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15.xml" ContentType="application/vnd.openxmlformats-officedocument.spreadsheetml.comments+xml"/>
  <Override PartName="/xl/styles.xml" ContentType="application/vnd.openxmlformats-officedocument.spreadsheetml.style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12.xml.rels" ContentType="application/vnd.openxmlformats-package.relationships+xml"/>
  <Override PartName="/xl/worksheets/_rels/sheet14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11.xml" ContentType="application/vnd.ms-excel.controlproperties+xml"/>
  <Override PartName="/xl/ctrlProps/ctrlProps3.xml" ContentType="application/vnd.ms-excel.controlproperties+xml"/>
  <Override PartName="/xl/ctrlProps/ctrlProps12.xml" ContentType="application/vnd.ms-excel.controlproperties+xml"/>
  <Override PartName="/xl/ctrlProps/ctrlProps4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6.xml" ContentType="application/vnd.ms-excel.controlproperties+xml"/>
  <Override PartName="/xl/ctrlProps/ctrlProps7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4.vml" ContentType="application/vnd.openxmlformats-officedocument.vmlDrawing"/>
  <Override PartName="/xl/drawings/vmlDrawing5.vml" ContentType="application/vnd.openxmlformats-officedocument.vmlDrawing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NL-Price" sheetId="1" state="visible" r:id="rId3"/>
    <sheet name="PNL-Vol" sheetId="2" state="visible" r:id="rId4"/>
    <sheet name="Delta-Price" sheetId="3" state="visible" r:id="rId5"/>
    <sheet name="Delta-Vol" sheetId="4" state="visible" r:id="rId6"/>
    <sheet name="Vega-Price" sheetId="5" state="visible" r:id="rId7"/>
    <sheet name="Vega-Vol" sheetId="6" state="visible" r:id="rId8"/>
    <sheet name="Slide Data" sheetId="7" state="visible" r:id="rId9"/>
    <sheet name="Configuration" sheetId="8" state="visible" r:id="rId10"/>
    <sheet name="Main" sheetId="9" state="visible" r:id="rId11"/>
    <sheet name="Manually Entered Trades" sheetId="10" state="visible" r:id="rId12"/>
    <sheet name="Inputs" sheetId="11" state="visible" r:id="rId13"/>
    <sheet name="Position" sheetId="12" state="visible" r:id="rId14"/>
    <sheet name="PNL" sheetId="13" state="visible" r:id="rId15"/>
    <sheet name="Options" sheetId="14" state="visible" r:id="rId16"/>
    <sheet name="Swaps" sheetId="15" state="visible" r:id="rId17"/>
    <sheet name="Swaptions" sheetId="16" state="visible" r:id="rId18"/>
  </sheets>
  <definedNames>
    <definedName function="false" hidden="false" localSheetId="2" name="_xlnm.Print_Area" vbProcedure="false">'Delta-Price'!$A$1:$O$113</definedName>
    <definedName function="false" hidden="false" localSheetId="3" name="_xlnm.Print_Area" vbProcedure="false">'Delta-Vol'!$A$1:$O$113</definedName>
    <definedName function="false" hidden="false" localSheetId="13" name="_xlnm.Print_Area" vbProcedure="false">Options!$C$1:$L$1075</definedName>
    <definedName function="false" hidden="false" localSheetId="12" name="_xlnm.Print_Area" vbProcedure="false">PNL!$C$1:$R$101</definedName>
    <definedName function="false" hidden="false" localSheetId="0" name="_xlnm.Print_Area" vbProcedure="false">'PNL-Price'!$A$1:$O$113</definedName>
    <definedName function="false" hidden="false" localSheetId="1" name="_xlnm.Print_Area" vbProcedure="false">'PNL-Vol'!$A$1:$O$113</definedName>
    <definedName function="false" hidden="false" localSheetId="11" name="_xlnm.Print_Area" vbProcedure="false">Position!$C$1:$AH$101</definedName>
    <definedName function="false" hidden="false" localSheetId="14" name="_xlnm.Print_Area" vbProcedure="false">Swaps!$C$1:$J$1120</definedName>
    <definedName function="false" hidden="false" localSheetId="4" name="_xlnm.Print_Area" vbProcedure="false">'Vega-Price'!$A$1:$O$113</definedName>
    <definedName function="false" hidden="false" localSheetId="5" name="_xlnm.Print_Area" vbProcedure="false">'Vega-Vol'!$A$1:$O$113</definedName>
    <definedName function="false" hidden="false" name="AccessDB" vbProcedure="false">Configuration!$E$22</definedName>
    <definedName function="false" hidden="false" name="b" vbProcedure="false">#REF!</definedName>
    <definedName function="false" hidden="false" name="BackDays" vbProcedure="false">Main!$F$22</definedName>
    <definedName function="false" hidden="false" name="CallsInput" vbProcedure="false">Configuration!$E$27</definedName>
    <definedName function="false" hidden="false" name="EOLCutOff" vbProcedure="false">Main!$F$32</definedName>
    <definedName function="false" hidden="false" name="EOLCutOffYN" vbProcedure="false">Main!$H$32</definedName>
    <definedName function="false" hidden="false" name="EOLOptions" vbProcedure="false">Configuration!$E$16</definedName>
    <definedName function="false" hidden="false" name="EOLSwaps" vbProcedure="false">Configuration!$E$18</definedName>
    <definedName function="false" hidden="false" name="EOLSwapsHedge" vbProcedure="false">Configuration!$E$17</definedName>
    <definedName function="false" hidden="false" name="EveningStart" vbProcedure="false">Configuration!$D$52</definedName>
    <definedName function="false" hidden="false" name="FetchDate" vbProcedure="false">Main!$F$16</definedName>
    <definedName function="false" hidden="false" name="Libor" vbProcedure="false">Configuration!$E$12</definedName>
    <definedName function="false" hidden="false" name="MorningStart" vbProcedure="false">Configuration!$D$42</definedName>
    <definedName function="false" hidden="false" name="NGPrice" vbProcedure="false">Configuration!$E$10</definedName>
    <definedName function="false" hidden="false" name="NGVol" vbProcedure="false">Configuration!$E$11</definedName>
    <definedName function="false" hidden="false" name="OptionsImport" vbProcedure="false">Configuration!$E$38</definedName>
    <definedName function="false" hidden="false" name="PricesImport" vbProcedure="false">Configuration!$E$31</definedName>
    <definedName function="false" hidden="false" name="PutCallPrefix" vbProcedure="false">Configuration!$F$24</definedName>
    <definedName function="false" hidden="false" name="PutsInput" vbProcedure="false">Configuration!$E$26</definedName>
    <definedName function="false" hidden="false" name="RelationsImport" vbProcedure="false">Configuration!$E$39</definedName>
    <definedName function="false" hidden="false" name="SkewImport" vbProcedure="false">Configuration!$E$33</definedName>
    <definedName function="false" hidden="false" name="SwapsImport" vbProcedure="false">Configuration!$E$37</definedName>
    <definedName function="false" hidden="false" name="TodayDate" vbProcedure="false">Main!$G$7</definedName>
    <definedName function="false" hidden="false" name="VolsImport" vbProcedure="false">Configuration!$E$32</definedName>
    <definedName function="false" hidden="false" localSheetId="14" name="Excel_BuiltIn__FilterDatabase" vbProcedure="false">Swaps!$C$4:$F$91</definedName>
    <definedName function="true" hidden="false" name="xCalcSkew" vbProcedure="true"/>
    <definedName function="true" hidden="false" name="EURO" vbProcedure="true"/>
    <definedName function="true" hidden="false" name="xEURO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sz val="8"/>
            <color rgb="FF000000"/>
            <rFont val="Tahoma"/>
            <family val="0"/>
          </rPr>
          <t xml:space="preserve">Column number to search for date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3</xdr:rowOff>
              </xdr:from>
              <xdr:to>
                <xdr:col>3</xdr:col>
                <xdr:colOff>14</xdr:colOff>
                <xdr:row>3</xdr:row>
                <xdr:rowOff>22</xdr:rowOff>
              </xdr:to>
            </anchor>
          </commentPr>
        </mc:Choice>
        <mc:Fallback/>
      </mc:AlternateContent>
    </comment>
    <comment ref="A2" authorId="0">
      <text>
        <r>
          <rPr>
            <sz val="8"/>
            <color rgb="FF000000"/>
            <rFont val="Tahoma"/>
            <family val="2"/>
          </rPr>
          <t xml:space="preserve">Column number where reconciliation begins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10</xdr:rowOff>
              </xdr:from>
              <xdr:to>
                <xdr:col>3</xdr:col>
                <xdr:colOff>14</xdr:colOff>
                <xdr:row>3</xdr:row>
                <xdr:rowOff>30</xdr:rowOff>
              </xdr:to>
            </anchor>
          </commentPr>
        </mc:Choice>
        <mc:Fallback/>
      </mc:AlternateContent>
    </comment>
    <comment ref="A3" authorId="0">
      <text>
        <r>
          <rPr>
            <sz val="8"/>
            <color rgb="FF000000"/>
            <rFont val="Tahoma"/>
            <family val="0"/>
          </rPr>
          <t xml:space="preserve">Column where calls begin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1</xdr:row>
                <xdr:rowOff>13</xdr:rowOff>
              </xdr:from>
              <xdr:to>
                <xdr:col>3</xdr:col>
                <xdr:colOff>14</xdr:colOff>
                <xdr:row>4</xdr:row>
                <xdr:rowOff>14</xdr:rowOff>
              </xdr:to>
            </anchor>
          </commentPr>
        </mc:Choice>
        <mc:Fallback/>
      </mc:AlternateContent>
    </comment>
    <comment ref="A4" authorId="0">
      <text>
        <r>
          <rPr>
            <sz val="8"/>
            <color rgb="FF000000"/>
            <rFont val="Tahoma"/>
            <family val="2"/>
          </rPr>
          <t xml:space="preserve">Row where data starts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</xdr:row>
                <xdr:rowOff>13</xdr:rowOff>
              </xdr:from>
              <xdr:to>
                <xdr:col>3</xdr:col>
                <xdr:colOff>14</xdr:colOff>
                <xdr:row>5</xdr:row>
                <xdr:rowOff>16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sz val="8"/>
            <color rgb="FF000000"/>
            <rFont val="Tahoma"/>
            <family val="0"/>
          </rPr>
          <t xml:space="preserve">Column number to search for date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3</xdr:rowOff>
              </xdr:from>
              <xdr:to>
                <xdr:col>3</xdr:col>
                <xdr:colOff>14</xdr:colOff>
                <xdr:row>3</xdr:row>
                <xdr:rowOff>18</xdr:rowOff>
              </xdr:to>
            </anchor>
          </commentPr>
        </mc:Choice>
        <mc:Fallback/>
      </mc:AlternateContent>
    </comment>
    <comment ref="A2" authorId="0">
      <text>
        <r>
          <rPr>
            <sz val="8"/>
            <color rgb="FF000000"/>
            <rFont val="Tahoma"/>
            <family val="2"/>
          </rPr>
          <t xml:space="preserve">Column number where puts begin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8</xdr:rowOff>
              </xdr:from>
              <xdr:to>
                <xdr:col>3</xdr:col>
                <xdr:colOff>14</xdr:colOff>
                <xdr:row>3</xdr:row>
                <xdr:rowOff>23</xdr:rowOff>
              </xdr:to>
            </anchor>
          </commentPr>
        </mc:Choice>
        <mc:Fallback/>
      </mc:AlternateContent>
    </comment>
    <comment ref="A3" authorId="0">
      <text>
        <r>
          <rPr>
            <sz val="8"/>
            <color rgb="FF000000"/>
            <rFont val="Tahoma"/>
            <family val="0"/>
          </rPr>
          <t xml:space="preserve">Column where calls begin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1</xdr:row>
                <xdr:rowOff>8</xdr:rowOff>
              </xdr:from>
              <xdr:to>
                <xdr:col>3</xdr:col>
                <xdr:colOff>14</xdr:colOff>
                <xdr:row>4</xdr:row>
                <xdr:rowOff>4</xdr:rowOff>
              </xdr:to>
            </anchor>
          </commentPr>
        </mc:Choice>
        <mc:Fallback/>
      </mc:AlternateContent>
    </comment>
    <comment ref="A4" authorId="0">
      <text>
        <r>
          <rPr>
            <sz val="8"/>
            <color rgb="FF000000"/>
            <rFont val="Tahoma"/>
            <family val="2"/>
          </rPr>
          <t xml:space="preserve">Row where data starts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</xdr:row>
                <xdr:rowOff>8</xdr:rowOff>
              </xdr:from>
              <xdr:to>
                <xdr:col>3</xdr:col>
                <xdr:colOff>14</xdr:colOff>
                <xdr:row>5</xdr:row>
                <xdr:rowOff>5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sz val="8"/>
            <color rgb="FF000000"/>
            <rFont val="Tahoma"/>
            <family val="0"/>
          </rPr>
          <t xml:space="preserve">Column number to search for date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3</xdr:rowOff>
              </xdr:from>
              <xdr:to>
                <xdr:col>3</xdr:col>
                <xdr:colOff>6</xdr:colOff>
                <xdr:row>3</xdr:row>
                <xdr:rowOff>14</xdr:rowOff>
              </xdr:to>
            </anchor>
          </commentPr>
        </mc:Choice>
        <mc:Fallback/>
      </mc:AlternateContent>
    </comment>
    <comment ref="A2" authorId="0">
      <text>
        <r>
          <rPr>
            <sz val="8"/>
            <color rgb="FF000000"/>
            <rFont val="Tahoma"/>
            <family val="2"/>
          </rPr>
          <t xml:space="preserve">Column number where puts begin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14</xdr:rowOff>
              </xdr:from>
              <xdr:to>
                <xdr:col>3</xdr:col>
                <xdr:colOff>6</xdr:colOff>
                <xdr:row>4</xdr:row>
                <xdr:rowOff>8</xdr:rowOff>
              </xdr:to>
            </anchor>
          </commentPr>
        </mc:Choice>
        <mc:Fallback/>
      </mc:AlternateContent>
    </comment>
    <comment ref="A3" authorId="0">
      <text>
        <r>
          <rPr>
            <sz val="8"/>
            <color rgb="FF000000"/>
            <rFont val="Tahoma"/>
            <family val="0"/>
          </rPr>
          <t xml:space="preserve">Column where calls begin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1</xdr:row>
                <xdr:rowOff>8</xdr:rowOff>
              </xdr:from>
              <xdr:to>
                <xdr:col>3</xdr:col>
                <xdr:colOff>6</xdr:colOff>
                <xdr:row>5</xdr:row>
                <xdr:rowOff>8</xdr:rowOff>
              </xdr:to>
            </anchor>
          </commentPr>
        </mc:Choice>
        <mc:Fallback/>
      </mc:AlternateContent>
    </comment>
    <comment ref="A4" authorId="0">
      <text>
        <r>
          <rPr>
            <sz val="8"/>
            <color rgb="FF000000"/>
            <rFont val="Tahoma"/>
            <family val="2"/>
          </rPr>
          <t xml:space="preserve">Row where data starts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</xdr:row>
                <xdr:rowOff>11</xdr:rowOff>
              </xdr:from>
              <xdr:to>
                <xdr:col>3</xdr:col>
                <xdr:colOff>6</xdr:colOff>
                <xdr:row>6</xdr:row>
                <xdr:rowOff>11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sz val="8"/>
            <color rgb="FF000000"/>
            <rFont val="Tahoma"/>
            <family val="2"/>
          </rPr>
          <t xml:space="preserve">Column number to search for date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3</xdr:rowOff>
              </xdr:from>
              <xdr:to>
                <xdr:col>3</xdr:col>
                <xdr:colOff>6</xdr:colOff>
                <xdr:row>3</xdr:row>
                <xdr:rowOff>17</xdr:rowOff>
              </xdr:to>
            </anchor>
          </commentPr>
        </mc:Choice>
        <mc:Fallback/>
      </mc:AlternateContent>
    </comment>
    <comment ref="A2" authorId="0">
      <text>
        <r>
          <rPr>
            <sz val="8"/>
            <color rgb="FF000000"/>
            <rFont val="Tahoma"/>
            <family val="2"/>
          </rPr>
          <t xml:space="preserve">Column where swaps begin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0</xdr:row>
                <xdr:rowOff>14</xdr:rowOff>
              </xdr:from>
              <xdr:to>
                <xdr:col>3</xdr:col>
                <xdr:colOff>6</xdr:colOff>
                <xdr:row>4</xdr:row>
                <xdr:rowOff>11</xdr:rowOff>
              </xdr:to>
            </anchor>
          </commentPr>
        </mc:Choice>
        <mc:Fallback/>
      </mc:AlternateContent>
    </comment>
    <comment ref="A3" authorId="0">
      <text>
        <r>
          <rPr>
            <sz val="8"/>
            <color rgb="FF000000"/>
            <rFont val="Tahoma"/>
            <family val="2"/>
          </rPr>
          <t xml:space="preserve">Row where data starts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1</xdr:row>
                <xdr:rowOff>8</xdr:rowOff>
              </xdr:from>
              <xdr:to>
                <xdr:col>3</xdr:col>
                <xdr:colOff>6</xdr:colOff>
                <xdr:row>5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<sst xmlns="http://schemas.openxmlformats.org/spreadsheetml/2006/main" count="798" uniqueCount="278">
  <si>
    <t xml:space="preserve">PNL Slide - Price Change</t>
  </si>
  <si>
    <t xml:space="preserve">Current</t>
  </si>
  <si>
    <t xml:space="preserve">Relative</t>
  </si>
  <si>
    <t xml:space="preserve">Market</t>
  </si>
  <si>
    <t xml:space="preserve">Position</t>
  </si>
  <si>
    <t xml:space="preserve">Month</t>
  </si>
  <si>
    <t xml:space="preserve">Price</t>
  </si>
  <si>
    <t xml:space="preserve">PNL Slide - Vol Change</t>
  </si>
  <si>
    <t xml:space="preserve">Vol</t>
  </si>
  <si>
    <t xml:space="preserve">Delta Slide - Price Change</t>
  </si>
  <si>
    <t xml:space="preserve">Delta Slide - Vol Change - Sigma</t>
  </si>
  <si>
    <t xml:space="preserve">Vega Slide - Price Change</t>
  </si>
  <si>
    <t xml:space="preserve">Vega Slide - Vol Change</t>
  </si>
  <si>
    <t xml:space="preserve">Vega</t>
  </si>
  <si>
    <t xml:space="preserve">Slide</t>
  </si>
  <si>
    <t xml:space="preserve">Skew</t>
  </si>
  <si>
    <t xml:space="preserve">C O N F I G U R A T I O N   I N F O R M A T I O N</t>
  </si>
  <si>
    <t xml:space="preserve">FETCH CURVES</t>
  </si>
  <si>
    <t xml:space="preserve">Curve</t>
  </si>
  <si>
    <t xml:space="preserve">Curve Code</t>
  </si>
  <si>
    <t xml:space="preserve">Curve Type</t>
  </si>
  <si>
    <t xml:space="preserve">Book Code</t>
  </si>
  <si>
    <t xml:space="preserve">Destination Sheet</t>
  </si>
  <si>
    <t xml:space="preserve">Starting Cell</t>
  </si>
  <si>
    <t xml:space="preserve">Secondary Cell</t>
  </si>
  <si>
    <t xml:space="preserve">Last Updated</t>
  </si>
  <si>
    <t xml:space="preserve">NG Price</t>
  </si>
  <si>
    <t xml:space="preserve">NG</t>
  </si>
  <si>
    <t xml:space="preserve">PR</t>
  </si>
  <si>
    <t xml:space="preserve">P</t>
  </si>
  <si>
    <t xml:space="preserve">Inputs</t>
  </si>
  <si>
    <t xml:space="preserve">E5</t>
  </si>
  <si>
    <t xml:space="preserve">K5</t>
  </si>
  <si>
    <t xml:space="preserve">NG Vol</t>
  </si>
  <si>
    <t xml:space="preserve">VO</t>
  </si>
  <si>
    <t xml:space="preserve">F5</t>
  </si>
  <si>
    <t xml:space="preserve">M5</t>
  </si>
  <si>
    <t xml:space="preserve">Interest Rate</t>
  </si>
  <si>
    <t xml:space="preserve">INTNS</t>
  </si>
  <si>
    <t xml:space="preserve">AA</t>
  </si>
  <si>
    <t xml:space="preserve">R</t>
  </si>
  <si>
    <t xml:space="preserve">G5</t>
  </si>
  <si>
    <t xml:space="preserve">EOL DOWNLOAD</t>
  </si>
  <si>
    <t xml:space="preserve">Download Type</t>
  </si>
  <si>
    <t xml:space="preserve">User Ids</t>
  </si>
  <si>
    <t xml:space="preserve">Last Trans. ID</t>
  </si>
  <si>
    <t xml:space="preserve">Options</t>
  </si>
  <si>
    <t xml:space="preserve">MMAGGI</t>
  </si>
  <si>
    <t xml:space="preserve">Swaps Hedge</t>
  </si>
  <si>
    <t xml:space="preserve">Swaps</t>
  </si>
  <si>
    <t xml:space="preserve">ADM68775, ADM32203</t>
  </si>
  <si>
    <t xml:space="preserve">ACCESS DB DOWNLOAD</t>
  </si>
  <si>
    <t xml:space="preserve">Access Download</t>
  </si>
  <si>
    <t xml:space="preserve">Import from DB :</t>
  </si>
  <si>
    <t xml:space="preserve">Options Sheet</t>
  </si>
  <si>
    <t xml:space="preserve">Swaps Sheet</t>
  </si>
  <si>
    <t xml:space="preserve">Access DB</t>
  </si>
  <si>
    <t xml:space="preserve">c:\documents and settings\jgriffit\test access 4.mdb</t>
  </si>
  <si>
    <t xml:space="preserve">IMPORT PUTS AND CALLS</t>
  </si>
  <si>
    <t xml:space="preserve">O:\Global_Trading\Financial_Trading\OptionGrid\OptionGrid</t>
  </si>
  <si>
    <t xml:space="preserve"> </t>
  </si>
  <si>
    <t xml:space="preserve">Puts/Calls</t>
  </si>
  <si>
    <t xml:space="preserve">Import From File :</t>
  </si>
  <si>
    <t xml:space="preserve">Ref Date Start</t>
  </si>
  <si>
    <t xml:space="preserve">Heading Start</t>
  </si>
  <si>
    <t xml:space="preserve">Puts</t>
  </si>
  <si>
    <t xml:space="preserve">O:\Global_Trading\Financial_Trading\OptionGrid\OptionGridPut_1116.XLS</t>
  </si>
  <si>
    <t xml:space="preserve">A4</t>
  </si>
  <si>
    <t xml:space="preserve">C2</t>
  </si>
  <si>
    <t xml:space="preserve">O:\Global_Trading\Financial_Trading\OptionGrid\OptionGridPut_1112.XLS</t>
  </si>
  <si>
    <t xml:space="preserve">Calls</t>
  </si>
  <si>
    <t xml:space="preserve">O:\Global_Trading\Financial_Trading\OptionGrid\OptionGridCall_1116.XLS</t>
  </si>
  <si>
    <t xml:space="preserve">O:\Global_Trading\Financial_Trading\OptionGrid\OptionGridCall_1112.XLS</t>
  </si>
  <si>
    <t xml:space="preserve">IMPORT FROM NG MODEL</t>
  </si>
  <si>
    <t xml:space="preserve">Source Sheet</t>
  </si>
  <si>
    <t xml:space="preserve">Start Cell</t>
  </si>
  <si>
    <t xml:space="preserve">Detination Sheet</t>
  </si>
  <si>
    <t xml:space="preserve">Prices</t>
  </si>
  <si>
    <t xml:space="preserve">O:\Global_Trading\Financial_Trading\ModelMichael II.xls</t>
  </si>
  <si>
    <t xml:space="preserve">Swap</t>
  </si>
  <si>
    <t xml:space="preserve">E11</t>
  </si>
  <si>
    <t xml:space="preserve">Vols</t>
  </si>
  <si>
    <t xml:space="preserve">O:\Global_Trading\Financial_Trading\Daily Vega.xls</t>
  </si>
  <si>
    <t xml:space="preserve">Impact</t>
  </si>
  <si>
    <t xml:space="preserve">F6</t>
  </si>
  <si>
    <t xml:space="preserve">Skew3</t>
  </si>
  <si>
    <t xml:space="preserve">B1</t>
  </si>
  <si>
    <t xml:space="preserve">GET SWAPS &amp; OPTS FROM GBS</t>
  </si>
  <si>
    <t xml:space="preserve">O:\Global_Trading\Financial_Trading\Nov-01\GBS1116mpos.xls</t>
  </si>
  <si>
    <t xml:space="preserve">E</t>
  </si>
  <si>
    <t xml:space="preserve">D9</t>
  </si>
  <si>
    <t xml:space="preserve">AT5</t>
  </si>
  <si>
    <t xml:space="preserve">E9</t>
  </si>
  <si>
    <t xml:space="preserve">AU5</t>
  </si>
  <si>
    <t xml:space="preserve">Relations</t>
  </si>
  <si>
    <t xml:space="preserve">Pos Relations</t>
  </si>
  <si>
    <t xml:space="preserve">S4</t>
  </si>
  <si>
    <t xml:space="preserve">L5</t>
  </si>
  <si>
    <t xml:space="preserve">MORNING MACRO RANGE COPIES</t>
  </si>
  <si>
    <t xml:space="preserve">Step</t>
  </si>
  <si>
    <t xml:space="preserve">Instruction</t>
  </si>
  <si>
    <t xml:space="preserve">Last Copied</t>
  </si>
  <si>
    <t xml:space="preserve">Gamma Delta to Reconciled</t>
  </si>
  <si>
    <t xml:space="preserve">AX5</t>
  </si>
  <si>
    <t xml:space="preserve">AW5</t>
  </si>
  <si>
    <t xml:space="preserve">Calc</t>
  </si>
  <si>
    <t xml:space="preserve">Gamma to Beginning Gamma</t>
  </si>
  <si>
    <t xml:space="preserve">AR5</t>
  </si>
  <si>
    <t xml:space="preserve">BG5</t>
  </si>
  <si>
    <t xml:space="preserve">No Calc</t>
  </si>
  <si>
    <t xml:space="preserve">Theta to Beginning Theta</t>
  </si>
  <si>
    <t xml:space="preserve">AL5</t>
  </si>
  <si>
    <t xml:space="preserve">BF5</t>
  </si>
  <si>
    <t xml:space="preserve">Vega to Beginning Vega</t>
  </si>
  <si>
    <t xml:space="preserve">AF5</t>
  </si>
  <si>
    <t xml:space="preserve">BE5</t>
  </si>
  <si>
    <t xml:space="preserve">PNL to PNL at Close</t>
  </si>
  <si>
    <t xml:space="preserve">Y5</t>
  </si>
  <si>
    <t xml:space="preserve">AZ5</t>
  </si>
  <si>
    <t xml:space="preserve">Today Date</t>
  </si>
  <si>
    <t xml:space="preserve">PNL Change to Theta</t>
  </si>
  <si>
    <t xml:space="preserve">BC5</t>
  </si>
  <si>
    <t xml:space="preserve">BL5</t>
  </si>
  <si>
    <t xml:space="preserve">Gamma to Charm</t>
  </si>
  <si>
    <t xml:space="preserve">I5</t>
  </si>
  <si>
    <t xml:space="preserve">EVENING MACRO RANGE COPIES</t>
  </si>
  <si>
    <t xml:space="preserve">Settle Prices to Previous</t>
  </si>
  <si>
    <t xml:space="preserve">Settle Vols to Previous</t>
  </si>
  <si>
    <t xml:space="preserve">O:\Global_Trading\Financial_Trading\Daily Settles.xls</t>
  </si>
  <si>
    <t xml:space="preserve">Nymex</t>
  </si>
  <si>
    <t xml:space="preserve">D5</t>
  </si>
  <si>
    <t xml:space="preserve">M A I N   O P E R A T I O N S</t>
  </si>
  <si>
    <t xml:space="preserve">C U R R E N T   V A L U E S</t>
  </si>
  <si>
    <t xml:space="preserve">Start month</t>
  </si>
  <si>
    <t xml:space="preserve">Date</t>
  </si>
  <si>
    <t xml:space="preserve">M O R N I N G   P R O C E D U R E S</t>
  </si>
  <si>
    <t xml:space="preserve">E V E N I N G   P R O C E D U R E S</t>
  </si>
  <si>
    <t xml:space="preserve">Import Calls and Puts</t>
  </si>
  <si>
    <t xml:space="preserve">Get Prices</t>
  </si>
  <si>
    <t xml:space="preserve">Fetch Date</t>
  </si>
  <si>
    <t xml:space="preserve">Init Curves</t>
  </si>
  <si>
    <t xml:space="preserve">Get Vols</t>
  </si>
  <si>
    <t xml:space="preserve">Get Beginning Options and Swaps</t>
  </si>
  <si>
    <t xml:space="preserve">"Evening Macro"</t>
  </si>
  <si>
    <t xml:space="preserve">Back Days</t>
  </si>
  <si>
    <t xml:space="preserve">"Morning Macro"</t>
  </si>
  <si>
    <t xml:space="preserve">O T H E R   P R O C E D U R E S</t>
  </si>
  <si>
    <t xml:space="preserve">End Time</t>
  </si>
  <si>
    <t xml:space="preserve">(Y/N)</t>
  </si>
  <si>
    <t xml:space="preserve">Refresh All Trades</t>
  </si>
  <si>
    <t xml:space="preserve">Y</t>
  </si>
  <si>
    <t xml:space="preserve">Perform a Full Recalc on Spreadsheet</t>
  </si>
  <si>
    <t xml:space="preserve">Fetch Curves (NG Model)</t>
  </si>
  <si>
    <t xml:space="preserve">Get Skew</t>
  </si>
  <si>
    <t xml:space="preserve">Clear All Trades</t>
  </si>
  <si>
    <t xml:space="preserve">M A N U A L L Y    E N T E R E D   T R A D E S</t>
  </si>
  <si>
    <t xml:space="preserve">PUTS/CALLS</t>
  </si>
  <si>
    <t xml:space="preserve">SWAPS</t>
  </si>
  <si>
    <t xml:space="preserve">From</t>
  </si>
  <si>
    <t xml:space="preserve">To</t>
  </si>
  <si>
    <t xml:space="preserve">(P)ut/(C)all</t>
  </si>
  <si>
    <t xml:space="preserve">Lots</t>
  </si>
  <si>
    <t xml:space="preserve">Strike</t>
  </si>
  <si>
    <t xml:space="preserve">CParty/Broker</t>
  </si>
  <si>
    <t xml:space="preserve">C</t>
  </si>
  <si>
    <t xml:space="preserve">crw-floor</t>
  </si>
  <si>
    <t xml:space="preserve">cln-floor</t>
  </si>
  <si>
    <t xml:space="preserve">ees</t>
  </si>
  <si>
    <t xml:space="preserve">ltx</t>
  </si>
  <si>
    <t xml:space="preserve">D E L T A</t>
  </si>
  <si>
    <t xml:space="preserve">P R E M I U M</t>
  </si>
  <si>
    <t xml:space="preserve">V E G A</t>
  </si>
  <si>
    <t xml:space="preserve">T H E T A</t>
  </si>
  <si>
    <t xml:space="preserve">G A M M A</t>
  </si>
  <si>
    <t xml:space="preserve">B E G I N N I N G   D E L T A</t>
  </si>
  <si>
    <t xml:space="preserve">Expire</t>
  </si>
  <si>
    <t xml:space="preserve">Volatility</t>
  </si>
  <si>
    <t xml:space="preserve">Discount Factor</t>
  </si>
  <si>
    <t xml:space="preserve">Days to Expire</t>
  </si>
  <si>
    <t xml:space="preserve">Previous Price</t>
  </si>
  <si>
    <t xml:space="preserve">Change</t>
  </si>
  <si>
    <t xml:space="preserve">Previous Vol</t>
  </si>
  <si>
    <t xml:space="preserve">Swaptions</t>
  </si>
  <si>
    <t xml:space="preserve">Total</t>
  </si>
  <si>
    <t xml:space="preserve">Delta</t>
  </si>
  <si>
    <t xml:space="preserve">Premium</t>
  </si>
  <si>
    <t xml:space="preserve">Theta</t>
  </si>
  <si>
    <t xml:space="preserve">Gamma</t>
  </si>
  <si>
    <t xml:space="preserve">Gamma Delta Change</t>
  </si>
  <si>
    <t xml:space="preserve">PNL @ Close</t>
  </si>
  <si>
    <t xml:space="preserve">Option PNL Change</t>
  </si>
  <si>
    <t xml:space="preserve">Swap PNL Change</t>
  </si>
  <si>
    <t xml:space="preserve">PNL Total</t>
  </si>
  <si>
    <t xml:space="preserve">Beginning Vega</t>
  </si>
  <si>
    <t xml:space="preserve">Beginning Theta</t>
  </si>
  <si>
    <t xml:space="preserve">Beginning Gamma</t>
  </si>
  <si>
    <t xml:space="preserve">CurveShift</t>
  </si>
  <si>
    <t xml:space="preserve">Vega Skew</t>
  </si>
  <si>
    <t xml:space="preserve">POSITION</t>
  </si>
  <si>
    <t xml:space="preserve">S I G M A</t>
  </si>
  <si>
    <t xml:space="preserve">Beginning Position</t>
  </si>
  <si>
    <t xml:space="preserve">New Swaps</t>
  </si>
  <si>
    <t xml:space="preserve">New Options</t>
  </si>
  <si>
    <t xml:space="preserve">Charm</t>
  </si>
  <si>
    <t xml:space="preserve">Delta Vega</t>
  </si>
  <si>
    <t xml:space="preserve">Relation</t>
  </si>
  <si>
    <t xml:space="preserve">Back Roll</t>
  </si>
  <si>
    <t xml:space="preserve">Relative Total</t>
  </si>
  <si>
    <t xml:space="preserve">Beginning</t>
  </si>
  <si>
    <t xml:space="preserve">New Trades</t>
  </si>
  <si>
    <t xml:space="preserve">PNL</t>
  </si>
  <si>
    <t xml:space="preserve">Curve Shift</t>
  </si>
  <si>
    <t xml:space="preserve">Misc</t>
  </si>
  <si>
    <t xml:space="preserve">Skew Vega</t>
  </si>
  <si>
    <t xml:space="preserve">Vol Change</t>
  </si>
  <si>
    <t xml:space="preserve">OPTIONS</t>
  </si>
  <si>
    <t xml:space="preserve">P U T S</t>
  </si>
  <si>
    <t xml:space="preserve">C A L L S</t>
  </si>
  <si>
    <t xml:space="preserve">Put Skew</t>
  </si>
  <si>
    <t xml:space="preserve">Call Skew</t>
  </si>
  <si>
    <t xml:space="preserve">Put</t>
  </si>
  <si>
    <t xml:space="preserve">Call</t>
  </si>
  <si>
    <t xml:space="preserve">PG&amp;E Energy Tra</t>
  </si>
  <si>
    <t xml:space="preserve">Reliant Energy </t>
  </si>
  <si>
    <t xml:space="preserve">Aquila Risk Man</t>
  </si>
  <si>
    <t xml:space="preserve">Dynegy Marketin</t>
  </si>
  <si>
    <t xml:space="preserve">ONEOK Energy Ma</t>
  </si>
  <si>
    <t xml:space="preserve">Gas Daily Centr</t>
  </si>
  <si>
    <t xml:space="preserve">Aquilla</t>
  </si>
  <si>
    <t xml:space="preserve">reliant</t>
  </si>
  <si>
    <t xml:space="preserve">geoff storey</t>
  </si>
  <si>
    <t xml:space="preserve">calpine</t>
  </si>
  <si>
    <t xml:space="preserve">El Paso Merchan</t>
  </si>
  <si>
    <t xml:space="preserve">texaco</t>
  </si>
  <si>
    <t xml:space="preserve">williams</t>
  </si>
  <si>
    <t xml:space="preserve">Canada</t>
  </si>
  <si>
    <t xml:space="preserve">elpaso</t>
  </si>
  <si>
    <t xml:space="preserve">S W A P S</t>
  </si>
  <si>
    <t xml:space="preserve">Counter/Broker</t>
  </si>
  <si>
    <t xml:space="preserve">Futures : Y/N</t>
  </si>
  <si>
    <t xml:space="preserve">EOL</t>
  </si>
  <si>
    <t xml:space="preserve">Monthly</t>
  </si>
  <si>
    <t xml:space="preserve">Monthly/</t>
  </si>
  <si>
    <t xml:space="preserve">Counterparty</t>
  </si>
  <si>
    <t xml:space="preserve">Deal #</t>
  </si>
  <si>
    <t xml:space="preserve"># of months</t>
  </si>
  <si>
    <t xml:space="preserve">Expiration</t>
  </si>
  <si>
    <t xml:space="preserve">Quantity</t>
  </si>
  <si>
    <t xml:space="preserve">Daily</t>
  </si>
  <si>
    <t xml:space="preserve">Put/Call</t>
  </si>
  <si>
    <t xml:space="preserve">Fwd</t>
  </si>
  <si>
    <t xml:space="preserve">Int</t>
  </si>
  <si>
    <t xml:space="preserve">Sigma</t>
  </si>
  <si>
    <t xml:space="preserve">Ashland Chemicals</t>
  </si>
  <si>
    <t xml:space="preserve">QK2721.2</t>
  </si>
  <si>
    <t xml:space="preserve">Morgan</t>
  </si>
  <si>
    <t xml:space="preserve">V57087.1</t>
  </si>
  <si>
    <t xml:space="preserve">EES</t>
  </si>
  <si>
    <t xml:space="preserve">QY8812.1</t>
  </si>
  <si>
    <t xml:space="preserve">Q16824.1</t>
  </si>
  <si>
    <t xml:space="preserve">Options-East</t>
  </si>
  <si>
    <t xml:space="preserve">Q43161.4</t>
  </si>
  <si>
    <t xml:space="preserve">Pwr-NG-Lt-Optb</t>
  </si>
  <si>
    <t xml:space="preserve">Y64199.1</t>
  </si>
  <si>
    <t xml:space="preserve">Y64199.2</t>
  </si>
  <si>
    <t xml:space="preserve">Oil Spec II</t>
  </si>
  <si>
    <t xml:space="preserve">Y32155.1</t>
  </si>
  <si>
    <t xml:space="preserve">VH6492.1</t>
  </si>
  <si>
    <t xml:space="preserve">Wiser Oil Co.</t>
  </si>
  <si>
    <t xml:space="preserve">Y55622.2</t>
  </si>
  <si>
    <t xml:space="preserve">VR1761.2</t>
  </si>
  <si>
    <t xml:space="preserve">Y41323.2</t>
  </si>
  <si>
    <t xml:space="preserve">Total Premium</t>
  </si>
  <si>
    <t xml:space="preserve">Total Delta</t>
  </si>
  <si>
    <t xml:space="preserve">Total Gamma</t>
  </si>
  <si>
    <t xml:space="preserve">Total Vega</t>
  </si>
  <si>
    <t xml:space="preserve">Total Theta</t>
  </si>
  <si>
    <t xml:space="preserve">Total Sigma</t>
  </si>
</sst>
</file>

<file path=xl/styles.xml><?xml version="1.0" encoding="utf-8"?>
<styleSheet xmlns="http://schemas.openxmlformats.org/spreadsheetml/2006/main">
  <numFmts count="35">
    <numFmt numFmtId="164" formatCode="General"/>
    <numFmt numFmtId="165" formatCode="[$-409]#,##0_);\(#,##0\)"/>
    <numFmt numFmtId="166" formatCode="0.00_)"/>
    <numFmt numFmtId="167" formatCode="[$-409]m/d/yyyy"/>
    <numFmt numFmtId="168" formatCode="0.0000"/>
    <numFmt numFmtId="169" formatCode="[$-409]h:mm\ AM/PM"/>
    <numFmt numFmtId="170" formatCode="_-\$* #,##0.00_-;&quot;-$&quot;* #,##0.00_-;_-\$* \-??_-;_-@_-"/>
    <numFmt numFmtId="171" formatCode="\$#,##0.00_);&quot;($&quot;#,##0.00\)"/>
    <numFmt numFmtId="172" formatCode="[$-409]#,##0_);[RED]\(#,##0\)"/>
    <numFmt numFmtId="173" formatCode="\$#,##0_);&quot;($&quot;#,##0\)"/>
    <numFmt numFmtId="174" formatCode="[$-409]mmm\-yy"/>
    <numFmt numFmtId="175" formatCode="_-* #,##0.00_-;\-* #,##0.00_-;_-* \-??_-;_-@_-"/>
    <numFmt numFmtId="176" formatCode="#,##0.000_);[RED]\(#,##0.000\)"/>
    <numFmt numFmtId="177" formatCode="0%"/>
    <numFmt numFmtId="178" formatCode="0.000"/>
    <numFmt numFmtId="179" formatCode="\$#,##0.0000;[RED]&quot;-$&quot;#,##0.0000"/>
    <numFmt numFmtId="180" formatCode="0.0000_ ;[RED]\-0.0000\ "/>
    <numFmt numFmtId="181" formatCode="[$-409]m/d/yyyy\ h:mm"/>
    <numFmt numFmtId="182" formatCode="[$-409]d\-mmm\-yy"/>
    <numFmt numFmtId="183" formatCode="0"/>
    <numFmt numFmtId="184" formatCode="[$-409]h:mm"/>
    <numFmt numFmtId="185" formatCode="@"/>
    <numFmt numFmtId="186" formatCode="\$#,##0.0000_);[RED]&quot;($&quot;#,##0.0000\)"/>
    <numFmt numFmtId="187" formatCode="0.0000%"/>
    <numFmt numFmtId="188" formatCode="0_ ;[RED]\-0\ "/>
    <numFmt numFmtId="189" formatCode="#,##0_ ;[RED]\-#,##0\ "/>
    <numFmt numFmtId="190" formatCode="#,##0"/>
    <numFmt numFmtId="191" formatCode="\$#,##0.0000"/>
    <numFmt numFmtId="192" formatCode="#,##0.00_ ;[RED]\-#,##0.00\ "/>
    <numFmt numFmtId="193" formatCode="\$#,##0_);[RED]&quot;($&quot;#,##0\)"/>
    <numFmt numFmtId="194" formatCode="#,##0.0000_ ;[RED]\-#,##0.0000\ "/>
    <numFmt numFmtId="195" formatCode="\$#,##0;[RED]&quot;-$&quot;#,##0"/>
    <numFmt numFmtId="196" formatCode="#,##0.00"/>
    <numFmt numFmtId="197" formatCode="0.00"/>
    <numFmt numFmtId="198" formatCode="\$#,##0.000_);[RED]&quot;($&quot;#,##0.000\)"/>
  </numFmts>
  <fonts count="3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7"/>
      <name val="Small Fonts"/>
      <family val="0"/>
    </font>
    <font>
      <b val="true"/>
      <i val="true"/>
      <sz val="16"/>
      <name val="Arial"/>
      <family val="0"/>
    </font>
    <font>
      <b val="true"/>
      <sz val="10"/>
      <name val="Arial"/>
      <family val="2"/>
    </font>
    <font>
      <b val="true"/>
      <u val="single"/>
      <sz val="10"/>
      <name val="Arial"/>
      <family val="2"/>
    </font>
    <font>
      <b val="true"/>
      <sz val="20"/>
      <color rgb="FFFFFFFF"/>
      <name val="Arial"/>
      <family val="2"/>
    </font>
    <font>
      <b val="true"/>
      <sz val="12"/>
      <color rgb="FFFFFFFF"/>
      <name val="Arial"/>
      <family val="2"/>
    </font>
    <font>
      <b val="true"/>
      <sz val="10"/>
      <color rgb="FF000000"/>
      <name val="Arial"/>
      <family val="2"/>
    </font>
    <font>
      <b val="true"/>
      <sz val="10"/>
      <color rgb="FF0000FF"/>
      <name val="Arial"/>
      <family val="2"/>
    </font>
    <font>
      <b val="true"/>
      <u val="single"/>
      <sz val="12"/>
      <color rgb="FFFFFF00"/>
      <name val="Arial"/>
      <family val="2"/>
    </font>
    <font>
      <b val="true"/>
      <sz val="12"/>
      <color rgb="FF0000FF"/>
      <name val="Arial"/>
      <family val="2"/>
    </font>
    <font>
      <b val="true"/>
      <sz val="14"/>
      <name val="Arial"/>
      <family val="2"/>
    </font>
    <font>
      <sz val="10"/>
      <color rgb="FFFFFFFF"/>
      <name val="Arial"/>
      <family val="2"/>
    </font>
    <font>
      <b val="true"/>
      <sz val="12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sz val="12"/>
      <color rgb="FFC0C0C0"/>
      <name val="Arial"/>
      <family val="2"/>
    </font>
    <font>
      <sz val="12"/>
      <color rgb="FF000000"/>
      <name val="Arial"/>
      <family val="2"/>
    </font>
    <font>
      <b val="true"/>
      <sz val="10"/>
      <color rgb="FFFFFFFF"/>
      <name val="Arial"/>
      <family val="2"/>
    </font>
    <font>
      <sz val="8"/>
      <color rgb="FF000000"/>
      <name val="Tahoma"/>
      <family val="0"/>
    </font>
    <font>
      <sz val="8"/>
      <color rgb="FF000000"/>
      <name val="Tahoma"/>
      <family val="2"/>
    </font>
    <font>
      <sz val="10"/>
      <color rgb="FF969696"/>
      <name val="Arial"/>
      <family val="2"/>
    </font>
    <font>
      <b val="true"/>
      <sz val="12"/>
      <color rgb="FF969696"/>
      <name val="Arial"/>
      <family val="2"/>
    </font>
    <font>
      <b val="true"/>
      <sz val="11"/>
      <name val="Arial"/>
      <family val="2"/>
    </font>
    <font>
      <sz val="11"/>
      <name val="Arial"/>
      <family val="2"/>
    </font>
    <font>
      <b val="true"/>
      <sz val="14"/>
      <color rgb="FF0000FF"/>
      <name val="Arial"/>
      <family val="2"/>
    </font>
    <font>
      <b val="true"/>
      <sz val="12"/>
      <color rgb="FFFFFF00"/>
      <name val="Arial"/>
      <family val="2"/>
    </font>
    <font>
      <b val="true"/>
      <sz val="10"/>
      <color rgb="FF969696"/>
      <name val="Arial"/>
      <family val="2"/>
    </font>
    <font>
      <b val="true"/>
      <sz val="10"/>
      <color rgb="FFFFFF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CC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008080"/>
        <bgColor rgb="FF008080"/>
      </patternFill>
    </fill>
    <fill>
      <patternFill patternType="solid">
        <fgColor rgb="FF003366"/>
        <bgColor rgb="FF333399"/>
      </patternFill>
    </fill>
    <fill>
      <patternFill patternType="solid">
        <fgColor rgb="FF0000FF"/>
        <bgColor rgb="FF0000FF"/>
      </patternFill>
    </fill>
    <fill>
      <patternFill patternType="solid">
        <fgColor rgb="FFFFFFFF"/>
        <bgColor rgb="FFFFFFCC"/>
      </patternFill>
    </fill>
    <fill>
      <patternFill patternType="solid">
        <fgColor rgb="FF99CCFF"/>
        <bgColor rgb="FFCCCCFF"/>
      </patternFill>
    </fill>
    <fill>
      <patternFill patternType="solid">
        <fgColor rgb="FF969696"/>
        <bgColor rgb="FF808080"/>
      </patternFill>
    </fill>
    <fill>
      <patternFill patternType="solid">
        <fgColor rgb="FF333333"/>
        <bgColor rgb="FF333300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33CCCC"/>
      </patternFill>
    </fill>
    <fill>
      <patternFill patternType="solid">
        <fgColor rgb="FF000080"/>
        <bgColor rgb="FF000080"/>
      </patternFill>
    </fill>
    <fill>
      <patternFill patternType="solid">
        <fgColor rgb="FF3366FF"/>
        <bgColor rgb="FF0066CC"/>
      </patternFill>
    </fill>
    <fill>
      <patternFill patternType="solid">
        <fgColor rgb="FF00CCFF"/>
        <bgColor rgb="FF33CCCC"/>
      </patternFill>
    </fill>
    <fill>
      <patternFill patternType="solid">
        <fgColor rgb="FFFFCC99"/>
        <bgColor rgb="FFC0C0C0"/>
      </patternFill>
    </fill>
    <fill>
      <patternFill patternType="solid">
        <fgColor rgb="FF339966"/>
        <bgColor rgb="FF008080"/>
      </patternFill>
    </fill>
    <fill>
      <patternFill patternType="solid">
        <fgColor rgb="FF008000"/>
        <bgColor rgb="FF008080"/>
      </patternFill>
    </fill>
  </fills>
  <borders count="44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 style="dotted"/>
      <top style="thin"/>
      <bottom style="thin"/>
      <diagonal/>
    </border>
    <border diagonalUp="false" diagonalDown="false">
      <left style="dotted"/>
      <right style="dotted"/>
      <top style="thin"/>
      <bottom style="thin"/>
      <diagonal/>
    </border>
    <border diagonalUp="false" diagonalDown="false">
      <left style="dotted"/>
      <right style="thin"/>
      <top style="thin"/>
      <bottom style="thin"/>
      <diagonal/>
    </border>
    <border diagonalUp="false" diagonalDown="false">
      <left style="thin"/>
      <right style="dotted"/>
      <top style="thin"/>
      <bottom/>
      <diagonal/>
    </border>
    <border diagonalUp="false" diagonalDown="false">
      <left style="dotted"/>
      <right style="dotted"/>
      <top style="thin"/>
      <bottom/>
      <diagonal/>
    </border>
    <border diagonalUp="false" diagonalDown="false">
      <left style="dotted"/>
      <right style="thin"/>
      <top style="thin"/>
      <bottom/>
      <diagonal/>
    </border>
    <border diagonalUp="false" diagonalDown="false">
      <left style="thin"/>
      <right style="dotted"/>
      <top/>
      <bottom/>
      <diagonal/>
    </border>
    <border diagonalUp="false" diagonalDown="false">
      <left style="dotted"/>
      <right style="dotted"/>
      <top/>
      <bottom/>
      <diagonal/>
    </border>
    <border diagonalUp="false" diagonalDown="false">
      <left style="dotted"/>
      <right style="thin"/>
      <top/>
      <bottom/>
      <diagonal/>
    </border>
    <border diagonalUp="false" diagonalDown="false">
      <left style="thin"/>
      <right style="dotted"/>
      <top/>
      <bottom style="thin"/>
      <diagonal/>
    </border>
    <border diagonalUp="false" diagonalDown="false">
      <left style="dotted"/>
      <right style="dotted"/>
      <top/>
      <bottom style="thin"/>
      <diagonal/>
    </border>
    <border diagonalUp="false" diagonalDown="false">
      <left style="dotted"/>
      <right style="thin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 style="thin">
        <color rgb="FF969696"/>
      </right>
      <top/>
      <bottom style="thin">
        <color rgb="FF969696"/>
      </bottom>
      <diagonal/>
    </border>
    <border diagonalUp="false" diagonalDown="false"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 diagonalUp="false" diagonalDown="false">
      <left style="thin">
        <color rgb="FF969696"/>
      </left>
      <right style="thin"/>
      <top/>
      <bottom style="thin">
        <color rgb="FF969696"/>
      </bottom>
      <diagonal/>
    </border>
    <border diagonalUp="false" diagonalDown="false">
      <left style="thin"/>
      <right style="thin">
        <color rgb="FF969696"/>
      </right>
      <top style="thin">
        <color rgb="FF969696"/>
      </top>
      <bottom style="thin">
        <color rgb="FF969696"/>
      </bottom>
      <diagonal/>
    </border>
    <border diagonalUp="false" diagonalDown="false"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 diagonalUp="false" diagonalDown="false">
      <left style="thin">
        <color rgb="FF969696"/>
      </left>
      <right style="thin"/>
      <top style="thin">
        <color rgb="FF969696"/>
      </top>
      <bottom style="thin">
        <color rgb="FF969696"/>
      </bottom>
      <diagonal/>
    </border>
    <border diagonalUp="false" diagonalDown="false">
      <left style="thin"/>
      <right style="thin">
        <color rgb="FF969696"/>
      </right>
      <top style="thin">
        <color rgb="FF969696"/>
      </top>
      <bottom style="thin"/>
      <diagonal/>
    </border>
    <border diagonalUp="false" diagonalDown="false">
      <left style="thin">
        <color rgb="FF969696"/>
      </left>
      <right style="thin">
        <color rgb="FF969696"/>
      </right>
      <top style="thin">
        <color rgb="FF969696"/>
      </top>
      <bottom style="thin"/>
      <diagonal/>
    </border>
    <border diagonalUp="false" diagonalDown="false">
      <left style="thin">
        <color rgb="FF969696"/>
      </left>
      <right style="thin"/>
      <top style="thin">
        <color rgb="FF969696"/>
      </top>
      <bottom style="thin"/>
      <diagonal/>
    </border>
    <border diagonalUp="false" diagonalDown="false">
      <left/>
      <right style="dotted"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7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9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6" fillId="3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6" fillId="5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" fillId="6" borderId="5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6" fillId="2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9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3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6" fillId="11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6" fillId="11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2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6" fillId="11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11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11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11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6" fillId="11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3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1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13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7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2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7" borderId="2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11" fillId="1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7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7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0" fillId="7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0" fillId="7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13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6" fillId="3" borderId="2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16" fillId="3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3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6" fillId="3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16" fillId="3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1" fillId="10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11" fillId="10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11" fillId="10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1" fillId="10" borderId="3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11" fillId="10" borderId="3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11" fillId="10" borderId="3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11" fillId="10" borderId="3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6" fontId="11" fillId="10" borderId="3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1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6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1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6" fillId="1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2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9" fontId="10" fillId="15" borderId="3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9" fontId="10" fillId="15" borderId="4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15" borderId="4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90" fontId="6" fillId="15" borderId="4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14" borderId="3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14" borderId="4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14" borderId="4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21" fillId="16" borderId="5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2" fontId="21" fillId="17" borderId="36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79" fontId="21" fillId="17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0" fontId="21" fillId="17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7" fontId="21" fillId="17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8" fontId="21" fillId="17" borderId="37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0" fontId="0" fillId="1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21" fillId="17" borderId="38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0" fontId="21" fillId="17" borderId="37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10" fillId="4" borderId="3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10" fillId="4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4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4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21" fillId="1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0" fillId="3" borderId="3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3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3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10" fillId="18" borderId="3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18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10" fillId="18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10" fillId="18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10" fillId="18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21" fillId="7" borderId="39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21" fillId="7" borderId="4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21" fillId="7" borderId="41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16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2" fontId="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3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6" fillId="15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2" fontId="21" fillId="16" borderId="4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89" fontId="21" fillId="17" borderId="3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9" fontId="21" fillId="17" borderId="4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9" fontId="21" fillId="17" borderId="4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2" fontId="21" fillId="16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true" indent="0" shrinkToFit="false"/>
      <protection locked="true" hidden="false"/>
    </xf>
    <xf numFmtId="168" fontId="6" fillId="11" borderId="3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11" borderId="4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11" borderId="4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92" fontId="6" fillId="4" borderId="3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92" fontId="6" fillId="4" borderId="4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92" fontId="6" fillId="4" borderId="4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92" fontId="6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6" fillId="3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1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6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4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4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2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1" fontId="2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6" fillId="1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6" fillId="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2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3" fontId="2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26" fillId="19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6" fillId="19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26" fillId="6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3" fontId="6" fillId="19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6" fillId="6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6" fillId="11" borderId="3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94" fontId="6" fillId="11" borderId="4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4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28" fillId="14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9" fillId="16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2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21" fillId="9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9" fontId="21" fillId="9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9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21" fillId="9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0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6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4" fontId="6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5" fontId="6" fillId="15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31" fillId="21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92" fontId="0" fillId="3" borderId="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9" fontId="0" fillId="3" borderId="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0" fillId="3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9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6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2" fontId="6" fillId="4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92" fontId="21" fillId="9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21" fillId="9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1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3" borderId="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 dec" xfId="20"/>
    <cellStyle name="Normal - Style1" xfId="21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
</Relationships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11</xdr:row>
          <xdr:rowOff>133200</xdr:rowOff>
        </xdr:from>
        <xdr:to>
          <xdr:col>3</xdr:col>
          <xdr:colOff>-150480</xdr:colOff>
          <xdr:row>13</xdr:row>
          <xdr:rowOff>56880</xdr:rowOff>
        </xdr:to>
        <xdr:sp>
          <xdr:nvSpPr>
            <xdr:cNvPr id="1001" name="Button 1" descr="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17</xdr:row>
          <xdr:rowOff>133560</xdr:rowOff>
        </xdr:from>
        <xdr:to>
          <xdr:col>3</xdr:col>
          <xdr:colOff>-150480</xdr:colOff>
          <xdr:row>19</xdr:row>
          <xdr:rowOff>57240</xdr:rowOff>
        </xdr:to>
        <xdr:sp>
          <xdr:nvSpPr>
            <xdr:cNvPr id="1002" name="Button 2" descr="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14</xdr:row>
          <xdr:rowOff>133560</xdr:rowOff>
        </xdr:from>
        <xdr:to>
          <xdr:col>3</xdr:col>
          <xdr:colOff>-150480</xdr:colOff>
          <xdr:row>16</xdr:row>
          <xdr:rowOff>56880</xdr:rowOff>
        </xdr:to>
        <xdr:sp>
          <xdr:nvSpPr>
            <xdr:cNvPr id="1003" name="Button 4" descr="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20</xdr:row>
          <xdr:rowOff>133560</xdr:rowOff>
        </xdr:from>
        <xdr:to>
          <xdr:col>3</xdr:col>
          <xdr:colOff>-150480</xdr:colOff>
          <xdr:row>22</xdr:row>
          <xdr:rowOff>56880</xdr:rowOff>
        </xdr:to>
        <xdr:sp>
          <xdr:nvSpPr>
            <xdr:cNvPr id="1004" name="Button 5" descr="4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4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131040</xdr:colOff>
          <xdr:row>11</xdr:row>
          <xdr:rowOff>133200</xdr:rowOff>
        </xdr:from>
        <xdr:to>
          <xdr:col>10</xdr:col>
          <xdr:colOff>-150480</xdr:colOff>
          <xdr:row>13</xdr:row>
          <xdr:rowOff>56880</xdr:rowOff>
        </xdr:to>
        <xdr:sp>
          <xdr:nvSpPr>
            <xdr:cNvPr id="1005" name="Button 6" descr="1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1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131040</xdr:colOff>
          <xdr:row>14</xdr:row>
          <xdr:rowOff>133560</xdr:rowOff>
        </xdr:from>
        <xdr:to>
          <xdr:col>10</xdr:col>
          <xdr:colOff>-150480</xdr:colOff>
          <xdr:row>16</xdr:row>
          <xdr:rowOff>56880</xdr:rowOff>
        </xdr:to>
        <xdr:sp>
          <xdr:nvSpPr>
            <xdr:cNvPr id="1006" name="Button 7" descr="2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2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131040</xdr:colOff>
          <xdr:row>17</xdr:row>
          <xdr:rowOff>142920</xdr:rowOff>
        </xdr:from>
        <xdr:to>
          <xdr:col>10</xdr:col>
          <xdr:colOff>-150480</xdr:colOff>
          <xdr:row>19</xdr:row>
          <xdr:rowOff>66600</xdr:rowOff>
        </xdr:to>
        <xdr:sp>
          <xdr:nvSpPr>
            <xdr:cNvPr id="1007" name="Button 8" descr="3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3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30</xdr:row>
          <xdr:rowOff>133200</xdr:rowOff>
        </xdr:from>
        <xdr:to>
          <xdr:col>3</xdr:col>
          <xdr:colOff>-150480</xdr:colOff>
          <xdr:row>32</xdr:row>
          <xdr:rowOff>56880</xdr:rowOff>
        </xdr:to>
        <xdr:sp>
          <xdr:nvSpPr>
            <xdr:cNvPr id="1008" name="Button 9" descr="Enr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Enron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33</xdr:row>
          <xdr:rowOff>133200</xdr:rowOff>
        </xdr:from>
        <xdr:to>
          <xdr:col>3</xdr:col>
          <xdr:colOff>-150480</xdr:colOff>
          <xdr:row>35</xdr:row>
          <xdr:rowOff>95400</xdr:rowOff>
        </xdr:to>
        <xdr:sp>
          <xdr:nvSpPr>
            <xdr:cNvPr id="1009" name="Button 11" descr="Enr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Enron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131040</xdr:colOff>
          <xdr:row>30</xdr:row>
          <xdr:rowOff>133200</xdr:rowOff>
        </xdr:from>
        <xdr:to>
          <xdr:col>10</xdr:col>
          <xdr:colOff>-150480</xdr:colOff>
          <xdr:row>32</xdr:row>
          <xdr:rowOff>56880</xdr:rowOff>
        </xdr:to>
        <xdr:sp>
          <xdr:nvSpPr>
            <xdr:cNvPr id="1010" name="Button 12" descr="Enr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Enron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131040</xdr:colOff>
          <xdr:row>33</xdr:row>
          <xdr:rowOff>133200</xdr:rowOff>
        </xdr:from>
        <xdr:to>
          <xdr:col>10</xdr:col>
          <xdr:colOff>-150480</xdr:colOff>
          <xdr:row>35</xdr:row>
          <xdr:rowOff>56880</xdr:rowOff>
        </xdr:to>
        <xdr:sp>
          <xdr:nvSpPr>
            <xdr:cNvPr id="1011" name="Button 13" descr="Enr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Enron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131040</xdr:colOff>
          <xdr:row>36</xdr:row>
          <xdr:rowOff>133560</xdr:rowOff>
        </xdr:from>
        <xdr:to>
          <xdr:col>3</xdr:col>
          <xdr:colOff>-150480</xdr:colOff>
          <xdr:row>38</xdr:row>
          <xdr:rowOff>95760</xdr:rowOff>
        </xdr:to>
        <xdr:sp>
          <xdr:nvSpPr>
            <xdr:cNvPr id="1012" name="Button 14" descr="Enr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Enron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2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3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4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5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<Relationship Id="rId7" Type="http://schemas.openxmlformats.org/officeDocument/2006/relationships/ctrlProp" Target="../ctrlProps/ctrlProps6.xml"/><Relationship Id="rId8" Type="http://schemas.openxmlformats.org/officeDocument/2006/relationships/ctrlProp" Target="../ctrlProps/ctrlProps7.xml"/><Relationship Id="rId9" Type="http://schemas.openxmlformats.org/officeDocument/2006/relationships/ctrlProp" Target="../ctrlProps/ctrlProps8.xml"/><Relationship Id="rId10" Type="http://schemas.openxmlformats.org/officeDocument/2006/relationships/ctrlProp" Target="../ctrlProps/ctrlProps9.xml"/><Relationship Id="rId11" Type="http://schemas.openxmlformats.org/officeDocument/2006/relationships/ctrlProp" Target="../ctrlProps/ctrlProps10.xml"/><Relationship Id="rId12" Type="http://schemas.openxmlformats.org/officeDocument/2006/relationships/ctrlProp" Target="../ctrlProps/ctrlProps11.xml"/><Relationship Id="rId13" Type="http://schemas.openxmlformats.org/officeDocument/2006/relationships/ctrlProp" Target="../ctrlProps/ctrlProps12.xml"/><Relationship Id="rId14" Type="http://schemas.openxmlformats.org/officeDocument/2006/relationships/ctrlProp" Target="../ctrlProps/ctrlProps1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4" min="3" style="0" width="8.41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" t="s">
        <v>0</v>
      </c>
      <c r="B1" s="2"/>
      <c r="C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 t="s">
        <v>2</v>
      </c>
      <c r="E2" s="6" t="n">
        <f aca="false">'Slide Data'!E3</f>
        <v>2.085</v>
      </c>
      <c r="F2" s="6" t="n">
        <f aca="false">'Slide Data'!F3</f>
        <v>2.185</v>
      </c>
      <c r="G2" s="6" t="n">
        <f aca="false">'Slide Data'!G3</f>
        <v>2.285</v>
      </c>
      <c r="H2" s="6" t="n">
        <f aca="false">'Slide Data'!H3</f>
        <v>2.385</v>
      </c>
      <c r="I2" s="6" t="n">
        <f aca="false">'Slide Data'!I3</f>
        <v>2.485</v>
      </c>
      <c r="J2" s="4" t="s">
        <v>3</v>
      </c>
      <c r="K2" s="6" t="n">
        <f aca="false">'Slide Data'!K3</f>
        <v>2.685</v>
      </c>
      <c r="L2" s="6" t="n">
        <f aca="false">'Slide Data'!L3</f>
        <v>2.785</v>
      </c>
      <c r="M2" s="6" t="n">
        <f aca="false">'Slide Data'!M3</f>
        <v>2.885</v>
      </c>
      <c r="N2" s="6" t="n">
        <f aca="false">'Slide Data'!N3</f>
        <v>2.985</v>
      </c>
      <c r="O2" s="6" t="n">
        <f aca="false">'Slide Data'!O3</f>
        <v>3.085</v>
      </c>
    </row>
    <row r="3" customFormat="false" ht="12.75" hidden="false" customHeight="false" outlineLevel="0" collapsed="false">
      <c r="A3" s="7" t="n">
        <f aca="true">NOW()</f>
        <v>45926.8913929742</v>
      </c>
      <c r="B3" s="4" t="s">
        <v>3</v>
      </c>
      <c r="C3" s="4"/>
      <c r="D3" s="8" t="s">
        <v>4</v>
      </c>
      <c r="E3" s="9" t="n">
        <f aca="false">'Slide Data'!E4</f>
        <v>-0.5</v>
      </c>
      <c r="F3" s="9" t="n">
        <f aca="false">'Slide Data'!F4</f>
        <v>-0.4</v>
      </c>
      <c r="G3" s="9" t="n">
        <f aca="false">'Slide Data'!G4</f>
        <v>-0.3</v>
      </c>
      <c r="H3" s="9" t="n">
        <f aca="false">'Slide Data'!H4</f>
        <v>-0.2</v>
      </c>
      <c r="I3" s="9" t="n">
        <f aca="false">'Slide Data'!I4</f>
        <v>-0.1</v>
      </c>
      <c r="J3" s="9" t="n">
        <f aca="false">'Slide Data'!J4</f>
        <v>0</v>
      </c>
      <c r="K3" s="9" t="n">
        <f aca="false">'Slide Data'!K4</f>
        <v>0.1</v>
      </c>
      <c r="L3" s="9" t="n">
        <f aca="false">'Slide Data'!L4</f>
        <v>0.2</v>
      </c>
      <c r="M3" s="9" t="n">
        <f aca="false">'Slide Data'!M4</f>
        <v>0.3</v>
      </c>
      <c r="N3" s="9" t="n">
        <f aca="false">'Slide Data'!N4</f>
        <v>0.4</v>
      </c>
      <c r="O3" s="9" t="n">
        <f aca="false">'Slide Data'!O4</f>
        <v>0.5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2</v>
      </c>
      <c r="D4" s="10" t="e">
        <f aca="false">SUM(D5:D113)</f>
        <v>#NAME?</v>
      </c>
      <c r="E4" s="11" t="e">
        <f aca="false">SUM(E5:E113)</f>
        <v>#NAME?</v>
      </c>
      <c r="F4" s="11" t="e">
        <f aca="false">SUM(F5:F113)</f>
        <v>#NAME?</v>
      </c>
      <c r="G4" s="11" t="e">
        <f aca="false">SUM(G5:G113)</f>
        <v>#NAME?</v>
      </c>
      <c r="H4" s="11" t="e">
        <f aca="false">SUM(H5:H113)</f>
        <v>#NAME?</v>
      </c>
      <c r="I4" s="11" t="e">
        <f aca="false">SUM(I5:I113)</f>
        <v>#NAME?</v>
      </c>
      <c r="J4" s="11" t="e">
        <f aca="false">SUM(J5:J113)</f>
        <v>#NAME?</v>
      </c>
      <c r="K4" s="11" t="e">
        <f aca="false">SUM(K5:K113)</f>
        <v>#NAME?</v>
      </c>
      <c r="L4" s="11" t="e">
        <f aca="false">SUM(L5:L113)</f>
        <v>#NAME?</v>
      </c>
      <c r="M4" s="11" t="e">
        <f aca="false">SUM(M5:M113)</f>
        <v>#NAME?</v>
      </c>
      <c r="N4" s="11" t="e">
        <f aca="false">SUM(N5:N113)</f>
        <v>#NAME?</v>
      </c>
      <c r="O4" s="11" t="e">
        <f aca="false">SUM(O5:O113)</f>
        <v>#NAME?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4" t="n">
        <f aca="false">Position!L5</f>
        <v>1</v>
      </c>
      <c r="D5" s="15" t="e">
        <f aca="false">Position!N5</f>
        <v>#NAME?</v>
      </c>
      <c r="E5" s="16" t="e">
        <f aca="false">PNL!$L5</f>
        <v>#NAME?</v>
      </c>
      <c r="F5" s="16" t="e">
        <f aca="false">PNL!$L5</f>
        <v>#NAME?</v>
      </c>
      <c r="G5" s="16" t="e">
        <f aca="false">PNL!$L5</f>
        <v>#NAME?</v>
      </c>
      <c r="H5" s="16" t="e">
        <f aca="false">PNL!$L5</f>
        <v>#NAME?</v>
      </c>
      <c r="I5" s="16" t="e">
        <f aca="false">PNL!$L5</f>
        <v>#NAME?</v>
      </c>
      <c r="J5" s="16" t="e">
        <f aca="false">PNL!$L5</f>
        <v>#NAME?</v>
      </c>
      <c r="K5" s="16" t="e">
        <f aca="false">PNL!$L5</f>
        <v>#NAME?</v>
      </c>
      <c r="L5" s="16" t="e">
        <f aca="false">PNL!$L5</f>
        <v>#NAME?</v>
      </c>
      <c r="M5" s="16" t="e">
        <f aca="false">PNL!$L5</f>
        <v>#NAME?</v>
      </c>
      <c r="N5" s="16" t="e">
        <f aca="false">PNL!$L5</f>
        <v>#NAME?</v>
      </c>
      <c r="O5" s="16" t="e">
        <f aca="false">PNL!$L5</f>
        <v>#NAME?</v>
      </c>
      <c r="S5" s="16" t="e">
        <f aca="false">PNL!$L5</f>
        <v>#NAME?</v>
      </c>
      <c r="T5" s="16" t="e">
        <f aca="false">PNL!$L5</f>
        <v>#NAME?</v>
      </c>
      <c r="U5" s="16" t="e">
        <f aca="false">PNL!$L5</f>
        <v>#NAME?</v>
      </c>
      <c r="V5" s="16" t="e">
        <f aca="false">PNL!$L5</f>
        <v>#NAME?</v>
      </c>
      <c r="W5" s="16" t="e">
        <f aca="false">PNL!$L5</f>
        <v>#NAME?</v>
      </c>
      <c r="X5" s="16" t="e">
        <f aca="false">PNL!$L5</f>
        <v>#NAME?</v>
      </c>
      <c r="Y5" s="16" t="e">
        <f aca="false">PNL!$L5</f>
        <v>#NAME?</v>
      </c>
      <c r="Z5" s="16" t="e">
        <f aca="false">PNL!$L5</f>
        <v>#NAME?</v>
      </c>
      <c r="AA5" s="16" t="e">
        <f aca="false">PNL!$L5</f>
        <v>#NAME?</v>
      </c>
      <c r="AB5" s="16" t="e">
        <f aca="false">PNL!$L5</f>
        <v>#NAME?</v>
      </c>
      <c r="AC5" s="16" t="e">
        <f aca="false">PNL!$L5</f>
        <v>#NAME?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4" t="n">
        <f aca="false">Position!L6</f>
        <v>0.915739657340936</v>
      </c>
      <c r="D6" s="15" t="e">
        <f aca="false">Position!N6</f>
        <v>#NAME?</v>
      </c>
      <c r="E6" s="16" t="e">
        <f aca="false">PNL!$L6</f>
        <v>#NAME?</v>
      </c>
      <c r="F6" s="16" t="e">
        <f aca="false">PNL!$L6</f>
        <v>#NAME?</v>
      </c>
      <c r="G6" s="16" t="e">
        <f aca="false">PNL!$L6</f>
        <v>#NAME?</v>
      </c>
      <c r="H6" s="16" t="e">
        <f aca="false">PNL!$L6</f>
        <v>#NAME?</v>
      </c>
      <c r="I6" s="16" t="e">
        <f aca="false">PNL!$L6</f>
        <v>#NAME?</v>
      </c>
      <c r="J6" s="16" t="e">
        <f aca="false">PNL!$L6</f>
        <v>#NAME?</v>
      </c>
      <c r="K6" s="16" t="e">
        <f aca="false">PNL!$L6</f>
        <v>#NAME?</v>
      </c>
      <c r="L6" s="16" t="e">
        <f aca="false">PNL!$L6</f>
        <v>#NAME?</v>
      </c>
      <c r="M6" s="16" t="e">
        <f aca="false">PNL!$L6</f>
        <v>#NAME?</v>
      </c>
      <c r="N6" s="16" t="e">
        <f aca="false">PNL!$L6</f>
        <v>#NAME?</v>
      </c>
      <c r="O6" s="16" t="e">
        <f aca="false">PNL!$L6</f>
        <v>#NAME?</v>
      </c>
      <c r="S6" s="16" t="e">
        <f aca="false">PNL!$L6</f>
        <v>#NAME?</v>
      </c>
      <c r="T6" s="16" t="e">
        <f aca="false">PNL!$L6</f>
        <v>#NAME?</v>
      </c>
      <c r="U6" s="16" t="e">
        <f aca="false">PNL!$L6</f>
        <v>#NAME?</v>
      </c>
      <c r="V6" s="16" t="e">
        <f aca="false">PNL!$L6</f>
        <v>#NAME?</v>
      </c>
      <c r="W6" s="16" t="e">
        <f aca="false">PNL!$L6</f>
        <v>#NAME?</v>
      </c>
      <c r="X6" s="16" t="e">
        <f aca="false">PNL!$L6</f>
        <v>#NAME?</v>
      </c>
      <c r="Y6" s="16" t="e">
        <f aca="false">PNL!$L6</f>
        <v>#NAME?</v>
      </c>
      <c r="Z6" s="16" t="e">
        <f aca="false">PNL!$L6</f>
        <v>#NAME?</v>
      </c>
      <c r="AA6" s="16" t="e">
        <f aca="false">PNL!$L6</f>
        <v>#NAME?</v>
      </c>
      <c r="AB6" s="16" t="e">
        <f aca="false">PNL!$L6</f>
        <v>#NAME?</v>
      </c>
      <c r="AC6" s="16" t="e">
        <f aca="false">PNL!$L6</f>
        <v>#NAME?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4" t="n">
        <f aca="false">Position!L7</f>
        <v>0.853037971695728</v>
      </c>
      <c r="D7" s="15" t="e">
        <f aca="false">Position!N7</f>
        <v>#NAME?</v>
      </c>
      <c r="E7" s="16" t="e">
        <f aca="false">PNL!$L7</f>
        <v>#NAME?</v>
      </c>
      <c r="F7" s="16" t="e">
        <f aca="false">PNL!$L7</f>
        <v>#NAME?</v>
      </c>
      <c r="G7" s="16" t="e">
        <f aca="false">PNL!$L7</f>
        <v>#NAME?</v>
      </c>
      <c r="H7" s="16" t="e">
        <f aca="false">PNL!$L7</f>
        <v>#NAME?</v>
      </c>
      <c r="I7" s="16" t="e">
        <f aca="false">PNL!$L7</f>
        <v>#NAME?</v>
      </c>
      <c r="J7" s="16" t="e">
        <f aca="false">PNL!$L7</f>
        <v>#NAME?</v>
      </c>
      <c r="K7" s="16" t="e">
        <f aca="false">PNL!$L7</f>
        <v>#NAME?</v>
      </c>
      <c r="L7" s="16" t="e">
        <f aca="false">PNL!$L7</f>
        <v>#NAME?</v>
      </c>
      <c r="M7" s="16" t="e">
        <f aca="false">PNL!$L7</f>
        <v>#NAME?</v>
      </c>
      <c r="N7" s="16" t="e">
        <f aca="false">PNL!$L7</f>
        <v>#NAME?</v>
      </c>
      <c r="O7" s="16" t="e">
        <f aca="false">PNL!$L7</f>
        <v>#NAME?</v>
      </c>
      <c r="S7" s="16" t="e">
        <f aca="false">PNL!$L7</f>
        <v>#NAME?</v>
      </c>
      <c r="T7" s="16" t="e">
        <f aca="false">PNL!$L7</f>
        <v>#NAME?</v>
      </c>
      <c r="U7" s="16" t="e">
        <f aca="false">PNL!$L7</f>
        <v>#NAME?</v>
      </c>
      <c r="V7" s="16" t="e">
        <f aca="false">PNL!$L7</f>
        <v>#NAME?</v>
      </c>
      <c r="W7" s="16" t="e">
        <f aca="false">PNL!$L7</f>
        <v>#NAME?</v>
      </c>
      <c r="X7" s="16" t="e">
        <f aca="false">PNL!$L7</f>
        <v>#NAME?</v>
      </c>
      <c r="Y7" s="16" t="e">
        <f aca="false">PNL!$L7</f>
        <v>#NAME?</v>
      </c>
      <c r="Z7" s="16" t="e">
        <f aca="false">PNL!$L7</f>
        <v>#NAME?</v>
      </c>
      <c r="AA7" s="16" t="e">
        <f aca="false">PNL!$L7</f>
        <v>#NAME?</v>
      </c>
      <c r="AB7" s="16" t="e">
        <f aca="false">PNL!$L7</f>
        <v>#NAME?</v>
      </c>
      <c r="AC7" s="16" t="e">
        <f aca="false">PNL!$L7</f>
        <v>#NAME?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4" t="n">
        <f aca="false">Position!L8</f>
        <v>0.814909479604671</v>
      </c>
      <c r="D8" s="15" t="e">
        <f aca="false">Position!N8</f>
        <v>#NAME?</v>
      </c>
      <c r="E8" s="16" t="e">
        <f aca="false">PNL!$L8</f>
        <v>#NAME?</v>
      </c>
      <c r="F8" s="16" t="e">
        <f aca="false">PNL!$L8</f>
        <v>#NAME?</v>
      </c>
      <c r="G8" s="16" t="e">
        <f aca="false">PNL!$L8</f>
        <v>#NAME?</v>
      </c>
      <c r="H8" s="16" t="e">
        <f aca="false">PNL!$L8</f>
        <v>#NAME?</v>
      </c>
      <c r="I8" s="16" t="e">
        <f aca="false">PNL!$L8</f>
        <v>#NAME?</v>
      </c>
      <c r="J8" s="16" t="e">
        <f aca="false">PNL!$L8</f>
        <v>#NAME?</v>
      </c>
      <c r="K8" s="16" t="e">
        <f aca="false">PNL!$L8</f>
        <v>#NAME?</v>
      </c>
      <c r="L8" s="16" t="e">
        <f aca="false">PNL!$L8</f>
        <v>#NAME?</v>
      </c>
      <c r="M8" s="16" t="e">
        <f aca="false">PNL!$L8</f>
        <v>#NAME?</v>
      </c>
      <c r="N8" s="16" t="e">
        <f aca="false">PNL!$L8</f>
        <v>#NAME?</v>
      </c>
      <c r="O8" s="16" t="e">
        <f aca="false">PNL!$L8</f>
        <v>#NAME?</v>
      </c>
      <c r="S8" s="16" t="e">
        <f aca="false">PNL!$L8</f>
        <v>#NAME?</v>
      </c>
      <c r="T8" s="16" t="e">
        <f aca="false">PNL!$L8</f>
        <v>#NAME?</v>
      </c>
      <c r="U8" s="16" t="e">
        <f aca="false">PNL!$L8</f>
        <v>#NAME?</v>
      </c>
      <c r="V8" s="16" t="e">
        <f aca="false">PNL!$L8</f>
        <v>#NAME?</v>
      </c>
      <c r="W8" s="16" t="e">
        <f aca="false">PNL!$L8</f>
        <v>#NAME?</v>
      </c>
      <c r="X8" s="16" t="e">
        <f aca="false">PNL!$L8</f>
        <v>#NAME?</v>
      </c>
      <c r="Y8" s="16" t="e">
        <f aca="false">PNL!$L8</f>
        <v>#NAME?</v>
      </c>
      <c r="Z8" s="16" t="e">
        <f aca="false">PNL!$L8</f>
        <v>#NAME?</v>
      </c>
      <c r="AA8" s="16" t="e">
        <f aca="false">PNL!$L8</f>
        <v>#NAME?</v>
      </c>
      <c r="AB8" s="16" t="e">
        <f aca="false">PNL!$L8</f>
        <v>#NAME?</v>
      </c>
      <c r="AC8" s="16" t="e">
        <f aca="false">PNL!$L8</f>
        <v>#NAME?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4" t="n">
        <f aca="false">Position!L9</f>
        <v>0.760117580412931</v>
      </c>
      <c r="D9" s="15" t="e">
        <f aca="false">Position!N9</f>
        <v>#NAME?</v>
      </c>
      <c r="E9" s="16" t="e">
        <f aca="false">PNL!$L9</f>
        <v>#NAME?</v>
      </c>
      <c r="F9" s="16" t="e">
        <f aca="false">PNL!$L9</f>
        <v>#NAME?</v>
      </c>
      <c r="G9" s="16" t="e">
        <f aca="false">PNL!$L9</f>
        <v>#NAME?</v>
      </c>
      <c r="H9" s="16" t="e">
        <f aca="false">PNL!$L9</f>
        <v>#NAME?</v>
      </c>
      <c r="I9" s="16" t="e">
        <f aca="false">PNL!$L9</f>
        <v>#NAME?</v>
      </c>
      <c r="J9" s="16" t="e">
        <f aca="false">PNL!$L9</f>
        <v>#NAME?</v>
      </c>
      <c r="K9" s="16" t="e">
        <f aca="false">PNL!$L9</f>
        <v>#NAME?</v>
      </c>
      <c r="L9" s="16" t="e">
        <f aca="false">PNL!$L9</f>
        <v>#NAME?</v>
      </c>
      <c r="M9" s="16" t="e">
        <f aca="false">PNL!$L9</f>
        <v>#NAME?</v>
      </c>
      <c r="N9" s="16" t="e">
        <f aca="false">PNL!$L9</f>
        <v>#NAME?</v>
      </c>
      <c r="O9" s="16" t="e">
        <f aca="false">PNL!$L9</f>
        <v>#NAME?</v>
      </c>
      <c r="S9" s="16" t="e">
        <f aca="false">PNL!$L9</f>
        <v>#NAME?</v>
      </c>
      <c r="T9" s="16" t="e">
        <f aca="false">PNL!$L9</f>
        <v>#NAME?</v>
      </c>
      <c r="U9" s="16" t="e">
        <f aca="false">PNL!$L9</f>
        <v>#NAME?</v>
      </c>
      <c r="V9" s="16" t="e">
        <f aca="false">PNL!$L9</f>
        <v>#NAME?</v>
      </c>
      <c r="W9" s="16" t="e">
        <f aca="false">PNL!$L9</f>
        <v>#NAME?</v>
      </c>
      <c r="X9" s="16" t="e">
        <f aca="false">PNL!$L9</f>
        <v>#NAME?</v>
      </c>
      <c r="Y9" s="16" t="e">
        <f aca="false">PNL!$L9</f>
        <v>#NAME?</v>
      </c>
      <c r="Z9" s="16" t="e">
        <f aca="false">PNL!$L9</f>
        <v>#NAME?</v>
      </c>
      <c r="AA9" s="16" t="e">
        <f aca="false">PNL!$L9</f>
        <v>#NAME?</v>
      </c>
      <c r="AB9" s="16" t="e">
        <f aca="false">PNL!$L9</f>
        <v>#NAME?</v>
      </c>
      <c r="AC9" s="16" t="e">
        <f aca="false">PNL!$L9</f>
        <v>#NAME?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4" t="n">
        <f aca="false">Position!L10</f>
        <v>0.748612436480613</v>
      </c>
      <c r="D10" s="15" t="e">
        <f aca="false">Position!N10</f>
        <v>#NAME?</v>
      </c>
      <c r="E10" s="16" t="e">
        <f aca="false">PNL!$L10</f>
        <v>#NAME?</v>
      </c>
      <c r="F10" s="16" t="e">
        <f aca="false">PNL!$L10</f>
        <v>#NAME?</v>
      </c>
      <c r="G10" s="16" t="e">
        <f aca="false">PNL!$L10</f>
        <v>#NAME?</v>
      </c>
      <c r="H10" s="16" t="e">
        <f aca="false">PNL!$L10</f>
        <v>#NAME?</v>
      </c>
      <c r="I10" s="16" t="e">
        <f aca="false">PNL!$L10</f>
        <v>#NAME?</v>
      </c>
      <c r="J10" s="16" t="e">
        <f aca="false">PNL!$L10</f>
        <v>#NAME?</v>
      </c>
      <c r="K10" s="16" t="e">
        <f aca="false">PNL!$L10</f>
        <v>#NAME?</v>
      </c>
      <c r="L10" s="16" t="e">
        <f aca="false">PNL!$L10</f>
        <v>#NAME?</v>
      </c>
      <c r="M10" s="16" t="e">
        <f aca="false">PNL!$L10</f>
        <v>#NAME?</v>
      </c>
      <c r="N10" s="16" t="e">
        <f aca="false">PNL!$L10</f>
        <v>#NAME?</v>
      </c>
      <c r="O10" s="16" t="e">
        <f aca="false">PNL!$L10</f>
        <v>#NAME?</v>
      </c>
      <c r="S10" s="16" t="e">
        <f aca="false">PNL!$L10</f>
        <v>#NAME?</v>
      </c>
      <c r="T10" s="16" t="e">
        <f aca="false">PNL!$L10</f>
        <v>#NAME?</v>
      </c>
      <c r="U10" s="16" t="e">
        <f aca="false">PNL!$L10</f>
        <v>#NAME?</v>
      </c>
      <c r="V10" s="16" t="e">
        <f aca="false">PNL!$L10</f>
        <v>#NAME?</v>
      </c>
      <c r="W10" s="16" t="e">
        <f aca="false">PNL!$L10</f>
        <v>#NAME?</v>
      </c>
      <c r="X10" s="16" t="e">
        <f aca="false">PNL!$L10</f>
        <v>#NAME?</v>
      </c>
      <c r="Y10" s="16" t="e">
        <f aca="false">PNL!$L10</f>
        <v>#NAME?</v>
      </c>
      <c r="Z10" s="16" t="e">
        <f aca="false">PNL!$L10</f>
        <v>#NAME?</v>
      </c>
      <c r="AA10" s="16" t="e">
        <f aca="false">PNL!$L10</f>
        <v>#NAME?</v>
      </c>
      <c r="AB10" s="16" t="e">
        <f aca="false">PNL!$L10</f>
        <v>#NAME?</v>
      </c>
      <c r="AC10" s="16" t="e">
        <f aca="false">PNL!$L10</f>
        <v>#NAME?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4" t="n">
        <f aca="false">Position!L11</f>
        <v>0.728667264628427</v>
      </c>
      <c r="D11" s="15" t="e">
        <f aca="false">Position!N11</f>
        <v>#NAME?</v>
      </c>
      <c r="E11" s="16" t="e">
        <f aca="false">PNL!$L11</f>
        <v>#NAME?</v>
      </c>
      <c r="F11" s="16" t="e">
        <f aca="false">PNL!$L11</f>
        <v>#NAME?</v>
      </c>
      <c r="G11" s="16" t="e">
        <f aca="false">PNL!$L11</f>
        <v>#NAME?</v>
      </c>
      <c r="H11" s="16" t="e">
        <f aca="false">PNL!$L11</f>
        <v>#NAME?</v>
      </c>
      <c r="I11" s="16" t="e">
        <f aca="false">PNL!$L11</f>
        <v>#NAME?</v>
      </c>
      <c r="J11" s="16" t="e">
        <f aca="false">PNL!$L11</f>
        <v>#NAME?</v>
      </c>
      <c r="K11" s="16" t="e">
        <f aca="false">PNL!$L11</f>
        <v>#NAME?</v>
      </c>
      <c r="L11" s="16" t="e">
        <f aca="false">PNL!$L11</f>
        <v>#NAME?</v>
      </c>
      <c r="M11" s="16" t="e">
        <f aca="false">PNL!$L11</f>
        <v>#NAME?</v>
      </c>
      <c r="N11" s="16" t="e">
        <f aca="false">PNL!$L11</f>
        <v>#NAME?</v>
      </c>
      <c r="O11" s="16" t="e">
        <f aca="false">PNL!$L11</f>
        <v>#NAME?</v>
      </c>
      <c r="S11" s="16" t="e">
        <f aca="false">PNL!$L11</f>
        <v>#NAME?</v>
      </c>
      <c r="T11" s="16" t="e">
        <f aca="false">PNL!$L11</f>
        <v>#NAME?</v>
      </c>
      <c r="U11" s="16" t="e">
        <f aca="false">PNL!$L11</f>
        <v>#NAME?</v>
      </c>
      <c r="V11" s="16" t="e">
        <f aca="false">PNL!$L11</f>
        <v>#NAME?</v>
      </c>
      <c r="W11" s="16" t="e">
        <f aca="false">PNL!$L11</f>
        <v>#NAME?</v>
      </c>
      <c r="X11" s="16" t="e">
        <f aca="false">PNL!$L11</f>
        <v>#NAME?</v>
      </c>
      <c r="Y11" s="16" t="e">
        <f aca="false">PNL!$L11</f>
        <v>#NAME?</v>
      </c>
      <c r="Z11" s="16" t="e">
        <f aca="false">PNL!$L11</f>
        <v>#NAME?</v>
      </c>
      <c r="AA11" s="16" t="e">
        <f aca="false">PNL!$L11</f>
        <v>#NAME?</v>
      </c>
      <c r="AB11" s="16" t="e">
        <f aca="false">PNL!$L11</f>
        <v>#NAME?</v>
      </c>
      <c r="AC11" s="16" t="e">
        <f aca="false">PNL!$L11</f>
        <v>#NAME?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4" t="n">
        <f aca="false">Position!L12</f>
        <v>0.717497631194721</v>
      </c>
      <c r="D12" s="15" t="e">
        <f aca="false">Position!N12</f>
        <v>#NAME?</v>
      </c>
      <c r="E12" s="16" t="e">
        <f aca="false">PNL!$L12</f>
        <v>#NAME?</v>
      </c>
      <c r="F12" s="16" t="e">
        <f aca="false">PNL!$L12</f>
        <v>#NAME?</v>
      </c>
      <c r="G12" s="16" t="e">
        <f aca="false">PNL!$L12</f>
        <v>#NAME?</v>
      </c>
      <c r="H12" s="16" t="e">
        <f aca="false">PNL!$L12</f>
        <v>#NAME?</v>
      </c>
      <c r="I12" s="16" t="e">
        <f aca="false">PNL!$L12</f>
        <v>#NAME?</v>
      </c>
      <c r="J12" s="16" t="e">
        <f aca="false">PNL!$L12</f>
        <v>#NAME?</v>
      </c>
      <c r="K12" s="16" t="e">
        <f aca="false">PNL!$L12</f>
        <v>#NAME?</v>
      </c>
      <c r="L12" s="16" t="e">
        <f aca="false">PNL!$L12</f>
        <v>#NAME?</v>
      </c>
      <c r="M12" s="16" t="e">
        <f aca="false">PNL!$L12</f>
        <v>#NAME?</v>
      </c>
      <c r="N12" s="16" t="e">
        <f aca="false">PNL!$L12</f>
        <v>#NAME?</v>
      </c>
      <c r="O12" s="16" t="e">
        <f aca="false">PNL!$L12</f>
        <v>#NAME?</v>
      </c>
      <c r="S12" s="16" t="e">
        <f aca="false">PNL!$L12</f>
        <v>#NAME?</v>
      </c>
      <c r="T12" s="16" t="e">
        <f aca="false">PNL!$L12</f>
        <v>#NAME?</v>
      </c>
      <c r="U12" s="16" t="e">
        <f aca="false">PNL!$L12</f>
        <v>#NAME?</v>
      </c>
      <c r="V12" s="16" t="e">
        <f aca="false">PNL!$L12</f>
        <v>#NAME?</v>
      </c>
      <c r="W12" s="16" t="e">
        <f aca="false">PNL!$L12</f>
        <v>#NAME?</v>
      </c>
      <c r="X12" s="16" t="e">
        <f aca="false">PNL!$L12</f>
        <v>#NAME?</v>
      </c>
      <c r="Y12" s="16" t="e">
        <f aca="false">PNL!$L12</f>
        <v>#NAME?</v>
      </c>
      <c r="Z12" s="16" t="e">
        <f aca="false">PNL!$L12</f>
        <v>#NAME?</v>
      </c>
      <c r="AA12" s="16" t="e">
        <f aca="false">PNL!$L12</f>
        <v>#NAME?</v>
      </c>
      <c r="AB12" s="16" t="e">
        <f aca="false">PNL!$L12</f>
        <v>#NAME?</v>
      </c>
      <c r="AC12" s="16" t="e">
        <f aca="false">PNL!$L12</f>
        <v>#NAME?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4" t="n">
        <f aca="false">Position!L13</f>
        <v>0.711259496295897</v>
      </c>
      <c r="D13" s="15" t="e">
        <f aca="false">Position!N13</f>
        <v>#NAME?</v>
      </c>
      <c r="E13" s="16" t="e">
        <f aca="false">PNL!$L13</f>
        <v>#NAME?</v>
      </c>
      <c r="F13" s="16" t="e">
        <f aca="false">PNL!$L13</f>
        <v>#NAME?</v>
      </c>
      <c r="G13" s="16" t="e">
        <f aca="false">PNL!$L13</f>
        <v>#NAME?</v>
      </c>
      <c r="H13" s="16" t="e">
        <f aca="false">PNL!$L13</f>
        <v>#NAME?</v>
      </c>
      <c r="I13" s="16" t="e">
        <f aca="false">PNL!$L13</f>
        <v>#NAME?</v>
      </c>
      <c r="J13" s="16" t="e">
        <f aca="false">PNL!$L13</f>
        <v>#NAME?</v>
      </c>
      <c r="K13" s="16" t="e">
        <f aca="false">PNL!$L13</f>
        <v>#NAME?</v>
      </c>
      <c r="L13" s="16" t="e">
        <f aca="false">PNL!$L13</f>
        <v>#NAME?</v>
      </c>
      <c r="M13" s="16" t="e">
        <f aca="false">PNL!$L13</f>
        <v>#NAME?</v>
      </c>
      <c r="N13" s="16" t="e">
        <f aca="false">PNL!$L13</f>
        <v>#NAME?</v>
      </c>
      <c r="O13" s="16" t="e">
        <f aca="false">PNL!$L13</f>
        <v>#NAME?</v>
      </c>
      <c r="S13" s="16" t="e">
        <f aca="false">PNL!$L13</f>
        <v>#NAME?</v>
      </c>
      <c r="T13" s="16" t="e">
        <f aca="false">PNL!$L13</f>
        <v>#NAME?</v>
      </c>
      <c r="U13" s="16" t="e">
        <f aca="false">PNL!$L13</f>
        <v>#NAME?</v>
      </c>
      <c r="V13" s="16" t="e">
        <f aca="false">PNL!$L13</f>
        <v>#NAME?</v>
      </c>
      <c r="W13" s="16" t="e">
        <f aca="false">PNL!$L13</f>
        <v>#NAME?</v>
      </c>
      <c r="X13" s="16" t="e">
        <f aca="false">PNL!$L13</f>
        <v>#NAME?</v>
      </c>
      <c r="Y13" s="16" t="e">
        <f aca="false">PNL!$L13</f>
        <v>#NAME?</v>
      </c>
      <c r="Z13" s="16" t="e">
        <f aca="false">PNL!$L13</f>
        <v>#NAME?</v>
      </c>
      <c r="AA13" s="16" t="e">
        <f aca="false">PNL!$L13</f>
        <v>#NAME?</v>
      </c>
      <c r="AB13" s="16" t="e">
        <f aca="false">PNL!$L13</f>
        <v>#NAME?</v>
      </c>
      <c r="AC13" s="16" t="e">
        <f aca="false">PNL!$L13</f>
        <v>#NAME?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4" t="n">
        <f aca="false">Position!L14</f>
        <v>0.703238435003693</v>
      </c>
      <c r="D14" s="15" t="e">
        <f aca="false">Position!N14</f>
        <v>#NAME?</v>
      </c>
      <c r="E14" s="16" t="e">
        <f aca="false">PNL!$L14</f>
        <v>#NAME?</v>
      </c>
      <c r="F14" s="16" t="e">
        <f aca="false">PNL!$L14</f>
        <v>#NAME?</v>
      </c>
      <c r="G14" s="16" t="e">
        <f aca="false">PNL!$L14</f>
        <v>#NAME?</v>
      </c>
      <c r="H14" s="16" t="e">
        <f aca="false">PNL!$L14</f>
        <v>#NAME?</v>
      </c>
      <c r="I14" s="16" t="e">
        <f aca="false">PNL!$L14</f>
        <v>#NAME?</v>
      </c>
      <c r="J14" s="16" t="e">
        <f aca="false">PNL!$L14</f>
        <v>#NAME?</v>
      </c>
      <c r="K14" s="16" t="e">
        <f aca="false">PNL!$L14</f>
        <v>#NAME?</v>
      </c>
      <c r="L14" s="16" t="e">
        <f aca="false">PNL!$L14</f>
        <v>#NAME?</v>
      </c>
      <c r="M14" s="16" t="e">
        <f aca="false">PNL!$L14</f>
        <v>#NAME?</v>
      </c>
      <c r="N14" s="16" t="e">
        <f aca="false">PNL!$L14</f>
        <v>#NAME?</v>
      </c>
      <c r="O14" s="16" t="e">
        <f aca="false">PNL!$L14</f>
        <v>#NAME?</v>
      </c>
      <c r="S14" s="16" t="e">
        <f aca="false">PNL!$L14</f>
        <v>#NAME?</v>
      </c>
      <c r="T14" s="16" t="e">
        <f aca="false">PNL!$L14</f>
        <v>#NAME?</v>
      </c>
      <c r="U14" s="16" t="e">
        <f aca="false">PNL!$L14</f>
        <v>#NAME?</v>
      </c>
      <c r="V14" s="16" t="e">
        <f aca="false">PNL!$L14</f>
        <v>#NAME?</v>
      </c>
      <c r="W14" s="16" t="e">
        <f aca="false">PNL!$L14</f>
        <v>#NAME?</v>
      </c>
      <c r="X14" s="16" t="e">
        <f aca="false">PNL!$L14</f>
        <v>#NAME?</v>
      </c>
      <c r="Y14" s="16" t="e">
        <f aca="false">PNL!$L14</f>
        <v>#NAME?</v>
      </c>
      <c r="Z14" s="16" t="e">
        <f aca="false">PNL!$L14</f>
        <v>#NAME?</v>
      </c>
      <c r="AA14" s="16" t="e">
        <f aca="false">PNL!$L14</f>
        <v>#NAME?</v>
      </c>
      <c r="AB14" s="16" t="e">
        <f aca="false">PNL!$L14</f>
        <v>#NAME?</v>
      </c>
      <c r="AC14" s="16" t="e">
        <f aca="false">PNL!$L14</f>
        <v>#NAME?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4" t="n">
        <f aca="false">Position!L15</f>
        <v>0.690842249370286</v>
      </c>
      <c r="D15" s="15" t="e">
        <f aca="false">Position!N15</f>
        <v>#NAME?</v>
      </c>
      <c r="E15" s="16" t="e">
        <f aca="false">PNL!$L15</f>
        <v>#NAME?</v>
      </c>
      <c r="F15" s="16" t="e">
        <f aca="false">PNL!$L15</f>
        <v>#NAME?</v>
      </c>
      <c r="G15" s="16" t="e">
        <f aca="false">PNL!$L15</f>
        <v>#NAME?</v>
      </c>
      <c r="H15" s="16" t="e">
        <f aca="false">PNL!$L15</f>
        <v>#NAME?</v>
      </c>
      <c r="I15" s="16" t="e">
        <f aca="false">PNL!$L15</f>
        <v>#NAME?</v>
      </c>
      <c r="J15" s="16" t="e">
        <f aca="false">PNL!$L15</f>
        <v>#NAME?</v>
      </c>
      <c r="K15" s="16" t="e">
        <f aca="false">PNL!$L15</f>
        <v>#NAME?</v>
      </c>
      <c r="L15" s="16" t="e">
        <f aca="false">PNL!$L15</f>
        <v>#NAME?</v>
      </c>
      <c r="M15" s="16" t="e">
        <f aca="false">PNL!$L15</f>
        <v>#NAME?</v>
      </c>
      <c r="N15" s="16" t="e">
        <f aca="false">PNL!$L15</f>
        <v>#NAME?</v>
      </c>
      <c r="O15" s="16" t="e">
        <f aca="false">PNL!$L15</f>
        <v>#NAME?</v>
      </c>
      <c r="S15" s="16" t="e">
        <f aca="false">PNL!$L15</f>
        <v>#NAME?</v>
      </c>
      <c r="T15" s="16" t="e">
        <f aca="false">PNL!$L15</f>
        <v>#NAME?</v>
      </c>
      <c r="U15" s="16" t="e">
        <f aca="false">PNL!$L15</f>
        <v>#NAME?</v>
      </c>
      <c r="V15" s="16" t="e">
        <f aca="false">PNL!$L15</f>
        <v>#NAME?</v>
      </c>
      <c r="W15" s="16" t="e">
        <f aca="false">PNL!$L15</f>
        <v>#NAME?</v>
      </c>
      <c r="X15" s="16" t="e">
        <f aca="false">PNL!$L15</f>
        <v>#NAME?</v>
      </c>
      <c r="Y15" s="16" t="e">
        <f aca="false">PNL!$L15</f>
        <v>#NAME?</v>
      </c>
      <c r="Z15" s="16" t="e">
        <f aca="false">PNL!$L15</f>
        <v>#NAME?</v>
      </c>
      <c r="AA15" s="16" t="e">
        <f aca="false">PNL!$L15</f>
        <v>#NAME?</v>
      </c>
      <c r="AB15" s="16" t="e">
        <f aca="false">PNL!$L15</f>
        <v>#NAME?</v>
      </c>
      <c r="AC15" s="16" t="e">
        <f aca="false">PNL!$L15</f>
        <v>#NAME?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4" t="n">
        <f aca="false">Position!L16</f>
        <v>0.684834251069757</v>
      </c>
      <c r="D16" s="15" t="e">
        <f aca="false">Position!N16</f>
        <v>#NAME?</v>
      </c>
      <c r="E16" s="16" t="e">
        <f aca="false">PNL!$L16</f>
        <v>#NAME?</v>
      </c>
      <c r="F16" s="16" t="e">
        <f aca="false">PNL!$L16</f>
        <v>#NAME?</v>
      </c>
      <c r="G16" s="16" t="e">
        <f aca="false">PNL!$L16</f>
        <v>#NAME?</v>
      </c>
      <c r="H16" s="16" t="e">
        <f aca="false">PNL!$L16</f>
        <v>#NAME?</v>
      </c>
      <c r="I16" s="16" t="e">
        <f aca="false">PNL!$L16</f>
        <v>#NAME?</v>
      </c>
      <c r="J16" s="16" t="e">
        <f aca="false">PNL!$L16</f>
        <v>#NAME?</v>
      </c>
      <c r="K16" s="16" t="e">
        <f aca="false">PNL!$L16</f>
        <v>#NAME?</v>
      </c>
      <c r="L16" s="16" t="e">
        <f aca="false">PNL!$L16</f>
        <v>#NAME?</v>
      </c>
      <c r="M16" s="16" t="e">
        <f aca="false">PNL!$L16</f>
        <v>#NAME?</v>
      </c>
      <c r="N16" s="16" t="e">
        <f aca="false">PNL!$L16</f>
        <v>#NAME?</v>
      </c>
      <c r="O16" s="16" t="e">
        <f aca="false">PNL!$L16</f>
        <v>#NAME?</v>
      </c>
      <c r="S16" s="16" t="e">
        <f aca="false">PNL!$L16</f>
        <v>#NAME?</v>
      </c>
      <c r="T16" s="16" t="e">
        <f aca="false">PNL!$L16</f>
        <v>#NAME?</v>
      </c>
      <c r="U16" s="16" t="e">
        <f aca="false">PNL!$L16</f>
        <v>#NAME?</v>
      </c>
      <c r="V16" s="16" t="e">
        <f aca="false">PNL!$L16</f>
        <v>#NAME?</v>
      </c>
      <c r="W16" s="16" t="e">
        <f aca="false">PNL!$L16</f>
        <v>#NAME?</v>
      </c>
      <c r="X16" s="16" t="e">
        <f aca="false">PNL!$L16</f>
        <v>#NAME?</v>
      </c>
      <c r="Y16" s="16" t="e">
        <f aca="false">PNL!$L16</f>
        <v>#NAME?</v>
      </c>
      <c r="Z16" s="16" t="e">
        <f aca="false">PNL!$L16</f>
        <v>#NAME?</v>
      </c>
      <c r="AA16" s="16" t="e">
        <f aca="false">PNL!$L16</f>
        <v>#NAME?</v>
      </c>
      <c r="AB16" s="16" t="e">
        <f aca="false">PNL!$L16</f>
        <v>#NAME?</v>
      </c>
      <c r="AC16" s="16" t="e">
        <f aca="false">PNL!$L16</f>
        <v>#NAME?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4" t="n">
        <f aca="false">Position!L17</f>
        <v>0.661954626841514</v>
      </c>
      <c r="D17" s="15" t="e">
        <f aca="false">Position!N17</f>
        <v>#NAME?</v>
      </c>
      <c r="E17" s="16" t="e">
        <f aca="false">PNL!$L17</f>
        <v>#NAME?</v>
      </c>
      <c r="F17" s="16" t="e">
        <f aca="false">PNL!$L17</f>
        <v>#NAME?</v>
      </c>
      <c r="G17" s="16" t="e">
        <f aca="false">PNL!$L17</f>
        <v>#NAME?</v>
      </c>
      <c r="H17" s="16" t="e">
        <f aca="false">PNL!$L17</f>
        <v>#NAME?</v>
      </c>
      <c r="I17" s="16" t="e">
        <f aca="false">PNL!$L17</f>
        <v>#NAME?</v>
      </c>
      <c r="J17" s="16" t="e">
        <f aca="false">PNL!$L17</f>
        <v>#NAME?</v>
      </c>
      <c r="K17" s="16" t="e">
        <f aca="false">PNL!$L17</f>
        <v>#NAME?</v>
      </c>
      <c r="L17" s="16" t="e">
        <f aca="false">PNL!$L17</f>
        <v>#NAME?</v>
      </c>
      <c r="M17" s="16" t="e">
        <f aca="false">PNL!$L17</f>
        <v>#NAME?</v>
      </c>
      <c r="N17" s="16" t="e">
        <f aca="false">PNL!$L17</f>
        <v>#NAME?</v>
      </c>
      <c r="O17" s="16" t="e">
        <f aca="false">PNL!$L17</f>
        <v>#NAME?</v>
      </c>
      <c r="S17" s="16" t="e">
        <f aca="false">PNL!$L17</f>
        <v>#NAME?</v>
      </c>
      <c r="T17" s="16" t="e">
        <f aca="false">PNL!$L17</f>
        <v>#NAME?</v>
      </c>
      <c r="U17" s="16" t="e">
        <f aca="false">PNL!$L17</f>
        <v>#NAME?</v>
      </c>
      <c r="V17" s="16" t="e">
        <f aca="false">PNL!$L17</f>
        <v>#NAME?</v>
      </c>
      <c r="W17" s="16" t="e">
        <f aca="false">PNL!$L17</f>
        <v>#NAME?</v>
      </c>
      <c r="X17" s="16" t="e">
        <f aca="false">PNL!$L17</f>
        <v>#NAME?</v>
      </c>
      <c r="Y17" s="16" t="e">
        <f aca="false">PNL!$L17</f>
        <v>#NAME?</v>
      </c>
      <c r="Z17" s="16" t="e">
        <f aca="false">PNL!$L17</f>
        <v>#NAME?</v>
      </c>
      <c r="AA17" s="16" t="e">
        <f aca="false">PNL!$L17</f>
        <v>#NAME?</v>
      </c>
      <c r="AB17" s="16" t="e">
        <f aca="false">PNL!$L17</f>
        <v>#NAME?</v>
      </c>
      <c r="AC17" s="16" t="e">
        <f aca="false">PNL!$L17</f>
        <v>#NAME?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4" t="n">
        <f aca="false">Position!L18</f>
        <v>0.649023141794493</v>
      </c>
      <c r="D18" s="15" t="e">
        <f aca="false">Position!N18</f>
        <v>#NAME?</v>
      </c>
      <c r="E18" s="16" t="e">
        <f aca="false">PNL!$L18</f>
        <v>#NAME?</v>
      </c>
      <c r="F18" s="16" t="e">
        <f aca="false">PNL!$L18</f>
        <v>#NAME?</v>
      </c>
      <c r="G18" s="16" t="e">
        <f aca="false">PNL!$L18</f>
        <v>#NAME?</v>
      </c>
      <c r="H18" s="16" t="e">
        <f aca="false">PNL!$L18</f>
        <v>#NAME?</v>
      </c>
      <c r="I18" s="16" t="e">
        <f aca="false">PNL!$L18</f>
        <v>#NAME?</v>
      </c>
      <c r="J18" s="16" t="e">
        <f aca="false">PNL!$L18</f>
        <v>#NAME?</v>
      </c>
      <c r="K18" s="16" t="e">
        <f aca="false">PNL!$L18</f>
        <v>#NAME?</v>
      </c>
      <c r="L18" s="16" t="e">
        <f aca="false">PNL!$L18</f>
        <v>#NAME?</v>
      </c>
      <c r="M18" s="16" t="e">
        <f aca="false">PNL!$L18</f>
        <v>#NAME?</v>
      </c>
      <c r="N18" s="16" t="e">
        <f aca="false">PNL!$L18</f>
        <v>#NAME?</v>
      </c>
      <c r="O18" s="16" t="e">
        <f aca="false">PNL!$L18</f>
        <v>#NAME?</v>
      </c>
      <c r="S18" s="16" t="e">
        <f aca="false">PNL!$L18</f>
        <v>#NAME?</v>
      </c>
      <c r="T18" s="16" t="e">
        <f aca="false">PNL!$L18</f>
        <v>#NAME?</v>
      </c>
      <c r="U18" s="16" t="e">
        <f aca="false">PNL!$L18</f>
        <v>#NAME?</v>
      </c>
      <c r="V18" s="16" t="e">
        <f aca="false">PNL!$L18</f>
        <v>#NAME?</v>
      </c>
      <c r="W18" s="16" t="e">
        <f aca="false">PNL!$L18</f>
        <v>#NAME?</v>
      </c>
      <c r="X18" s="16" t="e">
        <f aca="false">PNL!$L18</f>
        <v>#NAME?</v>
      </c>
      <c r="Y18" s="16" t="e">
        <f aca="false">PNL!$L18</f>
        <v>#NAME?</v>
      </c>
      <c r="Z18" s="16" t="e">
        <f aca="false">PNL!$L18</f>
        <v>#NAME?</v>
      </c>
      <c r="AA18" s="16" t="e">
        <f aca="false">PNL!$L18</f>
        <v>#NAME?</v>
      </c>
      <c r="AB18" s="16" t="e">
        <f aca="false">PNL!$L18</f>
        <v>#NAME?</v>
      </c>
      <c r="AC18" s="16" t="e">
        <f aca="false">PNL!$L18</f>
        <v>#NAME?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4" t="n">
        <f aca="false">Position!L19</f>
        <v>0.633927698330541</v>
      </c>
      <c r="D19" s="15" t="e">
        <f aca="false">Position!N19</f>
        <v>#NAME?</v>
      </c>
      <c r="E19" s="16" t="e">
        <f aca="false">PNL!$L19</f>
        <v>#NAME?</v>
      </c>
      <c r="F19" s="16" t="e">
        <f aca="false">PNL!$L19</f>
        <v>#NAME?</v>
      </c>
      <c r="G19" s="16" t="e">
        <f aca="false">PNL!$L19</f>
        <v>#NAME?</v>
      </c>
      <c r="H19" s="16" t="e">
        <f aca="false">PNL!$L19</f>
        <v>#NAME?</v>
      </c>
      <c r="I19" s="16" t="e">
        <f aca="false">PNL!$L19</f>
        <v>#NAME?</v>
      </c>
      <c r="J19" s="16" t="e">
        <f aca="false">PNL!$L19</f>
        <v>#NAME?</v>
      </c>
      <c r="K19" s="16" t="e">
        <f aca="false">PNL!$L19</f>
        <v>#NAME?</v>
      </c>
      <c r="L19" s="16" t="e">
        <f aca="false">PNL!$L19</f>
        <v>#NAME?</v>
      </c>
      <c r="M19" s="16" t="e">
        <f aca="false">PNL!$L19</f>
        <v>#NAME?</v>
      </c>
      <c r="N19" s="16" t="e">
        <f aca="false">PNL!$L19</f>
        <v>#NAME?</v>
      </c>
      <c r="O19" s="16" t="e">
        <f aca="false">PNL!$L19</f>
        <v>#NAME?</v>
      </c>
      <c r="S19" s="16" t="e">
        <f aca="false">PNL!$L19</f>
        <v>#NAME?</v>
      </c>
      <c r="T19" s="16" t="e">
        <f aca="false">PNL!$L19</f>
        <v>#NAME?</v>
      </c>
      <c r="U19" s="16" t="e">
        <f aca="false">PNL!$L19</f>
        <v>#NAME?</v>
      </c>
      <c r="V19" s="16" t="e">
        <f aca="false">PNL!$L19</f>
        <v>#NAME?</v>
      </c>
      <c r="W19" s="16" t="e">
        <f aca="false">PNL!$L19</f>
        <v>#NAME?</v>
      </c>
      <c r="X19" s="16" t="e">
        <f aca="false">PNL!$L19</f>
        <v>#NAME?</v>
      </c>
      <c r="Y19" s="16" t="e">
        <f aca="false">PNL!$L19</f>
        <v>#NAME?</v>
      </c>
      <c r="Z19" s="16" t="e">
        <f aca="false">PNL!$L19</f>
        <v>#NAME?</v>
      </c>
      <c r="AA19" s="16" t="e">
        <f aca="false">PNL!$L19</f>
        <v>#NAME?</v>
      </c>
      <c r="AB19" s="16" t="e">
        <f aca="false">PNL!$L19</f>
        <v>#NAME?</v>
      </c>
      <c r="AC19" s="16" t="e">
        <f aca="false">PNL!$L19</f>
        <v>#NAME?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4" t="n">
        <f aca="false">Position!L20</f>
        <v>0.604899296270944</v>
      </c>
      <c r="D20" s="15" t="e">
        <f aca="false">Position!N20</f>
        <v>#NAME?</v>
      </c>
      <c r="E20" s="16" t="e">
        <f aca="false">PNL!$L20</f>
        <v>#NAME?</v>
      </c>
      <c r="F20" s="16" t="e">
        <f aca="false">PNL!$L20</f>
        <v>#NAME?</v>
      </c>
      <c r="G20" s="16" t="e">
        <f aca="false">PNL!$L20</f>
        <v>#NAME?</v>
      </c>
      <c r="H20" s="16" t="e">
        <f aca="false">PNL!$L20</f>
        <v>#NAME?</v>
      </c>
      <c r="I20" s="16" t="e">
        <f aca="false">PNL!$L20</f>
        <v>#NAME?</v>
      </c>
      <c r="J20" s="16" t="e">
        <f aca="false">PNL!$L20</f>
        <v>#NAME?</v>
      </c>
      <c r="K20" s="16" t="e">
        <f aca="false">PNL!$L20</f>
        <v>#NAME?</v>
      </c>
      <c r="L20" s="16" t="e">
        <f aca="false">PNL!$L20</f>
        <v>#NAME?</v>
      </c>
      <c r="M20" s="16" t="e">
        <f aca="false">PNL!$L20</f>
        <v>#NAME?</v>
      </c>
      <c r="N20" s="16" t="e">
        <f aca="false">PNL!$L20</f>
        <v>#NAME?</v>
      </c>
      <c r="O20" s="16" t="e">
        <f aca="false">PNL!$L20</f>
        <v>#NAME?</v>
      </c>
      <c r="S20" s="16" t="e">
        <f aca="false">PNL!$L20</f>
        <v>#NAME?</v>
      </c>
      <c r="T20" s="16" t="e">
        <f aca="false">PNL!$L20</f>
        <v>#NAME?</v>
      </c>
      <c r="U20" s="16" t="e">
        <f aca="false">PNL!$L20</f>
        <v>#NAME?</v>
      </c>
      <c r="V20" s="16" t="e">
        <f aca="false">PNL!$L20</f>
        <v>#NAME?</v>
      </c>
      <c r="W20" s="16" t="e">
        <f aca="false">PNL!$L20</f>
        <v>#NAME?</v>
      </c>
      <c r="X20" s="16" t="e">
        <f aca="false">PNL!$L20</f>
        <v>#NAME?</v>
      </c>
      <c r="Y20" s="16" t="e">
        <f aca="false">PNL!$L20</f>
        <v>#NAME?</v>
      </c>
      <c r="Z20" s="16" t="e">
        <f aca="false">PNL!$L20</f>
        <v>#NAME?</v>
      </c>
      <c r="AA20" s="16" t="e">
        <f aca="false">PNL!$L20</f>
        <v>#NAME?</v>
      </c>
      <c r="AB20" s="16" t="e">
        <f aca="false">PNL!$L20</f>
        <v>#NAME?</v>
      </c>
      <c r="AC20" s="16" t="e">
        <f aca="false">PNL!$L20</f>
        <v>#NAME?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4" t="n">
        <f aca="false">Position!L21</f>
        <v>0.578130110634166</v>
      </c>
      <c r="D21" s="15" t="e">
        <f aca="false">Position!N21</f>
        <v>#NAME?</v>
      </c>
      <c r="E21" s="16" t="e">
        <f aca="false">PNL!$L21</f>
        <v>#NAME?</v>
      </c>
      <c r="F21" s="16" t="e">
        <f aca="false">PNL!$L21</f>
        <v>#NAME?</v>
      </c>
      <c r="G21" s="16" t="e">
        <f aca="false">PNL!$L21</f>
        <v>#NAME?</v>
      </c>
      <c r="H21" s="16" t="e">
        <f aca="false">PNL!$L21</f>
        <v>#NAME?</v>
      </c>
      <c r="I21" s="16" t="e">
        <f aca="false">PNL!$L21</f>
        <v>#NAME?</v>
      </c>
      <c r="J21" s="16" t="e">
        <f aca="false">PNL!$L21</f>
        <v>#NAME?</v>
      </c>
      <c r="K21" s="16" t="e">
        <f aca="false">PNL!$L21</f>
        <v>#NAME?</v>
      </c>
      <c r="L21" s="16" t="e">
        <f aca="false">PNL!$L21</f>
        <v>#NAME?</v>
      </c>
      <c r="M21" s="16" t="e">
        <f aca="false">PNL!$L21</f>
        <v>#NAME?</v>
      </c>
      <c r="N21" s="16" t="e">
        <f aca="false">PNL!$L21</f>
        <v>#NAME?</v>
      </c>
      <c r="O21" s="16" t="e">
        <f aca="false">PNL!$L21</f>
        <v>#NAME?</v>
      </c>
      <c r="S21" s="16" t="e">
        <f aca="false">PNL!$L21</f>
        <v>#NAME?</v>
      </c>
      <c r="T21" s="16" t="e">
        <f aca="false">PNL!$L21</f>
        <v>#NAME?</v>
      </c>
      <c r="U21" s="16" t="e">
        <f aca="false">PNL!$L21</f>
        <v>#NAME?</v>
      </c>
      <c r="V21" s="16" t="e">
        <f aca="false">PNL!$L21</f>
        <v>#NAME?</v>
      </c>
      <c r="W21" s="16" t="e">
        <f aca="false">PNL!$L21</f>
        <v>#NAME?</v>
      </c>
      <c r="X21" s="16" t="e">
        <f aca="false">PNL!$L21</f>
        <v>#NAME?</v>
      </c>
      <c r="Y21" s="16" t="e">
        <f aca="false">PNL!$L21</f>
        <v>#NAME?</v>
      </c>
      <c r="Z21" s="16" t="e">
        <f aca="false">PNL!$L21</f>
        <v>#NAME?</v>
      </c>
      <c r="AA21" s="16" t="e">
        <f aca="false">PNL!$L21</f>
        <v>#NAME?</v>
      </c>
      <c r="AB21" s="16" t="e">
        <f aca="false">PNL!$L21</f>
        <v>#NAME?</v>
      </c>
      <c r="AC21" s="16" t="e">
        <f aca="false">PNL!$L21</f>
        <v>#NAME?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4" t="n">
        <f aca="false">Position!L22</f>
        <v>0.568090085411869</v>
      </c>
      <c r="D22" s="15" t="e">
        <f aca="false">Position!N22</f>
        <v>#NAME?</v>
      </c>
      <c r="E22" s="16" t="e">
        <f aca="false">PNL!$L22</f>
        <v>#NAME?</v>
      </c>
      <c r="F22" s="16" t="e">
        <f aca="false">PNL!$L22</f>
        <v>#NAME?</v>
      </c>
      <c r="G22" s="16" t="e">
        <f aca="false">PNL!$L22</f>
        <v>#NAME?</v>
      </c>
      <c r="H22" s="16" t="e">
        <f aca="false">PNL!$L22</f>
        <v>#NAME?</v>
      </c>
      <c r="I22" s="16" t="e">
        <f aca="false">PNL!$L22</f>
        <v>#NAME?</v>
      </c>
      <c r="J22" s="16" t="e">
        <f aca="false">PNL!$L22</f>
        <v>#NAME?</v>
      </c>
      <c r="K22" s="16" t="e">
        <f aca="false">PNL!$L22</f>
        <v>#NAME?</v>
      </c>
      <c r="L22" s="16" t="e">
        <f aca="false">PNL!$L22</f>
        <v>#NAME?</v>
      </c>
      <c r="M22" s="16" t="e">
        <f aca="false">PNL!$L22</f>
        <v>#NAME?</v>
      </c>
      <c r="N22" s="16" t="e">
        <f aca="false">PNL!$L22</f>
        <v>#NAME?</v>
      </c>
      <c r="O22" s="16" t="e">
        <f aca="false">PNL!$L22</f>
        <v>#NAME?</v>
      </c>
      <c r="S22" s="16" t="e">
        <f aca="false">PNL!$L22</f>
        <v>#NAME?</v>
      </c>
      <c r="T22" s="16" t="e">
        <f aca="false">PNL!$L22</f>
        <v>#NAME?</v>
      </c>
      <c r="U22" s="16" t="e">
        <f aca="false">PNL!$L22</f>
        <v>#NAME?</v>
      </c>
      <c r="V22" s="16" t="e">
        <f aca="false">PNL!$L22</f>
        <v>#NAME?</v>
      </c>
      <c r="W22" s="16" t="e">
        <f aca="false">PNL!$L22</f>
        <v>#NAME?</v>
      </c>
      <c r="X22" s="16" t="e">
        <f aca="false">PNL!$L22</f>
        <v>#NAME?</v>
      </c>
      <c r="Y22" s="16" t="e">
        <f aca="false">PNL!$L22</f>
        <v>#NAME?</v>
      </c>
      <c r="Z22" s="16" t="e">
        <f aca="false">PNL!$L22</f>
        <v>#NAME?</v>
      </c>
      <c r="AA22" s="16" t="e">
        <f aca="false">PNL!$L22</f>
        <v>#NAME?</v>
      </c>
      <c r="AB22" s="16" t="e">
        <f aca="false">PNL!$L22</f>
        <v>#NAME?</v>
      </c>
      <c r="AC22" s="16" t="e">
        <f aca="false">PNL!$L22</f>
        <v>#NAME?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4" t="n">
        <f aca="false">Position!L23</f>
        <v>0.560806641421891</v>
      </c>
      <c r="D23" s="15" t="e">
        <f aca="false">Position!N23</f>
        <v>#NAME?</v>
      </c>
      <c r="E23" s="16" t="e">
        <f aca="false">PNL!$L23</f>
        <v>#NAME?</v>
      </c>
      <c r="F23" s="16" t="e">
        <f aca="false">PNL!$L23</f>
        <v>#NAME?</v>
      </c>
      <c r="G23" s="16" t="e">
        <f aca="false">PNL!$L23</f>
        <v>#NAME?</v>
      </c>
      <c r="H23" s="16" t="e">
        <f aca="false">PNL!$L23</f>
        <v>#NAME?</v>
      </c>
      <c r="I23" s="16" t="e">
        <f aca="false">PNL!$L23</f>
        <v>#NAME?</v>
      </c>
      <c r="J23" s="16" t="e">
        <f aca="false">PNL!$L23</f>
        <v>#NAME?</v>
      </c>
      <c r="K23" s="16" t="e">
        <f aca="false">PNL!$L23</f>
        <v>#NAME?</v>
      </c>
      <c r="L23" s="16" t="e">
        <f aca="false">PNL!$L23</f>
        <v>#NAME?</v>
      </c>
      <c r="M23" s="16" t="e">
        <f aca="false">PNL!$L23</f>
        <v>#NAME?</v>
      </c>
      <c r="N23" s="16" t="e">
        <f aca="false">PNL!$L23</f>
        <v>#NAME?</v>
      </c>
      <c r="O23" s="16" t="e">
        <f aca="false">PNL!$L23</f>
        <v>#NAME?</v>
      </c>
      <c r="S23" s="16" t="e">
        <f aca="false">PNL!$L23</f>
        <v>#NAME?</v>
      </c>
      <c r="T23" s="16" t="e">
        <f aca="false">PNL!$L23</f>
        <v>#NAME?</v>
      </c>
      <c r="U23" s="16" t="e">
        <f aca="false">PNL!$L23</f>
        <v>#NAME?</v>
      </c>
      <c r="V23" s="16" t="e">
        <f aca="false">PNL!$L23</f>
        <v>#NAME?</v>
      </c>
      <c r="W23" s="16" t="e">
        <f aca="false">PNL!$L23</f>
        <v>#NAME?</v>
      </c>
      <c r="X23" s="16" t="e">
        <f aca="false">PNL!$L23</f>
        <v>#NAME?</v>
      </c>
      <c r="Y23" s="16" t="e">
        <f aca="false">PNL!$L23</f>
        <v>#NAME?</v>
      </c>
      <c r="Z23" s="16" t="e">
        <f aca="false">PNL!$L23</f>
        <v>#NAME?</v>
      </c>
      <c r="AA23" s="16" t="e">
        <f aca="false">PNL!$L23</f>
        <v>#NAME?</v>
      </c>
      <c r="AB23" s="16" t="e">
        <f aca="false">PNL!$L23</f>
        <v>#NAME?</v>
      </c>
      <c r="AC23" s="16" t="e">
        <f aca="false">PNL!$L23</f>
        <v>#NAME?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4" t="n">
        <f aca="false">Position!L24</f>
        <v>0.545927846696992</v>
      </c>
      <c r="D24" s="15" t="e">
        <f aca="false">Position!N24</f>
        <v>#NAME?</v>
      </c>
      <c r="E24" s="16" t="e">
        <f aca="false">PNL!$L24</f>
        <v>#NAME?</v>
      </c>
      <c r="F24" s="16" t="e">
        <f aca="false">PNL!$L24</f>
        <v>#NAME?</v>
      </c>
      <c r="G24" s="16" t="e">
        <f aca="false">PNL!$L24</f>
        <v>#NAME?</v>
      </c>
      <c r="H24" s="16" t="e">
        <f aca="false">PNL!$L24</f>
        <v>#NAME?</v>
      </c>
      <c r="I24" s="16" t="e">
        <f aca="false">PNL!$L24</f>
        <v>#NAME?</v>
      </c>
      <c r="J24" s="16" t="e">
        <f aca="false">PNL!$L24</f>
        <v>#NAME?</v>
      </c>
      <c r="K24" s="16" t="e">
        <f aca="false">PNL!$L24</f>
        <v>#NAME?</v>
      </c>
      <c r="L24" s="16" t="e">
        <f aca="false">PNL!$L24</f>
        <v>#NAME?</v>
      </c>
      <c r="M24" s="16" t="e">
        <f aca="false">PNL!$L24</f>
        <v>#NAME?</v>
      </c>
      <c r="N24" s="16" t="e">
        <f aca="false">PNL!$L24</f>
        <v>#NAME?</v>
      </c>
      <c r="O24" s="16" t="e">
        <f aca="false">PNL!$L24</f>
        <v>#NAME?</v>
      </c>
      <c r="S24" s="16" t="e">
        <f aca="false">PNL!$L24</f>
        <v>#NAME?</v>
      </c>
      <c r="T24" s="16" t="e">
        <f aca="false">PNL!$L24</f>
        <v>#NAME?</v>
      </c>
      <c r="U24" s="16" t="e">
        <f aca="false">PNL!$L24</f>
        <v>#NAME?</v>
      </c>
      <c r="V24" s="16" t="e">
        <f aca="false">PNL!$L24</f>
        <v>#NAME?</v>
      </c>
      <c r="W24" s="16" t="e">
        <f aca="false">PNL!$L24</f>
        <v>#NAME?</v>
      </c>
      <c r="X24" s="16" t="e">
        <f aca="false">PNL!$L24</f>
        <v>#NAME?</v>
      </c>
      <c r="Y24" s="16" t="e">
        <f aca="false">PNL!$L24</f>
        <v>#NAME?</v>
      </c>
      <c r="Z24" s="16" t="e">
        <f aca="false">PNL!$L24</f>
        <v>#NAME?</v>
      </c>
      <c r="AA24" s="16" t="e">
        <f aca="false">PNL!$L24</f>
        <v>#NAME?</v>
      </c>
      <c r="AB24" s="16" t="e">
        <f aca="false">PNL!$L24</f>
        <v>#NAME?</v>
      </c>
      <c r="AC24" s="16" t="e">
        <f aca="false">PNL!$L24</f>
        <v>#NAME?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4" t="n">
        <f aca="false">Position!L25</f>
        <v>0.547752922650499</v>
      </c>
      <c r="D25" s="15" t="e">
        <f aca="false">Position!N25</f>
        <v>#NAME?</v>
      </c>
      <c r="E25" s="16" t="e">
        <f aca="false">PNL!$L25</f>
        <v>#NAME?</v>
      </c>
      <c r="F25" s="16" t="e">
        <f aca="false">PNL!$L25</f>
        <v>#NAME?</v>
      </c>
      <c r="G25" s="16" t="e">
        <f aca="false">PNL!$L25</f>
        <v>#NAME?</v>
      </c>
      <c r="H25" s="16" t="e">
        <f aca="false">PNL!$L25</f>
        <v>#NAME?</v>
      </c>
      <c r="I25" s="16" t="e">
        <f aca="false">PNL!$L25</f>
        <v>#NAME?</v>
      </c>
      <c r="J25" s="16" t="e">
        <f aca="false">PNL!$L25</f>
        <v>#NAME?</v>
      </c>
      <c r="K25" s="16" t="e">
        <f aca="false">PNL!$L25</f>
        <v>#NAME?</v>
      </c>
      <c r="L25" s="16" t="e">
        <f aca="false">PNL!$L25</f>
        <v>#NAME?</v>
      </c>
      <c r="M25" s="16" t="e">
        <f aca="false">PNL!$L25</f>
        <v>#NAME?</v>
      </c>
      <c r="N25" s="16" t="e">
        <f aca="false">PNL!$L25</f>
        <v>#NAME?</v>
      </c>
      <c r="O25" s="16" t="e">
        <f aca="false">PNL!$L25</f>
        <v>#NAME?</v>
      </c>
      <c r="S25" s="16" t="e">
        <f aca="false">PNL!$L25</f>
        <v>#NAME?</v>
      </c>
      <c r="T25" s="16" t="e">
        <f aca="false">PNL!$L25</f>
        <v>#NAME?</v>
      </c>
      <c r="U25" s="16" t="e">
        <f aca="false">PNL!$L25</f>
        <v>#NAME?</v>
      </c>
      <c r="V25" s="16" t="e">
        <f aca="false">PNL!$L25</f>
        <v>#NAME?</v>
      </c>
      <c r="W25" s="16" t="e">
        <f aca="false">PNL!$L25</f>
        <v>#NAME?</v>
      </c>
      <c r="X25" s="16" t="e">
        <f aca="false">PNL!$L25</f>
        <v>#NAME?</v>
      </c>
      <c r="Y25" s="16" t="e">
        <f aca="false">PNL!$L25</f>
        <v>#NAME?</v>
      </c>
      <c r="Z25" s="16" t="e">
        <f aca="false">PNL!$L25</f>
        <v>#NAME?</v>
      </c>
      <c r="AA25" s="16" t="e">
        <f aca="false">PNL!$L25</f>
        <v>#NAME?</v>
      </c>
      <c r="AB25" s="16" t="e">
        <f aca="false">PNL!$L25</f>
        <v>#NAME?</v>
      </c>
      <c r="AC25" s="16" t="e">
        <f aca="false">PNL!$L25</f>
        <v>#NAME?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4" t="n">
        <f aca="false">Position!L26</f>
        <v>0.545141335905019</v>
      </c>
      <c r="D26" s="15" t="e">
        <f aca="false">Position!N26</f>
        <v>#NAME?</v>
      </c>
      <c r="E26" s="16" t="e">
        <f aca="false">PNL!$L26</f>
        <v>#NAME?</v>
      </c>
      <c r="F26" s="16" t="e">
        <f aca="false">PNL!$L26</f>
        <v>#NAME?</v>
      </c>
      <c r="G26" s="16" t="e">
        <f aca="false">PNL!$L26</f>
        <v>#NAME?</v>
      </c>
      <c r="H26" s="16" t="e">
        <f aca="false">PNL!$L26</f>
        <v>#NAME?</v>
      </c>
      <c r="I26" s="16" t="e">
        <f aca="false">PNL!$L26</f>
        <v>#NAME?</v>
      </c>
      <c r="J26" s="16" t="e">
        <f aca="false">PNL!$L26</f>
        <v>#NAME?</v>
      </c>
      <c r="K26" s="16" t="e">
        <f aca="false">PNL!$L26</f>
        <v>#NAME?</v>
      </c>
      <c r="L26" s="16" t="e">
        <f aca="false">PNL!$L26</f>
        <v>#NAME?</v>
      </c>
      <c r="M26" s="16" t="e">
        <f aca="false">PNL!$L26</f>
        <v>#NAME?</v>
      </c>
      <c r="N26" s="16" t="e">
        <f aca="false">PNL!$L26</f>
        <v>#NAME?</v>
      </c>
      <c r="O26" s="16" t="e">
        <f aca="false">PNL!$L26</f>
        <v>#NAME?</v>
      </c>
      <c r="S26" s="16" t="e">
        <f aca="false">PNL!$L26</f>
        <v>#NAME?</v>
      </c>
      <c r="T26" s="16" t="e">
        <f aca="false">PNL!$L26</f>
        <v>#NAME?</v>
      </c>
      <c r="U26" s="16" t="e">
        <f aca="false">PNL!$L26</f>
        <v>#NAME?</v>
      </c>
      <c r="V26" s="16" t="e">
        <f aca="false">PNL!$L26</f>
        <v>#NAME?</v>
      </c>
      <c r="W26" s="16" t="e">
        <f aca="false">PNL!$L26</f>
        <v>#NAME?</v>
      </c>
      <c r="X26" s="16" t="e">
        <f aca="false">PNL!$L26</f>
        <v>#NAME?</v>
      </c>
      <c r="Y26" s="16" t="e">
        <f aca="false">PNL!$L26</f>
        <v>#NAME?</v>
      </c>
      <c r="Z26" s="16" t="e">
        <f aca="false">PNL!$L26</f>
        <v>#NAME?</v>
      </c>
      <c r="AA26" s="16" t="e">
        <f aca="false">PNL!$L26</f>
        <v>#NAME?</v>
      </c>
      <c r="AB26" s="16" t="e">
        <f aca="false">PNL!$L26</f>
        <v>#NAME?</v>
      </c>
      <c r="AC26" s="16" t="e">
        <f aca="false">PNL!$L26</f>
        <v>#NAME?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4" t="n">
        <f aca="false">Position!L27</f>
        <v>0.537978439657004</v>
      </c>
      <c r="D27" s="15" t="e">
        <f aca="false">Position!N27</f>
        <v>#NAME?</v>
      </c>
      <c r="E27" s="16" t="e">
        <f aca="false">PNL!$L27</f>
        <v>#NAME?</v>
      </c>
      <c r="F27" s="16" t="e">
        <f aca="false">PNL!$L27</f>
        <v>#NAME?</v>
      </c>
      <c r="G27" s="16" t="e">
        <f aca="false">PNL!$L27</f>
        <v>#NAME?</v>
      </c>
      <c r="H27" s="16" t="e">
        <f aca="false">PNL!$L27</f>
        <v>#NAME?</v>
      </c>
      <c r="I27" s="16" t="e">
        <f aca="false">PNL!$L27</f>
        <v>#NAME?</v>
      </c>
      <c r="J27" s="16" t="e">
        <f aca="false">PNL!$L27</f>
        <v>#NAME?</v>
      </c>
      <c r="K27" s="16" t="e">
        <f aca="false">PNL!$L27</f>
        <v>#NAME?</v>
      </c>
      <c r="L27" s="16" t="e">
        <f aca="false">PNL!$L27</f>
        <v>#NAME?</v>
      </c>
      <c r="M27" s="16" t="e">
        <f aca="false">PNL!$L27</f>
        <v>#NAME?</v>
      </c>
      <c r="N27" s="16" t="e">
        <f aca="false">PNL!$L27</f>
        <v>#NAME?</v>
      </c>
      <c r="O27" s="16" t="e">
        <f aca="false">PNL!$L27</f>
        <v>#NAME?</v>
      </c>
      <c r="S27" s="16" t="e">
        <f aca="false">PNL!$L27</f>
        <v>#NAME?</v>
      </c>
      <c r="T27" s="16" t="e">
        <f aca="false">PNL!$L27</f>
        <v>#NAME?</v>
      </c>
      <c r="U27" s="16" t="e">
        <f aca="false">PNL!$L27</f>
        <v>#NAME?</v>
      </c>
      <c r="V27" s="16" t="e">
        <f aca="false">PNL!$L27</f>
        <v>#NAME?</v>
      </c>
      <c r="W27" s="16" t="e">
        <f aca="false">PNL!$L27</f>
        <v>#NAME?</v>
      </c>
      <c r="X27" s="16" t="e">
        <f aca="false">PNL!$L27</f>
        <v>#NAME?</v>
      </c>
      <c r="Y27" s="16" t="e">
        <f aca="false">PNL!$L27</f>
        <v>#NAME?</v>
      </c>
      <c r="Z27" s="16" t="e">
        <f aca="false">PNL!$L27</f>
        <v>#NAME?</v>
      </c>
      <c r="AA27" s="16" t="e">
        <f aca="false">PNL!$L27</f>
        <v>#NAME?</v>
      </c>
      <c r="AB27" s="16" t="e">
        <f aca="false">PNL!$L27</f>
        <v>#NAME?</v>
      </c>
      <c r="AC27" s="16" t="e">
        <f aca="false">PNL!$L27</f>
        <v>#NAME?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4" t="n">
        <f aca="false">Position!L28</f>
        <v>0.531532085931151</v>
      </c>
      <c r="D28" s="15" t="e">
        <f aca="false">Position!N28</f>
        <v>#NAME?</v>
      </c>
      <c r="E28" s="16" t="e">
        <f aca="false">PNL!$L28</f>
        <v>#NAME?</v>
      </c>
      <c r="F28" s="16" t="e">
        <f aca="false">PNL!$L28</f>
        <v>#NAME?</v>
      </c>
      <c r="G28" s="16" t="e">
        <f aca="false">PNL!$L28</f>
        <v>#NAME?</v>
      </c>
      <c r="H28" s="16" t="e">
        <f aca="false">PNL!$L28</f>
        <v>#NAME?</v>
      </c>
      <c r="I28" s="16" t="e">
        <f aca="false">PNL!$L28</f>
        <v>#NAME?</v>
      </c>
      <c r="J28" s="16" t="e">
        <f aca="false">PNL!$L28</f>
        <v>#NAME?</v>
      </c>
      <c r="K28" s="16" t="e">
        <f aca="false">PNL!$L28</f>
        <v>#NAME?</v>
      </c>
      <c r="L28" s="16" t="e">
        <f aca="false">PNL!$L28</f>
        <v>#NAME?</v>
      </c>
      <c r="M28" s="16" t="e">
        <f aca="false">PNL!$L28</f>
        <v>#NAME?</v>
      </c>
      <c r="N28" s="16" t="e">
        <f aca="false">PNL!$L28</f>
        <v>#NAME?</v>
      </c>
      <c r="O28" s="16" t="e">
        <f aca="false">PNL!$L28</f>
        <v>#NAME?</v>
      </c>
      <c r="S28" s="16" t="e">
        <f aca="false">PNL!$L28</f>
        <v>#NAME?</v>
      </c>
      <c r="T28" s="16" t="e">
        <f aca="false">PNL!$L28</f>
        <v>#NAME?</v>
      </c>
      <c r="U28" s="16" t="e">
        <f aca="false">PNL!$L28</f>
        <v>#NAME?</v>
      </c>
      <c r="V28" s="16" t="e">
        <f aca="false">PNL!$L28</f>
        <v>#NAME?</v>
      </c>
      <c r="W28" s="16" t="e">
        <f aca="false">PNL!$L28</f>
        <v>#NAME?</v>
      </c>
      <c r="X28" s="16" t="e">
        <f aca="false">PNL!$L28</f>
        <v>#NAME?</v>
      </c>
      <c r="Y28" s="16" t="e">
        <f aca="false">PNL!$L28</f>
        <v>#NAME?</v>
      </c>
      <c r="Z28" s="16" t="e">
        <f aca="false">PNL!$L28</f>
        <v>#NAME?</v>
      </c>
      <c r="AA28" s="16" t="e">
        <f aca="false">PNL!$L28</f>
        <v>#NAME?</v>
      </c>
      <c r="AB28" s="16" t="e">
        <f aca="false">PNL!$L28</f>
        <v>#NAME?</v>
      </c>
      <c r="AC28" s="16" t="e">
        <f aca="false">PNL!$L28</f>
        <v>#NAME?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4" t="n">
        <f aca="false">Position!L29</f>
        <v>0.535884449509886</v>
      </c>
      <c r="D29" s="15" t="e">
        <f aca="false">Position!N29</f>
        <v>#NAME?</v>
      </c>
      <c r="E29" s="16" t="e">
        <f aca="false">PNL!$L29</f>
        <v>#NAME?</v>
      </c>
      <c r="F29" s="16" t="e">
        <f aca="false">PNL!$L29</f>
        <v>#NAME?</v>
      </c>
      <c r="G29" s="16" t="e">
        <f aca="false">PNL!$L29</f>
        <v>#NAME?</v>
      </c>
      <c r="H29" s="16" t="e">
        <f aca="false">PNL!$L29</f>
        <v>#NAME?</v>
      </c>
      <c r="I29" s="16" t="e">
        <f aca="false">PNL!$L29</f>
        <v>#NAME?</v>
      </c>
      <c r="J29" s="16" t="e">
        <f aca="false">PNL!$L29</f>
        <v>#NAME?</v>
      </c>
      <c r="K29" s="16" t="e">
        <f aca="false">PNL!$L29</f>
        <v>#NAME?</v>
      </c>
      <c r="L29" s="16" t="e">
        <f aca="false">PNL!$L29</f>
        <v>#NAME?</v>
      </c>
      <c r="M29" s="16" t="e">
        <f aca="false">PNL!$L29</f>
        <v>#NAME?</v>
      </c>
      <c r="N29" s="16" t="e">
        <f aca="false">PNL!$L29</f>
        <v>#NAME?</v>
      </c>
      <c r="O29" s="16" t="e">
        <f aca="false">PNL!$L29</f>
        <v>#NAME?</v>
      </c>
      <c r="S29" s="16" t="e">
        <f aca="false">PNL!$L29</f>
        <v>#NAME?</v>
      </c>
      <c r="T29" s="16" t="e">
        <f aca="false">PNL!$L29</f>
        <v>#NAME?</v>
      </c>
      <c r="U29" s="16" t="e">
        <f aca="false">PNL!$L29</f>
        <v>#NAME?</v>
      </c>
      <c r="V29" s="16" t="e">
        <f aca="false">PNL!$L29</f>
        <v>#NAME?</v>
      </c>
      <c r="W29" s="16" t="e">
        <f aca="false">PNL!$L29</f>
        <v>#NAME?</v>
      </c>
      <c r="X29" s="16" t="e">
        <f aca="false">PNL!$L29</f>
        <v>#NAME?</v>
      </c>
      <c r="Y29" s="16" t="e">
        <f aca="false">PNL!$L29</f>
        <v>#NAME?</v>
      </c>
      <c r="Z29" s="16" t="e">
        <f aca="false">PNL!$L29</f>
        <v>#NAME?</v>
      </c>
      <c r="AA29" s="16" t="e">
        <f aca="false">PNL!$L29</f>
        <v>#NAME?</v>
      </c>
      <c r="AB29" s="16" t="e">
        <f aca="false">PNL!$L29</f>
        <v>#NAME?</v>
      </c>
      <c r="AC29" s="16" t="e">
        <f aca="false">PNL!$L29</f>
        <v>#NAME?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4" t="n">
        <f aca="false">Position!L30</f>
        <v>0.527172978422797</v>
      </c>
      <c r="D30" s="15" t="e">
        <f aca="false">Position!N30</f>
        <v>#REF!</v>
      </c>
      <c r="E30" s="16" t="e">
        <f aca="false">PNL!$L30</f>
        <v>#REF!</v>
      </c>
      <c r="F30" s="16" t="e">
        <f aca="false">PNL!$L30</f>
        <v>#REF!</v>
      </c>
      <c r="G30" s="16" t="e">
        <f aca="false">PNL!$L30</f>
        <v>#REF!</v>
      </c>
      <c r="H30" s="16" t="e">
        <f aca="false">PNL!$L30</f>
        <v>#REF!</v>
      </c>
      <c r="I30" s="16" t="e">
        <f aca="false">PNL!$L30</f>
        <v>#REF!</v>
      </c>
      <c r="J30" s="16" t="e">
        <f aca="false">PNL!$L30</f>
        <v>#REF!</v>
      </c>
      <c r="K30" s="16" t="e">
        <f aca="false">PNL!$L30</f>
        <v>#REF!</v>
      </c>
      <c r="L30" s="16" t="e">
        <f aca="false">PNL!$L30</f>
        <v>#REF!</v>
      </c>
      <c r="M30" s="16" t="e">
        <f aca="false">PNL!$L30</f>
        <v>#REF!</v>
      </c>
      <c r="N30" s="16" t="e">
        <f aca="false">PNL!$L30</f>
        <v>#REF!</v>
      </c>
      <c r="O30" s="16" t="e">
        <f aca="false">PNL!$L30</f>
        <v>#REF!</v>
      </c>
      <c r="S30" s="16" t="e">
        <f aca="false">PNL!$L30</f>
        <v>#REF!</v>
      </c>
      <c r="T30" s="16" t="e">
        <f aca="false">PNL!$L30</f>
        <v>#REF!</v>
      </c>
      <c r="U30" s="16" t="e">
        <f aca="false">PNL!$L30</f>
        <v>#REF!</v>
      </c>
      <c r="V30" s="16" t="e">
        <f aca="false">PNL!$L30</f>
        <v>#REF!</v>
      </c>
      <c r="W30" s="16" t="e">
        <f aca="false">PNL!$L30</f>
        <v>#REF!</v>
      </c>
      <c r="X30" s="16" t="e">
        <f aca="false">PNL!$L30</f>
        <v>#REF!</v>
      </c>
      <c r="Y30" s="16" t="e">
        <f aca="false">PNL!$L30</f>
        <v>#REF!</v>
      </c>
      <c r="Z30" s="16" t="e">
        <f aca="false">PNL!$L30</f>
        <v>#REF!</v>
      </c>
      <c r="AA30" s="16" t="e">
        <f aca="false">PNL!$L30</f>
        <v>#REF!</v>
      </c>
      <c r="AB30" s="16" t="e">
        <f aca="false">PNL!$L30</f>
        <v>#REF!</v>
      </c>
      <c r="AC30" s="16" t="e">
        <f aca="false">PNL!$L30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4" t="n">
        <f aca="false">Position!L31</f>
        <v>0.524556333730101</v>
      </c>
      <c r="D31" s="15" t="e">
        <f aca="false">Position!N31</f>
        <v>#REF!</v>
      </c>
      <c r="E31" s="16" t="e">
        <f aca="false">PNL!$L31</f>
        <v>#REF!</v>
      </c>
      <c r="F31" s="16" t="e">
        <f aca="false">PNL!$L31</f>
        <v>#REF!</v>
      </c>
      <c r="G31" s="16" t="e">
        <f aca="false">PNL!$L31</f>
        <v>#REF!</v>
      </c>
      <c r="H31" s="16" t="e">
        <f aca="false">PNL!$L31</f>
        <v>#REF!</v>
      </c>
      <c r="I31" s="16" t="e">
        <f aca="false">PNL!$L31</f>
        <v>#REF!</v>
      </c>
      <c r="J31" s="16" t="e">
        <f aca="false">PNL!$L31</f>
        <v>#REF!</v>
      </c>
      <c r="K31" s="16" t="e">
        <f aca="false">PNL!$L31</f>
        <v>#REF!</v>
      </c>
      <c r="L31" s="16" t="e">
        <f aca="false">PNL!$L31</f>
        <v>#REF!</v>
      </c>
      <c r="M31" s="16" t="e">
        <f aca="false">PNL!$L31</f>
        <v>#REF!</v>
      </c>
      <c r="N31" s="16" t="e">
        <f aca="false">PNL!$L31</f>
        <v>#REF!</v>
      </c>
      <c r="O31" s="16" t="e">
        <f aca="false">PNL!$L31</f>
        <v>#REF!</v>
      </c>
      <c r="S31" s="16" t="e">
        <f aca="false">PNL!$L31</f>
        <v>#REF!</v>
      </c>
      <c r="T31" s="16" t="e">
        <f aca="false">PNL!$L31</f>
        <v>#REF!</v>
      </c>
      <c r="U31" s="16" t="e">
        <f aca="false">PNL!$L31</f>
        <v>#REF!</v>
      </c>
      <c r="V31" s="16" t="e">
        <f aca="false">PNL!$L31</f>
        <v>#REF!</v>
      </c>
      <c r="W31" s="16" t="e">
        <f aca="false">PNL!$L31</f>
        <v>#REF!</v>
      </c>
      <c r="X31" s="16" t="e">
        <f aca="false">PNL!$L31</f>
        <v>#REF!</v>
      </c>
      <c r="Y31" s="16" t="e">
        <f aca="false">PNL!$L31</f>
        <v>#REF!</v>
      </c>
      <c r="Z31" s="16" t="e">
        <f aca="false">PNL!$L31</f>
        <v>#REF!</v>
      </c>
      <c r="AA31" s="16" t="e">
        <f aca="false">PNL!$L31</f>
        <v>#REF!</v>
      </c>
      <c r="AB31" s="16" t="e">
        <f aca="false">PNL!$L31</f>
        <v>#REF!</v>
      </c>
      <c r="AC31" s="16" t="e">
        <f aca="false">PNL!$L31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4" t="n">
        <f aca="false">Position!L32</f>
        <v>0.521939689037406</v>
      </c>
      <c r="D32" s="15" t="e">
        <f aca="false">Position!N32</f>
        <v>#REF!</v>
      </c>
      <c r="E32" s="16" t="e">
        <f aca="false">PNL!$L32</f>
        <v>#REF!</v>
      </c>
      <c r="F32" s="16" t="e">
        <f aca="false">PNL!$L32</f>
        <v>#REF!</v>
      </c>
      <c r="G32" s="16" t="e">
        <f aca="false">PNL!$L32</f>
        <v>#REF!</v>
      </c>
      <c r="H32" s="16" t="e">
        <f aca="false">PNL!$L32</f>
        <v>#REF!</v>
      </c>
      <c r="I32" s="16" t="e">
        <f aca="false">PNL!$L32</f>
        <v>#REF!</v>
      </c>
      <c r="J32" s="16" t="e">
        <f aca="false">PNL!$L32</f>
        <v>#REF!</v>
      </c>
      <c r="K32" s="16" t="e">
        <f aca="false">PNL!$L32</f>
        <v>#REF!</v>
      </c>
      <c r="L32" s="16" t="e">
        <f aca="false">PNL!$L32</f>
        <v>#REF!</v>
      </c>
      <c r="M32" s="16" t="e">
        <f aca="false">PNL!$L32</f>
        <v>#REF!</v>
      </c>
      <c r="N32" s="16" t="e">
        <f aca="false">PNL!$L32</f>
        <v>#REF!</v>
      </c>
      <c r="O32" s="16" t="e">
        <f aca="false">PNL!$L32</f>
        <v>#REF!</v>
      </c>
      <c r="S32" s="16" t="e">
        <f aca="false">PNL!$L32</f>
        <v>#REF!</v>
      </c>
      <c r="T32" s="16" t="e">
        <f aca="false">PNL!$L32</f>
        <v>#REF!</v>
      </c>
      <c r="U32" s="16" t="e">
        <f aca="false">PNL!$L32</f>
        <v>#REF!</v>
      </c>
      <c r="V32" s="16" t="e">
        <f aca="false">PNL!$L32</f>
        <v>#REF!</v>
      </c>
      <c r="W32" s="16" t="e">
        <f aca="false">PNL!$L32</f>
        <v>#REF!</v>
      </c>
      <c r="X32" s="16" t="e">
        <f aca="false">PNL!$L32</f>
        <v>#REF!</v>
      </c>
      <c r="Y32" s="16" t="e">
        <f aca="false">PNL!$L32</f>
        <v>#REF!</v>
      </c>
      <c r="Z32" s="16" t="e">
        <f aca="false">PNL!$L32</f>
        <v>#REF!</v>
      </c>
      <c r="AA32" s="16" t="e">
        <f aca="false">PNL!$L32</f>
        <v>#REF!</v>
      </c>
      <c r="AB32" s="16" t="e">
        <f aca="false">PNL!$L32</f>
        <v>#REF!</v>
      </c>
      <c r="AC32" s="16" t="e">
        <f aca="false">PNL!$L32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4" t="n">
        <f aca="false">Position!L33</f>
        <v>0.520503232028271</v>
      </c>
      <c r="D33" s="15" t="e">
        <f aca="false">Position!N33</f>
        <v>#REF!</v>
      </c>
      <c r="E33" s="16" t="e">
        <f aca="false">PNL!$L33</f>
        <v>#REF!</v>
      </c>
      <c r="F33" s="16" t="e">
        <f aca="false">PNL!$L33</f>
        <v>#REF!</v>
      </c>
      <c r="G33" s="16" t="e">
        <f aca="false">PNL!$L33</f>
        <v>#REF!</v>
      </c>
      <c r="H33" s="16" t="e">
        <f aca="false">PNL!$L33</f>
        <v>#REF!</v>
      </c>
      <c r="I33" s="16" t="e">
        <f aca="false">PNL!$L33</f>
        <v>#REF!</v>
      </c>
      <c r="J33" s="16" t="e">
        <f aca="false">PNL!$L33</f>
        <v>#REF!</v>
      </c>
      <c r="K33" s="16" t="e">
        <f aca="false">PNL!$L33</f>
        <v>#REF!</v>
      </c>
      <c r="L33" s="16" t="e">
        <f aca="false">PNL!$L33</f>
        <v>#REF!</v>
      </c>
      <c r="M33" s="16" t="e">
        <f aca="false">PNL!$L33</f>
        <v>#REF!</v>
      </c>
      <c r="N33" s="16" t="e">
        <f aca="false">PNL!$L33</f>
        <v>#REF!</v>
      </c>
      <c r="O33" s="16" t="e">
        <f aca="false">PNL!$L33</f>
        <v>#REF!</v>
      </c>
      <c r="S33" s="16" t="e">
        <f aca="false">PNL!$L33</f>
        <v>#REF!</v>
      </c>
      <c r="T33" s="16" t="e">
        <f aca="false">PNL!$L33</f>
        <v>#REF!</v>
      </c>
      <c r="U33" s="16" t="e">
        <f aca="false">PNL!$L33</f>
        <v>#REF!</v>
      </c>
      <c r="V33" s="16" t="e">
        <f aca="false">PNL!$L33</f>
        <v>#REF!</v>
      </c>
      <c r="W33" s="16" t="e">
        <f aca="false">PNL!$L33</f>
        <v>#REF!</v>
      </c>
      <c r="X33" s="16" t="e">
        <f aca="false">PNL!$L33</f>
        <v>#REF!</v>
      </c>
      <c r="Y33" s="16" t="e">
        <f aca="false">PNL!$L33</f>
        <v>#REF!</v>
      </c>
      <c r="Z33" s="16" t="e">
        <f aca="false">PNL!$L33</f>
        <v>#REF!</v>
      </c>
      <c r="AA33" s="16" t="e">
        <f aca="false">PNL!$L33</f>
        <v>#REF!</v>
      </c>
      <c r="AB33" s="16" t="e">
        <f aca="false">PNL!$L33</f>
        <v>#REF!</v>
      </c>
      <c r="AC33" s="16" t="e">
        <f aca="false">PNL!$L33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4" t="n">
        <f aca="false">Position!L34</f>
        <v>0.520525149799537</v>
      </c>
      <c r="D34" s="15" t="e">
        <f aca="false">Position!N34</f>
        <v>#REF!</v>
      </c>
      <c r="E34" s="16" t="e">
        <f aca="false">PNL!$L34</f>
        <v>#REF!</v>
      </c>
      <c r="F34" s="16" t="e">
        <f aca="false">PNL!$L34</f>
        <v>#REF!</v>
      </c>
      <c r="G34" s="16" t="e">
        <f aca="false">PNL!$L34</f>
        <v>#REF!</v>
      </c>
      <c r="H34" s="16" t="e">
        <f aca="false">PNL!$L34</f>
        <v>#REF!</v>
      </c>
      <c r="I34" s="16" t="e">
        <f aca="false">PNL!$L34</f>
        <v>#REF!</v>
      </c>
      <c r="J34" s="16" t="e">
        <f aca="false">PNL!$L34</f>
        <v>#REF!</v>
      </c>
      <c r="K34" s="16" t="e">
        <f aca="false">PNL!$L34</f>
        <v>#REF!</v>
      </c>
      <c r="L34" s="16" t="e">
        <f aca="false">PNL!$L34</f>
        <v>#REF!</v>
      </c>
      <c r="M34" s="16" t="e">
        <f aca="false">PNL!$L34</f>
        <v>#REF!</v>
      </c>
      <c r="N34" s="16" t="e">
        <f aca="false">PNL!$L34</f>
        <v>#REF!</v>
      </c>
      <c r="O34" s="16" t="e">
        <f aca="false">PNL!$L34</f>
        <v>#REF!</v>
      </c>
      <c r="S34" s="16" t="e">
        <f aca="false">PNL!$L34</f>
        <v>#REF!</v>
      </c>
      <c r="T34" s="16" t="e">
        <f aca="false">PNL!$L34</f>
        <v>#REF!</v>
      </c>
      <c r="U34" s="16" t="e">
        <f aca="false">PNL!$L34</f>
        <v>#REF!</v>
      </c>
      <c r="V34" s="16" t="e">
        <f aca="false">PNL!$L34</f>
        <v>#REF!</v>
      </c>
      <c r="W34" s="16" t="e">
        <f aca="false">PNL!$L34</f>
        <v>#REF!</v>
      </c>
      <c r="X34" s="16" t="e">
        <f aca="false">PNL!$L34</f>
        <v>#REF!</v>
      </c>
      <c r="Y34" s="16" t="e">
        <f aca="false">PNL!$L34</f>
        <v>#REF!</v>
      </c>
      <c r="Z34" s="16" t="e">
        <f aca="false">PNL!$L34</f>
        <v>#REF!</v>
      </c>
      <c r="AA34" s="16" t="e">
        <f aca="false">PNL!$L34</f>
        <v>#REF!</v>
      </c>
      <c r="AB34" s="16" t="e">
        <f aca="false">PNL!$L34</f>
        <v>#REF!</v>
      </c>
      <c r="AC34" s="16" t="e">
        <f aca="false">PNL!$L34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4" t="n">
        <f aca="false">Position!L35</f>
        <v>0.51808721924178</v>
      </c>
      <c r="D35" s="15" t="e">
        <f aca="false">Position!N35</f>
        <v>#REF!</v>
      </c>
      <c r="E35" s="16" t="e">
        <f aca="false">PNL!$L35</f>
        <v>#REF!</v>
      </c>
      <c r="F35" s="16" t="e">
        <f aca="false">PNL!$L35</f>
        <v>#REF!</v>
      </c>
      <c r="G35" s="16" t="e">
        <f aca="false">PNL!$L35</f>
        <v>#REF!</v>
      </c>
      <c r="H35" s="16" t="e">
        <f aca="false">PNL!$L35</f>
        <v>#REF!</v>
      </c>
      <c r="I35" s="16" t="e">
        <f aca="false">PNL!$L35</f>
        <v>#REF!</v>
      </c>
      <c r="J35" s="16" t="e">
        <f aca="false">PNL!$L35</f>
        <v>#REF!</v>
      </c>
      <c r="K35" s="16" t="e">
        <f aca="false">PNL!$L35</f>
        <v>#REF!</v>
      </c>
      <c r="L35" s="16" t="e">
        <f aca="false">PNL!$L35</f>
        <v>#REF!</v>
      </c>
      <c r="M35" s="16" t="e">
        <f aca="false">PNL!$L35</f>
        <v>#REF!</v>
      </c>
      <c r="N35" s="16" t="e">
        <f aca="false">PNL!$L35</f>
        <v>#REF!</v>
      </c>
      <c r="O35" s="16" t="e">
        <f aca="false">PNL!$L35</f>
        <v>#REF!</v>
      </c>
      <c r="S35" s="16" t="e">
        <f aca="false">PNL!$L35</f>
        <v>#REF!</v>
      </c>
      <c r="T35" s="16" t="e">
        <f aca="false">PNL!$L35</f>
        <v>#REF!</v>
      </c>
      <c r="U35" s="16" t="e">
        <f aca="false">PNL!$L35</f>
        <v>#REF!</v>
      </c>
      <c r="V35" s="16" t="e">
        <f aca="false">PNL!$L35</f>
        <v>#REF!</v>
      </c>
      <c r="W35" s="16" t="e">
        <f aca="false">PNL!$L35</f>
        <v>#REF!</v>
      </c>
      <c r="X35" s="16" t="e">
        <f aca="false">PNL!$L35</f>
        <v>#REF!</v>
      </c>
      <c r="Y35" s="16" t="e">
        <f aca="false">PNL!$L35</f>
        <v>#REF!</v>
      </c>
      <c r="Z35" s="16" t="e">
        <f aca="false">PNL!$L35</f>
        <v>#REF!</v>
      </c>
      <c r="AA35" s="16" t="e">
        <f aca="false">PNL!$L35</f>
        <v>#REF!</v>
      </c>
      <c r="AB35" s="16" t="e">
        <f aca="false">PNL!$L35</f>
        <v>#REF!</v>
      </c>
      <c r="AC35" s="16" t="e">
        <f aca="false">PNL!$L35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4" t="n">
        <f aca="false">Position!L36</f>
        <v>0.51808721924178</v>
      </c>
      <c r="D36" s="15" t="e">
        <f aca="false">Position!N36</f>
        <v>#REF!</v>
      </c>
      <c r="E36" s="16" t="e">
        <f aca="false">PNL!$L36</f>
        <v>#REF!</v>
      </c>
      <c r="F36" s="16" t="e">
        <f aca="false">PNL!$L36</f>
        <v>#REF!</v>
      </c>
      <c r="G36" s="16" t="e">
        <f aca="false">PNL!$L36</f>
        <v>#REF!</v>
      </c>
      <c r="H36" s="16" t="e">
        <f aca="false">PNL!$L36</f>
        <v>#REF!</v>
      </c>
      <c r="I36" s="16" t="e">
        <f aca="false">PNL!$L36</f>
        <v>#REF!</v>
      </c>
      <c r="J36" s="16" t="e">
        <f aca="false">PNL!$L36</f>
        <v>#REF!</v>
      </c>
      <c r="K36" s="16" t="e">
        <f aca="false">PNL!$L36</f>
        <v>#REF!</v>
      </c>
      <c r="L36" s="16" t="e">
        <f aca="false">PNL!$L36</f>
        <v>#REF!</v>
      </c>
      <c r="M36" s="16" t="e">
        <f aca="false">PNL!$L36</f>
        <v>#REF!</v>
      </c>
      <c r="N36" s="16" t="e">
        <f aca="false">PNL!$L36</f>
        <v>#REF!</v>
      </c>
      <c r="O36" s="16" t="e">
        <f aca="false">PNL!$L36</f>
        <v>#REF!</v>
      </c>
      <c r="S36" s="16" t="e">
        <f aca="false">PNL!$L36</f>
        <v>#REF!</v>
      </c>
      <c r="T36" s="16" t="e">
        <f aca="false">PNL!$L36</f>
        <v>#REF!</v>
      </c>
      <c r="U36" s="16" t="e">
        <f aca="false">PNL!$L36</f>
        <v>#REF!</v>
      </c>
      <c r="V36" s="16" t="e">
        <f aca="false">PNL!$L36</f>
        <v>#REF!</v>
      </c>
      <c r="W36" s="16" t="e">
        <f aca="false">PNL!$L36</f>
        <v>#REF!</v>
      </c>
      <c r="X36" s="16" t="e">
        <f aca="false">PNL!$L36</f>
        <v>#REF!</v>
      </c>
      <c r="Y36" s="16" t="e">
        <f aca="false">PNL!$L36</f>
        <v>#REF!</v>
      </c>
      <c r="Z36" s="16" t="e">
        <f aca="false">PNL!$L36</f>
        <v>#REF!</v>
      </c>
      <c r="AA36" s="16" t="e">
        <f aca="false">PNL!$L36</f>
        <v>#REF!</v>
      </c>
      <c r="AB36" s="16" t="e">
        <f aca="false">PNL!$L36</f>
        <v>#REF!</v>
      </c>
      <c r="AC36" s="16" t="e">
        <f aca="false">PNL!$L36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4" t="n">
        <f aca="false">Position!L37</f>
        <v>0.516868253962901</v>
      </c>
      <c r="D37" s="15" t="e">
        <f aca="false">Position!N37</f>
        <v>#REF!</v>
      </c>
      <c r="E37" s="16" t="e">
        <f aca="false">PNL!$L37</f>
        <v>#REF!</v>
      </c>
      <c r="F37" s="16" t="e">
        <f aca="false">PNL!$L37</f>
        <v>#REF!</v>
      </c>
      <c r="G37" s="16" t="e">
        <f aca="false">PNL!$L37</f>
        <v>#REF!</v>
      </c>
      <c r="H37" s="16" t="e">
        <f aca="false">PNL!$L37</f>
        <v>#REF!</v>
      </c>
      <c r="I37" s="16" t="e">
        <f aca="false">PNL!$L37</f>
        <v>#REF!</v>
      </c>
      <c r="J37" s="16" t="e">
        <f aca="false">PNL!$L37</f>
        <v>#REF!</v>
      </c>
      <c r="K37" s="16" t="e">
        <f aca="false">PNL!$L37</f>
        <v>#REF!</v>
      </c>
      <c r="L37" s="16" t="e">
        <f aca="false">PNL!$L37</f>
        <v>#REF!</v>
      </c>
      <c r="M37" s="16" t="e">
        <f aca="false">PNL!$L37</f>
        <v>#REF!</v>
      </c>
      <c r="N37" s="16" t="e">
        <f aca="false">PNL!$L37</f>
        <v>#REF!</v>
      </c>
      <c r="O37" s="16" t="e">
        <f aca="false">PNL!$L37</f>
        <v>#REF!</v>
      </c>
      <c r="S37" s="16" t="e">
        <f aca="false">PNL!$L37</f>
        <v>#REF!</v>
      </c>
      <c r="T37" s="16" t="e">
        <f aca="false">PNL!$L37</f>
        <v>#REF!</v>
      </c>
      <c r="U37" s="16" t="e">
        <f aca="false">PNL!$L37</f>
        <v>#REF!</v>
      </c>
      <c r="V37" s="16" t="e">
        <f aca="false">PNL!$L37</f>
        <v>#REF!</v>
      </c>
      <c r="W37" s="16" t="e">
        <f aca="false">PNL!$L37</f>
        <v>#REF!</v>
      </c>
      <c r="X37" s="16" t="e">
        <f aca="false">PNL!$L37</f>
        <v>#REF!</v>
      </c>
      <c r="Y37" s="16" t="e">
        <f aca="false">PNL!$L37</f>
        <v>#REF!</v>
      </c>
      <c r="Z37" s="16" t="e">
        <f aca="false">PNL!$L37</f>
        <v>#REF!</v>
      </c>
      <c r="AA37" s="16" t="e">
        <f aca="false">PNL!$L37</f>
        <v>#REF!</v>
      </c>
      <c r="AB37" s="16" t="e">
        <f aca="false">PNL!$L37</f>
        <v>#REF!</v>
      </c>
      <c r="AC37" s="16" t="e">
        <f aca="false">PNL!$L37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4" t="n">
        <f aca="false">Position!L38</f>
        <v>0.514722841352428</v>
      </c>
      <c r="D38" s="15" t="e">
        <f aca="false">Position!N38</f>
        <v>#REF!</v>
      </c>
      <c r="E38" s="16" t="e">
        <f aca="false">PNL!$L38</f>
        <v>#REF!</v>
      </c>
      <c r="F38" s="16" t="e">
        <f aca="false">PNL!$L38</f>
        <v>#REF!</v>
      </c>
      <c r="G38" s="16" t="e">
        <f aca="false">PNL!$L38</f>
        <v>#REF!</v>
      </c>
      <c r="H38" s="16" t="e">
        <f aca="false">PNL!$L38</f>
        <v>#REF!</v>
      </c>
      <c r="I38" s="16" t="e">
        <f aca="false">PNL!$L38</f>
        <v>#REF!</v>
      </c>
      <c r="J38" s="16" t="e">
        <f aca="false">PNL!$L38</f>
        <v>#REF!</v>
      </c>
      <c r="K38" s="16" t="e">
        <f aca="false">PNL!$L38</f>
        <v>#REF!</v>
      </c>
      <c r="L38" s="16" t="e">
        <f aca="false">PNL!$L38</f>
        <v>#REF!</v>
      </c>
      <c r="M38" s="16" t="e">
        <f aca="false">PNL!$L38</f>
        <v>#REF!</v>
      </c>
      <c r="N38" s="16" t="e">
        <f aca="false">PNL!$L38</f>
        <v>#REF!</v>
      </c>
      <c r="O38" s="16" t="e">
        <f aca="false">PNL!$L38</f>
        <v>#REF!</v>
      </c>
      <c r="S38" s="16" t="e">
        <f aca="false">PNL!$L38</f>
        <v>#REF!</v>
      </c>
      <c r="T38" s="16" t="e">
        <f aca="false">PNL!$L38</f>
        <v>#REF!</v>
      </c>
      <c r="U38" s="16" t="e">
        <f aca="false">PNL!$L38</f>
        <v>#REF!</v>
      </c>
      <c r="V38" s="16" t="e">
        <f aca="false">PNL!$L38</f>
        <v>#REF!</v>
      </c>
      <c r="W38" s="16" t="e">
        <f aca="false">PNL!$L38</f>
        <v>#REF!</v>
      </c>
      <c r="X38" s="16" t="e">
        <f aca="false">PNL!$L38</f>
        <v>#REF!</v>
      </c>
      <c r="Y38" s="16" t="e">
        <f aca="false">PNL!$L38</f>
        <v>#REF!</v>
      </c>
      <c r="Z38" s="16" t="e">
        <f aca="false">PNL!$L38</f>
        <v>#REF!</v>
      </c>
      <c r="AA38" s="16" t="e">
        <f aca="false">PNL!$L38</f>
        <v>#REF!</v>
      </c>
      <c r="AB38" s="16" t="e">
        <f aca="false">PNL!$L38</f>
        <v>#REF!</v>
      </c>
      <c r="AC38" s="16" t="e">
        <f aca="false">PNL!$L38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4" t="n">
        <f aca="false">Position!L39</f>
        <v>0.502335085631047</v>
      </c>
      <c r="D39" s="15" t="e">
        <f aca="false">Position!N39</f>
        <v>#REF!</v>
      </c>
      <c r="E39" s="16" t="e">
        <f aca="false">PNL!$L39</f>
        <v>#REF!</v>
      </c>
      <c r="F39" s="16" t="e">
        <f aca="false">PNL!$L39</f>
        <v>#REF!</v>
      </c>
      <c r="G39" s="16" t="e">
        <f aca="false">PNL!$L39</f>
        <v>#REF!</v>
      </c>
      <c r="H39" s="16" t="e">
        <f aca="false">PNL!$L39</f>
        <v>#REF!</v>
      </c>
      <c r="I39" s="16" t="e">
        <f aca="false">PNL!$L39</f>
        <v>#REF!</v>
      </c>
      <c r="J39" s="16" t="e">
        <f aca="false">PNL!$L39</f>
        <v>#REF!</v>
      </c>
      <c r="K39" s="16" t="e">
        <f aca="false">PNL!$L39</f>
        <v>#REF!</v>
      </c>
      <c r="L39" s="16" t="e">
        <f aca="false">PNL!$L39</f>
        <v>#REF!</v>
      </c>
      <c r="M39" s="16" t="e">
        <f aca="false">PNL!$L39</f>
        <v>#REF!</v>
      </c>
      <c r="N39" s="16" t="e">
        <f aca="false">PNL!$L39</f>
        <v>#REF!</v>
      </c>
      <c r="O39" s="16" t="e">
        <f aca="false">PNL!$L39</f>
        <v>#REF!</v>
      </c>
      <c r="S39" s="16" t="e">
        <f aca="false">PNL!$L39</f>
        <v>#REF!</v>
      </c>
      <c r="T39" s="16" t="e">
        <f aca="false">PNL!$L39</f>
        <v>#REF!</v>
      </c>
      <c r="U39" s="16" t="e">
        <f aca="false">PNL!$L39</f>
        <v>#REF!</v>
      </c>
      <c r="V39" s="16" t="e">
        <f aca="false">PNL!$L39</f>
        <v>#REF!</v>
      </c>
      <c r="W39" s="16" t="e">
        <f aca="false">PNL!$L39</f>
        <v>#REF!</v>
      </c>
      <c r="X39" s="16" t="e">
        <f aca="false">PNL!$L39</f>
        <v>#REF!</v>
      </c>
      <c r="Y39" s="16" t="e">
        <f aca="false">PNL!$L39</f>
        <v>#REF!</v>
      </c>
      <c r="Z39" s="16" t="e">
        <f aca="false">PNL!$L39</f>
        <v>#REF!</v>
      </c>
      <c r="AA39" s="16" t="e">
        <f aca="false">PNL!$L39</f>
        <v>#REF!</v>
      </c>
      <c r="AB39" s="16" t="e">
        <f aca="false">PNL!$L39</f>
        <v>#REF!</v>
      </c>
      <c r="AC39" s="16" t="e">
        <f aca="false">PNL!$L39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4" t="n">
        <f aca="false">Position!L40</f>
        <v>0.486943752255001</v>
      </c>
      <c r="D40" s="15" t="e">
        <f aca="false">Position!N40</f>
        <v>#REF!</v>
      </c>
      <c r="E40" s="16" t="e">
        <f aca="false">PNL!$L40</f>
        <v>#REF!</v>
      </c>
      <c r="F40" s="16" t="e">
        <f aca="false">PNL!$L40</f>
        <v>#REF!</v>
      </c>
      <c r="G40" s="16" t="e">
        <f aca="false">PNL!$L40</f>
        <v>#REF!</v>
      </c>
      <c r="H40" s="16" t="e">
        <f aca="false">PNL!$L40</f>
        <v>#REF!</v>
      </c>
      <c r="I40" s="16" t="e">
        <f aca="false">PNL!$L40</f>
        <v>#REF!</v>
      </c>
      <c r="J40" s="16" t="e">
        <f aca="false">PNL!$L40</f>
        <v>#REF!</v>
      </c>
      <c r="K40" s="16" t="e">
        <f aca="false">PNL!$L40</f>
        <v>#REF!</v>
      </c>
      <c r="L40" s="16" t="e">
        <f aca="false">PNL!$L40</f>
        <v>#REF!</v>
      </c>
      <c r="M40" s="16" t="e">
        <f aca="false">PNL!$L40</f>
        <v>#REF!</v>
      </c>
      <c r="N40" s="16" t="e">
        <f aca="false">PNL!$L40</f>
        <v>#REF!</v>
      </c>
      <c r="O40" s="16" t="e">
        <f aca="false">PNL!$L40</f>
        <v>#REF!</v>
      </c>
      <c r="S40" s="16" t="e">
        <f aca="false">PNL!$L40</f>
        <v>#REF!</v>
      </c>
      <c r="T40" s="16" t="e">
        <f aca="false">PNL!$L40</f>
        <v>#REF!</v>
      </c>
      <c r="U40" s="16" t="e">
        <f aca="false">PNL!$L40</f>
        <v>#REF!</v>
      </c>
      <c r="V40" s="16" t="e">
        <f aca="false">PNL!$L40</f>
        <v>#REF!</v>
      </c>
      <c r="W40" s="16" t="e">
        <f aca="false">PNL!$L40</f>
        <v>#REF!</v>
      </c>
      <c r="X40" s="16" t="e">
        <f aca="false">PNL!$L40</f>
        <v>#REF!</v>
      </c>
      <c r="Y40" s="16" t="e">
        <f aca="false">PNL!$L40</f>
        <v>#REF!</v>
      </c>
      <c r="Z40" s="16" t="e">
        <f aca="false">PNL!$L40</f>
        <v>#REF!</v>
      </c>
      <c r="AA40" s="16" t="e">
        <f aca="false">PNL!$L40</f>
        <v>#REF!</v>
      </c>
      <c r="AB40" s="16" t="e">
        <f aca="false">PNL!$L40</f>
        <v>#REF!</v>
      </c>
      <c r="AC40" s="16" t="e">
        <f aca="false">PNL!$L40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4" t="n">
        <f aca="false">Position!L41</f>
        <v>0.524239369037944</v>
      </c>
      <c r="D41" s="15" t="e">
        <f aca="false">Position!N41</f>
        <v>#REF!</v>
      </c>
      <c r="E41" s="16" t="e">
        <f aca="false">PNL!$L41</f>
        <v>#REF!</v>
      </c>
      <c r="F41" s="16" t="e">
        <f aca="false">PNL!$L41</f>
        <v>#REF!</v>
      </c>
      <c r="G41" s="16" t="e">
        <f aca="false">PNL!$L41</f>
        <v>#REF!</v>
      </c>
      <c r="H41" s="16" t="e">
        <f aca="false">PNL!$L41</f>
        <v>#REF!</v>
      </c>
      <c r="I41" s="16" t="e">
        <f aca="false">PNL!$L41</f>
        <v>#REF!</v>
      </c>
      <c r="J41" s="16" t="e">
        <f aca="false">PNL!$L41</f>
        <v>#REF!</v>
      </c>
      <c r="K41" s="16" t="e">
        <f aca="false">PNL!$L41</f>
        <v>#REF!</v>
      </c>
      <c r="L41" s="16" t="e">
        <f aca="false">PNL!$L41</f>
        <v>#REF!</v>
      </c>
      <c r="M41" s="16" t="e">
        <f aca="false">PNL!$L41</f>
        <v>#REF!</v>
      </c>
      <c r="N41" s="16" t="e">
        <f aca="false">PNL!$L41</f>
        <v>#REF!</v>
      </c>
      <c r="O41" s="16" t="e">
        <f aca="false">PNL!$L41</f>
        <v>#REF!</v>
      </c>
      <c r="S41" s="16" t="e">
        <f aca="false">PNL!$L41</f>
        <v>#REF!</v>
      </c>
      <c r="T41" s="16" t="e">
        <f aca="false">PNL!$L41</f>
        <v>#REF!</v>
      </c>
      <c r="U41" s="16" t="e">
        <f aca="false">PNL!$L41</f>
        <v>#REF!</v>
      </c>
      <c r="V41" s="16" t="e">
        <f aca="false">PNL!$L41</f>
        <v>#REF!</v>
      </c>
      <c r="W41" s="16" t="e">
        <f aca="false">PNL!$L41</f>
        <v>#REF!</v>
      </c>
      <c r="X41" s="16" t="e">
        <f aca="false">PNL!$L41</f>
        <v>#REF!</v>
      </c>
      <c r="Y41" s="16" t="e">
        <f aca="false">PNL!$L41</f>
        <v>#REF!</v>
      </c>
      <c r="Z41" s="16" t="e">
        <f aca="false">PNL!$L41</f>
        <v>#REF!</v>
      </c>
      <c r="AA41" s="16" t="e">
        <f aca="false">PNL!$L41</f>
        <v>#REF!</v>
      </c>
      <c r="AB41" s="16" t="e">
        <f aca="false">PNL!$L41</f>
        <v>#REF!</v>
      </c>
      <c r="AC41" s="16" t="e">
        <f aca="false">PNL!$L41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4" t="n">
        <f aca="false">Position!L42</f>
        <v>0.509876906424605</v>
      </c>
      <c r="D42" s="15" t="e">
        <f aca="false">Position!N42</f>
        <v>#REF!</v>
      </c>
      <c r="E42" s="16" t="e">
        <f aca="false">PNL!$L42</f>
        <v>#REF!</v>
      </c>
      <c r="F42" s="16" t="e">
        <f aca="false">PNL!$L42</f>
        <v>#REF!</v>
      </c>
      <c r="G42" s="16" t="e">
        <f aca="false">PNL!$L42</f>
        <v>#REF!</v>
      </c>
      <c r="H42" s="16" t="e">
        <f aca="false">PNL!$L42</f>
        <v>#REF!</v>
      </c>
      <c r="I42" s="16" t="e">
        <f aca="false">PNL!$L42</f>
        <v>#REF!</v>
      </c>
      <c r="J42" s="16" t="e">
        <f aca="false">PNL!$L42</f>
        <v>#REF!</v>
      </c>
      <c r="K42" s="16" t="e">
        <f aca="false">PNL!$L42</f>
        <v>#REF!</v>
      </c>
      <c r="L42" s="16" t="e">
        <f aca="false">PNL!$L42</f>
        <v>#REF!</v>
      </c>
      <c r="M42" s="16" t="e">
        <f aca="false">PNL!$L42</f>
        <v>#REF!</v>
      </c>
      <c r="N42" s="16" t="e">
        <f aca="false">PNL!$L42</f>
        <v>#REF!</v>
      </c>
      <c r="O42" s="16" t="e">
        <f aca="false">PNL!$L42</f>
        <v>#REF!</v>
      </c>
      <c r="S42" s="16" t="e">
        <f aca="false">PNL!$L42</f>
        <v>#REF!</v>
      </c>
      <c r="T42" s="16" t="e">
        <f aca="false">PNL!$L42</f>
        <v>#REF!</v>
      </c>
      <c r="U42" s="16" t="e">
        <f aca="false">PNL!$L42</f>
        <v>#REF!</v>
      </c>
      <c r="V42" s="16" t="e">
        <f aca="false">PNL!$L42</f>
        <v>#REF!</v>
      </c>
      <c r="W42" s="16" t="e">
        <f aca="false">PNL!$L42</f>
        <v>#REF!</v>
      </c>
      <c r="X42" s="16" t="e">
        <f aca="false">PNL!$L42</f>
        <v>#REF!</v>
      </c>
      <c r="Y42" s="16" t="e">
        <f aca="false">PNL!$L42</f>
        <v>#REF!</v>
      </c>
      <c r="Z42" s="16" t="e">
        <f aca="false">PNL!$L42</f>
        <v>#REF!</v>
      </c>
      <c r="AA42" s="16" t="e">
        <f aca="false">PNL!$L42</f>
        <v>#REF!</v>
      </c>
      <c r="AB42" s="16" t="e">
        <f aca="false">PNL!$L42</f>
        <v>#REF!</v>
      </c>
      <c r="AC42" s="16" t="e">
        <f aca="false">PNL!$L42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4" t="n">
        <f aca="false">Position!L43</f>
        <v>0.507260261731909</v>
      </c>
      <c r="D43" s="15" t="e">
        <f aca="false">Position!N43</f>
        <v>#REF!</v>
      </c>
      <c r="E43" s="16" t="e">
        <f aca="false">PNL!$L43</f>
        <v>#REF!</v>
      </c>
      <c r="F43" s="16" t="e">
        <f aca="false">PNL!$L43</f>
        <v>#REF!</v>
      </c>
      <c r="G43" s="16" t="e">
        <f aca="false">PNL!$L43</f>
        <v>#REF!</v>
      </c>
      <c r="H43" s="16" t="e">
        <f aca="false">PNL!$L43</f>
        <v>#REF!</v>
      </c>
      <c r="I43" s="16" t="e">
        <f aca="false">PNL!$L43</f>
        <v>#REF!</v>
      </c>
      <c r="J43" s="16" t="e">
        <f aca="false">PNL!$L43</f>
        <v>#REF!</v>
      </c>
      <c r="K43" s="16" t="e">
        <f aca="false">PNL!$L43</f>
        <v>#REF!</v>
      </c>
      <c r="L43" s="16" t="e">
        <f aca="false">PNL!$L43</f>
        <v>#REF!</v>
      </c>
      <c r="M43" s="16" t="e">
        <f aca="false">PNL!$L43</f>
        <v>#REF!</v>
      </c>
      <c r="N43" s="16" t="e">
        <f aca="false">PNL!$L43</f>
        <v>#REF!</v>
      </c>
      <c r="O43" s="16" t="e">
        <f aca="false">PNL!$L43</f>
        <v>#REF!</v>
      </c>
      <c r="S43" s="16" t="e">
        <f aca="false">PNL!$L43</f>
        <v>#REF!</v>
      </c>
      <c r="T43" s="16" t="e">
        <f aca="false">PNL!$L43</f>
        <v>#REF!</v>
      </c>
      <c r="U43" s="16" t="e">
        <f aca="false">PNL!$L43</f>
        <v>#REF!</v>
      </c>
      <c r="V43" s="16" t="e">
        <f aca="false">PNL!$L43</f>
        <v>#REF!</v>
      </c>
      <c r="W43" s="16" t="e">
        <f aca="false">PNL!$L43</f>
        <v>#REF!</v>
      </c>
      <c r="X43" s="16" t="e">
        <f aca="false">PNL!$L43</f>
        <v>#REF!</v>
      </c>
      <c r="Y43" s="16" t="e">
        <f aca="false">PNL!$L43</f>
        <v>#REF!</v>
      </c>
      <c r="Z43" s="16" t="e">
        <f aca="false">PNL!$L43</f>
        <v>#REF!</v>
      </c>
      <c r="AA43" s="16" t="e">
        <f aca="false">PNL!$L43</f>
        <v>#REF!</v>
      </c>
      <c r="AB43" s="16" t="e">
        <f aca="false">PNL!$L43</f>
        <v>#REF!</v>
      </c>
      <c r="AC43" s="16" t="e">
        <f aca="false">PNL!$L43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4" t="n">
        <f aca="false">Position!L44</f>
        <v>0.504643617039212</v>
      </c>
      <c r="D44" s="15" t="e">
        <f aca="false">Position!N44</f>
        <v>#REF!</v>
      </c>
      <c r="E44" s="16" t="e">
        <f aca="false">PNL!$L44</f>
        <v>#REF!</v>
      </c>
      <c r="F44" s="16" t="e">
        <f aca="false">PNL!$L44</f>
        <v>#REF!</v>
      </c>
      <c r="G44" s="16" t="e">
        <f aca="false">PNL!$L44</f>
        <v>#REF!</v>
      </c>
      <c r="H44" s="16" t="e">
        <f aca="false">PNL!$L44</f>
        <v>#REF!</v>
      </c>
      <c r="I44" s="16" t="e">
        <f aca="false">PNL!$L44</f>
        <v>#REF!</v>
      </c>
      <c r="J44" s="16" t="e">
        <f aca="false">PNL!$L44</f>
        <v>#REF!</v>
      </c>
      <c r="K44" s="16" t="e">
        <f aca="false">PNL!$L44</f>
        <v>#REF!</v>
      </c>
      <c r="L44" s="16" t="e">
        <f aca="false">PNL!$L44</f>
        <v>#REF!</v>
      </c>
      <c r="M44" s="16" t="e">
        <f aca="false">PNL!$L44</f>
        <v>#REF!</v>
      </c>
      <c r="N44" s="16" t="e">
        <f aca="false">PNL!$L44</f>
        <v>#REF!</v>
      </c>
      <c r="O44" s="16" t="e">
        <f aca="false">PNL!$L44</f>
        <v>#REF!</v>
      </c>
      <c r="S44" s="16" t="e">
        <f aca="false">PNL!$L44</f>
        <v>#REF!</v>
      </c>
      <c r="T44" s="16" t="e">
        <f aca="false">PNL!$L44</f>
        <v>#REF!</v>
      </c>
      <c r="U44" s="16" t="e">
        <f aca="false">PNL!$L44</f>
        <v>#REF!</v>
      </c>
      <c r="V44" s="16" t="e">
        <f aca="false">PNL!$L44</f>
        <v>#REF!</v>
      </c>
      <c r="W44" s="16" t="e">
        <f aca="false">PNL!$L44</f>
        <v>#REF!</v>
      </c>
      <c r="X44" s="16" t="e">
        <f aca="false">PNL!$L44</f>
        <v>#REF!</v>
      </c>
      <c r="Y44" s="16" t="e">
        <f aca="false">PNL!$L44</f>
        <v>#REF!</v>
      </c>
      <c r="Z44" s="16" t="e">
        <f aca="false">PNL!$L44</f>
        <v>#REF!</v>
      </c>
      <c r="AA44" s="16" t="e">
        <f aca="false">PNL!$L44</f>
        <v>#REF!</v>
      </c>
      <c r="AB44" s="16" t="e">
        <f aca="false">PNL!$L44</f>
        <v>#REF!</v>
      </c>
      <c r="AC44" s="16" t="e">
        <f aca="false">PNL!$L44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4" t="n">
        <f aca="false">Position!L45</f>
        <v>0.503207160030078</v>
      </c>
      <c r="D45" s="15" t="e">
        <f aca="false">Position!N45</f>
        <v>#REF!</v>
      </c>
      <c r="E45" s="16" t="e">
        <f aca="false">PNL!$L45</f>
        <v>#REF!</v>
      </c>
      <c r="F45" s="16" t="e">
        <f aca="false">PNL!$L45</f>
        <v>#REF!</v>
      </c>
      <c r="G45" s="16" t="e">
        <f aca="false">PNL!$L45</f>
        <v>#REF!</v>
      </c>
      <c r="H45" s="16" t="e">
        <f aca="false">PNL!$L45</f>
        <v>#REF!</v>
      </c>
      <c r="I45" s="16" t="e">
        <f aca="false">PNL!$L45</f>
        <v>#REF!</v>
      </c>
      <c r="J45" s="16" t="e">
        <f aca="false">PNL!$L45</f>
        <v>#REF!</v>
      </c>
      <c r="K45" s="16" t="e">
        <f aca="false">PNL!$L45</f>
        <v>#REF!</v>
      </c>
      <c r="L45" s="16" t="e">
        <f aca="false">PNL!$L45</f>
        <v>#REF!</v>
      </c>
      <c r="M45" s="16" t="e">
        <f aca="false">PNL!$L45</f>
        <v>#REF!</v>
      </c>
      <c r="N45" s="16" t="e">
        <f aca="false">PNL!$L45</f>
        <v>#REF!</v>
      </c>
      <c r="O45" s="16" t="e">
        <f aca="false">PNL!$L45</f>
        <v>#REF!</v>
      </c>
      <c r="S45" s="16" t="e">
        <f aca="false">PNL!$L45</f>
        <v>#REF!</v>
      </c>
      <c r="T45" s="16" t="e">
        <f aca="false">PNL!$L45</f>
        <v>#REF!</v>
      </c>
      <c r="U45" s="16" t="e">
        <f aca="false">PNL!$L45</f>
        <v>#REF!</v>
      </c>
      <c r="V45" s="16" t="e">
        <f aca="false">PNL!$L45</f>
        <v>#REF!</v>
      </c>
      <c r="W45" s="16" t="e">
        <f aca="false">PNL!$L45</f>
        <v>#REF!</v>
      </c>
      <c r="X45" s="16" t="e">
        <f aca="false">PNL!$L45</f>
        <v>#REF!</v>
      </c>
      <c r="Y45" s="16" t="e">
        <f aca="false">PNL!$L45</f>
        <v>#REF!</v>
      </c>
      <c r="Z45" s="16" t="e">
        <f aca="false">PNL!$L45</f>
        <v>#REF!</v>
      </c>
      <c r="AA45" s="16" t="e">
        <f aca="false">PNL!$L45</f>
        <v>#REF!</v>
      </c>
      <c r="AB45" s="16" t="e">
        <f aca="false">PNL!$L45</f>
        <v>#REF!</v>
      </c>
      <c r="AC45" s="16" t="e">
        <f aca="false">PNL!$L45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4" t="n">
        <f aca="false">Position!L46</f>
        <v>0.503229077801344</v>
      </c>
      <c r="D46" s="15" t="e">
        <f aca="false">Position!N46</f>
        <v>#REF!</v>
      </c>
      <c r="E46" s="16" t="e">
        <f aca="false">PNL!$L46</f>
        <v>#REF!</v>
      </c>
      <c r="F46" s="16" t="e">
        <f aca="false">PNL!$L46</f>
        <v>#REF!</v>
      </c>
      <c r="G46" s="16" t="e">
        <f aca="false">PNL!$L46</f>
        <v>#REF!</v>
      </c>
      <c r="H46" s="16" t="e">
        <f aca="false">PNL!$L46</f>
        <v>#REF!</v>
      </c>
      <c r="I46" s="16" t="e">
        <f aca="false">PNL!$L46</f>
        <v>#REF!</v>
      </c>
      <c r="J46" s="16" t="e">
        <f aca="false">PNL!$L46</f>
        <v>#REF!</v>
      </c>
      <c r="K46" s="16" t="e">
        <f aca="false">PNL!$L46</f>
        <v>#REF!</v>
      </c>
      <c r="L46" s="16" t="e">
        <f aca="false">PNL!$L46</f>
        <v>#REF!</v>
      </c>
      <c r="M46" s="16" t="e">
        <f aca="false">PNL!$L46</f>
        <v>#REF!</v>
      </c>
      <c r="N46" s="16" t="e">
        <f aca="false">PNL!$L46</f>
        <v>#REF!</v>
      </c>
      <c r="O46" s="16" t="e">
        <f aca="false">PNL!$L46</f>
        <v>#REF!</v>
      </c>
      <c r="S46" s="16" t="e">
        <f aca="false">PNL!$L46</f>
        <v>#REF!</v>
      </c>
      <c r="T46" s="16" t="e">
        <f aca="false">PNL!$L46</f>
        <v>#REF!</v>
      </c>
      <c r="U46" s="16" t="e">
        <f aca="false">PNL!$L46</f>
        <v>#REF!</v>
      </c>
      <c r="V46" s="16" t="e">
        <f aca="false">PNL!$L46</f>
        <v>#REF!</v>
      </c>
      <c r="W46" s="16" t="e">
        <f aca="false">PNL!$L46</f>
        <v>#REF!</v>
      </c>
      <c r="X46" s="16" t="e">
        <f aca="false">PNL!$L46</f>
        <v>#REF!</v>
      </c>
      <c r="Y46" s="16" t="e">
        <f aca="false">PNL!$L46</f>
        <v>#REF!</v>
      </c>
      <c r="Z46" s="16" t="e">
        <f aca="false">PNL!$L46</f>
        <v>#REF!</v>
      </c>
      <c r="AA46" s="16" t="e">
        <f aca="false">PNL!$L46</f>
        <v>#REF!</v>
      </c>
      <c r="AB46" s="16" t="e">
        <f aca="false">PNL!$L46</f>
        <v>#REF!</v>
      </c>
      <c r="AC46" s="16" t="e">
        <f aca="false">PNL!$L46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4" t="n">
        <f aca="false">Position!L47</f>
        <v>0.500791147243587</v>
      </c>
      <c r="D47" s="15" t="e">
        <f aca="false">Position!N47</f>
        <v>#REF!</v>
      </c>
      <c r="E47" s="16" t="e">
        <f aca="false">PNL!$L47</f>
        <v>#REF!</v>
      </c>
      <c r="F47" s="16" t="e">
        <f aca="false">PNL!$L47</f>
        <v>#REF!</v>
      </c>
      <c r="G47" s="16" t="e">
        <f aca="false">PNL!$L47</f>
        <v>#REF!</v>
      </c>
      <c r="H47" s="16" t="e">
        <f aca="false">PNL!$L47</f>
        <v>#REF!</v>
      </c>
      <c r="I47" s="16" t="e">
        <f aca="false">PNL!$L47</f>
        <v>#REF!</v>
      </c>
      <c r="J47" s="16" t="e">
        <f aca="false">PNL!$L47</f>
        <v>#REF!</v>
      </c>
      <c r="K47" s="16" t="e">
        <f aca="false">PNL!$L47</f>
        <v>#REF!</v>
      </c>
      <c r="L47" s="16" t="e">
        <f aca="false">PNL!$L47</f>
        <v>#REF!</v>
      </c>
      <c r="M47" s="16" t="e">
        <f aca="false">PNL!$L47</f>
        <v>#REF!</v>
      </c>
      <c r="N47" s="16" t="e">
        <f aca="false">PNL!$L47</f>
        <v>#REF!</v>
      </c>
      <c r="O47" s="16" t="e">
        <f aca="false">PNL!$L47</f>
        <v>#REF!</v>
      </c>
      <c r="S47" s="16" t="e">
        <f aca="false">PNL!$L47</f>
        <v>#REF!</v>
      </c>
      <c r="T47" s="16" t="e">
        <f aca="false">PNL!$L47</f>
        <v>#REF!</v>
      </c>
      <c r="U47" s="16" t="e">
        <f aca="false">PNL!$L47</f>
        <v>#REF!</v>
      </c>
      <c r="V47" s="16" t="e">
        <f aca="false">PNL!$L47</f>
        <v>#REF!</v>
      </c>
      <c r="W47" s="16" t="e">
        <f aca="false">PNL!$L47</f>
        <v>#REF!</v>
      </c>
      <c r="X47" s="16" t="e">
        <f aca="false">PNL!$L47</f>
        <v>#REF!</v>
      </c>
      <c r="Y47" s="16" t="e">
        <f aca="false">PNL!$L47</f>
        <v>#REF!</v>
      </c>
      <c r="Z47" s="16" t="e">
        <f aca="false">PNL!$L47</f>
        <v>#REF!</v>
      </c>
      <c r="AA47" s="16" t="e">
        <f aca="false">PNL!$L47</f>
        <v>#REF!</v>
      </c>
      <c r="AB47" s="16" t="e">
        <f aca="false">PNL!$L47</f>
        <v>#REF!</v>
      </c>
      <c r="AC47" s="16" t="e">
        <f aca="false">PNL!$L47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4" t="n">
        <f aca="false">Position!L48</f>
        <v>0.500791147243587</v>
      </c>
      <c r="D48" s="15" t="e">
        <f aca="false">Position!N48</f>
        <v>#REF!</v>
      </c>
      <c r="E48" s="16" t="e">
        <f aca="false">PNL!$L48</f>
        <v>#REF!</v>
      </c>
      <c r="F48" s="16" t="e">
        <f aca="false">PNL!$L48</f>
        <v>#REF!</v>
      </c>
      <c r="G48" s="16" t="e">
        <f aca="false">PNL!$L48</f>
        <v>#REF!</v>
      </c>
      <c r="H48" s="16" t="e">
        <f aca="false">PNL!$L48</f>
        <v>#REF!</v>
      </c>
      <c r="I48" s="16" t="e">
        <f aca="false">PNL!$L48</f>
        <v>#REF!</v>
      </c>
      <c r="J48" s="16" t="e">
        <f aca="false">PNL!$L48</f>
        <v>#REF!</v>
      </c>
      <c r="K48" s="16" t="e">
        <f aca="false">PNL!$L48</f>
        <v>#REF!</v>
      </c>
      <c r="L48" s="16" t="e">
        <f aca="false">PNL!$L48</f>
        <v>#REF!</v>
      </c>
      <c r="M48" s="16" t="e">
        <f aca="false">PNL!$L48</f>
        <v>#REF!</v>
      </c>
      <c r="N48" s="16" t="e">
        <f aca="false">PNL!$L48</f>
        <v>#REF!</v>
      </c>
      <c r="O48" s="16" t="e">
        <f aca="false">PNL!$L48</f>
        <v>#REF!</v>
      </c>
      <c r="S48" s="16" t="e">
        <f aca="false">PNL!$L48</f>
        <v>#REF!</v>
      </c>
      <c r="T48" s="16" t="e">
        <f aca="false">PNL!$L48</f>
        <v>#REF!</v>
      </c>
      <c r="U48" s="16" t="e">
        <f aca="false">PNL!$L48</f>
        <v>#REF!</v>
      </c>
      <c r="V48" s="16" t="e">
        <f aca="false">PNL!$L48</f>
        <v>#REF!</v>
      </c>
      <c r="W48" s="16" t="e">
        <f aca="false">PNL!$L48</f>
        <v>#REF!</v>
      </c>
      <c r="X48" s="16" t="e">
        <f aca="false">PNL!$L48</f>
        <v>#REF!</v>
      </c>
      <c r="Y48" s="16" t="e">
        <f aca="false">PNL!$L48</f>
        <v>#REF!</v>
      </c>
      <c r="Z48" s="16" t="e">
        <f aca="false">PNL!$L48</f>
        <v>#REF!</v>
      </c>
      <c r="AA48" s="16" t="e">
        <f aca="false">PNL!$L48</f>
        <v>#REF!</v>
      </c>
      <c r="AB48" s="16" t="e">
        <f aca="false">PNL!$L48</f>
        <v>#REF!</v>
      </c>
      <c r="AC48" s="16" t="e">
        <f aca="false">PNL!$L48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4" t="n">
        <f aca="false">Position!L49</f>
        <v>0.49957218196471</v>
      </c>
      <c r="D49" s="15" t="e">
        <f aca="false">Position!N49</f>
        <v>#REF!</v>
      </c>
      <c r="E49" s="16" t="e">
        <f aca="false">PNL!$L49</f>
        <v>#REF!</v>
      </c>
      <c r="F49" s="16" t="e">
        <f aca="false">PNL!$L49</f>
        <v>#REF!</v>
      </c>
      <c r="G49" s="16" t="e">
        <f aca="false">PNL!$L49</f>
        <v>#REF!</v>
      </c>
      <c r="H49" s="16" t="e">
        <f aca="false">PNL!$L49</f>
        <v>#REF!</v>
      </c>
      <c r="I49" s="16" t="e">
        <f aca="false">PNL!$L49</f>
        <v>#REF!</v>
      </c>
      <c r="J49" s="16" t="e">
        <f aca="false">PNL!$L49</f>
        <v>#REF!</v>
      </c>
      <c r="K49" s="16" t="e">
        <f aca="false">PNL!$L49</f>
        <v>#REF!</v>
      </c>
      <c r="L49" s="16" t="e">
        <f aca="false">PNL!$L49</f>
        <v>#REF!</v>
      </c>
      <c r="M49" s="16" t="e">
        <f aca="false">PNL!$L49</f>
        <v>#REF!</v>
      </c>
      <c r="N49" s="16" t="e">
        <f aca="false">PNL!$L49</f>
        <v>#REF!</v>
      </c>
      <c r="O49" s="16" t="e">
        <f aca="false">PNL!$L49</f>
        <v>#REF!</v>
      </c>
      <c r="S49" s="16" t="e">
        <f aca="false">PNL!$L49</f>
        <v>#REF!</v>
      </c>
      <c r="T49" s="16" t="e">
        <f aca="false">PNL!$L49</f>
        <v>#REF!</v>
      </c>
      <c r="U49" s="16" t="e">
        <f aca="false">PNL!$L49</f>
        <v>#REF!</v>
      </c>
      <c r="V49" s="16" t="e">
        <f aca="false">PNL!$L49</f>
        <v>#REF!</v>
      </c>
      <c r="W49" s="16" t="e">
        <f aca="false">PNL!$L49</f>
        <v>#REF!</v>
      </c>
      <c r="X49" s="16" t="e">
        <f aca="false">PNL!$L49</f>
        <v>#REF!</v>
      </c>
      <c r="Y49" s="16" t="e">
        <f aca="false">PNL!$L49</f>
        <v>#REF!</v>
      </c>
      <c r="Z49" s="16" t="e">
        <f aca="false">PNL!$L49</f>
        <v>#REF!</v>
      </c>
      <c r="AA49" s="16" t="e">
        <f aca="false">PNL!$L49</f>
        <v>#REF!</v>
      </c>
      <c r="AB49" s="16" t="e">
        <f aca="false">PNL!$L49</f>
        <v>#REF!</v>
      </c>
      <c r="AC49" s="16" t="e">
        <f aca="false">PNL!$L49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4" t="n">
        <f aca="false">Position!L50</f>
        <v>0.497426769354235</v>
      </c>
      <c r="D50" s="15" t="e">
        <f aca="false">Position!N50</f>
        <v>#REF!</v>
      </c>
      <c r="E50" s="16" t="e">
        <f aca="false">PNL!$L50</f>
        <v>#REF!</v>
      </c>
      <c r="F50" s="16" t="e">
        <f aca="false">PNL!$L50</f>
        <v>#REF!</v>
      </c>
      <c r="G50" s="16" t="e">
        <f aca="false">PNL!$L50</f>
        <v>#REF!</v>
      </c>
      <c r="H50" s="16" t="e">
        <f aca="false">PNL!$L50</f>
        <v>#REF!</v>
      </c>
      <c r="I50" s="16" t="e">
        <f aca="false">PNL!$L50</f>
        <v>#REF!</v>
      </c>
      <c r="J50" s="16" t="e">
        <f aca="false">PNL!$L50</f>
        <v>#REF!</v>
      </c>
      <c r="K50" s="16" t="e">
        <f aca="false">PNL!$L50</f>
        <v>#REF!</v>
      </c>
      <c r="L50" s="16" t="e">
        <f aca="false">PNL!$L50</f>
        <v>#REF!</v>
      </c>
      <c r="M50" s="16" t="e">
        <f aca="false">PNL!$L50</f>
        <v>#REF!</v>
      </c>
      <c r="N50" s="16" t="e">
        <f aca="false">PNL!$L50</f>
        <v>#REF!</v>
      </c>
      <c r="O50" s="16" t="e">
        <f aca="false">PNL!$L50</f>
        <v>#REF!</v>
      </c>
      <c r="S50" s="16" t="e">
        <f aca="false">PNL!$L50</f>
        <v>#REF!</v>
      </c>
      <c r="T50" s="16" t="e">
        <f aca="false">PNL!$L50</f>
        <v>#REF!</v>
      </c>
      <c r="U50" s="16" t="e">
        <f aca="false">PNL!$L50</f>
        <v>#REF!</v>
      </c>
      <c r="V50" s="16" t="e">
        <f aca="false">PNL!$L50</f>
        <v>#REF!</v>
      </c>
      <c r="W50" s="16" t="e">
        <f aca="false">PNL!$L50</f>
        <v>#REF!</v>
      </c>
      <c r="X50" s="16" t="e">
        <f aca="false">PNL!$L50</f>
        <v>#REF!</v>
      </c>
      <c r="Y50" s="16" t="e">
        <f aca="false">PNL!$L50</f>
        <v>#REF!</v>
      </c>
      <c r="Z50" s="16" t="e">
        <f aca="false">PNL!$L50</f>
        <v>#REF!</v>
      </c>
      <c r="AA50" s="16" t="e">
        <f aca="false">PNL!$L50</f>
        <v>#REF!</v>
      </c>
      <c r="AB50" s="16" t="e">
        <f aca="false">PNL!$L50</f>
        <v>#REF!</v>
      </c>
      <c r="AC50" s="16" t="e">
        <f aca="false">PNL!$L50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4" t="n">
        <f aca="false">Position!L51</f>
        <v>0.485039013632854</v>
      </c>
      <c r="D51" s="15" t="e">
        <f aca="false">Position!N51</f>
        <v>#REF!</v>
      </c>
      <c r="E51" s="16" t="e">
        <f aca="false">PNL!$L51</f>
        <v>#REF!</v>
      </c>
      <c r="F51" s="16" t="e">
        <f aca="false">PNL!$L51</f>
        <v>#REF!</v>
      </c>
      <c r="G51" s="16" t="e">
        <f aca="false">PNL!$L51</f>
        <v>#REF!</v>
      </c>
      <c r="H51" s="16" t="e">
        <f aca="false">PNL!$L51</f>
        <v>#REF!</v>
      </c>
      <c r="I51" s="16" t="e">
        <f aca="false">PNL!$L51</f>
        <v>#REF!</v>
      </c>
      <c r="J51" s="16" t="e">
        <f aca="false">PNL!$L51</f>
        <v>#REF!</v>
      </c>
      <c r="K51" s="16" t="e">
        <f aca="false">PNL!$L51</f>
        <v>#REF!</v>
      </c>
      <c r="L51" s="16" t="e">
        <f aca="false">PNL!$L51</f>
        <v>#REF!</v>
      </c>
      <c r="M51" s="16" t="e">
        <f aca="false">PNL!$L51</f>
        <v>#REF!</v>
      </c>
      <c r="N51" s="16" t="e">
        <f aca="false">PNL!$L51</f>
        <v>#REF!</v>
      </c>
      <c r="O51" s="16" t="e">
        <f aca="false">PNL!$L51</f>
        <v>#REF!</v>
      </c>
      <c r="S51" s="16" t="e">
        <f aca="false">PNL!$L51</f>
        <v>#REF!</v>
      </c>
      <c r="T51" s="16" t="e">
        <f aca="false">PNL!$L51</f>
        <v>#REF!</v>
      </c>
      <c r="U51" s="16" t="e">
        <f aca="false">PNL!$L51</f>
        <v>#REF!</v>
      </c>
      <c r="V51" s="16" t="e">
        <f aca="false">PNL!$L51</f>
        <v>#REF!</v>
      </c>
      <c r="W51" s="16" t="e">
        <f aca="false">PNL!$L51</f>
        <v>#REF!</v>
      </c>
      <c r="X51" s="16" t="e">
        <f aca="false">PNL!$L51</f>
        <v>#REF!</v>
      </c>
      <c r="Y51" s="16" t="e">
        <f aca="false">PNL!$L51</f>
        <v>#REF!</v>
      </c>
      <c r="Z51" s="16" t="e">
        <f aca="false">PNL!$L51</f>
        <v>#REF!</v>
      </c>
      <c r="AA51" s="16" t="e">
        <f aca="false">PNL!$L51</f>
        <v>#REF!</v>
      </c>
      <c r="AB51" s="16" t="e">
        <f aca="false">PNL!$L51</f>
        <v>#REF!</v>
      </c>
      <c r="AC51" s="16" t="e">
        <f aca="false">PNL!$L51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4" t="n">
        <f aca="false">Position!L52</f>
        <v>0.46964768025681</v>
      </c>
      <c r="D52" s="15" t="e">
        <f aca="false">Position!N52</f>
        <v>#REF!</v>
      </c>
      <c r="E52" s="16" t="e">
        <f aca="false">PNL!$L52</f>
        <v>#REF!</v>
      </c>
      <c r="F52" s="16" t="e">
        <f aca="false">PNL!$L52</f>
        <v>#REF!</v>
      </c>
      <c r="G52" s="16" t="e">
        <f aca="false">PNL!$L52</f>
        <v>#REF!</v>
      </c>
      <c r="H52" s="16" t="e">
        <f aca="false">PNL!$L52</f>
        <v>#REF!</v>
      </c>
      <c r="I52" s="16" t="e">
        <f aca="false">PNL!$L52</f>
        <v>#REF!</v>
      </c>
      <c r="J52" s="16" t="e">
        <f aca="false">PNL!$L52</f>
        <v>#REF!</v>
      </c>
      <c r="K52" s="16" t="e">
        <f aca="false">PNL!$L52</f>
        <v>#REF!</v>
      </c>
      <c r="L52" s="16" t="e">
        <f aca="false">PNL!$L52</f>
        <v>#REF!</v>
      </c>
      <c r="M52" s="16" t="e">
        <f aca="false">PNL!$L52</f>
        <v>#REF!</v>
      </c>
      <c r="N52" s="16" t="e">
        <f aca="false">PNL!$L52</f>
        <v>#REF!</v>
      </c>
      <c r="O52" s="16" t="e">
        <f aca="false">PNL!$L52</f>
        <v>#REF!</v>
      </c>
      <c r="S52" s="16" t="e">
        <f aca="false">PNL!$L52</f>
        <v>#REF!</v>
      </c>
      <c r="T52" s="16" t="e">
        <f aca="false">PNL!$L52</f>
        <v>#REF!</v>
      </c>
      <c r="U52" s="16" t="e">
        <f aca="false">PNL!$L52</f>
        <v>#REF!</v>
      </c>
      <c r="V52" s="16" t="e">
        <f aca="false">PNL!$L52</f>
        <v>#REF!</v>
      </c>
      <c r="W52" s="16" t="e">
        <f aca="false">PNL!$L52</f>
        <v>#REF!</v>
      </c>
      <c r="X52" s="16" t="e">
        <f aca="false">PNL!$L52</f>
        <v>#REF!</v>
      </c>
      <c r="Y52" s="16" t="e">
        <f aca="false">PNL!$L52</f>
        <v>#REF!</v>
      </c>
      <c r="Z52" s="16" t="e">
        <f aca="false">PNL!$L52</f>
        <v>#REF!</v>
      </c>
      <c r="AA52" s="16" t="e">
        <f aca="false">PNL!$L52</f>
        <v>#REF!</v>
      </c>
      <c r="AB52" s="16" t="e">
        <f aca="false">PNL!$L52</f>
        <v>#REF!</v>
      </c>
      <c r="AC52" s="16" t="e">
        <f aca="false">PNL!$L52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4" t="n">
        <f aca="false">Position!L53</f>
        <v>0.506943297039753</v>
      </c>
      <c r="D53" s="15" t="e">
        <f aca="false">Position!N53</f>
        <v>#REF!</v>
      </c>
      <c r="E53" s="16" t="e">
        <f aca="false">PNL!$L53</f>
        <v>#REF!</v>
      </c>
      <c r="F53" s="16" t="e">
        <f aca="false">PNL!$L53</f>
        <v>#REF!</v>
      </c>
      <c r="G53" s="16" t="e">
        <f aca="false">PNL!$L53</f>
        <v>#REF!</v>
      </c>
      <c r="H53" s="16" t="e">
        <f aca="false">PNL!$L53</f>
        <v>#REF!</v>
      </c>
      <c r="I53" s="16" t="e">
        <f aca="false">PNL!$L53</f>
        <v>#REF!</v>
      </c>
      <c r="J53" s="16" t="e">
        <f aca="false">PNL!$L53</f>
        <v>#REF!</v>
      </c>
      <c r="K53" s="16" t="e">
        <f aca="false">PNL!$L53</f>
        <v>#REF!</v>
      </c>
      <c r="L53" s="16" t="e">
        <f aca="false">PNL!$L53</f>
        <v>#REF!</v>
      </c>
      <c r="M53" s="16" t="e">
        <f aca="false">PNL!$L53</f>
        <v>#REF!</v>
      </c>
      <c r="N53" s="16" t="e">
        <f aca="false">PNL!$L53</f>
        <v>#REF!</v>
      </c>
      <c r="O53" s="16" t="e">
        <f aca="false">PNL!$L53</f>
        <v>#REF!</v>
      </c>
      <c r="S53" s="16" t="e">
        <f aca="false">PNL!$L53</f>
        <v>#REF!</v>
      </c>
      <c r="T53" s="16" t="e">
        <f aca="false">PNL!$L53</f>
        <v>#REF!</v>
      </c>
      <c r="U53" s="16" t="e">
        <f aca="false">PNL!$L53</f>
        <v>#REF!</v>
      </c>
      <c r="V53" s="16" t="e">
        <f aca="false">PNL!$L53</f>
        <v>#REF!</v>
      </c>
      <c r="W53" s="16" t="e">
        <f aca="false">PNL!$L53</f>
        <v>#REF!</v>
      </c>
      <c r="X53" s="16" t="e">
        <f aca="false">PNL!$L53</f>
        <v>#REF!</v>
      </c>
      <c r="Y53" s="16" t="e">
        <f aca="false">PNL!$L53</f>
        <v>#REF!</v>
      </c>
      <c r="Z53" s="16" t="e">
        <f aca="false">PNL!$L53</f>
        <v>#REF!</v>
      </c>
      <c r="AA53" s="16" t="e">
        <f aca="false">PNL!$L53</f>
        <v>#REF!</v>
      </c>
      <c r="AB53" s="16" t="e">
        <f aca="false">PNL!$L53</f>
        <v>#REF!</v>
      </c>
      <c r="AC53" s="16" t="e">
        <f aca="false">PNL!$L53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4" t="n">
        <f aca="false">Position!L54</f>
        <v>0.502020228416897</v>
      </c>
      <c r="D54" s="15" t="e">
        <f aca="false">Position!N54</f>
        <v>#REF!</v>
      </c>
      <c r="E54" s="16" t="e">
        <f aca="false">PNL!$L54</f>
        <v>#REF!</v>
      </c>
      <c r="F54" s="16" t="e">
        <f aca="false">PNL!$L54</f>
        <v>#REF!</v>
      </c>
      <c r="G54" s="16" t="e">
        <f aca="false">PNL!$L54</f>
        <v>#REF!</v>
      </c>
      <c r="H54" s="16" t="e">
        <f aca="false">PNL!$L54</f>
        <v>#REF!</v>
      </c>
      <c r="I54" s="16" t="e">
        <f aca="false">PNL!$L54</f>
        <v>#REF!</v>
      </c>
      <c r="J54" s="16" t="e">
        <f aca="false">PNL!$L54</f>
        <v>#REF!</v>
      </c>
      <c r="K54" s="16" t="e">
        <f aca="false">PNL!$L54</f>
        <v>#REF!</v>
      </c>
      <c r="L54" s="16" t="e">
        <f aca="false">PNL!$L54</f>
        <v>#REF!</v>
      </c>
      <c r="M54" s="16" t="e">
        <f aca="false">PNL!$L54</f>
        <v>#REF!</v>
      </c>
      <c r="N54" s="16" t="e">
        <f aca="false">PNL!$L54</f>
        <v>#REF!</v>
      </c>
      <c r="O54" s="16" t="e">
        <f aca="false">PNL!$L54</f>
        <v>#REF!</v>
      </c>
      <c r="S54" s="16" t="e">
        <f aca="false">PNL!$L54</f>
        <v>#REF!</v>
      </c>
      <c r="T54" s="16" t="e">
        <f aca="false">PNL!$L54</f>
        <v>#REF!</v>
      </c>
      <c r="U54" s="16" t="e">
        <f aca="false">PNL!$L54</f>
        <v>#REF!</v>
      </c>
      <c r="V54" s="16" t="e">
        <f aca="false">PNL!$L54</f>
        <v>#REF!</v>
      </c>
      <c r="W54" s="16" t="e">
        <f aca="false">PNL!$L54</f>
        <v>#REF!</v>
      </c>
      <c r="X54" s="16" t="e">
        <f aca="false">PNL!$L54</f>
        <v>#REF!</v>
      </c>
      <c r="Y54" s="16" t="e">
        <f aca="false">PNL!$L54</f>
        <v>#REF!</v>
      </c>
      <c r="Z54" s="16" t="e">
        <f aca="false">PNL!$L54</f>
        <v>#REF!</v>
      </c>
      <c r="AA54" s="16" t="e">
        <f aca="false">PNL!$L54</f>
        <v>#REF!</v>
      </c>
      <c r="AB54" s="16" t="e">
        <f aca="false">PNL!$L54</f>
        <v>#REF!</v>
      </c>
      <c r="AC54" s="16" t="e">
        <f aca="false">PNL!$L54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4" t="n">
        <f aca="false">Position!L55</f>
        <v>0.4994035837242</v>
      </c>
      <c r="D55" s="15" t="e">
        <f aca="false">Position!N55</f>
        <v>#REF!</v>
      </c>
      <c r="E55" s="16" t="e">
        <f aca="false">PNL!$L55</f>
        <v>#REF!</v>
      </c>
      <c r="F55" s="16" t="e">
        <f aca="false">PNL!$L55</f>
        <v>#REF!</v>
      </c>
      <c r="G55" s="16" t="e">
        <f aca="false">PNL!$L55</f>
        <v>#REF!</v>
      </c>
      <c r="H55" s="16" t="e">
        <f aca="false">PNL!$L55</f>
        <v>#REF!</v>
      </c>
      <c r="I55" s="16" t="e">
        <f aca="false">PNL!$L55</f>
        <v>#REF!</v>
      </c>
      <c r="J55" s="16" t="e">
        <f aca="false">PNL!$L55</f>
        <v>#REF!</v>
      </c>
      <c r="K55" s="16" t="e">
        <f aca="false">PNL!$L55</f>
        <v>#REF!</v>
      </c>
      <c r="L55" s="16" t="e">
        <f aca="false">PNL!$L55</f>
        <v>#REF!</v>
      </c>
      <c r="M55" s="16" t="e">
        <f aca="false">PNL!$L55</f>
        <v>#REF!</v>
      </c>
      <c r="N55" s="16" t="e">
        <f aca="false">PNL!$L55</f>
        <v>#REF!</v>
      </c>
      <c r="O55" s="16" t="e">
        <f aca="false">PNL!$L55</f>
        <v>#REF!</v>
      </c>
      <c r="S55" s="16" t="e">
        <f aca="false">PNL!$L55</f>
        <v>#REF!</v>
      </c>
      <c r="T55" s="16" t="e">
        <f aca="false">PNL!$L55</f>
        <v>#REF!</v>
      </c>
      <c r="U55" s="16" t="e">
        <f aca="false">PNL!$L55</f>
        <v>#REF!</v>
      </c>
      <c r="V55" s="16" t="e">
        <f aca="false">PNL!$L55</f>
        <v>#REF!</v>
      </c>
      <c r="W55" s="16" t="e">
        <f aca="false">PNL!$L55</f>
        <v>#REF!</v>
      </c>
      <c r="X55" s="16" t="e">
        <f aca="false">PNL!$L55</f>
        <v>#REF!</v>
      </c>
      <c r="Y55" s="16" t="e">
        <f aca="false">PNL!$L55</f>
        <v>#REF!</v>
      </c>
      <c r="Z55" s="16" t="e">
        <f aca="false">PNL!$L55</f>
        <v>#REF!</v>
      </c>
      <c r="AA55" s="16" t="e">
        <f aca="false">PNL!$L55</f>
        <v>#REF!</v>
      </c>
      <c r="AB55" s="16" t="e">
        <f aca="false">PNL!$L55</f>
        <v>#REF!</v>
      </c>
      <c r="AC55" s="16" t="e">
        <f aca="false">PNL!$L55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4" t="n">
        <f aca="false">Position!L56</f>
        <v>0.496786939031504</v>
      </c>
      <c r="D56" s="15" t="e">
        <f aca="false">Position!N56</f>
        <v>#REF!</v>
      </c>
      <c r="E56" s="16" t="e">
        <f aca="false">PNL!$L56</f>
        <v>#REF!</v>
      </c>
      <c r="F56" s="16" t="e">
        <f aca="false">PNL!$L56</f>
        <v>#REF!</v>
      </c>
      <c r="G56" s="16" t="e">
        <f aca="false">PNL!$L56</f>
        <v>#REF!</v>
      </c>
      <c r="H56" s="16" t="e">
        <f aca="false">PNL!$L56</f>
        <v>#REF!</v>
      </c>
      <c r="I56" s="16" t="e">
        <f aca="false">PNL!$L56</f>
        <v>#REF!</v>
      </c>
      <c r="J56" s="16" t="e">
        <f aca="false">PNL!$L56</f>
        <v>#REF!</v>
      </c>
      <c r="K56" s="16" t="e">
        <f aca="false">PNL!$L56</f>
        <v>#REF!</v>
      </c>
      <c r="L56" s="16" t="e">
        <f aca="false">PNL!$L56</f>
        <v>#REF!</v>
      </c>
      <c r="M56" s="16" t="e">
        <f aca="false">PNL!$L56</f>
        <v>#REF!</v>
      </c>
      <c r="N56" s="16" t="e">
        <f aca="false">PNL!$L56</f>
        <v>#REF!</v>
      </c>
      <c r="O56" s="16" t="e">
        <f aca="false">PNL!$L56</f>
        <v>#REF!</v>
      </c>
      <c r="S56" s="16" t="e">
        <f aca="false">PNL!$L56</f>
        <v>#REF!</v>
      </c>
      <c r="T56" s="16" t="e">
        <f aca="false">PNL!$L56</f>
        <v>#REF!</v>
      </c>
      <c r="U56" s="16" t="e">
        <f aca="false">PNL!$L56</f>
        <v>#REF!</v>
      </c>
      <c r="V56" s="16" t="e">
        <f aca="false">PNL!$L56</f>
        <v>#REF!</v>
      </c>
      <c r="W56" s="16" t="e">
        <f aca="false">PNL!$L56</f>
        <v>#REF!</v>
      </c>
      <c r="X56" s="16" t="e">
        <f aca="false">PNL!$L56</f>
        <v>#REF!</v>
      </c>
      <c r="Y56" s="16" t="e">
        <f aca="false">PNL!$L56</f>
        <v>#REF!</v>
      </c>
      <c r="Z56" s="16" t="e">
        <f aca="false">PNL!$L56</f>
        <v>#REF!</v>
      </c>
      <c r="AA56" s="16" t="e">
        <f aca="false">PNL!$L56</f>
        <v>#REF!</v>
      </c>
      <c r="AB56" s="16" t="e">
        <f aca="false">PNL!$L56</f>
        <v>#REF!</v>
      </c>
      <c r="AC56" s="16" t="e">
        <f aca="false">PNL!$L56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4" t="n">
        <f aca="false">Position!L57</f>
        <v>0.49535048202237</v>
      </c>
      <c r="D57" s="15" t="e">
        <f aca="false">Position!N57</f>
        <v>#REF!</v>
      </c>
      <c r="E57" s="16" t="e">
        <f aca="false">PNL!$L57</f>
        <v>#REF!</v>
      </c>
      <c r="F57" s="16" t="e">
        <f aca="false">PNL!$L57</f>
        <v>#REF!</v>
      </c>
      <c r="G57" s="16" t="e">
        <f aca="false">PNL!$L57</f>
        <v>#REF!</v>
      </c>
      <c r="H57" s="16" t="e">
        <f aca="false">PNL!$L57</f>
        <v>#REF!</v>
      </c>
      <c r="I57" s="16" t="e">
        <f aca="false">PNL!$L57</f>
        <v>#REF!</v>
      </c>
      <c r="J57" s="16" t="e">
        <f aca="false">PNL!$L57</f>
        <v>#REF!</v>
      </c>
      <c r="K57" s="16" t="e">
        <f aca="false">PNL!$L57</f>
        <v>#REF!</v>
      </c>
      <c r="L57" s="16" t="e">
        <f aca="false">PNL!$L57</f>
        <v>#REF!</v>
      </c>
      <c r="M57" s="16" t="e">
        <f aca="false">PNL!$L57</f>
        <v>#REF!</v>
      </c>
      <c r="N57" s="16" t="e">
        <f aca="false">PNL!$L57</f>
        <v>#REF!</v>
      </c>
      <c r="O57" s="16" t="e">
        <f aca="false">PNL!$L57</f>
        <v>#REF!</v>
      </c>
      <c r="S57" s="16" t="e">
        <f aca="false">PNL!$L57</f>
        <v>#REF!</v>
      </c>
      <c r="T57" s="16" t="e">
        <f aca="false">PNL!$L57</f>
        <v>#REF!</v>
      </c>
      <c r="U57" s="16" t="e">
        <f aca="false">PNL!$L57</f>
        <v>#REF!</v>
      </c>
      <c r="V57" s="16" t="e">
        <f aca="false">PNL!$L57</f>
        <v>#REF!</v>
      </c>
      <c r="W57" s="16" t="e">
        <f aca="false">PNL!$L57</f>
        <v>#REF!</v>
      </c>
      <c r="X57" s="16" t="e">
        <f aca="false">PNL!$L57</f>
        <v>#REF!</v>
      </c>
      <c r="Y57" s="16" t="e">
        <f aca="false">PNL!$L57</f>
        <v>#REF!</v>
      </c>
      <c r="Z57" s="16" t="e">
        <f aca="false">PNL!$L57</f>
        <v>#REF!</v>
      </c>
      <c r="AA57" s="16" t="e">
        <f aca="false">PNL!$L57</f>
        <v>#REF!</v>
      </c>
      <c r="AB57" s="16" t="e">
        <f aca="false">PNL!$L57</f>
        <v>#REF!</v>
      </c>
      <c r="AC57" s="16" t="e">
        <f aca="false">PNL!$L57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4" t="n">
        <f aca="false">Position!L58</f>
        <v>0.495372399793635</v>
      </c>
      <c r="D58" s="15" t="e">
        <f aca="false">Position!N58</f>
        <v>#REF!</v>
      </c>
      <c r="E58" s="16" t="e">
        <f aca="false">PNL!$L58</f>
        <v>#REF!</v>
      </c>
      <c r="F58" s="16" t="e">
        <f aca="false">PNL!$L58</f>
        <v>#REF!</v>
      </c>
      <c r="G58" s="16" t="e">
        <f aca="false">PNL!$L58</f>
        <v>#REF!</v>
      </c>
      <c r="H58" s="16" t="e">
        <f aca="false">PNL!$L58</f>
        <v>#REF!</v>
      </c>
      <c r="I58" s="16" t="e">
        <f aca="false">PNL!$L58</f>
        <v>#REF!</v>
      </c>
      <c r="J58" s="16" t="e">
        <f aca="false">PNL!$L58</f>
        <v>#REF!</v>
      </c>
      <c r="K58" s="16" t="e">
        <f aca="false">PNL!$L58</f>
        <v>#REF!</v>
      </c>
      <c r="L58" s="16" t="e">
        <f aca="false">PNL!$L58</f>
        <v>#REF!</v>
      </c>
      <c r="M58" s="16" t="e">
        <f aca="false">PNL!$L58</f>
        <v>#REF!</v>
      </c>
      <c r="N58" s="16" t="e">
        <f aca="false">PNL!$L58</f>
        <v>#REF!</v>
      </c>
      <c r="O58" s="16" t="e">
        <f aca="false">PNL!$L58</f>
        <v>#REF!</v>
      </c>
      <c r="S58" s="16" t="e">
        <f aca="false">PNL!$L58</f>
        <v>#REF!</v>
      </c>
      <c r="T58" s="16" t="e">
        <f aca="false">PNL!$L58</f>
        <v>#REF!</v>
      </c>
      <c r="U58" s="16" t="e">
        <f aca="false">PNL!$L58</f>
        <v>#REF!</v>
      </c>
      <c r="V58" s="16" t="e">
        <f aca="false">PNL!$L58</f>
        <v>#REF!</v>
      </c>
      <c r="W58" s="16" t="e">
        <f aca="false">PNL!$L58</f>
        <v>#REF!</v>
      </c>
      <c r="X58" s="16" t="e">
        <f aca="false">PNL!$L58</f>
        <v>#REF!</v>
      </c>
      <c r="Y58" s="16" t="e">
        <f aca="false">PNL!$L58</f>
        <v>#REF!</v>
      </c>
      <c r="Z58" s="16" t="e">
        <f aca="false">PNL!$L58</f>
        <v>#REF!</v>
      </c>
      <c r="AA58" s="16" t="e">
        <f aca="false">PNL!$L58</f>
        <v>#REF!</v>
      </c>
      <c r="AB58" s="16" t="e">
        <f aca="false">PNL!$L58</f>
        <v>#REF!</v>
      </c>
      <c r="AC58" s="16" t="e">
        <f aca="false">PNL!$L58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4" t="n">
        <f aca="false">Position!L59</f>
        <v>0.492934469235879</v>
      </c>
      <c r="D59" s="15" t="e">
        <f aca="false">Position!N59</f>
        <v>#REF!</v>
      </c>
      <c r="E59" s="16" t="e">
        <f aca="false">PNL!$L59</f>
        <v>#REF!</v>
      </c>
      <c r="F59" s="16" t="e">
        <f aca="false">PNL!$L59</f>
        <v>#REF!</v>
      </c>
      <c r="G59" s="16" t="e">
        <f aca="false">PNL!$L59</f>
        <v>#REF!</v>
      </c>
      <c r="H59" s="16" t="e">
        <f aca="false">PNL!$L59</f>
        <v>#REF!</v>
      </c>
      <c r="I59" s="16" t="e">
        <f aca="false">PNL!$L59</f>
        <v>#REF!</v>
      </c>
      <c r="J59" s="16" t="e">
        <f aca="false">PNL!$L59</f>
        <v>#REF!</v>
      </c>
      <c r="K59" s="16" t="e">
        <f aca="false">PNL!$L59</f>
        <v>#REF!</v>
      </c>
      <c r="L59" s="16" t="e">
        <f aca="false">PNL!$L59</f>
        <v>#REF!</v>
      </c>
      <c r="M59" s="16" t="e">
        <f aca="false">PNL!$L59</f>
        <v>#REF!</v>
      </c>
      <c r="N59" s="16" t="e">
        <f aca="false">PNL!$L59</f>
        <v>#REF!</v>
      </c>
      <c r="O59" s="16" t="e">
        <f aca="false">PNL!$L59</f>
        <v>#REF!</v>
      </c>
      <c r="S59" s="16" t="e">
        <f aca="false">PNL!$L59</f>
        <v>#REF!</v>
      </c>
      <c r="T59" s="16" t="e">
        <f aca="false">PNL!$L59</f>
        <v>#REF!</v>
      </c>
      <c r="U59" s="16" t="e">
        <f aca="false">PNL!$L59</f>
        <v>#REF!</v>
      </c>
      <c r="V59" s="16" t="e">
        <f aca="false">PNL!$L59</f>
        <v>#REF!</v>
      </c>
      <c r="W59" s="16" t="e">
        <f aca="false">PNL!$L59</f>
        <v>#REF!</v>
      </c>
      <c r="X59" s="16" t="e">
        <f aca="false">PNL!$L59</f>
        <v>#REF!</v>
      </c>
      <c r="Y59" s="16" t="e">
        <f aca="false">PNL!$L59</f>
        <v>#REF!</v>
      </c>
      <c r="Z59" s="16" t="e">
        <f aca="false">PNL!$L59</f>
        <v>#REF!</v>
      </c>
      <c r="AA59" s="16" t="e">
        <f aca="false">PNL!$L59</f>
        <v>#REF!</v>
      </c>
      <c r="AB59" s="16" t="e">
        <f aca="false">PNL!$L59</f>
        <v>#REF!</v>
      </c>
      <c r="AC59" s="16" t="e">
        <f aca="false">PNL!$L59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4" t="n">
        <f aca="false">Position!L60</f>
        <v>0.492934469235879</v>
      </c>
      <c r="D60" s="15" t="e">
        <f aca="false">Position!N60</f>
        <v>#REF!</v>
      </c>
      <c r="E60" s="16" t="e">
        <f aca="false">PNL!$L60</f>
        <v>#REF!</v>
      </c>
      <c r="F60" s="16" t="e">
        <f aca="false">PNL!$L60</f>
        <v>#REF!</v>
      </c>
      <c r="G60" s="16" t="e">
        <f aca="false">PNL!$L60</f>
        <v>#REF!</v>
      </c>
      <c r="H60" s="16" t="e">
        <f aca="false">PNL!$L60</f>
        <v>#REF!</v>
      </c>
      <c r="I60" s="16" t="e">
        <f aca="false">PNL!$L60</f>
        <v>#REF!</v>
      </c>
      <c r="J60" s="16" t="e">
        <f aca="false">PNL!$L60</f>
        <v>#REF!</v>
      </c>
      <c r="K60" s="16" t="e">
        <f aca="false">PNL!$L60</f>
        <v>#REF!</v>
      </c>
      <c r="L60" s="16" t="e">
        <f aca="false">PNL!$L60</f>
        <v>#REF!</v>
      </c>
      <c r="M60" s="16" t="e">
        <f aca="false">PNL!$L60</f>
        <v>#REF!</v>
      </c>
      <c r="N60" s="16" t="e">
        <f aca="false">PNL!$L60</f>
        <v>#REF!</v>
      </c>
      <c r="O60" s="16" t="e">
        <f aca="false">PNL!$L60</f>
        <v>#REF!</v>
      </c>
      <c r="S60" s="16" t="e">
        <f aca="false">PNL!$L60</f>
        <v>#REF!</v>
      </c>
      <c r="T60" s="16" t="e">
        <f aca="false">PNL!$L60</f>
        <v>#REF!</v>
      </c>
      <c r="U60" s="16" t="e">
        <f aca="false">PNL!$L60</f>
        <v>#REF!</v>
      </c>
      <c r="V60" s="16" t="e">
        <f aca="false">PNL!$L60</f>
        <v>#REF!</v>
      </c>
      <c r="W60" s="16" t="e">
        <f aca="false">PNL!$L60</f>
        <v>#REF!</v>
      </c>
      <c r="X60" s="16" t="e">
        <f aca="false">PNL!$L60</f>
        <v>#REF!</v>
      </c>
      <c r="Y60" s="16" t="e">
        <f aca="false">PNL!$L60</f>
        <v>#REF!</v>
      </c>
      <c r="Z60" s="16" t="e">
        <f aca="false">PNL!$L60</f>
        <v>#REF!</v>
      </c>
      <c r="AA60" s="16" t="e">
        <f aca="false">PNL!$L60</f>
        <v>#REF!</v>
      </c>
      <c r="AB60" s="16" t="e">
        <f aca="false">PNL!$L60</f>
        <v>#REF!</v>
      </c>
      <c r="AC60" s="16" t="e">
        <f aca="false">PNL!$L60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4" t="n">
        <f aca="false">Position!L61</f>
        <v>0.491715503957001</v>
      </c>
      <c r="D61" s="15" t="e">
        <f aca="false">Position!N61</f>
        <v>#REF!</v>
      </c>
      <c r="E61" s="16" t="e">
        <f aca="false">PNL!$L61</f>
        <v>#REF!</v>
      </c>
      <c r="F61" s="16" t="e">
        <f aca="false">PNL!$L61</f>
        <v>#REF!</v>
      </c>
      <c r="G61" s="16" t="e">
        <f aca="false">PNL!$L61</f>
        <v>#REF!</v>
      </c>
      <c r="H61" s="16" t="e">
        <f aca="false">PNL!$L61</f>
        <v>#REF!</v>
      </c>
      <c r="I61" s="16" t="e">
        <f aca="false">PNL!$L61</f>
        <v>#REF!</v>
      </c>
      <c r="J61" s="16" t="e">
        <f aca="false">PNL!$L61</f>
        <v>#REF!</v>
      </c>
      <c r="K61" s="16" t="e">
        <f aca="false">PNL!$L61</f>
        <v>#REF!</v>
      </c>
      <c r="L61" s="16" t="e">
        <f aca="false">PNL!$L61</f>
        <v>#REF!</v>
      </c>
      <c r="M61" s="16" t="e">
        <f aca="false">PNL!$L61</f>
        <v>#REF!</v>
      </c>
      <c r="N61" s="16" t="e">
        <f aca="false">PNL!$L61</f>
        <v>#REF!</v>
      </c>
      <c r="O61" s="16" t="e">
        <f aca="false">PNL!$L61</f>
        <v>#REF!</v>
      </c>
      <c r="S61" s="16" t="e">
        <f aca="false">PNL!$L61</f>
        <v>#REF!</v>
      </c>
      <c r="T61" s="16" t="e">
        <f aca="false">PNL!$L61</f>
        <v>#REF!</v>
      </c>
      <c r="U61" s="16" t="e">
        <f aca="false">PNL!$L61</f>
        <v>#REF!</v>
      </c>
      <c r="V61" s="16" t="e">
        <f aca="false">PNL!$L61</f>
        <v>#REF!</v>
      </c>
      <c r="W61" s="16" t="e">
        <f aca="false">PNL!$L61</f>
        <v>#REF!</v>
      </c>
      <c r="X61" s="16" t="e">
        <f aca="false">PNL!$L61</f>
        <v>#REF!</v>
      </c>
      <c r="Y61" s="16" t="e">
        <f aca="false">PNL!$L61</f>
        <v>#REF!</v>
      </c>
      <c r="Z61" s="16" t="e">
        <f aca="false">PNL!$L61</f>
        <v>#REF!</v>
      </c>
      <c r="AA61" s="16" t="e">
        <f aca="false">PNL!$L61</f>
        <v>#REF!</v>
      </c>
      <c r="AB61" s="16" t="e">
        <f aca="false">PNL!$L61</f>
        <v>#REF!</v>
      </c>
      <c r="AC61" s="16" t="e">
        <f aca="false">PNL!$L61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4" t="n">
        <f aca="false">Position!L62</f>
        <v>0.489570091346526</v>
      </c>
      <c r="D62" s="15" t="e">
        <f aca="false">Position!N62</f>
        <v>#REF!</v>
      </c>
      <c r="E62" s="16" t="e">
        <f aca="false">PNL!$L62</f>
        <v>#REF!</v>
      </c>
      <c r="F62" s="16" t="e">
        <f aca="false">PNL!$L62</f>
        <v>#REF!</v>
      </c>
      <c r="G62" s="16" t="e">
        <f aca="false">PNL!$L62</f>
        <v>#REF!</v>
      </c>
      <c r="H62" s="16" t="e">
        <f aca="false">PNL!$L62</f>
        <v>#REF!</v>
      </c>
      <c r="I62" s="16" t="e">
        <f aca="false">PNL!$L62</f>
        <v>#REF!</v>
      </c>
      <c r="J62" s="16" t="e">
        <f aca="false">PNL!$L62</f>
        <v>#REF!</v>
      </c>
      <c r="K62" s="16" t="e">
        <f aca="false">PNL!$L62</f>
        <v>#REF!</v>
      </c>
      <c r="L62" s="16" t="e">
        <f aca="false">PNL!$L62</f>
        <v>#REF!</v>
      </c>
      <c r="M62" s="16" t="e">
        <f aca="false">PNL!$L62</f>
        <v>#REF!</v>
      </c>
      <c r="N62" s="16" t="e">
        <f aca="false">PNL!$L62</f>
        <v>#REF!</v>
      </c>
      <c r="O62" s="16" t="e">
        <f aca="false">PNL!$L62</f>
        <v>#REF!</v>
      </c>
      <c r="S62" s="16" t="e">
        <f aca="false">PNL!$L62</f>
        <v>#REF!</v>
      </c>
      <c r="T62" s="16" t="e">
        <f aca="false">PNL!$L62</f>
        <v>#REF!</v>
      </c>
      <c r="U62" s="16" t="e">
        <f aca="false">PNL!$L62</f>
        <v>#REF!</v>
      </c>
      <c r="V62" s="16" t="e">
        <f aca="false">PNL!$L62</f>
        <v>#REF!</v>
      </c>
      <c r="W62" s="16" t="e">
        <f aca="false">PNL!$L62</f>
        <v>#REF!</v>
      </c>
      <c r="X62" s="16" t="e">
        <f aca="false">PNL!$L62</f>
        <v>#REF!</v>
      </c>
      <c r="Y62" s="16" t="e">
        <f aca="false">PNL!$L62</f>
        <v>#REF!</v>
      </c>
      <c r="Z62" s="16" t="e">
        <f aca="false">PNL!$L62</f>
        <v>#REF!</v>
      </c>
      <c r="AA62" s="16" t="e">
        <f aca="false">PNL!$L62</f>
        <v>#REF!</v>
      </c>
      <c r="AB62" s="16" t="e">
        <f aca="false">PNL!$L62</f>
        <v>#REF!</v>
      </c>
      <c r="AC62" s="16" t="e">
        <f aca="false">PNL!$L62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4" t="n">
        <f aca="false">Position!L63</f>
        <v>0.477182335625145</v>
      </c>
      <c r="D63" s="15" t="e">
        <f aca="false">Position!N63</f>
        <v>#REF!</v>
      </c>
      <c r="E63" s="16" t="e">
        <f aca="false">PNL!$L63</f>
        <v>#REF!</v>
      </c>
      <c r="F63" s="16" t="e">
        <f aca="false">PNL!$L63</f>
        <v>#REF!</v>
      </c>
      <c r="G63" s="16" t="e">
        <f aca="false">PNL!$L63</f>
        <v>#REF!</v>
      </c>
      <c r="H63" s="16" t="e">
        <f aca="false">PNL!$L63</f>
        <v>#REF!</v>
      </c>
      <c r="I63" s="16" t="e">
        <f aca="false">PNL!$L63</f>
        <v>#REF!</v>
      </c>
      <c r="J63" s="16" t="e">
        <f aca="false">PNL!$L63</f>
        <v>#REF!</v>
      </c>
      <c r="K63" s="16" t="e">
        <f aca="false">PNL!$L63</f>
        <v>#REF!</v>
      </c>
      <c r="L63" s="16" t="e">
        <f aca="false">PNL!$L63</f>
        <v>#REF!</v>
      </c>
      <c r="M63" s="16" t="e">
        <f aca="false">PNL!$L63</f>
        <v>#REF!</v>
      </c>
      <c r="N63" s="16" t="e">
        <f aca="false">PNL!$L63</f>
        <v>#REF!</v>
      </c>
      <c r="O63" s="16" t="e">
        <f aca="false">PNL!$L63</f>
        <v>#REF!</v>
      </c>
      <c r="S63" s="16" t="e">
        <f aca="false">PNL!$L63</f>
        <v>#REF!</v>
      </c>
      <c r="T63" s="16" t="e">
        <f aca="false">PNL!$L63</f>
        <v>#REF!</v>
      </c>
      <c r="U63" s="16" t="e">
        <f aca="false">PNL!$L63</f>
        <v>#REF!</v>
      </c>
      <c r="V63" s="16" t="e">
        <f aca="false">PNL!$L63</f>
        <v>#REF!</v>
      </c>
      <c r="W63" s="16" t="e">
        <f aca="false">PNL!$L63</f>
        <v>#REF!</v>
      </c>
      <c r="X63" s="16" t="e">
        <f aca="false">PNL!$L63</f>
        <v>#REF!</v>
      </c>
      <c r="Y63" s="16" t="e">
        <f aca="false">PNL!$L63</f>
        <v>#REF!</v>
      </c>
      <c r="Z63" s="16" t="e">
        <f aca="false">PNL!$L63</f>
        <v>#REF!</v>
      </c>
      <c r="AA63" s="16" t="e">
        <f aca="false">PNL!$L63</f>
        <v>#REF!</v>
      </c>
      <c r="AB63" s="16" t="e">
        <f aca="false">PNL!$L63</f>
        <v>#REF!</v>
      </c>
      <c r="AC63" s="16" t="e">
        <f aca="false">PNL!$L63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4" t="n">
        <f aca="false">Position!L64</f>
        <v>0.4617910022491</v>
      </c>
      <c r="D64" s="15" t="e">
        <f aca="false">Position!N64</f>
        <v>#REF!</v>
      </c>
      <c r="E64" s="16" t="e">
        <f aca="false">PNL!$L64</f>
        <v>#REF!</v>
      </c>
      <c r="F64" s="16" t="e">
        <f aca="false">PNL!$L64</f>
        <v>#REF!</v>
      </c>
      <c r="G64" s="16" t="e">
        <f aca="false">PNL!$L64</f>
        <v>#REF!</v>
      </c>
      <c r="H64" s="16" t="e">
        <f aca="false">PNL!$L64</f>
        <v>#REF!</v>
      </c>
      <c r="I64" s="16" t="e">
        <f aca="false">PNL!$L64</f>
        <v>#REF!</v>
      </c>
      <c r="J64" s="16" t="e">
        <f aca="false">PNL!$L64</f>
        <v>#REF!</v>
      </c>
      <c r="K64" s="16" t="e">
        <f aca="false">PNL!$L64</f>
        <v>#REF!</v>
      </c>
      <c r="L64" s="16" t="e">
        <f aca="false">PNL!$L64</f>
        <v>#REF!</v>
      </c>
      <c r="M64" s="16" t="e">
        <f aca="false">PNL!$L64</f>
        <v>#REF!</v>
      </c>
      <c r="N64" s="16" t="e">
        <f aca="false">PNL!$L64</f>
        <v>#REF!</v>
      </c>
      <c r="O64" s="16" t="e">
        <f aca="false">PNL!$L64</f>
        <v>#REF!</v>
      </c>
      <c r="S64" s="16" t="e">
        <f aca="false">PNL!$L64</f>
        <v>#REF!</v>
      </c>
      <c r="T64" s="16" t="e">
        <f aca="false">PNL!$L64</f>
        <v>#REF!</v>
      </c>
      <c r="U64" s="16" t="e">
        <f aca="false">PNL!$L64</f>
        <v>#REF!</v>
      </c>
      <c r="V64" s="16" t="e">
        <f aca="false">PNL!$L64</f>
        <v>#REF!</v>
      </c>
      <c r="W64" s="16" t="e">
        <f aca="false">PNL!$L64</f>
        <v>#REF!</v>
      </c>
      <c r="X64" s="16" t="e">
        <f aca="false">PNL!$L64</f>
        <v>#REF!</v>
      </c>
      <c r="Y64" s="16" t="e">
        <f aca="false">PNL!$L64</f>
        <v>#REF!</v>
      </c>
      <c r="Z64" s="16" t="e">
        <f aca="false">PNL!$L64</f>
        <v>#REF!</v>
      </c>
      <c r="AA64" s="16" t="e">
        <f aca="false">PNL!$L64</f>
        <v>#REF!</v>
      </c>
      <c r="AB64" s="16" t="e">
        <f aca="false">PNL!$L64</f>
        <v>#REF!</v>
      </c>
      <c r="AC64" s="16" t="e">
        <f aca="false">PNL!$L64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4" t="n">
        <f aca="false">Position!L65</f>
        <v>0.499086619032044</v>
      </c>
      <c r="D65" s="15" t="e">
        <f aca="false">Position!N65</f>
        <v>#REF!</v>
      </c>
      <c r="E65" s="16" t="e">
        <f aca="false">PNL!$L65</f>
        <v>#REF!</v>
      </c>
      <c r="F65" s="16" t="e">
        <f aca="false">PNL!$L65</f>
        <v>#REF!</v>
      </c>
      <c r="G65" s="16" t="e">
        <f aca="false">PNL!$L65</f>
        <v>#REF!</v>
      </c>
      <c r="H65" s="16" t="e">
        <f aca="false">PNL!$L65</f>
        <v>#REF!</v>
      </c>
      <c r="I65" s="16" t="e">
        <f aca="false">PNL!$L65</f>
        <v>#REF!</v>
      </c>
      <c r="J65" s="16" t="e">
        <f aca="false">PNL!$L65</f>
        <v>#REF!</v>
      </c>
      <c r="K65" s="16" t="e">
        <f aca="false">PNL!$L65</f>
        <v>#REF!</v>
      </c>
      <c r="L65" s="16" t="e">
        <f aca="false">PNL!$L65</f>
        <v>#REF!</v>
      </c>
      <c r="M65" s="16" t="e">
        <f aca="false">PNL!$L65</f>
        <v>#REF!</v>
      </c>
      <c r="N65" s="16" t="e">
        <f aca="false">PNL!$L65</f>
        <v>#REF!</v>
      </c>
      <c r="O65" s="16" t="e">
        <f aca="false">PNL!$L65</f>
        <v>#REF!</v>
      </c>
      <c r="S65" s="16" t="e">
        <f aca="false">PNL!$L65</f>
        <v>#REF!</v>
      </c>
      <c r="T65" s="16" t="e">
        <f aca="false">PNL!$L65</f>
        <v>#REF!</v>
      </c>
      <c r="U65" s="16" t="e">
        <f aca="false">PNL!$L65</f>
        <v>#REF!</v>
      </c>
      <c r="V65" s="16" t="e">
        <f aca="false">PNL!$L65</f>
        <v>#REF!</v>
      </c>
      <c r="W65" s="16" t="e">
        <f aca="false">PNL!$L65</f>
        <v>#REF!</v>
      </c>
      <c r="X65" s="16" t="e">
        <f aca="false">PNL!$L65</f>
        <v>#REF!</v>
      </c>
      <c r="Y65" s="16" t="e">
        <f aca="false">PNL!$L65</f>
        <v>#REF!</v>
      </c>
      <c r="Z65" s="16" t="e">
        <f aca="false">PNL!$L65</f>
        <v>#REF!</v>
      </c>
      <c r="AA65" s="16" t="e">
        <f aca="false">PNL!$L65</f>
        <v>#REF!</v>
      </c>
      <c r="AB65" s="16" t="e">
        <f aca="false">PNL!$L65</f>
        <v>#REF!</v>
      </c>
      <c r="AC65" s="16" t="e">
        <f aca="false">PNL!$L65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4" t="n">
        <f aca="false">Position!L66</f>
        <v>0.494163550409187</v>
      </c>
      <c r="D66" s="15" t="e">
        <f aca="false">Position!N66</f>
        <v>#REF!</v>
      </c>
      <c r="E66" s="16" t="e">
        <f aca="false">PNL!$L66</f>
        <v>#REF!</v>
      </c>
      <c r="F66" s="16" t="e">
        <f aca="false">PNL!$L66</f>
        <v>#REF!</v>
      </c>
      <c r="G66" s="16" t="e">
        <f aca="false">PNL!$L66</f>
        <v>#REF!</v>
      </c>
      <c r="H66" s="16" t="e">
        <f aca="false">PNL!$L66</f>
        <v>#REF!</v>
      </c>
      <c r="I66" s="16" t="e">
        <f aca="false">PNL!$L66</f>
        <v>#REF!</v>
      </c>
      <c r="J66" s="16" t="e">
        <f aca="false">PNL!$L66</f>
        <v>#REF!</v>
      </c>
      <c r="K66" s="16" t="e">
        <f aca="false">PNL!$L66</f>
        <v>#REF!</v>
      </c>
      <c r="L66" s="16" t="e">
        <f aca="false">PNL!$L66</f>
        <v>#REF!</v>
      </c>
      <c r="M66" s="16" t="e">
        <f aca="false">PNL!$L66</f>
        <v>#REF!</v>
      </c>
      <c r="N66" s="16" t="e">
        <f aca="false">PNL!$L66</f>
        <v>#REF!</v>
      </c>
      <c r="O66" s="16" t="e">
        <f aca="false">PNL!$L66</f>
        <v>#REF!</v>
      </c>
      <c r="S66" s="16" t="e">
        <f aca="false">PNL!$L66</f>
        <v>#REF!</v>
      </c>
      <c r="T66" s="16" t="e">
        <f aca="false">PNL!$L66</f>
        <v>#REF!</v>
      </c>
      <c r="U66" s="16" t="e">
        <f aca="false">PNL!$L66</f>
        <v>#REF!</v>
      </c>
      <c r="V66" s="16" t="e">
        <f aca="false">PNL!$L66</f>
        <v>#REF!</v>
      </c>
      <c r="W66" s="16" t="e">
        <f aca="false">PNL!$L66</f>
        <v>#REF!</v>
      </c>
      <c r="X66" s="16" t="e">
        <f aca="false">PNL!$L66</f>
        <v>#REF!</v>
      </c>
      <c r="Y66" s="16" t="e">
        <f aca="false">PNL!$L66</f>
        <v>#REF!</v>
      </c>
      <c r="Z66" s="16" t="e">
        <f aca="false">PNL!$L66</f>
        <v>#REF!</v>
      </c>
      <c r="AA66" s="16" t="e">
        <f aca="false">PNL!$L66</f>
        <v>#REF!</v>
      </c>
      <c r="AB66" s="16" t="e">
        <f aca="false">PNL!$L66</f>
        <v>#REF!</v>
      </c>
      <c r="AC66" s="16" t="e">
        <f aca="false">PNL!$L66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4" t="n">
        <f aca="false">Position!L67</f>
        <v>0.491546905716491</v>
      </c>
      <c r="D67" s="15" t="e">
        <f aca="false">Position!N67</f>
        <v>#REF!</v>
      </c>
      <c r="E67" s="16" t="e">
        <f aca="false">PNL!$L67</f>
        <v>#REF!</v>
      </c>
      <c r="F67" s="16" t="e">
        <f aca="false">PNL!$L67</f>
        <v>#REF!</v>
      </c>
      <c r="G67" s="16" t="e">
        <f aca="false">PNL!$L67</f>
        <v>#REF!</v>
      </c>
      <c r="H67" s="16" t="e">
        <f aca="false">PNL!$L67</f>
        <v>#REF!</v>
      </c>
      <c r="I67" s="16" t="e">
        <f aca="false">PNL!$L67</f>
        <v>#REF!</v>
      </c>
      <c r="J67" s="16" t="e">
        <f aca="false">PNL!$L67</f>
        <v>#REF!</v>
      </c>
      <c r="K67" s="16" t="e">
        <f aca="false">PNL!$L67</f>
        <v>#REF!</v>
      </c>
      <c r="L67" s="16" t="e">
        <f aca="false">PNL!$L67</f>
        <v>#REF!</v>
      </c>
      <c r="M67" s="16" t="e">
        <f aca="false">PNL!$L67</f>
        <v>#REF!</v>
      </c>
      <c r="N67" s="16" t="e">
        <f aca="false">PNL!$L67</f>
        <v>#REF!</v>
      </c>
      <c r="O67" s="16" t="e">
        <f aca="false">PNL!$L67</f>
        <v>#REF!</v>
      </c>
      <c r="S67" s="16" t="e">
        <f aca="false">PNL!$L67</f>
        <v>#REF!</v>
      </c>
      <c r="T67" s="16" t="e">
        <f aca="false">PNL!$L67</f>
        <v>#REF!</v>
      </c>
      <c r="U67" s="16" t="e">
        <f aca="false">PNL!$L67</f>
        <v>#REF!</v>
      </c>
      <c r="V67" s="16" t="e">
        <f aca="false">PNL!$L67</f>
        <v>#REF!</v>
      </c>
      <c r="W67" s="16" t="e">
        <f aca="false">PNL!$L67</f>
        <v>#REF!</v>
      </c>
      <c r="X67" s="16" t="e">
        <f aca="false">PNL!$L67</f>
        <v>#REF!</v>
      </c>
      <c r="Y67" s="16" t="e">
        <f aca="false">PNL!$L67</f>
        <v>#REF!</v>
      </c>
      <c r="Z67" s="16" t="e">
        <f aca="false">PNL!$L67</f>
        <v>#REF!</v>
      </c>
      <c r="AA67" s="16" t="e">
        <f aca="false">PNL!$L67</f>
        <v>#REF!</v>
      </c>
      <c r="AB67" s="16" t="e">
        <f aca="false">PNL!$L67</f>
        <v>#REF!</v>
      </c>
      <c r="AC67" s="16" t="e">
        <f aca="false">PNL!$L67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4" t="n">
        <f aca="false">Position!L68</f>
        <v>0.488930261023796</v>
      </c>
      <c r="D68" s="15" t="e">
        <f aca="false">Position!N68</f>
        <v>#REF!</v>
      </c>
      <c r="E68" s="16" t="e">
        <f aca="false">PNL!$L68</f>
        <v>#REF!</v>
      </c>
      <c r="F68" s="16" t="e">
        <f aca="false">PNL!$L68</f>
        <v>#REF!</v>
      </c>
      <c r="G68" s="16" t="e">
        <f aca="false">PNL!$L68</f>
        <v>#REF!</v>
      </c>
      <c r="H68" s="16" t="e">
        <f aca="false">PNL!$L68</f>
        <v>#REF!</v>
      </c>
      <c r="I68" s="16" t="e">
        <f aca="false">PNL!$L68</f>
        <v>#REF!</v>
      </c>
      <c r="J68" s="16" t="e">
        <f aca="false">PNL!$L68</f>
        <v>#REF!</v>
      </c>
      <c r="K68" s="16" t="e">
        <f aca="false">PNL!$L68</f>
        <v>#REF!</v>
      </c>
      <c r="L68" s="16" t="e">
        <f aca="false">PNL!$L68</f>
        <v>#REF!</v>
      </c>
      <c r="M68" s="16" t="e">
        <f aca="false">PNL!$L68</f>
        <v>#REF!</v>
      </c>
      <c r="N68" s="16" t="e">
        <f aca="false">PNL!$L68</f>
        <v>#REF!</v>
      </c>
      <c r="O68" s="16" t="e">
        <f aca="false">PNL!$L68</f>
        <v>#REF!</v>
      </c>
      <c r="S68" s="16" t="e">
        <f aca="false">PNL!$L68</f>
        <v>#REF!</v>
      </c>
      <c r="T68" s="16" t="e">
        <f aca="false">PNL!$L68</f>
        <v>#REF!</v>
      </c>
      <c r="U68" s="16" t="e">
        <f aca="false">PNL!$L68</f>
        <v>#REF!</v>
      </c>
      <c r="V68" s="16" t="e">
        <f aca="false">PNL!$L68</f>
        <v>#REF!</v>
      </c>
      <c r="W68" s="16" t="e">
        <f aca="false">PNL!$L68</f>
        <v>#REF!</v>
      </c>
      <c r="X68" s="16" t="e">
        <f aca="false">PNL!$L68</f>
        <v>#REF!</v>
      </c>
      <c r="Y68" s="16" t="e">
        <f aca="false">PNL!$L68</f>
        <v>#REF!</v>
      </c>
      <c r="Z68" s="16" t="e">
        <f aca="false">PNL!$L68</f>
        <v>#REF!</v>
      </c>
      <c r="AA68" s="16" t="e">
        <f aca="false">PNL!$L68</f>
        <v>#REF!</v>
      </c>
      <c r="AB68" s="16" t="e">
        <f aca="false">PNL!$L68</f>
        <v>#REF!</v>
      </c>
      <c r="AC68" s="16" t="e">
        <f aca="false">PNL!$L68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4" t="n">
        <f aca="false">Position!L69</f>
        <v>0.487493804014662</v>
      </c>
      <c r="D69" s="15" t="e">
        <f aca="false">Position!N69</f>
        <v>#REF!</v>
      </c>
      <c r="E69" s="16" t="e">
        <f aca="false">PNL!$L69</f>
        <v>#REF!</v>
      </c>
      <c r="F69" s="16" t="e">
        <f aca="false">PNL!$L69</f>
        <v>#REF!</v>
      </c>
      <c r="G69" s="16" t="e">
        <f aca="false">PNL!$L69</f>
        <v>#REF!</v>
      </c>
      <c r="H69" s="16" t="e">
        <f aca="false">PNL!$L69</f>
        <v>#REF!</v>
      </c>
      <c r="I69" s="16" t="e">
        <f aca="false">PNL!$L69</f>
        <v>#REF!</v>
      </c>
      <c r="J69" s="16" t="e">
        <f aca="false">PNL!$L69</f>
        <v>#REF!</v>
      </c>
      <c r="K69" s="16" t="e">
        <f aca="false">PNL!$L69</f>
        <v>#REF!</v>
      </c>
      <c r="L69" s="16" t="e">
        <f aca="false">PNL!$L69</f>
        <v>#REF!</v>
      </c>
      <c r="M69" s="16" t="e">
        <f aca="false">PNL!$L69</f>
        <v>#REF!</v>
      </c>
      <c r="N69" s="16" t="e">
        <f aca="false">PNL!$L69</f>
        <v>#REF!</v>
      </c>
      <c r="O69" s="16" t="e">
        <f aca="false">PNL!$L69</f>
        <v>#REF!</v>
      </c>
      <c r="S69" s="16" t="e">
        <f aca="false">PNL!$L69</f>
        <v>#REF!</v>
      </c>
      <c r="T69" s="16" t="e">
        <f aca="false">PNL!$L69</f>
        <v>#REF!</v>
      </c>
      <c r="U69" s="16" t="e">
        <f aca="false">PNL!$L69</f>
        <v>#REF!</v>
      </c>
      <c r="V69" s="16" t="e">
        <f aca="false">PNL!$L69</f>
        <v>#REF!</v>
      </c>
      <c r="W69" s="16" t="e">
        <f aca="false">PNL!$L69</f>
        <v>#REF!</v>
      </c>
      <c r="X69" s="16" t="e">
        <f aca="false">PNL!$L69</f>
        <v>#REF!</v>
      </c>
      <c r="Y69" s="16" t="e">
        <f aca="false">PNL!$L69</f>
        <v>#REF!</v>
      </c>
      <c r="Z69" s="16" t="e">
        <f aca="false">PNL!$L69</f>
        <v>#REF!</v>
      </c>
      <c r="AA69" s="16" t="e">
        <f aca="false">PNL!$L69</f>
        <v>#REF!</v>
      </c>
      <c r="AB69" s="16" t="e">
        <f aca="false">PNL!$L69</f>
        <v>#REF!</v>
      </c>
      <c r="AC69" s="16" t="e">
        <f aca="false">PNL!$L69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4" t="n">
        <f aca="false">Position!L70</f>
        <v>0.487515721785928</v>
      </c>
      <c r="D70" s="15" t="e">
        <f aca="false">Position!N70</f>
        <v>#REF!</v>
      </c>
      <c r="E70" s="16" t="e">
        <f aca="false">PNL!$L70</f>
        <v>#REF!</v>
      </c>
      <c r="F70" s="16" t="e">
        <f aca="false">PNL!$L70</f>
        <v>#REF!</v>
      </c>
      <c r="G70" s="16" t="e">
        <f aca="false">PNL!$L70</f>
        <v>#REF!</v>
      </c>
      <c r="H70" s="16" t="e">
        <f aca="false">PNL!$L70</f>
        <v>#REF!</v>
      </c>
      <c r="I70" s="16" t="e">
        <f aca="false">PNL!$L70</f>
        <v>#REF!</v>
      </c>
      <c r="J70" s="16" t="e">
        <f aca="false">PNL!$L70</f>
        <v>#REF!</v>
      </c>
      <c r="K70" s="16" t="e">
        <f aca="false">PNL!$L70</f>
        <v>#REF!</v>
      </c>
      <c r="L70" s="16" t="e">
        <f aca="false">PNL!$L70</f>
        <v>#REF!</v>
      </c>
      <c r="M70" s="16" t="e">
        <f aca="false">PNL!$L70</f>
        <v>#REF!</v>
      </c>
      <c r="N70" s="16" t="e">
        <f aca="false">PNL!$L70</f>
        <v>#REF!</v>
      </c>
      <c r="O70" s="16" t="e">
        <f aca="false">PNL!$L70</f>
        <v>#REF!</v>
      </c>
      <c r="S70" s="16" t="e">
        <f aca="false">PNL!$L70</f>
        <v>#REF!</v>
      </c>
      <c r="T70" s="16" t="e">
        <f aca="false">PNL!$L70</f>
        <v>#REF!</v>
      </c>
      <c r="U70" s="16" t="e">
        <f aca="false">PNL!$L70</f>
        <v>#REF!</v>
      </c>
      <c r="V70" s="16" t="e">
        <f aca="false">PNL!$L70</f>
        <v>#REF!</v>
      </c>
      <c r="W70" s="16" t="e">
        <f aca="false">PNL!$L70</f>
        <v>#REF!</v>
      </c>
      <c r="X70" s="16" t="e">
        <f aca="false">PNL!$L70</f>
        <v>#REF!</v>
      </c>
      <c r="Y70" s="16" t="e">
        <f aca="false">PNL!$L70</f>
        <v>#REF!</v>
      </c>
      <c r="Z70" s="16" t="e">
        <f aca="false">PNL!$L70</f>
        <v>#REF!</v>
      </c>
      <c r="AA70" s="16" t="e">
        <f aca="false">PNL!$L70</f>
        <v>#REF!</v>
      </c>
      <c r="AB70" s="16" t="e">
        <f aca="false">PNL!$L70</f>
        <v>#REF!</v>
      </c>
      <c r="AC70" s="16" t="e">
        <f aca="false">PNL!$L70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4" t="n">
        <f aca="false">Position!L71</f>
        <v>0.48507779122817</v>
      </c>
      <c r="D71" s="15" t="e">
        <f aca="false">Position!N71</f>
        <v>#REF!</v>
      </c>
      <c r="E71" s="16" t="e">
        <f aca="false">PNL!$L71</f>
        <v>#REF!</v>
      </c>
      <c r="F71" s="16" t="e">
        <f aca="false">PNL!$L71</f>
        <v>#REF!</v>
      </c>
      <c r="G71" s="16" t="e">
        <f aca="false">PNL!$L71</f>
        <v>#REF!</v>
      </c>
      <c r="H71" s="16" t="e">
        <f aca="false">PNL!$L71</f>
        <v>#REF!</v>
      </c>
      <c r="I71" s="16" t="e">
        <f aca="false">PNL!$L71</f>
        <v>#REF!</v>
      </c>
      <c r="J71" s="16" t="e">
        <f aca="false">PNL!$L71</f>
        <v>#REF!</v>
      </c>
      <c r="K71" s="16" t="e">
        <f aca="false">PNL!$L71</f>
        <v>#REF!</v>
      </c>
      <c r="L71" s="16" t="e">
        <f aca="false">PNL!$L71</f>
        <v>#REF!</v>
      </c>
      <c r="M71" s="16" t="e">
        <f aca="false">PNL!$L71</f>
        <v>#REF!</v>
      </c>
      <c r="N71" s="16" t="e">
        <f aca="false">PNL!$L71</f>
        <v>#REF!</v>
      </c>
      <c r="O71" s="16" t="e">
        <f aca="false">PNL!$L71</f>
        <v>#REF!</v>
      </c>
      <c r="S71" s="16" t="e">
        <f aca="false">PNL!$L71</f>
        <v>#REF!</v>
      </c>
      <c r="T71" s="16" t="e">
        <f aca="false">PNL!$L71</f>
        <v>#REF!</v>
      </c>
      <c r="U71" s="16" t="e">
        <f aca="false">PNL!$L71</f>
        <v>#REF!</v>
      </c>
      <c r="V71" s="16" t="e">
        <f aca="false">PNL!$L71</f>
        <v>#REF!</v>
      </c>
      <c r="W71" s="16" t="e">
        <f aca="false">PNL!$L71</f>
        <v>#REF!</v>
      </c>
      <c r="X71" s="16" t="e">
        <f aca="false">PNL!$L71</f>
        <v>#REF!</v>
      </c>
      <c r="Y71" s="16" t="e">
        <f aca="false">PNL!$L71</f>
        <v>#REF!</v>
      </c>
      <c r="Z71" s="16" t="e">
        <f aca="false">PNL!$L71</f>
        <v>#REF!</v>
      </c>
      <c r="AA71" s="16" t="e">
        <f aca="false">PNL!$L71</f>
        <v>#REF!</v>
      </c>
      <c r="AB71" s="16" t="e">
        <f aca="false">PNL!$L71</f>
        <v>#REF!</v>
      </c>
      <c r="AC71" s="16" t="e">
        <f aca="false">PNL!$L71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4" t="n">
        <f aca="false">Position!L72</f>
        <v>0.48507779122817</v>
      </c>
      <c r="D72" s="15" t="e">
        <f aca="false">Position!N72</f>
        <v>#REF!</v>
      </c>
      <c r="E72" s="16" t="e">
        <f aca="false">PNL!$L72</f>
        <v>#REF!</v>
      </c>
      <c r="F72" s="16" t="e">
        <f aca="false">PNL!$L72</f>
        <v>#REF!</v>
      </c>
      <c r="G72" s="16" t="e">
        <f aca="false">PNL!$L72</f>
        <v>#REF!</v>
      </c>
      <c r="H72" s="16" t="e">
        <f aca="false">PNL!$L72</f>
        <v>#REF!</v>
      </c>
      <c r="I72" s="16" t="e">
        <f aca="false">PNL!$L72</f>
        <v>#REF!</v>
      </c>
      <c r="J72" s="16" t="e">
        <f aca="false">PNL!$L72</f>
        <v>#REF!</v>
      </c>
      <c r="K72" s="16" t="e">
        <f aca="false">PNL!$L72</f>
        <v>#REF!</v>
      </c>
      <c r="L72" s="16" t="e">
        <f aca="false">PNL!$L72</f>
        <v>#REF!</v>
      </c>
      <c r="M72" s="16" t="e">
        <f aca="false">PNL!$L72</f>
        <v>#REF!</v>
      </c>
      <c r="N72" s="16" t="e">
        <f aca="false">PNL!$L72</f>
        <v>#REF!</v>
      </c>
      <c r="O72" s="16" t="e">
        <f aca="false">PNL!$L72</f>
        <v>#REF!</v>
      </c>
      <c r="S72" s="16" t="e">
        <f aca="false">PNL!$L72</f>
        <v>#REF!</v>
      </c>
      <c r="T72" s="16" t="e">
        <f aca="false">PNL!$L72</f>
        <v>#REF!</v>
      </c>
      <c r="U72" s="16" t="e">
        <f aca="false">PNL!$L72</f>
        <v>#REF!</v>
      </c>
      <c r="V72" s="16" t="e">
        <f aca="false">PNL!$L72</f>
        <v>#REF!</v>
      </c>
      <c r="W72" s="16" t="e">
        <f aca="false">PNL!$L72</f>
        <v>#REF!</v>
      </c>
      <c r="X72" s="16" t="e">
        <f aca="false">PNL!$L72</f>
        <v>#REF!</v>
      </c>
      <c r="Y72" s="16" t="e">
        <f aca="false">PNL!$L72</f>
        <v>#REF!</v>
      </c>
      <c r="Z72" s="16" t="e">
        <f aca="false">PNL!$L72</f>
        <v>#REF!</v>
      </c>
      <c r="AA72" s="16" t="e">
        <f aca="false">PNL!$L72</f>
        <v>#REF!</v>
      </c>
      <c r="AB72" s="16" t="e">
        <f aca="false">PNL!$L72</f>
        <v>#REF!</v>
      </c>
      <c r="AC72" s="16" t="e">
        <f aca="false">PNL!$L72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4" t="n">
        <f aca="false">Position!L73</f>
        <v>0.483858825949293</v>
      </c>
      <c r="D73" s="15" t="e">
        <f aca="false">Position!N73</f>
        <v>#REF!</v>
      </c>
      <c r="E73" s="16" t="e">
        <f aca="false">PNL!$L73</f>
        <v>#REF!</v>
      </c>
      <c r="F73" s="16" t="e">
        <f aca="false">PNL!$L73</f>
        <v>#REF!</v>
      </c>
      <c r="G73" s="16" t="e">
        <f aca="false">PNL!$L73</f>
        <v>#REF!</v>
      </c>
      <c r="H73" s="16" t="e">
        <f aca="false">PNL!$L73</f>
        <v>#REF!</v>
      </c>
      <c r="I73" s="16" t="e">
        <f aca="false">PNL!$L73</f>
        <v>#REF!</v>
      </c>
      <c r="J73" s="16" t="e">
        <f aca="false">PNL!$L73</f>
        <v>#REF!</v>
      </c>
      <c r="K73" s="16" t="e">
        <f aca="false">PNL!$L73</f>
        <v>#REF!</v>
      </c>
      <c r="L73" s="16" t="e">
        <f aca="false">PNL!$L73</f>
        <v>#REF!</v>
      </c>
      <c r="M73" s="16" t="e">
        <f aca="false">PNL!$L73</f>
        <v>#REF!</v>
      </c>
      <c r="N73" s="16" t="e">
        <f aca="false">PNL!$L73</f>
        <v>#REF!</v>
      </c>
      <c r="O73" s="16" t="e">
        <f aca="false">PNL!$L73</f>
        <v>#REF!</v>
      </c>
      <c r="S73" s="16" t="e">
        <f aca="false">PNL!$L73</f>
        <v>#REF!</v>
      </c>
      <c r="T73" s="16" t="e">
        <f aca="false">PNL!$L73</f>
        <v>#REF!</v>
      </c>
      <c r="U73" s="16" t="e">
        <f aca="false">PNL!$L73</f>
        <v>#REF!</v>
      </c>
      <c r="V73" s="16" t="e">
        <f aca="false">PNL!$L73</f>
        <v>#REF!</v>
      </c>
      <c r="W73" s="16" t="e">
        <f aca="false">PNL!$L73</f>
        <v>#REF!</v>
      </c>
      <c r="X73" s="16" t="e">
        <f aca="false">PNL!$L73</f>
        <v>#REF!</v>
      </c>
      <c r="Y73" s="16" t="e">
        <f aca="false">PNL!$L73</f>
        <v>#REF!</v>
      </c>
      <c r="Z73" s="16" t="e">
        <f aca="false">PNL!$L73</f>
        <v>#REF!</v>
      </c>
      <c r="AA73" s="16" t="e">
        <f aca="false">PNL!$L73</f>
        <v>#REF!</v>
      </c>
      <c r="AB73" s="16" t="e">
        <f aca="false">PNL!$L73</f>
        <v>#REF!</v>
      </c>
      <c r="AC73" s="16" t="e">
        <f aca="false">PNL!$L73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4" t="n">
        <f aca="false">Position!L74</f>
        <v>0.481713413338819</v>
      </c>
      <c r="D74" s="15" t="e">
        <f aca="false">Position!N74</f>
        <v>#REF!</v>
      </c>
      <c r="E74" s="16" t="e">
        <f aca="false">PNL!$L74</f>
        <v>#REF!</v>
      </c>
      <c r="F74" s="16" t="e">
        <f aca="false">PNL!$L74</f>
        <v>#REF!</v>
      </c>
      <c r="G74" s="16" t="e">
        <f aca="false">PNL!$L74</f>
        <v>#REF!</v>
      </c>
      <c r="H74" s="16" t="e">
        <f aca="false">PNL!$L74</f>
        <v>#REF!</v>
      </c>
      <c r="I74" s="16" t="e">
        <f aca="false">PNL!$L74</f>
        <v>#REF!</v>
      </c>
      <c r="J74" s="16" t="e">
        <f aca="false">PNL!$L74</f>
        <v>#REF!</v>
      </c>
      <c r="K74" s="16" t="e">
        <f aca="false">PNL!$L74</f>
        <v>#REF!</v>
      </c>
      <c r="L74" s="16" t="e">
        <f aca="false">PNL!$L74</f>
        <v>#REF!</v>
      </c>
      <c r="M74" s="16" t="e">
        <f aca="false">PNL!$L74</f>
        <v>#REF!</v>
      </c>
      <c r="N74" s="16" t="e">
        <f aca="false">PNL!$L74</f>
        <v>#REF!</v>
      </c>
      <c r="O74" s="16" t="e">
        <f aca="false">PNL!$L74</f>
        <v>#REF!</v>
      </c>
      <c r="S74" s="16" t="e">
        <f aca="false">PNL!$L74</f>
        <v>#REF!</v>
      </c>
      <c r="T74" s="16" t="e">
        <f aca="false">PNL!$L74</f>
        <v>#REF!</v>
      </c>
      <c r="U74" s="16" t="e">
        <f aca="false">PNL!$L74</f>
        <v>#REF!</v>
      </c>
      <c r="V74" s="16" t="e">
        <f aca="false">PNL!$L74</f>
        <v>#REF!</v>
      </c>
      <c r="W74" s="16" t="e">
        <f aca="false">PNL!$L74</f>
        <v>#REF!</v>
      </c>
      <c r="X74" s="16" t="e">
        <f aca="false">PNL!$L74</f>
        <v>#REF!</v>
      </c>
      <c r="Y74" s="16" t="e">
        <f aca="false">PNL!$L74</f>
        <v>#REF!</v>
      </c>
      <c r="Z74" s="16" t="e">
        <f aca="false">PNL!$L74</f>
        <v>#REF!</v>
      </c>
      <c r="AA74" s="16" t="e">
        <f aca="false">PNL!$L74</f>
        <v>#REF!</v>
      </c>
      <c r="AB74" s="16" t="e">
        <f aca="false">PNL!$L74</f>
        <v>#REF!</v>
      </c>
      <c r="AC74" s="16" t="e">
        <f aca="false">PNL!$L74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4" t="n">
        <f aca="false">Position!L75</f>
        <v>0.469325657617437</v>
      </c>
      <c r="D75" s="15" t="e">
        <f aca="false">Position!N75</f>
        <v>#REF!</v>
      </c>
      <c r="E75" s="16" t="e">
        <f aca="false">PNL!$L75</f>
        <v>#REF!</v>
      </c>
      <c r="F75" s="16" t="e">
        <f aca="false">PNL!$L75</f>
        <v>#REF!</v>
      </c>
      <c r="G75" s="16" t="e">
        <f aca="false">PNL!$L75</f>
        <v>#REF!</v>
      </c>
      <c r="H75" s="16" t="e">
        <f aca="false">PNL!$L75</f>
        <v>#REF!</v>
      </c>
      <c r="I75" s="16" t="e">
        <f aca="false">PNL!$L75</f>
        <v>#REF!</v>
      </c>
      <c r="J75" s="16" t="e">
        <f aca="false">PNL!$L75</f>
        <v>#REF!</v>
      </c>
      <c r="K75" s="16" t="e">
        <f aca="false">PNL!$L75</f>
        <v>#REF!</v>
      </c>
      <c r="L75" s="16" t="e">
        <f aca="false">PNL!$L75</f>
        <v>#REF!</v>
      </c>
      <c r="M75" s="16" t="e">
        <f aca="false">PNL!$L75</f>
        <v>#REF!</v>
      </c>
      <c r="N75" s="16" t="e">
        <f aca="false">PNL!$L75</f>
        <v>#REF!</v>
      </c>
      <c r="O75" s="16" t="e">
        <f aca="false">PNL!$L75</f>
        <v>#REF!</v>
      </c>
      <c r="S75" s="16" t="e">
        <f aca="false">PNL!$L75</f>
        <v>#REF!</v>
      </c>
      <c r="T75" s="16" t="e">
        <f aca="false">PNL!$L75</f>
        <v>#REF!</v>
      </c>
      <c r="U75" s="16" t="e">
        <f aca="false">PNL!$L75</f>
        <v>#REF!</v>
      </c>
      <c r="V75" s="16" t="e">
        <f aca="false">PNL!$L75</f>
        <v>#REF!</v>
      </c>
      <c r="W75" s="16" t="e">
        <f aca="false">PNL!$L75</f>
        <v>#REF!</v>
      </c>
      <c r="X75" s="16" t="e">
        <f aca="false">PNL!$L75</f>
        <v>#REF!</v>
      </c>
      <c r="Y75" s="16" t="e">
        <f aca="false">PNL!$L75</f>
        <v>#REF!</v>
      </c>
      <c r="Z75" s="16" t="e">
        <f aca="false">PNL!$L75</f>
        <v>#REF!</v>
      </c>
      <c r="AA75" s="16" t="e">
        <f aca="false">PNL!$L75</f>
        <v>#REF!</v>
      </c>
      <c r="AB75" s="16" t="e">
        <f aca="false">PNL!$L75</f>
        <v>#REF!</v>
      </c>
      <c r="AC75" s="16" t="e">
        <f aca="false">PNL!$L75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4" t="n">
        <f aca="false">Position!L76</f>
        <v>0.453934324241392</v>
      </c>
      <c r="D76" s="15" t="e">
        <f aca="false">Position!N76</f>
        <v>#REF!</v>
      </c>
      <c r="E76" s="16" t="e">
        <f aca="false">PNL!$L76</f>
        <v>#REF!</v>
      </c>
      <c r="F76" s="16" t="e">
        <f aca="false">PNL!$L76</f>
        <v>#REF!</v>
      </c>
      <c r="G76" s="16" t="e">
        <f aca="false">PNL!$L76</f>
        <v>#REF!</v>
      </c>
      <c r="H76" s="16" t="e">
        <f aca="false">PNL!$L76</f>
        <v>#REF!</v>
      </c>
      <c r="I76" s="16" t="e">
        <f aca="false">PNL!$L76</f>
        <v>#REF!</v>
      </c>
      <c r="J76" s="16" t="e">
        <f aca="false">PNL!$L76</f>
        <v>#REF!</v>
      </c>
      <c r="K76" s="16" t="e">
        <f aca="false">PNL!$L76</f>
        <v>#REF!</v>
      </c>
      <c r="L76" s="16" t="e">
        <f aca="false">PNL!$L76</f>
        <v>#REF!</v>
      </c>
      <c r="M76" s="16" t="e">
        <f aca="false">PNL!$L76</f>
        <v>#REF!</v>
      </c>
      <c r="N76" s="16" t="e">
        <f aca="false">PNL!$L76</f>
        <v>#REF!</v>
      </c>
      <c r="O76" s="16" t="e">
        <f aca="false">PNL!$L76</f>
        <v>#REF!</v>
      </c>
      <c r="S76" s="16" t="e">
        <f aca="false">PNL!$L76</f>
        <v>#REF!</v>
      </c>
      <c r="T76" s="16" t="e">
        <f aca="false">PNL!$L76</f>
        <v>#REF!</v>
      </c>
      <c r="U76" s="16" t="e">
        <f aca="false">PNL!$L76</f>
        <v>#REF!</v>
      </c>
      <c r="V76" s="16" t="e">
        <f aca="false">PNL!$L76</f>
        <v>#REF!</v>
      </c>
      <c r="W76" s="16" t="e">
        <f aca="false">PNL!$L76</f>
        <v>#REF!</v>
      </c>
      <c r="X76" s="16" t="e">
        <f aca="false">PNL!$L76</f>
        <v>#REF!</v>
      </c>
      <c r="Y76" s="16" t="e">
        <f aca="false">PNL!$L76</f>
        <v>#REF!</v>
      </c>
      <c r="Z76" s="16" t="e">
        <f aca="false">PNL!$L76</f>
        <v>#REF!</v>
      </c>
      <c r="AA76" s="16" t="e">
        <f aca="false">PNL!$L76</f>
        <v>#REF!</v>
      </c>
      <c r="AB76" s="16" t="e">
        <f aca="false">PNL!$L76</f>
        <v>#REF!</v>
      </c>
      <c r="AC76" s="16" t="e">
        <f aca="false">PNL!$L76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4" t="n">
        <f aca="false">Position!L77</f>
        <v>0.491229941024336</v>
      </c>
      <c r="D77" s="15" t="e">
        <f aca="false">Position!N77</f>
        <v>#REF!</v>
      </c>
      <c r="E77" s="16" t="e">
        <f aca="false">PNL!$L77</f>
        <v>#REF!</v>
      </c>
      <c r="F77" s="16" t="e">
        <f aca="false">PNL!$L77</f>
        <v>#REF!</v>
      </c>
      <c r="G77" s="16" t="e">
        <f aca="false">PNL!$L77</f>
        <v>#REF!</v>
      </c>
      <c r="H77" s="16" t="e">
        <f aca="false">PNL!$L77</f>
        <v>#REF!</v>
      </c>
      <c r="I77" s="16" t="e">
        <f aca="false">PNL!$L77</f>
        <v>#REF!</v>
      </c>
      <c r="J77" s="16" t="e">
        <f aca="false">PNL!$L77</f>
        <v>#REF!</v>
      </c>
      <c r="K77" s="16" t="e">
        <f aca="false">PNL!$L77</f>
        <v>#REF!</v>
      </c>
      <c r="L77" s="16" t="e">
        <f aca="false">PNL!$L77</f>
        <v>#REF!</v>
      </c>
      <c r="M77" s="16" t="e">
        <f aca="false">PNL!$L77</f>
        <v>#REF!</v>
      </c>
      <c r="N77" s="16" t="e">
        <f aca="false">PNL!$L77</f>
        <v>#REF!</v>
      </c>
      <c r="O77" s="16" t="e">
        <f aca="false">PNL!$L77</f>
        <v>#REF!</v>
      </c>
      <c r="S77" s="16" t="e">
        <f aca="false">PNL!$L77</f>
        <v>#REF!</v>
      </c>
      <c r="T77" s="16" t="e">
        <f aca="false">PNL!$L77</f>
        <v>#REF!</v>
      </c>
      <c r="U77" s="16" t="e">
        <f aca="false">PNL!$L77</f>
        <v>#REF!</v>
      </c>
      <c r="V77" s="16" t="e">
        <f aca="false">PNL!$L77</f>
        <v>#REF!</v>
      </c>
      <c r="W77" s="16" t="e">
        <f aca="false">PNL!$L77</f>
        <v>#REF!</v>
      </c>
      <c r="X77" s="16" t="e">
        <f aca="false">PNL!$L77</f>
        <v>#REF!</v>
      </c>
      <c r="Y77" s="16" t="e">
        <f aca="false">PNL!$L77</f>
        <v>#REF!</v>
      </c>
      <c r="Z77" s="16" t="e">
        <f aca="false">PNL!$L77</f>
        <v>#REF!</v>
      </c>
      <c r="AA77" s="16" t="e">
        <f aca="false">PNL!$L77</f>
        <v>#REF!</v>
      </c>
      <c r="AB77" s="16" t="e">
        <f aca="false">PNL!$L77</f>
        <v>#REF!</v>
      </c>
      <c r="AC77" s="16" t="e">
        <f aca="false">PNL!$L77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4" t="n">
        <f aca="false">Position!L78</f>
        <v>0.486306872401479</v>
      </c>
      <c r="D78" s="15" t="e">
        <f aca="false">Position!N78</f>
        <v>#REF!</v>
      </c>
      <c r="E78" s="16" t="e">
        <f aca="false">PNL!$L78</f>
        <v>#REF!</v>
      </c>
      <c r="F78" s="16" t="e">
        <f aca="false">PNL!$L78</f>
        <v>#REF!</v>
      </c>
      <c r="G78" s="16" t="e">
        <f aca="false">PNL!$L78</f>
        <v>#REF!</v>
      </c>
      <c r="H78" s="16" t="e">
        <f aca="false">PNL!$L78</f>
        <v>#REF!</v>
      </c>
      <c r="I78" s="16" t="e">
        <f aca="false">PNL!$L78</f>
        <v>#REF!</v>
      </c>
      <c r="J78" s="16" t="e">
        <f aca="false">PNL!$L78</f>
        <v>#REF!</v>
      </c>
      <c r="K78" s="16" t="e">
        <f aca="false">PNL!$L78</f>
        <v>#REF!</v>
      </c>
      <c r="L78" s="16" t="e">
        <f aca="false">PNL!$L78</f>
        <v>#REF!</v>
      </c>
      <c r="M78" s="16" t="e">
        <f aca="false">PNL!$L78</f>
        <v>#REF!</v>
      </c>
      <c r="N78" s="16" t="e">
        <f aca="false">PNL!$L78</f>
        <v>#REF!</v>
      </c>
      <c r="O78" s="16" t="e">
        <f aca="false">PNL!$L78</f>
        <v>#REF!</v>
      </c>
      <c r="S78" s="16" t="e">
        <f aca="false">PNL!$L78</f>
        <v>#REF!</v>
      </c>
      <c r="T78" s="16" t="e">
        <f aca="false">PNL!$L78</f>
        <v>#REF!</v>
      </c>
      <c r="U78" s="16" t="e">
        <f aca="false">PNL!$L78</f>
        <v>#REF!</v>
      </c>
      <c r="V78" s="16" t="e">
        <f aca="false">PNL!$L78</f>
        <v>#REF!</v>
      </c>
      <c r="W78" s="16" t="e">
        <f aca="false">PNL!$L78</f>
        <v>#REF!</v>
      </c>
      <c r="X78" s="16" t="e">
        <f aca="false">PNL!$L78</f>
        <v>#REF!</v>
      </c>
      <c r="Y78" s="16" t="e">
        <f aca="false">PNL!$L78</f>
        <v>#REF!</v>
      </c>
      <c r="Z78" s="16" t="e">
        <f aca="false">PNL!$L78</f>
        <v>#REF!</v>
      </c>
      <c r="AA78" s="16" t="e">
        <f aca="false">PNL!$L78</f>
        <v>#REF!</v>
      </c>
      <c r="AB78" s="16" t="e">
        <f aca="false">PNL!$L78</f>
        <v>#REF!</v>
      </c>
      <c r="AC78" s="16" t="e">
        <f aca="false">PNL!$L78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4" t="n">
        <f aca="false">Position!L79</f>
        <v>0.483690227708783</v>
      </c>
      <c r="D79" s="15" t="e">
        <f aca="false">Position!N79</f>
        <v>#REF!</v>
      </c>
      <c r="E79" s="16" t="e">
        <f aca="false">PNL!$L79</f>
        <v>#REF!</v>
      </c>
      <c r="F79" s="16" t="e">
        <f aca="false">PNL!$L79</f>
        <v>#REF!</v>
      </c>
      <c r="G79" s="16" t="e">
        <f aca="false">PNL!$L79</f>
        <v>#REF!</v>
      </c>
      <c r="H79" s="16" t="e">
        <f aca="false">PNL!$L79</f>
        <v>#REF!</v>
      </c>
      <c r="I79" s="16" t="e">
        <f aca="false">PNL!$L79</f>
        <v>#REF!</v>
      </c>
      <c r="J79" s="16" t="e">
        <f aca="false">PNL!$L79</f>
        <v>#REF!</v>
      </c>
      <c r="K79" s="16" t="e">
        <f aca="false">PNL!$L79</f>
        <v>#REF!</v>
      </c>
      <c r="L79" s="16" t="e">
        <f aca="false">PNL!$L79</f>
        <v>#REF!</v>
      </c>
      <c r="M79" s="16" t="e">
        <f aca="false">PNL!$L79</f>
        <v>#REF!</v>
      </c>
      <c r="N79" s="16" t="e">
        <f aca="false">PNL!$L79</f>
        <v>#REF!</v>
      </c>
      <c r="O79" s="16" t="e">
        <f aca="false">PNL!$L79</f>
        <v>#REF!</v>
      </c>
      <c r="S79" s="16" t="e">
        <f aca="false">PNL!$L79</f>
        <v>#REF!</v>
      </c>
      <c r="T79" s="16" t="e">
        <f aca="false">PNL!$L79</f>
        <v>#REF!</v>
      </c>
      <c r="U79" s="16" t="e">
        <f aca="false">PNL!$L79</f>
        <v>#REF!</v>
      </c>
      <c r="V79" s="16" t="e">
        <f aca="false">PNL!$L79</f>
        <v>#REF!</v>
      </c>
      <c r="W79" s="16" t="e">
        <f aca="false">PNL!$L79</f>
        <v>#REF!</v>
      </c>
      <c r="X79" s="16" t="e">
        <f aca="false">PNL!$L79</f>
        <v>#REF!</v>
      </c>
      <c r="Y79" s="16" t="e">
        <f aca="false">PNL!$L79</f>
        <v>#REF!</v>
      </c>
      <c r="Z79" s="16" t="e">
        <f aca="false">PNL!$L79</f>
        <v>#REF!</v>
      </c>
      <c r="AA79" s="16" t="e">
        <f aca="false">PNL!$L79</f>
        <v>#REF!</v>
      </c>
      <c r="AB79" s="16" t="e">
        <f aca="false">PNL!$L79</f>
        <v>#REF!</v>
      </c>
      <c r="AC79" s="16" t="e">
        <f aca="false">PNL!$L79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4" t="n">
        <f aca="false">Position!L80</f>
        <v>0.481073583016088</v>
      </c>
      <c r="D80" s="15" t="e">
        <f aca="false">Position!N80</f>
        <v>#REF!</v>
      </c>
      <c r="E80" s="16" t="e">
        <f aca="false">PNL!$L80</f>
        <v>#REF!</v>
      </c>
      <c r="F80" s="16" t="e">
        <f aca="false">PNL!$L80</f>
        <v>#REF!</v>
      </c>
      <c r="G80" s="16" t="e">
        <f aca="false">PNL!$L80</f>
        <v>#REF!</v>
      </c>
      <c r="H80" s="16" t="e">
        <f aca="false">PNL!$L80</f>
        <v>#REF!</v>
      </c>
      <c r="I80" s="16" t="e">
        <f aca="false">PNL!$L80</f>
        <v>#REF!</v>
      </c>
      <c r="J80" s="16" t="e">
        <f aca="false">PNL!$L80</f>
        <v>#REF!</v>
      </c>
      <c r="K80" s="16" t="e">
        <f aca="false">PNL!$L80</f>
        <v>#REF!</v>
      </c>
      <c r="L80" s="16" t="e">
        <f aca="false">PNL!$L80</f>
        <v>#REF!</v>
      </c>
      <c r="M80" s="16" t="e">
        <f aca="false">PNL!$L80</f>
        <v>#REF!</v>
      </c>
      <c r="N80" s="16" t="e">
        <f aca="false">PNL!$L80</f>
        <v>#REF!</v>
      </c>
      <c r="O80" s="16" t="e">
        <f aca="false">PNL!$L80</f>
        <v>#REF!</v>
      </c>
      <c r="S80" s="16" t="e">
        <f aca="false">PNL!$L80</f>
        <v>#REF!</v>
      </c>
      <c r="T80" s="16" t="e">
        <f aca="false">PNL!$L80</f>
        <v>#REF!</v>
      </c>
      <c r="U80" s="16" t="e">
        <f aca="false">PNL!$L80</f>
        <v>#REF!</v>
      </c>
      <c r="V80" s="16" t="e">
        <f aca="false">PNL!$L80</f>
        <v>#REF!</v>
      </c>
      <c r="W80" s="16" t="e">
        <f aca="false">PNL!$L80</f>
        <v>#REF!</v>
      </c>
      <c r="X80" s="16" t="e">
        <f aca="false">PNL!$L80</f>
        <v>#REF!</v>
      </c>
      <c r="Y80" s="16" t="e">
        <f aca="false">PNL!$L80</f>
        <v>#REF!</v>
      </c>
      <c r="Z80" s="16" t="e">
        <f aca="false">PNL!$L80</f>
        <v>#REF!</v>
      </c>
      <c r="AA80" s="16" t="e">
        <f aca="false">PNL!$L80</f>
        <v>#REF!</v>
      </c>
      <c r="AB80" s="16" t="e">
        <f aca="false">PNL!$L80</f>
        <v>#REF!</v>
      </c>
      <c r="AC80" s="16" t="e">
        <f aca="false">PNL!$L80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4" t="n">
        <f aca="false">Position!L81</f>
        <v>0.479637126006953</v>
      </c>
      <c r="D81" s="15" t="e">
        <f aca="false">Position!N81</f>
        <v>#REF!</v>
      </c>
      <c r="E81" s="16" t="e">
        <f aca="false">PNL!$L81</f>
        <v>#REF!</v>
      </c>
      <c r="F81" s="16" t="e">
        <f aca="false">PNL!$L81</f>
        <v>#REF!</v>
      </c>
      <c r="G81" s="16" t="e">
        <f aca="false">PNL!$L81</f>
        <v>#REF!</v>
      </c>
      <c r="H81" s="16" t="e">
        <f aca="false">PNL!$L81</f>
        <v>#REF!</v>
      </c>
      <c r="I81" s="16" t="e">
        <f aca="false">PNL!$L81</f>
        <v>#REF!</v>
      </c>
      <c r="J81" s="16" t="e">
        <f aca="false">PNL!$L81</f>
        <v>#REF!</v>
      </c>
      <c r="K81" s="16" t="e">
        <f aca="false">PNL!$L81</f>
        <v>#REF!</v>
      </c>
      <c r="L81" s="16" t="e">
        <f aca="false">PNL!$L81</f>
        <v>#REF!</v>
      </c>
      <c r="M81" s="16" t="e">
        <f aca="false">PNL!$L81</f>
        <v>#REF!</v>
      </c>
      <c r="N81" s="16" t="e">
        <f aca="false">PNL!$L81</f>
        <v>#REF!</v>
      </c>
      <c r="O81" s="16" t="e">
        <f aca="false">PNL!$L81</f>
        <v>#REF!</v>
      </c>
      <c r="S81" s="16" t="e">
        <f aca="false">PNL!$L81</f>
        <v>#REF!</v>
      </c>
      <c r="T81" s="16" t="e">
        <f aca="false">PNL!$L81</f>
        <v>#REF!</v>
      </c>
      <c r="U81" s="16" t="e">
        <f aca="false">PNL!$L81</f>
        <v>#REF!</v>
      </c>
      <c r="V81" s="16" t="e">
        <f aca="false">PNL!$L81</f>
        <v>#REF!</v>
      </c>
      <c r="W81" s="16" t="e">
        <f aca="false">PNL!$L81</f>
        <v>#REF!</v>
      </c>
      <c r="X81" s="16" t="e">
        <f aca="false">PNL!$L81</f>
        <v>#REF!</v>
      </c>
      <c r="Y81" s="16" t="e">
        <f aca="false">PNL!$L81</f>
        <v>#REF!</v>
      </c>
      <c r="Z81" s="16" t="e">
        <f aca="false">PNL!$L81</f>
        <v>#REF!</v>
      </c>
      <c r="AA81" s="16" t="e">
        <f aca="false">PNL!$L81</f>
        <v>#REF!</v>
      </c>
      <c r="AB81" s="16" t="e">
        <f aca="false">PNL!$L81</f>
        <v>#REF!</v>
      </c>
      <c r="AC81" s="16" t="e">
        <f aca="false">PNL!$L81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4" t="n">
        <f aca="false">Position!L82</f>
        <v>0.479659043778219</v>
      </c>
      <c r="D82" s="15" t="e">
        <f aca="false">Position!N82</f>
        <v>#REF!</v>
      </c>
      <c r="E82" s="16" t="e">
        <f aca="false">PNL!$L82</f>
        <v>#REF!</v>
      </c>
      <c r="F82" s="16" t="e">
        <f aca="false">PNL!$L82</f>
        <v>#REF!</v>
      </c>
      <c r="G82" s="16" t="e">
        <f aca="false">PNL!$L82</f>
        <v>#REF!</v>
      </c>
      <c r="H82" s="16" t="e">
        <f aca="false">PNL!$L82</f>
        <v>#REF!</v>
      </c>
      <c r="I82" s="16" t="e">
        <f aca="false">PNL!$L82</f>
        <v>#REF!</v>
      </c>
      <c r="J82" s="16" t="e">
        <f aca="false">PNL!$L82</f>
        <v>#REF!</v>
      </c>
      <c r="K82" s="16" t="e">
        <f aca="false">PNL!$L82</f>
        <v>#REF!</v>
      </c>
      <c r="L82" s="16" t="e">
        <f aca="false">PNL!$L82</f>
        <v>#REF!</v>
      </c>
      <c r="M82" s="16" t="e">
        <f aca="false">PNL!$L82</f>
        <v>#REF!</v>
      </c>
      <c r="N82" s="16" t="e">
        <f aca="false">PNL!$L82</f>
        <v>#REF!</v>
      </c>
      <c r="O82" s="16" t="e">
        <f aca="false">PNL!$L82</f>
        <v>#REF!</v>
      </c>
      <c r="S82" s="16" t="e">
        <f aca="false">PNL!$L82</f>
        <v>#REF!</v>
      </c>
      <c r="T82" s="16" t="e">
        <f aca="false">PNL!$L82</f>
        <v>#REF!</v>
      </c>
      <c r="U82" s="16" t="e">
        <f aca="false">PNL!$L82</f>
        <v>#REF!</v>
      </c>
      <c r="V82" s="16" t="e">
        <f aca="false">PNL!$L82</f>
        <v>#REF!</v>
      </c>
      <c r="W82" s="16" t="e">
        <f aca="false">PNL!$L82</f>
        <v>#REF!</v>
      </c>
      <c r="X82" s="16" t="e">
        <f aca="false">PNL!$L82</f>
        <v>#REF!</v>
      </c>
      <c r="Y82" s="16" t="e">
        <f aca="false">PNL!$L82</f>
        <v>#REF!</v>
      </c>
      <c r="Z82" s="16" t="e">
        <f aca="false">PNL!$L82</f>
        <v>#REF!</v>
      </c>
      <c r="AA82" s="16" t="e">
        <f aca="false">PNL!$L82</f>
        <v>#REF!</v>
      </c>
      <c r="AB82" s="16" t="e">
        <f aca="false">PNL!$L82</f>
        <v>#REF!</v>
      </c>
      <c r="AC82" s="16" t="e">
        <f aca="false">PNL!$L82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4" t="n">
        <f aca="false">Position!L83</f>
        <v>0.477221113220464</v>
      </c>
      <c r="D83" s="15" t="e">
        <f aca="false">Position!N83</f>
        <v>#REF!</v>
      </c>
      <c r="E83" s="16" t="e">
        <f aca="false">PNL!$L83</f>
        <v>#REF!</v>
      </c>
      <c r="F83" s="16" t="e">
        <f aca="false">PNL!$L83</f>
        <v>#REF!</v>
      </c>
      <c r="G83" s="16" t="e">
        <f aca="false">PNL!$L83</f>
        <v>#REF!</v>
      </c>
      <c r="H83" s="16" t="e">
        <f aca="false">PNL!$L83</f>
        <v>#REF!</v>
      </c>
      <c r="I83" s="16" t="e">
        <f aca="false">PNL!$L83</f>
        <v>#REF!</v>
      </c>
      <c r="J83" s="16" t="e">
        <f aca="false">PNL!$L83</f>
        <v>#REF!</v>
      </c>
      <c r="K83" s="16" t="e">
        <f aca="false">PNL!$L83</f>
        <v>#REF!</v>
      </c>
      <c r="L83" s="16" t="e">
        <f aca="false">PNL!$L83</f>
        <v>#REF!</v>
      </c>
      <c r="M83" s="16" t="e">
        <f aca="false">PNL!$L83</f>
        <v>#REF!</v>
      </c>
      <c r="N83" s="16" t="e">
        <f aca="false">PNL!$L83</f>
        <v>#REF!</v>
      </c>
      <c r="O83" s="16" t="e">
        <f aca="false">PNL!$L83</f>
        <v>#REF!</v>
      </c>
      <c r="S83" s="16" t="e">
        <f aca="false">PNL!$L83</f>
        <v>#REF!</v>
      </c>
      <c r="T83" s="16" t="e">
        <f aca="false">PNL!$L83</f>
        <v>#REF!</v>
      </c>
      <c r="U83" s="16" t="e">
        <f aca="false">PNL!$L83</f>
        <v>#REF!</v>
      </c>
      <c r="V83" s="16" t="e">
        <f aca="false">PNL!$L83</f>
        <v>#REF!</v>
      </c>
      <c r="W83" s="16" t="e">
        <f aca="false">PNL!$L83</f>
        <v>#REF!</v>
      </c>
      <c r="X83" s="16" t="e">
        <f aca="false">PNL!$L83</f>
        <v>#REF!</v>
      </c>
      <c r="Y83" s="16" t="e">
        <f aca="false">PNL!$L83</f>
        <v>#REF!</v>
      </c>
      <c r="Z83" s="16" t="e">
        <f aca="false">PNL!$L83</f>
        <v>#REF!</v>
      </c>
      <c r="AA83" s="16" t="e">
        <f aca="false">PNL!$L83</f>
        <v>#REF!</v>
      </c>
      <c r="AB83" s="16" t="e">
        <f aca="false">PNL!$L83</f>
        <v>#REF!</v>
      </c>
      <c r="AC83" s="16" t="e">
        <f aca="false">PNL!$L83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4" t="n">
        <f aca="false">Position!L84</f>
        <v>0.477221113220464</v>
      </c>
      <c r="D84" s="15" t="e">
        <f aca="false">Position!N84</f>
        <v>#REF!</v>
      </c>
      <c r="E84" s="16" t="e">
        <f aca="false">PNL!$L84</f>
        <v>#REF!</v>
      </c>
      <c r="F84" s="16" t="e">
        <f aca="false">PNL!$L84</f>
        <v>#REF!</v>
      </c>
      <c r="G84" s="16" t="e">
        <f aca="false">PNL!$L84</f>
        <v>#REF!</v>
      </c>
      <c r="H84" s="16" t="e">
        <f aca="false">PNL!$L84</f>
        <v>#REF!</v>
      </c>
      <c r="I84" s="16" t="e">
        <f aca="false">PNL!$L84</f>
        <v>#REF!</v>
      </c>
      <c r="J84" s="16" t="e">
        <f aca="false">PNL!$L84</f>
        <v>#REF!</v>
      </c>
      <c r="K84" s="16" t="e">
        <f aca="false">PNL!$L84</f>
        <v>#REF!</v>
      </c>
      <c r="L84" s="16" t="e">
        <f aca="false">PNL!$L84</f>
        <v>#REF!</v>
      </c>
      <c r="M84" s="16" t="e">
        <f aca="false">PNL!$L84</f>
        <v>#REF!</v>
      </c>
      <c r="N84" s="16" t="e">
        <f aca="false">PNL!$L84</f>
        <v>#REF!</v>
      </c>
      <c r="O84" s="16" t="e">
        <f aca="false">PNL!$L84</f>
        <v>#REF!</v>
      </c>
      <c r="S84" s="16" t="e">
        <f aca="false">PNL!$L84</f>
        <v>#REF!</v>
      </c>
      <c r="T84" s="16" t="e">
        <f aca="false">PNL!$L84</f>
        <v>#REF!</v>
      </c>
      <c r="U84" s="16" t="e">
        <f aca="false">PNL!$L84</f>
        <v>#REF!</v>
      </c>
      <c r="V84" s="16" t="e">
        <f aca="false">PNL!$L84</f>
        <v>#REF!</v>
      </c>
      <c r="W84" s="16" t="e">
        <f aca="false">PNL!$L84</f>
        <v>#REF!</v>
      </c>
      <c r="X84" s="16" t="e">
        <f aca="false">PNL!$L84</f>
        <v>#REF!</v>
      </c>
      <c r="Y84" s="16" t="e">
        <f aca="false">PNL!$L84</f>
        <v>#REF!</v>
      </c>
      <c r="Z84" s="16" t="e">
        <f aca="false">PNL!$L84</f>
        <v>#REF!</v>
      </c>
      <c r="AA84" s="16" t="e">
        <f aca="false">PNL!$L84</f>
        <v>#REF!</v>
      </c>
      <c r="AB84" s="16" t="e">
        <f aca="false">PNL!$L84</f>
        <v>#REF!</v>
      </c>
      <c r="AC84" s="16" t="e">
        <f aca="false">PNL!$L84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4" t="n">
        <f aca="false">Position!L85</f>
        <v>0.476002147941585</v>
      </c>
      <c r="D85" s="15" t="e">
        <f aca="false">Position!N85</f>
        <v>#REF!</v>
      </c>
      <c r="E85" s="16" t="e">
        <f aca="false">PNL!$L85</f>
        <v>#REF!</v>
      </c>
      <c r="F85" s="16" t="e">
        <f aca="false">PNL!$L85</f>
        <v>#REF!</v>
      </c>
      <c r="G85" s="16" t="e">
        <f aca="false">PNL!$L85</f>
        <v>#REF!</v>
      </c>
      <c r="H85" s="16" t="e">
        <f aca="false">PNL!$L85</f>
        <v>#REF!</v>
      </c>
      <c r="I85" s="16" t="e">
        <f aca="false">PNL!$L85</f>
        <v>#REF!</v>
      </c>
      <c r="J85" s="16" t="e">
        <f aca="false">PNL!$L85</f>
        <v>#REF!</v>
      </c>
      <c r="K85" s="16" t="e">
        <f aca="false">PNL!$L85</f>
        <v>#REF!</v>
      </c>
      <c r="L85" s="16" t="e">
        <f aca="false">PNL!$L85</f>
        <v>#REF!</v>
      </c>
      <c r="M85" s="16" t="e">
        <f aca="false">PNL!$L85</f>
        <v>#REF!</v>
      </c>
      <c r="N85" s="16" t="e">
        <f aca="false">PNL!$L85</f>
        <v>#REF!</v>
      </c>
      <c r="O85" s="16" t="e">
        <f aca="false">PNL!$L85</f>
        <v>#REF!</v>
      </c>
      <c r="S85" s="16" t="e">
        <f aca="false">PNL!$L85</f>
        <v>#REF!</v>
      </c>
      <c r="T85" s="16" t="e">
        <f aca="false">PNL!$L85</f>
        <v>#REF!</v>
      </c>
      <c r="U85" s="16" t="e">
        <f aca="false">PNL!$L85</f>
        <v>#REF!</v>
      </c>
      <c r="V85" s="16" t="e">
        <f aca="false">PNL!$L85</f>
        <v>#REF!</v>
      </c>
      <c r="W85" s="16" t="e">
        <f aca="false">PNL!$L85</f>
        <v>#REF!</v>
      </c>
      <c r="X85" s="16" t="e">
        <f aca="false">PNL!$L85</f>
        <v>#REF!</v>
      </c>
      <c r="Y85" s="16" t="e">
        <f aca="false">PNL!$L85</f>
        <v>#REF!</v>
      </c>
      <c r="Z85" s="16" t="e">
        <f aca="false">PNL!$L85</f>
        <v>#REF!</v>
      </c>
      <c r="AA85" s="16" t="e">
        <f aca="false">PNL!$L85</f>
        <v>#REF!</v>
      </c>
      <c r="AB85" s="16" t="e">
        <f aca="false">PNL!$L85</f>
        <v>#REF!</v>
      </c>
      <c r="AC85" s="16" t="e">
        <f aca="false">PNL!$L85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4" t="n">
        <f aca="false">Position!L86</f>
        <v>0.47385673533111</v>
      </c>
      <c r="D86" s="15" t="e">
        <f aca="false">Position!N86</f>
        <v>#REF!</v>
      </c>
      <c r="E86" s="16" t="e">
        <f aca="false">PNL!$L86</f>
        <v>#REF!</v>
      </c>
      <c r="F86" s="16" t="e">
        <f aca="false">PNL!$L86</f>
        <v>#REF!</v>
      </c>
      <c r="G86" s="16" t="e">
        <f aca="false">PNL!$L86</f>
        <v>#REF!</v>
      </c>
      <c r="H86" s="16" t="e">
        <f aca="false">PNL!$L86</f>
        <v>#REF!</v>
      </c>
      <c r="I86" s="16" t="e">
        <f aca="false">PNL!$L86</f>
        <v>#REF!</v>
      </c>
      <c r="J86" s="16" t="e">
        <f aca="false">PNL!$L86</f>
        <v>#REF!</v>
      </c>
      <c r="K86" s="16" t="e">
        <f aca="false">PNL!$L86</f>
        <v>#REF!</v>
      </c>
      <c r="L86" s="16" t="e">
        <f aca="false">PNL!$L86</f>
        <v>#REF!</v>
      </c>
      <c r="M86" s="16" t="e">
        <f aca="false">PNL!$L86</f>
        <v>#REF!</v>
      </c>
      <c r="N86" s="16" t="e">
        <f aca="false">PNL!$L86</f>
        <v>#REF!</v>
      </c>
      <c r="O86" s="16" t="e">
        <f aca="false">PNL!$L86</f>
        <v>#REF!</v>
      </c>
      <c r="S86" s="16" t="e">
        <f aca="false">PNL!$L86</f>
        <v>#REF!</v>
      </c>
      <c r="T86" s="16" t="e">
        <f aca="false">PNL!$L86</f>
        <v>#REF!</v>
      </c>
      <c r="U86" s="16" t="e">
        <f aca="false">PNL!$L86</f>
        <v>#REF!</v>
      </c>
      <c r="V86" s="16" t="e">
        <f aca="false">PNL!$L86</f>
        <v>#REF!</v>
      </c>
      <c r="W86" s="16" t="e">
        <f aca="false">PNL!$L86</f>
        <v>#REF!</v>
      </c>
      <c r="X86" s="16" t="e">
        <f aca="false">PNL!$L86</f>
        <v>#REF!</v>
      </c>
      <c r="Y86" s="16" t="e">
        <f aca="false">PNL!$L86</f>
        <v>#REF!</v>
      </c>
      <c r="Z86" s="16" t="e">
        <f aca="false">PNL!$L86</f>
        <v>#REF!</v>
      </c>
      <c r="AA86" s="16" t="e">
        <f aca="false">PNL!$L86</f>
        <v>#REF!</v>
      </c>
      <c r="AB86" s="16" t="e">
        <f aca="false">PNL!$L86</f>
        <v>#REF!</v>
      </c>
      <c r="AC86" s="16" t="e">
        <f aca="false">PNL!$L86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4" t="n">
        <f aca="false">Position!L87</f>
        <v>0.46146897960973</v>
      </c>
      <c r="D87" s="15" t="e">
        <f aca="false">Position!N87</f>
        <v>#REF!</v>
      </c>
      <c r="E87" s="16" t="e">
        <f aca="false">PNL!$L87</f>
        <v>#REF!</v>
      </c>
      <c r="F87" s="16" t="e">
        <f aca="false">PNL!$L87</f>
        <v>#REF!</v>
      </c>
      <c r="G87" s="16" t="e">
        <f aca="false">PNL!$L87</f>
        <v>#REF!</v>
      </c>
      <c r="H87" s="16" t="e">
        <f aca="false">PNL!$L87</f>
        <v>#REF!</v>
      </c>
      <c r="I87" s="16" t="e">
        <f aca="false">PNL!$L87</f>
        <v>#REF!</v>
      </c>
      <c r="J87" s="16" t="e">
        <f aca="false">PNL!$L87</f>
        <v>#REF!</v>
      </c>
      <c r="K87" s="16" t="e">
        <f aca="false">PNL!$L87</f>
        <v>#REF!</v>
      </c>
      <c r="L87" s="16" t="e">
        <f aca="false">PNL!$L87</f>
        <v>#REF!</v>
      </c>
      <c r="M87" s="16" t="e">
        <f aca="false">PNL!$L87</f>
        <v>#REF!</v>
      </c>
      <c r="N87" s="16" t="e">
        <f aca="false">PNL!$L87</f>
        <v>#REF!</v>
      </c>
      <c r="O87" s="16" t="e">
        <f aca="false">PNL!$L87</f>
        <v>#REF!</v>
      </c>
      <c r="S87" s="16" t="e">
        <f aca="false">PNL!$L87</f>
        <v>#REF!</v>
      </c>
      <c r="T87" s="16" t="e">
        <f aca="false">PNL!$L87</f>
        <v>#REF!</v>
      </c>
      <c r="U87" s="16" t="e">
        <f aca="false">PNL!$L87</f>
        <v>#REF!</v>
      </c>
      <c r="V87" s="16" t="e">
        <f aca="false">PNL!$L87</f>
        <v>#REF!</v>
      </c>
      <c r="W87" s="16" t="e">
        <f aca="false">PNL!$L87</f>
        <v>#REF!</v>
      </c>
      <c r="X87" s="16" t="e">
        <f aca="false">PNL!$L87</f>
        <v>#REF!</v>
      </c>
      <c r="Y87" s="16" t="e">
        <f aca="false">PNL!$L87</f>
        <v>#REF!</v>
      </c>
      <c r="Z87" s="16" t="e">
        <f aca="false">PNL!$L87</f>
        <v>#REF!</v>
      </c>
      <c r="AA87" s="16" t="e">
        <f aca="false">PNL!$L87</f>
        <v>#REF!</v>
      </c>
      <c r="AB87" s="16" t="e">
        <f aca="false">PNL!$L87</f>
        <v>#REF!</v>
      </c>
      <c r="AC87" s="16" t="e">
        <f aca="false">PNL!$L87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4" t="n">
        <f aca="false">Position!L88</f>
        <v>0.446077646233684</v>
      </c>
      <c r="D88" s="15" t="e">
        <f aca="false">Position!N88</f>
        <v>#REF!</v>
      </c>
      <c r="E88" s="16" t="e">
        <f aca="false">PNL!$L88</f>
        <v>#REF!</v>
      </c>
      <c r="F88" s="16" t="e">
        <f aca="false">PNL!$L88</f>
        <v>#REF!</v>
      </c>
      <c r="G88" s="16" t="e">
        <f aca="false">PNL!$L88</f>
        <v>#REF!</v>
      </c>
      <c r="H88" s="16" t="e">
        <f aca="false">PNL!$L88</f>
        <v>#REF!</v>
      </c>
      <c r="I88" s="16" t="e">
        <f aca="false">PNL!$L88</f>
        <v>#REF!</v>
      </c>
      <c r="J88" s="16" t="e">
        <f aca="false">PNL!$L88</f>
        <v>#REF!</v>
      </c>
      <c r="K88" s="16" t="e">
        <f aca="false">PNL!$L88</f>
        <v>#REF!</v>
      </c>
      <c r="L88" s="16" t="e">
        <f aca="false">PNL!$L88</f>
        <v>#REF!</v>
      </c>
      <c r="M88" s="16" t="e">
        <f aca="false">PNL!$L88</f>
        <v>#REF!</v>
      </c>
      <c r="N88" s="16" t="e">
        <f aca="false">PNL!$L88</f>
        <v>#REF!</v>
      </c>
      <c r="O88" s="16" t="e">
        <f aca="false">PNL!$L88</f>
        <v>#REF!</v>
      </c>
      <c r="S88" s="16" t="e">
        <f aca="false">PNL!$L88</f>
        <v>#REF!</v>
      </c>
      <c r="T88" s="16" t="e">
        <f aca="false">PNL!$L88</f>
        <v>#REF!</v>
      </c>
      <c r="U88" s="16" t="e">
        <f aca="false">PNL!$L88</f>
        <v>#REF!</v>
      </c>
      <c r="V88" s="16" t="e">
        <f aca="false">PNL!$L88</f>
        <v>#REF!</v>
      </c>
      <c r="W88" s="16" t="e">
        <f aca="false">PNL!$L88</f>
        <v>#REF!</v>
      </c>
      <c r="X88" s="16" t="e">
        <f aca="false">PNL!$L88</f>
        <v>#REF!</v>
      </c>
      <c r="Y88" s="16" t="e">
        <f aca="false">PNL!$L88</f>
        <v>#REF!</v>
      </c>
      <c r="Z88" s="16" t="e">
        <f aca="false">PNL!$L88</f>
        <v>#REF!</v>
      </c>
      <c r="AA88" s="16" t="e">
        <f aca="false">PNL!$L88</f>
        <v>#REF!</v>
      </c>
      <c r="AB88" s="16" t="e">
        <f aca="false">PNL!$L88</f>
        <v>#REF!</v>
      </c>
      <c r="AC88" s="16" t="e">
        <f aca="false">PNL!$L88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4" t="n">
        <f aca="false">Position!L89</f>
        <v>0.483373263016628</v>
      </c>
      <c r="D89" s="15" t="e">
        <f aca="false">Position!N89</f>
        <v>#REF!</v>
      </c>
      <c r="E89" s="16" t="e">
        <f aca="false">PNL!$L89</f>
        <v>#REF!</v>
      </c>
      <c r="F89" s="16" t="e">
        <f aca="false">PNL!$L89</f>
        <v>#REF!</v>
      </c>
      <c r="G89" s="16" t="e">
        <f aca="false">PNL!$L89</f>
        <v>#REF!</v>
      </c>
      <c r="H89" s="16" t="e">
        <f aca="false">PNL!$L89</f>
        <v>#REF!</v>
      </c>
      <c r="I89" s="16" t="e">
        <f aca="false">PNL!$L89</f>
        <v>#REF!</v>
      </c>
      <c r="J89" s="16" t="e">
        <f aca="false">PNL!$L89</f>
        <v>#REF!</v>
      </c>
      <c r="K89" s="16" t="e">
        <f aca="false">PNL!$L89</f>
        <v>#REF!</v>
      </c>
      <c r="L89" s="16" t="e">
        <f aca="false">PNL!$L89</f>
        <v>#REF!</v>
      </c>
      <c r="M89" s="16" t="e">
        <f aca="false">PNL!$L89</f>
        <v>#REF!</v>
      </c>
      <c r="N89" s="16" t="e">
        <f aca="false">PNL!$L89</f>
        <v>#REF!</v>
      </c>
      <c r="O89" s="16" t="e">
        <f aca="false">PNL!$L89</f>
        <v>#REF!</v>
      </c>
      <c r="S89" s="16" t="e">
        <f aca="false">PNL!$L89</f>
        <v>#REF!</v>
      </c>
      <c r="T89" s="16" t="e">
        <f aca="false">PNL!$L89</f>
        <v>#REF!</v>
      </c>
      <c r="U89" s="16" t="e">
        <f aca="false">PNL!$L89</f>
        <v>#REF!</v>
      </c>
      <c r="V89" s="16" t="e">
        <f aca="false">PNL!$L89</f>
        <v>#REF!</v>
      </c>
      <c r="W89" s="16" t="e">
        <f aca="false">PNL!$L89</f>
        <v>#REF!</v>
      </c>
      <c r="X89" s="16" t="e">
        <f aca="false">PNL!$L89</f>
        <v>#REF!</v>
      </c>
      <c r="Y89" s="16" t="e">
        <f aca="false">PNL!$L89</f>
        <v>#REF!</v>
      </c>
      <c r="Z89" s="16" t="e">
        <f aca="false">PNL!$L89</f>
        <v>#REF!</v>
      </c>
      <c r="AA89" s="16" t="e">
        <f aca="false">PNL!$L89</f>
        <v>#REF!</v>
      </c>
      <c r="AB89" s="16" t="e">
        <f aca="false">PNL!$L89</f>
        <v>#REF!</v>
      </c>
      <c r="AC89" s="16" t="e">
        <f aca="false">PNL!$L89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4" t="n">
        <f aca="false">Position!L90</f>
        <v>0.478450194393772</v>
      </c>
      <c r="D90" s="15" t="e">
        <f aca="false">Position!N90</f>
        <v>#REF!</v>
      </c>
      <c r="E90" s="16" t="e">
        <f aca="false">PNL!$L90</f>
        <v>#REF!</v>
      </c>
      <c r="F90" s="16" t="e">
        <f aca="false">PNL!$L90</f>
        <v>#REF!</v>
      </c>
      <c r="G90" s="16" t="e">
        <f aca="false">PNL!$L90</f>
        <v>#REF!</v>
      </c>
      <c r="H90" s="16" t="e">
        <f aca="false">PNL!$L90</f>
        <v>#REF!</v>
      </c>
      <c r="I90" s="16" t="e">
        <f aca="false">PNL!$L90</f>
        <v>#REF!</v>
      </c>
      <c r="J90" s="16" t="e">
        <f aca="false">PNL!$L90</f>
        <v>#REF!</v>
      </c>
      <c r="K90" s="16" t="e">
        <f aca="false">PNL!$L90</f>
        <v>#REF!</v>
      </c>
      <c r="L90" s="16" t="e">
        <f aca="false">PNL!$L90</f>
        <v>#REF!</v>
      </c>
      <c r="M90" s="16" t="e">
        <f aca="false">PNL!$L90</f>
        <v>#REF!</v>
      </c>
      <c r="N90" s="16" t="e">
        <f aca="false">PNL!$L90</f>
        <v>#REF!</v>
      </c>
      <c r="O90" s="16" t="e">
        <f aca="false">PNL!$L90</f>
        <v>#REF!</v>
      </c>
      <c r="S90" s="16" t="e">
        <f aca="false">PNL!$L90</f>
        <v>#REF!</v>
      </c>
      <c r="T90" s="16" t="e">
        <f aca="false">PNL!$L90</f>
        <v>#REF!</v>
      </c>
      <c r="U90" s="16" t="e">
        <f aca="false">PNL!$L90</f>
        <v>#REF!</v>
      </c>
      <c r="V90" s="16" t="e">
        <f aca="false">PNL!$L90</f>
        <v>#REF!</v>
      </c>
      <c r="W90" s="16" t="e">
        <f aca="false">PNL!$L90</f>
        <v>#REF!</v>
      </c>
      <c r="X90" s="16" t="e">
        <f aca="false">PNL!$L90</f>
        <v>#REF!</v>
      </c>
      <c r="Y90" s="16" t="e">
        <f aca="false">PNL!$L90</f>
        <v>#REF!</v>
      </c>
      <c r="Z90" s="16" t="e">
        <f aca="false">PNL!$L90</f>
        <v>#REF!</v>
      </c>
      <c r="AA90" s="16" t="e">
        <f aca="false">PNL!$L90</f>
        <v>#REF!</v>
      </c>
      <c r="AB90" s="16" t="e">
        <f aca="false">PNL!$L90</f>
        <v>#REF!</v>
      </c>
      <c r="AC90" s="16" t="e">
        <f aca="false">PNL!$L90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4" t="n">
        <f aca="false">Position!L91</f>
        <v>0.475833549701076</v>
      </c>
      <c r="D91" s="15" t="e">
        <f aca="false">Position!N91</f>
        <v>#REF!</v>
      </c>
      <c r="E91" s="16" t="e">
        <f aca="false">PNL!$L91</f>
        <v>#REF!</v>
      </c>
      <c r="F91" s="16" t="e">
        <f aca="false">PNL!$L91</f>
        <v>#REF!</v>
      </c>
      <c r="G91" s="16" t="e">
        <f aca="false">PNL!$L91</f>
        <v>#REF!</v>
      </c>
      <c r="H91" s="16" t="e">
        <f aca="false">PNL!$L91</f>
        <v>#REF!</v>
      </c>
      <c r="I91" s="16" t="e">
        <f aca="false">PNL!$L91</f>
        <v>#REF!</v>
      </c>
      <c r="J91" s="16" t="e">
        <f aca="false">PNL!$L91</f>
        <v>#REF!</v>
      </c>
      <c r="K91" s="16" t="e">
        <f aca="false">PNL!$L91</f>
        <v>#REF!</v>
      </c>
      <c r="L91" s="16" t="e">
        <f aca="false">PNL!$L91</f>
        <v>#REF!</v>
      </c>
      <c r="M91" s="16" t="e">
        <f aca="false">PNL!$L91</f>
        <v>#REF!</v>
      </c>
      <c r="N91" s="16" t="e">
        <f aca="false">PNL!$L91</f>
        <v>#REF!</v>
      </c>
      <c r="O91" s="16" t="e">
        <f aca="false">PNL!$L91</f>
        <v>#REF!</v>
      </c>
      <c r="S91" s="16" t="e">
        <f aca="false">PNL!$L91</f>
        <v>#REF!</v>
      </c>
      <c r="T91" s="16" t="e">
        <f aca="false">PNL!$L91</f>
        <v>#REF!</v>
      </c>
      <c r="U91" s="16" t="e">
        <f aca="false">PNL!$L91</f>
        <v>#REF!</v>
      </c>
      <c r="V91" s="16" t="e">
        <f aca="false">PNL!$L91</f>
        <v>#REF!</v>
      </c>
      <c r="W91" s="16" t="e">
        <f aca="false">PNL!$L91</f>
        <v>#REF!</v>
      </c>
      <c r="X91" s="16" t="e">
        <f aca="false">PNL!$L91</f>
        <v>#REF!</v>
      </c>
      <c r="Y91" s="16" t="e">
        <f aca="false">PNL!$L91</f>
        <v>#REF!</v>
      </c>
      <c r="Z91" s="16" t="e">
        <f aca="false">PNL!$L91</f>
        <v>#REF!</v>
      </c>
      <c r="AA91" s="16" t="e">
        <f aca="false">PNL!$L91</f>
        <v>#REF!</v>
      </c>
      <c r="AB91" s="16" t="e">
        <f aca="false">PNL!$L91</f>
        <v>#REF!</v>
      </c>
      <c r="AC91" s="16" t="e">
        <f aca="false">PNL!$L91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4" t="n">
        <f aca="false">Position!L92</f>
        <v>0.473216905008379</v>
      </c>
      <c r="D92" s="15" t="e">
        <f aca="false">Position!N92</f>
        <v>#REF!</v>
      </c>
      <c r="E92" s="16" t="e">
        <f aca="false">PNL!$L92</f>
        <v>#REF!</v>
      </c>
      <c r="F92" s="16" t="e">
        <f aca="false">PNL!$L92</f>
        <v>#REF!</v>
      </c>
      <c r="G92" s="16" t="e">
        <f aca="false">PNL!$L92</f>
        <v>#REF!</v>
      </c>
      <c r="H92" s="16" t="e">
        <f aca="false">PNL!$L92</f>
        <v>#REF!</v>
      </c>
      <c r="I92" s="16" t="e">
        <f aca="false">PNL!$L92</f>
        <v>#REF!</v>
      </c>
      <c r="J92" s="16" t="e">
        <f aca="false">PNL!$L92</f>
        <v>#REF!</v>
      </c>
      <c r="K92" s="16" t="e">
        <f aca="false">PNL!$L92</f>
        <v>#REF!</v>
      </c>
      <c r="L92" s="16" t="e">
        <f aca="false">PNL!$L92</f>
        <v>#REF!</v>
      </c>
      <c r="M92" s="16" t="e">
        <f aca="false">PNL!$L92</f>
        <v>#REF!</v>
      </c>
      <c r="N92" s="16" t="e">
        <f aca="false">PNL!$L92</f>
        <v>#REF!</v>
      </c>
      <c r="O92" s="16" t="e">
        <f aca="false">PNL!$L92</f>
        <v>#REF!</v>
      </c>
      <c r="S92" s="16" t="e">
        <f aca="false">PNL!$L92</f>
        <v>#REF!</v>
      </c>
      <c r="T92" s="16" t="e">
        <f aca="false">PNL!$L92</f>
        <v>#REF!</v>
      </c>
      <c r="U92" s="16" t="e">
        <f aca="false">PNL!$L92</f>
        <v>#REF!</v>
      </c>
      <c r="V92" s="16" t="e">
        <f aca="false">PNL!$L92</f>
        <v>#REF!</v>
      </c>
      <c r="W92" s="16" t="e">
        <f aca="false">PNL!$L92</f>
        <v>#REF!</v>
      </c>
      <c r="X92" s="16" t="e">
        <f aca="false">PNL!$L92</f>
        <v>#REF!</v>
      </c>
      <c r="Y92" s="16" t="e">
        <f aca="false">PNL!$L92</f>
        <v>#REF!</v>
      </c>
      <c r="Z92" s="16" t="e">
        <f aca="false">PNL!$L92</f>
        <v>#REF!</v>
      </c>
      <c r="AA92" s="16" t="e">
        <f aca="false">PNL!$L92</f>
        <v>#REF!</v>
      </c>
      <c r="AB92" s="16" t="e">
        <f aca="false">PNL!$L92</f>
        <v>#REF!</v>
      </c>
      <c r="AC92" s="16" t="e">
        <f aca="false">PNL!$L92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4" t="n">
        <f aca="false">Position!L93</f>
        <v>0.471780447999244</v>
      </c>
      <c r="D93" s="15" t="e">
        <f aca="false">Position!N93</f>
        <v>#REF!</v>
      </c>
      <c r="E93" s="16" t="e">
        <f aca="false">PNL!$L93</f>
        <v>#REF!</v>
      </c>
      <c r="F93" s="16" t="e">
        <f aca="false">PNL!$L93</f>
        <v>#REF!</v>
      </c>
      <c r="G93" s="16" t="e">
        <f aca="false">PNL!$L93</f>
        <v>#REF!</v>
      </c>
      <c r="H93" s="16" t="e">
        <f aca="false">PNL!$L93</f>
        <v>#REF!</v>
      </c>
      <c r="I93" s="16" t="e">
        <f aca="false">PNL!$L93</f>
        <v>#REF!</v>
      </c>
      <c r="J93" s="16" t="e">
        <f aca="false">PNL!$L93</f>
        <v>#REF!</v>
      </c>
      <c r="K93" s="16" t="e">
        <f aca="false">PNL!$L93</f>
        <v>#REF!</v>
      </c>
      <c r="L93" s="16" t="e">
        <f aca="false">PNL!$L93</f>
        <v>#REF!</v>
      </c>
      <c r="M93" s="16" t="e">
        <f aca="false">PNL!$L93</f>
        <v>#REF!</v>
      </c>
      <c r="N93" s="16" t="e">
        <f aca="false">PNL!$L93</f>
        <v>#REF!</v>
      </c>
      <c r="O93" s="16" t="e">
        <f aca="false">PNL!$L93</f>
        <v>#REF!</v>
      </c>
      <c r="S93" s="16" t="e">
        <f aca="false">PNL!$L93</f>
        <v>#REF!</v>
      </c>
      <c r="T93" s="16" t="e">
        <f aca="false">PNL!$L93</f>
        <v>#REF!</v>
      </c>
      <c r="U93" s="16" t="e">
        <f aca="false">PNL!$L93</f>
        <v>#REF!</v>
      </c>
      <c r="V93" s="16" t="e">
        <f aca="false">PNL!$L93</f>
        <v>#REF!</v>
      </c>
      <c r="W93" s="16" t="e">
        <f aca="false">PNL!$L93</f>
        <v>#REF!</v>
      </c>
      <c r="X93" s="16" t="e">
        <f aca="false">PNL!$L93</f>
        <v>#REF!</v>
      </c>
      <c r="Y93" s="16" t="e">
        <f aca="false">PNL!$L93</f>
        <v>#REF!</v>
      </c>
      <c r="Z93" s="16" t="e">
        <f aca="false">PNL!$L93</f>
        <v>#REF!</v>
      </c>
      <c r="AA93" s="16" t="e">
        <f aca="false">PNL!$L93</f>
        <v>#REF!</v>
      </c>
      <c r="AB93" s="16" t="e">
        <f aca="false">PNL!$L93</f>
        <v>#REF!</v>
      </c>
      <c r="AC93" s="16" t="e">
        <f aca="false">PNL!$L93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4" t="n">
        <f aca="false">Position!L94</f>
        <v>0.471802365770512</v>
      </c>
      <c r="D94" s="15" t="e">
        <f aca="false">Position!N94</f>
        <v>#REF!</v>
      </c>
      <c r="E94" s="16" t="e">
        <f aca="false">PNL!$L94</f>
        <v>#REF!</v>
      </c>
      <c r="F94" s="16" t="e">
        <f aca="false">PNL!$L94</f>
        <v>#REF!</v>
      </c>
      <c r="G94" s="16" t="e">
        <f aca="false">PNL!$L94</f>
        <v>#REF!</v>
      </c>
      <c r="H94" s="16" t="e">
        <f aca="false">PNL!$L94</f>
        <v>#REF!</v>
      </c>
      <c r="I94" s="16" t="e">
        <f aca="false">PNL!$L94</f>
        <v>#REF!</v>
      </c>
      <c r="J94" s="16" t="e">
        <f aca="false">PNL!$L94</f>
        <v>#REF!</v>
      </c>
      <c r="K94" s="16" t="e">
        <f aca="false">PNL!$L94</f>
        <v>#REF!</v>
      </c>
      <c r="L94" s="16" t="e">
        <f aca="false">PNL!$L94</f>
        <v>#REF!</v>
      </c>
      <c r="M94" s="16" t="e">
        <f aca="false">PNL!$L94</f>
        <v>#REF!</v>
      </c>
      <c r="N94" s="16" t="e">
        <f aca="false">PNL!$L94</f>
        <v>#REF!</v>
      </c>
      <c r="O94" s="16" t="e">
        <f aca="false">PNL!$L94</f>
        <v>#REF!</v>
      </c>
      <c r="S94" s="16" t="e">
        <f aca="false">PNL!$L94</f>
        <v>#REF!</v>
      </c>
      <c r="T94" s="16" t="e">
        <f aca="false">PNL!$L94</f>
        <v>#REF!</v>
      </c>
      <c r="U94" s="16" t="e">
        <f aca="false">PNL!$L94</f>
        <v>#REF!</v>
      </c>
      <c r="V94" s="16" t="e">
        <f aca="false">PNL!$L94</f>
        <v>#REF!</v>
      </c>
      <c r="W94" s="16" t="e">
        <f aca="false">PNL!$L94</f>
        <v>#REF!</v>
      </c>
      <c r="X94" s="16" t="e">
        <f aca="false">PNL!$L94</f>
        <v>#REF!</v>
      </c>
      <c r="Y94" s="16" t="e">
        <f aca="false">PNL!$L94</f>
        <v>#REF!</v>
      </c>
      <c r="Z94" s="16" t="e">
        <f aca="false">PNL!$L94</f>
        <v>#REF!</v>
      </c>
      <c r="AA94" s="16" t="e">
        <f aca="false">PNL!$L94</f>
        <v>#REF!</v>
      </c>
      <c r="AB94" s="16" t="e">
        <f aca="false">PNL!$L94</f>
        <v>#REF!</v>
      </c>
      <c r="AC94" s="16" t="e">
        <f aca="false">PNL!$L94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4" t="n">
        <f aca="false">Position!L95</f>
        <v>0.469364435212754</v>
      </c>
      <c r="D95" s="15" t="e">
        <f aca="false">Position!N95</f>
        <v>#REF!</v>
      </c>
      <c r="E95" s="16" t="e">
        <f aca="false">PNL!$L95</f>
        <v>#REF!</v>
      </c>
      <c r="F95" s="16" t="e">
        <f aca="false">PNL!$L95</f>
        <v>#REF!</v>
      </c>
      <c r="G95" s="16" t="e">
        <f aca="false">PNL!$L95</f>
        <v>#REF!</v>
      </c>
      <c r="H95" s="16" t="e">
        <f aca="false">PNL!$L95</f>
        <v>#REF!</v>
      </c>
      <c r="I95" s="16" t="e">
        <f aca="false">PNL!$L95</f>
        <v>#REF!</v>
      </c>
      <c r="J95" s="16" t="e">
        <f aca="false">PNL!$L95</f>
        <v>#REF!</v>
      </c>
      <c r="K95" s="16" t="e">
        <f aca="false">PNL!$L95</f>
        <v>#REF!</v>
      </c>
      <c r="L95" s="16" t="e">
        <f aca="false">PNL!$L95</f>
        <v>#REF!</v>
      </c>
      <c r="M95" s="16" t="e">
        <f aca="false">PNL!$L95</f>
        <v>#REF!</v>
      </c>
      <c r="N95" s="16" t="e">
        <f aca="false">PNL!$L95</f>
        <v>#REF!</v>
      </c>
      <c r="O95" s="16" t="e">
        <f aca="false">PNL!$L95</f>
        <v>#REF!</v>
      </c>
      <c r="S95" s="16" t="e">
        <f aca="false">PNL!$L95</f>
        <v>#REF!</v>
      </c>
      <c r="T95" s="16" t="e">
        <f aca="false">PNL!$L95</f>
        <v>#REF!</v>
      </c>
      <c r="U95" s="16" t="e">
        <f aca="false">PNL!$L95</f>
        <v>#REF!</v>
      </c>
      <c r="V95" s="16" t="e">
        <f aca="false">PNL!$L95</f>
        <v>#REF!</v>
      </c>
      <c r="W95" s="16" t="e">
        <f aca="false">PNL!$L95</f>
        <v>#REF!</v>
      </c>
      <c r="X95" s="16" t="e">
        <f aca="false">PNL!$L95</f>
        <v>#REF!</v>
      </c>
      <c r="Y95" s="16" t="e">
        <f aca="false">PNL!$L95</f>
        <v>#REF!</v>
      </c>
      <c r="Z95" s="16" t="e">
        <f aca="false">PNL!$L95</f>
        <v>#REF!</v>
      </c>
      <c r="AA95" s="16" t="e">
        <f aca="false">PNL!$L95</f>
        <v>#REF!</v>
      </c>
      <c r="AB95" s="16" t="e">
        <f aca="false">PNL!$L95</f>
        <v>#REF!</v>
      </c>
      <c r="AC95" s="16" t="e">
        <f aca="false">PNL!$L95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4" t="n">
        <f aca="false">Position!L96</f>
        <v>0.469364435212754</v>
      </c>
      <c r="D96" s="15" t="e">
        <f aca="false">Position!N96</f>
        <v>#REF!</v>
      </c>
      <c r="E96" s="16" t="e">
        <f aca="false">PNL!$L96</f>
        <v>#REF!</v>
      </c>
      <c r="F96" s="16" t="e">
        <f aca="false">PNL!$L96</f>
        <v>#REF!</v>
      </c>
      <c r="G96" s="16" t="e">
        <f aca="false">PNL!$L96</f>
        <v>#REF!</v>
      </c>
      <c r="H96" s="16" t="e">
        <f aca="false">PNL!$L96</f>
        <v>#REF!</v>
      </c>
      <c r="I96" s="16" t="e">
        <f aca="false">PNL!$L96</f>
        <v>#REF!</v>
      </c>
      <c r="J96" s="16" t="e">
        <f aca="false">PNL!$L96</f>
        <v>#REF!</v>
      </c>
      <c r="K96" s="16" t="e">
        <f aca="false">PNL!$L96</f>
        <v>#REF!</v>
      </c>
      <c r="L96" s="16" t="e">
        <f aca="false">PNL!$L96</f>
        <v>#REF!</v>
      </c>
      <c r="M96" s="16" t="e">
        <f aca="false">PNL!$L96</f>
        <v>#REF!</v>
      </c>
      <c r="N96" s="16" t="e">
        <f aca="false">PNL!$L96</f>
        <v>#REF!</v>
      </c>
      <c r="O96" s="16" t="e">
        <f aca="false">PNL!$L96</f>
        <v>#REF!</v>
      </c>
      <c r="S96" s="16" t="e">
        <f aca="false">PNL!$L96</f>
        <v>#REF!</v>
      </c>
      <c r="T96" s="16" t="e">
        <f aca="false">PNL!$L96</f>
        <v>#REF!</v>
      </c>
      <c r="U96" s="16" t="e">
        <f aca="false">PNL!$L96</f>
        <v>#REF!</v>
      </c>
      <c r="V96" s="16" t="e">
        <f aca="false">PNL!$L96</f>
        <v>#REF!</v>
      </c>
      <c r="W96" s="16" t="e">
        <f aca="false">PNL!$L96</f>
        <v>#REF!</v>
      </c>
      <c r="X96" s="16" t="e">
        <f aca="false">PNL!$L96</f>
        <v>#REF!</v>
      </c>
      <c r="Y96" s="16" t="e">
        <f aca="false">PNL!$L96</f>
        <v>#REF!</v>
      </c>
      <c r="Z96" s="16" t="e">
        <f aca="false">PNL!$L96</f>
        <v>#REF!</v>
      </c>
      <c r="AA96" s="16" t="e">
        <f aca="false">PNL!$L96</f>
        <v>#REF!</v>
      </c>
      <c r="AB96" s="16" t="e">
        <f aca="false">PNL!$L96</f>
        <v>#REF!</v>
      </c>
      <c r="AC96" s="16" t="e">
        <f aca="false">PNL!$L96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4" t="n">
        <f aca="false">Position!L97</f>
        <v>0.468145469933876</v>
      </c>
      <c r="D97" s="15" t="e">
        <f aca="false">Position!N97</f>
        <v>#REF!</v>
      </c>
      <c r="E97" s="16" t="e">
        <f aca="false">PNL!$L97</f>
        <v>#REF!</v>
      </c>
      <c r="F97" s="16" t="e">
        <f aca="false">PNL!$L97</f>
        <v>#REF!</v>
      </c>
      <c r="G97" s="16" t="e">
        <f aca="false">PNL!$L97</f>
        <v>#REF!</v>
      </c>
      <c r="H97" s="16" t="e">
        <f aca="false">PNL!$L97</f>
        <v>#REF!</v>
      </c>
      <c r="I97" s="16" t="e">
        <f aca="false">PNL!$L97</f>
        <v>#REF!</v>
      </c>
      <c r="J97" s="16" t="e">
        <f aca="false">PNL!$L97</f>
        <v>#REF!</v>
      </c>
      <c r="K97" s="16" t="e">
        <f aca="false">PNL!$L97</f>
        <v>#REF!</v>
      </c>
      <c r="L97" s="16" t="e">
        <f aca="false">PNL!$L97</f>
        <v>#REF!</v>
      </c>
      <c r="M97" s="16" t="e">
        <f aca="false">PNL!$L97</f>
        <v>#REF!</v>
      </c>
      <c r="N97" s="16" t="e">
        <f aca="false">PNL!$L97</f>
        <v>#REF!</v>
      </c>
      <c r="O97" s="16" t="e">
        <f aca="false">PNL!$L97</f>
        <v>#REF!</v>
      </c>
      <c r="S97" s="16" t="e">
        <f aca="false">PNL!$L97</f>
        <v>#REF!</v>
      </c>
      <c r="T97" s="16" t="e">
        <f aca="false">PNL!$L97</f>
        <v>#REF!</v>
      </c>
      <c r="U97" s="16" t="e">
        <f aca="false">PNL!$L97</f>
        <v>#REF!</v>
      </c>
      <c r="V97" s="16" t="e">
        <f aca="false">PNL!$L97</f>
        <v>#REF!</v>
      </c>
      <c r="W97" s="16" t="e">
        <f aca="false">PNL!$L97</f>
        <v>#REF!</v>
      </c>
      <c r="X97" s="16" t="e">
        <f aca="false">PNL!$L97</f>
        <v>#REF!</v>
      </c>
      <c r="Y97" s="16" t="e">
        <f aca="false">PNL!$L97</f>
        <v>#REF!</v>
      </c>
      <c r="Z97" s="16" t="e">
        <f aca="false">PNL!$L97</f>
        <v>#REF!</v>
      </c>
      <c r="AA97" s="16" t="e">
        <f aca="false">PNL!$L97</f>
        <v>#REF!</v>
      </c>
      <c r="AB97" s="16" t="e">
        <f aca="false">PNL!$L97</f>
        <v>#REF!</v>
      </c>
      <c r="AC97" s="16" t="e">
        <f aca="false">PNL!$L97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4" t="n">
        <f aca="false">Position!L98</f>
        <v>0.466000057323401</v>
      </c>
      <c r="D98" s="15" t="e">
        <f aca="false">Position!N98</f>
        <v>#REF!</v>
      </c>
      <c r="E98" s="16" t="e">
        <f aca="false">PNL!$L98</f>
        <v>#REF!</v>
      </c>
      <c r="F98" s="16" t="e">
        <f aca="false">PNL!$L98</f>
        <v>#REF!</v>
      </c>
      <c r="G98" s="16" t="e">
        <f aca="false">PNL!$L98</f>
        <v>#REF!</v>
      </c>
      <c r="H98" s="16" t="e">
        <f aca="false">PNL!$L98</f>
        <v>#REF!</v>
      </c>
      <c r="I98" s="16" t="e">
        <f aca="false">PNL!$L98</f>
        <v>#REF!</v>
      </c>
      <c r="J98" s="16" t="e">
        <f aca="false">PNL!$L98</f>
        <v>#REF!</v>
      </c>
      <c r="K98" s="16" t="e">
        <f aca="false">PNL!$L98</f>
        <v>#REF!</v>
      </c>
      <c r="L98" s="16" t="e">
        <f aca="false">PNL!$L98</f>
        <v>#REF!</v>
      </c>
      <c r="M98" s="16" t="e">
        <f aca="false">PNL!$L98</f>
        <v>#REF!</v>
      </c>
      <c r="N98" s="16" t="e">
        <f aca="false">PNL!$L98</f>
        <v>#REF!</v>
      </c>
      <c r="O98" s="16" t="e">
        <f aca="false">PNL!$L98</f>
        <v>#REF!</v>
      </c>
      <c r="S98" s="16" t="e">
        <f aca="false">PNL!$L98</f>
        <v>#REF!</v>
      </c>
      <c r="T98" s="16" t="e">
        <f aca="false">PNL!$L98</f>
        <v>#REF!</v>
      </c>
      <c r="U98" s="16" t="e">
        <f aca="false">PNL!$L98</f>
        <v>#REF!</v>
      </c>
      <c r="V98" s="16" t="e">
        <f aca="false">PNL!$L98</f>
        <v>#REF!</v>
      </c>
      <c r="W98" s="16" t="e">
        <f aca="false">PNL!$L98</f>
        <v>#REF!</v>
      </c>
      <c r="X98" s="16" t="e">
        <f aca="false">PNL!$L98</f>
        <v>#REF!</v>
      </c>
      <c r="Y98" s="16" t="e">
        <f aca="false">PNL!$L98</f>
        <v>#REF!</v>
      </c>
      <c r="Z98" s="16" t="e">
        <f aca="false">PNL!$L98</f>
        <v>#REF!</v>
      </c>
      <c r="AA98" s="16" t="e">
        <f aca="false">PNL!$L98</f>
        <v>#REF!</v>
      </c>
      <c r="AB98" s="16" t="e">
        <f aca="false">PNL!$L98</f>
        <v>#REF!</v>
      </c>
      <c r="AC98" s="16" t="e">
        <f aca="false">PNL!$L98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4" t="n">
        <f aca="false">Position!L99</f>
        <v>0.45361230160202</v>
      </c>
      <c r="D99" s="15" t="e">
        <f aca="false">Position!N99</f>
        <v>#REF!</v>
      </c>
      <c r="E99" s="16" t="e">
        <f aca="false">PNL!$L99</f>
        <v>#REF!</v>
      </c>
      <c r="F99" s="16" t="e">
        <f aca="false">PNL!$L99</f>
        <v>#REF!</v>
      </c>
      <c r="G99" s="16" t="e">
        <f aca="false">PNL!$L99</f>
        <v>#REF!</v>
      </c>
      <c r="H99" s="16" t="e">
        <f aca="false">PNL!$L99</f>
        <v>#REF!</v>
      </c>
      <c r="I99" s="16" t="e">
        <f aca="false">PNL!$L99</f>
        <v>#REF!</v>
      </c>
      <c r="J99" s="16" t="e">
        <f aca="false">PNL!$L99</f>
        <v>#REF!</v>
      </c>
      <c r="K99" s="16" t="e">
        <f aca="false">PNL!$L99</f>
        <v>#REF!</v>
      </c>
      <c r="L99" s="16" t="e">
        <f aca="false">PNL!$L99</f>
        <v>#REF!</v>
      </c>
      <c r="M99" s="16" t="e">
        <f aca="false">PNL!$L99</f>
        <v>#REF!</v>
      </c>
      <c r="N99" s="16" t="e">
        <f aca="false">PNL!$L99</f>
        <v>#REF!</v>
      </c>
      <c r="O99" s="16" t="e">
        <f aca="false">PNL!$L99</f>
        <v>#REF!</v>
      </c>
      <c r="S99" s="16" t="e">
        <f aca="false">PNL!$L99</f>
        <v>#REF!</v>
      </c>
      <c r="T99" s="16" t="e">
        <f aca="false">PNL!$L99</f>
        <v>#REF!</v>
      </c>
      <c r="U99" s="16" t="e">
        <f aca="false">PNL!$L99</f>
        <v>#REF!</v>
      </c>
      <c r="V99" s="16" t="e">
        <f aca="false">PNL!$L99</f>
        <v>#REF!</v>
      </c>
      <c r="W99" s="16" t="e">
        <f aca="false">PNL!$L99</f>
        <v>#REF!</v>
      </c>
      <c r="X99" s="16" t="e">
        <f aca="false">PNL!$L99</f>
        <v>#REF!</v>
      </c>
      <c r="Y99" s="16" t="e">
        <f aca="false">PNL!$L99</f>
        <v>#REF!</v>
      </c>
      <c r="Z99" s="16" t="e">
        <f aca="false">PNL!$L99</f>
        <v>#REF!</v>
      </c>
      <c r="AA99" s="16" t="e">
        <f aca="false">PNL!$L99</f>
        <v>#REF!</v>
      </c>
      <c r="AB99" s="16" t="e">
        <f aca="false">PNL!$L99</f>
        <v>#REF!</v>
      </c>
      <c r="AC99" s="16" t="e">
        <f aca="false">PNL!$L99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4" t="n">
        <f aca="false">Position!L100</f>
        <v>0.438220968225975</v>
      </c>
      <c r="D100" s="15" t="e">
        <f aca="false">Position!N100</f>
        <v>#REF!</v>
      </c>
      <c r="E100" s="16" t="e">
        <f aca="false">PNL!$L100</f>
        <v>#REF!</v>
      </c>
      <c r="F100" s="16" t="e">
        <f aca="false">PNL!$L100</f>
        <v>#REF!</v>
      </c>
      <c r="G100" s="16" t="e">
        <f aca="false">PNL!$L100</f>
        <v>#REF!</v>
      </c>
      <c r="H100" s="16" t="e">
        <f aca="false">PNL!$L100</f>
        <v>#REF!</v>
      </c>
      <c r="I100" s="16" t="e">
        <f aca="false">PNL!$L100</f>
        <v>#REF!</v>
      </c>
      <c r="J100" s="16" t="e">
        <f aca="false">PNL!$L100</f>
        <v>#REF!</v>
      </c>
      <c r="K100" s="16" t="e">
        <f aca="false">PNL!$L100</f>
        <v>#REF!</v>
      </c>
      <c r="L100" s="16" t="e">
        <f aca="false">PNL!$L100</f>
        <v>#REF!</v>
      </c>
      <c r="M100" s="16" t="e">
        <f aca="false">PNL!$L100</f>
        <v>#REF!</v>
      </c>
      <c r="N100" s="16" t="e">
        <f aca="false">PNL!$L100</f>
        <v>#REF!</v>
      </c>
      <c r="O100" s="16" t="e">
        <f aca="false">PNL!$L100</f>
        <v>#REF!</v>
      </c>
      <c r="S100" s="16" t="e">
        <f aca="false">PNL!$L100</f>
        <v>#REF!</v>
      </c>
      <c r="T100" s="16" t="e">
        <f aca="false">PNL!$L100</f>
        <v>#REF!</v>
      </c>
      <c r="U100" s="16" t="e">
        <f aca="false">PNL!$L100</f>
        <v>#REF!</v>
      </c>
      <c r="V100" s="16" t="e">
        <f aca="false">PNL!$L100</f>
        <v>#REF!</v>
      </c>
      <c r="W100" s="16" t="e">
        <f aca="false">PNL!$L100</f>
        <v>#REF!</v>
      </c>
      <c r="X100" s="16" t="e">
        <f aca="false">PNL!$L100</f>
        <v>#REF!</v>
      </c>
      <c r="Y100" s="16" t="e">
        <f aca="false">PNL!$L100</f>
        <v>#REF!</v>
      </c>
      <c r="Z100" s="16" t="e">
        <f aca="false">PNL!$L100</f>
        <v>#REF!</v>
      </c>
      <c r="AA100" s="16" t="e">
        <f aca="false">PNL!$L100</f>
        <v>#REF!</v>
      </c>
      <c r="AB100" s="16" t="e">
        <f aca="false">PNL!$L100</f>
        <v>#REF!</v>
      </c>
      <c r="AC100" s="16" t="e">
        <f aca="false">PNL!$L100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4" t="n">
        <f aca="false">Position!L101</f>
        <v>0.475516585008918</v>
      </c>
      <c r="D101" s="15" t="e">
        <f aca="false">Position!N101</f>
        <v>#REF!</v>
      </c>
      <c r="E101" s="16" t="e">
        <f aca="false">PNL!$L101</f>
        <v>#REF!</v>
      </c>
      <c r="F101" s="16" t="e">
        <f aca="false">PNL!$L101</f>
        <v>#REF!</v>
      </c>
      <c r="G101" s="16" t="e">
        <f aca="false">PNL!$L101</f>
        <v>#REF!</v>
      </c>
      <c r="H101" s="16" t="e">
        <f aca="false">PNL!$L101</f>
        <v>#REF!</v>
      </c>
      <c r="I101" s="16" t="e">
        <f aca="false">PNL!$L101</f>
        <v>#REF!</v>
      </c>
      <c r="J101" s="16" t="e">
        <f aca="false">PNL!$L101</f>
        <v>#REF!</v>
      </c>
      <c r="K101" s="16" t="e">
        <f aca="false">PNL!$L101</f>
        <v>#REF!</v>
      </c>
      <c r="L101" s="16" t="e">
        <f aca="false">PNL!$L101</f>
        <v>#REF!</v>
      </c>
      <c r="M101" s="16" t="e">
        <f aca="false">PNL!$L101</f>
        <v>#REF!</v>
      </c>
      <c r="N101" s="16" t="e">
        <f aca="false">PNL!$L101</f>
        <v>#REF!</v>
      </c>
      <c r="O101" s="16" t="e">
        <f aca="false">PNL!$L101</f>
        <v>#REF!</v>
      </c>
      <c r="S101" s="16" t="e">
        <f aca="false">PNL!$L101</f>
        <v>#REF!</v>
      </c>
      <c r="T101" s="16" t="e">
        <f aca="false">PNL!$L101</f>
        <v>#REF!</v>
      </c>
      <c r="U101" s="16" t="e">
        <f aca="false">PNL!$L101</f>
        <v>#REF!</v>
      </c>
      <c r="V101" s="16" t="e">
        <f aca="false">PNL!$L101</f>
        <v>#REF!</v>
      </c>
      <c r="W101" s="16" t="e">
        <f aca="false">PNL!$L101</f>
        <v>#REF!</v>
      </c>
      <c r="X101" s="16" t="e">
        <f aca="false">PNL!$L101</f>
        <v>#REF!</v>
      </c>
      <c r="Y101" s="16" t="e">
        <f aca="false">PNL!$L101</f>
        <v>#REF!</v>
      </c>
      <c r="Z101" s="16" t="e">
        <f aca="false">PNL!$L101</f>
        <v>#REF!</v>
      </c>
      <c r="AA101" s="16" t="e">
        <f aca="false">PNL!$L101</f>
        <v>#REF!</v>
      </c>
      <c r="AB101" s="16" t="e">
        <f aca="false">PNL!$L101</f>
        <v>#REF!</v>
      </c>
      <c r="AC101" s="16" t="e">
        <f aca="false">PNL!$L101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4" t="n">
        <f aca="false">Position!L102</f>
        <v>0.470593516386064</v>
      </c>
      <c r="D102" s="15" t="e">
        <f aca="false">Position!N102</f>
        <v>#REF!</v>
      </c>
      <c r="E102" s="16" t="e">
        <f aca="false">PNL!$L102</f>
        <v>#REF!</v>
      </c>
      <c r="F102" s="16" t="e">
        <f aca="false">PNL!$L102</f>
        <v>#REF!</v>
      </c>
      <c r="G102" s="16" t="e">
        <f aca="false">PNL!$L102</f>
        <v>#REF!</v>
      </c>
      <c r="H102" s="16" t="e">
        <f aca="false">PNL!$L102</f>
        <v>#REF!</v>
      </c>
      <c r="I102" s="16" t="e">
        <f aca="false">PNL!$L102</f>
        <v>#REF!</v>
      </c>
      <c r="J102" s="16" t="e">
        <f aca="false">PNL!$L102</f>
        <v>#REF!</v>
      </c>
      <c r="K102" s="16" t="e">
        <f aca="false">PNL!$L102</f>
        <v>#REF!</v>
      </c>
      <c r="L102" s="16" t="e">
        <f aca="false">PNL!$L102</f>
        <v>#REF!</v>
      </c>
      <c r="M102" s="16" t="e">
        <f aca="false">PNL!$L102</f>
        <v>#REF!</v>
      </c>
      <c r="N102" s="16" t="e">
        <f aca="false">PNL!$L102</f>
        <v>#REF!</v>
      </c>
      <c r="O102" s="16" t="e">
        <f aca="false">PNL!$L102</f>
        <v>#REF!</v>
      </c>
      <c r="S102" s="16" t="e">
        <f aca="false">PNL!$L102</f>
        <v>#REF!</v>
      </c>
      <c r="T102" s="16" t="e">
        <f aca="false">PNL!$L102</f>
        <v>#REF!</v>
      </c>
      <c r="U102" s="16" t="e">
        <f aca="false">PNL!$L102</f>
        <v>#REF!</v>
      </c>
      <c r="V102" s="16" t="e">
        <f aca="false">PNL!$L102</f>
        <v>#REF!</v>
      </c>
      <c r="W102" s="16" t="e">
        <f aca="false">PNL!$L102</f>
        <v>#REF!</v>
      </c>
      <c r="X102" s="16" t="e">
        <f aca="false">PNL!$L102</f>
        <v>#REF!</v>
      </c>
      <c r="Y102" s="16" t="e">
        <f aca="false">PNL!$L102</f>
        <v>#REF!</v>
      </c>
      <c r="Z102" s="16" t="e">
        <f aca="false">PNL!$L102</f>
        <v>#REF!</v>
      </c>
      <c r="AA102" s="16" t="e">
        <f aca="false">PNL!$L102</f>
        <v>#REF!</v>
      </c>
      <c r="AB102" s="16" t="e">
        <f aca="false">PNL!$L102</f>
        <v>#REF!</v>
      </c>
      <c r="AC102" s="16" t="e">
        <f aca="false">PNL!$L102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4" t="n">
        <f aca="false">Position!L103</f>
        <v>0.467976871693366</v>
      </c>
      <c r="D103" s="15" t="e">
        <f aca="false">Position!N103</f>
        <v>#REF!</v>
      </c>
      <c r="E103" s="16" t="e">
        <f aca="false">PNL!$L103</f>
        <v>#REF!</v>
      </c>
      <c r="F103" s="16" t="e">
        <f aca="false">PNL!$L103</f>
        <v>#REF!</v>
      </c>
      <c r="G103" s="16" t="e">
        <f aca="false">PNL!$L103</f>
        <v>#REF!</v>
      </c>
      <c r="H103" s="16" t="e">
        <f aca="false">PNL!$L103</f>
        <v>#REF!</v>
      </c>
      <c r="I103" s="16" t="e">
        <f aca="false">PNL!$L103</f>
        <v>#REF!</v>
      </c>
      <c r="J103" s="16" t="e">
        <f aca="false">PNL!$L103</f>
        <v>#REF!</v>
      </c>
      <c r="K103" s="16" t="e">
        <f aca="false">PNL!$L103</f>
        <v>#REF!</v>
      </c>
      <c r="L103" s="16" t="e">
        <f aca="false">PNL!$L103</f>
        <v>#REF!</v>
      </c>
      <c r="M103" s="16" t="e">
        <f aca="false">PNL!$L103</f>
        <v>#REF!</v>
      </c>
      <c r="N103" s="16" t="e">
        <f aca="false">PNL!$L103</f>
        <v>#REF!</v>
      </c>
      <c r="O103" s="16" t="e">
        <f aca="false">PNL!$L103</f>
        <v>#REF!</v>
      </c>
      <c r="S103" s="16" t="e">
        <f aca="false">PNL!$L103</f>
        <v>#REF!</v>
      </c>
      <c r="T103" s="16" t="e">
        <f aca="false">PNL!$L103</f>
        <v>#REF!</v>
      </c>
      <c r="U103" s="16" t="e">
        <f aca="false">PNL!$L103</f>
        <v>#REF!</v>
      </c>
      <c r="V103" s="16" t="e">
        <f aca="false">PNL!$L103</f>
        <v>#REF!</v>
      </c>
      <c r="W103" s="16" t="e">
        <f aca="false">PNL!$L103</f>
        <v>#REF!</v>
      </c>
      <c r="X103" s="16" t="e">
        <f aca="false">PNL!$L103</f>
        <v>#REF!</v>
      </c>
      <c r="Y103" s="16" t="e">
        <f aca="false">PNL!$L103</f>
        <v>#REF!</v>
      </c>
      <c r="Z103" s="16" t="e">
        <f aca="false">PNL!$L103</f>
        <v>#REF!</v>
      </c>
      <c r="AA103" s="16" t="e">
        <f aca="false">PNL!$L103</f>
        <v>#REF!</v>
      </c>
      <c r="AB103" s="16" t="e">
        <f aca="false">PNL!$L103</f>
        <v>#REF!</v>
      </c>
      <c r="AC103" s="16" t="e">
        <f aca="false">PNL!$L103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4" t="n">
        <f aca="false">Position!L104</f>
        <v>0.465360227000671</v>
      </c>
      <c r="D104" s="15" t="e">
        <f aca="false">Position!N104</f>
        <v>#REF!</v>
      </c>
      <c r="E104" s="16" t="e">
        <f aca="false">PNL!$L104</f>
        <v>#REF!</v>
      </c>
      <c r="F104" s="16" t="e">
        <f aca="false">PNL!$L104</f>
        <v>#REF!</v>
      </c>
      <c r="G104" s="16" t="e">
        <f aca="false">PNL!$L104</f>
        <v>#REF!</v>
      </c>
      <c r="H104" s="16" t="e">
        <f aca="false">PNL!$L104</f>
        <v>#REF!</v>
      </c>
      <c r="I104" s="16" t="e">
        <f aca="false">PNL!$L104</f>
        <v>#REF!</v>
      </c>
      <c r="J104" s="16" t="e">
        <f aca="false">PNL!$L104</f>
        <v>#REF!</v>
      </c>
      <c r="K104" s="16" t="e">
        <f aca="false">PNL!$L104</f>
        <v>#REF!</v>
      </c>
      <c r="L104" s="16" t="e">
        <f aca="false">PNL!$L104</f>
        <v>#REF!</v>
      </c>
      <c r="M104" s="16" t="e">
        <f aca="false">PNL!$L104</f>
        <v>#REF!</v>
      </c>
      <c r="N104" s="16" t="e">
        <f aca="false">PNL!$L104</f>
        <v>#REF!</v>
      </c>
      <c r="O104" s="16" t="e">
        <f aca="false">PNL!$L104</f>
        <v>#REF!</v>
      </c>
      <c r="S104" s="16" t="e">
        <f aca="false">PNL!$L104</f>
        <v>#REF!</v>
      </c>
      <c r="T104" s="16" t="e">
        <f aca="false">PNL!$L104</f>
        <v>#REF!</v>
      </c>
      <c r="U104" s="16" t="e">
        <f aca="false">PNL!$L104</f>
        <v>#REF!</v>
      </c>
      <c r="V104" s="16" t="e">
        <f aca="false">PNL!$L104</f>
        <v>#REF!</v>
      </c>
      <c r="W104" s="16" t="e">
        <f aca="false">PNL!$L104</f>
        <v>#REF!</v>
      </c>
      <c r="X104" s="16" t="e">
        <f aca="false">PNL!$L104</f>
        <v>#REF!</v>
      </c>
      <c r="Y104" s="16" t="e">
        <f aca="false">PNL!$L104</f>
        <v>#REF!</v>
      </c>
      <c r="Z104" s="16" t="e">
        <f aca="false">PNL!$L104</f>
        <v>#REF!</v>
      </c>
      <c r="AA104" s="16" t="e">
        <f aca="false">PNL!$L104</f>
        <v>#REF!</v>
      </c>
      <c r="AB104" s="16" t="e">
        <f aca="false">PNL!$L104</f>
        <v>#REF!</v>
      </c>
      <c r="AC104" s="16" t="e">
        <f aca="false">PNL!$L104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4" t="n">
        <f aca="false">Position!L105</f>
        <v>0.463923769991536</v>
      </c>
      <c r="D105" s="15" t="e">
        <f aca="false">Position!N105</f>
        <v>#REF!</v>
      </c>
      <c r="E105" s="16" t="e">
        <f aca="false">PNL!$L105</f>
        <v>#REF!</v>
      </c>
      <c r="F105" s="16" t="e">
        <f aca="false">PNL!$L105</f>
        <v>#REF!</v>
      </c>
      <c r="G105" s="16" t="e">
        <f aca="false">PNL!$L105</f>
        <v>#REF!</v>
      </c>
      <c r="H105" s="16" t="e">
        <f aca="false">PNL!$L105</f>
        <v>#REF!</v>
      </c>
      <c r="I105" s="16" t="e">
        <f aca="false">PNL!$L105</f>
        <v>#REF!</v>
      </c>
      <c r="J105" s="16" t="e">
        <f aca="false">PNL!$L105</f>
        <v>#REF!</v>
      </c>
      <c r="K105" s="16" t="e">
        <f aca="false">PNL!$L105</f>
        <v>#REF!</v>
      </c>
      <c r="L105" s="16" t="e">
        <f aca="false">PNL!$L105</f>
        <v>#REF!</v>
      </c>
      <c r="M105" s="16" t="e">
        <f aca="false">PNL!$L105</f>
        <v>#REF!</v>
      </c>
      <c r="N105" s="16" t="e">
        <f aca="false">PNL!$L105</f>
        <v>#REF!</v>
      </c>
      <c r="O105" s="16" t="e">
        <f aca="false">PNL!$L105</f>
        <v>#REF!</v>
      </c>
      <c r="S105" s="16" t="e">
        <f aca="false">PNL!$L105</f>
        <v>#REF!</v>
      </c>
      <c r="T105" s="16" t="e">
        <f aca="false">PNL!$L105</f>
        <v>#REF!</v>
      </c>
      <c r="U105" s="16" t="e">
        <f aca="false">PNL!$L105</f>
        <v>#REF!</v>
      </c>
      <c r="V105" s="16" t="e">
        <f aca="false">PNL!$L105</f>
        <v>#REF!</v>
      </c>
      <c r="W105" s="16" t="e">
        <f aca="false">PNL!$L105</f>
        <v>#REF!</v>
      </c>
      <c r="X105" s="16" t="e">
        <f aca="false">PNL!$L105</f>
        <v>#REF!</v>
      </c>
      <c r="Y105" s="16" t="e">
        <f aca="false">PNL!$L105</f>
        <v>#REF!</v>
      </c>
      <c r="Z105" s="16" t="e">
        <f aca="false">PNL!$L105</f>
        <v>#REF!</v>
      </c>
      <c r="AA105" s="16" t="e">
        <f aca="false">PNL!$L105</f>
        <v>#REF!</v>
      </c>
      <c r="AB105" s="16" t="e">
        <f aca="false">PNL!$L105</f>
        <v>#REF!</v>
      </c>
      <c r="AC105" s="16" t="e">
        <f aca="false">PNL!$L105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4" t="n">
        <f aca="false">Position!L106</f>
        <v>0.463945687762803</v>
      </c>
      <c r="D106" s="15" t="e">
        <f aca="false">Position!N106</f>
        <v>#REF!</v>
      </c>
      <c r="E106" s="16" t="e">
        <f aca="false">PNL!$L106</f>
        <v>#REF!</v>
      </c>
      <c r="F106" s="16" t="e">
        <f aca="false">PNL!$L106</f>
        <v>#REF!</v>
      </c>
      <c r="G106" s="16" t="e">
        <f aca="false">PNL!$L106</f>
        <v>#REF!</v>
      </c>
      <c r="H106" s="16" t="e">
        <f aca="false">PNL!$L106</f>
        <v>#REF!</v>
      </c>
      <c r="I106" s="16" t="e">
        <f aca="false">PNL!$L106</f>
        <v>#REF!</v>
      </c>
      <c r="J106" s="16" t="e">
        <f aca="false">PNL!$L106</f>
        <v>#REF!</v>
      </c>
      <c r="K106" s="16" t="e">
        <f aca="false">PNL!$L106</f>
        <v>#REF!</v>
      </c>
      <c r="L106" s="16" t="e">
        <f aca="false">PNL!$L106</f>
        <v>#REF!</v>
      </c>
      <c r="M106" s="16" t="e">
        <f aca="false">PNL!$L106</f>
        <v>#REF!</v>
      </c>
      <c r="N106" s="16" t="e">
        <f aca="false">PNL!$L106</f>
        <v>#REF!</v>
      </c>
      <c r="O106" s="16" t="e">
        <f aca="false">PNL!$L106</f>
        <v>#REF!</v>
      </c>
      <c r="S106" s="16" t="e">
        <f aca="false">PNL!$L106</f>
        <v>#REF!</v>
      </c>
      <c r="T106" s="16" t="e">
        <f aca="false">PNL!$L106</f>
        <v>#REF!</v>
      </c>
      <c r="U106" s="16" t="e">
        <f aca="false">PNL!$L106</f>
        <v>#REF!</v>
      </c>
      <c r="V106" s="16" t="e">
        <f aca="false">PNL!$L106</f>
        <v>#REF!</v>
      </c>
      <c r="W106" s="16" t="e">
        <f aca="false">PNL!$L106</f>
        <v>#REF!</v>
      </c>
      <c r="X106" s="16" t="e">
        <f aca="false">PNL!$L106</f>
        <v>#REF!</v>
      </c>
      <c r="Y106" s="16" t="e">
        <f aca="false">PNL!$L106</f>
        <v>#REF!</v>
      </c>
      <c r="Z106" s="16" t="e">
        <f aca="false">PNL!$L106</f>
        <v>#REF!</v>
      </c>
      <c r="AA106" s="16" t="e">
        <f aca="false">PNL!$L106</f>
        <v>#REF!</v>
      </c>
      <c r="AB106" s="16" t="e">
        <f aca="false">PNL!$L106</f>
        <v>#REF!</v>
      </c>
      <c r="AC106" s="16" t="e">
        <f aca="false">PNL!$L106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4" t="n">
        <f aca="false">Position!L107</f>
        <v>0.461507757205046</v>
      </c>
      <c r="D107" s="15" t="e">
        <f aca="false">Position!N107</f>
        <v>#REF!</v>
      </c>
      <c r="E107" s="16" t="e">
        <f aca="false">PNL!$L107</f>
        <v>#REF!</v>
      </c>
      <c r="F107" s="16" t="e">
        <f aca="false">PNL!$L107</f>
        <v>#REF!</v>
      </c>
      <c r="G107" s="16" t="e">
        <f aca="false">PNL!$L107</f>
        <v>#REF!</v>
      </c>
      <c r="H107" s="16" t="e">
        <f aca="false">PNL!$L107</f>
        <v>#REF!</v>
      </c>
      <c r="I107" s="16" t="e">
        <f aca="false">PNL!$L107</f>
        <v>#REF!</v>
      </c>
      <c r="J107" s="16" t="e">
        <f aca="false">PNL!$L107</f>
        <v>#REF!</v>
      </c>
      <c r="K107" s="16" t="e">
        <f aca="false">PNL!$L107</f>
        <v>#REF!</v>
      </c>
      <c r="L107" s="16" t="e">
        <f aca="false">PNL!$L107</f>
        <v>#REF!</v>
      </c>
      <c r="M107" s="16" t="e">
        <f aca="false">PNL!$L107</f>
        <v>#REF!</v>
      </c>
      <c r="N107" s="16" t="e">
        <f aca="false">PNL!$L107</f>
        <v>#REF!</v>
      </c>
      <c r="O107" s="16" t="e">
        <f aca="false">PNL!$L107</f>
        <v>#REF!</v>
      </c>
      <c r="S107" s="16" t="e">
        <f aca="false">PNL!$L107</f>
        <v>#REF!</v>
      </c>
      <c r="T107" s="16" t="e">
        <f aca="false">PNL!$L107</f>
        <v>#REF!</v>
      </c>
      <c r="U107" s="16" t="e">
        <f aca="false">PNL!$L107</f>
        <v>#REF!</v>
      </c>
      <c r="V107" s="16" t="e">
        <f aca="false">PNL!$L107</f>
        <v>#REF!</v>
      </c>
      <c r="W107" s="16" t="e">
        <f aca="false">PNL!$L107</f>
        <v>#REF!</v>
      </c>
      <c r="X107" s="16" t="e">
        <f aca="false">PNL!$L107</f>
        <v>#REF!</v>
      </c>
      <c r="Y107" s="16" t="e">
        <f aca="false">PNL!$L107</f>
        <v>#REF!</v>
      </c>
      <c r="Z107" s="16" t="e">
        <f aca="false">PNL!$L107</f>
        <v>#REF!</v>
      </c>
      <c r="AA107" s="16" t="e">
        <f aca="false">PNL!$L107</f>
        <v>#REF!</v>
      </c>
      <c r="AB107" s="16" t="e">
        <f aca="false">PNL!$L107</f>
        <v>#REF!</v>
      </c>
      <c r="AC107" s="16" t="e">
        <f aca="false">PNL!$L107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4" t="n">
        <f aca="false">Position!L108</f>
        <v>0.461507757205046</v>
      </c>
      <c r="D108" s="15" t="e">
        <f aca="false">Position!N108</f>
        <v>#REF!</v>
      </c>
      <c r="E108" s="16" t="e">
        <f aca="false">PNL!$L108</f>
        <v>#REF!</v>
      </c>
      <c r="F108" s="16" t="e">
        <f aca="false">PNL!$L108</f>
        <v>#REF!</v>
      </c>
      <c r="G108" s="16" t="e">
        <f aca="false">PNL!$L108</f>
        <v>#REF!</v>
      </c>
      <c r="H108" s="16" t="e">
        <f aca="false">PNL!$L108</f>
        <v>#REF!</v>
      </c>
      <c r="I108" s="16" t="e">
        <f aca="false">PNL!$L108</f>
        <v>#REF!</v>
      </c>
      <c r="J108" s="16" t="e">
        <f aca="false">PNL!$L108</f>
        <v>#REF!</v>
      </c>
      <c r="K108" s="16" t="e">
        <f aca="false">PNL!$L108</f>
        <v>#REF!</v>
      </c>
      <c r="L108" s="16" t="e">
        <f aca="false">PNL!$L108</f>
        <v>#REF!</v>
      </c>
      <c r="M108" s="16" t="e">
        <f aca="false">PNL!$L108</f>
        <v>#REF!</v>
      </c>
      <c r="N108" s="16" t="e">
        <f aca="false">PNL!$L108</f>
        <v>#REF!</v>
      </c>
      <c r="O108" s="16" t="e">
        <f aca="false">PNL!$L108</f>
        <v>#REF!</v>
      </c>
      <c r="S108" s="16" t="e">
        <f aca="false">PNL!$L108</f>
        <v>#REF!</v>
      </c>
      <c r="T108" s="16" t="e">
        <f aca="false">PNL!$L108</f>
        <v>#REF!</v>
      </c>
      <c r="U108" s="16" t="e">
        <f aca="false">PNL!$L108</f>
        <v>#REF!</v>
      </c>
      <c r="V108" s="16" t="e">
        <f aca="false">PNL!$L108</f>
        <v>#REF!</v>
      </c>
      <c r="W108" s="16" t="e">
        <f aca="false">PNL!$L108</f>
        <v>#REF!</v>
      </c>
      <c r="X108" s="16" t="e">
        <f aca="false">PNL!$L108</f>
        <v>#REF!</v>
      </c>
      <c r="Y108" s="16" t="e">
        <f aca="false">PNL!$L108</f>
        <v>#REF!</v>
      </c>
      <c r="Z108" s="16" t="e">
        <f aca="false">PNL!$L108</f>
        <v>#REF!</v>
      </c>
      <c r="AA108" s="16" t="e">
        <f aca="false">PNL!$L108</f>
        <v>#REF!</v>
      </c>
      <c r="AB108" s="16" t="e">
        <f aca="false">PNL!$L108</f>
        <v>#REF!</v>
      </c>
      <c r="AC108" s="16" t="e">
        <f aca="false">PNL!$L108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4" t="n">
        <f aca="false">Position!L109</f>
        <v>0.460288791926167</v>
      </c>
      <c r="D109" s="15" t="e">
        <f aca="false">Position!N109</f>
        <v>#REF!</v>
      </c>
      <c r="E109" s="16" t="e">
        <f aca="false">PNL!$L109</f>
        <v>#REF!</v>
      </c>
      <c r="F109" s="16" t="e">
        <f aca="false">PNL!$L109</f>
        <v>#REF!</v>
      </c>
      <c r="G109" s="16" t="e">
        <f aca="false">PNL!$L109</f>
        <v>#REF!</v>
      </c>
      <c r="H109" s="16" t="e">
        <f aca="false">PNL!$L109</f>
        <v>#REF!</v>
      </c>
      <c r="I109" s="16" t="e">
        <f aca="false">PNL!$L109</f>
        <v>#REF!</v>
      </c>
      <c r="J109" s="16" t="e">
        <f aca="false">PNL!$L109</f>
        <v>#REF!</v>
      </c>
      <c r="K109" s="16" t="e">
        <f aca="false">PNL!$L109</f>
        <v>#REF!</v>
      </c>
      <c r="L109" s="16" t="e">
        <f aca="false">PNL!$L109</f>
        <v>#REF!</v>
      </c>
      <c r="M109" s="16" t="e">
        <f aca="false">PNL!$L109</f>
        <v>#REF!</v>
      </c>
      <c r="N109" s="16" t="e">
        <f aca="false">PNL!$L109</f>
        <v>#REF!</v>
      </c>
      <c r="O109" s="16" t="e">
        <f aca="false">PNL!$L109</f>
        <v>#REF!</v>
      </c>
      <c r="S109" s="16" t="e">
        <f aca="false">PNL!$L109</f>
        <v>#REF!</v>
      </c>
      <c r="T109" s="16" t="e">
        <f aca="false">PNL!$L109</f>
        <v>#REF!</v>
      </c>
      <c r="U109" s="16" t="e">
        <f aca="false">PNL!$L109</f>
        <v>#REF!</v>
      </c>
      <c r="V109" s="16" t="e">
        <f aca="false">PNL!$L109</f>
        <v>#REF!</v>
      </c>
      <c r="W109" s="16" t="e">
        <f aca="false">PNL!$L109</f>
        <v>#REF!</v>
      </c>
      <c r="X109" s="16" t="e">
        <f aca="false">PNL!$L109</f>
        <v>#REF!</v>
      </c>
      <c r="Y109" s="16" t="e">
        <f aca="false">PNL!$L109</f>
        <v>#REF!</v>
      </c>
      <c r="Z109" s="16" t="e">
        <f aca="false">PNL!$L109</f>
        <v>#REF!</v>
      </c>
      <c r="AA109" s="16" t="e">
        <f aca="false">PNL!$L109</f>
        <v>#REF!</v>
      </c>
      <c r="AB109" s="16" t="e">
        <f aca="false">PNL!$L109</f>
        <v>#REF!</v>
      </c>
      <c r="AC109" s="16" t="e">
        <f aca="false">PNL!$L109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4" t="n">
        <f aca="false">Position!L110</f>
        <v>0.458143379315693</v>
      </c>
      <c r="D110" s="15" t="e">
        <f aca="false">Position!N110</f>
        <v>#REF!</v>
      </c>
      <c r="E110" s="16" t="e">
        <f aca="false">PNL!$L110</f>
        <v>#REF!</v>
      </c>
      <c r="F110" s="16" t="e">
        <f aca="false">PNL!$L110</f>
        <v>#REF!</v>
      </c>
      <c r="G110" s="16" t="e">
        <f aca="false">PNL!$L110</f>
        <v>#REF!</v>
      </c>
      <c r="H110" s="16" t="e">
        <f aca="false">PNL!$L110</f>
        <v>#REF!</v>
      </c>
      <c r="I110" s="16" t="e">
        <f aca="false">PNL!$L110</f>
        <v>#REF!</v>
      </c>
      <c r="J110" s="16" t="e">
        <f aca="false">PNL!$L110</f>
        <v>#REF!</v>
      </c>
      <c r="K110" s="16" t="e">
        <f aca="false">PNL!$L110</f>
        <v>#REF!</v>
      </c>
      <c r="L110" s="16" t="e">
        <f aca="false">PNL!$L110</f>
        <v>#REF!</v>
      </c>
      <c r="M110" s="16" t="e">
        <f aca="false">PNL!$L110</f>
        <v>#REF!</v>
      </c>
      <c r="N110" s="16" t="e">
        <f aca="false">PNL!$L110</f>
        <v>#REF!</v>
      </c>
      <c r="O110" s="16" t="e">
        <f aca="false">PNL!$L110</f>
        <v>#REF!</v>
      </c>
      <c r="S110" s="16" t="e">
        <f aca="false">PNL!$L110</f>
        <v>#REF!</v>
      </c>
      <c r="T110" s="16" t="e">
        <f aca="false">PNL!$L110</f>
        <v>#REF!</v>
      </c>
      <c r="U110" s="16" t="e">
        <f aca="false">PNL!$L110</f>
        <v>#REF!</v>
      </c>
      <c r="V110" s="16" t="e">
        <f aca="false">PNL!$L110</f>
        <v>#REF!</v>
      </c>
      <c r="W110" s="16" t="e">
        <f aca="false">PNL!$L110</f>
        <v>#REF!</v>
      </c>
      <c r="X110" s="16" t="e">
        <f aca="false">PNL!$L110</f>
        <v>#REF!</v>
      </c>
      <c r="Y110" s="16" t="e">
        <f aca="false">PNL!$L110</f>
        <v>#REF!</v>
      </c>
      <c r="Z110" s="16" t="e">
        <f aca="false">PNL!$L110</f>
        <v>#REF!</v>
      </c>
      <c r="AA110" s="16" t="e">
        <f aca="false">PNL!$L110</f>
        <v>#REF!</v>
      </c>
      <c r="AB110" s="16" t="e">
        <f aca="false">PNL!$L110</f>
        <v>#REF!</v>
      </c>
      <c r="AC110" s="16" t="e">
        <f aca="false">PNL!$L110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4" t="n">
        <f aca="false">Position!L111</f>
        <v>0.445755623594312</v>
      </c>
      <c r="D111" s="15" t="e">
        <f aca="false">Position!N111</f>
        <v>#REF!</v>
      </c>
      <c r="E111" s="16" t="e">
        <f aca="false">PNL!$L111</f>
        <v>#REF!</v>
      </c>
      <c r="F111" s="16" t="e">
        <f aca="false">PNL!$L111</f>
        <v>#REF!</v>
      </c>
      <c r="G111" s="16" t="e">
        <f aca="false">PNL!$L111</f>
        <v>#REF!</v>
      </c>
      <c r="H111" s="16" t="e">
        <f aca="false">PNL!$L111</f>
        <v>#REF!</v>
      </c>
      <c r="I111" s="16" t="e">
        <f aca="false">PNL!$L111</f>
        <v>#REF!</v>
      </c>
      <c r="J111" s="16" t="e">
        <f aca="false">PNL!$L111</f>
        <v>#REF!</v>
      </c>
      <c r="K111" s="16" t="e">
        <f aca="false">PNL!$L111</f>
        <v>#REF!</v>
      </c>
      <c r="L111" s="16" t="e">
        <f aca="false">PNL!$L111</f>
        <v>#REF!</v>
      </c>
      <c r="M111" s="16" t="e">
        <f aca="false">PNL!$L111</f>
        <v>#REF!</v>
      </c>
      <c r="N111" s="16" t="e">
        <f aca="false">PNL!$L111</f>
        <v>#REF!</v>
      </c>
      <c r="O111" s="16" t="e">
        <f aca="false">PNL!$L111</f>
        <v>#REF!</v>
      </c>
      <c r="S111" s="16" t="e">
        <f aca="false">PNL!$L111</f>
        <v>#REF!</v>
      </c>
      <c r="T111" s="16" t="e">
        <f aca="false">PNL!$L111</f>
        <v>#REF!</v>
      </c>
      <c r="U111" s="16" t="e">
        <f aca="false">PNL!$L111</f>
        <v>#REF!</v>
      </c>
      <c r="V111" s="16" t="e">
        <f aca="false">PNL!$L111</f>
        <v>#REF!</v>
      </c>
      <c r="W111" s="16" t="e">
        <f aca="false">PNL!$L111</f>
        <v>#REF!</v>
      </c>
      <c r="X111" s="16" t="e">
        <f aca="false">PNL!$L111</f>
        <v>#REF!</v>
      </c>
      <c r="Y111" s="16" t="e">
        <f aca="false">PNL!$L111</f>
        <v>#REF!</v>
      </c>
      <c r="Z111" s="16" t="e">
        <f aca="false">PNL!$L111</f>
        <v>#REF!</v>
      </c>
      <c r="AA111" s="16" t="e">
        <f aca="false">PNL!$L111</f>
        <v>#REF!</v>
      </c>
      <c r="AB111" s="16" t="e">
        <f aca="false">PNL!$L111</f>
        <v>#REF!</v>
      </c>
      <c r="AC111" s="16" t="e">
        <f aca="false">PNL!$L111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4" t="n">
        <f aca="false">Position!L112</f>
        <v>0.430364290218266</v>
      </c>
      <c r="D112" s="15" t="e">
        <f aca="false">Position!N112</f>
        <v>#REF!</v>
      </c>
      <c r="E112" s="16" t="e">
        <f aca="false">PNL!$L112</f>
        <v>#REF!</v>
      </c>
      <c r="F112" s="16" t="e">
        <f aca="false">PNL!$L112</f>
        <v>#REF!</v>
      </c>
      <c r="G112" s="16" t="e">
        <f aca="false">PNL!$L112</f>
        <v>#REF!</v>
      </c>
      <c r="H112" s="16" t="e">
        <f aca="false">PNL!$L112</f>
        <v>#REF!</v>
      </c>
      <c r="I112" s="16" t="e">
        <f aca="false">PNL!$L112</f>
        <v>#REF!</v>
      </c>
      <c r="J112" s="16" t="e">
        <f aca="false">PNL!$L112</f>
        <v>#REF!</v>
      </c>
      <c r="K112" s="16" t="e">
        <f aca="false">PNL!$L112</f>
        <v>#REF!</v>
      </c>
      <c r="L112" s="16" t="e">
        <f aca="false">PNL!$L112</f>
        <v>#REF!</v>
      </c>
      <c r="M112" s="16" t="e">
        <f aca="false">PNL!$L112</f>
        <v>#REF!</v>
      </c>
      <c r="N112" s="16" t="e">
        <f aca="false">PNL!$L112</f>
        <v>#REF!</v>
      </c>
      <c r="O112" s="16" t="e">
        <f aca="false">PNL!$L112</f>
        <v>#REF!</v>
      </c>
      <c r="S112" s="16" t="e">
        <f aca="false">PNL!$L112</f>
        <v>#REF!</v>
      </c>
      <c r="T112" s="16" t="e">
        <f aca="false">PNL!$L112</f>
        <v>#REF!</v>
      </c>
      <c r="U112" s="16" t="e">
        <f aca="false">PNL!$L112</f>
        <v>#REF!</v>
      </c>
      <c r="V112" s="16" t="e">
        <f aca="false">PNL!$L112</f>
        <v>#REF!</v>
      </c>
      <c r="W112" s="16" t="e">
        <f aca="false">PNL!$L112</f>
        <v>#REF!</v>
      </c>
      <c r="X112" s="16" t="e">
        <f aca="false">PNL!$L112</f>
        <v>#REF!</v>
      </c>
      <c r="Y112" s="16" t="e">
        <f aca="false">PNL!$L112</f>
        <v>#REF!</v>
      </c>
      <c r="Z112" s="16" t="e">
        <f aca="false">PNL!$L112</f>
        <v>#REF!</v>
      </c>
      <c r="AA112" s="16" t="e">
        <f aca="false">PNL!$L112</f>
        <v>#REF!</v>
      </c>
      <c r="AB112" s="16" t="e">
        <f aca="false">PNL!$L112</f>
        <v>#REF!</v>
      </c>
      <c r="AC112" s="16" t="e">
        <f aca="false">PNL!$L112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4" t="n">
        <f aca="false">Position!L113</f>
        <v>0.46765990700121</v>
      </c>
      <c r="D113" s="15" t="e">
        <f aca="false">Position!N113</f>
        <v>#REF!</v>
      </c>
      <c r="E113" s="16" t="e">
        <f aca="false">PNL!$L113</f>
        <v>#REF!</v>
      </c>
      <c r="F113" s="16" t="e">
        <f aca="false">PNL!$L113</f>
        <v>#REF!</v>
      </c>
      <c r="G113" s="16" t="e">
        <f aca="false">PNL!$L113</f>
        <v>#REF!</v>
      </c>
      <c r="H113" s="16" t="e">
        <f aca="false">PNL!$L113</f>
        <v>#REF!</v>
      </c>
      <c r="I113" s="16" t="e">
        <f aca="false">PNL!$L113</f>
        <v>#REF!</v>
      </c>
      <c r="J113" s="16" t="e">
        <f aca="false">PNL!$L113</f>
        <v>#REF!</v>
      </c>
      <c r="K113" s="16" t="e">
        <f aca="false">PNL!$L113</f>
        <v>#REF!</v>
      </c>
      <c r="L113" s="16" t="e">
        <f aca="false">PNL!$L113</f>
        <v>#REF!</v>
      </c>
      <c r="M113" s="16" t="e">
        <f aca="false">PNL!$L113</f>
        <v>#REF!</v>
      </c>
      <c r="N113" s="16" t="e">
        <f aca="false">PNL!$L113</f>
        <v>#REF!</v>
      </c>
      <c r="O113" s="16" t="e">
        <f aca="false">PNL!$L113</f>
        <v>#REF!</v>
      </c>
      <c r="S113" s="16" t="e">
        <f aca="false">PNL!$L113</f>
        <v>#REF!</v>
      </c>
      <c r="T113" s="16" t="e">
        <f aca="false">PNL!$L113</f>
        <v>#REF!</v>
      </c>
      <c r="U113" s="16" t="e">
        <f aca="false">PNL!$L113</f>
        <v>#REF!</v>
      </c>
      <c r="V113" s="16" t="e">
        <f aca="false">PNL!$L113</f>
        <v>#REF!</v>
      </c>
      <c r="W113" s="16" t="e">
        <f aca="false">PNL!$L113</f>
        <v>#REF!</v>
      </c>
      <c r="X113" s="16" t="e">
        <f aca="false">PNL!$L113</f>
        <v>#REF!</v>
      </c>
      <c r="Y113" s="16" t="e">
        <f aca="false">PNL!$L113</f>
        <v>#REF!</v>
      </c>
      <c r="Z113" s="16" t="e">
        <f aca="false">PNL!$L113</f>
        <v>#REF!</v>
      </c>
      <c r="AA113" s="16" t="e">
        <f aca="false">PNL!$L113</f>
        <v>#REF!</v>
      </c>
      <c r="AB113" s="16" t="e">
        <f aca="false">PNL!$L113</f>
        <v>#REF!</v>
      </c>
      <c r="AC113" s="16" t="e">
        <f aca="false">PNL!$L113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62"/>
  <sheetViews>
    <sheetView showFormulas="false" showGridLines="fals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H24" activeCellId="0" sqref="H24"/>
    </sheetView>
  </sheetViews>
  <sheetFormatPr defaultColWidth="12.70703125" defaultRowHeight="12.75" customHeight="true" zeroHeight="false" outlineLevelRow="0" outlineLevelCol="0"/>
  <cols>
    <col collapsed="false" customWidth="true" hidden="false" outlineLevel="0" max="2" min="1" style="29" width="3.7"/>
    <col collapsed="false" customWidth="false" hidden="false" outlineLevel="0" max="4" min="3" style="83" width="12.7"/>
    <col collapsed="false" customWidth="false" hidden="false" outlineLevel="0" max="5" min="5" style="84" width="12.7"/>
    <col collapsed="false" customWidth="false" hidden="false" outlineLevel="0" max="6" min="6" style="85" width="12.7"/>
    <col collapsed="false" customWidth="false" hidden="false" outlineLevel="0" max="8" min="7" style="86" width="12.7"/>
    <col collapsed="false" customWidth="true" hidden="false" outlineLevel="0" max="9" min="9" style="29" width="20.7"/>
    <col collapsed="false" customWidth="true" hidden="false" outlineLevel="0" max="10" min="10" style="29" width="3.7"/>
    <col collapsed="false" customWidth="false" hidden="false" outlineLevel="0" max="12" min="11" style="83" width="12.7"/>
    <col collapsed="false" customWidth="false" hidden="false" outlineLevel="0" max="13" min="13" style="85" width="12.7"/>
    <col collapsed="false" customWidth="false" hidden="false" outlineLevel="0" max="14" min="14" style="86" width="12.7"/>
    <col collapsed="false" customWidth="true" hidden="false" outlineLevel="0" max="15" min="15" style="29" width="20.7"/>
    <col collapsed="false" customWidth="false" hidden="false" outlineLevel="0" max="257" min="16" style="29" width="12.7"/>
  </cols>
  <sheetData>
    <row r="1" customFormat="false" ht="12.75" hidden="false" customHeight="false" outlineLevel="0" collapsed="false">
      <c r="A1" s="87" t="str">
        <f aca="false">ADDRESS(ROW(C12),COLUMN(C12))</f>
        <v>$C$12</v>
      </c>
    </row>
    <row r="2" customFormat="false" ht="13.5" hidden="false" customHeight="false" outlineLevel="0" collapsed="false">
      <c r="A2" s="87" t="str">
        <f aca="false">ADDRESS(ROW(K12),COLUMN(K12))</f>
        <v>$K$12</v>
      </c>
    </row>
    <row r="3" customFormat="false" ht="12.75" hidden="false" customHeight="true" outlineLevel="0" collapsed="false">
      <c r="C3" s="30" t="s">
        <v>155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</row>
    <row r="4" customFormat="false" ht="12.75" hidden="false" customHeight="true" outlineLevel="0" collapsed="false"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</row>
    <row r="5" customFormat="false" ht="12.75" hidden="false" customHeight="true" outlineLevel="0" collapsed="false"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</row>
    <row r="9" customFormat="false" ht="5.25" hidden="false" customHeight="true" outlineLevel="0" collapsed="false"/>
    <row r="10" customFormat="false" ht="18" hidden="false" customHeight="false" outlineLevel="0" collapsed="false">
      <c r="C10" s="88" t="s">
        <v>156</v>
      </c>
      <c r="D10" s="88"/>
      <c r="E10" s="88"/>
      <c r="F10" s="88"/>
      <c r="G10" s="88"/>
      <c r="H10" s="88"/>
      <c r="I10" s="88"/>
      <c r="K10" s="88" t="s">
        <v>157</v>
      </c>
      <c r="L10" s="88"/>
      <c r="M10" s="88"/>
      <c r="N10" s="88"/>
      <c r="O10" s="88"/>
    </row>
    <row r="11" customFormat="false" ht="15.75" hidden="false" customHeight="false" outlineLevel="0" collapsed="false">
      <c r="C11" s="89" t="s">
        <v>158</v>
      </c>
      <c r="D11" s="90" t="s">
        <v>159</v>
      </c>
      <c r="E11" s="91" t="s">
        <v>160</v>
      </c>
      <c r="F11" s="92" t="s">
        <v>161</v>
      </c>
      <c r="G11" s="93" t="s">
        <v>162</v>
      </c>
      <c r="H11" s="93" t="s">
        <v>6</v>
      </c>
      <c r="I11" s="94" t="s">
        <v>163</v>
      </c>
      <c r="K11" s="89" t="s">
        <v>158</v>
      </c>
      <c r="L11" s="90" t="s">
        <v>159</v>
      </c>
      <c r="M11" s="92" t="s">
        <v>161</v>
      </c>
      <c r="N11" s="93" t="s">
        <v>6</v>
      </c>
      <c r="O11" s="94" t="s">
        <v>163</v>
      </c>
    </row>
    <row r="12" customFormat="false" ht="12.75" hidden="false" customHeight="false" outlineLevel="0" collapsed="false">
      <c r="C12" s="95" t="n">
        <v>37226</v>
      </c>
      <c r="D12" s="95" t="n">
        <v>37226</v>
      </c>
      <c r="E12" s="96" t="s">
        <v>164</v>
      </c>
      <c r="F12" s="97" t="n">
        <v>-450</v>
      </c>
      <c r="G12" s="98" t="n">
        <v>2.65</v>
      </c>
      <c r="H12" s="98" t="n">
        <v>0.095</v>
      </c>
      <c r="I12" s="99" t="s">
        <v>165</v>
      </c>
      <c r="K12" s="95"/>
      <c r="L12" s="100"/>
      <c r="M12" s="97"/>
      <c r="N12" s="98"/>
      <c r="O12" s="99"/>
    </row>
    <row r="13" customFormat="false" ht="12.75" hidden="false" customHeight="false" outlineLevel="0" collapsed="false">
      <c r="C13" s="95" t="n">
        <v>37226</v>
      </c>
      <c r="D13" s="95" t="n">
        <v>37226</v>
      </c>
      <c r="E13" s="96" t="s">
        <v>164</v>
      </c>
      <c r="F13" s="97" t="n">
        <v>75</v>
      </c>
      <c r="G13" s="98" t="n">
        <v>2.55</v>
      </c>
      <c r="H13" s="98" t="n">
        <v>0.14</v>
      </c>
      <c r="I13" s="99" t="s">
        <v>166</v>
      </c>
      <c r="K13" s="95"/>
      <c r="L13" s="100"/>
      <c r="M13" s="97"/>
      <c r="N13" s="98"/>
      <c r="O13" s="99"/>
    </row>
    <row r="14" customFormat="false" ht="12.75" hidden="false" customHeight="false" outlineLevel="0" collapsed="false">
      <c r="C14" s="95" t="n">
        <v>37226</v>
      </c>
      <c r="D14" s="95" t="n">
        <v>37226</v>
      </c>
      <c r="E14" s="96" t="s">
        <v>29</v>
      </c>
      <c r="F14" s="97" t="n">
        <v>75</v>
      </c>
      <c r="G14" s="98" t="n">
        <v>2.55</v>
      </c>
      <c r="H14" s="98" t="n">
        <v>0.135</v>
      </c>
      <c r="I14" s="99" t="s">
        <v>166</v>
      </c>
      <c r="K14" s="95"/>
      <c r="L14" s="100"/>
      <c r="M14" s="97"/>
      <c r="N14" s="98"/>
      <c r="O14" s="99"/>
    </row>
    <row r="15" customFormat="false" ht="12.75" hidden="false" customHeight="false" outlineLevel="0" collapsed="false">
      <c r="C15" s="95" t="n">
        <v>37316</v>
      </c>
      <c r="D15" s="95" t="n">
        <v>37316</v>
      </c>
      <c r="E15" s="96" t="s">
        <v>164</v>
      </c>
      <c r="F15" s="97" t="n">
        <v>-500</v>
      </c>
      <c r="G15" s="98" t="n">
        <v>4</v>
      </c>
      <c r="H15" s="98" t="n">
        <v>0.13</v>
      </c>
      <c r="I15" s="99" t="s">
        <v>166</v>
      </c>
      <c r="K15" s="95"/>
      <c r="L15" s="100"/>
      <c r="M15" s="97"/>
      <c r="N15" s="98"/>
      <c r="O15" s="99"/>
    </row>
    <row r="16" customFormat="false" ht="12.75" hidden="false" customHeight="false" outlineLevel="0" collapsed="false">
      <c r="C16" s="95" t="n">
        <v>37257</v>
      </c>
      <c r="D16" s="95" t="n">
        <v>37956</v>
      </c>
      <c r="E16" s="96" t="s">
        <v>164</v>
      </c>
      <c r="F16" s="97" t="n">
        <v>15</v>
      </c>
      <c r="G16" s="98" t="n">
        <v>3.25</v>
      </c>
      <c r="H16" s="98" t="n">
        <v>0.565</v>
      </c>
      <c r="I16" s="99" t="s">
        <v>167</v>
      </c>
      <c r="K16" s="95"/>
      <c r="L16" s="100"/>
      <c r="M16" s="97"/>
      <c r="N16" s="98"/>
      <c r="O16" s="99"/>
    </row>
    <row r="17" customFormat="false" ht="12.75" hidden="false" customHeight="false" outlineLevel="0" collapsed="false">
      <c r="C17" s="95" t="n">
        <v>37257</v>
      </c>
      <c r="D17" s="95" t="n">
        <v>37956</v>
      </c>
      <c r="E17" s="96" t="s">
        <v>29</v>
      </c>
      <c r="F17" s="97" t="n">
        <v>15</v>
      </c>
      <c r="G17" s="98" t="n">
        <v>3.25</v>
      </c>
      <c r="H17" s="98" t="n">
        <v>0.565</v>
      </c>
      <c r="I17" s="99" t="s">
        <v>167</v>
      </c>
      <c r="K17" s="95"/>
      <c r="L17" s="100"/>
      <c r="M17" s="97"/>
      <c r="N17" s="98"/>
      <c r="O17" s="99"/>
    </row>
    <row r="18" customFormat="false" ht="12.75" hidden="false" customHeight="false" outlineLevel="0" collapsed="false">
      <c r="C18" s="95" t="n">
        <v>37591</v>
      </c>
      <c r="D18" s="95" t="n">
        <v>37591</v>
      </c>
      <c r="E18" s="96" t="s">
        <v>164</v>
      </c>
      <c r="F18" s="97" t="n">
        <v>-200</v>
      </c>
      <c r="G18" s="98" t="n">
        <v>3.45</v>
      </c>
      <c r="H18" s="98" t="n">
        <v>0.67</v>
      </c>
      <c r="I18" s="99" t="s">
        <v>166</v>
      </c>
      <c r="K18" s="95"/>
      <c r="L18" s="100"/>
      <c r="M18" s="97"/>
      <c r="N18" s="98"/>
      <c r="O18" s="99"/>
    </row>
    <row r="19" customFormat="false" ht="12.75" hidden="false" customHeight="false" outlineLevel="0" collapsed="false">
      <c r="C19" s="95" t="n">
        <v>37591</v>
      </c>
      <c r="D19" s="95" t="n">
        <v>37591</v>
      </c>
      <c r="E19" s="96" t="s">
        <v>29</v>
      </c>
      <c r="F19" s="97" t="n">
        <v>-200</v>
      </c>
      <c r="G19" s="98" t="n">
        <v>3.45</v>
      </c>
      <c r="H19" s="98" t="n">
        <v>0.67</v>
      </c>
      <c r="I19" s="99" t="s">
        <v>166</v>
      </c>
      <c r="K19" s="95"/>
      <c r="L19" s="95"/>
      <c r="M19" s="97"/>
      <c r="N19" s="98"/>
      <c r="O19" s="99"/>
    </row>
    <row r="20" customFormat="false" ht="12.75" hidden="false" customHeight="false" outlineLevel="0" collapsed="false">
      <c r="C20" s="95" t="n">
        <v>37561</v>
      </c>
      <c r="D20" s="95" t="n">
        <v>37561</v>
      </c>
      <c r="E20" s="96" t="s">
        <v>164</v>
      </c>
      <c r="F20" s="97" t="n">
        <v>-975</v>
      </c>
      <c r="G20" s="98" t="n">
        <v>3.3</v>
      </c>
      <c r="H20" s="98" t="n">
        <v>0.625</v>
      </c>
      <c r="I20" s="99" t="s">
        <v>166</v>
      </c>
      <c r="K20" s="95"/>
      <c r="L20" s="95"/>
      <c r="M20" s="97"/>
      <c r="N20" s="98"/>
      <c r="O20" s="99"/>
    </row>
    <row r="21" customFormat="false" ht="12.75" hidden="false" customHeight="false" outlineLevel="0" collapsed="false">
      <c r="C21" s="95" t="n">
        <v>37561</v>
      </c>
      <c r="D21" s="95" t="n">
        <v>37561</v>
      </c>
      <c r="E21" s="96" t="s">
        <v>29</v>
      </c>
      <c r="F21" s="97" t="n">
        <v>-975</v>
      </c>
      <c r="G21" s="98" t="n">
        <v>3.3</v>
      </c>
      <c r="H21" s="98" t="n">
        <v>0.625</v>
      </c>
      <c r="I21" s="99" t="s">
        <v>166</v>
      </c>
      <c r="K21" s="95"/>
      <c r="L21" s="95"/>
      <c r="M21" s="97"/>
      <c r="N21" s="98"/>
      <c r="O21" s="99"/>
    </row>
    <row r="22" customFormat="false" ht="12.75" hidden="false" customHeight="false" outlineLevel="0" collapsed="false">
      <c r="C22" s="95" t="n">
        <v>37561</v>
      </c>
      <c r="D22" s="95" t="n">
        <v>37561</v>
      </c>
      <c r="E22" s="96" t="s">
        <v>164</v>
      </c>
      <c r="F22" s="97" t="n">
        <v>-1000</v>
      </c>
      <c r="G22" s="98" t="n">
        <v>3.3</v>
      </c>
      <c r="H22" s="98" t="n">
        <v>0.625</v>
      </c>
      <c r="I22" s="99" t="s">
        <v>166</v>
      </c>
      <c r="K22" s="95"/>
      <c r="L22" s="95"/>
      <c r="M22" s="97"/>
      <c r="N22" s="98"/>
      <c r="O22" s="99"/>
    </row>
    <row r="23" customFormat="false" ht="12.75" hidden="false" customHeight="false" outlineLevel="0" collapsed="false">
      <c r="C23" s="95" t="n">
        <v>37561</v>
      </c>
      <c r="D23" s="95" t="n">
        <v>37561</v>
      </c>
      <c r="E23" s="96" t="s">
        <v>29</v>
      </c>
      <c r="F23" s="97" t="n">
        <v>-1000</v>
      </c>
      <c r="G23" s="98" t="n">
        <v>3.3</v>
      </c>
      <c r="H23" s="98" t="n">
        <v>0.62</v>
      </c>
      <c r="I23" s="99" t="s">
        <v>166</v>
      </c>
      <c r="K23" s="95"/>
      <c r="L23" s="95"/>
      <c r="M23" s="97"/>
      <c r="N23" s="98"/>
      <c r="O23" s="99"/>
    </row>
    <row r="24" customFormat="false" ht="12.75" hidden="false" customHeight="false" outlineLevel="0" collapsed="false">
      <c r="C24" s="95" t="n">
        <v>37561</v>
      </c>
      <c r="D24" s="95" t="n">
        <v>37561</v>
      </c>
      <c r="E24" s="96" t="s">
        <v>164</v>
      </c>
      <c r="F24" s="97" t="n">
        <v>1000</v>
      </c>
      <c r="G24" s="98" t="n">
        <v>3.3</v>
      </c>
      <c r="H24" s="98" t="n">
        <v>0.62375</v>
      </c>
      <c r="I24" s="99" t="s">
        <v>168</v>
      </c>
      <c r="K24" s="95"/>
      <c r="L24" s="95"/>
      <c r="M24" s="97"/>
      <c r="N24" s="98"/>
      <c r="O24" s="99"/>
    </row>
    <row r="25" customFormat="false" ht="12.75" hidden="false" customHeight="false" outlineLevel="0" collapsed="false">
      <c r="C25" s="95" t="n">
        <v>37561</v>
      </c>
      <c r="D25" s="95" t="n">
        <v>37561</v>
      </c>
      <c r="E25" s="96" t="s">
        <v>29</v>
      </c>
      <c r="F25" s="97" t="n">
        <v>1000</v>
      </c>
      <c r="G25" s="98" t="n">
        <v>3.3</v>
      </c>
      <c r="H25" s="98" t="n">
        <v>0.62375</v>
      </c>
      <c r="I25" s="99" t="s">
        <v>168</v>
      </c>
      <c r="K25" s="95"/>
      <c r="L25" s="95"/>
      <c r="M25" s="97"/>
      <c r="N25" s="98"/>
      <c r="O25" s="99"/>
    </row>
    <row r="26" customFormat="false" ht="12.75" hidden="false" customHeight="false" outlineLevel="0" collapsed="false">
      <c r="C26" s="95"/>
      <c r="D26" s="95"/>
      <c r="E26" s="96"/>
      <c r="F26" s="97"/>
      <c r="G26" s="98"/>
      <c r="H26" s="98"/>
      <c r="I26" s="99"/>
      <c r="K26" s="95"/>
      <c r="L26" s="95"/>
      <c r="M26" s="97"/>
      <c r="N26" s="98"/>
      <c r="O26" s="99"/>
    </row>
    <row r="27" customFormat="false" ht="12.75" hidden="false" customHeight="false" outlineLevel="0" collapsed="false">
      <c r="C27" s="95"/>
      <c r="D27" s="95"/>
      <c r="E27" s="96"/>
      <c r="F27" s="97"/>
      <c r="G27" s="98"/>
      <c r="H27" s="98"/>
      <c r="I27" s="99"/>
      <c r="K27" s="95"/>
      <c r="L27" s="95"/>
      <c r="M27" s="97"/>
      <c r="N27" s="98"/>
      <c r="O27" s="99"/>
    </row>
    <row r="28" customFormat="false" ht="12.75" hidden="false" customHeight="false" outlineLevel="0" collapsed="false">
      <c r="C28" s="95"/>
      <c r="D28" s="95"/>
      <c r="E28" s="96"/>
      <c r="F28" s="97"/>
      <c r="G28" s="98"/>
      <c r="H28" s="98"/>
      <c r="I28" s="99"/>
      <c r="K28" s="95"/>
      <c r="L28" s="100"/>
      <c r="M28" s="97"/>
      <c r="N28" s="98"/>
      <c r="O28" s="99"/>
    </row>
    <row r="29" customFormat="false" ht="12.75" hidden="false" customHeight="false" outlineLevel="0" collapsed="false">
      <c r="C29" s="95"/>
      <c r="D29" s="95"/>
      <c r="E29" s="96"/>
      <c r="F29" s="97"/>
      <c r="G29" s="98"/>
      <c r="H29" s="98"/>
      <c r="I29" s="99"/>
      <c r="K29" s="95"/>
      <c r="L29" s="100"/>
      <c r="M29" s="97"/>
      <c r="N29" s="98"/>
      <c r="O29" s="99"/>
    </row>
    <row r="30" customFormat="false" ht="12.75" hidden="false" customHeight="false" outlineLevel="0" collapsed="false">
      <c r="C30" s="95"/>
      <c r="D30" s="95"/>
      <c r="E30" s="96"/>
      <c r="F30" s="97"/>
      <c r="G30" s="98"/>
      <c r="H30" s="98"/>
      <c r="I30" s="99"/>
      <c r="K30" s="95"/>
      <c r="L30" s="100"/>
      <c r="M30" s="97"/>
      <c r="N30" s="98"/>
      <c r="O30" s="99"/>
    </row>
    <row r="31" customFormat="false" ht="12.75" hidden="false" customHeight="false" outlineLevel="0" collapsed="false">
      <c r="C31" s="95"/>
      <c r="D31" s="100"/>
      <c r="E31" s="96"/>
      <c r="F31" s="97"/>
      <c r="G31" s="98"/>
      <c r="H31" s="98"/>
      <c r="I31" s="99"/>
      <c r="K31" s="95"/>
      <c r="L31" s="100"/>
      <c r="M31" s="97"/>
      <c r="N31" s="98"/>
      <c r="O31" s="99"/>
    </row>
    <row r="32" customFormat="false" ht="12.75" hidden="false" customHeight="false" outlineLevel="0" collapsed="false">
      <c r="C32" s="95"/>
      <c r="D32" s="95"/>
      <c r="E32" s="96"/>
      <c r="F32" s="97"/>
      <c r="G32" s="98"/>
      <c r="H32" s="98"/>
      <c r="I32" s="99"/>
      <c r="K32" s="95"/>
      <c r="L32" s="100"/>
      <c r="M32" s="97"/>
      <c r="N32" s="98"/>
      <c r="O32" s="99"/>
    </row>
    <row r="33" customFormat="false" ht="12.75" hidden="false" customHeight="false" outlineLevel="0" collapsed="false">
      <c r="C33" s="95"/>
      <c r="D33" s="95"/>
      <c r="E33" s="96"/>
      <c r="F33" s="97"/>
      <c r="G33" s="98"/>
      <c r="H33" s="98"/>
      <c r="I33" s="99"/>
      <c r="K33" s="95"/>
      <c r="L33" s="100"/>
      <c r="M33" s="97"/>
      <c r="N33" s="98"/>
      <c r="O33" s="99"/>
    </row>
    <row r="34" customFormat="false" ht="12.75" hidden="false" customHeight="false" outlineLevel="0" collapsed="false">
      <c r="C34" s="95"/>
      <c r="D34" s="95"/>
      <c r="E34" s="96"/>
      <c r="F34" s="97"/>
      <c r="G34" s="98"/>
      <c r="H34" s="98"/>
      <c r="I34" s="99"/>
      <c r="K34" s="95"/>
      <c r="L34" s="100"/>
      <c r="M34" s="97"/>
      <c r="N34" s="98"/>
      <c r="O34" s="99"/>
    </row>
    <row r="35" customFormat="false" ht="12.75" hidden="false" customHeight="false" outlineLevel="0" collapsed="false">
      <c r="C35" s="95"/>
      <c r="D35" s="95"/>
      <c r="E35" s="96"/>
      <c r="F35" s="97"/>
      <c r="G35" s="98"/>
      <c r="H35" s="98"/>
      <c r="I35" s="99"/>
      <c r="K35" s="95"/>
      <c r="L35" s="100"/>
      <c r="M35" s="97"/>
      <c r="N35" s="98"/>
      <c r="O35" s="99"/>
    </row>
    <row r="36" customFormat="false" ht="12.75" hidden="false" customHeight="false" outlineLevel="0" collapsed="false">
      <c r="C36" s="95"/>
      <c r="D36" s="95"/>
      <c r="E36" s="96"/>
      <c r="F36" s="97"/>
      <c r="G36" s="98"/>
      <c r="H36" s="98"/>
      <c r="I36" s="99"/>
      <c r="K36" s="95"/>
      <c r="L36" s="100"/>
      <c r="M36" s="97"/>
      <c r="N36" s="98"/>
      <c r="O36" s="99"/>
    </row>
    <row r="37" customFormat="false" ht="12.75" hidden="false" customHeight="false" outlineLevel="0" collapsed="false">
      <c r="C37" s="95"/>
      <c r="D37" s="95"/>
      <c r="E37" s="96"/>
      <c r="F37" s="97"/>
      <c r="G37" s="98"/>
      <c r="H37" s="98"/>
      <c r="I37" s="99"/>
      <c r="K37" s="95"/>
      <c r="L37" s="100"/>
      <c r="M37" s="97"/>
      <c r="N37" s="98"/>
      <c r="O37" s="99"/>
    </row>
    <row r="38" customFormat="false" ht="12.75" hidden="false" customHeight="false" outlineLevel="0" collapsed="false">
      <c r="C38" s="95"/>
      <c r="D38" s="95"/>
      <c r="E38" s="96"/>
      <c r="F38" s="97"/>
      <c r="G38" s="98"/>
      <c r="H38" s="98"/>
      <c r="I38" s="99"/>
      <c r="K38" s="95"/>
      <c r="L38" s="100"/>
      <c r="M38" s="97"/>
      <c r="N38" s="98"/>
      <c r="O38" s="99"/>
    </row>
    <row r="39" customFormat="false" ht="12.75" hidden="false" customHeight="false" outlineLevel="0" collapsed="false">
      <c r="C39" s="95"/>
      <c r="D39" s="95"/>
      <c r="E39" s="96"/>
      <c r="F39" s="97"/>
      <c r="G39" s="98"/>
      <c r="H39" s="98"/>
      <c r="I39" s="99"/>
      <c r="K39" s="95"/>
      <c r="L39" s="100"/>
      <c r="M39" s="97"/>
      <c r="N39" s="98"/>
      <c r="O39" s="99"/>
    </row>
    <row r="40" customFormat="false" ht="12.75" hidden="false" customHeight="false" outlineLevel="0" collapsed="false">
      <c r="C40" s="95"/>
      <c r="D40" s="95"/>
      <c r="E40" s="96"/>
      <c r="F40" s="97"/>
      <c r="G40" s="98"/>
      <c r="H40" s="98"/>
      <c r="I40" s="99"/>
      <c r="K40" s="95"/>
      <c r="L40" s="100"/>
      <c r="M40" s="97"/>
      <c r="N40" s="98"/>
      <c r="O40" s="99"/>
    </row>
    <row r="41" customFormat="false" ht="12.75" hidden="false" customHeight="false" outlineLevel="0" collapsed="false">
      <c r="C41" s="95"/>
      <c r="D41" s="95"/>
      <c r="E41" s="96"/>
      <c r="F41" s="97"/>
      <c r="G41" s="98"/>
      <c r="H41" s="98"/>
      <c r="I41" s="99"/>
      <c r="K41" s="95"/>
      <c r="L41" s="100"/>
      <c r="M41" s="97"/>
      <c r="N41" s="98"/>
      <c r="O41" s="99"/>
    </row>
    <row r="42" customFormat="false" ht="12.75" hidden="false" customHeight="false" outlineLevel="0" collapsed="false">
      <c r="C42" s="95"/>
      <c r="D42" s="95"/>
      <c r="E42" s="96"/>
      <c r="F42" s="97"/>
      <c r="G42" s="98"/>
      <c r="H42" s="98"/>
      <c r="I42" s="99"/>
      <c r="K42" s="95"/>
      <c r="L42" s="100"/>
      <c r="M42" s="97"/>
      <c r="N42" s="98"/>
      <c r="O42" s="99"/>
    </row>
    <row r="43" customFormat="false" ht="12.75" hidden="false" customHeight="false" outlineLevel="0" collapsed="false">
      <c r="C43" s="95"/>
      <c r="D43" s="100"/>
      <c r="E43" s="96"/>
      <c r="F43" s="97"/>
      <c r="G43" s="98"/>
      <c r="H43" s="98"/>
      <c r="I43" s="99"/>
      <c r="K43" s="95"/>
      <c r="L43" s="100"/>
      <c r="M43" s="97"/>
      <c r="N43" s="98"/>
      <c r="O43" s="99"/>
    </row>
    <row r="44" customFormat="false" ht="12.75" hidden="false" customHeight="false" outlineLevel="0" collapsed="false">
      <c r="C44" s="95"/>
      <c r="D44" s="100"/>
      <c r="E44" s="96"/>
      <c r="F44" s="97"/>
      <c r="G44" s="98"/>
      <c r="H44" s="98"/>
      <c r="I44" s="99"/>
      <c r="K44" s="95"/>
      <c r="L44" s="100"/>
      <c r="M44" s="97"/>
      <c r="N44" s="98"/>
      <c r="O44" s="99"/>
    </row>
    <row r="45" customFormat="false" ht="12.75" hidden="false" customHeight="false" outlineLevel="0" collapsed="false">
      <c r="C45" s="95"/>
      <c r="D45" s="100"/>
      <c r="E45" s="96"/>
      <c r="F45" s="97"/>
      <c r="G45" s="98"/>
      <c r="H45" s="98"/>
      <c r="I45" s="99"/>
      <c r="K45" s="95"/>
      <c r="L45" s="100"/>
      <c r="M45" s="97"/>
      <c r="N45" s="98"/>
      <c r="O45" s="99"/>
    </row>
    <row r="46" customFormat="false" ht="12.75" hidden="false" customHeight="false" outlineLevel="0" collapsed="false">
      <c r="C46" s="95"/>
      <c r="D46" s="100"/>
      <c r="E46" s="96"/>
      <c r="F46" s="97"/>
      <c r="G46" s="98"/>
      <c r="H46" s="98"/>
      <c r="I46" s="99"/>
      <c r="K46" s="95"/>
      <c r="L46" s="100"/>
      <c r="M46" s="97"/>
      <c r="N46" s="98"/>
      <c r="O46" s="99"/>
    </row>
    <row r="47" customFormat="false" ht="12.75" hidden="false" customHeight="false" outlineLevel="0" collapsed="false">
      <c r="C47" s="95"/>
      <c r="D47" s="100"/>
      <c r="E47" s="96"/>
      <c r="F47" s="97"/>
      <c r="G47" s="98"/>
      <c r="H47" s="98"/>
      <c r="I47" s="99"/>
      <c r="K47" s="95"/>
      <c r="L47" s="100"/>
      <c r="M47" s="97"/>
      <c r="N47" s="98"/>
      <c r="O47" s="99"/>
    </row>
    <row r="48" customFormat="false" ht="12.75" hidden="false" customHeight="false" outlineLevel="0" collapsed="false">
      <c r="C48" s="95"/>
      <c r="D48" s="100"/>
      <c r="E48" s="96"/>
      <c r="F48" s="97"/>
      <c r="G48" s="98"/>
      <c r="H48" s="98"/>
      <c r="I48" s="99"/>
      <c r="K48" s="95"/>
      <c r="L48" s="100"/>
      <c r="M48" s="97"/>
      <c r="N48" s="98"/>
      <c r="O48" s="99"/>
    </row>
    <row r="49" customFormat="false" ht="12.75" hidden="false" customHeight="false" outlineLevel="0" collapsed="false">
      <c r="C49" s="95"/>
      <c r="D49" s="100"/>
      <c r="E49" s="96"/>
      <c r="F49" s="97"/>
      <c r="G49" s="98"/>
      <c r="H49" s="98"/>
      <c r="I49" s="99"/>
      <c r="K49" s="95"/>
      <c r="L49" s="100"/>
      <c r="M49" s="97"/>
      <c r="N49" s="98"/>
      <c r="O49" s="99"/>
    </row>
    <row r="50" customFormat="false" ht="12.75" hidden="false" customHeight="false" outlineLevel="0" collapsed="false">
      <c r="C50" s="95"/>
      <c r="D50" s="100"/>
      <c r="E50" s="96"/>
      <c r="F50" s="97"/>
      <c r="G50" s="98"/>
      <c r="H50" s="98"/>
      <c r="I50" s="99"/>
      <c r="K50" s="95"/>
      <c r="L50" s="100"/>
      <c r="M50" s="97"/>
      <c r="N50" s="98"/>
      <c r="O50" s="99"/>
    </row>
    <row r="51" customFormat="false" ht="12.75" hidden="false" customHeight="false" outlineLevel="0" collapsed="false">
      <c r="C51" s="95"/>
      <c r="D51" s="100"/>
      <c r="E51" s="96"/>
      <c r="F51" s="97"/>
      <c r="G51" s="98"/>
      <c r="H51" s="98"/>
      <c r="I51" s="99"/>
      <c r="K51" s="101"/>
      <c r="L51" s="102"/>
      <c r="M51" s="103"/>
      <c r="N51" s="104"/>
      <c r="O51" s="105"/>
    </row>
    <row r="52" customFormat="false" ht="12.75" hidden="false" customHeight="false" outlineLevel="0" collapsed="false">
      <c r="C52" s="95"/>
      <c r="D52" s="100"/>
      <c r="E52" s="96"/>
      <c r="F52" s="97"/>
      <c r="G52" s="98"/>
      <c r="H52" s="98"/>
      <c r="I52" s="99"/>
      <c r="K52" s="101"/>
      <c r="L52" s="102"/>
      <c r="M52" s="103"/>
      <c r="N52" s="104"/>
      <c r="O52" s="105"/>
    </row>
    <row r="53" customFormat="false" ht="12.75" hidden="false" customHeight="false" outlineLevel="0" collapsed="false">
      <c r="C53" s="95"/>
      <c r="D53" s="100"/>
      <c r="E53" s="96"/>
      <c r="F53" s="97"/>
      <c r="G53" s="98"/>
      <c r="H53" s="98"/>
      <c r="I53" s="99"/>
      <c r="K53" s="101"/>
      <c r="L53" s="102"/>
      <c r="M53" s="103"/>
      <c r="N53" s="104"/>
      <c r="O53" s="105"/>
    </row>
    <row r="54" customFormat="false" ht="12.75" hidden="false" customHeight="false" outlineLevel="0" collapsed="false">
      <c r="C54" s="95"/>
      <c r="D54" s="100"/>
      <c r="E54" s="96"/>
      <c r="F54" s="97"/>
      <c r="G54" s="98"/>
      <c r="H54" s="98"/>
      <c r="I54" s="99"/>
      <c r="K54" s="101"/>
      <c r="L54" s="102"/>
      <c r="M54" s="103"/>
      <c r="N54" s="104"/>
      <c r="O54" s="105"/>
    </row>
    <row r="55" customFormat="false" ht="12.75" hidden="false" customHeight="false" outlineLevel="0" collapsed="false">
      <c r="C55" s="95"/>
      <c r="D55" s="100"/>
      <c r="E55" s="96"/>
      <c r="F55" s="97"/>
      <c r="G55" s="98"/>
      <c r="H55" s="98"/>
      <c r="I55" s="99"/>
      <c r="K55" s="101"/>
      <c r="L55" s="102"/>
      <c r="M55" s="103"/>
      <c r="N55" s="104"/>
      <c r="O55" s="105"/>
    </row>
    <row r="56" customFormat="false" ht="12.75" hidden="false" customHeight="false" outlineLevel="0" collapsed="false">
      <c r="C56" s="95"/>
      <c r="D56" s="100"/>
      <c r="E56" s="96"/>
      <c r="F56" s="97"/>
      <c r="G56" s="98"/>
      <c r="H56" s="98"/>
      <c r="I56" s="99"/>
      <c r="K56" s="101"/>
      <c r="L56" s="102"/>
      <c r="M56" s="103"/>
      <c r="N56" s="104"/>
      <c r="O56" s="105"/>
    </row>
    <row r="57" customFormat="false" ht="12.75" hidden="false" customHeight="false" outlineLevel="0" collapsed="false">
      <c r="C57" s="95"/>
      <c r="D57" s="100"/>
      <c r="E57" s="96"/>
      <c r="F57" s="97"/>
      <c r="G57" s="98"/>
      <c r="H57" s="98"/>
      <c r="I57" s="99"/>
      <c r="K57" s="101"/>
      <c r="L57" s="102"/>
      <c r="M57" s="103"/>
      <c r="N57" s="104"/>
      <c r="O57" s="105"/>
    </row>
    <row r="58" customFormat="false" ht="12.75" hidden="false" customHeight="false" outlineLevel="0" collapsed="false">
      <c r="C58" s="101"/>
      <c r="D58" s="102"/>
      <c r="E58" s="106"/>
      <c r="F58" s="103"/>
      <c r="G58" s="104"/>
      <c r="H58" s="104"/>
      <c r="I58" s="105"/>
      <c r="K58" s="101"/>
      <c r="L58" s="102"/>
      <c r="M58" s="103"/>
      <c r="N58" s="104"/>
      <c r="O58" s="105"/>
    </row>
    <row r="59" customFormat="false" ht="12.75" hidden="false" customHeight="false" outlineLevel="0" collapsed="false">
      <c r="C59" s="101"/>
      <c r="D59" s="102"/>
      <c r="E59" s="106"/>
      <c r="F59" s="103"/>
      <c r="G59" s="104"/>
      <c r="H59" s="104"/>
      <c r="I59" s="105"/>
      <c r="K59" s="101"/>
      <c r="L59" s="102"/>
      <c r="M59" s="103"/>
      <c r="N59" s="104"/>
      <c r="O59" s="105"/>
    </row>
    <row r="60" customFormat="false" ht="12.75" hidden="false" customHeight="false" outlineLevel="0" collapsed="false">
      <c r="C60" s="101"/>
      <c r="D60" s="102"/>
      <c r="E60" s="106"/>
      <c r="F60" s="103"/>
      <c r="G60" s="104"/>
      <c r="H60" s="104"/>
      <c r="I60" s="105"/>
      <c r="K60" s="101"/>
      <c r="L60" s="102"/>
      <c r="M60" s="103"/>
      <c r="N60" s="104"/>
      <c r="O60" s="105"/>
    </row>
    <row r="61" customFormat="false" ht="12.75" hidden="false" customHeight="false" outlineLevel="0" collapsed="false">
      <c r="C61" s="101"/>
      <c r="D61" s="102"/>
      <c r="E61" s="106"/>
      <c r="F61" s="103"/>
      <c r="G61" s="104"/>
      <c r="H61" s="104"/>
      <c r="I61" s="105"/>
      <c r="K61" s="101"/>
      <c r="L61" s="102"/>
      <c r="M61" s="103"/>
      <c r="N61" s="104"/>
      <c r="O61" s="105"/>
    </row>
    <row r="62" customFormat="false" ht="12.75" hidden="false" customHeight="false" outlineLevel="0" collapsed="false">
      <c r="C62" s="101"/>
      <c r="D62" s="102"/>
      <c r="E62" s="106"/>
      <c r="F62" s="103"/>
      <c r="G62" s="104"/>
      <c r="H62" s="104"/>
      <c r="I62" s="105"/>
      <c r="K62" s="101"/>
      <c r="L62" s="102"/>
      <c r="M62" s="103"/>
      <c r="N62" s="104"/>
      <c r="O62" s="105"/>
    </row>
  </sheetData>
  <mergeCells count="3">
    <mergeCell ref="C3:O5"/>
    <mergeCell ref="C10:I10"/>
    <mergeCell ref="K10:O10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64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4" topLeftCell="D5" activePane="bottomRight" state="frozen"/>
      <selection pane="topLeft" activeCell="A1" activeCellId="0" sqref="A1"/>
      <selection pane="topRight" activeCell="D1" activeCellId="0" sqref="D1"/>
      <selection pane="bottomLeft" activeCell="A5" activeCellId="0" sqref="A5"/>
      <selection pane="bottomRight" activeCell="F5" activeCellId="0" sqref="F5:F289"/>
    </sheetView>
  </sheetViews>
  <sheetFormatPr defaultColWidth="10.70703125" defaultRowHeight="12.75" customHeight="true" zeroHeight="false" outlineLevelRow="0" outlineLevelCol="0"/>
  <cols>
    <col collapsed="false" customWidth="true" hidden="false" outlineLevel="0" max="2" min="1" style="0" width="5.71"/>
    <col collapsed="false" customWidth="true" hidden="false" outlineLevel="0" max="3" min="3" style="107" width="12.7"/>
    <col collapsed="false" customWidth="false" hidden="false" outlineLevel="0" max="4" min="4" style="108" width="10.71"/>
    <col collapsed="false" customWidth="false" hidden="false" outlineLevel="0" max="5" min="5" style="26" width="10.71"/>
    <col collapsed="false" customWidth="false" hidden="false" outlineLevel="0" max="6" min="6" style="27" width="10.71"/>
    <col collapsed="false" customWidth="false" hidden="false" outlineLevel="0" max="8" min="7" style="109" width="10.71"/>
    <col collapsed="false" customWidth="false" hidden="false" outlineLevel="0" max="9" min="9" style="110" width="10.71"/>
    <col collapsed="false" customWidth="true" hidden="false" outlineLevel="0" max="10" min="10" style="0" width="3.7"/>
    <col collapsed="false" customWidth="false" hidden="false" outlineLevel="0" max="11" min="11" style="111" width="10.71"/>
    <col collapsed="false" customWidth="false" hidden="false" outlineLevel="0" max="12" min="12" style="26" width="10.71"/>
    <col collapsed="false" customWidth="false" hidden="false" outlineLevel="0" max="13" min="13" style="27" width="10.71"/>
    <col collapsed="false" customWidth="false" hidden="false" outlineLevel="0" max="14" min="14" style="112" width="10.71"/>
    <col collapsed="false" customWidth="true" hidden="false" outlineLevel="0" max="15" min="15" style="0" width="3.7"/>
    <col collapsed="false" customWidth="true" hidden="false" outlineLevel="0" max="18" min="16" style="113" width="13.7"/>
    <col collapsed="false" customWidth="true" hidden="false" outlineLevel="0" max="20" min="19" style="0" width="13.7"/>
    <col collapsed="false" customWidth="true" hidden="false" outlineLevel="0" max="21" min="21" style="0" width="3.7"/>
    <col collapsed="false" customWidth="true" hidden="false" outlineLevel="0" max="24" min="22" style="113" width="13.7"/>
    <col collapsed="false" customWidth="true" hidden="false" outlineLevel="0" max="26" min="25" style="0" width="13.7"/>
    <col collapsed="false" customWidth="true" hidden="false" outlineLevel="0" max="27" min="27" style="0" width="3.7"/>
    <col collapsed="false" customWidth="true" hidden="false" outlineLevel="0" max="30" min="28" style="113" width="13.7"/>
    <col collapsed="false" customWidth="true" hidden="false" outlineLevel="0" max="32" min="31" style="0" width="13.7"/>
    <col collapsed="false" customWidth="true" hidden="false" outlineLevel="0" max="33" min="33" style="0" width="3.7"/>
    <col collapsed="false" customWidth="true" hidden="false" outlineLevel="0" max="36" min="34" style="113" width="13.7"/>
    <col collapsed="false" customWidth="true" hidden="false" outlineLevel="0" max="38" min="37" style="0" width="13.7"/>
    <col collapsed="false" customWidth="true" hidden="false" outlineLevel="0" max="39" min="39" style="0" width="3.7"/>
    <col collapsed="false" customWidth="true" hidden="false" outlineLevel="0" max="42" min="40" style="113" width="13.7"/>
    <col collapsed="false" customWidth="true" hidden="false" outlineLevel="0" max="44" min="43" style="0" width="13.7"/>
    <col collapsed="false" customWidth="true" hidden="false" outlineLevel="0" max="45" min="45" style="0" width="3.7"/>
    <col collapsed="false" customWidth="true" hidden="false" outlineLevel="0" max="50" min="46" style="0" width="13.7"/>
    <col collapsed="false" customWidth="true" hidden="false" outlineLevel="0" max="51" min="51" style="0" width="3.7"/>
    <col collapsed="false" customWidth="true" hidden="false" outlineLevel="0" max="52" min="52" style="114" width="14.85"/>
    <col collapsed="false" customWidth="true" hidden="false" outlineLevel="0" max="55" min="53" style="115" width="13.7"/>
    <col collapsed="false" customWidth="true" hidden="false" outlineLevel="0" max="56" min="56" style="0" width="3.7"/>
    <col collapsed="false" customWidth="true" hidden="false" outlineLevel="0" max="59" min="57" style="114" width="13.7"/>
    <col collapsed="false" customWidth="true" hidden="false" outlineLevel="0" max="60" min="60" style="0" width="3.7"/>
    <col collapsed="false" customWidth="true" hidden="false" outlineLevel="0" max="65" min="61" style="114" width="13.7"/>
    <col collapsed="false" customWidth="true" hidden="false" outlineLevel="0" max="66" min="66" style="114" width="3.7"/>
  </cols>
  <sheetData>
    <row r="1" customFormat="false" ht="12.75" hidden="false" customHeight="false" outlineLevel="0" collapsed="false">
      <c r="A1" s="116" t="n">
        <f aca="false">COLUMN(C1)</f>
        <v>3</v>
      </c>
      <c r="C1" s="117" t="n">
        <f aca="false">TodayDate</f>
        <v>37211</v>
      </c>
      <c r="D1" s="118"/>
      <c r="I1" s="119"/>
      <c r="K1" s="120"/>
      <c r="N1" s="121"/>
    </row>
    <row r="2" customFormat="false" ht="15" hidden="false" customHeight="false" outlineLevel="0" collapsed="false">
      <c r="A2" s="116" t="n">
        <f aca="false">COLUMN(AW1)</f>
        <v>49</v>
      </c>
      <c r="B2" s="122"/>
      <c r="C2" s="123"/>
      <c r="D2" s="123"/>
      <c r="E2" s="123"/>
      <c r="F2" s="123"/>
      <c r="G2" s="123"/>
      <c r="H2" s="123"/>
      <c r="I2" s="123"/>
      <c r="J2" s="123"/>
      <c r="K2" s="124"/>
      <c r="L2" s="124"/>
      <c r="M2" s="123"/>
      <c r="N2" s="123"/>
      <c r="O2" s="123"/>
      <c r="P2" s="125"/>
      <c r="Q2" s="125"/>
      <c r="R2" s="125"/>
      <c r="S2" s="126"/>
      <c r="T2" s="126"/>
      <c r="U2" s="122"/>
      <c r="V2" s="125"/>
      <c r="W2" s="125"/>
      <c r="X2" s="125"/>
      <c r="Y2" s="126"/>
      <c r="Z2" s="126"/>
      <c r="AA2" s="122"/>
      <c r="AB2" s="125"/>
      <c r="AC2" s="125"/>
      <c r="AD2" s="125"/>
      <c r="AE2" s="126"/>
      <c r="AF2" s="126"/>
      <c r="AG2" s="122"/>
      <c r="AH2" s="125"/>
      <c r="AI2" s="125"/>
      <c r="AJ2" s="125"/>
      <c r="AK2" s="126"/>
      <c r="AL2" s="126"/>
      <c r="AM2" s="122"/>
      <c r="AN2" s="125"/>
      <c r="AO2" s="125"/>
      <c r="AP2" s="125"/>
      <c r="AQ2" s="126"/>
      <c r="AR2" s="126"/>
      <c r="AS2" s="122"/>
      <c r="AT2" s="127" t="e">
        <f aca="true">SUM(INDIRECT(getentirerange(AT5,FALSE(),"COL")))</f>
        <v>#VALUE!</v>
      </c>
      <c r="AU2" s="127" t="e">
        <f aca="true">SUM(INDIRECT(getentirerange(AU5,FALSE(),"COL")))</f>
        <v>#VALUE!</v>
      </c>
      <c r="AV2" s="127"/>
      <c r="AW2" s="127"/>
      <c r="AX2" s="127" t="e">
        <f aca="true">SUM(INDIRECT(getentirerange(AX5,FALSE(),"COL")))</f>
        <v>#VALUE!</v>
      </c>
      <c r="AY2" s="127"/>
      <c r="AZ2" s="128" t="e">
        <f aca="true">SUM(INDIRECT(getentirerange(AZ5,FALSE(),"COL")))</f>
        <v>#VALUE!</v>
      </c>
      <c r="BA2" s="128" t="e">
        <f aca="true">SUM(INDIRECT(getentirerange(BA5,FALSE(),"COL")))</f>
        <v>#VALUE!</v>
      </c>
      <c r="BB2" s="128" t="e">
        <f aca="true">SUM(INDIRECT(getentirerange(BB5,FALSE(),"COL")))</f>
        <v>#VALUE!</v>
      </c>
      <c r="BC2" s="128" t="e">
        <f aca="true">SUM(INDIRECT(getentirerange(BC5,FALSE(),"COL")))</f>
        <v>#VALUE!</v>
      </c>
      <c r="BD2" s="122"/>
      <c r="BE2" s="128" t="e">
        <f aca="true">SUM(INDIRECT(getentirerange(BE5,FALSE(),"COL")))</f>
        <v>#VALUE!</v>
      </c>
      <c r="BF2" s="128" t="e">
        <f aca="true">SUM(INDIRECT(getentirerange(BF5,FALSE(),"COL")))</f>
        <v>#VALUE!</v>
      </c>
      <c r="BG2" s="128" t="e">
        <f aca="true">SUM(INDIRECT(getentirerange(BG5,FALSE(),"COL")))</f>
        <v>#VALUE!</v>
      </c>
      <c r="BH2" s="122"/>
      <c r="BI2" s="128" t="e">
        <f aca="true">SUM(INDIRECT(getentirerange(BI5,FALSE(),"COL")))</f>
        <v>#VALUE!</v>
      </c>
      <c r="BJ2" s="128" t="e">
        <f aca="true">SUM(INDIRECT(getentirerange(BJ5,FALSE(),"COL")))</f>
        <v>#VALUE!</v>
      </c>
      <c r="BK2" s="128" t="e">
        <f aca="true">SUM(INDIRECT(getentirerange(BK5,FALSE(),"COL")))</f>
        <v>#VALUE!</v>
      </c>
      <c r="BL2" s="128" t="e">
        <f aca="true">SUM(INDIRECT(getentirerange(BL5,FALSE(),"COL")))</f>
        <v>#VALUE!</v>
      </c>
      <c r="BM2" s="128" t="e">
        <f aca="true">SUM(INDIRECT(getentirerange(BM5,FALSE(),"COL")))</f>
        <v>#VALUE!</v>
      </c>
      <c r="BN2" s="128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22"/>
      <c r="FS2" s="122"/>
      <c r="FT2" s="122"/>
      <c r="FU2" s="122"/>
      <c r="FV2" s="122"/>
      <c r="FW2" s="122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22"/>
      <c r="GY2" s="122"/>
      <c r="GZ2" s="122"/>
      <c r="HA2" s="122"/>
      <c r="HB2" s="122"/>
      <c r="HC2" s="122"/>
      <c r="HD2" s="122"/>
      <c r="HE2" s="122"/>
      <c r="HF2" s="122"/>
      <c r="HG2" s="122"/>
      <c r="HH2" s="122"/>
      <c r="HI2" s="122"/>
      <c r="HJ2" s="122"/>
      <c r="HK2" s="122"/>
      <c r="HL2" s="122"/>
      <c r="HM2" s="122"/>
      <c r="HN2" s="122"/>
      <c r="HO2" s="122"/>
      <c r="HP2" s="122"/>
      <c r="HQ2" s="122"/>
      <c r="HR2" s="122"/>
      <c r="HS2" s="122"/>
      <c r="HT2" s="122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  <c r="IU2" s="122"/>
      <c r="IV2" s="122"/>
      <c r="IW2" s="122"/>
    </row>
    <row r="3" customFormat="false" ht="12.75" hidden="false" customHeight="false" outlineLevel="0" collapsed="false">
      <c r="A3" s="116" t="n">
        <f aca="false">COLUMN(BL1)</f>
        <v>64</v>
      </c>
      <c r="C3" s="27"/>
      <c r="D3" s="27"/>
      <c r="E3" s="27"/>
      <c r="G3" s="27"/>
      <c r="H3" s="27"/>
      <c r="I3" s="27"/>
      <c r="J3" s="27"/>
      <c r="K3" s="26"/>
      <c r="N3" s="27"/>
      <c r="O3" s="27"/>
      <c r="P3" s="129" t="s">
        <v>169</v>
      </c>
      <c r="Q3" s="130"/>
      <c r="R3" s="130"/>
      <c r="S3" s="131"/>
      <c r="T3" s="132" t="e">
        <f aca="true">SUM(INDIRECT(getentirerange(T5,FALSE(),"COL")))</f>
        <v>#VALUE!</v>
      </c>
      <c r="V3" s="129" t="s">
        <v>170</v>
      </c>
      <c r="W3" s="130"/>
      <c r="X3" s="130"/>
      <c r="Y3" s="131"/>
      <c r="Z3" s="132" t="e">
        <f aca="true">SUM(INDIRECT(getentirerange(Z5,FALSE(),"COL")))</f>
        <v>#VALUE!</v>
      </c>
      <c r="AB3" s="129" t="s">
        <v>171</v>
      </c>
      <c r="AC3" s="130"/>
      <c r="AD3" s="130"/>
      <c r="AE3" s="131"/>
      <c r="AF3" s="132" t="e">
        <f aca="true">SUM(INDIRECT(getentirerange(AF5,FALSE(),"COL")))</f>
        <v>#VALUE!</v>
      </c>
      <c r="AH3" s="129" t="s">
        <v>172</v>
      </c>
      <c r="AI3" s="130"/>
      <c r="AJ3" s="130"/>
      <c r="AK3" s="131"/>
      <c r="AL3" s="132" t="e">
        <f aca="true">SUM(INDIRECT(getentirerange(AL5,FALSE(),"COL")))</f>
        <v>#VALUE!</v>
      </c>
      <c r="AN3" s="129" t="s">
        <v>173</v>
      </c>
      <c r="AO3" s="130"/>
      <c r="AP3" s="130"/>
      <c r="AQ3" s="131"/>
      <c r="AR3" s="132" t="e">
        <f aca="true">SUM(INDIRECT(getentirerange(AR5,FALSE(),"COL")))</f>
        <v>#VALUE!</v>
      </c>
      <c r="AT3" s="133" t="s">
        <v>174</v>
      </c>
      <c r="AU3" s="134"/>
      <c r="AV3" s="134"/>
      <c r="AW3" s="134"/>
      <c r="AX3" s="135"/>
    </row>
    <row r="4" customFormat="false" ht="25.5" hidden="false" customHeight="false" outlineLevel="0" collapsed="false">
      <c r="A4" s="116" t="n">
        <f aca="false">ROW(D5)</f>
        <v>5</v>
      </c>
      <c r="B4" s="136"/>
      <c r="C4" s="137" t="s">
        <v>5</v>
      </c>
      <c r="D4" s="138" t="s">
        <v>175</v>
      </c>
      <c r="E4" s="139" t="s">
        <v>6</v>
      </c>
      <c r="F4" s="140" t="s">
        <v>176</v>
      </c>
      <c r="G4" s="141" t="s">
        <v>37</v>
      </c>
      <c r="H4" s="141" t="s">
        <v>177</v>
      </c>
      <c r="I4" s="142" t="s">
        <v>178</v>
      </c>
      <c r="J4" s="143"/>
      <c r="K4" s="144" t="s">
        <v>179</v>
      </c>
      <c r="L4" s="139" t="s">
        <v>180</v>
      </c>
      <c r="M4" s="140" t="s">
        <v>181</v>
      </c>
      <c r="N4" s="145" t="s">
        <v>180</v>
      </c>
      <c r="O4" s="143"/>
      <c r="P4" s="146" t="s">
        <v>70</v>
      </c>
      <c r="Q4" s="147" t="s">
        <v>65</v>
      </c>
      <c r="R4" s="147" t="s">
        <v>182</v>
      </c>
      <c r="S4" s="148" t="s">
        <v>183</v>
      </c>
      <c r="T4" s="149" t="s">
        <v>184</v>
      </c>
      <c r="U4" s="150"/>
      <c r="V4" s="146" t="s">
        <v>70</v>
      </c>
      <c r="W4" s="147" t="s">
        <v>65</v>
      </c>
      <c r="X4" s="147" t="s">
        <v>182</v>
      </c>
      <c r="Y4" s="148" t="s">
        <v>183</v>
      </c>
      <c r="Z4" s="149" t="s">
        <v>185</v>
      </c>
      <c r="AA4" s="150"/>
      <c r="AB4" s="146" t="s">
        <v>70</v>
      </c>
      <c r="AC4" s="147" t="s">
        <v>65</v>
      </c>
      <c r="AD4" s="147" t="s">
        <v>182</v>
      </c>
      <c r="AE4" s="148" t="s">
        <v>183</v>
      </c>
      <c r="AF4" s="149" t="s">
        <v>13</v>
      </c>
      <c r="AG4" s="150"/>
      <c r="AH4" s="146" t="s">
        <v>70</v>
      </c>
      <c r="AI4" s="147" t="s">
        <v>65</v>
      </c>
      <c r="AJ4" s="147" t="s">
        <v>182</v>
      </c>
      <c r="AK4" s="148" t="s">
        <v>183</v>
      </c>
      <c r="AL4" s="149" t="s">
        <v>186</v>
      </c>
      <c r="AM4" s="150"/>
      <c r="AN4" s="146" t="s">
        <v>70</v>
      </c>
      <c r="AO4" s="147" t="s">
        <v>65</v>
      </c>
      <c r="AP4" s="147" t="s">
        <v>182</v>
      </c>
      <c r="AQ4" s="148" t="s">
        <v>183</v>
      </c>
      <c r="AR4" s="149" t="s">
        <v>187</v>
      </c>
      <c r="AS4" s="150"/>
      <c r="AT4" s="151" t="s">
        <v>49</v>
      </c>
      <c r="AU4" s="152" t="s">
        <v>46</v>
      </c>
      <c r="AV4" s="152" t="s">
        <v>183</v>
      </c>
      <c r="AW4" s="152"/>
      <c r="AX4" s="153" t="s">
        <v>188</v>
      </c>
      <c r="AY4" s="150"/>
      <c r="AZ4" s="154" t="s">
        <v>189</v>
      </c>
      <c r="BA4" s="155" t="s">
        <v>190</v>
      </c>
      <c r="BB4" s="155" t="s">
        <v>191</v>
      </c>
      <c r="BC4" s="156" t="s">
        <v>192</v>
      </c>
      <c r="BD4" s="150"/>
      <c r="BE4" s="154" t="s">
        <v>193</v>
      </c>
      <c r="BF4" s="157" t="s">
        <v>194</v>
      </c>
      <c r="BG4" s="158" t="s">
        <v>195</v>
      </c>
      <c r="BH4" s="150"/>
      <c r="BI4" s="159" t="s">
        <v>196</v>
      </c>
      <c r="BJ4" s="160" t="s">
        <v>187</v>
      </c>
      <c r="BK4" s="160" t="s">
        <v>13</v>
      </c>
      <c r="BL4" s="160" t="s">
        <v>186</v>
      </c>
      <c r="BM4" s="161" t="s">
        <v>197</v>
      </c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</row>
    <row r="5" customFormat="false" ht="12.75" hidden="false" customHeight="false" outlineLevel="0" collapsed="false">
      <c r="C5" s="107" t="n">
        <f aca="false">Main!E7</f>
        <v>37226</v>
      </c>
      <c r="D5" s="108" t="n">
        <v>37222</v>
      </c>
      <c r="E5" s="26" t="n">
        <v>2.6</v>
      </c>
      <c r="F5" s="27" t="n">
        <v>0.785</v>
      </c>
      <c r="G5" s="109" t="n">
        <v>0.0214199260306436</v>
      </c>
      <c r="H5" s="109" t="n">
        <f aca="false">1/((1+G5/2)^(2*((C5-$C$1)/365.25)))</f>
        <v>0.999125391515369</v>
      </c>
      <c r="I5" s="110" t="n">
        <f aca="false">D5-$C$1</f>
        <v>11</v>
      </c>
      <c r="K5" s="26" t="n">
        <v>2.551</v>
      </c>
      <c r="L5" s="26" t="n">
        <f aca="false">E5-K5</f>
        <v>0.0489999999999999</v>
      </c>
      <c r="M5" s="27" t="n">
        <v>0.785</v>
      </c>
      <c r="N5" s="112" t="n">
        <f aca="false">(F5-M5)*100</f>
        <v>0</v>
      </c>
      <c r="P5" s="113" t="e">
        <f aca="false">#REF!</f>
        <v>#REF!</v>
      </c>
      <c r="Q5" s="113" t="e">
        <f aca="false">#REF!</f>
        <v>#REF!</v>
      </c>
      <c r="R5" s="113" t="n">
        <f aca="false">Swaptions!AR24</f>
        <v>0</v>
      </c>
      <c r="S5" s="113" t="e">
        <f aca="false">P5+Q5+R5</f>
        <v>#REF!</v>
      </c>
      <c r="T5" s="113" t="e">
        <f aca="false">S5/10000</f>
        <v>#REF!</v>
      </c>
      <c r="V5" s="113" t="e">
        <f aca="false">#REF!</f>
        <v>#REF!</v>
      </c>
      <c r="W5" s="113" t="e">
        <f aca="false">#REF!</f>
        <v>#REF!</v>
      </c>
      <c r="X5" s="113" t="n">
        <f aca="false">Swaptions!AD24</f>
        <v>0</v>
      </c>
      <c r="Y5" s="113" t="e">
        <f aca="false">V5+W5+X5</f>
        <v>#REF!</v>
      </c>
      <c r="Z5" s="113" t="e">
        <f aca="false">Y5/1000</f>
        <v>#REF!</v>
      </c>
      <c r="AB5" s="113" t="e">
        <f aca="false">#REF!</f>
        <v>#REF!</v>
      </c>
      <c r="AC5" s="113" t="e">
        <f aca="false">#REF!</f>
        <v>#REF!</v>
      </c>
      <c r="AD5" s="113" t="n">
        <f aca="false">Swaptions!BT24</f>
        <v>0</v>
      </c>
      <c r="AE5" s="113" t="e">
        <f aca="false">AB5+AC5+AD5</f>
        <v>#REF!</v>
      </c>
      <c r="AF5" s="113" t="e">
        <f aca="false">AE5/100</f>
        <v>#REF!</v>
      </c>
      <c r="AH5" s="113" t="e">
        <f aca="false">#REF!</f>
        <v>#REF!</v>
      </c>
      <c r="AI5" s="113" t="e">
        <f aca="false">#REF!</f>
        <v>#REF!</v>
      </c>
      <c r="AJ5" s="113" t="n">
        <f aca="false">Swaptions!CH24</f>
        <v>0</v>
      </c>
      <c r="AK5" s="113" t="e">
        <f aca="false">AH5+AI5+AJ5</f>
        <v>#REF!</v>
      </c>
      <c r="AL5" s="113" t="e">
        <f aca="false">AK5/365.25</f>
        <v>#REF!</v>
      </c>
      <c r="AN5" s="113" t="e">
        <f aca="false">#REF!</f>
        <v>#REF!</v>
      </c>
      <c r="AO5" s="113" t="e">
        <f aca="false">#REF!</f>
        <v>#REF!</v>
      </c>
      <c r="AP5" s="113" t="n">
        <f aca="false">Swaptions!BF24</f>
        <v>0</v>
      </c>
      <c r="AQ5" s="113" t="e">
        <f aca="false">AN5+AO5+AP5</f>
        <v>#REF!</v>
      </c>
      <c r="AR5" s="113" t="e">
        <f aca="false">AQ5/10</f>
        <v>#REF!</v>
      </c>
      <c r="AT5" s="113" t="n">
        <v>-8346.2287291</v>
      </c>
      <c r="AU5" s="113" t="n">
        <v>8254.04744659</v>
      </c>
      <c r="AV5" s="113" t="n">
        <f aca="false">AT5+AU5</f>
        <v>-92.1812825099987</v>
      </c>
      <c r="AW5" s="113" t="n">
        <v>-15.6736867421114</v>
      </c>
      <c r="AX5" s="113" t="e">
        <f aca="false">T5-AU5-AW5</f>
        <v>#REF!</v>
      </c>
      <c r="AZ5" s="114" t="n">
        <v>-44533773.5430384</v>
      </c>
      <c r="BA5" s="114" t="e">
        <f aca="false">Y5-AZ5</f>
        <v>#REF!</v>
      </c>
      <c r="BB5" s="114" t="n">
        <f aca="false">AT5*L5*10000</f>
        <v>-4089652.07725899</v>
      </c>
      <c r="BC5" s="114" t="e">
        <f aca="false">(BA5+BB5)/1000</f>
        <v>#REF!</v>
      </c>
      <c r="BE5" s="114" t="n">
        <v>52774.4780311002</v>
      </c>
      <c r="BF5" s="114" t="n">
        <v>-171703.310975298</v>
      </c>
      <c r="BG5" s="114" t="n">
        <v>3207921.7271251</v>
      </c>
      <c r="BI5" s="114" t="n">
        <f aca="false">((L5*10000)*(AT5+AU5))/1000</f>
        <v>-45.1688284298993</v>
      </c>
      <c r="BJ5" s="114" t="e">
        <f aca="false">((AX5/2)*L5*10000)/1000</f>
        <v>#REF!</v>
      </c>
      <c r="BK5" s="114" t="e">
        <f aca="false">(N5*AF5)/1000</f>
        <v>#REF!</v>
      </c>
      <c r="BL5" s="114" t="n">
        <v>-178.643434173532</v>
      </c>
      <c r="BM5" s="114" t="e">
        <f aca="false">BC5-BI5-BJ5-BK5-BL5</f>
        <v>#REF!</v>
      </c>
    </row>
    <row r="6" customFormat="false" ht="12.75" hidden="false" customHeight="false" outlineLevel="0" collapsed="false">
      <c r="C6" s="107" t="n">
        <f aca="false">EOMONTH(C5,0)+1</f>
        <v>37257</v>
      </c>
      <c r="D6" s="108" t="n">
        <v>37251</v>
      </c>
      <c r="E6" s="26" t="n">
        <v>2.82</v>
      </c>
      <c r="F6" s="27" t="n">
        <v>0.78</v>
      </c>
      <c r="G6" s="109" t="n">
        <v>0.0214062528730601</v>
      </c>
      <c r="H6" s="109" t="n">
        <f aca="false">1/((1+G6/2)^(2*((C6-$C$1)/365.25)))</f>
        <v>0.997321989777212</v>
      </c>
      <c r="I6" s="110" t="n">
        <f aca="false">D6-$C$1</f>
        <v>40</v>
      </c>
      <c r="K6" s="26" t="n">
        <v>2.767</v>
      </c>
      <c r="L6" s="26" t="n">
        <f aca="false">E6-K6</f>
        <v>0.0529999999999999</v>
      </c>
      <c r="M6" s="27" t="n">
        <v>0.775</v>
      </c>
      <c r="N6" s="112" t="n">
        <f aca="false">(F6-M6)*100</f>
        <v>0.5</v>
      </c>
      <c r="P6" s="113" t="e">
        <f aca="false">#REF!</f>
        <v>#REF!</v>
      </c>
      <c r="Q6" s="113" t="e">
        <f aca="false">#REF!</f>
        <v>#REF!</v>
      </c>
      <c r="R6" s="113" t="e">
        <f aca="false">Swaptions!AR25</f>
        <v>#NAME?</v>
      </c>
      <c r="S6" s="113" t="e">
        <f aca="false">P6+Q6+R6</f>
        <v>#REF!</v>
      </c>
      <c r="T6" s="113" t="e">
        <f aca="false">S6/10000</f>
        <v>#REF!</v>
      </c>
      <c r="V6" s="113" t="e">
        <f aca="false">#REF!</f>
        <v>#REF!</v>
      </c>
      <c r="W6" s="113" t="e">
        <f aca="false">#REF!</f>
        <v>#REF!</v>
      </c>
      <c r="X6" s="113" t="e">
        <f aca="false">Swaptions!AD25</f>
        <v>#NAME?</v>
      </c>
      <c r="Y6" s="113" t="e">
        <f aca="false">V6+W6+X6</f>
        <v>#REF!</v>
      </c>
      <c r="Z6" s="113" t="e">
        <f aca="false">Y6/1000</f>
        <v>#REF!</v>
      </c>
      <c r="AB6" s="113" t="e">
        <f aca="false">#REF!</f>
        <v>#REF!</v>
      </c>
      <c r="AC6" s="113" t="e">
        <f aca="false">#REF!</f>
        <v>#REF!</v>
      </c>
      <c r="AD6" s="113" t="e">
        <f aca="false">Swaptions!BT25</f>
        <v>#NAME?</v>
      </c>
      <c r="AE6" s="113" t="e">
        <f aca="false">AB6+AC6+AD6</f>
        <v>#REF!</v>
      </c>
      <c r="AF6" s="113" t="e">
        <f aca="false">AE6/100</f>
        <v>#REF!</v>
      </c>
      <c r="AH6" s="113" t="e">
        <f aca="false">#REF!</f>
        <v>#REF!</v>
      </c>
      <c r="AI6" s="113" t="e">
        <f aca="false">#REF!</f>
        <v>#REF!</v>
      </c>
      <c r="AJ6" s="113" t="e">
        <f aca="false">Swaptions!CH25</f>
        <v>#NAME?</v>
      </c>
      <c r="AK6" s="113" t="e">
        <f aca="false">AH6+AI6+AJ6</f>
        <v>#REF!</v>
      </c>
      <c r="AL6" s="113" t="e">
        <f aca="false">AK6/365.25</f>
        <v>#REF!</v>
      </c>
      <c r="AN6" s="113" t="e">
        <f aca="false">#REF!</f>
        <v>#REF!</v>
      </c>
      <c r="AO6" s="113" t="e">
        <f aca="false">#REF!</f>
        <v>#REF!</v>
      </c>
      <c r="AP6" s="113" t="e">
        <f aca="false">Swaptions!BF25</f>
        <v>#NAME?</v>
      </c>
      <c r="AQ6" s="113" t="e">
        <f aca="false">AN6+AO6+AP6</f>
        <v>#REF!</v>
      </c>
      <c r="AR6" s="113" t="e">
        <f aca="false">AQ6/10</f>
        <v>#REF!</v>
      </c>
      <c r="AT6" s="113" t="n">
        <v>-3768.32421746</v>
      </c>
      <c r="AU6" s="113" t="n">
        <v>3894.98188002</v>
      </c>
      <c r="AV6" s="113" t="n">
        <f aca="false">AT6+AU6</f>
        <v>126.65766256</v>
      </c>
      <c r="AW6" s="113" t="n">
        <v>-17.5477212824972</v>
      </c>
      <c r="AX6" s="113" t="e">
        <f aca="false">T6-AU6-AW6</f>
        <v>#REF!</v>
      </c>
      <c r="AZ6" s="114" t="n">
        <v>-39449688.6101666</v>
      </c>
      <c r="BA6" s="114" t="e">
        <f aca="false">Y6-AZ6</f>
        <v>#REF!</v>
      </c>
      <c r="BB6" s="114" t="n">
        <f aca="false">AT6*L6*10000</f>
        <v>-1997211.8352538</v>
      </c>
      <c r="BC6" s="114" t="e">
        <f aca="false">(BA6+BB6)/1000</f>
        <v>#REF!</v>
      </c>
      <c r="BE6" s="114" t="n">
        <v>41933.4640859632</v>
      </c>
      <c r="BF6" s="114" t="n">
        <v>-46229.050565092</v>
      </c>
      <c r="BG6" s="114" t="n">
        <v>568647.188817437</v>
      </c>
      <c r="BI6" s="114" t="n">
        <f aca="false">((L6*10000)*(AT6+AU6))/1000</f>
        <v>67.1285611568</v>
      </c>
      <c r="BJ6" s="114" t="e">
        <f aca="false">((AX6/2)*L6*10000)/1000</f>
        <v>#REF!</v>
      </c>
      <c r="BK6" s="114" t="e">
        <f aca="false">(N6*AF6)/1000</f>
        <v>#REF!</v>
      </c>
      <c r="BL6" s="114" t="n">
        <v>-45.7162934278026</v>
      </c>
      <c r="BM6" s="114" t="e">
        <f aca="false">BC6-BI6-BJ6-BK6-BL6</f>
        <v>#REF!</v>
      </c>
    </row>
    <row r="7" customFormat="false" ht="12.75" hidden="false" customHeight="false" outlineLevel="0" collapsed="false">
      <c r="C7" s="107" t="n">
        <f aca="false">EOMONTH(C6,0)+1</f>
        <v>37288</v>
      </c>
      <c r="D7" s="108" t="n">
        <v>37284</v>
      </c>
      <c r="E7" s="26" t="n">
        <v>2.878</v>
      </c>
      <c r="F7" s="27" t="n">
        <v>0.7275</v>
      </c>
      <c r="G7" s="109" t="n">
        <v>0.0213821546608988</v>
      </c>
      <c r="H7" s="109" t="n">
        <f aca="false">1/((1+G7/2)^(2*((C7-$C$1)/365.25)))</f>
        <v>0.995526294038687</v>
      </c>
      <c r="I7" s="110" t="n">
        <f aca="false">D7-$C$1</f>
        <v>73</v>
      </c>
      <c r="K7" s="26" t="n">
        <v>2.825</v>
      </c>
      <c r="L7" s="26" t="n">
        <f aca="false">E7-K7</f>
        <v>0.0529999999999999</v>
      </c>
      <c r="M7" s="27" t="n">
        <v>0.7225</v>
      </c>
      <c r="N7" s="112" t="n">
        <f aca="false">(F7-M7)*100</f>
        <v>0.5</v>
      </c>
      <c r="P7" s="113" t="e">
        <f aca="false">#REF!</f>
        <v>#REF!</v>
      </c>
      <c r="Q7" s="113" t="e">
        <f aca="false">#REF!</f>
        <v>#REF!</v>
      </c>
      <c r="R7" s="113" t="e">
        <f aca="false">Swaptions!AR26</f>
        <v>#NAME?</v>
      </c>
      <c r="S7" s="113" t="e">
        <f aca="false">P7+Q7+R7</f>
        <v>#REF!</v>
      </c>
      <c r="T7" s="113" t="e">
        <f aca="false">S7/10000</f>
        <v>#REF!</v>
      </c>
      <c r="V7" s="113" t="e">
        <f aca="false">#REF!</f>
        <v>#REF!</v>
      </c>
      <c r="W7" s="113" t="e">
        <f aca="false">#REF!</f>
        <v>#REF!</v>
      </c>
      <c r="X7" s="113" t="e">
        <f aca="false">Swaptions!AD26</f>
        <v>#NAME?</v>
      </c>
      <c r="Y7" s="113" t="e">
        <f aca="false">V7+W7+X7</f>
        <v>#REF!</v>
      </c>
      <c r="Z7" s="113" t="e">
        <f aca="false">Y7/1000</f>
        <v>#REF!</v>
      </c>
      <c r="AB7" s="113" t="e">
        <f aca="false">#REF!</f>
        <v>#REF!</v>
      </c>
      <c r="AC7" s="113" t="e">
        <f aca="false">#REF!</f>
        <v>#REF!</v>
      </c>
      <c r="AD7" s="113" t="e">
        <f aca="false">Swaptions!BT26</f>
        <v>#NAME?</v>
      </c>
      <c r="AE7" s="113" t="e">
        <f aca="false">AB7+AC7+AD7</f>
        <v>#REF!</v>
      </c>
      <c r="AF7" s="113" t="e">
        <f aca="false">AE7/100</f>
        <v>#REF!</v>
      </c>
      <c r="AH7" s="113" t="e">
        <f aca="false">#REF!</f>
        <v>#REF!</v>
      </c>
      <c r="AI7" s="113" t="e">
        <f aca="false">#REF!</f>
        <v>#REF!</v>
      </c>
      <c r="AJ7" s="113" t="e">
        <f aca="false">Swaptions!CH26</f>
        <v>#NAME?</v>
      </c>
      <c r="AK7" s="113" t="e">
        <f aca="false">AH7+AI7+AJ7</f>
        <v>#REF!</v>
      </c>
      <c r="AL7" s="113" t="e">
        <f aca="false">AK7/365.25</f>
        <v>#REF!</v>
      </c>
      <c r="AN7" s="113" t="e">
        <f aca="false">#REF!</f>
        <v>#REF!</v>
      </c>
      <c r="AO7" s="113" t="e">
        <f aca="false">#REF!</f>
        <v>#REF!</v>
      </c>
      <c r="AP7" s="113" t="e">
        <f aca="false">Swaptions!BF26</f>
        <v>#NAME?</v>
      </c>
      <c r="AQ7" s="113" t="e">
        <f aca="false">AN7+AO7+AP7</f>
        <v>#REF!</v>
      </c>
      <c r="AR7" s="113" t="e">
        <f aca="false">AQ7/10</f>
        <v>#REF!</v>
      </c>
      <c r="AT7" s="113" t="n">
        <v>322.783820873233</v>
      </c>
      <c r="AU7" s="113" t="n">
        <v>-1309.81329356</v>
      </c>
      <c r="AV7" s="113" t="n">
        <f aca="false">AT7+AU7</f>
        <v>-987.029472686767</v>
      </c>
      <c r="AW7" s="113" t="n">
        <v>-17.932915628294</v>
      </c>
      <c r="AX7" s="113" t="e">
        <f aca="false">T7-AU7-AW7</f>
        <v>#REF!</v>
      </c>
      <c r="AZ7" s="114" t="n">
        <v>-20192485.6812408</v>
      </c>
      <c r="BA7" s="114" t="e">
        <f aca="false">Y7-AZ7</f>
        <v>#REF!</v>
      </c>
      <c r="BB7" s="114" t="n">
        <f aca="false">AT7*L7*10000</f>
        <v>171075.425062813</v>
      </c>
      <c r="BC7" s="114" t="e">
        <f aca="false">(BA7+BB7)/1000</f>
        <v>#REF!</v>
      </c>
      <c r="BE7" s="114" t="n">
        <v>465076.019249182</v>
      </c>
      <c r="BF7" s="114" t="n">
        <v>-245264.713479001</v>
      </c>
      <c r="BG7" s="114" t="n">
        <v>3733620.33836091</v>
      </c>
      <c r="BI7" s="114" t="n">
        <f aca="false">((L7*10000)*(AT7+AU7))/1000</f>
        <v>-523.125620523986</v>
      </c>
      <c r="BJ7" s="114" t="e">
        <f aca="false">((AX7/2)*L7*10000)/1000</f>
        <v>#REF!</v>
      </c>
      <c r="BK7" s="114" t="e">
        <f aca="false">(N7*AF7)/1000</f>
        <v>#REF!</v>
      </c>
      <c r="BL7" s="114" t="n">
        <v>-244.881557918265</v>
      </c>
      <c r="BM7" s="114" t="e">
        <f aca="false">BC7-BI7-BJ7-BK7-BL7</f>
        <v>#REF!</v>
      </c>
    </row>
    <row r="8" customFormat="false" ht="12.75" hidden="false" customHeight="false" outlineLevel="0" collapsed="false">
      <c r="C8" s="107" t="n">
        <f aca="false">EOMONTH(C7,0)+1</f>
        <v>37316</v>
      </c>
      <c r="D8" s="108" t="n">
        <v>37312</v>
      </c>
      <c r="E8" s="26" t="n">
        <v>2.873</v>
      </c>
      <c r="F8" s="27" t="n">
        <v>0.6475</v>
      </c>
      <c r="G8" s="109" t="n">
        <v>0.0213701453514861</v>
      </c>
      <c r="H8" s="109" t="n">
        <f aca="false">1/((1+G8/2)^(2*((C8-$C$1)/365.25)))</f>
        <v>0.993907853791967</v>
      </c>
      <c r="I8" s="110" t="n">
        <f aca="false">D8-$C$1</f>
        <v>101</v>
      </c>
      <c r="K8" s="26" t="n">
        <v>2.822</v>
      </c>
      <c r="L8" s="26" t="n">
        <f aca="false">E8-K8</f>
        <v>0.0510000000000002</v>
      </c>
      <c r="M8" s="27" t="n">
        <v>0.6425</v>
      </c>
      <c r="N8" s="112" t="n">
        <f aca="false">(F8-M8)*100</f>
        <v>0.5</v>
      </c>
      <c r="P8" s="113" t="e">
        <f aca="false">#REF!</f>
        <v>#REF!</v>
      </c>
      <c r="Q8" s="113" t="e">
        <f aca="false">#REF!</f>
        <v>#REF!</v>
      </c>
      <c r="R8" s="113" t="e">
        <f aca="false">Swaptions!AR27</f>
        <v>#NAME?</v>
      </c>
      <c r="S8" s="113" t="e">
        <f aca="false">P8+Q8+R8</f>
        <v>#REF!</v>
      </c>
      <c r="T8" s="113" t="e">
        <f aca="false">S8/10000</f>
        <v>#REF!</v>
      </c>
      <c r="V8" s="113" t="e">
        <f aca="false">#REF!</f>
        <v>#REF!</v>
      </c>
      <c r="W8" s="113" t="e">
        <f aca="false">#REF!</f>
        <v>#REF!</v>
      </c>
      <c r="X8" s="113" t="e">
        <f aca="false">Swaptions!AD27</f>
        <v>#NAME?</v>
      </c>
      <c r="Y8" s="113" t="e">
        <f aca="false">V8+W8+X8</f>
        <v>#REF!</v>
      </c>
      <c r="Z8" s="113" t="e">
        <f aca="false">Y8/1000</f>
        <v>#REF!</v>
      </c>
      <c r="AB8" s="113" t="e">
        <f aca="false">#REF!</f>
        <v>#REF!</v>
      </c>
      <c r="AC8" s="113" t="e">
        <f aca="false">#REF!</f>
        <v>#REF!</v>
      </c>
      <c r="AD8" s="113" t="e">
        <f aca="false">Swaptions!BT27</f>
        <v>#NAME?</v>
      </c>
      <c r="AE8" s="113" t="e">
        <f aca="false">AB8+AC8+AD8</f>
        <v>#REF!</v>
      </c>
      <c r="AF8" s="113" t="e">
        <f aca="false">AE8/100</f>
        <v>#REF!</v>
      </c>
      <c r="AH8" s="113" t="e">
        <f aca="false">#REF!</f>
        <v>#REF!</v>
      </c>
      <c r="AI8" s="113" t="e">
        <f aca="false">#REF!</f>
        <v>#REF!</v>
      </c>
      <c r="AJ8" s="113" t="e">
        <f aca="false">Swaptions!CH27</f>
        <v>#NAME?</v>
      </c>
      <c r="AK8" s="113" t="e">
        <f aca="false">AH8+AI8+AJ8</f>
        <v>#REF!</v>
      </c>
      <c r="AL8" s="113" t="e">
        <f aca="false">AK8/365.25</f>
        <v>#REF!</v>
      </c>
      <c r="AN8" s="113" t="e">
        <f aca="false">#REF!</f>
        <v>#REF!</v>
      </c>
      <c r="AO8" s="113" t="e">
        <f aca="false">#REF!</f>
        <v>#REF!</v>
      </c>
      <c r="AP8" s="113" t="e">
        <f aca="false">Swaptions!BF27</f>
        <v>#NAME?</v>
      </c>
      <c r="AQ8" s="113" t="e">
        <f aca="false">AN8+AO8+AP8</f>
        <v>#REF!</v>
      </c>
      <c r="AR8" s="113" t="e">
        <f aca="false">AQ8/10</f>
        <v>#REF!</v>
      </c>
      <c r="AT8" s="113" t="n">
        <v>-649.011453976767</v>
      </c>
      <c r="AU8" s="113" t="n">
        <v>572.56973351</v>
      </c>
      <c r="AV8" s="113" t="n">
        <f aca="false">AT8+AU8</f>
        <v>-76.4417204667666</v>
      </c>
      <c r="AW8" s="113" t="n">
        <v>-3.18858949637877</v>
      </c>
      <c r="AX8" s="113" t="e">
        <f aca="false">T8-AU8-AW8</f>
        <v>#REF!</v>
      </c>
      <c r="AZ8" s="114" t="n">
        <v>21892878.9251541</v>
      </c>
      <c r="BA8" s="114" t="e">
        <f aca="false">Y8-AZ8</f>
        <v>#REF!</v>
      </c>
      <c r="BB8" s="114" t="n">
        <f aca="false">AT8*L8*10000</f>
        <v>-330995.841528152</v>
      </c>
      <c r="BC8" s="114" t="e">
        <f aca="false">(BA8+BB8)/1000</f>
        <v>#REF!</v>
      </c>
      <c r="BE8" s="114" t="n">
        <v>244772.021943981</v>
      </c>
      <c r="BF8" s="114" t="n">
        <v>-90212.7664414811</v>
      </c>
      <c r="BG8" s="114" t="n">
        <v>1464640.9573759</v>
      </c>
      <c r="BI8" s="114" t="n">
        <f aca="false">((L8*10000)*(AT8+AU8))/1000</f>
        <v>-38.9852774380511</v>
      </c>
      <c r="BJ8" s="114" t="e">
        <f aca="false">((AX8/2)*L8*10000)/1000</f>
        <v>#REF!</v>
      </c>
      <c r="BK8" s="114" t="e">
        <f aca="false">(N8*AF8)/1000</f>
        <v>#REF!</v>
      </c>
      <c r="BL8" s="114" t="n">
        <v>-89.7785313342549</v>
      </c>
      <c r="BM8" s="114" t="e">
        <f aca="false">BC8-BI8-BJ8-BK8-BL8</f>
        <v>#REF!</v>
      </c>
    </row>
    <row r="9" customFormat="false" ht="12.75" hidden="false" customHeight="false" outlineLevel="0" collapsed="false">
      <c r="C9" s="107" t="n">
        <f aca="false">EOMONTH(C8,0)+1</f>
        <v>37347</v>
      </c>
      <c r="D9" s="108" t="n">
        <v>37340</v>
      </c>
      <c r="E9" s="26" t="n">
        <v>2.858</v>
      </c>
      <c r="F9" s="27" t="n">
        <v>0.55</v>
      </c>
      <c r="G9" s="109" t="n">
        <v>0.0214808196885543</v>
      </c>
      <c r="H9" s="109" t="n">
        <f aca="false">1/((1+G9/2)^(2*((C9-$C$1)/365.25)))</f>
        <v>0.992075876355369</v>
      </c>
      <c r="I9" s="110" t="n">
        <f aca="false">D9-$C$1</f>
        <v>129</v>
      </c>
      <c r="K9" s="26" t="n">
        <v>2.809</v>
      </c>
      <c r="L9" s="26" t="n">
        <f aca="false">E9-K9</f>
        <v>0.0489999999999999</v>
      </c>
      <c r="M9" s="27" t="n">
        <v>0.5425</v>
      </c>
      <c r="N9" s="112" t="n">
        <f aca="false">(F9-M9)*100</f>
        <v>0.750000000000006</v>
      </c>
      <c r="P9" s="113" t="e">
        <f aca="false">#REF!</f>
        <v>#REF!</v>
      </c>
      <c r="Q9" s="113" t="e">
        <f aca="false">#REF!</f>
        <v>#REF!</v>
      </c>
      <c r="R9" s="113" t="e">
        <f aca="false">Swaptions!AR28</f>
        <v>#NAME?</v>
      </c>
      <c r="S9" s="113" t="e">
        <f aca="false">P9+Q9+R9</f>
        <v>#REF!</v>
      </c>
      <c r="T9" s="113" t="e">
        <f aca="false">S9/10000</f>
        <v>#REF!</v>
      </c>
      <c r="V9" s="113" t="e">
        <f aca="false">#REF!</f>
        <v>#REF!</v>
      </c>
      <c r="W9" s="113" t="e">
        <f aca="false">#REF!</f>
        <v>#REF!</v>
      </c>
      <c r="X9" s="113" t="e">
        <f aca="false">Swaptions!AD28</f>
        <v>#NAME?</v>
      </c>
      <c r="Y9" s="113" t="e">
        <f aca="false">V9+W9+X9</f>
        <v>#REF!</v>
      </c>
      <c r="Z9" s="113" t="e">
        <f aca="false">Y9/1000</f>
        <v>#REF!</v>
      </c>
      <c r="AB9" s="113" t="e">
        <f aca="false">#REF!</f>
        <v>#REF!</v>
      </c>
      <c r="AC9" s="113" t="e">
        <f aca="false">#REF!</f>
        <v>#REF!</v>
      </c>
      <c r="AD9" s="113" t="e">
        <f aca="false">Swaptions!BT28</f>
        <v>#NAME?</v>
      </c>
      <c r="AE9" s="113" t="e">
        <f aca="false">AB9+AC9+AD9</f>
        <v>#REF!</v>
      </c>
      <c r="AF9" s="113" t="e">
        <f aca="false">AE9/100</f>
        <v>#REF!</v>
      </c>
      <c r="AH9" s="113" t="e">
        <f aca="false">#REF!</f>
        <v>#REF!</v>
      </c>
      <c r="AI9" s="113" t="e">
        <f aca="false">#REF!</f>
        <v>#REF!</v>
      </c>
      <c r="AJ9" s="113" t="e">
        <f aca="false">Swaptions!CH28</f>
        <v>#NAME?</v>
      </c>
      <c r="AK9" s="113" t="e">
        <f aca="false">AH9+AI9+AJ9</f>
        <v>#REF!</v>
      </c>
      <c r="AL9" s="113" t="e">
        <f aca="false">AK9/365.25</f>
        <v>#REF!</v>
      </c>
      <c r="AN9" s="113" t="e">
        <f aca="false">#REF!</f>
        <v>#REF!</v>
      </c>
      <c r="AO9" s="113" t="e">
        <f aca="false">#REF!</f>
        <v>#REF!</v>
      </c>
      <c r="AP9" s="113" t="e">
        <f aca="false">Swaptions!BF28</f>
        <v>#NAME?</v>
      </c>
      <c r="AQ9" s="113" t="e">
        <f aca="false">AN9+AO9+AP9</f>
        <v>#REF!</v>
      </c>
      <c r="AR9" s="113" t="e">
        <f aca="false">AQ9/10</f>
        <v>#REF!</v>
      </c>
      <c r="AT9" s="113" t="n">
        <v>-1180.66419992677</v>
      </c>
      <c r="AU9" s="113" t="n">
        <v>921.18941551</v>
      </c>
      <c r="AV9" s="113" t="n">
        <f aca="false">AT9+AU9</f>
        <v>-259.474784416767</v>
      </c>
      <c r="AW9" s="113" t="n">
        <v>4.49355702183391</v>
      </c>
      <c r="AX9" s="113" t="e">
        <f aca="false">T9-AU9-AW9</f>
        <v>#REF!</v>
      </c>
      <c r="AZ9" s="114" t="n">
        <v>25486852.6464536</v>
      </c>
      <c r="BA9" s="114" t="e">
        <f aca="false">Y9-AZ9</f>
        <v>#REF!</v>
      </c>
      <c r="BB9" s="114" t="n">
        <f aca="false">AT9*L9*10000</f>
        <v>-578525.457964115</v>
      </c>
      <c r="BC9" s="114" t="e">
        <f aca="false">(BA9+BB9)/1000</f>
        <v>#REF!</v>
      </c>
      <c r="BE9" s="114" t="n">
        <v>213972.77455399</v>
      </c>
      <c r="BF9" s="114" t="n">
        <v>-46262.4874696012</v>
      </c>
      <c r="BG9" s="114" t="n">
        <v>1335935.6681003</v>
      </c>
      <c r="BI9" s="114" t="n">
        <f aca="false">((L9*10000)*(AT9+AU9))/1000</f>
        <v>-127.142644364216</v>
      </c>
      <c r="BJ9" s="114" t="e">
        <f aca="false">((AX9/2)*L9*10000)/1000</f>
        <v>#REF!</v>
      </c>
      <c r="BK9" s="114" t="e">
        <f aca="false">(N9*AF9)/1000</f>
        <v>#REF!</v>
      </c>
      <c r="BL9" s="114" t="n">
        <v>-46.2134371504895</v>
      </c>
      <c r="BM9" s="114" t="e">
        <f aca="false">BC9-BI9-BJ9-BK9-BL9</f>
        <v>#REF!</v>
      </c>
    </row>
    <row r="10" customFormat="false" ht="12.75" hidden="false" customHeight="false" outlineLevel="0" collapsed="false">
      <c r="C10" s="107" t="n">
        <f aca="false">EOMONTH(C9,0)+1</f>
        <v>37377</v>
      </c>
      <c r="D10" s="108" t="n">
        <v>37371</v>
      </c>
      <c r="E10" s="26" t="n">
        <v>2.899</v>
      </c>
      <c r="F10" s="27" t="n">
        <v>0.505</v>
      </c>
      <c r="G10" s="109" t="n">
        <v>0.0217194982877595</v>
      </c>
      <c r="H10" s="109" t="n">
        <f aca="false">1/((1+G10/2)^(2*((C10-$C$1)/365.25)))</f>
        <v>0.990230104996941</v>
      </c>
      <c r="I10" s="110" t="n">
        <f aca="false">D10-$C$1</f>
        <v>160</v>
      </c>
      <c r="K10" s="26" t="n">
        <v>2.852</v>
      </c>
      <c r="L10" s="26" t="n">
        <f aca="false">E10-K10</f>
        <v>0.0470000000000002</v>
      </c>
      <c r="M10" s="27" t="n">
        <v>0.4975</v>
      </c>
      <c r="N10" s="112" t="n">
        <f aca="false">(F10-M10)*100</f>
        <v>0.750000000000001</v>
      </c>
      <c r="P10" s="113" t="e">
        <f aca="false">#REF!</f>
        <v>#REF!</v>
      </c>
      <c r="Q10" s="113" t="e">
        <f aca="false">#REF!</f>
        <v>#REF!</v>
      </c>
      <c r="R10" s="113" t="e">
        <f aca="false">Swaptions!AR29</f>
        <v>#NAME?</v>
      </c>
      <c r="S10" s="113" t="e">
        <f aca="false">P10+Q10+R10</f>
        <v>#REF!</v>
      </c>
      <c r="T10" s="113" t="e">
        <f aca="false">S10/10000</f>
        <v>#REF!</v>
      </c>
      <c r="V10" s="113" t="e">
        <f aca="false">#REF!</f>
        <v>#REF!</v>
      </c>
      <c r="W10" s="113" t="e">
        <f aca="false">#REF!</f>
        <v>#REF!</v>
      </c>
      <c r="X10" s="113" t="e">
        <f aca="false">Swaptions!AD29</f>
        <v>#NAME?</v>
      </c>
      <c r="Y10" s="113" t="e">
        <f aca="false">V10+W10+X10</f>
        <v>#REF!</v>
      </c>
      <c r="Z10" s="113" t="e">
        <f aca="false">Y10/1000</f>
        <v>#REF!</v>
      </c>
      <c r="AB10" s="113" t="e">
        <f aca="false">#REF!</f>
        <v>#REF!</v>
      </c>
      <c r="AC10" s="113" t="e">
        <f aca="false">#REF!</f>
        <v>#REF!</v>
      </c>
      <c r="AD10" s="113" t="e">
        <f aca="false">Swaptions!BT29</f>
        <v>#NAME?</v>
      </c>
      <c r="AE10" s="113" t="e">
        <f aca="false">AB10+AC10+AD10</f>
        <v>#REF!</v>
      </c>
      <c r="AF10" s="113" t="e">
        <f aca="false">AE10/100</f>
        <v>#REF!</v>
      </c>
      <c r="AH10" s="113" t="e">
        <f aca="false">#REF!</f>
        <v>#REF!</v>
      </c>
      <c r="AI10" s="113" t="e">
        <f aca="false">#REF!</f>
        <v>#REF!</v>
      </c>
      <c r="AJ10" s="113" t="e">
        <f aca="false">Swaptions!CH29</f>
        <v>#NAME?</v>
      </c>
      <c r="AK10" s="113" t="e">
        <f aca="false">AH10+AI10+AJ10</f>
        <v>#REF!</v>
      </c>
      <c r="AL10" s="113" t="e">
        <f aca="false">AK10/365.25</f>
        <v>#REF!</v>
      </c>
      <c r="AN10" s="113" t="e">
        <f aca="false">#REF!</f>
        <v>#REF!</v>
      </c>
      <c r="AO10" s="113" t="e">
        <f aca="false">#REF!</f>
        <v>#REF!</v>
      </c>
      <c r="AP10" s="113" t="e">
        <f aca="false">Swaptions!BF29</f>
        <v>#NAME?</v>
      </c>
      <c r="AQ10" s="113" t="e">
        <f aca="false">AN10+AO10+AP10</f>
        <v>#REF!</v>
      </c>
      <c r="AR10" s="113" t="e">
        <f aca="false">AQ10/10</f>
        <v>#REF!</v>
      </c>
      <c r="AT10" s="113" t="n">
        <v>-5147.64141869677</v>
      </c>
      <c r="AU10" s="113" t="n">
        <v>5258.18803831</v>
      </c>
      <c r="AV10" s="113" t="n">
        <f aca="false">AT10+AU10</f>
        <v>110.546619613233</v>
      </c>
      <c r="AW10" s="113" t="n">
        <v>0.273872738231148</v>
      </c>
      <c r="AX10" s="113" t="e">
        <f aca="false">T10-AU10-AW10</f>
        <v>#REF!</v>
      </c>
      <c r="AZ10" s="114" t="n">
        <v>-73140998.4562677</v>
      </c>
      <c r="BA10" s="114" t="e">
        <f aca="false">Y10-AZ10</f>
        <v>#REF!</v>
      </c>
      <c r="BB10" s="114" t="n">
        <f aca="false">AT10*L10*10000</f>
        <v>-2419391.46678749</v>
      </c>
      <c r="BC10" s="114" t="e">
        <f aca="false">(BA10+BB10)/1000</f>
        <v>#REF!</v>
      </c>
      <c r="BE10" s="114" t="n">
        <v>-599274.916400044</v>
      </c>
      <c r="BF10" s="114" t="n">
        <v>90357.1217979102</v>
      </c>
      <c r="BG10" s="114" t="n">
        <v>-3253271.02655076</v>
      </c>
      <c r="BI10" s="114" t="n">
        <f aca="false">((L10*10000)*(AT10+AU10))/1000</f>
        <v>51.9569112182196</v>
      </c>
      <c r="BJ10" s="114" t="e">
        <f aca="false">((AX10/2)*L10*10000)/1000</f>
        <v>#REF!</v>
      </c>
      <c r="BK10" s="114" t="e">
        <f aca="false">(N10*AF10)/1000</f>
        <v>#REF!</v>
      </c>
      <c r="BL10" s="114" t="n">
        <v>90.4761557179093</v>
      </c>
      <c r="BM10" s="114" t="e">
        <f aca="false">BC10-BI10-BJ10-BK10-BL10</f>
        <v>#REF!</v>
      </c>
    </row>
    <row r="11" customFormat="false" ht="12.75" hidden="false" customHeight="false" outlineLevel="0" collapsed="false">
      <c r="C11" s="107" t="n">
        <f aca="false">EOMONTH(C10,0)+1</f>
        <v>37408</v>
      </c>
      <c r="D11" s="108" t="n">
        <v>37404</v>
      </c>
      <c r="E11" s="26" t="n">
        <v>2.947</v>
      </c>
      <c r="F11" s="27" t="n">
        <v>0.4975</v>
      </c>
      <c r="G11" s="109" t="n">
        <v>0.0219661328605336</v>
      </c>
      <c r="H11" s="109" t="n">
        <f aca="false">1/((1+G11/2)^(2*((C11-$C$1)/365.25)))</f>
        <v>0.98828615760579</v>
      </c>
      <c r="I11" s="110" t="n">
        <f aca="false">D11-$C$1</f>
        <v>193</v>
      </c>
      <c r="K11" s="26" t="n">
        <v>2.902</v>
      </c>
      <c r="L11" s="26" t="n">
        <f aca="false">E11-K11</f>
        <v>0.0449999999999999</v>
      </c>
      <c r="M11" s="27" t="n">
        <v>0.49</v>
      </c>
      <c r="N11" s="112" t="n">
        <f aca="false">(F11-M11)*100</f>
        <v>0.750000000000001</v>
      </c>
      <c r="P11" s="113" t="e">
        <f aca="false">#REF!</f>
        <v>#REF!</v>
      </c>
      <c r="Q11" s="113" t="e">
        <f aca="false">#REF!</f>
        <v>#REF!</v>
      </c>
      <c r="R11" s="113" t="e">
        <f aca="false">Swaptions!AR30</f>
        <v>#NAME?</v>
      </c>
      <c r="S11" s="113" t="e">
        <f aca="false">P11+Q11+R11</f>
        <v>#REF!</v>
      </c>
      <c r="T11" s="113" t="e">
        <f aca="false">S11/10000</f>
        <v>#REF!</v>
      </c>
      <c r="V11" s="113" t="e">
        <f aca="false">#REF!</f>
        <v>#REF!</v>
      </c>
      <c r="W11" s="113" t="e">
        <f aca="false">#REF!</f>
        <v>#REF!</v>
      </c>
      <c r="X11" s="113" t="e">
        <f aca="false">Swaptions!AD30</f>
        <v>#NAME?</v>
      </c>
      <c r="Y11" s="113" t="e">
        <f aca="false">V11+W11+X11</f>
        <v>#REF!</v>
      </c>
      <c r="Z11" s="113" t="e">
        <f aca="false">Y11/1000</f>
        <v>#REF!</v>
      </c>
      <c r="AB11" s="113" t="e">
        <f aca="false">#REF!</f>
        <v>#REF!</v>
      </c>
      <c r="AC11" s="113" t="e">
        <f aca="false">#REF!</f>
        <v>#REF!</v>
      </c>
      <c r="AD11" s="113" t="e">
        <f aca="false">Swaptions!BT30</f>
        <v>#NAME?</v>
      </c>
      <c r="AE11" s="113" t="e">
        <f aca="false">AB11+AC11+AD11</f>
        <v>#REF!</v>
      </c>
      <c r="AF11" s="113" t="e">
        <f aca="false">AE11/100</f>
        <v>#REF!</v>
      </c>
      <c r="AH11" s="113" t="e">
        <f aca="false">#REF!</f>
        <v>#REF!</v>
      </c>
      <c r="AI11" s="113" t="e">
        <f aca="false">#REF!</f>
        <v>#REF!</v>
      </c>
      <c r="AJ11" s="113" t="e">
        <f aca="false">Swaptions!CH30</f>
        <v>#NAME?</v>
      </c>
      <c r="AK11" s="113" t="e">
        <f aca="false">AH11+AI11+AJ11</f>
        <v>#REF!</v>
      </c>
      <c r="AL11" s="113" t="e">
        <f aca="false">AK11/365.25</f>
        <v>#REF!</v>
      </c>
      <c r="AN11" s="113" t="e">
        <f aca="false">#REF!</f>
        <v>#REF!</v>
      </c>
      <c r="AO11" s="113" t="e">
        <f aca="false">#REF!</f>
        <v>#REF!</v>
      </c>
      <c r="AP11" s="113" t="e">
        <f aca="false">Swaptions!BF30</f>
        <v>#NAME?</v>
      </c>
      <c r="AQ11" s="113" t="e">
        <f aca="false">AN11+AO11+AP11</f>
        <v>#REF!</v>
      </c>
      <c r="AR11" s="113" t="e">
        <f aca="false">AQ11/10</f>
        <v>#REF!</v>
      </c>
      <c r="AT11" s="113" t="n">
        <v>-4353.36136270677</v>
      </c>
      <c r="AU11" s="113" t="n">
        <v>4187.54984584</v>
      </c>
      <c r="AV11" s="113" t="n">
        <f aca="false">AT11+AU11</f>
        <v>-165.811516866766</v>
      </c>
      <c r="AW11" s="113" t="n">
        <v>-7.7019799713662</v>
      </c>
      <c r="AX11" s="113" t="e">
        <f aca="false">T11-AU11-AW11</f>
        <v>#REF!</v>
      </c>
      <c r="AZ11" s="114" t="n">
        <v>-52236204.1100596</v>
      </c>
      <c r="BA11" s="114" t="e">
        <f aca="false">Y11-AZ11</f>
        <v>#REF!</v>
      </c>
      <c r="BB11" s="114" t="n">
        <f aca="false">AT11*L11*10000</f>
        <v>-1959012.61321804</v>
      </c>
      <c r="BC11" s="114" t="e">
        <f aca="false">(BA11+BB11)/1000</f>
        <v>#REF!</v>
      </c>
      <c r="BE11" s="114" t="n">
        <v>-457503.480820294</v>
      </c>
      <c r="BF11" s="114" t="n">
        <v>55264.4470327932</v>
      </c>
      <c r="BG11" s="114" t="n">
        <v>-2028244.84097465</v>
      </c>
      <c r="BI11" s="114" t="n">
        <f aca="false">((L11*10000)*(AT11+AU11))/1000</f>
        <v>-74.6151825900448</v>
      </c>
      <c r="BJ11" s="114" t="e">
        <f aca="false">((AX11/2)*L11*10000)/1000</f>
        <v>#REF!</v>
      </c>
      <c r="BK11" s="114" t="e">
        <f aca="false">(N11*AF11)/1000</f>
        <v>#REF!</v>
      </c>
      <c r="BL11" s="114" t="n">
        <v>55.3419991963059</v>
      </c>
      <c r="BM11" s="114" t="e">
        <f aca="false">BC11-BI11-BJ11-BK11-BL11</f>
        <v>#REF!</v>
      </c>
    </row>
    <row r="12" customFormat="false" ht="12.75" hidden="false" customHeight="false" outlineLevel="0" collapsed="false">
      <c r="C12" s="107" t="n">
        <f aca="false">EOMONTH(C11,0)+1</f>
        <v>37438</v>
      </c>
      <c r="D12" s="108" t="n">
        <v>37432</v>
      </c>
      <c r="E12" s="26" t="n">
        <v>2.99</v>
      </c>
      <c r="F12" s="27" t="n">
        <v>0.4975</v>
      </c>
      <c r="G12" s="109" t="n">
        <v>0.0223107428025071</v>
      </c>
      <c r="H12" s="109" t="n">
        <f aca="false">1/((1+G12/2)^(2*((C12-$C$1)/365.25)))</f>
        <v>0.986305453762478</v>
      </c>
      <c r="I12" s="110" t="n">
        <f aca="false">D12-$C$1</f>
        <v>221</v>
      </c>
      <c r="K12" s="26" t="n">
        <v>2.947</v>
      </c>
      <c r="L12" s="26" t="n">
        <f aca="false">E12-K12</f>
        <v>0.0430000000000002</v>
      </c>
      <c r="M12" s="27" t="n">
        <v>0.49</v>
      </c>
      <c r="N12" s="112" t="n">
        <f aca="false">(F12-M12)*100</f>
        <v>0.750000000000001</v>
      </c>
      <c r="P12" s="113" t="e">
        <f aca="false">#REF!</f>
        <v>#REF!</v>
      </c>
      <c r="Q12" s="113" t="e">
        <f aca="false">#REF!</f>
        <v>#REF!</v>
      </c>
      <c r="R12" s="113" t="e">
        <f aca="false">Swaptions!AR31</f>
        <v>#NAME?</v>
      </c>
      <c r="S12" s="113" t="e">
        <f aca="false">P12+Q12+R12</f>
        <v>#REF!</v>
      </c>
      <c r="T12" s="113" t="e">
        <f aca="false">S12/10000</f>
        <v>#REF!</v>
      </c>
      <c r="V12" s="113" t="e">
        <f aca="false">#REF!</f>
        <v>#REF!</v>
      </c>
      <c r="W12" s="113" t="e">
        <f aca="false">#REF!</f>
        <v>#REF!</v>
      </c>
      <c r="X12" s="113" t="e">
        <f aca="false">Swaptions!AD31</f>
        <v>#NAME?</v>
      </c>
      <c r="Y12" s="113" t="e">
        <f aca="false">V12+W12+X12</f>
        <v>#REF!</v>
      </c>
      <c r="Z12" s="113" t="e">
        <f aca="false">Y12/1000</f>
        <v>#REF!</v>
      </c>
      <c r="AB12" s="113" t="e">
        <f aca="false">#REF!</f>
        <v>#REF!</v>
      </c>
      <c r="AC12" s="113" t="e">
        <f aca="false">#REF!</f>
        <v>#REF!</v>
      </c>
      <c r="AD12" s="113" t="e">
        <f aca="false">Swaptions!BT31</f>
        <v>#NAME?</v>
      </c>
      <c r="AE12" s="113" t="e">
        <f aca="false">AB12+AC12+AD12</f>
        <v>#REF!</v>
      </c>
      <c r="AF12" s="113" t="e">
        <f aca="false">AE12/100</f>
        <v>#REF!</v>
      </c>
      <c r="AH12" s="113" t="e">
        <f aca="false">#REF!</f>
        <v>#REF!</v>
      </c>
      <c r="AI12" s="113" t="e">
        <f aca="false">#REF!</f>
        <v>#REF!</v>
      </c>
      <c r="AJ12" s="113" t="e">
        <f aca="false">Swaptions!CH31</f>
        <v>#NAME?</v>
      </c>
      <c r="AK12" s="113" t="e">
        <f aca="false">AH12+AI12+AJ12</f>
        <v>#REF!</v>
      </c>
      <c r="AL12" s="113" t="e">
        <f aca="false">AK12/365.25</f>
        <v>#REF!</v>
      </c>
      <c r="AN12" s="113" t="e">
        <f aca="false">#REF!</f>
        <v>#REF!</v>
      </c>
      <c r="AO12" s="113" t="e">
        <f aca="false">#REF!</f>
        <v>#REF!</v>
      </c>
      <c r="AP12" s="113" t="e">
        <f aca="false">Swaptions!BF31</f>
        <v>#NAME?</v>
      </c>
      <c r="AQ12" s="113" t="e">
        <f aca="false">AN12+AO12+AP12</f>
        <v>#REF!</v>
      </c>
      <c r="AR12" s="113" t="e">
        <f aca="false">AQ12/10</f>
        <v>#REF!</v>
      </c>
      <c r="AT12" s="113" t="n">
        <v>-2460.13722115087</v>
      </c>
      <c r="AU12" s="113" t="n">
        <v>2397.61620858</v>
      </c>
      <c r="AV12" s="113" t="n">
        <f aca="false">AT12+AU12</f>
        <v>-62.5210125708713</v>
      </c>
      <c r="AW12" s="113" t="n">
        <v>0.310996743982741</v>
      </c>
      <c r="AX12" s="113" t="e">
        <f aca="false">T12-AU12-AW12</f>
        <v>#REF!</v>
      </c>
      <c r="AZ12" s="114" t="n">
        <v>-27701289.7822676</v>
      </c>
      <c r="BA12" s="114" t="e">
        <f aca="false">Y12-AZ12</f>
        <v>#REF!</v>
      </c>
      <c r="BB12" s="114" t="n">
        <f aca="false">AT12*L12*10000</f>
        <v>-1057859.00509488</v>
      </c>
      <c r="BC12" s="114" t="e">
        <f aca="false">(BA12+BB12)/1000</f>
        <v>#REF!</v>
      </c>
      <c r="BE12" s="114" t="n">
        <v>-38400.8991452994</v>
      </c>
      <c r="BF12" s="114" t="n">
        <v>4067.08676250384</v>
      </c>
      <c r="BG12" s="114" t="n">
        <v>-60989.0300994902</v>
      </c>
      <c r="BI12" s="114" t="n">
        <f aca="false">((L12*10000)*(AT12+AU12))/1000</f>
        <v>-26.8840354054748</v>
      </c>
      <c r="BJ12" s="114" t="e">
        <f aca="false">((AX12/2)*L12*10000)/1000</f>
        <v>#REF!</v>
      </c>
      <c r="BK12" s="114" t="e">
        <f aca="false">(N12*AF12)/1000</f>
        <v>#REF!</v>
      </c>
      <c r="BL12" s="114" t="n">
        <v>4.06215800236166</v>
      </c>
      <c r="BM12" s="114" t="e">
        <f aca="false">BC12-BI12-BJ12-BK12-BL12</f>
        <v>#REF!</v>
      </c>
    </row>
    <row r="13" customFormat="false" ht="12.75" hidden="false" customHeight="false" outlineLevel="0" collapsed="false">
      <c r="C13" s="107" t="n">
        <f aca="false">EOMONTH(C12,0)+1</f>
        <v>37469</v>
      </c>
      <c r="D13" s="108" t="n">
        <v>37463</v>
      </c>
      <c r="E13" s="26" t="n">
        <v>3.033</v>
      </c>
      <c r="F13" s="27" t="n">
        <v>0.4975</v>
      </c>
      <c r="G13" s="109" t="n">
        <v>0.0228377103587234</v>
      </c>
      <c r="H13" s="109" t="n">
        <f aca="false">1/((1+G13/2)^(2*((C13-$C$1)/365.25)))</f>
        <v>0.984087598741227</v>
      </c>
      <c r="I13" s="110" t="n">
        <f aca="false">D13-$C$1</f>
        <v>252</v>
      </c>
      <c r="K13" s="26" t="n">
        <v>2.992</v>
      </c>
      <c r="L13" s="26" t="n">
        <f aca="false">E13-K13</f>
        <v>0.0409999999999999</v>
      </c>
      <c r="M13" s="27" t="n">
        <v>0.49</v>
      </c>
      <c r="N13" s="112" t="n">
        <f aca="false">(F13-M13)*100</f>
        <v>0.750000000000001</v>
      </c>
      <c r="P13" s="113" t="e">
        <f aca="false">#REF!</f>
        <v>#REF!</v>
      </c>
      <c r="Q13" s="113" t="e">
        <f aca="false">#REF!</f>
        <v>#REF!</v>
      </c>
      <c r="R13" s="113" t="e">
        <f aca="false">Swaptions!AR32</f>
        <v>#NAME?</v>
      </c>
      <c r="S13" s="113" t="e">
        <f aca="false">P13+Q13+R13</f>
        <v>#REF!</v>
      </c>
      <c r="T13" s="113" t="e">
        <f aca="false">S13/10000</f>
        <v>#REF!</v>
      </c>
      <c r="V13" s="113" t="e">
        <f aca="false">#REF!</f>
        <v>#REF!</v>
      </c>
      <c r="W13" s="113" t="e">
        <f aca="false">#REF!</f>
        <v>#REF!</v>
      </c>
      <c r="X13" s="113" t="e">
        <f aca="false">Swaptions!AD32</f>
        <v>#NAME?</v>
      </c>
      <c r="Y13" s="113" t="e">
        <f aca="false">V13+W13+X13</f>
        <v>#REF!</v>
      </c>
      <c r="Z13" s="113" t="e">
        <f aca="false">Y13/1000</f>
        <v>#REF!</v>
      </c>
      <c r="AB13" s="113" t="e">
        <f aca="false">#REF!</f>
        <v>#REF!</v>
      </c>
      <c r="AC13" s="113" t="e">
        <f aca="false">#REF!</f>
        <v>#REF!</v>
      </c>
      <c r="AD13" s="113" t="e">
        <f aca="false">Swaptions!BT32</f>
        <v>#NAME?</v>
      </c>
      <c r="AE13" s="113" t="e">
        <f aca="false">AB13+AC13+AD13</f>
        <v>#REF!</v>
      </c>
      <c r="AF13" s="113" t="e">
        <f aca="false">AE13/100</f>
        <v>#REF!</v>
      </c>
      <c r="AH13" s="113" t="e">
        <f aca="false">#REF!</f>
        <v>#REF!</v>
      </c>
      <c r="AI13" s="113" t="e">
        <f aca="false">#REF!</f>
        <v>#REF!</v>
      </c>
      <c r="AJ13" s="113" t="e">
        <f aca="false">Swaptions!CH32</f>
        <v>#NAME?</v>
      </c>
      <c r="AK13" s="113" t="e">
        <f aca="false">AH13+AI13+AJ13</f>
        <v>#REF!</v>
      </c>
      <c r="AL13" s="113" t="e">
        <f aca="false">AK13/365.25</f>
        <v>#REF!</v>
      </c>
      <c r="AN13" s="113" t="e">
        <f aca="false">#REF!</f>
        <v>#REF!</v>
      </c>
      <c r="AO13" s="113" t="e">
        <f aca="false">#REF!</f>
        <v>#REF!</v>
      </c>
      <c r="AP13" s="113" t="e">
        <f aca="false">Swaptions!BF32</f>
        <v>#NAME?</v>
      </c>
      <c r="AQ13" s="113" t="e">
        <f aca="false">AN13+AO13+AP13</f>
        <v>#REF!</v>
      </c>
      <c r="AR13" s="113" t="e">
        <f aca="false">AQ13/10</f>
        <v>#REF!</v>
      </c>
      <c r="AT13" s="113" t="n">
        <v>-2762.16451374677</v>
      </c>
      <c r="AU13" s="113" t="n">
        <v>2891.8492526</v>
      </c>
      <c r="AV13" s="113" t="n">
        <f aca="false">AT13+AU13</f>
        <v>129.684738853233</v>
      </c>
      <c r="AW13" s="113" t="n">
        <v>-4.24317764521265</v>
      </c>
      <c r="AX13" s="113" t="e">
        <f aca="false">T13-AU13-AW13</f>
        <v>#REF!</v>
      </c>
      <c r="AZ13" s="114" t="n">
        <v>-25828617.3363449</v>
      </c>
      <c r="BA13" s="114" t="e">
        <f aca="false">Y13-AZ13</f>
        <v>#REF!</v>
      </c>
      <c r="BB13" s="114" t="n">
        <f aca="false">AT13*L13*10000</f>
        <v>-1132487.45063617</v>
      </c>
      <c r="BC13" s="114" t="e">
        <f aca="false">(BA13+BB13)/1000</f>
        <v>#REF!</v>
      </c>
      <c r="BE13" s="114" t="n">
        <v>41386.498452136</v>
      </c>
      <c r="BF13" s="114" t="n">
        <v>-3955.37188302693</v>
      </c>
      <c r="BG13" s="114" t="n">
        <v>232896.88593447</v>
      </c>
      <c r="BI13" s="114" t="n">
        <f aca="false">((L13*10000)*(AT13+AU13))/1000</f>
        <v>53.1707429298256</v>
      </c>
      <c r="BJ13" s="114" t="e">
        <f aca="false">((AX13/2)*L13*10000)/1000</f>
        <v>#REF!</v>
      </c>
      <c r="BK13" s="114" t="e">
        <f aca="false">(N13*AF13)/1000</f>
        <v>#REF!</v>
      </c>
      <c r="BL13" s="114" t="n">
        <v>-3.96904717820138</v>
      </c>
      <c r="BM13" s="114" t="e">
        <f aca="false">BC13-BI13-BJ13-BK13-BL13</f>
        <v>#REF!</v>
      </c>
    </row>
    <row r="14" customFormat="false" ht="12.75" hidden="false" customHeight="false" outlineLevel="0" collapsed="false">
      <c r="C14" s="107" t="n">
        <f aca="false">EOMONTH(C13,0)+1</f>
        <v>37500</v>
      </c>
      <c r="D14" s="108" t="n">
        <v>37495</v>
      </c>
      <c r="E14" s="26" t="n">
        <v>3.048</v>
      </c>
      <c r="F14" s="27" t="n">
        <v>0.4975</v>
      </c>
      <c r="G14" s="109" t="n">
        <v>0.0233646780089032</v>
      </c>
      <c r="H14" s="109" t="n">
        <f aca="false">1/((1+G14/2)^(2*((C14-$C$1)/365.25)))</f>
        <v>0.981787990679117</v>
      </c>
      <c r="I14" s="110" t="n">
        <f aca="false">D14-$C$1</f>
        <v>284</v>
      </c>
      <c r="K14" s="26" t="n">
        <v>3.007</v>
      </c>
      <c r="L14" s="26" t="n">
        <f aca="false">E14-K14</f>
        <v>0.0409999999999999</v>
      </c>
      <c r="M14" s="27" t="n">
        <v>0.4875</v>
      </c>
      <c r="N14" s="112" t="n">
        <f aca="false">(F14-M14)*100</f>
        <v>1</v>
      </c>
      <c r="P14" s="113" t="e">
        <f aca="false">#REF!</f>
        <v>#REF!</v>
      </c>
      <c r="Q14" s="113" t="e">
        <f aca="false">#REF!</f>
        <v>#REF!</v>
      </c>
      <c r="R14" s="113" t="e">
        <f aca="false">Swaptions!AR33</f>
        <v>#NAME?</v>
      </c>
      <c r="S14" s="113" t="e">
        <f aca="false">P14+Q14+R14</f>
        <v>#REF!</v>
      </c>
      <c r="T14" s="113" t="e">
        <f aca="false">S14/10000</f>
        <v>#REF!</v>
      </c>
      <c r="V14" s="113" t="e">
        <f aca="false">#REF!</f>
        <v>#REF!</v>
      </c>
      <c r="W14" s="113" t="e">
        <f aca="false">#REF!</f>
        <v>#REF!</v>
      </c>
      <c r="X14" s="113" t="e">
        <f aca="false">Swaptions!AD33</f>
        <v>#NAME?</v>
      </c>
      <c r="Y14" s="113" t="e">
        <f aca="false">V14+W14+X14</f>
        <v>#REF!</v>
      </c>
      <c r="Z14" s="113" t="e">
        <f aca="false">Y14/1000</f>
        <v>#REF!</v>
      </c>
      <c r="AB14" s="113" t="e">
        <f aca="false">#REF!</f>
        <v>#REF!</v>
      </c>
      <c r="AC14" s="113" t="e">
        <f aca="false">#REF!</f>
        <v>#REF!</v>
      </c>
      <c r="AD14" s="113" t="e">
        <f aca="false">Swaptions!BT33</f>
        <v>#NAME?</v>
      </c>
      <c r="AE14" s="113" t="e">
        <f aca="false">AB14+AC14+AD14</f>
        <v>#REF!</v>
      </c>
      <c r="AF14" s="113" t="e">
        <f aca="false">AE14/100</f>
        <v>#REF!</v>
      </c>
      <c r="AH14" s="113" t="e">
        <f aca="false">#REF!</f>
        <v>#REF!</v>
      </c>
      <c r="AI14" s="113" t="e">
        <f aca="false">#REF!</f>
        <v>#REF!</v>
      </c>
      <c r="AJ14" s="113" t="e">
        <f aca="false">Swaptions!CH33</f>
        <v>#NAME?</v>
      </c>
      <c r="AK14" s="113" t="e">
        <f aca="false">AH14+AI14+AJ14</f>
        <v>#REF!</v>
      </c>
      <c r="AL14" s="113" t="e">
        <f aca="false">AK14/365.25</f>
        <v>#REF!</v>
      </c>
      <c r="AN14" s="113" t="e">
        <f aca="false">#REF!</f>
        <v>#REF!</v>
      </c>
      <c r="AO14" s="113" t="e">
        <f aca="false">#REF!</f>
        <v>#REF!</v>
      </c>
      <c r="AP14" s="113" t="e">
        <f aca="false">Swaptions!BF33</f>
        <v>#NAME?</v>
      </c>
      <c r="AQ14" s="113" t="e">
        <f aca="false">AN14+AO14+AP14</f>
        <v>#REF!</v>
      </c>
      <c r="AR14" s="113" t="e">
        <f aca="false">AQ14/10</f>
        <v>#REF!</v>
      </c>
      <c r="AT14" s="113" t="n">
        <v>-2572.02238272</v>
      </c>
      <c r="AU14" s="113" t="n">
        <v>2929.80048573</v>
      </c>
      <c r="AV14" s="113" t="n">
        <f aca="false">AT14+AU14</f>
        <v>357.77810301</v>
      </c>
      <c r="AW14" s="113" t="n">
        <v>-10.4058211312363</v>
      </c>
      <c r="AX14" s="113" t="e">
        <f aca="false">T14-AU14-AW14</f>
        <v>#REF!</v>
      </c>
      <c r="AZ14" s="114" t="n">
        <v>-32317340.0019305</v>
      </c>
      <c r="BA14" s="114" t="e">
        <f aca="false">Y14-AZ14</f>
        <v>#REF!</v>
      </c>
      <c r="BB14" s="114" t="n">
        <f aca="false">AT14*L14*10000</f>
        <v>-1054529.1769152</v>
      </c>
      <c r="BC14" s="114" t="e">
        <f aca="false">(BA14+BB14)/1000</f>
        <v>#REF!</v>
      </c>
      <c r="BE14" s="114" t="n">
        <v>-24436.7105946457</v>
      </c>
      <c r="BF14" s="114" t="n">
        <v>2350.54658418081</v>
      </c>
      <c r="BG14" s="114" t="n">
        <v>51431.3705402872</v>
      </c>
      <c r="BI14" s="114" t="n">
        <f aca="false">((L14*10000)*(AT14+AU14))/1000</f>
        <v>146.6890222341</v>
      </c>
      <c r="BJ14" s="114" t="e">
        <f aca="false">((AX14/2)*L14*10000)/1000</f>
        <v>#REF!</v>
      </c>
      <c r="BK14" s="114" t="e">
        <f aca="false">(N14*AF14)/1000</f>
        <v>#REF!</v>
      </c>
      <c r="BL14" s="114" t="n">
        <v>2.33689727557078</v>
      </c>
      <c r="BM14" s="114" t="e">
        <f aca="false">BC14-BI14-BJ14-BK14-BL14</f>
        <v>#REF!</v>
      </c>
    </row>
    <row r="15" customFormat="false" ht="12.75" hidden="false" customHeight="false" outlineLevel="0" collapsed="false">
      <c r="C15" s="107" t="n">
        <f aca="false">EOMONTH(C14,0)+1</f>
        <v>37530</v>
      </c>
      <c r="D15" s="108" t="n">
        <v>37524</v>
      </c>
      <c r="E15" s="26" t="n">
        <v>3.088</v>
      </c>
      <c r="F15" s="27" t="n">
        <v>0.4975</v>
      </c>
      <c r="G15" s="109" t="n">
        <v>0.0239501918097673</v>
      </c>
      <c r="H15" s="109" t="n">
        <f aca="false">1/((1+G15/2)^(2*((C15-$C$1)/365.25)))</f>
        <v>0.979421457660796</v>
      </c>
      <c r="I15" s="110" t="n">
        <f aca="false">D15-$C$1</f>
        <v>313</v>
      </c>
      <c r="K15" s="26" t="n">
        <v>3.047</v>
      </c>
      <c r="L15" s="26" t="n">
        <f aca="false">E15-K15</f>
        <v>0.0409999999999999</v>
      </c>
      <c r="M15" s="27" t="n">
        <v>0.485</v>
      </c>
      <c r="N15" s="112" t="n">
        <f aca="false">(F15-M15)*100</f>
        <v>1.25</v>
      </c>
      <c r="P15" s="113" t="e">
        <f aca="false">#REF!</f>
        <v>#REF!</v>
      </c>
      <c r="Q15" s="113" t="e">
        <f aca="false">#REF!</f>
        <v>#REF!</v>
      </c>
      <c r="R15" s="113" t="e">
        <f aca="false">Swaptions!AR34</f>
        <v>#NAME?</v>
      </c>
      <c r="S15" s="113" t="e">
        <f aca="false">P15+Q15+R15</f>
        <v>#REF!</v>
      </c>
      <c r="T15" s="113" t="e">
        <f aca="false">S15/10000</f>
        <v>#REF!</v>
      </c>
      <c r="V15" s="113" t="e">
        <f aca="false">#REF!</f>
        <v>#REF!</v>
      </c>
      <c r="W15" s="113" t="e">
        <f aca="false">#REF!</f>
        <v>#REF!</v>
      </c>
      <c r="X15" s="113" t="e">
        <f aca="false">Swaptions!AD34</f>
        <v>#NAME?</v>
      </c>
      <c r="Y15" s="113" t="e">
        <f aca="false">V15+W15+X15</f>
        <v>#REF!</v>
      </c>
      <c r="Z15" s="113" t="e">
        <f aca="false">Y15/1000</f>
        <v>#REF!</v>
      </c>
      <c r="AB15" s="113" t="e">
        <f aca="false">#REF!</f>
        <v>#REF!</v>
      </c>
      <c r="AC15" s="113" t="e">
        <f aca="false">#REF!</f>
        <v>#REF!</v>
      </c>
      <c r="AD15" s="113" t="e">
        <f aca="false">Swaptions!BT34</f>
        <v>#NAME?</v>
      </c>
      <c r="AE15" s="113" t="e">
        <f aca="false">AB15+AC15+AD15</f>
        <v>#REF!</v>
      </c>
      <c r="AF15" s="113" t="e">
        <f aca="false">AE15/100</f>
        <v>#REF!</v>
      </c>
      <c r="AH15" s="113" t="e">
        <f aca="false">#REF!</f>
        <v>#REF!</v>
      </c>
      <c r="AI15" s="113" t="e">
        <f aca="false">#REF!</f>
        <v>#REF!</v>
      </c>
      <c r="AJ15" s="113" t="e">
        <f aca="false">Swaptions!CH34</f>
        <v>#NAME?</v>
      </c>
      <c r="AK15" s="113" t="e">
        <f aca="false">AH15+AI15+AJ15</f>
        <v>#REF!</v>
      </c>
      <c r="AL15" s="113" t="e">
        <f aca="false">AK15/365.25</f>
        <v>#REF!</v>
      </c>
      <c r="AN15" s="113" t="e">
        <f aca="false">#REF!</f>
        <v>#REF!</v>
      </c>
      <c r="AO15" s="113" t="e">
        <f aca="false">#REF!</f>
        <v>#REF!</v>
      </c>
      <c r="AP15" s="113" t="e">
        <f aca="false">Swaptions!BF34</f>
        <v>#NAME?</v>
      </c>
      <c r="AQ15" s="113" t="e">
        <f aca="false">AN15+AO15+AP15</f>
        <v>#REF!</v>
      </c>
      <c r="AR15" s="113" t="e">
        <f aca="false">AQ15/10</f>
        <v>#REF!</v>
      </c>
      <c r="AT15" s="113" t="n">
        <v>-2503.55910648</v>
      </c>
      <c r="AU15" s="113" t="n">
        <v>2644.90867154</v>
      </c>
      <c r="AV15" s="113" t="n">
        <f aca="false">AT15+AU15</f>
        <v>141.34956506</v>
      </c>
      <c r="AW15" s="113" t="n">
        <v>0.753065634293307</v>
      </c>
      <c r="AX15" s="113" t="e">
        <f aca="false">T15-AU15-AW15</f>
        <v>#REF!</v>
      </c>
      <c r="AZ15" s="114" t="n">
        <v>-25910757.4327305</v>
      </c>
      <c r="BA15" s="114" t="e">
        <f aca="false">Y15-AZ15</f>
        <v>#REF!</v>
      </c>
      <c r="BB15" s="114" t="n">
        <f aca="false">AT15*L15*10000</f>
        <v>-1026459.2336568</v>
      </c>
      <c r="BC15" s="114" t="e">
        <f aca="false">(BA15+BB15)/1000</f>
        <v>#REF!</v>
      </c>
      <c r="BE15" s="114" t="n">
        <v>-16110.9377182412</v>
      </c>
      <c r="BF15" s="114" t="n">
        <v>210.330762689957</v>
      </c>
      <c r="BG15" s="114" t="n">
        <v>30923.1836220388</v>
      </c>
      <c r="BI15" s="114" t="n">
        <f aca="false">((L15*10000)*(AT15+AU15))/1000</f>
        <v>57.9533216745998</v>
      </c>
      <c r="BJ15" s="114" t="e">
        <f aca="false">((AX15/2)*L15*10000)/1000</f>
        <v>#REF!</v>
      </c>
      <c r="BK15" s="114" t="e">
        <f aca="false">(N15*AF15)/1000</f>
        <v>#REF!</v>
      </c>
      <c r="BL15" s="114" t="n">
        <v>0.211708846326917</v>
      </c>
      <c r="BM15" s="114" t="e">
        <f aca="false">BC15-BI15-BJ15-BK15-BL15</f>
        <v>#REF!</v>
      </c>
    </row>
    <row r="16" customFormat="false" ht="12.75" hidden="false" customHeight="false" outlineLevel="0" collapsed="false">
      <c r="C16" s="107" t="n">
        <f aca="false">EOMONTH(C15,0)+1</f>
        <v>37561</v>
      </c>
      <c r="D16" s="108" t="n">
        <v>37557</v>
      </c>
      <c r="E16" s="26" t="n">
        <v>3.283</v>
      </c>
      <c r="F16" s="27" t="n">
        <v>0.5</v>
      </c>
      <c r="G16" s="109" t="n">
        <v>0.0246623445807459</v>
      </c>
      <c r="H16" s="109" t="n">
        <f aca="false">1/((1+G16/2)^(2*((C16-$C$1)/365.25)))</f>
        <v>0.976785584041132</v>
      </c>
      <c r="I16" s="110" t="n">
        <f aca="false">D16-$C$1</f>
        <v>346</v>
      </c>
      <c r="K16" s="26" t="n">
        <v>3.242</v>
      </c>
      <c r="L16" s="26" t="n">
        <f aca="false">E16-K16</f>
        <v>0.0409999999999999</v>
      </c>
      <c r="M16" s="27" t="n">
        <v>0.4825</v>
      </c>
      <c r="N16" s="112" t="n">
        <f aca="false">(F16-M16)*100</f>
        <v>1.75</v>
      </c>
      <c r="P16" s="113" t="e">
        <f aca="false">#REF!</f>
        <v>#REF!</v>
      </c>
      <c r="Q16" s="113" t="e">
        <f aca="false">#REF!</f>
        <v>#REF!</v>
      </c>
      <c r="R16" s="113" t="e">
        <f aca="false">Swaptions!AR35</f>
        <v>#NAME?</v>
      </c>
      <c r="S16" s="113" t="e">
        <f aca="false">P16+Q16+R16</f>
        <v>#REF!</v>
      </c>
      <c r="T16" s="113" t="e">
        <f aca="false">S16/10000</f>
        <v>#REF!</v>
      </c>
      <c r="V16" s="113" t="e">
        <f aca="false">#REF!</f>
        <v>#REF!</v>
      </c>
      <c r="W16" s="113" t="e">
        <f aca="false">#REF!</f>
        <v>#REF!</v>
      </c>
      <c r="X16" s="113" t="e">
        <f aca="false">Swaptions!AD35</f>
        <v>#NAME?</v>
      </c>
      <c r="Y16" s="113" t="e">
        <f aca="false">V16+W16+X16</f>
        <v>#REF!</v>
      </c>
      <c r="Z16" s="113" t="e">
        <f aca="false">Y16/1000</f>
        <v>#REF!</v>
      </c>
      <c r="AB16" s="113" t="e">
        <f aca="false">#REF!</f>
        <v>#REF!</v>
      </c>
      <c r="AC16" s="113" t="e">
        <f aca="false">#REF!</f>
        <v>#REF!</v>
      </c>
      <c r="AD16" s="113" t="e">
        <f aca="false">Swaptions!BT35</f>
        <v>#NAME?</v>
      </c>
      <c r="AE16" s="113" t="e">
        <f aca="false">AB16+AC16+AD16</f>
        <v>#REF!</v>
      </c>
      <c r="AF16" s="113" t="e">
        <f aca="false">AE16/100</f>
        <v>#REF!</v>
      </c>
      <c r="AH16" s="113" t="e">
        <f aca="false">#REF!</f>
        <v>#REF!</v>
      </c>
      <c r="AI16" s="113" t="e">
        <f aca="false">#REF!</f>
        <v>#REF!</v>
      </c>
      <c r="AJ16" s="113" t="e">
        <f aca="false">Swaptions!CH35</f>
        <v>#NAME?</v>
      </c>
      <c r="AK16" s="113" t="e">
        <f aca="false">AH16+AI16+AJ16</f>
        <v>#REF!</v>
      </c>
      <c r="AL16" s="113" t="e">
        <f aca="false">AK16/365.25</f>
        <v>#REF!</v>
      </c>
      <c r="AN16" s="113" t="e">
        <f aca="false">#REF!</f>
        <v>#REF!</v>
      </c>
      <c r="AO16" s="113" t="e">
        <f aca="false">#REF!</f>
        <v>#REF!</v>
      </c>
      <c r="AP16" s="113" t="e">
        <f aca="false">Swaptions!BF35</f>
        <v>#NAME?</v>
      </c>
      <c r="AQ16" s="113" t="e">
        <f aca="false">AN16+AO16+AP16</f>
        <v>#REF!</v>
      </c>
      <c r="AR16" s="113" t="e">
        <f aca="false">AQ16/10</f>
        <v>#REF!</v>
      </c>
      <c r="AT16" s="113" t="n">
        <v>-2632.16819504</v>
      </c>
      <c r="AU16" s="113" t="n">
        <v>2346.80402731</v>
      </c>
      <c r="AV16" s="113" t="n">
        <f aca="false">AT16+AU16</f>
        <v>-285.36416773</v>
      </c>
      <c r="AW16" s="113" t="n">
        <v>-7.10345280961474</v>
      </c>
      <c r="AX16" s="113" t="e">
        <f aca="false">T16-AU16-AW16</f>
        <v>#REF!</v>
      </c>
      <c r="AZ16" s="114" t="n">
        <v>-11959454.4217007</v>
      </c>
      <c r="BA16" s="114" t="e">
        <f aca="false">Y16-AZ16</f>
        <v>#REF!</v>
      </c>
      <c r="BB16" s="114" t="n">
        <f aca="false">AT16*L16*10000</f>
        <v>-1079188.9599664</v>
      </c>
      <c r="BC16" s="114" t="e">
        <f aca="false">(BA16+BB16)/1000</f>
        <v>#REF!</v>
      </c>
      <c r="BE16" s="114" t="n">
        <v>-106495.056224635</v>
      </c>
      <c r="BF16" s="114" t="n">
        <v>8256.12017443919</v>
      </c>
      <c r="BG16" s="114" t="n">
        <v>-120071.391631131</v>
      </c>
      <c r="BI16" s="114" t="n">
        <f aca="false">((L16*10000)*(AT16+AU16))/1000</f>
        <v>-116.9993087693</v>
      </c>
      <c r="BJ16" s="114" t="e">
        <f aca="false">((AX16/2)*L16*10000)/1000</f>
        <v>#REF!</v>
      </c>
      <c r="BK16" s="114" t="e">
        <f aca="false">(N16*AF16)/1000</f>
        <v>#REF!</v>
      </c>
      <c r="BL16" s="114" t="n">
        <v>8.24401648661867</v>
      </c>
      <c r="BM16" s="114" t="e">
        <f aca="false">BC16-BI16-BJ16-BK16-BL16</f>
        <v>#REF!</v>
      </c>
    </row>
    <row r="17" customFormat="false" ht="12.75" hidden="false" customHeight="false" outlineLevel="0" collapsed="false">
      <c r="C17" s="107" t="n">
        <f aca="false">EOMONTH(C16,0)+1</f>
        <v>37591</v>
      </c>
      <c r="D17" s="108" t="n">
        <v>37585</v>
      </c>
      <c r="E17" s="26" t="n">
        <v>3.483</v>
      </c>
      <c r="F17" s="27" t="n">
        <v>0.5</v>
      </c>
      <c r="G17" s="109" t="n">
        <v>0.0253515248449392</v>
      </c>
      <c r="H17" s="109" t="n">
        <f aca="false">1/((1+G17/2)^(2*((C17-$C$1)/365.25)))</f>
        <v>0.974130949952546</v>
      </c>
      <c r="I17" s="110" t="n">
        <f aca="false">D17-$C$1</f>
        <v>374</v>
      </c>
      <c r="K17" s="26" t="n">
        <v>3.442</v>
      </c>
      <c r="L17" s="26" t="n">
        <f aca="false">E17-K17</f>
        <v>0.0409999999999999</v>
      </c>
      <c r="M17" s="27" t="n">
        <v>0.4825</v>
      </c>
      <c r="N17" s="112" t="n">
        <f aca="false">(F17-M17)*100</f>
        <v>1.75</v>
      </c>
      <c r="P17" s="113" t="e">
        <f aca="false">#REF!</f>
        <v>#REF!</v>
      </c>
      <c r="Q17" s="113" t="e">
        <f aca="false">#REF!</f>
        <v>#REF!</v>
      </c>
      <c r="R17" s="113" t="e">
        <f aca="false">Swaptions!AR36</f>
        <v>#NAME?</v>
      </c>
      <c r="S17" s="113" t="e">
        <f aca="false">P17+Q17+R17</f>
        <v>#REF!</v>
      </c>
      <c r="T17" s="113" t="e">
        <f aca="false">S17/10000</f>
        <v>#REF!</v>
      </c>
      <c r="V17" s="113" t="e">
        <f aca="false">#REF!</f>
        <v>#REF!</v>
      </c>
      <c r="W17" s="113" t="e">
        <f aca="false">#REF!</f>
        <v>#REF!</v>
      </c>
      <c r="X17" s="113" t="e">
        <f aca="false">Swaptions!AD36</f>
        <v>#NAME?</v>
      </c>
      <c r="Y17" s="113" t="e">
        <f aca="false">V17+W17+X17</f>
        <v>#REF!</v>
      </c>
      <c r="Z17" s="113" t="e">
        <f aca="false">Y17/1000</f>
        <v>#REF!</v>
      </c>
      <c r="AB17" s="113" t="e">
        <f aca="false">#REF!</f>
        <v>#REF!</v>
      </c>
      <c r="AC17" s="113" t="e">
        <f aca="false">#REF!</f>
        <v>#REF!</v>
      </c>
      <c r="AD17" s="113" t="e">
        <f aca="false">Swaptions!BT36</f>
        <v>#NAME?</v>
      </c>
      <c r="AE17" s="113" t="e">
        <f aca="false">AB17+AC17+AD17</f>
        <v>#REF!</v>
      </c>
      <c r="AF17" s="113" t="e">
        <f aca="false">AE17/100</f>
        <v>#REF!</v>
      </c>
      <c r="AH17" s="113" t="e">
        <f aca="false">#REF!</f>
        <v>#REF!</v>
      </c>
      <c r="AI17" s="113" t="e">
        <f aca="false">#REF!</f>
        <v>#REF!</v>
      </c>
      <c r="AJ17" s="113" t="e">
        <f aca="false">Swaptions!CH36</f>
        <v>#NAME?</v>
      </c>
      <c r="AK17" s="113" t="e">
        <f aca="false">AH17+AI17+AJ17</f>
        <v>#REF!</v>
      </c>
      <c r="AL17" s="113" t="e">
        <f aca="false">AK17/365.25</f>
        <v>#REF!</v>
      </c>
      <c r="AN17" s="113" t="e">
        <f aca="false">#REF!</f>
        <v>#REF!</v>
      </c>
      <c r="AO17" s="113" t="e">
        <f aca="false">#REF!</f>
        <v>#REF!</v>
      </c>
      <c r="AP17" s="113" t="e">
        <f aca="false">Swaptions!BF36</f>
        <v>#NAME?</v>
      </c>
      <c r="AQ17" s="113" t="e">
        <f aca="false">AN17+AO17+AP17</f>
        <v>#REF!</v>
      </c>
      <c r="AR17" s="113" t="e">
        <f aca="false">AQ17/10</f>
        <v>#REF!</v>
      </c>
      <c r="AT17" s="113" t="n">
        <v>-2474.01237842</v>
      </c>
      <c r="AU17" s="113" t="n">
        <v>2256.31196999</v>
      </c>
      <c r="AV17" s="113" t="n">
        <f aca="false">AT17+AU17</f>
        <v>-217.70040843</v>
      </c>
      <c r="AW17" s="113" t="n">
        <v>9.42193511239248</v>
      </c>
      <c r="AX17" s="113" t="e">
        <f aca="false">T17-AU17-AW17</f>
        <v>#REF!</v>
      </c>
      <c r="AZ17" s="114" t="n">
        <v>-14205111.2268899</v>
      </c>
      <c r="BA17" s="114" t="e">
        <f aca="false">Y17-AZ17</f>
        <v>#REF!</v>
      </c>
      <c r="BB17" s="114" t="n">
        <f aca="false">AT17*L17*10000</f>
        <v>-1014345.0751522</v>
      </c>
      <c r="BC17" s="114" t="e">
        <f aca="false">(BA17+BB17)/1000</f>
        <v>#REF!</v>
      </c>
      <c r="BE17" s="114" t="n">
        <v>-217449.399626908</v>
      </c>
      <c r="BF17" s="114" t="n">
        <v>14503.4433016376</v>
      </c>
      <c r="BG17" s="114" t="n">
        <v>-277002.341549887</v>
      </c>
      <c r="BI17" s="114" t="n">
        <f aca="false">((L17*10000)*(AT17+AU17))/1000</f>
        <v>-89.2571674562999</v>
      </c>
      <c r="BJ17" s="114" t="e">
        <f aca="false">((AX17/2)*L17*10000)/1000</f>
        <v>#REF!</v>
      </c>
      <c r="BK17" s="114" t="e">
        <f aca="false">(N17*AF17)/1000</f>
        <v>#REF!</v>
      </c>
      <c r="BL17" s="114" t="n">
        <v>14.5025144626368</v>
      </c>
      <c r="BM17" s="114" t="e">
        <f aca="false">BC17-BI17-BJ17-BK17-BL17</f>
        <v>#REF!</v>
      </c>
    </row>
    <row r="18" customFormat="false" ht="12.75" hidden="false" customHeight="false" outlineLevel="0" collapsed="false">
      <c r="C18" s="107" t="n">
        <f aca="false">EOMONTH(C17,0)+1</f>
        <v>37622</v>
      </c>
      <c r="D18" s="108" t="n">
        <v>37616</v>
      </c>
      <c r="E18" s="26" t="n">
        <v>3.613</v>
      </c>
      <c r="F18" s="27" t="n">
        <v>0.5</v>
      </c>
      <c r="G18" s="109" t="n">
        <v>0.026102944947767</v>
      </c>
      <c r="H18" s="109" t="n">
        <f aca="false">1/((1+G18/2)^(2*((C18-$C$1)/365.25)))</f>
        <v>0.97123920942209</v>
      </c>
      <c r="I18" s="110" t="n">
        <f aca="false">D18-$C$1</f>
        <v>405</v>
      </c>
      <c r="K18" s="26" t="n">
        <v>3.572</v>
      </c>
      <c r="L18" s="26" t="n">
        <f aca="false">E18-K18</f>
        <v>0.0409999999999999</v>
      </c>
      <c r="M18" s="27" t="n">
        <v>0.4825</v>
      </c>
      <c r="N18" s="112" t="n">
        <f aca="false">(F18-M18)*100</f>
        <v>1.75</v>
      </c>
      <c r="P18" s="113" t="e">
        <f aca="false">#REF!</f>
        <v>#REF!</v>
      </c>
      <c r="Q18" s="113" t="e">
        <f aca="false">#REF!</f>
        <v>#REF!</v>
      </c>
      <c r="R18" s="113" t="e">
        <f aca="false">Swaptions!AR37</f>
        <v>#NAME?</v>
      </c>
      <c r="S18" s="113" t="e">
        <f aca="false">P18+Q18+R18</f>
        <v>#REF!</v>
      </c>
      <c r="T18" s="113" t="e">
        <f aca="false">S18/10000</f>
        <v>#REF!</v>
      </c>
      <c r="V18" s="113" t="e">
        <f aca="false">#REF!</f>
        <v>#REF!</v>
      </c>
      <c r="W18" s="113" t="e">
        <f aca="false">#REF!</f>
        <v>#REF!</v>
      </c>
      <c r="X18" s="113" t="e">
        <f aca="false">Swaptions!AD37</f>
        <v>#NAME?</v>
      </c>
      <c r="Y18" s="113" t="e">
        <f aca="false">V18+W18+X18</f>
        <v>#REF!</v>
      </c>
      <c r="Z18" s="113" t="e">
        <f aca="false">Y18/1000</f>
        <v>#REF!</v>
      </c>
      <c r="AB18" s="113" t="e">
        <f aca="false">#REF!</f>
        <v>#REF!</v>
      </c>
      <c r="AC18" s="113" t="e">
        <f aca="false">#REF!</f>
        <v>#REF!</v>
      </c>
      <c r="AD18" s="113" t="e">
        <f aca="false">Swaptions!BT37</f>
        <v>#NAME?</v>
      </c>
      <c r="AE18" s="113" t="e">
        <f aca="false">AB18+AC18+AD18</f>
        <v>#REF!</v>
      </c>
      <c r="AF18" s="113" t="e">
        <f aca="false">AE18/100</f>
        <v>#REF!</v>
      </c>
      <c r="AH18" s="113" t="e">
        <f aca="false">#REF!</f>
        <v>#REF!</v>
      </c>
      <c r="AI18" s="113" t="e">
        <f aca="false">#REF!</f>
        <v>#REF!</v>
      </c>
      <c r="AJ18" s="113" t="e">
        <f aca="false">Swaptions!CH37</f>
        <v>#NAME?</v>
      </c>
      <c r="AK18" s="113" t="e">
        <f aca="false">AH18+AI18+AJ18</f>
        <v>#REF!</v>
      </c>
      <c r="AL18" s="113" t="e">
        <f aca="false">AK18/365.25</f>
        <v>#REF!</v>
      </c>
      <c r="AN18" s="113" t="e">
        <f aca="false">#REF!</f>
        <v>#REF!</v>
      </c>
      <c r="AO18" s="113" t="e">
        <f aca="false">#REF!</f>
        <v>#REF!</v>
      </c>
      <c r="AP18" s="113" t="e">
        <f aca="false">Swaptions!BF37</f>
        <v>#NAME?</v>
      </c>
      <c r="AQ18" s="113" t="e">
        <f aca="false">AN18+AO18+AP18</f>
        <v>#REF!</v>
      </c>
      <c r="AR18" s="113" t="e">
        <f aca="false">AQ18/10</f>
        <v>#REF!</v>
      </c>
      <c r="AT18" s="113" t="n">
        <v>286.973409683269</v>
      </c>
      <c r="AU18" s="113" t="n">
        <v>-281.43335274</v>
      </c>
      <c r="AV18" s="113" t="n">
        <f aca="false">AT18+AU18</f>
        <v>5.54005694326924</v>
      </c>
      <c r="AW18" s="113" t="n">
        <v>-4.43425527229363</v>
      </c>
      <c r="AX18" s="113" t="e">
        <f aca="false">T18-AU18-AW18</f>
        <v>#REF!</v>
      </c>
      <c r="AZ18" s="114" t="n">
        <v>9342012.40573384</v>
      </c>
      <c r="BA18" s="114" t="e">
        <f aca="false">Y18-AZ18</f>
        <v>#REF!</v>
      </c>
      <c r="BB18" s="114" t="n">
        <f aca="false">AT18*L18*10000</f>
        <v>117659.09797014</v>
      </c>
      <c r="BC18" s="114" t="e">
        <f aca="false">(BA18+BB18)/1000</f>
        <v>#REF!</v>
      </c>
      <c r="BE18" s="114" t="n">
        <v>-283924.318162732</v>
      </c>
      <c r="BF18" s="114" t="n">
        <v>19580.4552076266</v>
      </c>
      <c r="BG18" s="114" t="n">
        <v>-346311.245418473</v>
      </c>
      <c r="BI18" s="114" t="n">
        <f aca="false">((L18*10000)*(AT18+AU18))/1000</f>
        <v>2.27142334674038</v>
      </c>
      <c r="BJ18" s="114" t="e">
        <f aca="false">((AX18/2)*L18*10000)/1000</f>
        <v>#REF!</v>
      </c>
      <c r="BK18" s="114" t="e">
        <f aca="false">(N18*AF18)/1000</f>
        <v>#REF!</v>
      </c>
      <c r="BL18" s="114" t="n">
        <v>19.5740521978233</v>
      </c>
      <c r="BM18" s="114" t="e">
        <f aca="false">BC18-BI18-BJ18-BK18-BL18</f>
        <v>#REF!</v>
      </c>
    </row>
    <row r="19" customFormat="false" ht="12.75" hidden="false" customHeight="false" outlineLevel="0" collapsed="false">
      <c r="C19" s="107" t="n">
        <f aca="false">EOMONTH(C18,0)+1</f>
        <v>37653</v>
      </c>
      <c r="D19" s="108" t="n">
        <v>37649</v>
      </c>
      <c r="E19" s="26" t="n">
        <v>3.543</v>
      </c>
      <c r="F19" s="27" t="n">
        <v>0.49</v>
      </c>
      <c r="G19" s="109" t="n">
        <v>0.0269020466046448</v>
      </c>
      <c r="H19" s="109" t="n">
        <f aca="false">1/((1+G19/2)^(2*((C19-$C$1)/365.25)))</f>
        <v>0.96817931133502</v>
      </c>
      <c r="I19" s="110" t="n">
        <f aca="false">D19-$C$1</f>
        <v>438</v>
      </c>
      <c r="K19" s="26" t="n">
        <v>3.502</v>
      </c>
      <c r="L19" s="26" t="n">
        <f aca="false">E19-K19</f>
        <v>0.0410000000000004</v>
      </c>
      <c r="M19" s="27" t="n">
        <v>0.475</v>
      </c>
      <c r="N19" s="112" t="n">
        <f aca="false">(F19-M19)*100</f>
        <v>1.5</v>
      </c>
      <c r="P19" s="113" t="e">
        <f aca="false">#REF!</f>
        <v>#REF!</v>
      </c>
      <c r="Q19" s="113" t="e">
        <f aca="false">#REF!</f>
        <v>#REF!</v>
      </c>
      <c r="R19" s="113" t="e">
        <f aca="false">Swaptions!AR38</f>
        <v>#NAME?</v>
      </c>
      <c r="S19" s="113" t="e">
        <f aca="false">P19+Q19+R19</f>
        <v>#REF!</v>
      </c>
      <c r="T19" s="113" t="e">
        <f aca="false">S19/10000</f>
        <v>#REF!</v>
      </c>
      <c r="V19" s="113" t="e">
        <f aca="false">#REF!</f>
        <v>#REF!</v>
      </c>
      <c r="W19" s="113" t="e">
        <f aca="false">#REF!</f>
        <v>#REF!</v>
      </c>
      <c r="X19" s="113" t="e">
        <f aca="false">Swaptions!AD38</f>
        <v>#NAME?</v>
      </c>
      <c r="Y19" s="113" t="e">
        <f aca="false">V19+W19+X19</f>
        <v>#REF!</v>
      </c>
      <c r="Z19" s="113" t="e">
        <f aca="false">Y19/1000</f>
        <v>#REF!</v>
      </c>
      <c r="AB19" s="113" t="e">
        <f aca="false">#REF!</f>
        <v>#REF!</v>
      </c>
      <c r="AC19" s="113" t="e">
        <f aca="false">#REF!</f>
        <v>#REF!</v>
      </c>
      <c r="AD19" s="113" t="e">
        <f aca="false">Swaptions!BT38</f>
        <v>#NAME?</v>
      </c>
      <c r="AE19" s="113" t="e">
        <f aca="false">AB19+AC19+AD19</f>
        <v>#REF!</v>
      </c>
      <c r="AF19" s="113" t="e">
        <f aca="false">AE19/100</f>
        <v>#REF!</v>
      </c>
      <c r="AH19" s="113" t="e">
        <f aca="false">#REF!</f>
        <v>#REF!</v>
      </c>
      <c r="AI19" s="113" t="e">
        <f aca="false">#REF!</f>
        <v>#REF!</v>
      </c>
      <c r="AJ19" s="113" t="e">
        <f aca="false">Swaptions!CH38</f>
        <v>#NAME?</v>
      </c>
      <c r="AK19" s="113" t="e">
        <f aca="false">AH19+AI19+AJ19</f>
        <v>#REF!</v>
      </c>
      <c r="AL19" s="113" t="e">
        <f aca="false">AK19/365.25</f>
        <v>#REF!</v>
      </c>
      <c r="AN19" s="113" t="e">
        <f aca="false">#REF!</f>
        <v>#REF!</v>
      </c>
      <c r="AO19" s="113" t="e">
        <f aca="false">#REF!</f>
        <v>#REF!</v>
      </c>
      <c r="AP19" s="113" t="e">
        <f aca="false">Swaptions!BF38</f>
        <v>#NAME?</v>
      </c>
      <c r="AQ19" s="113" t="e">
        <f aca="false">AN19+AO19+AP19</f>
        <v>#REF!</v>
      </c>
      <c r="AR19" s="113" t="e">
        <f aca="false">AQ19/10</f>
        <v>#REF!</v>
      </c>
      <c r="AT19" s="113" t="n">
        <v>365.204274441798</v>
      </c>
      <c r="AU19" s="113" t="n">
        <v>-515.32950583</v>
      </c>
      <c r="AV19" s="113" t="n">
        <f aca="false">AT19+AU19</f>
        <v>-150.125231388202</v>
      </c>
      <c r="AW19" s="113" t="n">
        <v>-5.97775403479557</v>
      </c>
      <c r="AX19" s="113" t="e">
        <f aca="false">T19-AU19-AW19</f>
        <v>#REF!</v>
      </c>
      <c r="AZ19" s="114" t="n">
        <v>14088239.6531485</v>
      </c>
      <c r="BA19" s="114" t="e">
        <f aca="false">Y19-AZ19</f>
        <v>#REF!</v>
      </c>
      <c r="BB19" s="114" t="n">
        <f aca="false">AT19*L19*10000</f>
        <v>149733.752521139</v>
      </c>
      <c r="BC19" s="114" t="e">
        <f aca="false">(BA19+BB19)/1000</f>
        <v>#REF!</v>
      </c>
      <c r="BE19" s="114" t="n">
        <v>-179206.067162033</v>
      </c>
      <c r="BF19" s="114" t="n">
        <v>12875.9063540942</v>
      </c>
      <c r="BG19" s="114" t="n">
        <v>-178821.988288998</v>
      </c>
      <c r="BI19" s="114" t="n">
        <f aca="false">((L19*10000)*(AT19+AU19))/1000</f>
        <v>-61.5513448691632</v>
      </c>
      <c r="BJ19" s="114" t="e">
        <f aca="false">((AX19/2)*L19*10000)/1000</f>
        <v>#REF!</v>
      </c>
      <c r="BK19" s="114" t="e">
        <f aca="false">(N19*AF19)/1000</f>
        <v>#REF!</v>
      </c>
      <c r="BL19" s="114" t="n">
        <v>12.8657472047172</v>
      </c>
      <c r="BM19" s="114" t="e">
        <f aca="false">BC19-BI19-BJ19-BK19-BL19</f>
        <v>#REF!</v>
      </c>
    </row>
    <row r="20" customFormat="false" ht="12.75" hidden="false" customHeight="false" outlineLevel="0" collapsed="false">
      <c r="C20" s="107" t="n">
        <f aca="false">EOMONTH(C19,0)+1</f>
        <v>37681</v>
      </c>
      <c r="D20" s="108" t="n">
        <v>37677</v>
      </c>
      <c r="E20" s="26" t="n">
        <v>3.453</v>
      </c>
      <c r="F20" s="27" t="n">
        <v>0.4675</v>
      </c>
      <c r="G20" s="109" t="n">
        <v>0.027623816028461</v>
      </c>
      <c r="H20" s="109" t="n">
        <f aca="false">1/((1+G20/2)^(2*((C20-$C$1)/365.25)))</f>
        <v>0.965313070883845</v>
      </c>
      <c r="I20" s="110" t="n">
        <f aca="false">D20-$C$1</f>
        <v>466</v>
      </c>
      <c r="K20" s="26" t="n">
        <v>3.412</v>
      </c>
      <c r="L20" s="26" t="n">
        <f aca="false">E20-K20</f>
        <v>0.0410000000000004</v>
      </c>
      <c r="M20" s="27" t="n">
        <v>0.4525</v>
      </c>
      <c r="N20" s="112" t="n">
        <f aca="false">(F20-M20)*100</f>
        <v>1.5</v>
      </c>
      <c r="P20" s="113" t="e">
        <f aca="false">#REF!</f>
        <v>#REF!</v>
      </c>
      <c r="Q20" s="113" t="e">
        <f aca="false">#REF!</f>
        <v>#REF!</v>
      </c>
      <c r="R20" s="113" t="e">
        <f aca="false">Swaptions!AR39</f>
        <v>#NAME?</v>
      </c>
      <c r="S20" s="113" t="e">
        <f aca="false">P20+Q20+R20</f>
        <v>#REF!</v>
      </c>
      <c r="T20" s="113" t="e">
        <f aca="false">S20/10000</f>
        <v>#REF!</v>
      </c>
      <c r="V20" s="113" t="e">
        <f aca="false">#REF!</f>
        <v>#REF!</v>
      </c>
      <c r="W20" s="113" t="e">
        <f aca="false">#REF!</f>
        <v>#REF!</v>
      </c>
      <c r="X20" s="113" t="e">
        <f aca="false">Swaptions!AD39</f>
        <v>#NAME?</v>
      </c>
      <c r="Y20" s="113" t="e">
        <f aca="false">V20+W20+X20</f>
        <v>#REF!</v>
      </c>
      <c r="Z20" s="113" t="e">
        <f aca="false">Y20/1000</f>
        <v>#REF!</v>
      </c>
      <c r="AB20" s="113" t="e">
        <f aca="false">#REF!</f>
        <v>#REF!</v>
      </c>
      <c r="AC20" s="113" t="e">
        <f aca="false">#REF!</f>
        <v>#REF!</v>
      </c>
      <c r="AD20" s="113" t="e">
        <f aca="false">Swaptions!BT39</f>
        <v>#NAME?</v>
      </c>
      <c r="AE20" s="113" t="e">
        <f aca="false">AB20+AC20+AD20</f>
        <v>#REF!</v>
      </c>
      <c r="AF20" s="113" t="e">
        <f aca="false">AE20/100</f>
        <v>#REF!</v>
      </c>
      <c r="AH20" s="113" t="e">
        <f aca="false">#REF!</f>
        <v>#REF!</v>
      </c>
      <c r="AI20" s="113" t="e">
        <f aca="false">#REF!</f>
        <v>#REF!</v>
      </c>
      <c r="AJ20" s="113" t="e">
        <f aca="false">Swaptions!CH39</f>
        <v>#NAME?</v>
      </c>
      <c r="AK20" s="113" t="e">
        <f aca="false">AH20+AI20+AJ20</f>
        <v>#REF!</v>
      </c>
      <c r="AL20" s="113" t="e">
        <f aca="false">AK20/365.25</f>
        <v>#REF!</v>
      </c>
      <c r="AN20" s="113" t="e">
        <f aca="false">#REF!</f>
        <v>#REF!</v>
      </c>
      <c r="AO20" s="113" t="e">
        <f aca="false">#REF!</f>
        <v>#REF!</v>
      </c>
      <c r="AP20" s="113" t="e">
        <f aca="false">Swaptions!BF39</f>
        <v>#NAME?</v>
      </c>
      <c r="AQ20" s="113" t="e">
        <f aca="false">AN20+AO20+AP20</f>
        <v>#REF!</v>
      </c>
      <c r="AR20" s="113" t="e">
        <f aca="false">AQ20/10</f>
        <v>#REF!</v>
      </c>
      <c r="AT20" s="113" t="n">
        <v>937.276496351798</v>
      </c>
      <c r="AU20" s="113" t="n">
        <v>-1079.51584621</v>
      </c>
      <c r="AV20" s="113" t="n">
        <f aca="false">AT20+AU20</f>
        <v>-142.239349858202</v>
      </c>
      <c r="AW20" s="113" t="n">
        <v>8.74889343846417</v>
      </c>
      <c r="AX20" s="113" t="e">
        <f aca="false">T20-AU20-AW20</f>
        <v>#REF!</v>
      </c>
      <c r="AZ20" s="114" t="n">
        <v>-93419.9939388185</v>
      </c>
      <c r="BA20" s="114" t="e">
        <f aca="false">Y20-AZ20</f>
        <v>#REF!</v>
      </c>
      <c r="BB20" s="114" t="n">
        <f aca="false">AT20*L20*10000</f>
        <v>384283.363504241</v>
      </c>
      <c r="BC20" s="114" t="e">
        <f aca="false">(BA20+BB20)/1000</f>
        <v>#REF!</v>
      </c>
      <c r="BE20" s="114" t="n">
        <v>-357733.207115672</v>
      </c>
      <c r="BF20" s="114" t="n">
        <v>19498.4454110948</v>
      </c>
      <c r="BG20" s="114" t="n">
        <v>-441883.641283221</v>
      </c>
      <c r="BI20" s="114" t="n">
        <f aca="false">((L20*10000)*(AT20+AU20))/1000</f>
        <v>-58.3181334418632</v>
      </c>
      <c r="BJ20" s="114" t="e">
        <f aca="false">((AX20/2)*L20*10000)/1000</f>
        <v>#REF!</v>
      </c>
      <c r="BK20" s="114" t="e">
        <f aca="false">(N20*AF20)/1000</f>
        <v>#REF!</v>
      </c>
      <c r="BL20" s="114" t="n">
        <v>19.4952447202909</v>
      </c>
      <c r="BM20" s="114" t="e">
        <f aca="false">BC20-BI20-BJ20-BK20-BL20</f>
        <v>#REF!</v>
      </c>
    </row>
    <row r="21" customFormat="false" ht="12.75" hidden="false" customHeight="false" outlineLevel="0" collapsed="false">
      <c r="C21" s="107" t="n">
        <f aca="false">EOMONTH(C20,0)+1</f>
        <v>37712</v>
      </c>
      <c r="D21" s="108" t="n">
        <v>37706</v>
      </c>
      <c r="E21" s="26" t="n">
        <v>3.348</v>
      </c>
      <c r="F21" s="27" t="n">
        <v>0.41</v>
      </c>
      <c r="G21" s="109" t="n">
        <v>0.028417602919927</v>
      </c>
      <c r="H21" s="109" t="n">
        <f aca="false">1/((1+G21/2)^(2*((C21-$C$1)/365.25)))</f>
        <v>0.962034417610181</v>
      </c>
      <c r="I21" s="110" t="n">
        <f aca="false">D21-$C$1</f>
        <v>495</v>
      </c>
      <c r="K21" s="26" t="n">
        <v>3.307</v>
      </c>
      <c r="L21" s="26" t="n">
        <f aca="false">E21-K21</f>
        <v>0.0409999999999999</v>
      </c>
      <c r="M21" s="27" t="n">
        <v>0.405</v>
      </c>
      <c r="N21" s="112" t="n">
        <f aca="false">(F21-M21)*100</f>
        <v>0.499999999999995</v>
      </c>
      <c r="P21" s="113" t="e">
        <f aca="false">#REF!</f>
        <v>#REF!</v>
      </c>
      <c r="Q21" s="113" t="e">
        <f aca="false">#REF!</f>
        <v>#REF!</v>
      </c>
      <c r="R21" s="113" t="e">
        <f aca="false">Swaptions!AR40</f>
        <v>#NAME?</v>
      </c>
      <c r="S21" s="113" t="e">
        <f aca="false">P21+Q21+R21</f>
        <v>#REF!</v>
      </c>
      <c r="T21" s="113" t="e">
        <f aca="false">S21/10000</f>
        <v>#REF!</v>
      </c>
      <c r="V21" s="113" t="e">
        <f aca="false">#REF!</f>
        <v>#REF!</v>
      </c>
      <c r="W21" s="113" t="e">
        <f aca="false">#REF!</f>
        <v>#REF!</v>
      </c>
      <c r="X21" s="113" t="e">
        <f aca="false">Swaptions!AD40</f>
        <v>#NAME?</v>
      </c>
      <c r="Y21" s="113" t="e">
        <f aca="false">V21+W21+X21</f>
        <v>#REF!</v>
      </c>
      <c r="Z21" s="113" t="e">
        <f aca="false">Y21/1000</f>
        <v>#REF!</v>
      </c>
      <c r="AB21" s="113" t="e">
        <f aca="false">#REF!</f>
        <v>#REF!</v>
      </c>
      <c r="AC21" s="113" t="e">
        <f aca="false">#REF!</f>
        <v>#REF!</v>
      </c>
      <c r="AD21" s="113" t="e">
        <f aca="false">Swaptions!BT40</f>
        <v>#NAME?</v>
      </c>
      <c r="AE21" s="113" t="e">
        <f aca="false">AB21+AC21+AD21</f>
        <v>#REF!</v>
      </c>
      <c r="AF21" s="113" t="e">
        <f aca="false">AE21/100</f>
        <v>#REF!</v>
      </c>
      <c r="AH21" s="113" t="e">
        <f aca="false">#REF!</f>
        <v>#REF!</v>
      </c>
      <c r="AI21" s="113" t="e">
        <f aca="false">#REF!</f>
        <v>#REF!</v>
      </c>
      <c r="AJ21" s="113" t="e">
        <f aca="false">Swaptions!CH40</f>
        <v>#NAME?</v>
      </c>
      <c r="AK21" s="113" t="e">
        <f aca="false">AH21+AI21+AJ21</f>
        <v>#REF!</v>
      </c>
      <c r="AL21" s="113" t="e">
        <f aca="false">AK21/365.25</f>
        <v>#REF!</v>
      </c>
      <c r="AN21" s="113" t="e">
        <f aca="false">#REF!</f>
        <v>#REF!</v>
      </c>
      <c r="AO21" s="113" t="e">
        <f aca="false">#REF!</f>
        <v>#REF!</v>
      </c>
      <c r="AP21" s="113" t="e">
        <f aca="false">Swaptions!BF40</f>
        <v>#NAME?</v>
      </c>
      <c r="AQ21" s="113" t="e">
        <f aca="false">AN21+AO21+AP21</f>
        <v>#REF!</v>
      </c>
      <c r="AR21" s="113" t="e">
        <f aca="false">AQ21/10</f>
        <v>#REF!</v>
      </c>
      <c r="AT21" s="113" t="n">
        <v>474.396399631798</v>
      </c>
      <c r="AU21" s="113" t="n">
        <v>-612.51118618</v>
      </c>
      <c r="AV21" s="113" t="n">
        <f aca="false">AT21+AU21</f>
        <v>-138.114786548202</v>
      </c>
      <c r="AW21" s="113" t="n">
        <v>-1.80842238514458</v>
      </c>
      <c r="AX21" s="113" t="e">
        <f aca="false">T21-AU21-AW21</f>
        <v>#REF!</v>
      </c>
      <c r="AZ21" s="114" t="n">
        <v>30656247.1947601</v>
      </c>
      <c r="BA21" s="114" t="e">
        <f aca="false">Y21-AZ21</f>
        <v>#REF!</v>
      </c>
      <c r="BB21" s="114" t="n">
        <f aca="false">AT21*L21*10000</f>
        <v>194502.523849037</v>
      </c>
      <c r="BC21" s="114" t="e">
        <f aca="false">(BA21+BB21)/1000</f>
        <v>#REF!</v>
      </c>
      <c r="BE21" s="114" t="n">
        <v>532620.029942203</v>
      </c>
      <c r="BF21" s="114" t="n">
        <v>-19658.5269275377</v>
      </c>
      <c r="BG21" s="114" t="n">
        <v>880798.289767129</v>
      </c>
      <c r="BI21" s="114" t="n">
        <f aca="false">((L21*10000)*(AT21+AU21))/1000</f>
        <v>-56.6270624847626</v>
      </c>
      <c r="BJ21" s="114" t="e">
        <f aca="false">((AX21/2)*L21*10000)/1000</f>
        <v>#REF!</v>
      </c>
      <c r="BK21" s="114" t="e">
        <f aca="false">(N21*AF21)/1000</f>
        <v>#REF!</v>
      </c>
      <c r="BL21" s="114" t="n">
        <v>-19.6695428498611</v>
      </c>
      <c r="BM21" s="114" t="e">
        <f aca="false">BC21-BI21-BJ21-BK21-BL21</f>
        <v>#REF!</v>
      </c>
    </row>
    <row r="22" customFormat="false" ht="12.75" hidden="false" customHeight="false" outlineLevel="0" collapsed="false">
      <c r="C22" s="107" t="n">
        <f aca="false">EOMONTH(C21,0)+1</f>
        <v>37742</v>
      </c>
      <c r="D22" s="108" t="n">
        <v>37736</v>
      </c>
      <c r="E22" s="26" t="n">
        <v>3.358</v>
      </c>
      <c r="F22" s="27" t="n">
        <v>0.395</v>
      </c>
      <c r="G22" s="109" t="n">
        <v>0.0291684823521372</v>
      </c>
      <c r="H22" s="109" t="n">
        <f aca="false">1/((1+G22/2)^(2*((C22-$C$1)/365.25)))</f>
        <v>0.958774996575046</v>
      </c>
      <c r="I22" s="110" t="n">
        <f aca="false">D22-$C$1</f>
        <v>525</v>
      </c>
      <c r="K22" s="26" t="n">
        <v>3.317</v>
      </c>
      <c r="L22" s="26" t="n">
        <f aca="false">E22-K22</f>
        <v>0.0409999999999995</v>
      </c>
      <c r="M22" s="27" t="n">
        <v>0.39</v>
      </c>
      <c r="N22" s="112" t="n">
        <f aca="false">(F22-M22)*100</f>
        <v>0.5</v>
      </c>
      <c r="P22" s="113" t="e">
        <f aca="false">#REF!</f>
        <v>#REF!</v>
      </c>
      <c r="Q22" s="113" t="e">
        <f aca="false">#REF!</f>
        <v>#REF!</v>
      </c>
      <c r="R22" s="113" t="e">
        <f aca="false">Swaptions!AR41</f>
        <v>#NAME?</v>
      </c>
      <c r="S22" s="113" t="e">
        <f aca="false">P22+Q22+R22</f>
        <v>#REF!</v>
      </c>
      <c r="T22" s="113" t="e">
        <f aca="false">S22/10000</f>
        <v>#REF!</v>
      </c>
      <c r="V22" s="113" t="e">
        <f aca="false">#REF!</f>
        <v>#REF!</v>
      </c>
      <c r="W22" s="113" t="e">
        <f aca="false">#REF!</f>
        <v>#REF!</v>
      </c>
      <c r="X22" s="113" t="e">
        <f aca="false">Swaptions!AD41</f>
        <v>#NAME?</v>
      </c>
      <c r="Y22" s="113" t="e">
        <f aca="false">V22+W22+X22</f>
        <v>#REF!</v>
      </c>
      <c r="Z22" s="113" t="e">
        <f aca="false">Y22/1000</f>
        <v>#REF!</v>
      </c>
      <c r="AB22" s="113" t="e">
        <f aca="false">#REF!</f>
        <v>#REF!</v>
      </c>
      <c r="AC22" s="113" t="e">
        <f aca="false">#REF!</f>
        <v>#REF!</v>
      </c>
      <c r="AD22" s="113" t="e">
        <f aca="false">Swaptions!BT41</f>
        <v>#NAME?</v>
      </c>
      <c r="AE22" s="113" t="e">
        <f aca="false">AB22+AC22+AD22</f>
        <v>#REF!</v>
      </c>
      <c r="AF22" s="113" t="e">
        <f aca="false">AE22/100</f>
        <v>#REF!</v>
      </c>
      <c r="AH22" s="113" t="e">
        <f aca="false">#REF!</f>
        <v>#REF!</v>
      </c>
      <c r="AI22" s="113" t="e">
        <f aca="false">#REF!</f>
        <v>#REF!</v>
      </c>
      <c r="AJ22" s="113" t="e">
        <f aca="false">Swaptions!CH41</f>
        <v>#NAME?</v>
      </c>
      <c r="AK22" s="113" t="e">
        <f aca="false">AH22+AI22+AJ22</f>
        <v>#REF!</v>
      </c>
      <c r="AL22" s="113" t="e">
        <f aca="false">AK22/365.25</f>
        <v>#REF!</v>
      </c>
      <c r="AN22" s="113" t="e">
        <f aca="false">#REF!</f>
        <v>#REF!</v>
      </c>
      <c r="AO22" s="113" t="e">
        <f aca="false">#REF!</f>
        <v>#REF!</v>
      </c>
      <c r="AP22" s="113" t="e">
        <f aca="false">Swaptions!BF41</f>
        <v>#NAME?</v>
      </c>
      <c r="AQ22" s="113" t="e">
        <f aca="false">AN22+AO22+AP22</f>
        <v>#REF!</v>
      </c>
      <c r="AR22" s="113" t="e">
        <f aca="false">AQ22/10</f>
        <v>#REF!</v>
      </c>
      <c r="AT22" s="113" t="n">
        <v>715.920131131798</v>
      </c>
      <c r="AU22" s="113" t="n">
        <v>-883.23294845</v>
      </c>
      <c r="AV22" s="113" t="n">
        <f aca="false">AT22+AU22</f>
        <v>-167.312817318202</v>
      </c>
      <c r="AW22" s="113" t="n">
        <v>0.875102384977367</v>
      </c>
      <c r="AX22" s="113" t="e">
        <f aca="false">T22-AU22-AW22</f>
        <v>#REF!</v>
      </c>
      <c r="AZ22" s="114" t="n">
        <v>29175087.4244006</v>
      </c>
      <c r="BA22" s="114" t="e">
        <f aca="false">Y22-AZ22</f>
        <v>#REF!</v>
      </c>
      <c r="BB22" s="114" t="n">
        <f aca="false">AT22*L22*10000</f>
        <v>293527.253764034</v>
      </c>
      <c r="BC22" s="114" t="e">
        <f aca="false">(BA22+BB22)/1000</f>
        <v>#REF!</v>
      </c>
      <c r="BE22" s="114" t="n">
        <v>511145.961765196</v>
      </c>
      <c r="BF22" s="114" t="n">
        <v>-17174.4800711258</v>
      </c>
      <c r="BG22" s="114" t="n">
        <v>812528.949134204</v>
      </c>
      <c r="BI22" s="114" t="n">
        <f aca="false">((L22*10000)*(AT22+AU22))/1000</f>
        <v>-68.5982551004618</v>
      </c>
      <c r="BJ22" s="114" t="e">
        <f aca="false">((AX22/2)*L22*10000)/1000</f>
        <v>#REF!</v>
      </c>
      <c r="BK22" s="114" t="e">
        <f aca="false">(N22*AF22)/1000</f>
        <v>#REF!</v>
      </c>
      <c r="BL22" s="114" t="n">
        <v>-17.1836438743956</v>
      </c>
      <c r="BM22" s="114" t="e">
        <f aca="false">BC22-BI22-BJ22-BK22-BL22</f>
        <v>#REF!</v>
      </c>
    </row>
    <row r="23" customFormat="false" ht="12.75" hidden="false" customHeight="false" outlineLevel="0" collapsed="false">
      <c r="C23" s="107" t="n">
        <f aca="false">EOMONTH(C22,0)+1</f>
        <v>37773</v>
      </c>
      <c r="D23" s="108" t="n">
        <v>37768</v>
      </c>
      <c r="E23" s="26" t="n">
        <v>3.393</v>
      </c>
      <c r="F23" s="27" t="n">
        <v>0.39</v>
      </c>
      <c r="G23" s="109" t="n">
        <v>0.0299443912985518</v>
      </c>
      <c r="H23" s="109" t="n">
        <f aca="false">1/((1+G23/2)^(2*((C23-$C$1)/365.25)))</f>
        <v>0.955296909962197</v>
      </c>
      <c r="I23" s="110" t="n">
        <f aca="false">D23-$C$1</f>
        <v>557</v>
      </c>
      <c r="K23" s="26" t="n">
        <v>3.352</v>
      </c>
      <c r="L23" s="26" t="n">
        <f aca="false">E23-K23</f>
        <v>0.0410000000000004</v>
      </c>
      <c r="M23" s="27" t="n">
        <v>0.385</v>
      </c>
      <c r="N23" s="112" t="n">
        <f aca="false">(F23-M23)*100</f>
        <v>0.5</v>
      </c>
      <c r="P23" s="113" t="e">
        <f aca="false">#REF!</f>
        <v>#REF!</v>
      </c>
      <c r="Q23" s="113" t="e">
        <f aca="false">#REF!</f>
        <v>#REF!</v>
      </c>
      <c r="R23" s="113" t="e">
        <f aca="false">Swaptions!AR42</f>
        <v>#NAME?</v>
      </c>
      <c r="S23" s="113" t="e">
        <f aca="false">P23+Q23+R23</f>
        <v>#REF!</v>
      </c>
      <c r="T23" s="113" t="e">
        <f aca="false">S23/10000</f>
        <v>#REF!</v>
      </c>
      <c r="V23" s="113" t="e">
        <f aca="false">#REF!</f>
        <v>#REF!</v>
      </c>
      <c r="W23" s="113" t="e">
        <f aca="false">#REF!</f>
        <v>#REF!</v>
      </c>
      <c r="X23" s="113" t="e">
        <f aca="false">Swaptions!AD42</f>
        <v>#NAME?</v>
      </c>
      <c r="Y23" s="113" t="e">
        <f aca="false">V23+W23+X23</f>
        <v>#REF!</v>
      </c>
      <c r="Z23" s="113" t="e">
        <f aca="false">Y23/1000</f>
        <v>#REF!</v>
      </c>
      <c r="AB23" s="113" t="e">
        <f aca="false">#REF!</f>
        <v>#REF!</v>
      </c>
      <c r="AC23" s="113" t="e">
        <f aca="false">#REF!</f>
        <v>#REF!</v>
      </c>
      <c r="AD23" s="113" t="e">
        <f aca="false">Swaptions!BT42</f>
        <v>#NAME?</v>
      </c>
      <c r="AE23" s="113" t="e">
        <f aca="false">AB23+AC23+AD23</f>
        <v>#REF!</v>
      </c>
      <c r="AF23" s="113" t="e">
        <f aca="false">AE23/100</f>
        <v>#REF!</v>
      </c>
      <c r="AH23" s="113" t="e">
        <f aca="false">#REF!</f>
        <v>#REF!</v>
      </c>
      <c r="AI23" s="113" t="e">
        <f aca="false">#REF!</f>
        <v>#REF!</v>
      </c>
      <c r="AJ23" s="113" t="e">
        <f aca="false">Swaptions!CH42</f>
        <v>#NAME?</v>
      </c>
      <c r="AK23" s="113" t="e">
        <f aca="false">AH23+AI23+AJ23</f>
        <v>#REF!</v>
      </c>
      <c r="AL23" s="113" t="e">
        <f aca="false">AK23/365.25</f>
        <v>#REF!</v>
      </c>
      <c r="AN23" s="113" t="e">
        <f aca="false">#REF!</f>
        <v>#REF!</v>
      </c>
      <c r="AO23" s="113" t="e">
        <f aca="false">#REF!</f>
        <v>#REF!</v>
      </c>
      <c r="AP23" s="113" t="e">
        <f aca="false">Swaptions!BF42</f>
        <v>#NAME?</v>
      </c>
      <c r="AQ23" s="113" t="e">
        <f aca="false">AN23+AO23+AP23</f>
        <v>#REF!</v>
      </c>
      <c r="AR23" s="113" t="e">
        <f aca="false">AQ23/10</f>
        <v>#REF!</v>
      </c>
      <c r="AT23" s="113" t="n">
        <v>414.102413061798</v>
      </c>
      <c r="AU23" s="113" t="n">
        <v>-488.26169217</v>
      </c>
      <c r="AV23" s="113" t="n">
        <f aca="false">AT23+AU23</f>
        <v>-74.1592791082016</v>
      </c>
      <c r="AW23" s="113" t="n">
        <v>-0.869393014497746</v>
      </c>
      <c r="AX23" s="113" t="e">
        <f aca="false">T23-AU23-AW23</f>
        <v>#REF!</v>
      </c>
      <c r="AZ23" s="114" t="n">
        <v>27394489.6609817</v>
      </c>
      <c r="BA23" s="114" t="e">
        <f aca="false">Y23-AZ23</f>
        <v>#REF!</v>
      </c>
      <c r="BB23" s="114" t="n">
        <f aca="false">AT23*L23*10000</f>
        <v>169781.989355339</v>
      </c>
      <c r="BC23" s="114" t="e">
        <f aca="false">(BA23+BB23)/1000</f>
        <v>#REF!</v>
      </c>
      <c r="BE23" s="114" t="n">
        <v>441678.089705977</v>
      </c>
      <c r="BF23" s="114" t="n">
        <v>-13636.6603177944</v>
      </c>
      <c r="BG23" s="114" t="n">
        <v>649495.807688024</v>
      </c>
      <c r="BI23" s="114" t="n">
        <f aca="false">((L23*10000)*(AT23+AU23))/1000</f>
        <v>-30.4053044343629</v>
      </c>
      <c r="BJ23" s="114" t="e">
        <f aca="false">((AX23/2)*L23*10000)/1000</f>
        <v>#REF!</v>
      </c>
      <c r="BK23" s="114" t="e">
        <f aca="false">(N23*AF23)/1000</f>
        <v>#REF!</v>
      </c>
      <c r="BL23" s="114" t="n">
        <v>-13.643800321795</v>
      </c>
      <c r="BM23" s="114" t="e">
        <f aca="false">BC23-BI23-BJ23-BK23-BL23</f>
        <v>#REF!</v>
      </c>
    </row>
    <row r="24" customFormat="false" ht="12.75" hidden="false" customHeight="false" outlineLevel="0" collapsed="false">
      <c r="C24" s="107" t="n">
        <f aca="false">EOMONTH(C23,0)+1</f>
        <v>37803</v>
      </c>
      <c r="D24" s="108" t="n">
        <v>37797</v>
      </c>
      <c r="E24" s="26" t="n">
        <v>3.428</v>
      </c>
      <c r="F24" s="27" t="n">
        <v>0.39</v>
      </c>
      <c r="G24" s="109" t="n">
        <v>0.0306800432307988</v>
      </c>
      <c r="H24" s="109" t="n">
        <f aca="false">1/((1+G24/2)^(2*((C24-$C$1)/365.25)))</f>
        <v>0.95184896878821</v>
      </c>
      <c r="I24" s="110" t="n">
        <f aca="false">D24-$C$1</f>
        <v>586</v>
      </c>
      <c r="K24" s="26" t="n">
        <v>3.387</v>
      </c>
      <c r="L24" s="26" t="n">
        <f aca="false">E24-K24</f>
        <v>0.0409999999999999</v>
      </c>
      <c r="M24" s="27" t="n">
        <v>0.385</v>
      </c>
      <c r="N24" s="112" t="n">
        <f aca="false">(F24-M24)*100</f>
        <v>0.5</v>
      </c>
      <c r="P24" s="113" t="e">
        <f aca="false">#REF!</f>
        <v>#REF!</v>
      </c>
      <c r="Q24" s="113" t="e">
        <f aca="false">#REF!</f>
        <v>#REF!</v>
      </c>
      <c r="R24" s="113" t="e">
        <f aca="false">Swaptions!AR43</f>
        <v>#NAME?</v>
      </c>
      <c r="S24" s="113" t="e">
        <f aca="false">P24+Q24+R24</f>
        <v>#REF!</v>
      </c>
      <c r="T24" s="113" t="e">
        <f aca="false">S24/10000</f>
        <v>#REF!</v>
      </c>
      <c r="V24" s="113" t="e">
        <f aca="false">#REF!</f>
        <v>#REF!</v>
      </c>
      <c r="W24" s="113" t="e">
        <f aca="false">#REF!</f>
        <v>#REF!</v>
      </c>
      <c r="X24" s="113" t="e">
        <f aca="false">Swaptions!AD43</f>
        <v>#NAME?</v>
      </c>
      <c r="Y24" s="113" t="e">
        <f aca="false">V24+W24+X24</f>
        <v>#REF!</v>
      </c>
      <c r="Z24" s="113" t="e">
        <f aca="false">Y24/1000</f>
        <v>#REF!</v>
      </c>
      <c r="AB24" s="113" t="e">
        <f aca="false">#REF!</f>
        <v>#REF!</v>
      </c>
      <c r="AC24" s="113" t="e">
        <f aca="false">#REF!</f>
        <v>#REF!</v>
      </c>
      <c r="AD24" s="113" t="e">
        <f aca="false">Swaptions!BT43</f>
        <v>#NAME?</v>
      </c>
      <c r="AE24" s="113" t="e">
        <f aca="false">AB24+AC24+AD24</f>
        <v>#REF!</v>
      </c>
      <c r="AF24" s="113" t="e">
        <f aca="false">AE24/100</f>
        <v>#REF!</v>
      </c>
      <c r="AH24" s="113" t="e">
        <f aca="false">#REF!</f>
        <v>#REF!</v>
      </c>
      <c r="AI24" s="113" t="e">
        <f aca="false">#REF!</f>
        <v>#REF!</v>
      </c>
      <c r="AJ24" s="113" t="e">
        <f aca="false">Swaptions!CH43</f>
        <v>#NAME?</v>
      </c>
      <c r="AK24" s="113" t="e">
        <f aca="false">AH24+AI24+AJ24</f>
        <v>#REF!</v>
      </c>
      <c r="AL24" s="113" t="e">
        <f aca="false">AK24/365.25</f>
        <v>#REF!</v>
      </c>
      <c r="AN24" s="113" t="e">
        <f aca="false">#REF!</f>
        <v>#REF!</v>
      </c>
      <c r="AO24" s="113" t="e">
        <f aca="false">#REF!</f>
        <v>#REF!</v>
      </c>
      <c r="AP24" s="113" t="e">
        <f aca="false">Swaptions!BF43</f>
        <v>#NAME?</v>
      </c>
      <c r="AQ24" s="113" t="e">
        <f aca="false">AN24+AO24+AP24</f>
        <v>#REF!</v>
      </c>
      <c r="AR24" s="113" t="e">
        <f aca="false">AQ24/10</f>
        <v>#REF!</v>
      </c>
      <c r="AT24" s="113" t="n">
        <v>431.499031571798</v>
      </c>
      <c r="AU24" s="113" t="n">
        <v>-546.56411895</v>
      </c>
      <c r="AV24" s="113" t="n">
        <f aca="false">AT24+AU24</f>
        <v>-115.065087378202</v>
      </c>
      <c r="AW24" s="113" t="n">
        <v>1.2098694433455</v>
      </c>
      <c r="AX24" s="113" t="e">
        <f aca="false">T24-AU24-AW24</f>
        <v>#REF!</v>
      </c>
      <c r="AZ24" s="114" t="n">
        <v>23998051.6313136</v>
      </c>
      <c r="BA24" s="114" t="e">
        <f aca="false">Y24-AZ24</f>
        <v>#REF!</v>
      </c>
      <c r="BB24" s="114" t="n">
        <f aca="false">AT24*L24*10000</f>
        <v>176914.602944437</v>
      </c>
      <c r="BC24" s="114" t="e">
        <f aca="false">(BA24+BB24)/1000</f>
        <v>#REF!</v>
      </c>
      <c r="BE24" s="114" t="n">
        <v>362775.321302363</v>
      </c>
      <c r="BF24" s="114" t="n">
        <v>-10448.7417621601</v>
      </c>
      <c r="BG24" s="114" t="n">
        <v>497394.135457968</v>
      </c>
      <c r="BI24" s="114" t="n">
        <f aca="false">((L24*10000)*(AT24+AU24))/1000</f>
        <v>-47.1766858250626</v>
      </c>
      <c r="BJ24" s="114" t="e">
        <f aca="false">((AX24/2)*L24*10000)/1000</f>
        <v>#REF!</v>
      </c>
      <c r="BK24" s="114" t="e">
        <f aca="false">(N24*AF24)/1000</f>
        <v>#REF!</v>
      </c>
      <c r="BL24" s="114" t="n">
        <v>-10.4541007840335</v>
      </c>
      <c r="BM24" s="114" t="e">
        <f aca="false">BC24-BI24-BJ24-BK24-BL24</f>
        <v>#REF!</v>
      </c>
    </row>
    <row r="25" customFormat="false" ht="12.75" hidden="false" customHeight="false" outlineLevel="0" collapsed="false">
      <c r="C25" s="107" t="n">
        <f aca="false">EOMONTH(C24,0)+1</f>
        <v>37834</v>
      </c>
      <c r="D25" s="108" t="n">
        <v>37830</v>
      </c>
      <c r="E25" s="26" t="n">
        <v>3.455</v>
      </c>
      <c r="F25" s="27" t="n">
        <v>0.39</v>
      </c>
      <c r="G25" s="109" t="n">
        <v>0.031418442134667</v>
      </c>
      <c r="H25" s="109" t="n">
        <f aca="false">1/((1+G25/2)^(2*((C25-$C$1)/365.25)))</f>
        <v>0.948215700214111</v>
      </c>
      <c r="I25" s="110" t="n">
        <f aca="false">D25-$C$1</f>
        <v>619</v>
      </c>
      <c r="K25" s="26" t="n">
        <v>3.414</v>
      </c>
      <c r="L25" s="26" t="n">
        <f aca="false">E25-K25</f>
        <v>0.0409999999999999</v>
      </c>
      <c r="M25" s="27" t="n">
        <v>0.385</v>
      </c>
      <c r="N25" s="112" t="n">
        <f aca="false">(F25-M25)*100</f>
        <v>0.5</v>
      </c>
      <c r="P25" s="113" t="e">
        <f aca="false">#REF!</f>
        <v>#REF!</v>
      </c>
      <c r="Q25" s="113" t="e">
        <f aca="false">#REF!</f>
        <v>#REF!</v>
      </c>
      <c r="R25" s="113" t="e">
        <f aca="false">Swaptions!AR44</f>
        <v>#NAME?</v>
      </c>
      <c r="S25" s="113" t="e">
        <f aca="false">P25+Q25+R25</f>
        <v>#REF!</v>
      </c>
      <c r="T25" s="113" t="e">
        <f aca="false">S25/10000</f>
        <v>#REF!</v>
      </c>
      <c r="V25" s="113" t="e">
        <f aca="false">#REF!</f>
        <v>#REF!</v>
      </c>
      <c r="W25" s="113" t="e">
        <f aca="false">#REF!</f>
        <v>#REF!</v>
      </c>
      <c r="X25" s="113" t="e">
        <f aca="false">Swaptions!AD44</f>
        <v>#NAME?</v>
      </c>
      <c r="Y25" s="113" t="e">
        <f aca="false">V25+W25+X25</f>
        <v>#REF!</v>
      </c>
      <c r="Z25" s="113" t="e">
        <f aca="false">Y25/1000</f>
        <v>#REF!</v>
      </c>
      <c r="AB25" s="113" t="e">
        <f aca="false">#REF!</f>
        <v>#REF!</v>
      </c>
      <c r="AC25" s="113" t="e">
        <f aca="false">#REF!</f>
        <v>#REF!</v>
      </c>
      <c r="AD25" s="113" t="e">
        <f aca="false">Swaptions!BT44</f>
        <v>#NAME?</v>
      </c>
      <c r="AE25" s="113" t="e">
        <f aca="false">AB25+AC25+AD25</f>
        <v>#REF!</v>
      </c>
      <c r="AF25" s="113" t="e">
        <f aca="false">AE25/100</f>
        <v>#REF!</v>
      </c>
      <c r="AH25" s="113" t="e">
        <f aca="false">#REF!</f>
        <v>#REF!</v>
      </c>
      <c r="AI25" s="113" t="e">
        <f aca="false">#REF!</f>
        <v>#REF!</v>
      </c>
      <c r="AJ25" s="113" t="e">
        <f aca="false">Swaptions!CH44</f>
        <v>#NAME?</v>
      </c>
      <c r="AK25" s="113" t="e">
        <f aca="false">AH25+AI25+AJ25</f>
        <v>#REF!</v>
      </c>
      <c r="AL25" s="113" t="e">
        <f aca="false">AK25/365.25</f>
        <v>#REF!</v>
      </c>
      <c r="AN25" s="113" t="e">
        <f aca="false">#REF!</f>
        <v>#REF!</v>
      </c>
      <c r="AO25" s="113" t="e">
        <f aca="false">#REF!</f>
        <v>#REF!</v>
      </c>
      <c r="AP25" s="113" t="e">
        <f aca="false">Swaptions!BF44</f>
        <v>#NAME?</v>
      </c>
      <c r="AQ25" s="113" t="e">
        <f aca="false">AN25+AO25+AP25</f>
        <v>#REF!</v>
      </c>
      <c r="AR25" s="113" t="e">
        <f aca="false">AQ25/10</f>
        <v>#REF!</v>
      </c>
      <c r="AT25" s="113" t="n">
        <v>320.258211111798</v>
      </c>
      <c r="AU25" s="113" t="n">
        <v>-424.4096383</v>
      </c>
      <c r="AV25" s="113" t="n">
        <f aca="false">AT25+AU25</f>
        <v>-104.151427188202</v>
      </c>
      <c r="AW25" s="113" t="n">
        <v>-0.35981075161709</v>
      </c>
      <c r="AX25" s="113" t="e">
        <f aca="false">T25-AU25-AW25</f>
        <v>#REF!</v>
      </c>
      <c r="AZ25" s="114" t="n">
        <v>25089917.7780854</v>
      </c>
      <c r="BA25" s="114" t="e">
        <f aca="false">Y25-AZ25</f>
        <v>#REF!</v>
      </c>
      <c r="BB25" s="114" t="n">
        <f aca="false">AT25*L25*10000</f>
        <v>131305.866555837</v>
      </c>
      <c r="BC25" s="114" t="e">
        <f aca="false">(BA25+BB25)/1000</f>
        <v>#REF!</v>
      </c>
      <c r="BE25" s="114" t="n">
        <v>410095.718308079</v>
      </c>
      <c r="BF25" s="114" t="n">
        <v>-11170.893224689</v>
      </c>
      <c r="BG25" s="114" t="n">
        <v>525166.078647905</v>
      </c>
      <c r="BI25" s="114" t="n">
        <f aca="false">((L25*10000)*(AT25+AU25))/1000</f>
        <v>-42.7020851471626</v>
      </c>
      <c r="BJ25" s="114" t="e">
        <f aca="false">((AX25/2)*L25*10000)/1000</f>
        <v>#REF!</v>
      </c>
      <c r="BK25" s="114" t="e">
        <f aca="false">(N25*AF25)/1000</f>
        <v>#REF!</v>
      </c>
      <c r="BL25" s="114" t="n">
        <v>-11.1765976089761</v>
      </c>
      <c r="BM25" s="114" t="e">
        <f aca="false">BC25-BI25-BJ25-BK25-BL25</f>
        <v>#REF!</v>
      </c>
    </row>
    <row r="26" customFormat="false" ht="12.75" hidden="false" customHeight="false" outlineLevel="0" collapsed="false">
      <c r="C26" s="107" t="n">
        <f aca="false">EOMONTH(C25,0)+1</f>
        <v>37865</v>
      </c>
      <c r="D26" s="108" t="n">
        <v>37859</v>
      </c>
      <c r="E26" s="26" t="n">
        <v>3.463</v>
      </c>
      <c r="F26" s="27" t="n">
        <v>0.39</v>
      </c>
      <c r="G26" s="109" t="n">
        <v>0.0321568412222444</v>
      </c>
      <c r="H26" s="109" t="n">
        <f aca="false">1/((1+G26/2)^(2*((C26-$C$1)/365.25)))</f>
        <v>0.9444801673224</v>
      </c>
      <c r="I26" s="110" t="n">
        <f aca="false">D26-$C$1</f>
        <v>648</v>
      </c>
      <c r="K26" s="26" t="n">
        <v>3.422</v>
      </c>
      <c r="L26" s="26" t="n">
        <f aca="false">E26-K26</f>
        <v>0.0409999999999999</v>
      </c>
      <c r="M26" s="27" t="n">
        <v>0.385</v>
      </c>
      <c r="N26" s="112" t="n">
        <f aca="false">(F26-M26)*100</f>
        <v>0.5</v>
      </c>
      <c r="P26" s="113" t="e">
        <f aca="false">#REF!</f>
        <v>#REF!</v>
      </c>
      <c r="Q26" s="113" t="e">
        <f aca="false">#REF!</f>
        <v>#REF!</v>
      </c>
      <c r="R26" s="113" t="e">
        <f aca="false">Swaptions!AR45</f>
        <v>#NAME?</v>
      </c>
      <c r="S26" s="113" t="e">
        <f aca="false">P26+Q26+R26</f>
        <v>#REF!</v>
      </c>
      <c r="T26" s="113" t="e">
        <f aca="false">S26/10000</f>
        <v>#REF!</v>
      </c>
      <c r="V26" s="113" t="e">
        <f aca="false">#REF!</f>
        <v>#REF!</v>
      </c>
      <c r="W26" s="113" t="e">
        <f aca="false">#REF!</f>
        <v>#REF!</v>
      </c>
      <c r="X26" s="113" t="e">
        <f aca="false">Swaptions!AD45</f>
        <v>#NAME?</v>
      </c>
      <c r="Y26" s="113" t="e">
        <f aca="false">V26+W26+X26</f>
        <v>#REF!</v>
      </c>
      <c r="Z26" s="113" t="e">
        <f aca="false">Y26/1000</f>
        <v>#REF!</v>
      </c>
      <c r="AB26" s="113" t="e">
        <f aca="false">#REF!</f>
        <v>#REF!</v>
      </c>
      <c r="AC26" s="113" t="e">
        <f aca="false">#REF!</f>
        <v>#REF!</v>
      </c>
      <c r="AD26" s="113" t="e">
        <f aca="false">Swaptions!BT45</f>
        <v>#NAME?</v>
      </c>
      <c r="AE26" s="113" t="e">
        <f aca="false">AB26+AC26+AD26</f>
        <v>#REF!</v>
      </c>
      <c r="AF26" s="113" t="e">
        <f aca="false">AE26/100</f>
        <v>#REF!</v>
      </c>
      <c r="AH26" s="113" t="e">
        <f aca="false">#REF!</f>
        <v>#REF!</v>
      </c>
      <c r="AI26" s="113" t="e">
        <f aca="false">#REF!</f>
        <v>#REF!</v>
      </c>
      <c r="AJ26" s="113" t="e">
        <f aca="false">Swaptions!CH45</f>
        <v>#NAME?</v>
      </c>
      <c r="AK26" s="113" t="e">
        <f aca="false">AH26+AI26+AJ26</f>
        <v>#REF!</v>
      </c>
      <c r="AL26" s="113" t="e">
        <f aca="false">AK26/365.25</f>
        <v>#REF!</v>
      </c>
      <c r="AN26" s="113" t="e">
        <f aca="false">#REF!</f>
        <v>#REF!</v>
      </c>
      <c r="AO26" s="113" t="e">
        <f aca="false">#REF!</f>
        <v>#REF!</v>
      </c>
      <c r="AP26" s="113" t="e">
        <f aca="false">Swaptions!BF45</f>
        <v>#NAME?</v>
      </c>
      <c r="AQ26" s="113" t="e">
        <f aca="false">AN26+AO26+AP26</f>
        <v>#REF!</v>
      </c>
      <c r="AR26" s="113" t="e">
        <f aca="false">AQ26/10</f>
        <v>#REF!</v>
      </c>
      <c r="AT26" s="113" t="n">
        <v>285.59860768</v>
      </c>
      <c r="AU26" s="113" t="n">
        <v>-395.71135749</v>
      </c>
      <c r="AV26" s="113" t="n">
        <f aca="false">AT26+AU26</f>
        <v>-110.11274981</v>
      </c>
      <c r="AW26" s="113" t="n">
        <v>-1.59660196469201</v>
      </c>
      <c r="AX26" s="113" t="e">
        <f aca="false">T26-AU26-AW26</f>
        <v>#REF!</v>
      </c>
      <c r="AZ26" s="114" t="n">
        <v>25607661.4801807</v>
      </c>
      <c r="BA26" s="114" t="e">
        <f aca="false">Y26-AZ26</f>
        <v>#REF!</v>
      </c>
      <c r="BB26" s="114" t="n">
        <f aca="false">AT26*L26*10000</f>
        <v>117095.4291488</v>
      </c>
      <c r="BC26" s="114" t="e">
        <f aca="false">(BA26+BB26)/1000</f>
        <v>#REF!</v>
      </c>
      <c r="BE26" s="114" t="n">
        <v>426423.444782484</v>
      </c>
      <c r="BF26" s="114" t="n">
        <v>-10986.0105984549</v>
      </c>
      <c r="BG26" s="114" t="n">
        <v>520338.525355169</v>
      </c>
      <c r="BI26" s="114" t="n">
        <f aca="false">((L26*10000)*(AT26+AU26))/1000</f>
        <v>-45.1462274220999</v>
      </c>
      <c r="BJ26" s="114" t="e">
        <f aca="false">((AX26/2)*L26*10000)/1000</f>
        <v>#REF!</v>
      </c>
      <c r="BK26" s="114" t="e">
        <f aca="false">(N26*AF26)/1000</f>
        <v>#REF!</v>
      </c>
      <c r="BL26" s="114" t="n">
        <v>-10.9915825280435</v>
      </c>
      <c r="BM26" s="114" t="e">
        <f aca="false">BC26-BI26-BJ26-BK26-BL26</f>
        <v>#REF!</v>
      </c>
    </row>
    <row r="27" customFormat="false" ht="12.75" hidden="false" customHeight="false" outlineLevel="0" collapsed="false">
      <c r="C27" s="107" t="n">
        <f aca="false">EOMONTH(C26,0)+1</f>
        <v>37895</v>
      </c>
      <c r="D27" s="108" t="n">
        <v>37889</v>
      </c>
      <c r="E27" s="26" t="n">
        <v>3.505</v>
      </c>
      <c r="F27" s="27" t="n">
        <v>0.3875</v>
      </c>
      <c r="G27" s="109" t="n">
        <v>0.0328492483202574</v>
      </c>
      <c r="H27" s="109" t="n">
        <f aca="false">1/((1+G27/2)^(2*((C27-$C$1)/365.25)))</f>
        <v>0.94080750092997</v>
      </c>
      <c r="I27" s="110" t="n">
        <f aca="false">D27-$C$1</f>
        <v>678</v>
      </c>
      <c r="K27" s="26" t="n">
        <v>3.464</v>
      </c>
      <c r="L27" s="26" t="n">
        <f aca="false">E27-K27</f>
        <v>0.0409999999999999</v>
      </c>
      <c r="M27" s="27" t="n">
        <v>0.3825</v>
      </c>
      <c r="N27" s="112" t="n">
        <f aca="false">(F27-M27)*100</f>
        <v>0.5</v>
      </c>
      <c r="P27" s="113" t="e">
        <f aca="false">#REF!</f>
        <v>#REF!</v>
      </c>
      <c r="Q27" s="113" t="e">
        <f aca="false">#REF!</f>
        <v>#REF!</v>
      </c>
      <c r="R27" s="113" t="e">
        <f aca="false">Swaptions!AR46</f>
        <v>#NAME?</v>
      </c>
      <c r="S27" s="113" t="e">
        <f aca="false">P27+Q27+R27</f>
        <v>#REF!</v>
      </c>
      <c r="T27" s="113" t="e">
        <f aca="false">S27/10000</f>
        <v>#REF!</v>
      </c>
      <c r="V27" s="113" t="e">
        <f aca="false">#REF!</f>
        <v>#REF!</v>
      </c>
      <c r="W27" s="113" t="e">
        <f aca="false">#REF!</f>
        <v>#REF!</v>
      </c>
      <c r="X27" s="113" t="e">
        <f aca="false">Swaptions!AD46</f>
        <v>#NAME?</v>
      </c>
      <c r="Y27" s="113" t="e">
        <f aca="false">V27+W27+X27</f>
        <v>#REF!</v>
      </c>
      <c r="Z27" s="113" t="e">
        <f aca="false">Y27/1000</f>
        <v>#REF!</v>
      </c>
      <c r="AB27" s="113" t="e">
        <f aca="false">#REF!</f>
        <v>#REF!</v>
      </c>
      <c r="AC27" s="113" t="e">
        <f aca="false">#REF!</f>
        <v>#REF!</v>
      </c>
      <c r="AD27" s="113" t="e">
        <f aca="false">Swaptions!BT46</f>
        <v>#NAME?</v>
      </c>
      <c r="AE27" s="113" t="e">
        <f aca="false">AB27+AC27+AD27</f>
        <v>#REF!</v>
      </c>
      <c r="AF27" s="113" t="e">
        <f aca="false">AE27/100</f>
        <v>#REF!</v>
      </c>
      <c r="AH27" s="113" t="e">
        <f aca="false">#REF!</f>
        <v>#REF!</v>
      </c>
      <c r="AI27" s="113" t="e">
        <f aca="false">#REF!</f>
        <v>#REF!</v>
      </c>
      <c r="AJ27" s="113" t="e">
        <f aca="false">Swaptions!CH46</f>
        <v>#NAME?</v>
      </c>
      <c r="AK27" s="113" t="e">
        <f aca="false">AH27+AI27+AJ27</f>
        <v>#REF!</v>
      </c>
      <c r="AL27" s="113" t="e">
        <f aca="false">AK27/365.25</f>
        <v>#REF!</v>
      </c>
      <c r="AN27" s="113" t="e">
        <f aca="false">#REF!</f>
        <v>#REF!</v>
      </c>
      <c r="AO27" s="113" t="e">
        <f aca="false">#REF!</f>
        <v>#REF!</v>
      </c>
      <c r="AP27" s="113" t="e">
        <f aca="false">Swaptions!BF46</f>
        <v>#NAME?</v>
      </c>
      <c r="AQ27" s="113" t="e">
        <f aca="false">AN27+AO27+AP27</f>
        <v>#REF!</v>
      </c>
      <c r="AR27" s="113" t="e">
        <f aca="false">AQ27/10</f>
        <v>#REF!</v>
      </c>
      <c r="AT27" s="113" t="n">
        <v>364.21430384</v>
      </c>
      <c r="AU27" s="113" t="n">
        <v>-313.79881301</v>
      </c>
      <c r="AV27" s="113" t="n">
        <f aca="false">AT27+AU27</f>
        <v>50.41549083</v>
      </c>
      <c r="AW27" s="113" t="n">
        <v>0.608680453266004</v>
      </c>
      <c r="AX27" s="113" t="e">
        <f aca="false">T27-AU27-AW27</f>
        <v>#REF!</v>
      </c>
      <c r="AZ27" s="114" t="n">
        <v>47397450.5235246</v>
      </c>
      <c r="BA27" s="114" t="e">
        <f aca="false">Y27-AZ27</f>
        <v>#REF!</v>
      </c>
      <c r="BB27" s="114" t="n">
        <f aca="false">AT27*L27*10000</f>
        <v>149327.8645744</v>
      </c>
      <c r="BC27" s="114" t="e">
        <f aca="false">(BA27+BB27)/1000</f>
        <v>#REF!</v>
      </c>
      <c r="BE27" s="114" t="n">
        <v>980852.500170378</v>
      </c>
      <c r="BF27" s="114" t="n">
        <v>-24159.9200363555</v>
      </c>
      <c r="BG27" s="114" t="n">
        <v>1130579.96820885</v>
      </c>
      <c r="BI27" s="114" t="n">
        <f aca="false">((L27*10000)*(AT27+AU27))/1000</f>
        <v>20.6703512403</v>
      </c>
      <c r="BJ27" s="114" t="e">
        <f aca="false">((AX27/2)*L27*10000)/1000</f>
        <v>#REF!</v>
      </c>
      <c r="BK27" s="114" t="e">
        <f aca="false">(N27*AF27)/1000</f>
        <v>#REF!</v>
      </c>
      <c r="BL27" s="114" t="n">
        <v>-24.1725613535494</v>
      </c>
      <c r="BM27" s="114" t="e">
        <f aca="false">BC27-BI27-BJ27-BK27-BL27</f>
        <v>#REF!</v>
      </c>
    </row>
    <row r="28" customFormat="false" ht="12.75" hidden="false" customHeight="false" outlineLevel="0" collapsed="false">
      <c r="C28" s="107" t="n">
        <f aca="false">EOMONTH(C27,0)+1</f>
        <v>37926</v>
      </c>
      <c r="D28" s="108" t="n">
        <v>37922</v>
      </c>
      <c r="E28" s="26" t="n">
        <v>3.665</v>
      </c>
      <c r="F28" s="27" t="n">
        <v>0.385</v>
      </c>
      <c r="G28" s="109" t="n">
        <v>0.0335369869501823</v>
      </c>
      <c r="H28" s="109" t="n">
        <f aca="false">1/((1+G28/2)^(2*((C28-$C$1)/365.25)))</f>
        <v>0.936967746062161</v>
      </c>
      <c r="I28" s="110" t="n">
        <f aca="false">D28-$C$1</f>
        <v>711</v>
      </c>
      <c r="K28" s="26" t="n">
        <v>3.624</v>
      </c>
      <c r="L28" s="26" t="n">
        <f aca="false">E28-K28</f>
        <v>0.0409999999999999</v>
      </c>
      <c r="M28" s="27" t="n">
        <v>0.38</v>
      </c>
      <c r="N28" s="112" t="n">
        <f aca="false">(F28-M28)*100</f>
        <v>0.5</v>
      </c>
      <c r="P28" s="113" t="e">
        <f aca="false">#REF!</f>
        <v>#REF!</v>
      </c>
      <c r="Q28" s="113" t="e">
        <f aca="false">#REF!</f>
        <v>#REF!</v>
      </c>
      <c r="R28" s="113" t="e">
        <f aca="false">Swaptions!AR47</f>
        <v>#NAME?</v>
      </c>
      <c r="S28" s="113" t="e">
        <f aca="false">P28+Q28+R28</f>
        <v>#REF!</v>
      </c>
      <c r="T28" s="113" t="e">
        <f aca="false">S28/10000</f>
        <v>#REF!</v>
      </c>
      <c r="V28" s="113" t="e">
        <f aca="false">#REF!</f>
        <v>#REF!</v>
      </c>
      <c r="W28" s="113" t="e">
        <f aca="false">#REF!</f>
        <v>#REF!</v>
      </c>
      <c r="X28" s="113" t="e">
        <f aca="false">Swaptions!AD47</f>
        <v>#NAME?</v>
      </c>
      <c r="Y28" s="113" t="e">
        <f aca="false">V28+W28+X28</f>
        <v>#REF!</v>
      </c>
      <c r="Z28" s="113" t="e">
        <f aca="false">Y28/1000</f>
        <v>#REF!</v>
      </c>
      <c r="AB28" s="113" t="e">
        <f aca="false">#REF!</f>
        <v>#REF!</v>
      </c>
      <c r="AC28" s="113" t="e">
        <f aca="false">#REF!</f>
        <v>#REF!</v>
      </c>
      <c r="AD28" s="113" t="e">
        <f aca="false">Swaptions!BT47</f>
        <v>#NAME?</v>
      </c>
      <c r="AE28" s="113" t="e">
        <f aca="false">AB28+AC28+AD28</f>
        <v>#REF!</v>
      </c>
      <c r="AF28" s="113" t="e">
        <f aca="false">AE28/100</f>
        <v>#REF!</v>
      </c>
      <c r="AH28" s="113" t="e">
        <f aca="false">#REF!</f>
        <v>#REF!</v>
      </c>
      <c r="AI28" s="113" t="e">
        <f aca="false">#REF!</f>
        <v>#REF!</v>
      </c>
      <c r="AJ28" s="113" t="e">
        <f aca="false">Swaptions!CH47</f>
        <v>#NAME?</v>
      </c>
      <c r="AK28" s="113" t="e">
        <f aca="false">AH28+AI28+AJ28</f>
        <v>#REF!</v>
      </c>
      <c r="AL28" s="113" t="e">
        <f aca="false">AK28/365.25</f>
        <v>#REF!</v>
      </c>
      <c r="AN28" s="113" t="e">
        <f aca="false">#REF!</f>
        <v>#REF!</v>
      </c>
      <c r="AO28" s="113" t="e">
        <f aca="false">#REF!</f>
        <v>#REF!</v>
      </c>
      <c r="AP28" s="113" t="e">
        <f aca="false">Swaptions!BF47</f>
        <v>#NAME?</v>
      </c>
      <c r="AQ28" s="113" t="e">
        <f aca="false">AN28+AO28+AP28</f>
        <v>#REF!</v>
      </c>
      <c r="AR28" s="113" t="e">
        <f aca="false">AQ28/10</f>
        <v>#REF!</v>
      </c>
      <c r="AT28" s="113" t="n">
        <v>-716.843132</v>
      </c>
      <c r="AU28" s="113" t="n">
        <v>748.98285122</v>
      </c>
      <c r="AV28" s="113" t="n">
        <f aca="false">AT28+AU28</f>
        <v>32.1397192200001</v>
      </c>
      <c r="AW28" s="113" t="n">
        <v>-1.34222728058046</v>
      </c>
      <c r="AX28" s="113" t="e">
        <f aca="false">T28-AU28-AW28</f>
        <v>#REF!</v>
      </c>
      <c r="AZ28" s="114" t="n">
        <v>11390830.2605871</v>
      </c>
      <c r="BA28" s="114" t="e">
        <f aca="false">Y28-AZ28</f>
        <v>#REF!</v>
      </c>
      <c r="BB28" s="114" t="n">
        <f aca="false">AT28*L28*10000</f>
        <v>-293905.684119999</v>
      </c>
      <c r="BC28" s="114" t="e">
        <f aca="false">(BA28+BB28)/1000</f>
        <v>#REF!</v>
      </c>
      <c r="BE28" s="114" t="n">
        <v>115943.075975007</v>
      </c>
      <c r="BF28" s="114" t="n">
        <v>-2820.45226101154</v>
      </c>
      <c r="BG28" s="114" t="n">
        <v>104225.599666976</v>
      </c>
      <c r="BI28" s="114" t="n">
        <f aca="false">((L28*10000)*(AT28+AU28))/1000</f>
        <v>13.1772848802</v>
      </c>
      <c r="BJ28" s="114" t="e">
        <f aca="false">((AX28/2)*L28*10000)/1000</f>
        <v>#REF!</v>
      </c>
      <c r="BK28" s="114" t="e">
        <f aca="false">(N28*AF28)/1000</f>
        <v>#REF!</v>
      </c>
      <c r="BL28" s="114" t="n">
        <v>-2.82216856017895</v>
      </c>
      <c r="BM28" s="114" t="e">
        <f aca="false">BC28-BI28-BJ28-BK28-BL28</f>
        <v>#REF!</v>
      </c>
    </row>
    <row r="29" customFormat="false" ht="12.75" hidden="false" customHeight="false" outlineLevel="0" collapsed="false">
      <c r="C29" s="107" t="n">
        <f aca="false">EOMONTH(C28,0)+1</f>
        <v>37956</v>
      </c>
      <c r="D29" s="108" t="n">
        <v>37949</v>
      </c>
      <c r="E29" s="26" t="n">
        <v>3.844</v>
      </c>
      <c r="F29" s="27" t="n">
        <v>0.385</v>
      </c>
      <c r="G29" s="109" t="n">
        <v>0.0342025406145936</v>
      </c>
      <c r="H29" s="109" t="n">
        <f aca="false">1/((1+G29/2)^(2*((C29-$C$1)/365.25)))</f>
        <v>0.933165153792689</v>
      </c>
      <c r="I29" s="110" t="n">
        <f aca="false">D29-$C$1</f>
        <v>738</v>
      </c>
      <c r="K29" s="26" t="n">
        <v>3.803</v>
      </c>
      <c r="L29" s="26" t="n">
        <f aca="false">E29-K29</f>
        <v>0.0410000000000004</v>
      </c>
      <c r="M29" s="27" t="n">
        <v>0.38</v>
      </c>
      <c r="N29" s="112" t="n">
        <f aca="false">(F29-M29)*100</f>
        <v>0.5</v>
      </c>
      <c r="P29" s="113" t="e">
        <f aca="false">#REF!</f>
        <v>#REF!</v>
      </c>
      <c r="Q29" s="113" t="e">
        <f aca="false">#REF!</f>
        <v>#REF!</v>
      </c>
      <c r="R29" s="113" t="e">
        <f aca="false">Swaptions!AR48</f>
        <v>#NAME?</v>
      </c>
      <c r="S29" s="113" t="e">
        <f aca="false">P29+Q29+R29</f>
        <v>#REF!</v>
      </c>
      <c r="T29" s="113" t="e">
        <f aca="false">S29/10000</f>
        <v>#REF!</v>
      </c>
      <c r="V29" s="113" t="e">
        <f aca="false">#REF!</f>
        <v>#REF!</v>
      </c>
      <c r="W29" s="113" t="e">
        <f aca="false">#REF!</f>
        <v>#REF!</v>
      </c>
      <c r="X29" s="113" t="e">
        <f aca="false">Swaptions!AD48</f>
        <v>#NAME?</v>
      </c>
      <c r="Y29" s="113" t="e">
        <f aca="false">V29+W29+X29</f>
        <v>#REF!</v>
      </c>
      <c r="Z29" s="113" t="e">
        <f aca="false">Y29/1000</f>
        <v>#REF!</v>
      </c>
      <c r="AB29" s="113" t="e">
        <f aca="false">#REF!</f>
        <v>#REF!</v>
      </c>
      <c r="AC29" s="113" t="e">
        <f aca="false">#REF!</f>
        <v>#REF!</v>
      </c>
      <c r="AD29" s="113" t="e">
        <f aca="false">Swaptions!BT48</f>
        <v>#NAME?</v>
      </c>
      <c r="AE29" s="113" t="e">
        <f aca="false">AB29+AC29+AD29</f>
        <v>#REF!</v>
      </c>
      <c r="AF29" s="113" t="e">
        <f aca="false">AE29/100</f>
        <v>#REF!</v>
      </c>
      <c r="AH29" s="113" t="e">
        <f aca="false">#REF!</f>
        <v>#REF!</v>
      </c>
      <c r="AI29" s="113" t="e">
        <f aca="false">#REF!</f>
        <v>#REF!</v>
      </c>
      <c r="AJ29" s="113" t="e">
        <f aca="false">Swaptions!CH48</f>
        <v>#NAME?</v>
      </c>
      <c r="AK29" s="113" t="e">
        <f aca="false">AH29+AI29+AJ29</f>
        <v>#REF!</v>
      </c>
      <c r="AL29" s="113" t="e">
        <f aca="false">AK29/365.25</f>
        <v>#REF!</v>
      </c>
      <c r="AN29" s="113" t="e">
        <f aca="false">#REF!</f>
        <v>#REF!</v>
      </c>
      <c r="AO29" s="113" t="e">
        <f aca="false">#REF!</f>
        <v>#REF!</v>
      </c>
      <c r="AP29" s="113" t="e">
        <f aca="false">Swaptions!BF48</f>
        <v>#NAME?</v>
      </c>
      <c r="AQ29" s="113" t="e">
        <f aca="false">AN29+AO29+AP29</f>
        <v>#REF!</v>
      </c>
      <c r="AR29" s="113" t="e">
        <f aca="false">AQ29/10</f>
        <v>#REF!</v>
      </c>
      <c r="AT29" s="113" t="n">
        <v>569.29807384</v>
      </c>
      <c r="AU29" s="113" t="n">
        <v>-554.1719807</v>
      </c>
      <c r="AV29" s="113" t="n">
        <f aca="false">AT29+AU29</f>
        <v>15.1260931400001</v>
      </c>
      <c r="AW29" s="113" t="n">
        <v>4.2595399911487</v>
      </c>
      <c r="AX29" s="113" t="e">
        <f aca="false">T29-AU29-AW29</f>
        <v>#REF!</v>
      </c>
      <c r="AZ29" s="114" t="n">
        <v>15142554.4331161</v>
      </c>
      <c r="BA29" s="114" t="e">
        <f aca="false">Y29-AZ29</f>
        <v>#REF!</v>
      </c>
      <c r="BB29" s="114" t="n">
        <f aca="false">AT29*L29*10000</f>
        <v>233412.210274402</v>
      </c>
      <c r="BC29" s="114" t="e">
        <f aca="false">(BA29+BB29)/1000</f>
        <v>#REF!</v>
      </c>
      <c r="BE29" s="114" t="n">
        <v>334360.329162988</v>
      </c>
      <c r="BF29" s="114" t="n">
        <v>-7606.76228964678</v>
      </c>
      <c r="BG29" s="114" t="n">
        <v>301130.315077058</v>
      </c>
      <c r="BI29" s="114" t="n">
        <f aca="false">((L29*10000)*(AT29+AU29))/1000</f>
        <v>6.20169818740009</v>
      </c>
      <c r="BJ29" s="114" t="e">
        <f aca="false">((AX29/2)*L29*10000)/1000</f>
        <v>#REF!</v>
      </c>
      <c r="BK29" s="114" t="e">
        <f aca="false">(N29*AF29)/1000</f>
        <v>#REF!</v>
      </c>
      <c r="BL29" s="114" t="n">
        <v>-7.61043847633526</v>
      </c>
      <c r="BM29" s="114" t="e">
        <f aca="false">BC29-BI29-BJ29-BK29-BL29</f>
        <v>#REF!</v>
      </c>
    </row>
    <row r="30" customFormat="false" ht="12.75" hidden="false" customHeight="false" outlineLevel="0" collapsed="false">
      <c r="C30" s="107" t="n">
        <f aca="false">EOMONTH(C29,0)+1</f>
        <v>37987</v>
      </c>
      <c r="D30" s="108" t="n">
        <v>37981</v>
      </c>
      <c r="E30" s="26" t="n">
        <v>3.903</v>
      </c>
      <c r="F30" s="27" t="n">
        <v>0.38</v>
      </c>
      <c r="G30" s="109" t="n">
        <v>0.0348707264151522</v>
      </c>
      <c r="H30" s="109" t="n">
        <f aca="false">1/((1+G30/2)^(2*((C30-$C$1)/365.25)))</f>
        <v>0.929185452739869</v>
      </c>
      <c r="I30" s="110" t="n">
        <f aca="false">D30-$C$1</f>
        <v>770</v>
      </c>
      <c r="K30" s="26" t="n">
        <v>3.862</v>
      </c>
      <c r="L30" s="26" t="n">
        <f aca="false">E30-K30</f>
        <v>0.0409999999999999</v>
      </c>
      <c r="M30" s="27" t="n">
        <v>0.375</v>
      </c>
      <c r="N30" s="112" t="n">
        <f aca="false">(F30-M30)*100</f>
        <v>0.5</v>
      </c>
      <c r="P30" s="113" t="e">
        <f aca="false">#REF!</f>
        <v>#REF!</v>
      </c>
      <c r="Q30" s="113" t="e">
        <f aca="false">#REF!</f>
        <v>#REF!</v>
      </c>
      <c r="R30" s="113" t="e">
        <f aca="false">Swaptions!AR49</f>
        <v>#NAME?</v>
      </c>
      <c r="S30" s="113" t="e">
        <f aca="false">P30+Q30+R30</f>
        <v>#REF!</v>
      </c>
      <c r="T30" s="113" t="e">
        <f aca="false">S30/10000</f>
        <v>#REF!</v>
      </c>
      <c r="V30" s="113" t="e">
        <f aca="false">#REF!</f>
        <v>#REF!</v>
      </c>
      <c r="W30" s="113" t="e">
        <f aca="false">#REF!</f>
        <v>#REF!</v>
      </c>
      <c r="X30" s="113" t="e">
        <f aca="false">Swaptions!AD49</f>
        <v>#NAME?</v>
      </c>
      <c r="Y30" s="113" t="e">
        <f aca="false">V30+W30+X30</f>
        <v>#REF!</v>
      </c>
      <c r="Z30" s="113" t="e">
        <f aca="false">Y30/1000</f>
        <v>#REF!</v>
      </c>
      <c r="AB30" s="113" t="e">
        <f aca="false">#REF!</f>
        <v>#REF!</v>
      </c>
      <c r="AC30" s="113" t="e">
        <f aca="false">#REF!</f>
        <v>#REF!</v>
      </c>
      <c r="AD30" s="113" t="e">
        <f aca="false">Swaptions!BT49</f>
        <v>#NAME?</v>
      </c>
      <c r="AE30" s="113" t="e">
        <f aca="false">AB30+AC30+AD30</f>
        <v>#REF!</v>
      </c>
      <c r="AF30" s="113" t="e">
        <f aca="false">AE30/100</f>
        <v>#REF!</v>
      </c>
      <c r="AH30" s="113" t="e">
        <f aca="false">#REF!</f>
        <v>#REF!</v>
      </c>
      <c r="AI30" s="113" t="e">
        <f aca="false">#REF!</f>
        <v>#REF!</v>
      </c>
      <c r="AJ30" s="113" t="e">
        <f aca="false">Swaptions!CH49</f>
        <v>#NAME?</v>
      </c>
      <c r="AK30" s="113" t="e">
        <f aca="false">AH30+AI30+AJ30</f>
        <v>#REF!</v>
      </c>
      <c r="AL30" s="113" t="e">
        <f aca="false">AK30/365.25</f>
        <v>#REF!</v>
      </c>
      <c r="AN30" s="113" t="e">
        <f aca="false">#REF!</f>
        <v>#REF!</v>
      </c>
      <c r="AO30" s="113" t="e">
        <f aca="false">#REF!</f>
        <v>#REF!</v>
      </c>
      <c r="AP30" s="113" t="e">
        <f aca="false">Swaptions!BF49</f>
        <v>#NAME?</v>
      </c>
      <c r="AQ30" s="113" t="e">
        <f aca="false">AN30+AO30+AP30</f>
        <v>#REF!</v>
      </c>
      <c r="AR30" s="113" t="e">
        <f aca="false">AQ30/10</f>
        <v>#REF!</v>
      </c>
      <c r="AT30" s="113" t="n">
        <v>-274.6247793</v>
      </c>
      <c r="AU30" s="113" t="n">
        <v>328.32615958</v>
      </c>
      <c r="AV30" s="113" t="n">
        <f aca="false">AT30+AU30</f>
        <v>53.70138028</v>
      </c>
      <c r="AW30" s="113" t="n">
        <v>-3.4482273255984</v>
      </c>
      <c r="AX30" s="113" t="e">
        <f aca="false">T30-AU30-AW30</f>
        <v>#REF!</v>
      </c>
      <c r="AZ30" s="114" t="n">
        <v>1056599.90806059</v>
      </c>
      <c r="BA30" s="114" t="e">
        <f aca="false">Y30-AZ30</f>
        <v>#REF!</v>
      </c>
      <c r="BB30" s="114" t="n">
        <f aca="false">AT30*L30*10000</f>
        <v>-112596.159513</v>
      </c>
      <c r="BC30" s="114" t="e">
        <f aca="false">(BA30+BB30)/1000</f>
        <v>#REF!</v>
      </c>
      <c r="BE30" s="114" t="n">
        <v>21677.7013638099</v>
      </c>
      <c r="BF30" s="114" t="n">
        <v>-419.610269031978</v>
      </c>
      <c r="BG30" s="114" t="n">
        <v>16117.5235059465</v>
      </c>
      <c r="BI30" s="114" t="n">
        <f aca="false">((L30*10000)*(AT30+AU30))/1000</f>
        <v>22.0175659148</v>
      </c>
      <c r="BJ30" s="114" t="e">
        <f aca="false">((AX30/2)*L30*10000)/1000</f>
        <v>#REF!</v>
      </c>
      <c r="BK30" s="114" t="e">
        <f aca="false">(N30*AF30)/1000</f>
        <v>#REF!</v>
      </c>
      <c r="BL30" s="114" t="n">
        <v>-0.419593753309688</v>
      </c>
      <c r="BM30" s="114" t="e">
        <f aca="false">BC30-BI30-BJ30-BK30-BL30</f>
        <v>#REF!</v>
      </c>
    </row>
    <row r="31" customFormat="false" ht="12.75" hidden="false" customHeight="false" outlineLevel="0" collapsed="false">
      <c r="C31" s="107" t="n">
        <f aca="false">EOMONTH(C30,0)+1</f>
        <v>38018</v>
      </c>
      <c r="D31" s="108" t="n">
        <v>38013</v>
      </c>
      <c r="E31" s="26" t="n">
        <v>3.819</v>
      </c>
      <c r="F31" s="27" t="n">
        <v>0.375</v>
      </c>
      <c r="G31" s="109" t="n">
        <v>0.0355180556759254</v>
      </c>
      <c r="H31" s="109" t="n">
        <f aca="false">1/((1+G31/2)^(2*((C31-$C$1)/365.25)))</f>
        <v>0.925161898711672</v>
      </c>
      <c r="I31" s="110" t="n">
        <f aca="false">D31-$C$1</f>
        <v>802</v>
      </c>
      <c r="K31" s="26" t="n">
        <v>3.778</v>
      </c>
      <c r="L31" s="26" t="n">
        <f aca="false">E31-K31</f>
        <v>0.0410000000000004</v>
      </c>
      <c r="M31" s="27" t="n">
        <v>0.37</v>
      </c>
      <c r="N31" s="112" t="n">
        <f aca="false">(F31-M31)*100</f>
        <v>0.5</v>
      </c>
      <c r="P31" s="113" t="e">
        <f aca="false">#REF!</f>
        <v>#REF!</v>
      </c>
      <c r="Q31" s="113" t="e">
        <f aca="false">#REF!</f>
        <v>#REF!</v>
      </c>
      <c r="R31" s="113" t="e">
        <f aca="false">Swaptions!AR50</f>
        <v>#NAME?</v>
      </c>
      <c r="S31" s="113" t="e">
        <f aca="false">P31+Q31+R31</f>
        <v>#REF!</v>
      </c>
      <c r="T31" s="113" t="e">
        <f aca="false">S31/10000</f>
        <v>#REF!</v>
      </c>
      <c r="V31" s="113" t="e">
        <f aca="false">#REF!</f>
        <v>#REF!</v>
      </c>
      <c r="W31" s="113" t="e">
        <f aca="false">#REF!</f>
        <v>#REF!</v>
      </c>
      <c r="X31" s="113" t="e">
        <f aca="false">Swaptions!AD50</f>
        <v>#NAME?</v>
      </c>
      <c r="Y31" s="113" t="e">
        <f aca="false">V31+W31+X31</f>
        <v>#REF!</v>
      </c>
      <c r="Z31" s="113" t="e">
        <f aca="false">Y31/1000</f>
        <v>#REF!</v>
      </c>
      <c r="AB31" s="113" t="e">
        <f aca="false">#REF!</f>
        <v>#REF!</v>
      </c>
      <c r="AC31" s="113" t="e">
        <f aca="false">#REF!</f>
        <v>#REF!</v>
      </c>
      <c r="AD31" s="113" t="e">
        <f aca="false">Swaptions!BT50</f>
        <v>#NAME?</v>
      </c>
      <c r="AE31" s="113" t="e">
        <f aca="false">AB31+AC31+AD31</f>
        <v>#REF!</v>
      </c>
      <c r="AF31" s="113" t="e">
        <f aca="false">AE31/100</f>
        <v>#REF!</v>
      </c>
      <c r="AH31" s="113" t="e">
        <f aca="false">#REF!</f>
        <v>#REF!</v>
      </c>
      <c r="AI31" s="113" t="e">
        <f aca="false">#REF!</f>
        <v>#REF!</v>
      </c>
      <c r="AJ31" s="113" t="e">
        <f aca="false">Swaptions!CH50</f>
        <v>#NAME?</v>
      </c>
      <c r="AK31" s="113" t="e">
        <f aca="false">AH31+AI31+AJ31</f>
        <v>#REF!</v>
      </c>
      <c r="AL31" s="113" t="e">
        <f aca="false">AK31/365.25</f>
        <v>#REF!</v>
      </c>
      <c r="AN31" s="113" t="e">
        <f aca="false">#REF!</f>
        <v>#REF!</v>
      </c>
      <c r="AO31" s="113" t="e">
        <f aca="false">#REF!</f>
        <v>#REF!</v>
      </c>
      <c r="AP31" s="113" t="e">
        <f aca="false">Swaptions!BF50</f>
        <v>#NAME?</v>
      </c>
      <c r="AQ31" s="113" t="e">
        <f aca="false">AN31+AO31+AP31</f>
        <v>#REF!</v>
      </c>
      <c r="AR31" s="113" t="e">
        <f aca="false">AQ31/10</f>
        <v>#REF!</v>
      </c>
      <c r="AT31" s="113" t="n">
        <v>-96.51700043</v>
      </c>
      <c r="AU31" s="113" t="n">
        <v>133.72707861</v>
      </c>
      <c r="AV31" s="113" t="n">
        <f aca="false">AT31+AU31</f>
        <v>37.21007818</v>
      </c>
      <c r="AW31" s="113" t="n">
        <v>-4.27551083821842</v>
      </c>
      <c r="AX31" s="113" t="e">
        <f aca="false">T31-AU31-AW31</f>
        <v>#REF!</v>
      </c>
      <c r="AZ31" s="114" t="n">
        <v>6155322.00670848</v>
      </c>
      <c r="BA31" s="114" t="e">
        <f aca="false">Y31-AZ31</f>
        <v>#REF!</v>
      </c>
      <c r="BB31" s="114" t="n">
        <f aca="false">AT31*L31*10000</f>
        <v>-39571.9701763004</v>
      </c>
      <c r="BC31" s="114" t="e">
        <f aca="false">(BA31+BB31)/1000</f>
        <v>#REF!</v>
      </c>
      <c r="BE31" s="114" t="n">
        <v>175152.305285208</v>
      </c>
      <c r="BF31" s="114" t="n">
        <v>-3435.22798408789</v>
      </c>
      <c r="BG31" s="114" t="n">
        <v>148418.689071389</v>
      </c>
      <c r="BI31" s="114" t="n">
        <f aca="false">((L31*10000)*(AT31+AU31))/1000</f>
        <v>15.2561320538001</v>
      </c>
      <c r="BJ31" s="114" t="e">
        <f aca="false">((AX31/2)*L31*10000)/1000</f>
        <v>#REF!</v>
      </c>
      <c r="BK31" s="114" t="e">
        <f aca="false">(N31*AF31)/1000</f>
        <v>#REF!</v>
      </c>
      <c r="BL31" s="114" t="n">
        <v>-3.43666144132894</v>
      </c>
      <c r="BM31" s="114" t="e">
        <f aca="false">BC31-BI31-BJ31-BK31-BL31</f>
        <v>#REF!</v>
      </c>
    </row>
    <row r="32" customFormat="false" ht="12.75" hidden="false" customHeight="false" outlineLevel="0" collapsed="false">
      <c r="C32" s="107" t="n">
        <f aca="false">EOMONTH(C31,0)+1</f>
        <v>38047</v>
      </c>
      <c r="D32" s="108" t="n">
        <v>38041</v>
      </c>
      <c r="E32" s="26" t="n">
        <v>3.684</v>
      </c>
      <c r="F32" s="27" t="n">
        <v>0.36</v>
      </c>
      <c r="G32" s="109" t="n">
        <v>0.0361236218861469</v>
      </c>
      <c r="H32" s="109" t="n">
        <f aca="false">1/((1+G32/2)^(2*((C32-$C$1)/365.25)))</f>
        <v>0.921324019143393</v>
      </c>
      <c r="I32" s="110" t="n">
        <f aca="false">D32-$C$1</f>
        <v>830</v>
      </c>
      <c r="K32" s="26" t="n">
        <v>3.643</v>
      </c>
      <c r="L32" s="26" t="n">
        <f aca="false">E32-K32</f>
        <v>0.0410000000000004</v>
      </c>
      <c r="M32" s="27" t="n">
        <v>0.355</v>
      </c>
      <c r="N32" s="112" t="n">
        <f aca="false">(F32-M32)*100</f>
        <v>0.5</v>
      </c>
      <c r="P32" s="113" t="e">
        <f aca="false">#REF!</f>
        <v>#REF!</v>
      </c>
      <c r="Q32" s="113" t="e">
        <f aca="false">#REF!</f>
        <v>#REF!</v>
      </c>
      <c r="R32" s="113" t="e">
        <f aca="false">Swaptions!AR51</f>
        <v>#NAME?</v>
      </c>
      <c r="S32" s="113" t="e">
        <f aca="false">P32+Q32+R32</f>
        <v>#REF!</v>
      </c>
      <c r="T32" s="113" t="e">
        <f aca="false">S32/10000</f>
        <v>#REF!</v>
      </c>
      <c r="V32" s="113" t="e">
        <f aca="false">#REF!</f>
        <v>#REF!</v>
      </c>
      <c r="W32" s="113" t="e">
        <f aca="false">#REF!</f>
        <v>#REF!</v>
      </c>
      <c r="X32" s="113" t="e">
        <f aca="false">Swaptions!AD51</f>
        <v>#NAME?</v>
      </c>
      <c r="Y32" s="113" t="e">
        <f aca="false">V32+W32+X32</f>
        <v>#REF!</v>
      </c>
      <c r="Z32" s="113" t="e">
        <f aca="false">Y32/1000</f>
        <v>#REF!</v>
      </c>
      <c r="AB32" s="113" t="e">
        <f aca="false">#REF!</f>
        <v>#REF!</v>
      </c>
      <c r="AC32" s="113" t="e">
        <f aca="false">#REF!</f>
        <v>#REF!</v>
      </c>
      <c r="AD32" s="113" t="e">
        <f aca="false">Swaptions!BT51</f>
        <v>#NAME?</v>
      </c>
      <c r="AE32" s="113" t="e">
        <f aca="false">AB32+AC32+AD32</f>
        <v>#REF!</v>
      </c>
      <c r="AF32" s="113" t="e">
        <f aca="false">AE32/100</f>
        <v>#REF!</v>
      </c>
      <c r="AH32" s="113" t="e">
        <f aca="false">#REF!</f>
        <v>#REF!</v>
      </c>
      <c r="AI32" s="113" t="e">
        <f aca="false">#REF!</f>
        <v>#REF!</v>
      </c>
      <c r="AJ32" s="113" t="e">
        <f aca="false">Swaptions!CH51</f>
        <v>#NAME?</v>
      </c>
      <c r="AK32" s="113" t="e">
        <f aca="false">AH32+AI32+AJ32</f>
        <v>#REF!</v>
      </c>
      <c r="AL32" s="113" t="e">
        <f aca="false">AK32/365.25</f>
        <v>#REF!</v>
      </c>
      <c r="AN32" s="113" t="e">
        <f aca="false">#REF!</f>
        <v>#REF!</v>
      </c>
      <c r="AO32" s="113" t="e">
        <f aca="false">#REF!</f>
        <v>#REF!</v>
      </c>
      <c r="AP32" s="113" t="e">
        <f aca="false">Swaptions!BF51</f>
        <v>#NAME?</v>
      </c>
      <c r="AQ32" s="113" t="e">
        <f aca="false">AN32+AO32+AP32</f>
        <v>#REF!</v>
      </c>
      <c r="AR32" s="113" t="e">
        <f aca="false">AQ32/10</f>
        <v>#REF!</v>
      </c>
      <c r="AT32" s="113" t="n">
        <v>66.34310673</v>
      </c>
      <c r="AU32" s="113" t="n">
        <v>-10.6303107</v>
      </c>
      <c r="AV32" s="113" t="n">
        <f aca="false">AT32+AU32</f>
        <v>55.71279603</v>
      </c>
      <c r="AW32" s="113" t="n">
        <v>2.78283774687904</v>
      </c>
      <c r="AX32" s="113" t="e">
        <f aca="false">T32-AU32-AW32</f>
        <v>#REF!</v>
      </c>
      <c r="AZ32" s="114" t="n">
        <v>6721409.69162965</v>
      </c>
      <c r="BA32" s="114" t="e">
        <f aca="false">Y32-AZ32</f>
        <v>#REF!</v>
      </c>
      <c r="BB32" s="114" t="n">
        <f aca="false">AT32*L32*10000</f>
        <v>27200.6737593002</v>
      </c>
      <c r="BC32" s="114" t="e">
        <f aca="false">(BA32+BB32)/1000</f>
        <v>#REF!</v>
      </c>
      <c r="BE32" s="114" t="n">
        <v>224120.913462356</v>
      </c>
      <c r="BF32" s="114" t="n">
        <v>-4108.42792172489</v>
      </c>
      <c r="BG32" s="114" t="n">
        <v>207137.694388178</v>
      </c>
      <c r="BI32" s="114" t="n">
        <f aca="false">((L32*10000)*(AT32+AU32))/1000</f>
        <v>22.8422463723002</v>
      </c>
      <c r="BJ32" s="114" t="e">
        <f aca="false">((AX32/2)*L32*10000)/1000</f>
        <v>#REF!</v>
      </c>
      <c r="BK32" s="114" t="e">
        <f aca="false">(N32*AF32)/1000</f>
        <v>#REF!</v>
      </c>
      <c r="BL32" s="114" t="n">
        <v>-4.11008503734972</v>
      </c>
      <c r="BM32" s="114" t="e">
        <f aca="false">BC32-BI32-BJ32-BK32-BL32</f>
        <v>#REF!</v>
      </c>
    </row>
    <row r="33" customFormat="false" ht="12.75" hidden="false" customHeight="false" outlineLevel="0" collapsed="false">
      <c r="C33" s="107" t="n">
        <f aca="false">EOMONTH(C32,0)+1</f>
        <v>38078</v>
      </c>
      <c r="D33" s="108" t="n">
        <v>38072</v>
      </c>
      <c r="E33" s="26" t="n">
        <v>3.534</v>
      </c>
      <c r="F33" s="27" t="n">
        <v>0.3275</v>
      </c>
      <c r="G33" s="109" t="n">
        <v>0.036732134872453</v>
      </c>
      <c r="H33" s="109" t="n">
        <f aca="false">1/((1+G33/2)^(2*((C33-$C$1)/365.25)))</f>
        <v>0.917226656157207</v>
      </c>
      <c r="I33" s="110" t="n">
        <f aca="false">D33-$C$1</f>
        <v>861</v>
      </c>
      <c r="K33" s="26" t="n">
        <v>3.493</v>
      </c>
      <c r="L33" s="26" t="n">
        <f aca="false">E33-K33</f>
        <v>0.0410000000000004</v>
      </c>
      <c r="M33" s="27" t="n">
        <v>0.325</v>
      </c>
      <c r="N33" s="112" t="n">
        <f aca="false">(F33-M33)*100</f>
        <v>0.25</v>
      </c>
      <c r="P33" s="113" t="e">
        <f aca="false">#REF!</f>
        <v>#REF!</v>
      </c>
      <c r="Q33" s="113" t="e">
        <f aca="false">#REF!</f>
        <v>#REF!</v>
      </c>
      <c r="R33" s="113" t="e">
        <f aca="false">Swaptions!AR52</f>
        <v>#NAME?</v>
      </c>
      <c r="S33" s="113" t="e">
        <f aca="false">P33+Q33+R33</f>
        <v>#REF!</v>
      </c>
      <c r="T33" s="113" t="e">
        <f aca="false">S33/10000</f>
        <v>#REF!</v>
      </c>
      <c r="V33" s="113" t="e">
        <f aca="false">#REF!</f>
        <v>#REF!</v>
      </c>
      <c r="W33" s="113" t="e">
        <f aca="false">#REF!</f>
        <v>#REF!</v>
      </c>
      <c r="X33" s="113" t="e">
        <f aca="false">Swaptions!AD52</f>
        <v>#NAME?</v>
      </c>
      <c r="Y33" s="113" t="e">
        <f aca="false">V33+W33+X33</f>
        <v>#REF!</v>
      </c>
      <c r="Z33" s="113" t="e">
        <f aca="false">Y33/1000</f>
        <v>#REF!</v>
      </c>
      <c r="AB33" s="113" t="e">
        <f aca="false">#REF!</f>
        <v>#REF!</v>
      </c>
      <c r="AC33" s="113" t="e">
        <f aca="false">#REF!</f>
        <v>#REF!</v>
      </c>
      <c r="AD33" s="113" t="e">
        <f aca="false">Swaptions!BT52</f>
        <v>#NAME?</v>
      </c>
      <c r="AE33" s="113" t="e">
        <f aca="false">AB33+AC33+AD33</f>
        <v>#REF!</v>
      </c>
      <c r="AF33" s="113" t="e">
        <f aca="false">AE33/100</f>
        <v>#REF!</v>
      </c>
      <c r="AH33" s="113" t="e">
        <f aca="false">#REF!</f>
        <v>#REF!</v>
      </c>
      <c r="AI33" s="113" t="e">
        <f aca="false">#REF!</f>
        <v>#REF!</v>
      </c>
      <c r="AJ33" s="113" t="e">
        <f aca="false">Swaptions!CH52</f>
        <v>#NAME?</v>
      </c>
      <c r="AK33" s="113" t="e">
        <f aca="false">AH33+AI33+AJ33</f>
        <v>#REF!</v>
      </c>
      <c r="AL33" s="113" t="e">
        <f aca="false">AK33/365.25</f>
        <v>#REF!</v>
      </c>
      <c r="AN33" s="113" t="e">
        <f aca="false">#REF!</f>
        <v>#REF!</v>
      </c>
      <c r="AO33" s="113" t="e">
        <f aca="false">#REF!</f>
        <v>#REF!</v>
      </c>
      <c r="AP33" s="113" t="e">
        <f aca="false">Swaptions!BF52</f>
        <v>#NAME?</v>
      </c>
      <c r="AQ33" s="113" t="e">
        <f aca="false">AN33+AO33+AP33</f>
        <v>#REF!</v>
      </c>
      <c r="AR33" s="113" t="e">
        <f aca="false">AQ33/10</f>
        <v>#REF!</v>
      </c>
      <c r="AT33" s="113" t="n">
        <v>40.28415723</v>
      </c>
      <c r="AU33" s="113" t="n">
        <v>-24.60449074</v>
      </c>
      <c r="AV33" s="113" t="n">
        <f aca="false">AT33+AU33</f>
        <v>15.67966649</v>
      </c>
      <c r="AW33" s="113" t="n">
        <v>-1.41248796289802</v>
      </c>
      <c r="AX33" s="113" t="e">
        <f aca="false">T33-AU33-AW33</f>
        <v>#REF!</v>
      </c>
      <c r="AZ33" s="114" t="n">
        <v>3132585.60748484</v>
      </c>
      <c r="BA33" s="114" t="e">
        <f aca="false">Y33-AZ33</f>
        <v>#REF!</v>
      </c>
      <c r="BB33" s="114" t="n">
        <f aca="false">AT33*L33*10000</f>
        <v>16516.5044643002</v>
      </c>
      <c r="BC33" s="114" t="e">
        <f aca="false">(BA33+BB33)/1000</f>
        <v>#REF!</v>
      </c>
      <c r="BE33" s="114" t="n">
        <v>99702.0655649505</v>
      </c>
      <c r="BF33" s="114" t="n">
        <v>-1578.4610701206</v>
      </c>
      <c r="BG33" s="114" t="n">
        <v>102896.687012231</v>
      </c>
      <c r="BI33" s="114" t="n">
        <f aca="false">((L33*10000)*(AT33+AU33))/1000</f>
        <v>6.42866326090006</v>
      </c>
      <c r="BJ33" s="114" t="e">
        <f aca="false">((AX33/2)*L33*10000)/1000</f>
        <v>#REF!</v>
      </c>
      <c r="BK33" s="114" t="e">
        <f aca="false">(N33*AF33)/1000</f>
        <v>#REF!</v>
      </c>
      <c r="BL33" s="114" t="n">
        <v>-1.57901110436488</v>
      </c>
      <c r="BM33" s="114" t="e">
        <f aca="false">BC33-BI33-BJ33-BK33-BL33</f>
        <v>#REF!</v>
      </c>
    </row>
    <row r="34" customFormat="false" ht="12.75" hidden="false" customHeight="false" outlineLevel="0" collapsed="false">
      <c r="C34" s="107" t="n">
        <f aca="false">EOMONTH(C33,0)+1</f>
        <v>38108</v>
      </c>
      <c r="D34" s="108" t="n">
        <v>38104</v>
      </c>
      <c r="E34" s="26" t="n">
        <v>3.538</v>
      </c>
      <c r="F34" s="27" t="n">
        <v>0.3225</v>
      </c>
      <c r="G34" s="109" t="n">
        <v>0.0372809498248459</v>
      </c>
      <c r="H34" s="109" t="n">
        <f aca="false">1/((1+G34/2)^(2*((C34-$C$1)/365.25)))</f>
        <v>0.913279208400769</v>
      </c>
      <c r="I34" s="110" t="n">
        <f aca="false">D34-$C$1</f>
        <v>893</v>
      </c>
      <c r="K34" s="26" t="n">
        <v>3.497</v>
      </c>
      <c r="L34" s="26" t="n">
        <f aca="false">E34-K34</f>
        <v>0.0410000000000004</v>
      </c>
      <c r="M34" s="27" t="n">
        <v>0.32</v>
      </c>
      <c r="N34" s="112" t="n">
        <f aca="false">(F34-M34)*100</f>
        <v>0.25</v>
      </c>
      <c r="P34" s="113" t="e">
        <f aca="false">#REF!</f>
        <v>#REF!</v>
      </c>
      <c r="Q34" s="113" t="e">
        <f aca="false">#REF!</f>
        <v>#REF!</v>
      </c>
      <c r="R34" s="113" t="e">
        <f aca="false">Swaptions!AR53</f>
        <v>#NAME?</v>
      </c>
      <c r="S34" s="113" t="e">
        <f aca="false">P34+Q34+R34</f>
        <v>#REF!</v>
      </c>
      <c r="T34" s="113" t="e">
        <f aca="false">S34/10000</f>
        <v>#REF!</v>
      </c>
      <c r="V34" s="113" t="e">
        <f aca="false">#REF!</f>
        <v>#REF!</v>
      </c>
      <c r="W34" s="113" t="e">
        <f aca="false">#REF!</f>
        <v>#REF!</v>
      </c>
      <c r="X34" s="113" t="e">
        <f aca="false">Swaptions!AD53</f>
        <v>#NAME?</v>
      </c>
      <c r="Y34" s="113" t="e">
        <f aca="false">V34+W34+X34</f>
        <v>#REF!</v>
      </c>
      <c r="Z34" s="113" t="e">
        <f aca="false">Y34/1000</f>
        <v>#REF!</v>
      </c>
      <c r="AB34" s="113" t="e">
        <f aca="false">#REF!</f>
        <v>#REF!</v>
      </c>
      <c r="AC34" s="113" t="e">
        <f aca="false">#REF!</f>
        <v>#REF!</v>
      </c>
      <c r="AD34" s="113" t="e">
        <f aca="false">Swaptions!BT53</f>
        <v>#NAME?</v>
      </c>
      <c r="AE34" s="113" t="e">
        <f aca="false">AB34+AC34+AD34</f>
        <v>#REF!</v>
      </c>
      <c r="AF34" s="113" t="e">
        <f aca="false">AE34/100</f>
        <v>#REF!</v>
      </c>
      <c r="AH34" s="113" t="e">
        <f aca="false">#REF!</f>
        <v>#REF!</v>
      </c>
      <c r="AI34" s="113" t="e">
        <f aca="false">#REF!</f>
        <v>#REF!</v>
      </c>
      <c r="AJ34" s="113" t="e">
        <f aca="false">Swaptions!CH53</f>
        <v>#NAME?</v>
      </c>
      <c r="AK34" s="113" t="e">
        <f aca="false">AH34+AI34+AJ34</f>
        <v>#REF!</v>
      </c>
      <c r="AL34" s="113" t="e">
        <f aca="false">AK34/365.25</f>
        <v>#REF!</v>
      </c>
      <c r="AN34" s="113" t="e">
        <f aca="false">#REF!</f>
        <v>#REF!</v>
      </c>
      <c r="AO34" s="113" t="e">
        <f aca="false">#REF!</f>
        <v>#REF!</v>
      </c>
      <c r="AP34" s="113" t="e">
        <f aca="false">Swaptions!BF53</f>
        <v>#NAME?</v>
      </c>
      <c r="AQ34" s="113" t="e">
        <f aca="false">AN34+AO34+AP34</f>
        <v>#REF!</v>
      </c>
      <c r="AR34" s="113" t="e">
        <f aca="false">AQ34/10</f>
        <v>#REF!</v>
      </c>
      <c r="AT34" s="113" t="n">
        <v>7.61743944</v>
      </c>
      <c r="AU34" s="113" t="n">
        <v>-24.52313398</v>
      </c>
      <c r="AV34" s="113" t="n">
        <f aca="false">AT34+AU34</f>
        <v>-16.90569454</v>
      </c>
      <c r="AW34" s="113" t="n">
        <v>-1.54432211232196</v>
      </c>
      <c r="AX34" s="113" t="e">
        <f aca="false">T34-AU34-AW34</f>
        <v>#REF!</v>
      </c>
      <c r="AZ34" s="114" t="n">
        <v>3142124.62632928</v>
      </c>
      <c r="BA34" s="114" t="e">
        <f aca="false">Y34-AZ34</f>
        <v>#REF!</v>
      </c>
      <c r="BB34" s="114" t="n">
        <f aca="false">AT34*L34*10000</f>
        <v>3123.15017040003</v>
      </c>
      <c r="BC34" s="114" t="e">
        <f aca="false">(BA34+BB34)/1000</f>
        <v>#REF!</v>
      </c>
      <c r="BE34" s="114" t="n">
        <v>102042.521007389</v>
      </c>
      <c r="BF34" s="114" t="n">
        <v>-1517.14578686791</v>
      </c>
      <c r="BG34" s="114" t="n">
        <v>102859.243029878</v>
      </c>
      <c r="BI34" s="114" t="n">
        <f aca="false">((L34*10000)*(AT34+AU34))/1000</f>
        <v>-6.93133476140006</v>
      </c>
      <c r="BJ34" s="114" t="e">
        <f aca="false">((AX34/2)*L34*10000)/1000</f>
        <v>#REF!</v>
      </c>
      <c r="BK34" s="114" t="e">
        <f aca="false">(N34*AF34)/1000</f>
        <v>#REF!</v>
      </c>
      <c r="BL34" s="114" t="n">
        <v>-1.51766468562791</v>
      </c>
      <c r="BM34" s="114" t="e">
        <f aca="false">BC34-BI34-BJ34-BK34-BL34</f>
        <v>#REF!</v>
      </c>
    </row>
    <row r="35" customFormat="false" ht="12.75" hidden="false" customHeight="false" outlineLevel="0" collapsed="false">
      <c r="C35" s="107" t="n">
        <f aca="false">EOMONTH(C34,0)+1</f>
        <v>38139</v>
      </c>
      <c r="D35" s="108" t="n">
        <v>38132</v>
      </c>
      <c r="E35" s="26" t="n">
        <v>3.578</v>
      </c>
      <c r="F35" s="27" t="n">
        <v>0.3225</v>
      </c>
      <c r="G35" s="109" t="n">
        <v>0.0378480587152934</v>
      </c>
      <c r="H35" s="109" t="n">
        <f aca="false">1/((1+G35/2)^(2*((C35-$C$1)/365.25)))</f>
        <v>0.909133831882033</v>
      </c>
      <c r="I35" s="110" t="n">
        <f aca="false">D35-$C$1</f>
        <v>921</v>
      </c>
      <c r="K35" s="26" t="n">
        <v>3.537</v>
      </c>
      <c r="L35" s="26" t="n">
        <f aca="false">E35-K35</f>
        <v>0.0409999999999999</v>
      </c>
      <c r="M35" s="27" t="n">
        <v>0.32</v>
      </c>
      <c r="N35" s="112" t="n">
        <f aca="false">(F35-M35)*100</f>
        <v>0.25</v>
      </c>
      <c r="P35" s="113" t="e">
        <f aca="false">#REF!</f>
        <v>#REF!</v>
      </c>
      <c r="Q35" s="113" t="e">
        <f aca="false">#REF!</f>
        <v>#REF!</v>
      </c>
      <c r="R35" s="113" t="e">
        <f aca="false">Swaptions!AR54</f>
        <v>#NAME?</v>
      </c>
      <c r="S35" s="113" t="e">
        <f aca="false">P35+Q35+R35</f>
        <v>#REF!</v>
      </c>
      <c r="T35" s="113" t="e">
        <f aca="false">S35/10000</f>
        <v>#REF!</v>
      </c>
      <c r="V35" s="113" t="e">
        <f aca="false">#REF!</f>
        <v>#REF!</v>
      </c>
      <c r="W35" s="113" t="e">
        <f aca="false">#REF!</f>
        <v>#REF!</v>
      </c>
      <c r="X35" s="113" t="e">
        <f aca="false">Swaptions!AD54</f>
        <v>#NAME?</v>
      </c>
      <c r="Y35" s="113" t="e">
        <f aca="false">V35+W35+X35</f>
        <v>#REF!</v>
      </c>
      <c r="Z35" s="113" t="e">
        <f aca="false">Y35/1000</f>
        <v>#REF!</v>
      </c>
      <c r="AB35" s="113" t="e">
        <f aca="false">#REF!</f>
        <v>#REF!</v>
      </c>
      <c r="AC35" s="113" t="e">
        <f aca="false">#REF!</f>
        <v>#REF!</v>
      </c>
      <c r="AD35" s="113" t="e">
        <f aca="false">Swaptions!BT54</f>
        <v>#NAME?</v>
      </c>
      <c r="AE35" s="113" t="e">
        <f aca="false">AB35+AC35+AD35</f>
        <v>#REF!</v>
      </c>
      <c r="AF35" s="113" t="e">
        <f aca="false">AE35/100</f>
        <v>#REF!</v>
      </c>
      <c r="AH35" s="113" t="e">
        <f aca="false">#REF!</f>
        <v>#REF!</v>
      </c>
      <c r="AI35" s="113" t="e">
        <f aca="false">#REF!</f>
        <v>#REF!</v>
      </c>
      <c r="AJ35" s="113" t="e">
        <f aca="false">Swaptions!CH54</f>
        <v>#NAME?</v>
      </c>
      <c r="AK35" s="113" t="e">
        <f aca="false">AH35+AI35+AJ35</f>
        <v>#REF!</v>
      </c>
      <c r="AL35" s="113" t="e">
        <f aca="false">AK35/365.25</f>
        <v>#REF!</v>
      </c>
      <c r="AN35" s="113" t="e">
        <f aca="false">#REF!</f>
        <v>#REF!</v>
      </c>
      <c r="AO35" s="113" t="e">
        <f aca="false">#REF!</f>
        <v>#REF!</v>
      </c>
      <c r="AP35" s="113" t="e">
        <f aca="false">Swaptions!BF54</f>
        <v>#NAME?</v>
      </c>
      <c r="AQ35" s="113" t="e">
        <f aca="false">AN35+AO35+AP35</f>
        <v>#REF!</v>
      </c>
      <c r="AR35" s="113" t="e">
        <f aca="false">AQ35/10</f>
        <v>#REF!</v>
      </c>
      <c r="AT35" s="113" t="n">
        <v>25.46313375</v>
      </c>
      <c r="AU35" s="113" t="n">
        <v>-18.98140969</v>
      </c>
      <c r="AV35" s="113" t="n">
        <f aca="false">AT35+AU35</f>
        <v>6.48172406</v>
      </c>
      <c r="AW35" s="113" t="n">
        <v>-1.38103692082009</v>
      </c>
      <c r="AX35" s="113" t="e">
        <f aca="false">T35-AU35-AW35</f>
        <v>#REF!</v>
      </c>
      <c r="AZ35" s="114" t="n">
        <v>3147391.39494628</v>
      </c>
      <c r="BA35" s="114" t="e">
        <f aca="false">Y35-AZ35</f>
        <v>#REF!</v>
      </c>
      <c r="BB35" s="114" t="n">
        <f aca="false">AT35*L35*10000</f>
        <v>10439.8848375</v>
      </c>
      <c r="BC35" s="114" t="e">
        <f aca="false">(BA35+BB35)/1000</f>
        <v>#REF!</v>
      </c>
      <c r="BE35" s="114" t="n">
        <v>103442.547208984</v>
      </c>
      <c r="BF35" s="114" t="n">
        <v>-1476.31641030663</v>
      </c>
      <c r="BG35" s="114" t="n">
        <v>98842.8368539249</v>
      </c>
      <c r="BI35" s="114" t="n">
        <f aca="false">((L35*10000)*(AT35+AU35))/1000</f>
        <v>2.6575068646</v>
      </c>
      <c r="BJ35" s="114" t="e">
        <f aca="false">((AX35/2)*L35*10000)/1000</f>
        <v>#REF!</v>
      </c>
      <c r="BK35" s="114" t="e">
        <f aca="false">(N35*AF35)/1000</f>
        <v>#REF!</v>
      </c>
      <c r="BL35" s="114" t="n">
        <v>-1.47682407799736</v>
      </c>
      <c r="BM35" s="114" t="e">
        <f aca="false">BC35-BI35-BJ35-BK35-BL35</f>
        <v>#REF!</v>
      </c>
    </row>
    <row r="36" customFormat="false" ht="12.75" hidden="false" customHeight="false" outlineLevel="0" collapsed="false">
      <c r="C36" s="107" t="n">
        <f aca="false">EOMONTH(C35,0)+1</f>
        <v>38169</v>
      </c>
      <c r="D36" s="108" t="n">
        <v>38163</v>
      </c>
      <c r="E36" s="26" t="n">
        <v>3.623</v>
      </c>
      <c r="F36" s="27" t="n">
        <v>0.3225</v>
      </c>
      <c r="G36" s="109" t="n">
        <v>0.0383735302882391</v>
      </c>
      <c r="H36" s="109" t="n">
        <f aca="false">1/((1+G36/2)^(2*((C36-$C$1)/365.25)))</f>
        <v>0.905113386009072</v>
      </c>
      <c r="I36" s="110" t="n">
        <f aca="false">D36-$C$1</f>
        <v>952</v>
      </c>
      <c r="K36" s="26" t="n">
        <v>3.582</v>
      </c>
      <c r="L36" s="26" t="n">
        <f aca="false">E36-K36</f>
        <v>0.0410000000000004</v>
      </c>
      <c r="M36" s="27" t="n">
        <v>0.32</v>
      </c>
      <c r="N36" s="112" t="n">
        <f aca="false">(F36-M36)*100</f>
        <v>0.25</v>
      </c>
      <c r="P36" s="113" t="e">
        <f aca="false">#REF!</f>
        <v>#REF!</v>
      </c>
      <c r="Q36" s="113" t="e">
        <f aca="false">#REF!</f>
        <v>#REF!</v>
      </c>
      <c r="R36" s="113" t="e">
        <f aca="false">Swaptions!AR55</f>
        <v>#NAME?</v>
      </c>
      <c r="S36" s="113" t="e">
        <f aca="false">P36+Q36+R36</f>
        <v>#REF!</v>
      </c>
      <c r="T36" s="113" t="e">
        <f aca="false">S36/10000</f>
        <v>#REF!</v>
      </c>
      <c r="V36" s="113" t="e">
        <f aca="false">#REF!</f>
        <v>#REF!</v>
      </c>
      <c r="W36" s="113" t="e">
        <f aca="false">#REF!</f>
        <v>#REF!</v>
      </c>
      <c r="X36" s="113" t="e">
        <f aca="false">Swaptions!AD55</f>
        <v>#NAME?</v>
      </c>
      <c r="Y36" s="113" t="e">
        <f aca="false">V36+W36+X36</f>
        <v>#REF!</v>
      </c>
      <c r="Z36" s="113" t="e">
        <f aca="false">Y36/1000</f>
        <v>#REF!</v>
      </c>
      <c r="AB36" s="113" t="e">
        <f aca="false">#REF!</f>
        <v>#REF!</v>
      </c>
      <c r="AC36" s="113" t="e">
        <f aca="false">#REF!</f>
        <v>#REF!</v>
      </c>
      <c r="AD36" s="113" t="e">
        <f aca="false">Swaptions!BT55</f>
        <v>#NAME?</v>
      </c>
      <c r="AE36" s="113" t="e">
        <f aca="false">AB36+AC36+AD36</f>
        <v>#REF!</v>
      </c>
      <c r="AF36" s="113" t="e">
        <f aca="false">AE36/100</f>
        <v>#REF!</v>
      </c>
      <c r="AH36" s="113" t="e">
        <f aca="false">#REF!</f>
        <v>#REF!</v>
      </c>
      <c r="AI36" s="113" t="e">
        <f aca="false">#REF!</f>
        <v>#REF!</v>
      </c>
      <c r="AJ36" s="113" t="e">
        <f aca="false">Swaptions!CH55</f>
        <v>#NAME?</v>
      </c>
      <c r="AK36" s="113" t="e">
        <f aca="false">AH36+AI36+AJ36</f>
        <v>#REF!</v>
      </c>
      <c r="AL36" s="113" t="e">
        <f aca="false">AK36/365.25</f>
        <v>#REF!</v>
      </c>
      <c r="AN36" s="113" t="e">
        <f aca="false">#REF!</f>
        <v>#REF!</v>
      </c>
      <c r="AO36" s="113" t="e">
        <f aca="false">#REF!</f>
        <v>#REF!</v>
      </c>
      <c r="AP36" s="113" t="e">
        <f aca="false">Swaptions!BF55</f>
        <v>#NAME?</v>
      </c>
      <c r="AQ36" s="113" t="e">
        <f aca="false">AN36+AO36+AP36</f>
        <v>#REF!</v>
      </c>
      <c r="AR36" s="113" t="e">
        <f aca="false">AQ36/10</f>
        <v>#REF!</v>
      </c>
      <c r="AT36" s="113" t="n">
        <v>14.89489647</v>
      </c>
      <c r="AU36" s="113" t="n">
        <v>-14.41641939</v>
      </c>
      <c r="AV36" s="113" t="n">
        <f aca="false">AT36+AU36</f>
        <v>0.478477080000001</v>
      </c>
      <c r="AW36" s="113" t="n">
        <v>-1.41057849904439</v>
      </c>
      <c r="AX36" s="113" t="e">
        <f aca="false">T36-AU36-AW36</f>
        <v>#REF!</v>
      </c>
      <c r="AZ36" s="114" t="n">
        <v>3189431.94818722</v>
      </c>
      <c r="BA36" s="114" t="e">
        <f aca="false">Y36-AZ36</f>
        <v>#REF!</v>
      </c>
      <c r="BB36" s="114" t="n">
        <f aca="false">AT36*L36*10000</f>
        <v>6106.90755270006</v>
      </c>
      <c r="BC36" s="114" t="e">
        <f aca="false">(BA36+BB36)/1000</f>
        <v>#REF!</v>
      </c>
      <c r="BE36" s="114" t="n">
        <v>106648.042840461</v>
      </c>
      <c r="BF36" s="114" t="n">
        <v>-1459.03819917656</v>
      </c>
      <c r="BG36" s="114" t="n">
        <v>96156.2890628388</v>
      </c>
      <c r="BI36" s="114" t="n">
        <f aca="false">((L36*10000)*(AT36+AU36))/1000</f>
        <v>0.196175602800002</v>
      </c>
      <c r="BJ36" s="114" t="e">
        <f aca="false">((AX36/2)*L36*10000)/1000</f>
        <v>#REF!</v>
      </c>
      <c r="BK36" s="114" t="e">
        <f aca="false">(N36*AF36)/1000</f>
        <v>#REF!</v>
      </c>
      <c r="BL36" s="114" t="n">
        <v>-1.45953613800136</v>
      </c>
      <c r="BM36" s="114" t="e">
        <f aca="false">BC36-BI36-BJ36-BK36-BL36</f>
        <v>#REF!</v>
      </c>
    </row>
    <row r="37" customFormat="false" ht="12.75" hidden="false" customHeight="false" outlineLevel="0" collapsed="false">
      <c r="C37" s="107" t="n">
        <f aca="false">EOMONTH(C36,0)+1</f>
        <v>38200</v>
      </c>
      <c r="D37" s="108" t="n">
        <v>38195</v>
      </c>
      <c r="E37" s="26" t="n">
        <v>3.662</v>
      </c>
      <c r="F37" s="27" t="n">
        <v>0.3225</v>
      </c>
      <c r="G37" s="109" t="n">
        <v>0.0388909092986647</v>
      </c>
      <c r="H37" s="109" t="n">
        <f aca="false">1/((1+G37/2)^(2*((C37-$C$1)/365.25)))</f>
        <v>0.900959049503717</v>
      </c>
      <c r="I37" s="110" t="n">
        <f aca="false">D37-$C$1</f>
        <v>984</v>
      </c>
      <c r="K37" s="26" t="n">
        <v>3.621</v>
      </c>
      <c r="L37" s="26" t="n">
        <f aca="false">E37-K37</f>
        <v>0.0410000000000004</v>
      </c>
      <c r="M37" s="27" t="n">
        <v>0.32</v>
      </c>
      <c r="N37" s="112" t="n">
        <f aca="false">(F37-M37)*100</f>
        <v>0.25</v>
      </c>
      <c r="P37" s="113" t="e">
        <f aca="false">#REF!</f>
        <v>#REF!</v>
      </c>
      <c r="Q37" s="113" t="e">
        <f aca="false">#REF!</f>
        <v>#REF!</v>
      </c>
      <c r="R37" s="113" t="e">
        <f aca="false">Swaptions!AR56</f>
        <v>#NAME?</v>
      </c>
      <c r="S37" s="113" t="e">
        <f aca="false">P37+Q37+R37</f>
        <v>#REF!</v>
      </c>
      <c r="T37" s="113" t="e">
        <f aca="false">S37/10000</f>
        <v>#REF!</v>
      </c>
      <c r="V37" s="113" t="e">
        <f aca="false">#REF!</f>
        <v>#REF!</v>
      </c>
      <c r="W37" s="113" t="e">
        <f aca="false">#REF!</f>
        <v>#REF!</v>
      </c>
      <c r="X37" s="113" t="e">
        <f aca="false">Swaptions!AD56</f>
        <v>#NAME?</v>
      </c>
      <c r="Y37" s="113" t="e">
        <f aca="false">V37+W37+X37</f>
        <v>#REF!</v>
      </c>
      <c r="Z37" s="113" t="e">
        <f aca="false">Y37/1000</f>
        <v>#REF!</v>
      </c>
      <c r="AB37" s="113" t="e">
        <f aca="false">#REF!</f>
        <v>#REF!</v>
      </c>
      <c r="AC37" s="113" t="e">
        <f aca="false">#REF!</f>
        <v>#REF!</v>
      </c>
      <c r="AD37" s="113" t="e">
        <f aca="false">Swaptions!BT56</f>
        <v>#NAME?</v>
      </c>
      <c r="AE37" s="113" t="e">
        <f aca="false">AB37+AC37+AD37</f>
        <v>#REF!</v>
      </c>
      <c r="AF37" s="113" t="e">
        <f aca="false">AE37/100</f>
        <v>#REF!</v>
      </c>
      <c r="AH37" s="113" t="e">
        <f aca="false">#REF!</f>
        <v>#REF!</v>
      </c>
      <c r="AI37" s="113" t="e">
        <f aca="false">#REF!</f>
        <v>#REF!</v>
      </c>
      <c r="AJ37" s="113" t="e">
        <f aca="false">Swaptions!CH56</f>
        <v>#NAME?</v>
      </c>
      <c r="AK37" s="113" t="e">
        <f aca="false">AH37+AI37+AJ37</f>
        <v>#REF!</v>
      </c>
      <c r="AL37" s="113" t="e">
        <f aca="false">AK37/365.25</f>
        <v>#REF!</v>
      </c>
      <c r="AN37" s="113" t="e">
        <f aca="false">#REF!</f>
        <v>#REF!</v>
      </c>
      <c r="AO37" s="113" t="e">
        <f aca="false">#REF!</f>
        <v>#REF!</v>
      </c>
      <c r="AP37" s="113" t="e">
        <f aca="false">Swaptions!BF56</f>
        <v>#NAME?</v>
      </c>
      <c r="AQ37" s="113" t="e">
        <f aca="false">AN37+AO37+AP37</f>
        <v>#REF!</v>
      </c>
      <c r="AR37" s="113" t="e">
        <f aca="false">AQ37/10</f>
        <v>#REF!</v>
      </c>
      <c r="AT37" s="113" t="n">
        <v>8.34236138</v>
      </c>
      <c r="AU37" s="113" t="n">
        <v>-9.90956573</v>
      </c>
      <c r="AV37" s="113" t="n">
        <f aca="false">AT37+AU37</f>
        <v>-1.56720435</v>
      </c>
      <c r="AW37" s="113" t="n">
        <v>-1.37453746717078</v>
      </c>
      <c r="AX37" s="113" t="e">
        <f aca="false">T37-AU37-AW37</f>
        <v>#REF!</v>
      </c>
      <c r="AZ37" s="114" t="n">
        <v>3221522.72132567</v>
      </c>
      <c r="BA37" s="114" t="e">
        <f aca="false">Y37-AZ37</f>
        <v>#REF!</v>
      </c>
      <c r="BB37" s="114" t="n">
        <f aca="false">AT37*L37*10000</f>
        <v>3420.36816580003</v>
      </c>
      <c r="BC37" s="114" t="e">
        <f aca="false">(BA37+BB37)/1000</f>
        <v>#REF!</v>
      </c>
      <c r="BE37" s="114" t="n">
        <v>108922.279940151</v>
      </c>
      <c r="BF37" s="114" t="n">
        <v>-1427.14212788588</v>
      </c>
      <c r="BG37" s="114" t="n">
        <v>92932.6371598308</v>
      </c>
      <c r="BI37" s="114" t="n">
        <f aca="false">((L37*10000)*(AT37+AU37))/1000</f>
        <v>-0.642553783500006</v>
      </c>
      <c r="BJ37" s="114" t="e">
        <f aca="false">((AX37/2)*L37*10000)/1000</f>
        <v>#REF!</v>
      </c>
      <c r="BK37" s="114" t="e">
        <f aca="false">(N37*AF37)/1000</f>
        <v>#REF!</v>
      </c>
      <c r="BL37" s="114" t="n">
        <v>-1.42762781284098</v>
      </c>
      <c r="BM37" s="114" t="e">
        <f aca="false">BC37-BI37-BJ37-BK37-BL37</f>
        <v>#REF!</v>
      </c>
    </row>
    <row r="38" customFormat="false" ht="12.75" hidden="false" customHeight="false" outlineLevel="0" collapsed="false">
      <c r="C38" s="107" t="n">
        <f aca="false">EOMONTH(C37,0)+1</f>
        <v>38231</v>
      </c>
      <c r="D38" s="108" t="n">
        <v>38225</v>
      </c>
      <c r="E38" s="26" t="n">
        <v>3.651</v>
      </c>
      <c r="F38" s="27" t="n">
        <v>0.3225</v>
      </c>
      <c r="G38" s="109" t="n">
        <v>0.0394082883989517</v>
      </c>
      <c r="H38" s="109" t="n">
        <f aca="false">1/((1+G38/2)^(2*((C38-$C$1)/365.25)))</f>
        <v>0.896746836832354</v>
      </c>
      <c r="I38" s="110" t="n">
        <f aca="false">D38-$C$1</f>
        <v>1014</v>
      </c>
      <c r="K38" s="26" t="n">
        <v>3.61</v>
      </c>
      <c r="L38" s="26" t="n">
        <f aca="false">E38-K38</f>
        <v>0.0410000000000004</v>
      </c>
      <c r="M38" s="27" t="n">
        <v>0.32</v>
      </c>
      <c r="N38" s="112" t="n">
        <f aca="false">(F38-M38)*100</f>
        <v>0.25</v>
      </c>
      <c r="P38" s="113" t="e">
        <f aca="false">#REF!</f>
        <v>#REF!</v>
      </c>
      <c r="Q38" s="113" t="e">
        <f aca="false">#REF!</f>
        <v>#REF!</v>
      </c>
      <c r="R38" s="113" t="e">
        <f aca="false">Swaptions!AR57</f>
        <v>#NAME?</v>
      </c>
      <c r="S38" s="113" t="e">
        <f aca="false">P38+Q38+R38</f>
        <v>#REF!</v>
      </c>
      <c r="T38" s="113" t="e">
        <f aca="false">S38/10000</f>
        <v>#REF!</v>
      </c>
      <c r="V38" s="113" t="e">
        <f aca="false">#REF!</f>
        <v>#REF!</v>
      </c>
      <c r="W38" s="113" t="e">
        <f aca="false">#REF!</f>
        <v>#REF!</v>
      </c>
      <c r="X38" s="113" t="e">
        <f aca="false">Swaptions!AD57</f>
        <v>#NAME?</v>
      </c>
      <c r="Y38" s="113" t="e">
        <f aca="false">V38+W38+X38</f>
        <v>#REF!</v>
      </c>
      <c r="Z38" s="113" t="e">
        <f aca="false">Y38/1000</f>
        <v>#REF!</v>
      </c>
      <c r="AB38" s="113" t="e">
        <f aca="false">#REF!</f>
        <v>#REF!</v>
      </c>
      <c r="AC38" s="113" t="e">
        <f aca="false">#REF!</f>
        <v>#REF!</v>
      </c>
      <c r="AD38" s="113" t="e">
        <f aca="false">Swaptions!BT57</f>
        <v>#NAME?</v>
      </c>
      <c r="AE38" s="113" t="e">
        <f aca="false">AB38+AC38+AD38</f>
        <v>#REF!</v>
      </c>
      <c r="AF38" s="113" t="e">
        <f aca="false">AE38/100</f>
        <v>#REF!</v>
      </c>
      <c r="AH38" s="113" t="e">
        <f aca="false">#REF!</f>
        <v>#REF!</v>
      </c>
      <c r="AI38" s="113" t="e">
        <f aca="false">#REF!</f>
        <v>#REF!</v>
      </c>
      <c r="AJ38" s="113" t="e">
        <f aca="false">Swaptions!CH57</f>
        <v>#NAME?</v>
      </c>
      <c r="AK38" s="113" t="e">
        <f aca="false">AH38+AI38+AJ38</f>
        <v>#REF!</v>
      </c>
      <c r="AL38" s="113" t="e">
        <f aca="false">AK38/365.25</f>
        <v>#REF!</v>
      </c>
      <c r="AN38" s="113" t="e">
        <f aca="false">#REF!</f>
        <v>#REF!</v>
      </c>
      <c r="AO38" s="113" t="e">
        <f aca="false">#REF!</f>
        <v>#REF!</v>
      </c>
      <c r="AP38" s="113" t="e">
        <f aca="false">Swaptions!BF57</f>
        <v>#NAME?</v>
      </c>
      <c r="AQ38" s="113" t="e">
        <f aca="false">AN38+AO38+AP38</f>
        <v>#REF!</v>
      </c>
      <c r="AR38" s="113" t="e">
        <f aca="false">AQ38/10</f>
        <v>#REF!</v>
      </c>
      <c r="AT38" s="113" t="n">
        <v>7.98656038</v>
      </c>
      <c r="AU38" s="113" t="n">
        <v>-110.31021147</v>
      </c>
      <c r="AV38" s="113" t="n">
        <f aca="false">AT38+AU38</f>
        <v>-102.32365109</v>
      </c>
      <c r="AW38" s="113" t="n">
        <v>3.81301234003557</v>
      </c>
      <c r="AX38" s="113" t="e">
        <f aca="false">T38-AU38-AW38</f>
        <v>#REF!</v>
      </c>
      <c r="AZ38" s="114" t="n">
        <v>2103137.04361607</v>
      </c>
      <c r="BA38" s="114" t="e">
        <f aca="false">Y38-AZ38</f>
        <v>#REF!</v>
      </c>
      <c r="BB38" s="114" t="n">
        <f aca="false">AT38*L38*10000</f>
        <v>3274.48975580003</v>
      </c>
      <c r="BC38" s="114" t="e">
        <f aca="false">(BA38+BB38)/1000</f>
        <v>#REF!</v>
      </c>
      <c r="BE38" s="114" t="n">
        <v>66566.4535324521</v>
      </c>
      <c r="BF38" s="114" t="n">
        <v>-805.878630609341</v>
      </c>
      <c r="BG38" s="114" t="n">
        <v>54961.237568911</v>
      </c>
      <c r="BI38" s="114" t="n">
        <f aca="false">((L38*10000)*(AT38+AU38))/1000</f>
        <v>-41.9526969469004</v>
      </c>
      <c r="BJ38" s="114" t="e">
        <f aca="false">((AX38/2)*L38*10000)/1000</f>
        <v>#REF!</v>
      </c>
      <c r="BK38" s="114" t="e">
        <f aca="false">(N38*AF38)/1000</f>
        <v>#REF!</v>
      </c>
      <c r="BL38" s="114" t="n">
        <v>-0.806104677433614</v>
      </c>
      <c r="BM38" s="114" t="e">
        <f aca="false">BC38-BI38-BJ38-BK38-BL38</f>
        <v>#REF!</v>
      </c>
    </row>
    <row r="39" customFormat="false" ht="12.75" hidden="false" customHeight="false" outlineLevel="0" collapsed="false">
      <c r="C39" s="107" t="n">
        <f aca="false">EOMONTH(C38,0)+1</f>
        <v>38261</v>
      </c>
      <c r="D39" s="108" t="n">
        <v>38257</v>
      </c>
      <c r="E39" s="26" t="n">
        <v>3.666</v>
      </c>
      <c r="F39" s="27" t="n">
        <v>0.3225</v>
      </c>
      <c r="G39" s="109" t="n">
        <v>0.0398852397829645</v>
      </c>
      <c r="H39" s="109" t="n">
        <f aca="false">1/((1+G39/2)^(2*((C39-$C$1)/365.25)))</f>
        <v>0.892676081299727</v>
      </c>
      <c r="I39" s="110" t="n">
        <f aca="false">D39-$C$1</f>
        <v>1046</v>
      </c>
      <c r="K39" s="26" t="n">
        <v>3.625</v>
      </c>
      <c r="L39" s="26" t="n">
        <f aca="false">E39-K39</f>
        <v>0.0410000000000004</v>
      </c>
      <c r="M39" s="27" t="n">
        <v>0.32</v>
      </c>
      <c r="N39" s="112" t="n">
        <f aca="false">(F39-M39)*100</f>
        <v>0.25</v>
      </c>
      <c r="P39" s="113" t="e">
        <f aca="false">#REF!</f>
        <v>#REF!</v>
      </c>
      <c r="Q39" s="113" t="e">
        <f aca="false">#REF!</f>
        <v>#REF!</v>
      </c>
      <c r="R39" s="113" t="e">
        <f aca="false">Swaptions!AR58</f>
        <v>#NAME?</v>
      </c>
      <c r="S39" s="113" t="e">
        <f aca="false">P39+Q39+R39</f>
        <v>#REF!</v>
      </c>
      <c r="T39" s="113" t="e">
        <f aca="false">S39/10000</f>
        <v>#REF!</v>
      </c>
      <c r="V39" s="113" t="e">
        <f aca="false">#REF!</f>
        <v>#REF!</v>
      </c>
      <c r="W39" s="113" t="e">
        <f aca="false">#REF!</f>
        <v>#REF!</v>
      </c>
      <c r="X39" s="113" t="e">
        <f aca="false">Swaptions!AD58</f>
        <v>#NAME?</v>
      </c>
      <c r="Y39" s="113" t="e">
        <f aca="false">V39+W39+X39</f>
        <v>#REF!</v>
      </c>
      <c r="Z39" s="113" t="e">
        <f aca="false">Y39/1000</f>
        <v>#REF!</v>
      </c>
      <c r="AB39" s="113" t="e">
        <f aca="false">#REF!</f>
        <v>#REF!</v>
      </c>
      <c r="AC39" s="113" t="e">
        <f aca="false">#REF!</f>
        <v>#REF!</v>
      </c>
      <c r="AD39" s="113" t="e">
        <f aca="false">Swaptions!BT58</f>
        <v>#NAME?</v>
      </c>
      <c r="AE39" s="113" t="e">
        <f aca="false">AB39+AC39+AD39</f>
        <v>#REF!</v>
      </c>
      <c r="AF39" s="113" t="e">
        <f aca="false">AE39/100</f>
        <v>#REF!</v>
      </c>
      <c r="AH39" s="113" t="e">
        <f aca="false">#REF!</f>
        <v>#REF!</v>
      </c>
      <c r="AI39" s="113" t="e">
        <f aca="false">#REF!</f>
        <v>#REF!</v>
      </c>
      <c r="AJ39" s="113" t="e">
        <f aca="false">Swaptions!CH58</f>
        <v>#NAME?</v>
      </c>
      <c r="AK39" s="113" t="e">
        <f aca="false">AH39+AI39+AJ39</f>
        <v>#REF!</v>
      </c>
      <c r="AL39" s="113" t="e">
        <f aca="false">AK39/365.25</f>
        <v>#REF!</v>
      </c>
      <c r="AN39" s="113" t="e">
        <f aca="false">#REF!</f>
        <v>#REF!</v>
      </c>
      <c r="AO39" s="113" t="e">
        <f aca="false">#REF!</f>
        <v>#REF!</v>
      </c>
      <c r="AP39" s="113" t="e">
        <f aca="false">Swaptions!BF58</f>
        <v>#NAME?</v>
      </c>
      <c r="AQ39" s="113" t="e">
        <f aca="false">AN39+AO39+AP39</f>
        <v>#REF!</v>
      </c>
      <c r="AR39" s="113" t="e">
        <f aca="false">AQ39/10</f>
        <v>#REF!</v>
      </c>
      <c r="AT39" s="113" t="n">
        <v>3.32637625</v>
      </c>
      <c r="AU39" s="113" t="n">
        <v>-8.12079194</v>
      </c>
      <c r="AV39" s="113" t="n">
        <f aca="false">AT39+AU39</f>
        <v>-4.79441569</v>
      </c>
      <c r="AW39" s="113" t="n">
        <v>-1.25476759280591</v>
      </c>
      <c r="AX39" s="113" t="e">
        <f aca="false">T39-AU39-AW39</f>
        <v>#REF!</v>
      </c>
      <c r="AZ39" s="114" t="n">
        <v>3300344.75636124</v>
      </c>
      <c r="BA39" s="114" t="e">
        <f aca="false">Y39-AZ39</f>
        <v>#REF!</v>
      </c>
      <c r="BB39" s="114" t="n">
        <f aca="false">AT39*L39*10000</f>
        <v>1363.81426250001</v>
      </c>
      <c r="BC39" s="114" t="e">
        <f aca="false">(BA39+BB39)/1000</f>
        <v>#REF!</v>
      </c>
      <c r="BE39" s="114" t="n">
        <v>112130.031483891</v>
      </c>
      <c r="BF39" s="114" t="n">
        <v>-1351.63582471883</v>
      </c>
      <c r="BG39" s="114" t="n">
        <v>89669.7208488895</v>
      </c>
      <c r="BI39" s="114" t="n">
        <f aca="false">((L39*10000)*(AT39+AU39))/1000</f>
        <v>-1.96571043290002</v>
      </c>
      <c r="BJ39" s="114" t="e">
        <f aca="false">((AX39/2)*L39*10000)/1000</f>
        <v>#REF!</v>
      </c>
      <c r="BK39" s="114" t="e">
        <f aca="false">(N39*AF39)/1000</f>
        <v>#REF!</v>
      </c>
      <c r="BL39" s="114" t="n">
        <v>-1.35209629166406</v>
      </c>
      <c r="BM39" s="114" t="e">
        <f aca="false">BC39-BI39-BJ39-BK39-BL39</f>
        <v>#REF!</v>
      </c>
    </row>
    <row r="40" customFormat="false" ht="12.75" hidden="false" customHeight="false" outlineLevel="0" collapsed="false">
      <c r="C40" s="107" t="n">
        <f aca="false">EOMONTH(C39,0)+1</f>
        <v>38292</v>
      </c>
      <c r="D40" s="108" t="n">
        <v>38286</v>
      </c>
      <c r="E40" s="26" t="n">
        <v>3.823</v>
      </c>
      <c r="F40" s="27" t="n">
        <v>0.32</v>
      </c>
      <c r="G40" s="109" t="n">
        <v>0.0403552761207546</v>
      </c>
      <c r="H40" s="109" t="n">
        <f aca="false">1/((1+G40/2)^(2*((C40-$C$1)/365.25)))</f>
        <v>0.888476441152295</v>
      </c>
      <c r="I40" s="110" t="n">
        <f aca="false">D40-$C$1</f>
        <v>1075</v>
      </c>
      <c r="K40" s="26" t="n">
        <v>3.782</v>
      </c>
      <c r="L40" s="26" t="n">
        <f aca="false">E40-K40</f>
        <v>0.0409999999999999</v>
      </c>
      <c r="M40" s="27" t="n">
        <v>0.3175</v>
      </c>
      <c r="N40" s="112" t="n">
        <f aca="false">(F40-M40)*100</f>
        <v>0.25</v>
      </c>
      <c r="P40" s="113" t="e">
        <f aca="false">#REF!</f>
        <v>#REF!</v>
      </c>
      <c r="Q40" s="113" t="e">
        <f aca="false">#REF!</f>
        <v>#REF!</v>
      </c>
      <c r="R40" s="113" t="e">
        <f aca="false">Swaptions!AR59</f>
        <v>#NAME?</v>
      </c>
      <c r="S40" s="113" t="e">
        <f aca="false">P40+Q40+R40</f>
        <v>#REF!</v>
      </c>
      <c r="T40" s="113" t="e">
        <f aca="false">S40/10000</f>
        <v>#REF!</v>
      </c>
      <c r="V40" s="113" t="e">
        <f aca="false">#REF!</f>
        <v>#REF!</v>
      </c>
      <c r="W40" s="113" t="e">
        <f aca="false">#REF!</f>
        <v>#REF!</v>
      </c>
      <c r="X40" s="113" t="e">
        <f aca="false">Swaptions!AD59</f>
        <v>#NAME?</v>
      </c>
      <c r="Y40" s="113" t="e">
        <f aca="false">V40+W40+X40</f>
        <v>#REF!</v>
      </c>
      <c r="Z40" s="113" t="e">
        <f aca="false">Y40/1000</f>
        <v>#REF!</v>
      </c>
      <c r="AB40" s="113" t="e">
        <f aca="false">#REF!</f>
        <v>#REF!</v>
      </c>
      <c r="AC40" s="113" t="e">
        <f aca="false">#REF!</f>
        <v>#REF!</v>
      </c>
      <c r="AD40" s="113" t="e">
        <f aca="false">Swaptions!BT59</f>
        <v>#NAME?</v>
      </c>
      <c r="AE40" s="113" t="e">
        <f aca="false">AB40+AC40+AD40</f>
        <v>#REF!</v>
      </c>
      <c r="AF40" s="113" t="e">
        <f aca="false">AE40/100</f>
        <v>#REF!</v>
      </c>
      <c r="AH40" s="113" t="e">
        <f aca="false">#REF!</f>
        <v>#REF!</v>
      </c>
      <c r="AI40" s="113" t="e">
        <f aca="false">#REF!</f>
        <v>#REF!</v>
      </c>
      <c r="AJ40" s="113" t="e">
        <f aca="false">Swaptions!CH59</f>
        <v>#NAME?</v>
      </c>
      <c r="AK40" s="113" t="e">
        <f aca="false">AH40+AI40+AJ40</f>
        <v>#REF!</v>
      </c>
      <c r="AL40" s="113" t="e">
        <f aca="false">AK40/365.25</f>
        <v>#REF!</v>
      </c>
      <c r="AN40" s="113" t="e">
        <f aca="false">#REF!</f>
        <v>#REF!</v>
      </c>
      <c r="AO40" s="113" t="e">
        <f aca="false">#REF!</f>
        <v>#REF!</v>
      </c>
      <c r="AP40" s="113" t="e">
        <f aca="false">Swaptions!BF59</f>
        <v>#NAME?</v>
      </c>
      <c r="AQ40" s="113" t="e">
        <f aca="false">AN40+AO40+AP40</f>
        <v>#REF!</v>
      </c>
      <c r="AR40" s="113" t="e">
        <f aca="false">AQ40/10</f>
        <v>#REF!</v>
      </c>
      <c r="AT40" s="113" t="n">
        <v>-19.32882291</v>
      </c>
      <c r="AU40" s="113" t="n">
        <v>30.87974058</v>
      </c>
      <c r="AV40" s="113" t="n">
        <f aca="false">AT40+AU40</f>
        <v>11.55091767</v>
      </c>
      <c r="AW40" s="113" t="n">
        <v>-1.05201264445422</v>
      </c>
      <c r="AX40" s="113" t="e">
        <f aca="false">T40-AU40-AW40</f>
        <v>#REF!</v>
      </c>
      <c r="AZ40" s="114" t="n">
        <v>3937151.36681212</v>
      </c>
      <c r="BA40" s="114" t="e">
        <f aca="false">Y40-AZ40</f>
        <v>#REF!</v>
      </c>
      <c r="BB40" s="114" t="n">
        <f aca="false">AT40*L40*10000</f>
        <v>-7924.81739309999</v>
      </c>
      <c r="BC40" s="114" t="e">
        <f aca="false">(BA40+BB40)/1000</f>
        <v>#REF!</v>
      </c>
      <c r="BE40" s="114" t="n">
        <v>132121.276184668</v>
      </c>
      <c r="BF40" s="114" t="n">
        <v>-1496.59754016533</v>
      </c>
      <c r="BG40" s="114" t="n">
        <v>96162.4099121023</v>
      </c>
      <c r="BI40" s="114" t="n">
        <f aca="false">((L40*10000)*(AT40+AU40))/1000</f>
        <v>4.73587624469999</v>
      </c>
      <c r="BJ40" s="114" t="e">
        <f aca="false">((AX40/2)*L40*10000)/1000</f>
        <v>#REF!</v>
      </c>
      <c r="BK40" s="114" t="e">
        <f aca="false">(N40*AF40)/1000</f>
        <v>#REF!</v>
      </c>
      <c r="BL40" s="114" t="n">
        <v>-1.49712264035922</v>
      </c>
      <c r="BM40" s="114" t="e">
        <f aca="false">BC40-BI40-BJ40-BK40-BL40</f>
        <v>#REF!</v>
      </c>
    </row>
    <row r="41" customFormat="false" ht="12.75" hidden="false" customHeight="false" outlineLevel="0" collapsed="false">
      <c r="C41" s="107" t="n">
        <f aca="false">EOMONTH(C40,0)+1</f>
        <v>38322</v>
      </c>
      <c r="D41" s="108" t="n">
        <v>38315</v>
      </c>
      <c r="E41" s="26" t="n">
        <v>3.983</v>
      </c>
      <c r="F41" s="27" t="n">
        <v>0.3175</v>
      </c>
      <c r="G41" s="109" t="n">
        <v>0.0408101500666032</v>
      </c>
      <c r="H41" s="109" t="n">
        <f aca="false">1/((1+G41/2)^(2*((C41-$C$1)/365.25)))</f>
        <v>0.884365492894222</v>
      </c>
      <c r="I41" s="110" t="n">
        <f aca="false">D41-$C$1</f>
        <v>1104</v>
      </c>
      <c r="K41" s="26" t="n">
        <v>3.942</v>
      </c>
      <c r="L41" s="26" t="n">
        <f aca="false">E41-K41</f>
        <v>0.0410000000000004</v>
      </c>
      <c r="M41" s="27" t="n">
        <v>0.315</v>
      </c>
      <c r="N41" s="112" t="n">
        <f aca="false">(F41-M41)*100</f>
        <v>0.25</v>
      </c>
      <c r="P41" s="113" t="e">
        <f aca="false">#REF!</f>
        <v>#REF!</v>
      </c>
      <c r="Q41" s="113" t="e">
        <f aca="false">#REF!</f>
        <v>#REF!</v>
      </c>
      <c r="R41" s="113" t="e">
        <f aca="false">Swaptions!AR60</f>
        <v>#NAME?</v>
      </c>
      <c r="S41" s="113" t="e">
        <f aca="false">P41+Q41+R41</f>
        <v>#REF!</v>
      </c>
      <c r="T41" s="113" t="e">
        <f aca="false">S41/10000</f>
        <v>#REF!</v>
      </c>
      <c r="V41" s="113" t="e">
        <f aca="false">#REF!</f>
        <v>#REF!</v>
      </c>
      <c r="W41" s="113" t="e">
        <f aca="false">#REF!</f>
        <v>#REF!</v>
      </c>
      <c r="X41" s="113" t="e">
        <f aca="false">Swaptions!AD60</f>
        <v>#NAME?</v>
      </c>
      <c r="Y41" s="113" t="e">
        <f aca="false">V41+W41+X41</f>
        <v>#REF!</v>
      </c>
      <c r="Z41" s="113" t="e">
        <f aca="false">Y41/1000</f>
        <v>#REF!</v>
      </c>
      <c r="AB41" s="113" t="e">
        <f aca="false">#REF!</f>
        <v>#REF!</v>
      </c>
      <c r="AC41" s="113" t="e">
        <f aca="false">#REF!</f>
        <v>#REF!</v>
      </c>
      <c r="AD41" s="113" t="e">
        <f aca="false">Swaptions!BT60</f>
        <v>#NAME?</v>
      </c>
      <c r="AE41" s="113" t="e">
        <f aca="false">AB41+AC41+AD41</f>
        <v>#REF!</v>
      </c>
      <c r="AF41" s="113" t="e">
        <f aca="false">AE41/100</f>
        <v>#REF!</v>
      </c>
      <c r="AH41" s="113" t="e">
        <f aca="false">#REF!</f>
        <v>#REF!</v>
      </c>
      <c r="AI41" s="113" t="e">
        <f aca="false">#REF!</f>
        <v>#REF!</v>
      </c>
      <c r="AJ41" s="113" t="e">
        <f aca="false">Swaptions!CH60</f>
        <v>#NAME?</v>
      </c>
      <c r="AK41" s="113" t="e">
        <f aca="false">AH41+AI41+AJ41</f>
        <v>#REF!</v>
      </c>
      <c r="AL41" s="113" t="e">
        <f aca="false">AK41/365.25</f>
        <v>#REF!</v>
      </c>
      <c r="AN41" s="113" t="e">
        <f aca="false">#REF!</f>
        <v>#REF!</v>
      </c>
      <c r="AO41" s="113" t="e">
        <f aca="false">#REF!</f>
        <v>#REF!</v>
      </c>
      <c r="AP41" s="113" t="e">
        <f aca="false">Swaptions!BF60</f>
        <v>#NAME?</v>
      </c>
      <c r="AQ41" s="113" t="e">
        <f aca="false">AN41+AO41+AP41</f>
        <v>#REF!</v>
      </c>
      <c r="AR41" s="113" t="e">
        <f aca="false">AQ41/10</f>
        <v>#REF!</v>
      </c>
      <c r="AT41" s="113" t="n">
        <v>-41.86556494</v>
      </c>
      <c r="AU41" s="113" t="n">
        <v>45.27837128</v>
      </c>
      <c r="AV41" s="113" t="n">
        <f aca="false">AT41+AU41</f>
        <v>3.41280634</v>
      </c>
      <c r="AW41" s="113" t="n">
        <v>-1.05579702495753</v>
      </c>
      <c r="AX41" s="113" t="e">
        <f aca="false">T41-AU41-AW41</f>
        <v>#REF!</v>
      </c>
      <c r="AZ41" s="114" t="n">
        <v>3995523.23063847</v>
      </c>
      <c r="BA41" s="114" t="e">
        <f aca="false">Y41-AZ41</f>
        <v>#REF!</v>
      </c>
      <c r="BB41" s="114" t="n">
        <f aca="false">AT41*L41*10000</f>
        <v>-17164.8816254002</v>
      </c>
      <c r="BC41" s="114" t="e">
        <f aca="false">(BA41+BB41)/1000</f>
        <v>#REF!</v>
      </c>
      <c r="BE41" s="114" t="n">
        <v>135452.620830955</v>
      </c>
      <c r="BF41" s="114" t="n">
        <v>-1461.08813958601</v>
      </c>
      <c r="BG41" s="114" t="n">
        <v>89030.8882646322</v>
      </c>
      <c r="BI41" s="114" t="n">
        <f aca="false">((L41*10000)*(AT41+AU41))/1000</f>
        <v>1.39925059940001</v>
      </c>
      <c r="BJ41" s="114" t="e">
        <f aca="false">((AX41/2)*L41*10000)/1000</f>
        <v>#REF!</v>
      </c>
      <c r="BK41" s="114" t="e">
        <f aca="false">(N41*AF41)/1000</f>
        <v>#REF!</v>
      </c>
      <c r="BL41" s="114" t="n">
        <v>-1.4615924779526</v>
      </c>
      <c r="BM41" s="114" t="e">
        <f aca="false">BC41-BI41-BJ41-BK41-BL41</f>
        <v>#REF!</v>
      </c>
    </row>
    <row r="42" customFormat="false" ht="12.75" hidden="false" customHeight="false" outlineLevel="0" collapsed="false">
      <c r="C42" s="107" t="n">
        <f aca="false">EOMONTH(C41,0)+1</f>
        <v>38353</v>
      </c>
      <c r="D42" s="108" t="n">
        <v>38348</v>
      </c>
      <c r="E42" s="26" t="n">
        <v>4.008</v>
      </c>
      <c r="F42" s="27" t="n">
        <v>0.3175</v>
      </c>
      <c r="G42" s="109" t="n">
        <v>0.0412659790479477</v>
      </c>
      <c r="H42" s="109" t="n">
        <f aca="false">1/((1+G42/2)^(2*((C42-$C$1)/365.25)))</f>
        <v>0.880108371956352</v>
      </c>
      <c r="I42" s="110" t="n">
        <f aca="false">D42-$C$1</f>
        <v>1137</v>
      </c>
      <c r="K42" s="26" t="n">
        <v>3.967</v>
      </c>
      <c r="L42" s="26" t="n">
        <f aca="false">E42-K42</f>
        <v>0.0409999999999999</v>
      </c>
      <c r="M42" s="27" t="n">
        <v>0.315</v>
      </c>
      <c r="N42" s="112" t="n">
        <f aca="false">(F42-M42)*100</f>
        <v>0.25</v>
      </c>
      <c r="P42" s="113" t="e">
        <f aca="false">#REF!</f>
        <v>#REF!</v>
      </c>
      <c r="Q42" s="113" t="e">
        <f aca="false">#REF!</f>
        <v>#REF!</v>
      </c>
      <c r="R42" s="113" t="e">
        <f aca="false">Swaptions!AR61</f>
        <v>#NAME?</v>
      </c>
      <c r="S42" s="113" t="e">
        <f aca="false">P42+Q42+R42</f>
        <v>#REF!</v>
      </c>
      <c r="T42" s="113" t="e">
        <f aca="false">S42/10000</f>
        <v>#REF!</v>
      </c>
      <c r="V42" s="113" t="e">
        <f aca="false">#REF!</f>
        <v>#REF!</v>
      </c>
      <c r="W42" s="113" t="e">
        <f aca="false">#REF!</f>
        <v>#REF!</v>
      </c>
      <c r="X42" s="113" t="e">
        <f aca="false">Swaptions!AD61</f>
        <v>#NAME?</v>
      </c>
      <c r="Y42" s="113" t="e">
        <f aca="false">V42+W42+X42</f>
        <v>#REF!</v>
      </c>
      <c r="Z42" s="113" t="e">
        <f aca="false">Y42/1000</f>
        <v>#REF!</v>
      </c>
      <c r="AB42" s="113" t="e">
        <f aca="false">#REF!</f>
        <v>#REF!</v>
      </c>
      <c r="AC42" s="113" t="e">
        <f aca="false">#REF!</f>
        <v>#REF!</v>
      </c>
      <c r="AD42" s="113" t="e">
        <f aca="false">Swaptions!BT61</f>
        <v>#NAME?</v>
      </c>
      <c r="AE42" s="113" t="e">
        <f aca="false">AB42+AC42+AD42</f>
        <v>#REF!</v>
      </c>
      <c r="AF42" s="113" t="e">
        <f aca="false">AE42/100</f>
        <v>#REF!</v>
      </c>
      <c r="AH42" s="113" t="e">
        <f aca="false">#REF!</f>
        <v>#REF!</v>
      </c>
      <c r="AI42" s="113" t="e">
        <f aca="false">#REF!</f>
        <v>#REF!</v>
      </c>
      <c r="AJ42" s="113" t="e">
        <f aca="false">Swaptions!CH61</f>
        <v>#NAME?</v>
      </c>
      <c r="AK42" s="113" t="e">
        <f aca="false">AH42+AI42+AJ42</f>
        <v>#REF!</v>
      </c>
      <c r="AL42" s="113" t="e">
        <f aca="false">AK42/365.25</f>
        <v>#REF!</v>
      </c>
      <c r="AN42" s="113" t="e">
        <f aca="false">#REF!</f>
        <v>#REF!</v>
      </c>
      <c r="AO42" s="113" t="e">
        <f aca="false">#REF!</f>
        <v>#REF!</v>
      </c>
      <c r="AP42" s="113" t="e">
        <f aca="false">Swaptions!BF61</f>
        <v>#NAME?</v>
      </c>
      <c r="AQ42" s="113" t="e">
        <f aca="false">AN42+AO42+AP42</f>
        <v>#REF!</v>
      </c>
      <c r="AR42" s="113" t="e">
        <f aca="false">AQ42/10</f>
        <v>#REF!</v>
      </c>
      <c r="AT42" s="113" t="n">
        <v>-176.5123087</v>
      </c>
      <c r="AU42" s="113" t="n">
        <v>259.83131542</v>
      </c>
      <c r="AV42" s="113" t="n">
        <f aca="false">AT42+AU42</f>
        <v>83.31900672</v>
      </c>
      <c r="AW42" s="113" t="n">
        <v>0.323654048391916</v>
      </c>
      <c r="AX42" s="113" t="e">
        <f aca="false">T42-AU42-AW42</f>
        <v>#REF!</v>
      </c>
      <c r="AZ42" s="114" t="n">
        <v>-310457.897297345</v>
      </c>
      <c r="BA42" s="114" t="e">
        <f aca="false">Y42-AZ42</f>
        <v>#REF!</v>
      </c>
      <c r="BB42" s="114" t="n">
        <f aca="false">AT42*L42*10000</f>
        <v>-72370.0465669999</v>
      </c>
      <c r="BC42" s="114" t="e">
        <f aca="false">(BA42+BB42)/1000</f>
        <v>#REF!</v>
      </c>
      <c r="BE42" s="114" t="n">
        <v>-6210.13452329575</v>
      </c>
      <c r="BF42" s="114" t="n">
        <v>12.0521728640816</v>
      </c>
      <c r="BG42" s="114" t="n">
        <v>-9501.99439698855</v>
      </c>
      <c r="BI42" s="114" t="n">
        <f aca="false">((L42*10000)*(AT42+AU42))/1000</f>
        <v>34.1607927551999</v>
      </c>
      <c r="BJ42" s="114" t="e">
        <f aca="false">((AX42/2)*L42*10000)/1000</f>
        <v>#REF!</v>
      </c>
      <c r="BK42" s="114" t="e">
        <f aca="false">(N42*AF42)/1000</f>
        <v>#REF!</v>
      </c>
      <c r="BL42" s="114" t="n">
        <v>0.0120856776446453</v>
      </c>
      <c r="BM42" s="114" t="e">
        <f aca="false">BC42-BI42-BJ42-BK42-BL42</f>
        <v>#REF!</v>
      </c>
    </row>
    <row r="43" customFormat="false" ht="12.75" hidden="false" customHeight="false" outlineLevel="0" collapsed="false">
      <c r="C43" s="107" t="n">
        <f aca="false">EOMONTH(C42,0)+1</f>
        <v>38384</v>
      </c>
      <c r="D43" s="108" t="n">
        <v>38378</v>
      </c>
      <c r="E43" s="26" t="n">
        <v>3.924</v>
      </c>
      <c r="F43" s="27" t="n">
        <v>0.315</v>
      </c>
      <c r="G43" s="109" t="n">
        <v>0.041710107801241</v>
      </c>
      <c r="H43" s="109" t="n">
        <f aca="false">1/((1+G43/2)^(2*((C43-$C$1)/365.25)))</f>
        <v>0.875837855269612</v>
      </c>
      <c r="I43" s="110" t="n">
        <f aca="false">D43-$C$1</f>
        <v>1167</v>
      </c>
      <c r="K43" s="26" t="n">
        <v>3.883</v>
      </c>
      <c r="L43" s="26" t="n">
        <f aca="false">E43-K43</f>
        <v>0.0410000000000004</v>
      </c>
      <c r="M43" s="27" t="n">
        <v>0.3125</v>
      </c>
      <c r="N43" s="112" t="n">
        <f aca="false">(F43-M43)*100</f>
        <v>0.25</v>
      </c>
      <c r="P43" s="113" t="e">
        <f aca="false">#REF!</f>
        <v>#REF!</v>
      </c>
      <c r="Q43" s="113" t="e">
        <f aca="false">#REF!</f>
        <v>#REF!</v>
      </c>
      <c r="R43" s="113" t="e">
        <f aca="false">Swaptions!AR62</f>
        <v>#NAME?</v>
      </c>
      <c r="S43" s="113" t="e">
        <f aca="false">P43+Q43+R43</f>
        <v>#REF!</v>
      </c>
      <c r="T43" s="113" t="e">
        <f aca="false">S43/10000</f>
        <v>#REF!</v>
      </c>
      <c r="V43" s="113" t="e">
        <f aca="false">#REF!</f>
        <v>#REF!</v>
      </c>
      <c r="W43" s="113" t="e">
        <f aca="false">#REF!</f>
        <v>#REF!</v>
      </c>
      <c r="X43" s="113" t="e">
        <f aca="false">Swaptions!AD62</f>
        <v>#NAME?</v>
      </c>
      <c r="Y43" s="113" t="e">
        <f aca="false">V43+W43+X43</f>
        <v>#REF!</v>
      </c>
      <c r="Z43" s="113" t="e">
        <f aca="false">Y43/1000</f>
        <v>#REF!</v>
      </c>
      <c r="AB43" s="113" t="e">
        <f aca="false">#REF!</f>
        <v>#REF!</v>
      </c>
      <c r="AC43" s="113" t="e">
        <f aca="false">#REF!</f>
        <v>#REF!</v>
      </c>
      <c r="AD43" s="113" t="e">
        <f aca="false">Swaptions!BT62</f>
        <v>#NAME?</v>
      </c>
      <c r="AE43" s="113" t="e">
        <f aca="false">AB43+AC43+AD43</f>
        <v>#REF!</v>
      </c>
      <c r="AF43" s="113" t="e">
        <f aca="false">AE43/100</f>
        <v>#REF!</v>
      </c>
      <c r="AH43" s="113" t="e">
        <f aca="false">#REF!</f>
        <v>#REF!</v>
      </c>
      <c r="AI43" s="113" t="e">
        <f aca="false">#REF!</f>
        <v>#REF!</v>
      </c>
      <c r="AJ43" s="113" t="e">
        <f aca="false">Swaptions!CH62</f>
        <v>#NAME?</v>
      </c>
      <c r="AK43" s="113" t="e">
        <f aca="false">AH43+AI43+AJ43</f>
        <v>#REF!</v>
      </c>
      <c r="AL43" s="113" t="e">
        <f aca="false">AK43/365.25</f>
        <v>#REF!</v>
      </c>
      <c r="AN43" s="113" t="e">
        <f aca="false">#REF!</f>
        <v>#REF!</v>
      </c>
      <c r="AO43" s="113" t="e">
        <f aca="false">#REF!</f>
        <v>#REF!</v>
      </c>
      <c r="AP43" s="113" t="e">
        <f aca="false">Swaptions!BF62</f>
        <v>#NAME?</v>
      </c>
      <c r="AQ43" s="113" t="e">
        <f aca="false">AN43+AO43+AP43</f>
        <v>#REF!</v>
      </c>
      <c r="AR43" s="113" t="e">
        <f aca="false">AQ43/10</f>
        <v>#REF!</v>
      </c>
      <c r="AT43" s="113" t="n">
        <v>-209.16786516</v>
      </c>
      <c r="AU43" s="113" t="n">
        <v>261.34460356</v>
      </c>
      <c r="AV43" s="113" t="n">
        <f aca="false">AT43+AU43</f>
        <v>52.1767384</v>
      </c>
      <c r="AW43" s="113" t="n">
        <v>0.708268515461839</v>
      </c>
      <c r="AX43" s="113" t="e">
        <f aca="false">T43-AU43-AW43</f>
        <v>#REF!</v>
      </c>
      <c r="AZ43" s="114" t="n">
        <v>-532406.290898812</v>
      </c>
      <c r="BA43" s="114" t="e">
        <f aca="false">Y43-AZ43</f>
        <v>#REF!</v>
      </c>
      <c r="BB43" s="114" t="n">
        <f aca="false">AT43*L43*10000</f>
        <v>-85758.8247156008</v>
      </c>
      <c r="BC43" s="114" t="e">
        <f aca="false">(BA43+BB43)/1000</f>
        <v>#REF!</v>
      </c>
      <c r="BE43" s="114" t="n">
        <v>-10696.975182435</v>
      </c>
      <c r="BF43" s="114" t="n">
        <v>40.3553064972722</v>
      </c>
      <c r="BG43" s="114" t="n">
        <v>-12933.7112153994</v>
      </c>
      <c r="BI43" s="114" t="n">
        <f aca="false">((L43*10000)*(AT43+AU43))/1000</f>
        <v>21.3924627440002</v>
      </c>
      <c r="BJ43" s="114" t="e">
        <f aca="false">((AX43/2)*L43*10000)/1000</f>
        <v>#REF!</v>
      </c>
      <c r="BK43" s="114" t="e">
        <f aca="false">(N43*AF43)/1000</f>
        <v>#REF!</v>
      </c>
      <c r="BL43" s="114" t="n">
        <v>0.040410021510208</v>
      </c>
      <c r="BM43" s="114" t="e">
        <f aca="false">BC43-BI43-BJ43-BK43-BL43</f>
        <v>#REF!</v>
      </c>
    </row>
    <row r="44" customFormat="false" ht="12.75" hidden="false" customHeight="false" outlineLevel="0" collapsed="false">
      <c r="C44" s="107" t="n">
        <f aca="false">EOMONTH(C43,0)+1</f>
        <v>38412</v>
      </c>
      <c r="D44" s="108" t="n">
        <v>38406</v>
      </c>
      <c r="E44" s="26" t="n">
        <v>3.789</v>
      </c>
      <c r="F44" s="27" t="n">
        <v>0.305</v>
      </c>
      <c r="G44" s="109" t="n">
        <v>0.0421112564094401</v>
      </c>
      <c r="H44" s="109" t="n">
        <f aca="false">1/((1+G44/2)^(2*((C44-$C$1)/365.25)))</f>
        <v>0.871943306564351</v>
      </c>
      <c r="I44" s="110" t="n">
        <f aca="false">D44-$C$1</f>
        <v>1195</v>
      </c>
      <c r="K44" s="26" t="n">
        <v>3.748</v>
      </c>
      <c r="L44" s="26" t="n">
        <f aca="false">E44-K44</f>
        <v>0.0409999999999999</v>
      </c>
      <c r="M44" s="27" t="n">
        <v>0.3025</v>
      </c>
      <c r="N44" s="112" t="n">
        <f aca="false">(F44-M44)*100</f>
        <v>0.25</v>
      </c>
      <c r="P44" s="113" t="e">
        <f aca="false">#REF!</f>
        <v>#REF!</v>
      </c>
      <c r="Q44" s="113" t="e">
        <f aca="false">#REF!</f>
        <v>#REF!</v>
      </c>
      <c r="R44" s="113" t="e">
        <f aca="false">Swaptions!AR63</f>
        <v>#NAME?</v>
      </c>
      <c r="S44" s="113" t="e">
        <f aca="false">P44+Q44+R44</f>
        <v>#REF!</v>
      </c>
      <c r="T44" s="113" t="e">
        <f aca="false">S44/10000</f>
        <v>#REF!</v>
      </c>
      <c r="V44" s="113" t="e">
        <f aca="false">#REF!</f>
        <v>#REF!</v>
      </c>
      <c r="W44" s="113" t="e">
        <f aca="false">#REF!</f>
        <v>#REF!</v>
      </c>
      <c r="X44" s="113" t="e">
        <f aca="false">Swaptions!AD63</f>
        <v>#NAME?</v>
      </c>
      <c r="Y44" s="113" t="e">
        <f aca="false">V44+W44+X44</f>
        <v>#REF!</v>
      </c>
      <c r="Z44" s="113" t="e">
        <f aca="false">Y44/1000</f>
        <v>#REF!</v>
      </c>
      <c r="AB44" s="113" t="e">
        <f aca="false">#REF!</f>
        <v>#REF!</v>
      </c>
      <c r="AC44" s="113" t="e">
        <f aca="false">#REF!</f>
        <v>#REF!</v>
      </c>
      <c r="AD44" s="113" t="e">
        <f aca="false">Swaptions!BT63</f>
        <v>#NAME?</v>
      </c>
      <c r="AE44" s="113" t="e">
        <f aca="false">AB44+AC44+AD44</f>
        <v>#REF!</v>
      </c>
      <c r="AF44" s="113" t="e">
        <f aca="false">AE44/100</f>
        <v>#REF!</v>
      </c>
      <c r="AH44" s="113" t="e">
        <f aca="false">#REF!</f>
        <v>#REF!</v>
      </c>
      <c r="AI44" s="113" t="e">
        <f aca="false">#REF!</f>
        <v>#REF!</v>
      </c>
      <c r="AJ44" s="113" t="e">
        <f aca="false">Swaptions!CH63</f>
        <v>#NAME?</v>
      </c>
      <c r="AK44" s="113" t="e">
        <f aca="false">AH44+AI44+AJ44</f>
        <v>#REF!</v>
      </c>
      <c r="AL44" s="113" t="e">
        <f aca="false">AK44/365.25</f>
        <v>#REF!</v>
      </c>
      <c r="AN44" s="113" t="e">
        <f aca="false">#REF!</f>
        <v>#REF!</v>
      </c>
      <c r="AO44" s="113" t="e">
        <f aca="false">#REF!</f>
        <v>#REF!</v>
      </c>
      <c r="AP44" s="113" t="e">
        <f aca="false">Swaptions!BF63</f>
        <v>#NAME?</v>
      </c>
      <c r="AQ44" s="113" t="e">
        <f aca="false">AN44+AO44+AP44</f>
        <v>#REF!</v>
      </c>
      <c r="AR44" s="113" t="e">
        <f aca="false">AQ44/10</f>
        <v>#REF!</v>
      </c>
      <c r="AT44" s="113" t="n">
        <v>-209.98053401</v>
      </c>
      <c r="AU44" s="113" t="n">
        <v>259.23976819</v>
      </c>
      <c r="AV44" s="113" t="n">
        <f aca="false">AT44+AU44</f>
        <v>49.25923418</v>
      </c>
      <c r="AW44" s="113" t="n">
        <v>0.358461792260925</v>
      </c>
      <c r="AX44" s="113" t="e">
        <f aca="false">T44-AU44-AW44</f>
        <v>#REF!</v>
      </c>
      <c r="AZ44" s="114" t="n">
        <v>-829587.950110351</v>
      </c>
      <c r="BA44" s="114" t="e">
        <f aca="false">Y44-AZ44</f>
        <v>#REF!</v>
      </c>
      <c r="BB44" s="114" t="n">
        <f aca="false">AT44*L44*10000</f>
        <v>-86092.0189440999</v>
      </c>
      <c r="BC44" s="114" t="e">
        <f aca="false">(BA44+BB44)/1000</f>
        <v>#REF!</v>
      </c>
      <c r="BE44" s="114" t="n">
        <v>-12262.6247232824</v>
      </c>
      <c r="BF44" s="114" t="n">
        <v>14.8996452629563</v>
      </c>
      <c r="BG44" s="114" t="n">
        <v>-15274.182452409</v>
      </c>
      <c r="BI44" s="114" t="n">
        <f aca="false">((L44*10000)*(AT44+AU44))/1000</f>
        <v>20.1962860138</v>
      </c>
      <c r="BJ44" s="114" t="e">
        <f aca="false">((AX44/2)*L44*10000)/1000</f>
        <v>#REF!</v>
      </c>
      <c r="BK44" s="114" t="e">
        <f aca="false">(N44*AF44)/1000</f>
        <v>#REF!</v>
      </c>
      <c r="BL44" s="114" t="n">
        <v>0.014979138643248</v>
      </c>
      <c r="BM44" s="114" t="e">
        <f aca="false">BC44-BI44-BJ44-BK44-BL44</f>
        <v>#REF!</v>
      </c>
    </row>
    <row r="45" customFormat="false" ht="12.75" hidden="false" customHeight="false" outlineLevel="0" collapsed="false">
      <c r="C45" s="107" t="n">
        <f aca="false">EOMONTH(C44,0)+1</f>
        <v>38443</v>
      </c>
      <c r="D45" s="108" t="n">
        <v>38439</v>
      </c>
      <c r="E45" s="26" t="n">
        <v>3.639</v>
      </c>
      <c r="F45" s="27" t="n">
        <v>0.2925</v>
      </c>
      <c r="G45" s="109" t="n">
        <v>0.0425240136967089</v>
      </c>
      <c r="H45" s="109" t="n">
        <f aca="false">1/((1+G45/2)^(2*((C45-$C$1)/365.25)))</f>
        <v>0.86768087707684</v>
      </c>
      <c r="I45" s="110" t="n">
        <f aca="false">D45-$C$1</f>
        <v>1228</v>
      </c>
      <c r="K45" s="26" t="n">
        <v>3.598</v>
      </c>
      <c r="L45" s="26" t="n">
        <f aca="false">E45-K45</f>
        <v>0.0410000000000004</v>
      </c>
      <c r="M45" s="27" t="n">
        <v>0.29</v>
      </c>
      <c r="N45" s="112" t="n">
        <f aca="false">(F45-M45)*100</f>
        <v>0.25</v>
      </c>
      <c r="P45" s="113" t="e">
        <f aca="false">#REF!</f>
        <v>#REF!</v>
      </c>
      <c r="Q45" s="113" t="e">
        <f aca="false">#REF!</f>
        <v>#REF!</v>
      </c>
      <c r="R45" s="113" t="e">
        <f aca="false">Swaptions!AR64</f>
        <v>#NAME?</v>
      </c>
      <c r="S45" s="113" t="e">
        <f aca="false">P45+Q45+R45</f>
        <v>#REF!</v>
      </c>
      <c r="T45" s="113" t="e">
        <f aca="false">S45/10000</f>
        <v>#REF!</v>
      </c>
      <c r="V45" s="113" t="e">
        <f aca="false">#REF!</f>
        <v>#REF!</v>
      </c>
      <c r="W45" s="113" t="e">
        <f aca="false">#REF!</f>
        <v>#REF!</v>
      </c>
      <c r="X45" s="113" t="e">
        <f aca="false">Swaptions!AD64</f>
        <v>#NAME?</v>
      </c>
      <c r="Y45" s="113" t="e">
        <f aca="false">V45+W45+X45</f>
        <v>#REF!</v>
      </c>
      <c r="Z45" s="113" t="e">
        <f aca="false">Y45/1000</f>
        <v>#REF!</v>
      </c>
      <c r="AB45" s="113" t="e">
        <f aca="false">#REF!</f>
        <v>#REF!</v>
      </c>
      <c r="AC45" s="113" t="e">
        <f aca="false">#REF!</f>
        <v>#REF!</v>
      </c>
      <c r="AD45" s="113" t="e">
        <f aca="false">Swaptions!BT64</f>
        <v>#NAME?</v>
      </c>
      <c r="AE45" s="113" t="e">
        <f aca="false">AB45+AC45+AD45</f>
        <v>#REF!</v>
      </c>
      <c r="AF45" s="113" t="e">
        <f aca="false">AE45/100</f>
        <v>#REF!</v>
      </c>
      <c r="AH45" s="113" t="e">
        <f aca="false">#REF!</f>
        <v>#REF!</v>
      </c>
      <c r="AI45" s="113" t="e">
        <f aca="false">#REF!</f>
        <v>#REF!</v>
      </c>
      <c r="AJ45" s="113" t="e">
        <f aca="false">Swaptions!CH64</f>
        <v>#NAME?</v>
      </c>
      <c r="AK45" s="113" t="e">
        <f aca="false">AH45+AI45+AJ45</f>
        <v>#REF!</v>
      </c>
      <c r="AL45" s="113" t="e">
        <f aca="false">AK45/365.25</f>
        <v>#REF!</v>
      </c>
      <c r="AN45" s="113" t="e">
        <f aca="false">#REF!</f>
        <v>#REF!</v>
      </c>
      <c r="AO45" s="113" t="e">
        <f aca="false">#REF!</f>
        <v>#REF!</v>
      </c>
      <c r="AP45" s="113" t="e">
        <f aca="false">Swaptions!BF64</f>
        <v>#NAME?</v>
      </c>
      <c r="AQ45" s="113" t="e">
        <f aca="false">AN45+AO45+AP45</f>
        <v>#REF!</v>
      </c>
      <c r="AR45" s="113" t="e">
        <f aca="false">AQ45/10</f>
        <v>#REF!</v>
      </c>
      <c r="AT45" s="113" t="n">
        <v>-212.59697446</v>
      </c>
      <c r="AU45" s="113" t="n">
        <v>244.56603435</v>
      </c>
      <c r="AV45" s="113" t="n">
        <f aca="false">AT45+AU45</f>
        <v>31.96905989</v>
      </c>
      <c r="AW45" s="113" t="n">
        <v>0.535545189024418</v>
      </c>
      <c r="AX45" s="113" t="e">
        <f aca="false">T45-AU45-AW45</f>
        <v>#REF!</v>
      </c>
      <c r="AZ45" s="114" t="n">
        <v>-2521203.39898587</v>
      </c>
      <c r="BA45" s="114" t="e">
        <f aca="false">Y45-AZ45</f>
        <v>#REF!</v>
      </c>
      <c r="BB45" s="114" t="n">
        <f aca="false">AT45*L45*10000</f>
        <v>-87164.7595286008</v>
      </c>
      <c r="BC45" s="114" t="e">
        <f aca="false">(BA45+BB45)/1000</f>
        <v>#REF!</v>
      </c>
      <c r="BE45" s="114" t="n">
        <v>-62161.9600168585</v>
      </c>
      <c r="BF45" s="114" t="n">
        <v>396.580451305365</v>
      </c>
      <c r="BG45" s="114" t="n">
        <v>-56298.6589758207</v>
      </c>
      <c r="BI45" s="114" t="n">
        <f aca="false">((L45*10000)*(AT45+AU45))/1000</f>
        <v>13.1073145549001</v>
      </c>
      <c r="BJ45" s="114" t="e">
        <f aca="false">((AX45/2)*L45*10000)/1000</f>
        <v>#REF!</v>
      </c>
      <c r="BK45" s="114" t="e">
        <f aca="false">(N45*AF45)/1000</f>
        <v>#REF!</v>
      </c>
      <c r="BL45" s="114" t="n">
        <v>0.396857279527001</v>
      </c>
      <c r="BM45" s="114" t="e">
        <f aca="false">BC45-BI45-BJ45-BK45-BL45</f>
        <v>#REF!</v>
      </c>
    </row>
    <row r="46" customFormat="false" ht="12.75" hidden="false" customHeight="false" outlineLevel="0" collapsed="false">
      <c r="C46" s="107" t="n">
        <f aca="false">EOMONTH(C45,0)+1</f>
        <v>38473</v>
      </c>
      <c r="D46" s="108" t="n">
        <v>38468</v>
      </c>
      <c r="E46" s="26" t="n">
        <v>3.643</v>
      </c>
      <c r="F46" s="27" t="n">
        <v>0.285</v>
      </c>
      <c r="G46" s="109" t="n">
        <v>0.0428961922570439</v>
      </c>
      <c r="H46" s="109" t="n">
        <f aca="false">1/((1+G46/2)^(2*((C46-$C$1)/365.25)))</f>
        <v>0.863599243582219</v>
      </c>
      <c r="I46" s="110" t="n">
        <f aca="false">D46-$C$1</f>
        <v>1257</v>
      </c>
      <c r="K46" s="26" t="n">
        <v>3.602</v>
      </c>
      <c r="L46" s="26" t="n">
        <f aca="false">E46-K46</f>
        <v>0.0410000000000004</v>
      </c>
      <c r="M46" s="27" t="n">
        <v>0.2825</v>
      </c>
      <c r="N46" s="112" t="n">
        <f aca="false">(F46-M46)*100</f>
        <v>0.25</v>
      </c>
      <c r="P46" s="113" t="e">
        <f aca="false">#REF!</f>
        <v>#REF!</v>
      </c>
      <c r="Q46" s="113" t="e">
        <f aca="false">#REF!</f>
        <v>#REF!</v>
      </c>
      <c r="R46" s="113" t="e">
        <f aca="false">Swaptions!AR65</f>
        <v>#NAME?</v>
      </c>
      <c r="S46" s="113" t="e">
        <f aca="false">P46+Q46+R46</f>
        <v>#REF!</v>
      </c>
      <c r="T46" s="113" t="e">
        <f aca="false">S46/10000</f>
        <v>#REF!</v>
      </c>
      <c r="V46" s="113" t="e">
        <f aca="false">#REF!</f>
        <v>#REF!</v>
      </c>
      <c r="W46" s="113" t="e">
        <f aca="false">#REF!</f>
        <v>#REF!</v>
      </c>
      <c r="X46" s="113" t="e">
        <f aca="false">Swaptions!AD65</f>
        <v>#NAME?</v>
      </c>
      <c r="Y46" s="113" t="e">
        <f aca="false">V46+W46+X46</f>
        <v>#REF!</v>
      </c>
      <c r="Z46" s="113" t="e">
        <f aca="false">Y46/1000</f>
        <v>#REF!</v>
      </c>
      <c r="AB46" s="113" t="e">
        <f aca="false">#REF!</f>
        <v>#REF!</v>
      </c>
      <c r="AC46" s="113" t="e">
        <f aca="false">#REF!</f>
        <v>#REF!</v>
      </c>
      <c r="AD46" s="113" t="e">
        <f aca="false">Swaptions!BT65</f>
        <v>#NAME?</v>
      </c>
      <c r="AE46" s="113" t="e">
        <f aca="false">AB46+AC46+AD46</f>
        <v>#REF!</v>
      </c>
      <c r="AF46" s="113" t="e">
        <f aca="false">AE46/100</f>
        <v>#REF!</v>
      </c>
      <c r="AH46" s="113" t="e">
        <f aca="false">#REF!</f>
        <v>#REF!</v>
      </c>
      <c r="AI46" s="113" t="e">
        <f aca="false">#REF!</f>
        <v>#REF!</v>
      </c>
      <c r="AJ46" s="113" t="e">
        <f aca="false">Swaptions!CH65</f>
        <v>#NAME?</v>
      </c>
      <c r="AK46" s="113" t="e">
        <f aca="false">AH46+AI46+AJ46</f>
        <v>#REF!</v>
      </c>
      <c r="AL46" s="113" t="e">
        <f aca="false">AK46/365.25</f>
        <v>#REF!</v>
      </c>
      <c r="AN46" s="113" t="e">
        <f aca="false">#REF!</f>
        <v>#REF!</v>
      </c>
      <c r="AO46" s="113" t="e">
        <f aca="false">#REF!</f>
        <v>#REF!</v>
      </c>
      <c r="AP46" s="113" t="e">
        <f aca="false">Swaptions!BF65</f>
        <v>#NAME?</v>
      </c>
      <c r="AQ46" s="113" t="e">
        <f aca="false">AN46+AO46+AP46</f>
        <v>#REF!</v>
      </c>
      <c r="AR46" s="113" t="e">
        <f aca="false">AQ46/10</f>
        <v>#REF!</v>
      </c>
      <c r="AT46" s="113" t="n">
        <v>-211.66767146</v>
      </c>
      <c r="AU46" s="113" t="n">
        <v>241.92324217</v>
      </c>
      <c r="AV46" s="113" t="n">
        <f aca="false">AT46+AU46</f>
        <v>30.25557071</v>
      </c>
      <c r="AW46" s="113" t="n">
        <v>0.43337873330816</v>
      </c>
      <c r="AX46" s="113" t="e">
        <f aca="false">T46-AU46-AW46</f>
        <v>#REF!</v>
      </c>
      <c r="AZ46" s="114" t="n">
        <v>-2465525.98723405</v>
      </c>
      <c r="BA46" s="114" t="e">
        <f aca="false">Y46-AZ46</f>
        <v>#REF!</v>
      </c>
      <c r="BB46" s="114" t="n">
        <f aca="false">AT46*L46*10000</f>
        <v>-86783.7452986008</v>
      </c>
      <c r="BC46" s="114" t="e">
        <f aca="false">(BA46+BB46)/1000</f>
        <v>#REF!</v>
      </c>
      <c r="BE46" s="114" t="n">
        <v>-62044.7395815538</v>
      </c>
      <c r="BF46" s="114" t="n">
        <v>366.176797218838</v>
      </c>
      <c r="BG46" s="114" t="n">
        <v>-56387.7530833511</v>
      </c>
      <c r="BI46" s="114" t="n">
        <f aca="false">((L46*10000)*(AT46+AU46))/1000</f>
        <v>12.4047839911001</v>
      </c>
      <c r="BJ46" s="114" t="e">
        <f aca="false">((AX46/2)*L46*10000)/1000</f>
        <v>#REF!</v>
      </c>
      <c r="BK46" s="114" t="e">
        <f aca="false">(N46*AF46)/1000</f>
        <v>#REF!</v>
      </c>
      <c r="BL46" s="114" t="n">
        <v>0.366437546630856</v>
      </c>
      <c r="BM46" s="114" t="e">
        <f aca="false">BC46-BI46-BJ46-BK46-BL46</f>
        <v>#REF!</v>
      </c>
    </row>
    <row r="47" customFormat="false" ht="12.75" hidden="false" customHeight="false" outlineLevel="0" collapsed="false">
      <c r="C47" s="107" t="n">
        <f aca="false">EOMONTH(C46,0)+1</f>
        <v>38504</v>
      </c>
      <c r="D47" s="108" t="n">
        <v>38497</v>
      </c>
      <c r="E47" s="26" t="n">
        <v>3.683</v>
      </c>
      <c r="F47" s="27" t="n">
        <v>0.28</v>
      </c>
      <c r="G47" s="109" t="n">
        <v>0.0432807768181451</v>
      </c>
      <c r="H47" s="109" t="n">
        <f aca="false">1/((1+G47/2)^(2*((C47-$C$1)/365.25)))</f>
        <v>0.859347894839976</v>
      </c>
      <c r="I47" s="110" t="n">
        <f aca="false">D47-$C$1</f>
        <v>1286</v>
      </c>
      <c r="K47" s="26" t="n">
        <v>3.642</v>
      </c>
      <c r="L47" s="26" t="n">
        <f aca="false">E47-K47</f>
        <v>0.0409999999999999</v>
      </c>
      <c r="M47" s="27" t="n">
        <v>0.2775</v>
      </c>
      <c r="N47" s="112" t="n">
        <f aca="false">(F47-M47)*100</f>
        <v>0.25</v>
      </c>
      <c r="P47" s="113" t="e">
        <f aca="false">#REF!</f>
        <v>#REF!</v>
      </c>
      <c r="Q47" s="113" t="e">
        <f aca="false">#REF!</f>
        <v>#REF!</v>
      </c>
      <c r="R47" s="113" t="e">
        <f aca="false">Swaptions!AR66</f>
        <v>#NAME?</v>
      </c>
      <c r="S47" s="113" t="e">
        <f aca="false">P47+Q47+R47</f>
        <v>#REF!</v>
      </c>
      <c r="T47" s="113" t="e">
        <f aca="false">S47/10000</f>
        <v>#REF!</v>
      </c>
      <c r="V47" s="113" t="e">
        <f aca="false">#REF!</f>
        <v>#REF!</v>
      </c>
      <c r="W47" s="113" t="e">
        <f aca="false">#REF!</f>
        <v>#REF!</v>
      </c>
      <c r="X47" s="113" t="e">
        <f aca="false">Swaptions!AD66</f>
        <v>#NAME?</v>
      </c>
      <c r="Y47" s="113" t="e">
        <f aca="false">V47+W47+X47</f>
        <v>#REF!</v>
      </c>
      <c r="Z47" s="113" t="e">
        <f aca="false">Y47/1000</f>
        <v>#REF!</v>
      </c>
      <c r="AB47" s="113" t="e">
        <f aca="false">#REF!</f>
        <v>#REF!</v>
      </c>
      <c r="AC47" s="113" t="e">
        <f aca="false">#REF!</f>
        <v>#REF!</v>
      </c>
      <c r="AD47" s="113" t="e">
        <f aca="false">Swaptions!BT66</f>
        <v>#NAME?</v>
      </c>
      <c r="AE47" s="113" t="e">
        <f aca="false">AB47+AC47+AD47</f>
        <v>#REF!</v>
      </c>
      <c r="AF47" s="113" t="e">
        <f aca="false">AE47/100</f>
        <v>#REF!</v>
      </c>
      <c r="AH47" s="113" t="e">
        <f aca="false">#REF!</f>
        <v>#REF!</v>
      </c>
      <c r="AI47" s="113" t="e">
        <f aca="false">#REF!</f>
        <v>#REF!</v>
      </c>
      <c r="AJ47" s="113" t="e">
        <f aca="false">Swaptions!CH66</f>
        <v>#NAME?</v>
      </c>
      <c r="AK47" s="113" t="e">
        <f aca="false">AH47+AI47+AJ47</f>
        <v>#REF!</v>
      </c>
      <c r="AL47" s="113" t="e">
        <f aca="false">AK47/365.25</f>
        <v>#REF!</v>
      </c>
      <c r="AN47" s="113" t="e">
        <f aca="false">#REF!</f>
        <v>#REF!</v>
      </c>
      <c r="AO47" s="113" t="e">
        <f aca="false">#REF!</f>
        <v>#REF!</v>
      </c>
      <c r="AP47" s="113" t="e">
        <f aca="false">Swaptions!BF66</f>
        <v>#NAME?</v>
      </c>
      <c r="AQ47" s="113" t="e">
        <f aca="false">AN47+AO47+AP47</f>
        <v>#REF!</v>
      </c>
      <c r="AR47" s="113" t="e">
        <f aca="false">AQ47/10</f>
        <v>#REF!</v>
      </c>
      <c r="AT47" s="113" t="n">
        <v>-210.11669101</v>
      </c>
      <c r="AU47" s="113" t="n">
        <v>238.68466168</v>
      </c>
      <c r="AV47" s="113" t="n">
        <f aca="false">AT47+AU47</f>
        <v>28.56797067</v>
      </c>
      <c r="AW47" s="113" t="n">
        <v>0.571133196435113</v>
      </c>
      <c r="AX47" s="113" t="e">
        <f aca="false">T47-AU47-AW47</f>
        <v>#REF!</v>
      </c>
      <c r="AZ47" s="114" t="n">
        <v>-2354705.82659646</v>
      </c>
      <c r="BA47" s="114" t="e">
        <f aca="false">Y47-AZ47</f>
        <v>#REF!</v>
      </c>
      <c r="BB47" s="114" t="n">
        <f aca="false">AT47*L47*10000</f>
        <v>-86147.8433140998</v>
      </c>
      <c r="BC47" s="114" t="e">
        <f aca="false">(BA47+BB47)/1000</f>
        <v>#REF!</v>
      </c>
      <c r="BE47" s="114" t="n">
        <v>-62519.9834760845</v>
      </c>
      <c r="BF47" s="114" t="n">
        <v>355.714232991547</v>
      </c>
      <c r="BG47" s="114" t="n">
        <v>-55489.1752875467</v>
      </c>
      <c r="BI47" s="114" t="n">
        <f aca="false">((L47*10000)*(AT47+AU47))/1000</f>
        <v>11.7128679747</v>
      </c>
      <c r="BJ47" s="114" t="e">
        <f aca="false">((AX47/2)*L47*10000)/1000</f>
        <v>#REF!</v>
      </c>
      <c r="BK47" s="114" t="e">
        <f aca="false">(N47*AF47)/1000</f>
        <v>#REF!</v>
      </c>
      <c r="BL47" s="114" t="n">
        <v>0.355956930668559</v>
      </c>
      <c r="BM47" s="114" t="e">
        <f aca="false">BC47-BI47-BJ47-BK47-BL47</f>
        <v>#REF!</v>
      </c>
    </row>
    <row r="48" customFormat="false" ht="12.75" hidden="false" customHeight="false" outlineLevel="0" collapsed="false">
      <c r="C48" s="107" t="n">
        <f aca="false">EOMONTH(C47,0)+1</f>
        <v>38534</v>
      </c>
      <c r="D48" s="108" t="n">
        <v>38530</v>
      </c>
      <c r="E48" s="26" t="n">
        <v>3.728</v>
      </c>
      <c r="F48" s="27" t="n">
        <v>0.275</v>
      </c>
      <c r="G48" s="109" t="n">
        <v>0.0436358605575351</v>
      </c>
      <c r="H48" s="109" t="n">
        <f aca="false">1/((1+G48/2)^(2*((C48-$C$1)/365.25)))</f>
        <v>0.855253611175635</v>
      </c>
      <c r="I48" s="110" t="n">
        <f aca="false">D48-$C$1</f>
        <v>1319</v>
      </c>
      <c r="K48" s="26" t="n">
        <v>3.687</v>
      </c>
      <c r="L48" s="26" t="n">
        <f aca="false">E48-K48</f>
        <v>0.0410000000000004</v>
      </c>
      <c r="M48" s="27" t="n">
        <v>0.275</v>
      </c>
      <c r="N48" s="112" t="n">
        <f aca="false">(F48-M48)*100</f>
        <v>0</v>
      </c>
      <c r="P48" s="113" t="e">
        <f aca="false">#REF!</f>
        <v>#REF!</v>
      </c>
      <c r="Q48" s="113" t="e">
        <f aca="false">#REF!</f>
        <v>#REF!</v>
      </c>
      <c r="R48" s="113" t="e">
        <f aca="false">Swaptions!AR67</f>
        <v>#NAME?</v>
      </c>
      <c r="S48" s="113" t="e">
        <f aca="false">P48+Q48+R48</f>
        <v>#REF!</v>
      </c>
      <c r="T48" s="113" t="e">
        <f aca="false">S48/10000</f>
        <v>#REF!</v>
      </c>
      <c r="V48" s="113" t="e">
        <f aca="false">#REF!</f>
        <v>#REF!</v>
      </c>
      <c r="W48" s="113" t="e">
        <f aca="false">#REF!</f>
        <v>#REF!</v>
      </c>
      <c r="X48" s="113" t="e">
        <f aca="false">Swaptions!AD67</f>
        <v>#NAME?</v>
      </c>
      <c r="Y48" s="113" t="e">
        <f aca="false">V48+W48+X48</f>
        <v>#REF!</v>
      </c>
      <c r="Z48" s="113" t="e">
        <f aca="false">Y48/1000</f>
        <v>#REF!</v>
      </c>
      <c r="AB48" s="113" t="e">
        <f aca="false">#REF!</f>
        <v>#REF!</v>
      </c>
      <c r="AC48" s="113" t="e">
        <f aca="false">#REF!</f>
        <v>#REF!</v>
      </c>
      <c r="AD48" s="113" t="e">
        <f aca="false">Swaptions!BT67</f>
        <v>#NAME?</v>
      </c>
      <c r="AE48" s="113" t="e">
        <f aca="false">AB48+AC48+AD48</f>
        <v>#REF!</v>
      </c>
      <c r="AF48" s="113" t="e">
        <f aca="false">AE48/100</f>
        <v>#REF!</v>
      </c>
      <c r="AH48" s="113" t="e">
        <f aca="false">#REF!</f>
        <v>#REF!</v>
      </c>
      <c r="AI48" s="113" t="e">
        <f aca="false">#REF!</f>
        <v>#REF!</v>
      </c>
      <c r="AJ48" s="113" t="e">
        <f aca="false">Swaptions!CH67</f>
        <v>#NAME?</v>
      </c>
      <c r="AK48" s="113" t="e">
        <f aca="false">AH48+AI48+AJ48</f>
        <v>#REF!</v>
      </c>
      <c r="AL48" s="113" t="e">
        <f aca="false">AK48/365.25</f>
        <v>#REF!</v>
      </c>
      <c r="AN48" s="113" t="e">
        <f aca="false">#REF!</f>
        <v>#REF!</v>
      </c>
      <c r="AO48" s="113" t="e">
        <f aca="false">#REF!</f>
        <v>#REF!</v>
      </c>
      <c r="AP48" s="113" t="e">
        <f aca="false">Swaptions!BF67</f>
        <v>#NAME?</v>
      </c>
      <c r="AQ48" s="113" t="e">
        <f aca="false">AN48+AO48+AP48</f>
        <v>#REF!</v>
      </c>
      <c r="AR48" s="113" t="e">
        <f aca="false">AQ48/10</f>
        <v>#REF!</v>
      </c>
      <c r="AT48" s="113" t="n">
        <v>-208.36407347</v>
      </c>
      <c r="AU48" s="113" t="n">
        <v>234.73348335</v>
      </c>
      <c r="AV48" s="113" t="n">
        <f aca="false">AT48+AU48</f>
        <v>26.36940988</v>
      </c>
      <c r="AW48" s="113" t="n">
        <v>0.46631254423238</v>
      </c>
      <c r="AX48" s="113" t="e">
        <f aca="false">T48-AU48-AW48</f>
        <v>#REF!</v>
      </c>
      <c r="AZ48" s="114" t="n">
        <v>-2236675.27805858</v>
      </c>
      <c r="BA48" s="114" t="e">
        <f aca="false">Y48-AZ48</f>
        <v>#REF!</v>
      </c>
      <c r="BB48" s="114" t="n">
        <f aca="false">AT48*L48*10000</f>
        <v>-85429.2701227008</v>
      </c>
      <c r="BC48" s="114" t="e">
        <f aca="false">(BA48+BB48)/1000</f>
        <v>#REF!</v>
      </c>
      <c r="BE48" s="114" t="n">
        <v>-61119.1009603025</v>
      </c>
      <c r="BF48" s="114" t="n">
        <v>332.143098011598</v>
      </c>
      <c r="BG48" s="114" t="n">
        <v>-52445.6117269734</v>
      </c>
      <c r="BI48" s="114" t="n">
        <f aca="false">((L48*10000)*(AT48+AU48))/1000</f>
        <v>10.8114580508001</v>
      </c>
      <c r="BJ48" s="114" t="e">
        <f aca="false">((AX48/2)*L48*10000)/1000</f>
        <v>#REF!</v>
      </c>
      <c r="BK48" s="114" t="e">
        <f aca="false">(N48*AF48)/1000</f>
        <v>#REF!</v>
      </c>
      <c r="BL48" s="114" t="n">
        <v>0.332367387902923</v>
      </c>
      <c r="BM48" s="114" t="e">
        <f aca="false">BC48-BI48-BJ48-BK48-BL48</f>
        <v>#REF!</v>
      </c>
    </row>
    <row r="49" customFormat="false" ht="12.75" hidden="false" customHeight="false" outlineLevel="0" collapsed="false">
      <c r="C49" s="107" t="n">
        <f aca="false">EOMONTH(C48,0)+1</f>
        <v>38565</v>
      </c>
      <c r="D49" s="108" t="n">
        <v>38559</v>
      </c>
      <c r="E49" s="26" t="n">
        <v>3.767</v>
      </c>
      <c r="F49" s="27" t="n">
        <v>0.275</v>
      </c>
      <c r="G49" s="109" t="n">
        <v>0.0439863321858751</v>
      </c>
      <c r="H49" s="109" t="n">
        <f aca="false">1/((1+G49/2)^(2*((C49-$C$1)/365.25)))</f>
        <v>0.851043276519735</v>
      </c>
      <c r="I49" s="110" t="n">
        <f aca="false">D49-$C$1</f>
        <v>1348</v>
      </c>
      <c r="K49" s="26" t="n">
        <v>3.726</v>
      </c>
      <c r="L49" s="26" t="n">
        <f aca="false">E49-K49</f>
        <v>0.0410000000000004</v>
      </c>
      <c r="M49" s="27" t="n">
        <v>0.275</v>
      </c>
      <c r="N49" s="112" t="n">
        <f aca="false">(F49-M49)*100</f>
        <v>0</v>
      </c>
      <c r="P49" s="113" t="e">
        <f aca="false">#REF!</f>
        <v>#REF!</v>
      </c>
      <c r="Q49" s="113" t="e">
        <f aca="false">#REF!</f>
        <v>#REF!</v>
      </c>
      <c r="R49" s="113" t="e">
        <f aca="false">Swaptions!AR68</f>
        <v>#NAME?</v>
      </c>
      <c r="S49" s="113" t="e">
        <f aca="false">P49+Q49+R49</f>
        <v>#REF!</v>
      </c>
      <c r="T49" s="113" t="e">
        <f aca="false">S49/10000</f>
        <v>#REF!</v>
      </c>
      <c r="V49" s="113" t="e">
        <f aca="false">#REF!</f>
        <v>#REF!</v>
      </c>
      <c r="W49" s="113" t="e">
        <f aca="false">#REF!</f>
        <v>#REF!</v>
      </c>
      <c r="X49" s="113" t="e">
        <f aca="false">Swaptions!AD68</f>
        <v>#NAME?</v>
      </c>
      <c r="Y49" s="113" t="e">
        <f aca="false">V49+W49+X49</f>
        <v>#REF!</v>
      </c>
      <c r="Z49" s="113" t="e">
        <f aca="false">Y49/1000</f>
        <v>#REF!</v>
      </c>
      <c r="AB49" s="113" t="e">
        <f aca="false">#REF!</f>
        <v>#REF!</v>
      </c>
      <c r="AC49" s="113" t="e">
        <f aca="false">#REF!</f>
        <v>#REF!</v>
      </c>
      <c r="AD49" s="113" t="e">
        <f aca="false">Swaptions!BT68</f>
        <v>#NAME?</v>
      </c>
      <c r="AE49" s="113" t="e">
        <f aca="false">AB49+AC49+AD49</f>
        <v>#REF!</v>
      </c>
      <c r="AF49" s="113" t="e">
        <f aca="false">AE49/100</f>
        <v>#REF!</v>
      </c>
      <c r="AH49" s="113" t="e">
        <f aca="false">#REF!</f>
        <v>#REF!</v>
      </c>
      <c r="AI49" s="113" t="e">
        <f aca="false">#REF!</f>
        <v>#REF!</v>
      </c>
      <c r="AJ49" s="113" t="e">
        <f aca="false">Swaptions!CH68</f>
        <v>#NAME?</v>
      </c>
      <c r="AK49" s="113" t="e">
        <f aca="false">AH49+AI49+AJ49</f>
        <v>#REF!</v>
      </c>
      <c r="AL49" s="113" t="e">
        <f aca="false">AK49/365.25</f>
        <v>#REF!</v>
      </c>
      <c r="AN49" s="113" t="e">
        <f aca="false">#REF!</f>
        <v>#REF!</v>
      </c>
      <c r="AO49" s="113" t="e">
        <f aca="false">#REF!</f>
        <v>#REF!</v>
      </c>
      <c r="AP49" s="113" t="e">
        <f aca="false">Swaptions!BF68</f>
        <v>#NAME?</v>
      </c>
      <c r="AQ49" s="113" t="e">
        <f aca="false">AN49+AO49+AP49</f>
        <v>#REF!</v>
      </c>
      <c r="AR49" s="113" t="e">
        <f aca="false">AQ49/10</f>
        <v>#REF!</v>
      </c>
      <c r="AT49" s="113" t="n">
        <v>-206.41970007</v>
      </c>
      <c r="AU49" s="113" t="n">
        <v>232.26723104</v>
      </c>
      <c r="AV49" s="113" t="n">
        <f aca="false">AT49+AU49</f>
        <v>25.84753097</v>
      </c>
      <c r="AW49" s="113" t="n">
        <v>0.482156932242333</v>
      </c>
      <c r="AX49" s="113" t="e">
        <f aca="false">T49-AU49-AW49</f>
        <v>#REF!</v>
      </c>
      <c r="AZ49" s="114" t="n">
        <v>-2154310.81146329</v>
      </c>
      <c r="BA49" s="114" t="e">
        <f aca="false">Y49-AZ49</f>
        <v>#REF!</v>
      </c>
      <c r="BB49" s="114" t="n">
        <f aca="false">AT49*L49*10000</f>
        <v>-84632.0770287008</v>
      </c>
      <c r="BC49" s="114" t="e">
        <f aca="false">(BA49+BB49)/1000</f>
        <v>#REF!</v>
      </c>
      <c r="BE49" s="114" t="n">
        <v>-60387.2267351187</v>
      </c>
      <c r="BF49" s="114" t="n">
        <v>320.353835057037</v>
      </c>
      <c r="BG49" s="114" t="n">
        <v>-49895.7176782582</v>
      </c>
      <c r="BI49" s="114" t="n">
        <f aca="false">((L49*10000)*(AT49+AU49))/1000</f>
        <v>10.5974876977001</v>
      </c>
      <c r="BJ49" s="114" t="e">
        <f aca="false">((AX49/2)*L49*10000)/1000</f>
        <v>#REF!</v>
      </c>
      <c r="BK49" s="114" t="e">
        <f aca="false">(N49*AF49)/1000</f>
        <v>#REF!</v>
      </c>
      <c r="BL49" s="114" t="n">
        <v>0.320565125855617</v>
      </c>
      <c r="BM49" s="114" t="e">
        <f aca="false">BC49-BI49-BJ49-BK49-BL49</f>
        <v>#REF!</v>
      </c>
    </row>
    <row r="50" customFormat="false" ht="12.75" hidden="false" customHeight="false" outlineLevel="0" collapsed="false">
      <c r="C50" s="107" t="n">
        <f aca="false">EOMONTH(C49,0)+1</f>
        <v>38596</v>
      </c>
      <c r="D50" s="108" t="n">
        <v>38590</v>
      </c>
      <c r="E50" s="26" t="n">
        <v>3.756</v>
      </c>
      <c r="F50" s="27" t="n">
        <v>0.275</v>
      </c>
      <c r="G50" s="109" t="n">
        <v>0.0443368038553462</v>
      </c>
      <c r="H50" s="109" t="n">
        <f aca="false">1/((1+G50/2)^(2*((C50-$C$1)/365.25)))</f>
        <v>0.846804558496839</v>
      </c>
      <c r="I50" s="110" t="n">
        <f aca="false">D50-$C$1</f>
        <v>1379</v>
      </c>
      <c r="K50" s="26" t="n">
        <v>3.715</v>
      </c>
      <c r="L50" s="26" t="n">
        <f aca="false">E50-K50</f>
        <v>0.0410000000000004</v>
      </c>
      <c r="M50" s="27" t="n">
        <v>0.275</v>
      </c>
      <c r="N50" s="112" t="n">
        <f aca="false">(F50-M50)*100</f>
        <v>0</v>
      </c>
      <c r="P50" s="113" t="e">
        <f aca="false">#REF!</f>
        <v>#REF!</v>
      </c>
      <c r="Q50" s="113" t="e">
        <f aca="false">#REF!</f>
        <v>#REF!</v>
      </c>
      <c r="R50" s="113" t="e">
        <f aca="false">Swaptions!AR69</f>
        <v>#NAME?</v>
      </c>
      <c r="S50" s="113" t="e">
        <f aca="false">P50+Q50+R50</f>
        <v>#REF!</v>
      </c>
      <c r="T50" s="113" t="e">
        <f aca="false">S50/10000</f>
        <v>#REF!</v>
      </c>
      <c r="V50" s="113" t="e">
        <f aca="false">#REF!</f>
        <v>#REF!</v>
      </c>
      <c r="W50" s="113" t="e">
        <f aca="false">#REF!</f>
        <v>#REF!</v>
      </c>
      <c r="X50" s="113" t="e">
        <f aca="false">Swaptions!AD69</f>
        <v>#NAME?</v>
      </c>
      <c r="Y50" s="113" t="e">
        <f aca="false">V50+W50+X50</f>
        <v>#REF!</v>
      </c>
      <c r="Z50" s="113" t="e">
        <f aca="false">Y50/1000</f>
        <v>#REF!</v>
      </c>
      <c r="AB50" s="113" t="e">
        <f aca="false">#REF!</f>
        <v>#REF!</v>
      </c>
      <c r="AC50" s="113" t="e">
        <f aca="false">#REF!</f>
        <v>#REF!</v>
      </c>
      <c r="AD50" s="113" t="e">
        <f aca="false">Swaptions!BT69</f>
        <v>#NAME?</v>
      </c>
      <c r="AE50" s="113" t="e">
        <f aca="false">AB50+AC50+AD50</f>
        <v>#REF!</v>
      </c>
      <c r="AF50" s="113" t="e">
        <f aca="false">AE50/100</f>
        <v>#REF!</v>
      </c>
      <c r="AH50" s="113" t="e">
        <f aca="false">#REF!</f>
        <v>#REF!</v>
      </c>
      <c r="AI50" s="113" t="e">
        <f aca="false">#REF!</f>
        <v>#REF!</v>
      </c>
      <c r="AJ50" s="113" t="e">
        <f aca="false">Swaptions!CH69</f>
        <v>#NAME?</v>
      </c>
      <c r="AK50" s="113" t="e">
        <f aca="false">AH50+AI50+AJ50</f>
        <v>#REF!</v>
      </c>
      <c r="AL50" s="113" t="e">
        <f aca="false">AK50/365.25</f>
        <v>#REF!</v>
      </c>
      <c r="AN50" s="113" t="e">
        <f aca="false">#REF!</f>
        <v>#REF!</v>
      </c>
      <c r="AO50" s="113" t="e">
        <f aca="false">#REF!</f>
        <v>#REF!</v>
      </c>
      <c r="AP50" s="113" t="e">
        <f aca="false">Swaptions!BF69</f>
        <v>#NAME?</v>
      </c>
      <c r="AQ50" s="113" t="e">
        <f aca="false">AN50+AO50+AP50</f>
        <v>#REF!</v>
      </c>
      <c r="AR50" s="113" t="e">
        <f aca="false">AQ50/10</f>
        <v>#REF!</v>
      </c>
      <c r="AT50" s="113" t="n">
        <v>-225.63997147</v>
      </c>
      <c r="AU50" s="113" t="n">
        <v>250.7965046</v>
      </c>
      <c r="AV50" s="113" t="n">
        <f aca="false">AT50+AU50</f>
        <v>25.15653313</v>
      </c>
      <c r="AW50" s="113" t="n">
        <v>0.640432414564543</v>
      </c>
      <c r="AX50" s="113" t="e">
        <f aca="false">T50-AU50-AW50</f>
        <v>#REF!</v>
      </c>
      <c r="AZ50" s="114" t="n">
        <v>-2395097.76449362</v>
      </c>
      <c r="BA50" s="114" t="e">
        <f aca="false">Y50-AZ50</f>
        <v>#REF!</v>
      </c>
      <c r="BB50" s="114" t="n">
        <f aca="false">AT50*L50*10000</f>
        <v>-92512.3883027008</v>
      </c>
      <c r="BC50" s="114" t="e">
        <f aca="false">(BA50+BB50)/1000</f>
        <v>#REF!</v>
      </c>
      <c r="BE50" s="114" t="n">
        <v>-85106.2843248861</v>
      </c>
      <c r="BF50" s="114" t="n">
        <v>517.907512203103</v>
      </c>
      <c r="BG50" s="114" t="n">
        <v>-66748.06980706</v>
      </c>
      <c r="BI50" s="114" t="n">
        <f aca="false">((L50*10000)*(AT50+AU50))/1000</f>
        <v>10.3141785833001</v>
      </c>
      <c r="BJ50" s="114" t="e">
        <f aca="false">((AX50/2)*L50*10000)/1000</f>
        <v>#REF!</v>
      </c>
      <c r="BK50" s="114" t="e">
        <f aca="false">(N50*AF50)/1000</f>
        <v>#REF!</v>
      </c>
      <c r="BL50" s="114" t="n">
        <v>0.518135428298265</v>
      </c>
      <c r="BM50" s="114" t="e">
        <f aca="false">BC50-BI50-BJ50-BK50-BL50</f>
        <v>#REF!</v>
      </c>
    </row>
    <row r="51" customFormat="false" ht="12.75" hidden="false" customHeight="false" outlineLevel="0" collapsed="false">
      <c r="C51" s="107" t="n">
        <f aca="false">EOMONTH(C50,0)+1</f>
        <v>38626</v>
      </c>
      <c r="D51" s="108" t="n">
        <v>38622</v>
      </c>
      <c r="E51" s="26" t="n">
        <v>3.771</v>
      </c>
      <c r="F51" s="27" t="n">
        <v>0.275</v>
      </c>
      <c r="G51" s="109" t="n">
        <v>0.0446658846340013</v>
      </c>
      <c r="H51" s="109" t="n">
        <f aca="false">1/((1+G51/2)^(2*((C51-$C$1)/365.25)))</f>
        <v>0.842708361259167</v>
      </c>
      <c r="I51" s="110" t="n">
        <f aca="false">D51-$C$1</f>
        <v>1411</v>
      </c>
      <c r="K51" s="26" t="n">
        <v>3.73</v>
      </c>
      <c r="L51" s="26" t="n">
        <f aca="false">E51-K51</f>
        <v>0.0410000000000004</v>
      </c>
      <c r="M51" s="27" t="n">
        <v>0.275</v>
      </c>
      <c r="N51" s="112" t="n">
        <f aca="false">(F51-M51)*100</f>
        <v>0</v>
      </c>
      <c r="P51" s="113" t="e">
        <f aca="false">#REF!</f>
        <v>#REF!</v>
      </c>
      <c r="Q51" s="113" t="e">
        <f aca="false">#REF!</f>
        <v>#REF!</v>
      </c>
      <c r="R51" s="113" t="e">
        <f aca="false">Swaptions!AR70</f>
        <v>#NAME?</v>
      </c>
      <c r="S51" s="113" t="e">
        <f aca="false">P51+Q51+R51</f>
        <v>#REF!</v>
      </c>
      <c r="T51" s="113" t="e">
        <f aca="false">S51/10000</f>
        <v>#REF!</v>
      </c>
      <c r="V51" s="113" t="e">
        <f aca="false">#REF!</f>
        <v>#REF!</v>
      </c>
      <c r="W51" s="113" t="e">
        <f aca="false">#REF!</f>
        <v>#REF!</v>
      </c>
      <c r="X51" s="113" t="e">
        <f aca="false">Swaptions!AD70</f>
        <v>#NAME?</v>
      </c>
      <c r="Y51" s="113" t="e">
        <f aca="false">V51+W51+X51</f>
        <v>#REF!</v>
      </c>
      <c r="Z51" s="113" t="e">
        <f aca="false">Y51/1000</f>
        <v>#REF!</v>
      </c>
      <c r="AB51" s="113" t="e">
        <f aca="false">#REF!</f>
        <v>#REF!</v>
      </c>
      <c r="AC51" s="113" t="e">
        <f aca="false">#REF!</f>
        <v>#REF!</v>
      </c>
      <c r="AD51" s="113" t="e">
        <f aca="false">Swaptions!BT70</f>
        <v>#NAME?</v>
      </c>
      <c r="AE51" s="113" t="e">
        <f aca="false">AB51+AC51+AD51</f>
        <v>#REF!</v>
      </c>
      <c r="AF51" s="113" t="e">
        <f aca="false">AE51/100</f>
        <v>#REF!</v>
      </c>
      <c r="AH51" s="113" t="e">
        <f aca="false">#REF!</f>
        <v>#REF!</v>
      </c>
      <c r="AI51" s="113" t="e">
        <f aca="false">#REF!</f>
        <v>#REF!</v>
      </c>
      <c r="AJ51" s="113" t="e">
        <f aca="false">Swaptions!CH70</f>
        <v>#NAME?</v>
      </c>
      <c r="AK51" s="113" t="e">
        <f aca="false">AH51+AI51+AJ51</f>
        <v>#REF!</v>
      </c>
      <c r="AL51" s="113" t="e">
        <f aca="false">AK51/365.25</f>
        <v>#REF!</v>
      </c>
      <c r="AN51" s="113" t="e">
        <f aca="false">#REF!</f>
        <v>#REF!</v>
      </c>
      <c r="AO51" s="113" t="e">
        <f aca="false">#REF!</f>
        <v>#REF!</v>
      </c>
      <c r="AP51" s="113" t="e">
        <f aca="false">Swaptions!BF70</f>
        <v>#NAME?</v>
      </c>
      <c r="AQ51" s="113" t="e">
        <f aca="false">AN51+AO51+AP51</f>
        <v>#REF!</v>
      </c>
      <c r="AR51" s="113" t="e">
        <f aca="false">AQ51/10</f>
        <v>#REF!</v>
      </c>
      <c r="AT51" s="113" t="n">
        <v>-225.24252224</v>
      </c>
      <c r="AU51" s="113" t="n">
        <v>249.65831047</v>
      </c>
      <c r="AV51" s="113" t="n">
        <f aca="false">AT51+AU51</f>
        <v>24.41578823</v>
      </c>
      <c r="AW51" s="113" t="n">
        <v>0.538287646585758</v>
      </c>
      <c r="AX51" s="113" t="e">
        <f aca="false">T51-AU51-AW51</f>
        <v>#REF!</v>
      </c>
      <c r="AZ51" s="114" t="n">
        <v>-2371158.85473744</v>
      </c>
      <c r="BA51" s="114" t="e">
        <f aca="false">Y51-AZ51</f>
        <v>#REF!</v>
      </c>
      <c r="BB51" s="114" t="n">
        <f aca="false">AT51*L51*10000</f>
        <v>-92349.4341184008</v>
      </c>
      <c r="BC51" s="114" t="e">
        <f aca="false">(BA51+BB51)/1000</f>
        <v>#REF!</v>
      </c>
      <c r="BE51" s="114" t="n">
        <v>-85272.1568018837</v>
      </c>
      <c r="BF51" s="114" t="n">
        <v>502.740934019963</v>
      </c>
      <c r="BG51" s="114" t="n">
        <v>-64950.1993361494</v>
      </c>
      <c r="BI51" s="114" t="n">
        <f aca="false">((L51*10000)*(AT51+AU51))/1000</f>
        <v>10.0104731743001</v>
      </c>
      <c r="BJ51" s="114" t="e">
        <f aca="false">((AX51/2)*L51*10000)/1000</f>
        <v>#REF!</v>
      </c>
      <c r="BK51" s="114" t="e">
        <f aca="false">(N51*AF51)/1000</f>
        <v>#REF!</v>
      </c>
      <c r="BL51" s="114" t="n">
        <v>0.502960932295304</v>
      </c>
      <c r="BM51" s="114" t="e">
        <f aca="false">BC51-BI51-BJ51-BK51-BL51</f>
        <v>#REF!</v>
      </c>
    </row>
    <row r="52" customFormat="false" ht="12.75" hidden="false" customHeight="false" outlineLevel="0" collapsed="false">
      <c r="C52" s="107" t="n">
        <f aca="false">EOMONTH(C51,0)+1</f>
        <v>38657</v>
      </c>
      <c r="D52" s="108" t="n">
        <v>38651</v>
      </c>
      <c r="E52" s="26" t="n">
        <v>3.928</v>
      </c>
      <c r="F52" s="27" t="n">
        <v>0.275</v>
      </c>
      <c r="G52" s="109" t="n">
        <v>0.0449850835773264</v>
      </c>
      <c r="H52" s="109" t="n">
        <f aca="false">1/((1+G52/2)^(2*((C52-$C$1)/365.25)))</f>
        <v>0.838517730702649</v>
      </c>
      <c r="I52" s="110" t="n">
        <f aca="false">D52-$C$1</f>
        <v>1440</v>
      </c>
      <c r="K52" s="26" t="n">
        <v>3.887</v>
      </c>
      <c r="L52" s="26" t="n">
        <f aca="false">E52-K52</f>
        <v>0.0409999999999999</v>
      </c>
      <c r="M52" s="27" t="n">
        <v>0.275</v>
      </c>
      <c r="N52" s="112" t="n">
        <f aca="false">(F52-M52)*100</f>
        <v>0</v>
      </c>
      <c r="P52" s="113" t="e">
        <f aca="false">#REF!</f>
        <v>#REF!</v>
      </c>
      <c r="Q52" s="113" t="e">
        <f aca="false">#REF!</f>
        <v>#REF!</v>
      </c>
      <c r="R52" s="113" t="e">
        <f aca="false">Swaptions!AR71</f>
        <v>#NAME?</v>
      </c>
      <c r="S52" s="113" t="e">
        <f aca="false">P52+Q52+R52</f>
        <v>#REF!</v>
      </c>
      <c r="T52" s="113" t="e">
        <f aca="false">S52/10000</f>
        <v>#REF!</v>
      </c>
      <c r="V52" s="113" t="e">
        <f aca="false">#REF!</f>
        <v>#REF!</v>
      </c>
      <c r="W52" s="113" t="e">
        <f aca="false">#REF!</f>
        <v>#REF!</v>
      </c>
      <c r="X52" s="113" t="e">
        <f aca="false">Swaptions!AD71</f>
        <v>#NAME?</v>
      </c>
      <c r="Y52" s="113" t="e">
        <f aca="false">V52+W52+X52</f>
        <v>#REF!</v>
      </c>
      <c r="Z52" s="113" t="e">
        <f aca="false">Y52/1000</f>
        <v>#REF!</v>
      </c>
      <c r="AB52" s="113" t="e">
        <f aca="false">#REF!</f>
        <v>#REF!</v>
      </c>
      <c r="AC52" s="113" t="e">
        <f aca="false">#REF!</f>
        <v>#REF!</v>
      </c>
      <c r="AD52" s="113" t="e">
        <f aca="false">Swaptions!BT71</f>
        <v>#NAME?</v>
      </c>
      <c r="AE52" s="113" t="e">
        <f aca="false">AB52+AC52+AD52</f>
        <v>#REF!</v>
      </c>
      <c r="AF52" s="113" t="e">
        <f aca="false">AE52/100</f>
        <v>#REF!</v>
      </c>
      <c r="AH52" s="113" t="e">
        <f aca="false">#REF!</f>
        <v>#REF!</v>
      </c>
      <c r="AI52" s="113" t="e">
        <f aca="false">#REF!</f>
        <v>#REF!</v>
      </c>
      <c r="AJ52" s="113" t="e">
        <f aca="false">Swaptions!CH71</f>
        <v>#NAME?</v>
      </c>
      <c r="AK52" s="113" t="e">
        <f aca="false">AH52+AI52+AJ52</f>
        <v>#REF!</v>
      </c>
      <c r="AL52" s="113" t="e">
        <f aca="false">AK52/365.25</f>
        <v>#REF!</v>
      </c>
      <c r="AN52" s="113" t="e">
        <f aca="false">#REF!</f>
        <v>#REF!</v>
      </c>
      <c r="AO52" s="113" t="e">
        <f aca="false">#REF!</f>
        <v>#REF!</v>
      </c>
      <c r="AP52" s="113" t="e">
        <f aca="false">Swaptions!BF71</f>
        <v>#NAME?</v>
      </c>
      <c r="AQ52" s="113" t="e">
        <f aca="false">AN52+AO52+AP52</f>
        <v>#REF!</v>
      </c>
      <c r="AR52" s="113" t="e">
        <f aca="false">AQ52/10</f>
        <v>#REF!</v>
      </c>
      <c r="AT52" s="113" t="n">
        <v>-218.2876238</v>
      </c>
      <c r="AU52" s="113" t="n">
        <v>263.40304203</v>
      </c>
      <c r="AV52" s="113" t="n">
        <f aca="false">AT52+AU52</f>
        <v>45.11541823</v>
      </c>
      <c r="AW52" s="113" t="n">
        <v>0.637358465522709</v>
      </c>
      <c r="AX52" s="113" t="e">
        <f aca="false">T52-AU52-AW52</f>
        <v>#REF!</v>
      </c>
      <c r="AZ52" s="114" t="n">
        <v>-654763.1074613</v>
      </c>
      <c r="BA52" s="114" t="e">
        <f aca="false">Y52-AZ52</f>
        <v>#REF!</v>
      </c>
      <c r="BB52" s="114" t="n">
        <f aca="false">AT52*L52*10000</f>
        <v>-89497.9257579998</v>
      </c>
      <c r="BC52" s="114" t="e">
        <f aca="false">(BA52+BB52)/1000</f>
        <v>#REF!</v>
      </c>
      <c r="BE52" s="114" t="n">
        <v>-32334.736062222</v>
      </c>
      <c r="BF52" s="114" t="n">
        <v>198.952148041276</v>
      </c>
      <c r="BG52" s="114" t="n">
        <v>-26206.1107348883</v>
      </c>
      <c r="BI52" s="114" t="n">
        <f aca="false">((L52*10000)*(AT52+AU52))/1000</f>
        <v>18.4973214743</v>
      </c>
      <c r="BJ52" s="114" t="e">
        <f aca="false">((AX52/2)*L52*10000)/1000</f>
        <v>#REF!</v>
      </c>
      <c r="BK52" s="114" t="e">
        <f aca="false">(N52*AF52)/1000</f>
        <v>#REF!</v>
      </c>
      <c r="BL52" s="114" t="n">
        <v>0.199008280032314</v>
      </c>
      <c r="BM52" s="114" t="e">
        <f aca="false">BC52-BI52-BJ52-BK52-BL52</f>
        <v>#REF!</v>
      </c>
    </row>
    <row r="53" customFormat="false" ht="12.75" hidden="false" customHeight="false" outlineLevel="0" collapsed="false">
      <c r="C53" s="107" t="n">
        <f aca="false">EOMONTH(C52,0)+1</f>
        <v>38687</v>
      </c>
      <c r="D53" s="108" t="n">
        <v>38681</v>
      </c>
      <c r="E53" s="26" t="n">
        <v>4.088</v>
      </c>
      <c r="F53" s="27" t="n">
        <v>0.275</v>
      </c>
      <c r="G53" s="109" t="n">
        <v>0.0452939858130139</v>
      </c>
      <c r="H53" s="109" t="n">
        <f aca="false">1/((1+G53/2)^(2*((C53-$C$1)/365.25)))</f>
        <v>0.834440175233632</v>
      </c>
      <c r="I53" s="110" t="n">
        <f aca="false">D53-$C$1</f>
        <v>1470</v>
      </c>
      <c r="K53" s="26" t="n">
        <v>4.047</v>
      </c>
      <c r="L53" s="26" t="n">
        <f aca="false">E53-K53</f>
        <v>0.0410000000000013</v>
      </c>
      <c r="M53" s="27" t="n">
        <v>0.275</v>
      </c>
      <c r="N53" s="112" t="n">
        <f aca="false">(F53-M53)*100</f>
        <v>0</v>
      </c>
      <c r="P53" s="113" t="e">
        <f aca="false">#REF!</f>
        <v>#REF!</v>
      </c>
      <c r="Q53" s="113" t="e">
        <f aca="false">#REF!</f>
        <v>#REF!</v>
      </c>
      <c r="R53" s="113" t="e">
        <f aca="false">Swaptions!AR72</f>
        <v>#NAME?</v>
      </c>
      <c r="S53" s="113" t="e">
        <f aca="false">P53+Q53+R53</f>
        <v>#REF!</v>
      </c>
      <c r="T53" s="113" t="e">
        <f aca="false">S53/10000</f>
        <v>#REF!</v>
      </c>
      <c r="V53" s="113" t="e">
        <f aca="false">#REF!</f>
        <v>#REF!</v>
      </c>
      <c r="W53" s="113" t="e">
        <f aca="false">#REF!</f>
        <v>#REF!</v>
      </c>
      <c r="X53" s="113" t="e">
        <f aca="false">Swaptions!AD72</f>
        <v>#NAME?</v>
      </c>
      <c r="Y53" s="113" t="e">
        <f aca="false">V53+W53+X53</f>
        <v>#REF!</v>
      </c>
      <c r="Z53" s="113" t="e">
        <f aca="false">Y53/1000</f>
        <v>#REF!</v>
      </c>
      <c r="AB53" s="113" t="e">
        <f aca="false">#REF!</f>
        <v>#REF!</v>
      </c>
      <c r="AC53" s="113" t="e">
        <f aca="false">#REF!</f>
        <v>#REF!</v>
      </c>
      <c r="AD53" s="113" t="e">
        <f aca="false">Swaptions!BT72</f>
        <v>#NAME?</v>
      </c>
      <c r="AE53" s="113" t="e">
        <f aca="false">AB53+AC53+AD53</f>
        <v>#REF!</v>
      </c>
      <c r="AF53" s="113" t="e">
        <f aca="false">AE53/100</f>
        <v>#REF!</v>
      </c>
      <c r="AH53" s="113" t="e">
        <f aca="false">#REF!</f>
        <v>#REF!</v>
      </c>
      <c r="AI53" s="113" t="e">
        <f aca="false">#REF!</f>
        <v>#REF!</v>
      </c>
      <c r="AJ53" s="113" t="e">
        <f aca="false">Swaptions!CH72</f>
        <v>#NAME?</v>
      </c>
      <c r="AK53" s="113" t="e">
        <f aca="false">AH53+AI53+AJ53</f>
        <v>#REF!</v>
      </c>
      <c r="AL53" s="113" t="e">
        <f aca="false">AK53/365.25</f>
        <v>#REF!</v>
      </c>
      <c r="AN53" s="113" t="e">
        <f aca="false">#REF!</f>
        <v>#REF!</v>
      </c>
      <c r="AO53" s="113" t="e">
        <f aca="false">#REF!</f>
        <v>#REF!</v>
      </c>
      <c r="AP53" s="113" t="e">
        <f aca="false">Swaptions!BF72</f>
        <v>#NAME?</v>
      </c>
      <c r="AQ53" s="113" t="e">
        <f aca="false">AN53+AO53+AP53</f>
        <v>#REF!</v>
      </c>
      <c r="AR53" s="113" t="e">
        <f aca="false">AQ53/10</f>
        <v>#REF!</v>
      </c>
      <c r="AT53" s="113" t="n">
        <v>-213.68218547</v>
      </c>
      <c r="AU53" s="113" t="n">
        <v>259.59753777</v>
      </c>
      <c r="AV53" s="113" t="n">
        <f aca="false">AT53+AU53</f>
        <v>45.9153523</v>
      </c>
      <c r="AW53" s="113" t="n">
        <v>0.532974214667092</v>
      </c>
      <c r="AX53" s="113" t="e">
        <f aca="false">T53-AU53-AW53</f>
        <v>#REF!</v>
      </c>
      <c r="AZ53" s="114" t="n">
        <v>-276122.809257805</v>
      </c>
      <c r="BA53" s="114" t="e">
        <f aca="false">Y53-AZ53</f>
        <v>#REF!</v>
      </c>
      <c r="BB53" s="114" t="n">
        <f aca="false">AT53*L53*10000</f>
        <v>-87609.6960427027</v>
      </c>
      <c r="BC53" s="114" t="e">
        <f aca="false">(BA53+BB53)/1000</f>
        <v>#REF!</v>
      </c>
      <c r="BE53" s="114" t="n">
        <v>-26643.076272148</v>
      </c>
      <c r="BF53" s="114" t="n">
        <v>196.712961103174</v>
      </c>
      <c r="BG53" s="114" t="n">
        <v>-20311.8833498595</v>
      </c>
      <c r="BI53" s="114" t="n">
        <f aca="false">((L53*10000)*(AT53+AU53))/1000</f>
        <v>18.8252944430006</v>
      </c>
      <c r="BJ53" s="114" t="e">
        <f aca="false">((AX53/2)*L53*10000)/1000</f>
        <v>#REF!</v>
      </c>
      <c r="BK53" s="114" t="e">
        <f aca="false">(N53*AF53)/1000</f>
        <v>#REF!</v>
      </c>
      <c r="BL53" s="114" t="n">
        <v>0.196744036520307</v>
      </c>
      <c r="BM53" s="114" t="e">
        <f aca="false">BC53-BI53-BJ53-BK53-BL53</f>
        <v>#REF!</v>
      </c>
    </row>
    <row r="54" customFormat="false" ht="12.75" hidden="false" customHeight="false" outlineLevel="0" collapsed="false">
      <c r="C54" s="107" t="n">
        <f aca="false">EOMONTH(C53,0)+1</f>
        <v>38718</v>
      </c>
      <c r="D54" s="108" t="n">
        <v>38713</v>
      </c>
      <c r="E54" s="26" t="n">
        <v>4.1055</v>
      </c>
      <c r="F54" s="27" t="n">
        <v>0.2725</v>
      </c>
      <c r="G54" s="109" t="n">
        <v>0.0455807219877626</v>
      </c>
      <c r="H54" s="109" t="n">
        <f aca="false">1/((1+G54/2)^(2*((C54-$C$1)/365.25)))</f>
        <v>0.830313139161096</v>
      </c>
      <c r="I54" s="110" t="n">
        <f aca="false">D54-$C$1</f>
        <v>1502</v>
      </c>
      <c r="K54" s="26" t="n">
        <v>4.0645</v>
      </c>
      <c r="L54" s="26" t="n">
        <f aca="false">E54-K54</f>
        <v>0.0410000000000004</v>
      </c>
      <c r="M54" s="27" t="n">
        <v>0.2725</v>
      </c>
      <c r="N54" s="112" t="n">
        <f aca="false">(F54-M54)*100</f>
        <v>0</v>
      </c>
      <c r="P54" s="113" t="e">
        <f aca="false">#REF!</f>
        <v>#REF!</v>
      </c>
      <c r="Q54" s="113" t="e">
        <f aca="false">#REF!</f>
        <v>#REF!</v>
      </c>
      <c r="R54" s="113" t="e">
        <f aca="false">Swaptions!AR73</f>
        <v>#NAME?</v>
      </c>
      <c r="S54" s="113" t="e">
        <f aca="false">P54+Q54+R54</f>
        <v>#REF!</v>
      </c>
      <c r="T54" s="113" t="e">
        <f aca="false">S54/10000</f>
        <v>#REF!</v>
      </c>
      <c r="V54" s="113" t="e">
        <f aca="false">#REF!</f>
        <v>#REF!</v>
      </c>
      <c r="W54" s="113" t="e">
        <f aca="false">#REF!</f>
        <v>#REF!</v>
      </c>
      <c r="X54" s="113" t="e">
        <f aca="false">Swaptions!AD73</f>
        <v>#NAME?</v>
      </c>
      <c r="Y54" s="113" t="e">
        <f aca="false">V54+W54+X54</f>
        <v>#REF!</v>
      </c>
      <c r="Z54" s="113" t="e">
        <f aca="false">Y54/1000</f>
        <v>#REF!</v>
      </c>
      <c r="AB54" s="113" t="e">
        <f aca="false">#REF!</f>
        <v>#REF!</v>
      </c>
      <c r="AC54" s="113" t="e">
        <f aca="false">#REF!</f>
        <v>#REF!</v>
      </c>
      <c r="AD54" s="113" t="e">
        <f aca="false">Swaptions!BT73</f>
        <v>#NAME?</v>
      </c>
      <c r="AE54" s="113" t="e">
        <f aca="false">AB54+AC54+AD54</f>
        <v>#REF!</v>
      </c>
      <c r="AF54" s="113" t="e">
        <f aca="false">AE54/100</f>
        <v>#REF!</v>
      </c>
      <c r="AH54" s="113" t="e">
        <f aca="false">#REF!</f>
        <v>#REF!</v>
      </c>
      <c r="AI54" s="113" t="e">
        <f aca="false">#REF!</f>
        <v>#REF!</v>
      </c>
      <c r="AJ54" s="113" t="e">
        <f aca="false">Swaptions!CH73</f>
        <v>#NAME?</v>
      </c>
      <c r="AK54" s="113" t="e">
        <f aca="false">AH54+AI54+AJ54</f>
        <v>#REF!</v>
      </c>
      <c r="AL54" s="113" t="e">
        <f aca="false">AK54/365.25</f>
        <v>#REF!</v>
      </c>
      <c r="AN54" s="113" t="e">
        <f aca="false">#REF!</f>
        <v>#REF!</v>
      </c>
      <c r="AO54" s="113" t="e">
        <f aca="false">#REF!</f>
        <v>#REF!</v>
      </c>
      <c r="AP54" s="113" t="e">
        <f aca="false">Swaptions!BF73</f>
        <v>#NAME?</v>
      </c>
      <c r="AQ54" s="113" t="e">
        <f aca="false">AN54+AO54+AP54</f>
        <v>#REF!</v>
      </c>
      <c r="AR54" s="113" t="e">
        <f aca="false">AQ54/10</f>
        <v>#REF!</v>
      </c>
      <c r="AT54" s="113" t="n">
        <v>-15.11523095</v>
      </c>
      <c r="AU54" s="113" t="n">
        <v>3.57996812</v>
      </c>
      <c r="AV54" s="113" t="n">
        <f aca="false">AT54+AU54</f>
        <v>-11.53526283</v>
      </c>
      <c r="AW54" s="113" t="n">
        <v>0.502187497102076</v>
      </c>
      <c r="AX54" s="113" t="e">
        <f aca="false">T54-AU54-AW54</f>
        <v>#REF!</v>
      </c>
      <c r="AZ54" s="114" t="n">
        <v>-41571.7286912331</v>
      </c>
      <c r="BA54" s="114" t="e">
        <f aca="false">Y54-AZ54</f>
        <v>#REF!</v>
      </c>
      <c r="BB54" s="114" t="n">
        <f aca="false">AT54*L54*10000</f>
        <v>-6197.24468950006</v>
      </c>
      <c r="BC54" s="114" t="e">
        <f aca="false">(BA54+BB54)/1000</f>
        <v>#REF!</v>
      </c>
      <c r="BE54" s="114" t="n">
        <v>-1391.54759404306</v>
      </c>
      <c r="BF54" s="114" t="n">
        <v>44.7228768477814</v>
      </c>
      <c r="BG54" s="114" t="n">
        <v>-3189.1647393351</v>
      </c>
      <c r="BI54" s="114" t="n">
        <f aca="false">((L54*10000)*(AT54+AU54))/1000</f>
        <v>-4.72945776030004</v>
      </c>
      <c r="BJ54" s="114" t="e">
        <f aca="false">((AX54/2)*L54*10000)/1000</f>
        <v>#REF!</v>
      </c>
      <c r="BK54" s="114" t="e">
        <f aca="false">(N54*AF54)/1000</f>
        <v>#REF!</v>
      </c>
      <c r="BL54" s="114" t="n">
        <v>0.0447560023951301</v>
      </c>
      <c r="BM54" s="114" t="e">
        <f aca="false">BC54-BI54-BJ54-BK54-BL54</f>
        <v>#REF!</v>
      </c>
    </row>
    <row r="55" customFormat="false" ht="12.75" hidden="false" customHeight="false" outlineLevel="0" collapsed="false">
      <c r="C55" s="107" t="n">
        <f aca="false">EOMONTH(C54,0)+1</f>
        <v>38749</v>
      </c>
      <c r="D55" s="108" t="n">
        <v>38743</v>
      </c>
      <c r="E55" s="26" t="n">
        <v>4.0215</v>
      </c>
      <c r="F55" s="27" t="n">
        <v>0.2625</v>
      </c>
      <c r="G55" s="109" t="n">
        <v>0.0458084348476704</v>
      </c>
      <c r="H55" s="109" t="n">
        <f aca="false">1/((1+G55/2)^(2*((C55-$C$1)/365.25)))</f>
        <v>0.826368088605939</v>
      </c>
      <c r="I55" s="110" t="n">
        <f aca="false">D55-$C$1</f>
        <v>1532</v>
      </c>
      <c r="K55" s="26" t="n">
        <v>3.9805</v>
      </c>
      <c r="L55" s="26" t="n">
        <f aca="false">E55-K55</f>
        <v>0.0410000000000004</v>
      </c>
      <c r="M55" s="27" t="n">
        <v>0.2625</v>
      </c>
      <c r="N55" s="112" t="n">
        <f aca="false">(F55-M55)*100</f>
        <v>0</v>
      </c>
      <c r="P55" s="113" t="e">
        <f aca="false">#REF!</f>
        <v>#REF!</v>
      </c>
      <c r="Q55" s="113" t="e">
        <f aca="false">#REF!</f>
        <v>#REF!</v>
      </c>
      <c r="R55" s="113" t="e">
        <f aca="false">Swaptions!AR74</f>
        <v>#NAME?</v>
      </c>
      <c r="S55" s="113" t="e">
        <f aca="false">P55+Q55+R55</f>
        <v>#REF!</v>
      </c>
      <c r="T55" s="113" t="e">
        <f aca="false">S55/10000</f>
        <v>#REF!</v>
      </c>
      <c r="V55" s="113" t="e">
        <f aca="false">#REF!</f>
        <v>#REF!</v>
      </c>
      <c r="W55" s="113" t="e">
        <f aca="false">#REF!</f>
        <v>#REF!</v>
      </c>
      <c r="X55" s="113" t="e">
        <f aca="false">Swaptions!AD74</f>
        <v>#NAME?</v>
      </c>
      <c r="Y55" s="113" t="e">
        <f aca="false">V55+W55+X55</f>
        <v>#REF!</v>
      </c>
      <c r="Z55" s="113" t="e">
        <f aca="false">Y55/1000</f>
        <v>#REF!</v>
      </c>
      <c r="AB55" s="113" t="e">
        <f aca="false">#REF!</f>
        <v>#REF!</v>
      </c>
      <c r="AC55" s="113" t="e">
        <f aca="false">#REF!</f>
        <v>#REF!</v>
      </c>
      <c r="AD55" s="113" t="e">
        <f aca="false">Swaptions!BT74</f>
        <v>#NAME?</v>
      </c>
      <c r="AE55" s="113" t="e">
        <f aca="false">AB55+AC55+AD55</f>
        <v>#REF!</v>
      </c>
      <c r="AF55" s="113" t="e">
        <f aca="false">AE55/100</f>
        <v>#REF!</v>
      </c>
      <c r="AH55" s="113" t="e">
        <f aca="false">#REF!</f>
        <v>#REF!</v>
      </c>
      <c r="AI55" s="113" t="e">
        <f aca="false">#REF!</f>
        <v>#REF!</v>
      </c>
      <c r="AJ55" s="113" t="e">
        <f aca="false">Swaptions!CH74</f>
        <v>#NAME?</v>
      </c>
      <c r="AK55" s="113" t="e">
        <f aca="false">AH55+AI55+AJ55</f>
        <v>#REF!</v>
      </c>
      <c r="AL55" s="113" t="e">
        <f aca="false">AK55/365.25</f>
        <v>#REF!</v>
      </c>
      <c r="AN55" s="113" t="e">
        <f aca="false">#REF!</f>
        <v>#REF!</v>
      </c>
      <c r="AO55" s="113" t="e">
        <f aca="false">#REF!</f>
        <v>#REF!</v>
      </c>
      <c r="AP55" s="113" t="e">
        <f aca="false">Swaptions!BF74</f>
        <v>#NAME?</v>
      </c>
      <c r="AQ55" s="113" t="e">
        <f aca="false">AN55+AO55+AP55</f>
        <v>#REF!</v>
      </c>
      <c r="AR55" s="113" t="e">
        <f aca="false">AQ55/10</f>
        <v>#REF!</v>
      </c>
      <c r="AT55" s="113" t="n">
        <v>-13.58760768</v>
      </c>
      <c r="AU55" s="113" t="n">
        <v>3.21815427</v>
      </c>
      <c r="AV55" s="113" t="n">
        <f aca="false">AT55+AU55</f>
        <v>-10.36945341</v>
      </c>
      <c r="AW55" s="113" t="n">
        <v>0.864001347102076</v>
      </c>
      <c r="AX55" s="113" t="e">
        <f aca="false">T55-AU55-AW55</f>
        <v>#REF!</v>
      </c>
      <c r="AZ55" s="114" t="n">
        <v>-41571.7286912331</v>
      </c>
      <c r="BA55" s="114" t="e">
        <f aca="false">Y55-AZ55</f>
        <v>#REF!</v>
      </c>
      <c r="BB55" s="114" t="n">
        <f aca="false">AT55*L55*10000</f>
        <v>-5570.91914880005</v>
      </c>
      <c r="BC55" s="114" t="e">
        <f aca="false">(BA55+BB55)/1000</f>
        <v>#REF!</v>
      </c>
      <c r="BE55" s="114" t="n">
        <v>-1391.54759404306</v>
      </c>
      <c r="BF55" s="114" t="n">
        <v>44.7228768477814</v>
      </c>
      <c r="BG55" s="114" t="n">
        <v>-3189.1647393351</v>
      </c>
      <c r="BI55" s="114" t="n">
        <f aca="false">((L55*10000)*(AT55+AU55))/1000</f>
        <v>-4.25147589810004</v>
      </c>
      <c r="BJ55" s="114" t="e">
        <f aca="false">((AX55/2)*L55*10000)/1000</f>
        <v>#REF!</v>
      </c>
      <c r="BK55" s="114" t="e">
        <f aca="false">(N55*AF55)/1000</f>
        <v>#REF!</v>
      </c>
      <c r="BL55" s="114" t="n">
        <v>0.0447560023951301</v>
      </c>
      <c r="BM55" s="114" t="e">
        <f aca="false">BC55-BI55-BJ55-BK55-BL55</f>
        <v>#REF!</v>
      </c>
    </row>
    <row r="56" customFormat="false" ht="12.75" hidden="false" customHeight="false" outlineLevel="0" collapsed="false">
      <c r="C56" s="107" t="n">
        <f aca="false">EOMONTH(C55,0)+1</f>
        <v>38777</v>
      </c>
      <c r="D56" s="108" t="n">
        <v>38771</v>
      </c>
      <c r="E56" s="26" t="n">
        <v>3.8865</v>
      </c>
      <c r="F56" s="27" t="n">
        <v>0.25</v>
      </c>
      <c r="G56" s="109" t="n">
        <v>0.0460141109941108</v>
      </c>
      <c r="H56" s="109" t="n">
        <f aca="false">1/((1+G56/2)^(2*((C56-$C$1)/365.25)))</f>
        <v>0.82279427964317</v>
      </c>
      <c r="I56" s="110" t="n">
        <f aca="false">D56-$C$1</f>
        <v>1560</v>
      </c>
      <c r="K56" s="26" t="n">
        <v>3.8455</v>
      </c>
      <c r="L56" s="26" t="n">
        <f aca="false">E56-K56</f>
        <v>0.0410000000000004</v>
      </c>
      <c r="M56" s="27" t="n">
        <v>0.25</v>
      </c>
      <c r="N56" s="112" t="n">
        <f aca="false">(F56-M56)*100</f>
        <v>0</v>
      </c>
      <c r="P56" s="113" t="e">
        <f aca="false">#REF!</f>
        <v>#REF!</v>
      </c>
      <c r="Q56" s="113" t="e">
        <f aca="false">#REF!</f>
        <v>#REF!</v>
      </c>
      <c r="R56" s="113" t="e">
        <f aca="false">Swaptions!AR75</f>
        <v>#NAME?</v>
      </c>
      <c r="S56" s="113" t="e">
        <f aca="false">P56+Q56+R56</f>
        <v>#REF!</v>
      </c>
      <c r="T56" s="113" t="e">
        <f aca="false">S56/10000</f>
        <v>#REF!</v>
      </c>
      <c r="V56" s="113" t="e">
        <f aca="false">#REF!</f>
        <v>#REF!</v>
      </c>
      <c r="W56" s="113" t="e">
        <f aca="false">#REF!</f>
        <v>#REF!</v>
      </c>
      <c r="X56" s="113" t="e">
        <f aca="false">Swaptions!AD75</f>
        <v>#NAME?</v>
      </c>
      <c r="Y56" s="113" t="e">
        <f aca="false">V56+W56+X56</f>
        <v>#REF!</v>
      </c>
      <c r="Z56" s="113" t="e">
        <f aca="false">Y56/1000</f>
        <v>#REF!</v>
      </c>
      <c r="AB56" s="113" t="e">
        <f aca="false">#REF!</f>
        <v>#REF!</v>
      </c>
      <c r="AC56" s="113" t="e">
        <f aca="false">#REF!</f>
        <v>#REF!</v>
      </c>
      <c r="AD56" s="113" t="e">
        <f aca="false">Swaptions!BT75</f>
        <v>#NAME?</v>
      </c>
      <c r="AE56" s="113" t="e">
        <f aca="false">AB56+AC56+AD56</f>
        <v>#REF!</v>
      </c>
      <c r="AF56" s="113" t="e">
        <f aca="false">AE56/100</f>
        <v>#REF!</v>
      </c>
      <c r="AH56" s="113" t="e">
        <f aca="false">#REF!</f>
        <v>#REF!</v>
      </c>
      <c r="AI56" s="113" t="e">
        <f aca="false">#REF!</f>
        <v>#REF!</v>
      </c>
      <c r="AJ56" s="113" t="e">
        <f aca="false">Swaptions!CH75</f>
        <v>#NAME?</v>
      </c>
      <c r="AK56" s="113" t="e">
        <f aca="false">AH56+AI56+AJ56</f>
        <v>#REF!</v>
      </c>
      <c r="AL56" s="113" t="e">
        <f aca="false">AK56/365.25</f>
        <v>#REF!</v>
      </c>
      <c r="AN56" s="113" t="e">
        <f aca="false">#REF!</f>
        <v>#REF!</v>
      </c>
      <c r="AO56" s="113" t="e">
        <f aca="false">#REF!</f>
        <v>#REF!</v>
      </c>
      <c r="AP56" s="113" t="e">
        <f aca="false">Swaptions!BF75</f>
        <v>#NAME?</v>
      </c>
      <c r="AQ56" s="113" t="e">
        <f aca="false">AN56+AO56+AP56</f>
        <v>#REF!</v>
      </c>
      <c r="AR56" s="113" t="e">
        <f aca="false">AQ56/10</f>
        <v>#REF!</v>
      </c>
      <c r="AT56" s="113" t="n">
        <v>-14.97833834</v>
      </c>
      <c r="AU56" s="113" t="n">
        <v>3.54754578</v>
      </c>
      <c r="AV56" s="113" t="n">
        <f aca="false">AT56+AU56</f>
        <v>-11.43079256</v>
      </c>
      <c r="AW56" s="113" t="n">
        <v>0.534609837102076</v>
      </c>
      <c r="AX56" s="113" t="e">
        <f aca="false">T56-AU56-AW56</f>
        <v>#REF!</v>
      </c>
      <c r="AZ56" s="114" t="n">
        <v>-41571.7286912331</v>
      </c>
      <c r="BA56" s="114" t="e">
        <f aca="false">Y56-AZ56</f>
        <v>#REF!</v>
      </c>
      <c r="BB56" s="114" t="n">
        <f aca="false">AT56*L56*10000</f>
        <v>-6141.11871940006</v>
      </c>
      <c r="BC56" s="114" t="e">
        <f aca="false">(BA56+BB56)/1000</f>
        <v>#REF!</v>
      </c>
      <c r="BE56" s="114" t="n">
        <v>-1391.54759404306</v>
      </c>
      <c r="BF56" s="114" t="n">
        <v>44.7228768477814</v>
      </c>
      <c r="BG56" s="114" t="n">
        <v>-3189.1647393351</v>
      </c>
      <c r="BI56" s="114" t="n">
        <f aca="false">((L56*10000)*(AT56+AU56))/1000</f>
        <v>-4.68662494960004</v>
      </c>
      <c r="BJ56" s="114" t="e">
        <f aca="false">((AX56/2)*L56*10000)/1000</f>
        <v>#REF!</v>
      </c>
      <c r="BK56" s="114" t="e">
        <f aca="false">(N56*AF56)/1000</f>
        <v>#REF!</v>
      </c>
      <c r="BL56" s="114" t="n">
        <v>0.0447560023951301</v>
      </c>
      <c r="BM56" s="114" t="e">
        <f aca="false">BC56-BI56-BJ56-BK56-BL56</f>
        <v>#REF!</v>
      </c>
    </row>
    <row r="57" customFormat="false" ht="12.75" hidden="false" customHeight="false" outlineLevel="0" collapsed="false">
      <c r="C57" s="107" t="n">
        <f aca="false">EOMONTH(C56,0)+1</f>
        <v>38808</v>
      </c>
      <c r="D57" s="108" t="n">
        <v>38804</v>
      </c>
      <c r="E57" s="26" t="n">
        <v>3.7365</v>
      </c>
      <c r="F57" s="27" t="n">
        <v>0.2475</v>
      </c>
      <c r="G57" s="109" t="n">
        <v>0.0462418238870348</v>
      </c>
      <c r="H57" s="109" t="n">
        <f aca="false">1/((1+G57/2)^(2*((C57-$C$1)/365.25)))</f>
        <v>0.818826228837235</v>
      </c>
      <c r="I57" s="110" t="n">
        <f aca="false">D57-$C$1</f>
        <v>1593</v>
      </c>
      <c r="K57" s="26" t="n">
        <v>3.6955</v>
      </c>
      <c r="L57" s="26" t="n">
        <f aca="false">E57-K57</f>
        <v>0.0410000000000004</v>
      </c>
      <c r="M57" s="27" t="n">
        <v>0.2475</v>
      </c>
      <c r="N57" s="112" t="n">
        <f aca="false">(F57-M57)*100</f>
        <v>0</v>
      </c>
      <c r="P57" s="113" t="e">
        <f aca="false">#REF!</f>
        <v>#REF!</v>
      </c>
      <c r="Q57" s="113" t="e">
        <f aca="false">#REF!</f>
        <v>#REF!</v>
      </c>
      <c r="R57" s="113" t="e">
        <f aca="false">Swaptions!AR76</f>
        <v>#NAME?</v>
      </c>
      <c r="S57" s="113" t="e">
        <f aca="false">P57+Q57+R57</f>
        <v>#REF!</v>
      </c>
      <c r="T57" s="113" t="e">
        <f aca="false">S57/10000</f>
        <v>#REF!</v>
      </c>
      <c r="V57" s="113" t="e">
        <f aca="false">#REF!</f>
        <v>#REF!</v>
      </c>
      <c r="W57" s="113" t="e">
        <f aca="false">#REF!</f>
        <v>#REF!</v>
      </c>
      <c r="X57" s="113" t="e">
        <f aca="false">Swaptions!AD76</f>
        <v>#NAME?</v>
      </c>
      <c r="Y57" s="113" t="e">
        <f aca="false">V57+W57+X57</f>
        <v>#REF!</v>
      </c>
      <c r="Z57" s="113" t="e">
        <f aca="false">Y57/1000</f>
        <v>#REF!</v>
      </c>
      <c r="AB57" s="113" t="e">
        <f aca="false">#REF!</f>
        <v>#REF!</v>
      </c>
      <c r="AC57" s="113" t="e">
        <f aca="false">#REF!</f>
        <v>#REF!</v>
      </c>
      <c r="AD57" s="113" t="e">
        <f aca="false">Swaptions!BT76</f>
        <v>#NAME?</v>
      </c>
      <c r="AE57" s="113" t="e">
        <f aca="false">AB57+AC57+AD57</f>
        <v>#REF!</v>
      </c>
      <c r="AF57" s="113" t="e">
        <f aca="false">AE57/100</f>
        <v>#REF!</v>
      </c>
      <c r="AH57" s="113" t="e">
        <f aca="false">#REF!</f>
        <v>#REF!</v>
      </c>
      <c r="AI57" s="113" t="e">
        <f aca="false">#REF!</f>
        <v>#REF!</v>
      </c>
      <c r="AJ57" s="113" t="e">
        <f aca="false">Swaptions!CH76</f>
        <v>#NAME?</v>
      </c>
      <c r="AK57" s="113" t="e">
        <f aca="false">AH57+AI57+AJ57</f>
        <v>#REF!</v>
      </c>
      <c r="AL57" s="113" t="e">
        <f aca="false">AK57/365.25</f>
        <v>#REF!</v>
      </c>
      <c r="AN57" s="113" t="e">
        <f aca="false">#REF!</f>
        <v>#REF!</v>
      </c>
      <c r="AO57" s="113" t="e">
        <f aca="false">#REF!</f>
        <v>#REF!</v>
      </c>
      <c r="AP57" s="113" t="e">
        <f aca="false">Swaptions!BF76</f>
        <v>#NAME?</v>
      </c>
      <c r="AQ57" s="113" t="e">
        <f aca="false">AN57+AO57+AP57</f>
        <v>#REF!</v>
      </c>
      <c r="AR57" s="113" t="e">
        <f aca="false">AQ57/10</f>
        <v>#REF!</v>
      </c>
      <c r="AT57" s="113" t="n">
        <v>-14.42525749</v>
      </c>
      <c r="AU57" s="113" t="n">
        <v>3.41655004</v>
      </c>
      <c r="AV57" s="113" t="n">
        <f aca="false">AT57+AU57</f>
        <v>-11.00870745</v>
      </c>
      <c r="AW57" s="113" t="n">
        <v>0.665605577102076</v>
      </c>
      <c r="AX57" s="113" t="e">
        <f aca="false">T57-AU57-AW57</f>
        <v>#REF!</v>
      </c>
      <c r="AZ57" s="114" t="n">
        <v>-41571.7286912331</v>
      </c>
      <c r="BA57" s="114" t="e">
        <f aca="false">Y57-AZ57</f>
        <v>#REF!</v>
      </c>
      <c r="BB57" s="114" t="n">
        <f aca="false">AT57*L57*10000</f>
        <v>-5914.35557090005</v>
      </c>
      <c r="BC57" s="114" t="e">
        <f aca="false">(BA57+BB57)/1000</f>
        <v>#REF!</v>
      </c>
      <c r="BE57" s="114" t="n">
        <v>-1391.54759404306</v>
      </c>
      <c r="BF57" s="114" t="n">
        <v>44.7228768477814</v>
      </c>
      <c r="BG57" s="114" t="n">
        <v>-3189.1647393351</v>
      </c>
      <c r="BI57" s="114" t="n">
        <f aca="false">((L57*10000)*(AT57+AU57))/1000</f>
        <v>-4.51357005450004</v>
      </c>
      <c r="BJ57" s="114" t="e">
        <f aca="false">((AX57/2)*L57*10000)/1000</f>
        <v>#REF!</v>
      </c>
      <c r="BK57" s="114" t="e">
        <f aca="false">(N57*AF57)/1000</f>
        <v>#REF!</v>
      </c>
      <c r="BL57" s="114" t="n">
        <v>0.0447560023951301</v>
      </c>
      <c r="BM57" s="114" t="e">
        <f aca="false">BC57-BI57-BJ57-BK57-BL57</f>
        <v>#REF!</v>
      </c>
    </row>
    <row r="58" customFormat="false" ht="12.75" hidden="false" customHeight="false" outlineLevel="0" collapsed="false">
      <c r="C58" s="107" t="n">
        <f aca="false">EOMONTH(C57,0)+1</f>
        <v>38838</v>
      </c>
      <c r="D58" s="108" t="n">
        <v>38832</v>
      </c>
      <c r="E58" s="26" t="n">
        <v>3.7405</v>
      </c>
      <c r="F58" s="27" t="n">
        <v>0.245</v>
      </c>
      <c r="G58" s="109" t="n">
        <v>0.0464621912192826</v>
      </c>
      <c r="H58" s="109" t="n">
        <f aca="false">1/((1+G58/2)^(2*((C58-$C$1)/365.25)))</f>
        <v>0.814975168572846</v>
      </c>
      <c r="I58" s="110" t="n">
        <f aca="false">D58-$C$1</f>
        <v>1621</v>
      </c>
      <c r="K58" s="26" t="n">
        <v>3.6995</v>
      </c>
      <c r="L58" s="26" t="n">
        <f aca="false">E58-K58</f>
        <v>0.0410000000000004</v>
      </c>
      <c r="M58" s="27" t="n">
        <v>0.245</v>
      </c>
      <c r="N58" s="112" t="n">
        <f aca="false">(F58-M58)*100</f>
        <v>0</v>
      </c>
      <c r="P58" s="113" t="e">
        <f aca="false">#REF!</f>
        <v>#REF!</v>
      </c>
      <c r="Q58" s="113" t="e">
        <f aca="false">#REF!</f>
        <v>#REF!</v>
      </c>
      <c r="R58" s="113" t="e">
        <f aca="false">Swaptions!AR77</f>
        <v>#NAME?</v>
      </c>
      <c r="S58" s="113" t="e">
        <f aca="false">P58+Q58+R58</f>
        <v>#REF!</v>
      </c>
      <c r="T58" s="113" t="e">
        <f aca="false">S58/10000</f>
        <v>#REF!</v>
      </c>
      <c r="V58" s="113" t="e">
        <f aca="false">#REF!</f>
        <v>#REF!</v>
      </c>
      <c r="W58" s="113" t="e">
        <f aca="false">#REF!</f>
        <v>#REF!</v>
      </c>
      <c r="X58" s="113" t="e">
        <f aca="false">Swaptions!AD77</f>
        <v>#NAME?</v>
      </c>
      <c r="Y58" s="113" t="e">
        <f aca="false">V58+W58+X58</f>
        <v>#REF!</v>
      </c>
      <c r="Z58" s="113" t="e">
        <f aca="false">Y58/1000</f>
        <v>#REF!</v>
      </c>
      <c r="AB58" s="113" t="e">
        <f aca="false">#REF!</f>
        <v>#REF!</v>
      </c>
      <c r="AC58" s="113" t="e">
        <f aca="false">#REF!</f>
        <v>#REF!</v>
      </c>
      <c r="AD58" s="113" t="e">
        <f aca="false">Swaptions!BT77</f>
        <v>#NAME?</v>
      </c>
      <c r="AE58" s="113" t="e">
        <f aca="false">AB58+AC58+AD58</f>
        <v>#REF!</v>
      </c>
      <c r="AF58" s="113" t="e">
        <f aca="false">AE58/100</f>
        <v>#REF!</v>
      </c>
      <c r="AH58" s="113" t="e">
        <f aca="false">#REF!</f>
        <v>#REF!</v>
      </c>
      <c r="AI58" s="113" t="e">
        <f aca="false">#REF!</f>
        <v>#REF!</v>
      </c>
      <c r="AJ58" s="113" t="e">
        <f aca="false">Swaptions!CH77</f>
        <v>#NAME?</v>
      </c>
      <c r="AK58" s="113" t="e">
        <f aca="false">AH58+AI58+AJ58</f>
        <v>#REF!</v>
      </c>
      <c r="AL58" s="113" t="e">
        <f aca="false">AK58/365.25</f>
        <v>#REF!</v>
      </c>
      <c r="AN58" s="113" t="e">
        <f aca="false">#REF!</f>
        <v>#REF!</v>
      </c>
      <c r="AO58" s="113" t="e">
        <f aca="false">#REF!</f>
        <v>#REF!</v>
      </c>
      <c r="AP58" s="113" t="e">
        <f aca="false">Swaptions!BF77</f>
        <v>#NAME?</v>
      </c>
      <c r="AQ58" s="113" t="e">
        <f aca="false">AN58+AO58+AP58</f>
        <v>#REF!</v>
      </c>
      <c r="AR58" s="113" t="e">
        <f aca="false">AQ58/10</f>
        <v>#REF!</v>
      </c>
      <c r="AT58" s="113" t="n">
        <v>-14.83597966</v>
      </c>
      <c r="AU58" s="113" t="n">
        <v>3.51382882</v>
      </c>
      <c r="AV58" s="113" t="n">
        <f aca="false">AT58+AU58</f>
        <v>-11.32215084</v>
      </c>
      <c r="AW58" s="113" t="n">
        <v>0.568326797102076</v>
      </c>
      <c r="AX58" s="113" t="e">
        <f aca="false">T58-AU58-AW58</f>
        <v>#REF!</v>
      </c>
      <c r="AZ58" s="114" t="n">
        <v>-41571.7286912331</v>
      </c>
      <c r="BA58" s="114" t="e">
        <f aca="false">Y58-AZ58</f>
        <v>#REF!</v>
      </c>
      <c r="BB58" s="114" t="n">
        <f aca="false">AT58*L58*10000</f>
        <v>-6082.75166060005</v>
      </c>
      <c r="BC58" s="114" t="e">
        <f aca="false">(BA58+BB58)/1000</f>
        <v>#REF!</v>
      </c>
      <c r="BE58" s="114" t="n">
        <v>-1391.54759404306</v>
      </c>
      <c r="BF58" s="114" t="n">
        <v>44.7228768477814</v>
      </c>
      <c r="BG58" s="114" t="n">
        <v>-3189.1647393351</v>
      </c>
      <c r="BI58" s="114" t="n">
        <f aca="false">((L58*10000)*(AT58+AU58))/1000</f>
        <v>-4.64208184440004</v>
      </c>
      <c r="BJ58" s="114" t="e">
        <f aca="false">((AX58/2)*L58*10000)/1000</f>
        <v>#REF!</v>
      </c>
      <c r="BK58" s="114" t="e">
        <f aca="false">(N58*AF58)/1000</f>
        <v>#REF!</v>
      </c>
      <c r="BL58" s="114" t="n">
        <v>0.0447560023951301</v>
      </c>
      <c r="BM58" s="114" t="e">
        <f aca="false">BC58-BI58-BJ58-BK58-BL58</f>
        <v>#REF!</v>
      </c>
    </row>
    <row r="59" customFormat="false" ht="12.75" hidden="false" customHeight="false" outlineLevel="0" collapsed="false">
      <c r="C59" s="107" t="n">
        <f aca="false">EOMONTH(C58,0)+1</f>
        <v>38869</v>
      </c>
      <c r="D59" s="108" t="n">
        <v>38862</v>
      </c>
      <c r="E59" s="26" t="n">
        <v>3.7805</v>
      </c>
      <c r="F59" s="27" t="n">
        <v>0.2475</v>
      </c>
      <c r="G59" s="109" t="n">
        <v>0.0466899041463344</v>
      </c>
      <c r="H59" s="109" t="n">
        <f aca="false">1/((1+G59/2)^(2*((C59-$C$1)/365.25)))</f>
        <v>0.810984712263482</v>
      </c>
      <c r="I59" s="110" t="n">
        <f aca="false">D59-$C$1</f>
        <v>1651</v>
      </c>
      <c r="K59" s="26" t="n">
        <v>3.7395</v>
      </c>
      <c r="L59" s="26" t="n">
        <f aca="false">E59-K59</f>
        <v>0.0409999999999999</v>
      </c>
      <c r="M59" s="27" t="n">
        <v>0.2475</v>
      </c>
      <c r="N59" s="112" t="n">
        <f aca="false">(F59-M59)*100</f>
        <v>0</v>
      </c>
      <c r="P59" s="113" t="e">
        <f aca="false">#REF!</f>
        <v>#REF!</v>
      </c>
      <c r="Q59" s="113" t="e">
        <f aca="false">#REF!</f>
        <v>#REF!</v>
      </c>
      <c r="R59" s="113" t="e">
        <f aca="false">Swaptions!AR78</f>
        <v>#NAME?</v>
      </c>
      <c r="S59" s="113" t="e">
        <f aca="false">P59+Q59+R59</f>
        <v>#REF!</v>
      </c>
      <c r="T59" s="113" t="e">
        <f aca="false">S59/10000</f>
        <v>#REF!</v>
      </c>
      <c r="V59" s="113" t="e">
        <f aca="false">#REF!</f>
        <v>#REF!</v>
      </c>
      <c r="W59" s="113" t="e">
        <f aca="false">#REF!</f>
        <v>#REF!</v>
      </c>
      <c r="X59" s="113" t="e">
        <f aca="false">Swaptions!AD78</f>
        <v>#NAME?</v>
      </c>
      <c r="Y59" s="113" t="e">
        <f aca="false">V59+W59+X59</f>
        <v>#REF!</v>
      </c>
      <c r="Z59" s="113" t="e">
        <f aca="false">Y59/1000</f>
        <v>#REF!</v>
      </c>
      <c r="AB59" s="113" t="e">
        <f aca="false">#REF!</f>
        <v>#REF!</v>
      </c>
      <c r="AC59" s="113" t="e">
        <f aca="false">#REF!</f>
        <v>#REF!</v>
      </c>
      <c r="AD59" s="113" t="e">
        <f aca="false">Swaptions!BT78</f>
        <v>#NAME?</v>
      </c>
      <c r="AE59" s="113" t="e">
        <f aca="false">AB59+AC59+AD59</f>
        <v>#REF!</v>
      </c>
      <c r="AF59" s="113" t="e">
        <f aca="false">AE59/100</f>
        <v>#REF!</v>
      </c>
      <c r="AH59" s="113" t="e">
        <f aca="false">#REF!</f>
        <v>#REF!</v>
      </c>
      <c r="AI59" s="113" t="e">
        <f aca="false">#REF!</f>
        <v>#REF!</v>
      </c>
      <c r="AJ59" s="113" t="e">
        <f aca="false">Swaptions!CH78</f>
        <v>#NAME?</v>
      </c>
      <c r="AK59" s="113" t="e">
        <f aca="false">AH59+AI59+AJ59</f>
        <v>#REF!</v>
      </c>
      <c r="AL59" s="113" t="e">
        <f aca="false">AK59/365.25</f>
        <v>#REF!</v>
      </c>
      <c r="AN59" s="113" t="e">
        <f aca="false">#REF!</f>
        <v>#REF!</v>
      </c>
      <c r="AO59" s="113" t="e">
        <f aca="false">#REF!</f>
        <v>#REF!</v>
      </c>
      <c r="AP59" s="113" t="e">
        <f aca="false">Swaptions!BF78</f>
        <v>#NAME?</v>
      </c>
      <c r="AQ59" s="113" t="e">
        <f aca="false">AN59+AO59+AP59</f>
        <v>#REF!</v>
      </c>
      <c r="AR59" s="113" t="e">
        <f aca="false">AQ59/10</f>
        <v>#REF!</v>
      </c>
      <c r="AT59" s="113" t="n">
        <v>-14.28709641</v>
      </c>
      <c r="AU59" s="113" t="n">
        <v>3.38382728</v>
      </c>
      <c r="AV59" s="113" t="n">
        <f aca="false">AT59+AU59</f>
        <v>-10.90326913</v>
      </c>
      <c r="AW59" s="113" t="n">
        <v>0.698328337102076</v>
      </c>
      <c r="AX59" s="113" t="e">
        <f aca="false">T59-AU59-AW59</f>
        <v>#REF!</v>
      </c>
      <c r="AZ59" s="114" t="n">
        <v>-41571.7286912331</v>
      </c>
      <c r="BA59" s="114" t="e">
        <f aca="false">Y59-AZ59</f>
        <v>#REF!</v>
      </c>
      <c r="BB59" s="114" t="n">
        <f aca="false">AT59*L59*10000</f>
        <v>-5857.70952809999</v>
      </c>
      <c r="BC59" s="114" t="e">
        <f aca="false">(BA59+BB59)/1000</f>
        <v>#REF!</v>
      </c>
      <c r="BE59" s="114" t="n">
        <v>-1391.54759404306</v>
      </c>
      <c r="BF59" s="114" t="n">
        <v>44.7228768477814</v>
      </c>
      <c r="BG59" s="114" t="n">
        <v>-3189.1647393351</v>
      </c>
      <c r="BI59" s="114" t="n">
        <f aca="false">((L59*10000)*(AT59+AU59))/1000</f>
        <v>-4.47034034329999</v>
      </c>
      <c r="BJ59" s="114" t="e">
        <f aca="false">((AX59/2)*L59*10000)/1000</f>
        <v>#REF!</v>
      </c>
      <c r="BK59" s="114" t="e">
        <f aca="false">(N59*AF59)/1000</f>
        <v>#REF!</v>
      </c>
      <c r="BL59" s="114" t="n">
        <v>0.0447560023951301</v>
      </c>
      <c r="BM59" s="114" t="e">
        <f aca="false">BC59-BI59-BJ59-BK59-BL59</f>
        <v>#REF!</v>
      </c>
    </row>
    <row r="60" customFormat="false" ht="12.75" hidden="false" customHeight="false" outlineLevel="0" collapsed="false">
      <c r="C60" s="107" t="n">
        <f aca="false">EOMONTH(C59,0)+1</f>
        <v>38899</v>
      </c>
      <c r="D60" s="108" t="n">
        <v>38895</v>
      </c>
      <c r="E60" s="26" t="n">
        <v>3.8255</v>
      </c>
      <c r="F60" s="27" t="n">
        <v>0.2475</v>
      </c>
      <c r="G60" s="109" t="n">
        <v>0.0469102715116056</v>
      </c>
      <c r="H60" s="109" t="n">
        <f aca="false">1/((1+G60/2)^(2*((C60-$C$1)/365.25)))</f>
        <v>0.807112643939885</v>
      </c>
      <c r="I60" s="110" t="n">
        <f aca="false">D60-$C$1</f>
        <v>1684</v>
      </c>
      <c r="K60" s="26" t="n">
        <v>3.7845</v>
      </c>
      <c r="L60" s="26" t="n">
        <f aca="false">E60-K60</f>
        <v>0.0410000000000004</v>
      </c>
      <c r="M60" s="27" t="n">
        <v>0.2475</v>
      </c>
      <c r="N60" s="112" t="n">
        <f aca="false">(F60-M60)*100</f>
        <v>0</v>
      </c>
      <c r="P60" s="113" t="e">
        <f aca="false">#REF!</f>
        <v>#REF!</v>
      </c>
      <c r="Q60" s="113" t="e">
        <f aca="false">#REF!</f>
        <v>#REF!</v>
      </c>
      <c r="R60" s="113" t="e">
        <f aca="false">Swaptions!AR79</f>
        <v>#NAME?</v>
      </c>
      <c r="S60" s="113" t="e">
        <f aca="false">P60+Q60+R60</f>
        <v>#REF!</v>
      </c>
      <c r="T60" s="113" t="e">
        <f aca="false">S60/10000</f>
        <v>#REF!</v>
      </c>
      <c r="V60" s="113" t="e">
        <f aca="false">#REF!</f>
        <v>#REF!</v>
      </c>
      <c r="W60" s="113" t="e">
        <f aca="false">#REF!</f>
        <v>#REF!</v>
      </c>
      <c r="X60" s="113" t="e">
        <f aca="false">Swaptions!AD79</f>
        <v>#NAME?</v>
      </c>
      <c r="Y60" s="113" t="e">
        <f aca="false">V60+W60+X60</f>
        <v>#REF!</v>
      </c>
      <c r="Z60" s="113" t="e">
        <f aca="false">Y60/1000</f>
        <v>#REF!</v>
      </c>
      <c r="AB60" s="113" t="e">
        <f aca="false">#REF!</f>
        <v>#REF!</v>
      </c>
      <c r="AC60" s="113" t="e">
        <f aca="false">#REF!</f>
        <v>#REF!</v>
      </c>
      <c r="AD60" s="113" t="e">
        <f aca="false">Swaptions!BT79</f>
        <v>#NAME?</v>
      </c>
      <c r="AE60" s="113" t="e">
        <f aca="false">AB60+AC60+AD60</f>
        <v>#REF!</v>
      </c>
      <c r="AF60" s="113" t="e">
        <f aca="false">AE60/100</f>
        <v>#REF!</v>
      </c>
      <c r="AH60" s="113" t="e">
        <f aca="false">#REF!</f>
        <v>#REF!</v>
      </c>
      <c r="AI60" s="113" t="e">
        <f aca="false">#REF!</f>
        <v>#REF!</v>
      </c>
      <c r="AJ60" s="113" t="e">
        <f aca="false">Swaptions!CH79</f>
        <v>#NAME?</v>
      </c>
      <c r="AK60" s="113" t="e">
        <f aca="false">AH60+AI60+AJ60</f>
        <v>#REF!</v>
      </c>
      <c r="AL60" s="113" t="e">
        <f aca="false">AK60/365.25</f>
        <v>#REF!</v>
      </c>
      <c r="AN60" s="113" t="e">
        <f aca="false">#REF!</f>
        <v>#REF!</v>
      </c>
      <c r="AO60" s="113" t="e">
        <f aca="false">#REF!</f>
        <v>#REF!</v>
      </c>
      <c r="AP60" s="113" t="e">
        <f aca="false">Swaptions!BF79</f>
        <v>#NAME?</v>
      </c>
      <c r="AQ60" s="113" t="e">
        <f aca="false">AN60+AO60+AP60</f>
        <v>#REF!</v>
      </c>
      <c r="AR60" s="113" t="e">
        <f aca="false">AQ60/10</f>
        <v>#REF!</v>
      </c>
      <c r="AT60" s="113" t="n">
        <v>-14.69283097</v>
      </c>
      <c r="AU60" s="113" t="n">
        <v>3.47992476</v>
      </c>
      <c r="AV60" s="113" t="n">
        <f aca="false">AT60+AU60</f>
        <v>-11.21290621</v>
      </c>
      <c r="AW60" s="113" t="n">
        <v>0.602230857102077</v>
      </c>
      <c r="AX60" s="113" t="e">
        <f aca="false">T60-AU60-AW60</f>
        <v>#REF!</v>
      </c>
      <c r="AZ60" s="114" t="n">
        <v>-41571.7286912331</v>
      </c>
      <c r="BA60" s="114" t="e">
        <f aca="false">Y60-AZ60</f>
        <v>#REF!</v>
      </c>
      <c r="BB60" s="114" t="n">
        <f aca="false">AT60*L60*10000</f>
        <v>-6024.06069770005</v>
      </c>
      <c r="BC60" s="114" t="e">
        <f aca="false">(BA60+BB60)/1000</f>
        <v>#REF!</v>
      </c>
      <c r="BE60" s="114" t="n">
        <v>-1391.54759404306</v>
      </c>
      <c r="BF60" s="114" t="n">
        <v>44.7228768477814</v>
      </c>
      <c r="BG60" s="114" t="n">
        <v>-3189.1647393351</v>
      </c>
      <c r="BI60" s="114" t="n">
        <f aca="false">((L60*10000)*(AT60+AU60))/1000</f>
        <v>-4.59729154610004</v>
      </c>
      <c r="BJ60" s="114" t="e">
        <f aca="false">((AX60/2)*L60*10000)/1000</f>
        <v>#REF!</v>
      </c>
      <c r="BK60" s="114" t="e">
        <f aca="false">(N60*AF60)/1000</f>
        <v>#REF!</v>
      </c>
      <c r="BL60" s="114" t="n">
        <v>0.0447560023951301</v>
      </c>
      <c r="BM60" s="114" t="e">
        <f aca="false">BC60-BI60-BJ60-BK60-BL60</f>
        <v>#REF!</v>
      </c>
    </row>
    <row r="61" customFormat="false" ht="12.75" hidden="false" customHeight="false" outlineLevel="0" collapsed="false">
      <c r="C61" s="107" t="n">
        <f aca="false">EOMONTH(C60,0)+1</f>
        <v>38930</v>
      </c>
      <c r="D61" s="108" t="n">
        <v>38924</v>
      </c>
      <c r="E61" s="26" t="n">
        <v>3.8645</v>
      </c>
      <c r="F61" s="27" t="n">
        <v>0.2475</v>
      </c>
      <c r="G61" s="109" t="n">
        <v>0.0471379844727782</v>
      </c>
      <c r="H61" s="109" t="n">
        <f aca="false">1/((1+G61/2)^(2*((C61-$C$1)/365.25)))</f>
        <v>0.803101175336278</v>
      </c>
      <c r="I61" s="110" t="n">
        <f aca="false">D61-$C$1</f>
        <v>1713</v>
      </c>
      <c r="K61" s="26" t="n">
        <v>3.8235</v>
      </c>
      <c r="L61" s="26" t="n">
        <f aca="false">E61-K61</f>
        <v>0.0410000000000004</v>
      </c>
      <c r="M61" s="27" t="n">
        <v>0.2475</v>
      </c>
      <c r="N61" s="112" t="n">
        <f aca="false">(F61-M61)*100</f>
        <v>0</v>
      </c>
      <c r="P61" s="113" t="e">
        <f aca="false">#REF!</f>
        <v>#REF!</v>
      </c>
      <c r="Q61" s="113" t="e">
        <f aca="false">#REF!</f>
        <v>#REF!</v>
      </c>
      <c r="R61" s="113" t="e">
        <f aca="false">Swaptions!AR80</f>
        <v>#NAME?</v>
      </c>
      <c r="S61" s="113" t="e">
        <f aca="false">P61+Q61+R61</f>
        <v>#REF!</v>
      </c>
      <c r="T61" s="113" t="e">
        <f aca="false">S61/10000</f>
        <v>#REF!</v>
      </c>
      <c r="V61" s="113" t="e">
        <f aca="false">#REF!</f>
        <v>#REF!</v>
      </c>
      <c r="W61" s="113" t="e">
        <f aca="false">#REF!</f>
        <v>#REF!</v>
      </c>
      <c r="X61" s="113" t="e">
        <f aca="false">Swaptions!AD80</f>
        <v>#NAME?</v>
      </c>
      <c r="Y61" s="113" t="e">
        <f aca="false">V61+W61+X61</f>
        <v>#REF!</v>
      </c>
      <c r="Z61" s="113" t="e">
        <f aca="false">Y61/1000</f>
        <v>#REF!</v>
      </c>
      <c r="AB61" s="113" t="e">
        <f aca="false">#REF!</f>
        <v>#REF!</v>
      </c>
      <c r="AC61" s="113" t="e">
        <f aca="false">#REF!</f>
        <v>#REF!</v>
      </c>
      <c r="AD61" s="113" t="e">
        <f aca="false">Swaptions!BT80</f>
        <v>#NAME?</v>
      </c>
      <c r="AE61" s="113" t="e">
        <f aca="false">AB61+AC61+AD61</f>
        <v>#REF!</v>
      </c>
      <c r="AF61" s="113" t="e">
        <f aca="false">AE61/100</f>
        <v>#REF!</v>
      </c>
      <c r="AH61" s="113" t="e">
        <f aca="false">#REF!</f>
        <v>#REF!</v>
      </c>
      <c r="AI61" s="113" t="e">
        <f aca="false">#REF!</f>
        <v>#REF!</v>
      </c>
      <c r="AJ61" s="113" t="e">
        <f aca="false">Swaptions!CH80</f>
        <v>#NAME?</v>
      </c>
      <c r="AK61" s="113" t="e">
        <f aca="false">AH61+AI61+AJ61</f>
        <v>#REF!</v>
      </c>
      <c r="AL61" s="113" t="e">
        <f aca="false">AK61/365.25</f>
        <v>#REF!</v>
      </c>
      <c r="AN61" s="113" t="e">
        <f aca="false">#REF!</f>
        <v>#REF!</v>
      </c>
      <c r="AO61" s="113" t="e">
        <f aca="false">#REF!</f>
        <v>#REF!</v>
      </c>
      <c r="AP61" s="113" t="e">
        <f aca="false">Swaptions!BF80</f>
        <v>#NAME?</v>
      </c>
      <c r="AQ61" s="113" t="e">
        <f aca="false">AN61+AO61+AP61</f>
        <v>#REF!</v>
      </c>
      <c r="AR61" s="113" t="e">
        <f aca="false">AQ61/10</f>
        <v>#REF!</v>
      </c>
      <c r="AT61" s="113" t="n">
        <v>-14.61979654</v>
      </c>
      <c r="AU61" s="113" t="n">
        <v>3.46262691</v>
      </c>
      <c r="AV61" s="113" t="n">
        <f aca="false">AT61+AU61</f>
        <v>-11.15716963</v>
      </c>
      <c r="AW61" s="113" t="n">
        <v>0.619528707102076</v>
      </c>
      <c r="AX61" s="113" t="e">
        <f aca="false">T61-AU61-AW61</f>
        <v>#REF!</v>
      </c>
      <c r="AZ61" s="114" t="n">
        <v>-41571.7286912331</v>
      </c>
      <c r="BA61" s="114" t="e">
        <f aca="false">Y61-AZ61</f>
        <v>#REF!</v>
      </c>
      <c r="BB61" s="114" t="n">
        <f aca="false">AT61*L61*10000</f>
        <v>-5994.11658140005</v>
      </c>
      <c r="BC61" s="114" t="e">
        <f aca="false">(BA61+BB61)/1000</f>
        <v>#REF!</v>
      </c>
      <c r="BE61" s="114" t="n">
        <v>-1391.54759404306</v>
      </c>
      <c r="BF61" s="114" t="n">
        <v>44.7228768477814</v>
      </c>
      <c r="BG61" s="114" t="n">
        <v>-3189.1647393351</v>
      </c>
      <c r="BI61" s="114" t="n">
        <f aca="false">((L61*10000)*(AT61+AU61))/1000</f>
        <v>-4.57443954830004</v>
      </c>
      <c r="BJ61" s="114" t="e">
        <f aca="false">((AX61/2)*L61*10000)/1000</f>
        <v>#REF!</v>
      </c>
      <c r="BK61" s="114" t="e">
        <f aca="false">(N61*AF61)/1000</f>
        <v>#REF!</v>
      </c>
      <c r="BL61" s="114" t="n">
        <v>0.0447560023951301</v>
      </c>
      <c r="BM61" s="114" t="e">
        <f aca="false">BC61-BI61-BJ61-BK61-BL61</f>
        <v>#REF!</v>
      </c>
    </row>
    <row r="62" customFormat="false" ht="12.75" hidden="false" customHeight="false" outlineLevel="0" collapsed="false">
      <c r="C62" s="107" t="n">
        <f aca="false">EOMONTH(C61,0)+1</f>
        <v>38961</v>
      </c>
      <c r="D62" s="108" t="n">
        <v>38957</v>
      </c>
      <c r="E62" s="26" t="n">
        <v>3.8535</v>
      </c>
      <c r="F62" s="27" t="n">
        <v>0.2475</v>
      </c>
      <c r="G62" s="109" t="n">
        <v>0.0473656974512879</v>
      </c>
      <c r="H62" s="109" t="n">
        <f aca="false">1/((1+G62/2)^(2*((C62-$C$1)/365.25)))</f>
        <v>0.799079560724794</v>
      </c>
      <c r="I62" s="110" t="n">
        <f aca="false">D62-$C$1</f>
        <v>1746</v>
      </c>
      <c r="K62" s="26" t="n">
        <v>3.8125</v>
      </c>
      <c r="L62" s="26" t="n">
        <f aca="false">E62-K62</f>
        <v>0.0410000000000004</v>
      </c>
      <c r="M62" s="27" t="n">
        <v>0.2475</v>
      </c>
      <c r="N62" s="112" t="n">
        <f aca="false">(F62-M62)*100</f>
        <v>0</v>
      </c>
      <c r="P62" s="113" t="e">
        <f aca="false">#REF!</f>
        <v>#REF!</v>
      </c>
      <c r="Q62" s="113" t="e">
        <f aca="false">#REF!</f>
        <v>#REF!</v>
      </c>
      <c r="R62" s="113" t="e">
        <f aca="false">Swaptions!AR81</f>
        <v>#NAME?</v>
      </c>
      <c r="S62" s="113" t="e">
        <f aca="false">P62+Q62+R62</f>
        <v>#REF!</v>
      </c>
      <c r="T62" s="113" t="e">
        <f aca="false">S62/10000</f>
        <v>#REF!</v>
      </c>
      <c r="V62" s="113" t="e">
        <f aca="false">#REF!</f>
        <v>#REF!</v>
      </c>
      <c r="W62" s="113" t="e">
        <f aca="false">#REF!</f>
        <v>#REF!</v>
      </c>
      <c r="X62" s="113" t="e">
        <f aca="false">Swaptions!AD81</f>
        <v>#NAME?</v>
      </c>
      <c r="Y62" s="113" t="e">
        <f aca="false">V62+W62+X62</f>
        <v>#REF!</v>
      </c>
      <c r="Z62" s="113" t="e">
        <f aca="false">Y62/1000</f>
        <v>#REF!</v>
      </c>
      <c r="AB62" s="113" t="e">
        <f aca="false">#REF!</f>
        <v>#REF!</v>
      </c>
      <c r="AC62" s="113" t="e">
        <f aca="false">#REF!</f>
        <v>#REF!</v>
      </c>
      <c r="AD62" s="113" t="e">
        <f aca="false">Swaptions!BT81</f>
        <v>#NAME?</v>
      </c>
      <c r="AE62" s="113" t="e">
        <f aca="false">AB62+AC62+AD62</f>
        <v>#REF!</v>
      </c>
      <c r="AF62" s="113" t="e">
        <f aca="false">AE62/100</f>
        <v>#REF!</v>
      </c>
      <c r="AH62" s="113" t="e">
        <f aca="false">#REF!</f>
        <v>#REF!</v>
      </c>
      <c r="AI62" s="113" t="e">
        <f aca="false">#REF!</f>
        <v>#REF!</v>
      </c>
      <c r="AJ62" s="113" t="e">
        <f aca="false">Swaptions!CH81</f>
        <v>#NAME?</v>
      </c>
      <c r="AK62" s="113" t="e">
        <f aca="false">AH62+AI62+AJ62</f>
        <v>#REF!</v>
      </c>
      <c r="AL62" s="113" t="e">
        <f aca="false">AK62/365.25</f>
        <v>#REF!</v>
      </c>
      <c r="AN62" s="113" t="e">
        <f aca="false">#REF!</f>
        <v>#REF!</v>
      </c>
      <c r="AO62" s="113" t="e">
        <f aca="false">#REF!</f>
        <v>#REF!</v>
      </c>
      <c r="AP62" s="113" t="e">
        <f aca="false">Swaptions!BF81</f>
        <v>#NAME?</v>
      </c>
      <c r="AQ62" s="113" t="e">
        <f aca="false">AN62+AO62+AP62</f>
        <v>#REF!</v>
      </c>
      <c r="AR62" s="113" t="e">
        <f aca="false">AQ62/10</f>
        <v>#REF!</v>
      </c>
      <c r="AT62" s="113" t="n">
        <v>-14.0773382</v>
      </c>
      <c r="AU62" s="113" t="n">
        <v>3.3341471</v>
      </c>
      <c r="AV62" s="113" t="n">
        <f aca="false">AT62+AU62</f>
        <v>-10.7431911</v>
      </c>
      <c r="AW62" s="113" t="n">
        <v>0.748008517102076</v>
      </c>
      <c r="AX62" s="113" t="e">
        <f aca="false">T62-AU62-AW62</f>
        <v>#REF!</v>
      </c>
      <c r="AZ62" s="114" t="n">
        <v>-41571.7286912331</v>
      </c>
      <c r="BA62" s="114" t="e">
        <f aca="false">Y62-AZ62</f>
        <v>#REF!</v>
      </c>
      <c r="BB62" s="114" t="n">
        <f aca="false">AT62*L62*10000</f>
        <v>-5771.70866200005</v>
      </c>
      <c r="BC62" s="114" t="e">
        <f aca="false">(BA62+BB62)/1000</f>
        <v>#REF!</v>
      </c>
      <c r="BE62" s="114" t="n">
        <v>-1391.54759404306</v>
      </c>
      <c r="BF62" s="114" t="n">
        <v>44.7228768477814</v>
      </c>
      <c r="BG62" s="114" t="n">
        <v>-3189.1647393351</v>
      </c>
      <c r="BI62" s="114" t="n">
        <f aca="false">((L62*10000)*(AT62+AU62))/1000</f>
        <v>-4.40470835100004</v>
      </c>
      <c r="BJ62" s="114" t="e">
        <f aca="false">((AX62/2)*L62*10000)/1000</f>
        <v>#REF!</v>
      </c>
      <c r="BK62" s="114" t="e">
        <f aca="false">(N62*AF62)/1000</f>
        <v>#REF!</v>
      </c>
      <c r="BL62" s="114" t="n">
        <v>0.0447560023951301</v>
      </c>
      <c r="BM62" s="114" t="e">
        <f aca="false">BC62-BI62-BJ62-BK62-BL62</f>
        <v>#REF!</v>
      </c>
    </row>
    <row r="63" customFormat="false" ht="12.75" hidden="false" customHeight="false" outlineLevel="0" collapsed="false">
      <c r="C63" s="107" t="n">
        <f aca="false">EOMONTH(C62,0)+1</f>
        <v>38991</v>
      </c>
      <c r="D63" s="108" t="n">
        <v>38986</v>
      </c>
      <c r="E63" s="26" t="n">
        <v>3.8685</v>
      </c>
      <c r="F63" s="27" t="n">
        <v>0.2475</v>
      </c>
      <c r="G63" s="109" t="n">
        <v>0.0475860648663518</v>
      </c>
      <c r="H63" s="109" t="n">
        <f aca="false">1/((1+G63/2)^(2*((C63-$C$1)/365.25)))</f>
        <v>0.795178352312471</v>
      </c>
      <c r="I63" s="110" t="n">
        <f aca="false">D63-$C$1</f>
        <v>1775</v>
      </c>
      <c r="K63" s="26" t="n">
        <v>3.8275</v>
      </c>
      <c r="L63" s="26" t="n">
        <f aca="false">E63-K63</f>
        <v>0.0410000000000004</v>
      </c>
      <c r="M63" s="27" t="n">
        <v>0.2475</v>
      </c>
      <c r="N63" s="112" t="n">
        <f aca="false">(F63-M63)*100</f>
        <v>0</v>
      </c>
      <c r="P63" s="113" t="e">
        <f aca="false">#REF!</f>
        <v>#REF!</v>
      </c>
      <c r="Q63" s="113" t="e">
        <f aca="false">#REF!</f>
        <v>#REF!</v>
      </c>
      <c r="R63" s="113" t="e">
        <f aca="false">Swaptions!AR82</f>
        <v>#NAME?</v>
      </c>
      <c r="S63" s="113" t="e">
        <f aca="false">P63+Q63+R63</f>
        <v>#REF!</v>
      </c>
      <c r="T63" s="113" t="e">
        <f aca="false">S63/10000</f>
        <v>#REF!</v>
      </c>
      <c r="V63" s="113" t="e">
        <f aca="false">#REF!</f>
        <v>#REF!</v>
      </c>
      <c r="W63" s="113" t="e">
        <f aca="false">#REF!</f>
        <v>#REF!</v>
      </c>
      <c r="X63" s="113" t="e">
        <f aca="false">Swaptions!AD82</f>
        <v>#NAME?</v>
      </c>
      <c r="Y63" s="113" t="e">
        <f aca="false">V63+W63+X63</f>
        <v>#REF!</v>
      </c>
      <c r="Z63" s="113" t="e">
        <f aca="false">Y63/1000</f>
        <v>#REF!</v>
      </c>
      <c r="AB63" s="113" t="e">
        <f aca="false">#REF!</f>
        <v>#REF!</v>
      </c>
      <c r="AC63" s="113" t="e">
        <f aca="false">#REF!</f>
        <v>#REF!</v>
      </c>
      <c r="AD63" s="113" t="e">
        <f aca="false">Swaptions!BT82</f>
        <v>#NAME?</v>
      </c>
      <c r="AE63" s="113" t="e">
        <f aca="false">AB63+AC63+AD63</f>
        <v>#REF!</v>
      </c>
      <c r="AF63" s="113" t="e">
        <f aca="false">AE63/100</f>
        <v>#REF!</v>
      </c>
      <c r="AH63" s="113" t="e">
        <f aca="false">#REF!</f>
        <v>#REF!</v>
      </c>
      <c r="AI63" s="113" t="e">
        <f aca="false">#REF!</f>
        <v>#REF!</v>
      </c>
      <c r="AJ63" s="113" t="e">
        <f aca="false">Swaptions!CH82</f>
        <v>#NAME?</v>
      </c>
      <c r="AK63" s="113" t="e">
        <f aca="false">AH63+AI63+AJ63</f>
        <v>#REF!</v>
      </c>
      <c r="AL63" s="113" t="e">
        <f aca="false">AK63/365.25</f>
        <v>#REF!</v>
      </c>
      <c r="AN63" s="113" t="e">
        <f aca="false">#REF!</f>
        <v>#REF!</v>
      </c>
      <c r="AO63" s="113" t="e">
        <f aca="false">#REF!</f>
        <v>#REF!</v>
      </c>
      <c r="AP63" s="113" t="e">
        <f aca="false">Swaptions!BF82</f>
        <v>#NAME?</v>
      </c>
      <c r="AQ63" s="113" t="e">
        <f aca="false">AN63+AO63+AP63</f>
        <v>#REF!</v>
      </c>
      <c r="AR63" s="113" t="e">
        <f aca="false">AQ63/10</f>
        <v>#REF!</v>
      </c>
      <c r="AT63" s="113" t="n">
        <v>-14.47555072</v>
      </c>
      <c r="AU63" s="113" t="n">
        <v>3.428463</v>
      </c>
      <c r="AV63" s="113" t="n">
        <f aca="false">AT63+AU63</f>
        <v>-11.04708772</v>
      </c>
      <c r="AW63" s="113" t="n">
        <v>0.653692617102077</v>
      </c>
      <c r="AX63" s="113" t="e">
        <f aca="false">T63-AU63-AW63</f>
        <v>#REF!</v>
      </c>
      <c r="AZ63" s="114" t="n">
        <v>-41571.7286912331</v>
      </c>
      <c r="BA63" s="114" t="e">
        <f aca="false">Y63-AZ63</f>
        <v>#REF!</v>
      </c>
      <c r="BB63" s="114" t="n">
        <f aca="false">AT63*L63*10000</f>
        <v>-5934.97579520005</v>
      </c>
      <c r="BC63" s="114" t="e">
        <f aca="false">(BA63+BB63)/1000</f>
        <v>#REF!</v>
      </c>
      <c r="BE63" s="114" t="n">
        <v>-1391.54759404306</v>
      </c>
      <c r="BF63" s="114" t="n">
        <v>44.7228768477814</v>
      </c>
      <c r="BG63" s="114" t="n">
        <v>-3189.1647393351</v>
      </c>
      <c r="BI63" s="114" t="n">
        <f aca="false">((L63*10000)*(AT63+AU63))/1000</f>
        <v>-4.52930596520004</v>
      </c>
      <c r="BJ63" s="114" t="e">
        <f aca="false">((AX63/2)*L63*10000)/1000</f>
        <v>#REF!</v>
      </c>
      <c r="BK63" s="114" t="e">
        <f aca="false">(N63*AF63)/1000</f>
        <v>#REF!</v>
      </c>
      <c r="BL63" s="114" t="n">
        <v>0.0447560023951301</v>
      </c>
      <c r="BM63" s="114" t="e">
        <f aca="false">BC63-BI63-BJ63-BK63-BL63</f>
        <v>#REF!</v>
      </c>
    </row>
    <row r="64" customFormat="false" ht="12.75" hidden="false" customHeight="false" outlineLevel="0" collapsed="false">
      <c r="C64" s="107" t="n">
        <f aca="false">EOMONTH(C63,0)+1</f>
        <v>39022</v>
      </c>
      <c r="D64" s="108" t="n">
        <v>39016</v>
      </c>
      <c r="E64" s="26" t="n">
        <v>4.0255</v>
      </c>
      <c r="F64" s="27" t="n">
        <v>0.2475</v>
      </c>
      <c r="G64" s="109" t="n">
        <v>0.0478137778789707</v>
      </c>
      <c r="H64" s="109" t="n">
        <f aca="false">1/((1+G64/2)^(2*((C64-$C$1)/365.25)))</f>
        <v>0.791137817074094</v>
      </c>
      <c r="I64" s="110" t="n">
        <f aca="false">D64-$C$1</f>
        <v>1805</v>
      </c>
      <c r="K64" s="26" t="n">
        <v>3.9845</v>
      </c>
      <c r="L64" s="26" t="n">
        <f aca="false">E64-K64</f>
        <v>0.0409999999999999</v>
      </c>
      <c r="M64" s="27" t="n">
        <v>0.2475</v>
      </c>
      <c r="N64" s="112" t="n">
        <f aca="false">(F64-M64)*100</f>
        <v>0</v>
      </c>
      <c r="P64" s="113" t="e">
        <f aca="false">#REF!</f>
        <v>#REF!</v>
      </c>
      <c r="Q64" s="113" t="e">
        <f aca="false">#REF!</f>
        <v>#REF!</v>
      </c>
      <c r="R64" s="113" t="e">
        <f aca="false">Swaptions!AR83</f>
        <v>#NAME?</v>
      </c>
      <c r="S64" s="113" t="e">
        <f aca="false">P64+Q64+R64</f>
        <v>#REF!</v>
      </c>
      <c r="T64" s="113" t="e">
        <f aca="false">S64/10000</f>
        <v>#REF!</v>
      </c>
      <c r="V64" s="113" t="e">
        <f aca="false">#REF!</f>
        <v>#REF!</v>
      </c>
      <c r="W64" s="113" t="e">
        <f aca="false">#REF!</f>
        <v>#REF!</v>
      </c>
      <c r="X64" s="113" t="e">
        <f aca="false">Swaptions!AD83</f>
        <v>#NAME?</v>
      </c>
      <c r="Y64" s="113" t="e">
        <f aca="false">V64+W64+X64</f>
        <v>#REF!</v>
      </c>
      <c r="Z64" s="113" t="e">
        <f aca="false">Y64/1000</f>
        <v>#REF!</v>
      </c>
      <c r="AB64" s="113" t="e">
        <f aca="false">#REF!</f>
        <v>#REF!</v>
      </c>
      <c r="AC64" s="113" t="e">
        <f aca="false">#REF!</f>
        <v>#REF!</v>
      </c>
      <c r="AD64" s="113" t="e">
        <f aca="false">Swaptions!BT83</f>
        <v>#NAME?</v>
      </c>
      <c r="AE64" s="113" t="e">
        <f aca="false">AB64+AC64+AD64</f>
        <v>#REF!</v>
      </c>
      <c r="AF64" s="113" t="e">
        <f aca="false">AE64/100</f>
        <v>#REF!</v>
      </c>
      <c r="AH64" s="113" t="e">
        <f aca="false">#REF!</f>
        <v>#REF!</v>
      </c>
      <c r="AI64" s="113" t="e">
        <f aca="false">#REF!</f>
        <v>#REF!</v>
      </c>
      <c r="AJ64" s="113" t="e">
        <f aca="false">Swaptions!CH83</f>
        <v>#NAME?</v>
      </c>
      <c r="AK64" s="113" t="e">
        <f aca="false">AH64+AI64+AJ64</f>
        <v>#REF!</v>
      </c>
      <c r="AL64" s="113" t="e">
        <f aca="false">AK64/365.25</f>
        <v>#REF!</v>
      </c>
      <c r="AN64" s="113" t="e">
        <f aca="false">#REF!</f>
        <v>#REF!</v>
      </c>
      <c r="AO64" s="113" t="e">
        <f aca="false">#REF!</f>
        <v>#REF!</v>
      </c>
      <c r="AP64" s="113" t="e">
        <f aca="false">Swaptions!BF83</f>
        <v>#NAME?</v>
      </c>
      <c r="AQ64" s="113" t="e">
        <f aca="false">AN64+AO64+AP64</f>
        <v>#REF!</v>
      </c>
      <c r="AR64" s="113" t="e">
        <f aca="false">AQ64/10</f>
        <v>#REF!</v>
      </c>
      <c r="AT64" s="113" t="n">
        <v>-13.93741228</v>
      </c>
      <c r="AU64" s="113" t="n">
        <v>3.30100635</v>
      </c>
      <c r="AV64" s="113" t="n">
        <f aca="false">AT64+AU64</f>
        <v>-10.63640593</v>
      </c>
      <c r="AW64" s="113" t="n">
        <v>0.781149267102076</v>
      </c>
      <c r="AX64" s="113" t="e">
        <f aca="false">T64-AU64-AW64</f>
        <v>#REF!</v>
      </c>
      <c r="AZ64" s="114" t="n">
        <v>-41571.7286912331</v>
      </c>
      <c r="BA64" s="114" t="e">
        <f aca="false">Y64-AZ64</f>
        <v>#REF!</v>
      </c>
      <c r="BB64" s="114" t="n">
        <f aca="false">AT64*L64*10000</f>
        <v>-5714.33903479999</v>
      </c>
      <c r="BC64" s="114" t="e">
        <f aca="false">(BA64+BB64)/1000</f>
        <v>#REF!</v>
      </c>
      <c r="BE64" s="114" t="n">
        <v>-1391.54759404306</v>
      </c>
      <c r="BF64" s="114" t="n">
        <v>44.7228768477814</v>
      </c>
      <c r="BG64" s="114" t="n">
        <v>-3189.1647393351</v>
      </c>
      <c r="BI64" s="114" t="n">
        <f aca="false">((L64*10000)*(AT64+AU64))/1000</f>
        <v>-4.36092643129999</v>
      </c>
      <c r="BJ64" s="114" t="e">
        <f aca="false">((AX64/2)*L64*10000)/1000</f>
        <v>#REF!</v>
      </c>
      <c r="BK64" s="114" t="e">
        <f aca="false">(N64*AF64)/1000</f>
        <v>#REF!</v>
      </c>
      <c r="BL64" s="114" t="n">
        <v>0.0447560023951301</v>
      </c>
      <c r="BM64" s="114" t="e">
        <f aca="false">BC64-BI64-BJ64-BK64-BL64</f>
        <v>#REF!</v>
      </c>
    </row>
    <row r="65" customFormat="false" ht="12.75" hidden="false" customHeight="false" outlineLevel="0" collapsed="false">
      <c r="C65" s="107" t="n">
        <f aca="false">EOMONTH(C64,0)+1</f>
        <v>39052</v>
      </c>
      <c r="D65" s="108" t="n">
        <v>39048</v>
      </c>
      <c r="E65" s="26" t="n">
        <v>4.1855</v>
      </c>
      <c r="F65" s="27" t="n">
        <v>0.2475</v>
      </c>
      <c r="G65" s="109" t="n">
        <v>0.0480141504672522</v>
      </c>
      <c r="H65" s="109" t="n">
        <f aca="false">1/((1+G65/2)^(2*((C65-$C$1)/365.25)))</f>
        <v>0.787296447360028</v>
      </c>
      <c r="I65" s="110" t="n">
        <f aca="false">D65-$C$1</f>
        <v>1837</v>
      </c>
      <c r="K65" s="26" t="n">
        <v>4.1445</v>
      </c>
      <c r="L65" s="26" t="n">
        <f aca="false">E65-K65</f>
        <v>0.0410000000000013</v>
      </c>
      <c r="M65" s="27" t="n">
        <v>0.2475</v>
      </c>
      <c r="N65" s="112" t="n">
        <f aca="false">(F65-M65)*100</f>
        <v>0</v>
      </c>
      <c r="P65" s="113" t="e">
        <f aca="false">#REF!</f>
        <v>#REF!</v>
      </c>
      <c r="Q65" s="113" t="e">
        <f aca="false">#REF!</f>
        <v>#REF!</v>
      </c>
      <c r="R65" s="113" t="e">
        <f aca="false">Swaptions!AR84</f>
        <v>#NAME?</v>
      </c>
      <c r="S65" s="113" t="e">
        <f aca="false">P65+Q65+R65</f>
        <v>#REF!</v>
      </c>
      <c r="T65" s="113" t="e">
        <f aca="false">S65/10000</f>
        <v>#REF!</v>
      </c>
      <c r="V65" s="113" t="e">
        <f aca="false">#REF!</f>
        <v>#REF!</v>
      </c>
      <c r="W65" s="113" t="e">
        <f aca="false">#REF!</f>
        <v>#REF!</v>
      </c>
      <c r="X65" s="113" t="e">
        <f aca="false">Swaptions!AD84</f>
        <v>#NAME?</v>
      </c>
      <c r="Y65" s="113" t="e">
        <f aca="false">V65+W65+X65</f>
        <v>#REF!</v>
      </c>
      <c r="Z65" s="113" t="e">
        <f aca="false">Y65/1000</f>
        <v>#REF!</v>
      </c>
      <c r="AB65" s="113" t="e">
        <f aca="false">#REF!</f>
        <v>#REF!</v>
      </c>
      <c r="AC65" s="113" t="e">
        <f aca="false">#REF!</f>
        <v>#REF!</v>
      </c>
      <c r="AD65" s="113" t="e">
        <f aca="false">Swaptions!BT84</f>
        <v>#NAME?</v>
      </c>
      <c r="AE65" s="113" t="e">
        <f aca="false">AB65+AC65+AD65</f>
        <v>#REF!</v>
      </c>
      <c r="AF65" s="113" t="e">
        <f aca="false">AE65/100</f>
        <v>#REF!</v>
      </c>
      <c r="AH65" s="113" t="e">
        <f aca="false">#REF!</f>
        <v>#REF!</v>
      </c>
      <c r="AI65" s="113" t="e">
        <f aca="false">#REF!</f>
        <v>#REF!</v>
      </c>
      <c r="AJ65" s="113" t="e">
        <f aca="false">Swaptions!CH84</f>
        <v>#NAME?</v>
      </c>
      <c r="AK65" s="113" t="e">
        <f aca="false">AH65+AI65+AJ65</f>
        <v>#REF!</v>
      </c>
      <c r="AL65" s="113" t="e">
        <f aca="false">AK65/365.25</f>
        <v>#REF!</v>
      </c>
      <c r="AN65" s="113" t="e">
        <f aca="false">#REF!</f>
        <v>#REF!</v>
      </c>
      <c r="AO65" s="113" t="e">
        <f aca="false">#REF!</f>
        <v>#REF!</v>
      </c>
      <c r="AP65" s="113" t="e">
        <f aca="false">Swaptions!BF84</f>
        <v>#NAME?</v>
      </c>
      <c r="AQ65" s="113" t="e">
        <f aca="false">AN65+AO65+AP65</f>
        <v>#REF!</v>
      </c>
      <c r="AR65" s="113" t="e">
        <f aca="false">AQ65/10</f>
        <v>#REF!</v>
      </c>
      <c r="AT65" s="113" t="n">
        <v>-14.33205088</v>
      </c>
      <c r="AU65" s="113" t="n">
        <v>3.39447577</v>
      </c>
      <c r="AV65" s="113" t="n">
        <f aca="false">AT65+AU65</f>
        <v>-10.93757511</v>
      </c>
      <c r="AW65" s="113" t="n">
        <v>0.687679847102076</v>
      </c>
      <c r="AX65" s="113" t="e">
        <f aca="false">T65-AU65-AW65</f>
        <v>#REF!</v>
      </c>
      <c r="AZ65" s="114" t="n">
        <v>-41571.7286912331</v>
      </c>
      <c r="BA65" s="114" t="e">
        <f aca="false">Y65-AZ65</f>
        <v>#REF!</v>
      </c>
      <c r="BB65" s="114" t="n">
        <f aca="false">AT65*L65*10000</f>
        <v>-5876.14086080018</v>
      </c>
      <c r="BC65" s="114" t="e">
        <f aca="false">(BA65+BB65)/1000</f>
        <v>#REF!</v>
      </c>
      <c r="BE65" s="114" t="n">
        <v>-1391.54759404306</v>
      </c>
      <c r="BF65" s="114" t="n">
        <v>44.7228768477814</v>
      </c>
      <c r="BG65" s="114" t="n">
        <v>-3189.1647393351</v>
      </c>
      <c r="BI65" s="114" t="n">
        <f aca="false">((L65*10000)*(AT65+AU65))/1000</f>
        <v>-4.48440579510014</v>
      </c>
      <c r="BJ65" s="114" t="e">
        <f aca="false">((AX65/2)*L65*10000)/1000</f>
        <v>#REF!</v>
      </c>
      <c r="BK65" s="114" t="e">
        <f aca="false">(N65*AF65)/1000</f>
        <v>#REF!</v>
      </c>
      <c r="BL65" s="114" t="n">
        <v>0.0447560023951301</v>
      </c>
      <c r="BM65" s="114" t="e">
        <f aca="false">BC65-BI65-BJ65-BK65-BL65</f>
        <v>#REF!</v>
      </c>
    </row>
    <row r="66" customFormat="false" ht="12.75" hidden="false" customHeight="false" outlineLevel="0" collapsed="false">
      <c r="C66" s="107" t="n">
        <f aca="false">EOMONTH(C65,0)+1</f>
        <v>39083</v>
      </c>
      <c r="D66" s="108" t="n">
        <v>39077</v>
      </c>
      <c r="E66" s="26" t="n">
        <v>4.2055</v>
      </c>
      <c r="F66" s="27" t="n">
        <v>0.2475</v>
      </c>
      <c r="G66" s="109" t="n">
        <v>0.0481855143585719</v>
      </c>
      <c r="H66" s="109" t="n">
        <f aca="false">1/((1+G66/2)^(2*((C66-$C$1)/365.25)))</f>
        <v>0.783460169812974</v>
      </c>
      <c r="I66" s="110" t="n">
        <f aca="false">D66-$C$1</f>
        <v>1866</v>
      </c>
      <c r="K66" s="26" t="n">
        <v>4.1645</v>
      </c>
      <c r="L66" s="26" t="n">
        <f aca="false">E66-K66</f>
        <v>0.0409999999999995</v>
      </c>
      <c r="M66" s="27" t="n">
        <v>0.2475</v>
      </c>
      <c r="N66" s="112" t="n">
        <f aca="false">(F66-M66)*100</f>
        <v>0</v>
      </c>
      <c r="P66" s="113" t="e">
        <f aca="false">#REF!</f>
        <v>#REF!</v>
      </c>
      <c r="Q66" s="113" t="e">
        <f aca="false">#REF!</f>
        <v>#REF!</v>
      </c>
      <c r="R66" s="113" t="e">
        <f aca="false">Swaptions!AR85</f>
        <v>#NAME?</v>
      </c>
      <c r="S66" s="113" t="e">
        <f aca="false">P66+Q66+R66</f>
        <v>#REF!</v>
      </c>
      <c r="T66" s="113" t="e">
        <f aca="false">S66/10000</f>
        <v>#REF!</v>
      </c>
      <c r="V66" s="113" t="e">
        <f aca="false">#REF!</f>
        <v>#REF!</v>
      </c>
      <c r="W66" s="113" t="e">
        <f aca="false">#REF!</f>
        <v>#REF!</v>
      </c>
      <c r="X66" s="113" t="e">
        <f aca="false">Swaptions!AD85</f>
        <v>#NAME?</v>
      </c>
      <c r="Y66" s="113" t="e">
        <f aca="false">V66+W66+X66</f>
        <v>#REF!</v>
      </c>
      <c r="Z66" s="113" t="e">
        <f aca="false">Y66/1000</f>
        <v>#REF!</v>
      </c>
      <c r="AB66" s="113" t="e">
        <f aca="false">#REF!</f>
        <v>#REF!</v>
      </c>
      <c r="AC66" s="113" t="e">
        <f aca="false">#REF!</f>
        <v>#REF!</v>
      </c>
      <c r="AD66" s="113" t="e">
        <f aca="false">Swaptions!BT85</f>
        <v>#NAME?</v>
      </c>
      <c r="AE66" s="113" t="e">
        <f aca="false">AB66+AC66+AD66</f>
        <v>#REF!</v>
      </c>
      <c r="AF66" s="113" t="e">
        <f aca="false">AE66/100</f>
        <v>#REF!</v>
      </c>
      <c r="AH66" s="113" t="e">
        <f aca="false">#REF!</f>
        <v>#REF!</v>
      </c>
      <c r="AI66" s="113" t="e">
        <f aca="false">#REF!</f>
        <v>#REF!</v>
      </c>
      <c r="AJ66" s="113" t="e">
        <f aca="false">Swaptions!CH85</f>
        <v>#NAME?</v>
      </c>
      <c r="AK66" s="113" t="e">
        <f aca="false">AH66+AI66+AJ66</f>
        <v>#REF!</v>
      </c>
      <c r="AL66" s="113" t="e">
        <f aca="false">AK66/365.25</f>
        <v>#REF!</v>
      </c>
      <c r="AN66" s="113" t="e">
        <f aca="false">#REF!</f>
        <v>#REF!</v>
      </c>
      <c r="AO66" s="113" t="e">
        <f aca="false">#REF!</f>
        <v>#REF!</v>
      </c>
      <c r="AP66" s="113" t="e">
        <f aca="false">Swaptions!BF85</f>
        <v>#NAME?</v>
      </c>
      <c r="AQ66" s="113" t="e">
        <f aca="false">AN66+AO66+AP66</f>
        <v>#REF!</v>
      </c>
      <c r="AR66" s="113" t="e">
        <f aca="false">AQ66/10</f>
        <v>#REF!</v>
      </c>
      <c r="AT66" s="113" t="n">
        <v>-2.12015855</v>
      </c>
      <c r="AU66" s="113" t="n">
        <v>3.37793388</v>
      </c>
      <c r="AV66" s="113" t="n">
        <f aca="false">AT66+AU66</f>
        <v>1.25777533</v>
      </c>
      <c r="AW66" s="113" t="n">
        <v>0.704221737102076</v>
      </c>
      <c r="AX66" s="113" t="e">
        <f aca="false">T66-AU66-AW66</f>
        <v>#REF!</v>
      </c>
      <c r="AZ66" s="114" t="n">
        <v>-41571.7286912331</v>
      </c>
      <c r="BA66" s="114" t="e">
        <f aca="false">Y66-AZ66</f>
        <v>#REF!</v>
      </c>
      <c r="BB66" s="114" t="n">
        <f aca="false">AT66*L66*10000</f>
        <v>-869.265005499989</v>
      </c>
      <c r="BC66" s="114" t="e">
        <f aca="false">(BA66+BB66)/1000</f>
        <v>#REF!</v>
      </c>
      <c r="BE66" s="114" t="n">
        <v>-1391.54759404306</v>
      </c>
      <c r="BF66" s="114" t="n">
        <v>44.7228768477814</v>
      </c>
      <c r="BG66" s="114" t="n">
        <v>-3189.1647393351</v>
      </c>
      <c r="BI66" s="114" t="n">
        <f aca="false">((L66*10000)*(AT66+AU66))/1000</f>
        <v>0.515687885299993</v>
      </c>
      <c r="BJ66" s="114" t="e">
        <f aca="false">((AX66/2)*L66*10000)/1000</f>
        <v>#REF!</v>
      </c>
      <c r="BK66" s="114" t="e">
        <f aca="false">(N66*AF66)/1000</f>
        <v>#REF!</v>
      </c>
      <c r="BL66" s="114" t="n">
        <v>0.0447560023951301</v>
      </c>
      <c r="BM66" s="114" t="e">
        <f aca="false">BC66-BI66-BJ66-BK66-BL66</f>
        <v>#REF!</v>
      </c>
    </row>
    <row r="67" customFormat="false" ht="12.75" hidden="false" customHeight="false" outlineLevel="0" collapsed="false">
      <c r="C67" s="107" t="n">
        <f aca="false">EOMONTH(C66,0)+1</f>
        <v>39114</v>
      </c>
      <c r="D67" s="108" t="n">
        <v>39108</v>
      </c>
      <c r="E67" s="26" t="n">
        <v>4.1215</v>
      </c>
      <c r="F67" s="27" t="n">
        <v>0.2425</v>
      </c>
      <c r="G67" s="109" t="n">
        <v>0.0483568782597041</v>
      </c>
      <c r="H67" s="109" t="n">
        <f aca="false">1/((1+G67/2)^(2*((C67-$C$1)/365.25)))</f>
        <v>0.779620496531268</v>
      </c>
      <c r="I67" s="110" t="n">
        <f aca="false">D67-$C$1</f>
        <v>1897</v>
      </c>
      <c r="K67" s="26" t="n">
        <v>4.0805</v>
      </c>
      <c r="L67" s="26" t="n">
        <f aca="false">E67-K67</f>
        <v>0.0410000000000004</v>
      </c>
      <c r="M67" s="27" t="n">
        <v>0.2425</v>
      </c>
      <c r="N67" s="112" t="n">
        <f aca="false">(F67-M67)*100</f>
        <v>0</v>
      </c>
      <c r="P67" s="113" t="e">
        <f aca="false">#REF!</f>
        <v>#REF!</v>
      </c>
      <c r="Q67" s="113" t="e">
        <f aca="false">#REF!</f>
        <v>#REF!</v>
      </c>
      <c r="R67" s="113" t="e">
        <f aca="false">Swaptions!AR86</f>
        <v>#NAME?</v>
      </c>
      <c r="S67" s="113" t="e">
        <f aca="false">P67+Q67+R67</f>
        <v>#REF!</v>
      </c>
      <c r="T67" s="113" t="e">
        <f aca="false">S67/10000</f>
        <v>#REF!</v>
      </c>
      <c r="V67" s="113" t="e">
        <f aca="false">#REF!</f>
        <v>#REF!</v>
      </c>
      <c r="W67" s="113" t="e">
        <f aca="false">#REF!</f>
        <v>#REF!</v>
      </c>
      <c r="X67" s="113" t="e">
        <f aca="false">Swaptions!AD86</f>
        <v>#NAME?</v>
      </c>
      <c r="Y67" s="113" t="e">
        <f aca="false">V67+W67+X67</f>
        <v>#REF!</v>
      </c>
      <c r="Z67" s="113" t="e">
        <f aca="false">Y67/1000</f>
        <v>#REF!</v>
      </c>
      <c r="AB67" s="113" t="e">
        <f aca="false">#REF!</f>
        <v>#REF!</v>
      </c>
      <c r="AC67" s="113" t="e">
        <f aca="false">#REF!</f>
        <v>#REF!</v>
      </c>
      <c r="AD67" s="113" t="e">
        <f aca="false">Swaptions!BT86</f>
        <v>#NAME?</v>
      </c>
      <c r="AE67" s="113" t="e">
        <f aca="false">AB67+AC67+AD67</f>
        <v>#REF!</v>
      </c>
      <c r="AF67" s="113" t="e">
        <f aca="false">AE67/100</f>
        <v>#REF!</v>
      </c>
      <c r="AH67" s="113" t="e">
        <f aca="false">#REF!</f>
        <v>#REF!</v>
      </c>
      <c r="AI67" s="113" t="e">
        <f aca="false">#REF!</f>
        <v>#REF!</v>
      </c>
      <c r="AJ67" s="113" t="e">
        <f aca="false">Swaptions!CH86</f>
        <v>#NAME?</v>
      </c>
      <c r="AK67" s="113" t="e">
        <f aca="false">AH67+AI67+AJ67</f>
        <v>#REF!</v>
      </c>
      <c r="AL67" s="113" t="e">
        <f aca="false">AK67/365.25</f>
        <v>#REF!</v>
      </c>
      <c r="AN67" s="113" t="e">
        <f aca="false">#REF!</f>
        <v>#REF!</v>
      </c>
      <c r="AO67" s="113" t="e">
        <f aca="false">#REF!</f>
        <v>#REF!</v>
      </c>
      <c r="AP67" s="113" t="e">
        <f aca="false">Swaptions!BF86</f>
        <v>#NAME?</v>
      </c>
      <c r="AQ67" s="113" t="e">
        <f aca="false">AN67+AO67+AP67</f>
        <v>#REF!</v>
      </c>
      <c r="AR67" s="113" t="e">
        <f aca="false">AQ67/10</f>
        <v>#REF!</v>
      </c>
      <c r="AT67" s="113" t="n">
        <v>-1.90561096</v>
      </c>
      <c r="AU67" s="113" t="n">
        <v>3.03608278</v>
      </c>
      <c r="AV67" s="113" t="n">
        <f aca="false">AT67+AU67</f>
        <v>1.13047182</v>
      </c>
      <c r="AW67" s="113" t="n">
        <v>1.04607283710208</v>
      </c>
      <c r="AX67" s="113" t="e">
        <f aca="false">T67-AU67-AW67</f>
        <v>#REF!</v>
      </c>
      <c r="AZ67" s="114" t="n">
        <v>-41571.7286912331</v>
      </c>
      <c r="BA67" s="114" t="e">
        <f aca="false">Y67-AZ67</f>
        <v>#REF!</v>
      </c>
      <c r="BB67" s="114" t="n">
        <f aca="false">AT67*L67*10000</f>
        <v>-781.300493600007</v>
      </c>
      <c r="BC67" s="114" t="e">
        <f aca="false">(BA67+BB67)/1000</f>
        <v>#REF!</v>
      </c>
      <c r="BE67" s="114" t="n">
        <v>-1391.54759404306</v>
      </c>
      <c r="BF67" s="114" t="n">
        <v>44.7228768477814</v>
      </c>
      <c r="BG67" s="114" t="n">
        <v>-3189.1647393351</v>
      </c>
      <c r="BI67" s="114" t="n">
        <f aca="false">((L67*10000)*(AT67+AU67))/1000</f>
        <v>0.463493446200004</v>
      </c>
      <c r="BJ67" s="114" t="e">
        <f aca="false">((AX67/2)*L67*10000)/1000</f>
        <v>#REF!</v>
      </c>
      <c r="BK67" s="114" t="e">
        <f aca="false">(N67*AF67)/1000</f>
        <v>#REF!</v>
      </c>
      <c r="BL67" s="114" t="n">
        <v>0.0447560023951301</v>
      </c>
      <c r="BM67" s="114" t="e">
        <f aca="false">BC67-BI67-BJ67-BK67-BL67</f>
        <v>#REF!</v>
      </c>
    </row>
    <row r="68" customFormat="false" ht="12.75" hidden="false" customHeight="false" outlineLevel="0" collapsed="false">
      <c r="C68" s="107" t="n">
        <f aca="false">EOMONTH(C67,0)+1</f>
        <v>39142</v>
      </c>
      <c r="D68" s="108" t="n">
        <v>39136</v>
      </c>
      <c r="E68" s="26" t="n">
        <v>3.9865</v>
      </c>
      <c r="F68" s="27" t="n">
        <v>0.24</v>
      </c>
      <c r="G68" s="109" t="n">
        <v>0.048511658565936</v>
      </c>
      <c r="H68" s="109" t="n">
        <f aca="false">1/((1+G68/2)^(2*((C68-$C$1)/365.25)))</f>
        <v>0.776149682512163</v>
      </c>
      <c r="I68" s="110" t="n">
        <f aca="false">D68-$C$1</f>
        <v>1925</v>
      </c>
      <c r="K68" s="26" t="n">
        <v>3.9455</v>
      </c>
      <c r="L68" s="26" t="n">
        <f aca="false">E68-K68</f>
        <v>0.0410000000000004</v>
      </c>
      <c r="M68" s="27" t="n">
        <v>0.24</v>
      </c>
      <c r="N68" s="112" t="n">
        <f aca="false">(F68-M68)*100</f>
        <v>0</v>
      </c>
      <c r="P68" s="113" t="e">
        <f aca="false">#REF!</f>
        <v>#REF!</v>
      </c>
      <c r="Q68" s="113" t="e">
        <f aca="false">#REF!</f>
        <v>#REF!</v>
      </c>
      <c r="R68" s="113" t="e">
        <f aca="false">Swaptions!AR87</f>
        <v>#NAME?</v>
      </c>
      <c r="S68" s="113" t="e">
        <f aca="false">P68+Q68+R68</f>
        <v>#REF!</v>
      </c>
      <c r="T68" s="113" t="e">
        <f aca="false">S68/10000</f>
        <v>#REF!</v>
      </c>
      <c r="V68" s="113" t="e">
        <f aca="false">#REF!</f>
        <v>#REF!</v>
      </c>
      <c r="W68" s="113" t="e">
        <f aca="false">#REF!</f>
        <v>#REF!</v>
      </c>
      <c r="X68" s="113" t="e">
        <f aca="false">Swaptions!AD87</f>
        <v>#NAME?</v>
      </c>
      <c r="Y68" s="113" t="e">
        <f aca="false">V68+W68+X68</f>
        <v>#REF!</v>
      </c>
      <c r="Z68" s="113" t="e">
        <f aca="false">Y68/1000</f>
        <v>#REF!</v>
      </c>
      <c r="AB68" s="113" t="e">
        <f aca="false">#REF!</f>
        <v>#REF!</v>
      </c>
      <c r="AC68" s="113" t="e">
        <f aca="false">#REF!</f>
        <v>#REF!</v>
      </c>
      <c r="AD68" s="113" t="e">
        <f aca="false">Swaptions!BT87</f>
        <v>#NAME?</v>
      </c>
      <c r="AE68" s="113" t="e">
        <f aca="false">AB68+AC68+AD68</f>
        <v>#REF!</v>
      </c>
      <c r="AF68" s="113" t="e">
        <f aca="false">AE68/100</f>
        <v>#REF!</v>
      </c>
      <c r="AH68" s="113" t="e">
        <f aca="false">#REF!</f>
        <v>#REF!</v>
      </c>
      <c r="AI68" s="113" t="e">
        <f aca="false">#REF!</f>
        <v>#REF!</v>
      </c>
      <c r="AJ68" s="113" t="e">
        <f aca="false">Swaptions!CH87</f>
        <v>#NAME?</v>
      </c>
      <c r="AK68" s="113" t="e">
        <f aca="false">AH68+AI68+AJ68</f>
        <v>#REF!</v>
      </c>
      <c r="AL68" s="113" t="e">
        <f aca="false">AK68/365.25</f>
        <v>#REF!</v>
      </c>
      <c r="AN68" s="113" t="e">
        <f aca="false">#REF!</f>
        <v>#REF!</v>
      </c>
      <c r="AO68" s="113" t="e">
        <f aca="false">#REF!</f>
        <v>#REF!</v>
      </c>
      <c r="AP68" s="113" t="e">
        <f aca="false">Swaptions!BF87</f>
        <v>#NAME?</v>
      </c>
      <c r="AQ68" s="113" t="e">
        <f aca="false">AN68+AO68+AP68</f>
        <v>#REF!</v>
      </c>
      <c r="AR68" s="113" t="e">
        <f aca="false">AQ68/10</f>
        <v>#REF!</v>
      </c>
      <c r="AT68" s="113" t="n">
        <v>-2.10037346</v>
      </c>
      <c r="AU68" s="113" t="n">
        <v>3.34641137</v>
      </c>
      <c r="AV68" s="113" t="n">
        <f aca="false">AT68+AU68</f>
        <v>1.24603791</v>
      </c>
      <c r="AW68" s="113" t="n">
        <v>0.735744247102076</v>
      </c>
      <c r="AX68" s="113" t="e">
        <f aca="false">T68-AU68-AW68</f>
        <v>#REF!</v>
      </c>
      <c r="AZ68" s="114" t="n">
        <v>-41571.7286912331</v>
      </c>
      <c r="BA68" s="114" t="e">
        <f aca="false">Y68-AZ68</f>
        <v>#REF!</v>
      </c>
      <c r="BB68" s="114" t="n">
        <f aca="false">AT68*L68*10000</f>
        <v>-861.153118600008</v>
      </c>
      <c r="BC68" s="114" t="e">
        <f aca="false">(BA68+BB68)/1000</f>
        <v>#REF!</v>
      </c>
      <c r="BE68" s="114" t="n">
        <v>-1391.54759404306</v>
      </c>
      <c r="BF68" s="114" t="n">
        <v>44.7228768477814</v>
      </c>
      <c r="BG68" s="114" t="n">
        <v>-3189.1647393351</v>
      </c>
      <c r="BI68" s="114" t="n">
        <f aca="false">((L68*10000)*(AT68+AU68))/1000</f>
        <v>0.510875543100005</v>
      </c>
      <c r="BJ68" s="114" t="e">
        <f aca="false">((AX68/2)*L68*10000)/1000</f>
        <v>#REF!</v>
      </c>
      <c r="BK68" s="114" t="e">
        <f aca="false">(N68*AF68)/1000</f>
        <v>#REF!</v>
      </c>
      <c r="BL68" s="114" t="n">
        <v>0.0447560023951301</v>
      </c>
      <c r="BM68" s="114" t="e">
        <f aca="false">BC68-BI68-BJ68-BK68-BL68</f>
        <v>#REF!</v>
      </c>
    </row>
    <row r="69" customFormat="false" ht="12.75" hidden="false" customHeight="false" outlineLevel="0" collapsed="false">
      <c r="C69" s="107" t="n">
        <f aca="false">EOMONTH(C68,0)+1</f>
        <v>39173</v>
      </c>
      <c r="D69" s="108" t="n">
        <v>39168</v>
      </c>
      <c r="E69" s="26" t="n">
        <v>3.8365</v>
      </c>
      <c r="F69" s="27" t="n">
        <v>0.24</v>
      </c>
      <c r="G69" s="109" t="n">
        <v>0.0486830224857435</v>
      </c>
      <c r="H69" s="109" t="n">
        <f aca="false">1/((1+G69/2)^(2*((C69-$C$1)/365.25)))</f>
        <v>0.772304198811289</v>
      </c>
      <c r="I69" s="110" t="n">
        <f aca="false">D69-$C$1</f>
        <v>1957</v>
      </c>
      <c r="K69" s="26" t="n">
        <v>3.7955</v>
      </c>
      <c r="L69" s="26" t="n">
        <f aca="false">E69-K69</f>
        <v>0.0410000000000004</v>
      </c>
      <c r="M69" s="27" t="n">
        <v>0.24</v>
      </c>
      <c r="N69" s="112" t="n">
        <f aca="false">(F69-M69)*100</f>
        <v>0</v>
      </c>
      <c r="P69" s="113" t="e">
        <f aca="false">#REF!</f>
        <v>#REF!</v>
      </c>
      <c r="Q69" s="113" t="e">
        <f aca="false">#REF!</f>
        <v>#REF!</v>
      </c>
      <c r="R69" s="113" t="e">
        <f aca="false">Swaptions!AR88</f>
        <v>#NAME?</v>
      </c>
      <c r="S69" s="113" t="e">
        <f aca="false">P69+Q69+R69</f>
        <v>#REF!</v>
      </c>
      <c r="T69" s="113" t="e">
        <f aca="false">S69/10000</f>
        <v>#REF!</v>
      </c>
      <c r="V69" s="113" t="e">
        <f aca="false">#REF!</f>
        <v>#REF!</v>
      </c>
      <c r="W69" s="113" t="e">
        <f aca="false">#REF!</f>
        <v>#REF!</v>
      </c>
      <c r="X69" s="113" t="e">
        <f aca="false">Swaptions!AD88</f>
        <v>#NAME?</v>
      </c>
      <c r="Y69" s="113" t="e">
        <f aca="false">V69+W69+X69</f>
        <v>#REF!</v>
      </c>
      <c r="Z69" s="113" t="e">
        <f aca="false">Y69/1000</f>
        <v>#REF!</v>
      </c>
      <c r="AB69" s="113" t="e">
        <f aca="false">#REF!</f>
        <v>#REF!</v>
      </c>
      <c r="AC69" s="113" t="e">
        <f aca="false">#REF!</f>
        <v>#REF!</v>
      </c>
      <c r="AD69" s="113" t="e">
        <f aca="false">Swaptions!BT88</f>
        <v>#NAME?</v>
      </c>
      <c r="AE69" s="113" t="e">
        <f aca="false">AB69+AC69+AD69</f>
        <v>#REF!</v>
      </c>
      <c r="AF69" s="113" t="e">
        <f aca="false">AE69/100</f>
        <v>#REF!</v>
      </c>
      <c r="AH69" s="113" t="e">
        <f aca="false">#REF!</f>
        <v>#REF!</v>
      </c>
      <c r="AI69" s="113" t="e">
        <f aca="false">#REF!</f>
        <v>#REF!</v>
      </c>
      <c r="AJ69" s="113" t="e">
        <f aca="false">Swaptions!CH88</f>
        <v>#NAME?</v>
      </c>
      <c r="AK69" s="113" t="e">
        <f aca="false">AH69+AI69+AJ69</f>
        <v>#REF!</v>
      </c>
      <c r="AL69" s="113" t="e">
        <f aca="false">AK69/365.25</f>
        <v>#REF!</v>
      </c>
      <c r="AN69" s="113" t="e">
        <f aca="false">#REF!</f>
        <v>#REF!</v>
      </c>
      <c r="AO69" s="113" t="e">
        <f aca="false">#REF!</f>
        <v>#REF!</v>
      </c>
      <c r="AP69" s="113" t="e">
        <f aca="false">Swaptions!BF88</f>
        <v>#NAME?</v>
      </c>
      <c r="AQ69" s="113" t="e">
        <f aca="false">AN69+AO69+AP69</f>
        <v>#REF!</v>
      </c>
      <c r="AR69" s="113" t="e">
        <f aca="false">AQ69/10</f>
        <v>#REF!</v>
      </c>
      <c r="AT69" s="113" t="n">
        <v>-2.02255279</v>
      </c>
      <c r="AU69" s="113" t="n">
        <v>3.22241597</v>
      </c>
      <c r="AV69" s="113" t="n">
        <f aca="false">AT69+AU69</f>
        <v>1.19986318</v>
      </c>
      <c r="AW69" s="113" t="n">
        <v>0.859739647102076</v>
      </c>
      <c r="AX69" s="113" t="e">
        <f aca="false">T69-AU69-AW69</f>
        <v>#REF!</v>
      </c>
      <c r="AZ69" s="114" t="n">
        <v>-41571.7286912331</v>
      </c>
      <c r="BA69" s="114" t="e">
        <f aca="false">Y69-AZ69</f>
        <v>#REF!</v>
      </c>
      <c r="BB69" s="114" t="n">
        <f aca="false">AT69*L69*10000</f>
        <v>-829.246643900008</v>
      </c>
      <c r="BC69" s="114" t="e">
        <f aca="false">(BA69+BB69)/1000</f>
        <v>#REF!</v>
      </c>
      <c r="BE69" s="114" t="n">
        <v>-1391.54759404306</v>
      </c>
      <c r="BF69" s="114" t="n">
        <v>44.7228768477814</v>
      </c>
      <c r="BG69" s="114" t="n">
        <v>-3189.1647393351</v>
      </c>
      <c r="BI69" s="114" t="n">
        <f aca="false">((L69*10000)*(AT69+AU69))/1000</f>
        <v>0.491943903800004</v>
      </c>
      <c r="BJ69" s="114" t="e">
        <f aca="false">((AX69/2)*L69*10000)/1000</f>
        <v>#REF!</v>
      </c>
      <c r="BK69" s="114" t="e">
        <f aca="false">(N69*AF69)/1000</f>
        <v>#REF!</v>
      </c>
      <c r="BL69" s="114" t="n">
        <v>0.0447560023951301</v>
      </c>
      <c r="BM69" s="114" t="e">
        <f aca="false">BC69-BI69-BJ69-BK69-BL69</f>
        <v>#REF!</v>
      </c>
    </row>
    <row r="70" customFormat="false" ht="12.75" hidden="false" customHeight="false" outlineLevel="0" collapsed="false">
      <c r="C70" s="107" t="n">
        <f aca="false">EOMONTH(C69,0)+1</f>
        <v>39203</v>
      </c>
      <c r="D70" s="108" t="n">
        <v>39197</v>
      </c>
      <c r="E70" s="26" t="n">
        <v>3.8405</v>
      </c>
      <c r="F70" s="27" t="n">
        <v>0.24</v>
      </c>
      <c r="G70" s="109" t="n">
        <v>0.0488488585465117</v>
      </c>
      <c r="H70" s="109" t="n">
        <f aca="false">1/((1+G70/2)^(2*((C70-$C$1)/365.25)))</f>
        <v>0.768580178472167</v>
      </c>
      <c r="I70" s="110" t="n">
        <f aca="false">D70-$C$1</f>
        <v>1986</v>
      </c>
      <c r="K70" s="26" t="n">
        <v>3.7995</v>
      </c>
      <c r="L70" s="26" t="n">
        <f aca="false">E70-K70</f>
        <v>0.0410000000000004</v>
      </c>
      <c r="M70" s="27" t="n">
        <v>0.24</v>
      </c>
      <c r="N70" s="112" t="n">
        <f aca="false">(F70-M70)*100</f>
        <v>0</v>
      </c>
      <c r="P70" s="113" t="e">
        <f aca="false">#REF!</f>
        <v>#REF!</v>
      </c>
      <c r="Q70" s="113" t="e">
        <f aca="false">#REF!</f>
        <v>#REF!</v>
      </c>
      <c r="R70" s="113" t="e">
        <f aca="false">Swaptions!AR89</f>
        <v>#NAME?</v>
      </c>
      <c r="S70" s="113" t="e">
        <f aca="false">P70+Q70+R70</f>
        <v>#REF!</v>
      </c>
      <c r="T70" s="113" t="e">
        <f aca="false">S70/10000</f>
        <v>#REF!</v>
      </c>
      <c r="V70" s="113" t="e">
        <f aca="false">#REF!</f>
        <v>#REF!</v>
      </c>
      <c r="W70" s="113" t="e">
        <f aca="false">#REF!</f>
        <v>#REF!</v>
      </c>
      <c r="X70" s="113" t="e">
        <f aca="false">Swaptions!AD89</f>
        <v>#NAME?</v>
      </c>
      <c r="Y70" s="113" t="e">
        <f aca="false">V70+W70+X70</f>
        <v>#REF!</v>
      </c>
      <c r="Z70" s="113" t="e">
        <f aca="false">Y70/1000</f>
        <v>#REF!</v>
      </c>
      <c r="AB70" s="113" t="e">
        <f aca="false">#REF!</f>
        <v>#REF!</v>
      </c>
      <c r="AC70" s="113" t="e">
        <f aca="false">#REF!</f>
        <v>#REF!</v>
      </c>
      <c r="AD70" s="113" t="e">
        <f aca="false">Swaptions!BT89</f>
        <v>#NAME?</v>
      </c>
      <c r="AE70" s="113" t="e">
        <f aca="false">AB70+AC70+AD70</f>
        <v>#REF!</v>
      </c>
      <c r="AF70" s="113" t="e">
        <f aca="false">AE70/100</f>
        <v>#REF!</v>
      </c>
      <c r="AH70" s="113" t="e">
        <f aca="false">#REF!</f>
        <v>#REF!</v>
      </c>
      <c r="AI70" s="113" t="e">
        <f aca="false">#REF!</f>
        <v>#REF!</v>
      </c>
      <c r="AJ70" s="113" t="e">
        <f aca="false">Swaptions!CH89</f>
        <v>#NAME?</v>
      </c>
      <c r="AK70" s="113" t="e">
        <f aca="false">AH70+AI70+AJ70</f>
        <v>#REF!</v>
      </c>
      <c r="AL70" s="113" t="e">
        <f aca="false">AK70/365.25</f>
        <v>#REF!</v>
      </c>
      <c r="AN70" s="113" t="e">
        <f aca="false">#REF!</f>
        <v>#REF!</v>
      </c>
      <c r="AO70" s="113" t="e">
        <f aca="false">#REF!</f>
        <v>#REF!</v>
      </c>
      <c r="AP70" s="113" t="e">
        <f aca="false">Swaptions!BF89</f>
        <v>#NAME?</v>
      </c>
      <c r="AQ70" s="113" t="e">
        <f aca="false">AN70+AO70+AP70</f>
        <v>#REF!</v>
      </c>
      <c r="AR70" s="113" t="e">
        <f aca="false">AQ70/10</f>
        <v>#REF!</v>
      </c>
      <c r="AT70" s="113" t="n">
        <v>-2.07988743</v>
      </c>
      <c r="AU70" s="113" t="n">
        <v>3.31377206</v>
      </c>
      <c r="AV70" s="113" t="n">
        <f aca="false">AT70+AU70</f>
        <v>1.23388463</v>
      </c>
      <c r="AW70" s="113" t="n">
        <v>0.768383557102077</v>
      </c>
      <c r="AX70" s="113" t="e">
        <f aca="false">T70-AU70-AW70</f>
        <v>#REF!</v>
      </c>
      <c r="AZ70" s="114" t="n">
        <v>-41571.7286912331</v>
      </c>
      <c r="BA70" s="114" t="e">
        <f aca="false">Y70-AZ70</f>
        <v>#REF!</v>
      </c>
      <c r="BB70" s="114" t="n">
        <f aca="false">AT70*L70*10000</f>
        <v>-852.753846300008</v>
      </c>
      <c r="BC70" s="114" t="e">
        <f aca="false">(BA70+BB70)/1000</f>
        <v>#REF!</v>
      </c>
      <c r="BE70" s="114" t="n">
        <v>-1391.54759404306</v>
      </c>
      <c r="BF70" s="114" t="n">
        <v>44.7228768477814</v>
      </c>
      <c r="BG70" s="114" t="n">
        <v>-3189.1647393351</v>
      </c>
      <c r="BI70" s="114" t="n">
        <f aca="false">((L70*10000)*(AT70+AU70))/1000</f>
        <v>0.505892698300005</v>
      </c>
      <c r="BJ70" s="114" t="e">
        <f aca="false">((AX70/2)*L70*10000)/1000</f>
        <v>#REF!</v>
      </c>
      <c r="BK70" s="114" t="e">
        <f aca="false">(N70*AF70)/1000</f>
        <v>#REF!</v>
      </c>
      <c r="BL70" s="114" t="n">
        <v>0.0447560023951301</v>
      </c>
      <c r="BM70" s="114" t="e">
        <f aca="false">BC70-BI70-BJ70-BK70-BL70</f>
        <v>#REF!</v>
      </c>
    </row>
    <row r="71" customFormat="false" ht="12.75" hidden="false" customHeight="false" outlineLevel="0" collapsed="false">
      <c r="C71" s="107" t="n">
        <f aca="false">EOMONTH(C70,0)+1</f>
        <v>39234</v>
      </c>
      <c r="D71" s="108" t="n">
        <v>39227</v>
      </c>
      <c r="E71" s="26" t="n">
        <v>3.8805</v>
      </c>
      <c r="F71" s="27" t="n">
        <v>0.24</v>
      </c>
      <c r="G71" s="109" t="n">
        <v>0.0490202224856242</v>
      </c>
      <c r="H71" s="109" t="n">
        <f aca="false">1/((1+G71/2)^(2*((C71-$C$1)/365.25)))</f>
        <v>0.764729580904448</v>
      </c>
      <c r="I71" s="110" t="n">
        <f aca="false">D71-$C$1</f>
        <v>2016</v>
      </c>
      <c r="K71" s="26" t="n">
        <v>3.8395</v>
      </c>
      <c r="L71" s="26" t="n">
        <f aca="false">E71-K71</f>
        <v>0.0409999999999999</v>
      </c>
      <c r="M71" s="27" t="n">
        <v>0.24</v>
      </c>
      <c r="N71" s="112" t="n">
        <f aca="false">(F71-M71)*100</f>
        <v>0</v>
      </c>
      <c r="P71" s="113" t="e">
        <f aca="false">#REF!</f>
        <v>#REF!</v>
      </c>
      <c r="Q71" s="113" t="e">
        <f aca="false">#REF!</f>
        <v>#REF!</v>
      </c>
      <c r="R71" s="113" t="e">
        <f aca="false">Swaptions!AR90</f>
        <v>#NAME?</v>
      </c>
      <c r="S71" s="113" t="e">
        <f aca="false">P71+Q71+R71</f>
        <v>#REF!</v>
      </c>
      <c r="T71" s="113" t="e">
        <f aca="false">S71/10000</f>
        <v>#REF!</v>
      </c>
      <c r="V71" s="113" t="e">
        <f aca="false">#REF!</f>
        <v>#REF!</v>
      </c>
      <c r="W71" s="113" t="e">
        <f aca="false">#REF!</f>
        <v>#REF!</v>
      </c>
      <c r="X71" s="113" t="e">
        <f aca="false">Swaptions!AD90</f>
        <v>#NAME?</v>
      </c>
      <c r="Y71" s="113" t="e">
        <f aca="false">V71+W71+X71</f>
        <v>#REF!</v>
      </c>
      <c r="Z71" s="113" t="e">
        <f aca="false">Y71/1000</f>
        <v>#REF!</v>
      </c>
      <c r="AB71" s="113" t="e">
        <f aca="false">#REF!</f>
        <v>#REF!</v>
      </c>
      <c r="AC71" s="113" t="e">
        <f aca="false">#REF!</f>
        <v>#REF!</v>
      </c>
      <c r="AD71" s="113" t="e">
        <f aca="false">Swaptions!BT90</f>
        <v>#NAME?</v>
      </c>
      <c r="AE71" s="113" t="e">
        <f aca="false">AB71+AC71+AD71</f>
        <v>#REF!</v>
      </c>
      <c r="AF71" s="113" t="e">
        <f aca="false">AE71/100</f>
        <v>#REF!</v>
      </c>
      <c r="AH71" s="113" t="e">
        <f aca="false">#REF!</f>
        <v>#REF!</v>
      </c>
      <c r="AI71" s="113" t="e">
        <f aca="false">#REF!</f>
        <v>#REF!</v>
      </c>
      <c r="AJ71" s="113" t="e">
        <f aca="false">Swaptions!CH90</f>
        <v>#NAME?</v>
      </c>
      <c r="AK71" s="113" t="e">
        <f aca="false">AH71+AI71+AJ71</f>
        <v>#REF!</v>
      </c>
      <c r="AL71" s="113" t="e">
        <f aca="false">AK71/365.25</f>
        <v>#REF!</v>
      </c>
      <c r="AN71" s="113" t="e">
        <f aca="false">#REF!</f>
        <v>#REF!</v>
      </c>
      <c r="AO71" s="113" t="e">
        <f aca="false">#REF!</f>
        <v>#REF!</v>
      </c>
      <c r="AP71" s="113" t="e">
        <f aca="false">Swaptions!BF90</f>
        <v>#NAME?</v>
      </c>
      <c r="AQ71" s="113" t="e">
        <f aca="false">AN71+AO71+AP71</f>
        <v>#REF!</v>
      </c>
      <c r="AR71" s="113" t="e">
        <f aca="false">AQ71/10</f>
        <v>#REF!</v>
      </c>
      <c r="AT71" s="113" t="n">
        <v>-2.00271416</v>
      </c>
      <c r="AU71" s="113" t="n">
        <v>3.19080823</v>
      </c>
      <c r="AV71" s="113" t="n">
        <f aca="false">AT71+AU71</f>
        <v>1.18809407</v>
      </c>
      <c r="AW71" s="113" t="n">
        <v>0.891347387102076</v>
      </c>
      <c r="AX71" s="113" t="e">
        <f aca="false">T71-AU71-AW71</f>
        <v>#REF!</v>
      </c>
      <c r="AZ71" s="114" t="n">
        <v>-41571.7286912331</v>
      </c>
      <c r="BA71" s="114" t="e">
        <f aca="false">Y71-AZ71</f>
        <v>#REF!</v>
      </c>
      <c r="BB71" s="114" t="n">
        <f aca="false">AT71*L71*10000</f>
        <v>-821.112805599999</v>
      </c>
      <c r="BC71" s="114" t="e">
        <f aca="false">(BA71+BB71)/1000</f>
        <v>#REF!</v>
      </c>
      <c r="BE71" s="114" t="n">
        <v>-1391.54759404306</v>
      </c>
      <c r="BF71" s="114" t="n">
        <v>44.7228768477814</v>
      </c>
      <c r="BG71" s="114" t="n">
        <v>-3189.1647393351</v>
      </c>
      <c r="BI71" s="114" t="n">
        <f aca="false">((L71*10000)*(AT71+AU71))/1000</f>
        <v>0.487118568699999</v>
      </c>
      <c r="BJ71" s="114" t="e">
        <f aca="false">((AX71/2)*L71*10000)/1000</f>
        <v>#REF!</v>
      </c>
      <c r="BK71" s="114" t="e">
        <f aca="false">(N71*AF71)/1000</f>
        <v>#REF!</v>
      </c>
      <c r="BL71" s="114" t="n">
        <v>0.0447560023951301</v>
      </c>
      <c r="BM71" s="114" t="e">
        <f aca="false">BC71-BI71-BJ71-BK71-BL71</f>
        <v>#REF!</v>
      </c>
    </row>
    <row r="72" customFormat="false" ht="12.75" hidden="false" customHeight="false" outlineLevel="0" collapsed="false">
      <c r="C72" s="107" t="n">
        <f aca="false">EOMONTH(C71,0)+1</f>
        <v>39264</v>
      </c>
      <c r="D72" s="108" t="n">
        <v>39259</v>
      </c>
      <c r="E72" s="26" t="n">
        <v>3.9255</v>
      </c>
      <c r="F72" s="27" t="n">
        <v>0.24</v>
      </c>
      <c r="G72" s="109" t="n">
        <v>0.049186058565073</v>
      </c>
      <c r="H72" s="109" t="n">
        <f aca="false">1/((1+G72/2)^(2*((C72-$C$1)/365.25)))</f>
        <v>0.761001048545854</v>
      </c>
      <c r="I72" s="110" t="n">
        <f aca="false">D72-$C$1</f>
        <v>2048</v>
      </c>
      <c r="K72" s="26" t="n">
        <v>3.8845</v>
      </c>
      <c r="L72" s="26" t="n">
        <f aca="false">E72-K72</f>
        <v>0.0410000000000004</v>
      </c>
      <c r="M72" s="27" t="n">
        <v>0.24</v>
      </c>
      <c r="N72" s="112" t="n">
        <f aca="false">(F72-M72)*100</f>
        <v>0</v>
      </c>
      <c r="P72" s="113" t="e">
        <f aca="false">#REF!</f>
        <v>#REF!</v>
      </c>
      <c r="Q72" s="113" t="e">
        <f aca="false">#REF!</f>
        <v>#REF!</v>
      </c>
      <c r="R72" s="113" t="e">
        <f aca="false">Swaptions!AR91</f>
        <v>#NAME?</v>
      </c>
      <c r="S72" s="113" t="e">
        <f aca="false">P72+Q72+R72</f>
        <v>#REF!</v>
      </c>
      <c r="T72" s="113" t="e">
        <f aca="false">S72/10000</f>
        <v>#REF!</v>
      </c>
      <c r="V72" s="113" t="e">
        <f aca="false">#REF!</f>
        <v>#REF!</v>
      </c>
      <c r="W72" s="113" t="e">
        <f aca="false">#REF!</f>
        <v>#REF!</v>
      </c>
      <c r="X72" s="113" t="e">
        <f aca="false">Swaptions!AD91</f>
        <v>#NAME?</v>
      </c>
      <c r="Y72" s="113" t="e">
        <f aca="false">V72+W72+X72</f>
        <v>#REF!</v>
      </c>
      <c r="Z72" s="113" t="e">
        <f aca="false">Y72/1000</f>
        <v>#REF!</v>
      </c>
      <c r="AB72" s="113" t="e">
        <f aca="false">#REF!</f>
        <v>#REF!</v>
      </c>
      <c r="AC72" s="113" t="e">
        <f aca="false">#REF!</f>
        <v>#REF!</v>
      </c>
      <c r="AD72" s="113" t="e">
        <f aca="false">Swaptions!BT91</f>
        <v>#NAME?</v>
      </c>
      <c r="AE72" s="113" t="e">
        <f aca="false">AB72+AC72+AD72</f>
        <v>#REF!</v>
      </c>
      <c r="AF72" s="113" t="e">
        <f aca="false">AE72/100</f>
        <v>#REF!</v>
      </c>
      <c r="AH72" s="113" t="e">
        <f aca="false">#REF!</f>
        <v>#REF!</v>
      </c>
      <c r="AI72" s="113" t="e">
        <f aca="false">#REF!</f>
        <v>#REF!</v>
      </c>
      <c r="AJ72" s="113" t="e">
        <f aca="false">Swaptions!CH91</f>
        <v>#NAME?</v>
      </c>
      <c r="AK72" s="113" t="e">
        <f aca="false">AH72+AI72+AJ72</f>
        <v>#REF!</v>
      </c>
      <c r="AL72" s="113" t="e">
        <f aca="false">AK72/365.25</f>
        <v>#REF!</v>
      </c>
      <c r="AN72" s="113" t="e">
        <f aca="false">#REF!</f>
        <v>#REF!</v>
      </c>
      <c r="AO72" s="113" t="e">
        <f aca="false">#REF!</f>
        <v>#REF!</v>
      </c>
      <c r="AP72" s="113" t="e">
        <f aca="false">Swaptions!BF91</f>
        <v>#NAME?</v>
      </c>
      <c r="AQ72" s="113" t="e">
        <f aca="false">AN72+AO72+AP72</f>
        <v>#REF!</v>
      </c>
      <c r="AR72" s="113" t="e">
        <f aca="false">AQ72/10</f>
        <v>#REF!</v>
      </c>
      <c r="AT72" s="113" t="n">
        <v>-2.05937536</v>
      </c>
      <c r="AU72" s="113" t="n">
        <v>3.2810913</v>
      </c>
      <c r="AV72" s="113" t="n">
        <f aca="false">AT72+AU72</f>
        <v>1.22171594</v>
      </c>
      <c r="AW72" s="113" t="n">
        <v>0.801064317102076</v>
      </c>
      <c r="AX72" s="113" t="e">
        <f aca="false">T72-AU72-AW72</f>
        <v>#REF!</v>
      </c>
      <c r="AZ72" s="114" t="n">
        <v>-41571.7286912331</v>
      </c>
      <c r="BA72" s="114" t="e">
        <f aca="false">Y72-AZ72</f>
        <v>#REF!</v>
      </c>
      <c r="BB72" s="114" t="n">
        <f aca="false">AT72*L72*10000</f>
        <v>-844.343897600008</v>
      </c>
      <c r="BC72" s="114" t="e">
        <f aca="false">(BA72+BB72)/1000</f>
        <v>#REF!</v>
      </c>
      <c r="BE72" s="114" t="n">
        <v>-1391.54759404306</v>
      </c>
      <c r="BF72" s="114" t="n">
        <v>44.7228768477814</v>
      </c>
      <c r="BG72" s="114" t="n">
        <v>-3189.1647393351</v>
      </c>
      <c r="BI72" s="114" t="n">
        <f aca="false">((L72*10000)*(AT72+AU72))/1000</f>
        <v>0.500903535400004</v>
      </c>
      <c r="BJ72" s="114" t="e">
        <f aca="false">((AX72/2)*L72*10000)/1000</f>
        <v>#REF!</v>
      </c>
      <c r="BK72" s="114" t="e">
        <f aca="false">(N72*AF72)/1000</f>
        <v>#REF!</v>
      </c>
      <c r="BL72" s="114" t="n">
        <v>0.0447560023951301</v>
      </c>
      <c r="BM72" s="114" t="e">
        <f aca="false">BC72-BI72-BJ72-BK72-BL72</f>
        <v>#REF!</v>
      </c>
    </row>
    <row r="73" customFormat="false" ht="12.75" hidden="false" customHeight="false" outlineLevel="0" collapsed="false">
      <c r="C73" s="107" t="n">
        <f aca="false">EOMONTH(C72,0)+1</f>
        <v>39295</v>
      </c>
      <c r="D73" s="108" t="n">
        <v>39289</v>
      </c>
      <c r="E73" s="26" t="n">
        <v>3.9645</v>
      </c>
      <c r="F73" s="27" t="n">
        <v>0.24</v>
      </c>
      <c r="G73" s="109" t="n">
        <v>0.0493574225234865</v>
      </c>
      <c r="H73" s="109" t="n">
        <f aca="false">1/((1+G73/2)^(2*((C73-$C$1)/365.25)))</f>
        <v>0.757146238072384</v>
      </c>
      <c r="I73" s="110" t="n">
        <f aca="false">D73-$C$1</f>
        <v>2078</v>
      </c>
      <c r="K73" s="26" t="n">
        <v>3.9235</v>
      </c>
      <c r="L73" s="26" t="n">
        <f aca="false">E73-K73</f>
        <v>0.0410000000000004</v>
      </c>
      <c r="M73" s="27" t="n">
        <v>0.24</v>
      </c>
      <c r="N73" s="112" t="n">
        <f aca="false">(F73-M73)*100</f>
        <v>0</v>
      </c>
      <c r="P73" s="113" t="e">
        <f aca="false">#REF!</f>
        <v>#REF!</v>
      </c>
      <c r="Q73" s="113" t="e">
        <f aca="false">#REF!</f>
        <v>#REF!</v>
      </c>
      <c r="R73" s="113" t="e">
        <f aca="false">Swaptions!AR92</f>
        <v>#NAME?</v>
      </c>
      <c r="S73" s="113" t="e">
        <f aca="false">P73+Q73+R73</f>
        <v>#REF!</v>
      </c>
      <c r="T73" s="113" t="e">
        <f aca="false">S73/10000</f>
        <v>#REF!</v>
      </c>
      <c r="V73" s="113" t="e">
        <f aca="false">#REF!</f>
        <v>#REF!</v>
      </c>
      <c r="W73" s="113" t="e">
        <f aca="false">#REF!</f>
        <v>#REF!</v>
      </c>
      <c r="X73" s="113" t="e">
        <f aca="false">Swaptions!AD92</f>
        <v>#NAME?</v>
      </c>
      <c r="Y73" s="113" t="e">
        <f aca="false">V73+W73+X73</f>
        <v>#REF!</v>
      </c>
      <c r="Z73" s="113" t="e">
        <f aca="false">Y73/1000</f>
        <v>#REF!</v>
      </c>
      <c r="AB73" s="113" t="e">
        <f aca="false">#REF!</f>
        <v>#REF!</v>
      </c>
      <c r="AC73" s="113" t="e">
        <f aca="false">#REF!</f>
        <v>#REF!</v>
      </c>
      <c r="AD73" s="113" t="e">
        <f aca="false">Swaptions!BT92</f>
        <v>#NAME?</v>
      </c>
      <c r="AE73" s="113" t="e">
        <f aca="false">AB73+AC73+AD73</f>
        <v>#REF!</v>
      </c>
      <c r="AF73" s="113" t="e">
        <f aca="false">AE73/100</f>
        <v>#REF!</v>
      </c>
      <c r="AH73" s="113" t="e">
        <f aca="false">#REF!</f>
        <v>#REF!</v>
      </c>
      <c r="AI73" s="113" t="e">
        <f aca="false">#REF!</f>
        <v>#REF!</v>
      </c>
      <c r="AJ73" s="113" t="e">
        <f aca="false">Swaptions!CH92</f>
        <v>#NAME?</v>
      </c>
      <c r="AK73" s="113" t="e">
        <f aca="false">AH73+AI73+AJ73</f>
        <v>#REF!</v>
      </c>
      <c r="AL73" s="113" t="e">
        <f aca="false">AK73/365.25</f>
        <v>#REF!</v>
      </c>
      <c r="AN73" s="113" t="e">
        <f aca="false">#REF!</f>
        <v>#REF!</v>
      </c>
      <c r="AO73" s="113" t="e">
        <f aca="false">#REF!</f>
        <v>#REF!</v>
      </c>
      <c r="AP73" s="113" t="e">
        <f aca="false">Swaptions!BF92</f>
        <v>#NAME?</v>
      </c>
      <c r="AQ73" s="113" t="e">
        <f aca="false">AN73+AO73+AP73</f>
        <v>#REF!</v>
      </c>
      <c r="AR73" s="113" t="e">
        <f aca="false">AQ73/10</f>
        <v>#REF!</v>
      </c>
      <c r="AT73" s="113" t="n">
        <v>-2.04894275</v>
      </c>
      <c r="AU73" s="113" t="n">
        <v>3.26446961</v>
      </c>
      <c r="AV73" s="113" t="n">
        <f aca="false">AT73+AU73</f>
        <v>1.21552686</v>
      </c>
      <c r="AW73" s="113" t="n">
        <v>0.817686007102076</v>
      </c>
      <c r="AX73" s="113" t="e">
        <f aca="false">T73-AU73-AW73</f>
        <v>#REF!</v>
      </c>
      <c r="AZ73" s="114" t="n">
        <v>-41571.7286912331</v>
      </c>
      <c r="BA73" s="114" t="e">
        <f aca="false">Y73-AZ73</f>
        <v>#REF!</v>
      </c>
      <c r="BB73" s="114" t="n">
        <f aca="false">AT73*L73*10000</f>
        <v>-840.066527500008</v>
      </c>
      <c r="BC73" s="114" t="e">
        <f aca="false">(BA73+BB73)/1000</f>
        <v>#REF!</v>
      </c>
      <c r="BE73" s="114" t="n">
        <v>-1391.54759404306</v>
      </c>
      <c r="BF73" s="114" t="n">
        <v>44.7228768477814</v>
      </c>
      <c r="BG73" s="114" t="n">
        <v>-3189.1647393351</v>
      </c>
      <c r="BI73" s="114" t="n">
        <f aca="false">((L73*10000)*(AT73+AU73))/1000</f>
        <v>0.498366012600004</v>
      </c>
      <c r="BJ73" s="114" t="e">
        <f aca="false">((AX73/2)*L73*10000)/1000</f>
        <v>#REF!</v>
      </c>
      <c r="BK73" s="114" t="e">
        <f aca="false">(N73*AF73)/1000</f>
        <v>#REF!</v>
      </c>
      <c r="BL73" s="114" t="n">
        <v>0.0447560023951301</v>
      </c>
      <c r="BM73" s="114" t="e">
        <f aca="false">BC73-BI73-BJ73-BK73-BL73</f>
        <v>#REF!</v>
      </c>
    </row>
    <row r="74" customFormat="false" ht="12.75" hidden="false" customHeight="false" outlineLevel="0" collapsed="false">
      <c r="C74" s="107" t="n">
        <f aca="false">EOMONTH(C73,0)+1</f>
        <v>39326</v>
      </c>
      <c r="D74" s="108" t="n">
        <v>39322</v>
      </c>
      <c r="E74" s="26" t="n">
        <v>3.9535</v>
      </c>
      <c r="F74" s="27" t="n">
        <v>0.24</v>
      </c>
      <c r="G74" s="109" t="n">
        <v>0.0495287864917082</v>
      </c>
      <c r="H74" s="109" t="n">
        <f aca="false">1/((1+G74/2)^(2*((C74-$C$1)/365.25)))</f>
        <v>0.753289629388151</v>
      </c>
      <c r="I74" s="110" t="n">
        <f aca="false">D74-$C$1</f>
        <v>2111</v>
      </c>
      <c r="K74" s="26" t="n">
        <v>3.9125</v>
      </c>
      <c r="L74" s="26" t="n">
        <f aca="false">E74-K74</f>
        <v>0.0410000000000004</v>
      </c>
      <c r="M74" s="27" t="n">
        <v>0.24</v>
      </c>
      <c r="N74" s="112" t="n">
        <f aca="false">(F74-M74)*100</f>
        <v>0</v>
      </c>
      <c r="P74" s="113" t="e">
        <f aca="false">#REF!</f>
        <v>#REF!</v>
      </c>
      <c r="Q74" s="113" t="e">
        <f aca="false">#REF!</f>
        <v>#REF!</v>
      </c>
      <c r="R74" s="113" t="e">
        <f aca="false">Swaptions!AR93</f>
        <v>#NAME?</v>
      </c>
      <c r="S74" s="113" t="e">
        <f aca="false">P74+Q74+R74</f>
        <v>#REF!</v>
      </c>
      <c r="T74" s="113" t="e">
        <f aca="false">S74/10000</f>
        <v>#REF!</v>
      </c>
      <c r="V74" s="113" t="e">
        <f aca="false">#REF!</f>
        <v>#REF!</v>
      </c>
      <c r="W74" s="113" t="e">
        <f aca="false">#REF!</f>
        <v>#REF!</v>
      </c>
      <c r="X74" s="113" t="e">
        <f aca="false">Swaptions!AD93</f>
        <v>#NAME?</v>
      </c>
      <c r="Y74" s="113" t="e">
        <f aca="false">V74+W74+X74</f>
        <v>#REF!</v>
      </c>
      <c r="Z74" s="113" t="e">
        <f aca="false">Y74/1000</f>
        <v>#REF!</v>
      </c>
      <c r="AB74" s="113" t="e">
        <f aca="false">#REF!</f>
        <v>#REF!</v>
      </c>
      <c r="AC74" s="113" t="e">
        <f aca="false">#REF!</f>
        <v>#REF!</v>
      </c>
      <c r="AD74" s="113" t="e">
        <f aca="false">Swaptions!BT93</f>
        <v>#NAME?</v>
      </c>
      <c r="AE74" s="113" t="e">
        <f aca="false">AB74+AC74+AD74</f>
        <v>#REF!</v>
      </c>
      <c r="AF74" s="113" t="e">
        <f aca="false">AE74/100</f>
        <v>#REF!</v>
      </c>
      <c r="AH74" s="113" t="e">
        <f aca="false">#REF!</f>
        <v>#REF!</v>
      </c>
      <c r="AI74" s="113" t="e">
        <f aca="false">#REF!</f>
        <v>#REF!</v>
      </c>
      <c r="AJ74" s="113" t="e">
        <f aca="false">Swaptions!CH93</f>
        <v>#NAME?</v>
      </c>
      <c r="AK74" s="113" t="e">
        <f aca="false">AH74+AI74+AJ74</f>
        <v>#REF!</v>
      </c>
      <c r="AL74" s="113" t="e">
        <f aca="false">AK74/365.25</f>
        <v>#REF!</v>
      </c>
      <c r="AN74" s="113" t="e">
        <f aca="false">#REF!</f>
        <v>#REF!</v>
      </c>
      <c r="AO74" s="113" t="e">
        <f aca="false">#REF!</f>
        <v>#REF!</v>
      </c>
      <c r="AP74" s="113" t="e">
        <f aca="false">Swaptions!BF93</f>
        <v>#NAME?</v>
      </c>
      <c r="AQ74" s="113" t="e">
        <f aca="false">AN74+AO74+AP74</f>
        <v>#REF!</v>
      </c>
      <c r="AR74" s="113" t="e">
        <f aca="false">AQ74/10</f>
        <v>#REF!</v>
      </c>
      <c r="AT74" s="113" t="n">
        <v>-1.97275193</v>
      </c>
      <c r="AU74" s="113" t="n">
        <v>3.14307115</v>
      </c>
      <c r="AV74" s="113" t="n">
        <f aca="false">AT74+AU74</f>
        <v>1.17031922</v>
      </c>
      <c r="AW74" s="113" t="n">
        <v>0.939084467102076</v>
      </c>
      <c r="AX74" s="113" t="e">
        <f aca="false">T74-AU74-AW74</f>
        <v>#REF!</v>
      </c>
      <c r="AZ74" s="114" t="n">
        <v>-41571.7286912331</v>
      </c>
      <c r="BA74" s="114" t="e">
        <f aca="false">Y74-AZ74</f>
        <v>#REF!</v>
      </c>
      <c r="BB74" s="114" t="n">
        <f aca="false">AT74*L74*10000</f>
        <v>-808.828291300007</v>
      </c>
      <c r="BC74" s="114" t="e">
        <f aca="false">(BA74+BB74)/1000</f>
        <v>#REF!</v>
      </c>
      <c r="BE74" s="114" t="n">
        <v>-1391.54759404306</v>
      </c>
      <c r="BF74" s="114" t="n">
        <v>44.7228768477814</v>
      </c>
      <c r="BG74" s="114" t="n">
        <v>-3189.1647393351</v>
      </c>
      <c r="BI74" s="114" t="n">
        <f aca="false">((L74*10000)*(AT74+AU74))/1000</f>
        <v>0.479830880200004</v>
      </c>
      <c r="BJ74" s="114" t="e">
        <f aca="false">((AX74/2)*L74*10000)/1000</f>
        <v>#REF!</v>
      </c>
      <c r="BK74" s="114" t="e">
        <f aca="false">(N74*AF74)/1000</f>
        <v>#REF!</v>
      </c>
      <c r="BL74" s="114" t="n">
        <v>0.0447560023951301</v>
      </c>
      <c r="BM74" s="114" t="e">
        <f aca="false">BC74-BI74-BJ74-BK74-BL74</f>
        <v>#REF!</v>
      </c>
    </row>
    <row r="75" customFormat="false" ht="12.75" hidden="false" customHeight="false" outlineLevel="0" collapsed="false">
      <c r="C75" s="107" t="n">
        <f aca="false">EOMONTH(C74,0)+1</f>
        <v>39356</v>
      </c>
      <c r="D75" s="108" t="n">
        <v>39350</v>
      </c>
      <c r="E75" s="26" t="n">
        <v>3.9685</v>
      </c>
      <c r="F75" s="27" t="n">
        <v>0.24</v>
      </c>
      <c r="G75" s="109" t="n">
        <v>0.0496946225993256</v>
      </c>
      <c r="H75" s="109" t="n">
        <f aca="false">1/((1+G75/2)^(2*((C75-$C$1)/365.25)))</f>
        <v>0.749555931570204</v>
      </c>
      <c r="I75" s="110" t="n">
        <f aca="false">D75-$C$1</f>
        <v>2139</v>
      </c>
      <c r="K75" s="26" t="n">
        <v>3.9275</v>
      </c>
      <c r="L75" s="26" t="n">
        <f aca="false">E75-K75</f>
        <v>0.0410000000000004</v>
      </c>
      <c r="M75" s="27" t="n">
        <v>0.24</v>
      </c>
      <c r="N75" s="112" t="n">
        <f aca="false">(F75-M75)*100</f>
        <v>0</v>
      </c>
      <c r="P75" s="113" t="e">
        <f aca="false">#REF!</f>
        <v>#REF!</v>
      </c>
      <c r="Q75" s="113" t="e">
        <f aca="false">#REF!</f>
        <v>#REF!</v>
      </c>
      <c r="R75" s="113" t="e">
        <f aca="false">Swaptions!AR94</f>
        <v>#NAME?</v>
      </c>
      <c r="S75" s="113" t="e">
        <f aca="false">P75+Q75+R75</f>
        <v>#REF!</v>
      </c>
      <c r="T75" s="113" t="e">
        <f aca="false">S75/10000</f>
        <v>#REF!</v>
      </c>
      <c r="V75" s="113" t="e">
        <f aca="false">#REF!</f>
        <v>#REF!</v>
      </c>
      <c r="W75" s="113" t="e">
        <f aca="false">#REF!</f>
        <v>#REF!</v>
      </c>
      <c r="X75" s="113" t="e">
        <f aca="false">Swaptions!AD94</f>
        <v>#NAME?</v>
      </c>
      <c r="Y75" s="113" t="e">
        <f aca="false">V75+W75+X75</f>
        <v>#REF!</v>
      </c>
      <c r="Z75" s="113" t="e">
        <f aca="false">Y75/1000</f>
        <v>#REF!</v>
      </c>
      <c r="AB75" s="113" t="e">
        <f aca="false">#REF!</f>
        <v>#REF!</v>
      </c>
      <c r="AC75" s="113" t="e">
        <f aca="false">#REF!</f>
        <v>#REF!</v>
      </c>
      <c r="AD75" s="113" t="e">
        <f aca="false">Swaptions!BT94</f>
        <v>#NAME?</v>
      </c>
      <c r="AE75" s="113" t="e">
        <f aca="false">AB75+AC75+AD75</f>
        <v>#REF!</v>
      </c>
      <c r="AF75" s="113" t="e">
        <f aca="false">AE75/100</f>
        <v>#REF!</v>
      </c>
      <c r="AH75" s="113" t="e">
        <f aca="false">#REF!</f>
        <v>#REF!</v>
      </c>
      <c r="AI75" s="113" t="e">
        <f aca="false">#REF!</f>
        <v>#REF!</v>
      </c>
      <c r="AJ75" s="113" t="e">
        <f aca="false">Swaptions!CH94</f>
        <v>#NAME?</v>
      </c>
      <c r="AK75" s="113" t="e">
        <f aca="false">AH75+AI75+AJ75</f>
        <v>#REF!</v>
      </c>
      <c r="AL75" s="113" t="e">
        <f aca="false">AK75/365.25</f>
        <v>#REF!</v>
      </c>
      <c r="AN75" s="113" t="e">
        <f aca="false">#REF!</f>
        <v>#REF!</v>
      </c>
      <c r="AO75" s="113" t="e">
        <f aca="false">#REF!</f>
        <v>#REF!</v>
      </c>
      <c r="AP75" s="113" t="e">
        <f aca="false">Swaptions!BF94</f>
        <v>#NAME?</v>
      </c>
      <c r="AQ75" s="113" t="e">
        <f aca="false">AN75+AO75+AP75</f>
        <v>#REF!</v>
      </c>
      <c r="AR75" s="113" t="e">
        <f aca="false">AQ75/10</f>
        <v>#REF!</v>
      </c>
      <c r="AT75" s="113" t="n">
        <v>-2.02840051</v>
      </c>
      <c r="AU75" s="113" t="n">
        <v>3.23174076</v>
      </c>
      <c r="AV75" s="113" t="n">
        <f aca="false">AT75+AU75</f>
        <v>1.20334025</v>
      </c>
      <c r="AW75" s="113" t="n">
        <v>0.850414857102076</v>
      </c>
      <c r="AX75" s="113" t="e">
        <f aca="false">T75-AU75-AW75</f>
        <v>#REF!</v>
      </c>
      <c r="AZ75" s="114" t="n">
        <v>-41571.7286912331</v>
      </c>
      <c r="BA75" s="114" t="e">
        <f aca="false">Y75-AZ75</f>
        <v>#REF!</v>
      </c>
      <c r="BB75" s="114" t="n">
        <f aca="false">AT75*L75*10000</f>
        <v>-831.644209100007</v>
      </c>
      <c r="BC75" s="114" t="e">
        <f aca="false">(BA75+BB75)/1000</f>
        <v>#REF!</v>
      </c>
      <c r="BE75" s="114" t="n">
        <v>-1391.54759404306</v>
      </c>
      <c r="BF75" s="114" t="n">
        <v>44.7228768477814</v>
      </c>
      <c r="BG75" s="114" t="n">
        <v>-3189.1647393351</v>
      </c>
      <c r="BI75" s="114" t="n">
        <f aca="false">((L75*10000)*(AT75+AU75))/1000</f>
        <v>0.493369502500005</v>
      </c>
      <c r="BJ75" s="114" t="e">
        <f aca="false">((AX75/2)*L75*10000)/1000</f>
        <v>#REF!</v>
      </c>
      <c r="BK75" s="114" t="e">
        <f aca="false">(N75*AF75)/1000</f>
        <v>#REF!</v>
      </c>
      <c r="BL75" s="114" t="n">
        <v>0.0447560023951301</v>
      </c>
      <c r="BM75" s="114" t="e">
        <f aca="false">BC75-BI75-BJ75-BK75-BL75</f>
        <v>#REF!</v>
      </c>
    </row>
    <row r="76" customFormat="false" ht="12.75" hidden="false" customHeight="false" outlineLevel="0" collapsed="false">
      <c r="C76" s="107" t="n">
        <f aca="false">EOMONTH(C75,0)+1</f>
        <v>39387</v>
      </c>
      <c r="D76" s="108" t="n">
        <v>39381</v>
      </c>
      <c r="E76" s="26" t="n">
        <v>4.1255</v>
      </c>
      <c r="F76" s="27" t="n">
        <v>0.24</v>
      </c>
      <c r="G76" s="109" t="n">
        <v>0.0498659865868434</v>
      </c>
      <c r="H76" s="109" t="n">
        <f aca="false">1/((1+G76/2)^(2*((C76-$C$1)/365.25)))</f>
        <v>0.745696453866647</v>
      </c>
      <c r="I76" s="110" t="n">
        <f aca="false">D76-$C$1</f>
        <v>2170</v>
      </c>
      <c r="K76" s="26" t="n">
        <v>4.0845</v>
      </c>
      <c r="L76" s="26" t="n">
        <f aca="false">E76-K76</f>
        <v>0.0409999999999995</v>
      </c>
      <c r="M76" s="27" t="n">
        <v>0.24</v>
      </c>
      <c r="N76" s="112" t="n">
        <f aca="false">(F76-M76)*100</f>
        <v>0</v>
      </c>
      <c r="P76" s="113" t="e">
        <f aca="false">#REF!</f>
        <v>#REF!</v>
      </c>
      <c r="Q76" s="113" t="e">
        <f aca="false">#REF!</f>
        <v>#REF!</v>
      </c>
      <c r="R76" s="113" t="e">
        <f aca="false">Swaptions!AR95</f>
        <v>#NAME?</v>
      </c>
      <c r="S76" s="113" t="e">
        <f aca="false">P76+Q76+R76</f>
        <v>#REF!</v>
      </c>
      <c r="T76" s="113" t="e">
        <f aca="false">S76/10000</f>
        <v>#REF!</v>
      </c>
      <c r="V76" s="113" t="e">
        <f aca="false">#REF!</f>
        <v>#REF!</v>
      </c>
      <c r="W76" s="113" t="e">
        <f aca="false">#REF!</f>
        <v>#REF!</v>
      </c>
      <c r="X76" s="113" t="e">
        <f aca="false">Swaptions!AD95</f>
        <v>#NAME?</v>
      </c>
      <c r="Y76" s="113" t="e">
        <f aca="false">V76+W76+X76</f>
        <v>#REF!</v>
      </c>
      <c r="Z76" s="113" t="e">
        <f aca="false">Y76/1000</f>
        <v>#REF!</v>
      </c>
      <c r="AB76" s="113" t="e">
        <f aca="false">#REF!</f>
        <v>#REF!</v>
      </c>
      <c r="AC76" s="113" t="e">
        <f aca="false">#REF!</f>
        <v>#REF!</v>
      </c>
      <c r="AD76" s="113" t="e">
        <f aca="false">Swaptions!BT95</f>
        <v>#NAME?</v>
      </c>
      <c r="AE76" s="113" t="e">
        <f aca="false">AB76+AC76+AD76</f>
        <v>#REF!</v>
      </c>
      <c r="AF76" s="113" t="e">
        <f aca="false">AE76/100</f>
        <v>#REF!</v>
      </c>
      <c r="AH76" s="113" t="e">
        <f aca="false">#REF!</f>
        <v>#REF!</v>
      </c>
      <c r="AI76" s="113" t="e">
        <f aca="false">#REF!</f>
        <v>#REF!</v>
      </c>
      <c r="AJ76" s="113" t="e">
        <f aca="false">Swaptions!CH95</f>
        <v>#NAME?</v>
      </c>
      <c r="AK76" s="113" t="e">
        <f aca="false">AH76+AI76+AJ76</f>
        <v>#REF!</v>
      </c>
      <c r="AL76" s="113" t="e">
        <f aca="false">AK76/365.25</f>
        <v>#REF!</v>
      </c>
      <c r="AN76" s="113" t="e">
        <f aca="false">#REF!</f>
        <v>#REF!</v>
      </c>
      <c r="AO76" s="113" t="e">
        <f aca="false">#REF!</f>
        <v>#REF!</v>
      </c>
      <c r="AP76" s="113" t="e">
        <f aca="false">Swaptions!BF95</f>
        <v>#NAME?</v>
      </c>
      <c r="AQ76" s="113" t="e">
        <f aca="false">AN76+AO76+AP76</f>
        <v>#REF!</v>
      </c>
      <c r="AR76" s="113" t="e">
        <f aca="false">AQ76/10</f>
        <v>#REF!</v>
      </c>
      <c r="AT76" s="113" t="n">
        <v>-1.95286478</v>
      </c>
      <c r="AU76" s="113" t="n">
        <v>3.11138612</v>
      </c>
      <c r="AV76" s="113" t="n">
        <f aca="false">AT76+AU76</f>
        <v>1.15852134</v>
      </c>
      <c r="AW76" s="113" t="n">
        <v>0.970769497102076</v>
      </c>
      <c r="AX76" s="113" t="e">
        <f aca="false">T76-AU76-AW76</f>
        <v>#REF!</v>
      </c>
      <c r="AZ76" s="114" t="n">
        <v>-41571.7286912331</v>
      </c>
      <c r="BA76" s="114" t="e">
        <f aca="false">Y76-AZ76</f>
        <v>#REF!</v>
      </c>
      <c r="BB76" s="114" t="n">
        <f aca="false">AT76*L76*10000</f>
        <v>-800.67455979999</v>
      </c>
      <c r="BC76" s="114" t="e">
        <f aca="false">(BA76+BB76)/1000</f>
        <v>#REF!</v>
      </c>
      <c r="BE76" s="114" t="n">
        <v>-1391.54759404306</v>
      </c>
      <c r="BF76" s="114" t="n">
        <v>44.7228768477814</v>
      </c>
      <c r="BG76" s="114" t="n">
        <v>-3189.1647393351</v>
      </c>
      <c r="BI76" s="114" t="n">
        <f aca="false">((L76*10000)*(AT76+AU76))/1000</f>
        <v>0.474993749399994</v>
      </c>
      <c r="BJ76" s="114" t="e">
        <f aca="false">((AX76/2)*L76*10000)/1000</f>
        <v>#REF!</v>
      </c>
      <c r="BK76" s="114" t="e">
        <f aca="false">(N76*AF76)/1000</f>
        <v>#REF!</v>
      </c>
      <c r="BL76" s="114" t="n">
        <v>0.0447560023951301</v>
      </c>
      <c r="BM76" s="114" t="e">
        <f aca="false">BC76-BI76-BJ76-BK76-BL76</f>
        <v>#REF!</v>
      </c>
    </row>
    <row r="77" customFormat="false" ht="12.75" hidden="false" customHeight="false" outlineLevel="0" collapsed="false">
      <c r="C77" s="107" t="n">
        <f aca="false">EOMONTH(C76,0)+1</f>
        <v>39417</v>
      </c>
      <c r="D77" s="108" t="n">
        <v>39413</v>
      </c>
      <c r="E77" s="26" t="n">
        <v>4.2855</v>
      </c>
      <c r="F77" s="27" t="n">
        <v>0.24</v>
      </c>
      <c r="G77" s="109" t="n">
        <v>0.0500318227131333</v>
      </c>
      <c r="H77" s="109" t="n">
        <f aca="false">1/((1+G77/2)^(2*((C77-$C$1)/365.25)))</f>
        <v>0.741960406750462</v>
      </c>
      <c r="I77" s="110" t="n">
        <f aca="false">D77-$C$1</f>
        <v>2202</v>
      </c>
      <c r="K77" s="26" t="n">
        <v>4.2445</v>
      </c>
      <c r="L77" s="26" t="n">
        <f aca="false">E77-K77</f>
        <v>0.0410000000000004</v>
      </c>
      <c r="M77" s="27" t="n">
        <v>0.24</v>
      </c>
      <c r="N77" s="112" t="n">
        <f aca="false">(F77-M77)*100</f>
        <v>0</v>
      </c>
      <c r="P77" s="113" t="e">
        <f aca="false">#REF!</f>
        <v>#REF!</v>
      </c>
      <c r="Q77" s="113" t="e">
        <f aca="false">#REF!</f>
        <v>#REF!</v>
      </c>
      <c r="R77" s="113" t="e">
        <f aca="false">Swaptions!AR96</f>
        <v>#NAME?</v>
      </c>
      <c r="S77" s="113" t="e">
        <f aca="false">P77+Q77+R77</f>
        <v>#REF!</v>
      </c>
      <c r="T77" s="113" t="e">
        <f aca="false">S77/10000</f>
        <v>#REF!</v>
      </c>
      <c r="V77" s="113" t="e">
        <f aca="false">#REF!</f>
        <v>#REF!</v>
      </c>
      <c r="W77" s="113" t="e">
        <f aca="false">#REF!</f>
        <v>#REF!</v>
      </c>
      <c r="X77" s="113" t="e">
        <f aca="false">Swaptions!AD96</f>
        <v>#NAME?</v>
      </c>
      <c r="Y77" s="113" t="e">
        <f aca="false">V77+W77+X77</f>
        <v>#REF!</v>
      </c>
      <c r="Z77" s="113" t="e">
        <f aca="false">Y77/1000</f>
        <v>#REF!</v>
      </c>
      <c r="AB77" s="113" t="e">
        <f aca="false">#REF!</f>
        <v>#REF!</v>
      </c>
      <c r="AC77" s="113" t="e">
        <f aca="false">#REF!</f>
        <v>#REF!</v>
      </c>
      <c r="AD77" s="113" t="e">
        <f aca="false">Swaptions!BT96</f>
        <v>#NAME?</v>
      </c>
      <c r="AE77" s="113" t="e">
        <f aca="false">AB77+AC77+AD77</f>
        <v>#REF!</v>
      </c>
      <c r="AF77" s="113" t="e">
        <f aca="false">AE77/100</f>
        <v>#REF!</v>
      </c>
      <c r="AH77" s="113" t="e">
        <f aca="false">#REF!</f>
        <v>#REF!</v>
      </c>
      <c r="AI77" s="113" t="e">
        <f aca="false">#REF!</f>
        <v>#REF!</v>
      </c>
      <c r="AJ77" s="113" t="e">
        <f aca="false">Swaptions!CH96</f>
        <v>#NAME?</v>
      </c>
      <c r="AK77" s="113" t="e">
        <f aca="false">AH77+AI77+AJ77</f>
        <v>#REF!</v>
      </c>
      <c r="AL77" s="113" t="e">
        <f aca="false">AK77/365.25</f>
        <v>#REF!</v>
      </c>
      <c r="AN77" s="113" t="e">
        <f aca="false">#REF!</f>
        <v>#REF!</v>
      </c>
      <c r="AO77" s="113" t="e">
        <f aca="false">#REF!</f>
        <v>#REF!</v>
      </c>
      <c r="AP77" s="113" t="e">
        <f aca="false">Swaptions!BF96</f>
        <v>#NAME?</v>
      </c>
      <c r="AQ77" s="113" t="e">
        <f aca="false">AN77+AO77+AP77</f>
        <v>#REF!</v>
      </c>
      <c r="AR77" s="113" t="e">
        <f aca="false">AQ77/10</f>
        <v>#REF!</v>
      </c>
      <c r="AT77" s="113" t="n">
        <v>-2.00784417</v>
      </c>
      <c r="AU77" s="113" t="n">
        <v>3.19898947</v>
      </c>
      <c r="AV77" s="113" t="n">
        <f aca="false">AT77+AU77</f>
        <v>1.1911453</v>
      </c>
      <c r="AW77" s="113" t="n">
        <v>0.883166147102076</v>
      </c>
      <c r="AX77" s="113" t="e">
        <f aca="false">T77-AU77-AW77</f>
        <v>#REF!</v>
      </c>
      <c r="AZ77" s="114" t="n">
        <v>-41571.7286912331</v>
      </c>
      <c r="BA77" s="114" t="e">
        <f aca="false">Y77-AZ77</f>
        <v>#REF!</v>
      </c>
      <c r="BB77" s="114" t="n">
        <f aca="false">AT77*L77*10000</f>
        <v>-823.216109700007</v>
      </c>
      <c r="BC77" s="114" t="e">
        <f aca="false">(BA77+BB77)/1000</f>
        <v>#REF!</v>
      </c>
      <c r="BE77" s="114" t="n">
        <v>-1391.54759404306</v>
      </c>
      <c r="BF77" s="114" t="n">
        <v>44.7228768477814</v>
      </c>
      <c r="BG77" s="114" t="n">
        <v>-3189.1647393351</v>
      </c>
      <c r="BI77" s="114" t="n">
        <f aca="false">((L77*10000)*(AT77+AU77))/1000</f>
        <v>0.488369573000004</v>
      </c>
      <c r="BJ77" s="114" t="e">
        <f aca="false">((AX77/2)*L77*10000)/1000</f>
        <v>#REF!</v>
      </c>
      <c r="BK77" s="114" t="e">
        <f aca="false">(N77*AF77)/1000</f>
        <v>#REF!</v>
      </c>
      <c r="BL77" s="114" t="n">
        <v>0.0447560023951301</v>
      </c>
      <c r="BM77" s="114" t="e">
        <f aca="false">BC77-BI77-BJ77-BK77-BL77</f>
        <v>#REF!</v>
      </c>
    </row>
    <row r="78" customFormat="false" ht="12.75" hidden="false" customHeight="false" outlineLevel="0" collapsed="false">
      <c r="C78" s="107" t="n">
        <f aca="false">EOMONTH(C77,0)+1</f>
        <v>39448</v>
      </c>
      <c r="D78" s="108" t="n">
        <v>39442</v>
      </c>
      <c r="E78" s="26" t="n">
        <v>4.308</v>
      </c>
      <c r="F78" s="27" t="n">
        <v>0.24</v>
      </c>
      <c r="G78" s="109" t="n">
        <v>0.0502031867199455</v>
      </c>
      <c r="H78" s="109" t="n">
        <f aca="false">1/((1+G78/2)^(2*((C78-$C$1)/365.25)))</f>
        <v>0.738098940722039</v>
      </c>
      <c r="I78" s="110" t="n">
        <f aca="false">D78-$C$1</f>
        <v>2231</v>
      </c>
      <c r="K78" s="26" t="n">
        <v>4.267</v>
      </c>
      <c r="L78" s="26" t="n">
        <f aca="false">E78-K78</f>
        <v>0.0409999999999995</v>
      </c>
      <c r="M78" s="27" t="n">
        <v>0.24</v>
      </c>
      <c r="N78" s="112" t="n">
        <f aca="false">(F78-M78)*100</f>
        <v>0</v>
      </c>
      <c r="P78" s="113" t="e">
        <f aca="false">#REF!</f>
        <v>#REF!</v>
      </c>
      <c r="Q78" s="113" t="e">
        <f aca="false">#REF!</f>
        <v>#REF!</v>
      </c>
      <c r="R78" s="113" t="n">
        <v>0</v>
      </c>
      <c r="S78" s="113" t="e">
        <f aca="false">P78+Q78+R78</f>
        <v>#REF!</v>
      </c>
      <c r="T78" s="113" t="e">
        <f aca="false">S78/10000</f>
        <v>#REF!</v>
      </c>
      <c r="V78" s="113" t="e">
        <f aca="false">#REF!</f>
        <v>#REF!</v>
      </c>
      <c r="W78" s="113" t="e">
        <f aca="false">#REF!</f>
        <v>#REF!</v>
      </c>
      <c r="X78" s="113" t="n">
        <v>0</v>
      </c>
      <c r="Y78" s="113" t="e">
        <f aca="false">V78+W78+X78</f>
        <v>#REF!</v>
      </c>
      <c r="Z78" s="113" t="e">
        <f aca="false">Y78/1000</f>
        <v>#REF!</v>
      </c>
      <c r="AB78" s="113" t="e">
        <f aca="false">#REF!</f>
        <v>#REF!</v>
      </c>
      <c r="AC78" s="113" t="e">
        <f aca="false">#REF!</f>
        <v>#REF!</v>
      </c>
      <c r="AD78" s="113" t="n">
        <v>0</v>
      </c>
      <c r="AE78" s="113" t="e">
        <f aca="false">AB78+AC78+AD78</f>
        <v>#REF!</v>
      </c>
      <c r="AF78" s="113" t="e">
        <f aca="false">AE78/100</f>
        <v>#REF!</v>
      </c>
      <c r="AH78" s="113" t="e">
        <f aca="false">#REF!</f>
        <v>#REF!</v>
      </c>
      <c r="AI78" s="113" t="e">
        <f aca="false">#REF!</f>
        <v>#REF!</v>
      </c>
      <c r="AJ78" s="113" t="n">
        <v>0</v>
      </c>
      <c r="AK78" s="113" t="e">
        <f aca="false">AH78+AI78+AJ78</f>
        <v>#REF!</v>
      </c>
      <c r="AL78" s="113" t="e">
        <f aca="false">AK78/365.25</f>
        <v>#REF!</v>
      </c>
      <c r="AN78" s="113" t="e">
        <f aca="false">#REF!</f>
        <v>#REF!</v>
      </c>
      <c r="AO78" s="113" t="e">
        <f aca="false">#REF!</f>
        <v>#REF!</v>
      </c>
      <c r="AP78" s="113" t="n">
        <v>0</v>
      </c>
      <c r="AQ78" s="113" t="e">
        <f aca="false">AN78+AO78+AP78</f>
        <v>#REF!</v>
      </c>
      <c r="AR78" s="113" t="e">
        <f aca="false">AQ78/10</f>
        <v>#REF!</v>
      </c>
      <c r="AT78" s="113" t="n">
        <v>0</v>
      </c>
      <c r="AU78" s="113" t="n">
        <v>0</v>
      </c>
      <c r="AV78" s="113" t="n">
        <f aca="false">AT78+AU78</f>
        <v>0</v>
      </c>
      <c r="AW78" s="113" t="n">
        <v>0</v>
      </c>
      <c r="AX78" s="113" t="e">
        <f aca="false">T78-AU78-AW78</f>
        <v>#REF!</v>
      </c>
      <c r="AZ78" s="114" t="n">
        <v>0</v>
      </c>
      <c r="BA78" s="114" t="e">
        <f aca="false">Y78-AZ78</f>
        <v>#REF!</v>
      </c>
      <c r="BB78" s="114" t="n">
        <f aca="false">AT78*L78*10000</f>
        <v>0</v>
      </c>
      <c r="BC78" s="114" t="e">
        <f aca="false">(BA78+BB78)/1000</f>
        <v>#REF!</v>
      </c>
      <c r="BE78" s="114" t="n">
        <v>0</v>
      </c>
      <c r="BF78" s="114" t="n">
        <v>0</v>
      </c>
      <c r="BG78" s="114" t="n">
        <v>0</v>
      </c>
      <c r="BI78" s="114" t="n">
        <f aca="false">((L78*10000)*(AT78+AU78))/1000</f>
        <v>0</v>
      </c>
      <c r="BJ78" s="114" t="e">
        <f aca="false">((AX78/2)*L78*10000)/1000</f>
        <v>#REF!</v>
      </c>
      <c r="BK78" s="114" t="e">
        <f aca="false">(N78*AF78)/1000</f>
        <v>#REF!</v>
      </c>
      <c r="BL78" s="114" t="n">
        <v>0</v>
      </c>
      <c r="BM78" s="114" t="e">
        <f aca="false">BC78-BI78-BJ78-BK78-BL78</f>
        <v>#REF!</v>
      </c>
    </row>
    <row r="79" customFormat="false" ht="12.75" hidden="false" customHeight="false" outlineLevel="0" collapsed="false">
      <c r="C79" s="107" t="n">
        <f aca="false">EOMONTH(C78,0)+1</f>
        <v>39479</v>
      </c>
      <c r="D79" s="108" t="n">
        <v>39475</v>
      </c>
      <c r="E79" s="26" t="n">
        <v>4.224</v>
      </c>
      <c r="F79" s="27" t="n">
        <v>0.24</v>
      </c>
      <c r="G79" s="109" t="n">
        <v>0.0503745507365614</v>
      </c>
      <c r="H79" s="109" t="n">
        <f aca="false">1/((1+G79/2)^(2*((C79-$C$1)/365.25)))</f>
        <v>0.734236798993986</v>
      </c>
      <c r="I79" s="110" t="n">
        <f aca="false">D79-$C$1</f>
        <v>2264</v>
      </c>
      <c r="K79" s="26" t="n">
        <v>4.183</v>
      </c>
      <c r="L79" s="26" t="n">
        <f aca="false">E79-K79</f>
        <v>0.0410000000000004</v>
      </c>
      <c r="M79" s="27" t="n">
        <v>0.24</v>
      </c>
      <c r="N79" s="112" t="n">
        <f aca="false">(F79-M79)*100</f>
        <v>0</v>
      </c>
      <c r="P79" s="113" t="e">
        <f aca="false">#REF!</f>
        <v>#REF!</v>
      </c>
      <c r="Q79" s="113" t="e">
        <f aca="false">#REF!</f>
        <v>#REF!</v>
      </c>
      <c r="R79" s="113" t="n">
        <v>0</v>
      </c>
      <c r="S79" s="113" t="e">
        <f aca="false">P79+Q79+R79</f>
        <v>#REF!</v>
      </c>
      <c r="T79" s="113" t="e">
        <f aca="false">S79/10000</f>
        <v>#REF!</v>
      </c>
      <c r="V79" s="113" t="e">
        <f aca="false">#REF!</f>
        <v>#REF!</v>
      </c>
      <c r="W79" s="113" t="e">
        <f aca="false">#REF!</f>
        <v>#REF!</v>
      </c>
      <c r="X79" s="113" t="n">
        <v>0</v>
      </c>
      <c r="Y79" s="113" t="e">
        <f aca="false">V79+W79+X79</f>
        <v>#REF!</v>
      </c>
      <c r="Z79" s="113" t="e">
        <f aca="false">Y79/1000</f>
        <v>#REF!</v>
      </c>
      <c r="AB79" s="113" t="e">
        <f aca="false">#REF!</f>
        <v>#REF!</v>
      </c>
      <c r="AC79" s="113" t="e">
        <f aca="false">#REF!</f>
        <v>#REF!</v>
      </c>
      <c r="AD79" s="113" t="n">
        <v>0</v>
      </c>
      <c r="AE79" s="113" t="e">
        <f aca="false">AB79+AC79+AD79</f>
        <v>#REF!</v>
      </c>
      <c r="AF79" s="113" t="e">
        <f aca="false">AE79/100</f>
        <v>#REF!</v>
      </c>
      <c r="AH79" s="113" t="e">
        <f aca="false">#REF!</f>
        <v>#REF!</v>
      </c>
      <c r="AI79" s="113" t="e">
        <f aca="false">#REF!</f>
        <v>#REF!</v>
      </c>
      <c r="AJ79" s="113" t="n">
        <v>0</v>
      </c>
      <c r="AK79" s="113" t="e">
        <f aca="false">AH79+AI79+AJ79</f>
        <v>#REF!</v>
      </c>
      <c r="AL79" s="113" t="e">
        <f aca="false">AK79/365.25</f>
        <v>#REF!</v>
      </c>
      <c r="AN79" s="113" t="e">
        <f aca="false">#REF!</f>
        <v>#REF!</v>
      </c>
      <c r="AO79" s="113" t="e">
        <f aca="false">#REF!</f>
        <v>#REF!</v>
      </c>
      <c r="AP79" s="113" t="n">
        <v>0</v>
      </c>
      <c r="AQ79" s="113" t="e">
        <f aca="false">AN79+AO79+AP79</f>
        <v>#REF!</v>
      </c>
      <c r="AR79" s="113" t="e">
        <f aca="false">AQ79/10</f>
        <v>#REF!</v>
      </c>
      <c r="AT79" s="113" t="n">
        <v>0</v>
      </c>
      <c r="AU79" s="113" t="n">
        <v>0</v>
      </c>
      <c r="AV79" s="113" t="n">
        <f aca="false">AT79+AU79</f>
        <v>0</v>
      </c>
      <c r="AW79" s="113" t="n">
        <v>0</v>
      </c>
      <c r="AX79" s="113" t="e">
        <f aca="false">T79-AU79-AW79</f>
        <v>#REF!</v>
      </c>
      <c r="AZ79" s="114" t="n">
        <v>0</v>
      </c>
      <c r="BA79" s="114" t="e">
        <f aca="false">Y79-AZ79</f>
        <v>#REF!</v>
      </c>
      <c r="BB79" s="114" t="n">
        <f aca="false">AT79*L79*10000</f>
        <v>0</v>
      </c>
      <c r="BC79" s="114" t="e">
        <f aca="false">(BA79+BB79)/1000</f>
        <v>#REF!</v>
      </c>
      <c r="BE79" s="114" t="n">
        <v>0</v>
      </c>
      <c r="BF79" s="114" t="n">
        <v>0</v>
      </c>
      <c r="BG79" s="114" t="n">
        <v>0</v>
      </c>
      <c r="BI79" s="114" t="n">
        <f aca="false">((L79*10000)*(AT79+AU79))/1000</f>
        <v>0</v>
      </c>
      <c r="BJ79" s="114" t="e">
        <f aca="false">((AX79/2)*L79*10000)/1000</f>
        <v>#REF!</v>
      </c>
      <c r="BK79" s="114" t="e">
        <f aca="false">(N79*AF79)/1000</f>
        <v>#REF!</v>
      </c>
      <c r="BL79" s="114" t="n">
        <v>0</v>
      </c>
      <c r="BM79" s="114" t="e">
        <f aca="false">BC79-BI79-BJ79-BK79-BL79</f>
        <v>#REF!</v>
      </c>
    </row>
    <row r="80" customFormat="false" ht="12.75" hidden="false" customHeight="false" outlineLevel="0" collapsed="false">
      <c r="C80" s="107" t="n">
        <f aca="false">EOMONTH(C79,0)+1</f>
        <v>39508</v>
      </c>
      <c r="D80" s="108" t="n">
        <v>39504</v>
      </c>
      <c r="E80" s="26" t="n">
        <v>4.089</v>
      </c>
      <c r="F80" s="27" t="n">
        <v>0.235</v>
      </c>
      <c r="G80" s="109" t="n">
        <v>0.0505348590190442</v>
      </c>
      <c r="H80" s="109" t="n">
        <f aca="false">1/((1+G80/2)^(2*((C80-$C$1)/365.25)))</f>
        <v>0.730623414492693</v>
      </c>
      <c r="I80" s="110" t="n">
        <f aca="false">D80-$C$1</f>
        <v>2293</v>
      </c>
      <c r="K80" s="26" t="n">
        <v>4.048</v>
      </c>
      <c r="L80" s="26" t="n">
        <f aca="false">E80-K80</f>
        <v>0.0410000000000004</v>
      </c>
      <c r="M80" s="27" t="n">
        <v>0.235</v>
      </c>
      <c r="N80" s="112" t="n">
        <f aca="false">(F80-M80)*100</f>
        <v>0</v>
      </c>
      <c r="P80" s="113" t="e">
        <f aca="false">#REF!</f>
        <v>#REF!</v>
      </c>
      <c r="Q80" s="113" t="e">
        <f aca="false">#REF!</f>
        <v>#REF!</v>
      </c>
      <c r="R80" s="113" t="n">
        <v>0</v>
      </c>
      <c r="S80" s="113" t="e">
        <f aca="false">P80+Q80+R80</f>
        <v>#REF!</v>
      </c>
      <c r="T80" s="113" t="e">
        <f aca="false">S80/10000</f>
        <v>#REF!</v>
      </c>
      <c r="V80" s="113" t="e">
        <f aca="false">#REF!</f>
        <v>#REF!</v>
      </c>
      <c r="W80" s="113" t="e">
        <f aca="false">#REF!</f>
        <v>#REF!</v>
      </c>
      <c r="X80" s="113" t="n">
        <v>0</v>
      </c>
      <c r="Y80" s="113" t="e">
        <f aca="false">V80+W80+X80</f>
        <v>#REF!</v>
      </c>
      <c r="Z80" s="113" t="e">
        <f aca="false">Y80/1000</f>
        <v>#REF!</v>
      </c>
      <c r="AB80" s="113" t="e">
        <f aca="false">#REF!</f>
        <v>#REF!</v>
      </c>
      <c r="AC80" s="113" t="e">
        <f aca="false">#REF!</f>
        <v>#REF!</v>
      </c>
      <c r="AD80" s="113" t="n">
        <v>0</v>
      </c>
      <c r="AE80" s="113" t="e">
        <f aca="false">AB80+AC80+AD80</f>
        <v>#REF!</v>
      </c>
      <c r="AF80" s="113" t="e">
        <f aca="false">AE80/100</f>
        <v>#REF!</v>
      </c>
      <c r="AH80" s="113" t="e">
        <f aca="false">#REF!</f>
        <v>#REF!</v>
      </c>
      <c r="AI80" s="113" t="e">
        <f aca="false">#REF!</f>
        <v>#REF!</v>
      </c>
      <c r="AJ80" s="113" t="n">
        <v>0</v>
      </c>
      <c r="AK80" s="113" t="e">
        <f aca="false">AH80+AI80+AJ80</f>
        <v>#REF!</v>
      </c>
      <c r="AL80" s="113" t="e">
        <f aca="false">AK80/365.25</f>
        <v>#REF!</v>
      </c>
      <c r="AN80" s="113" t="e">
        <f aca="false">#REF!</f>
        <v>#REF!</v>
      </c>
      <c r="AO80" s="113" t="e">
        <f aca="false">#REF!</f>
        <v>#REF!</v>
      </c>
      <c r="AP80" s="113" t="n">
        <v>0</v>
      </c>
      <c r="AQ80" s="113" t="e">
        <f aca="false">AN80+AO80+AP80</f>
        <v>#REF!</v>
      </c>
      <c r="AR80" s="113" t="e">
        <f aca="false">AQ80/10</f>
        <v>#REF!</v>
      </c>
      <c r="AT80" s="113" t="n">
        <v>0</v>
      </c>
      <c r="AU80" s="113" t="n">
        <v>0</v>
      </c>
      <c r="AV80" s="113" t="n">
        <f aca="false">AT80+AU80</f>
        <v>0</v>
      </c>
      <c r="AW80" s="113" t="n">
        <v>0</v>
      </c>
      <c r="AX80" s="113" t="e">
        <f aca="false">T80-AU80-AW80</f>
        <v>#REF!</v>
      </c>
      <c r="AZ80" s="114" t="n">
        <v>0</v>
      </c>
      <c r="BA80" s="114" t="e">
        <f aca="false">Y80-AZ80</f>
        <v>#REF!</v>
      </c>
      <c r="BB80" s="114" t="n">
        <f aca="false">AT80*L80*10000</f>
        <v>0</v>
      </c>
      <c r="BC80" s="114" t="e">
        <f aca="false">(BA80+BB80)/1000</f>
        <v>#REF!</v>
      </c>
      <c r="BE80" s="114" t="n">
        <v>0</v>
      </c>
      <c r="BF80" s="114" t="n">
        <v>0</v>
      </c>
      <c r="BG80" s="114" t="n">
        <v>0</v>
      </c>
      <c r="BI80" s="114" t="n">
        <f aca="false">((L80*10000)*(AT80+AU80))/1000</f>
        <v>0</v>
      </c>
      <c r="BJ80" s="114" t="e">
        <f aca="false">((AX80/2)*L80*10000)/1000</f>
        <v>#REF!</v>
      </c>
      <c r="BK80" s="114" t="e">
        <f aca="false">(N80*AF80)/1000</f>
        <v>#REF!</v>
      </c>
      <c r="BL80" s="114" t="n">
        <v>0</v>
      </c>
      <c r="BM80" s="114" t="e">
        <f aca="false">BC80-BI80-BJ80-BK80-BL80</f>
        <v>#REF!</v>
      </c>
    </row>
    <row r="81" customFormat="false" ht="12.75" hidden="false" customHeight="false" outlineLevel="0" collapsed="false">
      <c r="C81" s="107" t="n">
        <f aca="false">EOMONTH(C80,0)+1</f>
        <v>39539</v>
      </c>
      <c r="D81" s="108" t="n">
        <v>39533</v>
      </c>
      <c r="E81" s="26" t="n">
        <v>3.939</v>
      </c>
      <c r="F81" s="27" t="n">
        <v>0.23</v>
      </c>
      <c r="G81" s="109" t="n">
        <v>0.0507062230546329</v>
      </c>
      <c r="H81" s="109" t="n">
        <f aca="false">1/((1+G81/2)^(2*((C81-$C$1)/365.25)))</f>
        <v>0.726760600456559</v>
      </c>
      <c r="I81" s="110" t="n">
        <f aca="false">D81-$C$1</f>
        <v>2322</v>
      </c>
      <c r="K81" s="26" t="n">
        <v>3.898</v>
      </c>
      <c r="L81" s="26" t="n">
        <f aca="false">E81-K81</f>
        <v>0.0410000000000004</v>
      </c>
      <c r="M81" s="27" t="n">
        <v>0.23</v>
      </c>
      <c r="N81" s="112" t="n">
        <f aca="false">(F81-M81)*100</f>
        <v>0</v>
      </c>
      <c r="P81" s="113" t="e">
        <f aca="false">#REF!</f>
        <v>#REF!</v>
      </c>
      <c r="Q81" s="113" t="e">
        <f aca="false">#REF!</f>
        <v>#REF!</v>
      </c>
      <c r="R81" s="113" t="n">
        <v>0</v>
      </c>
      <c r="S81" s="113" t="e">
        <f aca="false">P81+Q81+R81</f>
        <v>#REF!</v>
      </c>
      <c r="T81" s="113" t="e">
        <f aca="false">S81/10000</f>
        <v>#REF!</v>
      </c>
      <c r="V81" s="113" t="e">
        <f aca="false">#REF!</f>
        <v>#REF!</v>
      </c>
      <c r="W81" s="113" t="e">
        <f aca="false">#REF!</f>
        <v>#REF!</v>
      </c>
      <c r="X81" s="113" t="n">
        <v>0</v>
      </c>
      <c r="Y81" s="113" t="e">
        <f aca="false">V81+W81+X81</f>
        <v>#REF!</v>
      </c>
      <c r="Z81" s="113" t="e">
        <f aca="false">Y81/1000</f>
        <v>#REF!</v>
      </c>
      <c r="AB81" s="113" t="e">
        <f aca="false">#REF!</f>
        <v>#REF!</v>
      </c>
      <c r="AC81" s="113" t="e">
        <f aca="false">#REF!</f>
        <v>#REF!</v>
      </c>
      <c r="AD81" s="113" t="n">
        <v>0</v>
      </c>
      <c r="AE81" s="113" t="e">
        <f aca="false">AB81+AC81+AD81</f>
        <v>#REF!</v>
      </c>
      <c r="AF81" s="113" t="e">
        <f aca="false">AE81/100</f>
        <v>#REF!</v>
      </c>
      <c r="AH81" s="113" t="e">
        <f aca="false">#REF!</f>
        <v>#REF!</v>
      </c>
      <c r="AI81" s="113" t="e">
        <f aca="false">#REF!</f>
        <v>#REF!</v>
      </c>
      <c r="AJ81" s="113" t="n">
        <v>0</v>
      </c>
      <c r="AK81" s="113" t="e">
        <f aca="false">AH81+AI81+AJ81</f>
        <v>#REF!</v>
      </c>
      <c r="AL81" s="113" t="e">
        <f aca="false">AK81/365.25</f>
        <v>#REF!</v>
      </c>
      <c r="AN81" s="113" t="e">
        <f aca="false">#REF!</f>
        <v>#REF!</v>
      </c>
      <c r="AO81" s="113" t="e">
        <f aca="false">#REF!</f>
        <v>#REF!</v>
      </c>
      <c r="AP81" s="113" t="n">
        <v>0</v>
      </c>
      <c r="AQ81" s="113" t="e">
        <f aca="false">AN81+AO81+AP81</f>
        <v>#REF!</v>
      </c>
      <c r="AR81" s="113" t="e">
        <f aca="false">AQ81/10</f>
        <v>#REF!</v>
      </c>
      <c r="AT81" s="113" t="n">
        <v>0</v>
      </c>
      <c r="AU81" s="113" t="n">
        <v>0</v>
      </c>
      <c r="AV81" s="113" t="n">
        <f aca="false">AT81+AU81</f>
        <v>0</v>
      </c>
      <c r="AW81" s="113" t="n">
        <v>0</v>
      </c>
      <c r="AX81" s="113" t="e">
        <f aca="false">T81-AU81-AW81</f>
        <v>#REF!</v>
      </c>
      <c r="AZ81" s="114" t="n">
        <v>0</v>
      </c>
      <c r="BA81" s="114" t="e">
        <f aca="false">Y81-AZ81</f>
        <v>#REF!</v>
      </c>
      <c r="BB81" s="114" t="n">
        <f aca="false">AT81*L81*10000</f>
        <v>0</v>
      </c>
      <c r="BC81" s="114" t="e">
        <f aca="false">(BA81+BB81)/1000</f>
        <v>#REF!</v>
      </c>
      <c r="BE81" s="114" t="n">
        <v>0</v>
      </c>
      <c r="BF81" s="114" t="n">
        <v>0</v>
      </c>
      <c r="BG81" s="114" t="n">
        <v>0</v>
      </c>
      <c r="BI81" s="114" t="n">
        <f aca="false">((L81*10000)*(AT81+AU81))/1000</f>
        <v>0</v>
      </c>
      <c r="BJ81" s="114" t="e">
        <f aca="false">((AX81/2)*L81*10000)/1000</f>
        <v>#REF!</v>
      </c>
      <c r="BK81" s="114" t="e">
        <f aca="false">(N81*AF81)/1000</f>
        <v>#REF!</v>
      </c>
      <c r="BL81" s="114" t="n">
        <v>0</v>
      </c>
      <c r="BM81" s="114" t="e">
        <f aca="false">BC81-BI81-BJ81-BK81-BL81</f>
        <v>#REF!</v>
      </c>
    </row>
    <row r="82" customFormat="false" ht="12.75" hidden="false" customHeight="false" outlineLevel="0" collapsed="false">
      <c r="C82" s="107" t="n">
        <f aca="false">EOMONTH(C81,0)+1</f>
        <v>39569</v>
      </c>
      <c r="D82" s="108" t="n">
        <v>39563</v>
      </c>
      <c r="E82" s="26" t="n">
        <v>3.943</v>
      </c>
      <c r="F82" s="27" t="n">
        <v>0.23</v>
      </c>
      <c r="G82" s="109" t="n">
        <v>0.0508720592274385</v>
      </c>
      <c r="H82" s="109" t="n">
        <f aca="false">1/((1+G82/2)^(2*((C82-$C$1)/365.25)))</f>
        <v>0.723022370777712</v>
      </c>
      <c r="I82" s="110" t="n">
        <f aca="false">D82-$C$1</f>
        <v>2352</v>
      </c>
      <c r="K82" s="26" t="n">
        <v>3.902</v>
      </c>
      <c r="L82" s="26" t="n">
        <f aca="false">E82-K82</f>
        <v>0.0410000000000004</v>
      </c>
      <c r="M82" s="27" t="n">
        <v>0.23</v>
      </c>
      <c r="N82" s="112" t="n">
        <f aca="false">(F82-M82)*100</f>
        <v>0</v>
      </c>
      <c r="P82" s="113" t="e">
        <f aca="false">#REF!</f>
        <v>#REF!</v>
      </c>
      <c r="Q82" s="113" t="e">
        <f aca="false">#REF!</f>
        <v>#REF!</v>
      </c>
      <c r="R82" s="113" t="n">
        <v>0</v>
      </c>
      <c r="S82" s="113" t="e">
        <f aca="false">P82+Q82+R82</f>
        <v>#REF!</v>
      </c>
      <c r="T82" s="113" t="e">
        <f aca="false">S82/10000</f>
        <v>#REF!</v>
      </c>
      <c r="V82" s="113" t="e">
        <f aca="false">#REF!</f>
        <v>#REF!</v>
      </c>
      <c r="W82" s="113" t="e">
        <f aca="false">#REF!</f>
        <v>#REF!</v>
      </c>
      <c r="X82" s="113" t="n">
        <v>0</v>
      </c>
      <c r="Y82" s="113" t="e">
        <f aca="false">V82+W82+X82</f>
        <v>#REF!</v>
      </c>
      <c r="Z82" s="113" t="e">
        <f aca="false">Y82/1000</f>
        <v>#REF!</v>
      </c>
      <c r="AB82" s="113" t="e">
        <f aca="false">#REF!</f>
        <v>#REF!</v>
      </c>
      <c r="AC82" s="113" t="e">
        <f aca="false">#REF!</f>
        <v>#REF!</v>
      </c>
      <c r="AD82" s="113" t="n">
        <v>0</v>
      </c>
      <c r="AE82" s="113" t="e">
        <f aca="false">AB82+AC82+AD82</f>
        <v>#REF!</v>
      </c>
      <c r="AF82" s="113" t="e">
        <f aca="false">AE82/100</f>
        <v>#REF!</v>
      </c>
      <c r="AH82" s="113" t="e">
        <f aca="false">#REF!</f>
        <v>#REF!</v>
      </c>
      <c r="AI82" s="113" t="e">
        <f aca="false">#REF!</f>
        <v>#REF!</v>
      </c>
      <c r="AJ82" s="113" t="n">
        <v>0</v>
      </c>
      <c r="AK82" s="113" t="e">
        <f aca="false">AH82+AI82+AJ82</f>
        <v>#REF!</v>
      </c>
      <c r="AL82" s="113" t="e">
        <f aca="false">AK82/365.25</f>
        <v>#REF!</v>
      </c>
      <c r="AN82" s="113" t="e">
        <f aca="false">#REF!</f>
        <v>#REF!</v>
      </c>
      <c r="AO82" s="113" t="e">
        <f aca="false">#REF!</f>
        <v>#REF!</v>
      </c>
      <c r="AP82" s="113" t="n">
        <v>0</v>
      </c>
      <c r="AQ82" s="113" t="e">
        <f aca="false">AN82+AO82+AP82</f>
        <v>#REF!</v>
      </c>
      <c r="AR82" s="113" t="e">
        <f aca="false">AQ82/10</f>
        <v>#REF!</v>
      </c>
      <c r="AT82" s="113" t="n">
        <v>0</v>
      </c>
      <c r="AU82" s="113" t="n">
        <v>0</v>
      </c>
      <c r="AV82" s="113" t="n">
        <f aca="false">AT82+AU82</f>
        <v>0</v>
      </c>
      <c r="AW82" s="113" t="n">
        <v>0</v>
      </c>
      <c r="AX82" s="113" t="e">
        <f aca="false">T82-AU82-AW82</f>
        <v>#REF!</v>
      </c>
      <c r="AZ82" s="114" t="n">
        <v>0</v>
      </c>
      <c r="BA82" s="114" t="e">
        <f aca="false">Y82-AZ82</f>
        <v>#REF!</v>
      </c>
      <c r="BB82" s="114" t="n">
        <f aca="false">AT82*L82*10000</f>
        <v>0</v>
      </c>
      <c r="BC82" s="114" t="e">
        <f aca="false">(BA82+BB82)/1000</f>
        <v>#REF!</v>
      </c>
      <c r="BE82" s="114" t="n">
        <v>0</v>
      </c>
      <c r="BF82" s="114" t="n">
        <v>0</v>
      </c>
      <c r="BG82" s="114" t="n">
        <v>0</v>
      </c>
      <c r="BI82" s="114" t="n">
        <f aca="false">((L82*10000)*(AT82+AU82))/1000</f>
        <v>0</v>
      </c>
      <c r="BJ82" s="114" t="e">
        <f aca="false">((AX82/2)*L82*10000)/1000</f>
        <v>#REF!</v>
      </c>
      <c r="BK82" s="114" t="e">
        <f aca="false">(N82*AF82)/1000</f>
        <v>#REF!</v>
      </c>
      <c r="BL82" s="114" t="n">
        <v>0</v>
      </c>
      <c r="BM82" s="114" t="e">
        <f aca="false">BC82-BI82-BJ82-BK82-BL82</f>
        <v>#REF!</v>
      </c>
    </row>
    <row r="83" customFormat="false" ht="12.75" hidden="false" customHeight="false" outlineLevel="0" collapsed="false">
      <c r="C83" s="107" t="n">
        <f aca="false">EOMONTH(C82,0)+1</f>
        <v>39600</v>
      </c>
      <c r="D83" s="108" t="n">
        <v>39595</v>
      </c>
      <c r="E83" s="26" t="n">
        <v>3.983</v>
      </c>
      <c r="F83" s="27" t="n">
        <v>0.23</v>
      </c>
      <c r="G83" s="109" t="n">
        <v>0.0510434232823123</v>
      </c>
      <c r="H83" s="109" t="n">
        <f aca="false">1/((1+G83/2)^(2*((C83-$C$1)/365.25)))</f>
        <v>0.719159724830642</v>
      </c>
      <c r="I83" s="110" t="n">
        <f aca="false">D83-$C$1</f>
        <v>2384</v>
      </c>
      <c r="K83" s="26" t="n">
        <v>3.942</v>
      </c>
      <c r="L83" s="26" t="n">
        <f aca="false">E83-K83</f>
        <v>0.0409999999999999</v>
      </c>
      <c r="M83" s="27" t="n">
        <v>0.23</v>
      </c>
      <c r="N83" s="112" t="n">
        <f aca="false">(F83-M83)*100</f>
        <v>0</v>
      </c>
      <c r="P83" s="113" t="e">
        <f aca="false">#REF!</f>
        <v>#REF!</v>
      </c>
      <c r="Q83" s="113" t="e">
        <f aca="false">#REF!</f>
        <v>#REF!</v>
      </c>
      <c r="R83" s="113" t="n">
        <v>0</v>
      </c>
      <c r="S83" s="113" t="e">
        <f aca="false">P83+Q83+R83</f>
        <v>#REF!</v>
      </c>
      <c r="T83" s="113" t="e">
        <f aca="false">S83/10000</f>
        <v>#REF!</v>
      </c>
      <c r="V83" s="113" t="e">
        <f aca="false">#REF!</f>
        <v>#REF!</v>
      </c>
      <c r="W83" s="113" t="e">
        <f aca="false">#REF!</f>
        <v>#REF!</v>
      </c>
      <c r="X83" s="113" t="n">
        <v>0</v>
      </c>
      <c r="Y83" s="113" t="e">
        <f aca="false">V83+W83+X83</f>
        <v>#REF!</v>
      </c>
      <c r="Z83" s="113" t="e">
        <f aca="false">Y83/1000</f>
        <v>#REF!</v>
      </c>
      <c r="AB83" s="113" t="e">
        <f aca="false">#REF!</f>
        <v>#REF!</v>
      </c>
      <c r="AC83" s="113" t="e">
        <f aca="false">#REF!</f>
        <v>#REF!</v>
      </c>
      <c r="AD83" s="113" t="n">
        <v>0</v>
      </c>
      <c r="AE83" s="113" t="e">
        <f aca="false">AB83+AC83+AD83</f>
        <v>#REF!</v>
      </c>
      <c r="AF83" s="113" t="e">
        <f aca="false">AE83/100</f>
        <v>#REF!</v>
      </c>
      <c r="AH83" s="113" t="e">
        <f aca="false">#REF!</f>
        <v>#REF!</v>
      </c>
      <c r="AI83" s="113" t="e">
        <f aca="false">#REF!</f>
        <v>#REF!</v>
      </c>
      <c r="AJ83" s="113" t="n">
        <v>0</v>
      </c>
      <c r="AK83" s="113" t="e">
        <f aca="false">AH83+AI83+AJ83</f>
        <v>#REF!</v>
      </c>
      <c r="AL83" s="113" t="e">
        <f aca="false">AK83/365.25</f>
        <v>#REF!</v>
      </c>
      <c r="AN83" s="113" t="e">
        <f aca="false">#REF!</f>
        <v>#REF!</v>
      </c>
      <c r="AO83" s="113" t="e">
        <f aca="false">#REF!</f>
        <v>#REF!</v>
      </c>
      <c r="AP83" s="113" t="n">
        <v>0</v>
      </c>
      <c r="AQ83" s="113" t="e">
        <f aca="false">AN83+AO83+AP83</f>
        <v>#REF!</v>
      </c>
      <c r="AR83" s="113" t="e">
        <f aca="false">AQ83/10</f>
        <v>#REF!</v>
      </c>
      <c r="AT83" s="113" t="n">
        <v>-1E-008</v>
      </c>
      <c r="AU83" s="113" t="n">
        <v>0</v>
      </c>
      <c r="AV83" s="113" t="n">
        <f aca="false">AT83+AU83</f>
        <v>-1E-008</v>
      </c>
      <c r="AW83" s="113" t="n">
        <v>0</v>
      </c>
      <c r="AX83" s="113" t="e">
        <f aca="false">T83-AU83-AW83</f>
        <v>#REF!</v>
      </c>
      <c r="AZ83" s="114" t="n">
        <v>0</v>
      </c>
      <c r="BA83" s="114" t="e">
        <f aca="false">Y83-AZ83</f>
        <v>#REF!</v>
      </c>
      <c r="BB83" s="114" t="n">
        <f aca="false">AT83*L83*10000</f>
        <v>-4.09999999999999E-006</v>
      </c>
      <c r="BC83" s="114" t="e">
        <f aca="false">(BA83+BB83)/1000</f>
        <v>#REF!</v>
      </c>
      <c r="BE83" s="114" t="n">
        <v>0</v>
      </c>
      <c r="BF83" s="114" t="n">
        <v>0</v>
      </c>
      <c r="BG83" s="114" t="n">
        <v>0</v>
      </c>
      <c r="BI83" s="114" t="n">
        <f aca="false">((L83*10000)*(AT83+AU83))/1000</f>
        <v>-4.09999999999999E-009</v>
      </c>
      <c r="BJ83" s="114" t="e">
        <f aca="false">((AX83/2)*L83*10000)/1000</f>
        <v>#REF!</v>
      </c>
      <c r="BK83" s="114" t="e">
        <f aca="false">(N83*AF83)/1000</f>
        <v>#REF!</v>
      </c>
      <c r="BL83" s="114" t="n">
        <v>0</v>
      </c>
      <c r="BM83" s="114" t="e">
        <f aca="false">BC83-BI83-BJ83-BK83-BL83</f>
        <v>#REF!</v>
      </c>
    </row>
    <row r="84" customFormat="false" ht="12.75" hidden="false" customHeight="false" outlineLevel="0" collapsed="false">
      <c r="C84" s="107" t="n">
        <f aca="false">EOMONTH(C83,0)+1</f>
        <v>39630</v>
      </c>
      <c r="D84" s="108" t="n">
        <v>39624</v>
      </c>
      <c r="E84" s="26" t="n">
        <v>4.028</v>
      </c>
      <c r="F84" s="27" t="n">
        <v>0.23</v>
      </c>
      <c r="G84" s="109" t="n">
        <v>0.0512092594737799</v>
      </c>
      <c r="H84" s="109" t="n">
        <f aca="false">1/((1+G84/2)^(2*((C84-$C$1)/365.25)))</f>
        <v>0.715422069952012</v>
      </c>
      <c r="I84" s="110" t="n">
        <f aca="false">D84-$C$1</f>
        <v>2413</v>
      </c>
      <c r="K84" s="26" t="n">
        <v>3.987</v>
      </c>
      <c r="L84" s="26" t="n">
        <f aca="false">E84-K84</f>
        <v>0.0410000000000004</v>
      </c>
      <c r="M84" s="27" t="n">
        <v>0.23</v>
      </c>
      <c r="N84" s="112" t="n">
        <f aca="false">(F84-M84)*100</f>
        <v>0</v>
      </c>
      <c r="P84" s="113" t="e">
        <f aca="false">#REF!</f>
        <v>#REF!</v>
      </c>
      <c r="Q84" s="113" t="e">
        <f aca="false">#REF!</f>
        <v>#REF!</v>
      </c>
      <c r="R84" s="113" t="n">
        <v>0</v>
      </c>
      <c r="S84" s="113" t="e">
        <f aca="false">P84+Q84+R84</f>
        <v>#REF!</v>
      </c>
      <c r="T84" s="113" t="e">
        <f aca="false">S84/10000</f>
        <v>#REF!</v>
      </c>
      <c r="V84" s="113" t="e">
        <f aca="false">#REF!</f>
        <v>#REF!</v>
      </c>
      <c r="W84" s="113" t="e">
        <f aca="false">#REF!</f>
        <v>#REF!</v>
      </c>
      <c r="X84" s="113" t="n">
        <v>0</v>
      </c>
      <c r="Y84" s="113" t="e">
        <f aca="false">V84+W84+X84</f>
        <v>#REF!</v>
      </c>
      <c r="Z84" s="113" t="e">
        <f aca="false">Y84/1000</f>
        <v>#REF!</v>
      </c>
      <c r="AB84" s="113" t="e">
        <f aca="false">#REF!</f>
        <v>#REF!</v>
      </c>
      <c r="AC84" s="113" t="e">
        <f aca="false">#REF!</f>
        <v>#REF!</v>
      </c>
      <c r="AD84" s="113" t="n">
        <v>0</v>
      </c>
      <c r="AE84" s="113" t="e">
        <f aca="false">AB84+AC84+AD84</f>
        <v>#REF!</v>
      </c>
      <c r="AF84" s="113" t="e">
        <f aca="false">AE84/100</f>
        <v>#REF!</v>
      </c>
      <c r="AH84" s="113" t="e">
        <f aca="false">#REF!</f>
        <v>#REF!</v>
      </c>
      <c r="AI84" s="113" t="e">
        <f aca="false">#REF!</f>
        <v>#REF!</v>
      </c>
      <c r="AJ84" s="113" t="n">
        <v>0</v>
      </c>
      <c r="AK84" s="113" t="e">
        <f aca="false">AH84+AI84+AJ84</f>
        <v>#REF!</v>
      </c>
      <c r="AL84" s="113" t="e">
        <f aca="false">AK84/365.25</f>
        <v>#REF!</v>
      </c>
      <c r="AN84" s="113" t="e">
        <f aca="false">#REF!</f>
        <v>#REF!</v>
      </c>
      <c r="AO84" s="113" t="e">
        <f aca="false">#REF!</f>
        <v>#REF!</v>
      </c>
      <c r="AP84" s="113" t="n">
        <v>0</v>
      </c>
      <c r="AQ84" s="113" t="e">
        <f aca="false">AN84+AO84+AP84</f>
        <v>#REF!</v>
      </c>
      <c r="AR84" s="113" t="e">
        <f aca="false">AQ84/10</f>
        <v>#REF!</v>
      </c>
      <c r="AT84" s="113" t="n">
        <v>0</v>
      </c>
      <c r="AU84" s="113" t="n">
        <v>0</v>
      </c>
      <c r="AV84" s="113" t="n">
        <f aca="false">AT84+AU84</f>
        <v>0</v>
      </c>
      <c r="AW84" s="113" t="n">
        <v>0</v>
      </c>
      <c r="AX84" s="113" t="e">
        <f aca="false">T84-AU84-AW84</f>
        <v>#REF!</v>
      </c>
      <c r="AZ84" s="114" t="n">
        <v>0</v>
      </c>
      <c r="BA84" s="114" t="e">
        <f aca="false">Y84-AZ84</f>
        <v>#REF!</v>
      </c>
      <c r="BB84" s="114" t="n">
        <f aca="false">AT84*L84*10000</f>
        <v>0</v>
      </c>
      <c r="BC84" s="114" t="e">
        <f aca="false">(BA84+BB84)/1000</f>
        <v>#REF!</v>
      </c>
      <c r="BE84" s="114" t="n">
        <v>0</v>
      </c>
      <c r="BF84" s="114" t="n">
        <v>0</v>
      </c>
      <c r="BG84" s="114" t="n">
        <v>0</v>
      </c>
      <c r="BI84" s="114" t="n">
        <f aca="false">((L84*10000)*(AT84+AU84))/1000</f>
        <v>0</v>
      </c>
      <c r="BJ84" s="114" t="e">
        <f aca="false">((AX84/2)*L84*10000)/1000</f>
        <v>#REF!</v>
      </c>
      <c r="BK84" s="114" t="e">
        <f aca="false">(N84*AF84)/1000</f>
        <v>#REF!</v>
      </c>
      <c r="BL84" s="114" t="n">
        <v>0</v>
      </c>
      <c r="BM84" s="114" t="e">
        <f aca="false">BC84-BI84-BJ84-BK84-BL84</f>
        <v>#REF!</v>
      </c>
    </row>
    <row r="85" customFormat="false" ht="12.75" hidden="false" customHeight="false" outlineLevel="0" collapsed="false">
      <c r="C85" s="107" t="n">
        <f aca="false">EOMONTH(C84,0)+1</f>
        <v>39661</v>
      </c>
      <c r="D85" s="108" t="n">
        <v>39657</v>
      </c>
      <c r="E85" s="26" t="n">
        <v>4.067</v>
      </c>
      <c r="F85" s="27" t="n">
        <v>0.23</v>
      </c>
      <c r="G85" s="109" t="n">
        <v>0.0513806235479368</v>
      </c>
      <c r="H85" s="109" t="n">
        <f aca="false">1/((1+G85/2)^(2*((C85-$C$1)/365.25)))</f>
        <v>0.711560441457316</v>
      </c>
      <c r="I85" s="110" t="n">
        <f aca="false">D85-$C$1</f>
        <v>2446</v>
      </c>
      <c r="K85" s="26" t="n">
        <v>4.026</v>
      </c>
      <c r="L85" s="26" t="n">
        <f aca="false">E85-K85</f>
        <v>0.0410000000000004</v>
      </c>
      <c r="M85" s="27" t="n">
        <v>0.23</v>
      </c>
      <c r="N85" s="112" t="n">
        <f aca="false">(F85-M85)*100</f>
        <v>0</v>
      </c>
      <c r="P85" s="113" t="e">
        <f aca="false">#REF!</f>
        <v>#REF!</v>
      </c>
      <c r="Q85" s="113" t="e">
        <f aca="false">#REF!</f>
        <v>#REF!</v>
      </c>
      <c r="R85" s="113" t="n">
        <v>0</v>
      </c>
      <c r="S85" s="113" t="e">
        <f aca="false">P85+Q85+R85</f>
        <v>#REF!</v>
      </c>
      <c r="T85" s="113" t="e">
        <f aca="false">S85/10000</f>
        <v>#REF!</v>
      </c>
      <c r="V85" s="113" t="e">
        <f aca="false">#REF!</f>
        <v>#REF!</v>
      </c>
      <c r="W85" s="113" t="e">
        <f aca="false">#REF!</f>
        <v>#REF!</v>
      </c>
      <c r="X85" s="113" t="n">
        <v>0</v>
      </c>
      <c r="Y85" s="113" t="e">
        <f aca="false">V85+W85+X85</f>
        <v>#REF!</v>
      </c>
      <c r="Z85" s="113" t="e">
        <f aca="false">Y85/1000</f>
        <v>#REF!</v>
      </c>
      <c r="AB85" s="113" t="e">
        <f aca="false">#REF!</f>
        <v>#REF!</v>
      </c>
      <c r="AC85" s="113" t="e">
        <f aca="false">#REF!</f>
        <v>#REF!</v>
      </c>
      <c r="AD85" s="113" t="n">
        <v>0</v>
      </c>
      <c r="AE85" s="113" t="e">
        <f aca="false">AB85+AC85+AD85</f>
        <v>#REF!</v>
      </c>
      <c r="AF85" s="113" t="e">
        <f aca="false">AE85/100</f>
        <v>#REF!</v>
      </c>
      <c r="AH85" s="113" t="e">
        <f aca="false">#REF!</f>
        <v>#REF!</v>
      </c>
      <c r="AI85" s="113" t="e">
        <f aca="false">#REF!</f>
        <v>#REF!</v>
      </c>
      <c r="AJ85" s="113" t="n">
        <v>0</v>
      </c>
      <c r="AK85" s="113" t="e">
        <f aca="false">AH85+AI85+AJ85</f>
        <v>#REF!</v>
      </c>
      <c r="AL85" s="113" t="e">
        <f aca="false">AK85/365.25</f>
        <v>#REF!</v>
      </c>
      <c r="AN85" s="113" t="e">
        <f aca="false">#REF!</f>
        <v>#REF!</v>
      </c>
      <c r="AO85" s="113" t="e">
        <f aca="false">#REF!</f>
        <v>#REF!</v>
      </c>
      <c r="AP85" s="113" t="n">
        <v>0</v>
      </c>
      <c r="AQ85" s="113" t="e">
        <f aca="false">AN85+AO85+AP85</f>
        <v>#REF!</v>
      </c>
      <c r="AR85" s="113" t="e">
        <f aca="false">AQ85/10</f>
        <v>#REF!</v>
      </c>
      <c r="AT85" s="113" t="n">
        <v>-1E-008</v>
      </c>
      <c r="AU85" s="113" t="n">
        <v>0</v>
      </c>
      <c r="AV85" s="113" t="n">
        <f aca="false">AT85+AU85</f>
        <v>-1E-008</v>
      </c>
      <c r="AW85" s="113" t="n">
        <v>0</v>
      </c>
      <c r="AX85" s="113" t="e">
        <f aca="false">T85-AU85-AW85</f>
        <v>#REF!</v>
      </c>
      <c r="AZ85" s="114" t="n">
        <v>0</v>
      </c>
      <c r="BA85" s="114" t="e">
        <f aca="false">Y85-AZ85</f>
        <v>#REF!</v>
      </c>
      <c r="BB85" s="114" t="n">
        <f aca="false">AT85*L85*10000</f>
        <v>-4.10000000000004E-006</v>
      </c>
      <c r="BC85" s="114" t="e">
        <f aca="false">(BA85+BB85)/1000</f>
        <v>#REF!</v>
      </c>
      <c r="BE85" s="114" t="n">
        <v>0</v>
      </c>
      <c r="BF85" s="114" t="n">
        <v>0</v>
      </c>
      <c r="BG85" s="114" t="n">
        <v>0</v>
      </c>
      <c r="BI85" s="114" t="n">
        <f aca="false">((L85*10000)*(AT85+AU85))/1000</f>
        <v>-4.10000000000004E-009</v>
      </c>
      <c r="BJ85" s="114" t="e">
        <f aca="false">((AX85/2)*L85*10000)/1000</f>
        <v>#REF!</v>
      </c>
      <c r="BK85" s="114" t="e">
        <f aca="false">(N85*AF85)/1000</f>
        <v>#REF!</v>
      </c>
      <c r="BL85" s="114" t="n">
        <v>0</v>
      </c>
      <c r="BM85" s="114" t="e">
        <f aca="false">BC85-BI85-BJ85-BK85-BL85</f>
        <v>#REF!</v>
      </c>
    </row>
    <row r="86" customFormat="false" ht="12.75" hidden="false" customHeight="false" outlineLevel="0" collapsed="false">
      <c r="C86" s="107" t="n">
        <f aca="false">EOMONTH(C85,0)+1</f>
        <v>39692</v>
      </c>
      <c r="D86" s="108" t="n">
        <v>39686</v>
      </c>
      <c r="E86" s="26" t="n">
        <v>4.056</v>
      </c>
      <c r="F86" s="27" t="n">
        <v>0.23</v>
      </c>
      <c r="G86" s="109" t="n">
        <v>0.0515519876318922</v>
      </c>
      <c r="H86" s="109" t="n">
        <f aca="false">1/((1+G86/2)^(2*((C86-$C$1)/365.25)))</f>
        <v>0.707699652465345</v>
      </c>
      <c r="I86" s="110" t="n">
        <f aca="false">D86-$C$1</f>
        <v>2475</v>
      </c>
      <c r="K86" s="26" t="n">
        <v>4.015</v>
      </c>
      <c r="L86" s="26" t="n">
        <f aca="false">E86-K86</f>
        <v>0.0410000000000004</v>
      </c>
      <c r="M86" s="27" t="n">
        <v>0.23</v>
      </c>
      <c r="N86" s="112" t="n">
        <f aca="false">(F86-M86)*100</f>
        <v>0</v>
      </c>
      <c r="P86" s="113" t="e">
        <f aca="false">#REF!</f>
        <v>#REF!</v>
      </c>
      <c r="Q86" s="113" t="e">
        <f aca="false">#REF!</f>
        <v>#REF!</v>
      </c>
      <c r="R86" s="113" t="n">
        <v>0</v>
      </c>
      <c r="S86" s="113" t="e">
        <f aca="false">P86+Q86+R86</f>
        <v>#REF!</v>
      </c>
      <c r="T86" s="113" t="e">
        <f aca="false">S86/10000</f>
        <v>#REF!</v>
      </c>
      <c r="V86" s="113" t="e">
        <f aca="false">#REF!</f>
        <v>#REF!</v>
      </c>
      <c r="W86" s="113" t="e">
        <f aca="false">#REF!</f>
        <v>#REF!</v>
      </c>
      <c r="X86" s="113" t="n">
        <v>0</v>
      </c>
      <c r="Y86" s="113" t="e">
        <f aca="false">V86+W86+X86</f>
        <v>#REF!</v>
      </c>
      <c r="Z86" s="113" t="e">
        <f aca="false">Y86/1000</f>
        <v>#REF!</v>
      </c>
      <c r="AB86" s="113" t="e">
        <f aca="false">#REF!</f>
        <v>#REF!</v>
      </c>
      <c r="AC86" s="113" t="e">
        <f aca="false">#REF!</f>
        <v>#REF!</v>
      </c>
      <c r="AD86" s="113" t="n">
        <v>0</v>
      </c>
      <c r="AE86" s="113" t="e">
        <f aca="false">AB86+AC86+AD86</f>
        <v>#REF!</v>
      </c>
      <c r="AF86" s="113" t="e">
        <f aca="false">AE86/100</f>
        <v>#REF!</v>
      </c>
      <c r="AH86" s="113" t="e">
        <f aca="false">#REF!</f>
        <v>#REF!</v>
      </c>
      <c r="AI86" s="113" t="e">
        <f aca="false">#REF!</f>
        <v>#REF!</v>
      </c>
      <c r="AJ86" s="113" t="n">
        <v>0</v>
      </c>
      <c r="AK86" s="113" t="e">
        <f aca="false">AH86+AI86+AJ86</f>
        <v>#REF!</v>
      </c>
      <c r="AL86" s="113" t="e">
        <f aca="false">AK86/365.25</f>
        <v>#REF!</v>
      </c>
      <c r="AN86" s="113" t="e">
        <f aca="false">#REF!</f>
        <v>#REF!</v>
      </c>
      <c r="AO86" s="113" t="e">
        <f aca="false">#REF!</f>
        <v>#REF!</v>
      </c>
      <c r="AP86" s="113" t="n">
        <v>0</v>
      </c>
      <c r="AQ86" s="113" t="e">
        <f aca="false">AN86+AO86+AP86</f>
        <v>#REF!</v>
      </c>
      <c r="AR86" s="113" t="e">
        <f aca="false">AQ86/10</f>
        <v>#REF!</v>
      </c>
      <c r="AT86" s="113" t="n">
        <v>0</v>
      </c>
      <c r="AU86" s="113" t="n">
        <v>0</v>
      </c>
      <c r="AV86" s="113" t="n">
        <f aca="false">AT86+AU86</f>
        <v>0</v>
      </c>
      <c r="AW86" s="113" t="n">
        <v>0</v>
      </c>
      <c r="AX86" s="113" t="e">
        <f aca="false">T86-AU86-AW86</f>
        <v>#REF!</v>
      </c>
      <c r="AZ86" s="114" t="n">
        <v>0</v>
      </c>
      <c r="BA86" s="114" t="e">
        <f aca="false">Y86-AZ86</f>
        <v>#REF!</v>
      </c>
      <c r="BB86" s="114" t="n">
        <f aca="false">AT86*L86*10000</f>
        <v>0</v>
      </c>
      <c r="BC86" s="114" t="e">
        <f aca="false">(BA86+BB86)/1000</f>
        <v>#REF!</v>
      </c>
      <c r="BE86" s="114" t="n">
        <v>0</v>
      </c>
      <c r="BF86" s="114" t="n">
        <v>0</v>
      </c>
      <c r="BG86" s="114" t="n">
        <v>0</v>
      </c>
      <c r="BI86" s="114" t="n">
        <f aca="false">((L86*10000)*(AT86+AU86))/1000</f>
        <v>0</v>
      </c>
      <c r="BJ86" s="114" t="e">
        <f aca="false">((AX86/2)*L86*10000)/1000</f>
        <v>#REF!</v>
      </c>
      <c r="BK86" s="114" t="e">
        <f aca="false">(N86*AF86)/1000</f>
        <v>#REF!</v>
      </c>
      <c r="BL86" s="114" t="n">
        <v>0</v>
      </c>
      <c r="BM86" s="114" t="e">
        <f aca="false">BC86-BI86-BJ86-BK86-BL86</f>
        <v>#REF!</v>
      </c>
    </row>
    <row r="87" customFormat="false" ht="12.75" hidden="false" customHeight="false" outlineLevel="0" collapsed="false">
      <c r="C87" s="107" t="n">
        <f aca="false">EOMONTH(C86,0)+1</f>
        <v>39722</v>
      </c>
      <c r="D87" s="108" t="n">
        <v>39716</v>
      </c>
      <c r="E87" s="26" t="n">
        <v>4.071</v>
      </c>
      <c r="F87" s="27" t="n">
        <v>0.23</v>
      </c>
      <c r="G87" s="109" t="n">
        <v>0.051717823851499</v>
      </c>
      <c r="H87" s="109" t="n">
        <f aca="false">1/((1+G87/2)^(2*((C87-$C$1)/365.25)))</f>
        <v>0.703964407453693</v>
      </c>
      <c r="I87" s="110" t="n">
        <f aca="false">D87-$C$1</f>
        <v>2505</v>
      </c>
      <c r="K87" s="26" t="n">
        <v>4.03</v>
      </c>
      <c r="L87" s="26" t="n">
        <f aca="false">E87-K87</f>
        <v>0.0410000000000004</v>
      </c>
      <c r="M87" s="27" t="n">
        <v>0.23</v>
      </c>
      <c r="N87" s="112" t="n">
        <f aca="false">(F87-M87)*100</f>
        <v>0</v>
      </c>
      <c r="P87" s="113" t="e">
        <f aca="false">#REF!</f>
        <v>#REF!</v>
      </c>
      <c r="Q87" s="113" t="e">
        <f aca="false">#REF!</f>
        <v>#REF!</v>
      </c>
      <c r="R87" s="113" t="n">
        <v>0</v>
      </c>
      <c r="S87" s="113" t="e">
        <f aca="false">P87+Q87+R87</f>
        <v>#REF!</v>
      </c>
      <c r="T87" s="113" t="e">
        <f aca="false">S87/10000</f>
        <v>#REF!</v>
      </c>
      <c r="V87" s="113" t="e">
        <f aca="false">#REF!</f>
        <v>#REF!</v>
      </c>
      <c r="W87" s="113" t="e">
        <f aca="false">#REF!</f>
        <v>#REF!</v>
      </c>
      <c r="X87" s="113" t="n">
        <v>0</v>
      </c>
      <c r="Y87" s="113" t="e">
        <f aca="false">V87+W87+X87</f>
        <v>#REF!</v>
      </c>
      <c r="Z87" s="113" t="e">
        <f aca="false">Y87/1000</f>
        <v>#REF!</v>
      </c>
      <c r="AB87" s="113" t="e">
        <f aca="false">#REF!</f>
        <v>#REF!</v>
      </c>
      <c r="AC87" s="113" t="e">
        <f aca="false">#REF!</f>
        <v>#REF!</v>
      </c>
      <c r="AD87" s="113" t="n">
        <v>0</v>
      </c>
      <c r="AE87" s="113" t="e">
        <f aca="false">AB87+AC87+AD87</f>
        <v>#REF!</v>
      </c>
      <c r="AF87" s="113" t="e">
        <f aca="false">AE87/100</f>
        <v>#REF!</v>
      </c>
      <c r="AH87" s="113" t="e">
        <f aca="false">#REF!</f>
        <v>#REF!</v>
      </c>
      <c r="AI87" s="113" t="e">
        <f aca="false">#REF!</f>
        <v>#REF!</v>
      </c>
      <c r="AJ87" s="113" t="n">
        <v>0</v>
      </c>
      <c r="AK87" s="113" t="e">
        <f aca="false">AH87+AI87+AJ87</f>
        <v>#REF!</v>
      </c>
      <c r="AL87" s="113" t="e">
        <f aca="false">AK87/365.25</f>
        <v>#REF!</v>
      </c>
      <c r="AN87" s="113" t="e">
        <f aca="false">#REF!</f>
        <v>#REF!</v>
      </c>
      <c r="AO87" s="113" t="e">
        <f aca="false">#REF!</f>
        <v>#REF!</v>
      </c>
      <c r="AP87" s="113" t="n">
        <v>0</v>
      </c>
      <c r="AQ87" s="113" t="e">
        <f aca="false">AN87+AO87+AP87</f>
        <v>#REF!</v>
      </c>
      <c r="AR87" s="113" t="e">
        <f aca="false">AQ87/10</f>
        <v>#REF!</v>
      </c>
      <c r="AT87" s="113" t="n">
        <v>0</v>
      </c>
      <c r="AU87" s="113" t="n">
        <v>0</v>
      </c>
      <c r="AV87" s="113" t="n">
        <f aca="false">AT87+AU87</f>
        <v>0</v>
      </c>
      <c r="AW87" s="113" t="n">
        <v>0</v>
      </c>
      <c r="AX87" s="113" t="e">
        <f aca="false">T87-AU87-AW87</f>
        <v>#REF!</v>
      </c>
      <c r="AZ87" s="114" t="n">
        <v>0</v>
      </c>
      <c r="BA87" s="114" t="e">
        <f aca="false">Y87-AZ87</f>
        <v>#REF!</v>
      </c>
      <c r="BB87" s="114" t="n">
        <f aca="false">AT87*L87*10000</f>
        <v>0</v>
      </c>
      <c r="BC87" s="114" t="e">
        <f aca="false">(BA87+BB87)/1000</f>
        <v>#REF!</v>
      </c>
      <c r="BE87" s="114" t="n">
        <v>0</v>
      </c>
      <c r="BF87" s="114" t="n">
        <v>0</v>
      </c>
      <c r="BG87" s="114" t="n">
        <v>0</v>
      </c>
      <c r="BI87" s="114" t="n">
        <f aca="false">((L87*10000)*(AT87+AU87))/1000</f>
        <v>0</v>
      </c>
      <c r="BJ87" s="114" t="e">
        <f aca="false">((AX87/2)*L87*10000)/1000</f>
        <v>#REF!</v>
      </c>
      <c r="BK87" s="114" t="e">
        <f aca="false">(N87*AF87)/1000</f>
        <v>#REF!</v>
      </c>
      <c r="BL87" s="114" t="n">
        <v>0</v>
      </c>
      <c r="BM87" s="114" t="e">
        <f aca="false">BC87-BI87-BJ87-BK87-BL87</f>
        <v>#REF!</v>
      </c>
    </row>
    <row r="88" customFormat="false" ht="12.75" hidden="false" customHeight="false" outlineLevel="0" collapsed="false">
      <c r="C88" s="107" t="n">
        <f aca="false">EOMONTH(C87,0)+1</f>
        <v>39753</v>
      </c>
      <c r="D88" s="108" t="n">
        <v>39749</v>
      </c>
      <c r="E88" s="26" t="n">
        <v>4.228</v>
      </c>
      <c r="F88" s="27" t="n">
        <v>0.23</v>
      </c>
      <c r="G88" s="109" t="n">
        <v>0.0518891879547323</v>
      </c>
      <c r="H88" s="109" t="n">
        <f aca="false">1/((1+G88/2)^(2*((C88-$C$1)/365.25)))</f>
        <v>0.700105898680982</v>
      </c>
      <c r="I88" s="110" t="n">
        <f aca="false">D88-$C$1</f>
        <v>2538</v>
      </c>
      <c r="K88" s="26" t="n">
        <v>4.187</v>
      </c>
      <c r="L88" s="26" t="n">
        <f aca="false">E88-K88</f>
        <v>0.0409999999999995</v>
      </c>
      <c r="M88" s="27" t="n">
        <v>0.23</v>
      </c>
      <c r="N88" s="112" t="n">
        <f aca="false">(F88-M88)*100</f>
        <v>0</v>
      </c>
      <c r="P88" s="113" t="e">
        <f aca="false">#REF!</f>
        <v>#REF!</v>
      </c>
      <c r="Q88" s="113" t="e">
        <f aca="false">#REF!</f>
        <v>#REF!</v>
      </c>
      <c r="R88" s="113" t="n">
        <v>0</v>
      </c>
      <c r="S88" s="113" t="e">
        <f aca="false">P88+Q88+R88</f>
        <v>#REF!</v>
      </c>
      <c r="T88" s="113" t="e">
        <f aca="false">S88/10000</f>
        <v>#REF!</v>
      </c>
      <c r="V88" s="113" t="e">
        <f aca="false">#REF!</f>
        <v>#REF!</v>
      </c>
      <c r="W88" s="113" t="e">
        <f aca="false">#REF!</f>
        <v>#REF!</v>
      </c>
      <c r="X88" s="113" t="n">
        <v>0</v>
      </c>
      <c r="Y88" s="113" t="e">
        <f aca="false">V88+W88+X88</f>
        <v>#REF!</v>
      </c>
      <c r="Z88" s="113" t="e">
        <f aca="false">Y88/1000</f>
        <v>#REF!</v>
      </c>
      <c r="AB88" s="113" t="e">
        <f aca="false">#REF!</f>
        <v>#REF!</v>
      </c>
      <c r="AC88" s="113" t="e">
        <f aca="false">#REF!</f>
        <v>#REF!</v>
      </c>
      <c r="AD88" s="113" t="n">
        <v>0</v>
      </c>
      <c r="AE88" s="113" t="e">
        <f aca="false">AB88+AC88+AD88</f>
        <v>#REF!</v>
      </c>
      <c r="AF88" s="113" t="e">
        <f aca="false">AE88/100</f>
        <v>#REF!</v>
      </c>
      <c r="AH88" s="113" t="e">
        <f aca="false">#REF!</f>
        <v>#REF!</v>
      </c>
      <c r="AI88" s="113" t="e">
        <f aca="false">#REF!</f>
        <v>#REF!</v>
      </c>
      <c r="AJ88" s="113" t="n">
        <v>0</v>
      </c>
      <c r="AK88" s="113" t="e">
        <f aca="false">AH88+AI88+AJ88</f>
        <v>#REF!</v>
      </c>
      <c r="AL88" s="113" t="e">
        <f aca="false">AK88/365.25</f>
        <v>#REF!</v>
      </c>
      <c r="AN88" s="113" t="e">
        <f aca="false">#REF!</f>
        <v>#REF!</v>
      </c>
      <c r="AO88" s="113" t="e">
        <f aca="false">#REF!</f>
        <v>#REF!</v>
      </c>
      <c r="AP88" s="113" t="n">
        <v>0</v>
      </c>
      <c r="AQ88" s="113" t="e">
        <f aca="false">AN88+AO88+AP88</f>
        <v>#REF!</v>
      </c>
      <c r="AR88" s="113" t="e">
        <f aca="false">AQ88/10</f>
        <v>#REF!</v>
      </c>
      <c r="AT88" s="113" t="n">
        <v>-1E-008</v>
      </c>
      <c r="AU88" s="113" t="n">
        <v>0</v>
      </c>
      <c r="AV88" s="113" t="n">
        <f aca="false">AT88+AU88</f>
        <v>-1E-008</v>
      </c>
      <c r="AW88" s="113" t="n">
        <v>0</v>
      </c>
      <c r="AX88" s="113" t="e">
        <f aca="false">T88-AU88-AW88</f>
        <v>#REF!</v>
      </c>
      <c r="AZ88" s="114" t="n">
        <v>0</v>
      </c>
      <c r="BA88" s="114" t="e">
        <f aca="false">Y88-AZ88</f>
        <v>#REF!</v>
      </c>
      <c r="BB88" s="114" t="n">
        <f aca="false">AT88*L88*10000</f>
        <v>-4.09999999999995E-006</v>
      </c>
      <c r="BC88" s="114" t="e">
        <f aca="false">(BA88+BB88)/1000</f>
        <v>#REF!</v>
      </c>
      <c r="BE88" s="114" t="n">
        <v>0</v>
      </c>
      <c r="BF88" s="114" t="n">
        <v>0</v>
      </c>
      <c r="BG88" s="114" t="n">
        <v>0</v>
      </c>
      <c r="BI88" s="114" t="n">
        <f aca="false">((L88*10000)*(AT88+AU88))/1000</f>
        <v>-4.09999999999995E-009</v>
      </c>
      <c r="BJ88" s="114" t="e">
        <f aca="false">((AX88/2)*L88*10000)/1000</f>
        <v>#REF!</v>
      </c>
      <c r="BK88" s="114" t="e">
        <f aca="false">(N88*AF88)/1000</f>
        <v>#REF!</v>
      </c>
      <c r="BL88" s="114" t="n">
        <v>0</v>
      </c>
      <c r="BM88" s="114" t="e">
        <f aca="false">BC88-BI88-BJ88-BK88-BL88</f>
        <v>#REF!</v>
      </c>
    </row>
    <row r="89" customFormat="false" ht="12.75" hidden="false" customHeight="false" outlineLevel="0" collapsed="false">
      <c r="C89" s="107" t="n">
        <f aca="false">EOMONTH(C88,0)+1</f>
        <v>39783</v>
      </c>
      <c r="D89" s="108" t="n">
        <v>39776</v>
      </c>
      <c r="E89" s="26" t="n">
        <v>4.388</v>
      </c>
      <c r="F89" s="27" t="n">
        <v>0.23</v>
      </c>
      <c r="G89" s="109" t="n">
        <v>0.0520260510713393</v>
      </c>
      <c r="H89" s="109" t="n">
        <f aca="false">1/((1+G89/2)^(2*((C89-$C$1)/365.25)))</f>
        <v>0.696511746492553</v>
      </c>
      <c r="I89" s="110" t="n">
        <f aca="false">D89-$C$1</f>
        <v>2565</v>
      </c>
      <c r="K89" s="26" t="n">
        <v>4.347</v>
      </c>
      <c r="L89" s="26" t="n">
        <f aca="false">E89-K89</f>
        <v>0.0410000000000004</v>
      </c>
      <c r="M89" s="27" t="n">
        <v>0.23</v>
      </c>
      <c r="N89" s="112" t="n">
        <f aca="false">(F89-M89)*100</f>
        <v>0</v>
      </c>
      <c r="P89" s="113" t="e">
        <f aca="false">#REF!</f>
        <v>#REF!</v>
      </c>
      <c r="Q89" s="113" t="e">
        <f aca="false">#REF!</f>
        <v>#REF!</v>
      </c>
      <c r="R89" s="113" t="n">
        <v>0</v>
      </c>
      <c r="S89" s="113" t="e">
        <f aca="false">P89+Q89+R89</f>
        <v>#REF!</v>
      </c>
      <c r="T89" s="113" t="e">
        <f aca="false">S89/10000</f>
        <v>#REF!</v>
      </c>
      <c r="V89" s="113" t="e">
        <f aca="false">#REF!</f>
        <v>#REF!</v>
      </c>
      <c r="W89" s="113" t="e">
        <f aca="false">#REF!</f>
        <v>#REF!</v>
      </c>
      <c r="X89" s="113" t="n">
        <v>0</v>
      </c>
      <c r="Y89" s="113" t="e">
        <f aca="false">V89+W89+X89</f>
        <v>#REF!</v>
      </c>
      <c r="Z89" s="113" t="e">
        <f aca="false">Y89/1000</f>
        <v>#REF!</v>
      </c>
      <c r="AB89" s="113" t="e">
        <f aca="false">#REF!</f>
        <v>#REF!</v>
      </c>
      <c r="AC89" s="113" t="e">
        <f aca="false">#REF!</f>
        <v>#REF!</v>
      </c>
      <c r="AD89" s="113" t="n">
        <v>0</v>
      </c>
      <c r="AE89" s="113" t="e">
        <f aca="false">AB89+AC89+AD89</f>
        <v>#REF!</v>
      </c>
      <c r="AF89" s="113" t="e">
        <f aca="false">AE89/100</f>
        <v>#REF!</v>
      </c>
      <c r="AH89" s="113" t="e">
        <f aca="false">#REF!</f>
        <v>#REF!</v>
      </c>
      <c r="AI89" s="113" t="e">
        <f aca="false">#REF!</f>
        <v>#REF!</v>
      </c>
      <c r="AJ89" s="113" t="n">
        <v>0</v>
      </c>
      <c r="AK89" s="113" t="e">
        <f aca="false">AH89+AI89+AJ89</f>
        <v>#REF!</v>
      </c>
      <c r="AL89" s="113" t="e">
        <f aca="false">AK89/365.25</f>
        <v>#REF!</v>
      </c>
      <c r="AN89" s="113" t="e">
        <f aca="false">#REF!</f>
        <v>#REF!</v>
      </c>
      <c r="AO89" s="113" t="e">
        <f aca="false">#REF!</f>
        <v>#REF!</v>
      </c>
      <c r="AP89" s="113" t="n">
        <v>0</v>
      </c>
      <c r="AQ89" s="113" t="e">
        <f aca="false">AN89+AO89+AP89</f>
        <v>#REF!</v>
      </c>
      <c r="AR89" s="113" t="e">
        <f aca="false">AQ89/10</f>
        <v>#REF!</v>
      </c>
      <c r="AT89" s="113" t="n">
        <v>0</v>
      </c>
      <c r="AU89" s="113" t="n">
        <v>0</v>
      </c>
      <c r="AV89" s="113" t="n">
        <f aca="false">AT89+AU89</f>
        <v>0</v>
      </c>
      <c r="AW89" s="113" t="n">
        <v>0</v>
      </c>
      <c r="AX89" s="113" t="e">
        <f aca="false">T89-AU89-AW89</f>
        <v>#REF!</v>
      </c>
      <c r="AZ89" s="114" t="n">
        <v>0</v>
      </c>
      <c r="BA89" s="114" t="e">
        <f aca="false">Y89-AZ89</f>
        <v>#REF!</v>
      </c>
      <c r="BB89" s="114" t="n">
        <f aca="false">AT89*L89*10000</f>
        <v>0</v>
      </c>
      <c r="BC89" s="114" t="e">
        <f aca="false">(BA89+BB89)/1000</f>
        <v>#REF!</v>
      </c>
      <c r="BE89" s="114" t="n">
        <v>0</v>
      </c>
      <c r="BF89" s="114" t="n">
        <v>0</v>
      </c>
      <c r="BG89" s="114" t="n">
        <v>0</v>
      </c>
      <c r="BI89" s="114" t="n">
        <f aca="false">((L89*10000)*(AT89+AU89))/1000</f>
        <v>0</v>
      </c>
      <c r="BJ89" s="114" t="e">
        <f aca="false">((AX89/2)*L89*10000)/1000</f>
        <v>#REF!</v>
      </c>
      <c r="BK89" s="114" t="e">
        <f aca="false">(N89*AF89)/1000</f>
        <v>#REF!</v>
      </c>
      <c r="BL89" s="114" t="n">
        <v>0</v>
      </c>
      <c r="BM89" s="114" t="e">
        <f aca="false">BC89-BI89-BJ89-BK89-BL89</f>
        <v>#REF!</v>
      </c>
    </row>
    <row r="90" customFormat="false" ht="12.75" hidden="false" customHeight="false" outlineLevel="0" collapsed="false">
      <c r="C90" s="107" t="n">
        <f aca="false">EOMONTH(C89,0)+1</f>
        <v>39814</v>
      </c>
      <c r="D90" s="108" t="n">
        <v>39808</v>
      </c>
      <c r="E90" s="26" t="n">
        <v>4.413</v>
      </c>
      <c r="F90" s="27" t="n">
        <v>0.23</v>
      </c>
      <c r="G90" s="109" t="n">
        <v>0.0521225679582678</v>
      </c>
      <c r="H90" s="109" t="n">
        <f aca="false">1/((1+G90/2)^(2*((C90-$C$1)/365.25)))</f>
        <v>0.693017396288409</v>
      </c>
      <c r="I90" s="110" t="n">
        <f aca="false">D90-$C$1</f>
        <v>2597</v>
      </c>
      <c r="K90" s="26" t="n">
        <v>4.372</v>
      </c>
      <c r="L90" s="26" t="n">
        <f aca="false">E90-K90</f>
        <v>0.0410000000000004</v>
      </c>
      <c r="M90" s="27" t="n">
        <v>0.23</v>
      </c>
      <c r="N90" s="112" t="n">
        <f aca="false">(F90-M90)*100</f>
        <v>0</v>
      </c>
      <c r="P90" s="113" t="e">
        <f aca="false">#REF!</f>
        <v>#REF!</v>
      </c>
      <c r="Q90" s="113" t="e">
        <f aca="false">#REF!</f>
        <v>#REF!</v>
      </c>
      <c r="R90" s="113" t="n">
        <v>0</v>
      </c>
      <c r="S90" s="113" t="e">
        <f aca="false">P90+Q90+R90</f>
        <v>#REF!</v>
      </c>
      <c r="T90" s="113" t="e">
        <f aca="false">S90/10000</f>
        <v>#REF!</v>
      </c>
      <c r="V90" s="113" t="e">
        <f aca="false">#REF!</f>
        <v>#REF!</v>
      </c>
      <c r="W90" s="113" t="e">
        <f aca="false">#REF!</f>
        <v>#REF!</v>
      </c>
      <c r="X90" s="113" t="n">
        <v>0</v>
      </c>
      <c r="Y90" s="113" t="e">
        <f aca="false">V90+W90+X90</f>
        <v>#REF!</v>
      </c>
      <c r="Z90" s="113" t="e">
        <f aca="false">Y90/1000</f>
        <v>#REF!</v>
      </c>
      <c r="AB90" s="113" t="e">
        <f aca="false">#REF!</f>
        <v>#REF!</v>
      </c>
      <c r="AC90" s="113" t="e">
        <f aca="false">#REF!</f>
        <v>#REF!</v>
      </c>
      <c r="AD90" s="113" t="n">
        <v>0</v>
      </c>
      <c r="AE90" s="113" t="e">
        <f aca="false">AB90+AC90+AD90</f>
        <v>#REF!</v>
      </c>
      <c r="AF90" s="113" t="e">
        <f aca="false">AE90/100</f>
        <v>#REF!</v>
      </c>
      <c r="AH90" s="113" t="e">
        <f aca="false">#REF!</f>
        <v>#REF!</v>
      </c>
      <c r="AI90" s="113" t="e">
        <f aca="false">#REF!</f>
        <v>#REF!</v>
      </c>
      <c r="AJ90" s="113" t="n">
        <v>0</v>
      </c>
      <c r="AK90" s="113" t="e">
        <f aca="false">AH90+AI90+AJ90</f>
        <v>#REF!</v>
      </c>
      <c r="AL90" s="113" t="e">
        <f aca="false">AK90/365.25</f>
        <v>#REF!</v>
      </c>
      <c r="AN90" s="113" t="e">
        <f aca="false">#REF!</f>
        <v>#REF!</v>
      </c>
      <c r="AO90" s="113" t="e">
        <f aca="false">#REF!</f>
        <v>#REF!</v>
      </c>
      <c r="AP90" s="113" t="n">
        <v>0</v>
      </c>
      <c r="AQ90" s="113" t="e">
        <f aca="false">AN90+AO90+AP90</f>
        <v>#REF!</v>
      </c>
      <c r="AR90" s="113" t="e">
        <f aca="false">AQ90/10</f>
        <v>#REF!</v>
      </c>
      <c r="AT90" s="113" t="n">
        <v>-1E-008</v>
      </c>
      <c r="AU90" s="113" t="n">
        <v>0</v>
      </c>
      <c r="AV90" s="113" t="n">
        <f aca="false">AT90+AU90</f>
        <v>-1E-008</v>
      </c>
      <c r="AW90" s="113" t="n">
        <v>0</v>
      </c>
      <c r="AX90" s="113" t="e">
        <f aca="false">T90-AU90-AW90</f>
        <v>#REF!</v>
      </c>
      <c r="AZ90" s="114" t="n">
        <v>0</v>
      </c>
      <c r="BA90" s="114" t="e">
        <f aca="false">Y90-AZ90</f>
        <v>#REF!</v>
      </c>
      <c r="BB90" s="114" t="n">
        <f aca="false">AT90*L90*10000</f>
        <v>-4.10000000000004E-006</v>
      </c>
      <c r="BC90" s="114" t="e">
        <f aca="false">(BA90+BB90)/1000</f>
        <v>#REF!</v>
      </c>
      <c r="BE90" s="114" t="n">
        <v>0</v>
      </c>
      <c r="BF90" s="114" t="n">
        <v>0</v>
      </c>
      <c r="BG90" s="114" t="n">
        <v>0</v>
      </c>
      <c r="BI90" s="114" t="n">
        <f aca="false">((L90*10000)*(AT90+AU90))/1000</f>
        <v>-4.10000000000004E-009</v>
      </c>
      <c r="BJ90" s="114" t="e">
        <f aca="false">((AX90/2)*L90*10000)/1000</f>
        <v>#REF!</v>
      </c>
      <c r="BK90" s="114" t="e">
        <f aca="false">(N90*AF90)/1000</f>
        <v>#REF!</v>
      </c>
      <c r="BL90" s="114" t="n">
        <v>0</v>
      </c>
      <c r="BM90" s="114" t="e">
        <f aca="false">BC90-BI90-BJ90-BK90-BL90</f>
        <v>#REF!</v>
      </c>
    </row>
    <row r="91" customFormat="false" ht="12.75" hidden="false" customHeight="false" outlineLevel="0" collapsed="false">
      <c r="C91" s="107" t="n">
        <f aca="false">EOMONTH(C90,0)+1</f>
        <v>39845</v>
      </c>
      <c r="D91" s="108" t="n">
        <v>39840</v>
      </c>
      <c r="E91" s="26" t="n">
        <v>4.329</v>
      </c>
      <c r="F91" s="27" t="n">
        <v>0.2275</v>
      </c>
      <c r="G91" s="109" t="n">
        <v>0.0522190848483031</v>
      </c>
      <c r="H91" s="109" t="n">
        <f aca="false">1/((1+G91/2)^(2*((C91-$C$1)/365.25)))</f>
        <v>0.689529588704604</v>
      </c>
      <c r="I91" s="110" t="n">
        <f aca="false">D91-$C$1</f>
        <v>2629</v>
      </c>
      <c r="K91" s="26" t="n">
        <v>4.288</v>
      </c>
      <c r="L91" s="26" t="n">
        <f aca="false">E91-K91</f>
        <v>0.0410000000000004</v>
      </c>
      <c r="M91" s="27" t="n">
        <v>0.2275</v>
      </c>
      <c r="N91" s="112" t="n">
        <f aca="false">(F91-M91)*100</f>
        <v>0</v>
      </c>
      <c r="P91" s="113" t="e">
        <f aca="false">#REF!</f>
        <v>#REF!</v>
      </c>
      <c r="Q91" s="113" t="e">
        <f aca="false">#REF!</f>
        <v>#REF!</v>
      </c>
      <c r="R91" s="113" t="n">
        <v>0</v>
      </c>
      <c r="S91" s="113" t="e">
        <f aca="false">P91+Q91+R91</f>
        <v>#REF!</v>
      </c>
      <c r="T91" s="113" t="e">
        <f aca="false">S91/10000</f>
        <v>#REF!</v>
      </c>
      <c r="V91" s="113" t="e">
        <f aca="false">#REF!</f>
        <v>#REF!</v>
      </c>
      <c r="W91" s="113" t="e">
        <f aca="false">#REF!</f>
        <v>#REF!</v>
      </c>
      <c r="X91" s="113" t="n">
        <v>0</v>
      </c>
      <c r="Y91" s="113" t="e">
        <f aca="false">V91+W91+X91</f>
        <v>#REF!</v>
      </c>
      <c r="Z91" s="113" t="e">
        <f aca="false">Y91/1000</f>
        <v>#REF!</v>
      </c>
      <c r="AB91" s="113" t="e">
        <f aca="false">#REF!</f>
        <v>#REF!</v>
      </c>
      <c r="AC91" s="113" t="e">
        <f aca="false">#REF!</f>
        <v>#REF!</v>
      </c>
      <c r="AD91" s="113" t="n">
        <v>0</v>
      </c>
      <c r="AE91" s="113" t="e">
        <f aca="false">AB91+AC91+AD91</f>
        <v>#REF!</v>
      </c>
      <c r="AF91" s="113" t="e">
        <f aca="false">AE91/100</f>
        <v>#REF!</v>
      </c>
      <c r="AH91" s="113" t="e">
        <f aca="false">#REF!</f>
        <v>#REF!</v>
      </c>
      <c r="AI91" s="113" t="e">
        <f aca="false">#REF!</f>
        <v>#REF!</v>
      </c>
      <c r="AJ91" s="113" t="n">
        <v>0</v>
      </c>
      <c r="AK91" s="113" t="e">
        <f aca="false">AH91+AI91+AJ91</f>
        <v>#REF!</v>
      </c>
      <c r="AL91" s="113" t="e">
        <f aca="false">AK91/365.25</f>
        <v>#REF!</v>
      </c>
      <c r="AN91" s="113" t="e">
        <f aca="false">#REF!</f>
        <v>#REF!</v>
      </c>
      <c r="AO91" s="113" t="e">
        <f aca="false">#REF!</f>
        <v>#REF!</v>
      </c>
      <c r="AP91" s="113" t="n">
        <v>0</v>
      </c>
      <c r="AQ91" s="113" t="e">
        <f aca="false">AN91+AO91+AP91</f>
        <v>#REF!</v>
      </c>
      <c r="AR91" s="113" t="e">
        <f aca="false">AQ91/10</f>
        <v>#REF!</v>
      </c>
      <c r="AT91" s="113" t="n">
        <v>1E-008</v>
      </c>
      <c r="AU91" s="113" t="n">
        <v>0</v>
      </c>
      <c r="AV91" s="113" t="n">
        <f aca="false">AT91+AU91</f>
        <v>1E-008</v>
      </c>
      <c r="AW91" s="113" t="n">
        <v>0</v>
      </c>
      <c r="AX91" s="113" t="e">
        <f aca="false">T91-AU91-AW91</f>
        <v>#REF!</v>
      </c>
      <c r="AZ91" s="114" t="n">
        <v>0</v>
      </c>
      <c r="BA91" s="114" t="e">
        <f aca="false">Y91-AZ91</f>
        <v>#REF!</v>
      </c>
      <c r="BB91" s="114" t="n">
        <f aca="false">AT91*L91*10000</f>
        <v>4.10000000000004E-006</v>
      </c>
      <c r="BC91" s="114" t="e">
        <f aca="false">(BA91+BB91)/1000</f>
        <v>#REF!</v>
      </c>
      <c r="BE91" s="114" t="n">
        <v>0</v>
      </c>
      <c r="BF91" s="114" t="n">
        <v>0</v>
      </c>
      <c r="BG91" s="114" t="n">
        <v>0</v>
      </c>
      <c r="BI91" s="114" t="n">
        <f aca="false">((L91*10000)*(AT91+AU91))/1000</f>
        <v>4.10000000000004E-009</v>
      </c>
      <c r="BJ91" s="114" t="e">
        <f aca="false">((AX91/2)*L91*10000)/1000</f>
        <v>#REF!</v>
      </c>
      <c r="BK91" s="114" t="e">
        <f aca="false">(N91*AF91)/1000</f>
        <v>#REF!</v>
      </c>
      <c r="BL91" s="114" t="n">
        <v>0</v>
      </c>
      <c r="BM91" s="114" t="e">
        <f aca="false">BC91-BI91-BJ91-BK91-BL91</f>
        <v>#REF!</v>
      </c>
    </row>
    <row r="92" customFormat="false" ht="12.75" hidden="false" customHeight="false" outlineLevel="0" collapsed="false">
      <c r="C92" s="107" t="n">
        <f aca="false">EOMONTH(C91,0)+1</f>
        <v>39873</v>
      </c>
      <c r="D92" s="108" t="n">
        <v>39868</v>
      </c>
      <c r="E92" s="26" t="n">
        <v>4.194</v>
      </c>
      <c r="F92" s="27" t="n">
        <v>0.22</v>
      </c>
      <c r="G92" s="109" t="n">
        <v>0.0523062613968115</v>
      </c>
      <c r="H92" s="109" t="n">
        <f aca="false">1/((1+G92/2)^(2*((C92-$C$1)/365.25)))</f>
        <v>0.686384999905467</v>
      </c>
      <c r="I92" s="110" t="n">
        <f aca="false">D92-$C$1</f>
        <v>2657</v>
      </c>
      <c r="K92" s="26" t="n">
        <v>4.153</v>
      </c>
      <c r="L92" s="26" t="n">
        <f aca="false">E92-K92</f>
        <v>0.0410000000000013</v>
      </c>
      <c r="M92" s="27" t="n">
        <v>0.22</v>
      </c>
      <c r="N92" s="112" t="n">
        <f aca="false">(F92-M92)*100</f>
        <v>0</v>
      </c>
      <c r="P92" s="113" t="e">
        <f aca="false">#REF!</f>
        <v>#REF!</v>
      </c>
      <c r="Q92" s="113" t="e">
        <f aca="false">#REF!</f>
        <v>#REF!</v>
      </c>
      <c r="R92" s="113" t="n">
        <v>0</v>
      </c>
      <c r="S92" s="113" t="e">
        <f aca="false">P92+Q92+R92</f>
        <v>#REF!</v>
      </c>
      <c r="T92" s="113" t="e">
        <f aca="false">S92/10000</f>
        <v>#REF!</v>
      </c>
      <c r="V92" s="113" t="e">
        <f aca="false">#REF!</f>
        <v>#REF!</v>
      </c>
      <c r="W92" s="113" t="e">
        <f aca="false">#REF!</f>
        <v>#REF!</v>
      </c>
      <c r="X92" s="113" t="n">
        <v>0</v>
      </c>
      <c r="Y92" s="113" t="e">
        <f aca="false">V92+W92+X92</f>
        <v>#REF!</v>
      </c>
      <c r="Z92" s="113" t="e">
        <f aca="false">Y92/1000</f>
        <v>#REF!</v>
      </c>
      <c r="AB92" s="113" t="e">
        <f aca="false">#REF!</f>
        <v>#REF!</v>
      </c>
      <c r="AC92" s="113" t="e">
        <f aca="false">#REF!</f>
        <v>#REF!</v>
      </c>
      <c r="AD92" s="113" t="n">
        <v>0</v>
      </c>
      <c r="AE92" s="113" t="e">
        <f aca="false">AB92+AC92+AD92</f>
        <v>#REF!</v>
      </c>
      <c r="AF92" s="113" t="e">
        <f aca="false">AE92/100</f>
        <v>#REF!</v>
      </c>
      <c r="AH92" s="113" t="e">
        <f aca="false">#REF!</f>
        <v>#REF!</v>
      </c>
      <c r="AI92" s="113" t="e">
        <f aca="false">#REF!</f>
        <v>#REF!</v>
      </c>
      <c r="AJ92" s="113" t="n">
        <v>0</v>
      </c>
      <c r="AK92" s="113" t="e">
        <f aca="false">AH92+AI92+AJ92</f>
        <v>#REF!</v>
      </c>
      <c r="AL92" s="113" t="e">
        <f aca="false">AK92/365.25</f>
        <v>#REF!</v>
      </c>
      <c r="AN92" s="113" t="e">
        <f aca="false">#REF!</f>
        <v>#REF!</v>
      </c>
      <c r="AO92" s="113" t="e">
        <f aca="false">#REF!</f>
        <v>#REF!</v>
      </c>
      <c r="AP92" s="113" t="n">
        <v>0</v>
      </c>
      <c r="AQ92" s="113" t="e">
        <f aca="false">AN92+AO92+AP92</f>
        <v>#REF!</v>
      </c>
      <c r="AR92" s="113" t="e">
        <f aca="false">AQ92/10</f>
        <v>#REF!</v>
      </c>
      <c r="AT92" s="113" t="n">
        <v>0</v>
      </c>
      <c r="AU92" s="113" t="n">
        <v>0</v>
      </c>
      <c r="AV92" s="113" t="n">
        <f aca="false">AT92+AU92</f>
        <v>0</v>
      </c>
      <c r="AW92" s="113" t="n">
        <v>0</v>
      </c>
      <c r="AX92" s="113" t="e">
        <f aca="false">T92-AU92-AW92</f>
        <v>#REF!</v>
      </c>
      <c r="AZ92" s="114" t="n">
        <v>0</v>
      </c>
      <c r="BA92" s="114" t="e">
        <f aca="false">Y92-AZ92</f>
        <v>#REF!</v>
      </c>
      <c r="BB92" s="114" t="n">
        <f aca="false">AT92*L92*10000</f>
        <v>0</v>
      </c>
      <c r="BC92" s="114" t="e">
        <f aca="false">(BA92+BB92)/1000</f>
        <v>#REF!</v>
      </c>
      <c r="BE92" s="114" t="n">
        <v>0</v>
      </c>
      <c r="BF92" s="114" t="n">
        <v>0</v>
      </c>
      <c r="BG92" s="114" t="n">
        <v>0</v>
      </c>
      <c r="BI92" s="114" t="n">
        <f aca="false">((L92*10000)*(AT92+AU92))/1000</f>
        <v>0</v>
      </c>
      <c r="BJ92" s="114" t="e">
        <f aca="false">((AX92/2)*L92*10000)/1000</f>
        <v>#REF!</v>
      </c>
      <c r="BK92" s="114" t="e">
        <f aca="false">(N92*AF92)/1000</f>
        <v>#REF!</v>
      </c>
      <c r="BL92" s="114" t="n">
        <v>0</v>
      </c>
      <c r="BM92" s="114" t="e">
        <f aca="false">BC92-BI92-BJ92-BK92-BL92</f>
        <v>#REF!</v>
      </c>
    </row>
    <row r="93" customFormat="false" ht="12.75" hidden="false" customHeight="false" outlineLevel="0" collapsed="false">
      <c r="C93" s="107" t="n">
        <f aca="false">EOMONTH(C92,0)+1</f>
        <v>39904</v>
      </c>
      <c r="D93" s="108" t="n">
        <v>39898</v>
      </c>
      <c r="E93" s="26" t="n">
        <v>4.044</v>
      </c>
      <c r="F93" s="27" t="n">
        <v>0.2025</v>
      </c>
      <c r="G93" s="109" t="n">
        <v>0.0524027782927599</v>
      </c>
      <c r="H93" s="109" t="n">
        <f aca="false">1/((1+G93/2)^(2*((C93-$C$1)/365.25)))</f>
        <v>0.682909861297408</v>
      </c>
      <c r="I93" s="110" t="n">
        <f aca="false">D93-$C$1</f>
        <v>2687</v>
      </c>
      <c r="K93" s="26" t="n">
        <v>4.003</v>
      </c>
      <c r="L93" s="26" t="n">
        <f aca="false">E93-K93</f>
        <v>0.0410000000000004</v>
      </c>
      <c r="M93" s="27" t="n">
        <v>0.2025</v>
      </c>
      <c r="N93" s="112" t="n">
        <f aca="false">(F93-M93)*100</f>
        <v>0</v>
      </c>
      <c r="P93" s="113" t="e">
        <f aca="false">#REF!</f>
        <v>#REF!</v>
      </c>
      <c r="Q93" s="113" t="e">
        <f aca="false">#REF!</f>
        <v>#REF!</v>
      </c>
      <c r="R93" s="113" t="n">
        <v>0</v>
      </c>
      <c r="S93" s="113" t="e">
        <f aca="false">P93+Q93+R93</f>
        <v>#REF!</v>
      </c>
      <c r="T93" s="113" t="e">
        <f aca="false">S93/10000</f>
        <v>#REF!</v>
      </c>
      <c r="V93" s="113" t="e">
        <f aca="false">#REF!</f>
        <v>#REF!</v>
      </c>
      <c r="W93" s="113" t="e">
        <f aca="false">#REF!</f>
        <v>#REF!</v>
      </c>
      <c r="X93" s="113" t="n">
        <v>0</v>
      </c>
      <c r="Y93" s="113" t="e">
        <f aca="false">V93+W93+X93</f>
        <v>#REF!</v>
      </c>
      <c r="Z93" s="113" t="e">
        <f aca="false">Y93/1000</f>
        <v>#REF!</v>
      </c>
      <c r="AB93" s="113" t="e">
        <f aca="false">#REF!</f>
        <v>#REF!</v>
      </c>
      <c r="AC93" s="113" t="e">
        <f aca="false">#REF!</f>
        <v>#REF!</v>
      </c>
      <c r="AD93" s="113" t="n">
        <v>0</v>
      </c>
      <c r="AE93" s="113" t="e">
        <f aca="false">AB93+AC93+AD93</f>
        <v>#REF!</v>
      </c>
      <c r="AF93" s="113" t="e">
        <f aca="false">AE93/100</f>
        <v>#REF!</v>
      </c>
      <c r="AH93" s="113" t="e">
        <f aca="false">#REF!</f>
        <v>#REF!</v>
      </c>
      <c r="AI93" s="113" t="e">
        <f aca="false">#REF!</f>
        <v>#REF!</v>
      </c>
      <c r="AJ93" s="113" t="n">
        <v>0</v>
      </c>
      <c r="AK93" s="113" t="e">
        <f aca="false">AH93+AI93+AJ93</f>
        <v>#REF!</v>
      </c>
      <c r="AL93" s="113" t="e">
        <f aca="false">AK93/365.25</f>
        <v>#REF!</v>
      </c>
      <c r="AN93" s="113" t="e">
        <f aca="false">#REF!</f>
        <v>#REF!</v>
      </c>
      <c r="AO93" s="113" t="e">
        <f aca="false">#REF!</f>
        <v>#REF!</v>
      </c>
      <c r="AP93" s="113" t="n">
        <v>0</v>
      </c>
      <c r="AQ93" s="113" t="e">
        <f aca="false">AN93+AO93+AP93</f>
        <v>#REF!</v>
      </c>
      <c r="AR93" s="113" t="e">
        <f aca="false">AQ93/10</f>
        <v>#REF!</v>
      </c>
      <c r="AT93" s="113" t="n">
        <v>0</v>
      </c>
      <c r="AU93" s="113" t="n">
        <v>0</v>
      </c>
      <c r="AV93" s="113" t="n">
        <f aca="false">AT93+AU93</f>
        <v>0</v>
      </c>
      <c r="AW93" s="113" t="n">
        <v>0</v>
      </c>
      <c r="AX93" s="113" t="e">
        <f aca="false">T93-AU93-AW93</f>
        <v>#REF!</v>
      </c>
      <c r="AZ93" s="114" t="n">
        <v>0</v>
      </c>
      <c r="BA93" s="114" t="e">
        <f aca="false">Y93-AZ93</f>
        <v>#REF!</v>
      </c>
      <c r="BB93" s="114" t="n">
        <f aca="false">AT93*L93*10000</f>
        <v>0</v>
      </c>
      <c r="BC93" s="114" t="e">
        <f aca="false">(BA93+BB93)/1000</f>
        <v>#REF!</v>
      </c>
      <c r="BE93" s="114" t="n">
        <v>0</v>
      </c>
      <c r="BF93" s="114" t="n">
        <v>0</v>
      </c>
      <c r="BG93" s="114" t="n">
        <v>0</v>
      </c>
      <c r="BI93" s="114" t="n">
        <f aca="false">((L93*10000)*(AT93+AU93))/1000</f>
        <v>0</v>
      </c>
      <c r="BJ93" s="114" t="e">
        <f aca="false">((AX93/2)*L93*10000)/1000</f>
        <v>#REF!</v>
      </c>
      <c r="BK93" s="114" t="e">
        <f aca="false">(N93*AF93)/1000</f>
        <v>#REF!</v>
      </c>
      <c r="BL93" s="114" t="n">
        <v>0</v>
      </c>
      <c r="BM93" s="114" t="e">
        <f aca="false">BC93-BI93-BJ93-BK93-BL93</f>
        <v>#REF!</v>
      </c>
    </row>
    <row r="94" customFormat="false" ht="12.75" hidden="false" customHeight="false" outlineLevel="0" collapsed="false">
      <c r="C94" s="107" t="n">
        <f aca="false">EOMONTH(C93,0)+1</f>
        <v>39934</v>
      </c>
      <c r="D94" s="108" t="n">
        <v>39930</v>
      </c>
      <c r="E94" s="26" t="n">
        <v>4.048</v>
      </c>
      <c r="F94" s="27" t="n">
        <v>0.2025</v>
      </c>
      <c r="G94" s="109" t="n">
        <v>0.0524961817434098</v>
      </c>
      <c r="H94" s="109" t="n">
        <f aca="false">1/((1+G94/2)^(2*((C94-$C$1)/365.25)))</f>
        <v>0.67955326830132</v>
      </c>
      <c r="I94" s="110" t="n">
        <f aca="false">D94-$C$1</f>
        <v>2719</v>
      </c>
      <c r="K94" s="26" t="n">
        <v>4.007</v>
      </c>
      <c r="L94" s="26" t="n">
        <f aca="false">E94-K94</f>
        <v>0.0410000000000013</v>
      </c>
      <c r="M94" s="27" t="n">
        <v>0.2025</v>
      </c>
      <c r="N94" s="112" t="n">
        <f aca="false">(F94-M94)*100</f>
        <v>0</v>
      </c>
      <c r="P94" s="113" t="e">
        <f aca="false">#REF!</f>
        <v>#REF!</v>
      </c>
      <c r="Q94" s="113" t="e">
        <f aca="false">#REF!</f>
        <v>#REF!</v>
      </c>
      <c r="R94" s="113" t="n">
        <v>0</v>
      </c>
      <c r="S94" s="113" t="e">
        <f aca="false">P94+Q94+R94</f>
        <v>#REF!</v>
      </c>
      <c r="T94" s="113" t="e">
        <f aca="false">S94/10000</f>
        <v>#REF!</v>
      </c>
      <c r="V94" s="113" t="e">
        <f aca="false">#REF!</f>
        <v>#REF!</v>
      </c>
      <c r="W94" s="113" t="e">
        <f aca="false">#REF!</f>
        <v>#REF!</v>
      </c>
      <c r="X94" s="113" t="n">
        <v>0</v>
      </c>
      <c r="Y94" s="113" t="e">
        <f aca="false">V94+W94+X94</f>
        <v>#REF!</v>
      </c>
      <c r="Z94" s="113" t="e">
        <f aca="false">Y94/1000</f>
        <v>#REF!</v>
      </c>
      <c r="AB94" s="113" t="e">
        <f aca="false">#REF!</f>
        <v>#REF!</v>
      </c>
      <c r="AC94" s="113" t="e">
        <f aca="false">#REF!</f>
        <v>#REF!</v>
      </c>
      <c r="AD94" s="113" t="n">
        <v>0</v>
      </c>
      <c r="AE94" s="113" t="e">
        <f aca="false">AB94+AC94+AD94</f>
        <v>#REF!</v>
      </c>
      <c r="AF94" s="113" t="e">
        <f aca="false">AE94/100</f>
        <v>#REF!</v>
      </c>
      <c r="AH94" s="113" t="e">
        <f aca="false">#REF!</f>
        <v>#REF!</v>
      </c>
      <c r="AI94" s="113" t="e">
        <f aca="false">#REF!</f>
        <v>#REF!</v>
      </c>
      <c r="AJ94" s="113" t="n">
        <v>0</v>
      </c>
      <c r="AK94" s="113" t="e">
        <f aca="false">AH94+AI94+AJ94</f>
        <v>#REF!</v>
      </c>
      <c r="AL94" s="113" t="e">
        <f aca="false">AK94/365.25</f>
        <v>#REF!</v>
      </c>
      <c r="AN94" s="113" t="e">
        <f aca="false">#REF!</f>
        <v>#REF!</v>
      </c>
      <c r="AO94" s="113" t="e">
        <f aca="false">#REF!</f>
        <v>#REF!</v>
      </c>
      <c r="AP94" s="113" t="n">
        <v>0</v>
      </c>
      <c r="AQ94" s="113" t="e">
        <f aca="false">AN94+AO94+AP94</f>
        <v>#REF!</v>
      </c>
      <c r="AR94" s="113" t="e">
        <f aca="false">AQ94/10</f>
        <v>#REF!</v>
      </c>
      <c r="AT94" s="113" t="n">
        <v>1E-008</v>
      </c>
      <c r="AU94" s="113" t="n">
        <v>0</v>
      </c>
      <c r="AV94" s="113" t="n">
        <f aca="false">AT94+AU94</f>
        <v>1E-008</v>
      </c>
      <c r="AW94" s="113" t="n">
        <v>0</v>
      </c>
      <c r="AX94" s="113" t="e">
        <f aca="false">T94-AU94-AW94</f>
        <v>#REF!</v>
      </c>
      <c r="AZ94" s="114" t="n">
        <v>0</v>
      </c>
      <c r="BA94" s="114" t="e">
        <f aca="false">Y94-AZ94</f>
        <v>#REF!</v>
      </c>
      <c r="BB94" s="114" t="n">
        <f aca="false">AT94*L94*10000</f>
        <v>4.10000000000013E-006</v>
      </c>
      <c r="BC94" s="114" t="e">
        <f aca="false">(BA94+BB94)/1000</f>
        <v>#REF!</v>
      </c>
      <c r="BE94" s="114" t="n">
        <v>0</v>
      </c>
      <c r="BF94" s="114" t="n">
        <v>0</v>
      </c>
      <c r="BG94" s="114" t="n">
        <v>0</v>
      </c>
      <c r="BI94" s="114" t="n">
        <f aca="false">((L94*10000)*(AT94+AU94))/1000</f>
        <v>4.10000000000013E-009</v>
      </c>
      <c r="BJ94" s="114" t="e">
        <f aca="false">((AX94/2)*L94*10000)/1000</f>
        <v>#REF!</v>
      </c>
      <c r="BK94" s="114" t="e">
        <f aca="false">(N94*AF94)/1000</f>
        <v>#REF!</v>
      </c>
      <c r="BL94" s="114" t="n">
        <v>0</v>
      </c>
      <c r="BM94" s="114" t="e">
        <f aca="false">BC94-BI94-BJ94-BK94-BL94</f>
        <v>#REF!</v>
      </c>
    </row>
    <row r="95" customFormat="false" ht="12.75" hidden="false" customHeight="false" outlineLevel="0" collapsed="false">
      <c r="C95" s="107" t="n">
        <f aca="false">EOMONTH(C94,0)+1</f>
        <v>39965</v>
      </c>
      <c r="D95" s="108" t="n">
        <v>39959</v>
      </c>
      <c r="E95" s="26" t="n">
        <v>4.088</v>
      </c>
      <c r="F95" s="27" t="n">
        <v>0.2025</v>
      </c>
      <c r="G95" s="109" t="n">
        <v>0.052592698645471</v>
      </c>
      <c r="H95" s="109" t="n">
        <f aca="false">1/((1+G95/2)^(2*((C95-$C$1)/365.25)))</f>
        <v>0.676091522633472</v>
      </c>
      <c r="I95" s="110" t="n">
        <f aca="false">D95-$C$1</f>
        <v>2748</v>
      </c>
      <c r="K95" s="26" t="n">
        <v>4.047</v>
      </c>
      <c r="L95" s="26" t="n">
        <f aca="false">E95-K95</f>
        <v>0.0410000000000004</v>
      </c>
      <c r="M95" s="27" t="n">
        <v>0.2025</v>
      </c>
      <c r="N95" s="112" t="n">
        <f aca="false">(F95-M95)*100</f>
        <v>0</v>
      </c>
      <c r="P95" s="113" t="e">
        <f aca="false">#REF!</f>
        <v>#REF!</v>
      </c>
      <c r="Q95" s="113" t="e">
        <f aca="false">#REF!</f>
        <v>#REF!</v>
      </c>
      <c r="R95" s="113" t="n">
        <v>0</v>
      </c>
      <c r="S95" s="113" t="e">
        <f aca="false">P95+Q95+R95</f>
        <v>#REF!</v>
      </c>
      <c r="T95" s="113" t="e">
        <f aca="false">S95/10000</f>
        <v>#REF!</v>
      </c>
      <c r="V95" s="113" t="e">
        <f aca="false">#REF!</f>
        <v>#REF!</v>
      </c>
      <c r="W95" s="113" t="e">
        <f aca="false">#REF!</f>
        <v>#REF!</v>
      </c>
      <c r="X95" s="113" t="n">
        <v>0</v>
      </c>
      <c r="Y95" s="113" t="e">
        <f aca="false">V95+W95+X95</f>
        <v>#REF!</v>
      </c>
      <c r="Z95" s="113" t="e">
        <f aca="false">Y95/1000</f>
        <v>#REF!</v>
      </c>
      <c r="AB95" s="113" t="e">
        <f aca="false">#REF!</f>
        <v>#REF!</v>
      </c>
      <c r="AC95" s="113" t="e">
        <f aca="false">#REF!</f>
        <v>#REF!</v>
      </c>
      <c r="AD95" s="113" t="n">
        <v>0</v>
      </c>
      <c r="AE95" s="113" t="e">
        <f aca="false">AB95+AC95+AD95</f>
        <v>#REF!</v>
      </c>
      <c r="AF95" s="113" t="e">
        <f aca="false">AE95/100</f>
        <v>#REF!</v>
      </c>
      <c r="AH95" s="113" t="e">
        <f aca="false">#REF!</f>
        <v>#REF!</v>
      </c>
      <c r="AI95" s="113" t="e">
        <f aca="false">#REF!</f>
        <v>#REF!</v>
      </c>
      <c r="AJ95" s="113" t="n">
        <v>0</v>
      </c>
      <c r="AK95" s="113" t="e">
        <f aca="false">AH95+AI95+AJ95</f>
        <v>#REF!</v>
      </c>
      <c r="AL95" s="113" t="e">
        <f aca="false">AK95/365.25</f>
        <v>#REF!</v>
      </c>
      <c r="AN95" s="113" t="e">
        <f aca="false">#REF!</f>
        <v>#REF!</v>
      </c>
      <c r="AO95" s="113" t="e">
        <f aca="false">#REF!</f>
        <v>#REF!</v>
      </c>
      <c r="AP95" s="113" t="n">
        <v>0</v>
      </c>
      <c r="AQ95" s="113" t="e">
        <f aca="false">AN95+AO95+AP95</f>
        <v>#REF!</v>
      </c>
      <c r="AR95" s="113" t="e">
        <f aca="false">AQ95/10</f>
        <v>#REF!</v>
      </c>
      <c r="AT95" s="113" t="n">
        <v>0</v>
      </c>
      <c r="AU95" s="113" t="n">
        <v>0</v>
      </c>
      <c r="AV95" s="113" t="n">
        <f aca="false">AT95+AU95</f>
        <v>0</v>
      </c>
      <c r="AW95" s="113" t="n">
        <v>0</v>
      </c>
      <c r="AX95" s="113" t="e">
        <f aca="false">T95-AU95-AW95</f>
        <v>#REF!</v>
      </c>
      <c r="AZ95" s="114" t="n">
        <v>0</v>
      </c>
      <c r="BA95" s="114" t="e">
        <f aca="false">Y95-AZ95</f>
        <v>#REF!</v>
      </c>
      <c r="BB95" s="114" t="n">
        <f aca="false">AT95*L95*10000</f>
        <v>0</v>
      </c>
      <c r="BC95" s="114" t="e">
        <f aca="false">(BA95+BB95)/1000</f>
        <v>#REF!</v>
      </c>
      <c r="BE95" s="114" t="n">
        <v>0</v>
      </c>
      <c r="BF95" s="114" t="n">
        <v>0</v>
      </c>
      <c r="BG95" s="114" t="n">
        <v>0</v>
      </c>
      <c r="BI95" s="114" t="n">
        <f aca="false">((L95*10000)*(AT95+AU95))/1000</f>
        <v>0</v>
      </c>
      <c r="BJ95" s="114" t="e">
        <f aca="false">((AX95/2)*L95*10000)/1000</f>
        <v>#REF!</v>
      </c>
      <c r="BK95" s="114" t="e">
        <f aca="false">(N95*AF95)/1000</f>
        <v>#REF!</v>
      </c>
      <c r="BL95" s="114" t="n">
        <v>0</v>
      </c>
      <c r="BM95" s="114" t="e">
        <f aca="false">BC95-BI95-BJ95-BK95-BL95</f>
        <v>#REF!</v>
      </c>
    </row>
    <row r="96" customFormat="false" ht="12.75" hidden="false" customHeight="false" outlineLevel="0" collapsed="false">
      <c r="C96" s="107" t="n">
        <f aca="false">EOMONTH(C95,0)+1</f>
        <v>39995</v>
      </c>
      <c r="D96" s="108" t="n">
        <v>39989</v>
      </c>
      <c r="E96" s="26" t="n">
        <v>4.133</v>
      </c>
      <c r="F96" s="27" t="n">
        <v>0.2025</v>
      </c>
      <c r="G96" s="109" t="n">
        <v>0.0526861021020366</v>
      </c>
      <c r="H96" s="109" t="n">
        <f aca="false">1/((1+G96/2)^(2*((C96-$C$1)/365.25)))</f>
        <v>0.672748033449192</v>
      </c>
      <c r="I96" s="110" t="n">
        <f aca="false">D96-$C$1</f>
        <v>2778</v>
      </c>
      <c r="K96" s="26" t="n">
        <v>4.092</v>
      </c>
      <c r="L96" s="26" t="n">
        <f aca="false">E96-K96</f>
        <v>0.0410000000000013</v>
      </c>
      <c r="M96" s="27" t="n">
        <v>0.2025</v>
      </c>
      <c r="N96" s="112" t="n">
        <f aca="false">(F96-M96)*100</f>
        <v>0</v>
      </c>
      <c r="P96" s="113" t="e">
        <f aca="false">#REF!</f>
        <v>#REF!</v>
      </c>
      <c r="Q96" s="113" t="e">
        <f aca="false">#REF!</f>
        <v>#REF!</v>
      </c>
      <c r="R96" s="113" t="n">
        <v>0</v>
      </c>
      <c r="S96" s="113" t="e">
        <f aca="false">P96+Q96+R96</f>
        <v>#REF!</v>
      </c>
      <c r="T96" s="113" t="e">
        <f aca="false">S96/10000</f>
        <v>#REF!</v>
      </c>
      <c r="V96" s="113" t="e">
        <f aca="false">#REF!</f>
        <v>#REF!</v>
      </c>
      <c r="W96" s="113" t="e">
        <f aca="false">#REF!</f>
        <v>#REF!</v>
      </c>
      <c r="X96" s="113" t="n">
        <v>0</v>
      </c>
      <c r="Y96" s="113" t="e">
        <f aca="false">V96+W96+X96</f>
        <v>#REF!</v>
      </c>
      <c r="Z96" s="113" t="e">
        <f aca="false">Y96/1000</f>
        <v>#REF!</v>
      </c>
      <c r="AB96" s="113" t="e">
        <f aca="false">#REF!</f>
        <v>#REF!</v>
      </c>
      <c r="AC96" s="113" t="e">
        <f aca="false">#REF!</f>
        <v>#REF!</v>
      </c>
      <c r="AD96" s="113" t="n">
        <v>0</v>
      </c>
      <c r="AE96" s="113" t="e">
        <f aca="false">AB96+AC96+AD96</f>
        <v>#REF!</v>
      </c>
      <c r="AF96" s="113" t="e">
        <f aca="false">AE96/100</f>
        <v>#REF!</v>
      </c>
      <c r="AH96" s="113" t="e">
        <f aca="false">#REF!</f>
        <v>#REF!</v>
      </c>
      <c r="AI96" s="113" t="e">
        <f aca="false">#REF!</f>
        <v>#REF!</v>
      </c>
      <c r="AJ96" s="113" t="n">
        <v>0</v>
      </c>
      <c r="AK96" s="113" t="e">
        <f aca="false">AH96+AI96+AJ96</f>
        <v>#REF!</v>
      </c>
      <c r="AL96" s="113" t="e">
        <f aca="false">AK96/365.25</f>
        <v>#REF!</v>
      </c>
      <c r="AN96" s="113" t="e">
        <f aca="false">#REF!</f>
        <v>#REF!</v>
      </c>
      <c r="AO96" s="113" t="e">
        <f aca="false">#REF!</f>
        <v>#REF!</v>
      </c>
      <c r="AP96" s="113" t="n">
        <v>0</v>
      </c>
      <c r="AQ96" s="113" t="e">
        <f aca="false">AN96+AO96+AP96</f>
        <v>#REF!</v>
      </c>
      <c r="AR96" s="113" t="e">
        <f aca="false">AQ96/10</f>
        <v>#REF!</v>
      </c>
      <c r="AT96" s="113" t="n">
        <v>0</v>
      </c>
      <c r="AU96" s="113" t="n">
        <v>0</v>
      </c>
      <c r="AV96" s="113" t="n">
        <f aca="false">AT96+AU96</f>
        <v>0</v>
      </c>
      <c r="AW96" s="113" t="n">
        <v>0</v>
      </c>
      <c r="AX96" s="113" t="e">
        <f aca="false">T96-AU96-AW96</f>
        <v>#REF!</v>
      </c>
      <c r="AZ96" s="114" t="n">
        <v>0</v>
      </c>
      <c r="BA96" s="114" t="e">
        <f aca="false">Y96-AZ96</f>
        <v>#REF!</v>
      </c>
      <c r="BB96" s="114" t="n">
        <f aca="false">AT96*L96*10000</f>
        <v>0</v>
      </c>
      <c r="BC96" s="114" t="e">
        <f aca="false">(BA96+BB96)/1000</f>
        <v>#REF!</v>
      </c>
      <c r="BE96" s="114" t="n">
        <v>0</v>
      </c>
      <c r="BF96" s="114" t="n">
        <v>0</v>
      </c>
      <c r="BG96" s="114" t="n">
        <v>0</v>
      </c>
      <c r="BI96" s="114" t="n">
        <f aca="false">((L96*10000)*(AT96+AU96))/1000</f>
        <v>0</v>
      </c>
      <c r="BJ96" s="114" t="e">
        <f aca="false">((AX96/2)*L96*10000)/1000</f>
        <v>#REF!</v>
      </c>
      <c r="BK96" s="114" t="e">
        <f aca="false">(N96*AF96)/1000</f>
        <v>#REF!</v>
      </c>
      <c r="BL96" s="114" t="n">
        <v>0</v>
      </c>
      <c r="BM96" s="114" t="e">
        <f aca="false">BC96-BI96-BJ96-BK96-BL96</f>
        <v>#REF!</v>
      </c>
    </row>
    <row r="97" customFormat="false" ht="12.75" hidden="false" customHeight="false" outlineLevel="0" collapsed="false">
      <c r="C97" s="107" t="n">
        <f aca="false">EOMONTH(C96,0)+1</f>
        <v>40026</v>
      </c>
      <c r="D97" s="108" t="n">
        <v>40022</v>
      </c>
      <c r="E97" s="26" t="n">
        <v>4.172</v>
      </c>
      <c r="F97" s="27" t="n">
        <v>0.2025</v>
      </c>
      <c r="G97" s="109" t="n">
        <v>0.0527826190102103</v>
      </c>
      <c r="H97" s="109" t="n">
        <f aca="false">1/((1+G97/2)^(2*((C97-$C$1)/365.25)))</f>
        <v>0.669299974657346</v>
      </c>
      <c r="I97" s="110" t="n">
        <f aca="false">D97-$C$1</f>
        <v>2811</v>
      </c>
      <c r="K97" s="26" t="n">
        <v>4.131</v>
      </c>
      <c r="L97" s="26" t="n">
        <f aca="false">E97-K97</f>
        <v>0.0410000000000004</v>
      </c>
      <c r="M97" s="27" t="n">
        <v>0.2025</v>
      </c>
      <c r="N97" s="112" t="n">
        <f aca="false">(F97-M97)*100</f>
        <v>0</v>
      </c>
      <c r="P97" s="113" t="e">
        <f aca="false">#REF!</f>
        <v>#REF!</v>
      </c>
      <c r="Q97" s="113" t="e">
        <f aca="false">#REF!</f>
        <v>#REF!</v>
      </c>
      <c r="R97" s="113" t="n">
        <v>0</v>
      </c>
      <c r="S97" s="113" t="e">
        <f aca="false">P97+Q97+R97</f>
        <v>#REF!</v>
      </c>
      <c r="T97" s="113" t="e">
        <f aca="false">S97/10000</f>
        <v>#REF!</v>
      </c>
      <c r="V97" s="113" t="e">
        <f aca="false">#REF!</f>
        <v>#REF!</v>
      </c>
      <c r="W97" s="113" t="e">
        <f aca="false">#REF!</f>
        <v>#REF!</v>
      </c>
      <c r="X97" s="113" t="n">
        <v>0</v>
      </c>
      <c r="Y97" s="113" t="e">
        <f aca="false">V97+W97+X97</f>
        <v>#REF!</v>
      </c>
      <c r="Z97" s="113" t="e">
        <f aca="false">Y97/1000</f>
        <v>#REF!</v>
      </c>
      <c r="AB97" s="113" t="e">
        <f aca="false">#REF!</f>
        <v>#REF!</v>
      </c>
      <c r="AC97" s="113" t="e">
        <f aca="false">#REF!</f>
        <v>#REF!</v>
      </c>
      <c r="AD97" s="113" t="n">
        <v>0</v>
      </c>
      <c r="AE97" s="113" t="e">
        <f aca="false">AB97+AC97+AD97</f>
        <v>#REF!</v>
      </c>
      <c r="AF97" s="113" t="e">
        <f aca="false">AE97/100</f>
        <v>#REF!</v>
      </c>
      <c r="AH97" s="113" t="e">
        <f aca="false">#REF!</f>
        <v>#REF!</v>
      </c>
      <c r="AI97" s="113" t="e">
        <f aca="false">#REF!</f>
        <v>#REF!</v>
      </c>
      <c r="AJ97" s="113" t="n">
        <v>0</v>
      </c>
      <c r="AK97" s="113" t="e">
        <f aca="false">AH97+AI97+AJ97</f>
        <v>#REF!</v>
      </c>
      <c r="AL97" s="113" t="e">
        <f aca="false">AK97/365.25</f>
        <v>#REF!</v>
      </c>
      <c r="AN97" s="113" t="e">
        <f aca="false">#REF!</f>
        <v>#REF!</v>
      </c>
      <c r="AO97" s="113" t="e">
        <f aca="false">#REF!</f>
        <v>#REF!</v>
      </c>
      <c r="AP97" s="113" t="n">
        <v>0</v>
      </c>
      <c r="AQ97" s="113" t="e">
        <f aca="false">AN97+AO97+AP97</f>
        <v>#REF!</v>
      </c>
      <c r="AR97" s="113" t="e">
        <f aca="false">AQ97/10</f>
        <v>#REF!</v>
      </c>
      <c r="AT97" s="113" t="n">
        <v>0</v>
      </c>
      <c r="AU97" s="113" t="n">
        <v>0</v>
      </c>
      <c r="AV97" s="113" t="n">
        <f aca="false">AT97+AU97</f>
        <v>0</v>
      </c>
      <c r="AW97" s="113" t="n">
        <v>0</v>
      </c>
      <c r="AX97" s="113" t="e">
        <f aca="false">T97-AU97-AW97</f>
        <v>#REF!</v>
      </c>
      <c r="AZ97" s="114" t="n">
        <v>0</v>
      </c>
      <c r="BA97" s="114" t="e">
        <f aca="false">Y97-AZ97</f>
        <v>#REF!</v>
      </c>
      <c r="BB97" s="114" t="n">
        <f aca="false">AT97*L97*10000</f>
        <v>0</v>
      </c>
      <c r="BC97" s="114" t="e">
        <f aca="false">(BA97+BB97)/1000</f>
        <v>#REF!</v>
      </c>
      <c r="BE97" s="114" t="n">
        <v>0</v>
      </c>
      <c r="BF97" s="114" t="n">
        <v>0</v>
      </c>
      <c r="BG97" s="114" t="n">
        <v>0</v>
      </c>
      <c r="BI97" s="114" t="n">
        <f aca="false">((L97*10000)*(AT97+AU97))/1000</f>
        <v>0</v>
      </c>
      <c r="BJ97" s="114" t="e">
        <f aca="false">((AX97/2)*L97*10000)/1000</f>
        <v>#REF!</v>
      </c>
      <c r="BK97" s="114" t="e">
        <f aca="false">(N97*AF97)/1000</f>
        <v>#REF!</v>
      </c>
      <c r="BL97" s="114" t="n">
        <v>0</v>
      </c>
      <c r="BM97" s="114" t="e">
        <f aca="false">BC97-BI97-BJ97-BK97-BL97</f>
        <v>#REF!</v>
      </c>
    </row>
    <row r="98" customFormat="false" ht="12.75" hidden="false" customHeight="false" outlineLevel="0" collapsed="false">
      <c r="C98" s="107" t="n">
        <f aca="false">EOMONTH(C97,0)+1</f>
        <v>40057</v>
      </c>
      <c r="D98" s="108" t="n">
        <v>40051</v>
      </c>
      <c r="E98" s="26" t="n">
        <v>4.161</v>
      </c>
      <c r="F98" s="27" t="n">
        <v>0.2025</v>
      </c>
      <c r="G98" s="109" t="n">
        <v>0.05287913592149</v>
      </c>
      <c r="H98" s="109" t="n">
        <f aca="false">1/((1+G98/2)^(2*((C98-$C$1)/365.25)))</f>
        <v>0.66585898235627</v>
      </c>
      <c r="I98" s="110" t="n">
        <f aca="false">D98-$C$1</f>
        <v>2840</v>
      </c>
      <c r="K98" s="26" t="n">
        <v>4.12</v>
      </c>
      <c r="L98" s="26" t="n">
        <f aca="false">E98-K98</f>
        <v>0.0410000000000004</v>
      </c>
      <c r="M98" s="27" t="n">
        <v>0.2025</v>
      </c>
      <c r="N98" s="112" t="n">
        <f aca="false">(F98-M98)*100</f>
        <v>0</v>
      </c>
      <c r="P98" s="113" t="e">
        <f aca="false">#REF!</f>
        <v>#REF!</v>
      </c>
      <c r="Q98" s="113" t="e">
        <f aca="false">#REF!</f>
        <v>#REF!</v>
      </c>
      <c r="R98" s="113" t="n">
        <v>0</v>
      </c>
      <c r="S98" s="113" t="e">
        <f aca="false">P98+Q98+R98</f>
        <v>#REF!</v>
      </c>
      <c r="T98" s="113" t="e">
        <f aca="false">S98/10000</f>
        <v>#REF!</v>
      </c>
      <c r="V98" s="113" t="e">
        <f aca="false">#REF!</f>
        <v>#REF!</v>
      </c>
      <c r="W98" s="113" t="e">
        <f aca="false">#REF!</f>
        <v>#REF!</v>
      </c>
      <c r="X98" s="113" t="n">
        <v>0</v>
      </c>
      <c r="Y98" s="113" t="e">
        <f aca="false">V98+W98+X98</f>
        <v>#REF!</v>
      </c>
      <c r="Z98" s="113" t="e">
        <f aca="false">Y98/1000</f>
        <v>#REF!</v>
      </c>
      <c r="AB98" s="113" t="e">
        <f aca="false">#REF!</f>
        <v>#REF!</v>
      </c>
      <c r="AC98" s="113" t="e">
        <f aca="false">#REF!</f>
        <v>#REF!</v>
      </c>
      <c r="AD98" s="113" t="n">
        <v>0</v>
      </c>
      <c r="AE98" s="113" t="e">
        <f aca="false">AB98+AC98+AD98</f>
        <v>#REF!</v>
      </c>
      <c r="AF98" s="113" t="e">
        <f aca="false">AE98/100</f>
        <v>#REF!</v>
      </c>
      <c r="AH98" s="113" t="e">
        <f aca="false">#REF!</f>
        <v>#REF!</v>
      </c>
      <c r="AI98" s="113" t="e">
        <f aca="false">#REF!</f>
        <v>#REF!</v>
      </c>
      <c r="AJ98" s="113" t="n">
        <v>0</v>
      </c>
      <c r="AK98" s="113" t="e">
        <f aca="false">AH98+AI98+AJ98</f>
        <v>#REF!</v>
      </c>
      <c r="AL98" s="113" t="e">
        <f aca="false">AK98/365.25</f>
        <v>#REF!</v>
      </c>
      <c r="AN98" s="113" t="e">
        <f aca="false">#REF!</f>
        <v>#REF!</v>
      </c>
      <c r="AO98" s="113" t="e">
        <f aca="false">#REF!</f>
        <v>#REF!</v>
      </c>
      <c r="AP98" s="113" t="n">
        <v>0</v>
      </c>
      <c r="AQ98" s="113" t="e">
        <f aca="false">AN98+AO98+AP98</f>
        <v>#REF!</v>
      </c>
      <c r="AR98" s="113" t="e">
        <f aca="false">AQ98/10</f>
        <v>#REF!</v>
      </c>
      <c r="AT98" s="113" t="n">
        <v>0</v>
      </c>
      <c r="AU98" s="113" t="n">
        <v>0</v>
      </c>
      <c r="AV98" s="113" t="n">
        <f aca="false">AT98+AU98</f>
        <v>0</v>
      </c>
      <c r="AW98" s="113" t="n">
        <v>0</v>
      </c>
      <c r="AX98" s="113" t="e">
        <f aca="false">T98-AU98-AW98</f>
        <v>#REF!</v>
      </c>
      <c r="AZ98" s="114" t="n">
        <v>0</v>
      </c>
      <c r="BA98" s="114" t="e">
        <f aca="false">Y98-AZ98</f>
        <v>#REF!</v>
      </c>
      <c r="BB98" s="114" t="n">
        <f aca="false">AT98*L98*10000</f>
        <v>0</v>
      </c>
      <c r="BC98" s="114" t="e">
        <f aca="false">(BA98+BB98)/1000</f>
        <v>#REF!</v>
      </c>
      <c r="BE98" s="114" t="n">
        <v>0</v>
      </c>
      <c r="BF98" s="114" t="n">
        <v>0</v>
      </c>
      <c r="BG98" s="114" t="n">
        <v>0</v>
      </c>
      <c r="BI98" s="114" t="n">
        <f aca="false">((L98*10000)*(AT98+AU98))/1000</f>
        <v>0</v>
      </c>
      <c r="BJ98" s="114" t="e">
        <f aca="false">((AX98/2)*L98*10000)/1000</f>
        <v>#REF!</v>
      </c>
      <c r="BK98" s="114" t="e">
        <f aca="false">(N98*AF98)/1000</f>
        <v>#REF!</v>
      </c>
      <c r="BL98" s="114" t="n">
        <v>0</v>
      </c>
      <c r="BM98" s="114" t="e">
        <f aca="false">BC98-BI98-BJ98-BK98-BL98</f>
        <v>#REF!</v>
      </c>
    </row>
    <row r="99" customFormat="false" ht="12.75" hidden="false" customHeight="false" outlineLevel="0" collapsed="false">
      <c r="C99" s="107" t="n">
        <f aca="false">EOMONTH(C98,0)+1</f>
        <v>40087</v>
      </c>
      <c r="D99" s="108" t="n">
        <v>40081</v>
      </c>
      <c r="E99" s="26" t="n">
        <v>4.176</v>
      </c>
      <c r="F99" s="27" t="n">
        <v>0.2025</v>
      </c>
      <c r="G99" s="109" t="n">
        <v>0.0529725393869764</v>
      </c>
      <c r="H99" s="109" t="n">
        <f aca="false">1/((1+G99/2)^(2*((C99-$C$1)/365.25)))</f>
        <v>0.662535787515102</v>
      </c>
      <c r="I99" s="110" t="n">
        <f aca="false">D99-$C$1</f>
        <v>2870</v>
      </c>
      <c r="K99" s="26" t="n">
        <v>4.135</v>
      </c>
      <c r="L99" s="26" t="n">
        <f aca="false">E99-K99</f>
        <v>0.0410000000000013</v>
      </c>
      <c r="M99" s="27" t="n">
        <v>0.2025</v>
      </c>
      <c r="N99" s="112" t="n">
        <f aca="false">(F99-M99)*100</f>
        <v>0</v>
      </c>
      <c r="P99" s="113" t="e">
        <f aca="false">#REF!</f>
        <v>#REF!</v>
      </c>
      <c r="Q99" s="113" t="e">
        <f aca="false">#REF!</f>
        <v>#REF!</v>
      </c>
      <c r="R99" s="113" t="n">
        <v>0</v>
      </c>
      <c r="S99" s="113" t="e">
        <f aca="false">P99+Q99+R99</f>
        <v>#REF!</v>
      </c>
      <c r="T99" s="113" t="e">
        <f aca="false">S99/10000</f>
        <v>#REF!</v>
      </c>
      <c r="V99" s="113" t="e">
        <f aca="false">#REF!</f>
        <v>#REF!</v>
      </c>
      <c r="W99" s="113" t="e">
        <f aca="false">#REF!</f>
        <v>#REF!</v>
      </c>
      <c r="X99" s="113" t="n">
        <v>0</v>
      </c>
      <c r="Y99" s="113" t="e">
        <f aca="false">V99+W99+X99</f>
        <v>#REF!</v>
      </c>
      <c r="Z99" s="113" t="e">
        <f aca="false">Y99/1000</f>
        <v>#REF!</v>
      </c>
      <c r="AB99" s="113" t="e">
        <f aca="false">#REF!</f>
        <v>#REF!</v>
      </c>
      <c r="AC99" s="113" t="e">
        <f aca="false">#REF!</f>
        <v>#REF!</v>
      </c>
      <c r="AD99" s="113" t="n">
        <v>0</v>
      </c>
      <c r="AE99" s="113" t="e">
        <f aca="false">AB99+AC99+AD99</f>
        <v>#REF!</v>
      </c>
      <c r="AF99" s="113" t="e">
        <f aca="false">AE99/100</f>
        <v>#REF!</v>
      </c>
      <c r="AH99" s="113" t="e">
        <f aca="false">#REF!</f>
        <v>#REF!</v>
      </c>
      <c r="AI99" s="113" t="e">
        <f aca="false">#REF!</f>
        <v>#REF!</v>
      </c>
      <c r="AJ99" s="113" t="n">
        <v>0</v>
      </c>
      <c r="AK99" s="113" t="e">
        <f aca="false">AH99+AI99+AJ99</f>
        <v>#REF!</v>
      </c>
      <c r="AL99" s="113" t="e">
        <f aca="false">AK99/365.25</f>
        <v>#REF!</v>
      </c>
      <c r="AN99" s="113" t="e">
        <f aca="false">#REF!</f>
        <v>#REF!</v>
      </c>
      <c r="AO99" s="113" t="e">
        <f aca="false">#REF!</f>
        <v>#REF!</v>
      </c>
      <c r="AP99" s="113" t="n">
        <v>0</v>
      </c>
      <c r="AQ99" s="113" t="e">
        <f aca="false">AN99+AO99+AP99</f>
        <v>#REF!</v>
      </c>
      <c r="AR99" s="113" t="e">
        <f aca="false">AQ99/10</f>
        <v>#REF!</v>
      </c>
      <c r="AT99" s="113" t="n">
        <v>0</v>
      </c>
      <c r="AU99" s="113" t="n">
        <v>0</v>
      </c>
      <c r="AV99" s="113" t="n">
        <f aca="false">AT99+AU99</f>
        <v>0</v>
      </c>
      <c r="AW99" s="113" t="n">
        <v>0</v>
      </c>
      <c r="AX99" s="113" t="e">
        <f aca="false">T99-AU99-AW99</f>
        <v>#REF!</v>
      </c>
      <c r="AZ99" s="114" t="n">
        <v>0</v>
      </c>
      <c r="BA99" s="114" t="e">
        <f aca="false">Y99-AZ99</f>
        <v>#REF!</v>
      </c>
      <c r="BB99" s="114" t="n">
        <f aca="false">AT99*L99*10000</f>
        <v>0</v>
      </c>
      <c r="BC99" s="114" t="e">
        <f aca="false">(BA99+BB99)/1000</f>
        <v>#REF!</v>
      </c>
      <c r="BE99" s="114" t="n">
        <v>0</v>
      </c>
      <c r="BF99" s="114" t="n">
        <v>0</v>
      </c>
      <c r="BG99" s="114" t="n">
        <v>0</v>
      </c>
      <c r="BI99" s="114" t="n">
        <f aca="false">((L99*10000)*(AT99+AU99))/1000</f>
        <v>0</v>
      </c>
      <c r="BJ99" s="114" t="e">
        <f aca="false">((AX99/2)*L99*10000)/1000</f>
        <v>#REF!</v>
      </c>
      <c r="BK99" s="114" t="e">
        <f aca="false">(N99*AF99)/1000</f>
        <v>#REF!</v>
      </c>
      <c r="BL99" s="114" t="n">
        <v>0</v>
      </c>
      <c r="BM99" s="114" t="e">
        <f aca="false">BC99-BI99-BJ99-BK99-BL99</f>
        <v>#REF!</v>
      </c>
    </row>
    <row r="100" customFormat="false" ht="12.75" hidden="false" customHeight="false" outlineLevel="0" collapsed="false">
      <c r="C100" s="107" t="n">
        <f aca="false">EOMONTH(C99,0)+1</f>
        <v>40118</v>
      </c>
      <c r="D100" s="108" t="n">
        <v>40113</v>
      </c>
      <c r="E100" s="26" t="n">
        <v>4.333</v>
      </c>
      <c r="F100" s="27" t="n">
        <v>0.2025</v>
      </c>
      <c r="G100" s="109" t="n">
        <v>0.0530690563043681</v>
      </c>
      <c r="H100" s="109" t="n">
        <f aca="false">1/((1+G100/2)^(2*((C100-$C$1)/365.25)))</f>
        <v>0.659108914888171</v>
      </c>
      <c r="I100" s="110" t="n">
        <f aca="false">D100-$C$1</f>
        <v>2902</v>
      </c>
      <c r="K100" s="26" t="n">
        <v>4.292</v>
      </c>
      <c r="L100" s="26" t="n">
        <f aca="false">E100-K100</f>
        <v>0.0410000000000004</v>
      </c>
      <c r="M100" s="27" t="n">
        <v>0.2025</v>
      </c>
      <c r="N100" s="112" t="n">
        <f aca="false">(F100-M100)*100</f>
        <v>0</v>
      </c>
      <c r="P100" s="113" t="e">
        <f aca="false">#REF!</f>
        <v>#REF!</v>
      </c>
      <c r="Q100" s="113" t="e">
        <f aca="false">#REF!</f>
        <v>#REF!</v>
      </c>
      <c r="R100" s="113" t="n">
        <v>0</v>
      </c>
      <c r="S100" s="113" t="e">
        <f aca="false">P100+Q100+R100</f>
        <v>#REF!</v>
      </c>
      <c r="T100" s="113" t="e">
        <f aca="false">S100/10000</f>
        <v>#REF!</v>
      </c>
      <c r="V100" s="113" t="e">
        <f aca="false">#REF!</f>
        <v>#REF!</v>
      </c>
      <c r="W100" s="113" t="e">
        <f aca="false">#REF!</f>
        <v>#REF!</v>
      </c>
      <c r="X100" s="113" t="n">
        <v>0</v>
      </c>
      <c r="Y100" s="113" t="e">
        <f aca="false">V100+W100+X100</f>
        <v>#REF!</v>
      </c>
      <c r="Z100" s="113" t="e">
        <f aca="false">Y100/1000</f>
        <v>#REF!</v>
      </c>
      <c r="AB100" s="113" t="e">
        <f aca="false">#REF!</f>
        <v>#REF!</v>
      </c>
      <c r="AC100" s="113" t="e">
        <f aca="false">#REF!</f>
        <v>#REF!</v>
      </c>
      <c r="AD100" s="113" t="n">
        <v>0</v>
      </c>
      <c r="AE100" s="113" t="e">
        <f aca="false">AB100+AC100+AD100</f>
        <v>#REF!</v>
      </c>
      <c r="AF100" s="113" t="e">
        <f aca="false">AE100/100</f>
        <v>#REF!</v>
      </c>
      <c r="AH100" s="113" t="e">
        <f aca="false">#REF!</f>
        <v>#REF!</v>
      </c>
      <c r="AI100" s="113" t="e">
        <f aca="false">#REF!</f>
        <v>#REF!</v>
      </c>
      <c r="AJ100" s="113" t="n">
        <v>0</v>
      </c>
      <c r="AK100" s="113" t="e">
        <f aca="false">AH100+AI100+AJ100</f>
        <v>#REF!</v>
      </c>
      <c r="AL100" s="113" t="e">
        <f aca="false">AK100/365.25</f>
        <v>#REF!</v>
      </c>
      <c r="AN100" s="113" t="e">
        <f aca="false">#REF!</f>
        <v>#REF!</v>
      </c>
      <c r="AO100" s="113" t="e">
        <f aca="false">#REF!</f>
        <v>#REF!</v>
      </c>
      <c r="AP100" s="113" t="n">
        <v>0</v>
      </c>
      <c r="AQ100" s="113" t="e">
        <f aca="false">AN100+AO100+AP100</f>
        <v>#REF!</v>
      </c>
      <c r="AR100" s="113" t="e">
        <f aca="false">AQ100/10</f>
        <v>#REF!</v>
      </c>
      <c r="AT100" s="113" t="n">
        <v>0</v>
      </c>
      <c r="AU100" s="113" t="n">
        <v>0</v>
      </c>
      <c r="AV100" s="113" t="n">
        <f aca="false">AT100+AU100</f>
        <v>0</v>
      </c>
      <c r="AW100" s="113" t="n">
        <v>0</v>
      </c>
      <c r="AX100" s="113" t="e">
        <f aca="false">T100-AU100-AW100</f>
        <v>#REF!</v>
      </c>
      <c r="AZ100" s="114" t="n">
        <v>0</v>
      </c>
      <c r="BA100" s="114" t="e">
        <f aca="false">Y100-AZ100</f>
        <v>#REF!</v>
      </c>
      <c r="BB100" s="114" t="n">
        <f aca="false">AT100*L100*10000</f>
        <v>0</v>
      </c>
      <c r="BC100" s="114" t="e">
        <f aca="false">(BA100+BB100)/1000</f>
        <v>#REF!</v>
      </c>
      <c r="BE100" s="114" t="n">
        <v>0</v>
      </c>
      <c r="BF100" s="114" t="n">
        <v>0</v>
      </c>
      <c r="BG100" s="114" t="n">
        <v>0</v>
      </c>
      <c r="BI100" s="114" t="n">
        <f aca="false">((L100*10000)*(AT100+AU100))/1000</f>
        <v>0</v>
      </c>
      <c r="BJ100" s="114" t="e">
        <f aca="false">((AX100/2)*L100*10000)/1000</f>
        <v>#REF!</v>
      </c>
      <c r="BK100" s="114" t="e">
        <f aca="false">(N100*AF100)/1000</f>
        <v>#REF!</v>
      </c>
      <c r="BL100" s="114" t="n">
        <v>0</v>
      </c>
      <c r="BM100" s="114" t="e">
        <f aca="false">BC100-BI100-BJ100-BK100-BL100</f>
        <v>#REF!</v>
      </c>
    </row>
    <row r="101" customFormat="false" ht="12.75" hidden="false" customHeight="false" outlineLevel="0" collapsed="false">
      <c r="C101" s="107" t="n">
        <f aca="false">EOMONTH(C100,0)+1</f>
        <v>40148</v>
      </c>
      <c r="D101" s="108" t="n">
        <v>40141</v>
      </c>
      <c r="E101" s="26" t="n">
        <v>4.493</v>
      </c>
      <c r="F101" s="27" t="n">
        <v>0.2025</v>
      </c>
      <c r="G101" s="109" t="n">
        <v>0.0531624597757681</v>
      </c>
      <c r="H101" s="109" t="n">
        <f aca="false">1/((1+G101/2)^(2*((C101-$C$1)/365.25)))</f>
        <v>0.655799520397286</v>
      </c>
      <c r="I101" s="110" t="n">
        <f aca="false">D101-$C$1</f>
        <v>2930</v>
      </c>
      <c r="K101" s="26" t="n">
        <v>4.452</v>
      </c>
      <c r="L101" s="26" t="n">
        <f aca="false">E101-K101</f>
        <v>0.0410000000000013</v>
      </c>
      <c r="M101" s="27" t="n">
        <v>0.2025</v>
      </c>
      <c r="N101" s="112" t="n">
        <f aca="false">(F101-M101)*100</f>
        <v>0</v>
      </c>
      <c r="P101" s="113" t="e">
        <f aca="false">#REF!</f>
        <v>#REF!</v>
      </c>
      <c r="Q101" s="113" t="e">
        <f aca="false">#REF!</f>
        <v>#REF!</v>
      </c>
      <c r="R101" s="113" t="n">
        <v>0</v>
      </c>
      <c r="S101" s="113" t="e">
        <f aca="false">P101+Q101+R101</f>
        <v>#REF!</v>
      </c>
      <c r="T101" s="113" t="e">
        <f aca="false">S101/10000</f>
        <v>#REF!</v>
      </c>
      <c r="V101" s="113" t="e">
        <f aca="false">#REF!</f>
        <v>#REF!</v>
      </c>
      <c r="W101" s="113" t="e">
        <f aca="false">#REF!</f>
        <v>#REF!</v>
      </c>
      <c r="X101" s="113" t="n">
        <v>0</v>
      </c>
      <c r="Y101" s="113" t="e">
        <f aca="false">V101+W101+X101</f>
        <v>#REF!</v>
      </c>
      <c r="Z101" s="113" t="e">
        <f aca="false">Y101/1000</f>
        <v>#REF!</v>
      </c>
      <c r="AB101" s="113" t="e">
        <f aca="false">#REF!</f>
        <v>#REF!</v>
      </c>
      <c r="AC101" s="113" t="e">
        <f aca="false">#REF!</f>
        <v>#REF!</v>
      </c>
      <c r="AD101" s="113" t="n">
        <v>0</v>
      </c>
      <c r="AE101" s="113" t="e">
        <f aca="false">AB101+AC101+AD101</f>
        <v>#REF!</v>
      </c>
      <c r="AF101" s="113" t="e">
        <f aca="false">AE101/100</f>
        <v>#REF!</v>
      </c>
      <c r="AH101" s="113" t="e">
        <f aca="false">#REF!</f>
        <v>#REF!</v>
      </c>
      <c r="AI101" s="113" t="e">
        <f aca="false">#REF!</f>
        <v>#REF!</v>
      </c>
      <c r="AJ101" s="113" t="n">
        <v>0</v>
      </c>
      <c r="AK101" s="113" t="e">
        <f aca="false">AH101+AI101+AJ101</f>
        <v>#REF!</v>
      </c>
      <c r="AL101" s="113" t="e">
        <f aca="false">AK101/365.25</f>
        <v>#REF!</v>
      </c>
      <c r="AN101" s="113" t="e">
        <f aca="false">#REF!</f>
        <v>#REF!</v>
      </c>
      <c r="AO101" s="113" t="e">
        <f aca="false">#REF!</f>
        <v>#REF!</v>
      </c>
      <c r="AP101" s="113" t="n">
        <v>0</v>
      </c>
      <c r="AQ101" s="113" t="e">
        <f aca="false">AN101+AO101+AP101</f>
        <v>#REF!</v>
      </c>
      <c r="AR101" s="113" t="e">
        <f aca="false">AQ101/10</f>
        <v>#REF!</v>
      </c>
      <c r="AT101" s="113" t="n">
        <v>0</v>
      </c>
      <c r="AU101" s="113" t="n">
        <v>0</v>
      </c>
      <c r="AV101" s="113" t="n">
        <f aca="false">AT101+AU101</f>
        <v>0</v>
      </c>
      <c r="AW101" s="113" t="n">
        <v>0</v>
      </c>
      <c r="AX101" s="113" t="e">
        <f aca="false">T101-AU101-AW101</f>
        <v>#REF!</v>
      </c>
      <c r="AZ101" s="114" t="n">
        <v>0</v>
      </c>
      <c r="BA101" s="114" t="e">
        <f aca="false">Y101-AZ101</f>
        <v>#REF!</v>
      </c>
      <c r="BB101" s="114" t="n">
        <f aca="false">AT101*L101*10000</f>
        <v>0</v>
      </c>
      <c r="BC101" s="114" t="e">
        <f aca="false">(BA101+BB101)/1000</f>
        <v>#REF!</v>
      </c>
      <c r="BE101" s="114" t="n">
        <v>0</v>
      </c>
      <c r="BF101" s="114" t="n">
        <v>0</v>
      </c>
      <c r="BG101" s="114" t="n">
        <v>0</v>
      </c>
      <c r="BI101" s="114" t="n">
        <f aca="false">((L101*10000)*(AT101+AU101))/1000</f>
        <v>0</v>
      </c>
      <c r="BJ101" s="114" t="e">
        <f aca="false">((AX101/2)*L101*10000)/1000</f>
        <v>#REF!</v>
      </c>
      <c r="BK101" s="114" t="e">
        <f aca="false">(N101*AF101)/1000</f>
        <v>#REF!</v>
      </c>
      <c r="BL101" s="114" t="n">
        <v>0</v>
      </c>
      <c r="BM101" s="114" t="e">
        <f aca="false">BC101-BI101-BJ101-BK101-BL101</f>
        <v>#REF!</v>
      </c>
    </row>
    <row r="102" customFormat="false" ht="12.75" hidden="false" customHeight="false" outlineLevel="0" collapsed="false">
      <c r="C102" s="107" t="n">
        <f aca="false">EOMONTH(C101,0)+1</f>
        <v>40179</v>
      </c>
      <c r="D102" s="108" t="n">
        <v>40175</v>
      </c>
      <c r="E102" s="26" t="n">
        <v>4.5205</v>
      </c>
      <c r="F102" s="27" t="n">
        <v>0.2025</v>
      </c>
      <c r="G102" s="109" t="n">
        <v>0.0532589766992704</v>
      </c>
      <c r="H102" s="109" t="n">
        <f aca="false">1/((1+G102/2)^(2*((C102-$C$1)/365.25)))</f>
        <v>0.652387047416645</v>
      </c>
      <c r="I102" s="110" t="n">
        <f aca="false">D102-$C$1</f>
        <v>2964</v>
      </c>
      <c r="K102" s="26" t="n">
        <v>4.4795</v>
      </c>
      <c r="L102" s="26" t="n">
        <f aca="false">E102-K102</f>
        <v>0.0410000000000004</v>
      </c>
      <c r="M102" s="27" t="n">
        <v>0.2025</v>
      </c>
      <c r="N102" s="112" t="n">
        <f aca="false">(F102-M102)*100</f>
        <v>0</v>
      </c>
      <c r="P102" s="113" t="e">
        <f aca="false">#REF!</f>
        <v>#REF!</v>
      </c>
      <c r="Q102" s="113" t="e">
        <f aca="false">#REF!</f>
        <v>#REF!</v>
      </c>
      <c r="R102" s="113" t="n">
        <v>0</v>
      </c>
      <c r="S102" s="113" t="e">
        <f aca="false">P102+Q102+R102</f>
        <v>#REF!</v>
      </c>
      <c r="T102" s="113" t="e">
        <f aca="false">S102/10000</f>
        <v>#REF!</v>
      </c>
      <c r="V102" s="113" t="e">
        <f aca="false">#REF!</f>
        <v>#REF!</v>
      </c>
      <c r="W102" s="113" t="e">
        <f aca="false">#REF!</f>
        <v>#REF!</v>
      </c>
      <c r="X102" s="113" t="n">
        <v>0</v>
      </c>
      <c r="Y102" s="113" t="e">
        <f aca="false">V102+W102+X102</f>
        <v>#REF!</v>
      </c>
      <c r="Z102" s="113" t="e">
        <f aca="false">Y102/1000</f>
        <v>#REF!</v>
      </c>
      <c r="AB102" s="113" t="e">
        <f aca="false">#REF!</f>
        <v>#REF!</v>
      </c>
      <c r="AC102" s="113" t="e">
        <f aca="false">#REF!</f>
        <v>#REF!</v>
      </c>
      <c r="AD102" s="113" t="n">
        <v>0</v>
      </c>
      <c r="AE102" s="113" t="e">
        <f aca="false">AB102+AC102+AD102</f>
        <v>#REF!</v>
      </c>
      <c r="AF102" s="113" t="e">
        <f aca="false">AE102/100</f>
        <v>#REF!</v>
      </c>
      <c r="AH102" s="113" t="e">
        <f aca="false">#REF!</f>
        <v>#REF!</v>
      </c>
      <c r="AI102" s="113" t="e">
        <f aca="false">#REF!</f>
        <v>#REF!</v>
      </c>
      <c r="AJ102" s="113" t="n">
        <v>0</v>
      </c>
      <c r="AK102" s="113" t="e">
        <f aca="false">AH102+AI102+AJ102</f>
        <v>#REF!</v>
      </c>
      <c r="AL102" s="113" t="e">
        <f aca="false">AK102/365.25</f>
        <v>#REF!</v>
      </c>
      <c r="AN102" s="113" t="e">
        <f aca="false">#REF!</f>
        <v>#REF!</v>
      </c>
      <c r="AO102" s="113" t="e">
        <f aca="false">#REF!</f>
        <v>#REF!</v>
      </c>
      <c r="AP102" s="113" t="n">
        <v>0</v>
      </c>
      <c r="AQ102" s="113" t="e">
        <f aca="false">AN102+AO102+AP102</f>
        <v>#REF!</v>
      </c>
      <c r="AR102" s="113" t="e">
        <f aca="false">AQ102/10</f>
        <v>#REF!</v>
      </c>
      <c r="AT102" s="113" t="n">
        <v>1E-008</v>
      </c>
      <c r="AU102" s="113" t="n">
        <v>0</v>
      </c>
      <c r="AV102" s="113" t="n">
        <f aca="false">AT102+AU102</f>
        <v>1E-008</v>
      </c>
      <c r="AW102" s="113" t="n">
        <v>0</v>
      </c>
      <c r="AX102" s="113" t="e">
        <f aca="false">T102-AU102-AW102</f>
        <v>#REF!</v>
      </c>
      <c r="AZ102" s="114" t="n">
        <v>0</v>
      </c>
      <c r="BA102" s="114" t="e">
        <f aca="false">Y102-AZ102</f>
        <v>#REF!</v>
      </c>
      <c r="BB102" s="114" t="n">
        <f aca="false">AT102*L102*10000</f>
        <v>4.10000000000004E-006</v>
      </c>
      <c r="BC102" s="114" t="e">
        <f aca="false">(BA102+BB102)/1000</f>
        <v>#REF!</v>
      </c>
      <c r="BE102" s="114" t="n">
        <v>0</v>
      </c>
      <c r="BF102" s="114" t="n">
        <v>0</v>
      </c>
      <c r="BG102" s="114" t="n">
        <v>0</v>
      </c>
      <c r="BI102" s="114" t="n">
        <f aca="false">((L102*10000)*(AT102+AU102))/1000</f>
        <v>4.10000000000004E-009</v>
      </c>
      <c r="BJ102" s="114" t="e">
        <f aca="false">((AX102/2)*L102*10000)/1000</f>
        <v>#REF!</v>
      </c>
      <c r="BK102" s="114" t="e">
        <f aca="false">(N102*AF102)/1000</f>
        <v>#REF!</v>
      </c>
      <c r="BL102" s="114" t="n">
        <v>0</v>
      </c>
      <c r="BM102" s="114" t="e">
        <f aca="false">BC102-BI102-BJ102-BK102-BL102</f>
        <v>#REF!</v>
      </c>
    </row>
    <row r="103" customFormat="false" ht="12.75" hidden="false" customHeight="false" outlineLevel="0" collapsed="false">
      <c r="C103" s="107" t="n">
        <f aca="false">EOMONTH(C102,0)+1</f>
        <v>40210</v>
      </c>
      <c r="D103" s="108" t="n">
        <v>40204</v>
      </c>
      <c r="E103" s="26" t="n">
        <v>4.4365</v>
      </c>
      <c r="F103" s="27" t="n">
        <v>0.2</v>
      </c>
      <c r="G103" s="109" t="n">
        <v>0.0533554936258782</v>
      </c>
      <c r="H103" s="109" t="n">
        <f aca="false">1/((1+G103/2)^(2*((C103-$C$1)/365.25)))</f>
        <v>0.648981997792584</v>
      </c>
      <c r="I103" s="110" t="n">
        <f aca="false">D103-$C$1</f>
        <v>2993</v>
      </c>
      <c r="K103" s="26" t="n">
        <v>4.3955</v>
      </c>
      <c r="L103" s="26" t="n">
        <f aca="false">E103-K103</f>
        <v>0.0410000000000004</v>
      </c>
      <c r="M103" s="27" t="n">
        <v>0.2</v>
      </c>
      <c r="N103" s="112" t="n">
        <f aca="false">(F103-M103)*100</f>
        <v>0</v>
      </c>
      <c r="P103" s="113" t="e">
        <f aca="false">#REF!</f>
        <v>#REF!</v>
      </c>
      <c r="Q103" s="113" t="e">
        <f aca="false">#REF!</f>
        <v>#REF!</v>
      </c>
      <c r="R103" s="113" t="n">
        <v>0</v>
      </c>
      <c r="S103" s="113" t="e">
        <f aca="false">P103+Q103+R103</f>
        <v>#REF!</v>
      </c>
      <c r="T103" s="113" t="e">
        <f aca="false">S103/10000</f>
        <v>#REF!</v>
      </c>
      <c r="V103" s="113" t="e">
        <f aca="false">#REF!</f>
        <v>#REF!</v>
      </c>
      <c r="W103" s="113" t="e">
        <f aca="false">#REF!</f>
        <v>#REF!</v>
      </c>
      <c r="X103" s="113" t="n">
        <v>0</v>
      </c>
      <c r="Y103" s="113" t="e">
        <f aca="false">V103+W103+X103</f>
        <v>#REF!</v>
      </c>
      <c r="Z103" s="113" t="e">
        <f aca="false">Y103/1000</f>
        <v>#REF!</v>
      </c>
      <c r="AB103" s="113" t="e">
        <f aca="false">#REF!</f>
        <v>#REF!</v>
      </c>
      <c r="AC103" s="113" t="e">
        <f aca="false">#REF!</f>
        <v>#REF!</v>
      </c>
      <c r="AD103" s="113" t="n">
        <v>0</v>
      </c>
      <c r="AE103" s="113" t="e">
        <f aca="false">AB103+AC103+AD103</f>
        <v>#REF!</v>
      </c>
      <c r="AF103" s="113" t="e">
        <f aca="false">AE103/100</f>
        <v>#REF!</v>
      </c>
      <c r="AH103" s="113" t="e">
        <f aca="false">#REF!</f>
        <v>#REF!</v>
      </c>
      <c r="AI103" s="113" t="e">
        <f aca="false">#REF!</f>
        <v>#REF!</v>
      </c>
      <c r="AJ103" s="113" t="n">
        <v>0</v>
      </c>
      <c r="AK103" s="113" t="e">
        <f aca="false">AH103+AI103+AJ103</f>
        <v>#REF!</v>
      </c>
      <c r="AL103" s="113" t="e">
        <f aca="false">AK103/365.25</f>
        <v>#REF!</v>
      </c>
      <c r="AN103" s="113" t="e">
        <f aca="false">#REF!</f>
        <v>#REF!</v>
      </c>
      <c r="AO103" s="113" t="e">
        <f aca="false">#REF!</f>
        <v>#REF!</v>
      </c>
      <c r="AP103" s="113" t="n">
        <v>0</v>
      </c>
      <c r="AQ103" s="113" t="e">
        <f aca="false">AN103+AO103+AP103</f>
        <v>#REF!</v>
      </c>
      <c r="AR103" s="113" t="e">
        <f aca="false">AQ103/10</f>
        <v>#REF!</v>
      </c>
      <c r="AT103" s="113" t="n">
        <v>1E-008</v>
      </c>
      <c r="AU103" s="113" t="n">
        <v>0</v>
      </c>
      <c r="AV103" s="113" t="n">
        <f aca="false">AT103+AU103</f>
        <v>1E-008</v>
      </c>
      <c r="AW103" s="113" t="n">
        <v>0</v>
      </c>
      <c r="AX103" s="113" t="e">
        <f aca="false">T103-AU103-AW103</f>
        <v>#REF!</v>
      </c>
      <c r="AZ103" s="114" t="n">
        <v>0</v>
      </c>
      <c r="BA103" s="114" t="e">
        <f aca="false">Y103-AZ103</f>
        <v>#REF!</v>
      </c>
      <c r="BB103" s="114" t="n">
        <f aca="false">AT103*L103*10000</f>
        <v>4.10000000000004E-006</v>
      </c>
      <c r="BC103" s="114" t="e">
        <f aca="false">(BA103+BB103)/1000</f>
        <v>#REF!</v>
      </c>
      <c r="BE103" s="114" t="n">
        <v>0</v>
      </c>
      <c r="BF103" s="114" t="n">
        <v>0</v>
      </c>
      <c r="BG103" s="114" t="n">
        <v>0</v>
      </c>
      <c r="BI103" s="114" t="n">
        <f aca="false">((L103*10000)*(AT103+AU103))/1000</f>
        <v>4.10000000000004E-009</v>
      </c>
      <c r="BJ103" s="114" t="e">
        <f aca="false">((AX103/2)*L103*10000)/1000</f>
        <v>#REF!</v>
      </c>
      <c r="BK103" s="114" t="e">
        <f aca="false">(N103*AF103)/1000</f>
        <v>#REF!</v>
      </c>
      <c r="BL103" s="114" t="n">
        <v>0</v>
      </c>
      <c r="BM103" s="114" t="e">
        <f aca="false">BC103-BI103-BJ103-BK103-BL103</f>
        <v>#REF!</v>
      </c>
    </row>
    <row r="104" customFormat="false" ht="12.75" hidden="false" customHeight="false" outlineLevel="0" collapsed="false">
      <c r="C104" s="107" t="n">
        <f aca="false">EOMONTH(C103,0)+1</f>
        <v>40238</v>
      </c>
      <c r="D104" s="108" t="n">
        <v>40232</v>
      </c>
      <c r="E104" s="26" t="n">
        <v>4.3015</v>
      </c>
      <c r="F104" s="27" t="n">
        <v>0.195</v>
      </c>
      <c r="G104" s="109" t="n">
        <v>0.0534426702074184</v>
      </c>
      <c r="H104" s="109" t="n">
        <f aca="false">1/((1+G104/2)^(2*((C104-$C$1)/365.25)))</f>
        <v>0.645912907980944</v>
      </c>
      <c r="I104" s="110" t="n">
        <f aca="false">D104-$C$1</f>
        <v>3021</v>
      </c>
      <c r="K104" s="26" t="n">
        <v>4.2605</v>
      </c>
      <c r="L104" s="26" t="n">
        <f aca="false">E104-K104</f>
        <v>0.0410000000000004</v>
      </c>
      <c r="M104" s="27" t="n">
        <v>0.195</v>
      </c>
      <c r="N104" s="112" t="n">
        <f aca="false">(F104-M104)*100</f>
        <v>0</v>
      </c>
      <c r="P104" s="113" t="e">
        <f aca="false">#REF!</f>
        <v>#REF!</v>
      </c>
      <c r="Q104" s="113" t="e">
        <f aca="false">#REF!</f>
        <v>#REF!</v>
      </c>
      <c r="R104" s="113" t="n">
        <v>0</v>
      </c>
      <c r="S104" s="113" t="e">
        <f aca="false">P104+Q104+R104</f>
        <v>#REF!</v>
      </c>
      <c r="T104" s="113" t="e">
        <f aca="false">S104/10000</f>
        <v>#REF!</v>
      </c>
      <c r="V104" s="113" t="e">
        <f aca="false">#REF!</f>
        <v>#REF!</v>
      </c>
      <c r="W104" s="113" t="e">
        <f aca="false">#REF!</f>
        <v>#REF!</v>
      </c>
      <c r="X104" s="113" t="n">
        <v>0</v>
      </c>
      <c r="Y104" s="113" t="e">
        <f aca="false">V104+W104+X104</f>
        <v>#REF!</v>
      </c>
      <c r="Z104" s="113" t="e">
        <f aca="false">Y104/1000</f>
        <v>#REF!</v>
      </c>
      <c r="AB104" s="113" t="e">
        <f aca="false">#REF!</f>
        <v>#REF!</v>
      </c>
      <c r="AC104" s="113" t="e">
        <f aca="false">#REF!</f>
        <v>#REF!</v>
      </c>
      <c r="AD104" s="113" t="n">
        <v>0</v>
      </c>
      <c r="AE104" s="113" t="e">
        <f aca="false">AB104+AC104+AD104</f>
        <v>#REF!</v>
      </c>
      <c r="AF104" s="113" t="e">
        <f aca="false">AE104/100</f>
        <v>#REF!</v>
      </c>
      <c r="AH104" s="113" t="e">
        <f aca="false">#REF!</f>
        <v>#REF!</v>
      </c>
      <c r="AI104" s="113" t="e">
        <f aca="false">#REF!</f>
        <v>#REF!</v>
      </c>
      <c r="AJ104" s="113" t="n">
        <v>0</v>
      </c>
      <c r="AK104" s="113" t="e">
        <f aca="false">AH104+AI104+AJ104</f>
        <v>#REF!</v>
      </c>
      <c r="AL104" s="113" t="e">
        <f aca="false">AK104/365.25</f>
        <v>#REF!</v>
      </c>
      <c r="AN104" s="113" t="e">
        <f aca="false">#REF!</f>
        <v>#REF!</v>
      </c>
      <c r="AO104" s="113" t="e">
        <f aca="false">#REF!</f>
        <v>#REF!</v>
      </c>
      <c r="AP104" s="113" t="n">
        <v>0</v>
      </c>
      <c r="AQ104" s="113" t="e">
        <f aca="false">AN104+AO104+AP104</f>
        <v>#REF!</v>
      </c>
      <c r="AR104" s="113" t="e">
        <f aca="false">AQ104/10</f>
        <v>#REF!</v>
      </c>
      <c r="AT104" s="113" t="n">
        <v>0</v>
      </c>
      <c r="AU104" s="113" t="n">
        <v>0</v>
      </c>
      <c r="AV104" s="113" t="n">
        <f aca="false">AT104+AU104</f>
        <v>0</v>
      </c>
      <c r="AW104" s="113" t="n">
        <v>0</v>
      </c>
      <c r="AX104" s="113" t="e">
        <f aca="false">T104-AU104-AW104</f>
        <v>#REF!</v>
      </c>
      <c r="AZ104" s="114" t="n">
        <v>0</v>
      </c>
      <c r="BA104" s="114" t="e">
        <f aca="false">Y104-AZ104</f>
        <v>#REF!</v>
      </c>
      <c r="BB104" s="114" t="n">
        <f aca="false">AT104*L104*10000</f>
        <v>0</v>
      </c>
      <c r="BC104" s="114" t="e">
        <f aca="false">(BA104+BB104)/1000</f>
        <v>#REF!</v>
      </c>
      <c r="BE104" s="114" t="n">
        <v>0</v>
      </c>
      <c r="BF104" s="114" t="n">
        <v>0</v>
      </c>
      <c r="BG104" s="114" t="n">
        <v>0</v>
      </c>
      <c r="BI104" s="114" t="n">
        <f aca="false">((L104*10000)*(AT104+AU104))/1000</f>
        <v>0</v>
      </c>
      <c r="BJ104" s="114" t="e">
        <f aca="false">((AX104/2)*L104*10000)/1000</f>
        <v>#REF!</v>
      </c>
      <c r="BK104" s="114" t="e">
        <f aca="false">(N104*AF104)/1000</f>
        <v>#REF!</v>
      </c>
      <c r="BL104" s="114" t="n">
        <v>0</v>
      </c>
      <c r="BM104" s="114" t="e">
        <f aca="false">BC104-BI104-BJ104-BK104-BL104</f>
        <v>#REF!</v>
      </c>
    </row>
    <row r="105" customFormat="false" ht="12.75" hidden="false" customHeight="false" outlineLevel="0" collapsed="false">
      <c r="C105" s="107" t="n">
        <f aca="false">EOMONTH(C104,0)+1</f>
        <v>40269</v>
      </c>
      <c r="D105" s="108" t="n">
        <v>40263</v>
      </c>
      <c r="E105" s="26" t="n">
        <v>4.1515</v>
      </c>
      <c r="F105" s="27" t="n">
        <v>0.19</v>
      </c>
      <c r="G105" s="109" t="n">
        <v>0.0535391871399362</v>
      </c>
      <c r="H105" s="109" t="n">
        <f aca="false">1/((1+G105/2)^(2*((C105-$C$1)/365.25)))</f>
        <v>0.642522179817956</v>
      </c>
      <c r="I105" s="110" t="n">
        <f aca="false">D105-$C$1</f>
        <v>3052</v>
      </c>
      <c r="K105" s="26" t="n">
        <v>4.1105</v>
      </c>
      <c r="L105" s="26" t="n">
        <f aca="false">E105-K105</f>
        <v>0.0410000000000004</v>
      </c>
      <c r="M105" s="27" t="n">
        <v>0.19</v>
      </c>
      <c r="N105" s="112" t="n">
        <f aca="false">(F105-M105)*100</f>
        <v>0</v>
      </c>
      <c r="P105" s="113" t="e">
        <f aca="false">#REF!</f>
        <v>#REF!</v>
      </c>
      <c r="Q105" s="113" t="e">
        <f aca="false">#REF!</f>
        <v>#REF!</v>
      </c>
      <c r="R105" s="113" t="n">
        <v>0</v>
      </c>
      <c r="S105" s="113" t="e">
        <f aca="false">P105+Q105+R105</f>
        <v>#REF!</v>
      </c>
      <c r="T105" s="113" t="e">
        <f aca="false">S105/10000</f>
        <v>#REF!</v>
      </c>
      <c r="V105" s="113" t="e">
        <f aca="false">#REF!</f>
        <v>#REF!</v>
      </c>
      <c r="W105" s="113" t="e">
        <f aca="false">#REF!</f>
        <v>#REF!</v>
      </c>
      <c r="X105" s="113" t="n">
        <v>0</v>
      </c>
      <c r="Y105" s="113" t="e">
        <f aca="false">V105+W105+X105</f>
        <v>#REF!</v>
      </c>
      <c r="Z105" s="113" t="e">
        <f aca="false">Y105/1000</f>
        <v>#REF!</v>
      </c>
      <c r="AB105" s="113" t="e">
        <f aca="false">#REF!</f>
        <v>#REF!</v>
      </c>
      <c r="AC105" s="113" t="e">
        <f aca="false">#REF!</f>
        <v>#REF!</v>
      </c>
      <c r="AD105" s="113" t="n">
        <v>0</v>
      </c>
      <c r="AE105" s="113" t="e">
        <f aca="false">AB105+AC105+AD105</f>
        <v>#REF!</v>
      </c>
      <c r="AF105" s="113" t="e">
        <f aca="false">AE105/100</f>
        <v>#REF!</v>
      </c>
      <c r="AH105" s="113" t="e">
        <f aca="false">#REF!</f>
        <v>#REF!</v>
      </c>
      <c r="AI105" s="113" t="e">
        <f aca="false">#REF!</f>
        <v>#REF!</v>
      </c>
      <c r="AJ105" s="113" t="n">
        <v>0</v>
      </c>
      <c r="AK105" s="113" t="e">
        <f aca="false">AH105+AI105+AJ105</f>
        <v>#REF!</v>
      </c>
      <c r="AL105" s="113" t="e">
        <f aca="false">AK105/365.25</f>
        <v>#REF!</v>
      </c>
      <c r="AN105" s="113" t="e">
        <f aca="false">#REF!</f>
        <v>#REF!</v>
      </c>
      <c r="AO105" s="113" t="e">
        <f aca="false">#REF!</f>
        <v>#REF!</v>
      </c>
      <c r="AP105" s="113" t="n">
        <v>0</v>
      </c>
      <c r="AQ105" s="113" t="e">
        <f aca="false">AN105+AO105+AP105</f>
        <v>#REF!</v>
      </c>
      <c r="AR105" s="113" t="e">
        <f aca="false">AQ105/10</f>
        <v>#REF!</v>
      </c>
      <c r="AT105" s="113" t="n">
        <v>0</v>
      </c>
      <c r="AU105" s="113" t="n">
        <v>0</v>
      </c>
      <c r="AV105" s="113" t="n">
        <f aca="false">AT105+AU105</f>
        <v>0</v>
      </c>
      <c r="AW105" s="113" t="n">
        <v>0</v>
      </c>
      <c r="AX105" s="113" t="e">
        <f aca="false">T105-AU105-AW105</f>
        <v>#REF!</v>
      </c>
      <c r="AZ105" s="114" t="n">
        <v>0</v>
      </c>
      <c r="BA105" s="114" t="e">
        <f aca="false">Y105-AZ105</f>
        <v>#REF!</v>
      </c>
      <c r="BB105" s="114" t="n">
        <f aca="false">AT105*L105*10000</f>
        <v>0</v>
      </c>
      <c r="BC105" s="114" t="e">
        <f aca="false">(BA105+BB105)/1000</f>
        <v>#REF!</v>
      </c>
      <c r="BE105" s="114" t="n">
        <v>0</v>
      </c>
      <c r="BF105" s="114" t="n">
        <v>0</v>
      </c>
      <c r="BG105" s="114" t="n">
        <v>0</v>
      </c>
      <c r="BI105" s="114" t="n">
        <f aca="false">((L105*10000)*(AT105+AU105))/1000</f>
        <v>0</v>
      </c>
      <c r="BJ105" s="114" t="e">
        <f aca="false">((AX105/2)*L105*10000)/1000</f>
        <v>#REF!</v>
      </c>
      <c r="BK105" s="114" t="e">
        <f aca="false">(N105*AF105)/1000</f>
        <v>#REF!</v>
      </c>
      <c r="BL105" s="114" t="n">
        <v>0</v>
      </c>
      <c r="BM105" s="114" t="e">
        <f aca="false">BC105-BI105-BJ105-BK105-BL105</f>
        <v>#REF!</v>
      </c>
    </row>
    <row r="106" customFormat="false" ht="12.75" hidden="false" customHeight="false" outlineLevel="0" collapsed="false">
      <c r="C106" s="107" t="n">
        <f aca="false">EOMONTH(C105,0)+1</f>
        <v>40299</v>
      </c>
      <c r="D106" s="108" t="n">
        <v>40295</v>
      </c>
      <c r="E106" s="26" t="n">
        <v>4.1555</v>
      </c>
      <c r="F106" s="27" t="n">
        <v>0.185</v>
      </c>
      <c r="G106" s="109" t="n">
        <v>0.0536325906259742</v>
      </c>
      <c r="H106" s="109" t="n">
        <f aca="false">1/((1+G106/2)^(2*((C106-$C$1)/365.25)))</f>
        <v>0.63924808922957</v>
      </c>
      <c r="I106" s="110" t="n">
        <f aca="false">D106-$C$1</f>
        <v>3084</v>
      </c>
      <c r="K106" s="26" t="n">
        <v>4.1145</v>
      </c>
      <c r="L106" s="26" t="n">
        <f aca="false">E106-K106</f>
        <v>0.0410000000000013</v>
      </c>
      <c r="M106" s="27" t="n">
        <v>0.185</v>
      </c>
      <c r="N106" s="112" t="n">
        <f aca="false">(F106-M106)*100</f>
        <v>0</v>
      </c>
      <c r="P106" s="113" t="e">
        <f aca="false">#REF!</f>
        <v>#REF!</v>
      </c>
      <c r="Q106" s="113" t="e">
        <f aca="false">#REF!</f>
        <v>#REF!</v>
      </c>
      <c r="R106" s="113" t="n">
        <v>0</v>
      </c>
      <c r="S106" s="113" t="e">
        <f aca="false">P106+Q106+R106</f>
        <v>#REF!</v>
      </c>
      <c r="T106" s="113" t="e">
        <f aca="false">S106/10000</f>
        <v>#REF!</v>
      </c>
      <c r="V106" s="113" t="e">
        <f aca="false">#REF!</f>
        <v>#REF!</v>
      </c>
      <c r="W106" s="113" t="e">
        <f aca="false">#REF!</f>
        <v>#REF!</v>
      </c>
      <c r="X106" s="113" t="n">
        <v>0</v>
      </c>
      <c r="Y106" s="113" t="e">
        <f aca="false">V106+W106+X106</f>
        <v>#REF!</v>
      </c>
      <c r="Z106" s="113" t="e">
        <f aca="false">Y106/1000</f>
        <v>#REF!</v>
      </c>
      <c r="AB106" s="113" t="e">
        <f aca="false">#REF!</f>
        <v>#REF!</v>
      </c>
      <c r="AC106" s="113" t="e">
        <f aca="false">#REF!</f>
        <v>#REF!</v>
      </c>
      <c r="AD106" s="113" t="n">
        <v>0</v>
      </c>
      <c r="AE106" s="113" t="e">
        <f aca="false">AB106+AC106+AD106</f>
        <v>#REF!</v>
      </c>
      <c r="AF106" s="113" t="e">
        <f aca="false">AE106/100</f>
        <v>#REF!</v>
      </c>
      <c r="AH106" s="113" t="e">
        <f aca="false">#REF!</f>
        <v>#REF!</v>
      </c>
      <c r="AI106" s="113" t="e">
        <f aca="false">#REF!</f>
        <v>#REF!</v>
      </c>
      <c r="AJ106" s="113" t="n">
        <v>0</v>
      </c>
      <c r="AK106" s="113" t="e">
        <f aca="false">AH106+AI106+AJ106</f>
        <v>#REF!</v>
      </c>
      <c r="AL106" s="113" t="e">
        <f aca="false">AK106/365.25</f>
        <v>#REF!</v>
      </c>
      <c r="AN106" s="113" t="e">
        <f aca="false">#REF!</f>
        <v>#REF!</v>
      </c>
      <c r="AO106" s="113" t="e">
        <f aca="false">#REF!</f>
        <v>#REF!</v>
      </c>
      <c r="AP106" s="113" t="n">
        <v>0</v>
      </c>
      <c r="AQ106" s="113" t="e">
        <f aca="false">AN106+AO106+AP106</f>
        <v>#REF!</v>
      </c>
      <c r="AR106" s="113" t="e">
        <f aca="false">AQ106/10</f>
        <v>#REF!</v>
      </c>
      <c r="AT106" s="113" t="n">
        <v>0</v>
      </c>
      <c r="AU106" s="113" t="n">
        <v>0</v>
      </c>
      <c r="AV106" s="113" t="n">
        <f aca="false">AT106+AU106</f>
        <v>0</v>
      </c>
      <c r="AW106" s="113" t="n">
        <v>0</v>
      </c>
      <c r="AX106" s="113" t="e">
        <f aca="false">T106-AU106-AW106</f>
        <v>#REF!</v>
      </c>
      <c r="AZ106" s="114" t="n">
        <v>0</v>
      </c>
      <c r="BA106" s="114" t="e">
        <f aca="false">Y106-AZ106</f>
        <v>#REF!</v>
      </c>
      <c r="BB106" s="114" t="n">
        <f aca="false">AT106*L106*10000</f>
        <v>0</v>
      </c>
      <c r="BC106" s="114" t="e">
        <f aca="false">(BA106+BB106)/1000</f>
        <v>#REF!</v>
      </c>
      <c r="BE106" s="114" t="n">
        <v>0</v>
      </c>
      <c r="BF106" s="114" t="n">
        <v>0</v>
      </c>
      <c r="BG106" s="114" t="n">
        <v>0</v>
      </c>
      <c r="BI106" s="114" t="n">
        <f aca="false">((L106*10000)*(AT106+AU106))/1000</f>
        <v>0</v>
      </c>
      <c r="BJ106" s="114" t="e">
        <f aca="false">((AX106/2)*L106*10000)/1000</f>
        <v>#REF!</v>
      </c>
      <c r="BK106" s="114" t="e">
        <f aca="false">(N106*AF106)/1000</f>
        <v>#REF!</v>
      </c>
      <c r="BL106" s="114" t="n">
        <v>0</v>
      </c>
      <c r="BM106" s="114" t="e">
        <f aca="false">BC106-BI106-BJ106-BK106-BL106</f>
        <v>#REF!</v>
      </c>
    </row>
    <row r="107" customFormat="false" ht="12.75" hidden="false" customHeight="false" outlineLevel="0" collapsed="false">
      <c r="C107" s="107" t="n">
        <f aca="false">EOMONTH(C106,0)+1</f>
        <v>40330</v>
      </c>
      <c r="D107" s="108" t="n">
        <v>40323</v>
      </c>
      <c r="E107" s="26" t="n">
        <v>4.1955</v>
      </c>
      <c r="F107" s="27" t="n">
        <v>0.185</v>
      </c>
      <c r="G107" s="109" t="n">
        <v>0.0537291075646014</v>
      </c>
      <c r="H107" s="109" t="n">
        <f aca="false">1/((1+G107/2)^(2*((C107-$C$1)/365.25)))</f>
        <v>0.635872429699046</v>
      </c>
      <c r="I107" s="110" t="n">
        <f aca="false">D107-$C$1</f>
        <v>3112</v>
      </c>
      <c r="K107" s="26" t="n">
        <v>4.1545</v>
      </c>
      <c r="L107" s="26" t="n">
        <f aca="false">E107-K107</f>
        <v>0.0410000000000004</v>
      </c>
      <c r="M107" s="27" t="n">
        <v>0.185</v>
      </c>
      <c r="N107" s="112" t="n">
        <f aca="false">(F107-M107)*100</f>
        <v>0</v>
      </c>
      <c r="P107" s="113" t="e">
        <f aca="false">#REF!</f>
        <v>#REF!</v>
      </c>
      <c r="Q107" s="113" t="e">
        <f aca="false">#REF!</f>
        <v>#REF!</v>
      </c>
      <c r="R107" s="113" t="n">
        <v>0</v>
      </c>
      <c r="S107" s="113" t="e">
        <f aca="false">P107+Q107+R107</f>
        <v>#REF!</v>
      </c>
      <c r="T107" s="113" t="e">
        <f aca="false">S107/10000</f>
        <v>#REF!</v>
      </c>
      <c r="V107" s="113" t="e">
        <f aca="false">#REF!</f>
        <v>#REF!</v>
      </c>
      <c r="W107" s="113" t="e">
        <f aca="false">#REF!</f>
        <v>#REF!</v>
      </c>
      <c r="X107" s="113" t="n">
        <v>0</v>
      </c>
      <c r="Y107" s="113" t="e">
        <f aca="false">V107+W107+X107</f>
        <v>#REF!</v>
      </c>
      <c r="Z107" s="113" t="e">
        <f aca="false">Y107/1000</f>
        <v>#REF!</v>
      </c>
      <c r="AB107" s="113" t="e">
        <f aca="false">#REF!</f>
        <v>#REF!</v>
      </c>
      <c r="AC107" s="113" t="e">
        <f aca="false">#REF!</f>
        <v>#REF!</v>
      </c>
      <c r="AD107" s="113" t="n">
        <v>0</v>
      </c>
      <c r="AE107" s="113" t="e">
        <f aca="false">AB107+AC107+AD107</f>
        <v>#REF!</v>
      </c>
      <c r="AF107" s="113" t="e">
        <f aca="false">AE107/100</f>
        <v>#REF!</v>
      </c>
      <c r="AH107" s="113" t="e">
        <f aca="false">#REF!</f>
        <v>#REF!</v>
      </c>
      <c r="AI107" s="113" t="e">
        <f aca="false">#REF!</f>
        <v>#REF!</v>
      </c>
      <c r="AJ107" s="113" t="n">
        <v>0</v>
      </c>
      <c r="AK107" s="113" t="e">
        <f aca="false">AH107+AI107+AJ107</f>
        <v>#REF!</v>
      </c>
      <c r="AL107" s="113" t="e">
        <f aca="false">AK107/365.25</f>
        <v>#REF!</v>
      </c>
      <c r="AN107" s="113" t="e">
        <f aca="false">#REF!</f>
        <v>#REF!</v>
      </c>
      <c r="AO107" s="113" t="e">
        <f aca="false">#REF!</f>
        <v>#REF!</v>
      </c>
      <c r="AP107" s="113" t="n">
        <v>0</v>
      </c>
      <c r="AQ107" s="113" t="e">
        <f aca="false">AN107+AO107+AP107</f>
        <v>#REF!</v>
      </c>
      <c r="AR107" s="113" t="e">
        <f aca="false">AQ107/10</f>
        <v>#REF!</v>
      </c>
      <c r="AT107" s="113" t="n">
        <v>0</v>
      </c>
      <c r="AU107" s="113" t="n">
        <v>0</v>
      </c>
      <c r="AV107" s="113" t="n">
        <f aca="false">AT107+AU107</f>
        <v>0</v>
      </c>
      <c r="AW107" s="113" t="n">
        <v>0</v>
      </c>
      <c r="AX107" s="113" t="e">
        <f aca="false">T107-AU107-AW107</f>
        <v>#REF!</v>
      </c>
      <c r="AZ107" s="114" t="n">
        <v>0</v>
      </c>
      <c r="BA107" s="114" t="e">
        <f aca="false">Y107-AZ107</f>
        <v>#REF!</v>
      </c>
      <c r="BB107" s="114" t="n">
        <f aca="false">AT107*L107*10000</f>
        <v>0</v>
      </c>
      <c r="BC107" s="114" t="e">
        <f aca="false">(BA107+BB107)/1000</f>
        <v>#REF!</v>
      </c>
      <c r="BE107" s="114" t="n">
        <v>0</v>
      </c>
      <c r="BF107" s="114" t="n">
        <v>0</v>
      </c>
      <c r="BG107" s="114" t="n">
        <v>0</v>
      </c>
      <c r="BI107" s="114" t="n">
        <f aca="false">((L107*10000)*(AT107+AU107))/1000</f>
        <v>0</v>
      </c>
      <c r="BJ107" s="114" t="e">
        <f aca="false">((AX107/2)*L107*10000)/1000</f>
        <v>#REF!</v>
      </c>
      <c r="BK107" s="114" t="e">
        <f aca="false">(N107*AF107)/1000</f>
        <v>#REF!</v>
      </c>
      <c r="BL107" s="114" t="n">
        <v>0</v>
      </c>
      <c r="BM107" s="114" t="e">
        <f aca="false">BC107-BI107-BJ107-BK107-BL107</f>
        <v>#REF!</v>
      </c>
    </row>
    <row r="108" customFormat="false" ht="12.75" hidden="false" customHeight="false" outlineLevel="0" collapsed="false">
      <c r="C108" s="107" t="n">
        <f aca="false">EOMONTH(C107,0)+1</f>
        <v>40360</v>
      </c>
      <c r="D108" s="108" t="n">
        <v>40354</v>
      </c>
      <c r="E108" s="26" t="n">
        <v>4.2405</v>
      </c>
      <c r="F108" s="27" t="n">
        <v>0.185</v>
      </c>
      <c r="G108" s="109" t="n">
        <v>0.0538225110565516</v>
      </c>
      <c r="H108" s="109" t="n">
        <f aca="false">1/((1+G108/2)^(2*((C108-$C$1)/365.25)))</f>
        <v>0.632613048395034</v>
      </c>
      <c r="I108" s="110" t="n">
        <f aca="false">D108-$C$1</f>
        <v>3143</v>
      </c>
      <c r="K108" s="26" t="n">
        <v>4.1995</v>
      </c>
      <c r="L108" s="26" t="n">
        <f aca="false">E108-K108</f>
        <v>0.0410000000000013</v>
      </c>
      <c r="M108" s="27" t="n">
        <v>0.185</v>
      </c>
      <c r="N108" s="112" t="n">
        <f aca="false">(F108-M108)*100</f>
        <v>0</v>
      </c>
      <c r="P108" s="113" t="e">
        <f aca="false">#REF!</f>
        <v>#REF!</v>
      </c>
      <c r="Q108" s="113" t="e">
        <f aca="false">#REF!</f>
        <v>#REF!</v>
      </c>
      <c r="R108" s="113" t="n">
        <v>0</v>
      </c>
      <c r="S108" s="113" t="e">
        <f aca="false">P108+Q108+R108</f>
        <v>#REF!</v>
      </c>
      <c r="T108" s="113" t="e">
        <f aca="false">S108/10000</f>
        <v>#REF!</v>
      </c>
      <c r="V108" s="113" t="e">
        <f aca="false">#REF!</f>
        <v>#REF!</v>
      </c>
      <c r="W108" s="113" t="e">
        <f aca="false">#REF!</f>
        <v>#REF!</v>
      </c>
      <c r="X108" s="113" t="n">
        <v>0</v>
      </c>
      <c r="Y108" s="113" t="e">
        <f aca="false">V108+W108+X108</f>
        <v>#REF!</v>
      </c>
      <c r="Z108" s="113" t="e">
        <f aca="false">Y108/1000</f>
        <v>#REF!</v>
      </c>
      <c r="AB108" s="113" t="e">
        <f aca="false">#REF!</f>
        <v>#REF!</v>
      </c>
      <c r="AC108" s="113" t="e">
        <f aca="false">#REF!</f>
        <v>#REF!</v>
      </c>
      <c r="AD108" s="113" t="n">
        <v>0</v>
      </c>
      <c r="AE108" s="113" t="e">
        <f aca="false">AB108+AC108+AD108</f>
        <v>#REF!</v>
      </c>
      <c r="AF108" s="113" t="e">
        <f aca="false">AE108/100</f>
        <v>#REF!</v>
      </c>
      <c r="AH108" s="113" t="e">
        <f aca="false">#REF!</f>
        <v>#REF!</v>
      </c>
      <c r="AI108" s="113" t="e">
        <f aca="false">#REF!</f>
        <v>#REF!</v>
      </c>
      <c r="AJ108" s="113" t="n">
        <v>0</v>
      </c>
      <c r="AK108" s="113" t="e">
        <f aca="false">AH108+AI108+AJ108</f>
        <v>#REF!</v>
      </c>
      <c r="AL108" s="113" t="e">
        <f aca="false">AK108/365.25</f>
        <v>#REF!</v>
      </c>
      <c r="AN108" s="113" t="e">
        <f aca="false">#REF!</f>
        <v>#REF!</v>
      </c>
      <c r="AO108" s="113" t="e">
        <f aca="false">#REF!</f>
        <v>#REF!</v>
      </c>
      <c r="AP108" s="113" t="n">
        <v>0</v>
      </c>
      <c r="AQ108" s="113" t="e">
        <f aca="false">AN108+AO108+AP108</f>
        <v>#REF!</v>
      </c>
      <c r="AR108" s="113" t="e">
        <f aca="false">AQ108/10</f>
        <v>#REF!</v>
      </c>
      <c r="AT108" s="113" t="n">
        <v>0</v>
      </c>
      <c r="AU108" s="113" t="n">
        <v>0</v>
      </c>
      <c r="AV108" s="113" t="n">
        <f aca="false">AT108+AU108</f>
        <v>0</v>
      </c>
      <c r="AW108" s="113" t="n">
        <v>0</v>
      </c>
      <c r="AX108" s="113" t="e">
        <f aca="false">T108-AU108-AW108</f>
        <v>#REF!</v>
      </c>
      <c r="AZ108" s="114" t="n">
        <v>0</v>
      </c>
      <c r="BA108" s="114" t="e">
        <f aca="false">Y108-AZ108</f>
        <v>#REF!</v>
      </c>
      <c r="BB108" s="114" t="n">
        <f aca="false">AT108*L108*10000</f>
        <v>0</v>
      </c>
      <c r="BC108" s="114" t="e">
        <f aca="false">(BA108+BB108)/1000</f>
        <v>#REF!</v>
      </c>
      <c r="BE108" s="114" t="n">
        <v>0</v>
      </c>
      <c r="BF108" s="114" t="n">
        <v>0</v>
      </c>
      <c r="BG108" s="114" t="n">
        <v>0</v>
      </c>
      <c r="BI108" s="114" t="n">
        <f aca="false">((L108*10000)*(AT108+AU108))/1000</f>
        <v>0</v>
      </c>
      <c r="BJ108" s="114" t="e">
        <f aca="false">((AX108/2)*L108*10000)/1000</f>
        <v>#REF!</v>
      </c>
      <c r="BK108" s="114" t="e">
        <f aca="false">(N108*AF108)/1000</f>
        <v>#REF!</v>
      </c>
      <c r="BL108" s="114" t="n">
        <v>0</v>
      </c>
      <c r="BM108" s="114" t="e">
        <f aca="false">BC108-BI108-BJ108-BK108-BL108</f>
        <v>#REF!</v>
      </c>
    </row>
    <row r="109" customFormat="false" ht="12.75" hidden="false" customHeight="false" outlineLevel="0" collapsed="false">
      <c r="C109" s="107" t="n">
        <f aca="false">EOMONTH(C108,0)+1</f>
        <v>40391</v>
      </c>
      <c r="D109" s="108" t="n">
        <v>40386</v>
      </c>
      <c r="E109" s="26" t="n">
        <v>4.2795</v>
      </c>
      <c r="F109" s="27" t="n">
        <v>0.185</v>
      </c>
      <c r="G109" s="109" t="n">
        <v>0.0539190280012876</v>
      </c>
      <c r="H109" s="109" t="n">
        <f aca="false">1/((1+G109/2)^(2*((C109-$C$1)/365.25)))</f>
        <v>0.629252718009179</v>
      </c>
      <c r="I109" s="110" t="n">
        <f aca="false">D109-$C$1</f>
        <v>3175</v>
      </c>
      <c r="K109" s="26" t="n">
        <v>4.2385</v>
      </c>
      <c r="L109" s="26" t="n">
        <f aca="false">E109-K109</f>
        <v>0.0410000000000004</v>
      </c>
      <c r="M109" s="27" t="n">
        <v>0.185</v>
      </c>
      <c r="N109" s="112" t="n">
        <f aca="false">(F109-M109)*100</f>
        <v>0</v>
      </c>
      <c r="P109" s="113" t="e">
        <f aca="false">#REF!</f>
        <v>#REF!</v>
      </c>
      <c r="Q109" s="113" t="e">
        <f aca="false">#REF!</f>
        <v>#REF!</v>
      </c>
      <c r="R109" s="113" t="n">
        <v>0</v>
      </c>
      <c r="S109" s="113" t="e">
        <f aca="false">P109+Q109+R109</f>
        <v>#REF!</v>
      </c>
      <c r="T109" s="113" t="e">
        <f aca="false">S109/10000</f>
        <v>#REF!</v>
      </c>
      <c r="V109" s="113" t="e">
        <f aca="false">#REF!</f>
        <v>#REF!</v>
      </c>
      <c r="W109" s="113" t="e">
        <f aca="false">#REF!</f>
        <v>#REF!</v>
      </c>
      <c r="X109" s="113" t="n">
        <v>0</v>
      </c>
      <c r="Y109" s="113" t="e">
        <f aca="false">V109+W109+X109</f>
        <v>#REF!</v>
      </c>
      <c r="Z109" s="113" t="e">
        <f aca="false">Y109/1000</f>
        <v>#REF!</v>
      </c>
      <c r="AB109" s="113" t="e">
        <f aca="false">#REF!</f>
        <v>#REF!</v>
      </c>
      <c r="AC109" s="113" t="e">
        <f aca="false">#REF!</f>
        <v>#REF!</v>
      </c>
      <c r="AD109" s="113" t="n">
        <v>0</v>
      </c>
      <c r="AE109" s="113" t="e">
        <f aca="false">AB109+AC109+AD109</f>
        <v>#REF!</v>
      </c>
      <c r="AF109" s="113" t="e">
        <f aca="false">AE109/100</f>
        <v>#REF!</v>
      </c>
      <c r="AH109" s="113" t="e">
        <f aca="false">#REF!</f>
        <v>#REF!</v>
      </c>
      <c r="AI109" s="113" t="e">
        <f aca="false">#REF!</f>
        <v>#REF!</v>
      </c>
      <c r="AJ109" s="113" t="n">
        <v>0</v>
      </c>
      <c r="AK109" s="113" t="e">
        <f aca="false">AH109+AI109+AJ109</f>
        <v>#REF!</v>
      </c>
      <c r="AL109" s="113" t="e">
        <f aca="false">AK109/365.25</f>
        <v>#REF!</v>
      </c>
      <c r="AN109" s="113" t="e">
        <f aca="false">#REF!</f>
        <v>#REF!</v>
      </c>
      <c r="AO109" s="113" t="e">
        <f aca="false">#REF!</f>
        <v>#REF!</v>
      </c>
      <c r="AP109" s="113" t="n">
        <v>0</v>
      </c>
      <c r="AQ109" s="113" t="e">
        <f aca="false">AN109+AO109+AP109</f>
        <v>#REF!</v>
      </c>
      <c r="AR109" s="113" t="e">
        <f aca="false">AQ109/10</f>
        <v>#REF!</v>
      </c>
      <c r="AT109" s="113" t="n">
        <v>1E-008</v>
      </c>
      <c r="AU109" s="113" t="n">
        <v>0</v>
      </c>
      <c r="AV109" s="113" t="n">
        <f aca="false">AT109+AU109</f>
        <v>1E-008</v>
      </c>
      <c r="AW109" s="113" t="n">
        <v>0</v>
      </c>
      <c r="AX109" s="113" t="e">
        <f aca="false">T109-AU109-AW109</f>
        <v>#REF!</v>
      </c>
      <c r="AZ109" s="114" t="n">
        <v>0</v>
      </c>
      <c r="BA109" s="114" t="e">
        <f aca="false">Y109-AZ109</f>
        <v>#REF!</v>
      </c>
      <c r="BB109" s="114" t="n">
        <f aca="false">AT109*L109*10000</f>
        <v>4.10000000000004E-006</v>
      </c>
      <c r="BC109" s="114" t="e">
        <f aca="false">(BA109+BB109)/1000</f>
        <v>#REF!</v>
      </c>
      <c r="BE109" s="114" t="n">
        <v>0</v>
      </c>
      <c r="BF109" s="114" t="n">
        <v>0</v>
      </c>
      <c r="BG109" s="114" t="n">
        <v>0</v>
      </c>
      <c r="BI109" s="114" t="n">
        <f aca="false">((L109*10000)*(AT109+AU109))/1000</f>
        <v>4.10000000000004E-009</v>
      </c>
      <c r="BJ109" s="114" t="e">
        <f aca="false">((AX109/2)*L109*10000)/1000</f>
        <v>#REF!</v>
      </c>
      <c r="BK109" s="114" t="e">
        <f aca="false">(N109*AF109)/1000</f>
        <v>#REF!</v>
      </c>
      <c r="BL109" s="114" t="n">
        <v>0</v>
      </c>
      <c r="BM109" s="114" t="e">
        <f aca="false">BC109-BI109-BJ109-BK109-BL109</f>
        <v>#REF!</v>
      </c>
    </row>
    <row r="110" customFormat="false" ht="12.75" hidden="false" customHeight="false" outlineLevel="0" collapsed="false">
      <c r="C110" s="107" t="n">
        <f aca="false">EOMONTH(C109,0)+1</f>
        <v>40422</v>
      </c>
      <c r="D110" s="108" t="n">
        <v>40416</v>
      </c>
      <c r="E110" s="26" t="n">
        <v>4.2685</v>
      </c>
      <c r="F110" s="27" t="n">
        <v>0.185</v>
      </c>
      <c r="G110" s="109" t="n">
        <v>0.0540155449491282</v>
      </c>
      <c r="H110" s="109" t="n">
        <f aca="false">1/((1+G110/2)^(2*((C110-$C$1)/365.25)))</f>
        <v>0.625900275882022</v>
      </c>
      <c r="I110" s="110" t="n">
        <f aca="false">D110-$C$1</f>
        <v>3205</v>
      </c>
      <c r="K110" s="26" t="n">
        <v>4.2275</v>
      </c>
      <c r="L110" s="26" t="n">
        <f aca="false">E110-K110</f>
        <v>0.0410000000000004</v>
      </c>
      <c r="M110" s="27" t="n">
        <v>0.185</v>
      </c>
      <c r="N110" s="112" t="n">
        <f aca="false">(F110-M110)*100</f>
        <v>0</v>
      </c>
      <c r="P110" s="113" t="e">
        <f aca="false">#REF!</f>
        <v>#REF!</v>
      </c>
      <c r="Q110" s="113" t="e">
        <f aca="false">#REF!</f>
        <v>#REF!</v>
      </c>
      <c r="R110" s="113" t="n">
        <v>0</v>
      </c>
      <c r="S110" s="113" t="e">
        <f aca="false">P110+Q110+R110</f>
        <v>#REF!</v>
      </c>
      <c r="T110" s="113" t="e">
        <f aca="false">S110/10000</f>
        <v>#REF!</v>
      </c>
      <c r="V110" s="113" t="e">
        <f aca="false">#REF!</f>
        <v>#REF!</v>
      </c>
      <c r="W110" s="113" t="e">
        <f aca="false">#REF!</f>
        <v>#REF!</v>
      </c>
      <c r="X110" s="113" t="n">
        <v>0</v>
      </c>
      <c r="Y110" s="113" t="e">
        <f aca="false">V110+W110+X110</f>
        <v>#REF!</v>
      </c>
      <c r="Z110" s="113" t="e">
        <f aca="false">Y110/1000</f>
        <v>#REF!</v>
      </c>
      <c r="AB110" s="113" t="e">
        <f aca="false">#REF!</f>
        <v>#REF!</v>
      </c>
      <c r="AC110" s="113" t="e">
        <f aca="false">#REF!</f>
        <v>#REF!</v>
      </c>
      <c r="AD110" s="113" t="n">
        <v>0</v>
      </c>
      <c r="AE110" s="113" t="e">
        <f aca="false">AB110+AC110+AD110</f>
        <v>#REF!</v>
      </c>
      <c r="AF110" s="113" t="e">
        <f aca="false">AE110/100</f>
        <v>#REF!</v>
      </c>
      <c r="AH110" s="113" t="e">
        <f aca="false">#REF!</f>
        <v>#REF!</v>
      </c>
      <c r="AI110" s="113" t="e">
        <f aca="false">#REF!</f>
        <v>#REF!</v>
      </c>
      <c r="AJ110" s="113" t="n">
        <v>0</v>
      </c>
      <c r="AK110" s="113" t="e">
        <f aca="false">AH110+AI110+AJ110</f>
        <v>#REF!</v>
      </c>
      <c r="AL110" s="113" t="e">
        <f aca="false">AK110/365.25</f>
        <v>#REF!</v>
      </c>
      <c r="AN110" s="113" t="e">
        <f aca="false">#REF!</f>
        <v>#REF!</v>
      </c>
      <c r="AO110" s="113" t="e">
        <f aca="false">#REF!</f>
        <v>#REF!</v>
      </c>
      <c r="AP110" s="113" t="n">
        <v>0</v>
      </c>
      <c r="AQ110" s="113" t="e">
        <f aca="false">AN110+AO110+AP110</f>
        <v>#REF!</v>
      </c>
      <c r="AR110" s="113" t="e">
        <f aca="false">AQ110/10</f>
        <v>#REF!</v>
      </c>
      <c r="AT110" s="113" t="n">
        <v>0</v>
      </c>
      <c r="AU110" s="113" t="n">
        <v>0</v>
      </c>
      <c r="AV110" s="113" t="n">
        <f aca="false">AT110+AU110</f>
        <v>0</v>
      </c>
      <c r="AW110" s="113" t="n">
        <v>0</v>
      </c>
      <c r="AX110" s="113" t="e">
        <f aca="false">T110-AU110-AW110</f>
        <v>#REF!</v>
      </c>
      <c r="AZ110" s="114" t="n">
        <v>0</v>
      </c>
      <c r="BA110" s="114" t="e">
        <f aca="false">Y110-AZ110</f>
        <v>#REF!</v>
      </c>
      <c r="BB110" s="114" t="n">
        <f aca="false">AT110*L110*10000</f>
        <v>0</v>
      </c>
      <c r="BC110" s="114" t="e">
        <f aca="false">(BA110+BB110)/1000</f>
        <v>#REF!</v>
      </c>
      <c r="BE110" s="114" t="n">
        <v>0</v>
      </c>
      <c r="BF110" s="114" t="n">
        <v>0</v>
      </c>
      <c r="BG110" s="114" t="n">
        <v>0</v>
      </c>
      <c r="BI110" s="114" t="n">
        <f aca="false">((L110*10000)*(AT110+AU110))/1000</f>
        <v>0</v>
      </c>
      <c r="BJ110" s="114" t="e">
        <f aca="false">((AX110/2)*L110*10000)/1000</f>
        <v>#REF!</v>
      </c>
      <c r="BK110" s="114" t="e">
        <f aca="false">(N110*AF110)/1000</f>
        <v>#REF!</v>
      </c>
      <c r="BL110" s="114" t="n">
        <v>0</v>
      </c>
      <c r="BM110" s="114" t="e">
        <f aca="false">BC110-BI110-BJ110-BK110-BL110</f>
        <v>#REF!</v>
      </c>
    </row>
    <row r="111" customFormat="false" ht="12.75" hidden="false" customHeight="false" outlineLevel="0" collapsed="false">
      <c r="C111" s="107" t="n">
        <f aca="false">EOMONTH(C110,0)+1</f>
        <v>40452</v>
      </c>
      <c r="D111" s="108" t="n">
        <v>40448</v>
      </c>
      <c r="E111" s="26" t="n">
        <v>4.2835</v>
      </c>
      <c r="F111" s="27" t="n">
        <v>0.185</v>
      </c>
      <c r="G111" s="109" t="n">
        <v>0.0541089484499939</v>
      </c>
      <c r="H111" s="109" t="n">
        <f aca="false">1/((1+G111/2)^(2*((C111-$C$1)/365.25)))</f>
        <v>0.622663549039534</v>
      </c>
      <c r="I111" s="110" t="n">
        <f aca="false">D111-$C$1</f>
        <v>3237</v>
      </c>
      <c r="K111" s="26" t="n">
        <v>4.2425</v>
      </c>
      <c r="L111" s="26" t="n">
        <f aca="false">E111-K111</f>
        <v>0.0410000000000013</v>
      </c>
      <c r="M111" s="27" t="n">
        <v>0.185</v>
      </c>
      <c r="N111" s="112" t="n">
        <f aca="false">(F111-M111)*100</f>
        <v>0</v>
      </c>
      <c r="P111" s="113" t="e">
        <f aca="false">#REF!</f>
        <v>#REF!</v>
      </c>
      <c r="Q111" s="113" t="e">
        <f aca="false">#REF!</f>
        <v>#REF!</v>
      </c>
      <c r="R111" s="113" t="n">
        <v>0</v>
      </c>
      <c r="S111" s="113" t="e">
        <f aca="false">P111+Q111+R111</f>
        <v>#REF!</v>
      </c>
      <c r="T111" s="113" t="e">
        <f aca="false">S111/10000</f>
        <v>#REF!</v>
      </c>
      <c r="V111" s="113" t="e">
        <f aca="false">#REF!</f>
        <v>#REF!</v>
      </c>
      <c r="W111" s="113" t="e">
        <f aca="false">#REF!</f>
        <v>#REF!</v>
      </c>
      <c r="X111" s="113" t="n">
        <v>0</v>
      </c>
      <c r="Y111" s="113" t="e">
        <f aca="false">V111+W111+X111</f>
        <v>#REF!</v>
      </c>
      <c r="Z111" s="113" t="e">
        <f aca="false">Y111/1000</f>
        <v>#REF!</v>
      </c>
      <c r="AB111" s="113" t="e">
        <f aca="false">#REF!</f>
        <v>#REF!</v>
      </c>
      <c r="AC111" s="113" t="e">
        <f aca="false">#REF!</f>
        <v>#REF!</v>
      </c>
      <c r="AD111" s="113" t="n">
        <v>0</v>
      </c>
      <c r="AE111" s="113" t="e">
        <f aca="false">AB111+AC111+AD111</f>
        <v>#REF!</v>
      </c>
      <c r="AF111" s="113" t="e">
        <f aca="false">AE111/100</f>
        <v>#REF!</v>
      </c>
      <c r="AH111" s="113" t="e">
        <f aca="false">#REF!</f>
        <v>#REF!</v>
      </c>
      <c r="AI111" s="113" t="e">
        <f aca="false">#REF!</f>
        <v>#REF!</v>
      </c>
      <c r="AJ111" s="113" t="n">
        <v>0</v>
      </c>
      <c r="AK111" s="113" t="e">
        <f aca="false">AH111+AI111+AJ111</f>
        <v>#REF!</v>
      </c>
      <c r="AL111" s="113" t="e">
        <f aca="false">AK111/365.25</f>
        <v>#REF!</v>
      </c>
      <c r="AN111" s="113" t="e">
        <f aca="false">#REF!</f>
        <v>#REF!</v>
      </c>
      <c r="AO111" s="113" t="e">
        <f aca="false">#REF!</f>
        <v>#REF!</v>
      </c>
      <c r="AP111" s="113" t="n">
        <v>0</v>
      </c>
      <c r="AQ111" s="113" t="e">
        <f aca="false">AN111+AO111+AP111</f>
        <v>#REF!</v>
      </c>
      <c r="AR111" s="113" t="e">
        <f aca="false">AQ111/10</f>
        <v>#REF!</v>
      </c>
      <c r="AT111" s="113" t="n">
        <v>0</v>
      </c>
      <c r="AU111" s="113" t="n">
        <v>0</v>
      </c>
      <c r="AV111" s="113" t="n">
        <f aca="false">AT111+AU111</f>
        <v>0</v>
      </c>
      <c r="AW111" s="113" t="n">
        <v>0</v>
      </c>
      <c r="AX111" s="113" t="e">
        <f aca="false">T111-AU111-AW111</f>
        <v>#REF!</v>
      </c>
      <c r="AZ111" s="114" t="n">
        <v>0</v>
      </c>
      <c r="BA111" s="114" t="e">
        <f aca="false">Y111-AZ111</f>
        <v>#REF!</v>
      </c>
      <c r="BB111" s="114" t="n">
        <f aca="false">AT111*L111*10000</f>
        <v>0</v>
      </c>
      <c r="BC111" s="114" t="e">
        <f aca="false">(BA111+BB111)/1000</f>
        <v>#REF!</v>
      </c>
      <c r="BE111" s="114" t="n">
        <v>0</v>
      </c>
      <c r="BF111" s="114" t="n">
        <v>0</v>
      </c>
      <c r="BG111" s="114" t="n">
        <v>0</v>
      </c>
      <c r="BI111" s="114" t="n">
        <f aca="false">((L111*10000)*(AT111+AU111))/1000</f>
        <v>0</v>
      </c>
      <c r="BJ111" s="114" t="e">
        <f aca="false">((AX111/2)*L111*10000)/1000</f>
        <v>#REF!</v>
      </c>
      <c r="BK111" s="114" t="e">
        <f aca="false">(N111*AF111)/1000</f>
        <v>#REF!</v>
      </c>
      <c r="BL111" s="114" t="n">
        <v>0</v>
      </c>
      <c r="BM111" s="114" t="e">
        <f aca="false">BC111-BI111-BJ111-BK111-BL111</f>
        <v>#REF!</v>
      </c>
    </row>
    <row r="112" customFormat="false" ht="12.75" hidden="false" customHeight="false" outlineLevel="0" collapsed="false">
      <c r="C112" s="107" t="n">
        <f aca="false">EOMONTH(C111,0)+1</f>
        <v>40483</v>
      </c>
      <c r="D112" s="108" t="n">
        <v>40477</v>
      </c>
      <c r="E112" s="26" t="n">
        <v>4.4405</v>
      </c>
      <c r="F112" s="27" t="n">
        <v>0.185</v>
      </c>
      <c r="G112" s="109" t="n">
        <v>0.0542054654039426</v>
      </c>
      <c r="H112" s="109" t="n">
        <f aca="false">1/((1+G112/2)^(2*((C112-$C$1)/365.25)))</f>
        <v>0.619326818341589</v>
      </c>
      <c r="I112" s="110" t="n">
        <f aca="false">D112-$C$1</f>
        <v>3266</v>
      </c>
      <c r="K112" s="26" t="n">
        <v>4.3995</v>
      </c>
      <c r="L112" s="26" t="n">
        <f aca="false">E112-K112</f>
        <v>0.0410000000000004</v>
      </c>
      <c r="M112" s="27" t="n">
        <v>0.185</v>
      </c>
      <c r="N112" s="112" t="n">
        <f aca="false">(F112-M112)*100</f>
        <v>0</v>
      </c>
      <c r="P112" s="113" t="e">
        <f aca="false">#REF!</f>
        <v>#REF!</v>
      </c>
      <c r="Q112" s="113" t="e">
        <f aca="false">#REF!</f>
        <v>#REF!</v>
      </c>
      <c r="R112" s="113" t="n">
        <v>0</v>
      </c>
      <c r="S112" s="113" t="e">
        <f aca="false">P112+Q112+R112</f>
        <v>#REF!</v>
      </c>
      <c r="T112" s="113" t="e">
        <f aca="false">S112/10000</f>
        <v>#REF!</v>
      </c>
      <c r="V112" s="113" t="e">
        <f aca="false">#REF!</f>
        <v>#REF!</v>
      </c>
      <c r="W112" s="113" t="e">
        <f aca="false">#REF!</f>
        <v>#REF!</v>
      </c>
      <c r="X112" s="113" t="n">
        <v>0</v>
      </c>
      <c r="Y112" s="113" t="e">
        <f aca="false">V112+W112+X112</f>
        <v>#REF!</v>
      </c>
      <c r="Z112" s="113" t="e">
        <f aca="false">Y112/1000</f>
        <v>#REF!</v>
      </c>
      <c r="AB112" s="113" t="e">
        <f aca="false">#REF!</f>
        <v>#REF!</v>
      </c>
      <c r="AC112" s="113" t="e">
        <f aca="false">#REF!</f>
        <v>#REF!</v>
      </c>
      <c r="AD112" s="113" t="n">
        <v>0</v>
      </c>
      <c r="AE112" s="113" t="e">
        <f aca="false">AB112+AC112+AD112</f>
        <v>#REF!</v>
      </c>
      <c r="AF112" s="113" t="e">
        <f aca="false">AE112/100</f>
        <v>#REF!</v>
      </c>
      <c r="AH112" s="113" t="e">
        <f aca="false">#REF!</f>
        <v>#REF!</v>
      </c>
      <c r="AI112" s="113" t="e">
        <f aca="false">#REF!</f>
        <v>#REF!</v>
      </c>
      <c r="AJ112" s="113" t="n">
        <v>0</v>
      </c>
      <c r="AK112" s="113" t="e">
        <f aca="false">AH112+AI112+AJ112</f>
        <v>#REF!</v>
      </c>
      <c r="AL112" s="113" t="e">
        <f aca="false">AK112/365.25</f>
        <v>#REF!</v>
      </c>
      <c r="AN112" s="113" t="e">
        <f aca="false">#REF!</f>
        <v>#REF!</v>
      </c>
      <c r="AO112" s="113" t="e">
        <f aca="false">#REF!</f>
        <v>#REF!</v>
      </c>
      <c r="AP112" s="113" t="n">
        <v>0</v>
      </c>
      <c r="AQ112" s="113" t="e">
        <f aca="false">AN112+AO112+AP112</f>
        <v>#REF!</v>
      </c>
      <c r="AR112" s="113" t="e">
        <f aca="false">AQ112/10</f>
        <v>#REF!</v>
      </c>
      <c r="AT112" s="113" t="n">
        <v>0</v>
      </c>
      <c r="AU112" s="113" t="n">
        <v>0</v>
      </c>
      <c r="AV112" s="113" t="n">
        <f aca="false">AT112+AU112</f>
        <v>0</v>
      </c>
      <c r="AW112" s="113" t="n">
        <v>0</v>
      </c>
      <c r="AX112" s="113" t="e">
        <f aca="false">T112-AU112-AW112</f>
        <v>#REF!</v>
      </c>
      <c r="AZ112" s="114" t="n">
        <v>0</v>
      </c>
      <c r="BA112" s="114" t="e">
        <f aca="false">Y112-AZ112</f>
        <v>#REF!</v>
      </c>
      <c r="BB112" s="114" t="n">
        <f aca="false">AT112*L112*10000</f>
        <v>0</v>
      </c>
      <c r="BC112" s="114" t="e">
        <f aca="false">(BA112+BB112)/1000</f>
        <v>#REF!</v>
      </c>
      <c r="BE112" s="114" t="n">
        <v>0</v>
      </c>
      <c r="BF112" s="114" t="n">
        <v>0</v>
      </c>
      <c r="BG112" s="114" t="n">
        <v>0</v>
      </c>
      <c r="BI112" s="114" t="n">
        <f aca="false">((L112*10000)*(AT112+AU112))/1000</f>
        <v>0</v>
      </c>
      <c r="BJ112" s="114" t="e">
        <f aca="false">((AX112/2)*L112*10000)/1000</f>
        <v>#REF!</v>
      </c>
      <c r="BK112" s="114" t="e">
        <f aca="false">(N112*AF112)/1000</f>
        <v>#REF!</v>
      </c>
      <c r="BL112" s="114" t="n">
        <v>0</v>
      </c>
      <c r="BM112" s="114" t="e">
        <f aca="false">BC112-BI112-BJ112-BK112-BL112</f>
        <v>#REF!</v>
      </c>
    </row>
    <row r="113" customFormat="false" ht="12.75" hidden="false" customHeight="false" outlineLevel="0" collapsed="false">
      <c r="C113" s="107" t="n">
        <f aca="false">EOMONTH(C112,0)+1</f>
        <v>40513</v>
      </c>
      <c r="D113" s="108" t="n">
        <v>40506</v>
      </c>
      <c r="E113" s="26" t="n">
        <v>4.6005</v>
      </c>
      <c r="F113" s="27" t="n">
        <v>0.185</v>
      </c>
      <c r="G113" s="109" t="n">
        <v>0.0542988689107191</v>
      </c>
      <c r="H113" s="109" t="n">
        <f aca="false">1/((1+G113/2)^(2*((C113-$C$1)/365.25)))</f>
        <v>0.616105416029945</v>
      </c>
      <c r="I113" s="110" t="n">
        <f aca="false">D113-$C$1</f>
        <v>3295</v>
      </c>
      <c r="K113" s="26" t="n">
        <v>4.5595</v>
      </c>
      <c r="L113" s="26" t="n">
        <f aca="false">E113-K113</f>
        <v>0.0410000000000013</v>
      </c>
      <c r="M113" s="27" t="n">
        <v>0.185</v>
      </c>
      <c r="N113" s="112" t="n">
        <f aca="false">(F113-M113)*100</f>
        <v>0</v>
      </c>
      <c r="P113" s="113" t="e">
        <f aca="false">#REF!</f>
        <v>#REF!</v>
      </c>
      <c r="Q113" s="113" t="e">
        <f aca="false">#REF!</f>
        <v>#REF!</v>
      </c>
      <c r="R113" s="113" t="n">
        <v>0</v>
      </c>
      <c r="S113" s="113" t="e">
        <f aca="false">P113+Q113+R113</f>
        <v>#REF!</v>
      </c>
      <c r="T113" s="113" t="e">
        <f aca="false">S113/10000</f>
        <v>#REF!</v>
      </c>
      <c r="V113" s="113" t="e">
        <f aca="false">#REF!</f>
        <v>#REF!</v>
      </c>
      <c r="W113" s="113" t="e">
        <f aca="false">#REF!</f>
        <v>#REF!</v>
      </c>
      <c r="X113" s="113" t="n">
        <v>0</v>
      </c>
      <c r="Y113" s="113" t="e">
        <f aca="false">V113+W113+X113</f>
        <v>#REF!</v>
      </c>
      <c r="Z113" s="113" t="e">
        <f aca="false">Y113/1000</f>
        <v>#REF!</v>
      </c>
      <c r="AB113" s="113" t="e">
        <f aca="false">#REF!</f>
        <v>#REF!</v>
      </c>
      <c r="AC113" s="113" t="e">
        <f aca="false">#REF!</f>
        <v>#REF!</v>
      </c>
      <c r="AD113" s="113" t="n">
        <v>0</v>
      </c>
      <c r="AE113" s="113" t="e">
        <f aca="false">AB113+AC113+AD113</f>
        <v>#REF!</v>
      </c>
      <c r="AF113" s="113" t="e">
        <f aca="false">AE113/100</f>
        <v>#REF!</v>
      </c>
      <c r="AH113" s="113" t="e">
        <f aca="false">#REF!</f>
        <v>#REF!</v>
      </c>
      <c r="AI113" s="113" t="e">
        <f aca="false">#REF!</f>
        <v>#REF!</v>
      </c>
      <c r="AJ113" s="113" t="n">
        <v>0</v>
      </c>
      <c r="AK113" s="113" t="e">
        <f aca="false">AH113+AI113+AJ113</f>
        <v>#REF!</v>
      </c>
      <c r="AL113" s="113" t="e">
        <f aca="false">AK113/365.25</f>
        <v>#REF!</v>
      </c>
      <c r="AN113" s="113" t="e">
        <f aca="false">#REF!</f>
        <v>#REF!</v>
      </c>
      <c r="AO113" s="113" t="e">
        <f aca="false">#REF!</f>
        <v>#REF!</v>
      </c>
      <c r="AP113" s="113" t="n">
        <v>0</v>
      </c>
      <c r="AQ113" s="113" t="e">
        <f aca="false">AN113+AO113+AP113</f>
        <v>#REF!</v>
      </c>
      <c r="AR113" s="113" t="e">
        <f aca="false">AQ113/10</f>
        <v>#REF!</v>
      </c>
      <c r="AT113" s="113" t="n">
        <v>0</v>
      </c>
      <c r="AU113" s="113" t="n">
        <v>0</v>
      </c>
      <c r="AV113" s="113" t="n">
        <f aca="false">AT113+AU113</f>
        <v>0</v>
      </c>
      <c r="AW113" s="113" t="n">
        <v>0</v>
      </c>
      <c r="AX113" s="113" t="e">
        <f aca="false">T113-AU113-AW113</f>
        <v>#REF!</v>
      </c>
      <c r="AZ113" s="114" t="n">
        <v>0</v>
      </c>
      <c r="BA113" s="114" t="e">
        <f aca="false">Y113-AZ113</f>
        <v>#REF!</v>
      </c>
      <c r="BB113" s="114" t="n">
        <f aca="false">AT113*L113*10000</f>
        <v>0</v>
      </c>
      <c r="BC113" s="114" t="e">
        <f aca="false">(BA113+BB113)/1000</f>
        <v>#REF!</v>
      </c>
      <c r="BE113" s="114" t="n">
        <v>0</v>
      </c>
      <c r="BF113" s="114" t="n">
        <v>0</v>
      </c>
      <c r="BG113" s="114" t="n">
        <v>0</v>
      </c>
      <c r="BI113" s="114" t="n">
        <f aca="false">((L113*10000)*(AT113+AU113))/1000</f>
        <v>0</v>
      </c>
      <c r="BJ113" s="114" t="e">
        <f aca="false">((AX113/2)*L113*10000)/1000</f>
        <v>#REF!</v>
      </c>
      <c r="BK113" s="114" t="e">
        <f aca="false">(N113*AF113)/1000</f>
        <v>#REF!</v>
      </c>
      <c r="BL113" s="114" t="n">
        <v>0</v>
      </c>
      <c r="BM113" s="114" t="e">
        <f aca="false">BC113-BI113-BJ113-BK113-BL113</f>
        <v>#REF!</v>
      </c>
    </row>
    <row r="114" customFormat="false" ht="12.75" hidden="false" customHeight="false" outlineLevel="0" collapsed="false">
      <c r="C114" s="107" t="n">
        <f aca="false">EOMONTH(C113,0)+1</f>
        <v>40544</v>
      </c>
      <c r="D114" s="108" t="n">
        <v>40539</v>
      </c>
      <c r="E114" s="26" t="n">
        <v>4.6305</v>
      </c>
      <c r="F114" s="27" t="n">
        <v>0.185</v>
      </c>
      <c r="G114" s="109" t="n">
        <v>0.0543953858707758</v>
      </c>
      <c r="H114" s="109" t="n">
        <f aca="false">1/((1+G114/2)^(2*((C114-$C$1)/365.25)))</f>
        <v>0.61278464318758</v>
      </c>
      <c r="I114" s="110" t="n">
        <f aca="false">D114-$C$1</f>
        <v>3328</v>
      </c>
      <c r="K114" s="26" t="n">
        <v>4.5895</v>
      </c>
      <c r="L114" s="26" t="n">
        <f aca="false">E114-K114</f>
        <v>0.0410000000000004</v>
      </c>
      <c r="M114" s="27" t="n">
        <v>0.185</v>
      </c>
      <c r="N114" s="112" t="n">
        <f aca="false">(F114-M114)*100</f>
        <v>0</v>
      </c>
      <c r="P114" s="113" t="e">
        <f aca="false">#REF!</f>
        <v>#REF!</v>
      </c>
      <c r="Q114" s="113" t="e">
        <f aca="false">#REF!</f>
        <v>#REF!</v>
      </c>
      <c r="R114" s="113" t="n">
        <v>0</v>
      </c>
      <c r="S114" s="113" t="e">
        <f aca="false">P114+Q114+R114</f>
        <v>#REF!</v>
      </c>
      <c r="T114" s="113" t="e">
        <f aca="false">S114/10000</f>
        <v>#REF!</v>
      </c>
      <c r="V114" s="113" t="e">
        <f aca="false">#REF!</f>
        <v>#REF!</v>
      </c>
      <c r="W114" s="113" t="e">
        <f aca="false">#REF!</f>
        <v>#REF!</v>
      </c>
      <c r="X114" s="113" t="n">
        <v>0</v>
      </c>
      <c r="Y114" s="113" t="e">
        <f aca="false">V114+W114+X114</f>
        <v>#REF!</v>
      </c>
      <c r="Z114" s="113" t="e">
        <f aca="false">Y114/1000</f>
        <v>#REF!</v>
      </c>
      <c r="AB114" s="113" t="e">
        <f aca="false">#REF!</f>
        <v>#REF!</v>
      </c>
      <c r="AC114" s="113" t="e">
        <f aca="false">#REF!</f>
        <v>#REF!</v>
      </c>
      <c r="AD114" s="113" t="n">
        <v>0</v>
      </c>
      <c r="AE114" s="113" t="e">
        <f aca="false">AB114+AC114+AD114</f>
        <v>#REF!</v>
      </c>
      <c r="AF114" s="113" t="e">
        <f aca="false">AE114/100</f>
        <v>#REF!</v>
      </c>
      <c r="AH114" s="113" t="e">
        <f aca="false">#REF!</f>
        <v>#REF!</v>
      </c>
      <c r="AI114" s="113" t="e">
        <f aca="false">#REF!</f>
        <v>#REF!</v>
      </c>
      <c r="AJ114" s="113" t="n">
        <v>0</v>
      </c>
      <c r="AK114" s="113" t="e">
        <f aca="false">AH114+AI114+AJ114</f>
        <v>#REF!</v>
      </c>
      <c r="AL114" s="113" t="e">
        <f aca="false">AK114/365.25</f>
        <v>#REF!</v>
      </c>
      <c r="AN114" s="113" t="e">
        <f aca="false">#REF!</f>
        <v>#REF!</v>
      </c>
      <c r="AO114" s="113" t="e">
        <f aca="false">#REF!</f>
        <v>#REF!</v>
      </c>
      <c r="AP114" s="113" t="n">
        <v>0</v>
      </c>
      <c r="AQ114" s="113" t="e">
        <f aca="false">AN114+AO114+AP114</f>
        <v>#REF!</v>
      </c>
      <c r="AR114" s="113" t="e">
        <f aca="false">AQ114/10</f>
        <v>#REF!</v>
      </c>
      <c r="AT114" s="113" t="n">
        <v>0</v>
      </c>
      <c r="AU114" s="113" t="n">
        <v>0</v>
      </c>
      <c r="AV114" s="113" t="n">
        <f aca="false">AT114+AU114</f>
        <v>0</v>
      </c>
      <c r="AW114" s="113" t="n">
        <v>0</v>
      </c>
      <c r="AX114" s="113" t="e">
        <f aca="false">T114-AU114-AW114</f>
        <v>#REF!</v>
      </c>
      <c r="AZ114" s="114" t="n">
        <v>0</v>
      </c>
      <c r="BA114" s="114" t="e">
        <f aca="false">Y114-AZ114</f>
        <v>#REF!</v>
      </c>
      <c r="BB114" s="114" t="n">
        <f aca="false">AT114*L114*10000</f>
        <v>0</v>
      </c>
      <c r="BC114" s="114" t="e">
        <f aca="false">(BA114+BB114)/1000</f>
        <v>#REF!</v>
      </c>
      <c r="BE114" s="114" t="n">
        <v>0</v>
      </c>
      <c r="BF114" s="114" t="n">
        <v>0</v>
      </c>
      <c r="BG114" s="114" t="n">
        <v>0</v>
      </c>
      <c r="BI114" s="114" t="n">
        <f aca="false">((L114*10000)*(AT114+AU114))/1000</f>
        <v>0</v>
      </c>
      <c r="BJ114" s="114" t="e">
        <f aca="false">((AX114/2)*L114*10000)/1000</f>
        <v>#REF!</v>
      </c>
      <c r="BK114" s="114" t="e">
        <f aca="false">(N114*AF114)/1000</f>
        <v>#REF!</v>
      </c>
      <c r="BL114" s="114" t="n">
        <v>0</v>
      </c>
      <c r="BM114" s="114" t="e">
        <f aca="false">BC114-BI114-BJ114-BK114-BL114</f>
        <v>#REF!</v>
      </c>
    </row>
    <row r="115" customFormat="false" ht="12.75" hidden="false" customHeight="false" outlineLevel="0" collapsed="false">
      <c r="C115" s="107" t="n">
        <f aca="false">EOMONTH(C114,0)+1</f>
        <v>40575</v>
      </c>
      <c r="D115" s="108" t="n">
        <v>40569</v>
      </c>
      <c r="E115" s="26" t="n">
        <v>4.5465</v>
      </c>
      <c r="F115" s="27" t="n">
        <v>0.185</v>
      </c>
      <c r="G115" s="109" t="n">
        <v>0.0544919028339357</v>
      </c>
      <c r="H115" s="109" t="n">
        <f aca="false">1/((1+G115/2)^(2*((C115-$C$1)/365.25)))</f>
        <v>0.60947207271298</v>
      </c>
      <c r="I115" s="110" t="n">
        <f aca="false">D115-$C$1</f>
        <v>3358</v>
      </c>
      <c r="K115" s="26" t="n">
        <v>4.5055</v>
      </c>
      <c r="L115" s="26" t="n">
        <f aca="false">E115-K115</f>
        <v>0.0410000000000013</v>
      </c>
      <c r="M115" s="27" t="n">
        <v>0.185</v>
      </c>
      <c r="N115" s="112" t="n">
        <f aca="false">(F115-M115)*100</f>
        <v>0</v>
      </c>
      <c r="P115" s="113" t="e">
        <f aca="false">#REF!</f>
        <v>#REF!</v>
      </c>
      <c r="Q115" s="113" t="e">
        <f aca="false">#REF!</f>
        <v>#REF!</v>
      </c>
      <c r="R115" s="113" t="n">
        <v>0</v>
      </c>
      <c r="S115" s="113" t="e">
        <f aca="false">P115+Q115+R115</f>
        <v>#REF!</v>
      </c>
      <c r="T115" s="113" t="e">
        <f aca="false">S115/10000</f>
        <v>#REF!</v>
      </c>
      <c r="V115" s="113" t="e">
        <f aca="false">#REF!</f>
        <v>#REF!</v>
      </c>
      <c r="W115" s="113" t="e">
        <f aca="false">#REF!</f>
        <v>#REF!</v>
      </c>
      <c r="X115" s="113" t="n">
        <v>0</v>
      </c>
      <c r="Y115" s="113" t="e">
        <f aca="false">V115+W115+X115</f>
        <v>#REF!</v>
      </c>
      <c r="Z115" s="113" t="e">
        <f aca="false">Y115/1000</f>
        <v>#REF!</v>
      </c>
      <c r="AB115" s="113" t="e">
        <f aca="false">#REF!</f>
        <v>#REF!</v>
      </c>
      <c r="AC115" s="113" t="e">
        <f aca="false">#REF!</f>
        <v>#REF!</v>
      </c>
      <c r="AD115" s="113" t="n">
        <v>0</v>
      </c>
      <c r="AE115" s="113" t="e">
        <f aca="false">AB115+AC115+AD115</f>
        <v>#REF!</v>
      </c>
      <c r="AF115" s="113" t="e">
        <f aca="false">AE115/100</f>
        <v>#REF!</v>
      </c>
      <c r="AH115" s="113" t="e">
        <f aca="false">#REF!</f>
        <v>#REF!</v>
      </c>
      <c r="AI115" s="113" t="e">
        <f aca="false">#REF!</f>
        <v>#REF!</v>
      </c>
      <c r="AJ115" s="113" t="n">
        <v>0</v>
      </c>
      <c r="AK115" s="113" t="e">
        <f aca="false">AH115+AI115+AJ115</f>
        <v>#REF!</v>
      </c>
      <c r="AL115" s="113" t="e">
        <f aca="false">AK115/365.25</f>
        <v>#REF!</v>
      </c>
      <c r="AN115" s="113" t="e">
        <f aca="false">#REF!</f>
        <v>#REF!</v>
      </c>
      <c r="AO115" s="113" t="e">
        <f aca="false">#REF!</f>
        <v>#REF!</v>
      </c>
      <c r="AP115" s="113" t="n">
        <v>0</v>
      </c>
      <c r="AQ115" s="113" t="e">
        <f aca="false">AN115+AO115+AP115</f>
        <v>#REF!</v>
      </c>
      <c r="AR115" s="113" t="e">
        <f aca="false">AQ115/10</f>
        <v>#REF!</v>
      </c>
      <c r="AT115" s="113" t="n">
        <v>0</v>
      </c>
      <c r="AU115" s="113" t="n">
        <v>0</v>
      </c>
      <c r="AV115" s="113" t="n">
        <f aca="false">AT115+AU115</f>
        <v>0</v>
      </c>
      <c r="AW115" s="113" t="n">
        <v>0</v>
      </c>
      <c r="AX115" s="113" t="e">
        <f aca="false">T115-AU115-AW115</f>
        <v>#REF!</v>
      </c>
      <c r="AZ115" s="114" t="n">
        <v>0</v>
      </c>
      <c r="BA115" s="114" t="e">
        <f aca="false">Y115-AZ115</f>
        <v>#REF!</v>
      </c>
      <c r="BB115" s="114" t="n">
        <f aca="false">AT115*L115*10000</f>
        <v>0</v>
      </c>
      <c r="BC115" s="114" t="e">
        <f aca="false">(BA115+BB115)/1000</f>
        <v>#REF!</v>
      </c>
      <c r="BE115" s="114" t="n">
        <v>0</v>
      </c>
      <c r="BF115" s="114" t="n">
        <v>0</v>
      </c>
      <c r="BG115" s="114" t="n">
        <v>0</v>
      </c>
      <c r="BI115" s="114" t="n">
        <f aca="false">((L115*10000)*(AT115+AU115))/1000</f>
        <v>0</v>
      </c>
      <c r="BJ115" s="114" t="e">
        <f aca="false">((AX115/2)*L115*10000)/1000</f>
        <v>#REF!</v>
      </c>
      <c r="BK115" s="114" t="e">
        <f aca="false">(N115*AF115)/1000</f>
        <v>#REF!</v>
      </c>
      <c r="BL115" s="114" t="n">
        <v>0</v>
      </c>
      <c r="BM115" s="114" t="e">
        <f aca="false">BC115-BI115-BJ115-BK115-BL115</f>
        <v>#REF!</v>
      </c>
    </row>
    <row r="116" customFormat="false" ht="12.75" hidden="false" customHeight="false" outlineLevel="0" collapsed="false">
      <c r="C116" s="107" t="n">
        <f aca="false">EOMONTH(C115,0)+1</f>
        <v>40603</v>
      </c>
      <c r="D116" s="108" t="n">
        <v>40597</v>
      </c>
      <c r="E116" s="26" t="n">
        <v>4.4115</v>
      </c>
      <c r="F116" s="27" t="n">
        <v>0.18</v>
      </c>
      <c r="G116" s="109" t="n">
        <v>0.0545790794484899</v>
      </c>
      <c r="H116" s="109" t="n">
        <f aca="false">1/((1+G116/2)^(2*((C116-$C$1)/365.25)))</f>
        <v>0.60648717481722</v>
      </c>
      <c r="I116" s="110" t="n">
        <f aca="false">D116-$C$1</f>
        <v>3386</v>
      </c>
      <c r="K116" s="26" t="n">
        <v>4.3705</v>
      </c>
      <c r="L116" s="26" t="n">
        <f aca="false">E116-K116</f>
        <v>0.0410000000000013</v>
      </c>
      <c r="M116" s="27" t="n">
        <v>0.18</v>
      </c>
      <c r="N116" s="112" t="n">
        <f aca="false">(F116-M116)*100</f>
        <v>0</v>
      </c>
      <c r="P116" s="113" t="e">
        <f aca="false">#REF!</f>
        <v>#REF!</v>
      </c>
      <c r="Q116" s="113" t="e">
        <f aca="false">#REF!</f>
        <v>#REF!</v>
      </c>
      <c r="R116" s="113" t="n">
        <v>0</v>
      </c>
      <c r="S116" s="113" t="e">
        <f aca="false">P116+Q116+R116</f>
        <v>#REF!</v>
      </c>
      <c r="T116" s="113" t="e">
        <f aca="false">S116/10000</f>
        <v>#REF!</v>
      </c>
      <c r="V116" s="113" t="e">
        <f aca="false">#REF!</f>
        <v>#REF!</v>
      </c>
      <c r="W116" s="113" t="e">
        <f aca="false">#REF!</f>
        <v>#REF!</v>
      </c>
      <c r="X116" s="113" t="n">
        <v>0</v>
      </c>
      <c r="Y116" s="113" t="e">
        <f aca="false">V116+W116+X116</f>
        <v>#REF!</v>
      </c>
      <c r="Z116" s="113" t="e">
        <f aca="false">Y116/1000</f>
        <v>#REF!</v>
      </c>
      <c r="AB116" s="113" t="e">
        <f aca="false">#REF!</f>
        <v>#REF!</v>
      </c>
      <c r="AC116" s="113" t="e">
        <f aca="false">#REF!</f>
        <v>#REF!</v>
      </c>
      <c r="AD116" s="113" t="n">
        <v>0</v>
      </c>
      <c r="AE116" s="113" t="e">
        <f aca="false">AB116+AC116+AD116</f>
        <v>#REF!</v>
      </c>
      <c r="AF116" s="113" t="e">
        <f aca="false">AE116/100</f>
        <v>#REF!</v>
      </c>
      <c r="AH116" s="113" t="e">
        <f aca="false">#REF!</f>
        <v>#REF!</v>
      </c>
      <c r="AI116" s="113" t="e">
        <f aca="false">#REF!</f>
        <v>#REF!</v>
      </c>
      <c r="AJ116" s="113" t="n">
        <v>0</v>
      </c>
      <c r="AK116" s="113" t="e">
        <f aca="false">AH116+AI116+AJ116</f>
        <v>#REF!</v>
      </c>
      <c r="AL116" s="113" t="e">
        <f aca="false">AK116/365.25</f>
        <v>#REF!</v>
      </c>
      <c r="AN116" s="113" t="e">
        <f aca="false">#REF!</f>
        <v>#REF!</v>
      </c>
      <c r="AO116" s="113" t="e">
        <f aca="false">#REF!</f>
        <v>#REF!</v>
      </c>
      <c r="AP116" s="113" t="n">
        <v>0</v>
      </c>
      <c r="AQ116" s="113" t="e">
        <f aca="false">AN116+AO116+AP116</f>
        <v>#REF!</v>
      </c>
      <c r="AR116" s="113" t="e">
        <f aca="false">AQ116/10</f>
        <v>#REF!</v>
      </c>
      <c r="AT116" s="113" t="n">
        <v>0</v>
      </c>
      <c r="AU116" s="113" t="n">
        <v>0</v>
      </c>
      <c r="AV116" s="113" t="n">
        <f aca="false">AT116+AU116</f>
        <v>0</v>
      </c>
      <c r="AW116" s="113" t="n">
        <v>0</v>
      </c>
      <c r="AX116" s="113" t="e">
        <f aca="false">T116-AU116-AW116</f>
        <v>#REF!</v>
      </c>
      <c r="AZ116" s="114" t="n">
        <v>0</v>
      </c>
      <c r="BA116" s="114" t="e">
        <f aca="false">Y116-AZ116</f>
        <v>#REF!</v>
      </c>
      <c r="BB116" s="114" t="n">
        <f aca="false">AT116*L116*10000</f>
        <v>0</v>
      </c>
      <c r="BC116" s="114" t="e">
        <f aca="false">(BA116+BB116)/1000</f>
        <v>#REF!</v>
      </c>
      <c r="BE116" s="114" t="n">
        <v>0</v>
      </c>
      <c r="BF116" s="114" t="n">
        <v>0</v>
      </c>
      <c r="BG116" s="114" t="n">
        <v>0</v>
      </c>
      <c r="BI116" s="114" t="n">
        <f aca="false">((L116*10000)*(AT116+AU116))/1000</f>
        <v>0</v>
      </c>
      <c r="BJ116" s="114" t="e">
        <f aca="false">((AX116/2)*L116*10000)/1000</f>
        <v>#REF!</v>
      </c>
      <c r="BK116" s="114" t="e">
        <f aca="false">(N116*AF116)/1000</f>
        <v>#REF!</v>
      </c>
      <c r="BL116" s="114" t="n">
        <v>0</v>
      </c>
      <c r="BM116" s="114" t="e">
        <f aca="false">BC116-BI116-BJ116-BK116-BL116</f>
        <v>#REF!</v>
      </c>
    </row>
    <row r="117" customFormat="false" ht="12.75" hidden="false" customHeight="false" outlineLevel="0" collapsed="false">
      <c r="C117" s="107" t="n">
        <f aca="false">EOMONTH(C116,0)+1</f>
        <v>40634</v>
      </c>
      <c r="D117" s="108" t="n">
        <v>40630</v>
      </c>
      <c r="E117" s="26" t="n">
        <v>4.2615</v>
      </c>
      <c r="F117" s="27" t="n">
        <v>0.18</v>
      </c>
      <c r="G117" s="109" t="n">
        <v>0.0546755964175563</v>
      </c>
      <c r="H117" s="109" t="n">
        <f aca="false">1/((1+G117/2)^(2*((C117-$C$1)/365.25)))</f>
        <v>0.603190384471191</v>
      </c>
      <c r="I117" s="110" t="n">
        <f aca="false">D117-$C$1</f>
        <v>3419</v>
      </c>
      <c r="K117" s="26" t="n">
        <v>4.2205</v>
      </c>
      <c r="L117" s="26" t="n">
        <f aca="false">E117-K117</f>
        <v>0.0410000000000004</v>
      </c>
      <c r="M117" s="27" t="n">
        <v>0.18</v>
      </c>
      <c r="N117" s="112" t="n">
        <f aca="false">(F117-M117)*100</f>
        <v>0</v>
      </c>
      <c r="P117" s="113" t="e">
        <f aca="false">#REF!</f>
        <v>#REF!</v>
      </c>
      <c r="Q117" s="113" t="e">
        <f aca="false">#REF!</f>
        <v>#REF!</v>
      </c>
      <c r="R117" s="113" t="n">
        <v>0</v>
      </c>
      <c r="S117" s="113" t="e">
        <f aca="false">P117+Q117+R117</f>
        <v>#REF!</v>
      </c>
      <c r="T117" s="113" t="e">
        <f aca="false">S117/10000</f>
        <v>#REF!</v>
      </c>
      <c r="V117" s="113" t="e">
        <f aca="false">#REF!</f>
        <v>#REF!</v>
      </c>
      <c r="W117" s="113" t="e">
        <f aca="false">#REF!</f>
        <v>#REF!</v>
      </c>
      <c r="X117" s="113" t="n">
        <v>0</v>
      </c>
      <c r="Y117" s="113" t="e">
        <f aca="false">V117+W117+X117</f>
        <v>#REF!</v>
      </c>
      <c r="Z117" s="113" t="e">
        <f aca="false">Y117/1000</f>
        <v>#REF!</v>
      </c>
      <c r="AB117" s="113" t="e">
        <f aca="false">#REF!</f>
        <v>#REF!</v>
      </c>
      <c r="AC117" s="113" t="e">
        <f aca="false">#REF!</f>
        <v>#REF!</v>
      </c>
      <c r="AD117" s="113" t="n">
        <v>0</v>
      </c>
      <c r="AE117" s="113" t="e">
        <f aca="false">AB117+AC117+AD117</f>
        <v>#REF!</v>
      </c>
      <c r="AF117" s="113" t="e">
        <f aca="false">AE117/100</f>
        <v>#REF!</v>
      </c>
      <c r="AH117" s="113" t="e">
        <f aca="false">#REF!</f>
        <v>#REF!</v>
      </c>
      <c r="AI117" s="113" t="e">
        <f aca="false">#REF!</f>
        <v>#REF!</v>
      </c>
      <c r="AJ117" s="113" t="n">
        <v>0</v>
      </c>
      <c r="AK117" s="113" t="e">
        <f aca="false">AH117+AI117+AJ117</f>
        <v>#REF!</v>
      </c>
      <c r="AL117" s="113" t="e">
        <f aca="false">AK117/365.25</f>
        <v>#REF!</v>
      </c>
      <c r="AN117" s="113" t="e">
        <f aca="false">#REF!</f>
        <v>#REF!</v>
      </c>
      <c r="AO117" s="113" t="e">
        <f aca="false">#REF!</f>
        <v>#REF!</v>
      </c>
      <c r="AP117" s="113" t="n">
        <v>0</v>
      </c>
      <c r="AQ117" s="113" t="e">
        <f aca="false">AN117+AO117+AP117</f>
        <v>#REF!</v>
      </c>
      <c r="AR117" s="113" t="e">
        <f aca="false">AQ117/10</f>
        <v>#REF!</v>
      </c>
      <c r="AT117" s="113" t="n">
        <v>0</v>
      </c>
      <c r="AU117" s="113" t="n">
        <v>0</v>
      </c>
      <c r="AV117" s="113" t="n">
        <f aca="false">AT117+AU117</f>
        <v>0</v>
      </c>
      <c r="AW117" s="113" t="n">
        <v>0</v>
      </c>
      <c r="AX117" s="113" t="e">
        <f aca="false">T117-AU117-AW117</f>
        <v>#REF!</v>
      </c>
      <c r="AZ117" s="114" t="n">
        <v>0</v>
      </c>
      <c r="BA117" s="114" t="e">
        <f aca="false">Y117-AZ117</f>
        <v>#REF!</v>
      </c>
      <c r="BB117" s="114" t="n">
        <f aca="false">AT117*L117*10000</f>
        <v>0</v>
      </c>
      <c r="BC117" s="114" t="e">
        <f aca="false">(BA117+BB117)/1000</f>
        <v>#REF!</v>
      </c>
      <c r="BE117" s="114" t="n">
        <v>0</v>
      </c>
      <c r="BF117" s="114" t="n">
        <v>0</v>
      </c>
      <c r="BG117" s="114" t="n">
        <v>0</v>
      </c>
      <c r="BI117" s="114" t="n">
        <f aca="false">((L117*10000)*(AT117+AU117))/1000</f>
        <v>0</v>
      </c>
      <c r="BJ117" s="114" t="e">
        <f aca="false">((AX117/2)*L117*10000)/1000</f>
        <v>#REF!</v>
      </c>
      <c r="BK117" s="114" t="e">
        <f aca="false">(N117*AF117)/1000</f>
        <v>#REF!</v>
      </c>
      <c r="BL117" s="114" t="n">
        <v>0</v>
      </c>
      <c r="BM117" s="114" t="e">
        <f aca="false">BC117-BI117-BJ117-BK117-BL117</f>
        <v>#REF!</v>
      </c>
    </row>
    <row r="118" customFormat="false" ht="12.75" hidden="false" customHeight="false" outlineLevel="0" collapsed="false">
      <c r="C118" s="107" t="n">
        <f aca="false">EOMONTH(C117,0)+1</f>
        <v>40664</v>
      </c>
      <c r="D118" s="108" t="n">
        <v>40659</v>
      </c>
      <c r="E118" s="26" t="n">
        <v>4.2655</v>
      </c>
      <c r="F118" s="27" t="n">
        <v>0.18</v>
      </c>
      <c r="G118" s="109" t="n">
        <v>0.0547689999389624</v>
      </c>
      <c r="H118" s="109" t="n">
        <f aca="false">1/((1+G118/2)^(2*((C118-$C$1)/365.25)))</f>
        <v>0.600007919275842</v>
      </c>
      <c r="I118" s="110" t="n">
        <f aca="false">D118-$C$1</f>
        <v>3448</v>
      </c>
      <c r="K118" s="26" t="n">
        <v>4.2245</v>
      </c>
      <c r="L118" s="26" t="n">
        <f aca="false">E118-K118</f>
        <v>0.0410000000000013</v>
      </c>
      <c r="M118" s="27" t="n">
        <v>0.18</v>
      </c>
      <c r="N118" s="112" t="n">
        <f aca="false">(F118-M118)*100</f>
        <v>0</v>
      </c>
      <c r="P118" s="113" t="e">
        <f aca="false">#REF!</f>
        <v>#REF!</v>
      </c>
      <c r="Q118" s="113" t="e">
        <f aca="false">#REF!</f>
        <v>#REF!</v>
      </c>
      <c r="R118" s="113" t="n">
        <v>0</v>
      </c>
      <c r="S118" s="113" t="e">
        <f aca="false">P118+Q118+R118</f>
        <v>#REF!</v>
      </c>
      <c r="T118" s="113" t="e">
        <f aca="false">S118/10000</f>
        <v>#REF!</v>
      </c>
      <c r="V118" s="113" t="e">
        <f aca="false">#REF!</f>
        <v>#REF!</v>
      </c>
      <c r="W118" s="113" t="e">
        <f aca="false">#REF!</f>
        <v>#REF!</v>
      </c>
      <c r="X118" s="113" t="n">
        <v>0</v>
      </c>
      <c r="Y118" s="113" t="e">
        <f aca="false">V118+W118+X118</f>
        <v>#REF!</v>
      </c>
      <c r="Z118" s="113" t="e">
        <f aca="false">Y118/1000</f>
        <v>#REF!</v>
      </c>
      <c r="AB118" s="113" t="e">
        <f aca="false">#REF!</f>
        <v>#REF!</v>
      </c>
      <c r="AC118" s="113" t="e">
        <f aca="false">#REF!</f>
        <v>#REF!</v>
      </c>
      <c r="AD118" s="113" t="n">
        <v>0</v>
      </c>
      <c r="AE118" s="113" t="e">
        <f aca="false">AB118+AC118+AD118</f>
        <v>#REF!</v>
      </c>
      <c r="AF118" s="113" t="e">
        <f aca="false">AE118/100</f>
        <v>#REF!</v>
      </c>
      <c r="AH118" s="113" t="e">
        <f aca="false">#REF!</f>
        <v>#REF!</v>
      </c>
      <c r="AI118" s="113" t="e">
        <f aca="false">#REF!</f>
        <v>#REF!</v>
      </c>
      <c r="AJ118" s="113" t="n">
        <v>0</v>
      </c>
      <c r="AK118" s="113" t="e">
        <f aca="false">AH118+AI118+AJ118</f>
        <v>#REF!</v>
      </c>
      <c r="AL118" s="113" t="e">
        <f aca="false">AK118/365.25</f>
        <v>#REF!</v>
      </c>
      <c r="AN118" s="113" t="e">
        <f aca="false">#REF!</f>
        <v>#REF!</v>
      </c>
      <c r="AO118" s="113" t="e">
        <f aca="false">#REF!</f>
        <v>#REF!</v>
      </c>
      <c r="AP118" s="113" t="n">
        <v>0</v>
      </c>
      <c r="AQ118" s="113" t="e">
        <f aca="false">AN118+AO118+AP118</f>
        <v>#REF!</v>
      </c>
      <c r="AR118" s="113" t="e">
        <f aca="false">AQ118/10</f>
        <v>#REF!</v>
      </c>
      <c r="AT118" s="113" t="n">
        <v>0</v>
      </c>
      <c r="AU118" s="113" t="n">
        <v>0</v>
      </c>
      <c r="AV118" s="113" t="n">
        <f aca="false">AT118+AU118</f>
        <v>0</v>
      </c>
      <c r="AW118" s="113"/>
      <c r="AX118" s="113"/>
      <c r="AZ118" s="114" t="n">
        <v>0</v>
      </c>
      <c r="BE118" s="114" t="n">
        <v>0</v>
      </c>
      <c r="BF118" s="114" t="n">
        <v>0</v>
      </c>
      <c r="BG118" s="114" t="n">
        <v>0</v>
      </c>
    </row>
    <row r="119" customFormat="false" ht="12.75" hidden="false" customHeight="false" outlineLevel="0" collapsed="false">
      <c r="C119" s="107" t="n">
        <f aca="false">EOMONTH(C118,0)+1</f>
        <v>40695</v>
      </c>
      <c r="D119" s="108" t="n">
        <v>40688</v>
      </c>
      <c r="E119" s="26" t="n">
        <v>4.3055</v>
      </c>
      <c r="F119" s="27" t="n">
        <v>0.18</v>
      </c>
      <c r="G119" s="109" t="n">
        <v>0.054865516914135</v>
      </c>
      <c r="H119" s="109" t="n">
        <f aca="false">1/((1+G119/2)^(2*((C119-$C$1)/365.25)))</f>
        <v>0.596727672627274</v>
      </c>
      <c r="I119" s="110" t="n">
        <f aca="false">D119-$C$1</f>
        <v>3477</v>
      </c>
      <c r="K119" s="26" t="n">
        <v>4.2645</v>
      </c>
      <c r="L119" s="26" t="n">
        <f aca="false">E119-K119</f>
        <v>0.0410000000000004</v>
      </c>
      <c r="M119" s="27" t="n">
        <v>0.18</v>
      </c>
      <c r="N119" s="112" t="n">
        <f aca="false">(F119-M119)*100</f>
        <v>0</v>
      </c>
      <c r="P119" s="113" t="e">
        <f aca="false">#REF!</f>
        <v>#REF!</v>
      </c>
      <c r="Q119" s="113" t="e">
        <f aca="false">#REF!</f>
        <v>#REF!</v>
      </c>
      <c r="R119" s="113" t="n">
        <v>0</v>
      </c>
      <c r="S119" s="113" t="e">
        <f aca="false">P119+Q119+R119</f>
        <v>#REF!</v>
      </c>
      <c r="T119" s="113" t="e">
        <f aca="false">S119/10000</f>
        <v>#REF!</v>
      </c>
      <c r="V119" s="113" t="e">
        <f aca="false">#REF!</f>
        <v>#REF!</v>
      </c>
      <c r="W119" s="113" t="e">
        <f aca="false">#REF!</f>
        <v>#REF!</v>
      </c>
      <c r="X119" s="113" t="n">
        <v>0</v>
      </c>
      <c r="Y119" s="113" t="e">
        <f aca="false">V119+W119+X119</f>
        <v>#REF!</v>
      </c>
      <c r="Z119" s="113" t="e">
        <f aca="false">Y119/1000</f>
        <v>#REF!</v>
      </c>
      <c r="AB119" s="113" t="e">
        <f aca="false">#REF!</f>
        <v>#REF!</v>
      </c>
      <c r="AC119" s="113" t="e">
        <f aca="false">#REF!</f>
        <v>#REF!</v>
      </c>
      <c r="AD119" s="113" t="n">
        <v>0</v>
      </c>
      <c r="AE119" s="113" t="e">
        <f aca="false">AB119+AC119+AD119</f>
        <v>#REF!</v>
      </c>
      <c r="AF119" s="113" t="e">
        <f aca="false">AE119/100</f>
        <v>#REF!</v>
      </c>
      <c r="AH119" s="113" t="e">
        <f aca="false">#REF!</f>
        <v>#REF!</v>
      </c>
      <c r="AI119" s="113" t="e">
        <f aca="false">#REF!</f>
        <v>#REF!</v>
      </c>
      <c r="AJ119" s="113" t="n">
        <v>0</v>
      </c>
      <c r="AK119" s="113" t="e">
        <f aca="false">AH119+AI119+AJ119</f>
        <v>#REF!</v>
      </c>
      <c r="AL119" s="113" t="e">
        <f aca="false">AK119/365.25</f>
        <v>#REF!</v>
      </c>
      <c r="AN119" s="113" t="e">
        <f aca="false">#REF!</f>
        <v>#REF!</v>
      </c>
      <c r="AO119" s="113" t="e">
        <f aca="false">#REF!</f>
        <v>#REF!</v>
      </c>
      <c r="AP119" s="113" t="n">
        <v>0</v>
      </c>
      <c r="AQ119" s="113" t="e">
        <f aca="false">AN119+AO119+AP119</f>
        <v>#REF!</v>
      </c>
      <c r="AR119" s="113" t="e">
        <f aca="false">AQ119/10</f>
        <v>#REF!</v>
      </c>
      <c r="AT119" s="113" t="n">
        <v>0</v>
      </c>
      <c r="AU119" s="113" t="n">
        <v>0</v>
      </c>
      <c r="AV119" s="113" t="n">
        <f aca="false">AT119+AU119</f>
        <v>0</v>
      </c>
      <c r="AW119" s="113"/>
      <c r="AX119" s="113"/>
      <c r="AZ119" s="114" t="n">
        <v>0</v>
      </c>
      <c r="BE119" s="114" t="n">
        <v>0</v>
      </c>
      <c r="BF119" s="114" t="n">
        <v>0</v>
      </c>
      <c r="BG119" s="114" t="n">
        <v>0</v>
      </c>
    </row>
    <row r="120" customFormat="false" ht="12.75" hidden="false" customHeight="false" outlineLevel="0" collapsed="false">
      <c r="C120" s="107" t="n">
        <f aca="false">EOMONTH(C119,0)+1</f>
        <v>40725</v>
      </c>
      <c r="D120" s="108" t="n">
        <v>40721</v>
      </c>
      <c r="E120" s="26" t="n">
        <v>4.3505</v>
      </c>
      <c r="F120" s="27" t="n">
        <v>0.18</v>
      </c>
      <c r="G120" s="109" t="n">
        <v>0.0549589204414502</v>
      </c>
      <c r="H120" s="109" t="n">
        <f aca="false">1/((1+G120/2)^(2*((C120-$C$1)/365.25)))</f>
        <v>0.593561327938886</v>
      </c>
      <c r="I120" s="110" t="n">
        <f aca="false">D120-$C$1</f>
        <v>3510</v>
      </c>
      <c r="K120" s="26" t="n">
        <v>4.3095</v>
      </c>
      <c r="L120" s="26" t="n">
        <f aca="false">E120-K120</f>
        <v>0.0410000000000013</v>
      </c>
      <c r="M120" s="27" t="n">
        <v>0.18</v>
      </c>
      <c r="N120" s="112" t="n">
        <f aca="false">(F120-M120)*100</f>
        <v>0</v>
      </c>
      <c r="P120" s="113" t="e">
        <f aca="false">#REF!</f>
        <v>#REF!</v>
      </c>
      <c r="Q120" s="113" t="e">
        <f aca="false">#REF!</f>
        <v>#REF!</v>
      </c>
      <c r="R120" s="113" t="n">
        <v>0</v>
      </c>
      <c r="S120" s="113" t="e">
        <f aca="false">P120+Q120+R120</f>
        <v>#REF!</v>
      </c>
      <c r="T120" s="113" t="e">
        <f aca="false">S120/10000</f>
        <v>#REF!</v>
      </c>
      <c r="V120" s="113" t="e">
        <f aca="false">#REF!</f>
        <v>#REF!</v>
      </c>
      <c r="W120" s="113" t="e">
        <f aca="false">#REF!</f>
        <v>#REF!</v>
      </c>
      <c r="X120" s="113" t="n">
        <v>0</v>
      </c>
      <c r="Y120" s="113" t="e">
        <f aca="false">V120+W120+X120</f>
        <v>#REF!</v>
      </c>
      <c r="Z120" s="113" t="e">
        <f aca="false">Y120/1000</f>
        <v>#REF!</v>
      </c>
      <c r="AB120" s="113" t="e">
        <f aca="false">#REF!</f>
        <v>#REF!</v>
      </c>
      <c r="AC120" s="113" t="e">
        <f aca="false">#REF!</f>
        <v>#REF!</v>
      </c>
      <c r="AD120" s="113" t="n">
        <v>0</v>
      </c>
      <c r="AE120" s="113" t="e">
        <f aca="false">AB120+AC120+AD120</f>
        <v>#REF!</v>
      </c>
      <c r="AF120" s="113" t="e">
        <f aca="false">AE120/100</f>
        <v>#REF!</v>
      </c>
      <c r="AH120" s="113" t="e">
        <f aca="false">#REF!</f>
        <v>#REF!</v>
      </c>
      <c r="AI120" s="113" t="e">
        <f aca="false">#REF!</f>
        <v>#REF!</v>
      </c>
      <c r="AJ120" s="113" t="n">
        <v>0</v>
      </c>
      <c r="AK120" s="113" t="e">
        <f aca="false">AH120+AI120+AJ120</f>
        <v>#REF!</v>
      </c>
      <c r="AL120" s="113" t="e">
        <f aca="false">AK120/365.25</f>
        <v>#REF!</v>
      </c>
      <c r="AN120" s="113" t="e">
        <f aca="false">#REF!</f>
        <v>#REF!</v>
      </c>
      <c r="AO120" s="113" t="e">
        <f aca="false">#REF!</f>
        <v>#REF!</v>
      </c>
      <c r="AP120" s="113" t="n">
        <v>0</v>
      </c>
      <c r="AQ120" s="113" t="e">
        <f aca="false">AN120+AO120+AP120</f>
        <v>#REF!</v>
      </c>
      <c r="AR120" s="113" t="e">
        <f aca="false">AQ120/10</f>
        <v>#REF!</v>
      </c>
      <c r="AT120" s="113" t="n">
        <v>0</v>
      </c>
      <c r="AU120" s="113" t="n">
        <v>0</v>
      </c>
      <c r="AV120" s="113" t="n">
        <f aca="false">AT120+AU120</f>
        <v>0</v>
      </c>
      <c r="AW120" s="113"/>
      <c r="AX120" s="113"/>
      <c r="AZ120" s="114" t="n">
        <v>0</v>
      </c>
      <c r="BE120" s="114" t="n">
        <v>0</v>
      </c>
      <c r="BF120" s="114" t="n">
        <v>0</v>
      </c>
      <c r="BG120" s="114" t="n">
        <v>0</v>
      </c>
    </row>
    <row r="121" customFormat="false" ht="12.75" hidden="false" customHeight="false" outlineLevel="0" collapsed="false">
      <c r="C121" s="107" t="n">
        <f aca="false">EOMONTH(C120,0)+1</f>
        <v>40756</v>
      </c>
      <c r="D121" s="108" t="n">
        <v>40750</v>
      </c>
      <c r="E121" s="26" t="n">
        <v>4.3895</v>
      </c>
      <c r="F121" s="27" t="n">
        <v>0.18</v>
      </c>
      <c r="G121" s="109" t="n">
        <v>0.0550554374227286</v>
      </c>
      <c r="H121" s="109" t="n">
        <f aca="false">1/((1+G121/2)^(2*((C121-$C$1)/365.25)))</f>
        <v>0.590297851897168</v>
      </c>
      <c r="I121" s="110" t="n">
        <f aca="false">D121-$C$1</f>
        <v>3539</v>
      </c>
      <c r="K121" s="26" t="n">
        <v>4.3485</v>
      </c>
      <c r="L121" s="26" t="n">
        <f aca="false">E121-K121</f>
        <v>0.0410000000000013</v>
      </c>
      <c r="M121" s="27" t="n">
        <v>0.18</v>
      </c>
      <c r="N121" s="112" t="n">
        <f aca="false">(F121-M121)*100</f>
        <v>0</v>
      </c>
      <c r="P121" s="113" t="e">
        <f aca="false">#REF!</f>
        <v>#REF!</v>
      </c>
      <c r="Q121" s="113" t="e">
        <f aca="false">#REF!</f>
        <v>#REF!</v>
      </c>
      <c r="R121" s="113" t="n">
        <v>0</v>
      </c>
      <c r="S121" s="113" t="e">
        <f aca="false">P121+Q121+R121</f>
        <v>#REF!</v>
      </c>
      <c r="T121" s="113" t="e">
        <f aca="false">S121/10000</f>
        <v>#REF!</v>
      </c>
      <c r="V121" s="113" t="e">
        <f aca="false">#REF!</f>
        <v>#REF!</v>
      </c>
      <c r="W121" s="113" t="e">
        <f aca="false">#REF!</f>
        <v>#REF!</v>
      </c>
      <c r="X121" s="113" t="n">
        <v>0</v>
      </c>
      <c r="Y121" s="113" t="e">
        <f aca="false">V121+W121+X121</f>
        <v>#REF!</v>
      </c>
      <c r="Z121" s="113" t="e">
        <f aca="false">Y121/1000</f>
        <v>#REF!</v>
      </c>
      <c r="AB121" s="113" t="e">
        <f aca="false">#REF!</f>
        <v>#REF!</v>
      </c>
      <c r="AC121" s="113" t="e">
        <f aca="false">#REF!</f>
        <v>#REF!</v>
      </c>
      <c r="AD121" s="113" t="n">
        <v>0</v>
      </c>
      <c r="AE121" s="113" t="e">
        <f aca="false">AB121+AC121+AD121</f>
        <v>#REF!</v>
      </c>
      <c r="AF121" s="113" t="e">
        <f aca="false">AE121/100</f>
        <v>#REF!</v>
      </c>
      <c r="AH121" s="113" t="e">
        <f aca="false">#REF!</f>
        <v>#REF!</v>
      </c>
      <c r="AI121" s="113" t="e">
        <f aca="false">#REF!</f>
        <v>#REF!</v>
      </c>
      <c r="AJ121" s="113" t="n">
        <v>0</v>
      </c>
      <c r="AK121" s="113" t="e">
        <f aca="false">AH121+AI121+AJ121</f>
        <v>#REF!</v>
      </c>
      <c r="AL121" s="113" t="e">
        <f aca="false">AK121/365.25</f>
        <v>#REF!</v>
      </c>
      <c r="AN121" s="113" t="e">
        <f aca="false">#REF!</f>
        <v>#REF!</v>
      </c>
      <c r="AO121" s="113" t="e">
        <f aca="false">#REF!</f>
        <v>#REF!</v>
      </c>
      <c r="AP121" s="113" t="n">
        <v>0</v>
      </c>
      <c r="AQ121" s="113" t="e">
        <f aca="false">AN121+AO121+AP121</f>
        <v>#REF!</v>
      </c>
      <c r="AR121" s="113" t="e">
        <f aca="false">AQ121/10</f>
        <v>#REF!</v>
      </c>
      <c r="AT121" s="113" t="n">
        <v>0</v>
      </c>
      <c r="AU121" s="113" t="n">
        <v>0</v>
      </c>
      <c r="AV121" s="113" t="n">
        <f aca="false">AT121+AU121</f>
        <v>0</v>
      </c>
      <c r="AW121" s="113"/>
      <c r="AX121" s="113"/>
      <c r="AZ121" s="114" t="n">
        <v>0</v>
      </c>
      <c r="BE121" s="114" t="n">
        <v>0</v>
      </c>
      <c r="BF121" s="114" t="n">
        <v>0</v>
      </c>
      <c r="BG121" s="114" t="n">
        <v>0</v>
      </c>
    </row>
    <row r="122" customFormat="false" ht="12.75" hidden="false" customHeight="false" outlineLevel="0" collapsed="false">
      <c r="C122" s="107" t="n">
        <f aca="false">EOMONTH(C121,0)+1</f>
        <v>40787</v>
      </c>
      <c r="D122" s="108" t="n">
        <v>40781</v>
      </c>
      <c r="E122" s="26" t="n">
        <v>4.3785</v>
      </c>
      <c r="F122" s="27" t="n">
        <v>0.18</v>
      </c>
      <c r="G122" s="109" t="n">
        <v>0.0551519544071097</v>
      </c>
      <c r="H122" s="109" t="n">
        <f aca="false">1/((1+G122/2)^(2*((C122-$C$1)/365.25)))</f>
        <v>0.587042983784774</v>
      </c>
      <c r="I122" s="110" t="n">
        <f aca="false">D122-$C$1</f>
        <v>3570</v>
      </c>
      <c r="K122" s="26" t="n">
        <v>4.3375</v>
      </c>
      <c r="L122" s="26" t="n">
        <f aca="false">E122-K122</f>
        <v>0.0410000000000004</v>
      </c>
      <c r="M122" s="27" t="n">
        <v>0.18</v>
      </c>
      <c r="N122" s="112" t="n">
        <f aca="false">(F122-M122)*100</f>
        <v>0</v>
      </c>
      <c r="P122" s="113" t="e">
        <f aca="false">#REF!</f>
        <v>#REF!</v>
      </c>
      <c r="Q122" s="113" t="e">
        <f aca="false">#REF!</f>
        <v>#REF!</v>
      </c>
      <c r="R122" s="113" t="n">
        <v>0</v>
      </c>
      <c r="S122" s="113" t="e">
        <f aca="false">P122+Q122+R122</f>
        <v>#REF!</v>
      </c>
      <c r="T122" s="113" t="e">
        <f aca="false">S122/10000</f>
        <v>#REF!</v>
      </c>
      <c r="V122" s="113" t="e">
        <f aca="false">#REF!</f>
        <v>#REF!</v>
      </c>
      <c r="W122" s="113" t="e">
        <f aca="false">#REF!</f>
        <v>#REF!</v>
      </c>
      <c r="X122" s="113" t="n">
        <v>0</v>
      </c>
      <c r="Y122" s="113" t="e">
        <f aca="false">V122+W122+X122</f>
        <v>#REF!</v>
      </c>
      <c r="Z122" s="113" t="e">
        <f aca="false">Y122/1000</f>
        <v>#REF!</v>
      </c>
      <c r="AB122" s="113" t="e">
        <f aca="false">#REF!</f>
        <v>#REF!</v>
      </c>
      <c r="AC122" s="113" t="e">
        <f aca="false">#REF!</f>
        <v>#REF!</v>
      </c>
      <c r="AD122" s="113" t="n">
        <v>0</v>
      </c>
      <c r="AE122" s="113" t="e">
        <f aca="false">AB122+AC122+AD122</f>
        <v>#REF!</v>
      </c>
      <c r="AF122" s="113" t="e">
        <f aca="false">AE122/100</f>
        <v>#REF!</v>
      </c>
      <c r="AH122" s="113" t="e">
        <f aca="false">#REF!</f>
        <v>#REF!</v>
      </c>
      <c r="AI122" s="113" t="e">
        <f aca="false">#REF!</f>
        <v>#REF!</v>
      </c>
      <c r="AJ122" s="113" t="n">
        <v>0</v>
      </c>
      <c r="AK122" s="113" t="e">
        <f aca="false">AH122+AI122+AJ122</f>
        <v>#REF!</v>
      </c>
      <c r="AL122" s="113" t="e">
        <f aca="false">AK122/365.25</f>
        <v>#REF!</v>
      </c>
      <c r="AN122" s="113" t="e">
        <f aca="false">#REF!</f>
        <v>#REF!</v>
      </c>
      <c r="AO122" s="113" t="e">
        <f aca="false">#REF!</f>
        <v>#REF!</v>
      </c>
      <c r="AP122" s="113" t="n">
        <v>0</v>
      </c>
      <c r="AQ122" s="113" t="e">
        <f aca="false">AN122+AO122+AP122</f>
        <v>#REF!</v>
      </c>
      <c r="AR122" s="113" t="e">
        <f aca="false">AQ122/10</f>
        <v>#REF!</v>
      </c>
      <c r="AT122" s="113" t="n">
        <v>0</v>
      </c>
      <c r="AU122" s="113" t="n">
        <v>0</v>
      </c>
      <c r="AV122" s="113" t="n">
        <f aca="false">AT122+AU122</f>
        <v>0</v>
      </c>
      <c r="AW122" s="113"/>
      <c r="AX122" s="113"/>
      <c r="AZ122" s="114" t="n">
        <v>0</v>
      </c>
      <c r="BE122" s="114" t="n">
        <v>0</v>
      </c>
      <c r="BF122" s="114" t="n">
        <v>0</v>
      </c>
      <c r="BG122" s="114" t="n">
        <v>0</v>
      </c>
    </row>
    <row r="123" customFormat="false" ht="12.75" hidden="false" customHeight="false" outlineLevel="0" collapsed="false">
      <c r="C123" s="107" t="n">
        <f aca="false">EOMONTH(C122,0)+1</f>
        <v>40817</v>
      </c>
      <c r="D123" s="108" t="n">
        <v>40813</v>
      </c>
      <c r="E123" s="26" t="n">
        <v>4.3935</v>
      </c>
      <c r="F123" s="27" t="n">
        <v>0.18</v>
      </c>
      <c r="G123" s="109" t="n">
        <v>0.0552453579433361</v>
      </c>
      <c r="H123" s="109" t="n">
        <f aca="false">1/((1+G123/2)^(2*((C123-$C$1)/365.25)))</f>
        <v>0.583901360459764</v>
      </c>
      <c r="I123" s="110" t="n">
        <f aca="false">D123-$C$1</f>
        <v>3602</v>
      </c>
      <c r="K123" s="26" t="n">
        <v>4.3525</v>
      </c>
      <c r="L123" s="26" t="n">
        <f aca="false">E123-K123</f>
        <v>0.0410000000000013</v>
      </c>
      <c r="M123" s="27" t="n">
        <v>0.18</v>
      </c>
      <c r="N123" s="112" t="n">
        <f aca="false">(F123-M123)*100</f>
        <v>0</v>
      </c>
      <c r="P123" s="113" t="e">
        <f aca="false">#REF!</f>
        <v>#REF!</v>
      </c>
      <c r="Q123" s="113" t="e">
        <f aca="false">#REF!</f>
        <v>#REF!</v>
      </c>
      <c r="R123" s="113" t="n">
        <v>0</v>
      </c>
      <c r="S123" s="113" t="e">
        <f aca="false">P123+Q123+R123</f>
        <v>#REF!</v>
      </c>
      <c r="T123" s="113" t="e">
        <f aca="false">S123/10000</f>
        <v>#REF!</v>
      </c>
      <c r="V123" s="113" t="e">
        <f aca="false">#REF!</f>
        <v>#REF!</v>
      </c>
      <c r="W123" s="113" t="e">
        <f aca="false">#REF!</f>
        <v>#REF!</v>
      </c>
      <c r="X123" s="113" t="n">
        <v>0</v>
      </c>
      <c r="Y123" s="113" t="e">
        <f aca="false">V123+W123+X123</f>
        <v>#REF!</v>
      </c>
      <c r="Z123" s="113" t="e">
        <f aca="false">Y123/1000</f>
        <v>#REF!</v>
      </c>
      <c r="AB123" s="113" t="e">
        <f aca="false">#REF!</f>
        <v>#REF!</v>
      </c>
      <c r="AC123" s="113" t="e">
        <f aca="false">#REF!</f>
        <v>#REF!</v>
      </c>
      <c r="AD123" s="113" t="n">
        <v>0</v>
      </c>
      <c r="AE123" s="113" t="e">
        <f aca="false">AB123+AC123+AD123</f>
        <v>#REF!</v>
      </c>
      <c r="AF123" s="113" t="e">
        <f aca="false">AE123/100</f>
        <v>#REF!</v>
      </c>
      <c r="AH123" s="113" t="e">
        <f aca="false">#REF!</f>
        <v>#REF!</v>
      </c>
      <c r="AI123" s="113" t="e">
        <f aca="false">#REF!</f>
        <v>#REF!</v>
      </c>
      <c r="AJ123" s="113" t="n">
        <v>0</v>
      </c>
      <c r="AK123" s="113" t="e">
        <f aca="false">AH123+AI123+AJ123</f>
        <v>#REF!</v>
      </c>
      <c r="AL123" s="113" t="e">
        <f aca="false">AK123/365.25</f>
        <v>#REF!</v>
      </c>
      <c r="AN123" s="113" t="e">
        <f aca="false">#REF!</f>
        <v>#REF!</v>
      </c>
      <c r="AO123" s="113" t="e">
        <f aca="false">#REF!</f>
        <v>#REF!</v>
      </c>
      <c r="AP123" s="113" t="n">
        <v>0</v>
      </c>
      <c r="AQ123" s="113" t="e">
        <f aca="false">AN123+AO123+AP123</f>
        <v>#REF!</v>
      </c>
      <c r="AR123" s="113" t="e">
        <f aca="false">AQ123/10</f>
        <v>#REF!</v>
      </c>
      <c r="AT123" s="113" t="n">
        <v>0</v>
      </c>
      <c r="AU123" s="113" t="n">
        <v>0</v>
      </c>
      <c r="AV123" s="113" t="n">
        <f aca="false">AT123+AU123</f>
        <v>0</v>
      </c>
      <c r="AW123" s="113"/>
      <c r="AX123" s="113"/>
      <c r="AZ123" s="114" t="n">
        <v>0</v>
      </c>
      <c r="BE123" s="114" t="n">
        <v>0</v>
      </c>
      <c r="BF123" s="114" t="n">
        <v>0</v>
      </c>
      <c r="BG123" s="114" t="n">
        <v>0</v>
      </c>
    </row>
    <row r="124" customFormat="false" ht="12.75" hidden="false" customHeight="false" outlineLevel="0" collapsed="false">
      <c r="C124" s="107" t="n">
        <f aca="false">EOMONTH(C123,0)+1</f>
        <v>40848</v>
      </c>
      <c r="D124" s="108" t="n">
        <v>40842</v>
      </c>
      <c r="E124" s="26" t="n">
        <v>4.5505</v>
      </c>
      <c r="F124" s="27" t="n">
        <v>0.18</v>
      </c>
      <c r="G124" s="109" t="n">
        <v>0.0553418749338217</v>
      </c>
      <c r="H124" s="109" t="n">
        <f aca="false">1/((1+G124/2)^(2*((C124-$C$1)/365.25)))</f>
        <v>0.580663594575998</v>
      </c>
      <c r="I124" s="110" t="n">
        <f aca="false">D124-$C$1</f>
        <v>3631</v>
      </c>
      <c r="K124" s="26" t="n">
        <v>4.5095</v>
      </c>
      <c r="L124" s="26" t="n">
        <f aca="false">E124-K124</f>
        <v>0.0410000000000004</v>
      </c>
      <c r="M124" s="27" t="n">
        <v>0.18</v>
      </c>
      <c r="N124" s="112" t="n">
        <f aca="false">(F124-M124)*100</f>
        <v>0</v>
      </c>
      <c r="P124" s="113" t="e">
        <f aca="false">#REF!</f>
        <v>#REF!</v>
      </c>
      <c r="Q124" s="113" t="e">
        <f aca="false">#REF!</f>
        <v>#REF!</v>
      </c>
      <c r="R124" s="113" t="n">
        <v>0</v>
      </c>
      <c r="S124" s="113" t="e">
        <f aca="false">P124+Q124+R124</f>
        <v>#REF!</v>
      </c>
      <c r="T124" s="113" t="e">
        <f aca="false">S124/10000</f>
        <v>#REF!</v>
      </c>
      <c r="V124" s="113" t="e">
        <f aca="false">#REF!</f>
        <v>#REF!</v>
      </c>
      <c r="W124" s="113" t="e">
        <f aca="false">#REF!</f>
        <v>#REF!</v>
      </c>
      <c r="X124" s="113" t="n">
        <v>0</v>
      </c>
      <c r="Y124" s="113" t="e">
        <f aca="false">V124+W124+X124</f>
        <v>#REF!</v>
      </c>
      <c r="Z124" s="113" t="e">
        <f aca="false">Y124/1000</f>
        <v>#REF!</v>
      </c>
      <c r="AB124" s="113" t="e">
        <f aca="false">#REF!</f>
        <v>#REF!</v>
      </c>
      <c r="AC124" s="113" t="e">
        <f aca="false">#REF!</f>
        <v>#REF!</v>
      </c>
      <c r="AD124" s="113" t="n">
        <v>0</v>
      </c>
      <c r="AE124" s="113" t="e">
        <f aca="false">AB124+AC124+AD124</f>
        <v>#REF!</v>
      </c>
      <c r="AF124" s="113" t="e">
        <f aca="false">AE124/100</f>
        <v>#REF!</v>
      </c>
      <c r="AH124" s="113" t="e">
        <f aca="false">#REF!</f>
        <v>#REF!</v>
      </c>
      <c r="AI124" s="113" t="e">
        <f aca="false">#REF!</f>
        <v>#REF!</v>
      </c>
      <c r="AJ124" s="113" t="n">
        <v>0</v>
      </c>
      <c r="AK124" s="113" t="e">
        <f aca="false">AH124+AI124+AJ124</f>
        <v>#REF!</v>
      </c>
      <c r="AL124" s="113" t="e">
        <f aca="false">AK124/365.25</f>
        <v>#REF!</v>
      </c>
      <c r="AN124" s="113" t="e">
        <f aca="false">#REF!</f>
        <v>#REF!</v>
      </c>
      <c r="AO124" s="113" t="e">
        <f aca="false">#REF!</f>
        <v>#REF!</v>
      </c>
      <c r="AP124" s="113" t="n">
        <v>0</v>
      </c>
      <c r="AQ124" s="113" t="e">
        <f aca="false">AN124+AO124+AP124</f>
        <v>#REF!</v>
      </c>
      <c r="AR124" s="113" t="e">
        <f aca="false">AQ124/10</f>
        <v>#REF!</v>
      </c>
      <c r="AT124" s="113" t="n">
        <v>0</v>
      </c>
      <c r="AU124" s="113" t="n">
        <v>0</v>
      </c>
      <c r="AV124" s="113" t="n">
        <f aca="false">AT124+AU124</f>
        <v>0</v>
      </c>
      <c r="AW124" s="113"/>
      <c r="AX124" s="113"/>
      <c r="AZ124" s="114" t="n">
        <v>0</v>
      </c>
      <c r="BE124" s="114" t="n">
        <v>0</v>
      </c>
      <c r="BF124" s="114" t="n">
        <v>0</v>
      </c>
      <c r="BG124" s="114" t="n">
        <v>0</v>
      </c>
    </row>
    <row r="125" customFormat="false" ht="12.75" hidden="false" customHeight="false" outlineLevel="0" collapsed="false">
      <c r="C125" s="107" t="n">
        <f aca="false">EOMONTH(C124,0)+1</f>
        <v>40878</v>
      </c>
      <c r="D125" s="108" t="n">
        <v>40872</v>
      </c>
      <c r="E125" s="26" t="n">
        <v>4.7105</v>
      </c>
      <c r="F125" s="27" t="n">
        <v>0.18</v>
      </c>
      <c r="G125" s="109" t="n">
        <v>0.055419514776553</v>
      </c>
      <c r="H125" s="109" t="n">
        <f aca="false">1/((1+G125/2)^(2*((C125-$C$1)/365.25)))</f>
        <v>0.577627570394329</v>
      </c>
      <c r="I125" s="110" t="n">
        <f aca="false">D125-$C$1</f>
        <v>3661</v>
      </c>
      <c r="K125" s="26" t="n">
        <v>4.6695</v>
      </c>
      <c r="L125" s="26" t="n">
        <f aca="false">E125-K125</f>
        <v>0.0410000000000013</v>
      </c>
      <c r="M125" s="27" t="n">
        <v>0.18</v>
      </c>
      <c r="N125" s="112" t="n">
        <f aca="false">(F125-M125)*100</f>
        <v>0</v>
      </c>
      <c r="P125" s="113" t="e">
        <f aca="false">#REF!</f>
        <v>#REF!</v>
      </c>
      <c r="Q125" s="113" t="e">
        <f aca="false">#REF!</f>
        <v>#REF!</v>
      </c>
      <c r="R125" s="113" t="n">
        <v>0</v>
      </c>
      <c r="S125" s="113" t="e">
        <f aca="false">P125+Q125+R125</f>
        <v>#REF!</v>
      </c>
      <c r="T125" s="113" t="e">
        <f aca="false">S125/10000</f>
        <v>#REF!</v>
      </c>
      <c r="V125" s="113" t="e">
        <f aca="false">#REF!</f>
        <v>#REF!</v>
      </c>
      <c r="W125" s="113" t="e">
        <f aca="false">#REF!</f>
        <v>#REF!</v>
      </c>
      <c r="X125" s="113" t="n">
        <v>0</v>
      </c>
      <c r="Y125" s="113" t="e">
        <f aca="false">V125+W125+X125</f>
        <v>#REF!</v>
      </c>
      <c r="Z125" s="113" t="e">
        <f aca="false">Y125/1000</f>
        <v>#REF!</v>
      </c>
      <c r="AB125" s="113" t="e">
        <f aca="false">#REF!</f>
        <v>#REF!</v>
      </c>
      <c r="AC125" s="113" t="e">
        <f aca="false">#REF!</f>
        <v>#REF!</v>
      </c>
      <c r="AD125" s="113" t="n">
        <v>0</v>
      </c>
      <c r="AE125" s="113" t="e">
        <f aca="false">AB125+AC125+AD125</f>
        <v>#REF!</v>
      </c>
      <c r="AF125" s="113" t="e">
        <f aca="false">AE125/100</f>
        <v>#REF!</v>
      </c>
      <c r="AH125" s="113" t="e">
        <f aca="false">#REF!</f>
        <v>#REF!</v>
      </c>
      <c r="AI125" s="113" t="e">
        <f aca="false">#REF!</f>
        <v>#REF!</v>
      </c>
      <c r="AJ125" s="113" t="n">
        <v>0</v>
      </c>
      <c r="AK125" s="113" t="e">
        <f aca="false">AH125+AI125+AJ125</f>
        <v>#REF!</v>
      </c>
      <c r="AL125" s="113" t="e">
        <f aca="false">AK125/365.25</f>
        <v>#REF!</v>
      </c>
      <c r="AN125" s="113" t="e">
        <f aca="false">#REF!</f>
        <v>#REF!</v>
      </c>
      <c r="AO125" s="113" t="e">
        <f aca="false">#REF!</f>
        <v>#REF!</v>
      </c>
      <c r="AP125" s="113" t="n">
        <v>0</v>
      </c>
      <c r="AQ125" s="113" t="e">
        <f aca="false">AN125+AO125+AP125</f>
        <v>#REF!</v>
      </c>
      <c r="AR125" s="113" t="e">
        <f aca="false">AQ125/10</f>
        <v>#REF!</v>
      </c>
      <c r="AT125" s="113" t="n">
        <v>0</v>
      </c>
      <c r="AU125" s="113" t="n">
        <v>0</v>
      </c>
      <c r="AV125" s="113" t="n">
        <f aca="false">AT125+AU125</f>
        <v>0</v>
      </c>
      <c r="AW125" s="113"/>
      <c r="AX125" s="113"/>
      <c r="AZ125" s="114" t="n">
        <v>0</v>
      </c>
      <c r="BE125" s="114" t="n">
        <v>0</v>
      </c>
      <c r="BF125" s="114" t="n">
        <v>0</v>
      </c>
      <c r="BG125" s="114" t="n">
        <v>0</v>
      </c>
    </row>
    <row r="126" customFormat="false" ht="12.75" hidden="false" customHeight="false" outlineLevel="0" collapsed="false">
      <c r="C126" s="107" t="n">
        <f aca="false">EOMONTH(C125,0)+1</f>
        <v>40909</v>
      </c>
      <c r="D126" s="108" t="n">
        <v>40904</v>
      </c>
      <c r="E126" s="26" t="n">
        <v>4.743</v>
      </c>
      <c r="F126" s="27" t="n">
        <v>0.18</v>
      </c>
      <c r="G126" s="109" t="n">
        <v>0.0554671643034443</v>
      </c>
      <c r="H126" s="109" t="n">
        <f aca="false">1/((1+G126/2)^(2*((C126-$C$1)/365.25)))</f>
        <v>0.574683956519886</v>
      </c>
      <c r="I126" s="110" t="n">
        <f aca="false">D126-$C$1</f>
        <v>3693</v>
      </c>
      <c r="K126" s="26" t="n">
        <v>4.702</v>
      </c>
      <c r="L126" s="26" t="n">
        <f aca="false">E126-K126</f>
        <v>0.0410000000000004</v>
      </c>
      <c r="M126" s="27" t="n">
        <v>0.18</v>
      </c>
      <c r="N126" s="112" t="n">
        <f aca="false">(F126-M126)*100</f>
        <v>0</v>
      </c>
      <c r="P126" s="113" t="e">
        <f aca="false">#REF!</f>
        <v>#REF!</v>
      </c>
      <c r="Q126" s="113" t="e">
        <f aca="false">#REF!</f>
        <v>#REF!</v>
      </c>
      <c r="R126" s="113" t="n">
        <v>0</v>
      </c>
      <c r="S126" s="113" t="e">
        <f aca="false">P126+Q126+R126</f>
        <v>#REF!</v>
      </c>
      <c r="T126" s="113" t="e">
        <f aca="false">S126/10000</f>
        <v>#REF!</v>
      </c>
      <c r="V126" s="113" t="e">
        <f aca="false">#REF!</f>
        <v>#REF!</v>
      </c>
      <c r="W126" s="113" t="e">
        <f aca="false">#REF!</f>
        <v>#REF!</v>
      </c>
      <c r="X126" s="113" t="n">
        <v>0</v>
      </c>
      <c r="Y126" s="113" t="e">
        <f aca="false">V126+W126+X126</f>
        <v>#REF!</v>
      </c>
      <c r="Z126" s="113" t="e">
        <f aca="false">Y126/1000</f>
        <v>#REF!</v>
      </c>
      <c r="AB126" s="113" t="e">
        <f aca="false">#REF!</f>
        <v>#REF!</v>
      </c>
      <c r="AC126" s="113" t="e">
        <f aca="false">#REF!</f>
        <v>#REF!</v>
      </c>
      <c r="AD126" s="113" t="n">
        <v>0</v>
      </c>
      <c r="AE126" s="113" t="e">
        <f aca="false">AB126+AC126+AD126</f>
        <v>#REF!</v>
      </c>
      <c r="AF126" s="113" t="e">
        <f aca="false">AE126/100</f>
        <v>#REF!</v>
      </c>
      <c r="AH126" s="113" t="e">
        <f aca="false">#REF!</f>
        <v>#REF!</v>
      </c>
      <c r="AI126" s="113" t="e">
        <f aca="false">#REF!</f>
        <v>#REF!</v>
      </c>
      <c r="AJ126" s="113" t="n">
        <v>0</v>
      </c>
      <c r="AK126" s="113" t="e">
        <f aca="false">AH126+AI126+AJ126</f>
        <v>#REF!</v>
      </c>
      <c r="AL126" s="113" t="e">
        <f aca="false">AK126/365.25</f>
        <v>#REF!</v>
      </c>
      <c r="AN126" s="113" t="e">
        <f aca="false">#REF!</f>
        <v>#REF!</v>
      </c>
      <c r="AO126" s="113" t="e">
        <f aca="false">#REF!</f>
        <v>#REF!</v>
      </c>
      <c r="AP126" s="113" t="n">
        <v>0</v>
      </c>
      <c r="AQ126" s="113" t="e">
        <f aca="false">AN126+AO126+AP126</f>
        <v>#REF!</v>
      </c>
      <c r="AR126" s="113" t="e">
        <f aca="false">AQ126/10</f>
        <v>#REF!</v>
      </c>
      <c r="AT126" s="113" t="n">
        <v>0</v>
      </c>
      <c r="AU126" s="113" t="n">
        <v>0</v>
      </c>
      <c r="AV126" s="113" t="n">
        <f aca="false">AT126+AU126</f>
        <v>0</v>
      </c>
      <c r="AW126" s="113"/>
      <c r="AX126" s="113"/>
      <c r="AZ126" s="114" t="n">
        <v>0</v>
      </c>
      <c r="BE126" s="114" t="n">
        <v>0</v>
      </c>
      <c r="BF126" s="114" t="n">
        <v>0</v>
      </c>
      <c r="BG126" s="114" t="n">
        <v>0</v>
      </c>
    </row>
    <row r="127" customFormat="false" ht="12.75" hidden="false" customHeight="false" outlineLevel="0" collapsed="false">
      <c r="C127" s="107" t="n">
        <f aca="false">EOMONTH(C126,0)+1</f>
        <v>40940</v>
      </c>
      <c r="D127" s="108" t="n">
        <v>40934</v>
      </c>
      <c r="E127" s="26" t="n">
        <v>4.659</v>
      </c>
      <c r="F127" s="27" t="n">
        <v>0.175</v>
      </c>
      <c r="G127" s="109" t="n">
        <v>0.0555148138310919</v>
      </c>
      <c r="H127" s="109" t="n">
        <f aca="false">1/((1+G127/2)^(2*((C127-$C$1)/365.25)))</f>
        <v>0.571750849893972</v>
      </c>
      <c r="I127" s="110" t="n">
        <f aca="false">D127-$C$1</f>
        <v>3723</v>
      </c>
      <c r="K127" s="26" t="n">
        <v>4.618</v>
      </c>
      <c r="L127" s="26" t="n">
        <f aca="false">E127-K127</f>
        <v>0.0410000000000004</v>
      </c>
      <c r="M127" s="27" t="n">
        <v>0.175</v>
      </c>
      <c r="N127" s="112" t="n">
        <f aca="false">(F127-M127)*100</f>
        <v>0</v>
      </c>
      <c r="P127" s="113" t="e">
        <f aca="false">#REF!</f>
        <v>#REF!</v>
      </c>
      <c r="Q127" s="113" t="e">
        <f aca="false">#REF!</f>
        <v>#REF!</v>
      </c>
      <c r="R127" s="113" t="n">
        <v>0</v>
      </c>
      <c r="S127" s="113" t="e">
        <f aca="false">P127+Q127+R127</f>
        <v>#REF!</v>
      </c>
      <c r="T127" s="113" t="e">
        <f aca="false">S127/10000</f>
        <v>#REF!</v>
      </c>
      <c r="V127" s="113" t="e">
        <f aca="false">#REF!</f>
        <v>#REF!</v>
      </c>
      <c r="W127" s="113" t="e">
        <f aca="false">#REF!</f>
        <v>#REF!</v>
      </c>
      <c r="X127" s="113" t="n">
        <v>0</v>
      </c>
      <c r="Y127" s="113" t="e">
        <f aca="false">V127+W127+X127</f>
        <v>#REF!</v>
      </c>
      <c r="Z127" s="113" t="e">
        <f aca="false">Y127/1000</f>
        <v>#REF!</v>
      </c>
      <c r="AB127" s="113" t="e">
        <f aca="false">#REF!</f>
        <v>#REF!</v>
      </c>
      <c r="AC127" s="113" t="e">
        <f aca="false">#REF!</f>
        <v>#REF!</v>
      </c>
      <c r="AD127" s="113" t="n">
        <v>0</v>
      </c>
      <c r="AE127" s="113" t="e">
        <f aca="false">AB127+AC127+AD127</f>
        <v>#REF!</v>
      </c>
      <c r="AF127" s="113" t="e">
        <f aca="false">AE127/100</f>
        <v>#REF!</v>
      </c>
      <c r="AH127" s="113" t="e">
        <f aca="false">#REF!</f>
        <v>#REF!</v>
      </c>
      <c r="AI127" s="113" t="e">
        <f aca="false">#REF!</f>
        <v>#REF!</v>
      </c>
      <c r="AJ127" s="113" t="n">
        <v>0</v>
      </c>
      <c r="AK127" s="113" t="e">
        <f aca="false">AH127+AI127+AJ127</f>
        <v>#REF!</v>
      </c>
      <c r="AL127" s="113" t="e">
        <f aca="false">AK127/365.25</f>
        <v>#REF!</v>
      </c>
      <c r="AN127" s="113" t="e">
        <f aca="false">#REF!</f>
        <v>#REF!</v>
      </c>
      <c r="AO127" s="113" t="e">
        <f aca="false">#REF!</f>
        <v>#REF!</v>
      </c>
      <c r="AP127" s="113" t="n">
        <v>0</v>
      </c>
      <c r="AQ127" s="113" t="e">
        <f aca="false">AN127+AO127+AP127</f>
        <v>#REF!</v>
      </c>
      <c r="AR127" s="113" t="e">
        <f aca="false">AQ127/10</f>
        <v>#REF!</v>
      </c>
      <c r="AT127" s="113" t="n">
        <v>0</v>
      </c>
      <c r="AU127" s="113" t="n">
        <v>0</v>
      </c>
      <c r="AV127" s="113" t="n">
        <f aca="false">AT127+AU127</f>
        <v>0</v>
      </c>
      <c r="AW127" s="113"/>
      <c r="AX127" s="113"/>
      <c r="AZ127" s="114" t="n">
        <v>0</v>
      </c>
      <c r="BE127" s="114" t="n">
        <v>0</v>
      </c>
      <c r="BF127" s="114" t="n">
        <v>0</v>
      </c>
      <c r="BG127" s="114" t="n">
        <v>0</v>
      </c>
    </row>
    <row r="128" customFormat="false" ht="12.75" hidden="false" customHeight="false" outlineLevel="0" collapsed="false">
      <c r="C128" s="107" t="n">
        <f aca="false">EOMONTH(C127,0)+1</f>
        <v>40969</v>
      </c>
      <c r="D128" s="108" t="n">
        <v>40963</v>
      </c>
      <c r="E128" s="26" t="n">
        <v>4.524</v>
      </c>
      <c r="F128" s="27" t="n">
        <v>0.17</v>
      </c>
      <c r="G128" s="109" t="n">
        <v>0.05555938919635</v>
      </c>
      <c r="H128" s="109" t="n">
        <f aca="false">1/((1+G128/2)^(2*((C128-$C$1)/365.25)))</f>
        <v>0.569016481610342</v>
      </c>
      <c r="I128" s="110" t="n">
        <f aca="false">D128-$C$1</f>
        <v>3752</v>
      </c>
      <c r="K128" s="26" t="n">
        <v>4.483</v>
      </c>
      <c r="L128" s="26" t="n">
        <f aca="false">E128-K128</f>
        <v>0.0410000000000013</v>
      </c>
      <c r="M128" s="27" t="n">
        <v>0.17</v>
      </c>
      <c r="N128" s="112" t="n">
        <f aca="false">(F128-M128)*100</f>
        <v>0</v>
      </c>
      <c r="P128" s="113" t="e">
        <f aca="false">#REF!</f>
        <v>#REF!</v>
      </c>
      <c r="Q128" s="113" t="e">
        <f aca="false">#REF!</f>
        <v>#REF!</v>
      </c>
      <c r="R128" s="113" t="n">
        <v>0</v>
      </c>
      <c r="S128" s="113" t="e">
        <f aca="false">P128+Q128+R128</f>
        <v>#REF!</v>
      </c>
      <c r="T128" s="113" t="e">
        <f aca="false">S128/10000</f>
        <v>#REF!</v>
      </c>
      <c r="V128" s="113" t="e">
        <f aca="false">#REF!</f>
        <v>#REF!</v>
      </c>
      <c r="W128" s="113" t="e">
        <f aca="false">#REF!</f>
        <v>#REF!</v>
      </c>
      <c r="X128" s="113" t="n">
        <v>0</v>
      </c>
      <c r="Y128" s="113" t="e">
        <f aca="false">V128+W128+X128</f>
        <v>#REF!</v>
      </c>
      <c r="Z128" s="113" t="e">
        <f aca="false">Y128/1000</f>
        <v>#REF!</v>
      </c>
      <c r="AB128" s="113" t="e">
        <f aca="false">#REF!</f>
        <v>#REF!</v>
      </c>
      <c r="AC128" s="113" t="e">
        <f aca="false">#REF!</f>
        <v>#REF!</v>
      </c>
      <c r="AD128" s="113" t="n">
        <v>0</v>
      </c>
      <c r="AE128" s="113" t="e">
        <f aca="false">AB128+AC128+AD128</f>
        <v>#REF!</v>
      </c>
      <c r="AF128" s="113" t="e">
        <f aca="false">AE128/100</f>
        <v>#REF!</v>
      </c>
      <c r="AH128" s="113" t="e">
        <f aca="false">#REF!</f>
        <v>#REF!</v>
      </c>
      <c r="AI128" s="113" t="e">
        <f aca="false">#REF!</f>
        <v>#REF!</v>
      </c>
      <c r="AJ128" s="113" t="n">
        <v>0</v>
      </c>
      <c r="AK128" s="113" t="e">
        <f aca="false">AH128+AI128+AJ128</f>
        <v>#REF!</v>
      </c>
      <c r="AL128" s="113" t="e">
        <f aca="false">AK128/365.25</f>
        <v>#REF!</v>
      </c>
      <c r="AN128" s="113" t="e">
        <f aca="false">#REF!</f>
        <v>#REF!</v>
      </c>
      <c r="AO128" s="113" t="e">
        <f aca="false">#REF!</f>
        <v>#REF!</v>
      </c>
      <c r="AP128" s="113" t="n">
        <v>0</v>
      </c>
      <c r="AQ128" s="113" t="e">
        <f aca="false">AN128+AO128+AP128</f>
        <v>#REF!</v>
      </c>
      <c r="AR128" s="113" t="e">
        <f aca="false">AQ128/10</f>
        <v>#REF!</v>
      </c>
      <c r="AT128" s="113" t="n">
        <v>0</v>
      </c>
      <c r="AU128" s="113" t="n">
        <v>0</v>
      </c>
      <c r="AV128" s="113" t="n">
        <f aca="false">AT128+AU128</f>
        <v>0</v>
      </c>
      <c r="AW128" s="113"/>
      <c r="AX128" s="113"/>
      <c r="AZ128" s="114" t="n">
        <v>0</v>
      </c>
      <c r="BE128" s="114" t="n">
        <v>0</v>
      </c>
      <c r="BF128" s="114" t="n">
        <v>0</v>
      </c>
      <c r="BG128" s="114" t="n">
        <v>0</v>
      </c>
    </row>
    <row r="129" customFormat="false" ht="12.75" hidden="false" customHeight="false" outlineLevel="0" collapsed="false">
      <c r="C129" s="107" t="n">
        <f aca="false">EOMONTH(C128,0)+1</f>
        <v>41000</v>
      </c>
      <c r="D129" s="108" t="n">
        <v>40995</v>
      </c>
      <c r="E129" s="26" t="n">
        <v>4.374</v>
      </c>
      <c r="F129" s="27" t="n">
        <v>0.17</v>
      </c>
      <c r="G129" s="109" t="n">
        <v>0.0556070387254608</v>
      </c>
      <c r="H129" s="109" t="n">
        <f aca="false">1/((1+G129/2)^(2*((C129-$C$1)/365.25)))</f>
        <v>0.566103690140537</v>
      </c>
      <c r="I129" s="110" t="n">
        <f aca="false">D129-$C$1</f>
        <v>3784</v>
      </c>
      <c r="K129" s="26" t="n">
        <v>4.333</v>
      </c>
      <c r="L129" s="26" t="n">
        <f aca="false">E129-K129</f>
        <v>0.0410000000000004</v>
      </c>
      <c r="M129" s="27" t="n">
        <v>0.17</v>
      </c>
      <c r="N129" s="112" t="n">
        <f aca="false">(F129-M129)*100</f>
        <v>0</v>
      </c>
      <c r="P129" s="113" t="e">
        <f aca="false">#REF!</f>
        <v>#REF!</v>
      </c>
      <c r="Q129" s="113" t="e">
        <f aca="false">#REF!</f>
        <v>#REF!</v>
      </c>
      <c r="R129" s="113" t="n">
        <v>0</v>
      </c>
      <c r="S129" s="113" t="e">
        <f aca="false">P129+Q129+R129</f>
        <v>#REF!</v>
      </c>
      <c r="T129" s="113" t="e">
        <f aca="false">S129/10000</f>
        <v>#REF!</v>
      </c>
      <c r="V129" s="113" t="e">
        <f aca="false">#REF!</f>
        <v>#REF!</v>
      </c>
      <c r="W129" s="113" t="e">
        <f aca="false">#REF!</f>
        <v>#REF!</v>
      </c>
      <c r="X129" s="113" t="n">
        <v>0</v>
      </c>
      <c r="Y129" s="113" t="e">
        <f aca="false">V129+W129+X129</f>
        <v>#REF!</v>
      </c>
      <c r="Z129" s="113" t="e">
        <f aca="false">Y129/1000</f>
        <v>#REF!</v>
      </c>
      <c r="AB129" s="113" t="e">
        <f aca="false">#REF!</f>
        <v>#REF!</v>
      </c>
      <c r="AC129" s="113" t="e">
        <f aca="false">#REF!</f>
        <v>#REF!</v>
      </c>
      <c r="AD129" s="113" t="n">
        <v>0</v>
      </c>
      <c r="AE129" s="113" t="e">
        <f aca="false">AB129+AC129+AD129</f>
        <v>#REF!</v>
      </c>
      <c r="AF129" s="113" t="e">
        <f aca="false">AE129/100</f>
        <v>#REF!</v>
      </c>
      <c r="AH129" s="113" t="e">
        <f aca="false">#REF!</f>
        <v>#REF!</v>
      </c>
      <c r="AI129" s="113" t="e">
        <f aca="false">#REF!</f>
        <v>#REF!</v>
      </c>
      <c r="AJ129" s="113" t="n">
        <v>0</v>
      </c>
      <c r="AK129" s="113" t="e">
        <f aca="false">AH129+AI129+AJ129</f>
        <v>#REF!</v>
      </c>
      <c r="AL129" s="113" t="e">
        <f aca="false">AK129/365.25</f>
        <v>#REF!</v>
      </c>
      <c r="AN129" s="113" t="e">
        <f aca="false">#REF!</f>
        <v>#REF!</v>
      </c>
      <c r="AO129" s="113" t="e">
        <f aca="false">#REF!</f>
        <v>#REF!</v>
      </c>
      <c r="AP129" s="113" t="n">
        <v>0</v>
      </c>
      <c r="AQ129" s="113" t="e">
        <f aca="false">AN129+AO129+AP129</f>
        <v>#REF!</v>
      </c>
      <c r="AR129" s="113" t="e">
        <f aca="false">AQ129/10</f>
        <v>#REF!</v>
      </c>
      <c r="AT129" s="113" t="n">
        <v>0</v>
      </c>
      <c r="AU129" s="113" t="n">
        <v>0</v>
      </c>
      <c r="AV129" s="113" t="n">
        <f aca="false">AT129+AU129</f>
        <v>0</v>
      </c>
      <c r="AW129" s="113"/>
      <c r="AX129" s="113"/>
      <c r="AZ129" s="114" t="n">
        <v>0</v>
      </c>
      <c r="BE129" s="114" t="n">
        <v>0</v>
      </c>
      <c r="BF129" s="114" t="n">
        <v>0</v>
      </c>
      <c r="BG129" s="114" t="n">
        <v>0</v>
      </c>
    </row>
    <row r="130" customFormat="false" ht="12.75" hidden="false" customHeight="false" outlineLevel="0" collapsed="false">
      <c r="C130" s="107" t="n">
        <f aca="false">EOMONTH(C129,0)+1</f>
        <v>41030</v>
      </c>
      <c r="D130" s="108" t="n">
        <v>41024</v>
      </c>
      <c r="E130" s="26" t="n">
        <v>4.378</v>
      </c>
      <c r="F130" s="27" t="n">
        <v>0.17</v>
      </c>
      <c r="G130" s="109" t="n">
        <v>0.0556531511737073</v>
      </c>
      <c r="H130" s="109" t="n">
        <f aca="false">1/((1+G130/2)^(2*((C130-$C$1)/365.25)))</f>
        <v>0.56329484257466</v>
      </c>
      <c r="I130" s="110" t="n">
        <f aca="false">D130-$C$1</f>
        <v>3813</v>
      </c>
      <c r="K130" s="26" t="n">
        <v>4.337</v>
      </c>
      <c r="L130" s="26" t="n">
        <f aca="false">E130-K130</f>
        <v>0.0410000000000013</v>
      </c>
      <c r="M130" s="27" t="n">
        <v>0.17</v>
      </c>
      <c r="N130" s="112" t="n">
        <f aca="false">(F130-M130)*100</f>
        <v>0</v>
      </c>
      <c r="P130" s="113" t="e">
        <f aca="false">#REF!</f>
        <v>#REF!</v>
      </c>
      <c r="Q130" s="113" t="e">
        <f aca="false">#REF!</f>
        <v>#REF!</v>
      </c>
      <c r="R130" s="113" t="n">
        <v>0</v>
      </c>
      <c r="S130" s="113" t="e">
        <f aca="false">P130+Q130+R130</f>
        <v>#REF!</v>
      </c>
      <c r="T130" s="113" t="e">
        <f aca="false">S130/10000</f>
        <v>#REF!</v>
      </c>
      <c r="V130" s="113" t="e">
        <f aca="false">#REF!</f>
        <v>#REF!</v>
      </c>
      <c r="W130" s="113" t="e">
        <f aca="false">#REF!</f>
        <v>#REF!</v>
      </c>
      <c r="X130" s="113" t="n">
        <v>0</v>
      </c>
      <c r="Y130" s="113" t="e">
        <f aca="false">V130+W130+X130</f>
        <v>#REF!</v>
      </c>
      <c r="Z130" s="113" t="e">
        <f aca="false">Y130/1000</f>
        <v>#REF!</v>
      </c>
      <c r="AB130" s="113" t="e">
        <f aca="false">#REF!</f>
        <v>#REF!</v>
      </c>
      <c r="AC130" s="113" t="e">
        <f aca="false">#REF!</f>
        <v>#REF!</v>
      </c>
      <c r="AD130" s="113" t="n">
        <v>0</v>
      </c>
      <c r="AE130" s="113" t="e">
        <f aca="false">AB130+AC130+AD130</f>
        <v>#REF!</v>
      </c>
      <c r="AF130" s="113" t="e">
        <f aca="false">AE130/100</f>
        <v>#REF!</v>
      </c>
      <c r="AH130" s="113" t="e">
        <f aca="false">#REF!</f>
        <v>#REF!</v>
      </c>
      <c r="AI130" s="113" t="e">
        <f aca="false">#REF!</f>
        <v>#REF!</v>
      </c>
      <c r="AJ130" s="113" t="n">
        <v>0</v>
      </c>
      <c r="AK130" s="113" t="e">
        <f aca="false">AH130+AI130+AJ130</f>
        <v>#REF!</v>
      </c>
      <c r="AL130" s="113" t="e">
        <f aca="false">AK130/365.25</f>
        <v>#REF!</v>
      </c>
      <c r="AN130" s="113" t="e">
        <f aca="false">#REF!</f>
        <v>#REF!</v>
      </c>
      <c r="AO130" s="113" t="e">
        <f aca="false">#REF!</f>
        <v>#REF!</v>
      </c>
      <c r="AP130" s="113" t="n">
        <v>0</v>
      </c>
      <c r="AQ130" s="113" t="e">
        <f aca="false">AN130+AO130+AP130</f>
        <v>#REF!</v>
      </c>
      <c r="AR130" s="113" t="e">
        <f aca="false">AQ130/10</f>
        <v>#REF!</v>
      </c>
      <c r="AT130" s="113" t="n">
        <v>0</v>
      </c>
      <c r="AU130" s="113" t="n">
        <v>0</v>
      </c>
      <c r="AV130" s="113" t="n">
        <f aca="false">AT130+AU130</f>
        <v>0</v>
      </c>
      <c r="AW130" s="113"/>
      <c r="AX130" s="113"/>
      <c r="AZ130" s="114" t="n">
        <v>0</v>
      </c>
      <c r="BE130" s="114" t="n">
        <v>0</v>
      </c>
      <c r="BF130" s="114" t="n">
        <v>0</v>
      </c>
      <c r="BG130" s="114" t="n">
        <v>0</v>
      </c>
    </row>
    <row r="131" customFormat="false" ht="12.75" hidden="false" customHeight="false" outlineLevel="0" collapsed="false">
      <c r="C131" s="107" t="n">
        <f aca="false">EOMONTH(C130,0)+1</f>
        <v>41061</v>
      </c>
      <c r="D131" s="108" t="n">
        <v>41054</v>
      </c>
      <c r="E131" s="26" t="n">
        <v>4.418</v>
      </c>
      <c r="F131" s="27" t="n">
        <v>0.17</v>
      </c>
      <c r="G131" s="109" t="n">
        <v>0.0557008007043054</v>
      </c>
      <c r="H131" s="109" t="n">
        <f aca="false">1/((1+G131/2)^(2*((C131-$C$1)/365.25)))</f>
        <v>0.560402674525875</v>
      </c>
      <c r="I131" s="110" t="n">
        <f aca="false">D131-$C$1</f>
        <v>3843</v>
      </c>
      <c r="K131" s="26" t="n">
        <v>4.377</v>
      </c>
      <c r="L131" s="26" t="n">
        <f aca="false">E131-K131</f>
        <v>0.0410000000000004</v>
      </c>
      <c r="M131" s="27" t="n">
        <v>0.17</v>
      </c>
      <c r="N131" s="112" t="n">
        <f aca="false">(F131-M131)*100</f>
        <v>0</v>
      </c>
      <c r="P131" s="113" t="e">
        <f aca="false">#REF!</f>
        <v>#REF!</v>
      </c>
      <c r="Q131" s="113" t="e">
        <f aca="false">#REF!</f>
        <v>#REF!</v>
      </c>
      <c r="R131" s="113" t="n">
        <v>0</v>
      </c>
      <c r="S131" s="113" t="e">
        <f aca="false">P131+Q131+R131</f>
        <v>#REF!</v>
      </c>
      <c r="T131" s="113" t="e">
        <f aca="false">S131/10000</f>
        <v>#REF!</v>
      </c>
      <c r="V131" s="113" t="e">
        <f aca="false">#REF!</f>
        <v>#REF!</v>
      </c>
      <c r="W131" s="113" t="e">
        <f aca="false">#REF!</f>
        <v>#REF!</v>
      </c>
      <c r="X131" s="113" t="n">
        <v>0</v>
      </c>
      <c r="Y131" s="113" t="e">
        <f aca="false">V131+W131+X131</f>
        <v>#REF!</v>
      </c>
      <c r="Z131" s="113" t="e">
        <f aca="false">Y131/1000</f>
        <v>#REF!</v>
      </c>
      <c r="AB131" s="113" t="e">
        <f aca="false">#REF!</f>
        <v>#REF!</v>
      </c>
      <c r="AC131" s="113" t="e">
        <f aca="false">#REF!</f>
        <v>#REF!</v>
      </c>
      <c r="AD131" s="113" t="n">
        <v>0</v>
      </c>
      <c r="AE131" s="113" t="e">
        <f aca="false">AB131+AC131+AD131</f>
        <v>#REF!</v>
      </c>
      <c r="AF131" s="113" t="e">
        <f aca="false">AE131/100</f>
        <v>#REF!</v>
      </c>
      <c r="AH131" s="113" t="e">
        <f aca="false">#REF!</f>
        <v>#REF!</v>
      </c>
      <c r="AI131" s="113" t="e">
        <f aca="false">#REF!</f>
        <v>#REF!</v>
      </c>
      <c r="AJ131" s="113" t="n">
        <v>0</v>
      </c>
      <c r="AK131" s="113" t="e">
        <f aca="false">AH131+AI131+AJ131</f>
        <v>#REF!</v>
      </c>
      <c r="AL131" s="113" t="e">
        <f aca="false">AK131/365.25</f>
        <v>#REF!</v>
      </c>
      <c r="AN131" s="113" t="e">
        <f aca="false">#REF!</f>
        <v>#REF!</v>
      </c>
      <c r="AO131" s="113" t="e">
        <f aca="false">#REF!</f>
        <v>#REF!</v>
      </c>
      <c r="AP131" s="113" t="n">
        <v>0</v>
      </c>
      <c r="AQ131" s="113" t="e">
        <f aca="false">AN131+AO131+AP131</f>
        <v>#REF!</v>
      </c>
      <c r="AR131" s="113" t="e">
        <f aca="false">AQ131/10</f>
        <v>#REF!</v>
      </c>
      <c r="AT131" s="113" t="n">
        <v>0</v>
      </c>
      <c r="AU131" s="113" t="n">
        <v>0</v>
      </c>
      <c r="AV131" s="113" t="n">
        <f aca="false">AT131+AU131</f>
        <v>0</v>
      </c>
      <c r="AW131" s="113"/>
      <c r="AX131" s="113"/>
      <c r="AZ131" s="114" t="n">
        <v>0</v>
      </c>
      <c r="BE131" s="114" t="n">
        <v>0</v>
      </c>
      <c r="BF131" s="114" t="n">
        <v>0</v>
      </c>
      <c r="BG131" s="114" t="n">
        <v>0</v>
      </c>
    </row>
    <row r="132" customFormat="false" ht="12.75" hidden="false" customHeight="false" outlineLevel="0" collapsed="false">
      <c r="C132" s="107" t="n">
        <f aca="false">EOMONTH(C131,0)+1</f>
        <v>41091</v>
      </c>
      <c r="D132" s="108" t="n">
        <v>41086</v>
      </c>
      <c r="E132" s="26" t="n">
        <v>4.463</v>
      </c>
      <c r="F132" s="27" t="n">
        <v>0.17</v>
      </c>
      <c r="G132" s="109" t="n">
        <v>0.0557469131539916</v>
      </c>
      <c r="H132" s="109" t="n">
        <f aca="false">1/((1+G132/2)^(2*((C132-$C$1)/365.25)))</f>
        <v>0.557613769746024</v>
      </c>
      <c r="I132" s="110" t="n">
        <f aca="false">D132-$C$1</f>
        <v>3875</v>
      </c>
      <c r="K132" s="26" t="n">
        <v>4.422</v>
      </c>
      <c r="L132" s="26" t="n">
        <f aca="false">E132-K132</f>
        <v>0.0410000000000013</v>
      </c>
      <c r="M132" s="27" t="n">
        <v>0.17</v>
      </c>
      <c r="N132" s="112" t="n">
        <f aca="false">(F132-M132)*100</f>
        <v>0</v>
      </c>
      <c r="P132" s="113" t="e">
        <f aca="false">#REF!</f>
        <v>#REF!</v>
      </c>
      <c r="Q132" s="113" t="e">
        <f aca="false">#REF!</f>
        <v>#REF!</v>
      </c>
      <c r="R132" s="113" t="n">
        <v>0</v>
      </c>
      <c r="S132" s="113" t="e">
        <f aca="false">P132+Q132+R132</f>
        <v>#REF!</v>
      </c>
      <c r="T132" s="113" t="e">
        <f aca="false">S132/10000</f>
        <v>#REF!</v>
      </c>
      <c r="V132" s="113" t="e">
        <f aca="false">#REF!</f>
        <v>#REF!</v>
      </c>
      <c r="W132" s="113" t="e">
        <f aca="false">#REF!</f>
        <v>#REF!</v>
      </c>
      <c r="X132" s="113" t="n">
        <v>0</v>
      </c>
      <c r="Y132" s="113" t="e">
        <f aca="false">V132+W132+X132</f>
        <v>#REF!</v>
      </c>
      <c r="Z132" s="113" t="e">
        <f aca="false">Y132/1000</f>
        <v>#REF!</v>
      </c>
      <c r="AB132" s="113" t="e">
        <f aca="false">#REF!</f>
        <v>#REF!</v>
      </c>
      <c r="AC132" s="113" t="e">
        <f aca="false">#REF!</f>
        <v>#REF!</v>
      </c>
      <c r="AD132" s="113" t="n">
        <v>0</v>
      </c>
      <c r="AE132" s="113" t="e">
        <f aca="false">AB132+AC132+AD132</f>
        <v>#REF!</v>
      </c>
      <c r="AF132" s="113" t="e">
        <f aca="false">AE132/100</f>
        <v>#REF!</v>
      </c>
      <c r="AH132" s="113" t="e">
        <f aca="false">#REF!</f>
        <v>#REF!</v>
      </c>
      <c r="AI132" s="113" t="e">
        <f aca="false">#REF!</f>
        <v>#REF!</v>
      </c>
      <c r="AJ132" s="113" t="n">
        <v>0</v>
      </c>
      <c r="AK132" s="113" t="e">
        <f aca="false">AH132+AI132+AJ132</f>
        <v>#REF!</v>
      </c>
      <c r="AL132" s="113" t="e">
        <f aca="false">AK132/365.25</f>
        <v>#REF!</v>
      </c>
      <c r="AN132" s="113" t="e">
        <f aca="false">#REF!</f>
        <v>#REF!</v>
      </c>
      <c r="AO132" s="113" t="e">
        <f aca="false">#REF!</f>
        <v>#REF!</v>
      </c>
      <c r="AP132" s="113" t="n">
        <v>0</v>
      </c>
      <c r="AQ132" s="113" t="e">
        <f aca="false">AN132+AO132+AP132</f>
        <v>#REF!</v>
      </c>
      <c r="AR132" s="113" t="e">
        <f aca="false">AQ132/10</f>
        <v>#REF!</v>
      </c>
      <c r="AT132" s="113" t="n">
        <v>0</v>
      </c>
      <c r="AU132" s="113" t="n">
        <v>0</v>
      </c>
      <c r="AV132" s="113" t="n">
        <f aca="false">AT132+AU132</f>
        <v>0</v>
      </c>
      <c r="AW132" s="113"/>
      <c r="AX132" s="113"/>
      <c r="AZ132" s="114" t="n">
        <v>0</v>
      </c>
      <c r="BE132" s="114" t="n">
        <v>0</v>
      </c>
      <c r="BF132" s="114" t="n">
        <v>0</v>
      </c>
      <c r="BG132" s="114" t="n">
        <v>0</v>
      </c>
    </row>
    <row r="133" customFormat="false" ht="12.75" hidden="false" customHeight="false" outlineLevel="0" collapsed="false">
      <c r="C133" s="107" t="n">
        <f aca="false">EOMONTH(C132,0)+1</f>
        <v>41122</v>
      </c>
      <c r="D133" s="108" t="n">
        <v>41116</v>
      </c>
      <c r="E133" s="26" t="n">
        <v>4.502</v>
      </c>
      <c r="F133" s="27" t="n">
        <v>0.17</v>
      </c>
      <c r="G133" s="109" t="n">
        <v>0.0557945626860774</v>
      </c>
      <c r="H133" s="109" t="n">
        <f aca="false">1/((1+G133/2)^(2*((C133-$C$1)/365.25)))</f>
        <v>0.554742192971815</v>
      </c>
      <c r="I133" s="110" t="n">
        <f aca="false">D133-$C$1</f>
        <v>3905</v>
      </c>
      <c r="K133" s="26" t="n">
        <v>4.461</v>
      </c>
      <c r="L133" s="26" t="n">
        <f aca="false">E133-K133</f>
        <v>0.0410000000000004</v>
      </c>
      <c r="M133" s="27" t="n">
        <v>0.17</v>
      </c>
      <c r="N133" s="112" t="n">
        <f aca="false">(F133-M133)*100</f>
        <v>0</v>
      </c>
      <c r="P133" s="113" t="e">
        <f aca="false">#REF!</f>
        <v>#REF!</v>
      </c>
      <c r="Q133" s="113" t="e">
        <f aca="false">#REF!</f>
        <v>#REF!</v>
      </c>
      <c r="R133" s="113" t="n">
        <v>0</v>
      </c>
      <c r="S133" s="113" t="e">
        <f aca="false">P133+Q133+R133</f>
        <v>#REF!</v>
      </c>
      <c r="T133" s="113" t="e">
        <f aca="false">S133/10000</f>
        <v>#REF!</v>
      </c>
      <c r="V133" s="113" t="e">
        <f aca="false">#REF!</f>
        <v>#REF!</v>
      </c>
      <c r="W133" s="113" t="e">
        <f aca="false">#REF!</f>
        <v>#REF!</v>
      </c>
      <c r="X133" s="113" t="n">
        <v>0</v>
      </c>
      <c r="Y133" s="113" t="e">
        <f aca="false">V133+W133+X133</f>
        <v>#REF!</v>
      </c>
      <c r="Z133" s="113" t="e">
        <f aca="false">Y133/1000</f>
        <v>#REF!</v>
      </c>
      <c r="AB133" s="113" t="e">
        <f aca="false">#REF!</f>
        <v>#REF!</v>
      </c>
      <c r="AC133" s="113" t="e">
        <f aca="false">#REF!</f>
        <v>#REF!</v>
      </c>
      <c r="AD133" s="113" t="n">
        <v>0</v>
      </c>
      <c r="AE133" s="113" t="e">
        <f aca="false">AB133+AC133+AD133</f>
        <v>#REF!</v>
      </c>
      <c r="AF133" s="113" t="e">
        <f aca="false">AE133/100</f>
        <v>#REF!</v>
      </c>
      <c r="AH133" s="113" t="e">
        <f aca="false">#REF!</f>
        <v>#REF!</v>
      </c>
      <c r="AI133" s="113" t="e">
        <f aca="false">#REF!</f>
        <v>#REF!</v>
      </c>
      <c r="AJ133" s="113" t="n">
        <v>0</v>
      </c>
      <c r="AK133" s="113" t="e">
        <f aca="false">AH133+AI133+AJ133</f>
        <v>#REF!</v>
      </c>
      <c r="AL133" s="113" t="e">
        <f aca="false">AK133/365.25</f>
        <v>#REF!</v>
      </c>
      <c r="AN133" s="113" t="e">
        <f aca="false">#REF!</f>
        <v>#REF!</v>
      </c>
      <c r="AO133" s="113" t="e">
        <f aca="false">#REF!</f>
        <v>#REF!</v>
      </c>
      <c r="AP133" s="113" t="n">
        <v>0</v>
      </c>
      <c r="AQ133" s="113" t="e">
        <f aca="false">AN133+AO133+AP133</f>
        <v>#REF!</v>
      </c>
      <c r="AR133" s="113" t="e">
        <f aca="false">AQ133/10</f>
        <v>#REF!</v>
      </c>
      <c r="AT133" s="113" t="n">
        <v>0</v>
      </c>
      <c r="AU133" s="113" t="n">
        <v>0</v>
      </c>
      <c r="AV133" s="113" t="n">
        <f aca="false">AT133+AU133</f>
        <v>0</v>
      </c>
      <c r="AW133" s="113"/>
      <c r="AX133" s="113"/>
      <c r="AZ133" s="114" t="n">
        <v>0</v>
      </c>
      <c r="BE133" s="114" t="n">
        <v>0</v>
      </c>
      <c r="BF133" s="114" t="n">
        <v>0</v>
      </c>
      <c r="BG133" s="114" t="n">
        <v>0</v>
      </c>
    </row>
    <row r="134" customFormat="false" ht="12.75" hidden="false" customHeight="false" outlineLevel="0" collapsed="false">
      <c r="C134" s="107" t="n">
        <f aca="false">EOMONTH(C133,0)+1</f>
        <v>41153</v>
      </c>
      <c r="D134" s="108" t="n">
        <v>41149</v>
      </c>
      <c r="E134" s="26" t="n">
        <v>4.491</v>
      </c>
      <c r="F134" s="27" t="n">
        <v>0.17</v>
      </c>
      <c r="G134" s="109" t="n">
        <v>0.0558422122189199</v>
      </c>
      <c r="H134" s="109" t="n">
        <f aca="false">1/((1+G134/2)^(2*((C134-$C$1)/365.25)))</f>
        <v>0.551881067794605</v>
      </c>
      <c r="I134" s="110" t="n">
        <f aca="false">D134-$C$1</f>
        <v>3938</v>
      </c>
      <c r="K134" s="26" t="n">
        <v>4.45</v>
      </c>
      <c r="L134" s="26" t="n">
        <f aca="false">E134-K134</f>
        <v>0.0410000000000004</v>
      </c>
      <c r="M134" s="27" t="n">
        <v>0.17</v>
      </c>
      <c r="N134" s="112" t="n">
        <f aca="false">(F134-M134)*100</f>
        <v>0</v>
      </c>
      <c r="P134" s="113" t="e">
        <f aca="false">#REF!</f>
        <v>#REF!</v>
      </c>
      <c r="Q134" s="113" t="e">
        <f aca="false">#REF!</f>
        <v>#REF!</v>
      </c>
      <c r="R134" s="113" t="n">
        <v>0</v>
      </c>
      <c r="S134" s="113" t="e">
        <f aca="false">P134+Q134+R134</f>
        <v>#REF!</v>
      </c>
      <c r="T134" s="113" t="e">
        <f aca="false">S134/10000</f>
        <v>#REF!</v>
      </c>
      <c r="V134" s="113" t="e">
        <f aca="false">#REF!</f>
        <v>#REF!</v>
      </c>
      <c r="W134" s="113" t="e">
        <f aca="false">#REF!</f>
        <v>#REF!</v>
      </c>
      <c r="X134" s="113" t="n">
        <v>0</v>
      </c>
      <c r="Y134" s="113" t="e">
        <f aca="false">V134+W134+X134</f>
        <v>#REF!</v>
      </c>
      <c r="Z134" s="113" t="e">
        <f aca="false">Y134/1000</f>
        <v>#REF!</v>
      </c>
      <c r="AB134" s="113" t="e">
        <f aca="false">#REF!</f>
        <v>#REF!</v>
      </c>
      <c r="AC134" s="113" t="e">
        <f aca="false">#REF!</f>
        <v>#REF!</v>
      </c>
      <c r="AD134" s="113" t="n">
        <v>0</v>
      </c>
      <c r="AE134" s="113" t="e">
        <f aca="false">AB134+AC134+AD134</f>
        <v>#REF!</v>
      </c>
      <c r="AF134" s="113" t="e">
        <f aca="false">AE134/100</f>
        <v>#REF!</v>
      </c>
      <c r="AH134" s="113" t="e">
        <f aca="false">#REF!</f>
        <v>#REF!</v>
      </c>
      <c r="AI134" s="113" t="e">
        <f aca="false">#REF!</f>
        <v>#REF!</v>
      </c>
      <c r="AJ134" s="113" t="n">
        <v>0</v>
      </c>
      <c r="AK134" s="113" t="e">
        <f aca="false">AH134+AI134+AJ134</f>
        <v>#REF!</v>
      </c>
      <c r="AL134" s="113" t="e">
        <f aca="false">AK134/365.25</f>
        <v>#REF!</v>
      </c>
      <c r="AN134" s="113" t="e">
        <f aca="false">#REF!</f>
        <v>#REF!</v>
      </c>
      <c r="AO134" s="113" t="e">
        <f aca="false">#REF!</f>
        <v>#REF!</v>
      </c>
      <c r="AP134" s="113" t="n">
        <v>0</v>
      </c>
      <c r="AQ134" s="113" t="e">
        <f aca="false">AN134+AO134+AP134</f>
        <v>#REF!</v>
      </c>
      <c r="AR134" s="113" t="e">
        <f aca="false">AQ134/10</f>
        <v>#REF!</v>
      </c>
      <c r="AT134" s="113" t="n">
        <v>0</v>
      </c>
      <c r="AU134" s="113" t="n">
        <v>0</v>
      </c>
      <c r="AV134" s="113" t="n">
        <f aca="false">AT134+AU134</f>
        <v>0</v>
      </c>
      <c r="AW134" s="113"/>
      <c r="AX134" s="113"/>
      <c r="AZ134" s="114" t="n">
        <v>0</v>
      </c>
      <c r="BE134" s="114" t="n">
        <v>0</v>
      </c>
      <c r="BF134" s="114" t="n">
        <v>0</v>
      </c>
      <c r="BG134" s="114" t="n">
        <v>0</v>
      </c>
    </row>
    <row r="135" customFormat="false" ht="12.75" hidden="false" customHeight="false" outlineLevel="0" collapsed="false">
      <c r="C135" s="107" t="n">
        <f aca="false">EOMONTH(C134,0)+1</f>
        <v>41183</v>
      </c>
      <c r="D135" s="108" t="n">
        <v>41177</v>
      </c>
      <c r="E135" s="26" t="n">
        <v>4.506</v>
      </c>
      <c r="F135" s="27" t="n">
        <v>0.17</v>
      </c>
      <c r="G135" s="109" t="n">
        <v>0.0558883246707769</v>
      </c>
      <c r="H135" s="109" t="n">
        <f aca="false">1/((1+G135/2)^(2*((C135-$C$1)/365.25)))</f>
        <v>0.549122179900044</v>
      </c>
      <c r="I135" s="110" t="n">
        <f aca="false">D135-$C$1</f>
        <v>3966</v>
      </c>
      <c r="K135" s="26" t="n">
        <v>4.465</v>
      </c>
      <c r="L135" s="26" t="n">
        <f aca="false">E135-K135</f>
        <v>0.0410000000000013</v>
      </c>
      <c r="M135" s="27" t="n">
        <v>0.17</v>
      </c>
      <c r="N135" s="112" t="n">
        <f aca="false">(F135-M135)*100</f>
        <v>0</v>
      </c>
      <c r="P135" s="113" t="e">
        <f aca="false">#REF!</f>
        <v>#REF!</v>
      </c>
      <c r="Q135" s="113" t="e">
        <f aca="false">#REF!</f>
        <v>#REF!</v>
      </c>
      <c r="R135" s="113" t="n">
        <v>0</v>
      </c>
      <c r="S135" s="113" t="e">
        <f aca="false">P135+Q135+R135</f>
        <v>#REF!</v>
      </c>
      <c r="T135" s="113" t="e">
        <f aca="false">S135/10000</f>
        <v>#REF!</v>
      </c>
      <c r="V135" s="113" t="e">
        <f aca="false">#REF!</f>
        <v>#REF!</v>
      </c>
      <c r="W135" s="113" t="e">
        <f aca="false">#REF!</f>
        <v>#REF!</v>
      </c>
      <c r="X135" s="113" t="n">
        <v>0</v>
      </c>
      <c r="Y135" s="113" t="e">
        <f aca="false">V135+W135+X135</f>
        <v>#REF!</v>
      </c>
      <c r="Z135" s="113" t="e">
        <f aca="false">Y135/1000</f>
        <v>#REF!</v>
      </c>
      <c r="AB135" s="113" t="e">
        <f aca="false">#REF!</f>
        <v>#REF!</v>
      </c>
      <c r="AC135" s="113" t="e">
        <f aca="false">#REF!</f>
        <v>#REF!</v>
      </c>
      <c r="AD135" s="113" t="n">
        <v>0</v>
      </c>
      <c r="AE135" s="113" t="e">
        <f aca="false">AB135+AC135+AD135</f>
        <v>#REF!</v>
      </c>
      <c r="AF135" s="113" t="e">
        <f aca="false">AE135/100</f>
        <v>#REF!</v>
      </c>
      <c r="AH135" s="113" t="e">
        <f aca="false">#REF!</f>
        <v>#REF!</v>
      </c>
      <c r="AI135" s="113" t="e">
        <f aca="false">#REF!</f>
        <v>#REF!</v>
      </c>
      <c r="AJ135" s="113" t="n">
        <v>0</v>
      </c>
      <c r="AK135" s="113" t="e">
        <f aca="false">AH135+AI135+AJ135</f>
        <v>#REF!</v>
      </c>
      <c r="AL135" s="113" t="e">
        <f aca="false">AK135/365.25</f>
        <v>#REF!</v>
      </c>
      <c r="AN135" s="113" t="e">
        <f aca="false">#REF!</f>
        <v>#REF!</v>
      </c>
      <c r="AO135" s="113" t="e">
        <f aca="false">#REF!</f>
        <v>#REF!</v>
      </c>
      <c r="AP135" s="113" t="n">
        <v>0</v>
      </c>
      <c r="AQ135" s="113" t="e">
        <f aca="false">AN135+AO135+AP135</f>
        <v>#REF!</v>
      </c>
      <c r="AR135" s="113" t="e">
        <f aca="false">AQ135/10</f>
        <v>#REF!</v>
      </c>
      <c r="AT135" s="113" t="n">
        <v>0</v>
      </c>
      <c r="AU135" s="113" t="n">
        <v>0</v>
      </c>
      <c r="AV135" s="113" t="n">
        <f aca="false">AT135+AU135</f>
        <v>0</v>
      </c>
      <c r="AW135" s="113"/>
      <c r="AX135" s="113"/>
      <c r="AZ135" s="114" t="n">
        <v>0</v>
      </c>
      <c r="BE135" s="114" t="n">
        <v>0</v>
      </c>
      <c r="BF135" s="114" t="n">
        <v>0</v>
      </c>
      <c r="BG135" s="114" t="n">
        <v>0</v>
      </c>
    </row>
    <row r="136" customFormat="false" ht="12.75" hidden="false" customHeight="false" outlineLevel="0" collapsed="false">
      <c r="C136" s="107" t="n">
        <f aca="false">EOMONTH(C135,0)+1</f>
        <v>41214</v>
      </c>
      <c r="D136" s="108" t="n">
        <v>41208</v>
      </c>
      <c r="E136" s="26" t="n">
        <v>4.663</v>
      </c>
      <c r="F136" s="27" t="n">
        <v>0.17</v>
      </c>
      <c r="G136" s="109" t="n">
        <v>0.0559359742051062</v>
      </c>
      <c r="H136" s="109" t="n">
        <f aca="false">1/((1+G136/2)^(2*((C136-$C$1)/365.25)))</f>
        <v>0.546281594563551</v>
      </c>
      <c r="I136" s="110" t="n">
        <f aca="false">D136-$C$1</f>
        <v>3997</v>
      </c>
      <c r="K136" s="26" t="n">
        <v>4.622</v>
      </c>
      <c r="L136" s="26" t="n">
        <f aca="false">E136-K136</f>
        <v>0.0410000000000004</v>
      </c>
      <c r="M136" s="27" t="n">
        <v>0.17</v>
      </c>
      <c r="N136" s="112" t="n">
        <f aca="false">(F136-M136)*100</f>
        <v>0</v>
      </c>
      <c r="P136" s="113" t="e">
        <f aca="false">#REF!</f>
        <v>#REF!</v>
      </c>
      <c r="Q136" s="113" t="e">
        <f aca="false">#REF!</f>
        <v>#REF!</v>
      </c>
      <c r="R136" s="113" t="n">
        <v>0</v>
      </c>
      <c r="S136" s="113" t="e">
        <f aca="false">P136+Q136+R136</f>
        <v>#REF!</v>
      </c>
      <c r="T136" s="113" t="e">
        <f aca="false">S136/10000</f>
        <v>#REF!</v>
      </c>
      <c r="V136" s="113" t="e">
        <f aca="false">#REF!</f>
        <v>#REF!</v>
      </c>
      <c r="W136" s="113" t="e">
        <f aca="false">#REF!</f>
        <v>#REF!</v>
      </c>
      <c r="X136" s="113" t="n">
        <v>0</v>
      </c>
      <c r="Y136" s="113" t="e">
        <f aca="false">V136+W136+X136</f>
        <v>#REF!</v>
      </c>
      <c r="Z136" s="113" t="e">
        <f aca="false">Y136/1000</f>
        <v>#REF!</v>
      </c>
      <c r="AB136" s="113" t="e">
        <f aca="false">#REF!</f>
        <v>#REF!</v>
      </c>
      <c r="AC136" s="113" t="e">
        <f aca="false">#REF!</f>
        <v>#REF!</v>
      </c>
      <c r="AD136" s="113" t="n">
        <v>0</v>
      </c>
      <c r="AE136" s="113" t="e">
        <f aca="false">AB136+AC136+AD136</f>
        <v>#REF!</v>
      </c>
      <c r="AF136" s="113" t="e">
        <f aca="false">AE136/100</f>
        <v>#REF!</v>
      </c>
      <c r="AH136" s="113" t="e">
        <f aca="false">#REF!</f>
        <v>#REF!</v>
      </c>
      <c r="AI136" s="113" t="e">
        <f aca="false">#REF!</f>
        <v>#REF!</v>
      </c>
      <c r="AJ136" s="113" t="n">
        <v>0</v>
      </c>
      <c r="AK136" s="113" t="e">
        <f aca="false">AH136+AI136+AJ136</f>
        <v>#REF!</v>
      </c>
      <c r="AL136" s="113" t="e">
        <f aca="false">AK136/365.25</f>
        <v>#REF!</v>
      </c>
      <c r="AN136" s="113" t="e">
        <f aca="false">#REF!</f>
        <v>#REF!</v>
      </c>
      <c r="AO136" s="113" t="e">
        <f aca="false">#REF!</f>
        <v>#REF!</v>
      </c>
      <c r="AP136" s="113" t="n">
        <v>0</v>
      </c>
      <c r="AQ136" s="113" t="e">
        <f aca="false">AN136+AO136+AP136</f>
        <v>#REF!</v>
      </c>
      <c r="AR136" s="113" t="e">
        <f aca="false">AQ136/10</f>
        <v>#REF!</v>
      </c>
      <c r="AT136" s="113" t="n">
        <v>0</v>
      </c>
      <c r="AU136" s="113" t="n">
        <v>0</v>
      </c>
      <c r="AV136" s="113" t="n">
        <f aca="false">AT136+AU136</f>
        <v>0</v>
      </c>
      <c r="AW136" s="113"/>
      <c r="AX136" s="113"/>
      <c r="AZ136" s="114" t="n">
        <v>0</v>
      </c>
      <c r="BE136" s="114" t="n">
        <v>0</v>
      </c>
      <c r="BF136" s="114" t="n">
        <v>0</v>
      </c>
      <c r="BG136" s="114" t="n">
        <v>0</v>
      </c>
    </row>
    <row r="137" customFormat="false" ht="12.75" hidden="false" customHeight="false" outlineLevel="0" collapsed="false">
      <c r="C137" s="107" t="n">
        <f aca="false">EOMONTH(C136,0)+1</f>
        <v>41244</v>
      </c>
      <c r="D137" s="108" t="n">
        <v>41240</v>
      </c>
      <c r="E137" s="26" t="n">
        <v>4.823</v>
      </c>
      <c r="F137" s="27" t="n">
        <v>0.17</v>
      </c>
      <c r="G137" s="109" t="n">
        <v>0.0559820866584029</v>
      </c>
      <c r="H137" s="109" t="n">
        <f aca="false">1/((1+G137/2)^(2*((C137-$C$1)/365.25)))</f>
        <v>0.543542566685667</v>
      </c>
      <c r="I137" s="110" t="n">
        <f aca="false">D137-$C$1</f>
        <v>4029</v>
      </c>
      <c r="K137" s="26" t="n">
        <v>4.782</v>
      </c>
      <c r="L137" s="26" t="n">
        <f aca="false">E137-K137</f>
        <v>0.0410000000000013</v>
      </c>
      <c r="M137" s="27" t="n">
        <v>0.17</v>
      </c>
      <c r="N137" s="112" t="n">
        <f aca="false">(F137-M137)*100</f>
        <v>0</v>
      </c>
      <c r="P137" s="113" t="e">
        <f aca="false">#REF!</f>
        <v>#REF!</v>
      </c>
      <c r="Q137" s="113" t="e">
        <f aca="false">#REF!</f>
        <v>#REF!</v>
      </c>
      <c r="R137" s="113" t="n">
        <v>0</v>
      </c>
      <c r="S137" s="113" t="e">
        <f aca="false">P137+Q137+R137</f>
        <v>#REF!</v>
      </c>
      <c r="T137" s="113" t="e">
        <f aca="false">S137/10000</f>
        <v>#REF!</v>
      </c>
      <c r="V137" s="113" t="e">
        <f aca="false">#REF!</f>
        <v>#REF!</v>
      </c>
      <c r="W137" s="113" t="e">
        <f aca="false">#REF!</f>
        <v>#REF!</v>
      </c>
      <c r="X137" s="113" t="n">
        <v>0</v>
      </c>
      <c r="Y137" s="113" t="e">
        <f aca="false">V137+W137+X137</f>
        <v>#REF!</v>
      </c>
      <c r="Z137" s="113" t="e">
        <f aca="false">Y137/1000</f>
        <v>#REF!</v>
      </c>
      <c r="AB137" s="113" t="e">
        <f aca="false">#REF!</f>
        <v>#REF!</v>
      </c>
      <c r="AC137" s="113" t="e">
        <f aca="false">#REF!</f>
        <v>#REF!</v>
      </c>
      <c r="AD137" s="113" t="n">
        <v>0</v>
      </c>
      <c r="AE137" s="113" t="e">
        <f aca="false">AB137+AC137+AD137</f>
        <v>#REF!</v>
      </c>
      <c r="AF137" s="113" t="e">
        <f aca="false">AE137/100</f>
        <v>#REF!</v>
      </c>
      <c r="AH137" s="113" t="e">
        <f aca="false">#REF!</f>
        <v>#REF!</v>
      </c>
      <c r="AI137" s="113" t="e">
        <f aca="false">#REF!</f>
        <v>#REF!</v>
      </c>
      <c r="AJ137" s="113" t="n">
        <v>0</v>
      </c>
      <c r="AK137" s="113" t="e">
        <f aca="false">AH137+AI137+AJ137</f>
        <v>#REF!</v>
      </c>
      <c r="AL137" s="113" t="e">
        <f aca="false">AK137/365.25</f>
        <v>#REF!</v>
      </c>
      <c r="AN137" s="113" t="e">
        <f aca="false">#REF!</f>
        <v>#REF!</v>
      </c>
      <c r="AO137" s="113" t="e">
        <f aca="false">#REF!</f>
        <v>#REF!</v>
      </c>
      <c r="AP137" s="113" t="n">
        <v>0</v>
      </c>
      <c r="AQ137" s="113" t="e">
        <f aca="false">AN137+AO137+AP137</f>
        <v>#REF!</v>
      </c>
      <c r="AR137" s="113" t="e">
        <f aca="false">AQ137/10</f>
        <v>#REF!</v>
      </c>
      <c r="AT137" s="113" t="n">
        <v>0</v>
      </c>
      <c r="AU137" s="113" t="n">
        <v>0</v>
      </c>
      <c r="AV137" s="113" t="n">
        <f aca="false">AT137+AU137</f>
        <v>0</v>
      </c>
      <c r="AW137" s="113"/>
      <c r="AX137" s="113"/>
      <c r="AZ137" s="114" t="n">
        <v>0</v>
      </c>
      <c r="BE137" s="114" t="n">
        <v>0</v>
      </c>
      <c r="BF137" s="114" t="n">
        <v>0</v>
      </c>
      <c r="BG137" s="114" t="n">
        <v>0</v>
      </c>
    </row>
    <row r="138" customFormat="false" ht="12.75" hidden="false" customHeight="false" outlineLevel="0" collapsed="false">
      <c r="C138" s="107" t="n">
        <f aca="false">EOMONTH(C137,0)+1</f>
        <v>41275</v>
      </c>
      <c r="D138" s="108" t="n">
        <v>41269</v>
      </c>
      <c r="E138" s="26" t="n">
        <v>4.8555</v>
      </c>
      <c r="F138" s="27" t="n">
        <v>0.17</v>
      </c>
      <c r="G138" s="109" t="n">
        <v>0.0560297361942195</v>
      </c>
      <c r="H138" s="109" t="n">
        <f aca="false">1/((1+G138/2)^(2*((C138-$C$1)/365.25)))</f>
        <v>0.540722485160108</v>
      </c>
      <c r="I138" s="110" t="n">
        <f aca="false">D138-$C$1</f>
        <v>4058</v>
      </c>
      <c r="K138" s="26" t="n">
        <v>4.8145</v>
      </c>
      <c r="L138" s="26" t="n">
        <f aca="false">E138-K138</f>
        <v>0.0410000000000004</v>
      </c>
      <c r="M138" s="27" t="n">
        <v>0.17</v>
      </c>
      <c r="N138" s="112" t="n">
        <f aca="false">(F138-M138)*100</f>
        <v>0</v>
      </c>
      <c r="P138" s="113" t="e">
        <f aca="false">#REF!</f>
        <v>#REF!</v>
      </c>
      <c r="Q138" s="113" t="e">
        <f aca="false">#REF!</f>
        <v>#REF!</v>
      </c>
      <c r="R138" s="113" t="n">
        <v>0</v>
      </c>
      <c r="S138" s="113" t="e">
        <f aca="false">P138+Q138+R138</f>
        <v>#REF!</v>
      </c>
      <c r="T138" s="113" t="e">
        <f aca="false">S138/10000</f>
        <v>#REF!</v>
      </c>
      <c r="V138" s="113" t="e">
        <f aca="false">#REF!</f>
        <v>#REF!</v>
      </c>
      <c r="W138" s="113" t="e">
        <f aca="false">#REF!</f>
        <v>#REF!</v>
      </c>
      <c r="X138" s="113" t="n">
        <v>0</v>
      </c>
      <c r="Y138" s="113" t="e">
        <f aca="false">V138+W138+X138</f>
        <v>#REF!</v>
      </c>
      <c r="Z138" s="113" t="e">
        <f aca="false">Y138/1000</f>
        <v>#REF!</v>
      </c>
      <c r="AB138" s="113" t="e">
        <f aca="false">#REF!</f>
        <v>#REF!</v>
      </c>
      <c r="AC138" s="113" t="e">
        <f aca="false">#REF!</f>
        <v>#REF!</v>
      </c>
      <c r="AD138" s="113" t="n">
        <v>0</v>
      </c>
      <c r="AE138" s="113" t="e">
        <f aca="false">AB138+AC138+AD138</f>
        <v>#REF!</v>
      </c>
      <c r="AF138" s="113" t="e">
        <f aca="false">AE138/100</f>
        <v>#REF!</v>
      </c>
      <c r="AH138" s="113" t="e">
        <f aca="false">#REF!</f>
        <v>#REF!</v>
      </c>
      <c r="AI138" s="113" t="e">
        <f aca="false">#REF!</f>
        <v>#REF!</v>
      </c>
      <c r="AJ138" s="113" t="n">
        <v>0</v>
      </c>
      <c r="AK138" s="113" t="e">
        <f aca="false">AH138+AI138+AJ138</f>
        <v>#REF!</v>
      </c>
      <c r="AL138" s="113" t="e">
        <f aca="false">AK138/365.25</f>
        <v>#REF!</v>
      </c>
      <c r="AN138" s="113" t="e">
        <f aca="false">#REF!</f>
        <v>#REF!</v>
      </c>
      <c r="AO138" s="113" t="e">
        <f aca="false">#REF!</f>
        <v>#REF!</v>
      </c>
      <c r="AP138" s="113" t="n">
        <v>0</v>
      </c>
      <c r="AQ138" s="113" t="e">
        <f aca="false">AN138+AO138+AP138</f>
        <v>#REF!</v>
      </c>
      <c r="AR138" s="113" t="e">
        <f aca="false">AQ138/10</f>
        <v>#REF!</v>
      </c>
      <c r="AT138" s="113" t="n">
        <v>0</v>
      </c>
      <c r="AU138" s="113" t="n">
        <v>0</v>
      </c>
      <c r="AV138" s="113" t="n">
        <f aca="false">AT138+AU138</f>
        <v>0</v>
      </c>
      <c r="AW138" s="113"/>
      <c r="AX138" s="113"/>
      <c r="AZ138" s="114" t="n">
        <v>0</v>
      </c>
      <c r="BE138" s="114" t="n">
        <v>0</v>
      </c>
      <c r="BF138" s="114" t="n">
        <v>0</v>
      </c>
      <c r="BG138" s="114" t="n">
        <v>0</v>
      </c>
    </row>
    <row r="139" customFormat="false" ht="12.75" hidden="false" customHeight="false" outlineLevel="0" collapsed="false">
      <c r="C139" s="107" t="n">
        <f aca="false">EOMONTH(C138,0)+1</f>
        <v>41306</v>
      </c>
      <c r="D139" s="108" t="n">
        <v>41302</v>
      </c>
      <c r="E139" s="26" t="n">
        <v>4.7715</v>
      </c>
      <c r="F139" s="27" t="n">
        <v>0.17</v>
      </c>
      <c r="G139" s="109" t="n">
        <v>0.0560773857307924</v>
      </c>
      <c r="H139" s="109" t="n">
        <f aca="false">1/((1+G139/2)^(2*((C139-$C$1)/365.25)))</f>
        <v>0.537912809310802</v>
      </c>
      <c r="I139" s="110" t="n">
        <f aca="false">D139-$C$1</f>
        <v>4091</v>
      </c>
      <c r="K139" s="26" t="n">
        <v>4.7305</v>
      </c>
      <c r="L139" s="26" t="n">
        <f aca="false">E139-K139</f>
        <v>0.0410000000000004</v>
      </c>
      <c r="M139" s="27" t="n">
        <v>0.17</v>
      </c>
      <c r="N139" s="112" t="n">
        <f aca="false">(F139-M139)*100</f>
        <v>0</v>
      </c>
      <c r="P139" s="113" t="e">
        <f aca="false">#REF!</f>
        <v>#REF!</v>
      </c>
      <c r="Q139" s="113" t="e">
        <f aca="false">#REF!</f>
        <v>#REF!</v>
      </c>
      <c r="R139" s="113" t="n">
        <v>0</v>
      </c>
      <c r="S139" s="113" t="e">
        <f aca="false">P139+Q139+R139</f>
        <v>#REF!</v>
      </c>
      <c r="T139" s="113" t="e">
        <f aca="false">S139/10000</f>
        <v>#REF!</v>
      </c>
      <c r="V139" s="113" t="e">
        <f aca="false">#REF!</f>
        <v>#REF!</v>
      </c>
      <c r="W139" s="113" t="e">
        <f aca="false">#REF!</f>
        <v>#REF!</v>
      </c>
      <c r="X139" s="113" t="n">
        <v>0</v>
      </c>
      <c r="Y139" s="113" t="e">
        <f aca="false">V139+W139+X139</f>
        <v>#REF!</v>
      </c>
      <c r="Z139" s="113" t="e">
        <f aca="false">Y139/1000</f>
        <v>#REF!</v>
      </c>
      <c r="AB139" s="113" t="e">
        <f aca="false">#REF!</f>
        <v>#REF!</v>
      </c>
      <c r="AC139" s="113" t="e">
        <f aca="false">#REF!</f>
        <v>#REF!</v>
      </c>
      <c r="AD139" s="113" t="n">
        <v>0</v>
      </c>
      <c r="AE139" s="113" t="e">
        <f aca="false">AB139+AC139+AD139</f>
        <v>#REF!</v>
      </c>
      <c r="AF139" s="113" t="e">
        <f aca="false">AE139/100</f>
        <v>#REF!</v>
      </c>
      <c r="AH139" s="113" t="e">
        <f aca="false">#REF!</f>
        <v>#REF!</v>
      </c>
      <c r="AI139" s="113" t="e">
        <f aca="false">#REF!</f>
        <v>#REF!</v>
      </c>
      <c r="AJ139" s="113" t="n">
        <v>0</v>
      </c>
      <c r="AK139" s="113" t="e">
        <f aca="false">AH139+AI139+AJ139</f>
        <v>#REF!</v>
      </c>
      <c r="AL139" s="113" t="e">
        <f aca="false">AK139/365.25</f>
        <v>#REF!</v>
      </c>
      <c r="AN139" s="113" t="e">
        <f aca="false">#REF!</f>
        <v>#REF!</v>
      </c>
      <c r="AO139" s="113" t="e">
        <f aca="false">#REF!</f>
        <v>#REF!</v>
      </c>
      <c r="AP139" s="113" t="n">
        <v>0</v>
      </c>
      <c r="AQ139" s="113" t="e">
        <f aca="false">AN139+AO139+AP139</f>
        <v>#REF!</v>
      </c>
      <c r="AR139" s="113" t="e">
        <f aca="false">AQ139/10</f>
        <v>#REF!</v>
      </c>
      <c r="AT139" s="113" t="n">
        <v>0</v>
      </c>
      <c r="AU139" s="113" t="n">
        <v>0</v>
      </c>
      <c r="AV139" s="113" t="n">
        <f aca="false">AT139+AU139</f>
        <v>0</v>
      </c>
      <c r="AW139" s="113"/>
      <c r="AX139" s="113"/>
      <c r="AZ139" s="114" t="n">
        <v>0</v>
      </c>
      <c r="BE139" s="114" t="n">
        <v>0</v>
      </c>
      <c r="BF139" s="114" t="n">
        <v>0</v>
      </c>
      <c r="BG139" s="114" t="n">
        <v>0</v>
      </c>
    </row>
    <row r="140" customFormat="false" ht="12.75" hidden="false" customHeight="false" outlineLevel="0" collapsed="false">
      <c r="C140" s="107" t="n">
        <f aca="false">EOMONTH(C139,0)+1</f>
        <v>41334</v>
      </c>
      <c r="D140" s="108" t="n">
        <v>41330</v>
      </c>
      <c r="E140" s="26" t="n">
        <v>4.6365</v>
      </c>
      <c r="F140" s="27" t="n">
        <v>0.17</v>
      </c>
      <c r="G140" s="109" t="n">
        <v>0.0561204240225397</v>
      </c>
      <c r="H140" s="109" t="n">
        <f aca="false">1/((1+G140/2)^(2*((C140-$C$1)/365.25)))</f>
        <v>0.535383973251816</v>
      </c>
      <c r="I140" s="110" t="n">
        <f aca="false">D140-$C$1</f>
        <v>4119</v>
      </c>
      <c r="K140" s="26" t="n">
        <v>4.5955</v>
      </c>
      <c r="L140" s="26" t="n">
        <f aca="false">E140-K140</f>
        <v>0.0410000000000004</v>
      </c>
      <c r="M140" s="27" t="n">
        <v>0.17</v>
      </c>
      <c r="N140" s="112" t="n">
        <f aca="false">(F140-M140)*100</f>
        <v>0</v>
      </c>
      <c r="P140" s="113" t="e">
        <f aca="false">#REF!</f>
        <v>#REF!</v>
      </c>
      <c r="Q140" s="113" t="e">
        <f aca="false">#REF!</f>
        <v>#REF!</v>
      </c>
      <c r="R140" s="113" t="n">
        <v>0</v>
      </c>
      <c r="S140" s="113" t="e">
        <f aca="false">P140+Q140+R140</f>
        <v>#REF!</v>
      </c>
      <c r="T140" s="113" t="e">
        <f aca="false">S140/10000</f>
        <v>#REF!</v>
      </c>
      <c r="V140" s="113" t="e">
        <f aca="false">#REF!</f>
        <v>#REF!</v>
      </c>
      <c r="W140" s="113" t="e">
        <f aca="false">#REF!</f>
        <v>#REF!</v>
      </c>
      <c r="X140" s="113" t="n">
        <v>0</v>
      </c>
      <c r="Y140" s="113" t="e">
        <f aca="false">V140+W140+X140</f>
        <v>#REF!</v>
      </c>
      <c r="Z140" s="113" t="e">
        <f aca="false">Y140/1000</f>
        <v>#REF!</v>
      </c>
      <c r="AB140" s="113" t="e">
        <f aca="false">#REF!</f>
        <v>#REF!</v>
      </c>
      <c r="AC140" s="113" t="e">
        <f aca="false">#REF!</f>
        <v>#REF!</v>
      </c>
      <c r="AD140" s="113" t="n">
        <v>0</v>
      </c>
      <c r="AE140" s="113" t="e">
        <f aca="false">AB140+AC140+AD140</f>
        <v>#REF!</v>
      </c>
      <c r="AF140" s="113" t="e">
        <f aca="false">AE140/100</f>
        <v>#REF!</v>
      </c>
      <c r="AH140" s="113" t="e">
        <f aca="false">#REF!</f>
        <v>#REF!</v>
      </c>
      <c r="AI140" s="113" t="e">
        <f aca="false">#REF!</f>
        <v>#REF!</v>
      </c>
      <c r="AJ140" s="113" t="n">
        <v>0</v>
      </c>
      <c r="AK140" s="113" t="e">
        <f aca="false">AH140+AI140+AJ140</f>
        <v>#REF!</v>
      </c>
      <c r="AL140" s="113" t="e">
        <f aca="false">AK140/365.25</f>
        <v>#REF!</v>
      </c>
      <c r="AN140" s="113" t="e">
        <f aca="false">#REF!</f>
        <v>#REF!</v>
      </c>
      <c r="AO140" s="113" t="e">
        <f aca="false">#REF!</f>
        <v>#REF!</v>
      </c>
      <c r="AP140" s="113" t="n">
        <v>0</v>
      </c>
      <c r="AQ140" s="113" t="e">
        <f aca="false">AN140+AO140+AP140</f>
        <v>#REF!</v>
      </c>
      <c r="AR140" s="113" t="e">
        <f aca="false">AQ140/10</f>
        <v>#REF!</v>
      </c>
      <c r="AT140" s="113" t="n">
        <v>0</v>
      </c>
      <c r="AU140" s="113" t="n">
        <v>0</v>
      </c>
      <c r="AV140" s="113" t="n">
        <f aca="false">AT140+AU140</f>
        <v>0</v>
      </c>
      <c r="AW140" s="113"/>
      <c r="AX140" s="113"/>
      <c r="AZ140" s="114" t="n">
        <v>0</v>
      </c>
      <c r="BE140" s="114" t="n">
        <v>0</v>
      </c>
      <c r="BF140" s="114" t="n">
        <v>0</v>
      </c>
      <c r="BG140" s="114" t="n">
        <v>0</v>
      </c>
    </row>
    <row r="141" customFormat="false" ht="12.75" hidden="false" customHeight="false" outlineLevel="0" collapsed="false">
      <c r="C141" s="107" t="n">
        <f aca="false">EOMONTH(C140,0)+1</f>
        <v>41365</v>
      </c>
      <c r="D141" s="108" t="n">
        <v>41358</v>
      </c>
      <c r="E141" s="26" t="n">
        <v>4.4865</v>
      </c>
      <c r="F141" s="27" t="n">
        <v>0.17</v>
      </c>
      <c r="G141" s="109" t="n">
        <v>0.0561680735605505</v>
      </c>
      <c r="H141" s="109" t="n">
        <f aca="false">1/((1+G141/2)^(2*((C141-$C$1)/365.25)))</f>
        <v>0.532594074260386</v>
      </c>
      <c r="I141" s="110" t="n">
        <f aca="false">D141-$C$1</f>
        <v>4147</v>
      </c>
      <c r="K141" s="26" t="n">
        <v>4.4455</v>
      </c>
      <c r="L141" s="26" t="n">
        <f aca="false">E141-K141</f>
        <v>0.0410000000000004</v>
      </c>
      <c r="M141" s="27" t="n">
        <v>0.17</v>
      </c>
      <c r="N141" s="112" t="n">
        <f aca="false">(F141-M141)*100</f>
        <v>0</v>
      </c>
      <c r="P141" s="113" t="e">
        <f aca="false">#REF!</f>
        <v>#REF!</v>
      </c>
      <c r="Q141" s="113" t="e">
        <f aca="false">#REF!</f>
        <v>#REF!</v>
      </c>
      <c r="R141" s="113" t="n">
        <v>0</v>
      </c>
      <c r="S141" s="113" t="e">
        <f aca="false">P141+Q141+R141</f>
        <v>#REF!</v>
      </c>
      <c r="T141" s="113" t="e">
        <f aca="false">S141/10000</f>
        <v>#REF!</v>
      </c>
      <c r="V141" s="113" t="e">
        <f aca="false">#REF!</f>
        <v>#REF!</v>
      </c>
      <c r="W141" s="113" t="e">
        <f aca="false">#REF!</f>
        <v>#REF!</v>
      </c>
      <c r="X141" s="113" t="n">
        <v>0</v>
      </c>
      <c r="Y141" s="113" t="e">
        <f aca="false">V141+W141+X141</f>
        <v>#REF!</v>
      </c>
      <c r="Z141" s="113" t="e">
        <f aca="false">Y141/1000</f>
        <v>#REF!</v>
      </c>
      <c r="AB141" s="113" t="e">
        <f aca="false">#REF!</f>
        <v>#REF!</v>
      </c>
      <c r="AC141" s="113" t="e">
        <f aca="false">#REF!</f>
        <v>#REF!</v>
      </c>
      <c r="AD141" s="113" t="n">
        <v>0</v>
      </c>
      <c r="AE141" s="113" t="e">
        <f aca="false">AB141+AC141+AD141</f>
        <v>#REF!</v>
      </c>
      <c r="AF141" s="113" t="e">
        <f aca="false">AE141/100</f>
        <v>#REF!</v>
      </c>
      <c r="AH141" s="113" t="e">
        <f aca="false">#REF!</f>
        <v>#REF!</v>
      </c>
      <c r="AI141" s="113" t="e">
        <f aca="false">#REF!</f>
        <v>#REF!</v>
      </c>
      <c r="AJ141" s="113" t="n">
        <v>0</v>
      </c>
      <c r="AK141" s="113" t="e">
        <f aca="false">AH141+AI141+AJ141</f>
        <v>#REF!</v>
      </c>
      <c r="AL141" s="113" t="e">
        <f aca="false">AK141/365.25</f>
        <v>#REF!</v>
      </c>
      <c r="AN141" s="113" t="e">
        <f aca="false">#REF!</f>
        <v>#REF!</v>
      </c>
      <c r="AO141" s="113" t="e">
        <f aca="false">#REF!</f>
        <v>#REF!</v>
      </c>
      <c r="AP141" s="113" t="n">
        <v>0</v>
      </c>
      <c r="AQ141" s="113" t="e">
        <f aca="false">AN141+AO141+AP141</f>
        <v>#REF!</v>
      </c>
      <c r="AR141" s="113" t="e">
        <f aca="false">AQ141/10</f>
        <v>#REF!</v>
      </c>
      <c r="AT141" s="113" t="n">
        <v>0</v>
      </c>
      <c r="AU141" s="113" t="n">
        <v>0</v>
      </c>
      <c r="AV141" s="113" t="n">
        <f aca="false">AT141+AU141</f>
        <v>0</v>
      </c>
      <c r="AW141" s="113"/>
      <c r="AX141" s="113"/>
      <c r="AZ141" s="114" t="n">
        <v>0</v>
      </c>
      <c r="BE141" s="114" t="n">
        <v>0</v>
      </c>
      <c r="BF141" s="114" t="n">
        <v>0</v>
      </c>
      <c r="BG141" s="114" t="n">
        <v>0</v>
      </c>
    </row>
    <row r="142" customFormat="false" ht="12.75" hidden="false" customHeight="false" outlineLevel="0" collapsed="false">
      <c r="C142" s="107" t="n">
        <f aca="false">EOMONTH(C141,0)+1</f>
        <v>41395</v>
      </c>
      <c r="D142" s="108" t="n">
        <v>41389</v>
      </c>
      <c r="E142" s="26" t="n">
        <v>4.4905</v>
      </c>
      <c r="F142" s="27" t="n">
        <v>0.17</v>
      </c>
      <c r="G142" s="109" t="n">
        <v>0.0562141860174101</v>
      </c>
      <c r="H142" s="109" t="n">
        <f aca="false">1/((1+G142/2)^(2*((C142-$C$1)/365.25)))</f>
        <v>0.529904051848233</v>
      </c>
      <c r="I142" s="110" t="n">
        <f aca="false">D142-$C$1</f>
        <v>4178</v>
      </c>
      <c r="K142" s="26" t="n">
        <v>4.4495</v>
      </c>
      <c r="L142" s="26" t="n">
        <f aca="false">E142-K142</f>
        <v>0.0410000000000013</v>
      </c>
      <c r="M142" s="27" t="n">
        <v>0.17</v>
      </c>
      <c r="N142" s="112" t="n">
        <f aca="false">(F142-M142)*100</f>
        <v>0</v>
      </c>
      <c r="P142" s="113" t="e">
        <f aca="false">#REF!</f>
        <v>#REF!</v>
      </c>
      <c r="Q142" s="113" t="e">
        <f aca="false">#REF!</f>
        <v>#REF!</v>
      </c>
      <c r="R142" s="113" t="n">
        <v>0</v>
      </c>
      <c r="S142" s="113" t="e">
        <f aca="false">P142+Q142+R142</f>
        <v>#REF!</v>
      </c>
      <c r="T142" s="113" t="e">
        <f aca="false">S142/10000</f>
        <v>#REF!</v>
      </c>
      <c r="V142" s="113" t="e">
        <f aca="false">#REF!</f>
        <v>#REF!</v>
      </c>
      <c r="W142" s="113" t="e">
        <f aca="false">#REF!</f>
        <v>#REF!</v>
      </c>
      <c r="X142" s="113" t="n">
        <v>0</v>
      </c>
      <c r="Y142" s="113" t="e">
        <f aca="false">V142+W142+X142</f>
        <v>#REF!</v>
      </c>
      <c r="Z142" s="113" t="e">
        <f aca="false">Y142/1000</f>
        <v>#REF!</v>
      </c>
      <c r="AB142" s="113" t="e">
        <f aca="false">#REF!</f>
        <v>#REF!</v>
      </c>
      <c r="AC142" s="113" t="e">
        <f aca="false">#REF!</f>
        <v>#REF!</v>
      </c>
      <c r="AD142" s="113" t="n">
        <v>0</v>
      </c>
      <c r="AE142" s="113" t="e">
        <f aca="false">AB142+AC142+AD142</f>
        <v>#REF!</v>
      </c>
      <c r="AF142" s="113" t="e">
        <f aca="false">AE142/100</f>
        <v>#REF!</v>
      </c>
      <c r="AH142" s="113" t="e">
        <f aca="false">#REF!</f>
        <v>#REF!</v>
      </c>
      <c r="AI142" s="113" t="e">
        <f aca="false">#REF!</f>
        <v>#REF!</v>
      </c>
      <c r="AJ142" s="113" t="n">
        <v>0</v>
      </c>
      <c r="AK142" s="113" t="e">
        <f aca="false">AH142+AI142+AJ142</f>
        <v>#REF!</v>
      </c>
      <c r="AL142" s="113" t="e">
        <f aca="false">AK142/365.25</f>
        <v>#REF!</v>
      </c>
      <c r="AN142" s="113" t="e">
        <f aca="false">#REF!</f>
        <v>#REF!</v>
      </c>
      <c r="AO142" s="113" t="e">
        <f aca="false">#REF!</f>
        <v>#REF!</v>
      </c>
      <c r="AP142" s="113" t="n">
        <v>0</v>
      </c>
      <c r="AQ142" s="113" t="e">
        <f aca="false">AN142+AO142+AP142</f>
        <v>#REF!</v>
      </c>
      <c r="AR142" s="113" t="e">
        <f aca="false">AQ142/10</f>
        <v>#REF!</v>
      </c>
      <c r="AT142" s="113" t="n">
        <v>0</v>
      </c>
      <c r="AU142" s="113" t="n">
        <v>0</v>
      </c>
      <c r="AV142" s="113" t="n">
        <f aca="false">AT142+AU142</f>
        <v>0</v>
      </c>
      <c r="AW142" s="113"/>
      <c r="AX142" s="113"/>
      <c r="AZ142" s="114" t="n">
        <v>0</v>
      </c>
      <c r="BE142" s="114" t="n">
        <v>0</v>
      </c>
      <c r="BF142" s="114" t="n">
        <v>0</v>
      </c>
      <c r="BG142" s="114" t="n">
        <v>0</v>
      </c>
    </row>
    <row r="143" customFormat="false" ht="12.75" hidden="false" customHeight="false" outlineLevel="0" collapsed="false">
      <c r="C143" s="107" t="n">
        <f aca="false">EOMONTH(C142,0)+1</f>
        <v>41426</v>
      </c>
      <c r="D143" s="108" t="n">
        <v>41422</v>
      </c>
      <c r="E143" s="26" t="n">
        <v>4.5305</v>
      </c>
      <c r="F143" s="27" t="n">
        <v>0.17</v>
      </c>
      <c r="G143" s="109" t="n">
        <v>0.0562618355569082</v>
      </c>
      <c r="H143" s="109" t="n">
        <f aca="false">1/((1+G143/2)^(2*((C143-$C$1)/365.25)))</f>
        <v>0.527134561014326</v>
      </c>
      <c r="I143" s="110" t="n">
        <f aca="false">D143-$C$1</f>
        <v>4211</v>
      </c>
      <c r="K143" s="26" t="n">
        <v>4.4895</v>
      </c>
      <c r="L143" s="26" t="n">
        <f aca="false">E143-K143</f>
        <v>0.0410000000000004</v>
      </c>
      <c r="M143" s="27" t="n">
        <v>0.17</v>
      </c>
      <c r="N143" s="112" t="n">
        <f aca="false">(F143-M143)*100</f>
        <v>0</v>
      </c>
      <c r="P143" s="113" t="e">
        <f aca="false">#REF!</f>
        <v>#REF!</v>
      </c>
      <c r="Q143" s="113" t="e">
        <f aca="false">#REF!</f>
        <v>#REF!</v>
      </c>
      <c r="R143" s="113" t="n">
        <v>0</v>
      </c>
      <c r="S143" s="113" t="e">
        <f aca="false">P143+Q143+R143</f>
        <v>#REF!</v>
      </c>
      <c r="T143" s="113" t="e">
        <f aca="false">S143/10000</f>
        <v>#REF!</v>
      </c>
      <c r="V143" s="113" t="e">
        <f aca="false">#REF!</f>
        <v>#REF!</v>
      </c>
      <c r="W143" s="113" t="e">
        <f aca="false">#REF!</f>
        <v>#REF!</v>
      </c>
      <c r="X143" s="113" t="n">
        <v>0</v>
      </c>
      <c r="Y143" s="113" t="e">
        <f aca="false">V143+W143+X143</f>
        <v>#REF!</v>
      </c>
      <c r="Z143" s="113" t="e">
        <f aca="false">Y143/1000</f>
        <v>#REF!</v>
      </c>
      <c r="AB143" s="113" t="e">
        <f aca="false">#REF!</f>
        <v>#REF!</v>
      </c>
      <c r="AC143" s="113" t="e">
        <f aca="false">#REF!</f>
        <v>#REF!</v>
      </c>
      <c r="AD143" s="113" t="n">
        <v>0</v>
      </c>
      <c r="AE143" s="113" t="e">
        <f aca="false">AB143+AC143+AD143</f>
        <v>#REF!</v>
      </c>
      <c r="AF143" s="113" t="e">
        <f aca="false">AE143/100</f>
        <v>#REF!</v>
      </c>
      <c r="AH143" s="113" t="e">
        <f aca="false">#REF!</f>
        <v>#REF!</v>
      </c>
      <c r="AI143" s="113" t="e">
        <f aca="false">#REF!</f>
        <v>#REF!</v>
      </c>
      <c r="AJ143" s="113" t="n">
        <v>0</v>
      </c>
      <c r="AK143" s="113" t="e">
        <f aca="false">AH143+AI143+AJ143</f>
        <v>#REF!</v>
      </c>
      <c r="AL143" s="113" t="e">
        <f aca="false">AK143/365.25</f>
        <v>#REF!</v>
      </c>
      <c r="AN143" s="113" t="e">
        <f aca="false">#REF!</f>
        <v>#REF!</v>
      </c>
      <c r="AO143" s="113" t="e">
        <f aca="false">#REF!</f>
        <v>#REF!</v>
      </c>
      <c r="AP143" s="113" t="n">
        <v>0</v>
      </c>
      <c r="AQ143" s="113" t="e">
        <f aca="false">AN143+AO143+AP143</f>
        <v>#REF!</v>
      </c>
      <c r="AR143" s="113" t="e">
        <f aca="false">AQ143/10</f>
        <v>#REF!</v>
      </c>
      <c r="AT143" s="113" t="n">
        <v>0</v>
      </c>
      <c r="AU143" s="113" t="n">
        <v>0</v>
      </c>
      <c r="AV143" s="113" t="n">
        <f aca="false">AT143+AU143</f>
        <v>0</v>
      </c>
      <c r="AW143" s="113"/>
      <c r="AX143" s="113"/>
      <c r="AZ143" s="114" t="n">
        <v>0</v>
      </c>
      <c r="BE143" s="114" t="n">
        <v>0</v>
      </c>
      <c r="BF143" s="114" t="n">
        <v>0</v>
      </c>
      <c r="BG143" s="114" t="n">
        <v>0</v>
      </c>
    </row>
    <row r="144" customFormat="false" ht="12.75" hidden="false" customHeight="false" outlineLevel="0" collapsed="false">
      <c r="C144" s="107" t="n">
        <f aca="false">EOMONTH(C143,0)+1</f>
        <v>41456</v>
      </c>
      <c r="D144" s="108" t="n">
        <v>41450</v>
      </c>
      <c r="E144" s="26" t="n">
        <v>4.5755</v>
      </c>
      <c r="F144" s="27" t="n">
        <v>0.17</v>
      </c>
      <c r="G144" s="109" t="n">
        <v>0.0563079480152076</v>
      </c>
      <c r="H144" s="109" t="n">
        <f aca="false">1/((1+G144/2)^(2*((C144-$C$1)/365.25)))</f>
        <v>0.524464268672908</v>
      </c>
      <c r="I144" s="110" t="n">
        <f aca="false">D144-$C$1</f>
        <v>4239</v>
      </c>
      <c r="K144" s="26" t="n">
        <v>4.5345</v>
      </c>
      <c r="L144" s="26" t="n">
        <f aca="false">E144-K144</f>
        <v>0.0410000000000004</v>
      </c>
      <c r="M144" s="27" t="n">
        <v>0.17</v>
      </c>
      <c r="N144" s="112" t="n">
        <f aca="false">(F144-M144)*100</f>
        <v>0</v>
      </c>
      <c r="P144" s="113" t="e">
        <f aca="false">#REF!</f>
        <v>#REF!</v>
      </c>
      <c r="Q144" s="113" t="e">
        <f aca="false">#REF!</f>
        <v>#REF!</v>
      </c>
      <c r="R144" s="113" t="n">
        <v>0</v>
      </c>
      <c r="S144" s="113" t="e">
        <f aca="false">P144+Q144+R144</f>
        <v>#REF!</v>
      </c>
      <c r="T144" s="113" t="e">
        <f aca="false">S144/10000</f>
        <v>#REF!</v>
      </c>
      <c r="V144" s="113" t="e">
        <f aca="false">#REF!</f>
        <v>#REF!</v>
      </c>
      <c r="W144" s="113" t="e">
        <f aca="false">#REF!</f>
        <v>#REF!</v>
      </c>
      <c r="X144" s="113" t="n">
        <v>0</v>
      </c>
      <c r="Y144" s="113" t="e">
        <f aca="false">V144+W144+X144</f>
        <v>#REF!</v>
      </c>
      <c r="Z144" s="113" t="e">
        <f aca="false">Y144/1000</f>
        <v>#REF!</v>
      </c>
      <c r="AB144" s="113" t="e">
        <f aca="false">#REF!</f>
        <v>#REF!</v>
      </c>
      <c r="AC144" s="113" t="e">
        <f aca="false">#REF!</f>
        <v>#REF!</v>
      </c>
      <c r="AD144" s="113" t="n">
        <v>0</v>
      </c>
      <c r="AE144" s="113" t="e">
        <f aca="false">AB144+AC144+AD144</f>
        <v>#REF!</v>
      </c>
      <c r="AF144" s="113" t="e">
        <f aca="false">AE144/100</f>
        <v>#REF!</v>
      </c>
      <c r="AH144" s="113" t="e">
        <f aca="false">#REF!</f>
        <v>#REF!</v>
      </c>
      <c r="AI144" s="113" t="e">
        <f aca="false">#REF!</f>
        <v>#REF!</v>
      </c>
      <c r="AJ144" s="113" t="n">
        <v>0</v>
      </c>
      <c r="AK144" s="113" t="e">
        <f aca="false">AH144+AI144+AJ144</f>
        <v>#REF!</v>
      </c>
      <c r="AL144" s="113" t="e">
        <f aca="false">AK144/365.25</f>
        <v>#REF!</v>
      </c>
      <c r="AN144" s="113" t="e">
        <f aca="false">#REF!</f>
        <v>#REF!</v>
      </c>
      <c r="AO144" s="113" t="e">
        <f aca="false">#REF!</f>
        <v>#REF!</v>
      </c>
      <c r="AP144" s="113" t="n">
        <v>0</v>
      </c>
      <c r="AQ144" s="113" t="e">
        <f aca="false">AN144+AO144+AP144</f>
        <v>#REF!</v>
      </c>
      <c r="AR144" s="113" t="e">
        <f aca="false">AQ144/10</f>
        <v>#REF!</v>
      </c>
      <c r="AT144" s="113" t="n">
        <v>0</v>
      </c>
      <c r="AU144" s="113" t="n">
        <v>0</v>
      </c>
      <c r="AV144" s="113" t="n">
        <f aca="false">AT144+AU144</f>
        <v>0</v>
      </c>
      <c r="AW144" s="113"/>
      <c r="AX144" s="113"/>
      <c r="AZ144" s="114" t="n">
        <v>0</v>
      </c>
      <c r="BE144" s="114" t="n">
        <v>0</v>
      </c>
      <c r="BF144" s="114" t="n">
        <v>0</v>
      </c>
      <c r="BG144" s="114" t="n">
        <v>0</v>
      </c>
    </row>
    <row r="145" customFormat="false" ht="12.75" hidden="false" customHeight="false" outlineLevel="0" collapsed="false">
      <c r="C145" s="107" t="n">
        <f aca="false">EOMONTH(C144,0)+1</f>
        <v>41487</v>
      </c>
      <c r="D145" s="108" t="n">
        <v>41481</v>
      </c>
      <c r="E145" s="26" t="n">
        <v>4.6145</v>
      </c>
      <c r="F145" s="27" t="n">
        <v>0.17</v>
      </c>
      <c r="G145" s="109" t="n">
        <v>0.0563555975561929</v>
      </c>
      <c r="H145" s="109" t="n">
        <f aca="false">1/((1+G145/2)^(2*((C145-$C$1)/365.25)))</f>
        <v>0.521715144795843</v>
      </c>
      <c r="I145" s="110" t="n">
        <f aca="false">D145-$C$1</f>
        <v>4270</v>
      </c>
      <c r="K145" s="26" t="n">
        <v>4.5735</v>
      </c>
      <c r="L145" s="26" t="n">
        <f aca="false">E145-K145</f>
        <v>0.0410000000000004</v>
      </c>
      <c r="M145" s="27" t="n">
        <v>0.17</v>
      </c>
      <c r="N145" s="112" t="n">
        <f aca="false">(F145-M145)*100</f>
        <v>0</v>
      </c>
      <c r="P145" s="113" t="e">
        <f aca="false">#REF!</f>
        <v>#REF!</v>
      </c>
      <c r="Q145" s="113" t="e">
        <f aca="false">#REF!</f>
        <v>#REF!</v>
      </c>
      <c r="R145" s="113" t="n">
        <v>0</v>
      </c>
      <c r="S145" s="113" t="e">
        <f aca="false">P145+Q145+R145</f>
        <v>#REF!</v>
      </c>
      <c r="T145" s="113" t="e">
        <f aca="false">S145/10000</f>
        <v>#REF!</v>
      </c>
      <c r="V145" s="113" t="e">
        <f aca="false">#REF!</f>
        <v>#REF!</v>
      </c>
      <c r="W145" s="113" t="e">
        <f aca="false">#REF!</f>
        <v>#REF!</v>
      </c>
      <c r="X145" s="113" t="n">
        <v>0</v>
      </c>
      <c r="Y145" s="113" t="e">
        <f aca="false">V145+W145+X145</f>
        <v>#REF!</v>
      </c>
      <c r="Z145" s="113" t="e">
        <f aca="false">Y145/1000</f>
        <v>#REF!</v>
      </c>
      <c r="AB145" s="113" t="e">
        <f aca="false">#REF!</f>
        <v>#REF!</v>
      </c>
      <c r="AC145" s="113" t="e">
        <f aca="false">#REF!</f>
        <v>#REF!</v>
      </c>
      <c r="AD145" s="113" t="n">
        <v>0</v>
      </c>
      <c r="AE145" s="113" t="e">
        <f aca="false">AB145+AC145+AD145</f>
        <v>#REF!</v>
      </c>
      <c r="AF145" s="113" t="e">
        <f aca="false">AE145/100</f>
        <v>#REF!</v>
      </c>
      <c r="AH145" s="113" t="e">
        <f aca="false">#REF!</f>
        <v>#REF!</v>
      </c>
      <c r="AI145" s="113" t="e">
        <f aca="false">#REF!</f>
        <v>#REF!</v>
      </c>
      <c r="AJ145" s="113" t="n">
        <v>0</v>
      </c>
      <c r="AK145" s="113" t="e">
        <f aca="false">AH145+AI145+AJ145</f>
        <v>#REF!</v>
      </c>
      <c r="AL145" s="113" t="e">
        <f aca="false">AK145/365.25</f>
        <v>#REF!</v>
      </c>
      <c r="AN145" s="113" t="e">
        <f aca="false">#REF!</f>
        <v>#REF!</v>
      </c>
      <c r="AO145" s="113" t="e">
        <f aca="false">#REF!</f>
        <v>#REF!</v>
      </c>
      <c r="AP145" s="113" t="n">
        <v>0</v>
      </c>
      <c r="AQ145" s="113" t="e">
        <f aca="false">AN145+AO145+AP145</f>
        <v>#REF!</v>
      </c>
      <c r="AR145" s="113" t="e">
        <f aca="false">AQ145/10</f>
        <v>#REF!</v>
      </c>
      <c r="AT145" s="113" t="n">
        <v>0</v>
      </c>
      <c r="AU145" s="113" t="n">
        <v>0</v>
      </c>
      <c r="AV145" s="113" t="n">
        <f aca="false">AT145+AU145</f>
        <v>0</v>
      </c>
      <c r="AW145" s="113"/>
      <c r="AX145" s="113"/>
      <c r="AZ145" s="114" t="n">
        <v>0</v>
      </c>
      <c r="BE145" s="114" t="n">
        <v>0</v>
      </c>
      <c r="BF145" s="114" t="n">
        <v>0</v>
      </c>
      <c r="BG145" s="114" t="n">
        <v>0</v>
      </c>
    </row>
    <row r="146" customFormat="false" ht="12.75" hidden="false" customHeight="false" outlineLevel="0" collapsed="false">
      <c r="C146" s="107" t="n">
        <f aca="false">EOMONTH(C145,0)+1</f>
        <v>41518</v>
      </c>
      <c r="D146" s="108" t="n">
        <v>41513</v>
      </c>
      <c r="E146" s="26" t="n">
        <v>4.6035</v>
      </c>
      <c r="F146" s="27" t="n">
        <v>0.17</v>
      </c>
      <c r="G146" s="109" t="n">
        <v>0.0564032470979341</v>
      </c>
      <c r="H146" s="109" t="n">
        <f aca="false">1/((1+G146/2)^(2*((C146-$C$1)/365.25)))</f>
        <v>0.51897635508711</v>
      </c>
      <c r="I146" s="110" t="n">
        <f aca="false">D146-$C$1</f>
        <v>4302</v>
      </c>
      <c r="K146" s="26" t="n">
        <v>4.5625</v>
      </c>
      <c r="L146" s="26" t="n">
        <f aca="false">E146-K146</f>
        <v>0.0410000000000004</v>
      </c>
      <c r="M146" s="27" t="n">
        <v>0.17</v>
      </c>
      <c r="N146" s="112" t="n">
        <f aca="false">(F146-M146)*100</f>
        <v>0</v>
      </c>
      <c r="P146" s="113" t="e">
        <f aca="false">#REF!</f>
        <v>#REF!</v>
      </c>
      <c r="Q146" s="113" t="e">
        <f aca="false">#REF!</f>
        <v>#REF!</v>
      </c>
      <c r="R146" s="113" t="n">
        <v>0</v>
      </c>
      <c r="S146" s="113" t="e">
        <f aca="false">P146+Q146+R146</f>
        <v>#REF!</v>
      </c>
      <c r="T146" s="113" t="e">
        <f aca="false">S146/10000</f>
        <v>#REF!</v>
      </c>
      <c r="V146" s="113" t="e">
        <f aca="false">#REF!</f>
        <v>#REF!</v>
      </c>
      <c r="W146" s="113" t="e">
        <f aca="false">#REF!</f>
        <v>#REF!</v>
      </c>
      <c r="X146" s="113" t="n">
        <v>0</v>
      </c>
      <c r="Y146" s="113" t="e">
        <f aca="false">V146+W146+X146</f>
        <v>#REF!</v>
      </c>
      <c r="Z146" s="113" t="e">
        <f aca="false">Y146/1000</f>
        <v>#REF!</v>
      </c>
      <c r="AB146" s="113" t="e">
        <f aca="false">#REF!</f>
        <v>#REF!</v>
      </c>
      <c r="AC146" s="113" t="e">
        <f aca="false">#REF!</f>
        <v>#REF!</v>
      </c>
      <c r="AD146" s="113" t="n">
        <v>0</v>
      </c>
      <c r="AE146" s="113" t="e">
        <f aca="false">AB146+AC146+AD146</f>
        <v>#REF!</v>
      </c>
      <c r="AF146" s="113" t="e">
        <f aca="false">AE146/100</f>
        <v>#REF!</v>
      </c>
      <c r="AH146" s="113" t="e">
        <f aca="false">#REF!</f>
        <v>#REF!</v>
      </c>
      <c r="AI146" s="113" t="e">
        <f aca="false">#REF!</f>
        <v>#REF!</v>
      </c>
      <c r="AJ146" s="113" t="n">
        <v>0</v>
      </c>
      <c r="AK146" s="113" t="e">
        <f aca="false">AH146+AI146+AJ146</f>
        <v>#REF!</v>
      </c>
      <c r="AL146" s="113" t="e">
        <f aca="false">AK146/365.25</f>
        <v>#REF!</v>
      </c>
      <c r="AN146" s="113" t="e">
        <f aca="false">#REF!</f>
        <v>#REF!</v>
      </c>
      <c r="AO146" s="113" t="e">
        <f aca="false">#REF!</f>
        <v>#REF!</v>
      </c>
      <c r="AP146" s="113" t="n">
        <v>0</v>
      </c>
      <c r="AQ146" s="113" t="e">
        <f aca="false">AN146+AO146+AP146</f>
        <v>#REF!</v>
      </c>
      <c r="AR146" s="113" t="e">
        <f aca="false">AQ146/10</f>
        <v>#REF!</v>
      </c>
      <c r="AT146" s="113" t="n">
        <v>0</v>
      </c>
      <c r="AU146" s="113" t="n">
        <v>0</v>
      </c>
      <c r="AV146" s="113" t="n">
        <f aca="false">AT146+AU146</f>
        <v>0</v>
      </c>
      <c r="AW146" s="113"/>
      <c r="AX146" s="113"/>
      <c r="AZ146" s="114" t="n">
        <v>0</v>
      </c>
      <c r="BE146" s="114" t="n">
        <v>0</v>
      </c>
      <c r="BF146" s="114" t="n">
        <v>0</v>
      </c>
      <c r="BG146" s="114" t="n">
        <v>0</v>
      </c>
    </row>
    <row r="147" customFormat="false" ht="12.75" hidden="false" customHeight="false" outlineLevel="0" collapsed="false">
      <c r="C147" s="107" t="n">
        <f aca="false">EOMONTH(C146,0)+1</f>
        <v>41548</v>
      </c>
      <c r="D147" s="108" t="n">
        <v>41542</v>
      </c>
      <c r="E147" s="26" t="n">
        <v>4.6185</v>
      </c>
      <c r="F147" s="27" t="n">
        <v>0.17</v>
      </c>
      <c r="G147" s="109" t="n">
        <v>0.0564493595584032</v>
      </c>
      <c r="H147" s="109" t="n">
        <f aca="false">1/((1+G147/2)^(2*((C147-$C$1)/365.25)))</f>
        <v>0.516335742389575</v>
      </c>
      <c r="I147" s="110" t="n">
        <f aca="false">D147-$C$1</f>
        <v>4331</v>
      </c>
      <c r="K147" s="26" t="n">
        <v>4.5775</v>
      </c>
      <c r="L147" s="26" t="n">
        <f aca="false">E147-K147</f>
        <v>0.0410000000000013</v>
      </c>
      <c r="M147" s="27" t="n">
        <v>0.17</v>
      </c>
      <c r="N147" s="112" t="n">
        <f aca="false">(F147-M147)*100</f>
        <v>0</v>
      </c>
      <c r="P147" s="113" t="e">
        <f aca="false">#REF!</f>
        <v>#REF!</v>
      </c>
      <c r="Q147" s="113" t="e">
        <f aca="false">#REF!</f>
        <v>#REF!</v>
      </c>
      <c r="R147" s="113" t="n">
        <v>0</v>
      </c>
      <c r="S147" s="113" t="e">
        <f aca="false">P147+Q147+R147</f>
        <v>#REF!</v>
      </c>
      <c r="T147" s="113" t="e">
        <f aca="false">S147/10000</f>
        <v>#REF!</v>
      </c>
      <c r="V147" s="113" t="e">
        <f aca="false">#REF!</f>
        <v>#REF!</v>
      </c>
      <c r="W147" s="113" t="e">
        <f aca="false">#REF!</f>
        <v>#REF!</v>
      </c>
      <c r="X147" s="113" t="n">
        <v>0</v>
      </c>
      <c r="Y147" s="113" t="e">
        <f aca="false">V147+W147+X147</f>
        <v>#REF!</v>
      </c>
      <c r="Z147" s="113" t="e">
        <f aca="false">Y147/1000</f>
        <v>#REF!</v>
      </c>
      <c r="AB147" s="113" t="e">
        <f aca="false">#REF!</f>
        <v>#REF!</v>
      </c>
      <c r="AC147" s="113" t="e">
        <f aca="false">#REF!</f>
        <v>#REF!</v>
      </c>
      <c r="AD147" s="113" t="n">
        <v>0</v>
      </c>
      <c r="AE147" s="113" t="e">
        <f aca="false">AB147+AC147+AD147</f>
        <v>#REF!</v>
      </c>
      <c r="AF147" s="113" t="e">
        <f aca="false">AE147/100</f>
        <v>#REF!</v>
      </c>
      <c r="AH147" s="113" t="e">
        <f aca="false">#REF!</f>
        <v>#REF!</v>
      </c>
      <c r="AI147" s="113" t="e">
        <f aca="false">#REF!</f>
        <v>#REF!</v>
      </c>
      <c r="AJ147" s="113" t="n">
        <v>0</v>
      </c>
      <c r="AK147" s="113" t="e">
        <f aca="false">AH147+AI147+AJ147</f>
        <v>#REF!</v>
      </c>
      <c r="AL147" s="113" t="e">
        <f aca="false">AK147/365.25</f>
        <v>#REF!</v>
      </c>
      <c r="AN147" s="113" t="e">
        <f aca="false">#REF!</f>
        <v>#REF!</v>
      </c>
      <c r="AO147" s="113" t="e">
        <f aca="false">#REF!</f>
        <v>#REF!</v>
      </c>
      <c r="AP147" s="113" t="n">
        <v>0</v>
      </c>
      <c r="AQ147" s="113" t="e">
        <f aca="false">AN147+AO147+AP147</f>
        <v>#REF!</v>
      </c>
      <c r="AR147" s="113" t="e">
        <f aca="false">AQ147/10</f>
        <v>#REF!</v>
      </c>
      <c r="AT147" s="113" t="n">
        <v>0</v>
      </c>
      <c r="AU147" s="113" t="n">
        <v>0</v>
      </c>
      <c r="AV147" s="113" t="n">
        <f aca="false">AT147+AU147</f>
        <v>0</v>
      </c>
      <c r="AW147" s="113"/>
      <c r="AX147" s="113"/>
      <c r="AZ147" s="114" t="n">
        <v>0</v>
      </c>
      <c r="BE147" s="114" t="n">
        <v>0</v>
      </c>
      <c r="BF147" s="114" t="n">
        <v>0</v>
      </c>
      <c r="BG147" s="114" t="n">
        <v>0</v>
      </c>
    </row>
    <row r="148" customFormat="false" ht="12.75" hidden="false" customHeight="false" outlineLevel="0" collapsed="false">
      <c r="C148" s="107" t="n">
        <f aca="false">EOMONTH(C147,0)+1</f>
        <v>41579</v>
      </c>
      <c r="D148" s="108" t="n">
        <v>41575</v>
      </c>
      <c r="E148" s="26" t="n">
        <v>4.7755</v>
      </c>
      <c r="F148" s="27" t="n">
        <v>0.17</v>
      </c>
      <c r="G148" s="109" t="n">
        <v>0.0564970091016312</v>
      </c>
      <c r="H148" s="109" t="n">
        <f aca="false">1/((1+G148/2)^(2*((C148-$C$1)/365.25)))</f>
        <v>0.51361725477692</v>
      </c>
      <c r="I148" s="110" t="n">
        <f aca="false">D148-$C$1</f>
        <v>4364</v>
      </c>
      <c r="K148" s="26" t="n">
        <v>4.7345</v>
      </c>
      <c r="L148" s="26" t="n">
        <f aca="false">E148-K148</f>
        <v>0.0410000000000004</v>
      </c>
      <c r="M148" s="27" t="n">
        <v>0.17</v>
      </c>
      <c r="N148" s="112" t="n">
        <f aca="false">(F148-M148)*100</f>
        <v>0</v>
      </c>
      <c r="P148" s="113" t="e">
        <f aca="false">#REF!</f>
        <v>#REF!</v>
      </c>
      <c r="Q148" s="113" t="e">
        <f aca="false">#REF!</f>
        <v>#REF!</v>
      </c>
      <c r="R148" s="113" t="n">
        <v>0</v>
      </c>
      <c r="S148" s="113" t="e">
        <f aca="false">P148+Q148+R148</f>
        <v>#REF!</v>
      </c>
      <c r="T148" s="113" t="e">
        <f aca="false">S148/10000</f>
        <v>#REF!</v>
      </c>
      <c r="V148" s="113" t="e">
        <f aca="false">#REF!</f>
        <v>#REF!</v>
      </c>
      <c r="W148" s="113" t="e">
        <f aca="false">#REF!</f>
        <v>#REF!</v>
      </c>
      <c r="X148" s="113" t="n">
        <v>0</v>
      </c>
      <c r="Y148" s="113" t="e">
        <f aca="false">V148+W148+X148</f>
        <v>#REF!</v>
      </c>
      <c r="Z148" s="113" t="e">
        <f aca="false">Y148/1000</f>
        <v>#REF!</v>
      </c>
      <c r="AB148" s="113" t="e">
        <f aca="false">#REF!</f>
        <v>#REF!</v>
      </c>
      <c r="AC148" s="113" t="e">
        <f aca="false">#REF!</f>
        <v>#REF!</v>
      </c>
      <c r="AD148" s="113" t="n">
        <v>0</v>
      </c>
      <c r="AE148" s="113" t="e">
        <f aca="false">AB148+AC148+AD148</f>
        <v>#REF!</v>
      </c>
      <c r="AF148" s="113" t="e">
        <f aca="false">AE148/100</f>
        <v>#REF!</v>
      </c>
      <c r="AH148" s="113" t="e">
        <f aca="false">#REF!</f>
        <v>#REF!</v>
      </c>
      <c r="AI148" s="113" t="e">
        <f aca="false">#REF!</f>
        <v>#REF!</v>
      </c>
      <c r="AJ148" s="113" t="n">
        <v>0</v>
      </c>
      <c r="AK148" s="113" t="e">
        <f aca="false">AH148+AI148+AJ148</f>
        <v>#REF!</v>
      </c>
      <c r="AL148" s="113" t="e">
        <f aca="false">AK148/365.25</f>
        <v>#REF!</v>
      </c>
      <c r="AN148" s="113" t="e">
        <f aca="false">#REF!</f>
        <v>#REF!</v>
      </c>
      <c r="AO148" s="113" t="e">
        <f aca="false">#REF!</f>
        <v>#REF!</v>
      </c>
      <c r="AP148" s="113" t="n">
        <v>0</v>
      </c>
      <c r="AQ148" s="113" t="e">
        <f aca="false">AN148+AO148+AP148</f>
        <v>#REF!</v>
      </c>
      <c r="AR148" s="113" t="e">
        <f aca="false">AQ148/10</f>
        <v>#REF!</v>
      </c>
      <c r="AT148" s="113" t="n">
        <v>0</v>
      </c>
      <c r="AU148" s="113" t="n">
        <v>0</v>
      </c>
      <c r="AV148" s="113" t="n">
        <f aca="false">AT148+AU148</f>
        <v>0</v>
      </c>
      <c r="AW148" s="113"/>
      <c r="AX148" s="113"/>
      <c r="AZ148" s="114" t="n">
        <v>0</v>
      </c>
      <c r="BE148" s="114" t="n">
        <v>0</v>
      </c>
      <c r="BF148" s="114" t="n">
        <v>0</v>
      </c>
      <c r="BG148" s="114" t="n">
        <v>0</v>
      </c>
    </row>
    <row r="149" customFormat="false" ht="12.75" hidden="false" customHeight="false" outlineLevel="0" collapsed="false">
      <c r="C149" s="107" t="n">
        <f aca="false">EOMONTH(C148,0)+1</f>
        <v>41609</v>
      </c>
      <c r="D149" s="108" t="n">
        <v>41603</v>
      </c>
      <c r="E149" s="26" t="n">
        <v>4.9355</v>
      </c>
      <c r="F149" s="27" t="n">
        <v>0.17</v>
      </c>
      <c r="G149" s="109" t="n">
        <v>0.0565431215635392</v>
      </c>
      <c r="H149" s="109" t="n">
        <f aca="false">1/((1+G149/2)^(2*((C149-$C$1)/365.25)))</f>
        <v>0.510996267771605</v>
      </c>
      <c r="I149" s="110" t="n">
        <f aca="false">D149-$C$1</f>
        <v>4392</v>
      </c>
      <c r="K149" s="26" t="n">
        <v>4.8945</v>
      </c>
      <c r="L149" s="26" t="n">
        <f aca="false">E149-K149</f>
        <v>0.0410000000000013</v>
      </c>
      <c r="M149" s="27" t="n">
        <v>0.17</v>
      </c>
      <c r="N149" s="112" t="n">
        <f aca="false">(F149-M149)*100</f>
        <v>0</v>
      </c>
      <c r="P149" s="113" t="e">
        <f aca="false">#REF!</f>
        <v>#REF!</v>
      </c>
      <c r="Q149" s="113" t="e">
        <f aca="false">#REF!</f>
        <v>#REF!</v>
      </c>
      <c r="R149" s="113" t="n">
        <v>0</v>
      </c>
      <c r="S149" s="113" t="e">
        <f aca="false">P149+Q149+R149</f>
        <v>#REF!</v>
      </c>
      <c r="T149" s="113" t="e">
        <f aca="false">S149/10000</f>
        <v>#REF!</v>
      </c>
      <c r="V149" s="113" t="e">
        <f aca="false">#REF!</f>
        <v>#REF!</v>
      </c>
      <c r="W149" s="113" t="e">
        <f aca="false">#REF!</f>
        <v>#REF!</v>
      </c>
      <c r="X149" s="113" t="n">
        <v>0</v>
      </c>
      <c r="Y149" s="113" t="e">
        <f aca="false">V149+W149+X149</f>
        <v>#REF!</v>
      </c>
      <c r="Z149" s="113" t="e">
        <f aca="false">Y149/1000</f>
        <v>#REF!</v>
      </c>
      <c r="AB149" s="113" t="e">
        <f aca="false">#REF!</f>
        <v>#REF!</v>
      </c>
      <c r="AC149" s="113" t="e">
        <f aca="false">#REF!</f>
        <v>#REF!</v>
      </c>
      <c r="AD149" s="113" t="n">
        <v>0</v>
      </c>
      <c r="AE149" s="113" t="e">
        <f aca="false">AB149+AC149+AD149</f>
        <v>#REF!</v>
      </c>
      <c r="AF149" s="113" t="e">
        <f aca="false">AE149/100</f>
        <v>#REF!</v>
      </c>
      <c r="AH149" s="113" t="e">
        <f aca="false">#REF!</f>
        <v>#REF!</v>
      </c>
      <c r="AI149" s="113" t="e">
        <f aca="false">#REF!</f>
        <v>#REF!</v>
      </c>
      <c r="AJ149" s="113" t="n">
        <v>0</v>
      </c>
      <c r="AK149" s="113" t="e">
        <f aca="false">AH149+AI149+AJ149</f>
        <v>#REF!</v>
      </c>
      <c r="AL149" s="113" t="e">
        <f aca="false">AK149/365.25</f>
        <v>#REF!</v>
      </c>
      <c r="AN149" s="113" t="e">
        <f aca="false">#REF!</f>
        <v>#REF!</v>
      </c>
      <c r="AO149" s="113" t="e">
        <f aca="false">#REF!</f>
        <v>#REF!</v>
      </c>
      <c r="AP149" s="113" t="n">
        <v>0</v>
      </c>
      <c r="AQ149" s="113" t="e">
        <f aca="false">AN149+AO149+AP149</f>
        <v>#REF!</v>
      </c>
      <c r="AR149" s="113" t="e">
        <f aca="false">AQ149/10</f>
        <v>#REF!</v>
      </c>
      <c r="AT149" s="113" t="n">
        <v>0</v>
      </c>
      <c r="AU149" s="113" t="n">
        <v>0</v>
      </c>
      <c r="AV149" s="113" t="n">
        <f aca="false">AT149+AU149</f>
        <v>0</v>
      </c>
      <c r="AW149" s="113"/>
      <c r="AX149" s="113"/>
      <c r="AZ149" s="114" t="n">
        <v>0</v>
      </c>
      <c r="BE149" s="114" t="n">
        <v>0</v>
      </c>
      <c r="BF149" s="114" t="n">
        <v>0</v>
      </c>
      <c r="BG149" s="114" t="n">
        <v>0</v>
      </c>
    </row>
    <row r="150" customFormat="false" ht="12.75" hidden="false" customHeight="false" outlineLevel="0" collapsed="false">
      <c r="C150" s="107" t="n">
        <f aca="false">EOMONTH(C149,0)+1</f>
        <v>41640</v>
      </c>
      <c r="D150" s="108" t="n">
        <v>41634</v>
      </c>
      <c r="E150" s="26" t="n">
        <v>4.968</v>
      </c>
      <c r="F150" s="27" t="n">
        <v>0.17</v>
      </c>
      <c r="G150" s="109" t="n">
        <v>0.0565907711082545</v>
      </c>
      <c r="H150" s="109" t="n">
        <f aca="false">1/((1+G150/2)^(2*((C150-$C$1)/365.25)))</f>
        <v>0.508298037474402</v>
      </c>
      <c r="I150" s="110" t="n">
        <f aca="false">D150-$C$1</f>
        <v>4423</v>
      </c>
      <c r="K150" s="26" t="n">
        <v>4.927</v>
      </c>
      <c r="L150" s="26" t="n">
        <f aca="false">E150-K150</f>
        <v>0.0410000000000004</v>
      </c>
      <c r="M150" s="27" t="n">
        <v>0.17</v>
      </c>
      <c r="N150" s="112" t="n">
        <f aca="false">(F150-M150)*100</f>
        <v>0</v>
      </c>
      <c r="P150" s="113" t="e">
        <f aca="false">#REF!</f>
        <v>#REF!</v>
      </c>
      <c r="Q150" s="113" t="e">
        <f aca="false">#REF!</f>
        <v>#REF!</v>
      </c>
      <c r="R150" s="113" t="n">
        <v>0</v>
      </c>
      <c r="S150" s="113" t="e">
        <f aca="false">P150+Q150+R150</f>
        <v>#REF!</v>
      </c>
      <c r="T150" s="113" t="e">
        <f aca="false">S150/10000</f>
        <v>#REF!</v>
      </c>
      <c r="V150" s="113" t="e">
        <f aca="false">#REF!</f>
        <v>#REF!</v>
      </c>
      <c r="W150" s="113" t="e">
        <f aca="false">#REF!</f>
        <v>#REF!</v>
      </c>
      <c r="X150" s="113" t="n">
        <v>0</v>
      </c>
      <c r="Y150" s="113" t="e">
        <f aca="false">V150+W150+X150</f>
        <v>#REF!</v>
      </c>
      <c r="Z150" s="113" t="e">
        <f aca="false">Y150/1000</f>
        <v>#REF!</v>
      </c>
      <c r="AB150" s="113" t="e">
        <f aca="false">#REF!</f>
        <v>#REF!</v>
      </c>
      <c r="AC150" s="113" t="e">
        <f aca="false">#REF!</f>
        <v>#REF!</v>
      </c>
      <c r="AD150" s="113" t="n">
        <v>0</v>
      </c>
      <c r="AE150" s="113" t="e">
        <f aca="false">AB150+AC150+AD150</f>
        <v>#REF!</v>
      </c>
      <c r="AF150" s="113" t="e">
        <f aca="false">AE150/100</f>
        <v>#REF!</v>
      </c>
      <c r="AH150" s="113" t="e">
        <f aca="false">#REF!</f>
        <v>#REF!</v>
      </c>
      <c r="AI150" s="113" t="e">
        <f aca="false">#REF!</f>
        <v>#REF!</v>
      </c>
      <c r="AJ150" s="113" t="n">
        <v>0</v>
      </c>
      <c r="AK150" s="113" t="e">
        <f aca="false">AH150+AI150+AJ150</f>
        <v>#REF!</v>
      </c>
      <c r="AL150" s="113" t="e">
        <f aca="false">AK150/365.25</f>
        <v>#REF!</v>
      </c>
      <c r="AN150" s="113" t="e">
        <f aca="false">#REF!</f>
        <v>#REF!</v>
      </c>
      <c r="AO150" s="113" t="e">
        <f aca="false">#REF!</f>
        <v>#REF!</v>
      </c>
      <c r="AP150" s="113" t="n">
        <v>0</v>
      </c>
      <c r="AQ150" s="113" t="e">
        <f aca="false">AN150+AO150+AP150</f>
        <v>#REF!</v>
      </c>
      <c r="AR150" s="113" t="e">
        <f aca="false">AQ150/10</f>
        <v>#REF!</v>
      </c>
      <c r="AT150" s="113" t="n">
        <v>0</v>
      </c>
      <c r="AU150" s="113" t="n">
        <v>0</v>
      </c>
      <c r="AV150" s="113" t="n">
        <f aca="false">AT150+AU150</f>
        <v>0</v>
      </c>
      <c r="AW150" s="113"/>
      <c r="AX150" s="113"/>
      <c r="AZ150" s="114" t="n">
        <v>0</v>
      </c>
      <c r="BE150" s="114" t="n">
        <v>0</v>
      </c>
      <c r="BF150" s="114" t="n">
        <v>0</v>
      </c>
      <c r="BG150" s="114" t="n">
        <v>0</v>
      </c>
    </row>
    <row r="151" customFormat="false" ht="12.75" hidden="false" customHeight="false" outlineLevel="0" collapsed="false">
      <c r="C151" s="107" t="n">
        <f aca="false">EOMONTH(C150,0)+1</f>
        <v>41671</v>
      </c>
      <c r="D151" s="108" t="n">
        <v>41667</v>
      </c>
      <c r="E151" s="26" t="n">
        <v>4.884</v>
      </c>
      <c r="F151" s="27" t="n">
        <v>0.17</v>
      </c>
      <c r="G151" s="109" t="n">
        <v>0.0566384206537256</v>
      </c>
      <c r="H151" s="109" t="n">
        <f aca="false">1/((1+G151/2)^(2*((C151-$C$1)/365.25)))</f>
        <v>0.505610084270479</v>
      </c>
      <c r="I151" s="110" t="n">
        <f aca="false">D151-$C$1</f>
        <v>4456</v>
      </c>
      <c r="K151" s="26" t="n">
        <v>4.843</v>
      </c>
      <c r="L151" s="26" t="n">
        <f aca="false">E151-K151</f>
        <v>0.0410000000000004</v>
      </c>
      <c r="M151" s="27" t="n">
        <v>0.17</v>
      </c>
      <c r="N151" s="112" t="n">
        <f aca="false">(F151-M151)*100</f>
        <v>0</v>
      </c>
      <c r="P151" s="113" t="e">
        <f aca="false">#REF!</f>
        <v>#REF!</v>
      </c>
      <c r="Q151" s="113" t="e">
        <f aca="false">#REF!</f>
        <v>#REF!</v>
      </c>
      <c r="R151" s="113" t="n">
        <v>0</v>
      </c>
      <c r="S151" s="113" t="e">
        <f aca="false">P151+Q151+R151</f>
        <v>#REF!</v>
      </c>
      <c r="T151" s="113" t="e">
        <f aca="false">S151/10000</f>
        <v>#REF!</v>
      </c>
      <c r="V151" s="113" t="e">
        <f aca="false">#REF!</f>
        <v>#REF!</v>
      </c>
      <c r="W151" s="113" t="e">
        <f aca="false">#REF!</f>
        <v>#REF!</v>
      </c>
      <c r="X151" s="113" t="n">
        <v>0</v>
      </c>
      <c r="Y151" s="113" t="e">
        <f aca="false">V151+W151+X151</f>
        <v>#REF!</v>
      </c>
      <c r="Z151" s="113" t="e">
        <f aca="false">Y151/1000</f>
        <v>#REF!</v>
      </c>
      <c r="AB151" s="113" t="e">
        <f aca="false">#REF!</f>
        <v>#REF!</v>
      </c>
      <c r="AC151" s="113" t="e">
        <f aca="false">#REF!</f>
        <v>#REF!</v>
      </c>
      <c r="AD151" s="113" t="n">
        <v>0</v>
      </c>
      <c r="AE151" s="113" t="e">
        <f aca="false">AB151+AC151+AD151</f>
        <v>#REF!</v>
      </c>
      <c r="AF151" s="113" t="e">
        <f aca="false">AE151/100</f>
        <v>#REF!</v>
      </c>
      <c r="AH151" s="113" t="e">
        <f aca="false">#REF!</f>
        <v>#REF!</v>
      </c>
      <c r="AI151" s="113" t="e">
        <f aca="false">#REF!</f>
        <v>#REF!</v>
      </c>
      <c r="AJ151" s="113" t="n">
        <v>0</v>
      </c>
      <c r="AK151" s="113" t="e">
        <f aca="false">AH151+AI151+AJ151</f>
        <v>#REF!</v>
      </c>
      <c r="AL151" s="113" t="e">
        <f aca="false">AK151/365.25</f>
        <v>#REF!</v>
      </c>
      <c r="AN151" s="113" t="e">
        <f aca="false">#REF!</f>
        <v>#REF!</v>
      </c>
      <c r="AO151" s="113" t="e">
        <f aca="false">#REF!</f>
        <v>#REF!</v>
      </c>
      <c r="AP151" s="113" t="n">
        <v>0</v>
      </c>
      <c r="AQ151" s="113" t="e">
        <f aca="false">AN151+AO151+AP151</f>
        <v>#REF!</v>
      </c>
      <c r="AR151" s="113" t="e">
        <f aca="false">AQ151/10</f>
        <v>#REF!</v>
      </c>
      <c r="AT151" s="113" t="n">
        <v>0</v>
      </c>
      <c r="AU151" s="113" t="n">
        <v>0</v>
      </c>
      <c r="AV151" s="113" t="n">
        <f aca="false">AT151+AU151</f>
        <v>0</v>
      </c>
      <c r="AW151" s="113"/>
      <c r="AX151" s="113"/>
      <c r="AZ151" s="114" t="n">
        <v>0</v>
      </c>
      <c r="BE151" s="114" t="n">
        <v>0</v>
      </c>
      <c r="BF151" s="114" t="n">
        <v>0</v>
      </c>
      <c r="BG151" s="114" t="n">
        <v>0</v>
      </c>
    </row>
    <row r="152" customFormat="false" ht="12.75" hidden="false" customHeight="false" outlineLevel="0" collapsed="false">
      <c r="C152" s="107" t="n">
        <f aca="false">EOMONTH(C151,0)+1</f>
        <v>41699</v>
      </c>
      <c r="D152" s="108" t="n">
        <v>41695</v>
      </c>
      <c r="E152" s="26" t="n">
        <v>4.749</v>
      </c>
      <c r="F152" s="27" t="n">
        <v>0.17</v>
      </c>
      <c r="G152" s="109" t="n">
        <v>0.0566814589535101</v>
      </c>
      <c r="H152" s="109" t="n">
        <f aca="false">1/((1+G152/2)^(2*((C152-$C$1)/365.25)))</f>
        <v>0.503191078885271</v>
      </c>
      <c r="I152" s="110" t="n">
        <f aca="false">D152-$C$1</f>
        <v>4484</v>
      </c>
      <c r="K152" s="26" t="n">
        <v>4.708</v>
      </c>
      <c r="L152" s="26" t="n">
        <f aca="false">E152-K152</f>
        <v>0.0410000000000004</v>
      </c>
      <c r="M152" s="27" t="n">
        <v>0.17</v>
      </c>
      <c r="N152" s="112" t="n">
        <f aca="false">(F152-M152)*100</f>
        <v>0</v>
      </c>
      <c r="P152" s="113" t="e">
        <f aca="false">#REF!</f>
        <v>#REF!</v>
      </c>
      <c r="Q152" s="113" t="e">
        <f aca="false">#REF!</f>
        <v>#REF!</v>
      </c>
      <c r="R152" s="113" t="n">
        <v>0</v>
      </c>
      <c r="S152" s="113" t="e">
        <f aca="false">P152+Q152+R152</f>
        <v>#REF!</v>
      </c>
      <c r="T152" s="113" t="e">
        <f aca="false">S152/10000</f>
        <v>#REF!</v>
      </c>
      <c r="V152" s="113" t="e">
        <f aca="false">#REF!</f>
        <v>#REF!</v>
      </c>
      <c r="W152" s="113" t="e">
        <f aca="false">#REF!</f>
        <v>#REF!</v>
      </c>
      <c r="X152" s="113" t="n">
        <v>0</v>
      </c>
      <c r="Y152" s="113" t="e">
        <f aca="false">V152+W152+X152</f>
        <v>#REF!</v>
      </c>
      <c r="Z152" s="113" t="e">
        <f aca="false">Y152/1000</f>
        <v>#REF!</v>
      </c>
      <c r="AB152" s="113" t="e">
        <f aca="false">#REF!</f>
        <v>#REF!</v>
      </c>
      <c r="AC152" s="113" t="e">
        <f aca="false">#REF!</f>
        <v>#REF!</v>
      </c>
      <c r="AD152" s="113" t="n">
        <v>0</v>
      </c>
      <c r="AE152" s="113" t="e">
        <f aca="false">AB152+AC152+AD152</f>
        <v>#REF!</v>
      </c>
      <c r="AF152" s="113" t="e">
        <f aca="false">AE152/100</f>
        <v>#REF!</v>
      </c>
      <c r="AH152" s="113" t="e">
        <f aca="false">#REF!</f>
        <v>#REF!</v>
      </c>
      <c r="AI152" s="113" t="e">
        <f aca="false">#REF!</f>
        <v>#REF!</v>
      </c>
      <c r="AJ152" s="113" t="n">
        <v>0</v>
      </c>
      <c r="AK152" s="113" t="e">
        <f aca="false">AH152+AI152+AJ152</f>
        <v>#REF!</v>
      </c>
      <c r="AL152" s="113" t="e">
        <f aca="false">AK152/365.25</f>
        <v>#REF!</v>
      </c>
      <c r="AN152" s="113" t="e">
        <f aca="false">#REF!</f>
        <v>#REF!</v>
      </c>
      <c r="AO152" s="113" t="e">
        <f aca="false">#REF!</f>
        <v>#REF!</v>
      </c>
      <c r="AP152" s="113" t="n">
        <v>0</v>
      </c>
      <c r="AQ152" s="113" t="e">
        <f aca="false">AN152+AO152+AP152</f>
        <v>#REF!</v>
      </c>
      <c r="AR152" s="113" t="e">
        <f aca="false">AQ152/10</f>
        <v>#REF!</v>
      </c>
      <c r="AT152" s="113" t="n">
        <v>0</v>
      </c>
      <c r="AU152" s="113" t="n">
        <v>0</v>
      </c>
      <c r="AV152" s="113" t="n">
        <f aca="false">AT152+AU152</f>
        <v>0</v>
      </c>
      <c r="AW152" s="113"/>
      <c r="AX152" s="113"/>
      <c r="AZ152" s="114" t="n">
        <v>0</v>
      </c>
      <c r="BE152" s="114" t="n">
        <v>0</v>
      </c>
      <c r="BF152" s="114" t="n">
        <v>0</v>
      </c>
      <c r="BG152" s="114" t="n">
        <v>0</v>
      </c>
    </row>
    <row r="153" customFormat="false" ht="12.75" hidden="false" customHeight="false" outlineLevel="0" collapsed="false">
      <c r="C153" s="107" t="n">
        <f aca="false">EOMONTH(C152,0)+1</f>
        <v>41730</v>
      </c>
      <c r="D153" s="108" t="n">
        <v>41724</v>
      </c>
      <c r="E153" s="26" t="n">
        <v>4.599</v>
      </c>
      <c r="F153" s="27" t="n">
        <v>0.17</v>
      </c>
      <c r="G153" s="109" t="n">
        <v>0.0567291085004191</v>
      </c>
      <c r="H153" s="109" t="n">
        <f aca="false">1/((1+G153/2)^(2*((C153-$C$1)/365.25)))</f>
        <v>0.500522651716493</v>
      </c>
      <c r="I153" s="110" t="n">
        <f aca="false">D153-$C$1</f>
        <v>4513</v>
      </c>
      <c r="K153" s="26" t="n">
        <v>4.558</v>
      </c>
      <c r="L153" s="26" t="n">
        <f aca="false">E153-K153</f>
        <v>0.0410000000000004</v>
      </c>
      <c r="M153" s="27" t="n">
        <v>0.17</v>
      </c>
      <c r="N153" s="112" t="n">
        <f aca="false">(F153-M153)*100</f>
        <v>0</v>
      </c>
      <c r="P153" s="113" t="e">
        <f aca="false">#REF!</f>
        <v>#REF!</v>
      </c>
      <c r="Q153" s="113" t="e">
        <f aca="false">#REF!</f>
        <v>#REF!</v>
      </c>
      <c r="R153" s="113" t="n">
        <v>0</v>
      </c>
      <c r="S153" s="113" t="e">
        <f aca="false">P153+Q153+R153</f>
        <v>#REF!</v>
      </c>
      <c r="T153" s="113" t="e">
        <f aca="false">S153/10000</f>
        <v>#REF!</v>
      </c>
      <c r="V153" s="113" t="e">
        <f aca="false">#REF!</f>
        <v>#REF!</v>
      </c>
      <c r="W153" s="113" t="e">
        <f aca="false">#REF!</f>
        <v>#REF!</v>
      </c>
      <c r="X153" s="113" t="n">
        <v>0</v>
      </c>
      <c r="Y153" s="113" t="e">
        <f aca="false">V153+W153+X153</f>
        <v>#REF!</v>
      </c>
      <c r="Z153" s="113" t="e">
        <f aca="false">Y153/1000</f>
        <v>#REF!</v>
      </c>
      <c r="AB153" s="113" t="e">
        <f aca="false">#REF!</f>
        <v>#REF!</v>
      </c>
      <c r="AC153" s="113" t="e">
        <f aca="false">#REF!</f>
        <v>#REF!</v>
      </c>
      <c r="AD153" s="113" t="n">
        <v>0</v>
      </c>
      <c r="AE153" s="113" t="e">
        <f aca="false">AB153+AC153+AD153</f>
        <v>#REF!</v>
      </c>
      <c r="AF153" s="113" t="e">
        <f aca="false">AE153/100</f>
        <v>#REF!</v>
      </c>
      <c r="AH153" s="113" t="e">
        <f aca="false">#REF!</f>
        <v>#REF!</v>
      </c>
      <c r="AI153" s="113" t="e">
        <f aca="false">#REF!</f>
        <v>#REF!</v>
      </c>
      <c r="AJ153" s="113" t="n">
        <v>0</v>
      </c>
      <c r="AK153" s="113" t="e">
        <f aca="false">AH153+AI153+AJ153</f>
        <v>#REF!</v>
      </c>
      <c r="AL153" s="113" t="e">
        <f aca="false">AK153/365.25</f>
        <v>#REF!</v>
      </c>
      <c r="AN153" s="113" t="e">
        <f aca="false">#REF!</f>
        <v>#REF!</v>
      </c>
      <c r="AO153" s="113" t="e">
        <f aca="false">#REF!</f>
        <v>#REF!</v>
      </c>
      <c r="AP153" s="113" t="n">
        <v>0</v>
      </c>
      <c r="AQ153" s="113" t="e">
        <f aca="false">AN153+AO153+AP153</f>
        <v>#REF!</v>
      </c>
      <c r="AR153" s="113" t="e">
        <f aca="false">AQ153/10</f>
        <v>#REF!</v>
      </c>
      <c r="AT153" s="113" t="n">
        <v>0</v>
      </c>
      <c r="AU153" s="113" t="n">
        <v>0</v>
      </c>
      <c r="AV153" s="113" t="n">
        <f aca="false">AT153+AU153</f>
        <v>0</v>
      </c>
      <c r="AW153" s="113"/>
      <c r="AX153" s="113"/>
      <c r="AZ153" s="114" t="n">
        <v>0</v>
      </c>
      <c r="BE153" s="114" t="n">
        <v>0</v>
      </c>
      <c r="BF153" s="114" t="n">
        <v>0</v>
      </c>
      <c r="BG153" s="114" t="n">
        <v>0</v>
      </c>
    </row>
    <row r="154" customFormat="false" ht="12.75" hidden="false" customHeight="false" outlineLevel="0" collapsed="false">
      <c r="C154" s="107" t="n">
        <f aca="false">EOMONTH(C153,0)+1</f>
        <v>41760</v>
      </c>
      <c r="D154" s="108" t="n">
        <v>41754</v>
      </c>
      <c r="E154" s="26" t="n">
        <v>4.603</v>
      </c>
      <c r="F154" s="27" t="n">
        <v>0.17</v>
      </c>
      <c r="G154" s="109" t="n">
        <v>0.0567752209658892</v>
      </c>
      <c r="H154" s="109" t="n">
        <f aca="false">1/((1+G154/2)^(2*((C154-$C$1)/365.25)))</f>
        <v>0.497950054200187</v>
      </c>
      <c r="I154" s="110" t="n">
        <f aca="false">D154-$C$1</f>
        <v>4543</v>
      </c>
      <c r="K154" s="26" t="n">
        <v>4.562</v>
      </c>
      <c r="L154" s="26" t="n">
        <f aca="false">E154-K154</f>
        <v>0.0410000000000004</v>
      </c>
      <c r="M154" s="27" t="n">
        <v>0.17</v>
      </c>
      <c r="N154" s="112" t="n">
        <f aca="false">(F154-M154)*100</f>
        <v>0</v>
      </c>
      <c r="P154" s="113" t="e">
        <f aca="false">#REF!</f>
        <v>#REF!</v>
      </c>
      <c r="Q154" s="113" t="e">
        <f aca="false">#REF!</f>
        <v>#REF!</v>
      </c>
      <c r="R154" s="113" t="n">
        <v>0</v>
      </c>
      <c r="S154" s="113" t="e">
        <f aca="false">P154+Q154+R154</f>
        <v>#REF!</v>
      </c>
      <c r="T154" s="113" t="e">
        <f aca="false">S154/10000</f>
        <v>#REF!</v>
      </c>
      <c r="V154" s="113" t="e">
        <f aca="false">#REF!</f>
        <v>#REF!</v>
      </c>
      <c r="W154" s="113" t="e">
        <f aca="false">#REF!</f>
        <v>#REF!</v>
      </c>
      <c r="X154" s="113" t="n">
        <v>0</v>
      </c>
      <c r="Y154" s="113" t="e">
        <f aca="false">V154+W154+X154</f>
        <v>#REF!</v>
      </c>
      <c r="Z154" s="113" t="e">
        <f aca="false">Y154/1000</f>
        <v>#REF!</v>
      </c>
      <c r="AB154" s="113" t="e">
        <f aca="false">#REF!</f>
        <v>#REF!</v>
      </c>
      <c r="AC154" s="113" t="e">
        <f aca="false">#REF!</f>
        <v>#REF!</v>
      </c>
      <c r="AD154" s="113" t="n">
        <v>0</v>
      </c>
      <c r="AE154" s="113" t="e">
        <f aca="false">AB154+AC154+AD154</f>
        <v>#REF!</v>
      </c>
      <c r="AF154" s="113" t="e">
        <f aca="false">AE154/100</f>
        <v>#REF!</v>
      </c>
      <c r="AH154" s="113" t="e">
        <f aca="false">#REF!</f>
        <v>#REF!</v>
      </c>
      <c r="AI154" s="113" t="e">
        <f aca="false">#REF!</f>
        <v>#REF!</v>
      </c>
      <c r="AJ154" s="113" t="n">
        <v>0</v>
      </c>
      <c r="AK154" s="113" t="e">
        <f aca="false">AH154+AI154+AJ154</f>
        <v>#REF!</v>
      </c>
      <c r="AL154" s="113" t="e">
        <f aca="false">AK154/365.25</f>
        <v>#REF!</v>
      </c>
      <c r="AN154" s="113" t="e">
        <f aca="false">#REF!</f>
        <v>#REF!</v>
      </c>
      <c r="AO154" s="113" t="e">
        <f aca="false">#REF!</f>
        <v>#REF!</v>
      </c>
      <c r="AP154" s="113" t="n">
        <v>0</v>
      </c>
      <c r="AQ154" s="113" t="e">
        <f aca="false">AN154+AO154+AP154</f>
        <v>#REF!</v>
      </c>
      <c r="AR154" s="113" t="e">
        <f aca="false">AQ154/10</f>
        <v>#REF!</v>
      </c>
      <c r="AT154" s="113" t="n">
        <v>0</v>
      </c>
      <c r="AU154" s="113" t="n">
        <v>0</v>
      </c>
      <c r="AV154" s="113" t="n">
        <f aca="false">AT154+AU154</f>
        <v>0</v>
      </c>
      <c r="AW154" s="113"/>
      <c r="AX154" s="113"/>
      <c r="AZ154" s="114" t="n">
        <v>0</v>
      </c>
      <c r="BE154" s="114" t="n">
        <v>0</v>
      </c>
      <c r="BF154" s="114" t="n">
        <v>0</v>
      </c>
      <c r="BG154" s="114" t="n">
        <v>0</v>
      </c>
    </row>
    <row r="155" customFormat="false" ht="12.75" hidden="false" customHeight="false" outlineLevel="0" collapsed="false">
      <c r="C155" s="107" t="n">
        <f aca="false">EOMONTH(C154,0)+1</f>
        <v>41791</v>
      </c>
      <c r="D155" s="108" t="n">
        <v>41786</v>
      </c>
      <c r="E155" s="26" t="n">
        <v>4.643</v>
      </c>
      <c r="F155" s="27" t="n">
        <v>0.17</v>
      </c>
      <c r="G155" s="109" t="n">
        <v>0.056822870514285</v>
      </c>
      <c r="H155" s="109" t="n">
        <f aca="false">1/((1+G155/2)^(2*((C155-$C$1)/365.25)))</f>
        <v>0.495301767552666</v>
      </c>
      <c r="I155" s="110" t="n">
        <f aca="false">D155-$C$1</f>
        <v>4575</v>
      </c>
      <c r="K155" s="26" t="n">
        <v>4.602</v>
      </c>
      <c r="L155" s="26" t="n">
        <f aca="false">E155-K155</f>
        <v>0.0409999999999995</v>
      </c>
      <c r="M155" s="27" t="n">
        <v>0.17</v>
      </c>
      <c r="N155" s="112" t="n">
        <f aca="false">(F155-M155)*100</f>
        <v>0</v>
      </c>
      <c r="P155" s="113" t="e">
        <f aca="false">#REF!</f>
        <v>#REF!</v>
      </c>
      <c r="Q155" s="113" t="e">
        <f aca="false">#REF!</f>
        <v>#REF!</v>
      </c>
      <c r="R155" s="113" t="n">
        <v>0</v>
      </c>
      <c r="S155" s="113" t="e">
        <f aca="false">P155+Q155+R155</f>
        <v>#REF!</v>
      </c>
      <c r="T155" s="113" t="e">
        <f aca="false">S155/10000</f>
        <v>#REF!</v>
      </c>
      <c r="V155" s="113" t="e">
        <f aca="false">#REF!</f>
        <v>#REF!</v>
      </c>
      <c r="W155" s="113" t="e">
        <f aca="false">#REF!</f>
        <v>#REF!</v>
      </c>
      <c r="X155" s="113" t="n">
        <v>0</v>
      </c>
      <c r="Y155" s="113" t="e">
        <f aca="false">V155+W155+X155</f>
        <v>#REF!</v>
      </c>
      <c r="Z155" s="113" t="e">
        <f aca="false">Y155/1000</f>
        <v>#REF!</v>
      </c>
      <c r="AB155" s="113" t="e">
        <f aca="false">#REF!</f>
        <v>#REF!</v>
      </c>
      <c r="AC155" s="113" t="e">
        <f aca="false">#REF!</f>
        <v>#REF!</v>
      </c>
      <c r="AD155" s="113" t="n">
        <v>0</v>
      </c>
      <c r="AE155" s="113" t="e">
        <f aca="false">AB155+AC155+AD155</f>
        <v>#REF!</v>
      </c>
      <c r="AF155" s="113" t="e">
        <f aca="false">AE155/100</f>
        <v>#REF!</v>
      </c>
      <c r="AH155" s="113" t="e">
        <f aca="false">#REF!</f>
        <v>#REF!</v>
      </c>
      <c r="AI155" s="113" t="e">
        <f aca="false">#REF!</f>
        <v>#REF!</v>
      </c>
      <c r="AJ155" s="113" t="n">
        <v>0</v>
      </c>
      <c r="AK155" s="113" t="e">
        <f aca="false">AH155+AI155+AJ155</f>
        <v>#REF!</v>
      </c>
      <c r="AL155" s="113" t="e">
        <f aca="false">AK155/365.25</f>
        <v>#REF!</v>
      </c>
      <c r="AN155" s="113" t="e">
        <f aca="false">#REF!</f>
        <v>#REF!</v>
      </c>
      <c r="AO155" s="113" t="e">
        <f aca="false">#REF!</f>
        <v>#REF!</v>
      </c>
      <c r="AP155" s="113" t="n">
        <v>0</v>
      </c>
      <c r="AQ155" s="113" t="e">
        <f aca="false">AN155+AO155+AP155</f>
        <v>#REF!</v>
      </c>
      <c r="AR155" s="113" t="e">
        <f aca="false">AQ155/10</f>
        <v>#REF!</v>
      </c>
      <c r="AT155" s="113" t="n">
        <v>0</v>
      </c>
      <c r="AU155" s="113" t="n">
        <v>0</v>
      </c>
      <c r="AV155" s="113" t="n">
        <f aca="false">AT155+AU155</f>
        <v>0</v>
      </c>
      <c r="AW155" s="113"/>
      <c r="AX155" s="113"/>
      <c r="AZ155" s="114" t="n">
        <v>0</v>
      </c>
      <c r="BE155" s="114" t="n">
        <v>0</v>
      </c>
      <c r="BF155" s="114" t="n">
        <v>0</v>
      </c>
      <c r="BG155" s="114" t="n">
        <v>0</v>
      </c>
    </row>
    <row r="156" customFormat="false" ht="12.75" hidden="false" customHeight="false" outlineLevel="0" collapsed="false">
      <c r="C156" s="107" t="n">
        <f aca="false">EOMONTH(C155,0)+1</f>
        <v>41821</v>
      </c>
      <c r="D156" s="108" t="n">
        <v>41815</v>
      </c>
      <c r="E156" s="26" t="n">
        <v>4.688</v>
      </c>
      <c r="F156" s="27" t="n">
        <v>0.17</v>
      </c>
      <c r="G156" s="109" t="n">
        <v>0.0568689829811939</v>
      </c>
      <c r="H156" s="109" t="n">
        <f aca="false">1/((1+G156/2)^(2*((C156-$C$1)/365.25)))</f>
        <v>0.492748637059014</v>
      </c>
      <c r="I156" s="110" t="n">
        <f aca="false">D156-$C$1</f>
        <v>4604</v>
      </c>
      <c r="K156" s="26" t="n">
        <v>4.647</v>
      </c>
      <c r="L156" s="26" t="n">
        <f aca="false">E156-K156</f>
        <v>0.0410000000000004</v>
      </c>
      <c r="M156" s="27" t="n">
        <v>0.17</v>
      </c>
      <c r="N156" s="112" t="n">
        <f aca="false">(F156-M156)*100</f>
        <v>0</v>
      </c>
      <c r="P156" s="113" t="e">
        <f aca="false">#REF!</f>
        <v>#REF!</v>
      </c>
      <c r="Q156" s="113" t="e">
        <f aca="false">#REF!</f>
        <v>#REF!</v>
      </c>
      <c r="R156" s="113" t="n">
        <v>0</v>
      </c>
      <c r="S156" s="113" t="e">
        <f aca="false">P156+Q156+R156</f>
        <v>#REF!</v>
      </c>
      <c r="T156" s="113" t="e">
        <f aca="false">S156/10000</f>
        <v>#REF!</v>
      </c>
      <c r="V156" s="113" t="e">
        <f aca="false">#REF!</f>
        <v>#REF!</v>
      </c>
      <c r="W156" s="113" t="e">
        <f aca="false">#REF!</f>
        <v>#REF!</v>
      </c>
      <c r="X156" s="113" t="n">
        <v>0</v>
      </c>
      <c r="Y156" s="113" t="e">
        <f aca="false">V156+W156+X156</f>
        <v>#REF!</v>
      </c>
      <c r="Z156" s="113" t="e">
        <f aca="false">Y156/1000</f>
        <v>#REF!</v>
      </c>
      <c r="AB156" s="113" t="e">
        <f aca="false">#REF!</f>
        <v>#REF!</v>
      </c>
      <c r="AC156" s="113" t="e">
        <f aca="false">#REF!</f>
        <v>#REF!</v>
      </c>
      <c r="AD156" s="113" t="n">
        <v>0</v>
      </c>
      <c r="AE156" s="113" t="e">
        <f aca="false">AB156+AC156+AD156</f>
        <v>#REF!</v>
      </c>
      <c r="AF156" s="113" t="e">
        <f aca="false">AE156/100</f>
        <v>#REF!</v>
      </c>
      <c r="AH156" s="113" t="e">
        <f aca="false">#REF!</f>
        <v>#REF!</v>
      </c>
      <c r="AI156" s="113" t="e">
        <f aca="false">#REF!</f>
        <v>#REF!</v>
      </c>
      <c r="AJ156" s="113" t="n">
        <v>0</v>
      </c>
      <c r="AK156" s="113" t="e">
        <f aca="false">AH156+AI156+AJ156</f>
        <v>#REF!</v>
      </c>
      <c r="AL156" s="113" t="e">
        <f aca="false">AK156/365.25</f>
        <v>#REF!</v>
      </c>
      <c r="AN156" s="113" t="e">
        <f aca="false">#REF!</f>
        <v>#REF!</v>
      </c>
      <c r="AO156" s="113" t="e">
        <f aca="false">#REF!</f>
        <v>#REF!</v>
      </c>
      <c r="AP156" s="113" t="n">
        <v>0</v>
      </c>
      <c r="AQ156" s="113" t="e">
        <f aca="false">AN156+AO156+AP156</f>
        <v>#REF!</v>
      </c>
      <c r="AR156" s="113" t="e">
        <f aca="false">AQ156/10</f>
        <v>#REF!</v>
      </c>
      <c r="AT156" s="113" t="n">
        <v>0</v>
      </c>
      <c r="AU156" s="113" t="n">
        <v>0</v>
      </c>
      <c r="AV156" s="113" t="n">
        <f aca="false">AT156+AU156</f>
        <v>0</v>
      </c>
      <c r="AW156" s="113"/>
      <c r="AX156" s="113"/>
      <c r="AZ156" s="114" t="n">
        <v>0</v>
      </c>
      <c r="BE156" s="114" t="n">
        <v>0</v>
      </c>
      <c r="BF156" s="114" t="n">
        <v>0</v>
      </c>
      <c r="BG156" s="114" t="n">
        <v>0</v>
      </c>
    </row>
    <row r="157" customFormat="false" ht="12.75" hidden="false" customHeight="false" outlineLevel="0" collapsed="false">
      <c r="C157" s="107" t="n">
        <f aca="false">EOMONTH(C156,0)+1</f>
        <v>41852</v>
      </c>
      <c r="D157" s="108" t="n">
        <v>41848</v>
      </c>
      <c r="E157" s="26" t="n">
        <v>4.727</v>
      </c>
      <c r="F157" s="27" t="n">
        <v>0.17</v>
      </c>
      <c r="G157" s="109" t="n">
        <v>0.0569166325310766</v>
      </c>
      <c r="H157" s="109" t="n">
        <f aca="false">1/((1+G157/2)^(2*((C157-$C$1)/365.25)))</f>
        <v>0.490120441402368</v>
      </c>
      <c r="I157" s="110" t="n">
        <f aca="false">D157-$C$1</f>
        <v>4637</v>
      </c>
      <c r="K157" s="26" t="n">
        <v>4.686</v>
      </c>
      <c r="L157" s="26" t="n">
        <f aca="false">E157-K157</f>
        <v>0.0410000000000004</v>
      </c>
      <c r="M157" s="27" t="n">
        <v>0.17</v>
      </c>
      <c r="N157" s="112" t="n">
        <f aca="false">(F157-M157)*100</f>
        <v>0</v>
      </c>
      <c r="P157" s="113" t="e">
        <f aca="false">#REF!</f>
        <v>#REF!</v>
      </c>
      <c r="Q157" s="113" t="e">
        <f aca="false">#REF!</f>
        <v>#REF!</v>
      </c>
      <c r="R157" s="113" t="n">
        <v>0</v>
      </c>
      <c r="S157" s="113" t="e">
        <f aca="false">P157+Q157+R157</f>
        <v>#REF!</v>
      </c>
      <c r="T157" s="113" t="e">
        <f aca="false">S157/10000</f>
        <v>#REF!</v>
      </c>
      <c r="V157" s="113" t="e">
        <f aca="false">#REF!</f>
        <v>#REF!</v>
      </c>
      <c r="W157" s="113" t="e">
        <f aca="false">#REF!</f>
        <v>#REF!</v>
      </c>
      <c r="X157" s="113" t="n">
        <v>0</v>
      </c>
      <c r="Y157" s="113" t="e">
        <f aca="false">V157+W157+X157</f>
        <v>#REF!</v>
      </c>
      <c r="Z157" s="113" t="e">
        <f aca="false">Y157/1000</f>
        <v>#REF!</v>
      </c>
      <c r="AB157" s="113" t="e">
        <f aca="false">#REF!</f>
        <v>#REF!</v>
      </c>
      <c r="AC157" s="113" t="e">
        <f aca="false">#REF!</f>
        <v>#REF!</v>
      </c>
      <c r="AD157" s="113" t="n">
        <v>0</v>
      </c>
      <c r="AE157" s="113" t="e">
        <f aca="false">AB157+AC157+AD157</f>
        <v>#REF!</v>
      </c>
      <c r="AF157" s="113" t="e">
        <f aca="false">AE157/100</f>
        <v>#REF!</v>
      </c>
      <c r="AH157" s="113" t="e">
        <f aca="false">#REF!</f>
        <v>#REF!</v>
      </c>
      <c r="AI157" s="113" t="e">
        <f aca="false">#REF!</f>
        <v>#REF!</v>
      </c>
      <c r="AJ157" s="113" t="n">
        <v>0</v>
      </c>
      <c r="AK157" s="113" t="e">
        <f aca="false">AH157+AI157+AJ157</f>
        <v>#REF!</v>
      </c>
      <c r="AL157" s="113" t="e">
        <f aca="false">AK157/365.25</f>
        <v>#REF!</v>
      </c>
      <c r="AN157" s="113" t="e">
        <f aca="false">#REF!</f>
        <v>#REF!</v>
      </c>
      <c r="AO157" s="113" t="e">
        <f aca="false">#REF!</f>
        <v>#REF!</v>
      </c>
      <c r="AP157" s="113" t="n">
        <v>0</v>
      </c>
      <c r="AQ157" s="113" t="e">
        <f aca="false">AN157+AO157+AP157</f>
        <v>#REF!</v>
      </c>
      <c r="AR157" s="113" t="e">
        <f aca="false">AQ157/10</f>
        <v>#REF!</v>
      </c>
      <c r="AT157" s="113" t="n">
        <v>0</v>
      </c>
      <c r="AU157" s="113" t="n">
        <v>0</v>
      </c>
      <c r="AV157" s="113" t="n">
        <f aca="false">AT157+AU157</f>
        <v>0</v>
      </c>
      <c r="AW157" s="113"/>
      <c r="AX157" s="113"/>
      <c r="AZ157" s="114" t="n">
        <v>0</v>
      </c>
      <c r="BE157" s="114" t="n">
        <v>0</v>
      </c>
      <c r="BF157" s="114" t="n">
        <v>0</v>
      </c>
      <c r="BG157" s="114" t="n">
        <v>0</v>
      </c>
    </row>
    <row r="158" customFormat="false" ht="12.75" hidden="false" customHeight="false" outlineLevel="0" collapsed="false">
      <c r="C158" s="107" t="n">
        <f aca="false">EOMONTH(C157,0)+1</f>
        <v>41883</v>
      </c>
      <c r="D158" s="108" t="n">
        <v>41877</v>
      </c>
      <c r="E158" s="26" t="n">
        <v>4.716</v>
      </c>
      <c r="F158" s="27" t="n">
        <v>0.17</v>
      </c>
      <c r="G158" s="109" t="n">
        <v>0.0569642820817142</v>
      </c>
      <c r="H158" s="109" t="n">
        <f aca="false">1/((1+G158/2)^(2*((C158-$C$1)/365.25)))</f>
        <v>0.487502436515706</v>
      </c>
      <c r="I158" s="110" t="n">
        <f aca="false">D158-$C$1</f>
        <v>4666</v>
      </c>
      <c r="K158" s="26" t="n">
        <v>4.675</v>
      </c>
      <c r="L158" s="26" t="n">
        <f aca="false">E158-K158</f>
        <v>0.0410000000000004</v>
      </c>
      <c r="M158" s="27" t="n">
        <v>0.17</v>
      </c>
      <c r="N158" s="112" t="n">
        <f aca="false">(F158-M158)*100</f>
        <v>0</v>
      </c>
      <c r="P158" s="113" t="e">
        <f aca="false">#REF!</f>
        <v>#REF!</v>
      </c>
      <c r="Q158" s="113" t="e">
        <f aca="false">#REF!</f>
        <v>#REF!</v>
      </c>
      <c r="R158" s="113" t="n">
        <v>0</v>
      </c>
      <c r="S158" s="113" t="e">
        <f aca="false">P158+Q158+R158</f>
        <v>#REF!</v>
      </c>
      <c r="T158" s="113" t="e">
        <f aca="false">S158/10000</f>
        <v>#REF!</v>
      </c>
      <c r="V158" s="113" t="e">
        <f aca="false">#REF!</f>
        <v>#REF!</v>
      </c>
      <c r="W158" s="113" t="e">
        <f aca="false">#REF!</f>
        <v>#REF!</v>
      </c>
      <c r="X158" s="113" t="n">
        <v>0</v>
      </c>
      <c r="Y158" s="113" t="e">
        <f aca="false">V158+W158+X158</f>
        <v>#REF!</v>
      </c>
      <c r="Z158" s="113" t="e">
        <f aca="false">Y158/1000</f>
        <v>#REF!</v>
      </c>
      <c r="AB158" s="113" t="e">
        <f aca="false">#REF!</f>
        <v>#REF!</v>
      </c>
      <c r="AC158" s="113" t="e">
        <f aca="false">#REF!</f>
        <v>#REF!</v>
      </c>
      <c r="AD158" s="113" t="n">
        <v>0</v>
      </c>
      <c r="AE158" s="113" t="e">
        <f aca="false">AB158+AC158+AD158</f>
        <v>#REF!</v>
      </c>
      <c r="AF158" s="113" t="e">
        <f aca="false">AE158/100</f>
        <v>#REF!</v>
      </c>
      <c r="AH158" s="113" t="e">
        <f aca="false">#REF!</f>
        <v>#REF!</v>
      </c>
      <c r="AI158" s="113" t="e">
        <f aca="false">#REF!</f>
        <v>#REF!</v>
      </c>
      <c r="AJ158" s="113" t="n">
        <v>0</v>
      </c>
      <c r="AK158" s="113" t="e">
        <f aca="false">AH158+AI158+AJ158</f>
        <v>#REF!</v>
      </c>
      <c r="AL158" s="113" t="e">
        <f aca="false">AK158/365.25</f>
        <v>#REF!</v>
      </c>
      <c r="AN158" s="113" t="e">
        <f aca="false">#REF!</f>
        <v>#REF!</v>
      </c>
      <c r="AO158" s="113" t="e">
        <f aca="false">#REF!</f>
        <v>#REF!</v>
      </c>
      <c r="AP158" s="113" t="n">
        <v>0</v>
      </c>
      <c r="AQ158" s="113" t="e">
        <f aca="false">AN158+AO158+AP158</f>
        <v>#REF!</v>
      </c>
      <c r="AR158" s="113" t="e">
        <f aca="false">AQ158/10</f>
        <v>#REF!</v>
      </c>
      <c r="AT158" s="113" t="n">
        <v>0</v>
      </c>
      <c r="AU158" s="113" t="n">
        <v>0</v>
      </c>
      <c r="AV158" s="113" t="n">
        <f aca="false">AT158+AU158</f>
        <v>0</v>
      </c>
      <c r="AW158" s="113"/>
      <c r="AX158" s="113"/>
      <c r="AZ158" s="114" t="n">
        <v>0</v>
      </c>
      <c r="BE158" s="114" t="n">
        <v>0</v>
      </c>
      <c r="BF158" s="114" t="n">
        <v>0</v>
      </c>
      <c r="BG158" s="114" t="n">
        <v>0</v>
      </c>
    </row>
    <row r="159" customFormat="false" ht="12.75" hidden="false" customHeight="false" outlineLevel="0" collapsed="false">
      <c r="C159" s="107" t="n">
        <f aca="false">EOMONTH(C158,0)+1</f>
        <v>41913</v>
      </c>
      <c r="D159" s="108" t="n">
        <v>41907</v>
      </c>
      <c r="E159" s="26" t="n">
        <v>4.731</v>
      </c>
      <c r="F159" s="27" t="n">
        <v>0.17</v>
      </c>
      <c r="G159" s="109" t="n">
        <v>0.0570103945507929</v>
      </c>
      <c r="H159" s="109" t="n">
        <f aca="false">1/((1+G159/2)^(2*((C159-$C$1)/365.25)))</f>
        <v>0.484978573839416</v>
      </c>
      <c r="I159" s="110" t="n">
        <f aca="false">D159-$C$1</f>
        <v>4696</v>
      </c>
      <c r="K159" s="26" t="n">
        <v>4.69</v>
      </c>
      <c r="L159" s="26" t="n">
        <f aca="false">E159-K159</f>
        <v>0.0410000000000004</v>
      </c>
      <c r="M159" s="27" t="n">
        <v>0.17</v>
      </c>
      <c r="N159" s="112" t="n">
        <f aca="false">(F159-M159)*100</f>
        <v>0</v>
      </c>
      <c r="P159" s="113" t="e">
        <f aca="false">#REF!</f>
        <v>#REF!</v>
      </c>
      <c r="Q159" s="113" t="e">
        <f aca="false">#REF!</f>
        <v>#REF!</v>
      </c>
      <c r="R159" s="113" t="n">
        <v>0</v>
      </c>
      <c r="S159" s="113" t="e">
        <f aca="false">P159+Q159+R159</f>
        <v>#REF!</v>
      </c>
      <c r="T159" s="113" t="e">
        <f aca="false">S159/10000</f>
        <v>#REF!</v>
      </c>
      <c r="V159" s="113" t="e">
        <f aca="false">#REF!</f>
        <v>#REF!</v>
      </c>
      <c r="W159" s="113" t="e">
        <f aca="false">#REF!</f>
        <v>#REF!</v>
      </c>
      <c r="X159" s="113" t="n">
        <v>0</v>
      </c>
      <c r="Y159" s="113" t="e">
        <f aca="false">V159+W159+X159</f>
        <v>#REF!</v>
      </c>
      <c r="Z159" s="113" t="e">
        <f aca="false">Y159/1000</f>
        <v>#REF!</v>
      </c>
      <c r="AB159" s="113" t="e">
        <f aca="false">#REF!</f>
        <v>#REF!</v>
      </c>
      <c r="AC159" s="113" t="e">
        <f aca="false">#REF!</f>
        <v>#REF!</v>
      </c>
      <c r="AD159" s="113" t="n">
        <v>0</v>
      </c>
      <c r="AE159" s="113" t="e">
        <f aca="false">AB159+AC159+AD159</f>
        <v>#REF!</v>
      </c>
      <c r="AF159" s="113" t="e">
        <f aca="false">AE159/100</f>
        <v>#REF!</v>
      </c>
      <c r="AH159" s="113" t="e">
        <f aca="false">#REF!</f>
        <v>#REF!</v>
      </c>
      <c r="AI159" s="113" t="e">
        <f aca="false">#REF!</f>
        <v>#REF!</v>
      </c>
      <c r="AJ159" s="113" t="n">
        <v>0</v>
      </c>
      <c r="AK159" s="113" t="e">
        <f aca="false">AH159+AI159+AJ159</f>
        <v>#REF!</v>
      </c>
      <c r="AL159" s="113" t="e">
        <f aca="false">AK159/365.25</f>
        <v>#REF!</v>
      </c>
      <c r="AN159" s="113" t="e">
        <f aca="false">#REF!</f>
        <v>#REF!</v>
      </c>
      <c r="AO159" s="113" t="e">
        <f aca="false">#REF!</f>
        <v>#REF!</v>
      </c>
      <c r="AP159" s="113" t="n">
        <v>0</v>
      </c>
      <c r="AQ159" s="113" t="e">
        <f aca="false">AN159+AO159+AP159</f>
        <v>#REF!</v>
      </c>
      <c r="AR159" s="113" t="e">
        <f aca="false">AQ159/10</f>
        <v>#REF!</v>
      </c>
      <c r="AT159" s="113" t="n">
        <v>0</v>
      </c>
      <c r="AU159" s="113" t="n">
        <v>0</v>
      </c>
      <c r="AV159" s="113" t="n">
        <f aca="false">AT159+AU159</f>
        <v>0</v>
      </c>
      <c r="AW159" s="113"/>
      <c r="AX159" s="113"/>
      <c r="AZ159" s="114" t="n">
        <v>0</v>
      </c>
      <c r="BE159" s="114" t="n">
        <v>0</v>
      </c>
      <c r="BF159" s="114" t="n">
        <v>0</v>
      </c>
      <c r="BG159" s="114" t="n">
        <v>0</v>
      </c>
    </row>
    <row r="160" customFormat="false" ht="12.75" hidden="false" customHeight="false" outlineLevel="0" collapsed="false">
      <c r="C160" s="107" t="n">
        <f aca="false">EOMONTH(C159,0)+1</f>
        <v>41944</v>
      </c>
      <c r="D160" s="108" t="n">
        <v>41940</v>
      </c>
      <c r="E160" s="26" t="n">
        <v>4.888</v>
      </c>
      <c r="F160" s="27" t="n">
        <v>0.17</v>
      </c>
      <c r="G160" s="109" t="n">
        <v>0.0570580441029178</v>
      </c>
      <c r="H160" s="109" t="n">
        <f aca="false">1/((1+G160/2)^(2*((C160-$C$1)/365.25)))</f>
        <v>0.482380582749307</v>
      </c>
      <c r="I160" s="110" t="n">
        <f aca="false">D160-$C$1</f>
        <v>4729</v>
      </c>
      <c r="K160" s="26" t="n">
        <v>4.847</v>
      </c>
      <c r="L160" s="26" t="n">
        <f aca="false">E160-K160</f>
        <v>0.0409999999999995</v>
      </c>
      <c r="M160" s="27" t="n">
        <v>0.17</v>
      </c>
      <c r="N160" s="112" t="n">
        <f aca="false">(F160-M160)*100</f>
        <v>0</v>
      </c>
      <c r="P160" s="113" t="e">
        <f aca="false">#REF!</f>
        <v>#REF!</v>
      </c>
      <c r="Q160" s="113" t="e">
        <f aca="false">#REF!</f>
        <v>#REF!</v>
      </c>
      <c r="R160" s="113" t="n">
        <v>0</v>
      </c>
      <c r="S160" s="113" t="e">
        <f aca="false">P160+Q160+R160</f>
        <v>#REF!</v>
      </c>
      <c r="T160" s="113" t="e">
        <f aca="false">S160/10000</f>
        <v>#REF!</v>
      </c>
      <c r="V160" s="113" t="e">
        <f aca="false">#REF!</f>
        <v>#REF!</v>
      </c>
      <c r="W160" s="113" t="e">
        <f aca="false">#REF!</f>
        <v>#REF!</v>
      </c>
      <c r="X160" s="113" t="n">
        <v>0</v>
      </c>
      <c r="Y160" s="113" t="e">
        <f aca="false">V160+W160+X160</f>
        <v>#REF!</v>
      </c>
      <c r="Z160" s="113" t="e">
        <f aca="false">Y160/1000</f>
        <v>#REF!</v>
      </c>
      <c r="AB160" s="113" t="e">
        <f aca="false">#REF!</f>
        <v>#REF!</v>
      </c>
      <c r="AC160" s="113" t="e">
        <f aca="false">#REF!</f>
        <v>#REF!</v>
      </c>
      <c r="AD160" s="113" t="n">
        <v>0</v>
      </c>
      <c r="AE160" s="113" t="e">
        <f aca="false">AB160+AC160+AD160</f>
        <v>#REF!</v>
      </c>
      <c r="AF160" s="113" t="e">
        <f aca="false">AE160/100</f>
        <v>#REF!</v>
      </c>
      <c r="AH160" s="113" t="e">
        <f aca="false">#REF!</f>
        <v>#REF!</v>
      </c>
      <c r="AI160" s="113" t="e">
        <f aca="false">#REF!</f>
        <v>#REF!</v>
      </c>
      <c r="AJ160" s="113" t="n">
        <v>0</v>
      </c>
      <c r="AK160" s="113" t="e">
        <f aca="false">AH160+AI160+AJ160</f>
        <v>#REF!</v>
      </c>
      <c r="AL160" s="113" t="e">
        <f aca="false">AK160/365.25</f>
        <v>#REF!</v>
      </c>
      <c r="AN160" s="113" t="e">
        <f aca="false">#REF!</f>
        <v>#REF!</v>
      </c>
      <c r="AO160" s="113" t="e">
        <f aca="false">#REF!</f>
        <v>#REF!</v>
      </c>
      <c r="AP160" s="113" t="n">
        <v>0</v>
      </c>
      <c r="AQ160" s="113" t="e">
        <f aca="false">AN160+AO160+AP160</f>
        <v>#REF!</v>
      </c>
      <c r="AR160" s="113" t="e">
        <f aca="false">AQ160/10</f>
        <v>#REF!</v>
      </c>
      <c r="AT160" s="113" t="n">
        <v>0</v>
      </c>
      <c r="AU160" s="113" t="n">
        <v>0</v>
      </c>
      <c r="AV160" s="113" t="n">
        <f aca="false">AT160+AU160</f>
        <v>0</v>
      </c>
      <c r="AW160" s="113"/>
      <c r="AX160" s="113"/>
      <c r="AZ160" s="114" t="n">
        <v>0</v>
      </c>
      <c r="BE160" s="114" t="n">
        <v>0</v>
      </c>
      <c r="BF160" s="114" t="n">
        <v>0</v>
      </c>
      <c r="BG160" s="114" t="n">
        <v>0</v>
      </c>
    </row>
    <row r="161" customFormat="false" ht="12.75" hidden="false" customHeight="false" outlineLevel="0" collapsed="false">
      <c r="C161" s="107" t="n">
        <f aca="false">EOMONTH(C160,0)+1</f>
        <v>41974</v>
      </c>
      <c r="D161" s="108" t="n">
        <v>41967</v>
      </c>
      <c r="E161" s="26" t="n">
        <v>5.048</v>
      </c>
      <c r="F161" s="27" t="n">
        <v>0.17</v>
      </c>
      <c r="G161" s="109" t="n">
        <v>0.0571041565734354</v>
      </c>
      <c r="H161" s="109" t="n">
        <f aca="false">1/((1+G161/2)^(2*((C161-$C$1)/365.25)))</f>
        <v>0.479876062867555</v>
      </c>
      <c r="I161" s="110" t="n">
        <f aca="false">D161-$C$1</f>
        <v>4756</v>
      </c>
      <c r="K161" s="26" t="n">
        <v>5.007</v>
      </c>
      <c r="L161" s="26" t="n">
        <f aca="false">E161-K161</f>
        <v>0.0410000000000013</v>
      </c>
      <c r="M161" s="27" t="n">
        <v>0.17</v>
      </c>
      <c r="N161" s="112" t="n">
        <f aca="false">(F161-M161)*100</f>
        <v>0</v>
      </c>
      <c r="P161" s="113" t="e">
        <f aca="false">#REF!</f>
        <v>#REF!</v>
      </c>
      <c r="Q161" s="113" t="e">
        <f aca="false">#REF!</f>
        <v>#REF!</v>
      </c>
      <c r="R161" s="113" t="n">
        <v>0</v>
      </c>
      <c r="S161" s="113" t="e">
        <f aca="false">P161+Q161+R161</f>
        <v>#REF!</v>
      </c>
      <c r="T161" s="113" t="e">
        <f aca="false">S161/10000</f>
        <v>#REF!</v>
      </c>
      <c r="V161" s="113" t="e">
        <f aca="false">#REF!</f>
        <v>#REF!</v>
      </c>
      <c r="W161" s="113" t="e">
        <f aca="false">#REF!</f>
        <v>#REF!</v>
      </c>
      <c r="X161" s="113" t="n">
        <v>0</v>
      </c>
      <c r="Y161" s="113" t="e">
        <f aca="false">V161+W161+X161</f>
        <v>#REF!</v>
      </c>
      <c r="Z161" s="113" t="e">
        <f aca="false">Y161/1000</f>
        <v>#REF!</v>
      </c>
      <c r="AB161" s="113" t="e">
        <f aca="false">#REF!</f>
        <v>#REF!</v>
      </c>
      <c r="AC161" s="113" t="e">
        <f aca="false">#REF!</f>
        <v>#REF!</v>
      </c>
      <c r="AD161" s="113" t="n">
        <v>0</v>
      </c>
      <c r="AE161" s="113" t="e">
        <f aca="false">AB161+AC161+AD161</f>
        <v>#REF!</v>
      </c>
      <c r="AF161" s="113" t="e">
        <f aca="false">AE161/100</f>
        <v>#REF!</v>
      </c>
      <c r="AH161" s="113" t="e">
        <f aca="false">#REF!</f>
        <v>#REF!</v>
      </c>
      <c r="AI161" s="113" t="e">
        <f aca="false">#REF!</f>
        <v>#REF!</v>
      </c>
      <c r="AJ161" s="113" t="n">
        <v>0</v>
      </c>
      <c r="AK161" s="113" t="e">
        <f aca="false">AH161+AI161+AJ161</f>
        <v>#REF!</v>
      </c>
      <c r="AL161" s="113" t="e">
        <f aca="false">AK161/365.25</f>
        <v>#REF!</v>
      </c>
      <c r="AN161" s="113" t="e">
        <f aca="false">#REF!</f>
        <v>#REF!</v>
      </c>
      <c r="AO161" s="113" t="e">
        <f aca="false">#REF!</f>
        <v>#REF!</v>
      </c>
      <c r="AP161" s="113" t="n">
        <v>0</v>
      </c>
      <c r="AQ161" s="113" t="e">
        <f aca="false">AN161+AO161+AP161</f>
        <v>#REF!</v>
      </c>
      <c r="AR161" s="113" t="e">
        <f aca="false">AQ161/10</f>
        <v>#REF!</v>
      </c>
      <c r="AT161" s="113" t="n">
        <v>0</v>
      </c>
      <c r="AU161" s="113" t="n">
        <v>0</v>
      </c>
      <c r="AV161" s="113" t="n">
        <f aca="false">AT161+AU161</f>
        <v>0</v>
      </c>
      <c r="AW161" s="113"/>
      <c r="AX161" s="113"/>
      <c r="AZ161" s="114" t="n">
        <v>0</v>
      </c>
      <c r="BE161" s="114" t="n">
        <v>0</v>
      </c>
      <c r="BF161" s="114" t="n">
        <v>0</v>
      </c>
      <c r="BG161" s="114" t="n">
        <v>0</v>
      </c>
    </row>
    <row r="162" customFormat="false" ht="12.75" hidden="false" customHeight="false" outlineLevel="0" collapsed="false">
      <c r="C162" s="107" t="n">
        <f aca="false">EOMONTH(C161,0)+1</f>
        <v>42005</v>
      </c>
      <c r="D162" s="108" t="n">
        <v>41999</v>
      </c>
      <c r="E162" s="26" t="n">
        <v>5.0805</v>
      </c>
      <c r="F162" s="27" t="n">
        <v>0.17</v>
      </c>
      <c r="G162" s="109" t="n">
        <v>0.0571518061270462</v>
      </c>
      <c r="H162" s="109" t="n">
        <f aca="false">1/((1+G162/2)^(2*((C162-$C$1)/365.25)))</f>
        <v>0.477298032767677</v>
      </c>
      <c r="I162" s="110" t="n">
        <f aca="false">D162-$C$1</f>
        <v>4788</v>
      </c>
      <c r="K162" s="26" t="n">
        <v>5.0395</v>
      </c>
      <c r="L162" s="26" t="n">
        <f aca="false">E162-K162</f>
        <v>0.0409999999999995</v>
      </c>
      <c r="M162" s="27" t="n">
        <v>0.17</v>
      </c>
      <c r="N162" s="112" t="n">
        <f aca="false">(F162-M162)*100</f>
        <v>0</v>
      </c>
      <c r="P162" s="113" t="e">
        <f aca="false">#REF!</f>
        <v>#REF!</v>
      </c>
      <c r="Q162" s="113" t="e">
        <f aca="false">#REF!</f>
        <v>#REF!</v>
      </c>
      <c r="R162" s="113" t="n">
        <v>0</v>
      </c>
      <c r="S162" s="113" t="e">
        <f aca="false">P162+Q162+R162</f>
        <v>#REF!</v>
      </c>
      <c r="T162" s="113" t="e">
        <f aca="false">S162/10000</f>
        <v>#REF!</v>
      </c>
      <c r="V162" s="113" t="e">
        <f aca="false">#REF!</f>
        <v>#REF!</v>
      </c>
      <c r="W162" s="113" t="e">
        <f aca="false">#REF!</f>
        <v>#REF!</v>
      </c>
      <c r="X162" s="113" t="n">
        <v>0</v>
      </c>
      <c r="Y162" s="113" t="e">
        <f aca="false">V162+W162+X162</f>
        <v>#REF!</v>
      </c>
      <c r="Z162" s="113" t="e">
        <f aca="false">Y162/1000</f>
        <v>#REF!</v>
      </c>
      <c r="AB162" s="113" t="e">
        <f aca="false">#REF!</f>
        <v>#REF!</v>
      </c>
      <c r="AC162" s="113" t="e">
        <f aca="false">#REF!</f>
        <v>#REF!</v>
      </c>
      <c r="AD162" s="113" t="n">
        <v>0</v>
      </c>
      <c r="AE162" s="113" t="e">
        <f aca="false">AB162+AC162+AD162</f>
        <v>#REF!</v>
      </c>
      <c r="AF162" s="113" t="e">
        <f aca="false">AE162/100</f>
        <v>#REF!</v>
      </c>
      <c r="AH162" s="113" t="e">
        <f aca="false">#REF!</f>
        <v>#REF!</v>
      </c>
      <c r="AI162" s="113" t="e">
        <f aca="false">#REF!</f>
        <v>#REF!</v>
      </c>
      <c r="AJ162" s="113" t="n">
        <v>0</v>
      </c>
      <c r="AK162" s="113" t="e">
        <f aca="false">AH162+AI162+AJ162</f>
        <v>#REF!</v>
      </c>
      <c r="AL162" s="113" t="e">
        <f aca="false">AK162/365.25</f>
        <v>#REF!</v>
      </c>
      <c r="AN162" s="113" t="e">
        <f aca="false">#REF!</f>
        <v>#REF!</v>
      </c>
      <c r="AO162" s="113" t="e">
        <f aca="false">#REF!</f>
        <v>#REF!</v>
      </c>
      <c r="AP162" s="113" t="n">
        <v>0</v>
      </c>
      <c r="AQ162" s="113" t="e">
        <f aca="false">AN162+AO162+AP162</f>
        <v>#REF!</v>
      </c>
      <c r="AR162" s="113" t="e">
        <f aca="false">AQ162/10</f>
        <v>#REF!</v>
      </c>
      <c r="AT162" s="113" t="n">
        <v>0</v>
      </c>
      <c r="AU162" s="113" t="n">
        <v>0</v>
      </c>
      <c r="AV162" s="113" t="n">
        <f aca="false">AT162+AU162</f>
        <v>0</v>
      </c>
      <c r="AW162" s="113"/>
      <c r="AX162" s="113"/>
      <c r="AZ162" s="114" t="n">
        <v>0</v>
      </c>
      <c r="BE162" s="114" t="n">
        <v>0</v>
      </c>
      <c r="BF162" s="114" t="n">
        <v>0</v>
      </c>
      <c r="BG162" s="114" t="n">
        <v>0</v>
      </c>
    </row>
    <row r="163" customFormat="false" ht="12.75" hidden="false" customHeight="false" outlineLevel="0" collapsed="false">
      <c r="C163" s="107" t="n">
        <f aca="false">EOMONTH(C162,0)+1</f>
        <v>42036</v>
      </c>
      <c r="D163" s="108" t="n">
        <v>42031</v>
      </c>
      <c r="E163" s="26" t="n">
        <v>4.9965</v>
      </c>
      <c r="F163" s="27" t="n">
        <v>0.17</v>
      </c>
      <c r="G163" s="109" t="n">
        <v>0.0571994556814133</v>
      </c>
      <c r="H163" s="109" t="n">
        <f aca="false">1/((1+G163/2)^(2*((C163-$C$1)/365.25)))</f>
        <v>0.47473012613268</v>
      </c>
      <c r="I163" s="110" t="n">
        <f aca="false">D163-$C$1</f>
        <v>4820</v>
      </c>
      <c r="K163" s="26" t="n">
        <v>4.9555</v>
      </c>
      <c r="L163" s="26" t="n">
        <f aca="false">E163-K163</f>
        <v>0.0410000000000004</v>
      </c>
      <c r="M163" s="27" t="n">
        <v>0.17</v>
      </c>
      <c r="N163" s="112" t="n">
        <f aca="false">(F163-M163)*100</f>
        <v>0</v>
      </c>
      <c r="P163" s="113" t="e">
        <f aca="false">#REF!</f>
        <v>#REF!</v>
      </c>
      <c r="Q163" s="113" t="e">
        <f aca="false">#REF!</f>
        <v>#REF!</v>
      </c>
      <c r="R163" s="113" t="n">
        <v>0</v>
      </c>
      <c r="S163" s="113" t="e">
        <f aca="false">P163+Q163+R163</f>
        <v>#REF!</v>
      </c>
      <c r="T163" s="113" t="e">
        <f aca="false">S163/10000</f>
        <v>#REF!</v>
      </c>
      <c r="V163" s="113" t="e">
        <f aca="false">#REF!</f>
        <v>#REF!</v>
      </c>
      <c r="W163" s="113" t="e">
        <f aca="false">#REF!</f>
        <v>#REF!</v>
      </c>
      <c r="X163" s="113" t="n">
        <v>0</v>
      </c>
      <c r="Y163" s="113" t="e">
        <f aca="false">V163+W163+X163</f>
        <v>#REF!</v>
      </c>
      <c r="Z163" s="113" t="e">
        <f aca="false">Y163/1000</f>
        <v>#REF!</v>
      </c>
      <c r="AB163" s="113" t="e">
        <f aca="false">#REF!</f>
        <v>#REF!</v>
      </c>
      <c r="AC163" s="113" t="e">
        <f aca="false">#REF!</f>
        <v>#REF!</v>
      </c>
      <c r="AD163" s="113" t="n">
        <v>0</v>
      </c>
      <c r="AE163" s="113" t="e">
        <f aca="false">AB163+AC163+AD163</f>
        <v>#REF!</v>
      </c>
      <c r="AF163" s="113" t="e">
        <f aca="false">AE163/100</f>
        <v>#REF!</v>
      </c>
      <c r="AH163" s="113" t="e">
        <f aca="false">#REF!</f>
        <v>#REF!</v>
      </c>
      <c r="AI163" s="113" t="e">
        <f aca="false">#REF!</f>
        <v>#REF!</v>
      </c>
      <c r="AJ163" s="113" t="n">
        <v>0</v>
      </c>
      <c r="AK163" s="113" t="e">
        <f aca="false">AH163+AI163+AJ163</f>
        <v>#REF!</v>
      </c>
      <c r="AL163" s="113" t="e">
        <f aca="false">AK163/365.25</f>
        <v>#REF!</v>
      </c>
      <c r="AN163" s="113" t="e">
        <f aca="false">#REF!</f>
        <v>#REF!</v>
      </c>
      <c r="AO163" s="113" t="e">
        <f aca="false">#REF!</f>
        <v>#REF!</v>
      </c>
      <c r="AP163" s="113" t="n">
        <v>0</v>
      </c>
      <c r="AQ163" s="113" t="e">
        <f aca="false">AN163+AO163+AP163</f>
        <v>#REF!</v>
      </c>
      <c r="AR163" s="113" t="e">
        <f aca="false">AQ163/10</f>
        <v>#REF!</v>
      </c>
      <c r="AT163" s="113" t="n">
        <v>0</v>
      </c>
      <c r="AU163" s="113" t="n">
        <v>0</v>
      </c>
      <c r="AV163" s="113" t="n">
        <f aca="false">AT163+AU163</f>
        <v>0</v>
      </c>
      <c r="AW163" s="113"/>
      <c r="AX163" s="113"/>
      <c r="AZ163" s="114" t="n">
        <v>0</v>
      </c>
      <c r="BE163" s="114" t="n">
        <v>0</v>
      </c>
      <c r="BF163" s="114" t="n">
        <v>0</v>
      </c>
      <c r="BG163" s="114" t="n">
        <v>0</v>
      </c>
    </row>
    <row r="164" customFormat="false" ht="12.75" hidden="false" customHeight="false" outlineLevel="0" collapsed="false">
      <c r="C164" s="107" t="n">
        <f aca="false">EOMONTH(C163,0)+1</f>
        <v>42064</v>
      </c>
      <c r="D164" s="108" t="n">
        <v>42059</v>
      </c>
      <c r="E164" s="26" t="n">
        <v>4.8615</v>
      </c>
      <c r="F164" s="27" t="n">
        <v>0.17</v>
      </c>
      <c r="G164" s="109" t="n">
        <v>0.0572424939892326</v>
      </c>
      <c r="H164" s="109" t="n">
        <f aca="false">1/((1+G164/2)^(2*((C164-$C$1)/365.25)))</f>
        <v>0.472419416174436</v>
      </c>
      <c r="I164" s="110" t="n">
        <f aca="false">D164-$C$1</f>
        <v>4848</v>
      </c>
      <c r="K164" s="26" t="n">
        <v>4.8205</v>
      </c>
      <c r="L164" s="26" t="n">
        <f aca="false">E164-K164</f>
        <v>0.0410000000000004</v>
      </c>
      <c r="M164" s="27" t="n">
        <v>0.17</v>
      </c>
      <c r="N164" s="112" t="n">
        <f aca="false">(F164-M164)*100</f>
        <v>0</v>
      </c>
      <c r="P164" s="113" t="e">
        <f aca="false">#REF!</f>
        <v>#REF!</v>
      </c>
      <c r="Q164" s="113" t="e">
        <f aca="false">#REF!</f>
        <v>#REF!</v>
      </c>
      <c r="R164" s="113" t="n">
        <v>0</v>
      </c>
      <c r="S164" s="113" t="e">
        <f aca="false">P164+Q164+R164</f>
        <v>#REF!</v>
      </c>
      <c r="T164" s="113" t="e">
        <f aca="false">S164/10000</f>
        <v>#REF!</v>
      </c>
      <c r="V164" s="113" t="e">
        <f aca="false">#REF!</f>
        <v>#REF!</v>
      </c>
      <c r="W164" s="113" t="e">
        <f aca="false">#REF!</f>
        <v>#REF!</v>
      </c>
      <c r="X164" s="113" t="n">
        <v>0</v>
      </c>
      <c r="Y164" s="113" t="e">
        <f aca="false">V164+W164+X164</f>
        <v>#REF!</v>
      </c>
      <c r="Z164" s="113" t="e">
        <f aca="false">Y164/1000</f>
        <v>#REF!</v>
      </c>
      <c r="AB164" s="113" t="e">
        <f aca="false">#REF!</f>
        <v>#REF!</v>
      </c>
      <c r="AC164" s="113" t="e">
        <f aca="false">#REF!</f>
        <v>#REF!</v>
      </c>
      <c r="AD164" s="113" t="n">
        <v>0</v>
      </c>
      <c r="AE164" s="113" t="e">
        <f aca="false">AB164+AC164+AD164</f>
        <v>#REF!</v>
      </c>
      <c r="AF164" s="113" t="e">
        <f aca="false">AE164/100</f>
        <v>#REF!</v>
      </c>
      <c r="AH164" s="113" t="e">
        <f aca="false">#REF!</f>
        <v>#REF!</v>
      </c>
      <c r="AI164" s="113" t="e">
        <f aca="false">#REF!</f>
        <v>#REF!</v>
      </c>
      <c r="AJ164" s="113" t="n">
        <v>0</v>
      </c>
      <c r="AK164" s="113" t="e">
        <f aca="false">AH164+AI164+AJ164</f>
        <v>#REF!</v>
      </c>
      <c r="AL164" s="113" t="e">
        <f aca="false">AK164/365.25</f>
        <v>#REF!</v>
      </c>
      <c r="AN164" s="113" t="e">
        <f aca="false">#REF!</f>
        <v>#REF!</v>
      </c>
      <c r="AO164" s="113" t="e">
        <f aca="false">#REF!</f>
        <v>#REF!</v>
      </c>
      <c r="AP164" s="113" t="n">
        <v>0</v>
      </c>
      <c r="AQ164" s="113" t="e">
        <f aca="false">AN164+AO164+AP164</f>
        <v>#REF!</v>
      </c>
      <c r="AR164" s="113" t="e">
        <f aca="false">AQ164/10</f>
        <v>#REF!</v>
      </c>
      <c r="AT164" s="113" t="n">
        <v>0</v>
      </c>
      <c r="AU164" s="113" t="n">
        <v>0</v>
      </c>
      <c r="AV164" s="113" t="n">
        <f aca="false">AT164+AU164</f>
        <v>0</v>
      </c>
      <c r="AW164" s="113"/>
      <c r="AX164" s="113"/>
      <c r="AZ164" s="114" t="n">
        <v>0</v>
      </c>
      <c r="BE164" s="114" t="n">
        <v>0</v>
      </c>
      <c r="BF164" s="114" t="n">
        <v>0</v>
      </c>
      <c r="BG164" s="114" t="n">
        <v>0</v>
      </c>
    </row>
    <row r="165" customFormat="false" ht="12.75" hidden="false" customHeight="false" outlineLevel="0" collapsed="false">
      <c r="C165" s="107" t="n">
        <f aca="false">EOMONTH(C164,0)+1</f>
        <v>42095</v>
      </c>
      <c r="D165" s="108" t="n">
        <v>42089</v>
      </c>
      <c r="E165" s="26" t="n">
        <v>4.7115</v>
      </c>
      <c r="F165" s="27" t="n">
        <v>0.17</v>
      </c>
      <c r="G165" s="109" t="n">
        <v>0.0572901435450372</v>
      </c>
      <c r="H165" s="109" t="n">
        <f aca="false">1/((1+G165/2)^(2*((C165-$C$1)/365.25)))</f>
        <v>0.46987073760211</v>
      </c>
      <c r="I165" s="110" t="n">
        <f aca="false">D165-$C$1</f>
        <v>4878</v>
      </c>
      <c r="K165" s="26" t="n">
        <v>4.6705</v>
      </c>
      <c r="L165" s="26" t="n">
        <f aca="false">E165-K165</f>
        <v>0.0410000000000004</v>
      </c>
      <c r="M165" s="27" t="n">
        <v>0.17</v>
      </c>
      <c r="N165" s="112" t="n">
        <f aca="false">(F165-M165)*100</f>
        <v>0</v>
      </c>
      <c r="P165" s="113" t="e">
        <f aca="false">#REF!</f>
        <v>#REF!</v>
      </c>
      <c r="Q165" s="113" t="e">
        <f aca="false">#REF!</f>
        <v>#REF!</v>
      </c>
      <c r="R165" s="113" t="n">
        <v>0</v>
      </c>
      <c r="S165" s="113" t="e">
        <f aca="false">P165+Q165+R165</f>
        <v>#REF!</v>
      </c>
      <c r="T165" s="113" t="e">
        <f aca="false">S165/10000</f>
        <v>#REF!</v>
      </c>
      <c r="V165" s="113" t="e">
        <f aca="false">#REF!</f>
        <v>#REF!</v>
      </c>
      <c r="W165" s="113" t="e">
        <f aca="false">#REF!</f>
        <v>#REF!</v>
      </c>
      <c r="X165" s="113" t="n">
        <v>0</v>
      </c>
      <c r="Y165" s="113" t="e">
        <f aca="false">V165+W165+X165</f>
        <v>#REF!</v>
      </c>
      <c r="Z165" s="113" t="e">
        <f aca="false">Y165/1000</f>
        <v>#REF!</v>
      </c>
      <c r="AB165" s="113" t="e">
        <f aca="false">#REF!</f>
        <v>#REF!</v>
      </c>
      <c r="AC165" s="113" t="e">
        <f aca="false">#REF!</f>
        <v>#REF!</v>
      </c>
      <c r="AD165" s="113" t="n">
        <v>0</v>
      </c>
      <c r="AE165" s="113" t="e">
        <f aca="false">AB165+AC165+AD165</f>
        <v>#REF!</v>
      </c>
      <c r="AF165" s="113" t="e">
        <f aca="false">AE165/100</f>
        <v>#REF!</v>
      </c>
      <c r="AH165" s="113" t="e">
        <f aca="false">#REF!</f>
        <v>#REF!</v>
      </c>
      <c r="AI165" s="113" t="e">
        <f aca="false">#REF!</f>
        <v>#REF!</v>
      </c>
      <c r="AJ165" s="113" t="n">
        <v>0</v>
      </c>
      <c r="AK165" s="113" t="e">
        <f aca="false">AH165+AI165+AJ165</f>
        <v>#REF!</v>
      </c>
      <c r="AL165" s="113" t="e">
        <f aca="false">AK165/365.25</f>
        <v>#REF!</v>
      </c>
      <c r="AN165" s="113" t="e">
        <f aca="false">#REF!</f>
        <v>#REF!</v>
      </c>
      <c r="AO165" s="113" t="e">
        <f aca="false">#REF!</f>
        <v>#REF!</v>
      </c>
      <c r="AP165" s="113" t="n">
        <v>0</v>
      </c>
      <c r="AQ165" s="113" t="e">
        <f aca="false">AN165+AO165+AP165</f>
        <v>#REF!</v>
      </c>
      <c r="AR165" s="113" t="e">
        <f aca="false">AQ165/10</f>
        <v>#REF!</v>
      </c>
      <c r="AT165" s="113" t="n">
        <v>0</v>
      </c>
      <c r="AU165" s="113" t="n">
        <v>0</v>
      </c>
      <c r="AV165" s="113" t="n">
        <f aca="false">AT165+AU165</f>
        <v>0</v>
      </c>
      <c r="AW165" s="113"/>
      <c r="AX165" s="113"/>
      <c r="AZ165" s="114" t="n">
        <v>0</v>
      </c>
      <c r="BE165" s="114" t="n">
        <v>0</v>
      </c>
      <c r="BF165" s="114" t="n">
        <v>0</v>
      </c>
      <c r="BG165" s="114" t="n">
        <v>0</v>
      </c>
    </row>
    <row r="166" customFormat="false" ht="12.75" hidden="false" customHeight="false" outlineLevel="0" collapsed="false">
      <c r="C166" s="107" t="n">
        <f aca="false">EOMONTH(C165,0)+1</f>
        <v>42125</v>
      </c>
      <c r="D166" s="108" t="n">
        <v>42121</v>
      </c>
      <c r="E166" s="26" t="n">
        <v>4.7155</v>
      </c>
      <c r="F166" s="27" t="n">
        <v>0.17</v>
      </c>
      <c r="G166" s="109" t="n">
        <v>0.0573362560191155</v>
      </c>
      <c r="H166" s="109" t="n">
        <f aca="false">1/((1+G166/2)^(2*((C166-$C$1)/365.25)))</f>
        <v>0.467413874012477</v>
      </c>
      <c r="I166" s="110" t="n">
        <f aca="false">D166-$C$1</f>
        <v>4910</v>
      </c>
      <c r="K166" s="26" t="n">
        <v>4.6745</v>
      </c>
      <c r="L166" s="26" t="n">
        <f aca="false">E166-K166</f>
        <v>0.0410000000000004</v>
      </c>
      <c r="M166" s="27" t="n">
        <v>0.17</v>
      </c>
      <c r="N166" s="112" t="n">
        <f aca="false">(F166-M166)*100</f>
        <v>0</v>
      </c>
      <c r="P166" s="113" t="e">
        <f aca="false">#REF!</f>
        <v>#REF!</v>
      </c>
      <c r="Q166" s="113" t="e">
        <f aca="false">#REF!</f>
        <v>#REF!</v>
      </c>
      <c r="R166" s="113" t="n">
        <v>0</v>
      </c>
      <c r="S166" s="113" t="e">
        <f aca="false">P166+Q166+R166</f>
        <v>#REF!</v>
      </c>
      <c r="T166" s="113" t="e">
        <f aca="false">S166/10000</f>
        <v>#REF!</v>
      </c>
      <c r="V166" s="113" t="e">
        <f aca="false">#REF!</f>
        <v>#REF!</v>
      </c>
      <c r="W166" s="113" t="e">
        <f aca="false">#REF!</f>
        <v>#REF!</v>
      </c>
      <c r="X166" s="113" t="n">
        <v>0</v>
      </c>
      <c r="Y166" s="113" t="e">
        <f aca="false">V166+W166+X166</f>
        <v>#REF!</v>
      </c>
      <c r="Z166" s="113" t="e">
        <f aca="false">Y166/1000</f>
        <v>#REF!</v>
      </c>
      <c r="AB166" s="113" t="e">
        <f aca="false">#REF!</f>
        <v>#REF!</v>
      </c>
      <c r="AC166" s="113" t="e">
        <f aca="false">#REF!</f>
        <v>#REF!</v>
      </c>
      <c r="AD166" s="113" t="n">
        <v>0</v>
      </c>
      <c r="AE166" s="113" t="e">
        <f aca="false">AB166+AC166+AD166</f>
        <v>#REF!</v>
      </c>
      <c r="AF166" s="113" t="e">
        <f aca="false">AE166/100</f>
        <v>#REF!</v>
      </c>
      <c r="AH166" s="113" t="e">
        <f aca="false">#REF!</f>
        <v>#REF!</v>
      </c>
      <c r="AI166" s="113" t="e">
        <f aca="false">#REF!</f>
        <v>#REF!</v>
      </c>
      <c r="AJ166" s="113" t="n">
        <v>0</v>
      </c>
      <c r="AK166" s="113" t="e">
        <f aca="false">AH166+AI166+AJ166</f>
        <v>#REF!</v>
      </c>
      <c r="AL166" s="113" t="e">
        <f aca="false">AK166/365.25</f>
        <v>#REF!</v>
      </c>
      <c r="AN166" s="113" t="e">
        <f aca="false">#REF!</f>
        <v>#REF!</v>
      </c>
      <c r="AO166" s="113" t="e">
        <f aca="false">#REF!</f>
        <v>#REF!</v>
      </c>
      <c r="AP166" s="113" t="n">
        <v>0</v>
      </c>
      <c r="AQ166" s="113" t="e">
        <f aca="false">AN166+AO166+AP166</f>
        <v>#REF!</v>
      </c>
      <c r="AR166" s="113" t="e">
        <f aca="false">AQ166/10</f>
        <v>#REF!</v>
      </c>
      <c r="AT166" s="113" t="n">
        <v>0</v>
      </c>
      <c r="AU166" s="113" t="n">
        <v>0</v>
      </c>
      <c r="AV166" s="113" t="n">
        <f aca="false">AT166+AU166</f>
        <v>0</v>
      </c>
      <c r="AW166" s="113"/>
      <c r="AX166" s="113"/>
      <c r="AZ166" s="114" t="n">
        <v>0</v>
      </c>
      <c r="BE166" s="114" t="n">
        <v>0</v>
      </c>
      <c r="BF166" s="114" t="n">
        <v>0</v>
      </c>
      <c r="BG166" s="114" t="n">
        <v>0</v>
      </c>
    </row>
    <row r="167" customFormat="false" ht="12.75" hidden="false" customHeight="false" outlineLevel="0" collapsed="false">
      <c r="C167" s="107" t="n">
        <f aca="false">EOMONTH(C166,0)+1</f>
        <v>42156</v>
      </c>
      <c r="D167" s="108" t="n">
        <v>42150</v>
      </c>
      <c r="E167" s="26" t="n">
        <v>4.7555</v>
      </c>
      <c r="F167" s="27" t="n">
        <v>0.17</v>
      </c>
      <c r="G167" s="109" t="n">
        <v>0.057383905576406</v>
      </c>
      <c r="H167" s="109" t="n">
        <f aca="false">1/((1+G167/2)^(2*((C167-$C$1)/365.25)))</f>
        <v>0.464885020290097</v>
      </c>
      <c r="I167" s="110" t="n">
        <f aca="false">D167-$C$1</f>
        <v>4939</v>
      </c>
      <c r="K167" s="26" t="n">
        <v>4.7145</v>
      </c>
      <c r="L167" s="26" t="n">
        <f aca="false">E167-K167</f>
        <v>0.0409999999999995</v>
      </c>
      <c r="M167" s="27" t="n">
        <v>0.17</v>
      </c>
      <c r="N167" s="112" t="n">
        <f aca="false">(F167-M167)*100</f>
        <v>0</v>
      </c>
      <c r="P167" s="113" t="e">
        <f aca="false">#REF!</f>
        <v>#REF!</v>
      </c>
      <c r="Q167" s="113" t="e">
        <f aca="false">#REF!</f>
        <v>#REF!</v>
      </c>
      <c r="R167" s="113" t="n">
        <v>0</v>
      </c>
      <c r="S167" s="113" t="e">
        <f aca="false">P167+Q167+R167</f>
        <v>#REF!</v>
      </c>
      <c r="T167" s="113" t="e">
        <f aca="false">S167/10000</f>
        <v>#REF!</v>
      </c>
      <c r="V167" s="113" t="e">
        <f aca="false">#REF!</f>
        <v>#REF!</v>
      </c>
      <c r="W167" s="113" t="e">
        <f aca="false">#REF!</f>
        <v>#REF!</v>
      </c>
      <c r="X167" s="113" t="n">
        <v>0</v>
      </c>
      <c r="Y167" s="113" t="e">
        <f aca="false">V167+W167+X167</f>
        <v>#REF!</v>
      </c>
      <c r="Z167" s="113" t="e">
        <f aca="false">Y167/1000</f>
        <v>#REF!</v>
      </c>
      <c r="AB167" s="113" t="e">
        <f aca="false">#REF!</f>
        <v>#REF!</v>
      </c>
      <c r="AC167" s="113" t="e">
        <f aca="false">#REF!</f>
        <v>#REF!</v>
      </c>
      <c r="AD167" s="113" t="n">
        <v>0</v>
      </c>
      <c r="AE167" s="113" t="e">
        <f aca="false">AB167+AC167+AD167</f>
        <v>#REF!</v>
      </c>
      <c r="AF167" s="113" t="e">
        <f aca="false">AE167/100</f>
        <v>#REF!</v>
      </c>
      <c r="AH167" s="113" t="e">
        <f aca="false">#REF!</f>
        <v>#REF!</v>
      </c>
      <c r="AI167" s="113" t="e">
        <f aca="false">#REF!</f>
        <v>#REF!</v>
      </c>
      <c r="AJ167" s="113" t="n">
        <v>0</v>
      </c>
      <c r="AK167" s="113" t="e">
        <f aca="false">AH167+AI167+AJ167</f>
        <v>#REF!</v>
      </c>
      <c r="AL167" s="113" t="e">
        <f aca="false">AK167/365.25</f>
        <v>#REF!</v>
      </c>
      <c r="AN167" s="113" t="e">
        <f aca="false">#REF!</f>
        <v>#REF!</v>
      </c>
      <c r="AO167" s="113" t="e">
        <f aca="false">#REF!</f>
        <v>#REF!</v>
      </c>
      <c r="AP167" s="113" t="n">
        <v>0</v>
      </c>
      <c r="AQ167" s="113" t="e">
        <f aca="false">AN167+AO167+AP167</f>
        <v>#REF!</v>
      </c>
      <c r="AR167" s="113" t="e">
        <f aca="false">AQ167/10</f>
        <v>#REF!</v>
      </c>
      <c r="AT167" s="113" t="n">
        <v>0</v>
      </c>
      <c r="AU167" s="113" t="n">
        <v>0</v>
      </c>
      <c r="AV167" s="113" t="n">
        <f aca="false">AT167+AU167</f>
        <v>0</v>
      </c>
      <c r="AW167" s="113"/>
      <c r="AX167" s="113"/>
      <c r="AZ167" s="114" t="n">
        <v>0</v>
      </c>
      <c r="BE167" s="114" t="n">
        <v>0</v>
      </c>
      <c r="BF167" s="114" t="n">
        <v>0</v>
      </c>
      <c r="BG167" s="114" t="n">
        <v>0</v>
      </c>
    </row>
    <row r="168" customFormat="false" ht="12.75" hidden="false" customHeight="false" outlineLevel="0" collapsed="false">
      <c r="C168" s="107" t="n">
        <f aca="false">EOMONTH(C167,0)+1</f>
        <v>42186</v>
      </c>
      <c r="D168" s="108" t="n">
        <v>42180</v>
      </c>
      <c r="E168" s="26" t="n">
        <v>4.8005</v>
      </c>
      <c r="F168" s="27" t="n">
        <v>0.17</v>
      </c>
      <c r="G168" s="109" t="n">
        <v>0.0574300180519227</v>
      </c>
      <c r="H168" s="109" t="n">
        <f aca="false">1/((1+G168/2)^(2*((C168-$C$1)/365.25)))</f>
        <v>0.462447314540144</v>
      </c>
      <c r="I168" s="110" t="n">
        <f aca="false">D168-$C$1</f>
        <v>4969</v>
      </c>
      <c r="K168" s="26" t="n">
        <v>4.7595</v>
      </c>
      <c r="L168" s="26" t="n">
        <f aca="false">E168-K168</f>
        <v>0.0410000000000004</v>
      </c>
      <c r="M168" s="27" t="n">
        <v>0.17</v>
      </c>
      <c r="N168" s="112" t="n">
        <f aca="false">(F168-M168)*100</f>
        <v>0</v>
      </c>
      <c r="P168" s="113" t="e">
        <f aca="false">#REF!</f>
        <v>#REF!</v>
      </c>
      <c r="Q168" s="113" t="e">
        <f aca="false">#REF!</f>
        <v>#REF!</v>
      </c>
      <c r="R168" s="113" t="n">
        <v>0</v>
      </c>
      <c r="S168" s="113" t="e">
        <f aca="false">P168+Q168+R168</f>
        <v>#REF!</v>
      </c>
      <c r="T168" s="113" t="e">
        <f aca="false">S168/10000</f>
        <v>#REF!</v>
      </c>
      <c r="V168" s="113" t="e">
        <f aca="false">#REF!</f>
        <v>#REF!</v>
      </c>
      <c r="W168" s="113" t="e">
        <f aca="false">#REF!</f>
        <v>#REF!</v>
      </c>
      <c r="X168" s="113" t="n">
        <v>0</v>
      </c>
      <c r="Y168" s="113" t="e">
        <f aca="false">V168+W168+X168</f>
        <v>#REF!</v>
      </c>
      <c r="Z168" s="113" t="e">
        <f aca="false">Y168/1000</f>
        <v>#REF!</v>
      </c>
      <c r="AB168" s="113" t="e">
        <f aca="false">#REF!</f>
        <v>#REF!</v>
      </c>
      <c r="AC168" s="113" t="e">
        <f aca="false">#REF!</f>
        <v>#REF!</v>
      </c>
      <c r="AD168" s="113" t="n">
        <v>0</v>
      </c>
      <c r="AE168" s="113" t="e">
        <f aca="false">AB168+AC168+AD168</f>
        <v>#REF!</v>
      </c>
      <c r="AF168" s="113" t="e">
        <f aca="false">AE168/100</f>
        <v>#REF!</v>
      </c>
      <c r="AH168" s="113" t="e">
        <f aca="false">#REF!</f>
        <v>#REF!</v>
      </c>
      <c r="AI168" s="113" t="e">
        <f aca="false">#REF!</f>
        <v>#REF!</v>
      </c>
      <c r="AJ168" s="113" t="n">
        <v>0</v>
      </c>
      <c r="AK168" s="113" t="e">
        <f aca="false">AH168+AI168+AJ168</f>
        <v>#REF!</v>
      </c>
      <c r="AL168" s="113" t="e">
        <f aca="false">AK168/365.25</f>
        <v>#REF!</v>
      </c>
      <c r="AN168" s="113" t="e">
        <f aca="false">#REF!</f>
        <v>#REF!</v>
      </c>
      <c r="AO168" s="113" t="e">
        <f aca="false">#REF!</f>
        <v>#REF!</v>
      </c>
      <c r="AP168" s="113" t="n">
        <v>0</v>
      </c>
      <c r="AQ168" s="113" t="e">
        <f aca="false">AN168+AO168+AP168</f>
        <v>#REF!</v>
      </c>
      <c r="AR168" s="113" t="e">
        <f aca="false">AQ168/10</f>
        <v>#REF!</v>
      </c>
      <c r="AT168" s="113" t="n">
        <v>0</v>
      </c>
      <c r="AU168" s="113" t="n">
        <v>0</v>
      </c>
      <c r="AV168" s="113" t="n">
        <f aca="false">AT168+AU168</f>
        <v>0</v>
      </c>
      <c r="AW168" s="113"/>
      <c r="AX168" s="113"/>
      <c r="AZ168" s="114" t="n">
        <v>0</v>
      </c>
      <c r="BE168" s="114" t="n">
        <v>0</v>
      </c>
      <c r="BF168" s="114" t="n">
        <v>0</v>
      </c>
      <c r="BG168" s="114" t="n">
        <v>0</v>
      </c>
    </row>
    <row r="169" customFormat="false" ht="12.75" hidden="false" customHeight="false" outlineLevel="0" collapsed="false">
      <c r="C169" s="107" t="n">
        <f aca="false">EOMONTH(C168,0)+1</f>
        <v>42217</v>
      </c>
      <c r="D169" s="108" t="n">
        <v>42213</v>
      </c>
      <c r="E169" s="26" t="n">
        <v>4.8395</v>
      </c>
      <c r="F169" s="27" t="n">
        <v>0.17</v>
      </c>
      <c r="G169" s="109" t="n">
        <v>0.0574776676107001</v>
      </c>
      <c r="H169" s="109" t="n">
        <f aca="false">1/((1+G169/2)^(2*((C169-$C$1)/365.25)))</f>
        <v>0.459938228532177</v>
      </c>
      <c r="I169" s="110" t="n">
        <f aca="false">D169-$C$1</f>
        <v>5002</v>
      </c>
      <c r="K169" s="26" t="n">
        <v>4.7985</v>
      </c>
      <c r="L169" s="26" t="n">
        <f aca="false">E169-K169</f>
        <v>0.0410000000000004</v>
      </c>
      <c r="M169" s="27" t="n">
        <v>0.17</v>
      </c>
      <c r="N169" s="112" t="n">
        <f aca="false">(F169-M169)*100</f>
        <v>0</v>
      </c>
      <c r="P169" s="113" t="e">
        <f aca="false">#REF!</f>
        <v>#REF!</v>
      </c>
      <c r="Q169" s="113" t="e">
        <f aca="false">#REF!</f>
        <v>#REF!</v>
      </c>
      <c r="R169" s="113" t="n">
        <v>0</v>
      </c>
      <c r="S169" s="113" t="e">
        <f aca="false">P169+Q169+R169</f>
        <v>#REF!</v>
      </c>
      <c r="T169" s="113" t="e">
        <f aca="false">S169/10000</f>
        <v>#REF!</v>
      </c>
      <c r="V169" s="113" t="e">
        <f aca="false">#REF!</f>
        <v>#REF!</v>
      </c>
      <c r="W169" s="113" t="e">
        <f aca="false">#REF!</f>
        <v>#REF!</v>
      </c>
      <c r="X169" s="113" t="n">
        <v>0</v>
      </c>
      <c r="Y169" s="113" t="e">
        <f aca="false">V169+W169+X169</f>
        <v>#REF!</v>
      </c>
      <c r="Z169" s="113" t="e">
        <f aca="false">Y169/1000</f>
        <v>#REF!</v>
      </c>
      <c r="AB169" s="113" t="e">
        <f aca="false">#REF!</f>
        <v>#REF!</v>
      </c>
      <c r="AC169" s="113" t="e">
        <f aca="false">#REF!</f>
        <v>#REF!</v>
      </c>
      <c r="AD169" s="113" t="n">
        <v>0</v>
      </c>
      <c r="AE169" s="113" t="e">
        <f aca="false">AB169+AC169+AD169</f>
        <v>#REF!</v>
      </c>
      <c r="AF169" s="113" t="e">
        <f aca="false">AE169/100</f>
        <v>#REF!</v>
      </c>
      <c r="AH169" s="113" t="e">
        <f aca="false">#REF!</f>
        <v>#REF!</v>
      </c>
      <c r="AI169" s="113" t="e">
        <f aca="false">#REF!</f>
        <v>#REF!</v>
      </c>
      <c r="AJ169" s="113" t="n">
        <v>0</v>
      </c>
      <c r="AK169" s="113" t="e">
        <f aca="false">AH169+AI169+AJ169</f>
        <v>#REF!</v>
      </c>
      <c r="AL169" s="113" t="e">
        <f aca="false">AK169/365.25</f>
        <v>#REF!</v>
      </c>
      <c r="AN169" s="113" t="e">
        <f aca="false">#REF!</f>
        <v>#REF!</v>
      </c>
      <c r="AO169" s="113" t="e">
        <f aca="false">#REF!</f>
        <v>#REF!</v>
      </c>
      <c r="AP169" s="113" t="n">
        <v>0</v>
      </c>
      <c r="AQ169" s="113" t="e">
        <f aca="false">AN169+AO169+AP169</f>
        <v>#REF!</v>
      </c>
      <c r="AR169" s="113" t="e">
        <f aca="false">AQ169/10</f>
        <v>#REF!</v>
      </c>
      <c r="AT169" s="113" t="n">
        <v>0</v>
      </c>
      <c r="AU169" s="113" t="n">
        <v>0</v>
      </c>
      <c r="AV169" s="113" t="n">
        <f aca="false">AT169+AU169</f>
        <v>0</v>
      </c>
      <c r="AW169" s="113"/>
      <c r="AX169" s="113"/>
      <c r="AZ169" s="114" t="n">
        <v>0</v>
      </c>
      <c r="BE169" s="114" t="n">
        <v>0</v>
      </c>
      <c r="BF169" s="114" t="n">
        <v>0</v>
      </c>
      <c r="BG169" s="114" t="n">
        <v>0</v>
      </c>
    </row>
    <row r="170" customFormat="false" ht="12.75" hidden="false" customHeight="false" outlineLevel="0" collapsed="false">
      <c r="C170" s="107" t="n">
        <f aca="false">EOMONTH(C169,0)+1</f>
        <v>42248</v>
      </c>
      <c r="D170" s="108" t="n">
        <v>42242</v>
      </c>
      <c r="E170" s="26" t="n">
        <v>4.8285</v>
      </c>
      <c r="F170" s="27" t="n">
        <v>0.17</v>
      </c>
      <c r="G170" s="109" t="n">
        <v>0.0575253171702324</v>
      </c>
      <c r="H170" s="109" t="n">
        <f aca="false">1/((1+G170/2)^(2*((C170-$C$1)/365.25)))</f>
        <v>0.457439166130331</v>
      </c>
      <c r="I170" s="110" t="n">
        <f aca="false">D170-$C$1</f>
        <v>5031</v>
      </c>
      <c r="K170" s="26" t="n">
        <v>4.7875</v>
      </c>
      <c r="L170" s="26" t="n">
        <f aca="false">E170-K170</f>
        <v>0.0410000000000004</v>
      </c>
      <c r="M170" s="27" t="n">
        <v>0.17</v>
      </c>
      <c r="N170" s="112" t="n">
        <f aca="false">(F170-M170)*100</f>
        <v>0</v>
      </c>
      <c r="P170" s="113" t="e">
        <f aca="false">#REF!</f>
        <v>#REF!</v>
      </c>
      <c r="Q170" s="113" t="e">
        <f aca="false">#REF!</f>
        <v>#REF!</v>
      </c>
      <c r="R170" s="113" t="n">
        <v>0</v>
      </c>
      <c r="S170" s="113" t="e">
        <f aca="false">P170+Q170+R170</f>
        <v>#REF!</v>
      </c>
      <c r="T170" s="113" t="e">
        <f aca="false">S170/10000</f>
        <v>#REF!</v>
      </c>
      <c r="V170" s="113" t="e">
        <f aca="false">#REF!</f>
        <v>#REF!</v>
      </c>
      <c r="W170" s="113" t="e">
        <f aca="false">#REF!</f>
        <v>#REF!</v>
      </c>
      <c r="X170" s="113" t="n">
        <v>0</v>
      </c>
      <c r="Y170" s="113" t="e">
        <f aca="false">V170+W170+X170</f>
        <v>#REF!</v>
      </c>
      <c r="Z170" s="113" t="e">
        <f aca="false">Y170/1000</f>
        <v>#REF!</v>
      </c>
      <c r="AB170" s="113" t="e">
        <f aca="false">#REF!</f>
        <v>#REF!</v>
      </c>
      <c r="AC170" s="113" t="e">
        <f aca="false">#REF!</f>
        <v>#REF!</v>
      </c>
      <c r="AD170" s="113" t="n">
        <v>0</v>
      </c>
      <c r="AE170" s="113" t="e">
        <f aca="false">AB170+AC170+AD170</f>
        <v>#REF!</v>
      </c>
      <c r="AF170" s="113" t="e">
        <f aca="false">AE170/100</f>
        <v>#REF!</v>
      </c>
      <c r="AH170" s="113" t="e">
        <f aca="false">#REF!</f>
        <v>#REF!</v>
      </c>
      <c r="AI170" s="113" t="e">
        <f aca="false">#REF!</f>
        <v>#REF!</v>
      </c>
      <c r="AJ170" s="113" t="n">
        <v>0</v>
      </c>
      <c r="AK170" s="113" t="e">
        <f aca="false">AH170+AI170+AJ170</f>
        <v>#REF!</v>
      </c>
      <c r="AL170" s="113" t="e">
        <f aca="false">AK170/365.25</f>
        <v>#REF!</v>
      </c>
      <c r="AN170" s="113" t="e">
        <f aca="false">#REF!</f>
        <v>#REF!</v>
      </c>
      <c r="AO170" s="113" t="e">
        <f aca="false">#REF!</f>
        <v>#REF!</v>
      </c>
      <c r="AP170" s="113" t="n">
        <v>0</v>
      </c>
      <c r="AQ170" s="113" t="e">
        <f aca="false">AN170+AO170+AP170</f>
        <v>#REF!</v>
      </c>
      <c r="AR170" s="113" t="e">
        <f aca="false">AQ170/10</f>
        <v>#REF!</v>
      </c>
      <c r="AT170" s="113" t="n">
        <v>0</v>
      </c>
      <c r="AU170" s="113" t="n">
        <v>0</v>
      </c>
      <c r="AV170" s="113" t="n">
        <f aca="false">AT170+AU170</f>
        <v>0</v>
      </c>
      <c r="AW170" s="113"/>
      <c r="AX170" s="113"/>
      <c r="AZ170" s="114" t="n">
        <v>0</v>
      </c>
      <c r="BE170" s="114" t="n">
        <v>0</v>
      </c>
      <c r="BF170" s="114" t="n">
        <v>0</v>
      </c>
      <c r="BG170" s="114" t="n">
        <v>0</v>
      </c>
    </row>
    <row r="171" customFormat="false" ht="12.75" hidden="false" customHeight="false" outlineLevel="0" collapsed="false">
      <c r="C171" s="107" t="n">
        <f aca="false">EOMONTH(C170,0)+1</f>
        <v>42278</v>
      </c>
      <c r="D171" s="108" t="n">
        <v>42272</v>
      </c>
      <c r="E171" s="26" t="n">
        <v>4.8435</v>
      </c>
      <c r="F171" s="27" t="n">
        <v>0.17</v>
      </c>
      <c r="G171" s="109" t="n">
        <v>0.0575714296479184</v>
      </c>
      <c r="H171" s="109" t="n">
        <f aca="false">1/((1+G171/2)^(2*((C171-$C$1)/365.25)))</f>
        <v>0.45503024811641</v>
      </c>
      <c r="I171" s="110" t="n">
        <f aca="false">D171-$C$1</f>
        <v>5061</v>
      </c>
      <c r="K171" s="26" t="n">
        <v>4.8025</v>
      </c>
      <c r="L171" s="26" t="n">
        <f aca="false">E171-K171</f>
        <v>0.0410000000000004</v>
      </c>
      <c r="M171" s="27" t="n">
        <v>0.17</v>
      </c>
      <c r="N171" s="112" t="n">
        <f aca="false">(F171-M171)*100</f>
        <v>0</v>
      </c>
      <c r="P171" s="113" t="e">
        <f aca="false">#REF!</f>
        <v>#REF!</v>
      </c>
      <c r="Q171" s="113" t="e">
        <f aca="false">#REF!</f>
        <v>#REF!</v>
      </c>
      <c r="R171" s="113" t="n">
        <v>0</v>
      </c>
      <c r="S171" s="113" t="e">
        <f aca="false">P171+Q171+R171</f>
        <v>#REF!</v>
      </c>
      <c r="T171" s="113" t="e">
        <f aca="false">S171/10000</f>
        <v>#REF!</v>
      </c>
      <c r="V171" s="113" t="e">
        <f aca="false">#REF!</f>
        <v>#REF!</v>
      </c>
      <c r="W171" s="113" t="e">
        <f aca="false">#REF!</f>
        <v>#REF!</v>
      </c>
      <c r="X171" s="113" t="n">
        <v>0</v>
      </c>
      <c r="Y171" s="113" t="e">
        <f aca="false">V171+W171+X171</f>
        <v>#REF!</v>
      </c>
      <c r="Z171" s="113" t="e">
        <f aca="false">Y171/1000</f>
        <v>#REF!</v>
      </c>
      <c r="AB171" s="113" t="e">
        <f aca="false">#REF!</f>
        <v>#REF!</v>
      </c>
      <c r="AC171" s="113" t="e">
        <f aca="false">#REF!</f>
        <v>#REF!</v>
      </c>
      <c r="AD171" s="113" t="n">
        <v>0</v>
      </c>
      <c r="AE171" s="113" t="e">
        <f aca="false">AB171+AC171+AD171</f>
        <v>#REF!</v>
      </c>
      <c r="AF171" s="113" t="e">
        <f aca="false">AE171/100</f>
        <v>#REF!</v>
      </c>
      <c r="AH171" s="113" t="e">
        <f aca="false">#REF!</f>
        <v>#REF!</v>
      </c>
      <c r="AI171" s="113" t="e">
        <f aca="false">#REF!</f>
        <v>#REF!</v>
      </c>
      <c r="AJ171" s="113" t="n">
        <v>0</v>
      </c>
      <c r="AK171" s="113" t="e">
        <f aca="false">AH171+AI171+AJ171</f>
        <v>#REF!</v>
      </c>
      <c r="AL171" s="113" t="e">
        <f aca="false">AK171/365.25</f>
        <v>#REF!</v>
      </c>
      <c r="AN171" s="113" t="e">
        <f aca="false">#REF!</f>
        <v>#REF!</v>
      </c>
      <c r="AO171" s="113" t="e">
        <f aca="false">#REF!</f>
        <v>#REF!</v>
      </c>
      <c r="AP171" s="113" t="n">
        <v>0</v>
      </c>
      <c r="AQ171" s="113" t="e">
        <f aca="false">AN171+AO171+AP171</f>
        <v>#REF!</v>
      </c>
      <c r="AR171" s="113" t="e">
        <f aca="false">AQ171/10</f>
        <v>#REF!</v>
      </c>
      <c r="AT171" s="113" t="n">
        <v>0</v>
      </c>
      <c r="AU171" s="113" t="n">
        <v>0</v>
      </c>
      <c r="AV171" s="113" t="n">
        <f aca="false">AT171+AU171</f>
        <v>0</v>
      </c>
      <c r="AW171" s="113"/>
      <c r="AX171" s="113"/>
      <c r="AZ171" s="114" t="n">
        <v>0</v>
      </c>
      <c r="BE171" s="114" t="n">
        <v>0</v>
      </c>
      <c r="BF171" s="114" t="n">
        <v>0</v>
      </c>
      <c r="BG171" s="114" t="n">
        <v>0</v>
      </c>
    </row>
    <row r="172" customFormat="false" ht="12.75" hidden="false" customHeight="false" outlineLevel="0" collapsed="false">
      <c r="C172" s="107" t="n">
        <f aca="false">EOMONTH(C171,0)+1</f>
        <v>42309</v>
      </c>
      <c r="D172" s="108" t="n">
        <v>42304</v>
      </c>
      <c r="E172" s="26" t="n">
        <v>5.0005</v>
      </c>
      <c r="F172" s="27" t="n">
        <v>0.17</v>
      </c>
      <c r="G172" s="109" t="n">
        <v>0.057619079208937</v>
      </c>
      <c r="H172" s="109" t="n">
        <f aca="false">1/((1+G172/2)^(2*((C172-$C$1)/365.25)))</f>
        <v>0.452550864992963</v>
      </c>
      <c r="I172" s="110" t="n">
        <f aca="false">D172-$C$1</f>
        <v>5093</v>
      </c>
      <c r="K172" s="26" t="n">
        <v>4.9595</v>
      </c>
      <c r="L172" s="26" t="n">
        <f aca="false">E172-K172</f>
        <v>0.0409999999999995</v>
      </c>
      <c r="M172" s="27" t="n">
        <v>0.17</v>
      </c>
      <c r="N172" s="112" t="n">
        <f aca="false">(F172-M172)*100</f>
        <v>0</v>
      </c>
      <c r="P172" s="113" t="e">
        <f aca="false">#REF!</f>
        <v>#REF!</v>
      </c>
      <c r="Q172" s="113" t="e">
        <f aca="false">#REF!</f>
        <v>#REF!</v>
      </c>
      <c r="R172" s="113" t="n">
        <v>0</v>
      </c>
      <c r="S172" s="113" t="e">
        <f aca="false">P172+Q172+R172</f>
        <v>#REF!</v>
      </c>
      <c r="T172" s="113" t="e">
        <f aca="false">S172/10000</f>
        <v>#REF!</v>
      </c>
      <c r="V172" s="113" t="e">
        <f aca="false">#REF!</f>
        <v>#REF!</v>
      </c>
      <c r="W172" s="113" t="e">
        <f aca="false">#REF!</f>
        <v>#REF!</v>
      </c>
      <c r="X172" s="113" t="n">
        <v>0</v>
      </c>
      <c r="Y172" s="113" t="e">
        <f aca="false">V172+W172+X172</f>
        <v>#REF!</v>
      </c>
      <c r="Z172" s="113" t="e">
        <f aca="false">Y172/1000</f>
        <v>#REF!</v>
      </c>
      <c r="AB172" s="113" t="e">
        <f aca="false">#REF!</f>
        <v>#REF!</v>
      </c>
      <c r="AC172" s="113" t="e">
        <f aca="false">#REF!</f>
        <v>#REF!</v>
      </c>
      <c r="AD172" s="113" t="n">
        <v>0</v>
      </c>
      <c r="AE172" s="113" t="e">
        <f aca="false">AB172+AC172+AD172</f>
        <v>#REF!</v>
      </c>
      <c r="AF172" s="113" t="e">
        <f aca="false">AE172/100</f>
        <v>#REF!</v>
      </c>
      <c r="AH172" s="113" t="e">
        <f aca="false">#REF!</f>
        <v>#REF!</v>
      </c>
      <c r="AI172" s="113" t="e">
        <f aca="false">#REF!</f>
        <v>#REF!</v>
      </c>
      <c r="AJ172" s="113" t="n">
        <v>0</v>
      </c>
      <c r="AK172" s="113" t="e">
        <f aca="false">AH172+AI172+AJ172</f>
        <v>#REF!</v>
      </c>
      <c r="AL172" s="113" t="e">
        <f aca="false">AK172/365.25</f>
        <v>#REF!</v>
      </c>
      <c r="AN172" s="113" t="e">
        <f aca="false">#REF!</f>
        <v>#REF!</v>
      </c>
      <c r="AO172" s="113" t="e">
        <f aca="false">#REF!</f>
        <v>#REF!</v>
      </c>
      <c r="AP172" s="113" t="n">
        <v>0</v>
      </c>
      <c r="AQ172" s="113" t="e">
        <f aca="false">AN172+AO172+AP172</f>
        <v>#REF!</v>
      </c>
      <c r="AR172" s="113" t="e">
        <f aca="false">AQ172/10</f>
        <v>#REF!</v>
      </c>
      <c r="AT172" s="113" t="n">
        <v>0</v>
      </c>
      <c r="AU172" s="113" t="n">
        <v>0</v>
      </c>
      <c r="AV172" s="113" t="n">
        <f aca="false">AT172+AU172</f>
        <v>0</v>
      </c>
      <c r="AW172" s="113"/>
      <c r="AX172" s="113"/>
      <c r="AZ172" s="114" t="n">
        <v>0</v>
      </c>
      <c r="BE172" s="114" t="n">
        <v>0</v>
      </c>
      <c r="BF172" s="114" t="n">
        <v>0</v>
      </c>
      <c r="BG172" s="114" t="n">
        <v>0</v>
      </c>
    </row>
    <row r="173" customFormat="false" ht="12.75" hidden="false" customHeight="false" outlineLevel="0" collapsed="false">
      <c r="C173" s="107" t="n">
        <f aca="false">EOMONTH(C172,0)+1</f>
        <v>42339</v>
      </c>
      <c r="D173" s="108" t="n">
        <v>42332</v>
      </c>
      <c r="E173" s="26" t="n">
        <v>5.1605</v>
      </c>
      <c r="F173" s="27" t="n">
        <v>0.17</v>
      </c>
      <c r="G173" s="109" t="n">
        <v>0.0576651916880615</v>
      </c>
      <c r="H173" s="109" t="n">
        <f aca="false">1/((1+G173/2)^(2*((C173-$C$1)/365.25)))</f>
        <v>0.450160962498193</v>
      </c>
      <c r="I173" s="110" t="n">
        <f aca="false">D173-$C$1</f>
        <v>5121</v>
      </c>
      <c r="K173" s="26" t="n">
        <v>5.1195</v>
      </c>
      <c r="L173" s="26" t="n">
        <f aca="false">E173-K173</f>
        <v>0.0410000000000004</v>
      </c>
      <c r="M173" s="27" t="n">
        <v>0.17</v>
      </c>
      <c r="N173" s="112" t="n">
        <f aca="false">(F173-M173)*100</f>
        <v>0</v>
      </c>
      <c r="P173" s="113" t="e">
        <f aca="false">#REF!</f>
        <v>#REF!</v>
      </c>
      <c r="Q173" s="113" t="e">
        <f aca="false">#REF!</f>
        <v>#REF!</v>
      </c>
      <c r="R173" s="113" t="n">
        <v>0</v>
      </c>
      <c r="S173" s="113" t="e">
        <f aca="false">P173+Q173+R173</f>
        <v>#REF!</v>
      </c>
      <c r="T173" s="113" t="e">
        <f aca="false">S173/10000</f>
        <v>#REF!</v>
      </c>
      <c r="V173" s="113" t="e">
        <f aca="false">#REF!</f>
        <v>#REF!</v>
      </c>
      <c r="W173" s="113" t="e">
        <f aca="false">#REF!</f>
        <v>#REF!</v>
      </c>
      <c r="X173" s="113" t="n">
        <v>0</v>
      </c>
      <c r="Y173" s="113" t="e">
        <f aca="false">V173+W173+X173</f>
        <v>#REF!</v>
      </c>
      <c r="Z173" s="113" t="e">
        <f aca="false">Y173/1000</f>
        <v>#REF!</v>
      </c>
      <c r="AB173" s="113" t="e">
        <f aca="false">#REF!</f>
        <v>#REF!</v>
      </c>
      <c r="AC173" s="113" t="e">
        <f aca="false">#REF!</f>
        <v>#REF!</v>
      </c>
      <c r="AD173" s="113" t="n">
        <v>0</v>
      </c>
      <c r="AE173" s="113" t="e">
        <f aca="false">AB173+AC173+AD173</f>
        <v>#REF!</v>
      </c>
      <c r="AF173" s="113" t="e">
        <f aca="false">AE173/100</f>
        <v>#REF!</v>
      </c>
      <c r="AH173" s="113" t="e">
        <f aca="false">#REF!</f>
        <v>#REF!</v>
      </c>
      <c r="AI173" s="113" t="e">
        <f aca="false">#REF!</f>
        <v>#REF!</v>
      </c>
      <c r="AJ173" s="113" t="n">
        <v>0</v>
      </c>
      <c r="AK173" s="113" t="e">
        <f aca="false">AH173+AI173+AJ173</f>
        <v>#REF!</v>
      </c>
      <c r="AL173" s="113" t="e">
        <f aca="false">AK173/365.25</f>
        <v>#REF!</v>
      </c>
      <c r="AN173" s="113" t="e">
        <f aca="false">#REF!</f>
        <v>#REF!</v>
      </c>
      <c r="AO173" s="113" t="e">
        <f aca="false">#REF!</f>
        <v>#REF!</v>
      </c>
      <c r="AP173" s="113" t="n">
        <v>0</v>
      </c>
      <c r="AQ173" s="113" t="e">
        <f aca="false">AN173+AO173+AP173</f>
        <v>#REF!</v>
      </c>
      <c r="AR173" s="113" t="e">
        <f aca="false">AQ173/10</f>
        <v>#REF!</v>
      </c>
      <c r="AT173" s="113" t="n">
        <v>0</v>
      </c>
      <c r="AU173" s="113" t="n">
        <v>0</v>
      </c>
      <c r="AV173" s="113" t="n">
        <f aca="false">AT173+AU173</f>
        <v>0</v>
      </c>
      <c r="AW173" s="113"/>
      <c r="AX173" s="113"/>
      <c r="AZ173" s="114" t="n">
        <v>0</v>
      </c>
      <c r="BE173" s="114" t="n">
        <v>0</v>
      </c>
      <c r="BF173" s="114" t="n">
        <v>0</v>
      </c>
      <c r="BG173" s="114" t="n">
        <v>0</v>
      </c>
    </row>
    <row r="174" customFormat="false" ht="12.75" hidden="false" customHeight="false" outlineLevel="0" collapsed="false">
      <c r="C174" s="107" t="n">
        <f aca="false">EOMONTH(C173,0)+1</f>
        <v>42370</v>
      </c>
      <c r="D174" s="108" t="n">
        <v>42366</v>
      </c>
      <c r="E174" s="26" t="n">
        <v>5.193</v>
      </c>
      <c r="F174" s="27" t="n">
        <v>0.17</v>
      </c>
      <c r="G174" s="109" t="n">
        <v>0.057712841250567</v>
      </c>
      <c r="H174" s="109" t="n">
        <f aca="false">1/((1+G174/2)^(2*((C174-$C$1)/365.25)))</f>
        <v>0.447701198544262</v>
      </c>
      <c r="I174" s="110" t="n">
        <f aca="false">D174-$C$1</f>
        <v>5155</v>
      </c>
      <c r="K174" s="26" t="n">
        <v>5.152</v>
      </c>
      <c r="L174" s="26" t="n">
        <f aca="false">E174-K174</f>
        <v>0.0409999999999995</v>
      </c>
      <c r="M174" s="27" t="n">
        <v>0.17</v>
      </c>
      <c r="N174" s="112" t="n">
        <f aca="false">(F174-M174)*100</f>
        <v>0</v>
      </c>
      <c r="P174" s="113" t="e">
        <f aca="false">#REF!</f>
        <v>#REF!</v>
      </c>
      <c r="Q174" s="113" t="e">
        <f aca="false">#REF!</f>
        <v>#REF!</v>
      </c>
      <c r="R174" s="113" t="n">
        <v>0</v>
      </c>
      <c r="S174" s="113" t="e">
        <f aca="false">P174+Q174+R174</f>
        <v>#REF!</v>
      </c>
      <c r="T174" s="113" t="e">
        <f aca="false">S174/10000</f>
        <v>#REF!</v>
      </c>
      <c r="V174" s="113" t="e">
        <f aca="false">#REF!</f>
        <v>#REF!</v>
      </c>
      <c r="W174" s="113" t="e">
        <f aca="false">#REF!</f>
        <v>#REF!</v>
      </c>
      <c r="X174" s="113" t="n">
        <v>0</v>
      </c>
      <c r="Y174" s="113" t="e">
        <f aca="false">V174+W174+X174</f>
        <v>#REF!</v>
      </c>
      <c r="Z174" s="113" t="e">
        <f aca="false">Y174/1000</f>
        <v>#REF!</v>
      </c>
      <c r="AB174" s="113" t="e">
        <f aca="false">#REF!</f>
        <v>#REF!</v>
      </c>
      <c r="AC174" s="113" t="e">
        <f aca="false">#REF!</f>
        <v>#REF!</v>
      </c>
      <c r="AD174" s="113" t="n">
        <v>0</v>
      </c>
      <c r="AE174" s="113" t="e">
        <f aca="false">AB174+AC174+AD174</f>
        <v>#REF!</v>
      </c>
      <c r="AF174" s="113" t="e">
        <f aca="false">AE174/100</f>
        <v>#REF!</v>
      </c>
      <c r="AH174" s="113" t="e">
        <f aca="false">#REF!</f>
        <v>#REF!</v>
      </c>
      <c r="AI174" s="113" t="e">
        <f aca="false">#REF!</f>
        <v>#REF!</v>
      </c>
      <c r="AJ174" s="113" t="n">
        <v>0</v>
      </c>
      <c r="AK174" s="113" t="e">
        <f aca="false">AH174+AI174+AJ174</f>
        <v>#REF!</v>
      </c>
      <c r="AL174" s="113" t="e">
        <f aca="false">AK174/365.25</f>
        <v>#REF!</v>
      </c>
      <c r="AN174" s="113" t="e">
        <f aca="false">#REF!</f>
        <v>#REF!</v>
      </c>
      <c r="AO174" s="113" t="e">
        <f aca="false">#REF!</f>
        <v>#REF!</v>
      </c>
      <c r="AP174" s="113" t="n">
        <v>0</v>
      </c>
      <c r="AQ174" s="113" t="e">
        <f aca="false">AN174+AO174+AP174</f>
        <v>#REF!</v>
      </c>
      <c r="AR174" s="113" t="e">
        <f aca="false">AQ174/10</f>
        <v>#REF!</v>
      </c>
      <c r="AT174" s="113" t="n">
        <v>0</v>
      </c>
      <c r="AU174" s="113" t="n">
        <v>0</v>
      </c>
      <c r="AV174" s="113" t="n">
        <f aca="false">AT174+AU174</f>
        <v>0</v>
      </c>
      <c r="AW174" s="113"/>
      <c r="AX174" s="113"/>
      <c r="AZ174" s="114" t="n">
        <v>0</v>
      </c>
      <c r="BE174" s="114" t="n">
        <v>0</v>
      </c>
      <c r="BF174" s="114" t="n">
        <v>0</v>
      </c>
      <c r="BG174" s="114" t="n">
        <v>0</v>
      </c>
    </row>
    <row r="175" customFormat="false" ht="12.75" hidden="false" customHeight="false" outlineLevel="0" collapsed="false">
      <c r="C175" s="107" t="n">
        <f aca="false">EOMONTH(C174,0)+1</f>
        <v>42401</v>
      </c>
      <c r="D175" s="108" t="n">
        <v>42395</v>
      </c>
      <c r="E175" s="26" t="n">
        <v>5.109</v>
      </c>
      <c r="F175" s="27" t="n">
        <v>0.17</v>
      </c>
      <c r="G175" s="109" t="n">
        <v>0.057760490813827</v>
      </c>
      <c r="H175" s="109" t="n">
        <f aca="false">1/((1+G175/2)^(2*((C175-$C$1)/365.25)))</f>
        <v>0.445251381583068</v>
      </c>
      <c r="I175" s="110" t="n">
        <f aca="false">D175-$C$1</f>
        <v>5184</v>
      </c>
      <c r="K175" s="26" t="n">
        <v>5.068</v>
      </c>
      <c r="L175" s="26" t="n">
        <f aca="false">E175-K175</f>
        <v>0.0410000000000004</v>
      </c>
      <c r="M175" s="27" t="n">
        <v>0.17</v>
      </c>
      <c r="N175" s="112" t="n">
        <f aca="false">(F175-M175)*100</f>
        <v>0</v>
      </c>
      <c r="P175" s="113" t="e">
        <f aca="false">#REF!</f>
        <v>#REF!</v>
      </c>
      <c r="Q175" s="113" t="e">
        <f aca="false">#REF!</f>
        <v>#REF!</v>
      </c>
      <c r="R175" s="113" t="n">
        <v>0</v>
      </c>
      <c r="S175" s="113" t="e">
        <f aca="false">P175+Q175+R175</f>
        <v>#REF!</v>
      </c>
      <c r="T175" s="113" t="e">
        <f aca="false">S175/10000</f>
        <v>#REF!</v>
      </c>
      <c r="V175" s="113" t="e">
        <f aca="false">#REF!</f>
        <v>#REF!</v>
      </c>
      <c r="W175" s="113" t="e">
        <f aca="false">#REF!</f>
        <v>#REF!</v>
      </c>
      <c r="X175" s="113" t="n">
        <v>0</v>
      </c>
      <c r="Y175" s="113" t="e">
        <f aca="false">V175+W175+X175</f>
        <v>#REF!</v>
      </c>
      <c r="Z175" s="113" t="e">
        <f aca="false">Y175/1000</f>
        <v>#REF!</v>
      </c>
      <c r="AB175" s="113" t="e">
        <f aca="false">#REF!</f>
        <v>#REF!</v>
      </c>
      <c r="AC175" s="113" t="e">
        <f aca="false">#REF!</f>
        <v>#REF!</v>
      </c>
      <c r="AD175" s="113" t="n">
        <v>0</v>
      </c>
      <c r="AE175" s="113" t="e">
        <f aca="false">AB175+AC175+AD175</f>
        <v>#REF!</v>
      </c>
      <c r="AF175" s="113" t="e">
        <f aca="false">AE175/100</f>
        <v>#REF!</v>
      </c>
      <c r="AH175" s="113" t="e">
        <f aca="false">#REF!</f>
        <v>#REF!</v>
      </c>
      <c r="AI175" s="113" t="e">
        <f aca="false">#REF!</f>
        <v>#REF!</v>
      </c>
      <c r="AJ175" s="113" t="n">
        <v>0</v>
      </c>
      <c r="AK175" s="113" t="e">
        <f aca="false">AH175+AI175+AJ175</f>
        <v>#REF!</v>
      </c>
      <c r="AL175" s="113" t="e">
        <f aca="false">AK175/365.25</f>
        <v>#REF!</v>
      </c>
      <c r="AN175" s="113" t="e">
        <f aca="false">#REF!</f>
        <v>#REF!</v>
      </c>
      <c r="AO175" s="113" t="e">
        <f aca="false">#REF!</f>
        <v>#REF!</v>
      </c>
      <c r="AP175" s="113" t="n">
        <v>0</v>
      </c>
      <c r="AQ175" s="113" t="e">
        <f aca="false">AN175+AO175+AP175</f>
        <v>#REF!</v>
      </c>
      <c r="AR175" s="113" t="e">
        <f aca="false">AQ175/10</f>
        <v>#REF!</v>
      </c>
      <c r="AT175" s="113" t="n">
        <v>0</v>
      </c>
      <c r="AU175" s="113" t="n">
        <v>0</v>
      </c>
      <c r="AV175" s="113" t="n">
        <f aca="false">AT175+AU175</f>
        <v>0</v>
      </c>
      <c r="AW175" s="113"/>
      <c r="AX175" s="113"/>
      <c r="AZ175" s="114" t="n">
        <v>0</v>
      </c>
      <c r="BE175" s="114" t="n">
        <v>0</v>
      </c>
      <c r="BF175" s="114" t="n">
        <v>0</v>
      </c>
      <c r="BG175" s="114" t="n">
        <v>0</v>
      </c>
    </row>
    <row r="176" customFormat="false" ht="12.75" hidden="false" customHeight="false" outlineLevel="0" collapsed="false">
      <c r="C176" s="107" t="n">
        <f aca="false">EOMONTH(C175,0)+1</f>
        <v>42430</v>
      </c>
      <c r="D176" s="108" t="n">
        <v>42424</v>
      </c>
      <c r="E176" s="26" t="n">
        <v>4.974</v>
      </c>
      <c r="F176" s="27" t="n">
        <v>0.17</v>
      </c>
      <c r="G176" s="109" t="n">
        <v>0.0578050662123988</v>
      </c>
      <c r="H176" s="109" t="n">
        <f aca="false">1/((1+G176/2)^(2*((C176-$C$1)/365.25)))</f>
        <v>0.442968608265892</v>
      </c>
      <c r="I176" s="110" t="n">
        <f aca="false">D176-$C$1</f>
        <v>5213</v>
      </c>
      <c r="K176" s="26" t="n">
        <v>4.933</v>
      </c>
      <c r="L176" s="26" t="n">
        <f aca="false">E176-K176</f>
        <v>0.0410000000000004</v>
      </c>
      <c r="M176" s="27" t="n">
        <v>0.17</v>
      </c>
      <c r="N176" s="112" t="n">
        <f aca="false">(F176-M176)*100</f>
        <v>0</v>
      </c>
      <c r="P176" s="113" t="e">
        <f aca="false">#REF!</f>
        <v>#REF!</v>
      </c>
      <c r="Q176" s="113" t="e">
        <f aca="false">#REF!</f>
        <v>#REF!</v>
      </c>
      <c r="R176" s="113" t="n">
        <v>0</v>
      </c>
      <c r="S176" s="113" t="e">
        <f aca="false">P176+Q176+R176</f>
        <v>#REF!</v>
      </c>
      <c r="T176" s="113" t="e">
        <f aca="false">S176/10000</f>
        <v>#REF!</v>
      </c>
      <c r="V176" s="113" t="e">
        <f aca="false">#REF!</f>
        <v>#REF!</v>
      </c>
      <c r="W176" s="113" t="e">
        <f aca="false">#REF!</f>
        <v>#REF!</v>
      </c>
      <c r="X176" s="113" t="n">
        <v>0</v>
      </c>
      <c r="Y176" s="113" t="e">
        <f aca="false">V176+W176+X176</f>
        <v>#REF!</v>
      </c>
      <c r="Z176" s="113" t="e">
        <f aca="false">Y176/1000</f>
        <v>#REF!</v>
      </c>
      <c r="AB176" s="113" t="e">
        <f aca="false">#REF!</f>
        <v>#REF!</v>
      </c>
      <c r="AC176" s="113" t="e">
        <f aca="false">#REF!</f>
        <v>#REF!</v>
      </c>
      <c r="AD176" s="113" t="n">
        <v>0</v>
      </c>
      <c r="AE176" s="113" t="e">
        <f aca="false">AB176+AC176+AD176</f>
        <v>#REF!</v>
      </c>
      <c r="AF176" s="113" t="e">
        <f aca="false">AE176/100</f>
        <v>#REF!</v>
      </c>
      <c r="AH176" s="113" t="e">
        <f aca="false">#REF!</f>
        <v>#REF!</v>
      </c>
      <c r="AI176" s="113" t="e">
        <f aca="false">#REF!</f>
        <v>#REF!</v>
      </c>
      <c r="AJ176" s="113" t="n">
        <v>0</v>
      </c>
      <c r="AK176" s="113" t="e">
        <f aca="false">AH176+AI176+AJ176</f>
        <v>#REF!</v>
      </c>
      <c r="AL176" s="113" t="e">
        <f aca="false">AK176/365.25</f>
        <v>#REF!</v>
      </c>
      <c r="AN176" s="113" t="e">
        <f aca="false">#REF!</f>
        <v>#REF!</v>
      </c>
      <c r="AO176" s="113" t="e">
        <f aca="false">#REF!</f>
        <v>#REF!</v>
      </c>
      <c r="AP176" s="113" t="n">
        <v>0</v>
      </c>
      <c r="AQ176" s="113" t="e">
        <f aca="false">AN176+AO176+AP176</f>
        <v>#REF!</v>
      </c>
      <c r="AR176" s="113" t="e">
        <f aca="false">AQ176/10</f>
        <v>#REF!</v>
      </c>
      <c r="AT176" s="113" t="n">
        <v>0</v>
      </c>
      <c r="AU176" s="113" t="n">
        <v>0</v>
      </c>
      <c r="AV176" s="113" t="n">
        <f aca="false">AT176+AU176</f>
        <v>0</v>
      </c>
      <c r="AW176" s="113"/>
      <c r="AX176" s="113"/>
      <c r="AZ176" s="114" t="n">
        <v>0</v>
      </c>
      <c r="BE176" s="114" t="n">
        <v>0</v>
      </c>
      <c r="BF176" s="114" t="n">
        <v>0</v>
      </c>
      <c r="BG176" s="114" t="n">
        <v>0</v>
      </c>
    </row>
    <row r="177" customFormat="false" ht="12.75" hidden="false" customHeight="false" outlineLevel="0" collapsed="false">
      <c r="C177" s="107" t="n">
        <f aca="false">EOMONTH(C176,0)+1</f>
        <v>42461</v>
      </c>
      <c r="D177" s="108" t="n">
        <v>42457</v>
      </c>
      <c r="E177" s="26" t="n">
        <v>4.824</v>
      </c>
      <c r="F177" s="27" t="n">
        <v>0.17</v>
      </c>
      <c r="G177" s="109" t="n">
        <v>0.0578527157771207</v>
      </c>
      <c r="H177" s="109" t="n">
        <f aca="false">1/((1+G177/2)^(2*((C177-$C$1)/365.25)))</f>
        <v>0.440537998049453</v>
      </c>
      <c r="I177" s="110" t="n">
        <f aca="false">D177-$C$1</f>
        <v>5246</v>
      </c>
      <c r="K177" s="26" t="n">
        <v>4.783</v>
      </c>
      <c r="L177" s="26" t="n">
        <f aca="false">E177-K177</f>
        <v>0.0409999999999995</v>
      </c>
      <c r="M177" s="27" t="n">
        <v>0.17</v>
      </c>
      <c r="N177" s="112" t="n">
        <f aca="false">(F177-M177)*100</f>
        <v>0</v>
      </c>
      <c r="P177" s="113" t="e">
        <f aca="false">#REF!</f>
        <v>#REF!</v>
      </c>
      <c r="Q177" s="113" t="e">
        <f aca="false">#REF!</f>
        <v>#REF!</v>
      </c>
      <c r="R177" s="113" t="n">
        <v>0</v>
      </c>
      <c r="S177" s="113" t="e">
        <f aca="false">P177+Q177+R177</f>
        <v>#REF!</v>
      </c>
      <c r="T177" s="113" t="e">
        <f aca="false">S177/10000</f>
        <v>#REF!</v>
      </c>
      <c r="V177" s="113" t="e">
        <f aca="false">#REF!</f>
        <v>#REF!</v>
      </c>
      <c r="W177" s="113" t="e">
        <f aca="false">#REF!</f>
        <v>#REF!</v>
      </c>
      <c r="X177" s="113" t="n">
        <v>0</v>
      </c>
      <c r="Y177" s="113" t="e">
        <f aca="false">V177+W177+X177</f>
        <v>#REF!</v>
      </c>
      <c r="Z177" s="113" t="e">
        <f aca="false">Y177/1000</f>
        <v>#REF!</v>
      </c>
      <c r="AB177" s="113" t="e">
        <f aca="false">#REF!</f>
        <v>#REF!</v>
      </c>
      <c r="AC177" s="113" t="e">
        <f aca="false">#REF!</f>
        <v>#REF!</v>
      </c>
      <c r="AD177" s="113" t="n">
        <v>0</v>
      </c>
      <c r="AE177" s="113" t="e">
        <f aca="false">AB177+AC177+AD177</f>
        <v>#REF!</v>
      </c>
      <c r="AF177" s="113" t="e">
        <f aca="false">AE177/100</f>
        <v>#REF!</v>
      </c>
      <c r="AH177" s="113" t="e">
        <f aca="false">#REF!</f>
        <v>#REF!</v>
      </c>
      <c r="AI177" s="113" t="e">
        <f aca="false">#REF!</f>
        <v>#REF!</v>
      </c>
      <c r="AJ177" s="113" t="n">
        <v>0</v>
      </c>
      <c r="AK177" s="113" t="e">
        <f aca="false">AH177+AI177+AJ177</f>
        <v>#REF!</v>
      </c>
      <c r="AL177" s="113" t="e">
        <f aca="false">AK177/365.25</f>
        <v>#REF!</v>
      </c>
      <c r="AN177" s="113" t="e">
        <f aca="false">#REF!</f>
        <v>#REF!</v>
      </c>
      <c r="AO177" s="113" t="e">
        <f aca="false">#REF!</f>
        <v>#REF!</v>
      </c>
      <c r="AP177" s="113" t="n">
        <v>0</v>
      </c>
      <c r="AQ177" s="113" t="e">
        <f aca="false">AN177+AO177+AP177</f>
        <v>#REF!</v>
      </c>
      <c r="AR177" s="113" t="e">
        <f aca="false">AQ177/10</f>
        <v>#REF!</v>
      </c>
      <c r="AT177" s="113" t="n">
        <v>0</v>
      </c>
      <c r="AU177" s="113" t="n">
        <v>0</v>
      </c>
      <c r="AV177" s="113" t="n">
        <f aca="false">AT177+AU177</f>
        <v>0</v>
      </c>
      <c r="AW177" s="113"/>
      <c r="AX177" s="113"/>
      <c r="AZ177" s="114" t="n">
        <v>0</v>
      </c>
      <c r="BE177" s="114" t="n">
        <v>0</v>
      </c>
      <c r="BF177" s="114" t="n">
        <v>0</v>
      </c>
      <c r="BG177" s="114" t="n">
        <v>0</v>
      </c>
    </row>
    <row r="178" customFormat="false" ht="12.75" hidden="false" customHeight="false" outlineLevel="0" collapsed="false">
      <c r="C178" s="107" t="n">
        <f aca="false">EOMONTH(C177,0)+1</f>
        <v>42491</v>
      </c>
      <c r="D178" s="108" t="n">
        <v>42486</v>
      </c>
      <c r="E178" s="26" t="n">
        <v>4.828</v>
      </c>
      <c r="F178" s="27" t="n">
        <v>0.17</v>
      </c>
      <c r="G178" s="109" t="n">
        <v>0.0578988282598285</v>
      </c>
      <c r="H178" s="109" t="n">
        <f aca="false">1/((1+G178/2)^(2*((C178-$C$1)/365.25)))</f>
        <v>0.438195220608729</v>
      </c>
      <c r="I178" s="110" t="n">
        <f aca="false">D178-$C$1</f>
        <v>5275</v>
      </c>
      <c r="K178" s="26" t="n">
        <v>4.787</v>
      </c>
      <c r="L178" s="26" t="n">
        <f aca="false">E178-K178</f>
        <v>0.0410000000000004</v>
      </c>
      <c r="M178" s="27" t="n">
        <v>0.17</v>
      </c>
      <c r="N178" s="112" t="n">
        <f aca="false">(F178-M178)*100</f>
        <v>0</v>
      </c>
      <c r="P178" s="113" t="e">
        <f aca="false">#REF!</f>
        <v>#REF!</v>
      </c>
      <c r="Q178" s="113" t="e">
        <f aca="false">#REF!</f>
        <v>#REF!</v>
      </c>
      <c r="R178" s="113" t="n">
        <v>0</v>
      </c>
      <c r="S178" s="113" t="e">
        <f aca="false">P178+Q178+R178</f>
        <v>#REF!</v>
      </c>
      <c r="T178" s="113" t="e">
        <f aca="false">S178/10000</f>
        <v>#REF!</v>
      </c>
      <c r="V178" s="113" t="e">
        <f aca="false">#REF!</f>
        <v>#REF!</v>
      </c>
      <c r="W178" s="113" t="e">
        <f aca="false">#REF!</f>
        <v>#REF!</v>
      </c>
      <c r="X178" s="113" t="n">
        <v>0</v>
      </c>
      <c r="Y178" s="113" t="e">
        <f aca="false">V178+W178+X178</f>
        <v>#REF!</v>
      </c>
      <c r="Z178" s="113" t="e">
        <f aca="false">Y178/1000</f>
        <v>#REF!</v>
      </c>
      <c r="AB178" s="113" t="e">
        <f aca="false">#REF!</f>
        <v>#REF!</v>
      </c>
      <c r="AC178" s="113" t="e">
        <f aca="false">#REF!</f>
        <v>#REF!</v>
      </c>
      <c r="AD178" s="113" t="n">
        <v>0</v>
      </c>
      <c r="AE178" s="113" t="e">
        <f aca="false">AB178+AC178+AD178</f>
        <v>#REF!</v>
      </c>
      <c r="AF178" s="113" t="e">
        <f aca="false">AE178/100</f>
        <v>#REF!</v>
      </c>
      <c r="AH178" s="113" t="e">
        <f aca="false">#REF!</f>
        <v>#REF!</v>
      </c>
      <c r="AI178" s="113" t="e">
        <f aca="false">#REF!</f>
        <v>#REF!</v>
      </c>
      <c r="AJ178" s="113" t="n">
        <v>0</v>
      </c>
      <c r="AK178" s="113" t="e">
        <f aca="false">AH178+AI178+AJ178</f>
        <v>#REF!</v>
      </c>
      <c r="AL178" s="113" t="e">
        <f aca="false">AK178/365.25</f>
        <v>#REF!</v>
      </c>
      <c r="AN178" s="113" t="e">
        <f aca="false">#REF!</f>
        <v>#REF!</v>
      </c>
      <c r="AO178" s="113" t="e">
        <f aca="false">#REF!</f>
        <v>#REF!</v>
      </c>
      <c r="AP178" s="113" t="n">
        <v>0</v>
      </c>
      <c r="AQ178" s="113" t="e">
        <f aca="false">AN178+AO178+AP178</f>
        <v>#REF!</v>
      </c>
      <c r="AR178" s="113" t="e">
        <f aca="false">AQ178/10</f>
        <v>#REF!</v>
      </c>
      <c r="AT178" s="113" t="n">
        <v>0</v>
      </c>
      <c r="AU178" s="113" t="n">
        <v>0</v>
      </c>
      <c r="AV178" s="113" t="n">
        <f aca="false">AT178+AU178</f>
        <v>0</v>
      </c>
      <c r="AW178" s="113"/>
      <c r="AX178" s="113"/>
      <c r="AZ178" s="114" t="n">
        <v>0</v>
      </c>
      <c r="BE178" s="114" t="n">
        <v>0</v>
      </c>
      <c r="BF178" s="114" t="n">
        <v>0</v>
      </c>
      <c r="BG178" s="114" t="n">
        <v>0</v>
      </c>
    </row>
    <row r="179" customFormat="false" ht="12.75" hidden="false" customHeight="false" outlineLevel="0" collapsed="false">
      <c r="C179" s="107" t="n">
        <f aca="false">EOMONTH(C178,0)+1</f>
        <v>42522</v>
      </c>
      <c r="D179" s="108" t="n">
        <v>42515</v>
      </c>
      <c r="E179" s="26" t="n">
        <v>4.868</v>
      </c>
      <c r="F179" s="27" t="n">
        <v>0.17</v>
      </c>
      <c r="G179" s="109" t="n">
        <v>0.0579464778260364</v>
      </c>
      <c r="H179" s="109" t="n">
        <f aca="false">1/((1+G179/2)^(2*((C179-$C$1)/365.25)))</f>
        <v>0.435784074821249</v>
      </c>
      <c r="I179" s="110" t="n">
        <f aca="false">D179-$C$1</f>
        <v>5304</v>
      </c>
      <c r="K179" s="26" t="n">
        <v>4.827</v>
      </c>
      <c r="L179" s="26" t="n">
        <f aca="false">E179-K179</f>
        <v>0.0409999999999995</v>
      </c>
      <c r="M179" s="27" t="n">
        <v>0.17</v>
      </c>
      <c r="N179" s="112" t="n">
        <f aca="false">(F179-M179)*100</f>
        <v>0</v>
      </c>
      <c r="P179" s="113" t="e">
        <f aca="false">#REF!</f>
        <v>#REF!</v>
      </c>
      <c r="Q179" s="113" t="e">
        <f aca="false">#REF!</f>
        <v>#REF!</v>
      </c>
      <c r="R179" s="113" t="n">
        <v>0</v>
      </c>
      <c r="S179" s="113" t="e">
        <f aca="false">P179+Q179+R179</f>
        <v>#REF!</v>
      </c>
      <c r="T179" s="113" t="e">
        <f aca="false">S179/10000</f>
        <v>#REF!</v>
      </c>
      <c r="V179" s="113" t="e">
        <f aca="false">#REF!</f>
        <v>#REF!</v>
      </c>
      <c r="W179" s="113" t="e">
        <f aca="false">#REF!</f>
        <v>#REF!</v>
      </c>
      <c r="X179" s="113" t="n">
        <v>0</v>
      </c>
      <c r="Y179" s="113" t="e">
        <f aca="false">V179+W179+X179</f>
        <v>#REF!</v>
      </c>
      <c r="Z179" s="113" t="e">
        <f aca="false">Y179/1000</f>
        <v>#REF!</v>
      </c>
      <c r="AB179" s="113" t="e">
        <f aca="false">#REF!</f>
        <v>#REF!</v>
      </c>
      <c r="AC179" s="113" t="e">
        <f aca="false">#REF!</f>
        <v>#REF!</v>
      </c>
      <c r="AD179" s="113" t="n">
        <v>0</v>
      </c>
      <c r="AE179" s="113" t="e">
        <f aca="false">AB179+AC179+AD179</f>
        <v>#REF!</v>
      </c>
      <c r="AF179" s="113" t="e">
        <f aca="false">AE179/100</f>
        <v>#REF!</v>
      </c>
      <c r="AH179" s="113" t="e">
        <f aca="false">#REF!</f>
        <v>#REF!</v>
      </c>
      <c r="AI179" s="113" t="e">
        <f aca="false">#REF!</f>
        <v>#REF!</v>
      </c>
      <c r="AJ179" s="113" t="n">
        <v>0</v>
      </c>
      <c r="AK179" s="113" t="e">
        <f aca="false">AH179+AI179+AJ179</f>
        <v>#REF!</v>
      </c>
      <c r="AL179" s="113" t="e">
        <f aca="false">AK179/365.25</f>
        <v>#REF!</v>
      </c>
      <c r="AN179" s="113" t="e">
        <f aca="false">#REF!</f>
        <v>#REF!</v>
      </c>
      <c r="AO179" s="113" t="e">
        <f aca="false">#REF!</f>
        <v>#REF!</v>
      </c>
      <c r="AP179" s="113" t="n">
        <v>0</v>
      </c>
      <c r="AQ179" s="113" t="e">
        <f aca="false">AN179+AO179+AP179</f>
        <v>#REF!</v>
      </c>
      <c r="AR179" s="113" t="e">
        <f aca="false">AQ179/10</f>
        <v>#REF!</v>
      </c>
      <c r="AT179" s="113" t="n">
        <v>0</v>
      </c>
      <c r="AU179" s="113" t="n">
        <v>0</v>
      </c>
      <c r="AV179" s="113" t="n">
        <f aca="false">AT179+AU179</f>
        <v>0</v>
      </c>
      <c r="AW179" s="113"/>
      <c r="AX179" s="113"/>
      <c r="AZ179" s="114" t="n">
        <v>0</v>
      </c>
      <c r="BE179" s="114" t="n">
        <v>0</v>
      </c>
      <c r="BF179" s="114" t="n">
        <v>0</v>
      </c>
      <c r="BG179" s="114" t="n">
        <v>0</v>
      </c>
    </row>
    <row r="180" customFormat="false" ht="12.75" hidden="false" customHeight="false" outlineLevel="0" collapsed="false">
      <c r="C180" s="107" t="n">
        <f aca="false">EOMONTH(C179,0)+1</f>
        <v>42552</v>
      </c>
      <c r="D180" s="108" t="n">
        <v>42548</v>
      </c>
      <c r="E180" s="26" t="n">
        <v>4.913</v>
      </c>
      <c r="F180" s="27" t="n">
        <v>0.17</v>
      </c>
      <c r="G180" s="109" t="n">
        <v>0.0579925903101821</v>
      </c>
      <c r="H180" s="109" t="n">
        <f aca="false">1/((1+G180/2)^(2*((C180-$C$1)/365.25)))</f>
        <v>0.433460103070898</v>
      </c>
      <c r="I180" s="110" t="n">
        <f aca="false">D180-$C$1</f>
        <v>5337</v>
      </c>
      <c r="K180" s="26" t="n">
        <v>4.872</v>
      </c>
      <c r="L180" s="26" t="n">
        <f aca="false">E180-K180</f>
        <v>0.0410000000000004</v>
      </c>
      <c r="M180" s="27" t="n">
        <v>0.17</v>
      </c>
      <c r="N180" s="112" t="n">
        <f aca="false">(F180-M180)*100</f>
        <v>0</v>
      </c>
      <c r="P180" s="113" t="e">
        <f aca="false">#REF!</f>
        <v>#REF!</v>
      </c>
      <c r="Q180" s="113" t="e">
        <f aca="false">#REF!</f>
        <v>#REF!</v>
      </c>
      <c r="R180" s="113" t="n">
        <v>0</v>
      </c>
      <c r="S180" s="113" t="e">
        <f aca="false">P180+Q180+R180</f>
        <v>#REF!</v>
      </c>
      <c r="T180" s="113" t="e">
        <f aca="false">S180/10000</f>
        <v>#REF!</v>
      </c>
      <c r="V180" s="113" t="e">
        <f aca="false">#REF!</f>
        <v>#REF!</v>
      </c>
      <c r="W180" s="113" t="e">
        <f aca="false">#REF!</f>
        <v>#REF!</v>
      </c>
      <c r="X180" s="113" t="n">
        <v>0</v>
      </c>
      <c r="Y180" s="113" t="e">
        <f aca="false">V180+W180+X180</f>
        <v>#REF!</v>
      </c>
      <c r="Z180" s="113" t="e">
        <f aca="false">Y180/1000</f>
        <v>#REF!</v>
      </c>
      <c r="AB180" s="113" t="e">
        <f aca="false">#REF!</f>
        <v>#REF!</v>
      </c>
      <c r="AC180" s="113" t="e">
        <f aca="false">#REF!</f>
        <v>#REF!</v>
      </c>
      <c r="AD180" s="113" t="n">
        <v>0</v>
      </c>
      <c r="AE180" s="113" t="e">
        <f aca="false">AB180+AC180+AD180</f>
        <v>#REF!</v>
      </c>
      <c r="AF180" s="113" t="e">
        <f aca="false">AE180/100</f>
        <v>#REF!</v>
      </c>
      <c r="AH180" s="113" t="e">
        <f aca="false">#REF!</f>
        <v>#REF!</v>
      </c>
      <c r="AI180" s="113" t="e">
        <f aca="false">#REF!</f>
        <v>#REF!</v>
      </c>
      <c r="AJ180" s="113" t="n">
        <v>0</v>
      </c>
      <c r="AK180" s="113" t="e">
        <f aca="false">AH180+AI180+AJ180</f>
        <v>#REF!</v>
      </c>
      <c r="AL180" s="113" t="e">
        <f aca="false">AK180/365.25</f>
        <v>#REF!</v>
      </c>
      <c r="AN180" s="113" t="e">
        <f aca="false">#REF!</f>
        <v>#REF!</v>
      </c>
      <c r="AO180" s="113" t="e">
        <f aca="false">#REF!</f>
        <v>#REF!</v>
      </c>
      <c r="AP180" s="113" t="n">
        <v>0</v>
      </c>
      <c r="AQ180" s="113" t="e">
        <f aca="false">AN180+AO180+AP180</f>
        <v>#REF!</v>
      </c>
      <c r="AR180" s="113" t="e">
        <f aca="false">AQ180/10</f>
        <v>#REF!</v>
      </c>
      <c r="AT180" s="113" t="n">
        <v>0</v>
      </c>
      <c r="AU180" s="113" t="n">
        <v>0</v>
      </c>
      <c r="AV180" s="113" t="n">
        <f aca="false">AT180+AU180</f>
        <v>0</v>
      </c>
      <c r="AW180" s="113"/>
      <c r="AX180" s="113"/>
      <c r="AZ180" s="114" t="n">
        <v>0</v>
      </c>
      <c r="BE180" s="114" t="n">
        <v>0</v>
      </c>
      <c r="BF180" s="114" t="n">
        <v>0</v>
      </c>
      <c r="BG180" s="114" t="n">
        <v>0</v>
      </c>
    </row>
    <row r="181" customFormat="false" ht="12.75" hidden="false" customHeight="false" outlineLevel="0" collapsed="false">
      <c r="C181" s="107" t="n">
        <f aca="false">EOMONTH(C180,0)+1</f>
        <v>42583</v>
      </c>
      <c r="D181" s="108" t="n">
        <v>42577</v>
      </c>
      <c r="E181" s="26" t="n">
        <v>4.952</v>
      </c>
      <c r="F181" s="27" t="n">
        <v>0.17</v>
      </c>
      <c r="G181" s="109" t="n">
        <v>0.0580402398778759</v>
      </c>
      <c r="H181" s="109" t="n">
        <f aca="false">1/((1+G181/2)^(2*((C181-$C$1)/365.25)))</f>
        <v>0.431068357673748</v>
      </c>
      <c r="I181" s="110" t="n">
        <f aca="false">D181-$C$1</f>
        <v>5366</v>
      </c>
      <c r="K181" s="26" t="n">
        <v>4.911</v>
      </c>
      <c r="L181" s="26" t="n">
        <f aca="false">E181-K181</f>
        <v>0.0410000000000004</v>
      </c>
      <c r="M181" s="27" t="n">
        <v>0.17</v>
      </c>
      <c r="N181" s="112" t="n">
        <f aca="false">(F181-M181)*100</f>
        <v>0</v>
      </c>
      <c r="P181" s="113" t="e">
        <f aca="false">#REF!</f>
        <v>#REF!</v>
      </c>
      <c r="Q181" s="113" t="e">
        <f aca="false">#REF!</f>
        <v>#REF!</v>
      </c>
      <c r="R181" s="113" t="n">
        <v>0</v>
      </c>
      <c r="S181" s="113" t="e">
        <f aca="false">P181+Q181+R181</f>
        <v>#REF!</v>
      </c>
      <c r="T181" s="113" t="e">
        <f aca="false">S181/10000</f>
        <v>#REF!</v>
      </c>
      <c r="V181" s="113" t="e">
        <f aca="false">#REF!</f>
        <v>#REF!</v>
      </c>
      <c r="W181" s="113" t="e">
        <f aca="false">#REF!</f>
        <v>#REF!</v>
      </c>
      <c r="X181" s="113" t="n">
        <v>0</v>
      </c>
      <c r="Y181" s="113" t="e">
        <f aca="false">V181+W181+X181</f>
        <v>#REF!</v>
      </c>
      <c r="Z181" s="113" t="e">
        <f aca="false">Y181/1000</f>
        <v>#REF!</v>
      </c>
      <c r="AB181" s="113" t="e">
        <f aca="false">#REF!</f>
        <v>#REF!</v>
      </c>
      <c r="AC181" s="113" t="e">
        <f aca="false">#REF!</f>
        <v>#REF!</v>
      </c>
      <c r="AD181" s="113" t="n">
        <v>0</v>
      </c>
      <c r="AE181" s="113" t="e">
        <f aca="false">AB181+AC181+AD181</f>
        <v>#REF!</v>
      </c>
      <c r="AF181" s="113" t="e">
        <f aca="false">AE181/100</f>
        <v>#REF!</v>
      </c>
      <c r="AH181" s="113" t="e">
        <f aca="false">#REF!</f>
        <v>#REF!</v>
      </c>
      <c r="AI181" s="113" t="e">
        <f aca="false">#REF!</f>
        <v>#REF!</v>
      </c>
      <c r="AJ181" s="113" t="n">
        <v>0</v>
      </c>
      <c r="AK181" s="113" t="e">
        <f aca="false">AH181+AI181+AJ181</f>
        <v>#REF!</v>
      </c>
      <c r="AL181" s="113" t="e">
        <f aca="false">AK181/365.25</f>
        <v>#REF!</v>
      </c>
      <c r="AN181" s="113" t="e">
        <f aca="false">#REF!</f>
        <v>#REF!</v>
      </c>
      <c r="AO181" s="113" t="e">
        <f aca="false">#REF!</f>
        <v>#REF!</v>
      </c>
      <c r="AP181" s="113" t="n">
        <v>0</v>
      </c>
      <c r="AQ181" s="113" t="e">
        <f aca="false">AN181+AO181+AP181</f>
        <v>#REF!</v>
      </c>
      <c r="AR181" s="113" t="e">
        <f aca="false">AQ181/10</f>
        <v>#REF!</v>
      </c>
      <c r="AT181" s="113" t="n">
        <v>0</v>
      </c>
      <c r="AU181" s="113" t="n">
        <v>0</v>
      </c>
      <c r="AV181" s="113" t="n">
        <f aca="false">AT181+AU181</f>
        <v>0</v>
      </c>
      <c r="AW181" s="113"/>
      <c r="AX181" s="113"/>
      <c r="AZ181" s="114" t="n">
        <v>0</v>
      </c>
      <c r="BE181" s="114" t="n">
        <v>0</v>
      </c>
      <c r="BF181" s="114" t="n">
        <v>0</v>
      </c>
      <c r="BG181" s="114" t="n">
        <v>0</v>
      </c>
    </row>
    <row r="182" customFormat="false" ht="12.75" hidden="false" customHeight="false" outlineLevel="0" collapsed="false">
      <c r="C182" s="107" t="n">
        <f aca="false">EOMONTH(C181,0)+1</f>
        <v>42614</v>
      </c>
      <c r="D182" s="108" t="n">
        <v>42608</v>
      </c>
      <c r="E182" s="26" t="n">
        <v>4.941</v>
      </c>
      <c r="F182" s="27" t="n">
        <v>0.17</v>
      </c>
      <c r="G182" s="109" t="n">
        <v>0.0580878894463246</v>
      </c>
      <c r="H182" s="109" t="n">
        <f aca="false">1/((1+G182/2)^(2*((C182-$C$1)/365.25)))</f>
        <v>0.428686446602764</v>
      </c>
      <c r="I182" s="110" t="n">
        <f aca="false">D182-$C$1</f>
        <v>5397</v>
      </c>
      <c r="K182" s="26" t="n">
        <v>4.9</v>
      </c>
      <c r="L182" s="26" t="n">
        <f aca="false">E182-K182</f>
        <v>0.0409999999999995</v>
      </c>
      <c r="M182" s="27" t="n">
        <v>0.17</v>
      </c>
      <c r="N182" s="112" t="n">
        <f aca="false">(F182-M182)*100</f>
        <v>0</v>
      </c>
      <c r="P182" s="113" t="e">
        <f aca="false">#REF!</f>
        <v>#REF!</v>
      </c>
      <c r="Q182" s="113" t="e">
        <f aca="false">#REF!</f>
        <v>#REF!</v>
      </c>
      <c r="R182" s="113" t="n">
        <v>0</v>
      </c>
      <c r="S182" s="113" t="e">
        <f aca="false">P182+Q182+R182</f>
        <v>#REF!</v>
      </c>
      <c r="T182" s="113" t="e">
        <f aca="false">S182/10000</f>
        <v>#REF!</v>
      </c>
      <c r="V182" s="113" t="e">
        <f aca="false">#REF!</f>
        <v>#REF!</v>
      </c>
      <c r="W182" s="113" t="e">
        <f aca="false">#REF!</f>
        <v>#REF!</v>
      </c>
      <c r="X182" s="113" t="n">
        <v>0</v>
      </c>
      <c r="Y182" s="113" t="e">
        <f aca="false">V182+W182+X182</f>
        <v>#REF!</v>
      </c>
      <c r="Z182" s="113" t="e">
        <f aca="false">Y182/1000</f>
        <v>#REF!</v>
      </c>
      <c r="AB182" s="113" t="e">
        <f aca="false">#REF!</f>
        <v>#REF!</v>
      </c>
      <c r="AC182" s="113" t="e">
        <f aca="false">#REF!</f>
        <v>#REF!</v>
      </c>
      <c r="AD182" s="113" t="n">
        <v>0</v>
      </c>
      <c r="AE182" s="113" t="e">
        <f aca="false">AB182+AC182+AD182</f>
        <v>#REF!</v>
      </c>
      <c r="AF182" s="113" t="e">
        <f aca="false">AE182/100</f>
        <v>#REF!</v>
      </c>
      <c r="AH182" s="113" t="e">
        <f aca="false">#REF!</f>
        <v>#REF!</v>
      </c>
      <c r="AI182" s="113" t="e">
        <f aca="false">#REF!</f>
        <v>#REF!</v>
      </c>
      <c r="AJ182" s="113" t="n">
        <v>0</v>
      </c>
      <c r="AK182" s="113" t="e">
        <f aca="false">AH182+AI182+AJ182</f>
        <v>#REF!</v>
      </c>
      <c r="AL182" s="113" t="e">
        <f aca="false">AK182/365.25</f>
        <v>#REF!</v>
      </c>
      <c r="AN182" s="113" t="e">
        <f aca="false">#REF!</f>
        <v>#REF!</v>
      </c>
      <c r="AO182" s="113" t="e">
        <f aca="false">#REF!</f>
        <v>#REF!</v>
      </c>
      <c r="AP182" s="113" t="n">
        <v>0</v>
      </c>
      <c r="AQ182" s="113" t="e">
        <f aca="false">AN182+AO182+AP182</f>
        <v>#REF!</v>
      </c>
      <c r="AR182" s="113" t="e">
        <f aca="false">AQ182/10</f>
        <v>#REF!</v>
      </c>
      <c r="AT182" s="113" t="n">
        <v>0</v>
      </c>
      <c r="AU182" s="113" t="n">
        <v>0</v>
      </c>
      <c r="AV182" s="113" t="n">
        <f aca="false">AT182+AU182</f>
        <v>0</v>
      </c>
      <c r="AW182" s="113"/>
      <c r="AX182" s="113"/>
      <c r="AZ182" s="114" t="n">
        <v>0</v>
      </c>
      <c r="BE182" s="114" t="n">
        <v>0</v>
      </c>
      <c r="BF182" s="114" t="n">
        <v>0</v>
      </c>
      <c r="BG182" s="114" t="n">
        <v>0</v>
      </c>
    </row>
    <row r="183" customFormat="false" ht="12.75" hidden="false" customHeight="false" outlineLevel="0" collapsed="false">
      <c r="C183" s="107" t="n">
        <f aca="false">EOMONTH(C182,0)+1</f>
        <v>42644</v>
      </c>
      <c r="D183" s="108" t="n">
        <v>42640</v>
      </c>
      <c r="E183" s="26" t="n">
        <v>4.956</v>
      </c>
      <c r="F183" s="27" t="n">
        <v>0.17</v>
      </c>
      <c r="G183" s="109" t="n">
        <v>0.0581340019326393</v>
      </c>
      <c r="H183" s="109" t="n">
        <f aca="false">1/((1+G183/2)^(2*((C183-$C$1)/365.25)))</f>
        <v>0.426390718989402</v>
      </c>
      <c r="I183" s="110" t="n">
        <f aca="false">D183-$C$1</f>
        <v>5429</v>
      </c>
      <c r="K183" s="26" t="n">
        <v>4.915</v>
      </c>
      <c r="L183" s="26" t="n">
        <f aca="false">E183-K183</f>
        <v>0.0410000000000004</v>
      </c>
      <c r="M183" s="27" t="n">
        <v>0.17</v>
      </c>
      <c r="N183" s="112" t="n">
        <f aca="false">(F183-M183)*100</f>
        <v>0</v>
      </c>
      <c r="P183" s="113" t="e">
        <f aca="false">#REF!</f>
        <v>#REF!</v>
      </c>
      <c r="Q183" s="113" t="e">
        <f aca="false">#REF!</f>
        <v>#REF!</v>
      </c>
      <c r="R183" s="113" t="n">
        <v>0</v>
      </c>
      <c r="S183" s="113" t="e">
        <f aca="false">P183+Q183+R183</f>
        <v>#REF!</v>
      </c>
      <c r="T183" s="113" t="e">
        <f aca="false">S183/10000</f>
        <v>#REF!</v>
      </c>
      <c r="V183" s="113" t="e">
        <f aca="false">#REF!</f>
        <v>#REF!</v>
      </c>
      <c r="W183" s="113" t="e">
        <f aca="false">#REF!</f>
        <v>#REF!</v>
      </c>
      <c r="X183" s="113" t="n">
        <v>0</v>
      </c>
      <c r="Y183" s="113" t="e">
        <f aca="false">V183+W183+X183</f>
        <v>#REF!</v>
      </c>
      <c r="Z183" s="113" t="e">
        <f aca="false">Y183/1000</f>
        <v>#REF!</v>
      </c>
      <c r="AB183" s="113" t="e">
        <f aca="false">#REF!</f>
        <v>#REF!</v>
      </c>
      <c r="AC183" s="113" t="e">
        <f aca="false">#REF!</f>
        <v>#REF!</v>
      </c>
      <c r="AD183" s="113" t="n">
        <v>0</v>
      </c>
      <c r="AE183" s="113" t="e">
        <f aca="false">AB183+AC183+AD183</f>
        <v>#REF!</v>
      </c>
      <c r="AF183" s="113" t="e">
        <f aca="false">AE183/100</f>
        <v>#REF!</v>
      </c>
      <c r="AH183" s="113" t="e">
        <f aca="false">#REF!</f>
        <v>#REF!</v>
      </c>
      <c r="AI183" s="113" t="e">
        <f aca="false">#REF!</f>
        <v>#REF!</v>
      </c>
      <c r="AJ183" s="113" t="n">
        <v>0</v>
      </c>
      <c r="AK183" s="113" t="e">
        <f aca="false">AH183+AI183+AJ183</f>
        <v>#REF!</v>
      </c>
      <c r="AL183" s="113" t="e">
        <f aca="false">AK183/365.25</f>
        <v>#REF!</v>
      </c>
      <c r="AN183" s="113" t="e">
        <f aca="false">#REF!</f>
        <v>#REF!</v>
      </c>
      <c r="AO183" s="113" t="e">
        <f aca="false">#REF!</f>
        <v>#REF!</v>
      </c>
      <c r="AP183" s="113" t="n">
        <v>0</v>
      </c>
      <c r="AQ183" s="113" t="e">
        <f aca="false">AN183+AO183+AP183</f>
        <v>#REF!</v>
      </c>
      <c r="AR183" s="113" t="e">
        <f aca="false">AQ183/10</f>
        <v>#REF!</v>
      </c>
      <c r="AT183" s="113" t="n">
        <v>0</v>
      </c>
      <c r="AU183" s="113" t="n">
        <v>0</v>
      </c>
      <c r="AV183" s="113" t="n">
        <f aca="false">AT183+AU183</f>
        <v>0</v>
      </c>
      <c r="AW183" s="113"/>
      <c r="AX183" s="113"/>
      <c r="AZ183" s="114" t="n">
        <v>0</v>
      </c>
      <c r="BE183" s="114" t="n">
        <v>0</v>
      </c>
      <c r="BF183" s="114" t="n">
        <v>0</v>
      </c>
      <c r="BG183" s="114" t="n">
        <v>0</v>
      </c>
    </row>
    <row r="184" customFormat="false" ht="12.75" hidden="false" customHeight="false" outlineLevel="0" collapsed="false">
      <c r="C184" s="107" t="n">
        <f aca="false">EOMONTH(C183,0)+1</f>
        <v>42675</v>
      </c>
      <c r="D184" s="108" t="n">
        <v>42669</v>
      </c>
      <c r="E184" s="26" t="n">
        <v>5.113</v>
      </c>
      <c r="F184" s="27" t="n">
        <v>0.17</v>
      </c>
      <c r="G184" s="109" t="n">
        <v>0.0581816515025744</v>
      </c>
      <c r="H184" s="109" t="n">
        <f aca="false">1/((1+G184/2)^(2*((C184-$C$1)/365.25)))</f>
        <v>0.424028109688155</v>
      </c>
      <c r="I184" s="110" t="n">
        <f aca="false">D184-$C$1</f>
        <v>5458</v>
      </c>
      <c r="K184" s="26" t="n">
        <v>5.072</v>
      </c>
      <c r="L184" s="26" t="n">
        <f aca="false">E184-K184</f>
        <v>0.0409999999999995</v>
      </c>
      <c r="M184" s="27" t="n">
        <v>0.17</v>
      </c>
      <c r="N184" s="112" t="n">
        <f aca="false">(F184-M184)*100</f>
        <v>0</v>
      </c>
      <c r="P184" s="113" t="e">
        <f aca="false">#REF!</f>
        <v>#REF!</v>
      </c>
      <c r="Q184" s="113" t="e">
        <f aca="false">#REF!</f>
        <v>#REF!</v>
      </c>
      <c r="R184" s="113" t="n">
        <v>0</v>
      </c>
      <c r="S184" s="113" t="e">
        <f aca="false">P184+Q184+R184</f>
        <v>#REF!</v>
      </c>
      <c r="T184" s="113" t="e">
        <f aca="false">S184/10000</f>
        <v>#REF!</v>
      </c>
      <c r="V184" s="113" t="e">
        <f aca="false">#REF!</f>
        <v>#REF!</v>
      </c>
      <c r="W184" s="113" t="e">
        <f aca="false">#REF!</f>
        <v>#REF!</v>
      </c>
      <c r="X184" s="113" t="n">
        <v>0</v>
      </c>
      <c r="Y184" s="113" t="e">
        <f aca="false">V184+W184+X184</f>
        <v>#REF!</v>
      </c>
      <c r="Z184" s="113" t="e">
        <f aca="false">Y184/1000</f>
        <v>#REF!</v>
      </c>
      <c r="AB184" s="113" t="e">
        <f aca="false">#REF!</f>
        <v>#REF!</v>
      </c>
      <c r="AC184" s="113" t="e">
        <f aca="false">#REF!</f>
        <v>#REF!</v>
      </c>
      <c r="AD184" s="113" t="n">
        <v>0</v>
      </c>
      <c r="AE184" s="113" t="e">
        <f aca="false">AB184+AC184+AD184</f>
        <v>#REF!</v>
      </c>
      <c r="AF184" s="113" t="e">
        <f aca="false">AE184/100</f>
        <v>#REF!</v>
      </c>
      <c r="AH184" s="113" t="e">
        <f aca="false">#REF!</f>
        <v>#REF!</v>
      </c>
      <c r="AI184" s="113" t="e">
        <f aca="false">#REF!</f>
        <v>#REF!</v>
      </c>
      <c r="AJ184" s="113" t="n">
        <v>0</v>
      </c>
      <c r="AK184" s="113" t="e">
        <f aca="false">AH184+AI184+AJ184</f>
        <v>#REF!</v>
      </c>
      <c r="AL184" s="113" t="e">
        <f aca="false">AK184/365.25</f>
        <v>#REF!</v>
      </c>
      <c r="AN184" s="113" t="e">
        <f aca="false">#REF!</f>
        <v>#REF!</v>
      </c>
      <c r="AO184" s="113" t="e">
        <f aca="false">#REF!</f>
        <v>#REF!</v>
      </c>
      <c r="AP184" s="113" t="n">
        <v>0</v>
      </c>
      <c r="AQ184" s="113" t="e">
        <f aca="false">AN184+AO184+AP184</f>
        <v>#REF!</v>
      </c>
      <c r="AR184" s="113" t="e">
        <f aca="false">AQ184/10</f>
        <v>#REF!</v>
      </c>
      <c r="AT184" s="113" t="n">
        <v>0</v>
      </c>
      <c r="AU184" s="113" t="n">
        <v>0</v>
      </c>
      <c r="AV184" s="113" t="n">
        <f aca="false">AT184+AU184</f>
        <v>0</v>
      </c>
      <c r="AW184" s="113"/>
      <c r="AX184" s="113"/>
      <c r="AZ184" s="114" t="n">
        <v>0</v>
      </c>
      <c r="BE184" s="114" t="n">
        <v>0</v>
      </c>
      <c r="BF184" s="114" t="n">
        <v>0</v>
      </c>
      <c r="BG184" s="114" t="n">
        <v>0</v>
      </c>
    </row>
    <row r="185" customFormat="false" ht="12.75" hidden="false" customHeight="false" outlineLevel="0" collapsed="false">
      <c r="C185" s="107" t="n">
        <f aca="false">EOMONTH(C184,0)+1</f>
        <v>42705</v>
      </c>
      <c r="D185" s="108" t="n">
        <v>42699</v>
      </c>
      <c r="E185" s="26" t="n">
        <v>5.273</v>
      </c>
      <c r="F185" s="27" t="n">
        <v>0.17</v>
      </c>
      <c r="G185" s="109" t="n">
        <v>0.0582277639903266</v>
      </c>
      <c r="H185" s="109" t="n">
        <f aca="false">1/((1+G185/2)^(2*((C185-$C$1)/365.25)))</f>
        <v>0.421751029053506</v>
      </c>
      <c r="I185" s="110" t="n">
        <f aca="false">D185-$C$1</f>
        <v>5488</v>
      </c>
      <c r="K185" s="26" t="n">
        <v>5.232</v>
      </c>
      <c r="L185" s="26" t="n">
        <f aca="false">E185-K185</f>
        <v>0.0410000000000004</v>
      </c>
      <c r="M185" s="27" t="n">
        <v>0.17</v>
      </c>
      <c r="N185" s="112" t="n">
        <f aca="false">(F185-M185)*100</f>
        <v>0</v>
      </c>
      <c r="P185" s="113" t="e">
        <f aca="false">#REF!</f>
        <v>#REF!</v>
      </c>
      <c r="Q185" s="113" t="e">
        <f aca="false">#REF!</f>
        <v>#REF!</v>
      </c>
      <c r="R185" s="113" t="n">
        <v>0</v>
      </c>
      <c r="S185" s="113" t="e">
        <f aca="false">P185+Q185+R185</f>
        <v>#REF!</v>
      </c>
      <c r="T185" s="113" t="e">
        <f aca="false">S185/10000</f>
        <v>#REF!</v>
      </c>
      <c r="V185" s="113" t="e">
        <f aca="false">#REF!</f>
        <v>#REF!</v>
      </c>
      <c r="W185" s="113" t="e">
        <f aca="false">#REF!</f>
        <v>#REF!</v>
      </c>
      <c r="X185" s="113" t="n">
        <v>0</v>
      </c>
      <c r="Y185" s="113" t="e">
        <f aca="false">V185+W185+X185</f>
        <v>#REF!</v>
      </c>
      <c r="Z185" s="113" t="e">
        <f aca="false">Y185/1000</f>
        <v>#REF!</v>
      </c>
      <c r="AB185" s="113" t="e">
        <f aca="false">#REF!</f>
        <v>#REF!</v>
      </c>
      <c r="AC185" s="113" t="e">
        <f aca="false">#REF!</f>
        <v>#REF!</v>
      </c>
      <c r="AD185" s="113" t="n">
        <v>0</v>
      </c>
      <c r="AE185" s="113" t="e">
        <f aca="false">AB185+AC185+AD185</f>
        <v>#REF!</v>
      </c>
      <c r="AF185" s="113" t="e">
        <f aca="false">AE185/100</f>
        <v>#REF!</v>
      </c>
      <c r="AH185" s="113" t="e">
        <f aca="false">#REF!</f>
        <v>#REF!</v>
      </c>
      <c r="AI185" s="113" t="e">
        <f aca="false">#REF!</f>
        <v>#REF!</v>
      </c>
      <c r="AJ185" s="113" t="n">
        <v>0</v>
      </c>
      <c r="AK185" s="113" t="e">
        <f aca="false">AH185+AI185+AJ185</f>
        <v>#REF!</v>
      </c>
      <c r="AL185" s="113" t="e">
        <f aca="false">AK185/365.25</f>
        <v>#REF!</v>
      </c>
      <c r="AN185" s="113" t="e">
        <f aca="false">#REF!</f>
        <v>#REF!</v>
      </c>
      <c r="AO185" s="113" t="e">
        <f aca="false">#REF!</f>
        <v>#REF!</v>
      </c>
      <c r="AP185" s="113" t="n">
        <v>0</v>
      </c>
      <c r="AQ185" s="113" t="e">
        <f aca="false">AN185+AO185+AP185</f>
        <v>#REF!</v>
      </c>
      <c r="AR185" s="113" t="e">
        <f aca="false">AQ185/10</f>
        <v>#REF!</v>
      </c>
      <c r="AT185" s="113" t="n">
        <v>0</v>
      </c>
      <c r="AU185" s="113" t="n">
        <v>0</v>
      </c>
      <c r="AV185" s="113" t="n">
        <f aca="false">AT185+AU185</f>
        <v>0</v>
      </c>
      <c r="AW185" s="113"/>
      <c r="AX185" s="113"/>
      <c r="AZ185" s="114" t="n">
        <v>0</v>
      </c>
      <c r="BE185" s="114" t="n">
        <v>0</v>
      </c>
      <c r="BF185" s="114" t="n">
        <v>0</v>
      </c>
      <c r="BG185" s="114" t="n">
        <v>0</v>
      </c>
    </row>
    <row r="186" customFormat="false" ht="12.75" hidden="false" customHeight="false" outlineLevel="0" collapsed="false">
      <c r="C186" s="107" t="n">
        <f aca="false">EOMONTH(C185,0)+1</f>
        <v>42736</v>
      </c>
      <c r="D186" s="108" t="n">
        <v>42731</v>
      </c>
      <c r="E186" s="26" t="n">
        <v>5.3055</v>
      </c>
      <c r="F186" s="27" t="n">
        <v>0.17</v>
      </c>
      <c r="G186" s="109" t="n">
        <v>0.0582754135617472</v>
      </c>
      <c r="H186" s="109" t="n">
        <f aca="false">1/((1+G186/2)^(2*((C186-$C$1)/365.25)))</f>
        <v>0.41940765481019</v>
      </c>
      <c r="I186" s="110" t="n">
        <f aca="false">D186-$C$1</f>
        <v>5520</v>
      </c>
      <c r="K186" s="26" t="n">
        <v>5.2645</v>
      </c>
      <c r="L186" s="26" t="n">
        <f aca="false">E186-K186</f>
        <v>0.0409999999999995</v>
      </c>
      <c r="M186" s="27" t="n">
        <v>0.17</v>
      </c>
      <c r="N186" s="112" t="n">
        <f aca="false">(F186-M186)*100</f>
        <v>0</v>
      </c>
      <c r="P186" s="113" t="e">
        <f aca="false">#REF!</f>
        <v>#REF!</v>
      </c>
      <c r="Q186" s="113" t="e">
        <f aca="false">#REF!</f>
        <v>#REF!</v>
      </c>
      <c r="R186" s="113" t="n">
        <v>0</v>
      </c>
      <c r="S186" s="113" t="e">
        <f aca="false">P186+Q186+R186</f>
        <v>#REF!</v>
      </c>
      <c r="T186" s="113" t="e">
        <f aca="false">S186/10000</f>
        <v>#REF!</v>
      </c>
      <c r="V186" s="113" t="e">
        <f aca="false">#REF!</f>
        <v>#REF!</v>
      </c>
      <c r="W186" s="113" t="e">
        <f aca="false">#REF!</f>
        <v>#REF!</v>
      </c>
      <c r="X186" s="113" t="n">
        <v>0</v>
      </c>
      <c r="Y186" s="113" t="e">
        <f aca="false">V186+W186+X186</f>
        <v>#REF!</v>
      </c>
      <c r="Z186" s="113" t="e">
        <f aca="false">Y186/1000</f>
        <v>#REF!</v>
      </c>
      <c r="AB186" s="113" t="e">
        <f aca="false">#REF!</f>
        <v>#REF!</v>
      </c>
      <c r="AC186" s="113" t="e">
        <f aca="false">#REF!</f>
        <v>#REF!</v>
      </c>
      <c r="AD186" s="113" t="n">
        <v>0</v>
      </c>
      <c r="AE186" s="113" t="e">
        <f aca="false">AB186+AC186+AD186</f>
        <v>#REF!</v>
      </c>
      <c r="AF186" s="113" t="e">
        <f aca="false">AE186/100</f>
        <v>#REF!</v>
      </c>
      <c r="AH186" s="113" t="e">
        <f aca="false">#REF!</f>
        <v>#REF!</v>
      </c>
      <c r="AI186" s="113" t="e">
        <f aca="false">#REF!</f>
        <v>#REF!</v>
      </c>
      <c r="AJ186" s="113" t="n">
        <v>0</v>
      </c>
      <c r="AK186" s="113" t="e">
        <f aca="false">AH186+AI186+AJ186</f>
        <v>#REF!</v>
      </c>
      <c r="AL186" s="113" t="e">
        <f aca="false">AK186/365.25</f>
        <v>#REF!</v>
      </c>
      <c r="AN186" s="113" t="e">
        <f aca="false">#REF!</f>
        <v>#REF!</v>
      </c>
      <c r="AO186" s="113" t="e">
        <f aca="false">#REF!</f>
        <v>#REF!</v>
      </c>
      <c r="AP186" s="113" t="n">
        <v>0</v>
      </c>
      <c r="AQ186" s="113" t="e">
        <f aca="false">AN186+AO186+AP186</f>
        <v>#REF!</v>
      </c>
      <c r="AR186" s="113" t="e">
        <f aca="false">AQ186/10</f>
        <v>#REF!</v>
      </c>
      <c r="AT186" s="113" t="n">
        <v>0</v>
      </c>
      <c r="AU186" s="113" t="n">
        <v>0</v>
      </c>
      <c r="AV186" s="113" t="n">
        <f aca="false">AT186+AU186</f>
        <v>0</v>
      </c>
      <c r="AW186" s="113"/>
      <c r="AX186" s="113"/>
      <c r="AZ186" s="114" t="n">
        <v>0</v>
      </c>
      <c r="BE186" s="114" t="n">
        <v>0</v>
      </c>
      <c r="BF186" s="114" t="n">
        <v>0</v>
      </c>
      <c r="BG186" s="114" t="n">
        <v>0</v>
      </c>
    </row>
    <row r="187" customFormat="false" ht="12.75" hidden="false" customHeight="false" outlineLevel="0" collapsed="false">
      <c r="C187" s="107" t="n">
        <f aca="false">EOMONTH(C186,0)+1</f>
        <v>42767</v>
      </c>
      <c r="D187" s="108" t="n">
        <v>42761</v>
      </c>
      <c r="E187" s="26" t="n">
        <v>5.2215</v>
      </c>
      <c r="F187" s="27" t="n">
        <v>0.17</v>
      </c>
      <c r="G187" s="109" t="n">
        <v>0.0583230631339227</v>
      </c>
      <c r="H187" s="109" t="n">
        <f aca="false">1/((1+G187/2)^(2*((C187-$C$1)/365.25)))</f>
        <v>0.417074029863106</v>
      </c>
      <c r="I187" s="110" t="n">
        <f aca="false">D187-$C$1</f>
        <v>5550</v>
      </c>
      <c r="K187" s="26" t="n">
        <v>5.1805</v>
      </c>
      <c r="L187" s="26" t="n">
        <f aca="false">E187-K187</f>
        <v>0.0409999999999995</v>
      </c>
      <c r="M187" s="27" t="n">
        <v>0.17</v>
      </c>
      <c r="N187" s="112" t="n">
        <f aca="false">(F187-M187)*100</f>
        <v>0</v>
      </c>
      <c r="P187" s="113" t="e">
        <f aca="false">#REF!</f>
        <v>#REF!</v>
      </c>
      <c r="Q187" s="113" t="e">
        <f aca="false">#REF!</f>
        <v>#REF!</v>
      </c>
      <c r="R187" s="113" t="n">
        <v>0</v>
      </c>
      <c r="S187" s="113" t="e">
        <f aca="false">P187+Q187+R187</f>
        <v>#REF!</v>
      </c>
      <c r="T187" s="113" t="e">
        <f aca="false">S187/10000</f>
        <v>#REF!</v>
      </c>
      <c r="V187" s="113" t="e">
        <f aca="false">#REF!</f>
        <v>#REF!</v>
      </c>
      <c r="W187" s="113" t="e">
        <f aca="false">#REF!</f>
        <v>#REF!</v>
      </c>
      <c r="X187" s="113" t="n">
        <v>0</v>
      </c>
      <c r="Y187" s="113" t="e">
        <f aca="false">V187+W187+X187</f>
        <v>#REF!</v>
      </c>
      <c r="Z187" s="113" t="e">
        <f aca="false">Y187/1000</f>
        <v>#REF!</v>
      </c>
      <c r="AB187" s="113" t="e">
        <f aca="false">#REF!</f>
        <v>#REF!</v>
      </c>
      <c r="AC187" s="113" t="e">
        <f aca="false">#REF!</f>
        <v>#REF!</v>
      </c>
      <c r="AD187" s="113" t="n">
        <v>0</v>
      </c>
      <c r="AE187" s="113" t="e">
        <f aca="false">AB187+AC187+AD187</f>
        <v>#REF!</v>
      </c>
      <c r="AF187" s="113" t="e">
        <f aca="false">AE187/100</f>
        <v>#REF!</v>
      </c>
      <c r="AH187" s="113" t="e">
        <f aca="false">#REF!</f>
        <v>#REF!</v>
      </c>
      <c r="AI187" s="113" t="e">
        <f aca="false">#REF!</f>
        <v>#REF!</v>
      </c>
      <c r="AJ187" s="113" t="n">
        <v>0</v>
      </c>
      <c r="AK187" s="113" t="e">
        <f aca="false">AH187+AI187+AJ187</f>
        <v>#REF!</v>
      </c>
      <c r="AL187" s="113" t="e">
        <f aca="false">AK187/365.25</f>
        <v>#REF!</v>
      </c>
      <c r="AN187" s="113" t="e">
        <f aca="false">#REF!</f>
        <v>#REF!</v>
      </c>
      <c r="AO187" s="113" t="e">
        <f aca="false">#REF!</f>
        <v>#REF!</v>
      </c>
      <c r="AP187" s="113" t="n">
        <v>0</v>
      </c>
      <c r="AQ187" s="113" t="e">
        <f aca="false">AN187+AO187+AP187</f>
        <v>#REF!</v>
      </c>
      <c r="AR187" s="113" t="e">
        <f aca="false">AQ187/10</f>
        <v>#REF!</v>
      </c>
      <c r="AT187" s="113" t="n">
        <v>0</v>
      </c>
      <c r="AU187" s="113" t="n">
        <v>0</v>
      </c>
      <c r="AV187" s="113" t="n">
        <f aca="false">AT187+AU187</f>
        <v>0</v>
      </c>
      <c r="AW187" s="113"/>
      <c r="AX187" s="113"/>
      <c r="AZ187" s="114" t="n">
        <v>0</v>
      </c>
      <c r="BE187" s="114" t="n">
        <v>0</v>
      </c>
      <c r="BF187" s="114" t="n">
        <v>0</v>
      </c>
      <c r="BG187" s="114" t="n">
        <v>0</v>
      </c>
    </row>
    <row r="188" customFormat="false" ht="12.75" hidden="false" customHeight="false" outlineLevel="0" collapsed="false">
      <c r="C188" s="107" t="n">
        <f aca="false">EOMONTH(C187,0)+1</f>
        <v>42795</v>
      </c>
      <c r="D188" s="108" t="n">
        <v>42789</v>
      </c>
      <c r="E188" s="26" t="n">
        <v>5.0865</v>
      </c>
      <c r="F188" s="27" t="n">
        <v>0.17</v>
      </c>
      <c r="G188" s="109" t="n">
        <v>0.0583661014578265</v>
      </c>
      <c r="H188" s="109" t="n">
        <f aca="false">1/((1+G188/2)^(2*((C188-$C$1)/365.25)))</f>
        <v>0.414974604655146</v>
      </c>
      <c r="I188" s="110" t="n">
        <f aca="false">D188-$C$1</f>
        <v>5578</v>
      </c>
      <c r="K188" s="26" t="n">
        <v>5.0455</v>
      </c>
      <c r="L188" s="26" t="n">
        <f aca="false">E188-K188</f>
        <v>0.0410000000000004</v>
      </c>
      <c r="M188" s="27" t="n">
        <v>0.17</v>
      </c>
      <c r="N188" s="112" t="n">
        <f aca="false">(F188-M188)*100</f>
        <v>0</v>
      </c>
      <c r="P188" s="113" t="e">
        <f aca="false">#REF!</f>
        <v>#REF!</v>
      </c>
      <c r="Q188" s="113" t="e">
        <f aca="false">#REF!</f>
        <v>#REF!</v>
      </c>
      <c r="R188" s="113" t="n">
        <v>0</v>
      </c>
      <c r="S188" s="113" t="e">
        <f aca="false">P188+Q188+R188</f>
        <v>#REF!</v>
      </c>
      <c r="T188" s="113" t="e">
        <f aca="false">S188/10000</f>
        <v>#REF!</v>
      </c>
      <c r="V188" s="113" t="e">
        <f aca="false">#REF!</f>
        <v>#REF!</v>
      </c>
      <c r="W188" s="113" t="e">
        <f aca="false">#REF!</f>
        <v>#REF!</v>
      </c>
      <c r="X188" s="113" t="n">
        <v>0</v>
      </c>
      <c r="Y188" s="113" t="e">
        <f aca="false">V188+W188+X188</f>
        <v>#REF!</v>
      </c>
      <c r="Z188" s="113" t="e">
        <f aca="false">Y188/1000</f>
        <v>#REF!</v>
      </c>
      <c r="AB188" s="113" t="e">
        <f aca="false">#REF!</f>
        <v>#REF!</v>
      </c>
      <c r="AC188" s="113" t="e">
        <f aca="false">#REF!</f>
        <v>#REF!</v>
      </c>
      <c r="AD188" s="113" t="n">
        <v>0</v>
      </c>
      <c r="AE188" s="113" t="e">
        <f aca="false">AB188+AC188+AD188</f>
        <v>#REF!</v>
      </c>
      <c r="AF188" s="113" t="e">
        <f aca="false">AE188/100</f>
        <v>#REF!</v>
      </c>
      <c r="AH188" s="113" t="e">
        <f aca="false">#REF!</f>
        <v>#REF!</v>
      </c>
      <c r="AI188" s="113" t="e">
        <f aca="false">#REF!</f>
        <v>#REF!</v>
      </c>
      <c r="AJ188" s="113" t="n">
        <v>0</v>
      </c>
      <c r="AK188" s="113" t="e">
        <f aca="false">AH188+AI188+AJ188</f>
        <v>#REF!</v>
      </c>
      <c r="AL188" s="113" t="e">
        <f aca="false">AK188/365.25</f>
        <v>#REF!</v>
      </c>
      <c r="AN188" s="113" t="e">
        <f aca="false">#REF!</f>
        <v>#REF!</v>
      </c>
      <c r="AO188" s="113" t="e">
        <f aca="false">#REF!</f>
        <v>#REF!</v>
      </c>
      <c r="AP188" s="113" t="n">
        <v>0</v>
      </c>
      <c r="AQ188" s="113" t="e">
        <f aca="false">AN188+AO188+AP188</f>
        <v>#REF!</v>
      </c>
      <c r="AR188" s="113" t="e">
        <f aca="false">AQ188/10</f>
        <v>#REF!</v>
      </c>
      <c r="AT188" s="113" t="n">
        <v>0</v>
      </c>
      <c r="AU188" s="113" t="n">
        <v>0</v>
      </c>
      <c r="AV188" s="113" t="n">
        <f aca="false">AT188+AU188</f>
        <v>0</v>
      </c>
      <c r="AW188" s="113"/>
      <c r="AX188" s="113"/>
      <c r="AZ188" s="114" t="n">
        <v>0</v>
      </c>
      <c r="BE188" s="114" t="n">
        <v>0</v>
      </c>
      <c r="BF188" s="114" t="n">
        <v>0</v>
      </c>
      <c r="BG188" s="114" t="n">
        <v>0</v>
      </c>
    </row>
    <row r="189" customFormat="false" ht="12.75" hidden="false" customHeight="false" outlineLevel="0" collapsed="false">
      <c r="C189" s="107" t="n">
        <f aca="false">EOMONTH(C188,0)+1</f>
        <v>42826</v>
      </c>
      <c r="D189" s="108" t="n">
        <v>42822</v>
      </c>
      <c r="E189" s="26" t="n">
        <v>4.9365</v>
      </c>
      <c r="F189" s="27" t="n">
        <v>0.17</v>
      </c>
      <c r="G189" s="109" t="n">
        <v>0.0584137510314391</v>
      </c>
      <c r="H189" s="109" t="n">
        <f aca="false">1/((1+G189/2)^(2*((C189-$C$1)/365.25)))</f>
        <v>0.412659486005184</v>
      </c>
      <c r="I189" s="110" t="n">
        <f aca="false">D189-$C$1</f>
        <v>5611</v>
      </c>
      <c r="K189" s="26" t="n">
        <v>4.8955</v>
      </c>
      <c r="L189" s="26" t="n">
        <f aca="false">E189-K189</f>
        <v>0.0409999999999995</v>
      </c>
      <c r="M189" s="27" t="n">
        <v>0.17</v>
      </c>
      <c r="N189" s="112" t="n">
        <f aca="false">(F189-M189)*100</f>
        <v>0</v>
      </c>
      <c r="P189" s="113" t="e">
        <f aca="false">#REF!</f>
        <v>#REF!</v>
      </c>
      <c r="Q189" s="113" t="e">
        <f aca="false">#REF!</f>
        <v>#REF!</v>
      </c>
      <c r="R189" s="113" t="n">
        <v>0</v>
      </c>
      <c r="S189" s="113" t="e">
        <f aca="false">P189+Q189+R189</f>
        <v>#REF!</v>
      </c>
      <c r="T189" s="113" t="e">
        <f aca="false">S189/10000</f>
        <v>#REF!</v>
      </c>
      <c r="V189" s="113" t="e">
        <f aca="false">#REF!</f>
        <v>#REF!</v>
      </c>
      <c r="W189" s="113" t="e">
        <f aca="false">#REF!</f>
        <v>#REF!</v>
      </c>
      <c r="X189" s="113" t="n">
        <v>0</v>
      </c>
      <c r="Y189" s="113" t="e">
        <f aca="false">V189+W189+X189</f>
        <v>#REF!</v>
      </c>
      <c r="Z189" s="113" t="e">
        <f aca="false">Y189/1000</f>
        <v>#REF!</v>
      </c>
      <c r="AB189" s="113" t="e">
        <f aca="false">#REF!</f>
        <v>#REF!</v>
      </c>
      <c r="AC189" s="113" t="e">
        <f aca="false">#REF!</f>
        <v>#REF!</v>
      </c>
      <c r="AD189" s="113" t="n">
        <v>0</v>
      </c>
      <c r="AE189" s="113" t="e">
        <f aca="false">AB189+AC189+AD189</f>
        <v>#REF!</v>
      </c>
      <c r="AF189" s="113" t="e">
        <f aca="false">AE189/100</f>
        <v>#REF!</v>
      </c>
      <c r="AH189" s="113" t="e">
        <f aca="false">#REF!</f>
        <v>#REF!</v>
      </c>
      <c r="AI189" s="113" t="e">
        <f aca="false">#REF!</f>
        <v>#REF!</v>
      </c>
      <c r="AJ189" s="113" t="n">
        <v>0</v>
      </c>
      <c r="AK189" s="113" t="e">
        <f aca="false">AH189+AI189+AJ189</f>
        <v>#REF!</v>
      </c>
      <c r="AL189" s="113" t="e">
        <f aca="false">AK189/365.25</f>
        <v>#REF!</v>
      </c>
      <c r="AN189" s="113" t="e">
        <f aca="false">#REF!</f>
        <v>#REF!</v>
      </c>
      <c r="AO189" s="113" t="e">
        <f aca="false">#REF!</f>
        <v>#REF!</v>
      </c>
      <c r="AP189" s="113" t="n">
        <v>0</v>
      </c>
      <c r="AQ189" s="113" t="e">
        <f aca="false">AN189+AO189+AP189</f>
        <v>#REF!</v>
      </c>
      <c r="AR189" s="113" t="e">
        <f aca="false">AQ189/10</f>
        <v>#REF!</v>
      </c>
      <c r="AT189" s="113" t="n">
        <v>0</v>
      </c>
      <c r="AU189" s="113" t="n">
        <v>0</v>
      </c>
      <c r="AV189" s="113" t="n">
        <f aca="false">AT189+AU189</f>
        <v>0</v>
      </c>
      <c r="AW189" s="113"/>
      <c r="AX189" s="113"/>
      <c r="AZ189" s="114" t="n">
        <v>0</v>
      </c>
      <c r="BE189" s="114" t="n">
        <v>0</v>
      </c>
      <c r="BF189" s="114" t="n">
        <v>0</v>
      </c>
      <c r="BG189" s="114" t="n">
        <v>0</v>
      </c>
    </row>
    <row r="190" customFormat="false" ht="12.75" hidden="false" customHeight="false" outlineLevel="0" collapsed="false">
      <c r="C190" s="107" t="n">
        <f aca="false">EOMONTH(C189,0)+1</f>
        <v>42856</v>
      </c>
      <c r="D190" s="108" t="n">
        <v>42850</v>
      </c>
      <c r="E190" s="26" t="n">
        <v>4.9405</v>
      </c>
      <c r="F190" s="27" t="n">
        <v>0.17</v>
      </c>
      <c r="G190" s="109" t="n">
        <v>0.0584598635227507</v>
      </c>
      <c r="H190" s="109" t="n">
        <f aca="false">1/((1+G190/2)^(2*((C190-$C$1)/365.25)))</f>
        <v>0.410428282336404</v>
      </c>
      <c r="I190" s="110" t="n">
        <f aca="false">D190-$C$1</f>
        <v>5639</v>
      </c>
      <c r="K190" s="26" t="n">
        <v>4.8995</v>
      </c>
      <c r="L190" s="26" t="n">
        <f aca="false">E190-K190</f>
        <v>0.0410000000000004</v>
      </c>
      <c r="M190" s="27" t="n">
        <v>0.17</v>
      </c>
      <c r="N190" s="112" t="n">
        <f aca="false">(F190-M190)*100</f>
        <v>0</v>
      </c>
      <c r="P190" s="113" t="e">
        <f aca="false">#REF!</f>
        <v>#REF!</v>
      </c>
      <c r="Q190" s="113" t="e">
        <f aca="false">#REF!</f>
        <v>#REF!</v>
      </c>
      <c r="R190" s="113" t="n">
        <v>0</v>
      </c>
      <c r="S190" s="113" t="e">
        <f aca="false">P190+Q190+R190</f>
        <v>#REF!</v>
      </c>
      <c r="T190" s="113" t="e">
        <f aca="false">S190/10000</f>
        <v>#REF!</v>
      </c>
      <c r="V190" s="113" t="e">
        <f aca="false">#REF!</f>
        <v>#REF!</v>
      </c>
      <c r="W190" s="113" t="e">
        <f aca="false">#REF!</f>
        <v>#REF!</v>
      </c>
      <c r="X190" s="113" t="n">
        <v>0</v>
      </c>
      <c r="Y190" s="113" t="e">
        <f aca="false">V190+W190+X190</f>
        <v>#REF!</v>
      </c>
      <c r="Z190" s="113" t="e">
        <f aca="false">Y190/1000</f>
        <v>#REF!</v>
      </c>
      <c r="AB190" s="113" t="e">
        <f aca="false">#REF!</f>
        <v>#REF!</v>
      </c>
      <c r="AC190" s="113" t="e">
        <f aca="false">#REF!</f>
        <v>#REF!</v>
      </c>
      <c r="AD190" s="113" t="n">
        <v>0</v>
      </c>
      <c r="AE190" s="113" t="e">
        <f aca="false">AB190+AC190+AD190</f>
        <v>#REF!</v>
      </c>
      <c r="AF190" s="113" t="e">
        <f aca="false">AE190/100</f>
        <v>#REF!</v>
      </c>
      <c r="AH190" s="113" t="e">
        <f aca="false">#REF!</f>
        <v>#REF!</v>
      </c>
      <c r="AI190" s="113" t="e">
        <f aca="false">#REF!</f>
        <v>#REF!</v>
      </c>
      <c r="AJ190" s="113" t="n">
        <v>0</v>
      </c>
      <c r="AK190" s="113" t="e">
        <f aca="false">AH190+AI190+AJ190</f>
        <v>#REF!</v>
      </c>
      <c r="AL190" s="113" t="e">
        <f aca="false">AK190/365.25</f>
        <v>#REF!</v>
      </c>
      <c r="AN190" s="113" t="e">
        <f aca="false">#REF!</f>
        <v>#REF!</v>
      </c>
      <c r="AO190" s="113" t="e">
        <f aca="false">#REF!</f>
        <v>#REF!</v>
      </c>
      <c r="AP190" s="113" t="n">
        <v>0</v>
      </c>
      <c r="AQ190" s="113" t="e">
        <f aca="false">AN190+AO190+AP190</f>
        <v>#REF!</v>
      </c>
      <c r="AR190" s="113" t="e">
        <f aca="false">AQ190/10</f>
        <v>#REF!</v>
      </c>
      <c r="AT190" s="113" t="n">
        <v>0</v>
      </c>
      <c r="AU190" s="113" t="n">
        <v>0</v>
      </c>
      <c r="AV190" s="113" t="n">
        <f aca="false">AT190+AU190</f>
        <v>0</v>
      </c>
      <c r="AW190" s="113"/>
      <c r="AX190" s="113"/>
      <c r="AZ190" s="114" t="n">
        <v>0</v>
      </c>
      <c r="BE190" s="114" t="n">
        <v>0</v>
      </c>
      <c r="BF190" s="114" t="n">
        <v>0</v>
      </c>
      <c r="BG190" s="114" t="n">
        <v>0</v>
      </c>
    </row>
    <row r="191" customFormat="false" ht="12.75" hidden="false" customHeight="false" outlineLevel="0" collapsed="false">
      <c r="C191" s="107" t="n">
        <f aca="false">EOMONTH(C190,0)+1</f>
        <v>42887</v>
      </c>
      <c r="D191" s="108" t="n">
        <v>42880</v>
      </c>
      <c r="E191" s="26" t="n">
        <v>4.9805</v>
      </c>
      <c r="F191" s="27" t="n">
        <v>0.17</v>
      </c>
      <c r="G191" s="109" t="n">
        <v>0.0585075130978483</v>
      </c>
      <c r="H191" s="109" t="n">
        <f aca="false">1/((1+G191/2)^(2*((C191-$C$1)/365.25)))</f>
        <v>0.408132229211477</v>
      </c>
      <c r="I191" s="110" t="n">
        <f aca="false">D191-$C$1</f>
        <v>5669</v>
      </c>
      <c r="K191" s="26" t="n">
        <v>4.9395</v>
      </c>
      <c r="L191" s="26" t="n">
        <f aca="false">E191-K191</f>
        <v>0.0409999999999995</v>
      </c>
      <c r="M191" s="27" t="n">
        <v>0.17</v>
      </c>
      <c r="N191" s="112" t="n">
        <f aca="false">(F191-M191)*100</f>
        <v>0</v>
      </c>
      <c r="P191" s="113" t="e">
        <f aca="false">#REF!</f>
        <v>#REF!</v>
      </c>
      <c r="Q191" s="113" t="e">
        <f aca="false">#REF!</f>
        <v>#REF!</v>
      </c>
      <c r="R191" s="113" t="n">
        <v>0</v>
      </c>
      <c r="S191" s="113" t="e">
        <f aca="false">P191+Q191+R191</f>
        <v>#REF!</v>
      </c>
      <c r="T191" s="113" t="e">
        <f aca="false">S191/10000</f>
        <v>#REF!</v>
      </c>
      <c r="V191" s="113" t="e">
        <f aca="false">#REF!</f>
        <v>#REF!</v>
      </c>
      <c r="W191" s="113" t="e">
        <f aca="false">#REF!</f>
        <v>#REF!</v>
      </c>
      <c r="X191" s="113" t="n">
        <v>0</v>
      </c>
      <c r="Y191" s="113" t="e">
        <f aca="false">V191+W191+X191</f>
        <v>#REF!</v>
      </c>
      <c r="Z191" s="113" t="e">
        <f aca="false">Y191/1000</f>
        <v>#REF!</v>
      </c>
      <c r="AB191" s="113" t="e">
        <f aca="false">#REF!</f>
        <v>#REF!</v>
      </c>
      <c r="AC191" s="113" t="e">
        <f aca="false">#REF!</f>
        <v>#REF!</v>
      </c>
      <c r="AD191" s="113" t="n">
        <v>0</v>
      </c>
      <c r="AE191" s="113" t="e">
        <f aca="false">AB191+AC191+AD191</f>
        <v>#REF!</v>
      </c>
      <c r="AF191" s="113" t="e">
        <f aca="false">AE191/100</f>
        <v>#REF!</v>
      </c>
      <c r="AH191" s="113" t="e">
        <f aca="false">#REF!</f>
        <v>#REF!</v>
      </c>
      <c r="AI191" s="113" t="e">
        <f aca="false">#REF!</f>
        <v>#REF!</v>
      </c>
      <c r="AJ191" s="113" t="n">
        <v>0</v>
      </c>
      <c r="AK191" s="113" t="e">
        <f aca="false">AH191+AI191+AJ191</f>
        <v>#REF!</v>
      </c>
      <c r="AL191" s="113" t="e">
        <f aca="false">AK191/365.25</f>
        <v>#REF!</v>
      </c>
      <c r="AN191" s="113" t="e">
        <f aca="false">#REF!</f>
        <v>#REF!</v>
      </c>
      <c r="AO191" s="113" t="e">
        <f aca="false">#REF!</f>
        <v>#REF!</v>
      </c>
      <c r="AP191" s="113" t="n">
        <v>0</v>
      </c>
      <c r="AQ191" s="113" t="e">
        <f aca="false">AN191+AO191+AP191</f>
        <v>#REF!</v>
      </c>
      <c r="AR191" s="113" t="e">
        <f aca="false">AQ191/10</f>
        <v>#REF!</v>
      </c>
      <c r="AT191" s="113" t="n">
        <v>0</v>
      </c>
      <c r="AU191" s="113" t="n">
        <v>0</v>
      </c>
      <c r="AV191" s="113" t="n">
        <f aca="false">AT191+AU191</f>
        <v>0</v>
      </c>
      <c r="AW191" s="113"/>
      <c r="AX191" s="113"/>
      <c r="AZ191" s="114" t="n">
        <v>0</v>
      </c>
      <c r="BE191" s="114" t="n">
        <v>0</v>
      </c>
      <c r="BF191" s="114" t="n">
        <v>0</v>
      </c>
      <c r="BG191" s="114" t="n">
        <v>0</v>
      </c>
    </row>
    <row r="192" customFormat="false" ht="12.75" hidden="false" customHeight="false" outlineLevel="0" collapsed="false">
      <c r="C192" s="107" t="n">
        <f aca="false">EOMONTH(C191,0)+1</f>
        <v>42917</v>
      </c>
      <c r="D192" s="108" t="n">
        <v>42913</v>
      </c>
      <c r="E192" s="26" t="n">
        <v>5.0255</v>
      </c>
      <c r="F192" s="27" t="n">
        <v>0.17</v>
      </c>
      <c r="G192" s="109" t="n">
        <v>0.0585536255905974</v>
      </c>
      <c r="H192" s="109" t="n">
        <f aca="false">1/((1+G192/2)^(2*((C192-$C$1)/365.25)))</f>
        <v>0.405919442196083</v>
      </c>
      <c r="I192" s="110" t="n">
        <f aca="false">D192-$C$1</f>
        <v>5702</v>
      </c>
      <c r="K192" s="26" t="n">
        <v>4.9845</v>
      </c>
      <c r="L192" s="26" t="n">
        <f aca="false">E192-K192</f>
        <v>0.0410000000000004</v>
      </c>
      <c r="M192" s="27" t="n">
        <v>0.17</v>
      </c>
      <c r="N192" s="112" t="n">
        <f aca="false">(F192-M192)*100</f>
        <v>0</v>
      </c>
      <c r="P192" s="113" t="e">
        <f aca="false">#REF!</f>
        <v>#REF!</v>
      </c>
      <c r="Q192" s="113" t="e">
        <f aca="false">#REF!</f>
        <v>#REF!</v>
      </c>
      <c r="R192" s="113" t="n">
        <v>0</v>
      </c>
      <c r="S192" s="113" t="e">
        <f aca="false">P192+Q192+R192</f>
        <v>#REF!</v>
      </c>
      <c r="T192" s="113" t="e">
        <f aca="false">S192/10000</f>
        <v>#REF!</v>
      </c>
      <c r="V192" s="113" t="e">
        <f aca="false">#REF!</f>
        <v>#REF!</v>
      </c>
      <c r="W192" s="113" t="e">
        <f aca="false">#REF!</f>
        <v>#REF!</v>
      </c>
      <c r="X192" s="113" t="n">
        <v>0</v>
      </c>
      <c r="Y192" s="113" t="e">
        <f aca="false">V192+W192+X192</f>
        <v>#REF!</v>
      </c>
      <c r="Z192" s="113" t="e">
        <f aca="false">Y192/1000</f>
        <v>#REF!</v>
      </c>
      <c r="AB192" s="113" t="e">
        <f aca="false">#REF!</f>
        <v>#REF!</v>
      </c>
      <c r="AC192" s="113" t="e">
        <f aca="false">#REF!</f>
        <v>#REF!</v>
      </c>
      <c r="AD192" s="113" t="n">
        <v>0</v>
      </c>
      <c r="AE192" s="113" t="e">
        <f aca="false">AB192+AC192+AD192</f>
        <v>#REF!</v>
      </c>
      <c r="AF192" s="113" t="e">
        <f aca="false">AE192/100</f>
        <v>#REF!</v>
      </c>
      <c r="AH192" s="113" t="e">
        <f aca="false">#REF!</f>
        <v>#REF!</v>
      </c>
      <c r="AI192" s="113" t="e">
        <f aca="false">#REF!</f>
        <v>#REF!</v>
      </c>
      <c r="AJ192" s="113" t="n">
        <v>0</v>
      </c>
      <c r="AK192" s="113" t="e">
        <f aca="false">AH192+AI192+AJ192</f>
        <v>#REF!</v>
      </c>
      <c r="AL192" s="113" t="e">
        <f aca="false">AK192/365.25</f>
        <v>#REF!</v>
      </c>
      <c r="AN192" s="113" t="e">
        <f aca="false">#REF!</f>
        <v>#REF!</v>
      </c>
      <c r="AO192" s="113" t="e">
        <f aca="false">#REF!</f>
        <v>#REF!</v>
      </c>
      <c r="AP192" s="113" t="n">
        <v>0</v>
      </c>
      <c r="AQ192" s="113" t="e">
        <f aca="false">AN192+AO192+AP192</f>
        <v>#REF!</v>
      </c>
      <c r="AR192" s="113" t="e">
        <f aca="false">AQ192/10</f>
        <v>#REF!</v>
      </c>
      <c r="AT192" s="113" t="n">
        <v>0</v>
      </c>
      <c r="AU192" s="113" t="n">
        <v>0</v>
      </c>
      <c r="AV192" s="113" t="n">
        <f aca="false">AT192+AU192</f>
        <v>0</v>
      </c>
      <c r="AW192" s="113"/>
      <c r="AX192" s="113"/>
      <c r="AZ192" s="114" t="n">
        <v>0</v>
      </c>
      <c r="BE192" s="114" t="n">
        <v>0</v>
      </c>
      <c r="BF192" s="114" t="n">
        <v>0</v>
      </c>
      <c r="BG192" s="114" t="n">
        <v>0</v>
      </c>
    </row>
    <row r="193" customFormat="false" ht="12.75" hidden="false" customHeight="false" outlineLevel="0" collapsed="false">
      <c r="C193" s="107" t="n">
        <f aca="false">EOMONTH(C192,0)+1</f>
        <v>42948</v>
      </c>
      <c r="D193" s="108" t="n">
        <v>42942</v>
      </c>
      <c r="E193" s="26" t="n">
        <v>5.0645</v>
      </c>
      <c r="F193" s="27" t="n">
        <v>0.17</v>
      </c>
      <c r="G193" s="109" t="n">
        <v>0.0586012751671809</v>
      </c>
      <c r="H193" s="109" t="n">
        <f aca="false">1/((1+G193/2)^(2*((C193-$C$1)/365.25)))</f>
        <v>0.403642384385258</v>
      </c>
      <c r="I193" s="110" t="n">
        <f aca="false">D193-$C$1</f>
        <v>5731</v>
      </c>
      <c r="K193" s="26" t="n">
        <v>5.0235</v>
      </c>
      <c r="L193" s="26" t="n">
        <f aca="false">E193-K193</f>
        <v>0.0409999999999995</v>
      </c>
      <c r="M193" s="27" t="n">
        <v>0.17</v>
      </c>
      <c r="N193" s="112" t="n">
        <f aca="false">(F193-M193)*100</f>
        <v>0</v>
      </c>
      <c r="P193" s="113" t="e">
        <f aca="false">#REF!</f>
        <v>#REF!</v>
      </c>
      <c r="Q193" s="113" t="e">
        <f aca="false">#REF!</f>
        <v>#REF!</v>
      </c>
      <c r="R193" s="113" t="n">
        <v>0</v>
      </c>
      <c r="S193" s="113" t="e">
        <f aca="false">P193+Q193+R193</f>
        <v>#REF!</v>
      </c>
      <c r="T193" s="113" t="e">
        <f aca="false">S193/10000</f>
        <v>#REF!</v>
      </c>
      <c r="V193" s="113" t="e">
        <f aca="false">#REF!</f>
        <v>#REF!</v>
      </c>
      <c r="W193" s="113" t="e">
        <f aca="false">#REF!</f>
        <v>#REF!</v>
      </c>
      <c r="X193" s="113" t="n">
        <v>0</v>
      </c>
      <c r="Y193" s="113" t="e">
        <f aca="false">V193+W193+X193</f>
        <v>#REF!</v>
      </c>
      <c r="Z193" s="113" t="e">
        <f aca="false">Y193/1000</f>
        <v>#REF!</v>
      </c>
      <c r="AB193" s="113" t="e">
        <f aca="false">#REF!</f>
        <v>#REF!</v>
      </c>
      <c r="AC193" s="113" t="e">
        <f aca="false">#REF!</f>
        <v>#REF!</v>
      </c>
      <c r="AD193" s="113" t="n">
        <v>0</v>
      </c>
      <c r="AE193" s="113" t="e">
        <f aca="false">AB193+AC193+AD193</f>
        <v>#REF!</v>
      </c>
      <c r="AF193" s="113" t="e">
        <f aca="false">AE193/100</f>
        <v>#REF!</v>
      </c>
      <c r="AH193" s="113" t="e">
        <f aca="false">#REF!</f>
        <v>#REF!</v>
      </c>
      <c r="AI193" s="113" t="e">
        <f aca="false">#REF!</f>
        <v>#REF!</v>
      </c>
      <c r="AJ193" s="113" t="n">
        <v>0</v>
      </c>
      <c r="AK193" s="113" t="e">
        <f aca="false">AH193+AI193+AJ193</f>
        <v>#REF!</v>
      </c>
      <c r="AL193" s="113" t="e">
        <f aca="false">AK193/365.25</f>
        <v>#REF!</v>
      </c>
      <c r="AN193" s="113" t="e">
        <f aca="false">#REF!</f>
        <v>#REF!</v>
      </c>
      <c r="AO193" s="113" t="e">
        <f aca="false">#REF!</f>
        <v>#REF!</v>
      </c>
      <c r="AP193" s="113" t="n">
        <v>0</v>
      </c>
      <c r="AQ193" s="113" t="e">
        <f aca="false">AN193+AO193+AP193</f>
        <v>#REF!</v>
      </c>
      <c r="AR193" s="113" t="e">
        <f aca="false">AQ193/10</f>
        <v>#REF!</v>
      </c>
      <c r="AT193" s="113" t="n">
        <v>0</v>
      </c>
      <c r="AU193" s="113" t="n">
        <v>0</v>
      </c>
      <c r="AV193" s="113" t="n">
        <f aca="false">AT193+AU193</f>
        <v>0</v>
      </c>
      <c r="AW193" s="113"/>
      <c r="AX193" s="113"/>
      <c r="AZ193" s="114" t="n">
        <v>0</v>
      </c>
      <c r="BE193" s="114" t="n">
        <v>0</v>
      </c>
      <c r="BF193" s="114" t="n">
        <v>0</v>
      </c>
      <c r="BG193" s="114" t="n">
        <v>0</v>
      </c>
    </row>
    <row r="194" customFormat="false" ht="12.75" hidden="false" customHeight="false" outlineLevel="0" collapsed="false">
      <c r="C194" s="107" t="n">
        <f aca="false">EOMONTH(C193,0)+1</f>
        <v>42979</v>
      </c>
      <c r="D194" s="108" t="n">
        <v>42975</v>
      </c>
      <c r="E194" s="26" t="n">
        <v>5.0535</v>
      </c>
      <c r="F194" s="27" t="n">
        <v>0.17</v>
      </c>
      <c r="G194" s="109" t="n">
        <v>0.0586489247445199</v>
      </c>
      <c r="H194" s="109" t="n">
        <f aca="false">1/((1+G194/2)^(2*((C194-$C$1)/365.25)))</f>
        <v>0.40137495271449</v>
      </c>
      <c r="I194" s="110" t="n">
        <f aca="false">D194-$C$1</f>
        <v>5764</v>
      </c>
      <c r="K194" s="26" t="n">
        <v>5.0125</v>
      </c>
      <c r="L194" s="26" t="n">
        <f aca="false">E194-K194</f>
        <v>0.0409999999999995</v>
      </c>
      <c r="M194" s="27" t="n">
        <v>0.17</v>
      </c>
      <c r="N194" s="112" t="n">
        <f aca="false">(F194-M194)*100</f>
        <v>0</v>
      </c>
      <c r="P194" s="113" t="e">
        <f aca="false">#REF!</f>
        <v>#REF!</v>
      </c>
      <c r="Q194" s="113" t="e">
        <f aca="false">#REF!</f>
        <v>#REF!</v>
      </c>
      <c r="R194" s="113" t="n">
        <v>0</v>
      </c>
      <c r="S194" s="113" t="e">
        <f aca="false">P194+Q194+R194</f>
        <v>#REF!</v>
      </c>
      <c r="T194" s="113" t="e">
        <f aca="false">S194/10000</f>
        <v>#REF!</v>
      </c>
      <c r="V194" s="113" t="e">
        <f aca="false">#REF!</f>
        <v>#REF!</v>
      </c>
      <c r="W194" s="113" t="e">
        <f aca="false">#REF!</f>
        <v>#REF!</v>
      </c>
      <c r="X194" s="113" t="n">
        <v>0</v>
      </c>
      <c r="Y194" s="113" t="e">
        <f aca="false">V194+W194+X194</f>
        <v>#REF!</v>
      </c>
      <c r="Z194" s="113" t="e">
        <f aca="false">Y194/1000</f>
        <v>#REF!</v>
      </c>
      <c r="AB194" s="113" t="e">
        <f aca="false">#REF!</f>
        <v>#REF!</v>
      </c>
      <c r="AC194" s="113" t="e">
        <f aca="false">#REF!</f>
        <v>#REF!</v>
      </c>
      <c r="AD194" s="113" t="n">
        <v>0</v>
      </c>
      <c r="AE194" s="113" t="e">
        <f aca="false">AB194+AC194+AD194</f>
        <v>#REF!</v>
      </c>
      <c r="AF194" s="113" t="e">
        <f aca="false">AE194/100</f>
        <v>#REF!</v>
      </c>
      <c r="AH194" s="113" t="e">
        <f aca="false">#REF!</f>
        <v>#REF!</v>
      </c>
      <c r="AI194" s="113" t="e">
        <f aca="false">#REF!</f>
        <v>#REF!</v>
      </c>
      <c r="AJ194" s="113" t="n">
        <v>0</v>
      </c>
      <c r="AK194" s="113" t="e">
        <f aca="false">AH194+AI194+AJ194</f>
        <v>#REF!</v>
      </c>
      <c r="AL194" s="113" t="e">
        <f aca="false">AK194/365.25</f>
        <v>#REF!</v>
      </c>
      <c r="AN194" s="113" t="e">
        <f aca="false">#REF!</f>
        <v>#REF!</v>
      </c>
      <c r="AO194" s="113" t="e">
        <f aca="false">#REF!</f>
        <v>#REF!</v>
      </c>
      <c r="AP194" s="113" t="n">
        <v>0</v>
      </c>
      <c r="AQ194" s="113" t="e">
        <f aca="false">AN194+AO194+AP194</f>
        <v>#REF!</v>
      </c>
      <c r="AR194" s="113" t="e">
        <f aca="false">AQ194/10</f>
        <v>#REF!</v>
      </c>
      <c r="AT194" s="113" t="n">
        <v>0</v>
      </c>
      <c r="AU194" s="113" t="n">
        <v>0</v>
      </c>
      <c r="AV194" s="113" t="n">
        <f aca="false">AT194+AU194</f>
        <v>0</v>
      </c>
      <c r="AW194" s="113"/>
      <c r="AX194" s="113"/>
      <c r="AZ194" s="114" t="n">
        <v>0</v>
      </c>
      <c r="BE194" s="114" t="n">
        <v>0</v>
      </c>
      <c r="BF194" s="114" t="n">
        <v>0</v>
      </c>
      <c r="BG194" s="114" t="n">
        <v>0</v>
      </c>
    </row>
    <row r="195" customFormat="false" ht="12.75" hidden="false" customHeight="false" outlineLevel="0" collapsed="false">
      <c r="C195" s="107" t="n">
        <f aca="false">EOMONTH(C194,0)+1</f>
        <v>43009</v>
      </c>
      <c r="D195" s="108" t="n">
        <v>43004</v>
      </c>
      <c r="E195" s="26" t="n">
        <v>5.0685</v>
      </c>
      <c r="F195" s="27" t="n">
        <v>0.17</v>
      </c>
      <c r="G195" s="109" t="n">
        <v>0.058695037239437</v>
      </c>
      <c r="H195" s="109" t="n">
        <f aca="false">1/((1+G195/2)^(2*((C195-$C$1)/365.25)))</f>
        <v>0.399189811938131</v>
      </c>
      <c r="I195" s="110" t="n">
        <f aca="false">D195-$C$1</f>
        <v>5793</v>
      </c>
      <c r="K195" s="26" t="n">
        <v>5.0275</v>
      </c>
      <c r="L195" s="26" t="n">
        <f aca="false">E195-K195</f>
        <v>0.0410000000000004</v>
      </c>
      <c r="M195" s="27" t="n">
        <v>0.17</v>
      </c>
      <c r="N195" s="112" t="n">
        <f aca="false">(F195-M195)*100</f>
        <v>0</v>
      </c>
      <c r="P195" s="113" t="e">
        <f aca="false">#REF!</f>
        <v>#REF!</v>
      </c>
      <c r="Q195" s="113" t="e">
        <f aca="false">#REF!</f>
        <v>#REF!</v>
      </c>
      <c r="R195" s="113" t="n">
        <v>0</v>
      </c>
      <c r="S195" s="113" t="e">
        <f aca="false">P195+Q195+R195</f>
        <v>#REF!</v>
      </c>
      <c r="T195" s="113" t="e">
        <f aca="false">S195/10000</f>
        <v>#REF!</v>
      </c>
      <c r="V195" s="113" t="e">
        <f aca="false">#REF!</f>
        <v>#REF!</v>
      </c>
      <c r="W195" s="113" t="e">
        <f aca="false">#REF!</f>
        <v>#REF!</v>
      </c>
      <c r="X195" s="113" t="n">
        <v>0</v>
      </c>
      <c r="Y195" s="113" t="e">
        <f aca="false">V195+W195+X195</f>
        <v>#REF!</v>
      </c>
      <c r="Z195" s="113" t="e">
        <f aca="false">Y195/1000</f>
        <v>#REF!</v>
      </c>
      <c r="AB195" s="113" t="e">
        <f aca="false">#REF!</f>
        <v>#REF!</v>
      </c>
      <c r="AC195" s="113" t="e">
        <f aca="false">#REF!</f>
        <v>#REF!</v>
      </c>
      <c r="AD195" s="113" t="n">
        <v>0</v>
      </c>
      <c r="AE195" s="113" t="e">
        <f aca="false">AB195+AC195+AD195</f>
        <v>#REF!</v>
      </c>
      <c r="AF195" s="113" t="e">
        <f aca="false">AE195/100</f>
        <v>#REF!</v>
      </c>
      <c r="AH195" s="113" t="e">
        <f aca="false">#REF!</f>
        <v>#REF!</v>
      </c>
      <c r="AI195" s="113" t="e">
        <f aca="false">#REF!</f>
        <v>#REF!</v>
      </c>
      <c r="AJ195" s="113" t="n">
        <v>0</v>
      </c>
      <c r="AK195" s="113" t="e">
        <f aca="false">AH195+AI195+AJ195</f>
        <v>#REF!</v>
      </c>
      <c r="AL195" s="113" t="e">
        <f aca="false">AK195/365.25</f>
        <v>#REF!</v>
      </c>
      <c r="AN195" s="113" t="e">
        <f aca="false">#REF!</f>
        <v>#REF!</v>
      </c>
      <c r="AO195" s="113" t="e">
        <f aca="false">#REF!</f>
        <v>#REF!</v>
      </c>
      <c r="AP195" s="113" t="n">
        <v>0</v>
      </c>
      <c r="AQ195" s="113" t="e">
        <f aca="false">AN195+AO195+AP195</f>
        <v>#REF!</v>
      </c>
      <c r="AR195" s="113" t="e">
        <f aca="false">AQ195/10</f>
        <v>#REF!</v>
      </c>
      <c r="AT195" s="113" t="n">
        <v>0</v>
      </c>
      <c r="AU195" s="113" t="n">
        <v>0</v>
      </c>
      <c r="AV195" s="113" t="n">
        <f aca="false">AT195+AU195</f>
        <v>0</v>
      </c>
      <c r="AW195" s="113"/>
      <c r="AX195" s="113"/>
      <c r="AZ195" s="114" t="n">
        <v>0</v>
      </c>
      <c r="BE195" s="114" t="n">
        <v>0</v>
      </c>
      <c r="BF195" s="114" t="n">
        <v>0</v>
      </c>
      <c r="BG195" s="114" t="n">
        <v>0</v>
      </c>
    </row>
    <row r="196" customFormat="false" ht="12.75" hidden="false" customHeight="false" outlineLevel="0" collapsed="false">
      <c r="C196" s="107" t="n">
        <f aca="false">EOMONTH(C195,0)+1</f>
        <v>43040</v>
      </c>
      <c r="D196" s="108" t="n">
        <v>43034</v>
      </c>
      <c r="E196" s="26" t="n">
        <v>5.2255</v>
      </c>
      <c r="F196" s="27" t="n">
        <v>0.17</v>
      </c>
      <c r="G196" s="109" t="n">
        <v>0.058742686818261</v>
      </c>
      <c r="H196" s="109" t="n">
        <f aca="false">1/((1+G196/2)^(2*((C196-$C$1)/365.25)))</f>
        <v>0.39694126787427</v>
      </c>
      <c r="I196" s="110" t="n">
        <f aca="false">D196-$C$1</f>
        <v>5823</v>
      </c>
      <c r="K196" s="26" t="n">
        <v>5.1845</v>
      </c>
      <c r="L196" s="26" t="n">
        <f aca="false">E196-K196</f>
        <v>0.0409999999999995</v>
      </c>
      <c r="M196" s="27" t="n">
        <v>0.17</v>
      </c>
      <c r="N196" s="112" t="n">
        <f aca="false">(F196-M196)*100</f>
        <v>0</v>
      </c>
      <c r="P196" s="113" t="e">
        <f aca="false">#REF!</f>
        <v>#REF!</v>
      </c>
      <c r="Q196" s="113" t="e">
        <f aca="false">#REF!</f>
        <v>#REF!</v>
      </c>
      <c r="R196" s="113" t="n">
        <v>0</v>
      </c>
      <c r="S196" s="113" t="e">
        <f aca="false">P196+Q196+R196</f>
        <v>#REF!</v>
      </c>
      <c r="T196" s="113" t="e">
        <f aca="false">S196/10000</f>
        <v>#REF!</v>
      </c>
      <c r="V196" s="113" t="e">
        <f aca="false">#REF!</f>
        <v>#REF!</v>
      </c>
      <c r="W196" s="113" t="e">
        <f aca="false">#REF!</f>
        <v>#REF!</v>
      </c>
      <c r="X196" s="113" t="n">
        <v>0</v>
      </c>
      <c r="Y196" s="113" t="e">
        <f aca="false">V196+W196+X196</f>
        <v>#REF!</v>
      </c>
      <c r="Z196" s="113" t="e">
        <f aca="false">Y196/1000</f>
        <v>#REF!</v>
      </c>
      <c r="AB196" s="113" t="e">
        <f aca="false">#REF!</f>
        <v>#REF!</v>
      </c>
      <c r="AC196" s="113" t="e">
        <f aca="false">#REF!</f>
        <v>#REF!</v>
      </c>
      <c r="AD196" s="113" t="n">
        <v>0</v>
      </c>
      <c r="AE196" s="113" t="e">
        <f aca="false">AB196+AC196+AD196</f>
        <v>#REF!</v>
      </c>
      <c r="AF196" s="113" t="e">
        <f aca="false">AE196/100</f>
        <v>#REF!</v>
      </c>
      <c r="AH196" s="113" t="e">
        <f aca="false">#REF!</f>
        <v>#REF!</v>
      </c>
      <c r="AI196" s="113" t="e">
        <f aca="false">#REF!</f>
        <v>#REF!</v>
      </c>
      <c r="AJ196" s="113" t="n">
        <v>0</v>
      </c>
      <c r="AK196" s="113" t="e">
        <f aca="false">AH196+AI196+AJ196</f>
        <v>#REF!</v>
      </c>
      <c r="AL196" s="113" t="e">
        <f aca="false">AK196/365.25</f>
        <v>#REF!</v>
      </c>
      <c r="AN196" s="113" t="e">
        <f aca="false">#REF!</f>
        <v>#REF!</v>
      </c>
      <c r="AO196" s="113" t="e">
        <f aca="false">#REF!</f>
        <v>#REF!</v>
      </c>
      <c r="AP196" s="113" t="n">
        <v>0</v>
      </c>
      <c r="AQ196" s="113" t="e">
        <f aca="false">AN196+AO196+AP196</f>
        <v>#REF!</v>
      </c>
      <c r="AR196" s="113" t="e">
        <f aca="false">AQ196/10</f>
        <v>#REF!</v>
      </c>
      <c r="AT196" s="113" t="n">
        <v>0</v>
      </c>
      <c r="AU196" s="113" t="n">
        <v>0</v>
      </c>
      <c r="AV196" s="113" t="n">
        <f aca="false">AT196+AU196</f>
        <v>0</v>
      </c>
      <c r="AW196" s="113"/>
      <c r="AX196" s="113"/>
      <c r="AZ196" s="114" t="n">
        <v>0</v>
      </c>
      <c r="BE196" s="114" t="n">
        <v>0</v>
      </c>
      <c r="BF196" s="114" t="n">
        <v>0</v>
      </c>
      <c r="BG196" s="114" t="n">
        <v>0</v>
      </c>
    </row>
    <row r="197" customFormat="false" ht="12.75" hidden="false" customHeight="false" outlineLevel="0" collapsed="false">
      <c r="C197" s="107" t="n">
        <f aca="false">EOMONTH(C196,0)+1</f>
        <v>43070</v>
      </c>
      <c r="D197" s="108" t="n">
        <v>43066</v>
      </c>
      <c r="E197" s="26" t="n">
        <v>5.3855</v>
      </c>
      <c r="F197" s="27" t="n">
        <v>0.17</v>
      </c>
      <c r="G197" s="109" t="n">
        <v>0.0587887993146152</v>
      </c>
      <c r="H197" s="109" t="n">
        <f aca="false">1/((1+G197/2)^(2*((C197-$C$1)/365.25)))</f>
        <v>0.394774370415516</v>
      </c>
      <c r="I197" s="110" t="n">
        <f aca="false">D197-$C$1</f>
        <v>5855</v>
      </c>
      <c r="K197" s="26" t="n">
        <v>5.3445</v>
      </c>
      <c r="L197" s="26" t="n">
        <f aca="false">E197-K197</f>
        <v>0.0410000000000004</v>
      </c>
      <c r="M197" s="27" t="n">
        <v>0.17</v>
      </c>
      <c r="N197" s="112" t="n">
        <f aca="false">(F197-M197)*100</f>
        <v>0</v>
      </c>
      <c r="P197" s="113" t="e">
        <f aca="false">#REF!</f>
        <v>#REF!</v>
      </c>
      <c r="Q197" s="113" t="e">
        <f aca="false">#REF!</f>
        <v>#REF!</v>
      </c>
      <c r="R197" s="113" t="n">
        <v>0</v>
      </c>
      <c r="S197" s="113" t="e">
        <f aca="false">P197+Q197+R197</f>
        <v>#REF!</v>
      </c>
      <c r="T197" s="113" t="e">
        <f aca="false">S197/10000</f>
        <v>#REF!</v>
      </c>
      <c r="V197" s="113" t="e">
        <f aca="false">#REF!</f>
        <v>#REF!</v>
      </c>
      <c r="W197" s="113" t="e">
        <f aca="false">#REF!</f>
        <v>#REF!</v>
      </c>
      <c r="X197" s="113" t="n">
        <v>0</v>
      </c>
      <c r="Y197" s="113" t="e">
        <f aca="false">V197+W197+X197</f>
        <v>#REF!</v>
      </c>
      <c r="Z197" s="113" t="e">
        <f aca="false">Y197/1000</f>
        <v>#REF!</v>
      </c>
      <c r="AB197" s="113" t="e">
        <f aca="false">#REF!</f>
        <v>#REF!</v>
      </c>
      <c r="AC197" s="113" t="e">
        <f aca="false">#REF!</f>
        <v>#REF!</v>
      </c>
      <c r="AD197" s="113" t="n">
        <v>0</v>
      </c>
      <c r="AE197" s="113" t="e">
        <f aca="false">AB197+AC197+AD197</f>
        <v>#REF!</v>
      </c>
      <c r="AF197" s="113" t="e">
        <f aca="false">AE197/100</f>
        <v>#REF!</v>
      </c>
      <c r="AH197" s="113" t="e">
        <f aca="false">#REF!</f>
        <v>#REF!</v>
      </c>
      <c r="AI197" s="113" t="e">
        <f aca="false">#REF!</f>
        <v>#REF!</v>
      </c>
      <c r="AJ197" s="113" t="n">
        <v>0</v>
      </c>
      <c r="AK197" s="113" t="e">
        <f aca="false">AH197+AI197+AJ197</f>
        <v>#REF!</v>
      </c>
      <c r="AL197" s="113" t="e">
        <f aca="false">AK197/365.25</f>
        <v>#REF!</v>
      </c>
      <c r="AN197" s="113" t="e">
        <f aca="false">#REF!</f>
        <v>#REF!</v>
      </c>
      <c r="AO197" s="113" t="e">
        <f aca="false">#REF!</f>
        <v>#REF!</v>
      </c>
      <c r="AP197" s="113" t="n">
        <v>0</v>
      </c>
      <c r="AQ197" s="113" t="e">
        <f aca="false">AN197+AO197+AP197</f>
        <v>#REF!</v>
      </c>
      <c r="AR197" s="113" t="e">
        <f aca="false">AQ197/10</f>
        <v>#REF!</v>
      </c>
      <c r="AT197" s="113" t="n">
        <v>0</v>
      </c>
      <c r="AU197" s="113" t="n">
        <v>0</v>
      </c>
      <c r="AV197" s="113" t="n">
        <f aca="false">AT197+AU197</f>
        <v>0</v>
      </c>
      <c r="AW197" s="113"/>
      <c r="AX197" s="113"/>
      <c r="AZ197" s="114" t="n">
        <v>0</v>
      </c>
      <c r="BE197" s="114" t="n">
        <v>0</v>
      </c>
      <c r="BF197" s="114" t="n">
        <v>0</v>
      </c>
      <c r="BG197" s="114" t="n">
        <v>0</v>
      </c>
    </row>
    <row r="198" customFormat="false" ht="12.75" hidden="false" customHeight="false" outlineLevel="0" collapsed="false">
      <c r="C198" s="107" t="n">
        <f aca="false">EOMONTH(C197,0)+1</f>
        <v>43101</v>
      </c>
      <c r="D198" s="108" t="n">
        <v>43095</v>
      </c>
      <c r="E198" s="26" t="n">
        <v>5.418</v>
      </c>
      <c r="F198" s="27" t="n">
        <v>0.17</v>
      </c>
      <c r="G198" s="109" t="n">
        <v>0.0588364488949247</v>
      </c>
      <c r="H198" s="109" t="n">
        <f aca="false">1/((1+G198/2)^(2*((C198-$C$1)/365.25)))</f>
        <v>0.392544641368843</v>
      </c>
      <c r="I198" s="110" t="n">
        <f aca="false">D198-$C$1</f>
        <v>5884</v>
      </c>
      <c r="K198" s="26" t="n">
        <v>5.377</v>
      </c>
      <c r="L198" s="26" t="n">
        <f aca="false">E198-K198</f>
        <v>0.0409999999999995</v>
      </c>
      <c r="M198" s="27" t="n">
        <v>0.17</v>
      </c>
      <c r="N198" s="112" t="n">
        <f aca="false">(F198-M198)*100</f>
        <v>0</v>
      </c>
      <c r="P198" s="113" t="e">
        <f aca="false">#REF!</f>
        <v>#REF!</v>
      </c>
      <c r="Q198" s="113" t="e">
        <f aca="false">#REF!</f>
        <v>#REF!</v>
      </c>
      <c r="R198" s="113" t="n">
        <v>0</v>
      </c>
      <c r="S198" s="113" t="e">
        <f aca="false">P198+Q198+R198</f>
        <v>#REF!</v>
      </c>
      <c r="T198" s="113" t="e">
        <f aca="false">S198/10000</f>
        <v>#REF!</v>
      </c>
      <c r="V198" s="113" t="e">
        <f aca="false">#REF!</f>
        <v>#REF!</v>
      </c>
      <c r="W198" s="113" t="e">
        <f aca="false">#REF!</f>
        <v>#REF!</v>
      </c>
      <c r="X198" s="113" t="n">
        <v>0</v>
      </c>
      <c r="Y198" s="113" t="e">
        <f aca="false">V198+W198+X198</f>
        <v>#REF!</v>
      </c>
      <c r="Z198" s="113" t="e">
        <f aca="false">Y198/1000</f>
        <v>#REF!</v>
      </c>
      <c r="AB198" s="113" t="e">
        <f aca="false">#REF!</f>
        <v>#REF!</v>
      </c>
      <c r="AC198" s="113" t="e">
        <f aca="false">#REF!</f>
        <v>#REF!</v>
      </c>
      <c r="AD198" s="113" t="n">
        <v>0</v>
      </c>
      <c r="AE198" s="113" t="e">
        <f aca="false">AB198+AC198+AD198</f>
        <v>#REF!</v>
      </c>
      <c r="AF198" s="113" t="e">
        <f aca="false">AE198/100</f>
        <v>#REF!</v>
      </c>
      <c r="AH198" s="113" t="e">
        <f aca="false">#REF!</f>
        <v>#REF!</v>
      </c>
      <c r="AI198" s="113" t="e">
        <f aca="false">#REF!</f>
        <v>#REF!</v>
      </c>
      <c r="AJ198" s="113" t="n">
        <v>0</v>
      </c>
      <c r="AK198" s="113" t="e">
        <f aca="false">AH198+AI198+AJ198</f>
        <v>#REF!</v>
      </c>
      <c r="AL198" s="113" t="e">
        <f aca="false">AK198/365.25</f>
        <v>#REF!</v>
      </c>
      <c r="AN198" s="113" t="e">
        <f aca="false">#REF!</f>
        <v>#REF!</v>
      </c>
      <c r="AO198" s="113" t="e">
        <f aca="false">#REF!</f>
        <v>#REF!</v>
      </c>
      <c r="AP198" s="113" t="n">
        <v>0</v>
      </c>
      <c r="AQ198" s="113" t="e">
        <f aca="false">AN198+AO198+AP198</f>
        <v>#REF!</v>
      </c>
      <c r="AR198" s="113" t="e">
        <f aca="false">AQ198/10</f>
        <v>#REF!</v>
      </c>
      <c r="AT198" s="113" t="n">
        <v>0</v>
      </c>
      <c r="AU198" s="113" t="n">
        <v>0</v>
      </c>
      <c r="AV198" s="113" t="n">
        <f aca="false">AT198+AU198</f>
        <v>0</v>
      </c>
      <c r="AW198" s="113"/>
      <c r="AX198" s="113"/>
      <c r="AZ198" s="114" t="n">
        <v>0</v>
      </c>
      <c r="BE198" s="114" t="n">
        <v>0</v>
      </c>
      <c r="BF198" s="114" t="n">
        <v>0</v>
      </c>
      <c r="BG198" s="114" t="n">
        <v>0</v>
      </c>
    </row>
    <row r="199" customFormat="false" ht="12.75" hidden="false" customHeight="false" outlineLevel="0" collapsed="false">
      <c r="C199" s="107" t="n">
        <f aca="false">EOMONTH(C198,0)+1</f>
        <v>43132</v>
      </c>
      <c r="D199" s="108" t="n">
        <v>43126</v>
      </c>
      <c r="E199" s="26" t="n">
        <v>5.334</v>
      </c>
      <c r="F199" s="27" t="n">
        <v>0.17</v>
      </c>
      <c r="G199" s="109" t="n">
        <v>0.0588840984759886</v>
      </c>
      <c r="H199" s="109" t="n">
        <f aca="false">1/((1+G199/2)^(2*((C199-$C$1)/365.25)))</f>
        <v>0.390324445939887</v>
      </c>
      <c r="I199" s="110" t="n">
        <f aca="false">D199-$C$1</f>
        <v>5915</v>
      </c>
      <c r="K199" s="26" t="n">
        <v>5.293</v>
      </c>
      <c r="L199" s="26" t="n">
        <f aca="false">E199-K199</f>
        <v>0.0409999999999995</v>
      </c>
      <c r="M199" s="27" t="n">
        <v>0.17</v>
      </c>
      <c r="N199" s="112" t="n">
        <f aca="false">(F199-M199)*100</f>
        <v>0</v>
      </c>
      <c r="P199" s="113" t="e">
        <f aca="false">#REF!</f>
        <v>#REF!</v>
      </c>
      <c r="Q199" s="113" t="e">
        <f aca="false">#REF!</f>
        <v>#REF!</v>
      </c>
      <c r="R199" s="113" t="n">
        <v>0</v>
      </c>
      <c r="S199" s="113" t="e">
        <f aca="false">P199+Q199+R199</f>
        <v>#REF!</v>
      </c>
      <c r="T199" s="113" t="e">
        <f aca="false">S199/10000</f>
        <v>#REF!</v>
      </c>
      <c r="V199" s="113" t="e">
        <f aca="false">#REF!</f>
        <v>#REF!</v>
      </c>
      <c r="W199" s="113" t="e">
        <f aca="false">#REF!</f>
        <v>#REF!</v>
      </c>
      <c r="X199" s="113" t="n">
        <v>0</v>
      </c>
      <c r="Y199" s="113" t="e">
        <f aca="false">V199+W199+X199</f>
        <v>#REF!</v>
      </c>
      <c r="Z199" s="113" t="e">
        <f aca="false">Y199/1000</f>
        <v>#REF!</v>
      </c>
      <c r="AB199" s="113" t="e">
        <f aca="false">#REF!</f>
        <v>#REF!</v>
      </c>
      <c r="AC199" s="113" t="e">
        <f aca="false">#REF!</f>
        <v>#REF!</v>
      </c>
      <c r="AD199" s="113" t="n">
        <v>0</v>
      </c>
      <c r="AE199" s="113" t="e">
        <f aca="false">AB199+AC199+AD199</f>
        <v>#REF!</v>
      </c>
      <c r="AF199" s="113" t="e">
        <f aca="false">AE199/100</f>
        <v>#REF!</v>
      </c>
      <c r="AH199" s="113" t="e">
        <f aca="false">#REF!</f>
        <v>#REF!</v>
      </c>
      <c r="AI199" s="113" t="e">
        <f aca="false">#REF!</f>
        <v>#REF!</v>
      </c>
      <c r="AJ199" s="113" t="n">
        <v>0</v>
      </c>
      <c r="AK199" s="113" t="e">
        <f aca="false">AH199+AI199+AJ199</f>
        <v>#REF!</v>
      </c>
      <c r="AL199" s="113" t="e">
        <f aca="false">AK199/365.25</f>
        <v>#REF!</v>
      </c>
      <c r="AN199" s="113" t="e">
        <f aca="false">#REF!</f>
        <v>#REF!</v>
      </c>
      <c r="AO199" s="113" t="e">
        <f aca="false">#REF!</f>
        <v>#REF!</v>
      </c>
      <c r="AP199" s="113" t="n">
        <v>0</v>
      </c>
      <c r="AQ199" s="113" t="e">
        <f aca="false">AN199+AO199+AP199</f>
        <v>#REF!</v>
      </c>
      <c r="AR199" s="113" t="e">
        <f aca="false">AQ199/10</f>
        <v>#REF!</v>
      </c>
      <c r="AT199" s="113" t="n">
        <v>0</v>
      </c>
      <c r="AU199" s="113" t="n">
        <v>0</v>
      </c>
      <c r="AV199" s="113" t="n">
        <f aca="false">AT199+AU199</f>
        <v>0</v>
      </c>
      <c r="AW199" s="113"/>
      <c r="AX199" s="113"/>
      <c r="AZ199" s="114" t="n">
        <v>0</v>
      </c>
      <c r="BE199" s="114" t="n">
        <v>0</v>
      </c>
      <c r="BF199" s="114" t="n">
        <v>0</v>
      </c>
      <c r="BG199" s="114" t="n">
        <v>0</v>
      </c>
    </row>
    <row r="200" customFormat="false" ht="12.75" hidden="false" customHeight="false" outlineLevel="0" collapsed="false">
      <c r="C200" s="107" t="n">
        <f aca="false">EOMONTH(C199,0)+1</f>
        <v>43160</v>
      </c>
      <c r="D200" s="108" t="n">
        <v>43154</v>
      </c>
      <c r="E200" s="26" t="n">
        <v>5.199</v>
      </c>
      <c r="F200" s="27" t="n">
        <v>0.17</v>
      </c>
      <c r="G200" s="109" t="n">
        <v>0.0589271368079207</v>
      </c>
      <c r="H200" s="109" t="n">
        <f aca="false">1/((1+G200/2)^(2*((C200-$C$1)/365.25)))</f>
        <v>0.388327286594388</v>
      </c>
      <c r="I200" s="110" t="n">
        <f aca="false">D200-$C$1</f>
        <v>5943</v>
      </c>
      <c r="K200" s="26" t="n">
        <v>5.158</v>
      </c>
      <c r="L200" s="26" t="n">
        <f aca="false">E200-K200</f>
        <v>0.0409999999999995</v>
      </c>
      <c r="M200" s="27" t="n">
        <v>0.17</v>
      </c>
      <c r="N200" s="112" t="n">
        <f aca="false">(F200-M200)*100</f>
        <v>0</v>
      </c>
      <c r="P200" s="113" t="e">
        <f aca="false">#REF!</f>
        <v>#REF!</v>
      </c>
      <c r="Q200" s="113" t="e">
        <f aca="false">#REF!</f>
        <v>#REF!</v>
      </c>
      <c r="R200" s="113" t="n">
        <v>0</v>
      </c>
      <c r="S200" s="113" t="e">
        <f aca="false">P200+Q200+R200</f>
        <v>#REF!</v>
      </c>
      <c r="T200" s="113" t="e">
        <f aca="false">S200/10000</f>
        <v>#REF!</v>
      </c>
      <c r="V200" s="113" t="e">
        <f aca="false">#REF!</f>
        <v>#REF!</v>
      </c>
      <c r="W200" s="113" t="e">
        <f aca="false">#REF!</f>
        <v>#REF!</v>
      </c>
      <c r="X200" s="113" t="n">
        <v>0</v>
      </c>
      <c r="Y200" s="113" t="e">
        <f aca="false">V200+W200+X200</f>
        <v>#REF!</v>
      </c>
      <c r="Z200" s="113" t="e">
        <f aca="false">Y200/1000</f>
        <v>#REF!</v>
      </c>
      <c r="AB200" s="113" t="e">
        <f aca="false">#REF!</f>
        <v>#REF!</v>
      </c>
      <c r="AC200" s="113" t="e">
        <f aca="false">#REF!</f>
        <v>#REF!</v>
      </c>
      <c r="AD200" s="113" t="n">
        <v>0</v>
      </c>
      <c r="AE200" s="113" t="e">
        <f aca="false">AB200+AC200+AD200</f>
        <v>#REF!</v>
      </c>
      <c r="AF200" s="113" t="e">
        <f aca="false">AE200/100</f>
        <v>#REF!</v>
      </c>
      <c r="AH200" s="113" t="e">
        <f aca="false">#REF!</f>
        <v>#REF!</v>
      </c>
      <c r="AI200" s="113" t="e">
        <f aca="false">#REF!</f>
        <v>#REF!</v>
      </c>
      <c r="AJ200" s="113" t="n">
        <v>0</v>
      </c>
      <c r="AK200" s="113" t="e">
        <f aca="false">AH200+AI200+AJ200</f>
        <v>#REF!</v>
      </c>
      <c r="AL200" s="113" t="e">
        <f aca="false">AK200/365.25</f>
        <v>#REF!</v>
      </c>
      <c r="AN200" s="113" t="e">
        <f aca="false">#REF!</f>
        <v>#REF!</v>
      </c>
      <c r="AO200" s="113" t="e">
        <f aca="false">#REF!</f>
        <v>#REF!</v>
      </c>
      <c r="AP200" s="113" t="n">
        <v>0</v>
      </c>
      <c r="AQ200" s="113" t="e">
        <f aca="false">AN200+AO200+AP200</f>
        <v>#REF!</v>
      </c>
      <c r="AR200" s="113" t="e">
        <f aca="false">AQ200/10</f>
        <v>#REF!</v>
      </c>
      <c r="AT200" s="113" t="n">
        <v>0</v>
      </c>
      <c r="AU200" s="113" t="n">
        <v>0</v>
      </c>
      <c r="AV200" s="113" t="n">
        <f aca="false">AT200+AU200</f>
        <v>0</v>
      </c>
      <c r="AW200" s="113"/>
      <c r="AX200" s="113"/>
      <c r="AZ200" s="114" t="n">
        <v>0</v>
      </c>
      <c r="BE200" s="114" t="n">
        <v>0</v>
      </c>
      <c r="BF200" s="114" t="n">
        <v>0</v>
      </c>
      <c r="BG200" s="114" t="n">
        <v>0</v>
      </c>
    </row>
    <row r="201" customFormat="false" ht="12.75" hidden="false" customHeight="false" outlineLevel="0" collapsed="false">
      <c r="C201" s="107" t="n">
        <f aca="false">EOMONTH(C200,0)+1</f>
        <v>43191</v>
      </c>
      <c r="D201" s="108" t="n">
        <v>43185</v>
      </c>
      <c r="E201" s="26" t="n">
        <v>5.049</v>
      </c>
      <c r="F201" s="27" t="n">
        <v>0.17</v>
      </c>
      <c r="G201" s="109" t="n">
        <v>0.0589747863904213</v>
      </c>
      <c r="H201" s="109" t="n">
        <f aca="false">1/((1+G201/2)^(2*((C201-$C$1)/365.25)))</f>
        <v>0.386125182921791</v>
      </c>
      <c r="I201" s="110" t="n">
        <f aca="false">D201-$C$1</f>
        <v>5974</v>
      </c>
      <c r="K201" s="26" t="n">
        <v>5.008</v>
      </c>
      <c r="L201" s="26" t="n">
        <f aca="false">E201-K201</f>
        <v>0.0409999999999995</v>
      </c>
      <c r="M201" s="27" t="n">
        <v>0.17</v>
      </c>
      <c r="N201" s="112" t="n">
        <f aca="false">(F201-M201)*100</f>
        <v>0</v>
      </c>
      <c r="P201" s="113" t="e">
        <f aca="false">#REF!</f>
        <v>#REF!</v>
      </c>
      <c r="Q201" s="113" t="e">
        <f aca="false">#REF!</f>
        <v>#REF!</v>
      </c>
      <c r="R201" s="113" t="n">
        <v>0</v>
      </c>
      <c r="S201" s="113" t="e">
        <f aca="false">P201+Q201+R201</f>
        <v>#REF!</v>
      </c>
      <c r="T201" s="113" t="e">
        <f aca="false">S201/10000</f>
        <v>#REF!</v>
      </c>
      <c r="V201" s="113" t="e">
        <f aca="false">#REF!</f>
        <v>#REF!</v>
      </c>
      <c r="W201" s="113" t="e">
        <f aca="false">#REF!</f>
        <v>#REF!</v>
      </c>
      <c r="X201" s="113" t="n">
        <v>0</v>
      </c>
      <c r="Y201" s="113" t="e">
        <f aca="false">V201+W201+X201</f>
        <v>#REF!</v>
      </c>
      <c r="Z201" s="113" t="e">
        <f aca="false">Y201/1000</f>
        <v>#REF!</v>
      </c>
      <c r="AB201" s="113" t="e">
        <f aca="false">#REF!</f>
        <v>#REF!</v>
      </c>
      <c r="AC201" s="113" t="e">
        <f aca="false">#REF!</f>
        <v>#REF!</v>
      </c>
      <c r="AD201" s="113" t="n">
        <v>0</v>
      </c>
      <c r="AE201" s="113" t="e">
        <f aca="false">AB201+AC201+AD201</f>
        <v>#REF!</v>
      </c>
      <c r="AF201" s="113" t="e">
        <f aca="false">AE201/100</f>
        <v>#REF!</v>
      </c>
      <c r="AH201" s="113" t="e">
        <f aca="false">#REF!</f>
        <v>#REF!</v>
      </c>
      <c r="AI201" s="113" t="e">
        <f aca="false">#REF!</f>
        <v>#REF!</v>
      </c>
      <c r="AJ201" s="113" t="n">
        <v>0</v>
      </c>
      <c r="AK201" s="113" t="e">
        <f aca="false">AH201+AI201+AJ201</f>
        <v>#REF!</v>
      </c>
      <c r="AL201" s="113" t="e">
        <f aca="false">AK201/365.25</f>
        <v>#REF!</v>
      </c>
      <c r="AN201" s="113" t="e">
        <f aca="false">#REF!</f>
        <v>#REF!</v>
      </c>
      <c r="AO201" s="113" t="e">
        <f aca="false">#REF!</f>
        <v>#REF!</v>
      </c>
      <c r="AP201" s="113" t="n">
        <v>0</v>
      </c>
      <c r="AQ201" s="113" t="e">
        <f aca="false">AN201+AO201+AP201</f>
        <v>#REF!</v>
      </c>
      <c r="AR201" s="113" t="e">
        <f aca="false">AQ201/10</f>
        <v>#REF!</v>
      </c>
      <c r="AT201" s="113" t="n">
        <v>0</v>
      </c>
      <c r="AU201" s="113" t="n">
        <v>0</v>
      </c>
      <c r="AV201" s="113" t="n">
        <f aca="false">AT201+AU201</f>
        <v>0</v>
      </c>
      <c r="AW201" s="113"/>
      <c r="AX201" s="113"/>
      <c r="AZ201" s="114" t="n">
        <v>0</v>
      </c>
      <c r="BE201" s="114" t="n">
        <v>0</v>
      </c>
      <c r="BF201" s="114" t="n">
        <v>0</v>
      </c>
      <c r="BG201" s="114" t="n">
        <v>0</v>
      </c>
    </row>
    <row r="202" customFormat="false" ht="12.75" hidden="false" customHeight="false" outlineLevel="0" collapsed="false">
      <c r="C202" s="107" t="n">
        <f aca="false">EOMONTH(C201,0)+1</f>
        <v>43221</v>
      </c>
      <c r="D202" s="108" t="n">
        <v>43215</v>
      </c>
      <c r="E202" s="26" t="n">
        <v>5.053</v>
      </c>
      <c r="F202" s="27" t="n">
        <v>0.17</v>
      </c>
      <c r="G202" s="109" t="n">
        <v>0.059020898890334</v>
      </c>
      <c r="H202" s="109" t="n">
        <f aca="false">1/((1+G202/2)^(2*((C202-$C$1)/365.25)))</f>
        <v>0.384003139215261</v>
      </c>
      <c r="I202" s="110" t="n">
        <f aca="false">D202-$C$1</f>
        <v>6004</v>
      </c>
      <c r="K202" s="26" t="n">
        <v>5.012</v>
      </c>
      <c r="L202" s="26" t="n">
        <f aca="false">E202-K202</f>
        <v>0.0410000000000004</v>
      </c>
      <c r="M202" s="27" t="n">
        <v>0.17</v>
      </c>
      <c r="N202" s="112" t="n">
        <f aca="false">(F202-M202)*100</f>
        <v>0</v>
      </c>
      <c r="P202" s="113" t="e">
        <f aca="false">#REF!</f>
        <v>#REF!</v>
      </c>
      <c r="Q202" s="113" t="e">
        <f aca="false">#REF!</f>
        <v>#REF!</v>
      </c>
      <c r="R202" s="113" t="n">
        <v>0</v>
      </c>
      <c r="S202" s="113" t="e">
        <f aca="false">P202+Q202+R202</f>
        <v>#REF!</v>
      </c>
      <c r="T202" s="113" t="e">
        <f aca="false">S202/10000</f>
        <v>#REF!</v>
      </c>
      <c r="V202" s="113" t="e">
        <f aca="false">#REF!</f>
        <v>#REF!</v>
      </c>
      <c r="W202" s="113" t="e">
        <f aca="false">#REF!</f>
        <v>#REF!</v>
      </c>
      <c r="X202" s="113" t="n">
        <v>0</v>
      </c>
      <c r="Y202" s="113" t="e">
        <f aca="false">V202+W202+X202</f>
        <v>#REF!</v>
      </c>
      <c r="Z202" s="113" t="e">
        <f aca="false">Y202/1000</f>
        <v>#REF!</v>
      </c>
      <c r="AB202" s="113" t="e">
        <f aca="false">#REF!</f>
        <v>#REF!</v>
      </c>
      <c r="AC202" s="113" t="e">
        <f aca="false">#REF!</f>
        <v>#REF!</v>
      </c>
      <c r="AD202" s="113" t="n">
        <v>0</v>
      </c>
      <c r="AE202" s="113" t="e">
        <f aca="false">AB202+AC202+AD202</f>
        <v>#REF!</v>
      </c>
      <c r="AF202" s="113" t="e">
        <f aca="false">AE202/100</f>
        <v>#REF!</v>
      </c>
      <c r="AH202" s="113" t="e">
        <f aca="false">#REF!</f>
        <v>#REF!</v>
      </c>
      <c r="AI202" s="113" t="e">
        <f aca="false">#REF!</f>
        <v>#REF!</v>
      </c>
      <c r="AJ202" s="113" t="n">
        <v>0</v>
      </c>
      <c r="AK202" s="113" t="e">
        <f aca="false">AH202+AI202+AJ202</f>
        <v>#REF!</v>
      </c>
      <c r="AL202" s="113" t="e">
        <f aca="false">AK202/365.25</f>
        <v>#REF!</v>
      </c>
      <c r="AN202" s="113" t="e">
        <f aca="false">#REF!</f>
        <v>#REF!</v>
      </c>
      <c r="AO202" s="113" t="e">
        <f aca="false">#REF!</f>
        <v>#REF!</v>
      </c>
      <c r="AP202" s="113" t="n">
        <v>0</v>
      </c>
      <c r="AQ202" s="113" t="e">
        <f aca="false">AN202+AO202+AP202</f>
        <v>#REF!</v>
      </c>
      <c r="AR202" s="113" t="e">
        <f aca="false">AQ202/10</f>
        <v>#REF!</v>
      </c>
      <c r="AT202" s="113" t="n">
        <v>0</v>
      </c>
      <c r="AU202" s="113" t="n">
        <v>0</v>
      </c>
      <c r="AV202" s="113" t="n">
        <f aca="false">AT202+AU202</f>
        <v>0</v>
      </c>
      <c r="AW202" s="113"/>
      <c r="AX202" s="113"/>
      <c r="AZ202" s="114" t="n">
        <v>0</v>
      </c>
      <c r="BE202" s="114" t="n">
        <v>0</v>
      </c>
      <c r="BF202" s="114" t="n">
        <v>0</v>
      </c>
      <c r="BG202" s="114" t="n">
        <v>0</v>
      </c>
    </row>
    <row r="203" customFormat="false" ht="12.75" hidden="false" customHeight="false" outlineLevel="0" collapsed="false">
      <c r="C203" s="107" t="n">
        <f aca="false">EOMONTH(C202,0)+1</f>
        <v>43252</v>
      </c>
      <c r="D203" s="108" t="n">
        <v>43245</v>
      </c>
      <c r="E203" s="26" t="n">
        <v>5.093</v>
      </c>
      <c r="F203" s="27" t="n">
        <v>0.17</v>
      </c>
      <c r="G203" s="109" t="n">
        <v>0.0590685484743196</v>
      </c>
      <c r="H203" s="109" t="n">
        <f aca="false">1/((1+G203/2)^(2*((C203-$C$1)/365.25)))</f>
        <v>0.381819666977735</v>
      </c>
      <c r="I203" s="110" t="n">
        <f aca="false">D203-$C$1</f>
        <v>6034</v>
      </c>
      <c r="K203" s="26" t="n">
        <v>5.052</v>
      </c>
      <c r="L203" s="26" t="n">
        <f aca="false">E203-K203</f>
        <v>0.0409999999999995</v>
      </c>
      <c r="M203" s="27" t="n">
        <v>0.17</v>
      </c>
      <c r="N203" s="112" t="n">
        <f aca="false">(F203-M203)*100</f>
        <v>0</v>
      </c>
      <c r="P203" s="113" t="e">
        <f aca="false">#REF!</f>
        <v>#REF!</v>
      </c>
      <c r="Q203" s="113" t="e">
        <f aca="false">#REF!</f>
        <v>#REF!</v>
      </c>
      <c r="R203" s="113" t="n">
        <v>0</v>
      </c>
      <c r="S203" s="113" t="e">
        <f aca="false">P203+Q203+R203</f>
        <v>#REF!</v>
      </c>
      <c r="T203" s="113" t="e">
        <f aca="false">S203/10000</f>
        <v>#REF!</v>
      </c>
      <c r="V203" s="113" t="e">
        <f aca="false">#REF!</f>
        <v>#REF!</v>
      </c>
      <c r="W203" s="113" t="e">
        <f aca="false">#REF!</f>
        <v>#REF!</v>
      </c>
      <c r="X203" s="113" t="n">
        <v>0</v>
      </c>
      <c r="Y203" s="113" t="e">
        <f aca="false">V203+W203+X203</f>
        <v>#REF!</v>
      </c>
      <c r="Z203" s="113" t="e">
        <f aca="false">Y203/1000</f>
        <v>#REF!</v>
      </c>
      <c r="AB203" s="113" t="e">
        <f aca="false">#REF!</f>
        <v>#REF!</v>
      </c>
      <c r="AC203" s="113" t="e">
        <f aca="false">#REF!</f>
        <v>#REF!</v>
      </c>
      <c r="AD203" s="113" t="n">
        <v>0</v>
      </c>
      <c r="AE203" s="113" t="e">
        <f aca="false">AB203+AC203+AD203</f>
        <v>#REF!</v>
      </c>
      <c r="AF203" s="113" t="e">
        <f aca="false">AE203/100</f>
        <v>#REF!</v>
      </c>
      <c r="AH203" s="113" t="e">
        <f aca="false">#REF!</f>
        <v>#REF!</v>
      </c>
      <c r="AI203" s="113" t="e">
        <f aca="false">#REF!</f>
        <v>#REF!</v>
      </c>
      <c r="AJ203" s="113" t="n">
        <v>0</v>
      </c>
      <c r="AK203" s="113" t="e">
        <f aca="false">AH203+AI203+AJ203</f>
        <v>#REF!</v>
      </c>
      <c r="AL203" s="113" t="e">
        <f aca="false">AK203/365.25</f>
        <v>#REF!</v>
      </c>
      <c r="AN203" s="113" t="e">
        <f aca="false">#REF!</f>
        <v>#REF!</v>
      </c>
      <c r="AO203" s="113" t="e">
        <f aca="false">#REF!</f>
        <v>#REF!</v>
      </c>
      <c r="AP203" s="113" t="n">
        <v>0</v>
      </c>
      <c r="AQ203" s="113" t="e">
        <f aca="false">AN203+AO203+AP203</f>
        <v>#REF!</v>
      </c>
      <c r="AR203" s="113" t="e">
        <f aca="false">AQ203/10</f>
        <v>#REF!</v>
      </c>
      <c r="AT203" s="113" t="n">
        <v>0</v>
      </c>
      <c r="AU203" s="113" t="n">
        <v>0</v>
      </c>
      <c r="AV203" s="113" t="n">
        <f aca="false">AT203+AU203</f>
        <v>0</v>
      </c>
      <c r="AW203" s="113"/>
      <c r="AX203" s="113"/>
      <c r="AZ203" s="114" t="n">
        <v>0</v>
      </c>
      <c r="BE203" s="114" t="n">
        <v>0</v>
      </c>
      <c r="BF203" s="114" t="n">
        <v>0</v>
      </c>
      <c r="BG203" s="114" t="n">
        <v>0</v>
      </c>
    </row>
    <row r="204" customFormat="false" ht="12.75" hidden="false" customHeight="false" outlineLevel="0" collapsed="false">
      <c r="C204" s="107" t="n">
        <f aca="false">EOMONTH(C203,0)+1</f>
        <v>43282</v>
      </c>
      <c r="D204" s="108" t="n">
        <v>43277</v>
      </c>
      <c r="E204" s="26" t="n">
        <v>5.138</v>
      </c>
      <c r="F204" s="27" t="n">
        <v>0.17</v>
      </c>
      <c r="G204" s="109" t="n">
        <v>0.0591146609756703</v>
      </c>
      <c r="H204" s="109" t="n">
        <f aca="false">1/((1+G204/2)^(2*((C204-$C$1)/365.25)))</f>
        <v>0.379715617174664</v>
      </c>
      <c r="I204" s="110" t="n">
        <f aca="false">D204-$C$1</f>
        <v>6066</v>
      </c>
      <c r="K204" s="26" t="n">
        <v>5.097</v>
      </c>
      <c r="L204" s="26" t="n">
        <f aca="false">E204-K204</f>
        <v>0.0409999999999995</v>
      </c>
      <c r="M204" s="27" t="n">
        <v>0.17</v>
      </c>
      <c r="N204" s="112" t="n">
        <f aca="false">(F204-M204)*100</f>
        <v>0</v>
      </c>
      <c r="P204" s="113" t="e">
        <f aca="false">#REF!</f>
        <v>#REF!</v>
      </c>
      <c r="Q204" s="113" t="e">
        <f aca="false">#REF!</f>
        <v>#REF!</v>
      </c>
      <c r="R204" s="113" t="n">
        <v>0</v>
      </c>
      <c r="S204" s="113" t="e">
        <f aca="false">P204+Q204+R204</f>
        <v>#REF!</v>
      </c>
      <c r="T204" s="113" t="e">
        <f aca="false">S204/10000</f>
        <v>#REF!</v>
      </c>
      <c r="V204" s="113" t="e">
        <f aca="false">#REF!</f>
        <v>#REF!</v>
      </c>
      <c r="W204" s="113" t="e">
        <f aca="false">#REF!</f>
        <v>#REF!</v>
      </c>
      <c r="X204" s="113" t="n">
        <v>0</v>
      </c>
      <c r="Y204" s="113" t="e">
        <f aca="false">V204+W204+X204</f>
        <v>#REF!</v>
      </c>
      <c r="Z204" s="113" t="e">
        <f aca="false">Y204/1000</f>
        <v>#REF!</v>
      </c>
      <c r="AB204" s="113" t="e">
        <f aca="false">#REF!</f>
        <v>#REF!</v>
      </c>
      <c r="AC204" s="113" t="e">
        <f aca="false">#REF!</f>
        <v>#REF!</v>
      </c>
      <c r="AD204" s="113" t="n">
        <v>0</v>
      </c>
      <c r="AE204" s="113" t="e">
        <f aca="false">AB204+AC204+AD204</f>
        <v>#REF!</v>
      </c>
      <c r="AF204" s="113" t="e">
        <f aca="false">AE204/100</f>
        <v>#REF!</v>
      </c>
      <c r="AH204" s="113" t="e">
        <f aca="false">#REF!</f>
        <v>#REF!</v>
      </c>
      <c r="AI204" s="113" t="e">
        <f aca="false">#REF!</f>
        <v>#REF!</v>
      </c>
      <c r="AJ204" s="113" t="n">
        <v>0</v>
      </c>
      <c r="AK204" s="113" t="e">
        <f aca="false">AH204+AI204+AJ204</f>
        <v>#REF!</v>
      </c>
      <c r="AL204" s="113" t="e">
        <f aca="false">AK204/365.25</f>
        <v>#REF!</v>
      </c>
      <c r="AN204" s="113" t="e">
        <f aca="false">#REF!</f>
        <v>#REF!</v>
      </c>
      <c r="AO204" s="113" t="e">
        <f aca="false">#REF!</f>
        <v>#REF!</v>
      </c>
      <c r="AP204" s="113" t="n">
        <v>0</v>
      </c>
      <c r="AQ204" s="113" t="e">
        <f aca="false">AN204+AO204+AP204</f>
        <v>#REF!</v>
      </c>
      <c r="AR204" s="113" t="e">
        <f aca="false">AQ204/10</f>
        <v>#REF!</v>
      </c>
      <c r="AT204" s="113" t="n">
        <v>0</v>
      </c>
      <c r="AU204" s="113" t="n">
        <v>0</v>
      </c>
      <c r="AV204" s="113" t="n">
        <f aca="false">AT204+AU204</f>
        <v>0</v>
      </c>
      <c r="AW204" s="113"/>
      <c r="AX204" s="113"/>
      <c r="AZ204" s="114" t="n">
        <v>0</v>
      </c>
      <c r="BE204" s="114" t="n">
        <v>0</v>
      </c>
      <c r="BF204" s="114" t="n">
        <v>0</v>
      </c>
      <c r="BG204" s="114" t="n">
        <v>0</v>
      </c>
    </row>
    <row r="205" customFormat="false" ht="12.75" hidden="false" customHeight="false" outlineLevel="0" collapsed="false">
      <c r="C205" s="107" t="n">
        <f aca="false">EOMONTH(C204,0)+1</f>
        <v>43313</v>
      </c>
      <c r="D205" s="108" t="n">
        <v>43307</v>
      </c>
      <c r="E205" s="26" t="n">
        <v>5.177</v>
      </c>
      <c r="F205" s="27" t="n">
        <v>0.17</v>
      </c>
      <c r="G205" s="109" t="n">
        <v>0.059162310561141</v>
      </c>
      <c r="H205" s="109" t="n">
        <f aca="false">1/((1+G205/2)^(2*((C205-$C$1)/365.25)))</f>
        <v>0.377550700687032</v>
      </c>
      <c r="I205" s="110" t="n">
        <f aca="false">D205-$C$1</f>
        <v>6096</v>
      </c>
      <c r="K205" s="26" t="n">
        <v>5.136</v>
      </c>
      <c r="L205" s="26" t="n">
        <f aca="false">E205-K205</f>
        <v>0.0409999999999995</v>
      </c>
      <c r="M205" s="27" t="n">
        <v>0.17</v>
      </c>
      <c r="N205" s="112" t="n">
        <f aca="false">(F205-M205)*100</f>
        <v>0</v>
      </c>
      <c r="P205" s="113" t="e">
        <f aca="false">#REF!</f>
        <v>#REF!</v>
      </c>
      <c r="Q205" s="113" t="e">
        <f aca="false">#REF!</f>
        <v>#REF!</v>
      </c>
      <c r="R205" s="113" t="n">
        <v>0</v>
      </c>
      <c r="S205" s="113" t="e">
        <f aca="false">P205+Q205+R205</f>
        <v>#REF!</v>
      </c>
      <c r="T205" s="113" t="e">
        <f aca="false">S205/10000</f>
        <v>#REF!</v>
      </c>
      <c r="V205" s="113" t="e">
        <f aca="false">#REF!</f>
        <v>#REF!</v>
      </c>
      <c r="W205" s="113" t="e">
        <f aca="false">#REF!</f>
        <v>#REF!</v>
      </c>
      <c r="X205" s="113" t="n">
        <v>0</v>
      </c>
      <c r="Y205" s="113" t="e">
        <f aca="false">V205+W205+X205</f>
        <v>#REF!</v>
      </c>
      <c r="Z205" s="113" t="e">
        <f aca="false">Y205/1000</f>
        <v>#REF!</v>
      </c>
      <c r="AB205" s="113" t="e">
        <f aca="false">#REF!</f>
        <v>#REF!</v>
      </c>
      <c r="AC205" s="113" t="e">
        <f aca="false">#REF!</f>
        <v>#REF!</v>
      </c>
      <c r="AD205" s="113" t="n">
        <v>0</v>
      </c>
      <c r="AE205" s="113" t="e">
        <f aca="false">AB205+AC205+AD205</f>
        <v>#REF!</v>
      </c>
      <c r="AF205" s="113" t="e">
        <f aca="false">AE205/100</f>
        <v>#REF!</v>
      </c>
      <c r="AH205" s="113" t="e">
        <f aca="false">#REF!</f>
        <v>#REF!</v>
      </c>
      <c r="AI205" s="113" t="e">
        <f aca="false">#REF!</f>
        <v>#REF!</v>
      </c>
      <c r="AJ205" s="113" t="n">
        <v>0</v>
      </c>
      <c r="AK205" s="113" t="e">
        <f aca="false">AH205+AI205+AJ205</f>
        <v>#REF!</v>
      </c>
      <c r="AL205" s="113" t="e">
        <f aca="false">AK205/365.25</f>
        <v>#REF!</v>
      </c>
      <c r="AN205" s="113" t="e">
        <f aca="false">#REF!</f>
        <v>#REF!</v>
      </c>
      <c r="AO205" s="113" t="e">
        <f aca="false">#REF!</f>
        <v>#REF!</v>
      </c>
      <c r="AP205" s="113" t="n">
        <v>0</v>
      </c>
      <c r="AQ205" s="113" t="e">
        <f aca="false">AN205+AO205+AP205</f>
        <v>#REF!</v>
      </c>
      <c r="AR205" s="113" t="e">
        <f aca="false">AQ205/10</f>
        <v>#REF!</v>
      </c>
      <c r="AT205" s="113" t="n">
        <v>0</v>
      </c>
      <c r="AU205" s="113" t="n">
        <v>0</v>
      </c>
      <c r="AV205" s="113" t="n">
        <f aca="false">AT205+AU205</f>
        <v>0</v>
      </c>
      <c r="AW205" s="113"/>
      <c r="AX205" s="113"/>
      <c r="AZ205" s="114" t="n">
        <v>0</v>
      </c>
      <c r="BE205" s="114" t="n">
        <v>0</v>
      </c>
      <c r="BF205" s="114" t="n">
        <v>0</v>
      </c>
      <c r="BG205" s="114" t="n">
        <v>0</v>
      </c>
    </row>
    <row r="206" customFormat="false" ht="12.75" hidden="false" customHeight="false" outlineLevel="0" collapsed="false">
      <c r="C206" s="107" t="n">
        <f aca="false">EOMONTH(C205,0)+1</f>
        <v>43344</v>
      </c>
      <c r="D206" s="108" t="n">
        <v>43340</v>
      </c>
      <c r="E206" s="26" t="n">
        <v>5.166</v>
      </c>
      <c r="F206" s="27" t="n">
        <v>0.17</v>
      </c>
      <c r="G206" s="109" t="n">
        <v>0.0592099601473666</v>
      </c>
      <c r="H206" s="109" t="n">
        <f aca="false">1/((1+G206/2)^(2*((C206-$C$1)/365.25)))</f>
        <v>0.375395184893379</v>
      </c>
      <c r="I206" s="110" t="n">
        <f aca="false">D206-$C$1</f>
        <v>6129</v>
      </c>
      <c r="K206" s="26" t="n">
        <v>5.125</v>
      </c>
      <c r="L206" s="26" t="n">
        <f aca="false">E206-K206</f>
        <v>0.0409999999999995</v>
      </c>
      <c r="M206" s="27" t="n">
        <v>0.17</v>
      </c>
      <c r="N206" s="112" t="n">
        <f aca="false">(F206-M206)*100</f>
        <v>0</v>
      </c>
      <c r="P206" s="113" t="e">
        <f aca="false">#REF!</f>
        <v>#REF!</v>
      </c>
      <c r="Q206" s="113" t="e">
        <f aca="false">#REF!</f>
        <v>#REF!</v>
      </c>
      <c r="R206" s="113" t="n">
        <v>0</v>
      </c>
      <c r="S206" s="113" t="e">
        <f aca="false">P206+Q206+R206</f>
        <v>#REF!</v>
      </c>
      <c r="T206" s="113" t="e">
        <f aca="false">S206/10000</f>
        <v>#REF!</v>
      </c>
      <c r="V206" s="113" t="e">
        <f aca="false">#REF!</f>
        <v>#REF!</v>
      </c>
      <c r="W206" s="113" t="e">
        <f aca="false">#REF!</f>
        <v>#REF!</v>
      </c>
      <c r="X206" s="113" t="n">
        <v>0</v>
      </c>
      <c r="Y206" s="113" t="e">
        <f aca="false">V206+W206+X206</f>
        <v>#REF!</v>
      </c>
      <c r="Z206" s="113" t="e">
        <f aca="false">Y206/1000</f>
        <v>#REF!</v>
      </c>
      <c r="AB206" s="113" t="e">
        <f aca="false">#REF!</f>
        <v>#REF!</v>
      </c>
      <c r="AC206" s="113" t="e">
        <f aca="false">#REF!</f>
        <v>#REF!</v>
      </c>
      <c r="AD206" s="113" t="n">
        <v>0</v>
      </c>
      <c r="AE206" s="113" t="e">
        <f aca="false">AB206+AC206+AD206</f>
        <v>#REF!</v>
      </c>
      <c r="AF206" s="113" t="e">
        <f aca="false">AE206/100</f>
        <v>#REF!</v>
      </c>
      <c r="AH206" s="113" t="e">
        <f aca="false">#REF!</f>
        <v>#REF!</v>
      </c>
      <c r="AI206" s="113" t="e">
        <f aca="false">#REF!</f>
        <v>#REF!</v>
      </c>
      <c r="AJ206" s="113" t="n">
        <v>0</v>
      </c>
      <c r="AK206" s="113" t="e">
        <f aca="false">AH206+AI206+AJ206</f>
        <v>#REF!</v>
      </c>
      <c r="AL206" s="113" t="e">
        <f aca="false">AK206/365.25</f>
        <v>#REF!</v>
      </c>
      <c r="AN206" s="113" t="e">
        <f aca="false">#REF!</f>
        <v>#REF!</v>
      </c>
      <c r="AO206" s="113" t="e">
        <f aca="false">#REF!</f>
        <v>#REF!</v>
      </c>
      <c r="AP206" s="113" t="n">
        <v>0</v>
      </c>
      <c r="AQ206" s="113" t="e">
        <f aca="false">AN206+AO206+AP206</f>
        <v>#REF!</v>
      </c>
      <c r="AR206" s="113" t="e">
        <f aca="false">AQ206/10</f>
        <v>#REF!</v>
      </c>
      <c r="AT206" s="113" t="n">
        <v>0</v>
      </c>
      <c r="AU206" s="113" t="n">
        <v>0</v>
      </c>
      <c r="AV206" s="113" t="n">
        <f aca="false">AT206+AU206</f>
        <v>0</v>
      </c>
      <c r="AW206" s="113"/>
      <c r="AX206" s="113"/>
      <c r="AZ206" s="114" t="n">
        <v>0</v>
      </c>
      <c r="BE206" s="114" t="n">
        <v>0</v>
      </c>
      <c r="BF206" s="114" t="n">
        <v>0</v>
      </c>
      <c r="BG206" s="114" t="n">
        <v>0</v>
      </c>
    </row>
    <row r="207" customFormat="false" ht="12.75" hidden="false" customHeight="false" outlineLevel="0" collapsed="false">
      <c r="C207" s="107" t="n">
        <f aca="false">EOMONTH(C206,0)+1</f>
        <v>43374</v>
      </c>
      <c r="D207" s="108" t="n">
        <v>43368</v>
      </c>
      <c r="E207" s="26" t="n">
        <v>5.181</v>
      </c>
      <c r="F207" s="27" t="n">
        <v>0.17</v>
      </c>
      <c r="G207" s="109" t="n">
        <v>0.059256072650884</v>
      </c>
      <c r="H207" s="109" t="n">
        <f aca="false">1/((1+G207/2)^(2*((C207-$C$1)/365.25)))</f>
        <v>0.373318133860291</v>
      </c>
      <c r="I207" s="110" t="n">
        <f aca="false">D207-$C$1</f>
        <v>6157</v>
      </c>
      <c r="K207" s="26" t="n">
        <v>5.14</v>
      </c>
      <c r="L207" s="26" t="n">
        <f aca="false">E207-K207</f>
        <v>0.0410000000000004</v>
      </c>
      <c r="M207" s="27" t="n">
        <v>0.17</v>
      </c>
      <c r="N207" s="112" t="n">
        <f aca="false">(F207-M207)*100</f>
        <v>0</v>
      </c>
      <c r="P207" s="113" t="e">
        <f aca="false">#REF!</f>
        <v>#REF!</v>
      </c>
      <c r="Q207" s="113" t="e">
        <f aca="false">#REF!</f>
        <v>#REF!</v>
      </c>
      <c r="R207" s="113" t="n">
        <v>0</v>
      </c>
      <c r="S207" s="113" t="e">
        <f aca="false">P207+Q207+R207</f>
        <v>#REF!</v>
      </c>
      <c r="T207" s="113" t="e">
        <f aca="false">S207/10000</f>
        <v>#REF!</v>
      </c>
      <c r="V207" s="113" t="e">
        <f aca="false">#REF!</f>
        <v>#REF!</v>
      </c>
      <c r="W207" s="113" t="e">
        <f aca="false">#REF!</f>
        <v>#REF!</v>
      </c>
      <c r="X207" s="113" t="n">
        <v>0</v>
      </c>
      <c r="Y207" s="113" t="e">
        <f aca="false">V207+W207+X207</f>
        <v>#REF!</v>
      </c>
      <c r="Z207" s="113" t="e">
        <f aca="false">Y207/1000</f>
        <v>#REF!</v>
      </c>
      <c r="AB207" s="113" t="e">
        <f aca="false">#REF!</f>
        <v>#REF!</v>
      </c>
      <c r="AC207" s="113" t="e">
        <f aca="false">#REF!</f>
        <v>#REF!</v>
      </c>
      <c r="AD207" s="113" t="n">
        <v>0</v>
      </c>
      <c r="AE207" s="113" t="e">
        <f aca="false">AB207+AC207+AD207</f>
        <v>#REF!</v>
      </c>
      <c r="AF207" s="113" t="e">
        <f aca="false">AE207/100</f>
        <v>#REF!</v>
      </c>
      <c r="AH207" s="113" t="e">
        <f aca="false">#REF!</f>
        <v>#REF!</v>
      </c>
      <c r="AI207" s="113" t="e">
        <f aca="false">#REF!</f>
        <v>#REF!</v>
      </c>
      <c r="AJ207" s="113" t="n">
        <v>0</v>
      </c>
      <c r="AK207" s="113" t="e">
        <f aca="false">AH207+AI207+AJ207</f>
        <v>#REF!</v>
      </c>
      <c r="AL207" s="113" t="e">
        <f aca="false">AK207/365.25</f>
        <v>#REF!</v>
      </c>
      <c r="AN207" s="113" t="e">
        <f aca="false">#REF!</f>
        <v>#REF!</v>
      </c>
      <c r="AO207" s="113" t="e">
        <f aca="false">#REF!</f>
        <v>#REF!</v>
      </c>
      <c r="AP207" s="113" t="n">
        <v>0</v>
      </c>
      <c r="AQ207" s="113" t="e">
        <f aca="false">AN207+AO207+AP207</f>
        <v>#REF!</v>
      </c>
      <c r="AR207" s="113" t="e">
        <f aca="false">AQ207/10</f>
        <v>#REF!</v>
      </c>
      <c r="AT207" s="113" t="n">
        <v>0</v>
      </c>
      <c r="AU207" s="113" t="n">
        <v>0</v>
      </c>
      <c r="AV207" s="113" t="n">
        <f aca="false">AT207+AU207</f>
        <v>0</v>
      </c>
      <c r="AW207" s="113"/>
      <c r="AX207" s="113"/>
      <c r="AZ207" s="114" t="n">
        <v>0</v>
      </c>
      <c r="BE207" s="114" t="n">
        <v>0</v>
      </c>
      <c r="BF207" s="114" t="n">
        <v>0</v>
      </c>
      <c r="BG207" s="114" t="n">
        <v>0</v>
      </c>
    </row>
    <row r="208" customFormat="false" ht="12.75" hidden="false" customHeight="false" outlineLevel="0" collapsed="false">
      <c r="C208" s="107" t="n">
        <f aca="false">EOMONTH(C207,0)+1</f>
        <v>43405</v>
      </c>
      <c r="D208" s="108" t="n">
        <v>43399</v>
      </c>
      <c r="E208" s="26" t="n">
        <v>5.338</v>
      </c>
      <c r="F208" s="27" t="n">
        <v>0.17</v>
      </c>
      <c r="G208" s="109" t="n">
        <v>0.0593037222385946</v>
      </c>
      <c r="H208" s="109" t="n">
        <f aca="false">1/((1+G208/2)^(2*((C208-$C$1)/365.25)))</f>
        <v>0.371181058070712</v>
      </c>
      <c r="I208" s="110" t="n">
        <f aca="false">D208-$C$1</f>
        <v>6188</v>
      </c>
      <c r="K208" s="26" t="n">
        <v>5.297</v>
      </c>
      <c r="L208" s="26" t="n">
        <f aca="false">E208-K208</f>
        <v>0.0409999999999995</v>
      </c>
      <c r="M208" s="27" t="n">
        <v>0.17</v>
      </c>
      <c r="N208" s="112" t="n">
        <f aca="false">(F208-M208)*100</f>
        <v>0</v>
      </c>
      <c r="P208" s="113" t="e">
        <f aca="false">#REF!</f>
        <v>#REF!</v>
      </c>
      <c r="Q208" s="113" t="e">
        <f aca="false">#REF!</f>
        <v>#REF!</v>
      </c>
      <c r="R208" s="113" t="n">
        <v>0</v>
      </c>
      <c r="S208" s="113" t="e">
        <f aca="false">P208+Q208+R208</f>
        <v>#REF!</v>
      </c>
      <c r="T208" s="113" t="e">
        <f aca="false">S208/10000</f>
        <v>#REF!</v>
      </c>
      <c r="V208" s="113" t="e">
        <f aca="false">#REF!</f>
        <v>#REF!</v>
      </c>
      <c r="W208" s="113" t="e">
        <f aca="false">#REF!</f>
        <v>#REF!</v>
      </c>
      <c r="X208" s="113" t="n">
        <v>0</v>
      </c>
      <c r="Y208" s="113" t="e">
        <f aca="false">V208+W208+X208</f>
        <v>#REF!</v>
      </c>
      <c r="Z208" s="113" t="e">
        <f aca="false">Y208/1000</f>
        <v>#REF!</v>
      </c>
      <c r="AB208" s="113" t="e">
        <f aca="false">#REF!</f>
        <v>#REF!</v>
      </c>
      <c r="AC208" s="113" t="e">
        <f aca="false">#REF!</f>
        <v>#REF!</v>
      </c>
      <c r="AD208" s="113" t="n">
        <v>0</v>
      </c>
      <c r="AE208" s="113" t="e">
        <f aca="false">AB208+AC208+AD208</f>
        <v>#REF!</v>
      </c>
      <c r="AF208" s="113" t="e">
        <f aca="false">AE208/100</f>
        <v>#REF!</v>
      </c>
      <c r="AH208" s="113" t="e">
        <f aca="false">#REF!</f>
        <v>#REF!</v>
      </c>
      <c r="AI208" s="113" t="e">
        <f aca="false">#REF!</f>
        <v>#REF!</v>
      </c>
      <c r="AJ208" s="113" t="n">
        <v>0</v>
      </c>
      <c r="AK208" s="113" t="e">
        <f aca="false">AH208+AI208+AJ208</f>
        <v>#REF!</v>
      </c>
      <c r="AL208" s="113" t="e">
        <f aca="false">AK208/365.25</f>
        <v>#REF!</v>
      </c>
      <c r="AN208" s="113" t="e">
        <f aca="false">#REF!</f>
        <v>#REF!</v>
      </c>
      <c r="AO208" s="113" t="e">
        <f aca="false">#REF!</f>
        <v>#REF!</v>
      </c>
      <c r="AP208" s="113" t="n">
        <v>0</v>
      </c>
      <c r="AQ208" s="113" t="e">
        <f aca="false">AN208+AO208+AP208</f>
        <v>#REF!</v>
      </c>
      <c r="AR208" s="113" t="e">
        <f aca="false">AQ208/10</f>
        <v>#REF!</v>
      </c>
      <c r="AT208" s="113" t="n">
        <v>0</v>
      </c>
      <c r="AU208" s="113" t="n">
        <v>0</v>
      </c>
      <c r="AV208" s="113" t="n">
        <f aca="false">AT208+AU208</f>
        <v>0</v>
      </c>
      <c r="AW208" s="113"/>
      <c r="AX208" s="113"/>
      <c r="AZ208" s="114" t="n">
        <v>0</v>
      </c>
      <c r="BE208" s="114" t="n">
        <v>0</v>
      </c>
      <c r="BF208" s="114" t="n">
        <v>0</v>
      </c>
      <c r="BG208" s="114" t="n">
        <v>0</v>
      </c>
    </row>
    <row r="209" customFormat="false" ht="12.75" hidden="false" customHeight="false" outlineLevel="0" collapsed="false">
      <c r="C209" s="107" t="n">
        <f aca="false">EOMONTH(C208,0)+1</f>
        <v>43435</v>
      </c>
      <c r="D209" s="108" t="n">
        <v>43431</v>
      </c>
      <c r="E209" s="26" t="n">
        <v>5.498</v>
      </c>
      <c r="F209" s="27" t="n">
        <v>0.17</v>
      </c>
      <c r="G209" s="109" t="n">
        <v>0.059349834743549</v>
      </c>
      <c r="H209" s="109" t="n">
        <f aca="false">1/((1+G209/2)^(2*((C209-$C$1)/365.25)))</f>
        <v>0.369121814667782</v>
      </c>
      <c r="I209" s="110" t="n">
        <f aca="false">D209-$C$1</f>
        <v>6220</v>
      </c>
      <c r="K209" s="26" t="n">
        <v>5.457</v>
      </c>
      <c r="L209" s="26" t="n">
        <f aca="false">E209-K209</f>
        <v>0.0410000000000004</v>
      </c>
      <c r="M209" s="27" t="n">
        <v>0.17</v>
      </c>
      <c r="N209" s="112" t="n">
        <f aca="false">(F209-M209)*100</f>
        <v>0</v>
      </c>
      <c r="P209" s="113" t="e">
        <f aca="false">#REF!</f>
        <v>#REF!</v>
      </c>
      <c r="Q209" s="113" t="e">
        <f aca="false">#REF!</f>
        <v>#REF!</v>
      </c>
      <c r="R209" s="113" t="n">
        <v>0</v>
      </c>
      <c r="S209" s="113" t="e">
        <f aca="false">P209+Q209+R209</f>
        <v>#REF!</v>
      </c>
      <c r="T209" s="113" t="e">
        <f aca="false">S209/10000</f>
        <v>#REF!</v>
      </c>
      <c r="V209" s="113" t="e">
        <f aca="false">#REF!</f>
        <v>#REF!</v>
      </c>
      <c r="W209" s="113" t="e">
        <f aca="false">#REF!</f>
        <v>#REF!</v>
      </c>
      <c r="X209" s="113" t="n">
        <v>0</v>
      </c>
      <c r="Y209" s="113" t="e">
        <f aca="false">V209+W209+X209</f>
        <v>#REF!</v>
      </c>
      <c r="Z209" s="113" t="e">
        <f aca="false">Y209/1000</f>
        <v>#REF!</v>
      </c>
      <c r="AB209" s="113" t="e">
        <f aca="false">#REF!</f>
        <v>#REF!</v>
      </c>
      <c r="AC209" s="113" t="e">
        <f aca="false">#REF!</f>
        <v>#REF!</v>
      </c>
      <c r="AD209" s="113" t="n">
        <v>0</v>
      </c>
      <c r="AE209" s="113" t="e">
        <f aca="false">AB209+AC209+AD209</f>
        <v>#REF!</v>
      </c>
      <c r="AF209" s="113" t="e">
        <f aca="false">AE209/100</f>
        <v>#REF!</v>
      </c>
      <c r="AH209" s="113" t="e">
        <f aca="false">#REF!</f>
        <v>#REF!</v>
      </c>
      <c r="AI209" s="113" t="e">
        <f aca="false">#REF!</f>
        <v>#REF!</v>
      </c>
      <c r="AJ209" s="113" t="n">
        <v>0</v>
      </c>
      <c r="AK209" s="113" t="e">
        <f aca="false">AH209+AI209+AJ209</f>
        <v>#REF!</v>
      </c>
      <c r="AL209" s="113" t="e">
        <f aca="false">AK209/365.25</f>
        <v>#REF!</v>
      </c>
      <c r="AN209" s="113" t="e">
        <f aca="false">#REF!</f>
        <v>#REF!</v>
      </c>
      <c r="AO209" s="113" t="e">
        <f aca="false">#REF!</f>
        <v>#REF!</v>
      </c>
      <c r="AP209" s="113" t="n">
        <v>0</v>
      </c>
      <c r="AQ209" s="113" t="e">
        <f aca="false">AN209+AO209+AP209</f>
        <v>#REF!</v>
      </c>
      <c r="AR209" s="113" t="e">
        <f aca="false">AQ209/10</f>
        <v>#REF!</v>
      </c>
      <c r="AT209" s="113" t="n">
        <v>0</v>
      </c>
      <c r="AU209" s="113" t="n">
        <v>0</v>
      </c>
      <c r="AV209" s="113" t="n">
        <f aca="false">AT209+AU209</f>
        <v>0</v>
      </c>
      <c r="AW209" s="113"/>
      <c r="AX209" s="113"/>
      <c r="AZ209" s="114" t="n">
        <v>0</v>
      </c>
      <c r="BE209" s="114" t="n">
        <v>0</v>
      </c>
      <c r="BF209" s="114" t="n">
        <v>0</v>
      </c>
      <c r="BG209" s="114" t="n">
        <v>0</v>
      </c>
    </row>
    <row r="210" customFormat="false" ht="12.75" hidden="false" customHeight="false" outlineLevel="0" collapsed="false">
      <c r="C210" s="107" t="n">
        <f aca="false">EOMONTH(C209,0)+1</f>
        <v>43466</v>
      </c>
      <c r="D210" s="108" t="n">
        <v>43460</v>
      </c>
      <c r="E210" s="26" t="n">
        <v>5.5305</v>
      </c>
      <c r="F210" s="27" t="n">
        <v>0.17</v>
      </c>
      <c r="G210" s="109" t="n">
        <v>0.0593974843327447</v>
      </c>
      <c r="H210" s="109" t="n">
        <f aca="false">1/((1+G210/2)^(2*((C210-$C$1)/365.25)))</f>
        <v>0.367003101106199</v>
      </c>
      <c r="I210" s="110" t="n">
        <f aca="false">D210-$C$1</f>
        <v>6249</v>
      </c>
      <c r="K210" s="26" t="n">
        <v>5.4895</v>
      </c>
      <c r="L210" s="26" t="n">
        <f aca="false">E210-K210</f>
        <v>0.0409999999999995</v>
      </c>
      <c r="M210" s="27" t="n">
        <v>0.17</v>
      </c>
      <c r="N210" s="112" t="n">
        <f aca="false">(F210-M210)*100</f>
        <v>0</v>
      </c>
      <c r="P210" s="113" t="e">
        <f aca="false">#REF!</f>
        <v>#REF!</v>
      </c>
      <c r="Q210" s="113" t="e">
        <f aca="false">#REF!</f>
        <v>#REF!</v>
      </c>
      <c r="R210" s="113" t="n">
        <v>0</v>
      </c>
      <c r="S210" s="113" t="e">
        <f aca="false">P210+Q210+R210</f>
        <v>#REF!</v>
      </c>
      <c r="T210" s="113" t="e">
        <f aca="false">S210/10000</f>
        <v>#REF!</v>
      </c>
      <c r="V210" s="113" t="e">
        <f aca="false">#REF!</f>
        <v>#REF!</v>
      </c>
      <c r="W210" s="113" t="e">
        <f aca="false">#REF!</f>
        <v>#REF!</v>
      </c>
      <c r="X210" s="113" t="n">
        <v>0</v>
      </c>
      <c r="Y210" s="113" t="e">
        <f aca="false">V210+W210+X210</f>
        <v>#REF!</v>
      </c>
      <c r="Z210" s="113" t="e">
        <f aca="false">Y210/1000</f>
        <v>#REF!</v>
      </c>
      <c r="AB210" s="113" t="e">
        <f aca="false">#REF!</f>
        <v>#REF!</v>
      </c>
      <c r="AC210" s="113" t="e">
        <f aca="false">#REF!</f>
        <v>#REF!</v>
      </c>
      <c r="AD210" s="113" t="n">
        <v>0</v>
      </c>
      <c r="AE210" s="113" t="e">
        <f aca="false">AB210+AC210+AD210</f>
        <v>#REF!</v>
      </c>
      <c r="AF210" s="113" t="e">
        <f aca="false">AE210/100</f>
        <v>#REF!</v>
      </c>
      <c r="AH210" s="113" t="e">
        <f aca="false">#REF!</f>
        <v>#REF!</v>
      </c>
      <c r="AI210" s="113" t="e">
        <f aca="false">#REF!</f>
        <v>#REF!</v>
      </c>
      <c r="AJ210" s="113" t="n">
        <v>0</v>
      </c>
      <c r="AK210" s="113" t="e">
        <f aca="false">AH210+AI210+AJ210</f>
        <v>#REF!</v>
      </c>
      <c r="AL210" s="113" t="e">
        <f aca="false">AK210/365.25</f>
        <v>#REF!</v>
      </c>
      <c r="AN210" s="113" t="e">
        <f aca="false">#REF!</f>
        <v>#REF!</v>
      </c>
      <c r="AO210" s="113" t="e">
        <f aca="false">#REF!</f>
        <v>#REF!</v>
      </c>
      <c r="AP210" s="113" t="n">
        <v>0</v>
      </c>
      <c r="AQ210" s="113" t="e">
        <f aca="false">AN210+AO210+AP210</f>
        <v>#REF!</v>
      </c>
      <c r="AR210" s="113" t="e">
        <f aca="false">AQ210/10</f>
        <v>#REF!</v>
      </c>
      <c r="AT210" s="113" t="n">
        <v>0</v>
      </c>
      <c r="AU210" s="113" t="n">
        <v>0</v>
      </c>
      <c r="AV210" s="113" t="n">
        <f aca="false">AT210+AU210</f>
        <v>0</v>
      </c>
      <c r="AW210" s="113"/>
      <c r="AX210" s="113"/>
      <c r="AZ210" s="114" t="n">
        <v>0</v>
      </c>
      <c r="BE210" s="114" t="n">
        <v>0</v>
      </c>
      <c r="BF210" s="114" t="n">
        <v>0</v>
      </c>
      <c r="BG210" s="114" t="n">
        <v>0</v>
      </c>
    </row>
    <row r="211" customFormat="false" ht="12.75" hidden="false" customHeight="false" outlineLevel="0" collapsed="false">
      <c r="C211" s="107" t="n">
        <f aca="false">EOMONTH(C210,0)+1</f>
        <v>43497</v>
      </c>
      <c r="D211" s="108" t="n">
        <v>43493</v>
      </c>
      <c r="E211" s="26" t="n">
        <v>5.4465</v>
      </c>
      <c r="F211" s="27" t="n">
        <v>0.17</v>
      </c>
      <c r="G211" s="109" t="n">
        <v>0.0594451339226949</v>
      </c>
      <c r="H211" s="109" t="n">
        <f aca="false">1/((1+G211/2)^(2*((C211-$C$1)/365.25)))</f>
        <v>0.364893689105294</v>
      </c>
      <c r="I211" s="110" t="n">
        <f aca="false">D211-$C$1</f>
        <v>6282</v>
      </c>
      <c r="K211" s="26" t="n">
        <v>5.4055</v>
      </c>
      <c r="L211" s="26" t="n">
        <f aca="false">E211-K211</f>
        <v>0.0409999999999995</v>
      </c>
      <c r="M211" s="27" t="n">
        <v>0.17</v>
      </c>
      <c r="N211" s="112" t="n">
        <f aca="false">(F211-M211)*100</f>
        <v>0</v>
      </c>
      <c r="P211" s="113" t="e">
        <f aca="false">#REF!</f>
        <v>#REF!</v>
      </c>
      <c r="Q211" s="113" t="e">
        <f aca="false">#REF!</f>
        <v>#REF!</v>
      </c>
      <c r="R211" s="113" t="n">
        <v>0</v>
      </c>
      <c r="S211" s="113" t="e">
        <f aca="false">P211+Q211+R211</f>
        <v>#REF!</v>
      </c>
      <c r="T211" s="113" t="e">
        <f aca="false">S211/10000</f>
        <v>#REF!</v>
      </c>
      <c r="V211" s="113" t="e">
        <f aca="false">#REF!</f>
        <v>#REF!</v>
      </c>
      <c r="W211" s="113" t="e">
        <f aca="false">#REF!</f>
        <v>#REF!</v>
      </c>
      <c r="X211" s="113" t="n">
        <v>0</v>
      </c>
      <c r="Y211" s="113" t="e">
        <f aca="false">V211+W211+X211</f>
        <v>#REF!</v>
      </c>
      <c r="Z211" s="113" t="e">
        <f aca="false">Y211/1000</f>
        <v>#REF!</v>
      </c>
      <c r="AB211" s="113" t="e">
        <f aca="false">#REF!</f>
        <v>#REF!</v>
      </c>
      <c r="AC211" s="113" t="e">
        <f aca="false">#REF!</f>
        <v>#REF!</v>
      </c>
      <c r="AD211" s="113" t="n">
        <v>0</v>
      </c>
      <c r="AE211" s="113" t="e">
        <f aca="false">AB211+AC211+AD211</f>
        <v>#REF!</v>
      </c>
      <c r="AF211" s="113" t="e">
        <f aca="false">AE211/100</f>
        <v>#REF!</v>
      </c>
      <c r="AH211" s="113" t="e">
        <f aca="false">#REF!</f>
        <v>#REF!</v>
      </c>
      <c r="AI211" s="113" t="e">
        <f aca="false">#REF!</f>
        <v>#REF!</v>
      </c>
      <c r="AJ211" s="113" t="n">
        <v>0</v>
      </c>
      <c r="AK211" s="113" t="e">
        <f aca="false">AH211+AI211+AJ211</f>
        <v>#REF!</v>
      </c>
      <c r="AL211" s="113" t="e">
        <f aca="false">AK211/365.25</f>
        <v>#REF!</v>
      </c>
      <c r="AN211" s="113" t="e">
        <f aca="false">#REF!</f>
        <v>#REF!</v>
      </c>
      <c r="AO211" s="113" t="e">
        <f aca="false">#REF!</f>
        <v>#REF!</v>
      </c>
      <c r="AP211" s="113" t="n">
        <v>0</v>
      </c>
      <c r="AQ211" s="113" t="e">
        <f aca="false">AN211+AO211+AP211</f>
        <v>#REF!</v>
      </c>
      <c r="AR211" s="113" t="e">
        <f aca="false">AQ211/10</f>
        <v>#REF!</v>
      </c>
      <c r="AT211" s="113" t="n">
        <v>0</v>
      </c>
      <c r="AU211" s="113" t="n">
        <v>0</v>
      </c>
      <c r="AV211" s="113" t="n">
        <f aca="false">AT211+AU211</f>
        <v>0</v>
      </c>
      <c r="AW211" s="113"/>
      <c r="AX211" s="113"/>
      <c r="AZ211" s="114" t="n">
        <v>0</v>
      </c>
      <c r="BE211" s="114" t="n">
        <v>0</v>
      </c>
      <c r="BF211" s="114" t="n">
        <v>0</v>
      </c>
      <c r="BG211" s="114" t="n">
        <v>0</v>
      </c>
    </row>
    <row r="212" customFormat="false" ht="12.75" hidden="false" customHeight="false" outlineLevel="0" collapsed="false">
      <c r="C212" s="107" t="n">
        <f aca="false">EOMONTH(C211,0)+1</f>
        <v>43525</v>
      </c>
      <c r="D212" s="108" t="n">
        <v>43521</v>
      </c>
      <c r="E212" s="26" t="n">
        <v>5.3115</v>
      </c>
      <c r="F212" s="27" t="n">
        <v>0.17</v>
      </c>
      <c r="G212" s="109" t="n">
        <v>0.059488172262653</v>
      </c>
      <c r="H212" s="109" t="n">
        <f aca="false">1/((1+G212/2)^(2*((C212-$C$1)/365.25)))</f>
        <v>0.362996391675388</v>
      </c>
      <c r="I212" s="110" t="n">
        <f aca="false">D212-$C$1</f>
        <v>6310</v>
      </c>
      <c r="K212" s="26" t="n">
        <v>5.2705</v>
      </c>
      <c r="L212" s="26" t="n">
        <f aca="false">E212-K212</f>
        <v>0.0409999999999995</v>
      </c>
      <c r="M212" s="27" t="n">
        <v>0.17</v>
      </c>
      <c r="N212" s="112" t="n">
        <f aca="false">(F212-M212)*100</f>
        <v>0</v>
      </c>
      <c r="P212" s="113" t="e">
        <f aca="false">#REF!</f>
        <v>#REF!</v>
      </c>
      <c r="Q212" s="113" t="e">
        <f aca="false">#REF!</f>
        <v>#REF!</v>
      </c>
      <c r="R212" s="113" t="n">
        <v>0</v>
      </c>
      <c r="S212" s="113" t="e">
        <f aca="false">P212+Q212+R212</f>
        <v>#REF!</v>
      </c>
      <c r="T212" s="113" t="e">
        <f aca="false">S212/10000</f>
        <v>#REF!</v>
      </c>
      <c r="V212" s="113" t="e">
        <f aca="false">#REF!</f>
        <v>#REF!</v>
      </c>
      <c r="W212" s="113" t="e">
        <f aca="false">#REF!</f>
        <v>#REF!</v>
      </c>
      <c r="X212" s="113" t="n">
        <v>0</v>
      </c>
      <c r="Y212" s="113" t="e">
        <f aca="false">V212+W212+X212</f>
        <v>#REF!</v>
      </c>
      <c r="Z212" s="113" t="e">
        <f aca="false">Y212/1000</f>
        <v>#REF!</v>
      </c>
      <c r="AB212" s="113" t="e">
        <f aca="false">#REF!</f>
        <v>#REF!</v>
      </c>
      <c r="AC212" s="113" t="e">
        <f aca="false">#REF!</f>
        <v>#REF!</v>
      </c>
      <c r="AD212" s="113" t="n">
        <v>0</v>
      </c>
      <c r="AE212" s="113" t="e">
        <f aca="false">AB212+AC212+AD212</f>
        <v>#REF!</v>
      </c>
      <c r="AF212" s="113" t="e">
        <f aca="false">AE212/100</f>
        <v>#REF!</v>
      </c>
      <c r="AH212" s="113" t="e">
        <f aca="false">#REF!</f>
        <v>#REF!</v>
      </c>
      <c r="AI212" s="113" t="e">
        <f aca="false">#REF!</f>
        <v>#REF!</v>
      </c>
      <c r="AJ212" s="113" t="n">
        <v>0</v>
      </c>
      <c r="AK212" s="113" t="e">
        <f aca="false">AH212+AI212+AJ212</f>
        <v>#REF!</v>
      </c>
      <c r="AL212" s="113" t="e">
        <f aca="false">AK212/365.25</f>
        <v>#REF!</v>
      </c>
      <c r="AN212" s="113" t="e">
        <f aca="false">#REF!</f>
        <v>#REF!</v>
      </c>
      <c r="AO212" s="113" t="e">
        <f aca="false">#REF!</f>
        <v>#REF!</v>
      </c>
      <c r="AP212" s="113" t="n">
        <v>0</v>
      </c>
      <c r="AQ212" s="113" t="e">
        <f aca="false">AN212+AO212+AP212</f>
        <v>#REF!</v>
      </c>
      <c r="AR212" s="113" t="e">
        <f aca="false">AQ212/10</f>
        <v>#REF!</v>
      </c>
      <c r="AT212" s="113" t="n">
        <v>0</v>
      </c>
      <c r="AU212" s="113" t="n">
        <v>0</v>
      </c>
      <c r="AV212" s="113" t="n">
        <f aca="false">AT212+AU212</f>
        <v>0</v>
      </c>
      <c r="AW212" s="113"/>
      <c r="AX212" s="113"/>
      <c r="AZ212" s="114" t="n">
        <v>0</v>
      </c>
      <c r="BE212" s="114" t="n">
        <v>0</v>
      </c>
      <c r="BF212" s="114" t="n">
        <v>0</v>
      </c>
      <c r="BG212" s="114" t="n">
        <v>0</v>
      </c>
    </row>
    <row r="213" customFormat="false" ht="12.75" hidden="false" customHeight="false" outlineLevel="0" collapsed="false">
      <c r="C213" s="107" t="n">
        <f aca="false">EOMONTH(C212,0)+1</f>
        <v>43556</v>
      </c>
      <c r="D213" s="108" t="n">
        <v>43550</v>
      </c>
      <c r="E213" s="26" t="n">
        <v>5.1615</v>
      </c>
      <c r="F213" s="27" t="n">
        <v>0.17</v>
      </c>
      <c r="G213" s="109" t="n">
        <v>0.0595358218540394</v>
      </c>
      <c r="H213" s="109" t="n">
        <f aca="false">1/((1+G213/2)^(2*((C213-$C$1)/365.25)))</f>
        <v>0.360904626208169</v>
      </c>
      <c r="I213" s="110" t="n">
        <f aca="false">D213-$C$1</f>
        <v>6339</v>
      </c>
      <c r="K213" s="26" t="n">
        <v>5.1205</v>
      </c>
      <c r="L213" s="26" t="n">
        <f aca="false">E213-K213</f>
        <v>0.0409999999999995</v>
      </c>
      <c r="M213" s="27" t="n">
        <v>0.17</v>
      </c>
      <c r="N213" s="112" t="n">
        <f aca="false">(F213-M213)*100</f>
        <v>0</v>
      </c>
      <c r="P213" s="113" t="e">
        <f aca="false">#REF!</f>
        <v>#REF!</v>
      </c>
      <c r="Q213" s="113" t="e">
        <f aca="false">#REF!</f>
        <v>#REF!</v>
      </c>
      <c r="R213" s="113" t="n">
        <v>0</v>
      </c>
      <c r="S213" s="113" t="e">
        <f aca="false">P213+Q213+R213</f>
        <v>#REF!</v>
      </c>
      <c r="T213" s="113" t="e">
        <f aca="false">S213/10000</f>
        <v>#REF!</v>
      </c>
      <c r="V213" s="113" t="e">
        <f aca="false">#REF!</f>
        <v>#REF!</v>
      </c>
      <c r="W213" s="113" t="e">
        <f aca="false">#REF!</f>
        <v>#REF!</v>
      </c>
      <c r="X213" s="113" t="n">
        <v>0</v>
      </c>
      <c r="Y213" s="113" t="e">
        <f aca="false">V213+W213+X213</f>
        <v>#REF!</v>
      </c>
      <c r="Z213" s="113" t="e">
        <f aca="false">Y213/1000</f>
        <v>#REF!</v>
      </c>
      <c r="AB213" s="113" t="e">
        <f aca="false">#REF!</f>
        <v>#REF!</v>
      </c>
      <c r="AC213" s="113" t="e">
        <f aca="false">#REF!</f>
        <v>#REF!</v>
      </c>
      <c r="AD213" s="113" t="n">
        <v>0</v>
      </c>
      <c r="AE213" s="113" t="e">
        <f aca="false">AB213+AC213+AD213</f>
        <v>#REF!</v>
      </c>
      <c r="AF213" s="113" t="e">
        <f aca="false">AE213/100</f>
        <v>#REF!</v>
      </c>
      <c r="AH213" s="113" t="e">
        <f aca="false">#REF!</f>
        <v>#REF!</v>
      </c>
      <c r="AI213" s="113" t="e">
        <f aca="false">#REF!</f>
        <v>#REF!</v>
      </c>
      <c r="AJ213" s="113" t="n">
        <v>0</v>
      </c>
      <c r="AK213" s="113" t="e">
        <f aca="false">AH213+AI213+AJ213</f>
        <v>#REF!</v>
      </c>
      <c r="AL213" s="113" t="e">
        <f aca="false">AK213/365.25</f>
        <v>#REF!</v>
      </c>
      <c r="AN213" s="113" t="e">
        <f aca="false">#REF!</f>
        <v>#REF!</v>
      </c>
      <c r="AO213" s="113" t="e">
        <f aca="false">#REF!</f>
        <v>#REF!</v>
      </c>
      <c r="AP213" s="113" t="n">
        <v>0</v>
      </c>
      <c r="AQ213" s="113" t="e">
        <f aca="false">AN213+AO213+AP213</f>
        <v>#REF!</v>
      </c>
      <c r="AR213" s="113" t="e">
        <f aca="false">AQ213/10</f>
        <v>#REF!</v>
      </c>
      <c r="AT213" s="113" t="n">
        <v>0</v>
      </c>
      <c r="AU213" s="113" t="n">
        <v>0</v>
      </c>
      <c r="AV213" s="113" t="n">
        <f aca="false">AT213+AU213</f>
        <v>0</v>
      </c>
      <c r="AW213" s="113"/>
      <c r="AX213" s="113"/>
      <c r="AZ213" s="114" t="n">
        <v>0</v>
      </c>
      <c r="BE213" s="114" t="n">
        <v>0</v>
      </c>
      <c r="BF213" s="114" t="n">
        <v>0</v>
      </c>
      <c r="BG213" s="114" t="n">
        <v>0</v>
      </c>
    </row>
    <row r="214" customFormat="false" ht="12.75" hidden="false" customHeight="false" outlineLevel="0" collapsed="false">
      <c r="C214" s="107" t="n">
        <f aca="false">EOMONTH(C213,0)+1</f>
        <v>43586</v>
      </c>
      <c r="D214" s="108" t="n">
        <v>43580</v>
      </c>
      <c r="E214" s="26" t="n">
        <v>5.1655</v>
      </c>
      <c r="F214" s="27" t="n">
        <v>0.17</v>
      </c>
      <c r="G214" s="109" t="n">
        <v>0.0595819343625514</v>
      </c>
      <c r="H214" s="109" t="n">
        <f aca="false">1/((1+G214/2)^(2*((C214-$C$1)/365.25)))</f>
        <v>0.358889136932735</v>
      </c>
      <c r="I214" s="110" t="n">
        <f aca="false">D214-$C$1</f>
        <v>6369</v>
      </c>
      <c r="K214" s="26" t="n">
        <v>5.1245</v>
      </c>
      <c r="L214" s="26" t="n">
        <f aca="false">E214-K214</f>
        <v>0.0409999999999995</v>
      </c>
      <c r="M214" s="27" t="n">
        <v>0.17</v>
      </c>
      <c r="N214" s="112" t="n">
        <f aca="false">(F214-M214)*100</f>
        <v>0</v>
      </c>
      <c r="P214" s="113" t="e">
        <f aca="false">#REF!</f>
        <v>#REF!</v>
      </c>
      <c r="Q214" s="113" t="e">
        <f aca="false">#REF!</f>
        <v>#REF!</v>
      </c>
      <c r="R214" s="113" t="n">
        <v>0</v>
      </c>
      <c r="S214" s="113" t="e">
        <f aca="false">P214+Q214+R214</f>
        <v>#REF!</v>
      </c>
      <c r="T214" s="113" t="e">
        <f aca="false">S214/10000</f>
        <v>#REF!</v>
      </c>
      <c r="V214" s="113" t="e">
        <f aca="false">#REF!</f>
        <v>#REF!</v>
      </c>
      <c r="W214" s="113" t="e">
        <f aca="false">#REF!</f>
        <v>#REF!</v>
      </c>
      <c r="X214" s="113" t="n">
        <v>0</v>
      </c>
      <c r="Y214" s="113" t="e">
        <f aca="false">V214+W214+X214</f>
        <v>#REF!</v>
      </c>
      <c r="Z214" s="113" t="e">
        <f aca="false">Y214/1000</f>
        <v>#REF!</v>
      </c>
      <c r="AB214" s="113" t="e">
        <f aca="false">#REF!</f>
        <v>#REF!</v>
      </c>
      <c r="AC214" s="113" t="e">
        <f aca="false">#REF!</f>
        <v>#REF!</v>
      </c>
      <c r="AD214" s="113" t="n">
        <v>0</v>
      </c>
      <c r="AE214" s="113" t="e">
        <f aca="false">AB214+AC214+AD214</f>
        <v>#REF!</v>
      </c>
      <c r="AF214" s="113" t="e">
        <f aca="false">AE214/100</f>
        <v>#REF!</v>
      </c>
      <c r="AH214" s="113" t="e">
        <f aca="false">#REF!</f>
        <v>#REF!</v>
      </c>
      <c r="AI214" s="113" t="e">
        <f aca="false">#REF!</f>
        <v>#REF!</v>
      </c>
      <c r="AJ214" s="113" t="n">
        <v>0</v>
      </c>
      <c r="AK214" s="113" t="e">
        <f aca="false">AH214+AI214+AJ214</f>
        <v>#REF!</v>
      </c>
      <c r="AL214" s="113" t="e">
        <f aca="false">AK214/365.25</f>
        <v>#REF!</v>
      </c>
      <c r="AN214" s="113" t="e">
        <f aca="false">#REF!</f>
        <v>#REF!</v>
      </c>
      <c r="AO214" s="113" t="e">
        <f aca="false">#REF!</f>
        <v>#REF!</v>
      </c>
      <c r="AP214" s="113" t="n">
        <v>0</v>
      </c>
      <c r="AQ214" s="113" t="e">
        <f aca="false">AN214+AO214+AP214</f>
        <v>#REF!</v>
      </c>
      <c r="AR214" s="113" t="e">
        <f aca="false">AQ214/10</f>
        <v>#REF!</v>
      </c>
      <c r="AT214" s="113" t="n">
        <v>0</v>
      </c>
      <c r="AU214" s="113" t="n">
        <v>0</v>
      </c>
      <c r="AV214" s="113" t="n">
        <f aca="false">AT214+AU214</f>
        <v>0</v>
      </c>
      <c r="AW214" s="113"/>
      <c r="AX214" s="113"/>
      <c r="AZ214" s="114" t="n">
        <v>0</v>
      </c>
      <c r="BE214" s="114" t="n">
        <v>0</v>
      </c>
      <c r="BF214" s="114" t="n">
        <v>0</v>
      </c>
      <c r="BG214" s="114" t="n">
        <v>0</v>
      </c>
    </row>
    <row r="215" customFormat="false" ht="12.75" hidden="false" customHeight="false" outlineLevel="0" collapsed="false">
      <c r="C215" s="107" t="n">
        <f aca="false">EOMONTH(C214,0)+1</f>
        <v>43617</v>
      </c>
      <c r="D215" s="108" t="n">
        <v>43613</v>
      </c>
      <c r="E215" s="26" t="n">
        <v>5.2055</v>
      </c>
      <c r="F215" s="27" t="n">
        <v>0.17</v>
      </c>
      <c r="G215" s="109" t="n">
        <v>0.0596295839554224</v>
      </c>
      <c r="H215" s="109" t="n">
        <f aca="false">1/((1+G215/2)^(2*((C215-$C$1)/365.25)))</f>
        <v>0.356815537761914</v>
      </c>
      <c r="I215" s="110" t="n">
        <f aca="false">D215-$C$1</f>
        <v>6402</v>
      </c>
      <c r="K215" s="26" t="n">
        <v>5.1645</v>
      </c>
      <c r="L215" s="26" t="n">
        <f aca="false">E215-K215</f>
        <v>0.0409999999999986</v>
      </c>
      <c r="M215" s="27" t="n">
        <v>0.17</v>
      </c>
      <c r="N215" s="112" t="n">
        <f aca="false">(F215-M215)*100</f>
        <v>0</v>
      </c>
      <c r="P215" s="113" t="e">
        <f aca="false">#REF!</f>
        <v>#REF!</v>
      </c>
      <c r="Q215" s="113" t="e">
        <f aca="false">#REF!</f>
        <v>#REF!</v>
      </c>
      <c r="R215" s="113" t="n">
        <v>0</v>
      </c>
      <c r="S215" s="113" t="e">
        <f aca="false">P215+Q215+R215</f>
        <v>#REF!</v>
      </c>
      <c r="T215" s="113" t="e">
        <f aca="false">S215/10000</f>
        <v>#REF!</v>
      </c>
      <c r="V215" s="113" t="e">
        <f aca="false">#REF!</f>
        <v>#REF!</v>
      </c>
      <c r="W215" s="113" t="e">
        <f aca="false">#REF!</f>
        <v>#REF!</v>
      </c>
      <c r="X215" s="113" t="n">
        <v>0</v>
      </c>
      <c r="Y215" s="113" t="e">
        <f aca="false">V215+W215+X215</f>
        <v>#REF!</v>
      </c>
      <c r="Z215" s="113" t="e">
        <f aca="false">Y215/1000</f>
        <v>#REF!</v>
      </c>
      <c r="AB215" s="113" t="e">
        <f aca="false">#REF!</f>
        <v>#REF!</v>
      </c>
      <c r="AC215" s="113" t="e">
        <f aca="false">#REF!</f>
        <v>#REF!</v>
      </c>
      <c r="AD215" s="113" t="n">
        <v>0</v>
      </c>
      <c r="AE215" s="113" t="e">
        <f aca="false">AB215+AC215+AD215</f>
        <v>#REF!</v>
      </c>
      <c r="AF215" s="113" t="e">
        <f aca="false">AE215/100</f>
        <v>#REF!</v>
      </c>
      <c r="AH215" s="113" t="e">
        <f aca="false">#REF!</f>
        <v>#REF!</v>
      </c>
      <c r="AI215" s="113" t="e">
        <f aca="false">#REF!</f>
        <v>#REF!</v>
      </c>
      <c r="AJ215" s="113" t="n">
        <v>0</v>
      </c>
      <c r="AK215" s="113" t="e">
        <f aca="false">AH215+AI215+AJ215</f>
        <v>#REF!</v>
      </c>
      <c r="AL215" s="113" t="e">
        <f aca="false">AK215/365.25</f>
        <v>#REF!</v>
      </c>
      <c r="AN215" s="113" t="e">
        <f aca="false">#REF!</f>
        <v>#REF!</v>
      </c>
      <c r="AO215" s="113" t="e">
        <f aca="false">#REF!</f>
        <v>#REF!</v>
      </c>
      <c r="AP215" s="113" t="n">
        <v>0</v>
      </c>
      <c r="AQ215" s="113" t="e">
        <f aca="false">AN215+AO215+AP215</f>
        <v>#REF!</v>
      </c>
      <c r="AR215" s="113" t="e">
        <f aca="false">AQ215/10</f>
        <v>#REF!</v>
      </c>
      <c r="AT215" s="113" t="n">
        <v>0</v>
      </c>
      <c r="AU215" s="113" t="n">
        <v>0</v>
      </c>
      <c r="AV215" s="113" t="n">
        <f aca="false">AT215+AU215</f>
        <v>0</v>
      </c>
      <c r="AW215" s="113"/>
      <c r="AX215" s="113"/>
      <c r="AZ215" s="114" t="n">
        <v>0</v>
      </c>
      <c r="BE215" s="114" t="n">
        <v>0</v>
      </c>
      <c r="BF215" s="114" t="n">
        <v>0</v>
      </c>
      <c r="BG215" s="114" t="n">
        <v>0</v>
      </c>
    </row>
    <row r="216" customFormat="false" ht="12.75" hidden="false" customHeight="false" outlineLevel="0" collapsed="false">
      <c r="C216" s="107" t="n">
        <f aca="false">EOMONTH(C215,0)+1</f>
        <v>43647</v>
      </c>
      <c r="D216" s="108" t="n">
        <v>43641</v>
      </c>
      <c r="E216" s="26" t="n">
        <v>5.2505</v>
      </c>
      <c r="F216" s="27" t="n">
        <v>0.17</v>
      </c>
      <c r="G216" s="109" t="n">
        <v>0.0596756964653711</v>
      </c>
      <c r="H216" s="109" t="n">
        <f aca="false">1/((1+G216/2)^(2*((C216-$C$1)/365.25)))</f>
        <v>0.354817589923019</v>
      </c>
      <c r="I216" s="110" t="n">
        <f aca="false">D216-$C$1</f>
        <v>6430</v>
      </c>
      <c r="K216" s="26" t="n">
        <v>5.2095</v>
      </c>
      <c r="L216" s="26" t="n">
        <f aca="false">E216-K216</f>
        <v>0.0409999999999995</v>
      </c>
      <c r="M216" s="27" t="n">
        <v>0.17</v>
      </c>
      <c r="N216" s="112" t="n">
        <f aca="false">(F216-M216)*100</f>
        <v>0</v>
      </c>
      <c r="P216" s="113" t="e">
        <f aca="false">#REF!</f>
        <v>#REF!</v>
      </c>
      <c r="Q216" s="113" t="e">
        <f aca="false">#REF!</f>
        <v>#REF!</v>
      </c>
      <c r="R216" s="113" t="n">
        <v>0</v>
      </c>
      <c r="S216" s="113" t="e">
        <f aca="false">P216+Q216+R216</f>
        <v>#REF!</v>
      </c>
      <c r="T216" s="113" t="e">
        <f aca="false">S216/10000</f>
        <v>#REF!</v>
      </c>
      <c r="V216" s="113" t="e">
        <f aca="false">#REF!</f>
        <v>#REF!</v>
      </c>
      <c r="W216" s="113" t="e">
        <f aca="false">#REF!</f>
        <v>#REF!</v>
      </c>
      <c r="X216" s="113" t="n">
        <v>0</v>
      </c>
      <c r="Y216" s="113" t="e">
        <f aca="false">V216+W216+X216</f>
        <v>#REF!</v>
      </c>
      <c r="Z216" s="113" t="e">
        <f aca="false">Y216/1000</f>
        <v>#REF!</v>
      </c>
      <c r="AB216" s="113" t="e">
        <f aca="false">#REF!</f>
        <v>#REF!</v>
      </c>
      <c r="AC216" s="113" t="e">
        <f aca="false">#REF!</f>
        <v>#REF!</v>
      </c>
      <c r="AD216" s="113" t="n">
        <v>0</v>
      </c>
      <c r="AE216" s="113" t="e">
        <f aca="false">AB216+AC216+AD216</f>
        <v>#REF!</v>
      </c>
      <c r="AF216" s="113" t="e">
        <f aca="false">AE216/100</f>
        <v>#REF!</v>
      </c>
      <c r="AH216" s="113" t="e">
        <f aca="false">#REF!</f>
        <v>#REF!</v>
      </c>
      <c r="AI216" s="113" t="e">
        <f aca="false">#REF!</f>
        <v>#REF!</v>
      </c>
      <c r="AJ216" s="113" t="n">
        <v>0</v>
      </c>
      <c r="AK216" s="113" t="e">
        <f aca="false">AH216+AI216+AJ216</f>
        <v>#REF!</v>
      </c>
      <c r="AL216" s="113" t="e">
        <f aca="false">AK216/365.25</f>
        <v>#REF!</v>
      </c>
      <c r="AN216" s="113" t="e">
        <f aca="false">#REF!</f>
        <v>#REF!</v>
      </c>
      <c r="AO216" s="113" t="e">
        <f aca="false">#REF!</f>
        <v>#REF!</v>
      </c>
      <c r="AP216" s="113" t="n">
        <v>0</v>
      </c>
      <c r="AQ216" s="113" t="e">
        <f aca="false">AN216+AO216+AP216</f>
        <v>#REF!</v>
      </c>
      <c r="AR216" s="113" t="e">
        <f aca="false">AQ216/10</f>
        <v>#REF!</v>
      </c>
      <c r="AT216" s="113" t="n">
        <v>0</v>
      </c>
      <c r="AU216" s="113" t="n">
        <v>0</v>
      </c>
      <c r="AV216" s="113" t="n">
        <f aca="false">AT216+AU216</f>
        <v>0</v>
      </c>
      <c r="AW216" s="113"/>
      <c r="AX216" s="113"/>
      <c r="AZ216" s="114" t="n">
        <v>0</v>
      </c>
      <c r="BE216" s="114" t="n">
        <v>0</v>
      </c>
      <c r="BF216" s="114" t="n">
        <v>0</v>
      </c>
      <c r="BG216" s="114" t="n">
        <v>0</v>
      </c>
    </row>
    <row r="217" customFormat="false" ht="12.75" hidden="false" customHeight="false" outlineLevel="0" collapsed="false">
      <c r="C217" s="107" t="n">
        <f aca="false">EOMONTH(C216,0)+1</f>
        <v>43678</v>
      </c>
      <c r="D217" s="108" t="n">
        <v>43672</v>
      </c>
      <c r="E217" s="26" t="n">
        <v>5.2895</v>
      </c>
      <c r="F217" s="27" t="n">
        <v>0.17</v>
      </c>
      <c r="G217" s="109" t="n">
        <v>0.0597233460597266</v>
      </c>
      <c r="H217" s="109" t="n">
        <f aca="false">1/((1+G217/2)^(2*((C217-$C$1)/365.25)))</f>
        <v>0.352762076570689</v>
      </c>
      <c r="I217" s="110" t="n">
        <f aca="false">D217-$C$1</f>
        <v>6461</v>
      </c>
      <c r="K217" s="26" t="n">
        <v>5.2485</v>
      </c>
      <c r="L217" s="26" t="n">
        <f aca="false">E217-K217</f>
        <v>0.0409999999999995</v>
      </c>
      <c r="M217" s="27" t="n">
        <v>0.17</v>
      </c>
      <c r="N217" s="112" t="n">
        <f aca="false">(F217-M217)*100</f>
        <v>0</v>
      </c>
      <c r="P217" s="113" t="e">
        <f aca="false">#REF!</f>
        <v>#REF!</v>
      </c>
      <c r="Q217" s="113" t="e">
        <f aca="false">#REF!</f>
        <v>#REF!</v>
      </c>
      <c r="R217" s="113" t="n">
        <v>0</v>
      </c>
      <c r="S217" s="113" t="e">
        <f aca="false">P217+Q217+R217</f>
        <v>#REF!</v>
      </c>
      <c r="T217" s="113" t="e">
        <f aca="false">S217/10000</f>
        <v>#REF!</v>
      </c>
      <c r="V217" s="113" t="e">
        <f aca="false">#REF!</f>
        <v>#REF!</v>
      </c>
      <c r="W217" s="113" t="e">
        <f aca="false">#REF!</f>
        <v>#REF!</v>
      </c>
      <c r="X217" s="113" t="n">
        <v>0</v>
      </c>
      <c r="Y217" s="113" t="e">
        <f aca="false">V217+W217+X217</f>
        <v>#REF!</v>
      </c>
      <c r="Z217" s="113" t="e">
        <f aca="false">Y217/1000</f>
        <v>#REF!</v>
      </c>
      <c r="AB217" s="113" t="e">
        <f aca="false">#REF!</f>
        <v>#REF!</v>
      </c>
      <c r="AC217" s="113" t="e">
        <f aca="false">#REF!</f>
        <v>#REF!</v>
      </c>
      <c r="AD217" s="113" t="n">
        <v>0</v>
      </c>
      <c r="AE217" s="113" t="e">
        <f aca="false">AB217+AC217+AD217</f>
        <v>#REF!</v>
      </c>
      <c r="AF217" s="113" t="e">
        <f aca="false">AE217/100</f>
        <v>#REF!</v>
      </c>
      <c r="AH217" s="113" t="e">
        <f aca="false">#REF!</f>
        <v>#REF!</v>
      </c>
      <c r="AI217" s="113" t="e">
        <f aca="false">#REF!</f>
        <v>#REF!</v>
      </c>
      <c r="AJ217" s="113" t="n">
        <v>0</v>
      </c>
      <c r="AK217" s="113" t="e">
        <f aca="false">AH217+AI217+AJ217</f>
        <v>#REF!</v>
      </c>
      <c r="AL217" s="113" t="e">
        <f aca="false">AK217/365.25</f>
        <v>#REF!</v>
      </c>
      <c r="AN217" s="113" t="e">
        <f aca="false">#REF!</f>
        <v>#REF!</v>
      </c>
      <c r="AO217" s="113" t="e">
        <f aca="false">#REF!</f>
        <v>#REF!</v>
      </c>
      <c r="AP217" s="113" t="n">
        <v>0</v>
      </c>
      <c r="AQ217" s="113" t="e">
        <f aca="false">AN217+AO217+AP217</f>
        <v>#REF!</v>
      </c>
      <c r="AR217" s="113" t="e">
        <f aca="false">AQ217/10</f>
        <v>#REF!</v>
      </c>
      <c r="AT217" s="113" t="n">
        <v>0</v>
      </c>
      <c r="AU217" s="113" t="n">
        <v>0</v>
      </c>
      <c r="AV217" s="113" t="n">
        <f aca="false">AT217+AU217</f>
        <v>0</v>
      </c>
      <c r="AW217" s="113"/>
      <c r="AX217" s="113"/>
      <c r="AZ217" s="114" t="n">
        <v>0</v>
      </c>
      <c r="BE217" s="114" t="n">
        <v>0</v>
      </c>
      <c r="BF217" s="114" t="n">
        <v>0</v>
      </c>
      <c r="BG217" s="114" t="n">
        <v>0</v>
      </c>
    </row>
    <row r="218" customFormat="false" ht="12.75" hidden="false" customHeight="false" outlineLevel="0" collapsed="false">
      <c r="C218" s="107" t="n">
        <f aca="false">EOMONTH(C217,0)+1</f>
        <v>43709</v>
      </c>
      <c r="D218" s="108" t="n">
        <v>43704</v>
      </c>
      <c r="E218" s="26" t="n">
        <v>5.2785</v>
      </c>
      <c r="F218" s="27" t="n">
        <v>0.17</v>
      </c>
      <c r="G218" s="109" t="n">
        <v>0.0597709956548371</v>
      </c>
      <c r="H218" s="109" t="n">
        <f aca="false">1/((1+G218/2)^(2*((C218-$C$1)/365.25)))</f>
        <v>0.350715723293944</v>
      </c>
      <c r="I218" s="110" t="n">
        <f aca="false">D218-$C$1</f>
        <v>6493</v>
      </c>
      <c r="K218" s="26" t="n">
        <v>5.2375</v>
      </c>
      <c r="L218" s="26" t="n">
        <f aca="false">E218-K218</f>
        <v>0.0409999999999995</v>
      </c>
      <c r="M218" s="27" t="n">
        <v>0.17</v>
      </c>
      <c r="N218" s="112" t="n">
        <f aca="false">(F218-M218)*100</f>
        <v>0</v>
      </c>
      <c r="P218" s="113" t="e">
        <f aca="false">#REF!</f>
        <v>#REF!</v>
      </c>
      <c r="Q218" s="113" t="e">
        <f aca="false">#REF!</f>
        <v>#REF!</v>
      </c>
      <c r="R218" s="113" t="n">
        <v>0</v>
      </c>
      <c r="S218" s="113" t="e">
        <f aca="false">P218+Q218+R218</f>
        <v>#REF!</v>
      </c>
      <c r="T218" s="113" t="e">
        <f aca="false">S218/10000</f>
        <v>#REF!</v>
      </c>
      <c r="V218" s="113" t="e">
        <f aca="false">#REF!</f>
        <v>#REF!</v>
      </c>
      <c r="W218" s="113" t="e">
        <f aca="false">#REF!</f>
        <v>#REF!</v>
      </c>
      <c r="X218" s="113" t="n">
        <v>0</v>
      </c>
      <c r="Y218" s="113" t="e">
        <f aca="false">V218+W218+X218</f>
        <v>#REF!</v>
      </c>
      <c r="Z218" s="113" t="e">
        <f aca="false">Y218/1000</f>
        <v>#REF!</v>
      </c>
      <c r="AB218" s="113" t="e">
        <f aca="false">#REF!</f>
        <v>#REF!</v>
      </c>
      <c r="AC218" s="113" t="e">
        <f aca="false">#REF!</f>
        <v>#REF!</v>
      </c>
      <c r="AD218" s="113" t="n">
        <v>0</v>
      </c>
      <c r="AE218" s="113" t="e">
        <f aca="false">AB218+AC218+AD218</f>
        <v>#REF!</v>
      </c>
      <c r="AF218" s="113" t="e">
        <f aca="false">AE218/100</f>
        <v>#REF!</v>
      </c>
      <c r="AH218" s="113" t="e">
        <f aca="false">#REF!</f>
        <v>#REF!</v>
      </c>
      <c r="AI218" s="113" t="e">
        <f aca="false">#REF!</f>
        <v>#REF!</v>
      </c>
      <c r="AJ218" s="113" t="n">
        <v>0</v>
      </c>
      <c r="AK218" s="113" t="e">
        <f aca="false">AH218+AI218+AJ218</f>
        <v>#REF!</v>
      </c>
      <c r="AL218" s="113" t="e">
        <f aca="false">AK218/365.25</f>
        <v>#REF!</v>
      </c>
      <c r="AN218" s="113" t="e">
        <f aca="false">#REF!</f>
        <v>#REF!</v>
      </c>
      <c r="AO218" s="113" t="e">
        <f aca="false">#REF!</f>
        <v>#REF!</v>
      </c>
      <c r="AP218" s="113" t="n">
        <v>0</v>
      </c>
      <c r="AQ218" s="113" t="e">
        <f aca="false">AN218+AO218+AP218</f>
        <v>#REF!</v>
      </c>
      <c r="AR218" s="113" t="e">
        <f aca="false">AQ218/10</f>
        <v>#REF!</v>
      </c>
      <c r="AT218" s="113" t="n">
        <v>0</v>
      </c>
      <c r="AU218" s="113" t="n">
        <v>0</v>
      </c>
      <c r="AV218" s="113" t="n">
        <f aca="false">AT218+AU218</f>
        <v>0</v>
      </c>
      <c r="AW218" s="113"/>
      <c r="AX218" s="113"/>
      <c r="AZ218" s="114" t="n">
        <v>0</v>
      </c>
      <c r="BE218" s="114" t="n">
        <v>0</v>
      </c>
      <c r="BF218" s="114" t="n">
        <v>0</v>
      </c>
      <c r="BG218" s="114" t="n">
        <v>0</v>
      </c>
    </row>
    <row r="219" customFormat="false" ht="12.75" hidden="false" customHeight="false" outlineLevel="0" collapsed="false">
      <c r="C219" s="107" t="n">
        <f aca="false">EOMONTH(C218,0)+1</f>
        <v>43739</v>
      </c>
      <c r="D219" s="108" t="n">
        <v>43733</v>
      </c>
      <c r="E219" s="26" t="n">
        <v>5.2935</v>
      </c>
      <c r="F219" s="27" t="n">
        <v>0.17</v>
      </c>
      <c r="G219" s="109" t="n">
        <v>0.0598171081669525</v>
      </c>
      <c r="H219" s="109" t="n">
        <f aca="false">1/((1+G219/2)^(2*((C219-$C$1)/365.25)))</f>
        <v>0.348744083180579</v>
      </c>
      <c r="I219" s="110" t="n">
        <f aca="false">D219-$C$1</f>
        <v>6522</v>
      </c>
      <c r="K219" s="26" t="n">
        <v>5.2525</v>
      </c>
      <c r="L219" s="26" t="n">
        <f aca="false">E219-K219</f>
        <v>0.0409999999999995</v>
      </c>
      <c r="M219" s="27" t="n">
        <v>0.17</v>
      </c>
      <c r="N219" s="112" t="n">
        <f aca="false">(F219-M219)*100</f>
        <v>0</v>
      </c>
      <c r="P219" s="113" t="e">
        <f aca="false">#REF!</f>
        <v>#REF!</v>
      </c>
      <c r="Q219" s="113" t="e">
        <f aca="false">#REF!</f>
        <v>#REF!</v>
      </c>
      <c r="R219" s="113" t="n">
        <v>0</v>
      </c>
      <c r="S219" s="113" t="e">
        <f aca="false">P219+Q219+R219</f>
        <v>#REF!</v>
      </c>
      <c r="T219" s="113" t="e">
        <f aca="false">S219/10000</f>
        <v>#REF!</v>
      </c>
      <c r="V219" s="113" t="e">
        <f aca="false">#REF!</f>
        <v>#REF!</v>
      </c>
      <c r="W219" s="113" t="e">
        <f aca="false">#REF!</f>
        <v>#REF!</v>
      </c>
      <c r="X219" s="113" t="n">
        <v>0</v>
      </c>
      <c r="Y219" s="113" t="e">
        <f aca="false">V219+W219+X219</f>
        <v>#REF!</v>
      </c>
      <c r="Z219" s="113" t="e">
        <f aca="false">Y219/1000</f>
        <v>#REF!</v>
      </c>
      <c r="AB219" s="113" t="e">
        <f aca="false">#REF!</f>
        <v>#REF!</v>
      </c>
      <c r="AC219" s="113" t="e">
        <f aca="false">#REF!</f>
        <v>#REF!</v>
      </c>
      <c r="AD219" s="113" t="n">
        <v>0</v>
      </c>
      <c r="AE219" s="113" t="e">
        <f aca="false">AB219+AC219+AD219</f>
        <v>#REF!</v>
      </c>
      <c r="AF219" s="113" t="e">
        <f aca="false">AE219/100</f>
        <v>#REF!</v>
      </c>
      <c r="AH219" s="113" t="e">
        <f aca="false">#REF!</f>
        <v>#REF!</v>
      </c>
      <c r="AI219" s="113" t="e">
        <f aca="false">#REF!</f>
        <v>#REF!</v>
      </c>
      <c r="AJ219" s="113" t="n">
        <v>0</v>
      </c>
      <c r="AK219" s="113" t="e">
        <f aca="false">AH219+AI219+AJ219</f>
        <v>#REF!</v>
      </c>
      <c r="AL219" s="113" t="e">
        <f aca="false">AK219/365.25</f>
        <v>#REF!</v>
      </c>
      <c r="AN219" s="113" t="e">
        <f aca="false">#REF!</f>
        <v>#REF!</v>
      </c>
      <c r="AO219" s="113" t="e">
        <f aca="false">#REF!</f>
        <v>#REF!</v>
      </c>
      <c r="AP219" s="113" t="n">
        <v>0</v>
      </c>
      <c r="AQ219" s="113" t="e">
        <f aca="false">AN219+AO219+AP219</f>
        <v>#REF!</v>
      </c>
      <c r="AR219" s="113" t="e">
        <f aca="false">AQ219/10</f>
        <v>#REF!</v>
      </c>
      <c r="AT219" s="113" t="n">
        <v>0</v>
      </c>
      <c r="AU219" s="113" t="n">
        <v>0</v>
      </c>
      <c r="AV219" s="113" t="n">
        <f aca="false">AT219+AU219</f>
        <v>0</v>
      </c>
      <c r="AW219" s="113"/>
      <c r="AX219" s="113"/>
      <c r="AZ219" s="114" t="n">
        <v>0</v>
      </c>
      <c r="BE219" s="114" t="n">
        <v>0</v>
      </c>
      <c r="BF219" s="114" t="n">
        <v>0</v>
      </c>
      <c r="BG219" s="114" t="n">
        <v>0</v>
      </c>
    </row>
    <row r="220" customFormat="false" ht="12.75" hidden="false" customHeight="false" outlineLevel="0" collapsed="false">
      <c r="C220" s="107" t="n">
        <f aca="false">EOMONTH(C219,0)+1</f>
        <v>43770</v>
      </c>
      <c r="D220" s="108" t="n">
        <v>43766</v>
      </c>
      <c r="E220" s="26" t="n">
        <v>5.4505</v>
      </c>
      <c r="F220" s="27" t="n">
        <v>0.17</v>
      </c>
      <c r="G220" s="109" t="n">
        <v>0.0598647577635472</v>
      </c>
      <c r="H220" s="109" t="n">
        <f aca="false">1/((1+G220/2)^(2*((C220-$C$1)/365.25)))</f>
        <v>0.346715692959885</v>
      </c>
      <c r="I220" s="110" t="n">
        <f aca="false">D220-$C$1</f>
        <v>6555</v>
      </c>
      <c r="K220" s="26" t="n">
        <v>5.4095</v>
      </c>
      <c r="L220" s="26" t="n">
        <f aca="false">E220-K220</f>
        <v>0.0409999999999986</v>
      </c>
      <c r="M220" s="27" t="n">
        <v>0.17</v>
      </c>
      <c r="N220" s="112" t="n">
        <f aca="false">(F220-M220)*100</f>
        <v>0</v>
      </c>
      <c r="P220" s="113" t="e">
        <f aca="false">#REF!</f>
        <v>#REF!</v>
      </c>
      <c r="Q220" s="113" t="e">
        <f aca="false">#REF!</f>
        <v>#REF!</v>
      </c>
      <c r="R220" s="113" t="n">
        <v>0</v>
      </c>
      <c r="S220" s="113" t="e">
        <f aca="false">P220+Q220+R220</f>
        <v>#REF!</v>
      </c>
      <c r="T220" s="113" t="e">
        <f aca="false">S220/10000</f>
        <v>#REF!</v>
      </c>
      <c r="V220" s="113" t="e">
        <f aca="false">#REF!</f>
        <v>#REF!</v>
      </c>
      <c r="W220" s="113" t="e">
        <f aca="false">#REF!</f>
        <v>#REF!</v>
      </c>
      <c r="X220" s="113" t="n">
        <v>0</v>
      </c>
      <c r="Y220" s="113" t="e">
        <f aca="false">V220+W220+X220</f>
        <v>#REF!</v>
      </c>
      <c r="Z220" s="113" t="e">
        <f aca="false">Y220/1000</f>
        <v>#REF!</v>
      </c>
      <c r="AB220" s="113" t="e">
        <f aca="false">#REF!</f>
        <v>#REF!</v>
      </c>
      <c r="AC220" s="113" t="e">
        <f aca="false">#REF!</f>
        <v>#REF!</v>
      </c>
      <c r="AD220" s="113" t="n">
        <v>0</v>
      </c>
      <c r="AE220" s="113" t="e">
        <f aca="false">AB220+AC220+AD220</f>
        <v>#REF!</v>
      </c>
      <c r="AF220" s="113" t="e">
        <f aca="false">AE220/100</f>
        <v>#REF!</v>
      </c>
      <c r="AH220" s="113" t="e">
        <f aca="false">#REF!</f>
        <v>#REF!</v>
      </c>
      <c r="AI220" s="113" t="e">
        <f aca="false">#REF!</f>
        <v>#REF!</v>
      </c>
      <c r="AJ220" s="113" t="n">
        <v>0</v>
      </c>
      <c r="AK220" s="113" t="e">
        <f aca="false">AH220+AI220+AJ220</f>
        <v>#REF!</v>
      </c>
      <c r="AL220" s="113" t="e">
        <f aca="false">AK220/365.25</f>
        <v>#REF!</v>
      </c>
      <c r="AN220" s="113" t="e">
        <f aca="false">#REF!</f>
        <v>#REF!</v>
      </c>
      <c r="AO220" s="113" t="e">
        <f aca="false">#REF!</f>
        <v>#REF!</v>
      </c>
      <c r="AP220" s="113" t="n">
        <v>0</v>
      </c>
      <c r="AQ220" s="113" t="e">
        <f aca="false">AN220+AO220+AP220</f>
        <v>#REF!</v>
      </c>
      <c r="AR220" s="113" t="e">
        <f aca="false">AQ220/10</f>
        <v>#REF!</v>
      </c>
      <c r="AT220" s="113" t="n">
        <v>0</v>
      </c>
      <c r="AU220" s="113" t="n">
        <v>0</v>
      </c>
      <c r="AV220" s="113" t="n">
        <f aca="false">AT220+AU220</f>
        <v>0</v>
      </c>
      <c r="AW220" s="113"/>
      <c r="AX220" s="113"/>
      <c r="AZ220" s="114" t="n">
        <v>0</v>
      </c>
      <c r="BE220" s="114" t="n">
        <v>0</v>
      </c>
      <c r="BF220" s="114" t="n">
        <v>0</v>
      </c>
      <c r="BG220" s="114" t="n">
        <v>0</v>
      </c>
    </row>
    <row r="221" customFormat="false" ht="12.75" hidden="false" customHeight="false" outlineLevel="0" collapsed="false">
      <c r="C221" s="107" t="n">
        <f aca="false">EOMONTH(C220,0)+1</f>
        <v>43800</v>
      </c>
      <c r="D221" s="108" t="n">
        <v>43794</v>
      </c>
      <c r="E221" s="26" t="n">
        <v>5.6105</v>
      </c>
      <c r="F221" s="27" t="n">
        <v>0.17</v>
      </c>
      <c r="G221" s="109" t="n">
        <v>0.0599108702770992</v>
      </c>
      <c r="H221" s="109" t="n">
        <f aca="false">1/((1+G221/2)^(2*((C221-$C$1)/365.25)))</f>
        <v>0.34476139671699</v>
      </c>
      <c r="I221" s="110" t="n">
        <f aca="false">D221-$C$1</f>
        <v>6583</v>
      </c>
      <c r="K221" s="26" t="n">
        <v>5.5695</v>
      </c>
      <c r="L221" s="26" t="n">
        <f aca="false">E221-K221</f>
        <v>0.0410000000000004</v>
      </c>
      <c r="M221" s="27" t="n">
        <v>0.17</v>
      </c>
      <c r="N221" s="112" t="n">
        <f aca="false">(F221-M221)*100</f>
        <v>0</v>
      </c>
      <c r="P221" s="113" t="e">
        <f aca="false">#REF!</f>
        <v>#REF!</v>
      </c>
      <c r="Q221" s="113" t="e">
        <f aca="false">#REF!</f>
        <v>#REF!</v>
      </c>
      <c r="R221" s="113" t="n">
        <v>0</v>
      </c>
      <c r="S221" s="113" t="e">
        <f aca="false">P221+Q221+R221</f>
        <v>#REF!</v>
      </c>
      <c r="T221" s="113" t="e">
        <f aca="false">S221/10000</f>
        <v>#REF!</v>
      </c>
      <c r="V221" s="113" t="e">
        <f aca="false">#REF!</f>
        <v>#REF!</v>
      </c>
      <c r="W221" s="113" t="e">
        <f aca="false">#REF!</f>
        <v>#REF!</v>
      </c>
      <c r="X221" s="113" t="n">
        <v>0</v>
      </c>
      <c r="Y221" s="113" t="e">
        <f aca="false">V221+W221+X221</f>
        <v>#REF!</v>
      </c>
      <c r="Z221" s="113" t="e">
        <f aca="false">Y221/1000</f>
        <v>#REF!</v>
      </c>
      <c r="AB221" s="113" t="e">
        <f aca="false">#REF!</f>
        <v>#REF!</v>
      </c>
      <c r="AC221" s="113" t="e">
        <f aca="false">#REF!</f>
        <v>#REF!</v>
      </c>
      <c r="AD221" s="113" t="n">
        <v>0</v>
      </c>
      <c r="AE221" s="113" t="e">
        <f aca="false">AB221+AC221+AD221</f>
        <v>#REF!</v>
      </c>
      <c r="AF221" s="113" t="e">
        <f aca="false">AE221/100</f>
        <v>#REF!</v>
      </c>
      <c r="AH221" s="113" t="e">
        <f aca="false">#REF!</f>
        <v>#REF!</v>
      </c>
      <c r="AI221" s="113" t="e">
        <f aca="false">#REF!</f>
        <v>#REF!</v>
      </c>
      <c r="AJ221" s="113" t="n">
        <v>0</v>
      </c>
      <c r="AK221" s="113" t="e">
        <f aca="false">AH221+AI221+AJ221</f>
        <v>#REF!</v>
      </c>
      <c r="AL221" s="113" t="e">
        <f aca="false">AK221/365.25</f>
        <v>#REF!</v>
      </c>
      <c r="AN221" s="113" t="e">
        <f aca="false">#REF!</f>
        <v>#REF!</v>
      </c>
      <c r="AO221" s="113" t="e">
        <f aca="false">#REF!</f>
        <v>#REF!</v>
      </c>
      <c r="AP221" s="113" t="n">
        <v>0</v>
      </c>
      <c r="AQ221" s="113" t="e">
        <f aca="false">AN221+AO221+AP221</f>
        <v>#REF!</v>
      </c>
      <c r="AR221" s="113" t="e">
        <f aca="false">AQ221/10</f>
        <v>#REF!</v>
      </c>
      <c r="AT221" s="113" t="n">
        <v>0</v>
      </c>
      <c r="AU221" s="113" t="n">
        <v>0</v>
      </c>
      <c r="AV221" s="113" t="n">
        <f aca="false">AT221+AU221</f>
        <v>0</v>
      </c>
      <c r="AW221" s="113"/>
      <c r="AX221" s="113"/>
      <c r="AZ221" s="114" t="n">
        <v>0</v>
      </c>
      <c r="BE221" s="114" t="n">
        <v>0</v>
      </c>
      <c r="BF221" s="114" t="n">
        <v>0</v>
      </c>
      <c r="BG221" s="114" t="n">
        <v>0</v>
      </c>
    </row>
    <row r="222" customFormat="false" ht="12.75" hidden="false" customHeight="false" outlineLevel="0" collapsed="false">
      <c r="C222" s="107" t="n">
        <f aca="false">EOMONTH(C221,0)+1</f>
        <v>43831</v>
      </c>
      <c r="D222" s="108" t="n">
        <v>43825</v>
      </c>
      <c r="E222" s="26" t="n">
        <v>5.643</v>
      </c>
      <c r="F222" s="27" t="n">
        <v>0.17</v>
      </c>
      <c r="G222" s="109" t="n">
        <v>0.0599585198751789</v>
      </c>
      <c r="H222" s="109" t="n">
        <f aca="false">1/((1+G222/2)^(2*((C222-$C$1)/365.25)))</f>
        <v>0.342750887263503</v>
      </c>
      <c r="I222" s="110" t="n">
        <f aca="false">D222-$C$1</f>
        <v>6614</v>
      </c>
      <c r="K222" s="26" t="n">
        <v>5.602</v>
      </c>
      <c r="L222" s="26" t="n">
        <f aca="false">E222-K222</f>
        <v>0.0409999999999986</v>
      </c>
      <c r="M222" s="27" t="n">
        <v>0.17</v>
      </c>
      <c r="N222" s="112" t="n">
        <f aca="false">(F222-M222)*100</f>
        <v>0</v>
      </c>
      <c r="P222" s="113" t="e">
        <f aca="false">#REF!</f>
        <v>#REF!</v>
      </c>
      <c r="Q222" s="113" t="e">
        <f aca="false">#REF!</f>
        <v>#REF!</v>
      </c>
      <c r="R222" s="113" t="n">
        <v>0</v>
      </c>
      <c r="S222" s="113" t="e">
        <f aca="false">P222+Q222+R222</f>
        <v>#REF!</v>
      </c>
      <c r="T222" s="113" t="e">
        <f aca="false">S222/10000</f>
        <v>#REF!</v>
      </c>
      <c r="V222" s="113" t="e">
        <f aca="false">#REF!</f>
        <v>#REF!</v>
      </c>
      <c r="W222" s="113" t="e">
        <f aca="false">#REF!</f>
        <v>#REF!</v>
      </c>
      <c r="X222" s="113" t="n">
        <v>0</v>
      </c>
      <c r="Y222" s="113" t="e">
        <f aca="false">V222+W222+X222</f>
        <v>#REF!</v>
      </c>
      <c r="Z222" s="113" t="e">
        <f aca="false">Y222/1000</f>
        <v>#REF!</v>
      </c>
      <c r="AB222" s="113" t="e">
        <f aca="false">#REF!</f>
        <v>#REF!</v>
      </c>
      <c r="AC222" s="113" t="e">
        <f aca="false">#REF!</f>
        <v>#REF!</v>
      </c>
      <c r="AD222" s="113" t="n">
        <v>0</v>
      </c>
      <c r="AE222" s="113" t="e">
        <f aca="false">AB222+AC222+AD222</f>
        <v>#REF!</v>
      </c>
      <c r="AF222" s="113" t="e">
        <f aca="false">AE222/100</f>
        <v>#REF!</v>
      </c>
      <c r="AH222" s="113" t="e">
        <f aca="false">#REF!</f>
        <v>#REF!</v>
      </c>
      <c r="AI222" s="113" t="e">
        <f aca="false">#REF!</f>
        <v>#REF!</v>
      </c>
      <c r="AJ222" s="113" t="n">
        <v>0</v>
      </c>
      <c r="AK222" s="113" t="e">
        <f aca="false">AH222+AI222+AJ222</f>
        <v>#REF!</v>
      </c>
      <c r="AL222" s="113" t="e">
        <f aca="false">AK222/365.25</f>
        <v>#REF!</v>
      </c>
      <c r="AN222" s="113" t="e">
        <f aca="false">#REF!</f>
        <v>#REF!</v>
      </c>
      <c r="AO222" s="113" t="e">
        <f aca="false">#REF!</f>
        <v>#REF!</v>
      </c>
      <c r="AP222" s="113" t="n">
        <v>0</v>
      </c>
      <c r="AQ222" s="113" t="e">
        <f aca="false">AN222+AO222+AP222</f>
        <v>#REF!</v>
      </c>
      <c r="AR222" s="113" t="e">
        <f aca="false">AQ222/10</f>
        <v>#REF!</v>
      </c>
      <c r="AT222" s="113" t="n">
        <v>0</v>
      </c>
      <c r="AU222" s="113" t="n">
        <v>0</v>
      </c>
      <c r="AV222" s="113" t="n">
        <f aca="false">AT222+AU222</f>
        <v>0</v>
      </c>
      <c r="AW222" s="113"/>
      <c r="AX222" s="113"/>
      <c r="AZ222" s="114" t="n">
        <v>0</v>
      </c>
      <c r="BE222" s="114" t="n">
        <v>0</v>
      </c>
      <c r="BF222" s="114" t="n">
        <v>0</v>
      </c>
      <c r="BG222" s="114" t="n">
        <v>0</v>
      </c>
    </row>
    <row r="223" customFormat="false" ht="12.75" hidden="false" customHeight="false" outlineLevel="0" collapsed="false">
      <c r="C223" s="107" t="n">
        <f aca="false">EOMONTH(C222,0)+1</f>
        <v>43862</v>
      </c>
      <c r="D223" s="108" t="n">
        <v>43858</v>
      </c>
      <c r="E223" s="26" t="n">
        <v>5.559</v>
      </c>
      <c r="F223" s="27" t="n">
        <v>0.17</v>
      </c>
      <c r="G223" s="109" t="n">
        <v>0.0600061694740126</v>
      </c>
      <c r="H223" s="109" t="n">
        <f aca="false">1/((1+G223/2)^(2*((C223-$C$1)/365.25)))</f>
        <v>0.340749432999938</v>
      </c>
      <c r="I223" s="110" t="n">
        <f aca="false">D223-$C$1</f>
        <v>6647</v>
      </c>
      <c r="K223" s="26" t="n">
        <v>5.518</v>
      </c>
      <c r="L223" s="26" t="n">
        <f aca="false">E223-K223</f>
        <v>0.0409999999999995</v>
      </c>
      <c r="M223" s="27" t="n">
        <v>0.17</v>
      </c>
      <c r="N223" s="112" t="n">
        <f aca="false">(F223-M223)*100</f>
        <v>0</v>
      </c>
      <c r="P223" s="113" t="e">
        <f aca="false">#REF!</f>
        <v>#REF!</v>
      </c>
      <c r="Q223" s="113" t="e">
        <f aca="false">#REF!</f>
        <v>#REF!</v>
      </c>
      <c r="R223" s="113" t="n">
        <v>0</v>
      </c>
      <c r="S223" s="113" t="e">
        <f aca="false">P223+Q223+R223</f>
        <v>#REF!</v>
      </c>
      <c r="T223" s="113" t="e">
        <f aca="false">S223/10000</f>
        <v>#REF!</v>
      </c>
      <c r="V223" s="113" t="e">
        <f aca="false">#REF!</f>
        <v>#REF!</v>
      </c>
      <c r="W223" s="113" t="e">
        <f aca="false">#REF!</f>
        <v>#REF!</v>
      </c>
      <c r="X223" s="113" t="n">
        <v>0</v>
      </c>
      <c r="Y223" s="113" t="e">
        <f aca="false">V223+W223+X223</f>
        <v>#REF!</v>
      </c>
      <c r="Z223" s="113" t="e">
        <f aca="false">Y223/1000</f>
        <v>#REF!</v>
      </c>
      <c r="AB223" s="113" t="e">
        <f aca="false">#REF!</f>
        <v>#REF!</v>
      </c>
      <c r="AC223" s="113" t="e">
        <f aca="false">#REF!</f>
        <v>#REF!</v>
      </c>
      <c r="AD223" s="113" t="n">
        <v>0</v>
      </c>
      <c r="AE223" s="113" t="e">
        <f aca="false">AB223+AC223+AD223</f>
        <v>#REF!</v>
      </c>
      <c r="AF223" s="113" t="e">
        <f aca="false">AE223/100</f>
        <v>#REF!</v>
      </c>
      <c r="AH223" s="113" t="e">
        <f aca="false">#REF!</f>
        <v>#REF!</v>
      </c>
      <c r="AI223" s="113" t="e">
        <f aca="false">#REF!</f>
        <v>#REF!</v>
      </c>
      <c r="AJ223" s="113" t="n">
        <v>0</v>
      </c>
      <c r="AK223" s="113" t="e">
        <f aca="false">AH223+AI223+AJ223</f>
        <v>#REF!</v>
      </c>
      <c r="AL223" s="113" t="e">
        <f aca="false">AK223/365.25</f>
        <v>#REF!</v>
      </c>
      <c r="AN223" s="113" t="e">
        <f aca="false">#REF!</f>
        <v>#REF!</v>
      </c>
      <c r="AO223" s="113" t="e">
        <f aca="false">#REF!</f>
        <v>#REF!</v>
      </c>
      <c r="AP223" s="113" t="n">
        <v>0</v>
      </c>
      <c r="AQ223" s="113" t="e">
        <f aca="false">AN223+AO223+AP223</f>
        <v>#REF!</v>
      </c>
      <c r="AR223" s="113" t="e">
        <f aca="false">AQ223/10</f>
        <v>#REF!</v>
      </c>
      <c r="AT223" s="113" t="n">
        <v>0</v>
      </c>
      <c r="AU223" s="113" t="n">
        <v>0</v>
      </c>
      <c r="AV223" s="113" t="n">
        <f aca="false">AT223+AU223</f>
        <v>0</v>
      </c>
      <c r="AW223" s="113"/>
      <c r="AX223" s="113"/>
      <c r="AZ223" s="114" t="n">
        <v>0</v>
      </c>
      <c r="BE223" s="114" t="n">
        <v>0</v>
      </c>
      <c r="BF223" s="114" t="n">
        <v>0</v>
      </c>
      <c r="BG223" s="114" t="n">
        <v>0</v>
      </c>
    </row>
    <row r="224" customFormat="false" ht="12.75" hidden="false" customHeight="false" outlineLevel="0" collapsed="false">
      <c r="C224" s="107" t="n">
        <f aca="false">EOMONTH(C223,0)+1</f>
        <v>43891</v>
      </c>
      <c r="D224" s="108" t="n">
        <v>43886</v>
      </c>
      <c r="E224" s="26" t="n">
        <v>5.424</v>
      </c>
      <c r="F224" s="27" t="n">
        <v>0.17</v>
      </c>
      <c r="G224" s="109" t="n">
        <v>0.0600507449058632</v>
      </c>
      <c r="H224" s="109" t="n">
        <f aca="false">1/((1+G224/2)^(2*((C224-$C$1)/365.25)))</f>
        <v>0.338885283482948</v>
      </c>
      <c r="I224" s="110" t="n">
        <f aca="false">D224-$C$1</f>
        <v>6675</v>
      </c>
      <c r="K224" s="26" t="n">
        <v>5.383</v>
      </c>
      <c r="L224" s="26" t="n">
        <f aca="false">E224-K224</f>
        <v>0.0409999999999995</v>
      </c>
      <c r="M224" s="27" t="n">
        <v>0.17</v>
      </c>
      <c r="N224" s="112" t="n">
        <f aca="false">(F224-M224)*100</f>
        <v>0</v>
      </c>
      <c r="P224" s="113" t="e">
        <f aca="false">#REF!</f>
        <v>#REF!</v>
      </c>
      <c r="Q224" s="113" t="e">
        <f aca="false">#REF!</f>
        <v>#REF!</v>
      </c>
      <c r="R224" s="113" t="n">
        <v>0</v>
      </c>
      <c r="S224" s="113" t="e">
        <f aca="false">P224+Q224+R224</f>
        <v>#REF!</v>
      </c>
      <c r="T224" s="113" t="e">
        <f aca="false">S224/10000</f>
        <v>#REF!</v>
      </c>
      <c r="V224" s="113" t="e">
        <f aca="false">#REF!</f>
        <v>#REF!</v>
      </c>
      <c r="W224" s="113" t="e">
        <f aca="false">#REF!</f>
        <v>#REF!</v>
      </c>
      <c r="X224" s="113" t="n">
        <v>0</v>
      </c>
      <c r="Y224" s="113" t="e">
        <f aca="false">V224+W224+X224</f>
        <v>#REF!</v>
      </c>
      <c r="Z224" s="113" t="e">
        <f aca="false">Y224/1000</f>
        <v>#REF!</v>
      </c>
      <c r="AB224" s="113" t="e">
        <f aca="false">#REF!</f>
        <v>#REF!</v>
      </c>
      <c r="AC224" s="113" t="e">
        <f aca="false">#REF!</f>
        <v>#REF!</v>
      </c>
      <c r="AD224" s="113" t="n">
        <v>0</v>
      </c>
      <c r="AE224" s="113" t="e">
        <f aca="false">AB224+AC224+AD224</f>
        <v>#REF!</v>
      </c>
      <c r="AF224" s="113" t="e">
        <f aca="false">AE224/100</f>
        <v>#REF!</v>
      </c>
      <c r="AH224" s="113" t="e">
        <f aca="false">#REF!</f>
        <v>#REF!</v>
      </c>
      <c r="AI224" s="113" t="e">
        <f aca="false">#REF!</f>
        <v>#REF!</v>
      </c>
      <c r="AJ224" s="113" t="n">
        <v>0</v>
      </c>
      <c r="AK224" s="113" t="e">
        <f aca="false">AH224+AI224+AJ224</f>
        <v>#REF!</v>
      </c>
      <c r="AL224" s="113" t="e">
        <f aca="false">AK224/365.25</f>
        <v>#REF!</v>
      </c>
      <c r="AN224" s="113" t="e">
        <f aca="false">#REF!</f>
        <v>#REF!</v>
      </c>
      <c r="AO224" s="113" t="e">
        <f aca="false">#REF!</f>
        <v>#REF!</v>
      </c>
      <c r="AP224" s="113" t="n">
        <v>0</v>
      </c>
      <c r="AQ224" s="113" t="e">
        <f aca="false">AN224+AO224+AP224</f>
        <v>#REF!</v>
      </c>
      <c r="AR224" s="113" t="e">
        <f aca="false">AQ224/10</f>
        <v>#REF!</v>
      </c>
      <c r="AT224" s="113" t="n">
        <v>0</v>
      </c>
      <c r="AU224" s="113" t="n">
        <v>0</v>
      </c>
      <c r="AV224" s="113" t="n">
        <f aca="false">AT224+AU224</f>
        <v>0</v>
      </c>
      <c r="AW224" s="113"/>
      <c r="AX224" s="113"/>
      <c r="AZ224" s="114" t="n">
        <v>0</v>
      </c>
      <c r="BE224" s="114" t="n">
        <v>0</v>
      </c>
      <c r="BF224" s="114" t="n">
        <v>0</v>
      </c>
      <c r="BG224" s="114" t="n">
        <v>0</v>
      </c>
    </row>
    <row r="225" customFormat="false" ht="12.75" hidden="false" customHeight="false" outlineLevel="0" collapsed="false">
      <c r="C225" s="107" t="n">
        <f aca="false">EOMONTH(C224,0)+1</f>
        <v>43922</v>
      </c>
      <c r="D225" s="108" t="n">
        <v>43916</v>
      </c>
      <c r="E225" s="26" t="n">
        <v>5.274</v>
      </c>
      <c r="F225" s="27" t="n">
        <v>0.17</v>
      </c>
      <c r="G225" s="109" t="n">
        <v>0.0600983945061571</v>
      </c>
      <c r="H225" s="109" t="n">
        <f aca="false">1/((1+G225/2)^(2*((C225-$C$1)/365.25)))</f>
        <v>0.336901294183541</v>
      </c>
      <c r="I225" s="110" t="n">
        <f aca="false">D225-$C$1</f>
        <v>6705</v>
      </c>
      <c r="K225" s="26" t="n">
        <v>5.233</v>
      </c>
      <c r="L225" s="26" t="n">
        <f aca="false">E225-K225</f>
        <v>0.0409999999999995</v>
      </c>
      <c r="M225" s="27" t="n">
        <v>0.17</v>
      </c>
      <c r="N225" s="112" t="n">
        <f aca="false">(F225-M225)*100</f>
        <v>0</v>
      </c>
      <c r="P225" s="113" t="e">
        <f aca="false">#REF!</f>
        <v>#REF!</v>
      </c>
      <c r="Q225" s="113" t="e">
        <f aca="false">#REF!</f>
        <v>#REF!</v>
      </c>
      <c r="R225" s="113" t="n">
        <v>0</v>
      </c>
      <c r="S225" s="113" t="e">
        <f aca="false">P225+Q225+R225</f>
        <v>#REF!</v>
      </c>
      <c r="T225" s="113" t="e">
        <f aca="false">S225/10000</f>
        <v>#REF!</v>
      </c>
      <c r="V225" s="113" t="e">
        <f aca="false">#REF!</f>
        <v>#REF!</v>
      </c>
      <c r="W225" s="113" t="e">
        <f aca="false">#REF!</f>
        <v>#REF!</v>
      </c>
      <c r="X225" s="113" t="n">
        <v>0</v>
      </c>
      <c r="Y225" s="113" t="e">
        <f aca="false">V225+W225+X225</f>
        <v>#REF!</v>
      </c>
      <c r="Z225" s="113" t="e">
        <f aca="false">Y225/1000</f>
        <v>#REF!</v>
      </c>
      <c r="AB225" s="113" t="e">
        <f aca="false">#REF!</f>
        <v>#REF!</v>
      </c>
      <c r="AC225" s="113" t="e">
        <f aca="false">#REF!</f>
        <v>#REF!</v>
      </c>
      <c r="AD225" s="113" t="n">
        <v>0</v>
      </c>
      <c r="AE225" s="113" t="e">
        <f aca="false">AB225+AC225+AD225</f>
        <v>#REF!</v>
      </c>
      <c r="AF225" s="113" t="e">
        <f aca="false">AE225/100</f>
        <v>#REF!</v>
      </c>
      <c r="AH225" s="113" t="e">
        <f aca="false">#REF!</f>
        <v>#REF!</v>
      </c>
      <c r="AI225" s="113" t="e">
        <f aca="false">#REF!</f>
        <v>#REF!</v>
      </c>
      <c r="AJ225" s="113" t="n">
        <v>0</v>
      </c>
      <c r="AK225" s="113" t="e">
        <f aca="false">AH225+AI225+AJ225</f>
        <v>#REF!</v>
      </c>
      <c r="AL225" s="113" t="e">
        <f aca="false">AK225/365.25</f>
        <v>#REF!</v>
      </c>
      <c r="AN225" s="113" t="e">
        <f aca="false">#REF!</f>
        <v>#REF!</v>
      </c>
      <c r="AO225" s="113" t="e">
        <f aca="false">#REF!</f>
        <v>#REF!</v>
      </c>
      <c r="AP225" s="113" t="n">
        <v>0</v>
      </c>
      <c r="AQ225" s="113" t="e">
        <f aca="false">AN225+AO225+AP225</f>
        <v>#REF!</v>
      </c>
      <c r="AR225" s="113" t="e">
        <f aca="false">AQ225/10</f>
        <v>#REF!</v>
      </c>
      <c r="AT225" s="113" t="n">
        <v>0</v>
      </c>
      <c r="AU225" s="113" t="n">
        <v>0</v>
      </c>
      <c r="AV225" s="113" t="n">
        <f aca="false">AT225+AU225</f>
        <v>0</v>
      </c>
      <c r="AW225" s="113"/>
      <c r="AX225" s="113"/>
      <c r="AZ225" s="114" t="n">
        <v>0</v>
      </c>
      <c r="BE225" s="114" t="n">
        <v>0</v>
      </c>
      <c r="BF225" s="114" t="n">
        <v>0</v>
      </c>
      <c r="BG225" s="114" t="n">
        <v>0</v>
      </c>
    </row>
    <row r="226" customFormat="false" ht="12.75" hidden="false" customHeight="false" outlineLevel="0" collapsed="false">
      <c r="C226" s="107" t="n">
        <f aca="false">EOMONTH(C225,0)+1</f>
        <v>43952</v>
      </c>
      <c r="D226" s="108" t="n">
        <v>43948</v>
      </c>
      <c r="E226" s="26" t="n">
        <v>5.278</v>
      </c>
      <c r="F226" s="27" t="n">
        <v>0.17</v>
      </c>
      <c r="G226" s="109" t="n">
        <v>0.0601445070232889</v>
      </c>
      <c r="H226" s="109" t="n">
        <f aca="false">1/((1+G226/2)^(2*((C226-$C$1)/365.25)))</f>
        <v>0.334989866126452</v>
      </c>
      <c r="I226" s="110" t="n">
        <f aca="false">D226-$C$1</f>
        <v>6737</v>
      </c>
      <c r="K226" s="26" t="n">
        <v>5.237</v>
      </c>
      <c r="L226" s="26" t="n">
        <f aca="false">E226-K226</f>
        <v>0.0409999999999995</v>
      </c>
      <c r="M226" s="27" t="n">
        <v>0.17</v>
      </c>
      <c r="N226" s="112" t="n">
        <f aca="false">(F226-M226)*100</f>
        <v>0</v>
      </c>
      <c r="P226" s="113" t="e">
        <f aca="false">#REF!</f>
        <v>#REF!</v>
      </c>
      <c r="Q226" s="113" t="e">
        <f aca="false">#REF!</f>
        <v>#REF!</v>
      </c>
      <c r="R226" s="113" t="n">
        <v>0</v>
      </c>
      <c r="S226" s="113" t="e">
        <f aca="false">P226+Q226+R226</f>
        <v>#REF!</v>
      </c>
      <c r="T226" s="113" t="e">
        <f aca="false">S226/10000</f>
        <v>#REF!</v>
      </c>
      <c r="V226" s="113" t="e">
        <f aca="false">#REF!</f>
        <v>#REF!</v>
      </c>
      <c r="W226" s="113" t="e">
        <f aca="false">#REF!</f>
        <v>#REF!</v>
      </c>
      <c r="X226" s="113" t="n">
        <v>0</v>
      </c>
      <c r="Y226" s="113" t="e">
        <f aca="false">V226+W226+X226</f>
        <v>#REF!</v>
      </c>
      <c r="Z226" s="113" t="e">
        <f aca="false">Y226/1000</f>
        <v>#REF!</v>
      </c>
      <c r="AB226" s="113" t="e">
        <f aca="false">#REF!</f>
        <v>#REF!</v>
      </c>
      <c r="AC226" s="113" t="e">
        <f aca="false">#REF!</f>
        <v>#REF!</v>
      </c>
      <c r="AD226" s="113" t="n">
        <v>0</v>
      </c>
      <c r="AE226" s="113" t="e">
        <f aca="false">AB226+AC226+AD226</f>
        <v>#REF!</v>
      </c>
      <c r="AF226" s="113" t="e">
        <f aca="false">AE226/100</f>
        <v>#REF!</v>
      </c>
      <c r="AH226" s="113" t="e">
        <f aca="false">#REF!</f>
        <v>#REF!</v>
      </c>
      <c r="AI226" s="113" t="e">
        <f aca="false">#REF!</f>
        <v>#REF!</v>
      </c>
      <c r="AJ226" s="113" t="n">
        <v>0</v>
      </c>
      <c r="AK226" s="113" t="e">
        <f aca="false">AH226+AI226+AJ226</f>
        <v>#REF!</v>
      </c>
      <c r="AL226" s="113" t="e">
        <f aca="false">AK226/365.25</f>
        <v>#REF!</v>
      </c>
      <c r="AN226" s="113" t="e">
        <f aca="false">#REF!</f>
        <v>#REF!</v>
      </c>
      <c r="AO226" s="113" t="e">
        <f aca="false">#REF!</f>
        <v>#REF!</v>
      </c>
      <c r="AP226" s="113" t="n">
        <v>0</v>
      </c>
      <c r="AQ226" s="113" t="e">
        <f aca="false">AN226+AO226+AP226</f>
        <v>#REF!</v>
      </c>
      <c r="AR226" s="113" t="e">
        <f aca="false">AQ226/10</f>
        <v>#REF!</v>
      </c>
      <c r="AT226" s="113" t="n">
        <v>0</v>
      </c>
      <c r="AU226" s="113" t="n">
        <v>0</v>
      </c>
      <c r="AV226" s="113" t="n">
        <f aca="false">AT226+AU226</f>
        <v>0</v>
      </c>
      <c r="AW226" s="113"/>
      <c r="AX226" s="113"/>
      <c r="AZ226" s="114" t="n">
        <v>0</v>
      </c>
      <c r="BE226" s="114" t="n">
        <v>0</v>
      </c>
      <c r="BF226" s="114" t="n">
        <v>0</v>
      </c>
      <c r="BG226" s="114" t="n">
        <v>0</v>
      </c>
    </row>
    <row r="227" customFormat="false" ht="12.75" hidden="false" customHeight="false" outlineLevel="0" collapsed="false">
      <c r="C227" s="107" t="n">
        <f aca="false">EOMONTH(C226,0)+1</f>
        <v>43983</v>
      </c>
      <c r="D227" s="108" t="n">
        <v>43977</v>
      </c>
      <c r="E227" s="26" t="n">
        <v>5.318</v>
      </c>
      <c r="F227" s="27" t="n">
        <v>0.17</v>
      </c>
      <c r="G227" s="109" t="n">
        <v>0.0601921566250669</v>
      </c>
      <c r="H227" s="109" t="n">
        <f aca="false">1/((1+G227/2)^(2*((C227-$C$1)/365.25)))</f>
        <v>0.333023549584329</v>
      </c>
      <c r="I227" s="110" t="n">
        <f aca="false">D227-$C$1</f>
        <v>6766</v>
      </c>
      <c r="K227" s="26" t="n">
        <v>5.277</v>
      </c>
      <c r="L227" s="26" t="n">
        <f aca="false">E227-K227</f>
        <v>0.0409999999999986</v>
      </c>
      <c r="M227" s="27" t="n">
        <v>0.17</v>
      </c>
      <c r="N227" s="112" t="n">
        <f aca="false">(F227-M227)*100</f>
        <v>0</v>
      </c>
      <c r="P227" s="113" t="e">
        <f aca="false">#REF!</f>
        <v>#REF!</v>
      </c>
      <c r="Q227" s="113" t="e">
        <f aca="false">#REF!</f>
        <v>#REF!</v>
      </c>
      <c r="R227" s="113" t="n">
        <v>0</v>
      </c>
      <c r="S227" s="113" t="e">
        <f aca="false">P227+Q227+R227</f>
        <v>#REF!</v>
      </c>
      <c r="T227" s="113" t="e">
        <f aca="false">S227/10000</f>
        <v>#REF!</v>
      </c>
      <c r="V227" s="113" t="e">
        <f aca="false">#REF!</f>
        <v>#REF!</v>
      </c>
      <c r="W227" s="113" t="e">
        <f aca="false">#REF!</f>
        <v>#REF!</v>
      </c>
      <c r="X227" s="113" t="n">
        <v>0</v>
      </c>
      <c r="Y227" s="113" t="e">
        <f aca="false">V227+W227+X227</f>
        <v>#REF!</v>
      </c>
      <c r="Z227" s="113" t="e">
        <f aca="false">Y227/1000</f>
        <v>#REF!</v>
      </c>
      <c r="AB227" s="113" t="e">
        <f aca="false">#REF!</f>
        <v>#REF!</v>
      </c>
      <c r="AC227" s="113" t="e">
        <f aca="false">#REF!</f>
        <v>#REF!</v>
      </c>
      <c r="AD227" s="113" t="n">
        <v>0</v>
      </c>
      <c r="AE227" s="113" t="e">
        <f aca="false">AB227+AC227+AD227</f>
        <v>#REF!</v>
      </c>
      <c r="AF227" s="113" t="e">
        <f aca="false">AE227/100</f>
        <v>#REF!</v>
      </c>
      <c r="AH227" s="113" t="e">
        <f aca="false">#REF!</f>
        <v>#REF!</v>
      </c>
      <c r="AI227" s="113" t="e">
        <f aca="false">#REF!</f>
        <v>#REF!</v>
      </c>
      <c r="AJ227" s="113" t="n">
        <v>0</v>
      </c>
      <c r="AK227" s="113" t="e">
        <f aca="false">AH227+AI227+AJ227</f>
        <v>#REF!</v>
      </c>
      <c r="AL227" s="113" t="e">
        <f aca="false">AK227/365.25</f>
        <v>#REF!</v>
      </c>
      <c r="AN227" s="113" t="e">
        <f aca="false">#REF!</f>
        <v>#REF!</v>
      </c>
      <c r="AO227" s="113" t="e">
        <f aca="false">#REF!</f>
        <v>#REF!</v>
      </c>
      <c r="AP227" s="113" t="n">
        <v>0</v>
      </c>
      <c r="AQ227" s="113" t="e">
        <f aca="false">AN227+AO227+AP227</f>
        <v>#REF!</v>
      </c>
      <c r="AR227" s="113" t="e">
        <f aca="false">AQ227/10</f>
        <v>#REF!</v>
      </c>
      <c r="AT227" s="113" t="n">
        <v>0</v>
      </c>
      <c r="AU227" s="113" t="n">
        <v>0</v>
      </c>
      <c r="AV227" s="113" t="n">
        <f aca="false">AT227+AU227</f>
        <v>0</v>
      </c>
      <c r="AW227" s="113"/>
      <c r="AX227" s="113"/>
      <c r="AZ227" s="114" t="n">
        <v>0</v>
      </c>
      <c r="BE227" s="114" t="n">
        <v>0</v>
      </c>
      <c r="BF227" s="114" t="n">
        <v>0</v>
      </c>
      <c r="BG227" s="114" t="n">
        <v>0</v>
      </c>
    </row>
    <row r="228" customFormat="false" ht="12.75" hidden="false" customHeight="false" outlineLevel="0" collapsed="false">
      <c r="C228" s="107" t="n">
        <f aca="false">EOMONTH(C227,0)+1</f>
        <v>44013</v>
      </c>
      <c r="D228" s="108" t="n">
        <v>44007</v>
      </c>
      <c r="E228" s="26" t="n">
        <v>5.363</v>
      </c>
      <c r="F228" s="27" t="n">
        <v>0.17</v>
      </c>
      <c r="G228" s="109" t="n">
        <v>0.0602382691436354</v>
      </c>
      <c r="H228" s="109" t="n">
        <f aca="false">1/((1+G228/2)^(2*((C228-$C$1)/365.25)))</f>
        <v>0.331129183328101</v>
      </c>
      <c r="I228" s="110" t="n">
        <f aca="false">D228-$C$1</f>
        <v>6796</v>
      </c>
      <c r="K228" s="26" t="n">
        <v>5.322</v>
      </c>
      <c r="L228" s="26" t="n">
        <f aca="false">E228-K228</f>
        <v>0.0409999999999995</v>
      </c>
      <c r="M228" s="27" t="n">
        <v>0.17</v>
      </c>
      <c r="N228" s="112" t="n">
        <f aca="false">(F228-M228)*100</f>
        <v>0</v>
      </c>
      <c r="P228" s="113" t="e">
        <f aca="false">#REF!</f>
        <v>#REF!</v>
      </c>
      <c r="Q228" s="113" t="e">
        <f aca="false">#REF!</f>
        <v>#REF!</v>
      </c>
      <c r="R228" s="113" t="n">
        <v>0</v>
      </c>
      <c r="S228" s="113" t="e">
        <f aca="false">P228+Q228+R228</f>
        <v>#REF!</v>
      </c>
      <c r="T228" s="113" t="e">
        <f aca="false">S228/10000</f>
        <v>#REF!</v>
      </c>
      <c r="V228" s="113" t="e">
        <f aca="false">#REF!</f>
        <v>#REF!</v>
      </c>
      <c r="W228" s="113" t="e">
        <f aca="false">#REF!</f>
        <v>#REF!</v>
      </c>
      <c r="X228" s="113" t="n">
        <v>0</v>
      </c>
      <c r="Y228" s="113" t="e">
        <f aca="false">V228+W228+X228</f>
        <v>#REF!</v>
      </c>
      <c r="Z228" s="113" t="e">
        <f aca="false">Y228/1000</f>
        <v>#REF!</v>
      </c>
      <c r="AB228" s="113" t="e">
        <f aca="false">#REF!</f>
        <v>#REF!</v>
      </c>
      <c r="AC228" s="113" t="e">
        <f aca="false">#REF!</f>
        <v>#REF!</v>
      </c>
      <c r="AD228" s="113" t="n">
        <v>0</v>
      </c>
      <c r="AE228" s="113" t="e">
        <f aca="false">AB228+AC228+AD228</f>
        <v>#REF!</v>
      </c>
      <c r="AF228" s="113" t="e">
        <f aca="false">AE228/100</f>
        <v>#REF!</v>
      </c>
      <c r="AH228" s="113" t="e">
        <f aca="false">#REF!</f>
        <v>#REF!</v>
      </c>
      <c r="AI228" s="113" t="e">
        <f aca="false">#REF!</f>
        <v>#REF!</v>
      </c>
      <c r="AJ228" s="113" t="n">
        <v>0</v>
      </c>
      <c r="AK228" s="113" t="e">
        <f aca="false">AH228+AI228+AJ228</f>
        <v>#REF!</v>
      </c>
      <c r="AL228" s="113" t="e">
        <f aca="false">AK228/365.25</f>
        <v>#REF!</v>
      </c>
      <c r="AN228" s="113" t="e">
        <f aca="false">#REF!</f>
        <v>#REF!</v>
      </c>
      <c r="AO228" s="113" t="e">
        <f aca="false">#REF!</f>
        <v>#REF!</v>
      </c>
      <c r="AP228" s="113" t="n">
        <v>0</v>
      </c>
      <c r="AQ228" s="113" t="e">
        <f aca="false">AN228+AO228+AP228</f>
        <v>#REF!</v>
      </c>
      <c r="AR228" s="113" t="e">
        <f aca="false">AQ228/10</f>
        <v>#REF!</v>
      </c>
      <c r="AT228" s="113" t="n">
        <v>0</v>
      </c>
      <c r="AU228" s="113" t="n">
        <v>0</v>
      </c>
      <c r="AV228" s="113" t="n">
        <f aca="false">AT228+AU228</f>
        <v>0</v>
      </c>
      <c r="AW228" s="113"/>
      <c r="AX228" s="113"/>
      <c r="AZ228" s="114" t="n">
        <v>0</v>
      </c>
      <c r="BE228" s="114" t="n">
        <v>0</v>
      </c>
      <c r="BF228" s="114" t="n">
        <v>0</v>
      </c>
      <c r="BG228" s="114" t="n">
        <v>0</v>
      </c>
    </row>
    <row r="229" customFormat="false" ht="12.75" hidden="false" customHeight="false" outlineLevel="0" collapsed="false">
      <c r="C229" s="107" t="n">
        <f aca="false">EOMONTH(C228,0)+1</f>
        <v>44044</v>
      </c>
      <c r="D229" s="108" t="n">
        <v>44040</v>
      </c>
      <c r="E229" s="26" t="n">
        <v>5.402</v>
      </c>
      <c r="F229" s="27" t="n">
        <v>0.17</v>
      </c>
      <c r="G229" s="109" t="n">
        <v>0.060285918746898</v>
      </c>
      <c r="H229" s="109" t="n">
        <f aca="false">1/((1+G229/2)^(2*((C229-$C$1)/365.25)))</f>
        <v>0.329180454923934</v>
      </c>
      <c r="I229" s="110" t="n">
        <f aca="false">D229-$C$1</f>
        <v>6829</v>
      </c>
      <c r="K229" s="26" t="n">
        <v>5.361</v>
      </c>
      <c r="L229" s="26" t="n">
        <f aca="false">E229-K229</f>
        <v>0.0409999999999995</v>
      </c>
      <c r="M229" s="27" t="n">
        <v>0.17</v>
      </c>
      <c r="N229" s="112" t="n">
        <f aca="false">(F229-M229)*100</f>
        <v>0</v>
      </c>
      <c r="P229" s="113" t="e">
        <f aca="false">#REF!</f>
        <v>#REF!</v>
      </c>
      <c r="Q229" s="113" t="e">
        <f aca="false">#REF!</f>
        <v>#REF!</v>
      </c>
      <c r="R229" s="113" t="n">
        <v>0</v>
      </c>
      <c r="S229" s="113" t="e">
        <f aca="false">P229+Q229+R229</f>
        <v>#REF!</v>
      </c>
      <c r="T229" s="113" t="e">
        <f aca="false">S229/10000</f>
        <v>#REF!</v>
      </c>
      <c r="V229" s="113" t="e">
        <f aca="false">#REF!</f>
        <v>#REF!</v>
      </c>
      <c r="W229" s="113" t="e">
        <f aca="false">#REF!</f>
        <v>#REF!</v>
      </c>
      <c r="X229" s="113" t="n">
        <v>0</v>
      </c>
      <c r="Y229" s="113" t="e">
        <f aca="false">V229+W229+X229</f>
        <v>#REF!</v>
      </c>
      <c r="Z229" s="113" t="e">
        <f aca="false">Y229/1000</f>
        <v>#REF!</v>
      </c>
      <c r="AB229" s="113" t="e">
        <f aca="false">#REF!</f>
        <v>#REF!</v>
      </c>
      <c r="AC229" s="113" t="e">
        <f aca="false">#REF!</f>
        <v>#REF!</v>
      </c>
      <c r="AD229" s="113" t="n">
        <v>0</v>
      </c>
      <c r="AE229" s="113" t="e">
        <f aca="false">AB229+AC229+AD229</f>
        <v>#REF!</v>
      </c>
      <c r="AF229" s="113" t="e">
        <f aca="false">AE229/100</f>
        <v>#REF!</v>
      </c>
      <c r="AH229" s="113" t="e">
        <f aca="false">#REF!</f>
        <v>#REF!</v>
      </c>
      <c r="AI229" s="113" t="e">
        <f aca="false">#REF!</f>
        <v>#REF!</v>
      </c>
      <c r="AJ229" s="113" t="n">
        <v>0</v>
      </c>
      <c r="AK229" s="113" t="e">
        <f aca="false">AH229+AI229+AJ229</f>
        <v>#REF!</v>
      </c>
      <c r="AL229" s="113" t="e">
        <f aca="false">AK229/365.25</f>
        <v>#REF!</v>
      </c>
      <c r="AN229" s="113" t="e">
        <f aca="false">#REF!</f>
        <v>#REF!</v>
      </c>
      <c r="AO229" s="113" t="e">
        <f aca="false">#REF!</f>
        <v>#REF!</v>
      </c>
      <c r="AP229" s="113" t="n">
        <v>0</v>
      </c>
      <c r="AQ229" s="113" t="e">
        <f aca="false">AN229+AO229+AP229</f>
        <v>#REF!</v>
      </c>
      <c r="AR229" s="113" t="e">
        <f aca="false">AQ229/10</f>
        <v>#REF!</v>
      </c>
      <c r="AT229" s="113" t="n">
        <v>0</v>
      </c>
      <c r="AU229" s="113" t="n">
        <v>0</v>
      </c>
      <c r="AV229" s="113" t="n">
        <f aca="false">AT229+AU229</f>
        <v>0</v>
      </c>
      <c r="AW229" s="113"/>
      <c r="AX229" s="113"/>
      <c r="AZ229" s="114" t="n">
        <v>0</v>
      </c>
      <c r="BE229" s="114" t="n">
        <v>0</v>
      </c>
      <c r="BF229" s="114" t="n">
        <v>0</v>
      </c>
      <c r="BG229" s="114" t="n">
        <v>0</v>
      </c>
    </row>
    <row r="230" customFormat="false" ht="12.75" hidden="false" customHeight="false" outlineLevel="0" collapsed="false">
      <c r="C230" s="107" t="n">
        <f aca="false">EOMONTH(C229,0)+1</f>
        <v>44075</v>
      </c>
      <c r="D230" s="108" t="n">
        <v>44069</v>
      </c>
      <c r="E230" s="26" t="n">
        <v>5.391</v>
      </c>
      <c r="F230" s="27" t="n">
        <v>0.17</v>
      </c>
      <c r="G230" s="109" t="n">
        <v>0.0603335683509147</v>
      </c>
      <c r="H230" s="109" t="n">
        <f aca="false">1/((1+G230/2)^(2*((C230-$C$1)/365.25)))</f>
        <v>0.327240632123492</v>
      </c>
      <c r="I230" s="110" t="n">
        <f aca="false">D230-$C$1</f>
        <v>6858</v>
      </c>
      <c r="K230" s="26" t="n">
        <v>5.35</v>
      </c>
      <c r="L230" s="26" t="n">
        <f aca="false">E230-K230</f>
        <v>0.0409999999999995</v>
      </c>
      <c r="M230" s="27" t="n">
        <v>0.17</v>
      </c>
      <c r="N230" s="112" t="n">
        <f aca="false">(F230-M230)*100</f>
        <v>0</v>
      </c>
      <c r="P230" s="113" t="e">
        <f aca="false">#REF!</f>
        <v>#REF!</v>
      </c>
      <c r="Q230" s="113" t="e">
        <f aca="false">#REF!</f>
        <v>#REF!</v>
      </c>
      <c r="R230" s="113" t="n">
        <v>0</v>
      </c>
      <c r="S230" s="113" t="e">
        <f aca="false">P230+Q230+R230</f>
        <v>#REF!</v>
      </c>
      <c r="T230" s="113" t="e">
        <f aca="false">S230/10000</f>
        <v>#REF!</v>
      </c>
      <c r="V230" s="113" t="e">
        <f aca="false">#REF!</f>
        <v>#REF!</v>
      </c>
      <c r="W230" s="113" t="e">
        <f aca="false">#REF!</f>
        <v>#REF!</v>
      </c>
      <c r="X230" s="113" t="n">
        <v>0</v>
      </c>
      <c r="Y230" s="113" t="e">
        <f aca="false">V230+W230+X230</f>
        <v>#REF!</v>
      </c>
      <c r="Z230" s="113" t="e">
        <f aca="false">Y230/1000</f>
        <v>#REF!</v>
      </c>
      <c r="AB230" s="113" t="e">
        <f aca="false">#REF!</f>
        <v>#REF!</v>
      </c>
      <c r="AC230" s="113" t="e">
        <f aca="false">#REF!</f>
        <v>#REF!</v>
      </c>
      <c r="AD230" s="113" t="n">
        <v>0</v>
      </c>
      <c r="AE230" s="113" t="e">
        <f aca="false">AB230+AC230+AD230</f>
        <v>#REF!</v>
      </c>
      <c r="AF230" s="113" t="e">
        <f aca="false">AE230/100</f>
        <v>#REF!</v>
      </c>
      <c r="AH230" s="113" t="e">
        <f aca="false">#REF!</f>
        <v>#REF!</v>
      </c>
      <c r="AI230" s="113" t="e">
        <f aca="false">#REF!</f>
        <v>#REF!</v>
      </c>
      <c r="AJ230" s="113" t="n">
        <v>0</v>
      </c>
      <c r="AK230" s="113" t="e">
        <f aca="false">AH230+AI230+AJ230</f>
        <v>#REF!</v>
      </c>
      <c r="AL230" s="113" t="e">
        <f aca="false">AK230/365.25</f>
        <v>#REF!</v>
      </c>
      <c r="AN230" s="113" t="e">
        <f aca="false">#REF!</f>
        <v>#REF!</v>
      </c>
      <c r="AO230" s="113" t="e">
        <f aca="false">#REF!</f>
        <v>#REF!</v>
      </c>
      <c r="AP230" s="113" t="n">
        <v>0</v>
      </c>
      <c r="AQ230" s="113" t="e">
        <f aca="false">AN230+AO230+AP230</f>
        <v>#REF!</v>
      </c>
      <c r="AR230" s="113" t="e">
        <f aca="false">AQ230/10</f>
        <v>#REF!</v>
      </c>
      <c r="AT230" s="113" t="n">
        <v>0</v>
      </c>
      <c r="AU230" s="113" t="n">
        <v>0</v>
      </c>
      <c r="AV230" s="113" t="n">
        <f aca="false">AT230+AU230</f>
        <v>0</v>
      </c>
      <c r="AW230" s="113"/>
      <c r="AX230" s="113"/>
      <c r="AZ230" s="114" t="n">
        <v>0</v>
      </c>
      <c r="BE230" s="114" t="n">
        <v>0</v>
      </c>
      <c r="BF230" s="114" t="n">
        <v>0</v>
      </c>
      <c r="BG230" s="114" t="n">
        <v>0</v>
      </c>
    </row>
    <row r="231" customFormat="false" ht="12.75" hidden="false" customHeight="false" outlineLevel="0" collapsed="false">
      <c r="C231" s="107" t="n">
        <f aca="false">EOMONTH(C230,0)+1</f>
        <v>44105</v>
      </c>
      <c r="D231" s="108" t="n">
        <v>44099</v>
      </c>
      <c r="E231" s="26" t="n">
        <v>5.406</v>
      </c>
      <c r="F231" s="27" t="n">
        <v>0.17</v>
      </c>
      <c r="G231" s="109" t="n">
        <v>0.0603796808716495</v>
      </c>
      <c r="H231" s="109" t="n">
        <f aca="false">1/((1+G231/2)^(2*((C231-$C$1)/365.25)))</f>
        <v>0.325371842760646</v>
      </c>
      <c r="I231" s="110" t="n">
        <f aca="false">D231-$C$1</f>
        <v>6888</v>
      </c>
      <c r="K231" s="26" t="n">
        <v>5.365</v>
      </c>
      <c r="L231" s="26" t="n">
        <f aca="false">E231-K231</f>
        <v>0.0409999999999995</v>
      </c>
      <c r="M231" s="27" t="n">
        <v>0.17</v>
      </c>
      <c r="N231" s="112" t="n">
        <f aca="false">(F231-M231)*100</f>
        <v>0</v>
      </c>
      <c r="P231" s="113" t="e">
        <f aca="false">#REF!</f>
        <v>#REF!</v>
      </c>
      <c r="Q231" s="113" t="e">
        <f aca="false">#REF!</f>
        <v>#REF!</v>
      </c>
      <c r="R231" s="113" t="n">
        <v>0</v>
      </c>
      <c r="S231" s="113" t="e">
        <f aca="false">P231+Q231+R231</f>
        <v>#REF!</v>
      </c>
      <c r="T231" s="113" t="e">
        <f aca="false">S231/10000</f>
        <v>#REF!</v>
      </c>
      <c r="V231" s="113" t="e">
        <f aca="false">#REF!</f>
        <v>#REF!</v>
      </c>
      <c r="W231" s="113" t="e">
        <f aca="false">#REF!</f>
        <v>#REF!</v>
      </c>
      <c r="X231" s="113" t="n">
        <v>0</v>
      </c>
      <c r="Y231" s="113" t="e">
        <f aca="false">V231+W231+X231</f>
        <v>#REF!</v>
      </c>
      <c r="Z231" s="113" t="e">
        <f aca="false">Y231/1000</f>
        <v>#REF!</v>
      </c>
      <c r="AB231" s="113" t="e">
        <f aca="false">#REF!</f>
        <v>#REF!</v>
      </c>
      <c r="AC231" s="113" t="e">
        <f aca="false">#REF!</f>
        <v>#REF!</v>
      </c>
      <c r="AD231" s="113" t="n">
        <v>0</v>
      </c>
      <c r="AE231" s="113" t="e">
        <f aca="false">AB231+AC231+AD231</f>
        <v>#REF!</v>
      </c>
      <c r="AF231" s="113" t="e">
        <f aca="false">AE231/100</f>
        <v>#REF!</v>
      </c>
      <c r="AH231" s="113" t="e">
        <f aca="false">#REF!</f>
        <v>#REF!</v>
      </c>
      <c r="AI231" s="113" t="e">
        <f aca="false">#REF!</f>
        <v>#REF!</v>
      </c>
      <c r="AJ231" s="113" t="n">
        <v>0</v>
      </c>
      <c r="AK231" s="113" t="e">
        <f aca="false">AH231+AI231+AJ231</f>
        <v>#REF!</v>
      </c>
      <c r="AL231" s="113" t="e">
        <f aca="false">AK231/365.25</f>
        <v>#REF!</v>
      </c>
      <c r="AN231" s="113" t="e">
        <f aca="false">#REF!</f>
        <v>#REF!</v>
      </c>
      <c r="AO231" s="113" t="e">
        <f aca="false">#REF!</f>
        <v>#REF!</v>
      </c>
      <c r="AP231" s="113" t="n">
        <v>0</v>
      </c>
      <c r="AQ231" s="113" t="e">
        <f aca="false">AN231+AO231+AP231</f>
        <v>#REF!</v>
      </c>
      <c r="AR231" s="113" t="e">
        <f aca="false">AQ231/10</f>
        <v>#REF!</v>
      </c>
      <c r="AT231" s="113" t="n">
        <v>0</v>
      </c>
      <c r="AU231" s="113" t="n">
        <v>0</v>
      </c>
      <c r="AV231" s="113" t="n">
        <f aca="false">AT231+AU231</f>
        <v>0</v>
      </c>
      <c r="AW231" s="113"/>
      <c r="AX231" s="113"/>
      <c r="AZ231" s="114" t="n">
        <v>0</v>
      </c>
      <c r="BE231" s="114" t="n">
        <v>0</v>
      </c>
      <c r="BF231" s="114" t="n">
        <v>0</v>
      </c>
      <c r="BG231" s="114" t="n">
        <v>0</v>
      </c>
    </row>
    <row r="232" customFormat="false" ht="12.75" hidden="false" customHeight="false" outlineLevel="0" collapsed="false">
      <c r="C232" s="107" t="n">
        <f aca="false">EOMONTH(C231,0)+1</f>
        <v>44136</v>
      </c>
      <c r="D232" s="108" t="n">
        <v>44131</v>
      </c>
      <c r="E232" s="26" t="n">
        <v>5.563</v>
      </c>
      <c r="F232" s="27" t="n">
        <v>0.17</v>
      </c>
      <c r="G232" s="109" t="n">
        <v>0.0604273304771503</v>
      </c>
      <c r="H232" s="109" t="n">
        <f aca="false">1/((1+G232/2)^(2*((C232-$C$1)/365.25)))</f>
        <v>0.323449479295122</v>
      </c>
      <c r="I232" s="110" t="n">
        <f aca="false">D232-$C$1</f>
        <v>6920</v>
      </c>
      <c r="K232" s="26" t="n">
        <v>5.522</v>
      </c>
      <c r="L232" s="26" t="n">
        <f aca="false">E232-K232</f>
        <v>0.0409999999999986</v>
      </c>
      <c r="M232" s="27" t="n">
        <v>0.17</v>
      </c>
      <c r="N232" s="112" t="n">
        <f aca="false">(F232-M232)*100</f>
        <v>0</v>
      </c>
      <c r="P232" s="113" t="e">
        <f aca="false">#REF!</f>
        <v>#REF!</v>
      </c>
      <c r="Q232" s="113" t="e">
        <f aca="false">#REF!</f>
        <v>#REF!</v>
      </c>
      <c r="R232" s="113" t="n">
        <v>0</v>
      </c>
      <c r="S232" s="113" t="e">
        <f aca="false">P232+Q232+R232</f>
        <v>#REF!</v>
      </c>
      <c r="T232" s="113" t="e">
        <f aca="false">S232/10000</f>
        <v>#REF!</v>
      </c>
      <c r="V232" s="113" t="e">
        <f aca="false">#REF!</f>
        <v>#REF!</v>
      </c>
      <c r="W232" s="113" t="e">
        <f aca="false">#REF!</f>
        <v>#REF!</v>
      </c>
      <c r="X232" s="113" t="n">
        <v>0</v>
      </c>
      <c r="Y232" s="113" t="e">
        <f aca="false">V232+W232+X232</f>
        <v>#REF!</v>
      </c>
      <c r="Z232" s="113" t="e">
        <f aca="false">Y232/1000</f>
        <v>#REF!</v>
      </c>
      <c r="AB232" s="113" t="e">
        <f aca="false">#REF!</f>
        <v>#REF!</v>
      </c>
      <c r="AC232" s="113" t="e">
        <f aca="false">#REF!</f>
        <v>#REF!</v>
      </c>
      <c r="AD232" s="113" t="n">
        <v>0</v>
      </c>
      <c r="AE232" s="113" t="e">
        <f aca="false">AB232+AC232+AD232</f>
        <v>#REF!</v>
      </c>
      <c r="AF232" s="113" t="e">
        <f aca="false">AE232/100</f>
        <v>#REF!</v>
      </c>
      <c r="AH232" s="113" t="e">
        <f aca="false">#REF!</f>
        <v>#REF!</v>
      </c>
      <c r="AI232" s="113" t="e">
        <f aca="false">#REF!</f>
        <v>#REF!</v>
      </c>
      <c r="AJ232" s="113" t="n">
        <v>0</v>
      </c>
      <c r="AK232" s="113" t="e">
        <f aca="false">AH232+AI232+AJ232</f>
        <v>#REF!</v>
      </c>
      <c r="AL232" s="113" t="e">
        <f aca="false">AK232/365.25</f>
        <v>#REF!</v>
      </c>
      <c r="AN232" s="113" t="e">
        <f aca="false">#REF!</f>
        <v>#REF!</v>
      </c>
      <c r="AO232" s="113" t="e">
        <f aca="false">#REF!</f>
        <v>#REF!</v>
      </c>
      <c r="AP232" s="113" t="n">
        <v>0</v>
      </c>
      <c r="AQ232" s="113" t="e">
        <f aca="false">AN232+AO232+AP232</f>
        <v>#REF!</v>
      </c>
      <c r="AR232" s="113" t="e">
        <f aca="false">AQ232/10</f>
        <v>#REF!</v>
      </c>
      <c r="AT232" s="113" t="n">
        <v>0</v>
      </c>
      <c r="AU232" s="113" t="n">
        <v>0</v>
      </c>
      <c r="AV232" s="113" t="n">
        <f aca="false">AT232+AU232</f>
        <v>0</v>
      </c>
      <c r="AW232" s="113"/>
      <c r="AX232" s="113"/>
      <c r="AZ232" s="114" t="n">
        <v>0</v>
      </c>
      <c r="BE232" s="114" t="n">
        <v>0</v>
      </c>
      <c r="BF232" s="114" t="n">
        <v>0</v>
      </c>
      <c r="BG232" s="114" t="n">
        <v>0</v>
      </c>
    </row>
    <row r="233" customFormat="false" ht="12.75" hidden="false" customHeight="false" outlineLevel="0" collapsed="false">
      <c r="C233" s="107" t="n">
        <f aca="false">EOMONTH(C232,0)+1</f>
        <v>44166</v>
      </c>
      <c r="D233" s="108" t="n">
        <v>44159</v>
      </c>
      <c r="E233" s="26" t="n">
        <v>5.723</v>
      </c>
      <c r="F233" s="27" t="n">
        <v>0.17</v>
      </c>
      <c r="G233" s="109" t="n">
        <v>0.0604734429993212</v>
      </c>
      <c r="H233" s="109" t="n">
        <f aca="false">1/((1+G233/2)^(2*((C233-$C$1)/365.25)))</f>
        <v>0.321597544445089</v>
      </c>
      <c r="I233" s="110" t="n">
        <f aca="false">D233-$C$1</f>
        <v>6948</v>
      </c>
      <c r="K233" s="26" t="n">
        <v>5.682</v>
      </c>
      <c r="L233" s="26" t="n">
        <f aca="false">E233-K233</f>
        <v>0.0409999999999995</v>
      </c>
      <c r="M233" s="27" t="n">
        <v>0.17</v>
      </c>
      <c r="N233" s="112" t="n">
        <f aca="false">(F233-M233)*100</f>
        <v>0</v>
      </c>
      <c r="P233" s="113" t="e">
        <f aca="false">#REF!</f>
        <v>#REF!</v>
      </c>
      <c r="Q233" s="113" t="e">
        <f aca="false">#REF!</f>
        <v>#REF!</v>
      </c>
      <c r="R233" s="113" t="n">
        <v>0</v>
      </c>
      <c r="S233" s="113" t="e">
        <f aca="false">P233+Q233+R233</f>
        <v>#REF!</v>
      </c>
      <c r="T233" s="113" t="e">
        <f aca="false">S233/10000</f>
        <v>#REF!</v>
      </c>
      <c r="V233" s="113" t="e">
        <f aca="false">#REF!</f>
        <v>#REF!</v>
      </c>
      <c r="W233" s="113" t="e">
        <f aca="false">#REF!</f>
        <v>#REF!</v>
      </c>
      <c r="X233" s="113" t="n">
        <v>0</v>
      </c>
      <c r="Y233" s="113" t="e">
        <f aca="false">V233+W233+X233</f>
        <v>#REF!</v>
      </c>
      <c r="Z233" s="113" t="e">
        <f aca="false">Y233/1000</f>
        <v>#REF!</v>
      </c>
      <c r="AB233" s="113" t="e">
        <f aca="false">#REF!</f>
        <v>#REF!</v>
      </c>
      <c r="AC233" s="113" t="e">
        <f aca="false">#REF!</f>
        <v>#REF!</v>
      </c>
      <c r="AD233" s="113" t="n">
        <v>0</v>
      </c>
      <c r="AE233" s="113" t="e">
        <f aca="false">AB233+AC233+AD233</f>
        <v>#REF!</v>
      </c>
      <c r="AF233" s="113" t="e">
        <f aca="false">AE233/100</f>
        <v>#REF!</v>
      </c>
      <c r="AH233" s="113" t="e">
        <f aca="false">#REF!</f>
        <v>#REF!</v>
      </c>
      <c r="AI233" s="113" t="e">
        <f aca="false">#REF!</f>
        <v>#REF!</v>
      </c>
      <c r="AJ233" s="113" t="n">
        <v>0</v>
      </c>
      <c r="AK233" s="113" t="e">
        <f aca="false">AH233+AI233+AJ233</f>
        <v>#REF!</v>
      </c>
      <c r="AL233" s="113" t="e">
        <f aca="false">AK233/365.25</f>
        <v>#REF!</v>
      </c>
      <c r="AN233" s="113" t="e">
        <f aca="false">#REF!</f>
        <v>#REF!</v>
      </c>
      <c r="AO233" s="113" t="e">
        <f aca="false">#REF!</f>
        <v>#REF!</v>
      </c>
      <c r="AP233" s="113" t="n">
        <v>0</v>
      </c>
      <c r="AQ233" s="113" t="e">
        <f aca="false">AN233+AO233+AP233</f>
        <v>#REF!</v>
      </c>
      <c r="AR233" s="113" t="e">
        <f aca="false">AQ233/10</f>
        <v>#REF!</v>
      </c>
      <c r="AT233" s="113" t="n">
        <v>0</v>
      </c>
      <c r="AU233" s="113" t="n">
        <v>0</v>
      </c>
      <c r="AV233" s="113" t="n">
        <f aca="false">AT233+AU233</f>
        <v>0</v>
      </c>
      <c r="AW233" s="113"/>
      <c r="AX233" s="113"/>
      <c r="AZ233" s="114" t="n">
        <v>0</v>
      </c>
      <c r="BE233" s="114" t="n">
        <v>0</v>
      </c>
      <c r="BF233" s="114" t="n">
        <v>0</v>
      </c>
      <c r="BG233" s="114" t="n">
        <v>0</v>
      </c>
    </row>
    <row r="234" customFormat="false" ht="12.75" hidden="false" customHeight="false" outlineLevel="0" collapsed="false">
      <c r="C234" s="107" t="n">
        <f aca="false">EOMONTH(C233,0)+1</f>
        <v>44197</v>
      </c>
      <c r="D234" s="108" t="n">
        <v>44193</v>
      </c>
      <c r="E234" s="26" t="n">
        <v>5.7555</v>
      </c>
      <c r="F234" s="27" t="n">
        <v>0.17</v>
      </c>
      <c r="G234" s="109" t="n">
        <v>0.0605210926063071</v>
      </c>
      <c r="H234" s="109" t="n">
        <f aca="false">1/((1+G234/2)^(2*((C234-$C$1)/365.25)))</f>
        <v>0.319692554155745</v>
      </c>
      <c r="I234" s="110" t="n">
        <f aca="false">D234-$C$1</f>
        <v>6982</v>
      </c>
      <c r="K234" s="26" t="n">
        <v>5.7145</v>
      </c>
      <c r="L234" s="26" t="n">
        <f aca="false">E234-K234</f>
        <v>0.0409999999999986</v>
      </c>
      <c r="M234" s="27" t="n">
        <v>0.17</v>
      </c>
      <c r="N234" s="112" t="n">
        <f aca="false">(F234-M234)*100</f>
        <v>0</v>
      </c>
      <c r="P234" s="113" t="e">
        <f aca="false">#REF!</f>
        <v>#REF!</v>
      </c>
      <c r="Q234" s="113" t="e">
        <f aca="false">#REF!</f>
        <v>#REF!</v>
      </c>
      <c r="R234" s="113" t="n">
        <v>0</v>
      </c>
      <c r="S234" s="113" t="e">
        <f aca="false">P234+Q234+R234</f>
        <v>#REF!</v>
      </c>
      <c r="T234" s="113" t="e">
        <f aca="false">S234/10000</f>
        <v>#REF!</v>
      </c>
      <c r="V234" s="113" t="e">
        <f aca="false">#REF!</f>
        <v>#REF!</v>
      </c>
      <c r="W234" s="113" t="e">
        <f aca="false">#REF!</f>
        <v>#REF!</v>
      </c>
      <c r="X234" s="113" t="n">
        <v>0</v>
      </c>
      <c r="Y234" s="113" t="e">
        <f aca="false">V234+W234+X234</f>
        <v>#REF!</v>
      </c>
      <c r="Z234" s="113" t="e">
        <f aca="false">Y234/1000</f>
        <v>#REF!</v>
      </c>
      <c r="AB234" s="113" t="e">
        <f aca="false">#REF!</f>
        <v>#REF!</v>
      </c>
      <c r="AC234" s="113" t="e">
        <f aca="false">#REF!</f>
        <v>#REF!</v>
      </c>
      <c r="AD234" s="113" t="n">
        <v>0</v>
      </c>
      <c r="AE234" s="113" t="e">
        <f aca="false">AB234+AC234+AD234</f>
        <v>#REF!</v>
      </c>
      <c r="AF234" s="113" t="e">
        <f aca="false">AE234/100</f>
        <v>#REF!</v>
      </c>
      <c r="AH234" s="113" t="e">
        <f aca="false">#REF!</f>
        <v>#REF!</v>
      </c>
      <c r="AI234" s="113" t="e">
        <f aca="false">#REF!</f>
        <v>#REF!</v>
      </c>
      <c r="AJ234" s="113" t="n">
        <v>0</v>
      </c>
      <c r="AK234" s="113" t="e">
        <f aca="false">AH234+AI234+AJ234</f>
        <v>#REF!</v>
      </c>
      <c r="AL234" s="113" t="e">
        <f aca="false">AK234/365.25</f>
        <v>#REF!</v>
      </c>
      <c r="AN234" s="113" t="e">
        <f aca="false">#REF!</f>
        <v>#REF!</v>
      </c>
      <c r="AO234" s="113" t="e">
        <f aca="false">#REF!</f>
        <v>#REF!</v>
      </c>
      <c r="AP234" s="113" t="n">
        <v>0</v>
      </c>
      <c r="AQ234" s="113" t="e">
        <f aca="false">AN234+AO234+AP234</f>
        <v>#REF!</v>
      </c>
      <c r="AR234" s="113" t="e">
        <f aca="false">AQ234/10</f>
        <v>#REF!</v>
      </c>
      <c r="AT234" s="113" t="n">
        <v>0</v>
      </c>
      <c r="AU234" s="113" t="n">
        <v>0</v>
      </c>
      <c r="AV234" s="113" t="n">
        <f aca="false">AT234+AU234</f>
        <v>0</v>
      </c>
      <c r="AW234" s="113"/>
      <c r="AX234" s="113"/>
      <c r="AZ234" s="114" t="n">
        <v>0</v>
      </c>
      <c r="BE234" s="114" t="n">
        <v>0</v>
      </c>
      <c r="BF234" s="114" t="n">
        <v>0</v>
      </c>
      <c r="BG234" s="114" t="n">
        <v>0</v>
      </c>
    </row>
    <row r="235" customFormat="false" ht="12.75" hidden="false" customHeight="false" outlineLevel="0" collapsed="false">
      <c r="C235" s="107" t="n">
        <f aca="false">EOMONTH(C234,0)+1</f>
        <v>44228</v>
      </c>
      <c r="D235" s="108" t="n">
        <v>44222</v>
      </c>
      <c r="E235" s="26" t="n">
        <v>5.6715</v>
      </c>
      <c r="F235" s="27" t="n">
        <v>0.17</v>
      </c>
      <c r="G235" s="109" t="n">
        <v>0.0605687422140466</v>
      </c>
      <c r="H235" s="109" t="n">
        <f aca="false">1/((1+G235/2)^(2*((C235-$C$1)/365.25)))</f>
        <v>0.31779635965151</v>
      </c>
      <c r="I235" s="110" t="n">
        <f aca="false">D235-$C$1</f>
        <v>7011</v>
      </c>
      <c r="K235" s="26" t="n">
        <v>5.6305</v>
      </c>
      <c r="L235" s="26" t="n">
        <f aca="false">E235-K235</f>
        <v>0.0409999999999995</v>
      </c>
      <c r="M235" s="27" t="n">
        <v>0.17</v>
      </c>
      <c r="N235" s="112" t="n">
        <f aca="false">(F235-M235)*100</f>
        <v>0</v>
      </c>
      <c r="P235" s="113" t="e">
        <f aca="false">#REF!</f>
        <v>#REF!</v>
      </c>
      <c r="Q235" s="113" t="e">
        <f aca="false">#REF!</f>
        <v>#REF!</v>
      </c>
      <c r="R235" s="113" t="n">
        <v>0</v>
      </c>
      <c r="S235" s="113" t="e">
        <f aca="false">P235+Q235+R235</f>
        <v>#REF!</v>
      </c>
      <c r="T235" s="113" t="e">
        <f aca="false">S235/10000</f>
        <v>#REF!</v>
      </c>
      <c r="V235" s="113" t="e">
        <f aca="false">#REF!</f>
        <v>#REF!</v>
      </c>
      <c r="W235" s="113" t="e">
        <f aca="false">#REF!</f>
        <v>#REF!</v>
      </c>
      <c r="X235" s="113" t="n">
        <v>0</v>
      </c>
      <c r="Y235" s="113" t="e">
        <f aca="false">V235+W235+X235</f>
        <v>#REF!</v>
      </c>
      <c r="Z235" s="113" t="e">
        <f aca="false">Y235/1000</f>
        <v>#REF!</v>
      </c>
      <c r="AB235" s="113" t="e">
        <f aca="false">#REF!</f>
        <v>#REF!</v>
      </c>
      <c r="AC235" s="113" t="e">
        <f aca="false">#REF!</f>
        <v>#REF!</v>
      </c>
      <c r="AD235" s="113" t="n">
        <v>0</v>
      </c>
      <c r="AE235" s="113" t="e">
        <f aca="false">AB235+AC235+AD235</f>
        <v>#REF!</v>
      </c>
      <c r="AF235" s="113" t="e">
        <f aca="false">AE235/100</f>
        <v>#REF!</v>
      </c>
      <c r="AH235" s="113" t="e">
        <f aca="false">#REF!</f>
        <v>#REF!</v>
      </c>
      <c r="AI235" s="113" t="e">
        <f aca="false">#REF!</f>
        <v>#REF!</v>
      </c>
      <c r="AJ235" s="113" t="n">
        <v>0</v>
      </c>
      <c r="AK235" s="113" t="e">
        <f aca="false">AH235+AI235+AJ235</f>
        <v>#REF!</v>
      </c>
      <c r="AL235" s="113" t="e">
        <f aca="false">AK235/365.25</f>
        <v>#REF!</v>
      </c>
      <c r="AN235" s="113" t="e">
        <f aca="false">#REF!</f>
        <v>#REF!</v>
      </c>
      <c r="AO235" s="113" t="e">
        <f aca="false">#REF!</f>
        <v>#REF!</v>
      </c>
      <c r="AP235" s="113" t="n">
        <v>0</v>
      </c>
      <c r="AQ235" s="113" t="e">
        <f aca="false">AN235+AO235+AP235</f>
        <v>#REF!</v>
      </c>
      <c r="AR235" s="113" t="e">
        <f aca="false">AQ235/10</f>
        <v>#REF!</v>
      </c>
      <c r="AT235" s="113" t="n">
        <v>0</v>
      </c>
      <c r="AU235" s="113" t="n">
        <v>0</v>
      </c>
      <c r="AV235" s="113" t="n">
        <f aca="false">AT235+AU235</f>
        <v>0</v>
      </c>
      <c r="AW235" s="113"/>
      <c r="AX235" s="113"/>
      <c r="AZ235" s="114" t="n">
        <v>0</v>
      </c>
      <c r="BE235" s="114" t="n">
        <v>0</v>
      </c>
      <c r="BF235" s="114" t="n">
        <v>0</v>
      </c>
      <c r="BG235" s="114" t="n">
        <v>0</v>
      </c>
    </row>
    <row r="236" customFormat="false" ht="12.75" hidden="false" customHeight="false" outlineLevel="0" collapsed="false">
      <c r="C236" s="107" t="n">
        <f aca="false">EOMONTH(C235,0)+1</f>
        <v>44256</v>
      </c>
      <c r="D236" s="108" t="n">
        <v>44250</v>
      </c>
      <c r="E236" s="26" t="n">
        <v>5.5365</v>
      </c>
      <c r="F236" s="27" t="n">
        <v>0.17</v>
      </c>
      <c r="G236" s="109" t="n">
        <v>0.0606117805700723</v>
      </c>
      <c r="H236" s="109" t="n">
        <f aca="false">1/((1+G236/2)^(2*((C236-$C$1)/365.25)))</f>
        <v>0.31609120931118</v>
      </c>
      <c r="I236" s="110" t="n">
        <f aca="false">D236-$C$1</f>
        <v>7039</v>
      </c>
      <c r="K236" s="26" t="n">
        <v>5.4955</v>
      </c>
      <c r="L236" s="26" t="n">
        <f aca="false">E236-K236</f>
        <v>0.0409999999999995</v>
      </c>
      <c r="M236" s="27" t="n">
        <v>0.17</v>
      </c>
      <c r="N236" s="112" t="n">
        <f aca="false">(F236-M236)*100</f>
        <v>0</v>
      </c>
      <c r="P236" s="113" t="e">
        <f aca="false">#REF!</f>
        <v>#REF!</v>
      </c>
      <c r="Q236" s="113" t="e">
        <f aca="false">#REF!</f>
        <v>#REF!</v>
      </c>
      <c r="R236" s="113" t="n">
        <v>0</v>
      </c>
      <c r="S236" s="113" t="e">
        <f aca="false">P236+Q236+R236</f>
        <v>#REF!</v>
      </c>
      <c r="T236" s="113" t="e">
        <f aca="false">S236/10000</f>
        <v>#REF!</v>
      </c>
      <c r="V236" s="113" t="e">
        <f aca="false">#REF!</f>
        <v>#REF!</v>
      </c>
      <c r="W236" s="113" t="e">
        <f aca="false">#REF!</f>
        <v>#REF!</v>
      </c>
      <c r="X236" s="113" t="n">
        <v>0</v>
      </c>
      <c r="Y236" s="113" t="e">
        <f aca="false">V236+W236+X236</f>
        <v>#REF!</v>
      </c>
      <c r="Z236" s="113" t="e">
        <f aca="false">Y236/1000</f>
        <v>#REF!</v>
      </c>
      <c r="AB236" s="113" t="e">
        <f aca="false">#REF!</f>
        <v>#REF!</v>
      </c>
      <c r="AC236" s="113" t="e">
        <f aca="false">#REF!</f>
        <v>#REF!</v>
      </c>
      <c r="AD236" s="113" t="n">
        <v>0</v>
      </c>
      <c r="AE236" s="113" t="e">
        <f aca="false">AB236+AC236+AD236</f>
        <v>#REF!</v>
      </c>
      <c r="AF236" s="113" t="e">
        <f aca="false">AE236/100</f>
        <v>#REF!</v>
      </c>
      <c r="AH236" s="113" t="e">
        <f aca="false">#REF!</f>
        <v>#REF!</v>
      </c>
      <c r="AI236" s="113" t="e">
        <f aca="false">#REF!</f>
        <v>#REF!</v>
      </c>
      <c r="AJ236" s="113" t="n">
        <v>0</v>
      </c>
      <c r="AK236" s="113" t="e">
        <f aca="false">AH236+AI236+AJ236</f>
        <v>#REF!</v>
      </c>
      <c r="AL236" s="113" t="e">
        <f aca="false">AK236/365.25</f>
        <v>#REF!</v>
      </c>
      <c r="AN236" s="113" t="e">
        <f aca="false">#REF!</f>
        <v>#REF!</v>
      </c>
      <c r="AO236" s="113" t="e">
        <f aca="false">#REF!</f>
        <v>#REF!</v>
      </c>
      <c r="AP236" s="113" t="n">
        <v>0</v>
      </c>
      <c r="AQ236" s="113" t="e">
        <f aca="false">AN236+AO236+AP236</f>
        <v>#REF!</v>
      </c>
      <c r="AR236" s="113" t="e">
        <f aca="false">AQ236/10</f>
        <v>#REF!</v>
      </c>
      <c r="AT236" s="113" t="n">
        <v>0</v>
      </c>
      <c r="AU236" s="113" t="n">
        <v>0</v>
      </c>
      <c r="AV236" s="113" t="n">
        <f aca="false">AT236+AU236</f>
        <v>0</v>
      </c>
      <c r="AW236" s="113"/>
      <c r="AX236" s="113"/>
      <c r="AZ236" s="114" t="n">
        <v>0</v>
      </c>
      <c r="BE236" s="114" t="n">
        <v>0</v>
      </c>
      <c r="BF236" s="114" t="n">
        <v>0</v>
      </c>
      <c r="BG236" s="114" t="n">
        <v>0</v>
      </c>
    </row>
    <row r="237" customFormat="false" ht="12.75" hidden="false" customHeight="false" outlineLevel="0" collapsed="false">
      <c r="C237" s="107" t="n">
        <f aca="false">EOMONTH(C236,0)+1</f>
        <v>44287</v>
      </c>
      <c r="D237" s="108" t="n">
        <v>44281</v>
      </c>
      <c r="E237" s="26" t="n">
        <v>5.3865</v>
      </c>
      <c r="F237" s="27" t="n">
        <v>0.17</v>
      </c>
      <c r="G237" s="109" t="n">
        <v>0.0606594301792471</v>
      </c>
      <c r="H237" s="109" t="n">
        <f aca="false">1/((1+G237/2)^(2*((C237-$C$1)/365.25)))</f>
        <v>0.314211693011906</v>
      </c>
      <c r="I237" s="110" t="n">
        <f aca="false">D237-$C$1</f>
        <v>7070</v>
      </c>
      <c r="K237" s="26" t="n">
        <v>5.3455</v>
      </c>
      <c r="L237" s="26" t="n">
        <f aca="false">E237-K237</f>
        <v>0.0409999999999986</v>
      </c>
      <c r="M237" s="27" t="n">
        <v>0.17</v>
      </c>
      <c r="N237" s="112" t="n">
        <f aca="false">(F237-M237)*100</f>
        <v>0</v>
      </c>
      <c r="P237" s="113" t="e">
        <f aca="false">#REF!</f>
        <v>#REF!</v>
      </c>
      <c r="Q237" s="113" t="e">
        <f aca="false">#REF!</f>
        <v>#REF!</v>
      </c>
      <c r="R237" s="113" t="n">
        <v>0</v>
      </c>
      <c r="S237" s="113" t="e">
        <f aca="false">P237+Q237+R237</f>
        <v>#REF!</v>
      </c>
      <c r="T237" s="113" t="e">
        <f aca="false">S237/10000</f>
        <v>#REF!</v>
      </c>
      <c r="V237" s="113" t="e">
        <f aca="false">#REF!</f>
        <v>#REF!</v>
      </c>
      <c r="W237" s="113" t="e">
        <f aca="false">#REF!</f>
        <v>#REF!</v>
      </c>
      <c r="X237" s="113" t="n">
        <v>0</v>
      </c>
      <c r="Y237" s="113" t="e">
        <f aca="false">V237+W237+X237</f>
        <v>#REF!</v>
      </c>
      <c r="Z237" s="113" t="e">
        <f aca="false">Y237/1000</f>
        <v>#REF!</v>
      </c>
      <c r="AB237" s="113" t="e">
        <f aca="false">#REF!</f>
        <v>#REF!</v>
      </c>
      <c r="AC237" s="113" t="e">
        <f aca="false">#REF!</f>
        <v>#REF!</v>
      </c>
      <c r="AD237" s="113" t="n">
        <v>0</v>
      </c>
      <c r="AE237" s="113" t="e">
        <f aca="false">AB237+AC237+AD237</f>
        <v>#REF!</v>
      </c>
      <c r="AF237" s="113" t="e">
        <f aca="false">AE237/100</f>
        <v>#REF!</v>
      </c>
      <c r="AH237" s="113" t="e">
        <f aca="false">#REF!</f>
        <v>#REF!</v>
      </c>
      <c r="AI237" s="113" t="e">
        <f aca="false">#REF!</f>
        <v>#REF!</v>
      </c>
      <c r="AJ237" s="113" t="n">
        <v>0</v>
      </c>
      <c r="AK237" s="113" t="e">
        <f aca="false">AH237+AI237+AJ237</f>
        <v>#REF!</v>
      </c>
      <c r="AL237" s="113" t="e">
        <f aca="false">AK237/365.25</f>
        <v>#REF!</v>
      </c>
      <c r="AN237" s="113" t="e">
        <f aca="false">#REF!</f>
        <v>#REF!</v>
      </c>
      <c r="AO237" s="113" t="e">
        <f aca="false">#REF!</f>
        <v>#REF!</v>
      </c>
      <c r="AP237" s="113" t="n">
        <v>0</v>
      </c>
      <c r="AQ237" s="113" t="e">
        <f aca="false">AN237+AO237+AP237</f>
        <v>#REF!</v>
      </c>
      <c r="AR237" s="113" t="e">
        <f aca="false">AQ237/10</f>
        <v>#REF!</v>
      </c>
      <c r="AT237" s="113" t="n">
        <v>0</v>
      </c>
      <c r="AU237" s="113" t="n">
        <v>0</v>
      </c>
      <c r="AV237" s="113" t="n">
        <f aca="false">AT237+AU237</f>
        <v>0</v>
      </c>
      <c r="AW237" s="113"/>
      <c r="AX237" s="113"/>
      <c r="AZ237" s="114" t="n">
        <v>0</v>
      </c>
      <c r="BE237" s="114" t="n">
        <v>0</v>
      </c>
      <c r="BF237" s="114" t="n">
        <v>0</v>
      </c>
      <c r="BG237" s="114" t="n">
        <v>0</v>
      </c>
    </row>
    <row r="238" customFormat="false" ht="12.75" hidden="false" customHeight="false" outlineLevel="0" collapsed="false">
      <c r="C238" s="107" t="n">
        <f aca="false">EOMONTH(C237,0)+1</f>
        <v>44317</v>
      </c>
      <c r="D238" s="108" t="n">
        <v>44313</v>
      </c>
      <c r="E238" s="26" t="n">
        <v>5.3905</v>
      </c>
      <c r="F238" s="27" t="n">
        <v>0.17</v>
      </c>
      <c r="G238" s="109" t="n">
        <v>0.060705542704973</v>
      </c>
      <c r="H238" s="109" t="n">
        <f aca="false">1/((1+G238/2)^(2*((C238-$C$1)/365.25)))</f>
        <v>0.312401118936084</v>
      </c>
      <c r="I238" s="110" t="n">
        <f aca="false">D238-$C$1</f>
        <v>7102</v>
      </c>
      <c r="K238" s="26" t="n">
        <v>5.3495</v>
      </c>
      <c r="L238" s="26" t="n">
        <f aca="false">E238-K238</f>
        <v>0.0409999999999995</v>
      </c>
      <c r="M238" s="27" t="n">
        <v>0.17</v>
      </c>
      <c r="N238" s="112" t="n">
        <f aca="false">(F238-M238)*100</f>
        <v>0</v>
      </c>
      <c r="P238" s="113" t="e">
        <f aca="false">#REF!</f>
        <v>#REF!</v>
      </c>
      <c r="Q238" s="113" t="e">
        <f aca="false">#REF!</f>
        <v>#REF!</v>
      </c>
      <c r="R238" s="113" t="n">
        <v>0</v>
      </c>
      <c r="S238" s="113" t="e">
        <f aca="false">P238+Q238+R238</f>
        <v>#REF!</v>
      </c>
      <c r="T238" s="113" t="e">
        <f aca="false">S238/10000</f>
        <v>#REF!</v>
      </c>
      <c r="V238" s="113" t="e">
        <f aca="false">#REF!</f>
        <v>#REF!</v>
      </c>
      <c r="W238" s="113" t="e">
        <f aca="false">#REF!</f>
        <v>#REF!</v>
      </c>
      <c r="X238" s="113" t="n">
        <v>0</v>
      </c>
      <c r="Y238" s="113" t="e">
        <f aca="false">V238+W238+X238</f>
        <v>#REF!</v>
      </c>
      <c r="Z238" s="113" t="e">
        <f aca="false">Y238/1000</f>
        <v>#REF!</v>
      </c>
      <c r="AB238" s="113" t="e">
        <f aca="false">#REF!</f>
        <v>#REF!</v>
      </c>
      <c r="AC238" s="113" t="e">
        <f aca="false">#REF!</f>
        <v>#REF!</v>
      </c>
      <c r="AD238" s="113" t="n">
        <v>0</v>
      </c>
      <c r="AE238" s="113" t="e">
        <f aca="false">AB238+AC238+AD238</f>
        <v>#REF!</v>
      </c>
      <c r="AF238" s="113" t="e">
        <f aca="false">AE238/100</f>
        <v>#REF!</v>
      </c>
      <c r="AH238" s="113" t="e">
        <f aca="false">#REF!</f>
        <v>#REF!</v>
      </c>
      <c r="AI238" s="113" t="e">
        <f aca="false">#REF!</f>
        <v>#REF!</v>
      </c>
      <c r="AJ238" s="113" t="n">
        <v>0</v>
      </c>
      <c r="AK238" s="113" t="e">
        <f aca="false">AH238+AI238+AJ238</f>
        <v>#REF!</v>
      </c>
      <c r="AL238" s="113" t="e">
        <f aca="false">AK238/365.25</f>
        <v>#REF!</v>
      </c>
      <c r="AN238" s="113" t="e">
        <f aca="false">#REF!</f>
        <v>#REF!</v>
      </c>
      <c r="AO238" s="113" t="e">
        <f aca="false">#REF!</f>
        <v>#REF!</v>
      </c>
      <c r="AP238" s="113" t="n">
        <v>0</v>
      </c>
      <c r="AQ238" s="113" t="e">
        <f aca="false">AN238+AO238+AP238</f>
        <v>#REF!</v>
      </c>
      <c r="AR238" s="113" t="e">
        <f aca="false">AQ238/10</f>
        <v>#REF!</v>
      </c>
      <c r="AT238" s="113" t="n">
        <v>0</v>
      </c>
      <c r="AU238" s="113" t="n">
        <v>0</v>
      </c>
      <c r="AV238" s="113" t="n">
        <f aca="false">AT238+AU238</f>
        <v>0</v>
      </c>
      <c r="AW238" s="113"/>
      <c r="AX238" s="113"/>
      <c r="AZ238" s="114" t="n">
        <v>0</v>
      </c>
      <c r="BE238" s="114" t="n">
        <v>0</v>
      </c>
      <c r="BF238" s="114" t="n">
        <v>0</v>
      </c>
      <c r="BG238" s="114" t="n">
        <v>0</v>
      </c>
    </row>
    <row r="239" customFormat="false" ht="12.75" hidden="false" customHeight="false" outlineLevel="0" collapsed="false">
      <c r="C239" s="107" t="n">
        <f aca="false">EOMONTH(C238,0)+1</f>
        <v>44348</v>
      </c>
      <c r="D239" s="108" t="n">
        <v>44341</v>
      </c>
      <c r="E239" s="26" t="n">
        <v>5.4305</v>
      </c>
      <c r="F239" s="27" t="n">
        <v>0.17</v>
      </c>
      <c r="G239" s="109" t="n">
        <v>0.0607531923156319</v>
      </c>
      <c r="H239" s="109" t="n">
        <f aca="false">1/((1+G239/2)^(2*((C239-$C$1)/365.25)))</f>
        <v>0.310538760064614</v>
      </c>
      <c r="I239" s="110" t="n">
        <f aca="false">D239-$C$1</f>
        <v>7130</v>
      </c>
      <c r="K239" s="26" t="n">
        <v>5.3895</v>
      </c>
      <c r="L239" s="26" t="n">
        <f aca="false">E239-K239</f>
        <v>0.0409999999999986</v>
      </c>
      <c r="M239" s="27" t="n">
        <v>0.17</v>
      </c>
      <c r="N239" s="112" t="n">
        <f aca="false">(F239-M239)*100</f>
        <v>0</v>
      </c>
      <c r="P239" s="113" t="e">
        <f aca="false">#REF!</f>
        <v>#REF!</v>
      </c>
      <c r="Q239" s="113" t="e">
        <f aca="false">#REF!</f>
        <v>#REF!</v>
      </c>
      <c r="R239" s="113" t="n">
        <v>0</v>
      </c>
      <c r="S239" s="113" t="e">
        <f aca="false">P239+Q239+R239</f>
        <v>#REF!</v>
      </c>
      <c r="T239" s="113" t="e">
        <f aca="false">S239/10000</f>
        <v>#REF!</v>
      </c>
      <c r="V239" s="113" t="e">
        <f aca="false">#REF!</f>
        <v>#REF!</v>
      </c>
      <c r="W239" s="113" t="e">
        <f aca="false">#REF!</f>
        <v>#REF!</v>
      </c>
      <c r="X239" s="113" t="n">
        <v>0</v>
      </c>
      <c r="Y239" s="113" t="e">
        <f aca="false">V239+W239+X239</f>
        <v>#REF!</v>
      </c>
      <c r="Z239" s="113" t="e">
        <f aca="false">Y239/1000</f>
        <v>#REF!</v>
      </c>
      <c r="AB239" s="113" t="e">
        <f aca="false">#REF!</f>
        <v>#REF!</v>
      </c>
      <c r="AC239" s="113" t="e">
        <f aca="false">#REF!</f>
        <v>#REF!</v>
      </c>
      <c r="AD239" s="113" t="n">
        <v>0</v>
      </c>
      <c r="AE239" s="113" t="e">
        <f aca="false">AB239+AC239+AD239</f>
        <v>#REF!</v>
      </c>
      <c r="AF239" s="113" t="e">
        <f aca="false">AE239/100</f>
        <v>#REF!</v>
      </c>
      <c r="AH239" s="113" t="e">
        <f aca="false">#REF!</f>
        <v>#REF!</v>
      </c>
      <c r="AI239" s="113" t="e">
        <f aca="false">#REF!</f>
        <v>#REF!</v>
      </c>
      <c r="AJ239" s="113" t="n">
        <v>0</v>
      </c>
      <c r="AK239" s="113" t="e">
        <f aca="false">AH239+AI239+AJ239</f>
        <v>#REF!</v>
      </c>
      <c r="AL239" s="113" t="e">
        <f aca="false">AK239/365.25</f>
        <v>#REF!</v>
      </c>
      <c r="AN239" s="113" t="e">
        <f aca="false">#REF!</f>
        <v>#REF!</v>
      </c>
      <c r="AO239" s="113" t="e">
        <f aca="false">#REF!</f>
        <v>#REF!</v>
      </c>
      <c r="AP239" s="113" t="n">
        <v>0</v>
      </c>
      <c r="AQ239" s="113" t="e">
        <f aca="false">AN239+AO239+AP239</f>
        <v>#REF!</v>
      </c>
      <c r="AR239" s="113" t="e">
        <f aca="false">AQ239/10</f>
        <v>#REF!</v>
      </c>
      <c r="AT239" s="113" t="n">
        <v>0</v>
      </c>
      <c r="AU239" s="113" t="n">
        <v>0</v>
      </c>
      <c r="AV239" s="113" t="n">
        <f aca="false">AT239+AU239</f>
        <v>0</v>
      </c>
      <c r="AW239" s="113"/>
      <c r="AX239" s="113"/>
      <c r="AZ239" s="114" t="n">
        <v>0</v>
      </c>
      <c r="BE239" s="114" t="n">
        <v>0</v>
      </c>
      <c r="BF239" s="114" t="n">
        <v>0</v>
      </c>
      <c r="BG239" s="114" t="n">
        <v>0</v>
      </c>
    </row>
    <row r="240" customFormat="false" ht="12.75" hidden="false" customHeight="false" outlineLevel="0" collapsed="false">
      <c r="C240" s="107" t="n">
        <f aca="false">EOMONTH(C239,0)+1</f>
        <v>44378</v>
      </c>
      <c r="D240" s="108" t="n">
        <v>44372</v>
      </c>
      <c r="E240" s="26" t="n">
        <v>5.4755</v>
      </c>
      <c r="F240" s="27" t="n">
        <v>0.17</v>
      </c>
      <c r="G240" s="109" t="n">
        <v>0.0607993048427939</v>
      </c>
      <c r="H240" s="109" t="n">
        <f aca="false">1/((1+G240/2)^(2*((C240-$C$1)/365.25)))</f>
        <v>0.308744747382157</v>
      </c>
      <c r="I240" s="110" t="n">
        <f aca="false">D240-$C$1</f>
        <v>7161</v>
      </c>
      <c r="K240" s="26" t="n">
        <v>5.4345</v>
      </c>
      <c r="L240" s="26" t="n">
        <f aca="false">E240-K240</f>
        <v>0.0409999999999995</v>
      </c>
      <c r="M240" s="27" t="n">
        <v>0.17</v>
      </c>
      <c r="N240" s="112" t="n">
        <f aca="false">(F240-M240)*100</f>
        <v>0</v>
      </c>
      <c r="P240" s="113" t="e">
        <f aca="false">#REF!</f>
        <v>#REF!</v>
      </c>
      <c r="Q240" s="113" t="e">
        <f aca="false">#REF!</f>
        <v>#REF!</v>
      </c>
      <c r="R240" s="113" t="n">
        <v>0</v>
      </c>
      <c r="S240" s="113" t="e">
        <f aca="false">P240+Q240+R240</f>
        <v>#REF!</v>
      </c>
      <c r="T240" s="113" t="e">
        <f aca="false">S240/10000</f>
        <v>#REF!</v>
      </c>
      <c r="V240" s="113" t="e">
        <f aca="false">#REF!</f>
        <v>#REF!</v>
      </c>
      <c r="W240" s="113" t="e">
        <f aca="false">#REF!</f>
        <v>#REF!</v>
      </c>
      <c r="X240" s="113" t="n">
        <v>0</v>
      </c>
      <c r="Y240" s="113" t="e">
        <f aca="false">V240+W240+X240</f>
        <v>#REF!</v>
      </c>
      <c r="Z240" s="113" t="e">
        <f aca="false">Y240/1000</f>
        <v>#REF!</v>
      </c>
      <c r="AB240" s="113" t="e">
        <f aca="false">#REF!</f>
        <v>#REF!</v>
      </c>
      <c r="AC240" s="113" t="e">
        <f aca="false">#REF!</f>
        <v>#REF!</v>
      </c>
      <c r="AD240" s="113" t="n">
        <v>0</v>
      </c>
      <c r="AE240" s="113" t="e">
        <f aca="false">AB240+AC240+AD240</f>
        <v>#REF!</v>
      </c>
      <c r="AF240" s="113" t="e">
        <f aca="false">AE240/100</f>
        <v>#REF!</v>
      </c>
      <c r="AH240" s="113" t="e">
        <f aca="false">#REF!</f>
        <v>#REF!</v>
      </c>
      <c r="AI240" s="113" t="e">
        <f aca="false">#REF!</f>
        <v>#REF!</v>
      </c>
      <c r="AJ240" s="113" t="n">
        <v>0</v>
      </c>
      <c r="AK240" s="113" t="e">
        <f aca="false">AH240+AI240+AJ240</f>
        <v>#REF!</v>
      </c>
      <c r="AL240" s="113" t="e">
        <f aca="false">AK240/365.25</f>
        <v>#REF!</v>
      </c>
      <c r="AN240" s="113" t="e">
        <f aca="false">#REF!</f>
        <v>#REF!</v>
      </c>
      <c r="AO240" s="113" t="e">
        <f aca="false">#REF!</f>
        <v>#REF!</v>
      </c>
      <c r="AP240" s="113" t="n">
        <v>0</v>
      </c>
      <c r="AQ240" s="113" t="e">
        <f aca="false">AN240+AO240+AP240</f>
        <v>#REF!</v>
      </c>
      <c r="AR240" s="113" t="e">
        <f aca="false">AQ240/10</f>
        <v>#REF!</v>
      </c>
      <c r="AT240" s="113" t="n">
        <v>0</v>
      </c>
      <c r="AU240" s="113" t="n">
        <v>0</v>
      </c>
      <c r="AV240" s="113" t="n">
        <f aca="false">AT240+AU240</f>
        <v>0</v>
      </c>
      <c r="AW240" s="113"/>
      <c r="AX240" s="113"/>
      <c r="AZ240" s="114" t="n">
        <v>0</v>
      </c>
      <c r="BE240" s="114" t="n">
        <v>0</v>
      </c>
      <c r="BF240" s="114" t="n">
        <v>0</v>
      </c>
      <c r="BG240" s="114" t="n">
        <v>0</v>
      </c>
    </row>
    <row r="241" customFormat="false" ht="12.75" hidden="false" customHeight="false" outlineLevel="0" collapsed="false">
      <c r="C241" s="107" t="n">
        <f aca="false">EOMONTH(C240,0)+1</f>
        <v>44409</v>
      </c>
      <c r="D241" s="108" t="n">
        <v>44404</v>
      </c>
      <c r="E241" s="26" t="n">
        <v>5.5145</v>
      </c>
      <c r="F241" s="27" t="n">
        <v>0.17</v>
      </c>
      <c r="G241" s="109" t="n">
        <v>0.0608469544549366</v>
      </c>
      <c r="H241" s="109" t="n">
        <f aca="false">1/((1+G241/2)^(2*((C241-$C$1)/365.25)))</f>
        <v>0.306899457828963</v>
      </c>
      <c r="I241" s="110" t="n">
        <f aca="false">D241-$C$1</f>
        <v>7193</v>
      </c>
      <c r="K241" s="26" t="n">
        <v>5.4735</v>
      </c>
      <c r="L241" s="26" t="n">
        <f aca="false">E241-K241</f>
        <v>0.0409999999999995</v>
      </c>
      <c r="M241" s="27" t="n">
        <v>0.17</v>
      </c>
      <c r="N241" s="112" t="n">
        <f aca="false">(F241-M241)*100</f>
        <v>0</v>
      </c>
      <c r="P241" s="113" t="e">
        <f aca="false">#REF!</f>
        <v>#REF!</v>
      </c>
      <c r="Q241" s="113" t="e">
        <f aca="false">#REF!</f>
        <v>#REF!</v>
      </c>
      <c r="R241" s="113" t="n">
        <v>0</v>
      </c>
      <c r="S241" s="113" t="e">
        <f aca="false">P241+Q241+R241</f>
        <v>#REF!</v>
      </c>
      <c r="T241" s="113" t="e">
        <f aca="false">S241/10000</f>
        <v>#REF!</v>
      </c>
      <c r="V241" s="113" t="e">
        <f aca="false">#REF!</f>
        <v>#REF!</v>
      </c>
      <c r="W241" s="113" t="e">
        <f aca="false">#REF!</f>
        <v>#REF!</v>
      </c>
      <c r="X241" s="113" t="n">
        <v>0</v>
      </c>
      <c r="Y241" s="113" t="e">
        <f aca="false">V241+W241+X241</f>
        <v>#REF!</v>
      </c>
      <c r="Z241" s="113" t="e">
        <f aca="false">Y241/1000</f>
        <v>#REF!</v>
      </c>
      <c r="AB241" s="113" t="e">
        <f aca="false">#REF!</f>
        <v>#REF!</v>
      </c>
      <c r="AC241" s="113" t="e">
        <f aca="false">#REF!</f>
        <v>#REF!</v>
      </c>
      <c r="AD241" s="113" t="n">
        <v>0</v>
      </c>
      <c r="AE241" s="113" t="e">
        <f aca="false">AB241+AC241+AD241</f>
        <v>#REF!</v>
      </c>
      <c r="AF241" s="113" t="e">
        <f aca="false">AE241/100</f>
        <v>#REF!</v>
      </c>
      <c r="AH241" s="113" t="e">
        <f aca="false">#REF!</f>
        <v>#REF!</v>
      </c>
      <c r="AI241" s="113" t="e">
        <f aca="false">#REF!</f>
        <v>#REF!</v>
      </c>
      <c r="AJ241" s="113" t="n">
        <v>0</v>
      </c>
      <c r="AK241" s="113" t="e">
        <f aca="false">AH241+AI241+AJ241</f>
        <v>#REF!</v>
      </c>
      <c r="AL241" s="113" t="e">
        <f aca="false">AK241/365.25</f>
        <v>#REF!</v>
      </c>
      <c r="AN241" s="113" t="e">
        <f aca="false">#REF!</f>
        <v>#REF!</v>
      </c>
      <c r="AO241" s="113" t="e">
        <f aca="false">#REF!</f>
        <v>#REF!</v>
      </c>
      <c r="AP241" s="113" t="n">
        <v>0</v>
      </c>
      <c r="AQ241" s="113" t="e">
        <f aca="false">AN241+AO241+AP241</f>
        <v>#REF!</v>
      </c>
      <c r="AR241" s="113" t="e">
        <f aca="false">AQ241/10</f>
        <v>#REF!</v>
      </c>
      <c r="AT241" s="113" t="n">
        <v>0</v>
      </c>
      <c r="AU241" s="113" t="n">
        <v>0</v>
      </c>
      <c r="AV241" s="113" t="n">
        <f aca="false">AT241+AU241</f>
        <v>0</v>
      </c>
      <c r="AW241" s="113"/>
      <c r="AX241" s="113"/>
      <c r="AZ241" s="114" t="n">
        <v>0</v>
      </c>
      <c r="BE241" s="114" t="n">
        <v>0</v>
      </c>
      <c r="BF241" s="114" t="n">
        <v>0</v>
      </c>
      <c r="BG241" s="114" t="n">
        <v>0</v>
      </c>
    </row>
    <row r="242" customFormat="false" ht="12.75" hidden="false" customHeight="false" outlineLevel="0" collapsed="false">
      <c r="C242" s="107" t="n">
        <f aca="false">EOMONTH(C241,0)+1</f>
        <v>44440</v>
      </c>
      <c r="D242" s="108" t="n">
        <v>44434</v>
      </c>
      <c r="E242" s="26" t="n">
        <v>5.5035</v>
      </c>
      <c r="F242" s="27" t="n">
        <v>0.17</v>
      </c>
      <c r="G242" s="109" t="n">
        <v>0.0608946040678338</v>
      </c>
      <c r="H242" s="109" t="n">
        <f aca="false">1/((1+G242/2)^(2*((C242-$C$1)/365.25)))</f>
        <v>0.305062808912953</v>
      </c>
      <c r="I242" s="110" t="n">
        <f aca="false">D242-$C$1</f>
        <v>7223</v>
      </c>
      <c r="K242" s="26" t="n">
        <v>5.4625</v>
      </c>
      <c r="L242" s="26" t="n">
        <f aca="false">E242-K242</f>
        <v>0.0409999999999986</v>
      </c>
      <c r="M242" s="27" t="n">
        <v>0.17</v>
      </c>
      <c r="N242" s="112" t="n">
        <f aca="false">(F242-M242)*100</f>
        <v>0</v>
      </c>
      <c r="P242" s="113" t="e">
        <f aca="false">#REF!</f>
        <v>#REF!</v>
      </c>
      <c r="Q242" s="113" t="e">
        <f aca="false">#REF!</f>
        <v>#REF!</v>
      </c>
      <c r="R242" s="113" t="n">
        <v>0</v>
      </c>
      <c r="S242" s="113" t="e">
        <f aca="false">P242+Q242+R242</f>
        <v>#REF!</v>
      </c>
      <c r="T242" s="113" t="e">
        <f aca="false">S242/10000</f>
        <v>#REF!</v>
      </c>
      <c r="V242" s="113" t="e">
        <f aca="false">#REF!</f>
        <v>#REF!</v>
      </c>
      <c r="W242" s="113" t="e">
        <f aca="false">#REF!</f>
        <v>#REF!</v>
      </c>
      <c r="X242" s="113" t="n">
        <v>0</v>
      </c>
      <c r="Y242" s="113" t="e">
        <f aca="false">V242+W242+X242</f>
        <v>#REF!</v>
      </c>
      <c r="Z242" s="113" t="e">
        <f aca="false">Y242/1000</f>
        <v>#REF!</v>
      </c>
      <c r="AB242" s="113" t="e">
        <f aca="false">#REF!</f>
        <v>#REF!</v>
      </c>
      <c r="AC242" s="113" t="e">
        <f aca="false">#REF!</f>
        <v>#REF!</v>
      </c>
      <c r="AD242" s="113" t="n">
        <v>0</v>
      </c>
      <c r="AE242" s="113" t="e">
        <f aca="false">AB242+AC242+AD242</f>
        <v>#REF!</v>
      </c>
      <c r="AF242" s="113" t="e">
        <f aca="false">AE242/100</f>
        <v>#REF!</v>
      </c>
      <c r="AH242" s="113" t="e">
        <f aca="false">#REF!</f>
        <v>#REF!</v>
      </c>
      <c r="AI242" s="113" t="e">
        <f aca="false">#REF!</f>
        <v>#REF!</v>
      </c>
      <c r="AJ242" s="113" t="n">
        <v>0</v>
      </c>
      <c r="AK242" s="113" t="e">
        <f aca="false">AH242+AI242+AJ242</f>
        <v>#REF!</v>
      </c>
      <c r="AL242" s="113" t="e">
        <f aca="false">AK242/365.25</f>
        <v>#REF!</v>
      </c>
      <c r="AN242" s="113" t="e">
        <f aca="false">#REF!</f>
        <v>#REF!</v>
      </c>
      <c r="AO242" s="113" t="e">
        <f aca="false">#REF!</f>
        <v>#REF!</v>
      </c>
      <c r="AP242" s="113" t="n">
        <v>0</v>
      </c>
      <c r="AQ242" s="113" t="e">
        <f aca="false">AN242+AO242+AP242</f>
        <v>#REF!</v>
      </c>
      <c r="AR242" s="113" t="e">
        <f aca="false">AQ242/10</f>
        <v>#REF!</v>
      </c>
      <c r="AT242" s="113" t="n">
        <v>0</v>
      </c>
      <c r="AU242" s="113" t="n">
        <v>0</v>
      </c>
      <c r="AV242" s="113" t="n">
        <f aca="false">AT242+AU242</f>
        <v>0</v>
      </c>
      <c r="AW242" s="113"/>
      <c r="AX242" s="113"/>
      <c r="AZ242" s="114" t="n">
        <v>0</v>
      </c>
      <c r="BE242" s="114" t="n">
        <v>0</v>
      </c>
      <c r="BF242" s="114" t="n">
        <v>0</v>
      </c>
      <c r="BG242" s="114" t="n">
        <v>0</v>
      </c>
    </row>
    <row r="243" customFormat="false" ht="12.75" hidden="false" customHeight="false" outlineLevel="0" collapsed="false">
      <c r="C243" s="107" t="n">
        <f aca="false">EOMONTH(C242,0)+1</f>
        <v>44470</v>
      </c>
      <c r="D243" s="108" t="n">
        <v>44466</v>
      </c>
      <c r="E243" s="26" t="n">
        <v>5.5185</v>
      </c>
      <c r="F243" s="27" t="n">
        <v>0.17</v>
      </c>
      <c r="G243" s="109" t="n">
        <v>0.0609407165971616</v>
      </c>
      <c r="H243" s="109" t="n">
        <f aca="false">1/((1+G243/2)^(2*((C243-$C$1)/365.25)))</f>
        <v>0.303293612150414</v>
      </c>
      <c r="I243" s="110" t="n">
        <f aca="false">D243-$C$1</f>
        <v>7255</v>
      </c>
      <c r="K243" s="26" t="n">
        <v>5.4775</v>
      </c>
      <c r="L243" s="26" t="n">
        <f aca="false">E243-K243</f>
        <v>0.0409999999999995</v>
      </c>
      <c r="M243" s="27" t="n">
        <v>0.17</v>
      </c>
      <c r="N243" s="112" t="n">
        <f aca="false">(F243-M243)*100</f>
        <v>0</v>
      </c>
      <c r="P243" s="113" t="e">
        <f aca="false">#REF!</f>
        <v>#REF!</v>
      </c>
      <c r="Q243" s="113" t="e">
        <f aca="false">#REF!</f>
        <v>#REF!</v>
      </c>
      <c r="R243" s="113" t="n">
        <v>0</v>
      </c>
      <c r="S243" s="113" t="e">
        <f aca="false">P243+Q243+R243</f>
        <v>#REF!</v>
      </c>
      <c r="T243" s="113" t="e">
        <f aca="false">S243/10000</f>
        <v>#REF!</v>
      </c>
      <c r="V243" s="113" t="e">
        <f aca="false">#REF!</f>
        <v>#REF!</v>
      </c>
      <c r="W243" s="113" t="e">
        <f aca="false">#REF!</f>
        <v>#REF!</v>
      </c>
      <c r="X243" s="113" t="n">
        <v>0</v>
      </c>
      <c r="Y243" s="113" t="e">
        <f aca="false">V243+W243+X243</f>
        <v>#REF!</v>
      </c>
      <c r="Z243" s="113" t="e">
        <f aca="false">Y243/1000</f>
        <v>#REF!</v>
      </c>
      <c r="AB243" s="113" t="e">
        <f aca="false">#REF!</f>
        <v>#REF!</v>
      </c>
      <c r="AC243" s="113" t="e">
        <f aca="false">#REF!</f>
        <v>#REF!</v>
      </c>
      <c r="AD243" s="113" t="n">
        <v>0</v>
      </c>
      <c r="AE243" s="113" t="e">
        <f aca="false">AB243+AC243+AD243</f>
        <v>#REF!</v>
      </c>
      <c r="AF243" s="113" t="e">
        <f aca="false">AE243/100</f>
        <v>#REF!</v>
      </c>
      <c r="AH243" s="113" t="e">
        <f aca="false">#REF!</f>
        <v>#REF!</v>
      </c>
      <c r="AI243" s="113" t="e">
        <f aca="false">#REF!</f>
        <v>#REF!</v>
      </c>
      <c r="AJ243" s="113" t="n">
        <v>0</v>
      </c>
      <c r="AK243" s="113" t="e">
        <f aca="false">AH243+AI243+AJ243</f>
        <v>#REF!</v>
      </c>
      <c r="AL243" s="113" t="e">
        <f aca="false">AK243/365.25</f>
        <v>#REF!</v>
      </c>
      <c r="AN243" s="113" t="e">
        <f aca="false">#REF!</f>
        <v>#REF!</v>
      </c>
      <c r="AO243" s="113" t="e">
        <f aca="false">#REF!</f>
        <v>#REF!</v>
      </c>
      <c r="AP243" s="113" t="n">
        <v>0</v>
      </c>
      <c r="AQ243" s="113" t="e">
        <f aca="false">AN243+AO243+AP243</f>
        <v>#REF!</v>
      </c>
      <c r="AR243" s="113" t="e">
        <f aca="false">AQ243/10</f>
        <v>#REF!</v>
      </c>
      <c r="AT243" s="113" t="n">
        <v>0</v>
      </c>
      <c r="AU243" s="113" t="n">
        <v>0</v>
      </c>
      <c r="AV243" s="113" t="n">
        <f aca="false">AT243+AU243</f>
        <v>0</v>
      </c>
      <c r="AW243" s="113"/>
      <c r="AX243" s="113"/>
      <c r="AZ243" s="114" t="n">
        <v>0</v>
      </c>
      <c r="BE243" s="114" t="n">
        <v>0</v>
      </c>
      <c r="BF243" s="114" t="n">
        <v>0</v>
      </c>
      <c r="BG243" s="114" t="n">
        <v>0</v>
      </c>
    </row>
    <row r="244" customFormat="false" ht="12.75" hidden="false" customHeight="false" outlineLevel="0" collapsed="false">
      <c r="C244" s="107" t="n">
        <f aca="false">EOMONTH(C243,0)+1</f>
        <v>44501</v>
      </c>
      <c r="D244" s="108" t="n">
        <v>44495</v>
      </c>
      <c r="E244" s="26" t="n">
        <v>5.6755</v>
      </c>
      <c r="F244" s="27" t="n">
        <v>0.17</v>
      </c>
      <c r="G244" s="109" t="n">
        <v>0.0609883662115425</v>
      </c>
      <c r="H244" s="109" t="n">
        <f aca="false">1/((1+G244/2)^(2*((C244-$C$1)/365.25)))</f>
        <v>0.30147389868296</v>
      </c>
      <c r="I244" s="110" t="n">
        <f aca="false">D244-$C$1</f>
        <v>7284</v>
      </c>
      <c r="K244" s="26" t="n">
        <v>5.6345</v>
      </c>
      <c r="L244" s="26" t="n">
        <f aca="false">E244-K244</f>
        <v>0.0409999999999986</v>
      </c>
      <c r="M244" s="27" t="n">
        <v>0.17</v>
      </c>
      <c r="N244" s="112" t="n">
        <f aca="false">(F244-M244)*100</f>
        <v>0</v>
      </c>
      <c r="P244" s="113" t="e">
        <f aca="false">#REF!</f>
        <v>#REF!</v>
      </c>
      <c r="Q244" s="113" t="e">
        <f aca="false">#REF!</f>
        <v>#REF!</v>
      </c>
      <c r="R244" s="113" t="n">
        <v>0</v>
      </c>
      <c r="S244" s="113" t="e">
        <f aca="false">P244+Q244+R244</f>
        <v>#REF!</v>
      </c>
      <c r="T244" s="113" t="e">
        <f aca="false">S244/10000</f>
        <v>#REF!</v>
      </c>
      <c r="V244" s="113" t="e">
        <f aca="false">#REF!</f>
        <v>#REF!</v>
      </c>
      <c r="W244" s="113" t="e">
        <f aca="false">#REF!</f>
        <v>#REF!</v>
      </c>
      <c r="X244" s="113" t="n">
        <v>0</v>
      </c>
      <c r="Y244" s="113" t="e">
        <f aca="false">V244+W244+X244</f>
        <v>#REF!</v>
      </c>
      <c r="Z244" s="113" t="e">
        <f aca="false">Y244/1000</f>
        <v>#REF!</v>
      </c>
      <c r="AB244" s="113" t="e">
        <f aca="false">#REF!</f>
        <v>#REF!</v>
      </c>
      <c r="AC244" s="113" t="e">
        <f aca="false">#REF!</f>
        <v>#REF!</v>
      </c>
      <c r="AD244" s="113" t="n">
        <v>0</v>
      </c>
      <c r="AE244" s="113" t="e">
        <f aca="false">AB244+AC244+AD244</f>
        <v>#REF!</v>
      </c>
      <c r="AF244" s="113" t="e">
        <f aca="false">AE244/100</f>
        <v>#REF!</v>
      </c>
      <c r="AH244" s="113" t="e">
        <f aca="false">#REF!</f>
        <v>#REF!</v>
      </c>
      <c r="AI244" s="113" t="e">
        <f aca="false">#REF!</f>
        <v>#REF!</v>
      </c>
      <c r="AJ244" s="113" t="n">
        <v>0</v>
      </c>
      <c r="AK244" s="113" t="e">
        <f aca="false">AH244+AI244+AJ244</f>
        <v>#REF!</v>
      </c>
      <c r="AL244" s="113" t="e">
        <f aca="false">AK244/365.25</f>
        <v>#REF!</v>
      </c>
      <c r="AN244" s="113" t="e">
        <f aca="false">#REF!</f>
        <v>#REF!</v>
      </c>
      <c r="AO244" s="113" t="e">
        <f aca="false">#REF!</f>
        <v>#REF!</v>
      </c>
      <c r="AP244" s="113" t="n">
        <v>0</v>
      </c>
      <c r="AQ244" s="113" t="e">
        <f aca="false">AN244+AO244+AP244</f>
        <v>#REF!</v>
      </c>
      <c r="AR244" s="113" t="e">
        <f aca="false">AQ244/10</f>
        <v>#REF!</v>
      </c>
      <c r="AT244" s="113" t="n">
        <v>0</v>
      </c>
      <c r="AU244" s="113" t="n">
        <v>0</v>
      </c>
      <c r="AV244" s="113" t="n">
        <f aca="false">AT244+AU244</f>
        <v>0</v>
      </c>
      <c r="AW244" s="113"/>
      <c r="AX244" s="113"/>
      <c r="AZ244" s="114" t="n">
        <v>0</v>
      </c>
      <c r="BE244" s="114" t="n">
        <v>0</v>
      </c>
      <c r="BF244" s="114" t="n">
        <v>0</v>
      </c>
      <c r="BG244" s="114" t="n">
        <v>0</v>
      </c>
    </row>
    <row r="245" customFormat="false" ht="12.75" hidden="false" customHeight="false" outlineLevel="0" collapsed="false">
      <c r="C245" s="107" t="n">
        <f aca="false">EOMONTH(C244,0)+1</f>
        <v>44531</v>
      </c>
      <c r="D245" s="108" t="n">
        <v>44524</v>
      </c>
      <c r="E245" s="26" t="n">
        <v>5.8355</v>
      </c>
      <c r="F245" s="27" t="n">
        <v>0.17</v>
      </c>
      <c r="G245" s="109" t="n">
        <v>0.0610132500259439</v>
      </c>
      <c r="H245" s="109" t="n">
        <f aca="false">1/((1+G245/2)^(2*((C245-$C$1)/365.25)))</f>
        <v>0.299844813046238</v>
      </c>
      <c r="I245" s="110" t="n">
        <f aca="false">D245-$C$1</f>
        <v>7313</v>
      </c>
      <c r="K245" s="26" t="n">
        <v>5.7945</v>
      </c>
      <c r="L245" s="26" t="n">
        <f aca="false">E245-K245</f>
        <v>0.0409999999999995</v>
      </c>
      <c r="M245" s="27" t="n">
        <v>0.17</v>
      </c>
      <c r="N245" s="112" t="n">
        <f aca="false">(F245-M245)*100</f>
        <v>0</v>
      </c>
      <c r="P245" s="113" t="e">
        <f aca="false">#REF!</f>
        <v>#REF!</v>
      </c>
      <c r="Q245" s="113" t="e">
        <f aca="false">#REF!</f>
        <v>#REF!</v>
      </c>
      <c r="R245" s="113" t="n">
        <v>0</v>
      </c>
      <c r="S245" s="113" t="e">
        <f aca="false">P245+Q245+R245</f>
        <v>#REF!</v>
      </c>
      <c r="T245" s="113" t="e">
        <f aca="false">S245/10000</f>
        <v>#REF!</v>
      </c>
      <c r="V245" s="113" t="e">
        <f aca="false">#REF!</f>
        <v>#REF!</v>
      </c>
      <c r="W245" s="113" t="e">
        <f aca="false">#REF!</f>
        <v>#REF!</v>
      </c>
      <c r="X245" s="113" t="n">
        <v>0</v>
      </c>
      <c r="Y245" s="113" t="e">
        <f aca="false">V245+W245+X245</f>
        <v>#REF!</v>
      </c>
      <c r="Z245" s="113" t="e">
        <f aca="false">Y245/1000</f>
        <v>#REF!</v>
      </c>
      <c r="AB245" s="113" t="e">
        <f aca="false">#REF!</f>
        <v>#REF!</v>
      </c>
      <c r="AC245" s="113" t="e">
        <f aca="false">#REF!</f>
        <v>#REF!</v>
      </c>
      <c r="AD245" s="113" t="n">
        <v>0</v>
      </c>
      <c r="AE245" s="113" t="e">
        <f aca="false">AB245+AC245+AD245</f>
        <v>#REF!</v>
      </c>
      <c r="AF245" s="113" t="e">
        <f aca="false">AE245/100</f>
        <v>#REF!</v>
      </c>
      <c r="AH245" s="113" t="e">
        <f aca="false">#REF!</f>
        <v>#REF!</v>
      </c>
      <c r="AI245" s="113" t="e">
        <f aca="false">#REF!</f>
        <v>#REF!</v>
      </c>
      <c r="AJ245" s="113" t="n">
        <v>0</v>
      </c>
      <c r="AK245" s="113" t="e">
        <f aca="false">AH245+AI245+AJ245</f>
        <v>#REF!</v>
      </c>
      <c r="AL245" s="113" t="e">
        <f aca="false">AK245/365.25</f>
        <v>#REF!</v>
      </c>
      <c r="AN245" s="113" t="e">
        <f aca="false">#REF!</f>
        <v>#REF!</v>
      </c>
      <c r="AO245" s="113" t="e">
        <f aca="false">#REF!</f>
        <v>#REF!</v>
      </c>
      <c r="AP245" s="113" t="n">
        <v>0</v>
      </c>
      <c r="AQ245" s="113" t="e">
        <f aca="false">AN245+AO245+AP245</f>
        <v>#REF!</v>
      </c>
      <c r="AR245" s="113" t="e">
        <f aca="false">AQ245/10</f>
        <v>#REF!</v>
      </c>
      <c r="AT245" s="113" t="n">
        <v>0</v>
      </c>
      <c r="AU245" s="113" t="n">
        <v>0</v>
      </c>
      <c r="AV245" s="113" t="n">
        <f aca="false">AT245+AU245</f>
        <v>0</v>
      </c>
      <c r="AW245" s="113"/>
      <c r="AX245" s="113"/>
      <c r="AZ245" s="114" t="n">
        <v>0</v>
      </c>
      <c r="BE245" s="114" t="n">
        <v>0</v>
      </c>
      <c r="BF245" s="114" t="n">
        <v>0</v>
      </c>
      <c r="BG245" s="114" t="n">
        <v>0</v>
      </c>
    </row>
    <row r="246" customFormat="false" ht="12.75" hidden="false" customHeight="false" outlineLevel="0" collapsed="false">
      <c r="C246" s="107" t="n">
        <f aca="false">EOMONTH(C245,0)+1</f>
        <v>44562</v>
      </c>
      <c r="D246" s="108" t="n">
        <v>44557</v>
      </c>
      <c r="E246" s="26" t="n">
        <v>5.868</v>
      </c>
      <c r="F246" s="27" t="n">
        <v>0.17</v>
      </c>
      <c r="G246" s="109" t="n">
        <v>0.0610060587906944</v>
      </c>
      <c r="H246" s="109" t="n">
        <f aca="false">1/((1+G246/2)^(2*((C246-$C$1)/365.25)))</f>
        <v>0.298361104760582</v>
      </c>
      <c r="I246" s="110" t="n">
        <f aca="false">D246-$C$1</f>
        <v>7346</v>
      </c>
      <c r="K246" s="26" t="n">
        <v>5.827</v>
      </c>
      <c r="L246" s="26" t="n">
        <f aca="false">E246-K246</f>
        <v>0.0409999999999986</v>
      </c>
      <c r="M246" s="27" t="n">
        <v>0.17</v>
      </c>
      <c r="N246" s="112" t="n">
        <f aca="false">(F246-M246)*100</f>
        <v>0</v>
      </c>
      <c r="P246" s="113" t="e">
        <f aca="false">#REF!</f>
        <v>#REF!</v>
      </c>
      <c r="Q246" s="113" t="e">
        <f aca="false">#REF!</f>
        <v>#REF!</v>
      </c>
      <c r="R246" s="113" t="n">
        <v>0</v>
      </c>
      <c r="S246" s="113" t="e">
        <f aca="false">P246+Q246+R246</f>
        <v>#REF!</v>
      </c>
      <c r="T246" s="113" t="e">
        <f aca="false">S246/10000</f>
        <v>#REF!</v>
      </c>
      <c r="V246" s="113" t="e">
        <f aca="false">#REF!</f>
        <v>#REF!</v>
      </c>
      <c r="W246" s="113" t="e">
        <f aca="false">#REF!</f>
        <v>#REF!</v>
      </c>
      <c r="X246" s="113" t="n">
        <v>0</v>
      </c>
      <c r="Y246" s="113" t="e">
        <f aca="false">V246+W246+X246</f>
        <v>#REF!</v>
      </c>
      <c r="Z246" s="113" t="e">
        <f aca="false">Y246/1000</f>
        <v>#REF!</v>
      </c>
      <c r="AB246" s="113" t="e">
        <f aca="false">#REF!</f>
        <v>#REF!</v>
      </c>
      <c r="AC246" s="113" t="e">
        <f aca="false">#REF!</f>
        <v>#REF!</v>
      </c>
      <c r="AD246" s="113" t="n">
        <v>0</v>
      </c>
      <c r="AE246" s="113" t="e">
        <f aca="false">AB246+AC246+AD246</f>
        <v>#REF!</v>
      </c>
      <c r="AF246" s="113" t="e">
        <f aca="false">AE246/100</f>
        <v>#REF!</v>
      </c>
      <c r="AH246" s="113" t="e">
        <f aca="false">#REF!</f>
        <v>#REF!</v>
      </c>
      <c r="AI246" s="113" t="e">
        <f aca="false">#REF!</f>
        <v>#REF!</v>
      </c>
      <c r="AJ246" s="113" t="n">
        <v>0</v>
      </c>
      <c r="AK246" s="113" t="e">
        <f aca="false">AH246+AI246+AJ246</f>
        <v>#REF!</v>
      </c>
      <c r="AL246" s="113" t="e">
        <f aca="false">AK246/365.25</f>
        <v>#REF!</v>
      </c>
      <c r="AN246" s="113" t="e">
        <f aca="false">#REF!</f>
        <v>#REF!</v>
      </c>
      <c r="AO246" s="113" t="e">
        <f aca="false">#REF!</f>
        <v>#REF!</v>
      </c>
      <c r="AP246" s="113" t="n">
        <v>0</v>
      </c>
      <c r="AQ246" s="113" t="e">
        <f aca="false">AN246+AO246+AP246</f>
        <v>#REF!</v>
      </c>
      <c r="AR246" s="113" t="e">
        <f aca="false">AQ246/10</f>
        <v>#REF!</v>
      </c>
      <c r="AT246" s="113" t="n">
        <v>0</v>
      </c>
      <c r="AU246" s="113" t="n">
        <v>0</v>
      </c>
      <c r="AV246" s="113" t="n">
        <f aca="false">AT246+AU246</f>
        <v>0</v>
      </c>
      <c r="AW246" s="113"/>
      <c r="AX246" s="113"/>
      <c r="AZ246" s="114" t="n">
        <v>0</v>
      </c>
      <c r="BE246" s="114" t="n">
        <v>0</v>
      </c>
      <c r="BF246" s="114" t="n">
        <v>0</v>
      </c>
      <c r="BG246" s="114" t="n">
        <v>0</v>
      </c>
    </row>
    <row r="247" customFormat="false" ht="12.75" hidden="false" customHeight="false" outlineLevel="0" collapsed="false">
      <c r="C247" s="107" t="n">
        <f aca="false">EOMONTH(C246,0)+1</f>
        <v>44593</v>
      </c>
      <c r="D247" s="108" t="n">
        <v>44587</v>
      </c>
      <c r="E247" s="26" t="n">
        <v>5.784</v>
      </c>
      <c r="F247" s="27" t="n">
        <v>0.17</v>
      </c>
      <c r="G247" s="109" t="n">
        <v>0.0609988675554622</v>
      </c>
      <c r="H247" s="109" t="n">
        <f aca="false">1/((1+G247/2)^(2*((C247-$C$1)/365.25)))</f>
        <v>0.296885090062602</v>
      </c>
      <c r="I247" s="110" t="n">
        <f aca="false">D247-$C$1</f>
        <v>7376</v>
      </c>
      <c r="K247" s="26" t="n">
        <v>5.743</v>
      </c>
      <c r="L247" s="26" t="n">
        <f aca="false">E247-K247</f>
        <v>0.0409999999999986</v>
      </c>
      <c r="M247" s="27" t="n">
        <v>0.17</v>
      </c>
      <c r="N247" s="112" t="n">
        <f aca="false">(F247-M247)*100</f>
        <v>0</v>
      </c>
      <c r="P247" s="113" t="e">
        <f aca="false">#REF!</f>
        <v>#REF!</v>
      </c>
      <c r="Q247" s="113" t="e">
        <f aca="false">#REF!</f>
        <v>#REF!</v>
      </c>
      <c r="R247" s="113" t="n">
        <v>0</v>
      </c>
      <c r="S247" s="113" t="e">
        <f aca="false">P247+Q247+R247</f>
        <v>#REF!</v>
      </c>
      <c r="T247" s="113" t="e">
        <f aca="false">S247/10000</f>
        <v>#REF!</v>
      </c>
      <c r="V247" s="113" t="e">
        <f aca="false">#REF!</f>
        <v>#REF!</v>
      </c>
      <c r="W247" s="113" t="e">
        <f aca="false">#REF!</f>
        <v>#REF!</v>
      </c>
      <c r="X247" s="113" t="n">
        <v>0</v>
      </c>
      <c r="Y247" s="113" t="e">
        <f aca="false">V247+W247+X247</f>
        <v>#REF!</v>
      </c>
      <c r="Z247" s="113" t="e">
        <f aca="false">Y247/1000</f>
        <v>#REF!</v>
      </c>
      <c r="AB247" s="113" t="e">
        <f aca="false">#REF!</f>
        <v>#REF!</v>
      </c>
      <c r="AC247" s="113" t="e">
        <f aca="false">#REF!</f>
        <v>#REF!</v>
      </c>
      <c r="AD247" s="113" t="n">
        <v>0</v>
      </c>
      <c r="AE247" s="113" t="e">
        <f aca="false">AB247+AC247+AD247</f>
        <v>#REF!</v>
      </c>
      <c r="AF247" s="113" t="e">
        <f aca="false">AE247/100</f>
        <v>#REF!</v>
      </c>
      <c r="AH247" s="113" t="e">
        <f aca="false">#REF!</f>
        <v>#REF!</v>
      </c>
      <c r="AI247" s="113" t="e">
        <f aca="false">#REF!</f>
        <v>#REF!</v>
      </c>
      <c r="AJ247" s="113" t="n">
        <v>0</v>
      </c>
      <c r="AK247" s="113" t="e">
        <f aca="false">AH247+AI247+AJ247</f>
        <v>#REF!</v>
      </c>
      <c r="AL247" s="113" t="e">
        <f aca="false">AK247/365.25</f>
        <v>#REF!</v>
      </c>
      <c r="AN247" s="113" t="e">
        <f aca="false">#REF!</f>
        <v>#REF!</v>
      </c>
      <c r="AO247" s="113" t="e">
        <f aca="false">#REF!</f>
        <v>#REF!</v>
      </c>
      <c r="AP247" s="113" t="n">
        <v>0</v>
      </c>
      <c r="AQ247" s="113" t="e">
        <f aca="false">AN247+AO247+AP247</f>
        <v>#REF!</v>
      </c>
      <c r="AR247" s="113" t="e">
        <f aca="false">AQ247/10</f>
        <v>#REF!</v>
      </c>
      <c r="AT247" s="113" t="n">
        <v>0</v>
      </c>
      <c r="AU247" s="113" t="n">
        <v>0</v>
      </c>
      <c r="AV247" s="113" t="n">
        <f aca="false">AT247+AU247</f>
        <v>0</v>
      </c>
      <c r="AW247" s="113"/>
      <c r="AX247" s="113"/>
      <c r="AZ247" s="114" t="n">
        <v>0</v>
      </c>
      <c r="BE247" s="114" t="n">
        <v>0</v>
      </c>
      <c r="BF247" s="114" t="n">
        <v>0</v>
      </c>
      <c r="BG247" s="114" t="n">
        <v>0</v>
      </c>
    </row>
    <row r="248" customFormat="false" ht="12.75" hidden="false" customHeight="false" outlineLevel="0" collapsed="false">
      <c r="C248" s="107" t="n">
        <f aca="false">EOMONTH(C247,0)+1</f>
        <v>44621</v>
      </c>
      <c r="D248" s="108" t="n">
        <v>44615</v>
      </c>
      <c r="E248" s="26" t="n">
        <v>5.649</v>
      </c>
      <c r="F248" s="27" t="n">
        <v>0.17</v>
      </c>
      <c r="G248" s="109" t="n">
        <v>0.0609923722462353</v>
      </c>
      <c r="H248" s="109" t="n">
        <f aca="false">1/((1+G248/2)^(2*((C248-$C$1)/365.25)))</f>
        <v>0.295558493734844</v>
      </c>
      <c r="I248" s="110" t="n">
        <f aca="false">D248-$C$1</f>
        <v>7404</v>
      </c>
      <c r="K248" s="26" t="n">
        <v>5.608</v>
      </c>
      <c r="L248" s="26" t="n">
        <f aca="false">E248-K248</f>
        <v>0.0409999999999995</v>
      </c>
      <c r="M248" s="27" t="n">
        <v>0.17</v>
      </c>
      <c r="N248" s="112" t="n">
        <f aca="false">(F248-M248)*100</f>
        <v>0</v>
      </c>
      <c r="P248" s="113" t="e">
        <f aca="false">#REF!</f>
        <v>#REF!</v>
      </c>
      <c r="Q248" s="113" t="e">
        <f aca="false">#REF!</f>
        <v>#REF!</v>
      </c>
      <c r="R248" s="113" t="n">
        <v>0</v>
      </c>
      <c r="S248" s="113" t="e">
        <f aca="false">P248+Q248+R248</f>
        <v>#REF!</v>
      </c>
      <c r="T248" s="113" t="e">
        <f aca="false">S248/10000</f>
        <v>#REF!</v>
      </c>
      <c r="V248" s="113" t="e">
        <f aca="false">#REF!</f>
        <v>#REF!</v>
      </c>
      <c r="W248" s="113" t="e">
        <f aca="false">#REF!</f>
        <v>#REF!</v>
      </c>
      <c r="X248" s="113" t="n">
        <v>0</v>
      </c>
      <c r="Y248" s="113" t="e">
        <f aca="false">V248+W248+X248</f>
        <v>#REF!</v>
      </c>
      <c r="Z248" s="113" t="e">
        <f aca="false">Y248/1000</f>
        <v>#REF!</v>
      </c>
      <c r="AB248" s="113" t="e">
        <f aca="false">#REF!</f>
        <v>#REF!</v>
      </c>
      <c r="AC248" s="113" t="e">
        <f aca="false">#REF!</f>
        <v>#REF!</v>
      </c>
      <c r="AD248" s="113" t="n">
        <v>0</v>
      </c>
      <c r="AE248" s="113" t="e">
        <f aca="false">AB248+AC248+AD248</f>
        <v>#REF!</v>
      </c>
      <c r="AF248" s="113" t="e">
        <f aca="false">AE248/100</f>
        <v>#REF!</v>
      </c>
      <c r="AH248" s="113" t="e">
        <f aca="false">#REF!</f>
        <v>#REF!</v>
      </c>
      <c r="AI248" s="113" t="e">
        <f aca="false">#REF!</f>
        <v>#REF!</v>
      </c>
      <c r="AJ248" s="113" t="n">
        <v>0</v>
      </c>
      <c r="AK248" s="113" t="e">
        <f aca="false">AH248+AI248+AJ248</f>
        <v>#REF!</v>
      </c>
      <c r="AL248" s="113" t="e">
        <f aca="false">AK248/365.25</f>
        <v>#REF!</v>
      </c>
      <c r="AN248" s="113" t="e">
        <f aca="false">#REF!</f>
        <v>#REF!</v>
      </c>
      <c r="AO248" s="113" t="e">
        <f aca="false">#REF!</f>
        <v>#REF!</v>
      </c>
      <c r="AP248" s="113" t="n">
        <v>0</v>
      </c>
      <c r="AQ248" s="113" t="e">
        <f aca="false">AN248+AO248+AP248</f>
        <v>#REF!</v>
      </c>
      <c r="AR248" s="113" t="e">
        <f aca="false">AQ248/10</f>
        <v>#REF!</v>
      </c>
      <c r="AT248" s="113" t="n">
        <v>0</v>
      </c>
      <c r="AU248" s="113" t="n">
        <v>0</v>
      </c>
      <c r="AV248" s="113" t="n">
        <f aca="false">AT248+AU248</f>
        <v>0</v>
      </c>
      <c r="AW248" s="113"/>
      <c r="AX248" s="113"/>
      <c r="AZ248" s="114" t="n">
        <v>0</v>
      </c>
      <c r="BE248" s="114" t="n">
        <v>0</v>
      </c>
      <c r="BF248" s="114" t="n">
        <v>0</v>
      </c>
      <c r="BG248" s="114" t="n">
        <v>0</v>
      </c>
    </row>
    <row r="249" customFormat="false" ht="12.75" hidden="false" customHeight="false" outlineLevel="0" collapsed="false">
      <c r="C249" s="107" t="n">
        <f aca="false">EOMONTH(C248,0)+1</f>
        <v>44652</v>
      </c>
      <c r="D249" s="108" t="n">
        <v>44648</v>
      </c>
      <c r="E249" s="26" t="n">
        <v>5.499</v>
      </c>
      <c r="F249" s="27" t="n">
        <v>0.17</v>
      </c>
      <c r="G249" s="109" t="n">
        <v>0.060985181011036</v>
      </c>
      <c r="H249" s="109" t="n">
        <f aca="false">1/((1+G249/2)^(2*((C249-$C$1)/365.25)))</f>
        <v>0.294097007076832</v>
      </c>
      <c r="I249" s="110" t="n">
        <f aca="false">D249-$C$1</f>
        <v>7437</v>
      </c>
      <c r="K249" s="26" t="n">
        <v>5.458</v>
      </c>
      <c r="L249" s="26" t="n">
        <f aca="false">E249-K249</f>
        <v>0.0409999999999986</v>
      </c>
      <c r="M249" s="27" t="n">
        <v>0.17</v>
      </c>
      <c r="N249" s="112" t="n">
        <f aca="false">(F249-M249)*100</f>
        <v>0</v>
      </c>
      <c r="P249" s="113" t="e">
        <f aca="false">#REF!</f>
        <v>#REF!</v>
      </c>
      <c r="Q249" s="113" t="e">
        <f aca="false">#REF!</f>
        <v>#REF!</v>
      </c>
      <c r="R249" s="113" t="n">
        <v>0</v>
      </c>
      <c r="S249" s="113" t="e">
        <f aca="false">P249+Q249+R249</f>
        <v>#REF!</v>
      </c>
      <c r="T249" s="113" t="e">
        <f aca="false">S249/10000</f>
        <v>#REF!</v>
      </c>
      <c r="V249" s="113" t="e">
        <f aca="false">#REF!</f>
        <v>#REF!</v>
      </c>
      <c r="W249" s="113" t="e">
        <f aca="false">#REF!</f>
        <v>#REF!</v>
      </c>
      <c r="X249" s="113" t="n">
        <v>0</v>
      </c>
      <c r="Y249" s="113" t="e">
        <f aca="false">V249+W249+X249</f>
        <v>#REF!</v>
      </c>
      <c r="Z249" s="113" t="e">
        <f aca="false">Y249/1000</f>
        <v>#REF!</v>
      </c>
      <c r="AB249" s="113" t="e">
        <f aca="false">#REF!</f>
        <v>#REF!</v>
      </c>
      <c r="AC249" s="113" t="e">
        <f aca="false">#REF!</f>
        <v>#REF!</v>
      </c>
      <c r="AD249" s="113" t="n">
        <v>0</v>
      </c>
      <c r="AE249" s="113" t="e">
        <f aca="false">AB249+AC249+AD249</f>
        <v>#REF!</v>
      </c>
      <c r="AF249" s="113" t="e">
        <f aca="false">AE249/100</f>
        <v>#REF!</v>
      </c>
      <c r="AH249" s="113" t="e">
        <f aca="false">#REF!</f>
        <v>#REF!</v>
      </c>
      <c r="AI249" s="113" t="e">
        <f aca="false">#REF!</f>
        <v>#REF!</v>
      </c>
      <c r="AJ249" s="113" t="n">
        <v>0</v>
      </c>
      <c r="AK249" s="113" t="e">
        <f aca="false">AH249+AI249+AJ249</f>
        <v>#REF!</v>
      </c>
      <c r="AL249" s="113" t="e">
        <f aca="false">AK249/365.25</f>
        <v>#REF!</v>
      </c>
      <c r="AN249" s="113" t="e">
        <f aca="false">#REF!</f>
        <v>#REF!</v>
      </c>
      <c r="AO249" s="113" t="e">
        <f aca="false">#REF!</f>
        <v>#REF!</v>
      </c>
      <c r="AP249" s="113" t="n">
        <v>0</v>
      </c>
      <c r="AQ249" s="113" t="e">
        <f aca="false">AN249+AO249+AP249</f>
        <v>#REF!</v>
      </c>
      <c r="AR249" s="113" t="e">
        <f aca="false">AQ249/10</f>
        <v>#REF!</v>
      </c>
      <c r="AT249" s="113" t="n">
        <v>0</v>
      </c>
      <c r="AU249" s="113" t="n">
        <v>0</v>
      </c>
      <c r="AV249" s="113" t="n">
        <f aca="false">AT249+AU249</f>
        <v>0</v>
      </c>
      <c r="AW249" s="113"/>
      <c r="AX249" s="113"/>
      <c r="AZ249" s="114" t="n">
        <v>0</v>
      </c>
      <c r="BE249" s="114" t="n">
        <v>0</v>
      </c>
      <c r="BF249" s="114" t="n">
        <v>0</v>
      </c>
      <c r="BG249" s="114" t="n">
        <v>0</v>
      </c>
    </row>
    <row r="250" customFormat="false" ht="12.75" hidden="false" customHeight="false" outlineLevel="0" collapsed="false">
      <c r="C250" s="107" t="n">
        <f aca="false">EOMONTH(C249,0)+1</f>
        <v>44682</v>
      </c>
      <c r="D250" s="108" t="n">
        <v>44677</v>
      </c>
      <c r="E250" s="26" t="n">
        <v>5.503</v>
      </c>
      <c r="F250" s="27" t="n">
        <v>0.17</v>
      </c>
      <c r="G250" s="109" t="n">
        <v>0.0609782217511818</v>
      </c>
      <c r="H250" s="109" t="n">
        <f aca="false">1/((1+G250/2)^(2*((C250-$C$1)/365.25)))</f>
        <v>0.292689876648976</v>
      </c>
      <c r="I250" s="110" t="n">
        <f aca="false">D250-$C$1</f>
        <v>7466</v>
      </c>
      <c r="K250" s="26" t="n">
        <v>5.462</v>
      </c>
      <c r="L250" s="26" t="n">
        <f aca="false">E250-K250</f>
        <v>0.0409999999999995</v>
      </c>
      <c r="M250" s="27" t="n">
        <v>0.17</v>
      </c>
      <c r="N250" s="112" t="n">
        <f aca="false">(F250-M250)*100</f>
        <v>0</v>
      </c>
      <c r="P250" s="113" t="e">
        <f aca="false">#REF!</f>
        <v>#REF!</v>
      </c>
      <c r="Q250" s="113" t="e">
        <f aca="false">#REF!</f>
        <v>#REF!</v>
      </c>
      <c r="R250" s="113" t="n">
        <v>0</v>
      </c>
      <c r="S250" s="113" t="e">
        <f aca="false">P250+Q250+R250</f>
        <v>#REF!</v>
      </c>
      <c r="T250" s="113" t="e">
        <f aca="false">S250/10000</f>
        <v>#REF!</v>
      </c>
      <c r="V250" s="113" t="e">
        <f aca="false">#REF!</f>
        <v>#REF!</v>
      </c>
      <c r="W250" s="113" t="e">
        <f aca="false">#REF!</f>
        <v>#REF!</v>
      </c>
      <c r="X250" s="113" t="n">
        <v>0</v>
      </c>
      <c r="Y250" s="113" t="e">
        <f aca="false">V250+W250+X250</f>
        <v>#REF!</v>
      </c>
      <c r="Z250" s="113" t="e">
        <f aca="false">Y250/1000</f>
        <v>#REF!</v>
      </c>
      <c r="AB250" s="113" t="e">
        <f aca="false">#REF!</f>
        <v>#REF!</v>
      </c>
      <c r="AC250" s="113" t="e">
        <f aca="false">#REF!</f>
        <v>#REF!</v>
      </c>
      <c r="AD250" s="113" t="n">
        <v>0</v>
      </c>
      <c r="AE250" s="113" t="e">
        <f aca="false">AB250+AC250+AD250</f>
        <v>#REF!</v>
      </c>
      <c r="AF250" s="113" t="e">
        <f aca="false">AE250/100</f>
        <v>#REF!</v>
      </c>
      <c r="AH250" s="113" t="e">
        <f aca="false">#REF!</f>
        <v>#REF!</v>
      </c>
      <c r="AI250" s="113" t="e">
        <f aca="false">#REF!</f>
        <v>#REF!</v>
      </c>
      <c r="AJ250" s="113" t="n">
        <v>0</v>
      </c>
      <c r="AK250" s="113" t="e">
        <f aca="false">AH250+AI250+AJ250</f>
        <v>#REF!</v>
      </c>
      <c r="AL250" s="113" t="e">
        <f aca="false">AK250/365.25</f>
        <v>#REF!</v>
      </c>
      <c r="AN250" s="113" t="e">
        <f aca="false">#REF!</f>
        <v>#REF!</v>
      </c>
      <c r="AO250" s="113" t="e">
        <f aca="false">#REF!</f>
        <v>#REF!</v>
      </c>
      <c r="AP250" s="113" t="n">
        <v>0</v>
      </c>
      <c r="AQ250" s="113" t="e">
        <f aca="false">AN250+AO250+AP250</f>
        <v>#REF!</v>
      </c>
      <c r="AR250" s="113" t="e">
        <f aca="false">AQ250/10</f>
        <v>#REF!</v>
      </c>
      <c r="AT250" s="113" t="n">
        <v>0</v>
      </c>
      <c r="AU250" s="113" t="n">
        <v>0</v>
      </c>
      <c r="AV250" s="113" t="n">
        <f aca="false">AT250+AU250</f>
        <v>0</v>
      </c>
      <c r="AW250" s="113"/>
      <c r="AX250" s="113"/>
      <c r="AZ250" s="114" t="n">
        <v>0</v>
      </c>
      <c r="BE250" s="114" t="n">
        <v>0</v>
      </c>
      <c r="BF250" s="114" t="n">
        <v>0</v>
      </c>
      <c r="BG250" s="114" t="n">
        <v>0</v>
      </c>
    </row>
    <row r="251" customFormat="false" ht="12.75" hidden="false" customHeight="false" outlineLevel="0" collapsed="false">
      <c r="C251" s="107" t="n">
        <f aca="false">EOMONTH(C250,0)+1</f>
        <v>44713</v>
      </c>
      <c r="D251" s="108" t="n">
        <v>44706</v>
      </c>
      <c r="E251" s="26" t="n">
        <v>5.543</v>
      </c>
      <c r="F251" s="27" t="n">
        <v>0.17</v>
      </c>
      <c r="G251" s="109" t="n">
        <v>0.0609710305160163</v>
      </c>
      <c r="H251" s="109" t="n">
        <f aca="false">1/((1+G251/2)^(2*((C251-$C$1)/365.25)))</f>
        <v>0.29124325396734</v>
      </c>
      <c r="I251" s="110" t="n">
        <f aca="false">D251-$C$1</f>
        <v>7495</v>
      </c>
      <c r="K251" s="26" t="n">
        <v>5.502</v>
      </c>
      <c r="L251" s="26" t="n">
        <f aca="false">E251-K251</f>
        <v>0.0409999999999986</v>
      </c>
      <c r="M251" s="27" t="n">
        <v>0.17</v>
      </c>
      <c r="N251" s="112" t="n">
        <f aca="false">(F251-M251)*100</f>
        <v>0</v>
      </c>
      <c r="P251" s="113" t="e">
        <f aca="false">#REF!</f>
        <v>#REF!</v>
      </c>
      <c r="Q251" s="113" t="e">
        <f aca="false">#REF!</f>
        <v>#REF!</v>
      </c>
      <c r="R251" s="113" t="n">
        <v>0</v>
      </c>
      <c r="S251" s="113" t="e">
        <f aca="false">P251+Q251+R251</f>
        <v>#REF!</v>
      </c>
      <c r="T251" s="113" t="e">
        <f aca="false">S251/10000</f>
        <v>#REF!</v>
      </c>
      <c r="V251" s="113" t="e">
        <f aca="false">#REF!</f>
        <v>#REF!</v>
      </c>
      <c r="W251" s="113" t="e">
        <f aca="false">#REF!</f>
        <v>#REF!</v>
      </c>
      <c r="X251" s="113" t="n">
        <v>0</v>
      </c>
      <c r="Y251" s="113" t="e">
        <f aca="false">V251+W251+X251</f>
        <v>#REF!</v>
      </c>
      <c r="Z251" s="113" t="e">
        <f aca="false">Y251/1000</f>
        <v>#REF!</v>
      </c>
      <c r="AB251" s="113" t="e">
        <f aca="false">#REF!</f>
        <v>#REF!</v>
      </c>
      <c r="AC251" s="113" t="e">
        <f aca="false">#REF!</f>
        <v>#REF!</v>
      </c>
      <c r="AD251" s="113" t="n">
        <v>0</v>
      </c>
      <c r="AE251" s="113" t="e">
        <f aca="false">AB251+AC251+AD251</f>
        <v>#REF!</v>
      </c>
      <c r="AF251" s="113" t="e">
        <f aca="false">AE251/100</f>
        <v>#REF!</v>
      </c>
      <c r="AH251" s="113" t="e">
        <f aca="false">#REF!</f>
        <v>#REF!</v>
      </c>
      <c r="AI251" s="113" t="e">
        <f aca="false">#REF!</f>
        <v>#REF!</v>
      </c>
      <c r="AJ251" s="113" t="n">
        <v>0</v>
      </c>
      <c r="AK251" s="113" t="e">
        <f aca="false">AH251+AI251+AJ251</f>
        <v>#REF!</v>
      </c>
      <c r="AL251" s="113" t="e">
        <f aca="false">AK251/365.25</f>
        <v>#REF!</v>
      </c>
      <c r="AN251" s="113" t="e">
        <f aca="false">#REF!</f>
        <v>#REF!</v>
      </c>
      <c r="AO251" s="113" t="e">
        <f aca="false">#REF!</f>
        <v>#REF!</v>
      </c>
      <c r="AP251" s="113" t="n">
        <v>0</v>
      </c>
      <c r="AQ251" s="113" t="e">
        <f aca="false">AN251+AO251+AP251</f>
        <v>#REF!</v>
      </c>
      <c r="AR251" s="113" t="e">
        <f aca="false">AQ251/10</f>
        <v>#REF!</v>
      </c>
      <c r="AT251" s="113"/>
      <c r="AU251" s="113"/>
      <c r="AV251" s="113" t="n">
        <f aca="false">AT251+AU251</f>
        <v>0</v>
      </c>
      <c r="AW251" s="113"/>
      <c r="AX251" s="113"/>
      <c r="AZ251" s="114" t="n">
        <v>0</v>
      </c>
      <c r="BE251" s="114" t="n">
        <v>0</v>
      </c>
      <c r="BF251" s="114" t="n">
        <v>0</v>
      </c>
      <c r="BG251" s="114" t="n">
        <v>0</v>
      </c>
    </row>
    <row r="252" customFormat="false" ht="12.75" hidden="false" customHeight="false" outlineLevel="0" collapsed="false">
      <c r="C252" s="107" t="n">
        <f aca="false">EOMONTH(C251,0)+1</f>
        <v>44743</v>
      </c>
      <c r="D252" s="108" t="n">
        <v>44739</v>
      </c>
      <c r="E252" s="26" t="n">
        <v>5.588</v>
      </c>
      <c r="F252" s="27" t="n">
        <v>0.17</v>
      </c>
      <c r="G252" s="109" t="n">
        <v>0.0609640712561945</v>
      </c>
      <c r="H252" s="109" t="n">
        <f aca="false">1/((1+G252/2)^(2*((C252-$C$1)/365.25)))</f>
        <v>0.289850431650523</v>
      </c>
      <c r="I252" s="110" t="n">
        <f aca="false">D252-$C$1</f>
        <v>7528</v>
      </c>
      <c r="K252" s="26" t="n">
        <v>5.547</v>
      </c>
      <c r="L252" s="26" t="n">
        <f aca="false">E252-K252</f>
        <v>0.0409999999999995</v>
      </c>
      <c r="M252" s="27" t="n">
        <v>0.17</v>
      </c>
      <c r="N252" s="112" t="n">
        <f aca="false">(F252-M252)*100</f>
        <v>0</v>
      </c>
      <c r="P252" s="113" t="e">
        <f aca="false">#REF!</f>
        <v>#REF!</v>
      </c>
      <c r="Q252" s="113" t="e">
        <f aca="false">#REF!</f>
        <v>#REF!</v>
      </c>
      <c r="R252" s="113" t="n">
        <v>0</v>
      </c>
      <c r="S252" s="113" t="e">
        <f aca="false">P252+Q252+R252</f>
        <v>#REF!</v>
      </c>
      <c r="T252" s="113" t="e">
        <f aca="false">S252/10000</f>
        <v>#REF!</v>
      </c>
      <c r="V252" s="113" t="e">
        <f aca="false">#REF!</f>
        <v>#REF!</v>
      </c>
      <c r="W252" s="113" t="e">
        <f aca="false">#REF!</f>
        <v>#REF!</v>
      </c>
      <c r="X252" s="113" t="n">
        <v>0</v>
      </c>
      <c r="Y252" s="113" t="e">
        <f aca="false">V252+W252+X252</f>
        <v>#REF!</v>
      </c>
      <c r="Z252" s="113" t="e">
        <f aca="false">Y252/1000</f>
        <v>#REF!</v>
      </c>
      <c r="AB252" s="113" t="e">
        <f aca="false">#REF!</f>
        <v>#REF!</v>
      </c>
      <c r="AC252" s="113" t="e">
        <f aca="false">#REF!</f>
        <v>#REF!</v>
      </c>
      <c r="AD252" s="113" t="n">
        <v>0</v>
      </c>
      <c r="AE252" s="113" t="e">
        <f aca="false">AB252+AC252+AD252</f>
        <v>#REF!</v>
      </c>
      <c r="AF252" s="113" t="e">
        <f aca="false">AE252/100</f>
        <v>#REF!</v>
      </c>
      <c r="AH252" s="113" t="e">
        <f aca="false">#REF!</f>
        <v>#REF!</v>
      </c>
      <c r="AI252" s="113" t="e">
        <f aca="false">#REF!</f>
        <v>#REF!</v>
      </c>
      <c r="AJ252" s="113" t="n">
        <v>0</v>
      </c>
      <c r="AK252" s="113" t="e">
        <f aca="false">AH252+AI252+AJ252</f>
        <v>#REF!</v>
      </c>
      <c r="AL252" s="113" t="e">
        <f aca="false">AK252/365.25</f>
        <v>#REF!</v>
      </c>
      <c r="AN252" s="113" t="e">
        <f aca="false">#REF!</f>
        <v>#REF!</v>
      </c>
      <c r="AQ252" s="113" t="e">
        <f aca="false">AN252+AO252+AP252</f>
        <v>#REF!</v>
      </c>
      <c r="AR252" s="113" t="e">
        <f aca="false">AQ252/10</f>
        <v>#REF!</v>
      </c>
      <c r="AT252" s="113"/>
      <c r="AU252" s="113"/>
      <c r="AV252" s="113" t="n">
        <f aca="false">AT252+AU252</f>
        <v>0</v>
      </c>
      <c r="AW252" s="113"/>
      <c r="AX252" s="113"/>
      <c r="AZ252" s="114" t="n">
        <v>0</v>
      </c>
      <c r="BE252" s="114" t="n">
        <v>0</v>
      </c>
      <c r="BF252" s="114" t="n">
        <v>0</v>
      </c>
      <c r="BG252" s="114" t="n">
        <v>0</v>
      </c>
    </row>
    <row r="253" customFormat="false" ht="12.75" hidden="false" customHeight="false" outlineLevel="0" collapsed="false">
      <c r="C253" s="107" t="n">
        <f aca="false">EOMONTH(C252,0)+1</f>
        <v>44774</v>
      </c>
      <c r="D253" s="108" t="n">
        <v>44768</v>
      </c>
      <c r="E253" s="26" t="n">
        <v>5.627</v>
      </c>
      <c r="F253" s="27" t="n">
        <v>0.17</v>
      </c>
      <c r="G253" s="109" t="n">
        <v>0.0609568800210631</v>
      </c>
      <c r="H253" s="109" t="n">
        <f aca="false">1/((1+G253/2)^(2*((C253-$C$1)/365.25)))</f>
        <v>0.288418515525554</v>
      </c>
      <c r="I253" s="110" t="n">
        <f aca="false">D253-$C$1</f>
        <v>7557</v>
      </c>
      <c r="K253" s="26" t="n">
        <v>5.586</v>
      </c>
      <c r="L253" s="26" t="n">
        <f aca="false">E253-K253</f>
        <v>0.0409999999999986</v>
      </c>
      <c r="M253" s="27" t="n">
        <v>0.17</v>
      </c>
      <c r="N253" s="112" t="n">
        <f aca="false">(F253-M253)*100</f>
        <v>0</v>
      </c>
      <c r="P253" s="113" t="e">
        <f aca="false">#REF!</f>
        <v>#REF!</v>
      </c>
      <c r="Q253" s="113" t="e">
        <f aca="false">#REF!</f>
        <v>#REF!</v>
      </c>
      <c r="R253" s="113" t="n">
        <v>0</v>
      </c>
      <c r="S253" s="113" t="e">
        <f aca="false">P253+Q253+R253</f>
        <v>#REF!</v>
      </c>
      <c r="T253" s="113" t="e">
        <f aca="false">S253/10000</f>
        <v>#REF!</v>
      </c>
      <c r="V253" s="113" t="e">
        <f aca="false">#REF!</f>
        <v>#REF!</v>
      </c>
      <c r="W253" s="113" t="e">
        <f aca="false">#REF!</f>
        <v>#REF!</v>
      </c>
      <c r="X253" s="113" t="n">
        <v>0</v>
      </c>
      <c r="Y253" s="113" t="e">
        <f aca="false">V253+W253+X253</f>
        <v>#REF!</v>
      </c>
      <c r="Z253" s="113" t="e">
        <f aca="false">Y253/1000</f>
        <v>#REF!</v>
      </c>
      <c r="AB253" s="113" t="e">
        <f aca="false">#REF!</f>
        <v>#REF!</v>
      </c>
      <c r="AC253" s="113" t="e">
        <f aca="false">#REF!</f>
        <v>#REF!</v>
      </c>
      <c r="AD253" s="113" t="n">
        <v>0</v>
      </c>
      <c r="AE253" s="113" t="e">
        <f aca="false">AB253+AC253+AD253</f>
        <v>#REF!</v>
      </c>
      <c r="AF253" s="113" t="e">
        <f aca="false">AE253/100</f>
        <v>#REF!</v>
      </c>
      <c r="AH253" s="113" t="e">
        <f aca="false">#REF!</f>
        <v>#REF!</v>
      </c>
      <c r="AI253" s="113" t="e">
        <f aca="false">#REF!</f>
        <v>#REF!</v>
      </c>
      <c r="AJ253" s="113" t="n">
        <v>0</v>
      </c>
      <c r="AK253" s="113" t="e">
        <f aca="false">AH253+AI253+AJ253</f>
        <v>#REF!</v>
      </c>
      <c r="AL253" s="113" t="e">
        <f aca="false">AK253/365.25</f>
        <v>#REF!</v>
      </c>
      <c r="AN253" s="113" t="e">
        <f aca="false">#REF!</f>
        <v>#REF!</v>
      </c>
      <c r="AQ253" s="113" t="e">
        <f aca="false">AN253+AO253+AP253</f>
        <v>#REF!</v>
      </c>
      <c r="AR253" s="113" t="e">
        <f aca="false">AQ253/10</f>
        <v>#REF!</v>
      </c>
      <c r="AT253" s="113"/>
      <c r="AU253" s="113"/>
      <c r="AV253" s="113" t="n">
        <f aca="false">AT253+AU253</f>
        <v>0</v>
      </c>
      <c r="AW253" s="113"/>
      <c r="AX253" s="113"/>
      <c r="AZ253" s="114" t="n">
        <v>0</v>
      </c>
      <c r="BE253" s="114" t="n">
        <v>0</v>
      </c>
      <c r="BF253" s="114" t="n">
        <v>0</v>
      </c>
      <c r="BG253" s="114" t="n">
        <v>0</v>
      </c>
    </row>
    <row r="254" customFormat="false" ht="12.75" hidden="false" customHeight="false" outlineLevel="0" collapsed="false">
      <c r="C254" s="107" t="n">
        <f aca="false">EOMONTH(C253,0)+1</f>
        <v>44805</v>
      </c>
      <c r="D254" s="108" t="n">
        <v>44799</v>
      </c>
      <c r="E254" s="26" t="n">
        <v>5.616</v>
      </c>
      <c r="F254" s="27" t="n">
        <v>0.17</v>
      </c>
      <c r="G254" s="109" t="n">
        <v>0.0609496887859482</v>
      </c>
      <c r="H254" s="109" t="n">
        <f aca="false">1/((1+G254/2)^(2*((C254-$C$1)/365.25)))</f>
        <v>0.286994013450981</v>
      </c>
      <c r="I254" s="110" t="n">
        <f aca="false">D254-$C$1</f>
        <v>7588</v>
      </c>
      <c r="K254" s="26" t="n">
        <v>5.575</v>
      </c>
      <c r="L254" s="26" t="n">
        <f aca="false">E254-K254</f>
        <v>0.0409999999999986</v>
      </c>
      <c r="M254" s="27" t="n">
        <v>0.17</v>
      </c>
      <c r="N254" s="112" t="n">
        <f aca="false">(F254-M254)*100</f>
        <v>0</v>
      </c>
      <c r="P254" s="113" t="e">
        <f aca="false">#REF!</f>
        <v>#REF!</v>
      </c>
      <c r="Q254" s="113" t="e">
        <f aca="false">#REF!</f>
        <v>#REF!</v>
      </c>
      <c r="R254" s="113" t="n">
        <v>0</v>
      </c>
      <c r="S254" s="113" t="e">
        <f aca="false">P254+Q254+R254</f>
        <v>#REF!</v>
      </c>
      <c r="T254" s="113" t="e">
        <f aca="false">S254/10000</f>
        <v>#REF!</v>
      </c>
      <c r="V254" s="113" t="e">
        <f aca="false">#REF!</f>
        <v>#REF!</v>
      </c>
      <c r="W254" s="113" t="e">
        <f aca="false">#REF!</f>
        <v>#REF!</v>
      </c>
      <c r="X254" s="113" t="n">
        <v>0</v>
      </c>
      <c r="Y254" s="113" t="e">
        <f aca="false">V254+W254+X254</f>
        <v>#REF!</v>
      </c>
      <c r="Z254" s="113" t="e">
        <f aca="false">Y254/1000</f>
        <v>#REF!</v>
      </c>
      <c r="AB254" s="113" t="e">
        <f aca="false">#REF!</f>
        <v>#REF!</v>
      </c>
      <c r="AC254" s="113" t="e">
        <f aca="false">#REF!</f>
        <v>#REF!</v>
      </c>
      <c r="AD254" s="113" t="n">
        <v>0</v>
      </c>
      <c r="AE254" s="113" t="e">
        <f aca="false">AB254+AC254+AD254</f>
        <v>#REF!</v>
      </c>
      <c r="AF254" s="113" t="e">
        <f aca="false">AE254/100</f>
        <v>#REF!</v>
      </c>
      <c r="AH254" s="113" t="e">
        <f aca="false">#REF!</f>
        <v>#REF!</v>
      </c>
      <c r="AI254" s="113" t="e">
        <f aca="false">#REF!</f>
        <v>#REF!</v>
      </c>
      <c r="AJ254" s="113" t="n">
        <v>0</v>
      </c>
      <c r="AK254" s="113" t="e">
        <f aca="false">AH254+AI254+AJ254</f>
        <v>#REF!</v>
      </c>
      <c r="AL254" s="113" t="e">
        <f aca="false">AK254/365.25</f>
        <v>#REF!</v>
      </c>
      <c r="AN254" s="113" t="e">
        <f aca="false">#REF!</f>
        <v>#REF!</v>
      </c>
      <c r="AQ254" s="113" t="e">
        <f aca="false">AN254+AO254+AP254</f>
        <v>#REF!</v>
      </c>
      <c r="AR254" s="113" t="e">
        <f aca="false">AQ254/10</f>
        <v>#REF!</v>
      </c>
      <c r="AT254" s="113"/>
      <c r="AU254" s="113"/>
      <c r="AV254" s="113" t="n">
        <f aca="false">AT254+AU254</f>
        <v>0</v>
      </c>
      <c r="AW254" s="113"/>
      <c r="AX254" s="113"/>
      <c r="AZ254" s="114" t="n">
        <v>0</v>
      </c>
      <c r="BE254" s="114" t="n">
        <v>0</v>
      </c>
      <c r="BF254" s="114" t="n">
        <v>0</v>
      </c>
      <c r="BG254" s="114" t="n">
        <v>0</v>
      </c>
    </row>
    <row r="255" customFormat="false" ht="12.75" hidden="false" customHeight="false" outlineLevel="0" collapsed="false">
      <c r="C255" s="107" t="n">
        <f aca="false">EOMONTH(C254,0)+1</f>
        <v>44835</v>
      </c>
      <c r="D255" s="108" t="n">
        <v>44831</v>
      </c>
      <c r="E255" s="26" t="n">
        <v>5.631</v>
      </c>
      <c r="F255" s="27" t="n">
        <v>0.17</v>
      </c>
      <c r="G255" s="109" t="n">
        <v>0.0609427295261762</v>
      </c>
      <c r="H255" s="109" t="n">
        <f aca="false">1/((1+G255/2)^(2*((C255-$C$1)/365.25)))</f>
        <v>0.285622484557006</v>
      </c>
      <c r="I255" s="110" t="n">
        <f aca="false">D255-$C$1</f>
        <v>7620</v>
      </c>
      <c r="K255" s="26" t="n">
        <v>5.59</v>
      </c>
      <c r="L255" s="26" t="n">
        <f aca="false">E255-K255</f>
        <v>0.0409999999999995</v>
      </c>
      <c r="M255" s="27" t="n">
        <v>0.17</v>
      </c>
      <c r="N255" s="112" t="n">
        <f aca="false">(F255-M255)*100</f>
        <v>0</v>
      </c>
      <c r="P255" s="113" t="e">
        <f aca="false">#REF!</f>
        <v>#REF!</v>
      </c>
      <c r="Q255" s="113" t="e">
        <f aca="false">#REF!</f>
        <v>#REF!</v>
      </c>
      <c r="R255" s="113" t="n">
        <v>0</v>
      </c>
      <c r="S255" s="113" t="e">
        <f aca="false">P255+Q255+R255</f>
        <v>#REF!</v>
      </c>
      <c r="T255" s="113" t="e">
        <f aca="false">S255/10000</f>
        <v>#REF!</v>
      </c>
      <c r="V255" s="113" t="e">
        <f aca="false">#REF!</f>
        <v>#REF!</v>
      </c>
      <c r="W255" s="113" t="e">
        <f aca="false">#REF!</f>
        <v>#REF!</v>
      </c>
      <c r="X255" s="113" t="n">
        <v>0</v>
      </c>
      <c r="Y255" s="113" t="e">
        <f aca="false">V255+W255+X255</f>
        <v>#REF!</v>
      </c>
      <c r="Z255" s="113" t="e">
        <f aca="false">Y255/1000</f>
        <v>#REF!</v>
      </c>
      <c r="AB255" s="113" t="e">
        <f aca="false">#REF!</f>
        <v>#REF!</v>
      </c>
      <c r="AC255" s="113" t="e">
        <f aca="false">#REF!</f>
        <v>#REF!</v>
      </c>
      <c r="AD255" s="113" t="n">
        <v>0</v>
      </c>
      <c r="AE255" s="113" t="e">
        <f aca="false">AB255+AC255+AD255</f>
        <v>#REF!</v>
      </c>
      <c r="AF255" s="113" t="e">
        <f aca="false">AE255/100</f>
        <v>#REF!</v>
      </c>
      <c r="AH255" s="113" t="e">
        <f aca="false">#REF!</f>
        <v>#REF!</v>
      </c>
      <c r="AI255" s="113" t="e">
        <f aca="false">#REF!</f>
        <v>#REF!</v>
      </c>
      <c r="AJ255" s="113" t="n">
        <v>0</v>
      </c>
      <c r="AK255" s="113" t="e">
        <f aca="false">AH255+AI255+AJ255</f>
        <v>#REF!</v>
      </c>
      <c r="AL255" s="113" t="e">
        <f aca="false">AK255/365.25</f>
        <v>#REF!</v>
      </c>
      <c r="AN255" s="113" t="e">
        <f aca="false">#REF!</f>
        <v>#REF!</v>
      </c>
      <c r="AQ255" s="113" t="e">
        <f aca="false">AN255+AO255+AP255</f>
        <v>#REF!</v>
      </c>
      <c r="AR255" s="113" t="e">
        <f aca="false">AQ255/10</f>
        <v>#REF!</v>
      </c>
      <c r="AT255" s="113"/>
      <c r="AU255" s="113"/>
      <c r="AV255" s="113"/>
      <c r="AW255" s="113"/>
      <c r="AX255" s="113"/>
      <c r="AZ255" s="114" t="n">
        <v>0</v>
      </c>
      <c r="BE255" s="114" t="n">
        <v>0</v>
      </c>
      <c r="BF255" s="114" t="n">
        <v>0</v>
      </c>
      <c r="BG255" s="114" t="n">
        <v>0</v>
      </c>
    </row>
    <row r="256" customFormat="false" ht="12.75" hidden="false" customHeight="false" outlineLevel="0" collapsed="false">
      <c r="C256" s="107" t="n">
        <f aca="false">EOMONTH(C255,0)+1</f>
        <v>44866</v>
      </c>
      <c r="D256" s="108" t="n">
        <v>44860</v>
      </c>
      <c r="E256" s="26" t="n">
        <v>5.788</v>
      </c>
      <c r="F256" s="27" t="n">
        <v>0.17</v>
      </c>
      <c r="G256" s="109" t="n">
        <v>0.0609355382910954</v>
      </c>
      <c r="H256" s="109" t="n">
        <f aca="false">1/((1+G256/2)^(2*((C256-$C$1)/365.25)))</f>
        <v>0.284212454881774</v>
      </c>
      <c r="I256" s="110" t="n">
        <f aca="false">D256-$C$1</f>
        <v>7649</v>
      </c>
      <c r="K256" s="26" t="n">
        <v>5.747</v>
      </c>
      <c r="L256" s="26" t="n">
        <f aca="false">E256-K256</f>
        <v>0.0409999999999986</v>
      </c>
      <c r="M256" s="27" t="n">
        <v>0.17</v>
      </c>
      <c r="N256" s="112" t="n">
        <f aca="false">(F256-M256)*100</f>
        <v>0</v>
      </c>
      <c r="P256" s="113" t="e">
        <f aca="false">#REF!</f>
        <v>#REF!</v>
      </c>
      <c r="Q256" s="113" t="e">
        <f aca="false">#REF!</f>
        <v>#REF!</v>
      </c>
      <c r="R256" s="113" t="n">
        <v>0</v>
      </c>
      <c r="S256" s="113" t="e">
        <f aca="false">P256+Q256+R256</f>
        <v>#REF!</v>
      </c>
      <c r="T256" s="113" t="e">
        <f aca="false">S256/10000</f>
        <v>#REF!</v>
      </c>
      <c r="V256" s="113" t="e">
        <f aca="false">#REF!</f>
        <v>#REF!</v>
      </c>
      <c r="W256" s="113" t="e">
        <f aca="false">#REF!</f>
        <v>#REF!</v>
      </c>
      <c r="X256" s="113" t="n">
        <v>0</v>
      </c>
      <c r="Y256" s="113" t="e">
        <f aca="false">V256+W256+X256</f>
        <v>#REF!</v>
      </c>
      <c r="Z256" s="113" t="e">
        <f aca="false">Y256/1000</f>
        <v>#REF!</v>
      </c>
      <c r="AB256" s="113" t="e">
        <f aca="false">#REF!</f>
        <v>#REF!</v>
      </c>
      <c r="AC256" s="113" t="e">
        <f aca="false">#REF!</f>
        <v>#REF!</v>
      </c>
      <c r="AD256" s="113" t="n">
        <v>0</v>
      </c>
      <c r="AE256" s="113" t="e">
        <f aca="false">AB256+AC256+AD256</f>
        <v>#REF!</v>
      </c>
      <c r="AF256" s="113" t="e">
        <f aca="false">AE256/100</f>
        <v>#REF!</v>
      </c>
      <c r="AH256" s="113" t="e">
        <f aca="false">#REF!</f>
        <v>#REF!</v>
      </c>
      <c r="AI256" s="113" t="e">
        <f aca="false">#REF!</f>
        <v>#REF!</v>
      </c>
      <c r="AJ256" s="113" t="n">
        <v>0</v>
      </c>
      <c r="AK256" s="113" t="e">
        <f aca="false">AH256+AI256+AJ256</f>
        <v>#REF!</v>
      </c>
      <c r="AL256" s="113" t="e">
        <f aca="false">AK256/365.25</f>
        <v>#REF!</v>
      </c>
      <c r="AN256" s="113" t="e">
        <f aca="false">#REF!</f>
        <v>#REF!</v>
      </c>
      <c r="AQ256" s="113" t="e">
        <f aca="false">AN256+AO256+AP256</f>
        <v>#REF!</v>
      </c>
      <c r="AR256" s="113" t="e">
        <f aca="false">AQ256/10</f>
        <v>#REF!</v>
      </c>
      <c r="AT256" s="113"/>
      <c r="AU256" s="113"/>
      <c r="AV256" s="113"/>
      <c r="AW256" s="113"/>
      <c r="AX256" s="113"/>
      <c r="AZ256" s="114" t="n">
        <v>0</v>
      </c>
      <c r="BE256" s="114" t="n">
        <v>0</v>
      </c>
      <c r="BF256" s="114" t="n">
        <v>0</v>
      </c>
      <c r="BG256" s="114" t="n">
        <v>0</v>
      </c>
    </row>
    <row r="257" customFormat="false" ht="12.75" hidden="false" customHeight="false" outlineLevel="0" collapsed="false">
      <c r="C257" s="107" t="n">
        <f aca="false">EOMONTH(C256,0)+1</f>
        <v>44896</v>
      </c>
      <c r="D257" s="108" t="n">
        <v>44890</v>
      </c>
      <c r="E257" s="26" t="n">
        <v>5.948</v>
      </c>
      <c r="F257" s="27" t="n">
        <v>0.17</v>
      </c>
      <c r="G257" s="109" t="n">
        <v>0.0609285790313563</v>
      </c>
      <c r="H257" s="109" t="n">
        <f aca="false">1/((1+G257/2)^(2*((C257-$C$1)/365.25)))</f>
        <v>0.282854857238849</v>
      </c>
      <c r="I257" s="110" t="n">
        <f aca="false">D257-$C$1</f>
        <v>7679</v>
      </c>
      <c r="K257" s="26" t="n">
        <v>5.907</v>
      </c>
      <c r="L257" s="26" t="n">
        <f aca="false">E257-K257</f>
        <v>0.0409999999999995</v>
      </c>
      <c r="M257" s="27" t="n">
        <v>0.17</v>
      </c>
      <c r="N257" s="112" t="n">
        <f aca="false">(F257-M257)*100</f>
        <v>0</v>
      </c>
      <c r="P257" s="113" t="e">
        <f aca="false">#REF!</f>
        <v>#REF!</v>
      </c>
      <c r="Q257" s="113" t="e">
        <f aca="false">#REF!</f>
        <v>#REF!</v>
      </c>
      <c r="R257" s="113" t="n">
        <v>0</v>
      </c>
      <c r="S257" s="113" t="e">
        <f aca="false">P257+Q257+R257</f>
        <v>#REF!</v>
      </c>
      <c r="T257" s="113" t="e">
        <f aca="false">S257/10000</f>
        <v>#REF!</v>
      </c>
      <c r="V257" s="113" t="e">
        <f aca="false">#REF!</f>
        <v>#REF!</v>
      </c>
      <c r="W257" s="113" t="e">
        <f aca="false">#REF!</f>
        <v>#REF!</v>
      </c>
      <c r="X257" s="113" t="n">
        <v>0</v>
      </c>
      <c r="Y257" s="113" t="e">
        <f aca="false">V257+W257+X257</f>
        <v>#REF!</v>
      </c>
      <c r="Z257" s="113" t="e">
        <f aca="false">Y257/1000</f>
        <v>#REF!</v>
      </c>
      <c r="AB257" s="113" t="e">
        <f aca="false">#REF!</f>
        <v>#REF!</v>
      </c>
      <c r="AC257" s="113" t="e">
        <f aca="false">#REF!</f>
        <v>#REF!</v>
      </c>
      <c r="AD257" s="113" t="n">
        <v>0</v>
      </c>
      <c r="AE257" s="113" t="e">
        <f aca="false">AB257+AC257+AD257</f>
        <v>#REF!</v>
      </c>
      <c r="AF257" s="113" t="e">
        <f aca="false">AE257/100</f>
        <v>#REF!</v>
      </c>
      <c r="AH257" s="113" t="e">
        <f aca="false">#REF!</f>
        <v>#REF!</v>
      </c>
      <c r="AI257" s="113" t="e">
        <f aca="false">#REF!</f>
        <v>#REF!</v>
      </c>
      <c r="AJ257" s="113" t="n">
        <v>0</v>
      </c>
      <c r="AK257" s="113" t="e">
        <f aca="false">AH257+AI257+AJ257</f>
        <v>#REF!</v>
      </c>
      <c r="AL257" s="113" t="e">
        <f aca="false">AK257/365.25</f>
        <v>#REF!</v>
      </c>
      <c r="AN257" s="113" t="e">
        <f aca="false">#REF!</f>
        <v>#REF!</v>
      </c>
      <c r="AQ257" s="113" t="e">
        <f aca="false">AN257+AO257+AP257</f>
        <v>#REF!</v>
      </c>
      <c r="AR257" s="113" t="e">
        <f aca="false">AQ257/10</f>
        <v>#REF!</v>
      </c>
      <c r="AT257" s="113"/>
      <c r="AU257" s="113"/>
      <c r="AV257" s="113"/>
      <c r="AW257" s="113"/>
      <c r="AX257" s="113"/>
      <c r="AZ257" s="114" t="n">
        <v>0</v>
      </c>
      <c r="BE257" s="114" t="n">
        <v>0</v>
      </c>
      <c r="BF257" s="114" t="n">
        <v>0</v>
      </c>
      <c r="BG257" s="114" t="n">
        <v>0</v>
      </c>
    </row>
    <row r="258" customFormat="false" ht="12.75" hidden="false" customHeight="false" outlineLevel="0" collapsed="false">
      <c r="C258" s="107" t="n">
        <f aca="false">EOMONTH(C257,0)+1</f>
        <v>44927</v>
      </c>
      <c r="D258" s="108" t="n">
        <v>44922</v>
      </c>
      <c r="E258" s="26" t="n">
        <v>5.9805</v>
      </c>
      <c r="F258" s="27" t="n">
        <v>0.17</v>
      </c>
      <c r="G258" s="109" t="n">
        <v>0.0609213877963093</v>
      </c>
      <c r="H258" s="109" t="n">
        <f aca="false">1/((1+G258/2)^(2*((C258-$C$1)/365.25)))</f>
        <v>0.28145914684103</v>
      </c>
      <c r="I258" s="110" t="n">
        <f aca="false">D258-$C$1</f>
        <v>7711</v>
      </c>
      <c r="K258" s="26" t="n">
        <v>5.9395</v>
      </c>
      <c r="L258" s="26" t="n">
        <f aca="false">E258-K258</f>
        <v>0.0409999999999986</v>
      </c>
      <c r="M258" s="27" t="n">
        <v>0.17</v>
      </c>
      <c r="N258" s="112" t="n">
        <f aca="false">(F258-M258)*100</f>
        <v>0</v>
      </c>
      <c r="P258" s="113" t="e">
        <f aca="false">#REF!</f>
        <v>#REF!</v>
      </c>
      <c r="Q258" s="113" t="e">
        <f aca="false">#REF!</f>
        <v>#REF!</v>
      </c>
      <c r="R258" s="113" t="n">
        <v>0</v>
      </c>
      <c r="S258" s="113" t="e">
        <f aca="false">P258+Q258+R258</f>
        <v>#REF!</v>
      </c>
      <c r="T258" s="113" t="e">
        <f aca="false">S258/10000</f>
        <v>#REF!</v>
      </c>
      <c r="V258" s="113" t="e">
        <f aca="false">#REF!</f>
        <v>#REF!</v>
      </c>
      <c r="W258" s="113" t="e">
        <f aca="false">#REF!</f>
        <v>#REF!</v>
      </c>
      <c r="X258" s="113" t="n">
        <v>0</v>
      </c>
      <c r="Y258" s="113" t="e">
        <f aca="false">V258+W258+X258</f>
        <v>#REF!</v>
      </c>
      <c r="Z258" s="113" t="e">
        <f aca="false">Y258/1000</f>
        <v>#REF!</v>
      </c>
      <c r="AB258" s="113" t="e">
        <f aca="false">#REF!</f>
        <v>#REF!</v>
      </c>
      <c r="AC258" s="113" t="e">
        <f aca="false">#REF!</f>
        <v>#REF!</v>
      </c>
      <c r="AD258" s="113" t="n">
        <v>0</v>
      </c>
      <c r="AE258" s="113" t="e">
        <f aca="false">AB258+AC258+AD258</f>
        <v>#REF!</v>
      </c>
      <c r="AF258" s="113" t="e">
        <f aca="false">AE258/100</f>
        <v>#REF!</v>
      </c>
      <c r="AH258" s="113" t="e">
        <f aca="false">#REF!</f>
        <v>#REF!</v>
      </c>
      <c r="AI258" s="113" t="e">
        <f aca="false">#REF!</f>
        <v>#REF!</v>
      </c>
      <c r="AJ258" s="113" t="n">
        <v>0</v>
      </c>
      <c r="AK258" s="113" t="e">
        <f aca="false">AH258+AI258+AJ258</f>
        <v>#REF!</v>
      </c>
      <c r="AL258" s="113" t="e">
        <f aca="false">AK258/365.25</f>
        <v>#REF!</v>
      </c>
      <c r="AN258" s="113" t="e">
        <f aca="false">#REF!</f>
        <v>#REF!</v>
      </c>
      <c r="AQ258" s="113" t="e">
        <f aca="false">AN258+AO258+AP258</f>
        <v>#REF!</v>
      </c>
      <c r="AR258" s="113" t="e">
        <f aca="false">AQ258/10</f>
        <v>#REF!</v>
      </c>
      <c r="AT258" s="113"/>
      <c r="AU258" s="113"/>
      <c r="AV258" s="113"/>
      <c r="AW258" s="113"/>
      <c r="AX258" s="113"/>
      <c r="AZ258" s="114" t="n">
        <v>0</v>
      </c>
      <c r="BE258" s="114" t="n">
        <v>0</v>
      </c>
      <c r="BF258" s="114" t="n">
        <v>0</v>
      </c>
      <c r="BG258" s="114" t="n">
        <v>0</v>
      </c>
    </row>
    <row r="259" customFormat="false" ht="12.75" hidden="false" customHeight="false" outlineLevel="0" collapsed="false">
      <c r="C259" s="107" t="n">
        <f aca="false">EOMONTH(C258,0)+1</f>
        <v>44958</v>
      </c>
      <c r="D259" s="108" t="n">
        <v>44952</v>
      </c>
      <c r="E259" s="26" t="n">
        <v>5.8965</v>
      </c>
      <c r="F259" s="27" t="n">
        <v>0.17</v>
      </c>
      <c r="G259" s="109" t="n">
        <v>0.0609141965612792</v>
      </c>
      <c r="H259" s="109" t="n">
        <f aca="false">1/((1+G259/2)^(2*((C259-$C$1)/365.25)))</f>
        <v>0.280070655310959</v>
      </c>
      <c r="I259" s="110" t="n">
        <f aca="false">D259-$C$1</f>
        <v>7741</v>
      </c>
      <c r="K259" s="26" t="n">
        <v>5.8555</v>
      </c>
      <c r="L259" s="26" t="n">
        <f aca="false">E259-K259</f>
        <v>0.0409999999999986</v>
      </c>
      <c r="M259" s="27" t="n">
        <v>0.17</v>
      </c>
      <c r="N259" s="112" t="n">
        <f aca="false">(F259-M259)*100</f>
        <v>0</v>
      </c>
      <c r="P259" s="113" t="e">
        <f aca="false">#REF!</f>
        <v>#REF!</v>
      </c>
      <c r="Q259" s="113" t="e">
        <f aca="false">#REF!</f>
        <v>#REF!</v>
      </c>
      <c r="R259" s="113" t="n">
        <v>0</v>
      </c>
      <c r="S259" s="113" t="e">
        <f aca="false">P259+Q259+R259</f>
        <v>#REF!</v>
      </c>
      <c r="T259" s="113" t="e">
        <f aca="false">S259/10000</f>
        <v>#REF!</v>
      </c>
      <c r="V259" s="113" t="e">
        <f aca="false">#REF!</f>
        <v>#REF!</v>
      </c>
      <c r="W259" s="113" t="e">
        <f aca="false">#REF!</f>
        <v>#REF!</v>
      </c>
      <c r="X259" s="113" t="n">
        <v>0</v>
      </c>
      <c r="Y259" s="113" t="e">
        <f aca="false">V259+W259+X259</f>
        <v>#REF!</v>
      </c>
      <c r="Z259" s="113" t="e">
        <f aca="false">Y259/1000</f>
        <v>#REF!</v>
      </c>
      <c r="AB259" s="113" t="e">
        <f aca="false">#REF!</f>
        <v>#REF!</v>
      </c>
      <c r="AC259" s="113" t="e">
        <f aca="false">#REF!</f>
        <v>#REF!</v>
      </c>
      <c r="AD259" s="113" t="n">
        <v>0</v>
      </c>
      <c r="AE259" s="113" t="e">
        <f aca="false">AB259+AC259+AD259</f>
        <v>#REF!</v>
      </c>
      <c r="AF259" s="113" t="e">
        <f aca="false">AE259/100</f>
        <v>#REF!</v>
      </c>
      <c r="AH259" s="113" t="e">
        <f aca="false">#REF!</f>
        <v>#REF!</v>
      </c>
      <c r="AI259" s="113" t="e">
        <f aca="false">#REF!</f>
        <v>#REF!</v>
      </c>
      <c r="AJ259" s="113" t="n">
        <v>0</v>
      </c>
      <c r="AK259" s="113" t="e">
        <f aca="false">AH259+AI259+AJ259</f>
        <v>#REF!</v>
      </c>
      <c r="AL259" s="113" t="e">
        <f aca="false">AK259/365.25</f>
        <v>#REF!</v>
      </c>
      <c r="AN259" s="113" t="e">
        <f aca="false">#REF!</f>
        <v>#REF!</v>
      </c>
      <c r="AQ259" s="113" t="e">
        <f aca="false">AN259+AO259+AP259</f>
        <v>#REF!</v>
      </c>
      <c r="AR259" s="113" t="e">
        <f aca="false">AQ259/10</f>
        <v>#REF!</v>
      </c>
      <c r="AT259" s="113"/>
      <c r="AU259" s="113"/>
      <c r="AV259" s="113"/>
      <c r="AW259" s="113"/>
      <c r="AX259" s="113"/>
      <c r="AZ259" s="114" t="n">
        <v>0</v>
      </c>
      <c r="BE259" s="114" t="n">
        <v>0</v>
      </c>
      <c r="BF259" s="114" t="n">
        <v>0</v>
      </c>
      <c r="BG259" s="114" t="n">
        <v>0</v>
      </c>
    </row>
    <row r="260" customFormat="false" ht="12.75" hidden="false" customHeight="false" outlineLevel="0" collapsed="false">
      <c r="C260" s="107" t="n">
        <f aca="false">EOMONTH(C259,0)+1</f>
        <v>44986</v>
      </c>
      <c r="D260" s="108" t="n">
        <v>44980</v>
      </c>
      <c r="E260" s="26" t="n">
        <v>5.7615</v>
      </c>
      <c r="F260" s="27" t="n">
        <v>0.17</v>
      </c>
      <c r="G260" s="109" t="n">
        <v>0.0609077012522348</v>
      </c>
      <c r="H260" s="109" t="n">
        <f aca="false">1/((1+G260/2)^(2*((C260-$C$1)/365.25)))</f>
        <v>0.278822706344188</v>
      </c>
      <c r="I260" s="110" t="n">
        <f aca="false">D260-$C$1</f>
        <v>7769</v>
      </c>
      <c r="K260" s="26" t="n">
        <v>5.7205</v>
      </c>
      <c r="L260" s="26" t="n">
        <f aca="false">E260-K260</f>
        <v>0.0409999999999986</v>
      </c>
      <c r="M260" s="27" t="n">
        <v>0.17</v>
      </c>
      <c r="N260" s="112" t="n">
        <f aca="false">(F260-M260)*100</f>
        <v>0</v>
      </c>
      <c r="P260" s="113" t="e">
        <f aca="false">#REF!</f>
        <v>#REF!</v>
      </c>
      <c r="Q260" s="113" t="e">
        <f aca="false">#REF!</f>
        <v>#REF!</v>
      </c>
      <c r="R260" s="113" t="n">
        <v>0</v>
      </c>
      <c r="S260" s="113" t="e">
        <f aca="false">P260+Q260+R260</f>
        <v>#REF!</v>
      </c>
      <c r="T260" s="113" t="e">
        <f aca="false">S260/10000</f>
        <v>#REF!</v>
      </c>
      <c r="V260" s="113" t="e">
        <f aca="false">#REF!</f>
        <v>#REF!</v>
      </c>
      <c r="W260" s="113" t="e">
        <f aca="false">#REF!</f>
        <v>#REF!</v>
      </c>
      <c r="X260" s="113" t="n">
        <v>0</v>
      </c>
      <c r="Y260" s="113" t="e">
        <f aca="false">V260+W260+X260</f>
        <v>#REF!</v>
      </c>
      <c r="Z260" s="113" t="e">
        <f aca="false">Y260/1000</f>
        <v>#REF!</v>
      </c>
      <c r="AB260" s="113" t="e">
        <f aca="false">#REF!</f>
        <v>#REF!</v>
      </c>
      <c r="AC260" s="113" t="e">
        <f aca="false">#REF!</f>
        <v>#REF!</v>
      </c>
      <c r="AD260" s="113" t="n">
        <v>0</v>
      </c>
      <c r="AE260" s="113" t="e">
        <f aca="false">AB260+AC260+AD260</f>
        <v>#REF!</v>
      </c>
      <c r="AF260" s="113" t="e">
        <f aca="false">AE260/100</f>
        <v>#REF!</v>
      </c>
      <c r="AH260" s="113" t="e">
        <f aca="false">#REF!</f>
        <v>#REF!</v>
      </c>
      <c r="AI260" s="113" t="e">
        <f aca="false">#REF!</f>
        <v>#REF!</v>
      </c>
      <c r="AJ260" s="113" t="n">
        <v>0</v>
      </c>
      <c r="AK260" s="113" t="e">
        <f aca="false">AH260+AI260+AJ260</f>
        <v>#REF!</v>
      </c>
      <c r="AL260" s="113" t="e">
        <f aca="false">AK260/365.25</f>
        <v>#REF!</v>
      </c>
      <c r="AN260" s="113" t="e">
        <f aca="false">#REF!</f>
        <v>#REF!</v>
      </c>
      <c r="AQ260" s="113" t="e">
        <f aca="false">AN260+AO260+AP260</f>
        <v>#REF!</v>
      </c>
      <c r="AR260" s="113" t="e">
        <f aca="false">AQ260/10</f>
        <v>#REF!</v>
      </c>
      <c r="AT260" s="113"/>
      <c r="AU260" s="113"/>
      <c r="AV260" s="113"/>
      <c r="AW260" s="113"/>
      <c r="AX260" s="113"/>
      <c r="AZ260" s="114" t="n">
        <v>0</v>
      </c>
      <c r="BE260" s="114" t="n">
        <v>0</v>
      </c>
      <c r="BF260" s="114" t="n">
        <v>0</v>
      </c>
      <c r="BG260" s="114" t="n">
        <v>0</v>
      </c>
    </row>
    <row r="261" customFormat="false" ht="12.75" hidden="false" customHeight="false" outlineLevel="0" collapsed="false">
      <c r="C261" s="107" t="n">
        <f aca="false">EOMONTH(C260,0)+1</f>
        <v>45017</v>
      </c>
      <c r="D261" s="108" t="n">
        <v>45013</v>
      </c>
      <c r="E261" s="26" t="n">
        <v>5.6115</v>
      </c>
      <c r="F261" s="27" t="n">
        <v>0.17</v>
      </c>
      <c r="G261" s="109" t="n">
        <v>0.060900510017238</v>
      </c>
      <c r="H261" s="109" t="n">
        <f aca="false">1/((1+G261/2)^(2*((C261-$C$1)/365.25)))</f>
        <v>0.277447846678021</v>
      </c>
      <c r="I261" s="110" t="n">
        <f aca="false">D261-$C$1</f>
        <v>7802</v>
      </c>
      <c r="K261" s="26" t="n">
        <v>5.5705</v>
      </c>
      <c r="L261" s="26" t="n">
        <f aca="false">E261-K261</f>
        <v>0.0409999999999986</v>
      </c>
      <c r="M261" s="27" t="n">
        <v>0.17</v>
      </c>
      <c r="N261" s="112" t="n">
        <f aca="false">(F261-M261)*100</f>
        <v>0</v>
      </c>
      <c r="P261" s="113" t="e">
        <f aca="false">#REF!</f>
        <v>#REF!</v>
      </c>
      <c r="Q261" s="113" t="e">
        <f aca="false">#REF!</f>
        <v>#REF!</v>
      </c>
      <c r="R261" s="113" t="n">
        <v>0</v>
      </c>
      <c r="S261" s="113" t="e">
        <f aca="false">P261+Q261+R261</f>
        <v>#REF!</v>
      </c>
      <c r="T261" s="113" t="e">
        <f aca="false">S261/10000</f>
        <v>#REF!</v>
      </c>
      <c r="V261" s="113" t="e">
        <f aca="false">#REF!</f>
        <v>#REF!</v>
      </c>
      <c r="W261" s="113" t="e">
        <f aca="false">#REF!</f>
        <v>#REF!</v>
      </c>
      <c r="X261" s="113" t="n">
        <v>0</v>
      </c>
      <c r="Y261" s="113" t="e">
        <f aca="false">V261+W261+X261</f>
        <v>#REF!</v>
      </c>
      <c r="Z261" s="113" t="e">
        <f aca="false">Y261/1000</f>
        <v>#REF!</v>
      </c>
      <c r="AB261" s="113" t="e">
        <f aca="false">#REF!</f>
        <v>#REF!</v>
      </c>
      <c r="AC261" s="113" t="e">
        <f aca="false">#REF!</f>
        <v>#REF!</v>
      </c>
      <c r="AD261" s="113" t="n">
        <v>0</v>
      </c>
      <c r="AE261" s="113" t="e">
        <f aca="false">AB261+AC261+AD261</f>
        <v>#REF!</v>
      </c>
      <c r="AF261" s="113" t="e">
        <f aca="false">AE261/100</f>
        <v>#REF!</v>
      </c>
      <c r="AH261" s="113" t="e">
        <f aca="false">#REF!</f>
        <v>#REF!</v>
      </c>
      <c r="AI261" s="113" t="e">
        <f aca="false">#REF!</f>
        <v>#REF!</v>
      </c>
      <c r="AJ261" s="113" t="n">
        <v>0</v>
      </c>
      <c r="AK261" s="113" t="e">
        <f aca="false">AH261+AI261+AJ261</f>
        <v>#REF!</v>
      </c>
      <c r="AL261" s="113" t="e">
        <f aca="false">AK261/365.25</f>
        <v>#REF!</v>
      </c>
      <c r="AN261" s="113" t="e">
        <f aca="false">#REF!</f>
        <v>#REF!</v>
      </c>
      <c r="AQ261" s="113" t="e">
        <f aca="false">AN261+AO261+AP261</f>
        <v>#REF!</v>
      </c>
      <c r="AR261" s="113" t="e">
        <f aca="false">AQ261/10</f>
        <v>#REF!</v>
      </c>
      <c r="AT261" s="113"/>
      <c r="AU261" s="113"/>
      <c r="AV261" s="113"/>
      <c r="AW261" s="113"/>
      <c r="AX261" s="113"/>
      <c r="AZ261" s="114" t="n">
        <v>0</v>
      </c>
      <c r="BE261" s="114" t="n">
        <v>0</v>
      </c>
      <c r="BF261" s="114" t="n">
        <v>0</v>
      </c>
      <c r="BG261" s="114" t="n">
        <v>0</v>
      </c>
    </row>
    <row r="262" customFormat="false" ht="12.75" hidden="false" customHeight="false" outlineLevel="0" collapsed="false">
      <c r="C262" s="107" t="n">
        <f aca="false">EOMONTH(C261,0)+1</f>
        <v>45047</v>
      </c>
      <c r="D262" s="108" t="n">
        <v>45041</v>
      </c>
      <c r="E262" s="26" t="n">
        <v>5.6155</v>
      </c>
      <c r="F262" s="27" t="n">
        <v>0.17</v>
      </c>
      <c r="G262" s="109" t="n">
        <v>0.0608935507575792</v>
      </c>
      <c r="H262" s="109" t="n">
        <f aca="false">1/((1+G262/2)^(2*((C262-$C$1)/365.25)))</f>
        <v>0.276124104099191</v>
      </c>
      <c r="I262" s="110" t="n">
        <f aca="false">D262-$C$1</f>
        <v>7830</v>
      </c>
      <c r="K262" s="26" t="n">
        <v>5.5745</v>
      </c>
      <c r="L262" s="26" t="n">
        <f aca="false">E262-K262</f>
        <v>0.0409999999999995</v>
      </c>
      <c r="M262" s="27" t="n">
        <v>0.17</v>
      </c>
      <c r="N262" s="112" t="n">
        <f aca="false">(F262-M262)*100</f>
        <v>0</v>
      </c>
      <c r="P262" s="113" t="e">
        <f aca="false">#REF!</f>
        <v>#REF!</v>
      </c>
      <c r="Q262" s="113" t="e">
        <f aca="false">#REF!</f>
        <v>#REF!</v>
      </c>
      <c r="R262" s="113" t="n">
        <v>0</v>
      </c>
      <c r="S262" s="113" t="e">
        <f aca="false">P262+Q262+R262</f>
        <v>#REF!</v>
      </c>
      <c r="T262" s="113" t="e">
        <f aca="false">S262/10000</f>
        <v>#REF!</v>
      </c>
      <c r="V262" s="113" t="e">
        <f aca="false">#REF!</f>
        <v>#REF!</v>
      </c>
      <c r="W262" s="113" t="e">
        <f aca="false">#REF!</f>
        <v>#REF!</v>
      </c>
      <c r="X262" s="113" t="n">
        <v>0</v>
      </c>
      <c r="Y262" s="113" t="e">
        <f aca="false">V262+W262+X262</f>
        <v>#REF!</v>
      </c>
      <c r="Z262" s="113" t="e">
        <f aca="false">Y262/1000</f>
        <v>#REF!</v>
      </c>
      <c r="AB262" s="113" t="e">
        <f aca="false">#REF!</f>
        <v>#REF!</v>
      </c>
      <c r="AC262" s="113" t="e">
        <f aca="false">#REF!</f>
        <v>#REF!</v>
      </c>
      <c r="AD262" s="113" t="n">
        <v>0</v>
      </c>
      <c r="AE262" s="113" t="e">
        <f aca="false">AB262+AC262+AD262</f>
        <v>#REF!</v>
      </c>
      <c r="AF262" s="113" t="e">
        <f aca="false">AE262/100</f>
        <v>#REF!</v>
      </c>
      <c r="AH262" s="113" t="e">
        <f aca="false">#REF!</f>
        <v>#REF!</v>
      </c>
      <c r="AI262" s="113" t="e">
        <f aca="false">#REF!</f>
        <v>#REF!</v>
      </c>
      <c r="AJ262" s="113" t="n">
        <v>0</v>
      </c>
      <c r="AK262" s="113" t="e">
        <f aca="false">AH262+AI262+AJ262</f>
        <v>#REF!</v>
      </c>
      <c r="AL262" s="113" t="e">
        <f aca="false">AK262/365.25</f>
        <v>#REF!</v>
      </c>
      <c r="AN262" s="113" t="e">
        <f aca="false">#REF!</f>
        <v>#REF!</v>
      </c>
      <c r="AQ262" s="113" t="e">
        <f aca="false">AN262+AO262+AP262</f>
        <v>#REF!</v>
      </c>
      <c r="AR262" s="113" t="e">
        <f aca="false">AQ262/10</f>
        <v>#REF!</v>
      </c>
      <c r="AT262" s="113"/>
      <c r="AU262" s="113"/>
      <c r="AV262" s="113"/>
      <c r="AW262" s="113"/>
      <c r="AX262" s="113"/>
      <c r="AZ262" s="114" t="n">
        <v>0</v>
      </c>
      <c r="BE262" s="114" t="n">
        <v>0</v>
      </c>
      <c r="BF262" s="114" t="n">
        <v>0</v>
      </c>
      <c r="BG262" s="114" t="n">
        <v>0</v>
      </c>
    </row>
    <row r="263" customFormat="false" ht="12.75" hidden="false" customHeight="false" outlineLevel="0" collapsed="false">
      <c r="C263" s="107" t="n">
        <f aca="false">EOMONTH(C262,0)+1</f>
        <v>45078</v>
      </c>
      <c r="D263" s="108" t="n">
        <v>45071</v>
      </c>
      <c r="E263" s="26" t="n">
        <v>5.6555</v>
      </c>
      <c r="F263" s="27" t="n">
        <v>0.17</v>
      </c>
      <c r="G263" s="109" t="n">
        <v>0.0608863595226157</v>
      </c>
      <c r="H263" s="109" t="n">
        <f aca="false">1/((1+G263/2)^(2*((C263-$C$1)/365.25)))</f>
        <v>0.274763191855198</v>
      </c>
      <c r="I263" s="110" t="n">
        <f aca="false">D263-$C$1</f>
        <v>7860</v>
      </c>
      <c r="K263" s="26" t="n">
        <v>5.6145</v>
      </c>
      <c r="L263" s="26" t="n">
        <f aca="false">E263-K263</f>
        <v>0.0409999999999986</v>
      </c>
      <c r="M263" s="27" t="n">
        <v>0.17</v>
      </c>
      <c r="N263" s="112" t="n">
        <f aca="false">(F263-M263)*100</f>
        <v>0</v>
      </c>
      <c r="P263" s="113" t="e">
        <f aca="false">#REF!</f>
        <v>#REF!</v>
      </c>
      <c r="Q263" s="113" t="e">
        <f aca="false">#REF!</f>
        <v>#REF!</v>
      </c>
      <c r="R263" s="113" t="n">
        <v>0</v>
      </c>
      <c r="S263" s="113" t="e">
        <f aca="false">P263+Q263+R263</f>
        <v>#REF!</v>
      </c>
      <c r="T263" s="113" t="e">
        <f aca="false">S263/10000</f>
        <v>#REF!</v>
      </c>
      <c r="V263" s="113" t="e">
        <f aca="false">#REF!</f>
        <v>#REF!</v>
      </c>
      <c r="W263" s="113" t="e">
        <f aca="false">#REF!</f>
        <v>#REF!</v>
      </c>
      <c r="X263" s="113" t="n">
        <v>0</v>
      </c>
      <c r="Y263" s="113" t="e">
        <f aca="false">V263+W263+X263</f>
        <v>#REF!</v>
      </c>
      <c r="Z263" s="113" t="e">
        <f aca="false">Y263/1000</f>
        <v>#REF!</v>
      </c>
      <c r="AB263" s="113" t="e">
        <f aca="false">#REF!</f>
        <v>#REF!</v>
      </c>
      <c r="AC263" s="113" t="e">
        <f aca="false">#REF!</f>
        <v>#REF!</v>
      </c>
      <c r="AD263" s="113" t="n">
        <v>0</v>
      </c>
      <c r="AE263" s="113" t="e">
        <f aca="false">AB263+AC263+AD263</f>
        <v>#REF!</v>
      </c>
      <c r="AF263" s="113" t="e">
        <f aca="false">AE263/100</f>
        <v>#REF!</v>
      </c>
      <c r="AH263" s="113" t="e">
        <f aca="false">#REF!</f>
        <v>#REF!</v>
      </c>
      <c r="AI263" s="113" t="e">
        <f aca="false">#REF!</f>
        <v>#REF!</v>
      </c>
      <c r="AJ263" s="113" t="n">
        <v>0</v>
      </c>
      <c r="AK263" s="113" t="e">
        <f aca="false">AH263+AI263+AJ263</f>
        <v>#REF!</v>
      </c>
      <c r="AL263" s="113" t="e">
        <f aca="false">AK263/365.25</f>
        <v>#REF!</v>
      </c>
      <c r="AN263" s="113" t="e">
        <f aca="false">#REF!</f>
        <v>#REF!</v>
      </c>
      <c r="AQ263" s="113" t="e">
        <f aca="false">AN263+AO263+AP263</f>
        <v>#REF!</v>
      </c>
      <c r="AR263" s="113" t="e">
        <f aca="false">AQ263/10</f>
        <v>#REF!</v>
      </c>
      <c r="AT263" s="113"/>
      <c r="AU263" s="113"/>
      <c r="AV263" s="113"/>
      <c r="AW263" s="113"/>
      <c r="AX263" s="113"/>
      <c r="AZ263" s="114" t="n">
        <v>0</v>
      </c>
      <c r="BE263" s="114" t="n">
        <v>0</v>
      </c>
      <c r="BF263" s="114" t="n">
        <v>0</v>
      </c>
      <c r="BG263" s="114" t="n">
        <v>0</v>
      </c>
    </row>
    <row r="264" customFormat="false" ht="12.75" hidden="false" customHeight="false" outlineLevel="0" collapsed="false">
      <c r="C264" s="107" t="n">
        <f aca="false">EOMONTH(C263,0)+1</f>
        <v>45108</v>
      </c>
      <c r="D264" s="108" t="n">
        <v>45104</v>
      </c>
      <c r="E264" s="26" t="n">
        <v>5.7005</v>
      </c>
      <c r="F264" s="27" t="n">
        <v>0.17</v>
      </c>
      <c r="G264" s="109" t="n">
        <v>0.0608794002629902</v>
      </c>
      <c r="H264" s="109" t="n">
        <f aca="false">1/((1+G264/2)^(2*((C264-$C$1)/365.25)))</f>
        <v>0.273452875277943</v>
      </c>
      <c r="I264" s="110" t="n">
        <f aca="false">D264-$C$1</f>
        <v>7893</v>
      </c>
      <c r="K264" s="26" t="n">
        <v>5.6595</v>
      </c>
      <c r="L264" s="26" t="n">
        <f aca="false">E264-K264</f>
        <v>0.0409999999999986</v>
      </c>
      <c r="M264" s="27" t="n">
        <v>0.17</v>
      </c>
      <c r="N264" s="112" t="n">
        <f aca="false">(F264-M264)*100</f>
        <v>0</v>
      </c>
      <c r="P264" s="113" t="e">
        <f aca="false">#REF!</f>
        <v>#REF!</v>
      </c>
      <c r="Q264" s="113" t="e">
        <f aca="false">#REF!</f>
        <v>#REF!</v>
      </c>
      <c r="R264" s="113" t="n">
        <v>0</v>
      </c>
      <c r="S264" s="113" t="e">
        <f aca="false">P264+Q264+R264</f>
        <v>#REF!</v>
      </c>
      <c r="T264" s="113" t="e">
        <f aca="false">S264/10000</f>
        <v>#REF!</v>
      </c>
      <c r="V264" s="113" t="e">
        <f aca="false">#REF!</f>
        <v>#REF!</v>
      </c>
      <c r="W264" s="113" t="e">
        <f aca="false">#REF!</f>
        <v>#REF!</v>
      </c>
      <c r="X264" s="113" t="n">
        <v>0</v>
      </c>
      <c r="Y264" s="113" t="e">
        <f aca="false">V264+W264+X264</f>
        <v>#REF!</v>
      </c>
      <c r="Z264" s="113" t="e">
        <f aca="false">Y264/1000</f>
        <v>#REF!</v>
      </c>
      <c r="AB264" s="113" t="e">
        <f aca="false">#REF!</f>
        <v>#REF!</v>
      </c>
      <c r="AC264" s="113" t="e">
        <f aca="false">#REF!</f>
        <v>#REF!</v>
      </c>
      <c r="AD264" s="113" t="n">
        <v>0</v>
      </c>
      <c r="AE264" s="113" t="e">
        <f aca="false">AB264+AC264+AD264</f>
        <v>#REF!</v>
      </c>
      <c r="AF264" s="113" t="e">
        <f aca="false">AE264/100</f>
        <v>#REF!</v>
      </c>
      <c r="AH264" s="113" t="e">
        <f aca="false">#REF!</f>
        <v>#REF!</v>
      </c>
      <c r="AI264" s="113" t="e">
        <f aca="false">#REF!</f>
        <v>#REF!</v>
      </c>
      <c r="AJ264" s="113" t="n">
        <v>0</v>
      </c>
      <c r="AK264" s="113" t="e">
        <f aca="false">AH264+AI264+AJ264</f>
        <v>#REF!</v>
      </c>
      <c r="AL264" s="113" t="e">
        <f aca="false">AK264/365.25</f>
        <v>#REF!</v>
      </c>
      <c r="AN264" s="113" t="e">
        <f aca="false">#REF!</f>
        <v>#REF!</v>
      </c>
      <c r="AQ264" s="113" t="e">
        <f aca="false">AN264+AO264+AP264</f>
        <v>#REF!</v>
      </c>
      <c r="AR264" s="113" t="e">
        <f aca="false">AQ264/10</f>
        <v>#REF!</v>
      </c>
      <c r="AT264" s="113"/>
      <c r="AU264" s="113"/>
      <c r="AV264" s="113"/>
      <c r="AW264" s="113"/>
      <c r="AX264" s="113"/>
      <c r="AZ264" s="114" t="n">
        <v>0</v>
      </c>
      <c r="BE264" s="114" t="n">
        <v>0</v>
      </c>
      <c r="BF264" s="114" t="n">
        <v>0</v>
      </c>
      <c r="BG264" s="114" t="n">
        <v>0</v>
      </c>
    </row>
    <row r="265" customFormat="false" ht="12.75" hidden="false" customHeight="false" outlineLevel="0" collapsed="false">
      <c r="C265" s="107" t="n">
        <f aca="false">EOMONTH(C264,0)+1</f>
        <v>45139</v>
      </c>
      <c r="D265" s="108" t="n">
        <v>45133</v>
      </c>
      <c r="E265" s="26" t="n">
        <v>5.7395</v>
      </c>
      <c r="F265" s="27" t="n">
        <v>0.17</v>
      </c>
      <c r="G265" s="109" t="n">
        <v>0.0608722090280609</v>
      </c>
      <c r="H265" s="109" t="n">
        <f aca="false">1/((1+G265/2)^(2*((C265-$C$1)/365.25)))</f>
        <v>0.272105763089805</v>
      </c>
      <c r="I265" s="110" t="n">
        <f aca="false">D265-$C$1</f>
        <v>7922</v>
      </c>
      <c r="K265" s="26" t="n">
        <v>5.6985</v>
      </c>
      <c r="L265" s="26" t="n">
        <f aca="false">E265-K265</f>
        <v>0.0409999999999986</v>
      </c>
      <c r="M265" s="27" t="n">
        <v>0.17</v>
      </c>
      <c r="N265" s="112" t="n">
        <f aca="false">(F265-M265)*100</f>
        <v>0</v>
      </c>
      <c r="P265" s="113" t="e">
        <f aca="false">#REF!</f>
        <v>#REF!</v>
      </c>
      <c r="Q265" s="113" t="e">
        <f aca="false">#REF!</f>
        <v>#REF!</v>
      </c>
      <c r="R265" s="113" t="n">
        <v>0</v>
      </c>
      <c r="S265" s="113" t="e">
        <f aca="false">P265+Q265+R265</f>
        <v>#REF!</v>
      </c>
      <c r="T265" s="113" t="e">
        <f aca="false">S265/10000</f>
        <v>#REF!</v>
      </c>
      <c r="V265" s="113" t="e">
        <f aca="false">#REF!</f>
        <v>#REF!</v>
      </c>
      <c r="W265" s="113" t="e">
        <f aca="false">#REF!</f>
        <v>#REF!</v>
      </c>
      <c r="X265" s="113" t="n">
        <v>0</v>
      </c>
      <c r="Y265" s="113" t="e">
        <f aca="false">V265+W265+X265</f>
        <v>#REF!</v>
      </c>
      <c r="Z265" s="113" t="e">
        <f aca="false">Y265/1000</f>
        <v>#REF!</v>
      </c>
      <c r="AB265" s="113" t="e">
        <f aca="false">#REF!</f>
        <v>#REF!</v>
      </c>
      <c r="AC265" s="113" t="e">
        <f aca="false">#REF!</f>
        <v>#REF!</v>
      </c>
      <c r="AD265" s="113" t="n">
        <v>0</v>
      </c>
      <c r="AE265" s="113" t="e">
        <f aca="false">AB265+AC265+AD265</f>
        <v>#REF!</v>
      </c>
      <c r="AF265" s="113" t="e">
        <f aca="false">AE265/100</f>
        <v>#REF!</v>
      </c>
      <c r="AH265" s="113" t="e">
        <f aca="false">#REF!</f>
        <v>#REF!</v>
      </c>
      <c r="AI265" s="113" t="e">
        <f aca="false">#REF!</f>
        <v>#REF!</v>
      </c>
      <c r="AJ265" s="113" t="n">
        <v>0</v>
      </c>
      <c r="AK265" s="113" t="e">
        <f aca="false">AH265+AI265+AJ265</f>
        <v>#REF!</v>
      </c>
      <c r="AL265" s="113" t="e">
        <f aca="false">AK265/365.25</f>
        <v>#REF!</v>
      </c>
      <c r="AN265" s="113" t="e">
        <f aca="false">#REF!</f>
        <v>#REF!</v>
      </c>
      <c r="AQ265" s="113" t="e">
        <f aca="false">AN265+AO265+AP265</f>
        <v>#REF!</v>
      </c>
      <c r="AR265" s="113" t="e">
        <f aca="false">AQ265/10</f>
        <v>#REF!</v>
      </c>
      <c r="AT265" s="113"/>
      <c r="AU265" s="113"/>
      <c r="AV265" s="113"/>
      <c r="AW265" s="113"/>
      <c r="AX265" s="113"/>
      <c r="AZ265" s="114" t="n">
        <v>0</v>
      </c>
      <c r="BE265" s="114" t="n">
        <v>0</v>
      </c>
      <c r="BF265" s="114" t="n">
        <v>0</v>
      </c>
      <c r="BG265" s="114" t="n">
        <v>0</v>
      </c>
    </row>
    <row r="266" customFormat="false" ht="12.75" hidden="false" customHeight="false" outlineLevel="0" collapsed="false">
      <c r="C266" s="107" t="n">
        <f aca="false">EOMONTH(C265,0)+1</f>
        <v>45170</v>
      </c>
      <c r="D266" s="108" t="n">
        <v>45166</v>
      </c>
      <c r="E266" s="26" t="n">
        <v>5.7285</v>
      </c>
      <c r="F266" s="27" t="n">
        <v>0.17</v>
      </c>
      <c r="G266" s="109" t="n">
        <v>0.0608650177931485</v>
      </c>
      <c r="H266" s="109" t="n">
        <f aca="false">1/((1+G266/2)^(2*((C266-$C$1)/365.25)))</f>
        <v>0.270765608087532</v>
      </c>
      <c r="I266" s="110" t="n">
        <f aca="false">D266-$C$1</f>
        <v>7955</v>
      </c>
      <c r="K266" s="26" t="n">
        <v>5.6875</v>
      </c>
      <c r="L266" s="26" t="n">
        <f aca="false">E266-K266</f>
        <v>0.0409999999999986</v>
      </c>
      <c r="M266" s="27" t="n">
        <v>0.17</v>
      </c>
      <c r="N266" s="112" t="n">
        <f aca="false">(F266-M266)*100</f>
        <v>0</v>
      </c>
      <c r="P266" s="113" t="e">
        <f aca="false">#REF!</f>
        <v>#REF!</v>
      </c>
      <c r="Q266" s="113" t="e">
        <f aca="false">#REF!</f>
        <v>#REF!</v>
      </c>
      <c r="R266" s="113" t="n">
        <v>0</v>
      </c>
      <c r="S266" s="113" t="e">
        <f aca="false">P266+Q266+R266</f>
        <v>#REF!</v>
      </c>
      <c r="T266" s="113" t="e">
        <f aca="false">S266/10000</f>
        <v>#REF!</v>
      </c>
      <c r="V266" s="113" t="e">
        <f aca="false">#REF!</f>
        <v>#REF!</v>
      </c>
      <c r="W266" s="113" t="e">
        <f aca="false">#REF!</f>
        <v>#REF!</v>
      </c>
      <c r="X266" s="113" t="n">
        <v>0</v>
      </c>
      <c r="Y266" s="113" t="e">
        <f aca="false">V266+W266+X266</f>
        <v>#REF!</v>
      </c>
      <c r="Z266" s="113" t="e">
        <f aca="false">Y266/1000</f>
        <v>#REF!</v>
      </c>
      <c r="AB266" s="113" t="e">
        <f aca="false">#REF!</f>
        <v>#REF!</v>
      </c>
      <c r="AC266" s="113" t="e">
        <f aca="false">#REF!</f>
        <v>#REF!</v>
      </c>
      <c r="AD266" s="113" t="n">
        <v>0</v>
      </c>
      <c r="AE266" s="113" t="e">
        <f aca="false">AB266+AC266+AD266</f>
        <v>#REF!</v>
      </c>
      <c r="AF266" s="113" t="e">
        <f aca="false">AE266/100</f>
        <v>#REF!</v>
      </c>
      <c r="AH266" s="113" t="e">
        <f aca="false">#REF!</f>
        <v>#REF!</v>
      </c>
      <c r="AI266" s="113" t="e">
        <f aca="false">#REF!</f>
        <v>#REF!</v>
      </c>
      <c r="AJ266" s="113" t="n">
        <v>0</v>
      </c>
      <c r="AK266" s="113" t="e">
        <f aca="false">AH266+AI266+AJ266</f>
        <v>#REF!</v>
      </c>
      <c r="AL266" s="113" t="e">
        <f aca="false">AK266/365.25</f>
        <v>#REF!</v>
      </c>
      <c r="AN266" s="113" t="e">
        <f aca="false">#REF!</f>
        <v>#REF!</v>
      </c>
      <c r="AQ266" s="113" t="e">
        <f aca="false">AN266+AO266+AP266</f>
        <v>#REF!</v>
      </c>
      <c r="AR266" s="113" t="e">
        <f aca="false">AQ266/10</f>
        <v>#REF!</v>
      </c>
      <c r="AT266" s="113"/>
      <c r="AU266" s="113"/>
      <c r="AV266" s="113"/>
      <c r="AW266" s="113"/>
      <c r="AX266" s="113"/>
      <c r="AZ266" s="114" t="n">
        <v>0</v>
      </c>
      <c r="BE266" s="114" t="n">
        <v>0</v>
      </c>
      <c r="BF266" s="114" t="n">
        <v>0</v>
      </c>
      <c r="BG266" s="114" t="n">
        <v>0</v>
      </c>
    </row>
    <row r="267" customFormat="false" ht="12.75" hidden="false" customHeight="false" outlineLevel="0" collapsed="false">
      <c r="C267" s="107" t="n">
        <f aca="false">EOMONTH(C266,0)+1</f>
        <v>45200</v>
      </c>
      <c r="D267" s="108" t="n">
        <v>45195</v>
      </c>
      <c r="E267" s="26" t="n">
        <v>5.7435</v>
      </c>
      <c r="F267" s="27" t="n">
        <v>0.17</v>
      </c>
      <c r="G267" s="109" t="n">
        <v>0.0608580585335718</v>
      </c>
      <c r="H267" s="109" t="n">
        <f aca="false">1/((1+G267/2)^(2*((C267-$C$1)/365.25)))</f>
        <v>0.269475272800662</v>
      </c>
      <c r="I267" s="110" t="n">
        <f aca="false">D267-$C$1</f>
        <v>7984</v>
      </c>
      <c r="K267" s="26" t="n">
        <v>5.7025</v>
      </c>
      <c r="L267" s="26" t="n">
        <f aca="false">E267-K267</f>
        <v>0.0409999999999995</v>
      </c>
      <c r="M267" s="27" t="n">
        <v>0.17</v>
      </c>
      <c r="N267" s="112" t="n">
        <f aca="false">(F267-M267)*100</f>
        <v>0</v>
      </c>
      <c r="P267" s="113" t="e">
        <f aca="false">#REF!</f>
        <v>#REF!</v>
      </c>
      <c r="Q267" s="113" t="e">
        <f aca="false">#REF!</f>
        <v>#REF!</v>
      </c>
      <c r="R267" s="113" t="n">
        <v>0</v>
      </c>
      <c r="S267" s="113" t="e">
        <f aca="false">P267+Q267+R267</f>
        <v>#REF!</v>
      </c>
      <c r="T267" s="113" t="e">
        <f aca="false">S267/10000</f>
        <v>#REF!</v>
      </c>
      <c r="V267" s="113" t="e">
        <f aca="false">#REF!</f>
        <v>#REF!</v>
      </c>
      <c r="W267" s="113" t="e">
        <f aca="false">#REF!</f>
        <v>#REF!</v>
      </c>
      <c r="X267" s="113" t="n">
        <v>0</v>
      </c>
      <c r="Y267" s="113" t="e">
        <f aca="false">V267+W267+X267</f>
        <v>#REF!</v>
      </c>
      <c r="Z267" s="113" t="e">
        <f aca="false">Y267/1000</f>
        <v>#REF!</v>
      </c>
      <c r="AB267" s="113" t="e">
        <f aca="false">#REF!</f>
        <v>#REF!</v>
      </c>
      <c r="AC267" s="113" t="e">
        <f aca="false">#REF!</f>
        <v>#REF!</v>
      </c>
      <c r="AD267" s="113" t="n">
        <v>0</v>
      </c>
      <c r="AE267" s="113" t="e">
        <f aca="false">AB267+AC267+AD267</f>
        <v>#REF!</v>
      </c>
      <c r="AF267" s="113" t="e">
        <f aca="false">AE267/100</f>
        <v>#REF!</v>
      </c>
      <c r="AH267" s="113" t="e">
        <f aca="false">#REF!</f>
        <v>#REF!</v>
      </c>
      <c r="AI267" s="113" t="e">
        <f aca="false">#REF!</f>
        <v>#REF!</v>
      </c>
      <c r="AJ267" s="113" t="n">
        <v>0</v>
      </c>
      <c r="AK267" s="113" t="e">
        <f aca="false">AH267+AI267+AJ267</f>
        <v>#REF!</v>
      </c>
      <c r="AL267" s="113" t="e">
        <f aca="false">AK267/365.25</f>
        <v>#REF!</v>
      </c>
      <c r="AN267" s="113" t="e">
        <f aca="false">#REF!</f>
        <v>#REF!</v>
      </c>
      <c r="AQ267" s="113" t="e">
        <f aca="false">AN267+AO267+AP267</f>
        <v>#REF!</v>
      </c>
      <c r="AR267" s="113" t="e">
        <f aca="false">AQ267/10</f>
        <v>#REF!</v>
      </c>
      <c r="AT267" s="113"/>
      <c r="AU267" s="113"/>
      <c r="AV267" s="113"/>
      <c r="AW267" s="113"/>
      <c r="AX267" s="113"/>
      <c r="AZ267" s="114" t="n">
        <v>0</v>
      </c>
      <c r="BE267" s="114" t="n">
        <v>0</v>
      </c>
      <c r="BF267" s="114" t="n">
        <v>0</v>
      </c>
      <c r="BG267" s="114" t="n">
        <v>0</v>
      </c>
    </row>
    <row r="268" customFormat="false" ht="12.75" hidden="false" customHeight="false" outlineLevel="0" collapsed="false">
      <c r="C268" s="107" t="n">
        <f aca="false">EOMONTH(C267,0)+1</f>
        <v>45231</v>
      </c>
      <c r="D268" s="108" t="n">
        <v>45225</v>
      </c>
      <c r="E268" s="26" t="n">
        <v>5.9005</v>
      </c>
      <c r="F268" s="27" t="n">
        <v>0.17</v>
      </c>
      <c r="G268" s="109" t="n">
        <v>0.0608508672986932</v>
      </c>
      <c r="H268" s="109" t="n">
        <f aca="false">1/((1+G268/2)^(2*((C268-$C$1)/365.25)))</f>
        <v>0.268148698644371</v>
      </c>
      <c r="I268" s="110" t="n">
        <f aca="false">D268-$C$1</f>
        <v>8014</v>
      </c>
      <c r="K268" s="26" t="n">
        <v>5.8595</v>
      </c>
      <c r="L268" s="26" t="n">
        <f aca="false">E268-K268</f>
        <v>0.0409999999999986</v>
      </c>
      <c r="M268" s="27" t="n">
        <v>0.17</v>
      </c>
      <c r="N268" s="112" t="n">
        <f aca="false">(F268-M268)*100</f>
        <v>0</v>
      </c>
      <c r="P268" s="113" t="e">
        <f aca="false">#REF!</f>
        <v>#REF!</v>
      </c>
      <c r="Q268" s="113" t="e">
        <f aca="false">#REF!</f>
        <v>#REF!</v>
      </c>
      <c r="R268" s="113" t="n">
        <v>0</v>
      </c>
      <c r="S268" s="113" t="e">
        <f aca="false">P268+Q268+R268</f>
        <v>#REF!</v>
      </c>
      <c r="T268" s="113" t="e">
        <f aca="false">S268/10000</f>
        <v>#REF!</v>
      </c>
      <c r="V268" s="113" t="e">
        <f aca="false">#REF!</f>
        <v>#REF!</v>
      </c>
      <c r="W268" s="113" t="e">
        <f aca="false">#REF!</f>
        <v>#REF!</v>
      </c>
      <c r="X268" s="113" t="n">
        <v>0</v>
      </c>
      <c r="Y268" s="113" t="e">
        <f aca="false">V268+W268+X268</f>
        <v>#REF!</v>
      </c>
      <c r="Z268" s="113" t="e">
        <f aca="false">Y268/1000</f>
        <v>#REF!</v>
      </c>
      <c r="AB268" s="113" t="e">
        <f aca="false">#REF!</f>
        <v>#REF!</v>
      </c>
      <c r="AC268" s="113" t="e">
        <f aca="false">#REF!</f>
        <v>#REF!</v>
      </c>
      <c r="AD268" s="113" t="n">
        <v>0</v>
      </c>
      <c r="AE268" s="113" t="e">
        <f aca="false">AB268+AC268+AD268</f>
        <v>#REF!</v>
      </c>
      <c r="AF268" s="113" t="e">
        <f aca="false">AE268/100</f>
        <v>#REF!</v>
      </c>
      <c r="AH268" s="113" t="e">
        <f aca="false">#REF!</f>
        <v>#REF!</v>
      </c>
      <c r="AI268" s="113" t="e">
        <f aca="false">#REF!</f>
        <v>#REF!</v>
      </c>
      <c r="AJ268" s="113" t="n">
        <v>0</v>
      </c>
      <c r="AK268" s="113" t="e">
        <f aca="false">AH268+AI268+AJ268</f>
        <v>#REF!</v>
      </c>
      <c r="AL268" s="113" t="e">
        <f aca="false">AK268/365.25</f>
        <v>#REF!</v>
      </c>
      <c r="AN268" s="113" t="e">
        <f aca="false">#REF!</f>
        <v>#REF!</v>
      </c>
      <c r="AQ268" s="113" t="e">
        <f aca="false">AN268+AO268+AP268</f>
        <v>#REF!</v>
      </c>
      <c r="AR268" s="113" t="e">
        <f aca="false">AQ268/10</f>
        <v>#REF!</v>
      </c>
      <c r="AT268" s="113"/>
      <c r="AU268" s="113"/>
      <c r="AV268" s="113"/>
      <c r="AW268" s="113"/>
      <c r="AX268" s="113"/>
      <c r="AZ268" s="114" t="n">
        <v>0</v>
      </c>
      <c r="BE268" s="114" t="n">
        <v>0</v>
      </c>
      <c r="BF268" s="114" t="n">
        <v>0</v>
      </c>
      <c r="BG268" s="114" t="n">
        <v>0</v>
      </c>
    </row>
    <row r="269" customFormat="false" ht="12.75" hidden="false" customHeight="false" outlineLevel="0" collapsed="false">
      <c r="C269" s="107" t="n">
        <f aca="false">EOMONTH(C268,0)+1</f>
        <v>45261</v>
      </c>
      <c r="D269" s="108" t="n">
        <v>45257</v>
      </c>
      <c r="E269" s="26" t="n">
        <v>6.0605</v>
      </c>
      <c r="F269" s="27" t="n">
        <v>0.17</v>
      </c>
      <c r="G269" s="109" t="n">
        <v>0.0608439080391498</v>
      </c>
      <c r="H269" s="109" t="n">
        <f aca="false">1/((1+G269/2)^(2*((C269-$C$1)/365.25)))</f>
        <v>0.266871436556012</v>
      </c>
      <c r="I269" s="110" t="n">
        <f aca="false">D269-$C$1</f>
        <v>8046</v>
      </c>
      <c r="K269" s="26" t="n">
        <v>6.0195</v>
      </c>
      <c r="L269" s="26" t="n">
        <f aca="false">E269-K269</f>
        <v>0.0409999999999995</v>
      </c>
      <c r="M269" s="27" t="n">
        <v>0.17</v>
      </c>
      <c r="N269" s="112" t="n">
        <f aca="false">(F269-M269)*100</f>
        <v>0</v>
      </c>
      <c r="P269" s="113" t="e">
        <f aca="false">#REF!</f>
        <v>#REF!</v>
      </c>
      <c r="Q269" s="113" t="e">
        <f aca="false">#REF!</f>
        <v>#REF!</v>
      </c>
      <c r="R269" s="113" t="n">
        <v>0</v>
      </c>
      <c r="S269" s="113" t="e">
        <f aca="false">P269+Q269+R269</f>
        <v>#REF!</v>
      </c>
      <c r="T269" s="113" t="e">
        <f aca="false">S269/10000</f>
        <v>#REF!</v>
      </c>
      <c r="V269" s="113" t="e">
        <f aca="false">#REF!</f>
        <v>#REF!</v>
      </c>
      <c r="W269" s="113" t="e">
        <f aca="false">#REF!</f>
        <v>#REF!</v>
      </c>
      <c r="X269" s="113" t="n">
        <v>0</v>
      </c>
      <c r="Y269" s="113" t="e">
        <f aca="false">V269+W269+X269</f>
        <v>#REF!</v>
      </c>
      <c r="Z269" s="113" t="e">
        <f aca="false">Y269/1000</f>
        <v>#REF!</v>
      </c>
      <c r="AB269" s="113" t="e">
        <f aca="false">#REF!</f>
        <v>#REF!</v>
      </c>
      <c r="AC269" s="113" t="e">
        <f aca="false">#REF!</f>
        <v>#REF!</v>
      </c>
      <c r="AD269" s="113" t="n">
        <v>0</v>
      </c>
      <c r="AE269" s="113" t="e">
        <f aca="false">AB269+AC269+AD269</f>
        <v>#REF!</v>
      </c>
      <c r="AF269" s="113" t="e">
        <f aca="false">AE269/100</f>
        <v>#REF!</v>
      </c>
      <c r="AH269" s="113" t="e">
        <f aca="false">#REF!</f>
        <v>#REF!</v>
      </c>
      <c r="AI269" s="113" t="e">
        <f aca="false">#REF!</f>
        <v>#REF!</v>
      </c>
      <c r="AJ269" s="113" t="n">
        <v>0</v>
      </c>
      <c r="AK269" s="113" t="e">
        <f aca="false">AH269+AI269+AJ269</f>
        <v>#REF!</v>
      </c>
      <c r="AL269" s="113" t="e">
        <f aca="false">AK269/365.25</f>
        <v>#REF!</v>
      </c>
      <c r="AN269" s="113" t="e">
        <f aca="false">#REF!</f>
        <v>#REF!</v>
      </c>
      <c r="AQ269" s="113" t="e">
        <f aca="false">AN269+AO269+AP269</f>
        <v>#REF!</v>
      </c>
      <c r="AR269" s="113" t="e">
        <f aca="false">AQ269/10</f>
        <v>#REF!</v>
      </c>
      <c r="AT269" s="113"/>
      <c r="AU269" s="113"/>
      <c r="AV269" s="113"/>
      <c r="AW269" s="113"/>
      <c r="AX269" s="113"/>
      <c r="AZ269" s="114" t="n">
        <v>0</v>
      </c>
      <c r="BE269" s="114" t="n">
        <v>0</v>
      </c>
      <c r="BF269" s="114" t="n">
        <v>0</v>
      </c>
      <c r="BG269" s="114" t="n">
        <v>0</v>
      </c>
    </row>
    <row r="270" customFormat="false" ht="12.75" hidden="false" customHeight="false" outlineLevel="0" collapsed="false">
      <c r="C270" s="107" t="n">
        <f aca="false">EOMONTH(C269,0)+1</f>
        <v>45292</v>
      </c>
      <c r="D270" s="108" t="n">
        <v>45286</v>
      </c>
      <c r="E270" s="26" t="n">
        <v>6.093</v>
      </c>
      <c r="F270" s="27" t="n">
        <v>0.17</v>
      </c>
      <c r="G270" s="109" t="n">
        <v>0.0608367168043049</v>
      </c>
      <c r="H270" s="109" t="n">
        <f aca="false">1/((1+G270/2)^(2*((C270-$C$1)/365.25)))</f>
        <v>0.265558299893949</v>
      </c>
      <c r="I270" s="110" t="n">
        <f aca="false">D270-$C$1</f>
        <v>8075</v>
      </c>
      <c r="K270" s="26" t="n">
        <v>6.052</v>
      </c>
      <c r="L270" s="26" t="n">
        <f aca="false">E270-K270</f>
        <v>0.0409999999999986</v>
      </c>
      <c r="M270" s="27" t="n">
        <v>0.17</v>
      </c>
      <c r="N270" s="112" t="n">
        <f aca="false">(F270-M270)*100</f>
        <v>0</v>
      </c>
      <c r="P270" s="113" t="e">
        <f aca="false">#REF!</f>
        <v>#REF!</v>
      </c>
      <c r="Q270" s="113" t="e">
        <f aca="false">#REF!</f>
        <v>#REF!</v>
      </c>
      <c r="R270" s="113" t="n">
        <v>0</v>
      </c>
      <c r="S270" s="113" t="e">
        <f aca="false">P270+Q270+R270</f>
        <v>#REF!</v>
      </c>
      <c r="T270" s="113" t="e">
        <f aca="false">S270/10000</f>
        <v>#REF!</v>
      </c>
      <c r="V270" s="113" t="e">
        <f aca="false">#REF!</f>
        <v>#REF!</v>
      </c>
      <c r="W270" s="113" t="e">
        <f aca="false">#REF!</f>
        <v>#REF!</v>
      </c>
      <c r="X270" s="113" t="n">
        <v>0</v>
      </c>
      <c r="Y270" s="113" t="e">
        <f aca="false">V270+W270+X270</f>
        <v>#REF!</v>
      </c>
      <c r="Z270" s="113" t="e">
        <f aca="false">Y270/1000</f>
        <v>#REF!</v>
      </c>
      <c r="AB270" s="113" t="e">
        <f aca="false">#REF!</f>
        <v>#REF!</v>
      </c>
      <c r="AC270" s="113" t="e">
        <f aca="false">#REF!</f>
        <v>#REF!</v>
      </c>
      <c r="AD270" s="113" t="n">
        <v>0</v>
      </c>
      <c r="AE270" s="113" t="e">
        <f aca="false">AB270+AC270+AD270</f>
        <v>#REF!</v>
      </c>
      <c r="AF270" s="113" t="e">
        <f aca="false">AE270/100</f>
        <v>#REF!</v>
      </c>
      <c r="AH270" s="113" t="e">
        <f aca="false">#REF!</f>
        <v>#REF!</v>
      </c>
      <c r="AI270" s="113" t="e">
        <f aca="false">#REF!</f>
        <v>#REF!</v>
      </c>
      <c r="AJ270" s="113" t="n">
        <v>0</v>
      </c>
      <c r="AK270" s="113" t="e">
        <f aca="false">AH270+AI270+AJ270</f>
        <v>#REF!</v>
      </c>
      <c r="AL270" s="113" t="e">
        <f aca="false">AK270/365.25</f>
        <v>#REF!</v>
      </c>
      <c r="AN270" s="113" t="e">
        <f aca="false">#REF!</f>
        <v>#REF!</v>
      </c>
      <c r="AQ270" s="113" t="e">
        <f aca="false">AN270+AO270+AP270</f>
        <v>#REF!</v>
      </c>
      <c r="AR270" s="113" t="e">
        <f aca="false">AQ270/10</f>
        <v>#REF!</v>
      </c>
      <c r="AT270" s="113"/>
      <c r="AU270" s="113"/>
      <c r="AV270" s="113"/>
      <c r="AW270" s="113"/>
      <c r="AX270" s="113"/>
      <c r="AZ270" s="114" t="n">
        <v>0</v>
      </c>
      <c r="BE270" s="114" t="n">
        <v>0</v>
      </c>
      <c r="BF270" s="114" t="n">
        <v>0</v>
      </c>
      <c r="BG270" s="114" t="n">
        <v>0</v>
      </c>
    </row>
    <row r="271" customFormat="false" ht="12.75" hidden="false" customHeight="false" outlineLevel="0" collapsed="false">
      <c r="C271" s="107" t="n">
        <f aca="false">EOMONTH(C270,0)+1</f>
        <v>45323</v>
      </c>
      <c r="D271" s="108" t="n">
        <v>45317</v>
      </c>
      <c r="E271" s="26" t="n">
        <v>6.009</v>
      </c>
      <c r="F271" s="27" t="n">
        <v>0.17</v>
      </c>
      <c r="G271" s="109" t="n">
        <v>0.0608295255694773</v>
      </c>
      <c r="H271" s="109" t="n">
        <f aca="false">1/((1+G271/2)^(2*((C271-$C$1)/365.25)))</f>
        <v>0.264251937689043</v>
      </c>
      <c r="I271" s="110" t="n">
        <f aca="false">D271-$C$1</f>
        <v>8106</v>
      </c>
      <c r="K271" s="26" t="n">
        <v>5.968</v>
      </c>
      <c r="L271" s="26" t="n">
        <f aca="false">E271-K271</f>
        <v>0.0409999999999986</v>
      </c>
      <c r="M271" s="27" t="n">
        <v>0.17</v>
      </c>
      <c r="N271" s="112" t="n">
        <f aca="false">(F271-M271)*100</f>
        <v>0</v>
      </c>
      <c r="P271" s="113" t="e">
        <f aca="false">#REF!</f>
        <v>#REF!</v>
      </c>
      <c r="Q271" s="113" t="e">
        <f aca="false">#REF!</f>
        <v>#REF!</v>
      </c>
      <c r="R271" s="113" t="n">
        <v>0</v>
      </c>
      <c r="S271" s="113" t="e">
        <f aca="false">P271+Q271+R271</f>
        <v>#REF!</v>
      </c>
      <c r="T271" s="113" t="e">
        <f aca="false">S271/10000</f>
        <v>#REF!</v>
      </c>
      <c r="V271" s="113" t="e">
        <f aca="false">#REF!</f>
        <v>#REF!</v>
      </c>
      <c r="W271" s="113" t="e">
        <f aca="false">#REF!</f>
        <v>#REF!</v>
      </c>
      <c r="X271" s="113" t="n">
        <v>0</v>
      </c>
      <c r="Y271" s="113" t="e">
        <f aca="false">V271+W271+X271</f>
        <v>#REF!</v>
      </c>
      <c r="Z271" s="113" t="e">
        <f aca="false">Y271/1000</f>
        <v>#REF!</v>
      </c>
      <c r="AB271" s="113" t="e">
        <f aca="false">#REF!</f>
        <v>#REF!</v>
      </c>
      <c r="AC271" s="113" t="e">
        <f aca="false">#REF!</f>
        <v>#REF!</v>
      </c>
      <c r="AD271" s="113" t="n">
        <v>0</v>
      </c>
      <c r="AE271" s="113" t="e">
        <f aca="false">AB271+AC271+AD271</f>
        <v>#REF!</v>
      </c>
      <c r="AF271" s="113" t="e">
        <f aca="false">AE271/100</f>
        <v>#REF!</v>
      </c>
      <c r="AH271" s="113" t="e">
        <f aca="false">#REF!</f>
        <v>#REF!</v>
      </c>
      <c r="AI271" s="113" t="e">
        <f aca="false">#REF!</f>
        <v>#REF!</v>
      </c>
      <c r="AJ271" s="113" t="n">
        <v>0</v>
      </c>
      <c r="AK271" s="113" t="e">
        <f aca="false">AH271+AI271+AJ271</f>
        <v>#REF!</v>
      </c>
      <c r="AL271" s="113" t="e">
        <f aca="false">AK271/365.25</f>
        <v>#REF!</v>
      </c>
      <c r="AN271" s="113" t="e">
        <f aca="false">#REF!</f>
        <v>#REF!</v>
      </c>
      <c r="AQ271" s="113" t="e">
        <f aca="false">AN271+AO271+AP271</f>
        <v>#REF!</v>
      </c>
      <c r="AR271" s="113" t="e">
        <f aca="false">AQ271/10</f>
        <v>#REF!</v>
      </c>
      <c r="AT271" s="113"/>
      <c r="AU271" s="113"/>
      <c r="AV271" s="113"/>
      <c r="AW271" s="113"/>
      <c r="AX271" s="113"/>
      <c r="AZ271" s="114" t="n">
        <v>0</v>
      </c>
      <c r="BE271" s="114" t="n">
        <v>0</v>
      </c>
      <c r="BF271" s="114" t="n">
        <v>0</v>
      </c>
      <c r="BG271" s="114" t="n">
        <v>0</v>
      </c>
    </row>
    <row r="272" customFormat="false" ht="12.75" hidden="false" customHeight="false" outlineLevel="0" collapsed="false">
      <c r="C272" s="107" t="n">
        <f aca="false">EOMONTH(C271,0)+1</f>
        <v>45352</v>
      </c>
      <c r="D272" s="108" t="n">
        <v>45348</v>
      </c>
      <c r="E272" s="26" t="n">
        <v>5.874</v>
      </c>
      <c r="F272" s="27" t="n">
        <v>0.17</v>
      </c>
      <c r="G272" s="109" t="n">
        <v>0.0608227982852991</v>
      </c>
      <c r="H272" s="109" t="n">
        <f aca="false">1/((1+G272/2)^(2*((C272-$C$1)/365.25)))</f>
        <v>0.263035957621127</v>
      </c>
      <c r="I272" s="110" t="n">
        <f aca="false">D272-$C$1</f>
        <v>8137</v>
      </c>
      <c r="K272" s="26" t="n">
        <v>5.833</v>
      </c>
      <c r="L272" s="26" t="n">
        <f aca="false">E272-K272</f>
        <v>0.0409999999999986</v>
      </c>
      <c r="M272" s="27" t="n">
        <v>0.17</v>
      </c>
      <c r="N272" s="112" t="n">
        <f aca="false">(F272-M272)*100</f>
        <v>0</v>
      </c>
      <c r="P272" s="113" t="e">
        <f aca="false">#REF!</f>
        <v>#REF!</v>
      </c>
      <c r="Q272" s="113" t="e">
        <f aca="false">#REF!</f>
        <v>#REF!</v>
      </c>
      <c r="R272" s="113" t="n">
        <v>0</v>
      </c>
      <c r="S272" s="113" t="e">
        <f aca="false">P272+Q272+R272</f>
        <v>#REF!</v>
      </c>
      <c r="T272" s="113" t="e">
        <f aca="false">S272/10000</f>
        <v>#REF!</v>
      </c>
      <c r="V272" s="113" t="e">
        <f aca="false">#REF!</f>
        <v>#REF!</v>
      </c>
      <c r="W272" s="113" t="e">
        <f aca="false">#REF!</f>
        <v>#REF!</v>
      </c>
      <c r="X272" s="113" t="n">
        <v>0</v>
      </c>
      <c r="Y272" s="113" t="e">
        <f aca="false">V272+W272+X272</f>
        <v>#REF!</v>
      </c>
      <c r="Z272" s="113" t="e">
        <f aca="false">Y272/1000</f>
        <v>#REF!</v>
      </c>
      <c r="AB272" s="113" t="e">
        <f aca="false">#REF!</f>
        <v>#REF!</v>
      </c>
      <c r="AC272" s="113" t="e">
        <f aca="false">#REF!</f>
        <v>#REF!</v>
      </c>
      <c r="AD272" s="113" t="n">
        <v>0</v>
      </c>
      <c r="AE272" s="113" t="e">
        <f aca="false">AB272+AC272+AD272</f>
        <v>#REF!</v>
      </c>
      <c r="AF272" s="113" t="e">
        <f aca="false">AE272/100</f>
        <v>#REF!</v>
      </c>
      <c r="AH272" s="113" t="e">
        <f aca="false">#REF!</f>
        <v>#REF!</v>
      </c>
      <c r="AI272" s="113" t="e">
        <f aca="false">#REF!</f>
        <v>#REF!</v>
      </c>
      <c r="AJ272" s="113" t="n">
        <v>0</v>
      </c>
      <c r="AK272" s="113" t="e">
        <f aca="false">AH272+AI272+AJ272</f>
        <v>#REF!</v>
      </c>
      <c r="AL272" s="113" t="e">
        <f aca="false">AK272/365.25</f>
        <v>#REF!</v>
      </c>
      <c r="AN272" s="113" t="e">
        <f aca="false">#REF!</f>
        <v>#REF!</v>
      </c>
      <c r="AQ272" s="113" t="e">
        <f aca="false">AN272+AO272+AP272</f>
        <v>#REF!</v>
      </c>
      <c r="AR272" s="113" t="e">
        <f aca="false">AQ272/10</f>
        <v>#REF!</v>
      </c>
      <c r="AT272" s="113"/>
      <c r="AU272" s="113"/>
      <c r="AV272" s="113"/>
      <c r="AW272" s="113"/>
      <c r="AX272" s="113"/>
      <c r="AZ272" s="114" t="n">
        <v>0</v>
      </c>
      <c r="BE272" s="114" t="n">
        <v>0</v>
      </c>
      <c r="BF272" s="114" t="n">
        <v>0</v>
      </c>
      <c r="BG272" s="114" t="n">
        <v>0</v>
      </c>
    </row>
    <row r="273" customFormat="false" ht="12.75" hidden="false" customHeight="false" outlineLevel="0" collapsed="false">
      <c r="C273" s="107" t="n">
        <f aca="false">EOMONTH(C272,0)+1</f>
        <v>45383</v>
      </c>
      <c r="D273" s="108" t="n">
        <v>45376</v>
      </c>
      <c r="E273" s="26" t="n">
        <v>5.724</v>
      </c>
      <c r="F273" s="27" t="n">
        <v>0.17</v>
      </c>
      <c r="G273" s="109" t="n">
        <v>0.0608156070505048</v>
      </c>
      <c r="H273" s="109" t="n">
        <f aca="false">1/((1+G273/2)^(2*((C273-$C$1)/365.25)))</f>
        <v>0.261742604007022</v>
      </c>
      <c r="I273" s="110" t="n">
        <f aca="false">D273-$C$1</f>
        <v>8165</v>
      </c>
      <c r="K273" s="26" t="n">
        <v>5.683</v>
      </c>
      <c r="L273" s="26" t="n">
        <f aca="false">E273-K273</f>
        <v>0.0409999999999986</v>
      </c>
      <c r="M273" s="27" t="n">
        <v>0.17</v>
      </c>
      <c r="N273" s="112" t="n">
        <f aca="false">(F273-M273)*100</f>
        <v>0</v>
      </c>
      <c r="P273" s="113" t="e">
        <f aca="false">#REF!</f>
        <v>#REF!</v>
      </c>
      <c r="Q273" s="113" t="e">
        <f aca="false">#REF!</f>
        <v>#REF!</v>
      </c>
      <c r="R273" s="113" t="n">
        <v>0</v>
      </c>
      <c r="S273" s="113" t="e">
        <f aca="false">P273+Q273+R273</f>
        <v>#REF!</v>
      </c>
      <c r="T273" s="113" t="e">
        <f aca="false">S273/10000</f>
        <v>#REF!</v>
      </c>
      <c r="V273" s="113" t="e">
        <f aca="false">#REF!</f>
        <v>#REF!</v>
      </c>
      <c r="W273" s="113" t="e">
        <f aca="false">#REF!</f>
        <v>#REF!</v>
      </c>
      <c r="X273" s="113" t="n">
        <v>0</v>
      </c>
      <c r="Y273" s="113" t="e">
        <f aca="false">V273+W273+X273</f>
        <v>#REF!</v>
      </c>
      <c r="Z273" s="113" t="e">
        <f aca="false">Y273/1000</f>
        <v>#REF!</v>
      </c>
      <c r="AB273" s="113" t="e">
        <f aca="false">#REF!</f>
        <v>#REF!</v>
      </c>
      <c r="AC273" s="113" t="e">
        <f aca="false">#REF!</f>
        <v>#REF!</v>
      </c>
      <c r="AD273" s="113" t="n">
        <v>0</v>
      </c>
      <c r="AE273" s="113" t="e">
        <f aca="false">AB273+AC273+AD273</f>
        <v>#REF!</v>
      </c>
      <c r="AF273" s="113" t="e">
        <f aca="false">AE273/100</f>
        <v>#REF!</v>
      </c>
      <c r="AH273" s="113" t="e">
        <f aca="false">#REF!</f>
        <v>#REF!</v>
      </c>
      <c r="AI273" s="113" t="e">
        <f aca="false">#REF!</f>
        <v>#REF!</v>
      </c>
      <c r="AJ273" s="113" t="n">
        <v>0</v>
      </c>
      <c r="AK273" s="113" t="e">
        <f aca="false">AH273+AI273+AJ273</f>
        <v>#REF!</v>
      </c>
      <c r="AL273" s="113" t="e">
        <f aca="false">AK273/365.25</f>
        <v>#REF!</v>
      </c>
      <c r="AN273" s="113" t="e">
        <f aca="false">#REF!</f>
        <v>#REF!</v>
      </c>
      <c r="AQ273" s="113" t="e">
        <f aca="false">AN273+AO273+AP273</f>
        <v>#REF!</v>
      </c>
      <c r="AR273" s="113" t="e">
        <f aca="false">AQ273/10</f>
        <v>#REF!</v>
      </c>
      <c r="AT273" s="113"/>
      <c r="AU273" s="113"/>
      <c r="AV273" s="113"/>
      <c r="AW273" s="113"/>
      <c r="AX273" s="113"/>
      <c r="AZ273" s="114" t="n">
        <v>0</v>
      </c>
      <c r="BE273" s="114" t="n">
        <v>0</v>
      </c>
      <c r="BF273" s="114" t="n">
        <v>0</v>
      </c>
      <c r="BG273" s="114" t="n">
        <v>0</v>
      </c>
    </row>
    <row r="274" customFormat="false" ht="12.75" hidden="false" customHeight="false" outlineLevel="0" collapsed="false">
      <c r="C274" s="107" t="n">
        <f aca="false">EOMONTH(C273,0)+1</f>
        <v>45413</v>
      </c>
      <c r="D274" s="108" t="n">
        <v>45407</v>
      </c>
      <c r="E274" s="26" t="n">
        <v>5.728</v>
      </c>
      <c r="F274" s="27" t="n">
        <v>0.17</v>
      </c>
      <c r="G274" s="109" t="n">
        <v>0.0608086477910428</v>
      </c>
      <c r="H274" s="109" t="n">
        <f aca="false">1/((1+G274/2)^(2*((C274-$C$1)/365.25)))</f>
        <v>0.260497320804897</v>
      </c>
      <c r="I274" s="110" t="n">
        <f aca="false">D274-$C$1</f>
        <v>8196</v>
      </c>
      <c r="K274" s="26" t="n">
        <v>5.687</v>
      </c>
      <c r="L274" s="26" t="n">
        <f aca="false">E274-K274</f>
        <v>0.0409999999999986</v>
      </c>
      <c r="M274" s="27" t="n">
        <v>0.17</v>
      </c>
      <c r="N274" s="112" t="n">
        <f aca="false">(F274-M274)*100</f>
        <v>0</v>
      </c>
      <c r="P274" s="113" t="e">
        <f aca="false">#REF!</f>
        <v>#REF!</v>
      </c>
      <c r="Q274" s="113" t="e">
        <f aca="false">#REF!</f>
        <v>#REF!</v>
      </c>
      <c r="R274" s="113" t="n">
        <v>0</v>
      </c>
      <c r="S274" s="113" t="e">
        <f aca="false">P274+Q274+R274</f>
        <v>#REF!</v>
      </c>
      <c r="T274" s="113" t="e">
        <f aca="false">S274/10000</f>
        <v>#REF!</v>
      </c>
      <c r="V274" s="113" t="e">
        <f aca="false">#REF!</f>
        <v>#REF!</v>
      </c>
      <c r="W274" s="113" t="e">
        <f aca="false">#REF!</f>
        <v>#REF!</v>
      </c>
      <c r="X274" s="113" t="n">
        <v>0</v>
      </c>
      <c r="Y274" s="113" t="e">
        <f aca="false">V274+W274+X274</f>
        <v>#REF!</v>
      </c>
      <c r="Z274" s="113" t="e">
        <f aca="false">Y274/1000</f>
        <v>#REF!</v>
      </c>
      <c r="AB274" s="113" t="e">
        <f aca="false">#REF!</f>
        <v>#REF!</v>
      </c>
      <c r="AC274" s="113" t="e">
        <f aca="false">#REF!</f>
        <v>#REF!</v>
      </c>
      <c r="AD274" s="113" t="n">
        <v>0</v>
      </c>
      <c r="AE274" s="113" t="e">
        <f aca="false">AB274+AC274+AD274</f>
        <v>#REF!</v>
      </c>
      <c r="AF274" s="113" t="e">
        <f aca="false">AE274/100</f>
        <v>#REF!</v>
      </c>
      <c r="AH274" s="113" t="e">
        <f aca="false">#REF!</f>
        <v>#REF!</v>
      </c>
      <c r="AI274" s="113" t="e">
        <f aca="false">#REF!</f>
        <v>#REF!</v>
      </c>
      <c r="AJ274" s="113" t="n">
        <v>0</v>
      </c>
      <c r="AK274" s="113" t="e">
        <f aca="false">AH274+AI274+AJ274</f>
        <v>#REF!</v>
      </c>
      <c r="AL274" s="113" t="e">
        <f aca="false">AK274/365.25</f>
        <v>#REF!</v>
      </c>
      <c r="AN274" s="113" t="e">
        <f aca="false">#REF!</f>
        <v>#REF!</v>
      </c>
      <c r="AQ274" s="113" t="e">
        <f aca="false">AN274+AO274+AP274</f>
        <v>#REF!</v>
      </c>
      <c r="AR274" s="113" t="e">
        <f aca="false">AQ274/10</f>
        <v>#REF!</v>
      </c>
      <c r="AT274" s="113"/>
      <c r="AU274" s="113"/>
      <c r="AV274" s="113"/>
      <c r="AW274" s="113"/>
      <c r="AX274" s="113"/>
      <c r="AZ274" s="114" t="n">
        <v>0</v>
      </c>
      <c r="BE274" s="114" t="n">
        <v>0</v>
      </c>
      <c r="BF274" s="114" t="n">
        <v>0</v>
      </c>
      <c r="BG274" s="114" t="n">
        <v>0</v>
      </c>
    </row>
    <row r="275" customFormat="false" ht="12.75" hidden="false" customHeight="false" outlineLevel="0" collapsed="false">
      <c r="C275" s="107" t="n">
        <f aca="false">EOMONTH(C274,0)+1</f>
        <v>45444</v>
      </c>
      <c r="D275" s="108" t="n">
        <v>45440</v>
      </c>
      <c r="E275" s="26" t="n">
        <v>5.768</v>
      </c>
      <c r="F275" s="27" t="n">
        <v>0.17</v>
      </c>
      <c r="G275" s="109" t="n">
        <v>0.0608014565562822</v>
      </c>
      <c r="H275" s="109" t="n">
        <f aca="false">1/((1+G275/2)^(2*((C275-$C$1)/365.25)))</f>
        <v>0.25921705426775</v>
      </c>
      <c r="I275" s="110" t="n">
        <f aca="false">D275-$C$1</f>
        <v>8229</v>
      </c>
      <c r="K275" s="26" t="n">
        <v>5.727</v>
      </c>
      <c r="L275" s="26" t="n">
        <f aca="false">E275-K275</f>
        <v>0.0409999999999977</v>
      </c>
      <c r="M275" s="27" t="n">
        <v>0.17</v>
      </c>
      <c r="N275" s="112" t="n">
        <f aca="false">(F275-M275)*100</f>
        <v>0</v>
      </c>
      <c r="P275" s="113" t="e">
        <f aca="false">#REF!</f>
        <v>#REF!</v>
      </c>
      <c r="Q275" s="113" t="e">
        <f aca="false">#REF!</f>
        <v>#REF!</v>
      </c>
      <c r="R275" s="113" t="n">
        <v>0</v>
      </c>
      <c r="S275" s="113" t="e">
        <f aca="false">P275+Q275+R275</f>
        <v>#REF!</v>
      </c>
      <c r="T275" s="113" t="e">
        <f aca="false">S275/10000</f>
        <v>#REF!</v>
      </c>
      <c r="V275" s="113" t="e">
        <f aca="false">#REF!</f>
        <v>#REF!</v>
      </c>
      <c r="W275" s="113" t="e">
        <f aca="false">#REF!</f>
        <v>#REF!</v>
      </c>
      <c r="X275" s="113" t="n">
        <v>0</v>
      </c>
      <c r="Y275" s="113" t="e">
        <f aca="false">V275+W275+X275</f>
        <v>#REF!</v>
      </c>
      <c r="Z275" s="113" t="e">
        <f aca="false">Y275/1000</f>
        <v>#REF!</v>
      </c>
      <c r="AB275" s="113" t="e">
        <f aca="false">#REF!</f>
        <v>#REF!</v>
      </c>
      <c r="AC275" s="113" t="e">
        <f aca="false">#REF!</f>
        <v>#REF!</v>
      </c>
      <c r="AD275" s="113" t="n">
        <v>0</v>
      </c>
      <c r="AE275" s="113" t="e">
        <f aca="false">AB275+AC275+AD275</f>
        <v>#REF!</v>
      </c>
      <c r="AF275" s="113" t="e">
        <f aca="false">AE275/100</f>
        <v>#REF!</v>
      </c>
      <c r="AH275" s="113" t="e">
        <f aca="false">#REF!</f>
        <v>#REF!</v>
      </c>
      <c r="AI275" s="113" t="e">
        <f aca="false">#REF!</f>
        <v>#REF!</v>
      </c>
      <c r="AJ275" s="113" t="n">
        <v>0</v>
      </c>
      <c r="AK275" s="113" t="e">
        <f aca="false">AH275+AI275+AJ275</f>
        <v>#REF!</v>
      </c>
      <c r="AL275" s="113" t="e">
        <f aca="false">AK275/365.25</f>
        <v>#REF!</v>
      </c>
      <c r="AN275" s="113" t="e">
        <f aca="false">#REF!</f>
        <v>#REF!</v>
      </c>
      <c r="AQ275" s="113" t="e">
        <f aca="false">AN275+AO275+AP275</f>
        <v>#REF!</v>
      </c>
      <c r="AR275" s="113" t="e">
        <f aca="false">AQ275/10</f>
        <v>#REF!</v>
      </c>
      <c r="AT275" s="113"/>
      <c r="AU275" s="113"/>
      <c r="AV275" s="113"/>
      <c r="AW275" s="113"/>
      <c r="AX275" s="113"/>
      <c r="AZ275" s="114" t="n">
        <v>0</v>
      </c>
      <c r="BE275" s="114" t="n">
        <v>0</v>
      </c>
      <c r="BF275" s="114" t="n">
        <v>0</v>
      </c>
      <c r="BG275" s="114" t="n">
        <v>0</v>
      </c>
    </row>
    <row r="276" customFormat="false" ht="12.75" hidden="false" customHeight="false" outlineLevel="0" collapsed="false">
      <c r="C276" s="107" t="n">
        <f aca="false">EOMONTH(C275,0)+1</f>
        <v>45474</v>
      </c>
      <c r="D276" s="108" t="n">
        <v>45468</v>
      </c>
      <c r="E276" s="26" t="n">
        <v>5.813</v>
      </c>
      <c r="F276" s="27" t="n">
        <v>0.17</v>
      </c>
      <c r="G276" s="109" t="n">
        <v>0.0607944972968526</v>
      </c>
      <c r="H276" s="109" t="n">
        <f aca="false">1/((1+G276/2)^(2*((C276-$C$1)/365.25)))</f>
        <v>0.25798436904428</v>
      </c>
      <c r="I276" s="110" t="n">
        <f aca="false">D276-$C$1</f>
        <v>8257</v>
      </c>
      <c r="K276" s="26" t="n">
        <v>5.772</v>
      </c>
      <c r="L276" s="26" t="n">
        <f aca="false">E276-K276</f>
        <v>0.0409999999999986</v>
      </c>
      <c r="M276" s="27" t="n">
        <v>0.17</v>
      </c>
      <c r="N276" s="112" t="n">
        <f aca="false">(F276-M276)*100</f>
        <v>0</v>
      </c>
      <c r="P276" s="113" t="e">
        <f aca="false">#REF!</f>
        <v>#REF!</v>
      </c>
      <c r="Q276" s="113" t="e">
        <f aca="false">#REF!</f>
        <v>#REF!</v>
      </c>
      <c r="R276" s="113" t="n">
        <v>0</v>
      </c>
      <c r="S276" s="113" t="e">
        <f aca="false">P276+Q276+R276</f>
        <v>#REF!</v>
      </c>
      <c r="T276" s="113" t="e">
        <f aca="false">S276/10000</f>
        <v>#REF!</v>
      </c>
      <c r="V276" s="113" t="e">
        <f aca="false">#REF!</f>
        <v>#REF!</v>
      </c>
      <c r="W276" s="113" t="e">
        <f aca="false">#REF!</f>
        <v>#REF!</v>
      </c>
      <c r="X276" s="113" t="n">
        <v>0</v>
      </c>
      <c r="Y276" s="113" t="e">
        <f aca="false">V276+W276+X276</f>
        <v>#REF!</v>
      </c>
      <c r="Z276" s="113" t="e">
        <f aca="false">Y276/1000</f>
        <v>#REF!</v>
      </c>
      <c r="AB276" s="113" t="e">
        <f aca="false">#REF!</f>
        <v>#REF!</v>
      </c>
      <c r="AC276" s="113" t="e">
        <f aca="false">#REF!</f>
        <v>#REF!</v>
      </c>
      <c r="AD276" s="113" t="n">
        <v>0</v>
      </c>
      <c r="AE276" s="113" t="e">
        <f aca="false">AB276+AC276+AD276</f>
        <v>#REF!</v>
      </c>
      <c r="AF276" s="113" t="e">
        <f aca="false">AE276/100</f>
        <v>#REF!</v>
      </c>
      <c r="AH276" s="113" t="e">
        <f aca="false">#REF!</f>
        <v>#REF!</v>
      </c>
      <c r="AI276" s="113" t="e">
        <f aca="false">#REF!</f>
        <v>#REF!</v>
      </c>
      <c r="AJ276" s="113" t="n">
        <v>0</v>
      </c>
      <c r="AK276" s="113" t="e">
        <f aca="false">AH276+AI276+AJ276</f>
        <v>#REF!</v>
      </c>
      <c r="AL276" s="113" t="e">
        <f aca="false">AK276/365.25</f>
        <v>#REF!</v>
      </c>
      <c r="AN276" s="113" t="e">
        <f aca="false">#REF!</f>
        <v>#REF!</v>
      </c>
      <c r="AQ276" s="113" t="e">
        <f aca="false">AN276+AO276+AP276</f>
        <v>#REF!</v>
      </c>
      <c r="AR276" s="113" t="e">
        <f aca="false">AQ276/10</f>
        <v>#REF!</v>
      </c>
      <c r="AT276" s="113"/>
      <c r="AU276" s="113"/>
      <c r="AV276" s="113"/>
      <c r="AW276" s="113"/>
      <c r="AX276" s="113"/>
      <c r="AZ276" s="114" t="n">
        <v>0</v>
      </c>
      <c r="BE276" s="114" t="n">
        <v>0</v>
      </c>
      <c r="BF276" s="114" t="n">
        <v>0</v>
      </c>
      <c r="BG276" s="114" t="n">
        <v>0</v>
      </c>
    </row>
    <row r="277" customFormat="false" ht="12.75" hidden="false" customHeight="false" outlineLevel="0" collapsed="false">
      <c r="C277" s="107" t="n">
        <f aca="false">EOMONTH(C276,0)+1</f>
        <v>45505</v>
      </c>
      <c r="D277" s="108" t="n">
        <v>45499</v>
      </c>
      <c r="E277" s="26" t="n">
        <v>5.852</v>
      </c>
      <c r="F277" s="27" t="n">
        <v>0.17</v>
      </c>
      <c r="G277" s="109" t="n">
        <v>0.0607873060621262</v>
      </c>
      <c r="H277" s="109" t="n">
        <f aca="false">1/((1+G277/2)^(2*((C277-$C$1)/365.25)))</f>
        <v>0.256717051633902</v>
      </c>
      <c r="I277" s="110" t="n">
        <f aca="false">D277-$C$1</f>
        <v>8288</v>
      </c>
      <c r="K277" s="26" t="n">
        <v>5.811</v>
      </c>
      <c r="L277" s="26" t="n">
        <f aca="false">E277-K277</f>
        <v>0.0409999999999986</v>
      </c>
      <c r="M277" s="27" t="n">
        <v>0.17</v>
      </c>
      <c r="N277" s="112" t="n">
        <f aca="false">(F277-M277)*100</f>
        <v>0</v>
      </c>
      <c r="P277" s="113" t="e">
        <f aca="false">#REF!</f>
        <v>#REF!</v>
      </c>
      <c r="Q277" s="113" t="e">
        <f aca="false">#REF!</f>
        <v>#REF!</v>
      </c>
      <c r="R277" s="113" t="n">
        <v>0</v>
      </c>
      <c r="S277" s="113" t="e">
        <f aca="false">P277+Q277+R277</f>
        <v>#REF!</v>
      </c>
      <c r="T277" s="113" t="e">
        <f aca="false">S277/10000</f>
        <v>#REF!</v>
      </c>
      <c r="V277" s="113" t="e">
        <f aca="false">#REF!</f>
        <v>#REF!</v>
      </c>
      <c r="W277" s="113" t="e">
        <f aca="false">#REF!</f>
        <v>#REF!</v>
      </c>
      <c r="X277" s="113" t="n">
        <v>0</v>
      </c>
      <c r="Y277" s="113" t="e">
        <f aca="false">V277+W277+X277</f>
        <v>#REF!</v>
      </c>
      <c r="Z277" s="113" t="e">
        <f aca="false">Y277/1000</f>
        <v>#REF!</v>
      </c>
      <c r="AB277" s="113" t="e">
        <f aca="false">#REF!</f>
        <v>#REF!</v>
      </c>
      <c r="AC277" s="113" t="e">
        <f aca="false">#REF!</f>
        <v>#REF!</v>
      </c>
      <c r="AD277" s="113" t="n">
        <v>0</v>
      </c>
      <c r="AE277" s="113" t="e">
        <f aca="false">AB277+AC277+AD277</f>
        <v>#REF!</v>
      </c>
      <c r="AF277" s="113" t="e">
        <f aca="false">AE277/100</f>
        <v>#REF!</v>
      </c>
      <c r="AH277" s="113" t="e">
        <f aca="false">#REF!</f>
        <v>#REF!</v>
      </c>
      <c r="AI277" s="113" t="e">
        <f aca="false">#REF!</f>
        <v>#REF!</v>
      </c>
      <c r="AJ277" s="113" t="n">
        <v>0</v>
      </c>
      <c r="AK277" s="113" t="e">
        <f aca="false">AH277+AI277+AJ277</f>
        <v>#REF!</v>
      </c>
      <c r="AL277" s="113" t="e">
        <f aca="false">AK277/365.25</f>
        <v>#REF!</v>
      </c>
      <c r="AN277" s="113" t="e">
        <f aca="false">#REF!</f>
        <v>#REF!</v>
      </c>
      <c r="AQ277" s="113" t="e">
        <f aca="false">AN277+AO277+AP277</f>
        <v>#REF!</v>
      </c>
      <c r="AR277" s="113" t="e">
        <f aca="false">AQ277/10</f>
        <v>#REF!</v>
      </c>
      <c r="AT277" s="113"/>
      <c r="AU277" s="113"/>
      <c r="AV277" s="113"/>
      <c r="AW277" s="113"/>
      <c r="AX277" s="113"/>
      <c r="AZ277" s="114" t="n">
        <v>0</v>
      </c>
      <c r="BE277" s="114" t="n">
        <v>0</v>
      </c>
      <c r="BF277" s="114" t="n">
        <v>0</v>
      </c>
      <c r="BG277" s="114" t="n">
        <v>0</v>
      </c>
    </row>
    <row r="278" customFormat="false" ht="12.75" hidden="false" customHeight="false" outlineLevel="0" collapsed="false">
      <c r="C278" s="107" t="n">
        <f aca="false">EOMONTH(C277,0)+1</f>
        <v>45536</v>
      </c>
      <c r="D278" s="108" t="n">
        <v>45531</v>
      </c>
      <c r="E278" s="26" t="n">
        <v>5.841</v>
      </c>
      <c r="F278" s="27" t="n">
        <v>0.17</v>
      </c>
      <c r="G278" s="109" t="n">
        <v>0.0607801148274163</v>
      </c>
      <c r="H278" s="109" t="n">
        <f aca="false">1/((1+G278/2)^(2*((C278-$C$1)/365.25)))</f>
        <v>0.255456262544401</v>
      </c>
      <c r="I278" s="110" t="n">
        <f aca="false">D278-$C$1</f>
        <v>8320</v>
      </c>
      <c r="K278" s="26" t="n">
        <v>5.8</v>
      </c>
      <c r="L278" s="26" t="n">
        <f aca="false">E278-K278</f>
        <v>0.0409999999999986</v>
      </c>
      <c r="M278" s="27" t="n">
        <v>0.17</v>
      </c>
      <c r="N278" s="112" t="n">
        <f aca="false">(F278-M278)*100</f>
        <v>0</v>
      </c>
      <c r="P278" s="113" t="e">
        <f aca="false">#REF!</f>
        <v>#REF!</v>
      </c>
      <c r="Q278" s="113" t="e">
        <f aca="false">#REF!</f>
        <v>#REF!</v>
      </c>
      <c r="R278" s="113" t="n">
        <v>0</v>
      </c>
      <c r="S278" s="113" t="e">
        <f aca="false">P278+Q278+R278</f>
        <v>#REF!</v>
      </c>
      <c r="T278" s="113" t="e">
        <f aca="false">S278/10000</f>
        <v>#REF!</v>
      </c>
      <c r="V278" s="113" t="e">
        <f aca="false">#REF!</f>
        <v>#REF!</v>
      </c>
      <c r="W278" s="113" t="e">
        <f aca="false">#REF!</f>
        <v>#REF!</v>
      </c>
      <c r="X278" s="113" t="n">
        <v>0</v>
      </c>
      <c r="Y278" s="113" t="e">
        <f aca="false">V278+W278+X278</f>
        <v>#REF!</v>
      </c>
      <c r="Z278" s="113" t="e">
        <f aca="false">Y278/1000</f>
        <v>#REF!</v>
      </c>
      <c r="AB278" s="113" t="e">
        <f aca="false">#REF!</f>
        <v>#REF!</v>
      </c>
      <c r="AC278" s="113" t="e">
        <f aca="false">#REF!</f>
        <v>#REF!</v>
      </c>
      <c r="AD278" s="113" t="n">
        <v>0</v>
      </c>
      <c r="AE278" s="113" t="e">
        <f aca="false">AB278+AC278+AD278</f>
        <v>#REF!</v>
      </c>
      <c r="AF278" s="113" t="e">
        <f aca="false">AE278/100</f>
        <v>#REF!</v>
      </c>
      <c r="AH278" s="113" t="e">
        <f aca="false">#REF!</f>
        <v>#REF!</v>
      </c>
      <c r="AI278" s="113" t="e">
        <f aca="false">#REF!</f>
        <v>#REF!</v>
      </c>
      <c r="AJ278" s="113" t="n">
        <v>0</v>
      </c>
      <c r="AK278" s="113" t="e">
        <f aca="false">AH278+AI278+AJ278</f>
        <v>#REF!</v>
      </c>
      <c r="AL278" s="113" t="e">
        <f aca="false">AK278/365.25</f>
        <v>#REF!</v>
      </c>
      <c r="AN278" s="113" t="e">
        <f aca="false">#REF!</f>
        <v>#REF!</v>
      </c>
      <c r="AQ278" s="113" t="e">
        <f aca="false">AN278+AO278+AP278</f>
        <v>#REF!</v>
      </c>
      <c r="AR278" s="113" t="e">
        <f aca="false">AQ278/10</f>
        <v>#REF!</v>
      </c>
      <c r="AT278" s="113"/>
      <c r="AU278" s="113"/>
      <c r="AV278" s="113"/>
      <c r="AW278" s="113"/>
      <c r="AX278" s="113"/>
      <c r="AZ278" s="114" t="n">
        <v>0</v>
      </c>
      <c r="BE278" s="114" t="n">
        <v>0</v>
      </c>
      <c r="BF278" s="114" t="n">
        <v>0</v>
      </c>
      <c r="BG278" s="114" t="n">
        <v>0</v>
      </c>
    </row>
    <row r="279" customFormat="false" ht="12.75" hidden="false" customHeight="false" outlineLevel="0" collapsed="false">
      <c r="C279" s="107" t="n">
        <f aca="false">EOMONTH(C278,0)+1</f>
        <v>45566</v>
      </c>
      <c r="D279" s="108" t="n">
        <v>45560</v>
      </c>
      <c r="E279" s="26" t="n">
        <v>5.856</v>
      </c>
      <c r="F279" s="27" t="n">
        <v>0.17</v>
      </c>
      <c r="G279" s="109" t="n">
        <v>0.060773155568036</v>
      </c>
      <c r="H279" s="109" t="n">
        <f aca="false">1/((1+G279/2)^(2*((C279-$C$1)/365.25)))</f>
        <v>0.254242326894657</v>
      </c>
      <c r="I279" s="110" t="n">
        <f aca="false">D279-$C$1</f>
        <v>8349</v>
      </c>
      <c r="K279" s="26" t="n">
        <v>5.815</v>
      </c>
      <c r="L279" s="26" t="n">
        <f aca="false">E279-K279</f>
        <v>0.0409999999999986</v>
      </c>
      <c r="M279" s="27" t="n">
        <v>0.17</v>
      </c>
      <c r="N279" s="112" t="n">
        <f aca="false">(F279-M279)*100</f>
        <v>0</v>
      </c>
      <c r="P279" s="113" t="e">
        <f aca="false">#REF!</f>
        <v>#REF!</v>
      </c>
      <c r="Q279" s="113" t="e">
        <f aca="false">#REF!</f>
        <v>#REF!</v>
      </c>
      <c r="R279" s="113" t="n">
        <v>0</v>
      </c>
      <c r="S279" s="113" t="e">
        <f aca="false">P279+Q279+R279</f>
        <v>#REF!</v>
      </c>
      <c r="T279" s="113" t="e">
        <f aca="false">S279/10000</f>
        <v>#REF!</v>
      </c>
      <c r="V279" s="113" t="e">
        <f aca="false">#REF!</f>
        <v>#REF!</v>
      </c>
      <c r="W279" s="113" t="e">
        <f aca="false">#REF!</f>
        <v>#REF!</v>
      </c>
      <c r="X279" s="113" t="n">
        <v>0</v>
      </c>
      <c r="Y279" s="113" t="e">
        <f aca="false">V279+W279+X279</f>
        <v>#REF!</v>
      </c>
      <c r="Z279" s="113" t="e">
        <f aca="false">Y279/1000</f>
        <v>#REF!</v>
      </c>
      <c r="AB279" s="113" t="e">
        <f aca="false">#REF!</f>
        <v>#REF!</v>
      </c>
      <c r="AC279" s="113" t="e">
        <f aca="false">#REF!</f>
        <v>#REF!</v>
      </c>
      <c r="AD279" s="113" t="n">
        <v>0</v>
      </c>
      <c r="AE279" s="113" t="e">
        <f aca="false">AB279+AC279+AD279</f>
        <v>#REF!</v>
      </c>
      <c r="AF279" s="113" t="e">
        <f aca="false">AE279/100</f>
        <v>#REF!</v>
      </c>
      <c r="AH279" s="113" t="e">
        <f aca="false">#REF!</f>
        <v>#REF!</v>
      </c>
      <c r="AI279" s="113" t="e">
        <f aca="false">#REF!</f>
        <v>#REF!</v>
      </c>
      <c r="AJ279" s="113" t="n">
        <v>0</v>
      </c>
      <c r="AK279" s="113" t="e">
        <f aca="false">AH279+AI279+AJ279</f>
        <v>#REF!</v>
      </c>
      <c r="AL279" s="113" t="e">
        <f aca="false">AK279/365.25</f>
        <v>#REF!</v>
      </c>
      <c r="AN279" s="113" t="e">
        <f aca="false">#REF!</f>
        <v>#REF!</v>
      </c>
      <c r="AQ279" s="113" t="e">
        <f aca="false">AN279+AO279+AP279</f>
        <v>#REF!</v>
      </c>
      <c r="AR279" s="113" t="e">
        <f aca="false">AQ279/10</f>
        <v>#REF!</v>
      </c>
      <c r="AT279" s="113"/>
      <c r="AU279" s="113"/>
      <c r="AV279" s="113"/>
      <c r="AW279" s="113"/>
      <c r="AX279" s="113"/>
      <c r="AZ279" s="114" t="n">
        <v>0</v>
      </c>
      <c r="BE279" s="114" t="n">
        <v>0</v>
      </c>
      <c r="BF279" s="114" t="n">
        <v>0</v>
      </c>
      <c r="BG279" s="114" t="n">
        <v>0</v>
      </c>
    </row>
    <row r="280" customFormat="false" ht="12.75" hidden="false" customHeight="false" outlineLevel="0" collapsed="false">
      <c r="C280" s="107" t="n">
        <f aca="false">EOMONTH(C279,0)+1</f>
        <v>45597</v>
      </c>
      <c r="D280" s="108" t="n">
        <v>45593</v>
      </c>
      <c r="E280" s="26" t="n">
        <v>6.013</v>
      </c>
      <c r="F280" s="27" t="n">
        <v>0.17</v>
      </c>
      <c r="G280" s="109" t="n">
        <v>0.0607659643333607</v>
      </c>
      <c r="H280" s="109" t="n">
        <f aca="false">1/((1+G280/2)^(2*((C280-$C$1)/365.25)))</f>
        <v>0.25299428172243</v>
      </c>
      <c r="I280" s="110" t="n">
        <f aca="false">D280-$C$1</f>
        <v>8382</v>
      </c>
      <c r="K280" s="26" t="n">
        <v>5.972</v>
      </c>
      <c r="L280" s="26" t="n">
        <f aca="false">E280-K280</f>
        <v>0.0409999999999977</v>
      </c>
      <c r="M280" s="27" t="n">
        <v>0.17</v>
      </c>
      <c r="N280" s="112" t="n">
        <f aca="false">(F280-M280)*100</f>
        <v>0</v>
      </c>
      <c r="P280" s="113" t="e">
        <f aca="false">#REF!</f>
        <v>#REF!</v>
      </c>
      <c r="Q280" s="113" t="e">
        <f aca="false">#REF!</f>
        <v>#REF!</v>
      </c>
      <c r="R280" s="113" t="n">
        <v>0</v>
      </c>
      <c r="S280" s="113" t="e">
        <f aca="false">P280+Q280+R280</f>
        <v>#REF!</v>
      </c>
      <c r="T280" s="113" t="e">
        <f aca="false">S280/10000</f>
        <v>#REF!</v>
      </c>
      <c r="V280" s="113" t="e">
        <f aca="false">#REF!</f>
        <v>#REF!</v>
      </c>
      <c r="W280" s="113" t="e">
        <f aca="false">#REF!</f>
        <v>#REF!</v>
      </c>
      <c r="X280" s="113" t="n">
        <v>0</v>
      </c>
      <c r="Y280" s="113" t="e">
        <f aca="false">V280+W280+X280</f>
        <v>#REF!</v>
      </c>
      <c r="Z280" s="113" t="e">
        <f aca="false">Y280/1000</f>
        <v>#REF!</v>
      </c>
      <c r="AB280" s="113" t="e">
        <f aca="false">#REF!</f>
        <v>#REF!</v>
      </c>
      <c r="AC280" s="113" t="e">
        <f aca="false">#REF!</f>
        <v>#REF!</v>
      </c>
      <c r="AD280" s="113" t="n">
        <v>0</v>
      </c>
      <c r="AE280" s="113" t="e">
        <f aca="false">AB280+AC280+AD280</f>
        <v>#REF!</v>
      </c>
      <c r="AF280" s="113" t="e">
        <f aca="false">AE280/100</f>
        <v>#REF!</v>
      </c>
      <c r="AH280" s="113" t="e">
        <f aca="false">#REF!</f>
        <v>#REF!</v>
      </c>
      <c r="AI280" s="113" t="e">
        <f aca="false">#REF!</f>
        <v>#REF!</v>
      </c>
      <c r="AJ280" s="113" t="n">
        <v>0</v>
      </c>
      <c r="AK280" s="113" t="e">
        <f aca="false">AH280+AI280+AJ280</f>
        <v>#REF!</v>
      </c>
      <c r="AL280" s="113" t="e">
        <f aca="false">AK280/365.25</f>
        <v>#REF!</v>
      </c>
      <c r="AN280" s="113" t="e">
        <f aca="false">#REF!</f>
        <v>#REF!</v>
      </c>
      <c r="AQ280" s="113" t="e">
        <f aca="false">AN280+AO280+AP280</f>
        <v>#REF!</v>
      </c>
      <c r="AR280" s="113" t="e">
        <f aca="false">AQ280/10</f>
        <v>#REF!</v>
      </c>
      <c r="AT280" s="113"/>
      <c r="AU280" s="113"/>
      <c r="AV280" s="113"/>
      <c r="AW280" s="113"/>
      <c r="AX280" s="113"/>
      <c r="AZ280" s="114" t="n">
        <v>0</v>
      </c>
      <c r="BE280" s="114" t="n">
        <v>0</v>
      </c>
      <c r="BF280" s="114" t="n">
        <v>0</v>
      </c>
      <c r="BG280" s="114" t="n">
        <v>0</v>
      </c>
    </row>
    <row r="281" customFormat="false" ht="12.75" hidden="false" customHeight="false" outlineLevel="0" collapsed="false">
      <c r="C281" s="107" t="n">
        <f aca="false">EOMONTH(C280,0)+1</f>
        <v>45627</v>
      </c>
      <c r="D281" s="108" t="n">
        <v>45621</v>
      </c>
      <c r="E281" s="26" t="n">
        <v>6.173</v>
      </c>
      <c r="F281" s="27" t="n">
        <v>0.17</v>
      </c>
      <c r="G281" s="109" t="n">
        <v>0.0607590050740132</v>
      </c>
      <c r="H281" s="109" t="n">
        <f aca="false">1/((1+G281/2)^(2*((C281-$C$1)/365.25)))</f>
        <v>0.251792613780945</v>
      </c>
      <c r="I281" s="110" t="n">
        <f aca="false">D281-$C$1</f>
        <v>8410</v>
      </c>
      <c r="K281" s="26" t="n">
        <v>6.132</v>
      </c>
      <c r="L281" s="26" t="n">
        <f aca="false">E281-K281</f>
        <v>0.0409999999999995</v>
      </c>
      <c r="M281" s="27" t="n">
        <v>0.17</v>
      </c>
      <c r="N281" s="112" t="n">
        <f aca="false">(F281-M281)*100</f>
        <v>0</v>
      </c>
      <c r="P281" s="113" t="e">
        <f aca="false">#REF!</f>
        <v>#REF!</v>
      </c>
      <c r="Q281" s="113" t="e">
        <f aca="false">#REF!</f>
        <v>#REF!</v>
      </c>
      <c r="R281" s="113" t="n">
        <v>0</v>
      </c>
      <c r="S281" s="113" t="e">
        <f aca="false">P281+Q281+R281</f>
        <v>#REF!</v>
      </c>
      <c r="T281" s="113" t="e">
        <f aca="false">S281/10000</f>
        <v>#REF!</v>
      </c>
      <c r="V281" s="113" t="e">
        <f aca="false">#REF!</f>
        <v>#REF!</v>
      </c>
      <c r="W281" s="113" t="e">
        <f aca="false">#REF!</f>
        <v>#REF!</v>
      </c>
      <c r="X281" s="113" t="n">
        <v>0</v>
      </c>
      <c r="Y281" s="113" t="e">
        <f aca="false">V281+W281+X281</f>
        <v>#REF!</v>
      </c>
      <c r="Z281" s="113" t="e">
        <f aca="false">Y281/1000</f>
        <v>#REF!</v>
      </c>
      <c r="AB281" s="113" t="e">
        <f aca="false">#REF!</f>
        <v>#REF!</v>
      </c>
      <c r="AC281" s="113" t="e">
        <f aca="false">#REF!</f>
        <v>#REF!</v>
      </c>
      <c r="AD281" s="113" t="n">
        <v>0</v>
      </c>
      <c r="AE281" s="113" t="e">
        <f aca="false">AB281+AC281+AD281</f>
        <v>#REF!</v>
      </c>
      <c r="AF281" s="113" t="e">
        <f aca="false">AE281/100</f>
        <v>#REF!</v>
      </c>
      <c r="AH281" s="113" t="e">
        <f aca="false">#REF!</f>
        <v>#REF!</v>
      </c>
      <c r="AI281" s="113" t="e">
        <f aca="false">#REF!</f>
        <v>#REF!</v>
      </c>
      <c r="AJ281" s="113" t="n">
        <v>0</v>
      </c>
      <c r="AK281" s="113" t="e">
        <f aca="false">AH281+AI281+AJ281</f>
        <v>#REF!</v>
      </c>
      <c r="AL281" s="113" t="e">
        <f aca="false">AK281/365.25</f>
        <v>#REF!</v>
      </c>
      <c r="AN281" s="113" t="e">
        <f aca="false">#REF!</f>
        <v>#REF!</v>
      </c>
      <c r="AQ281" s="113" t="e">
        <f aca="false">AN281+AO281+AP281</f>
        <v>#REF!</v>
      </c>
      <c r="AR281" s="113" t="e">
        <f aca="false">AQ281/10</f>
        <v>#REF!</v>
      </c>
      <c r="AT281" s="113"/>
      <c r="AU281" s="113"/>
      <c r="AV281" s="113"/>
      <c r="AW281" s="113"/>
      <c r="AX281" s="113"/>
      <c r="AZ281" s="114" t="n">
        <v>0</v>
      </c>
      <c r="BE281" s="114" t="n">
        <v>0</v>
      </c>
      <c r="BF281" s="114" t="n">
        <v>0</v>
      </c>
      <c r="BG281" s="114" t="n">
        <v>0</v>
      </c>
    </row>
    <row r="282" customFormat="false" ht="12.75" hidden="false" customHeight="false" outlineLevel="0" collapsed="false">
      <c r="C282" s="107" t="n">
        <f aca="false">EOMONTH(C281,0)+1</f>
        <v>45658</v>
      </c>
      <c r="D282" s="108" t="n">
        <v>45652</v>
      </c>
      <c r="E282" s="26" t="n">
        <v>6.2055</v>
      </c>
      <c r="F282" s="27" t="n">
        <v>0.17</v>
      </c>
      <c r="G282" s="109" t="n">
        <v>0.0607518138393708</v>
      </c>
      <c r="H282" s="109" t="n">
        <f aca="false">1/((1+G282/2)^(2*((C282-$C$1)/365.25)))</f>
        <v>0.250557178325656</v>
      </c>
      <c r="I282" s="110" t="n">
        <f aca="false">D282-$C$1</f>
        <v>8441</v>
      </c>
      <c r="K282" s="26"/>
      <c r="L282" s="26" t="n">
        <f aca="false">E282-K282</f>
        <v>6.2055</v>
      </c>
      <c r="N282" s="112" t="n">
        <f aca="false">(F282-M282)*100</f>
        <v>17</v>
      </c>
      <c r="P282" s="113" t="e">
        <f aca="false">#REF!</f>
        <v>#REF!</v>
      </c>
      <c r="Q282" s="113" t="e">
        <f aca="false">#REF!</f>
        <v>#REF!</v>
      </c>
      <c r="R282" s="113" t="n">
        <v>0</v>
      </c>
      <c r="S282" s="113" t="e">
        <f aca="false">P282+Q282+R282</f>
        <v>#REF!</v>
      </c>
      <c r="T282" s="113" t="e">
        <f aca="false">S282/10000</f>
        <v>#REF!</v>
      </c>
      <c r="V282" s="113" t="e">
        <f aca="false">#REF!</f>
        <v>#REF!</v>
      </c>
      <c r="W282" s="113" t="e">
        <f aca="false">#REF!</f>
        <v>#REF!</v>
      </c>
      <c r="X282" s="113" t="n">
        <v>0</v>
      </c>
      <c r="Y282" s="113" t="e">
        <f aca="false">V282+W282+X282</f>
        <v>#REF!</v>
      </c>
      <c r="Z282" s="113" t="e">
        <f aca="false">Y282/1000</f>
        <v>#REF!</v>
      </c>
      <c r="AB282" s="113" t="e">
        <f aca="false">#REF!</f>
        <v>#REF!</v>
      </c>
      <c r="AC282" s="113" t="e">
        <f aca="false">#REF!</f>
        <v>#REF!</v>
      </c>
      <c r="AD282" s="113" t="n">
        <v>0</v>
      </c>
      <c r="AE282" s="113" t="e">
        <f aca="false">AB282+AC282+AD282</f>
        <v>#REF!</v>
      </c>
      <c r="AF282" s="113" t="e">
        <f aca="false">AE282/100</f>
        <v>#REF!</v>
      </c>
      <c r="AH282" s="113" t="e">
        <f aca="false">#REF!</f>
        <v>#REF!</v>
      </c>
      <c r="AI282" s="113" t="e">
        <f aca="false">#REF!</f>
        <v>#REF!</v>
      </c>
      <c r="AJ282" s="113" t="n">
        <v>0</v>
      </c>
      <c r="AK282" s="113" t="e">
        <f aca="false">AH282+AI282+AJ282</f>
        <v>#REF!</v>
      </c>
      <c r="AL282" s="113" t="e">
        <f aca="false">AK282/365.25</f>
        <v>#REF!</v>
      </c>
      <c r="AN282" s="113" t="e">
        <f aca="false">#REF!</f>
        <v>#REF!</v>
      </c>
      <c r="AQ282" s="113" t="e">
        <f aca="false">AN282+AO282+AP282</f>
        <v>#REF!</v>
      </c>
      <c r="AR282" s="113" t="e">
        <f aca="false">AQ282/10</f>
        <v>#REF!</v>
      </c>
      <c r="AT282" s="113"/>
      <c r="AU282" s="113"/>
      <c r="AV282" s="113"/>
      <c r="AW282" s="113"/>
      <c r="AX282" s="113"/>
      <c r="AZ282" s="114" t="n">
        <v>0</v>
      </c>
      <c r="BE282" s="114" t="n">
        <v>0</v>
      </c>
      <c r="BF282" s="114" t="n">
        <v>0</v>
      </c>
      <c r="BG282" s="114" t="n">
        <v>0</v>
      </c>
    </row>
    <row r="283" customFormat="false" ht="12.75" hidden="false" customHeight="false" outlineLevel="0" collapsed="false">
      <c r="C283" s="107" t="n">
        <f aca="false">EOMONTH(C282,0)+1</f>
        <v>45689</v>
      </c>
      <c r="D283" s="108" t="n">
        <v>45685</v>
      </c>
      <c r="E283" s="26" t="n">
        <v>6.1215</v>
      </c>
      <c r="F283" s="27" t="n">
        <v>0.17</v>
      </c>
      <c r="G283" s="109" t="n">
        <v>0.0607446226047461</v>
      </c>
      <c r="H283" s="109" t="n">
        <f aca="false">1/((1+G283/2)^(2*((C283-$C$1)/365.25)))</f>
        <v>0.249328100127736</v>
      </c>
      <c r="I283" s="110" t="n">
        <f aca="false">D283-$C$1</f>
        <v>8474</v>
      </c>
      <c r="K283" s="26"/>
      <c r="L283" s="26" t="n">
        <f aca="false">E283-K283</f>
        <v>6.1215</v>
      </c>
      <c r="N283" s="112" t="n">
        <f aca="false">(F283-M283)*100</f>
        <v>17</v>
      </c>
      <c r="P283" s="113" t="e">
        <f aca="false">#REF!</f>
        <v>#REF!</v>
      </c>
      <c r="Q283" s="113" t="e">
        <f aca="false">#REF!</f>
        <v>#REF!</v>
      </c>
      <c r="R283" s="113" t="n">
        <v>0</v>
      </c>
      <c r="S283" s="113" t="e">
        <f aca="false">P283+Q283+R283</f>
        <v>#REF!</v>
      </c>
      <c r="T283" s="113" t="e">
        <f aca="false">S283/10000</f>
        <v>#REF!</v>
      </c>
      <c r="V283" s="113" t="e">
        <f aca="false">#REF!</f>
        <v>#REF!</v>
      </c>
      <c r="W283" s="113" t="e">
        <f aca="false">#REF!</f>
        <v>#REF!</v>
      </c>
      <c r="X283" s="113" t="n">
        <v>0</v>
      </c>
      <c r="Y283" s="113" t="e">
        <f aca="false">V283+W283+X283</f>
        <v>#REF!</v>
      </c>
      <c r="Z283" s="113" t="e">
        <f aca="false">Y283/1000</f>
        <v>#REF!</v>
      </c>
      <c r="AB283" s="113" t="e">
        <f aca="false">#REF!</f>
        <v>#REF!</v>
      </c>
      <c r="AC283" s="113" t="e">
        <f aca="false">#REF!</f>
        <v>#REF!</v>
      </c>
      <c r="AD283" s="113" t="n">
        <v>0</v>
      </c>
      <c r="AE283" s="113" t="e">
        <f aca="false">AB283+AC283+AD283</f>
        <v>#REF!</v>
      </c>
      <c r="AF283" s="113" t="e">
        <f aca="false">AE283/100</f>
        <v>#REF!</v>
      </c>
      <c r="AH283" s="113" t="e">
        <f aca="false">#REF!</f>
        <v>#REF!</v>
      </c>
      <c r="AI283" s="113" t="e">
        <f aca="false">#REF!</f>
        <v>#REF!</v>
      </c>
      <c r="AJ283" s="113" t="n">
        <v>0</v>
      </c>
      <c r="AK283" s="113" t="e">
        <f aca="false">AH283+AI283+AJ283</f>
        <v>#REF!</v>
      </c>
      <c r="AL283" s="113" t="e">
        <f aca="false">AK283/365.25</f>
        <v>#REF!</v>
      </c>
      <c r="AN283" s="113" t="e">
        <f aca="false">#REF!</f>
        <v>#REF!</v>
      </c>
      <c r="AQ283" s="113" t="e">
        <f aca="false">AN283+AO283+AP283</f>
        <v>#REF!</v>
      </c>
      <c r="AR283" s="113" t="e">
        <f aca="false">AQ283/10</f>
        <v>#REF!</v>
      </c>
      <c r="AT283" s="113"/>
      <c r="AU283" s="113"/>
      <c r="AV283" s="113"/>
      <c r="AW283" s="113"/>
      <c r="AX283" s="113"/>
      <c r="AZ283" s="114" t="n">
        <v>0</v>
      </c>
      <c r="BE283" s="114" t="n">
        <v>0</v>
      </c>
      <c r="BF283" s="114" t="n">
        <v>0</v>
      </c>
      <c r="BG283" s="114" t="n">
        <v>0</v>
      </c>
    </row>
    <row r="284" customFormat="false" ht="12.75" hidden="false" customHeight="false" outlineLevel="0" collapsed="false">
      <c r="C284" s="107" t="n">
        <f aca="false">EOMONTH(C283,0)+1</f>
        <v>45717</v>
      </c>
      <c r="D284" s="108" t="n">
        <v>45713</v>
      </c>
      <c r="E284" s="26" t="n">
        <v>5.9865</v>
      </c>
      <c r="F284" s="27" t="n">
        <v>0.17</v>
      </c>
      <c r="G284" s="109" t="n">
        <v>0.0607381272960672</v>
      </c>
      <c r="H284" s="109" t="n">
        <f aca="false">1/((1+G284/2)^(2*((C284-$C$1)/365.25)))</f>
        <v>0.248223400820141</v>
      </c>
      <c r="I284" s="110" t="n">
        <f aca="false">D284-$C$1</f>
        <v>8502</v>
      </c>
      <c r="K284" s="26"/>
      <c r="L284" s="26" t="n">
        <f aca="false">E284-K284</f>
        <v>5.9865</v>
      </c>
      <c r="N284" s="112" t="n">
        <f aca="false">(F284-M284)*100</f>
        <v>17</v>
      </c>
      <c r="P284" s="113" t="e">
        <f aca="false">#REF!</f>
        <v>#REF!</v>
      </c>
      <c r="Q284" s="113" t="e">
        <f aca="false">#REF!</f>
        <v>#REF!</v>
      </c>
      <c r="R284" s="113" t="n">
        <v>0</v>
      </c>
      <c r="S284" s="113" t="e">
        <f aca="false">P284+Q284+R284</f>
        <v>#REF!</v>
      </c>
      <c r="T284" s="113" t="e">
        <f aca="false">S284/10000</f>
        <v>#REF!</v>
      </c>
      <c r="V284" s="113" t="e">
        <f aca="false">#REF!</f>
        <v>#REF!</v>
      </c>
      <c r="W284" s="113" t="e">
        <f aca="false">#REF!</f>
        <v>#REF!</v>
      </c>
      <c r="X284" s="113" t="n">
        <v>0</v>
      </c>
      <c r="Y284" s="113" t="e">
        <f aca="false">V284+W284+X284</f>
        <v>#REF!</v>
      </c>
      <c r="Z284" s="113" t="e">
        <f aca="false">Y284/1000</f>
        <v>#REF!</v>
      </c>
      <c r="AB284" s="113" t="e">
        <f aca="false">#REF!</f>
        <v>#REF!</v>
      </c>
      <c r="AC284" s="113" t="e">
        <f aca="false">#REF!</f>
        <v>#REF!</v>
      </c>
      <c r="AD284" s="113" t="n">
        <v>0</v>
      </c>
      <c r="AE284" s="113" t="e">
        <f aca="false">AB284+AC284+AD284</f>
        <v>#REF!</v>
      </c>
      <c r="AF284" s="113" t="e">
        <f aca="false">AE284/100</f>
        <v>#REF!</v>
      </c>
      <c r="AH284" s="113" t="e">
        <f aca="false">#REF!</f>
        <v>#REF!</v>
      </c>
      <c r="AI284" s="113" t="e">
        <f aca="false">#REF!</f>
        <v>#REF!</v>
      </c>
      <c r="AJ284" s="113" t="n">
        <v>0</v>
      </c>
      <c r="AK284" s="113" t="e">
        <f aca="false">AH284+AI284+AJ284</f>
        <v>#REF!</v>
      </c>
      <c r="AL284" s="113" t="e">
        <f aca="false">AK284/365.25</f>
        <v>#REF!</v>
      </c>
      <c r="AN284" s="113" t="e">
        <f aca="false">#REF!</f>
        <v>#REF!</v>
      </c>
      <c r="AQ284" s="113" t="e">
        <f aca="false">AN284+AO284+AP284</f>
        <v>#REF!</v>
      </c>
      <c r="AR284" s="113" t="e">
        <f aca="false">AQ284/10</f>
        <v>#REF!</v>
      </c>
      <c r="AT284" s="113"/>
      <c r="AU284" s="113"/>
      <c r="AV284" s="113"/>
      <c r="AW284" s="113"/>
      <c r="AX284" s="113"/>
      <c r="AZ284" s="114" t="n">
        <v>0</v>
      </c>
      <c r="BE284" s="114" t="n">
        <v>0</v>
      </c>
      <c r="BF284" s="114" t="n">
        <v>0</v>
      </c>
      <c r="BG284" s="114" t="n">
        <v>0</v>
      </c>
    </row>
    <row r="285" customFormat="false" ht="12.75" hidden="false" customHeight="false" outlineLevel="0" collapsed="false">
      <c r="C285" s="107" t="n">
        <f aca="false">EOMONTH(C284,0)+1</f>
        <v>45748</v>
      </c>
      <c r="D285" s="108" t="n">
        <v>45742</v>
      </c>
      <c r="E285" s="26" t="n">
        <v>5.8365</v>
      </c>
      <c r="F285" s="27" t="n">
        <v>0</v>
      </c>
      <c r="G285" s="109" t="n">
        <v>0.0607309360614754</v>
      </c>
      <c r="H285" s="109" t="n">
        <f aca="false">1/((1+G285/2)^(2*((C285-$C$1)/365.25)))</f>
        <v>0.247006327895169</v>
      </c>
      <c r="I285" s="110" t="n">
        <f aca="false">D285-$C$1</f>
        <v>8531</v>
      </c>
      <c r="K285" s="26"/>
      <c r="L285" s="26" t="n">
        <f aca="false">E285-K285</f>
        <v>5.8365</v>
      </c>
      <c r="N285" s="112" t="n">
        <f aca="false">(F285-M285)*100</f>
        <v>0</v>
      </c>
      <c r="P285" s="113" t="e">
        <f aca="false">#REF!</f>
        <v>#REF!</v>
      </c>
      <c r="Q285" s="113" t="e">
        <f aca="false">#REF!</f>
        <v>#REF!</v>
      </c>
      <c r="R285" s="113" t="n">
        <v>0</v>
      </c>
      <c r="S285" s="113" t="e">
        <f aca="false">P285+Q285+R285</f>
        <v>#REF!</v>
      </c>
      <c r="T285" s="113" t="e">
        <f aca="false">S285/10000</f>
        <v>#REF!</v>
      </c>
      <c r="V285" s="113" t="e">
        <f aca="false">#REF!</f>
        <v>#REF!</v>
      </c>
      <c r="W285" s="113" t="e">
        <f aca="false">#REF!</f>
        <v>#REF!</v>
      </c>
      <c r="X285" s="113" t="n">
        <v>0</v>
      </c>
      <c r="Y285" s="113" t="e">
        <f aca="false">V285+W285+X285</f>
        <v>#REF!</v>
      </c>
      <c r="Z285" s="113" t="e">
        <f aca="false">Y285/1000</f>
        <v>#REF!</v>
      </c>
      <c r="AB285" s="113" t="e">
        <f aca="false">#REF!</f>
        <v>#REF!</v>
      </c>
      <c r="AC285" s="113" t="e">
        <f aca="false">#REF!</f>
        <v>#REF!</v>
      </c>
      <c r="AD285" s="113" t="n">
        <v>0</v>
      </c>
      <c r="AE285" s="113" t="e">
        <f aca="false">AB285+AC285+AD285</f>
        <v>#REF!</v>
      </c>
      <c r="AF285" s="113" t="e">
        <f aca="false">AE285/100</f>
        <v>#REF!</v>
      </c>
      <c r="AH285" s="113" t="e">
        <f aca="false">#REF!</f>
        <v>#REF!</v>
      </c>
      <c r="AI285" s="113" t="e">
        <f aca="false">#REF!</f>
        <v>#REF!</v>
      </c>
      <c r="AJ285" s="113" t="n">
        <v>0</v>
      </c>
      <c r="AK285" s="113" t="e">
        <f aca="false">AH285+AI285+AJ285</f>
        <v>#REF!</v>
      </c>
      <c r="AL285" s="113" t="e">
        <f aca="false">AK285/365.25</f>
        <v>#REF!</v>
      </c>
      <c r="AN285" s="113" t="e">
        <f aca="false">#REF!</f>
        <v>#REF!</v>
      </c>
      <c r="AQ285" s="113" t="e">
        <f aca="false">AN285+AO285+AP285</f>
        <v>#REF!</v>
      </c>
      <c r="AR285" s="113" t="e">
        <f aca="false">AQ285/10</f>
        <v>#REF!</v>
      </c>
      <c r="AT285" s="113"/>
      <c r="AU285" s="113"/>
      <c r="AV285" s="113"/>
      <c r="AW285" s="113"/>
      <c r="AX285" s="113"/>
      <c r="AZ285" s="114" t="n">
        <v>0</v>
      </c>
      <c r="BE285" s="114" t="n">
        <v>0</v>
      </c>
      <c r="BF285" s="114" t="n">
        <v>0</v>
      </c>
      <c r="BG285" s="114" t="n">
        <v>0</v>
      </c>
    </row>
    <row r="286" customFormat="false" ht="12.75" hidden="false" customHeight="false" outlineLevel="0" collapsed="false">
      <c r="C286" s="107" t="n">
        <f aca="false">EOMONTH(C285,0)+1</f>
        <v>45778</v>
      </c>
      <c r="D286" s="108" t="n">
        <v>45772</v>
      </c>
      <c r="E286" s="26" t="n">
        <v>5.8405</v>
      </c>
      <c r="F286" s="27" t="n">
        <v>0.17</v>
      </c>
      <c r="G286" s="109" t="n">
        <v>0.0607239768022088</v>
      </c>
      <c r="H286" s="109" t="n">
        <f aca="false">1/((1+G286/2)^(2*((C286-$C$1)/365.25)))</f>
        <v>0.245834474952137</v>
      </c>
      <c r="I286" s="110" t="n">
        <f aca="false">D286-$C$1</f>
        <v>8561</v>
      </c>
      <c r="K286" s="26"/>
      <c r="L286" s="26" t="n">
        <f aca="false">E286-K286</f>
        <v>5.8405</v>
      </c>
      <c r="N286" s="112" t="n">
        <f aca="false">(F286-M286)*100</f>
        <v>17</v>
      </c>
      <c r="P286" s="113" t="e">
        <f aca="false">#REF!</f>
        <v>#REF!</v>
      </c>
      <c r="Q286" s="113" t="e">
        <f aca="false">#REF!</f>
        <v>#REF!</v>
      </c>
      <c r="R286" s="113" t="n">
        <v>0</v>
      </c>
      <c r="S286" s="113" t="e">
        <f aca="false">P286+Q286+R286</f>
        <v>#REF!</v>
      </c>
      <c r="T286" s="113" t="e">
        <f aca="false">S286/10000</f>
        <v>#REF!</v>
      </c>
      <c r="V286" s="113" t="e">
        <f aca="false">#REF!</f>
        <v>#REF!</v>
      </c>
      <c r="W286" s="113" t="e">
        <f aca="false">#REF!</f>
        <v>#REF!</v>
      </c>
      <c r="X286" s="113" t="n">
        <v>0</v>
      </c>
      <c r="Y286" s="113" t="e">
        <f aca="false">V286+W286+X286</f>
        <v>#REF!</v>
      </c>
      <c r="Z286" s="113" t="e">
        <f aca="false">Y286/1000</f>
        <v>#REF!</v>
      </c>
      <c r="AB286" s="113" t="e">
        <f aca="false">#REF!</f>
        <v>#REF!</v>
      </c>
      <c r="AC286" s="113" t="e">
        <f aca="false">#REF!</f>
        <v>#REF!</v>
      </c>
      <c r="AD286" s="113" t="n">
        <v>0</v>
      </c>
      <c r="AE286" s="113" t="e">
        <f aca="false">AB286+AC286+AD286</f>
        <v>#REF!</v>
      </c>
      <c r="AF286" s="113" t="e">
        <f aca="false">AE286/100</f>
        <v>#REF!</v>
      </c>
      <c r="AH286" s="113" t="e">
        <f aca="false">#REF!</f>
        <v>#REF!</v>
      </c>
      <c r="AI286" s="113" t="e">
        <f aca="false">#REF!</f>
        <v>#REF!</v>
      </c>
      <c r="AJ286" s="113" t="n">
        <v>0</v>
      </c>
      <c r="AK286" s="113" t="e">
        <f aca="false">AH286+AI286+AJ286</f>
        <v>#REF!</v>
      </c>
      <c r="AL286" s="113" t="e">
        <f aca="false">AK286/365.25</f>
        <v>#REF!</v>
      </c>
      <c r="AN286" s="113" t="e">
        <f aca="false">#REF!</f>
        <v>#REF!</v>
      </c>
      <c r="AQ286" s="113" t="e">
        <f aca="false">AN286+AO286+AP286</f>
        <v>#REF!</v>
      </c>
      <c r="AR286" s="113" t="e">
        <f aca="false">AQ286/10</f>
        <v>#REF!</v>
      </c>
      <c r="AT286" s="113"/>
      <c r="AU286" s="113"/>
      <c r="AV286" s="113"/>
      <c r="AW286" s="113"/>
      <c r="AX286" s="113"/>
      <c r="AZ286" s="114" t="n">
        <v>0</v>
      </c>
      <c r="BE286" s="114" t="n">
        <v>0</v>
      </c>
      <c r="BF286" s="114" t="n">
        <v>0</v>
      </c>
      <c r="BG286" s="114" t="n">
        <v>0</v>
      </c>
    </row>
    <row r="287" customFormat="false" ht="12.75" hidden="false" customHeight="false" outlineLevel="0" collapsed="false">
      <c r="C287" s="107" t="n">
        <f aca="false">EOMONTH(C286,0)+1</f>
        <v>45809</v>
      </c>
      <c r="D287" s="108" t="n">
        <v>45804</v>
      </c>
      <c r="E287" s="26" t="n">
        <v>5.8805</v>
      </c>
      <c r="F287" s="27" t="n">
        <v>0.17</v>
      </c>
      <c r="G287" s="109" t="n">
        <v>0.0607167855676503</v>
      </c>
      <c r="H287" s="109" t="n">
        <f aca="false">1/((1+G287/2)^(2*((C287-$C$1)/365.25)))</f>
        <v>0.244629685812249</v>
      </c>
      <c r="I287" s="110" t="n">
        <f aca="false">D287-$C$1</f>
        <v>8593</v>
      </c>
      <c r="K287" s="26"/>
      <c r="L287" s="26" t="n">
        <f aca="false">E287-K287</f>
        <v>5.8805</v>
      </c>
      <c r="N287" s="112" t="n">
        <f aca="false">(F287-M287)*100</f>
        <v>17</v>
      </c>
      <c r="P287" s="113" t="e">
        <f aca="false">#REF!</f>
        <v>#REF!</v>
      </c>
      <c r="Q287" s="113" t="e">
        <f aca="false">#REF!</f>
        <v>#REF!</v>
      </c>
      <c r="R287" s="113" t="n">
        <v>0</v>
      </c>
      <c r="S287" s="113" t="e">
        <f aca="false">P287+Q287+R287</f>
        <v>#REF!</v>
      </c>
      <c r="T287" s="113" t="e">
        <f aca="false">S287/10000</f>
        <v>#REF!</v>
      </c>
      <c r="V287" s="113" t="e">
        <f aca="false">#REF!</f>
        <v>#REF!</v>
      </c>
      <c r="W287" s="113" t="e">
        <f aca="false">#REF!</f>
        <v>#REF!</v>
      </c>
      <c r="X287" s="113" t="n">
        <v>0</v>
      </c>
      <c r="Y287" s="113" t="e">
        <f aca="false">V287+W287+X287</f>
        <v>#REF!</v>
      </c>
      <c r="Z287" s="113" t="e">
        <f aca="false">Y287/1000</f>
        <v>#REF!</v>
      </c>
      <c r="AB287" s="113" t="e">
        <f aca="false">#REF!</f>
        <v>#REF!</v>
      </c>
      <c r="AC287" s="113" t="e">
        <f aca="false">#REF!</f>
        <v>#REF!</v>
      </c>
      <c r="AD287" s="113" t="n">
        <v>0</v>
      </c>
      <c r="AE287" s="113" t="e">
        <f aca="false">AB287+AC287+AD287</f>
        <v>#REF!</v>
      </c>
      <c r="AF287" s="113" t="e">
        <f aca="false">AE287/100</f>
        <v>#REF!</v>
      </c>
      <c r="AH287" s="113" t="e">
        <f aca="false">#REF!</f>
        <v>#REF!</v>
      </c>
      <c r="AI287" s="113" t="e">
        <f aca="false">#REF!</f>
        <v>#REF!</v>
      </c>
      <c r="AJ287" s="113" t="n">
        <v>0</v>
      </c>
      <c r="AK287" s="113" t="e">
        <f aca="false">AH287+AI287+AJ287</f>
        <v>#REF!</v>
      </c>
      <c r="AL287" s="113" t="e">
        <f aca="false">AK287/365.25</f>
        <v>#REF!</v>
      </c>
      <c r="AN287" s="113" t="e">
        <f aca="false">#REF!</f>
        <v>#REF!</v>
      </c>
      <c r="AQ287" s="113" t="e">
        <f aca="false">AN287+AO287+AP287</f>
        <v>#REF!</v>
      </c>
      <c r="AR287" s="113" t="e">
        <f aca="false">AQ287/10</f>
        <v>#REF!</v>
      </c>
      <c r="AT287" s="113"/>
      <c r="AU287" s="113"/>
      <c r="AV287" s="113"/>
      <c r="AW287" s="113"/>
      <c r="AX287" s="113"/>
      <c r="AZ287" s="114" t="n">
        <v>0</v>
      </c>
      <c r="BE287" s="114" t="n">
        <v>0</v>
      </c>
      <c r="BF287" s="114" t="n">
        <v>0</v>
      </c>
      <c r="BG287" s="114" t="n">
        <v>0</v>
      </c>
    </row>
    <row r="288" customFormat="false" ht="12.75" hidden="false" customHeight="false" outlineLevel="0" collapsed="false">
      <c r="C288" s="107" t="n">
        <f aca="false">EOMONTH(C287,0)+1</f>
        <v>45839</v>
      </c>
      <c r="D288" s="108" t="n">
        <v>45833</v>
      </c>
      <c r="F288" s="27" t="n">
        <v>0.17</v>
      </c>
      <c r="G288" s="109" t="n">
        <v>0.0607098263084165</v>
      </c>
      <c r="H288" s="109" t="n">
        <f aca="false">1/((1+G288/2)^(2*((C288-$C$1)/365.25)))</f>
        <v>0.243469657725436</v>
      </c>
      <c r="I288" s="110" t="n">
        <f aca="false">D288-$C$1</f>
        <v>8622</v>
      </c>
      <c r="L288" s="26" t="n">
        <f aca="false">E288-K288</f>
        <v>0</v>
      </c>
      <c r="N288" s="112" t="n">
        <f aca="false">(F288-M288)*100</f>
        <v>17</v>
      </c>
      <c r="P288" s="113" t="e">
        <f aca="false">#REF!</f>
        <v>#REF!</v>
      </c>
      <c r="Q288" s="113" t="e">
        <f aca="false">#REF!</f>
        <v>#REF!</v>
      </c>
      <c r="R288" s="113" t="n">
        <v>0</v>
      </c>
      <c r="S288" s="113" t="e">
        <f aca="false">P288+Q288+R288</f>
        <v>#REF!</v>
      </c>
      <c r="T288" s="113" t="e">
        <f aca="false">S288/10000</f>
        <v>#REF!</v>
      </c>
      <c r="V288" s="113" t="e">
        <f aca="false">#REF!</f>
        <v>#REF!</v>
      </c>
      <c r="W288" s="113" t="e">
        <f aca="false">#REF!</f>
        <v>#REF!</v>
      </c>
      <c r="X288" s="113" t="n">
        <v>0</v>
      </c>
      <c r="Y288" s="113" t="e">
        <f aca="false">V288+W288+X288</f>
        <v>#REF!</v>
      </c>
      <c r="Z288" s="113" t="e">
        <f aca="false">Y288/1000</f>
        <v>#REF!</v>
      </c>
      <c r="AB288" s="113" t="e">
        <f aca="false">#REF!</f>
        <v>#REF!</v>
      </c>
      <c r="AC288" s="113" t="e">
        <f aca="false">#REF!</f>
        <v>#REF!</v>
      </c>
      <c r="AD288" s="113" t="n">
        <v>0</v>
      </c>
      <c r="AE288" s="113" t="e">
        <f aca="false">AB288+AC288+AD288</f>
        <v>#REF!</v>
      </c>
      <c r="AF288" s="113" t="e">
        <f aca="false">AE288/100</f>
        <v>#REF!</v>
      </c>
      <c r="AH288" s="113" t="e">
        <f aca="false">#REF!</f>
        <v>#REF!</v>
      </c>
      <c r="AI288" s="113" t="e">
        <f aca="false">#REF!</f>
        <v>#REF!</v>
      </c>
      <c r="AJ288" s="113" t="n">
        <v>0</v>
      </c>
      <c r="AK288" s="113" t="e">
        <f aca="false">AH288+AI288+AJ288</f>
        <v>#REF!</v>
      </c>
      <c r="AL288" s="113" t="e">
        <f aca="false">AK288/365.25</f>
        <v>#REF!</v>
      </c>
      <c r="AN288" s="113" t="e">
        <f aca="false">#REF!</f>
        <v>#REF!</v>
      </c>
      <c r="AQ288" s="113" t="e">
        <f aca="false">AN288+AO288+AP288</f>
        <v>#REF!</v>
      </c>
      <c r="AR288" s="113" t="e">
        <f aca="false">AQ288/10</f>
        <v>#REF!</v>
      </c>
      <c r="AT288" s="113"/>
      <c r="AU288" s="113"/>
      <c r="AV288" s="113"/>
      <c r="AW288" s="113"/>
      <c r="AX288" s="113"/>
      <c r="AZ288" s="114" t="n">
        <v>0</v>
      </c>
      <c r="BE288" s="114" t="n">
        <v>0</v>
      </c>
      <c r="BF288" s="114" t="n">
        <v>0</v>
      </c>
      <c r="BG288" s="114" t="n">
        <v>0</v>
      </c>
    </row>
    <row r="289" customFormat="false" ht="12.75" hidden="false" customHeight="false" outlineLevel="0" collapsed="false">
      <c r="C289" s="107" t="n">
        <f aca="false">EOMONTH(C288,0)+1</f>
        <v>45870</v>
      </c>
      <c r="D289" s="108" t="n">
        <v>45866</v>
      </c>
      <c r="F289" s="27" t="n">
        <v>0</v>
      </c>
      <c r="G289" s="109" t="n">
        <v>0.0607026350738926</v>
      </c>
      <c r="H289" s="109" t="n">
        <f aca="false">1/((1+G289/2)^(2*((C289-$C$1)/365.25)))</f>
        <v>0.242277023192799</v>
      </c>
      <c r="I289" s="110" t="n">
        <f aca="false">D289-$C$1</f>
        <v>8655</v>
      </c>
      <c r="L289" s="26" t="n">
        <f aca="false">E289-K289</f>
        <v>0</v>
      </c>
      <c r="N289" s="112" t="n">
        <f aca="false">(F289-M289)*100</f>
        <v>0</v>
      </c>
      <c r="P289" s="113" t="e">
        <f aca="false">#REF!</f>
        <v>#REF!</v>
      </c>
      <c r="Q289" s="113" t="e">
        <f aca="false">#REF!</f>
        <v>#REF!</v>
      </c>
      <c r="R289" s="113" t="n">
        <v>0</v>
      </c>
      <c r="S289" s="113" t="e">
        <f aca="false">P289+Q289+R289</f>
        <v>#REF!</v>
      </c>
      <c r="T289" s="113" t="e">
        <f aca="false">S289/10000</f>
        <v>#REF!</v>
      </c>
      <c r="V289" s="113" t="e">
        <f aca="false">#REF!</f>
        <v>#REF!</v>
      </c>
      <c r="W289" s="113" t="e">
        <f aca="false">#REF!</f>
        <v>#REF!</v>
      </c>
      <c r="X289" s="113" t="n">
        <v>0</v>
      </c>
      <c r="Y289" s="113" t="e">
        <f aca="false">V289+W289+X289</f>
        <v>#REF!</v>
      </c>
      <c r="Z289" s="113" t="e">
        <f aca="false">Y289/1000</f>
        <v>#REF!</v>
      </c>
      <c r="AB289" s="113" t="e">
        <f aca="false">#REF!</f>
        <v>#REF!</v>
      </c>
      <c r="AC289" s="113" t="e">
        <f aca="false">#REF!</f>
        <v>#REF!</v>
      </c>
      <c r="AD289" s="113" t="n">
        <v>0</v>
      </c>
      <c r="AE289" s="113" t="e">
        <f aca="false">AB289+AC289+AD289</f>
        <v>#REF!</v>
      </c>
      <c r="AF289" s="113" t="e">
        <f aca="false">AE289/100</f>
        <v>#REF!</v>
      </c>
      <c r="AH289" s="113" t="e">
        <f aca="false">#REF!</f>
        <v>#REF!</v>
      </c>
      <c r="AI289" s="113" t="e">
        <f aca="false">#REF!</f>
        <v>#REF!</v>
      </c>
      <c r="AJ289" s="113" t="n">
        <v>0</v>
      </c>
      <c r="AK289" s="113" t="e">
        <f aca="false">AH289+AI289+AJ289</f>
        <v>#REF!</v>
      </c>
      <c r="AL289" s="113" t="e">
        <f aca="false">AK289/365.25</f>
        <v>#REF!</v>
      </c>
      <c r="AN289" s="113" t="e">
        <f aca="false">#REF!</f>
        <v>#REF!</v>
      </c>
      <c r="AQ289" s="113" t="e">
        <f aca="false">AN289+AO289+AP289</f>
        <v>#REF!</v>
      </c>
      <c r="AR289" s="113" t="e">
        <f aca="false">AQ289/10</f>
        <v>#REF!</v>
      </c>
      <c r="AT289" s="113"/>
      <c r="AU289" s="113"/>
      <c r="AV289" s="113"/>
      <c r="AW289" s="113"/>
      <c r="AX289" s="113"/>
      <c r="AZ289" s="114" t="n">
        <v>0</v>
      </c>
      <c r="BE289" s="114" t="n">
        <v>0</v>
      </c>
      <c r="BF289" s="114" t="n">
        <v>0</v>
      </c>
      <c r="BG289" s="114" t="n">
        <v>0</v>
      </c>
    </row>
    <row r="290" customFormat="false" ht="12.75" hidden="false" customHeight="false" outlineLevel="0" collapsed="false">
      <c r="C290" s="107" t="n">
        <f aca="false">EOMONTH(C289,0)+1</f>
        <v>45901</v>
      </c>
      <c r="D290" s="108" t="n">
        <v>45895</v>
      </c>
      <c r="G290" s="109" t="n">
        <v>0.0606954438393847</v>
      </c>
      <c r="H290" s="109" t="n">
        <f aca="false">1/((1+G290/2)^(2*((C290-$C$1)/365.25)))</f>
        <v>0.241090516538903</v>
      </c>
      <c r="I290" s="110" t="n">
        <f aca="false">D290-$C$1</f>
        <v>8684</v>
      </c>
      <c r="L290" s="26" t="n">
        <f aca="false">E290-K290</f>
        <v>0</v>
      </c>
      <c r="N290" s="112" t="n">
        <f aca="false">(F290-M290)*100</f>
        <v>0</v>
      </c>
      <c r="P290" s="113" t="e">
        <f aca="false">#REF!</f>
        <v>#REF!</v>
      </c>
      <c r="Q290" s="113" t="e">
        <f aca="false">#REF!</f>
        <v>#REF!</v>
      </c>
      <c r="R290" s="113" t="n">
        <v>0</v>
      </c>
      <c r="S290" s="113" t="e">
        <f aca="false">P290+Q290+R290</f>
        <v>#REF!</v>
      </c>
      <c r="T290" s="113" t="e">
        <f aca="false">S290/10000</f>
        <v>#REF!</v>
      </c>
      <c r="V290" s="113" t="e">
        <f aca="false">#REF!</f>
        <v>#REF!</v>
      </c>
      <c r="W290" s="113" t="e">
        <f aca="false">#REF!</f>
        <v>#REF!</v>
      </c>
      <c r="X290" s="113" t="n">
        <v>0</v>
      </c>
      <c r="Y290" s="113" t="e">
        <f aca="false">V290+W290+X290</f>
        <v>#REF!</v>
      </c>
      <c r="Z290" s="113" t="e">
        <f aca="false">Y290/1000</f>
        <v>#REF!</v>
      </c>
      <c r="AB290" s="113" t="e">
        <f aca="false">#REF!</f>
        <v>#REF!</v>
      </c>
      <c r="AC290" s="113" t="e">
        <f aca="false">#REF!</f>
        <v>#REF!</v>
      </c>
      <c r="AD290" s="113" t="n">
        <v>0</v>
      </c>
      <c r="AE290" s="113" t="e">
        <f aca="false">AB290+AC290+AD290</f>
        <v>#REF!</v>
      </c>
      <c r="AF290" s="113" t="e">
        <f aca="false">AE290/100</f>
        <v>#REF!</v>
      </c>
      <c r="AH290" s="113" t="e">
        <f aca="false">#REF!</f>
        <v>#REF!</v>
      </c>
      <c r="AI290" s="113" t="e">
        <f aca="false">#REF!</f>
        <v>#REF!</v>
      </c>
      <c r="AJ290" s="113" t="n">
        <v>0</v>
      </c>
      <c r="AK290" s="113" t="e">
        <f aca="false">AH290+AI290+AJ290</f>
        <v>#REF!</v>
      </c>
      <c r="AL290" s="113" t="e">
        <f aca="false">AK290/365.25</f>
        <v>#REF!</v>
      </c>
      <c r="AN290" s="113" t="e">
        <f aca="false">#REF!</f>
        <v>#REF!</v>
      </c>
      <c r="AQ290" s="113" t="e">
        <f aca="false">AN290+AO290+AP290</f>
        <v>#REF!</v>
      </c>
      <c r="AR290" s="113" t="e">
        <f aca="false">AQ290/10</f>
        <v>#REF!</v>
      </c>
      <c r="AT290" s="113"/>
      <c r="AU290" s="113"/>
      <c r="AV290" s="113"/>
      <c r="AW290" s="113"/>
      <c r="AX290" s="113"/>
      <c r="AZ290" s="114" t="n">
        <v>0</v>
      </c>
      <c r="BE290" s="114" t="n">
        <v>0</v>
      </c>
      <c r="BF290" s="114" t="n">
        <v>0</v>
      </c>
      <c r="BG290" s="114" t="n">
        <v>0</v>
      </c>
    </row>
    <row r="291" customFormat="false" ht="12.75" hidden="false" customHeight="false" outlineLevel="0" collapsed="false">
      <c r="C291" s="107" t="n">
        <f aca="false">EOMONTH(C290,0)+1</f>
        <v>45931</v>
      </c>
      <c r="D291" s="108" t="n">
        <v>45925</v>
      </c>
      <c r="G291" s="109" t="n">
        <v>0.0606884845802003</v>
      </c>
      <c r="H291" s="109" t="n">
        <f aca="false">1/((1+G291/2)^(2*((C291-$C$1)/365.25)))</f>
        <v>0.23994808794072</v>
      </c>
      <c r="I291" s="110" t="n">
        <f aca="false">D291-$C$1</f>
        <v>8714</v>
      </c>
      <c r="L291" s="26" t="n">
        <f aca="false">E291-K291</f>
        <v>0</v>
      </c>
      <c r="N291" s="112" t="n">
        <f aca="false">(F291-M291)*100</f>
        <v>0</v>
      </c>
      <c r="P291" s="113" t="e">
        <f aca="false">#REF!</f>
        <v>#REF!</v>
      </c>
      <c r="Q291" s="113" t="e">
        <f aca="false">#REF!</f>
        <v>#REF!</v>
      </c>
      <c r="R291" s="113" t="n">
        <v>0</v>
      </c>
      <c r="S291" s="113" t="e">
        <f aca="false">P291+Q291+R291</f>
        <v>#REF!</v>
      </c>
      <c r="T291" s="113" t="e">
        <f aca="false">S291/10000</f>
        <v>#REF!</v>
      </c>
      <c r="V291" s="113" t="e">
        <f aca="false">#REF!</f>
        <v>#REF!</v>
      </c>
      <c r="W291" s="113" t="e">
        <f aca="false">#REF!</f>
        <v>#REF!</v>
      </c>
      <c r="X291" s="113" t="n">
        <v>0</v>
      </c>
      <c r="Y291" s="113" t="e">
        <f aca="false">V291+W291+X291</f>
        <v>#REF!</v>
      </c>
      <c r="Z291" s="113" t="e">
        <f aca="false">Y291/1000</f>
        <v>#REF!</v>
      </c>
      <c r="AB291" s="113" t="e">
        <f aca="false">#REF!</f>
        <v>#REF!</v>
      </c>
      <c r="AC291" s="113" t="e">
        <f aca="false">#REF!</f>
        <v>#REF!</v>
      </c>
      <c r="AD291" s="113" t="n">
        <v>0</v>
      </c>
      <c r="AE291" s="113" t="e">
        <f aca="false">AB291+AC291+AD291</f>
        <v>#REF!</v>
      </c>
      <c r="AF291" s="113" t="e">
        <f aca="false">AE291/100</f>
        <v>#REF!</v>
      </c>
      <c r="AH291" s="113" t="e">
        <f aca="false">#REF!</f>
        <v>#REF!</v>
      </c>
      <c r="AI291" s="113" t="e">
        <f aca="false">#REF!</f>
        <v>#REF!</v>
      </c>
      <c r="AJ291" s="113" t="n">
        <v>0</v>
      </c>
      <c r="AK291" s="113" t="e">
        <f aca="false">AH291+AI291+AJ291</f>
        <v>#REF!</v>
      </c>
      <c r="AL291" s="113" t="e">
        <f aca="false">AK291/365.25</f>
        <v>#REF!</v>
      </c>
      <c r="AN291" s="113" t="e">
        <f aca="false">#REF!</f>
        <v>#REF!</v>
      </c>
      <c r="AQ291" s="113" t="e">
        <f aca="false">AN291+AO291+AP291</f>
        <v>#REF!</v>
      </c>
      <c r="AR291" s="113" t="e">
        <f aca="false">AQ291/10</f>
        <v>#REF!</v>
      </c>
      <c r="AT291" s="113"/>
      <c r="AU291" s="113"/>
      <c r="AV291" s="113"/>
      <c r="AW291" s="113"/>
      <c r="AX291" s="113"/>
      <c r="AZ291" s="114" t="n">
        <v>0</v>
      </c>
      <c r="BE291" s="114" t="n">
        <v>0</v>
      </c>
      <c r="BF291" s="114" t="n">
        <v>0</v>
      </c>
      <c r="BG291" s="114" t="n">
        <v>0</v>
      </c>
    </row>
    <row r="292" customFormat="false" ht="12.75" hidden="false" customHeight="false" outlineLevel="0" collapsed="false">
      <c r="C292" s="107" t="n">
        <f aca="false">EOMONTH(C291,0)+1</f>
        <v>45962</v>
      </c>
      <c r="D292" s="108" t="n">
        <v>45958</v>
      </c>
      <c r="G292" s="109" t="n">
        <v>0.060681293345727</v>
      </c>
    </row>
    <row r="293" customFormat="false" ht="12.75" hidden="false" customHeight="false" outlineLevel="0" collapsed="false">
      <c r="C293" s="107" t="n">
        <f aca="false">EOMONTH(C292,0)+1</f>
        <v>45992</v>
      </c>
      <c r="D293" s="108" t="n">
        <v>45985</v>
      </c>
      <c r="G293" s="109" t="n">
        <v>0.0606743340865754</v>
      </c>
    </row>
    <row r="294" customFormat="false" ht="12.75" hidden="false" customHeight="false" outlineLevel="0" collapsed="false">
      <c r="C294" s="107" t="n">
        <f aca="false">EOMONTH(C293,0)+1</f>
        <v>46023</v>
      </c>
      <c r="D294" s="108" t="n">
        <v>46017</v>
      </c>
      <c r="G294" s="109" t="n">
        <v>0.0606671428521355</v>
      </c>
    </row>
    <row r="295" customFormat="false" ht="12.75" hidden="false" customHeight="false" outlineLevel="0" collapsed="false">
      <c r="C295" s="107" t="n">
        <f aca="false">EOMONTH(C294,0)+1</f>
        <v>46054</v>
      </c>
      <c r="D295" s="108" t="n">
        <v>46049</v>
      </c>
      <c r="G295" s="109" t="n">
        <v>0.0606599516177129</v>
      </c>
    </row>
    <row r="296" customFormat="false" ht="12.75" hidden="false" customHeight="false" outlineLevel="0" collapsed="false">
      <c r="C296" s="107" t="n">
        <f aca="false">EOMONTH(C295,0)+1</f>
        <v>46082</v>
      </c>
      <c r="D296" s="108" t="n">
        <v>46077</v>
      </c>
      <c r="G296" s="109" t="n">
        <v>0.0606534563092169</v>
      </c>
    </row>
    <row r="297" customFormat="false" ht="12.75" hidden="false" customHeight="false" outlineLevel="0" collapsed="false">
      <c r="C297" s="107" t="n">
        <f aca="false">EOMONTH(C296,0)+1</f>
        <v>46113</v>
      </c>
      <c r="D297" s="108" t="n">
        <v>46107</v>
      </c>
      <c r="G297" s="109" t="n">
        <v>0.0606462650748272</v>
      </c>
    </row>
    <row r="298" customFormat="false" ht="12.75" hidden="false" customHeight="false" outlineLevel="0" collapsed="false">
      <c r="D298" s="108" t="n">
        <v>46139</v>
      </c>
      <c r="G298" s="109" t="n">
        <v>0.0606393058157564</v>
      </c>
    </row>
    <row r="299" customFormat="false" ht="12.75" hidden="false" customHeight="false" outlineLevel="0" collapsed="false">
      <c r="D299" s="108" t="n">
        <v>46168</v>
      </c>
      <c r="G299" s="109" t="n">
        <v>0.0606321145813999</v>
      </c>
    </row>
    <row r="300" customFormat="false" ht="12.75" hidden="false" customHeight="false" outlineLevel="0" collapsed="false">
      <c r="D300" s="108" t="n">
        <v>46198</v>
      </c>
      <c r="G300" s="109" t="n">
        <v>0.060625155322362</v>
      </c>
    </row>
    <row r="301" customFormat="false" ht="12.75" hidden="false" customHeight="false" outlineLevel="0" collapsed="false">
      <c r="D301" s="108" t="n">
        <v>46231</v>
      </c>
      <c r="G301" s="109" t="n">
        <v>0.0606179640880402</v>
      </c>
    </row>
    <row r="302" customFormat="false" ht="12.75" hidden="false" customHeight="false" outlineLevel="0" collapsed="false">
      <c r="D302" s="108" t="n">
        <v>46260</v>
      </c>
      <c r="G302" s="109" t="n">
        <v>0.0606107728537348</v>
      </c>
    </row>
    <row r="303" customFormat="false" ht="12.75" hidden="false" customHeight="false" outlineLevel="0" collapsed="false">
      <c r="D303" s="108" t="n">
        <v>46290</v>
      </c>
      <c r="G303" s="109" t="n">
        <v>0.0606038135947462</v>
      </c>
    </row>
    <row r="304" customFormat="false" ht="12.75" hidden="false" customHeight="false" outlineLevel="0" collapsed="false">
      <c r="D304" s="108" t="n">
        <v>46322</v>
      </c>
      <c r="G304" s="109" t="n">
        <v>0.0605966223604746</v>
      </c>
    </row>
    <row r="305" customFormat="false" ht="12.75" hidden="false" customHeight="false" outlineLevel="0" collapsed="false">
      <c r="D305" s="108" t="n">
        <v>46350</v>
      </c>
      <c r="G305" s="109" t="n">
        <v>0.0605896631015188</v>
      </c>
    </row>
    <row r="306" customFormat="false" ht="12.75" hidden="false" customHeight="false" outlineLevel="0" collapsed="false">
      <c r="D306" s="108" t="n">
        <v>46384</v>
      </c>
      <c r="G306" s="109" t="n">
        <v>0.0605824718672814</v>
      </c>
    </row>
    <row r="307" customFormat="false" ht="12.75" hidden="false" customHeight="false" outlineLevel="0" collapsed="false">
      <c r="D307" s="108" t="n">
        <v>46413</v>
      </c>
      <c r="G307" s="109" t="n">
        <v>0.0605752806330608</v>
      </c>
    </row>
    <row r="308" customFormat="false" ht="12.75" hidden="false" customHeight="false" outlineLevel="0" collapsed="false">
      <c r="D308" s="108" t="n">
        <v>46441</v>
      </c>
      <c r="G308" s="109" t="n">
        <v>0.0605687853247474</v>
      </c>
    </row>
    <row r="309" customFormat="false" ht="12.75" hidden="false" customHeight="false" outlineLevel="0" collapsed="false">
      <c r="D309" s="108" t="n">
        <v>46471</v>
      </c>
      <c r="G309" s="109" t="n">
        <v>0.0605615940905602</v>
      </c>
    </row>
    <row r="310" customFormat="false" ht="12.75" hidden="false" customHeight="false" outlineLevel="0" collapsed="false">
      <c r="D310" s="108" t="n">
        <v>46504</v>
      </c>
      <c r="G310" s="109" t="n">
        <v>0.0605546348316852</v>
      </c>
    </row>
    <row r="311" customFormat="false" ht="12.75" hidden="false" customHeight="false" outlineLevel="0" collapsed="false">
      <c r="D311" s="108" t="n">
        <v>46532</v>
      </c>
      <c r="G311" s="109" t="n">
        <v>0.0605474435975313</v>
      </c>
    </row>
    <row r="312" customFormat="false" ht="12.75" hidden="false" customHeight="false" outlineLevel="0" collapsed="false">
      <c r="D312" s="108" t="n">
        <v>46563</v>
      </c>
      <c r="G312" s="109" t="n">
        <v>0.0605404843386888</v>
      </c>
    </row>
    <row r="313" customFormat="false" ht="12.75" hidden="false" customHeight="false" outlineLevel="0" collapsed="false">
      <c r="D313" s="108" t="n">
        <v>46595</v>
      </c>
      <c r="G313" s="109" t="n">
        <v>0.060533293104569</v>
      </c>
    </row>
    <row r="314" customFormat="false" ht="12.75" hidden="false" customHeight="false" outlineLevel="0" collapsed="false">
      <c r="D314" s="108" t="n">
        <v>46625</v>
      </c>
      <c r="G314" s="109" t="n">
        <v>0.0605261018704661</v>
      </c>
    </row>
    <row r="315" customFormat="false" ht="12.75" hidden="false" customHeight="false" outlineLevel="0" collapsed="false">
      <c r="D315" s="108" t="n">
        <v>46657</v>
      </c>
      <c r="G315" s="109" t="n">
        <v>0.0605191426116729</v>
      </c>
    </row>
    <row r="316" customFormat="false" ht="12.75" hidden="false" customHeight="false" outlineLevel="0" collapsed="false">
      <c r="D316" s="108" t="n">
        <v>46686</v>
      </c>
      <c r="G316" s="109" t="n">
        <v>0.0605119513776038</v>
      </c>
    </row>
    <row r="317" customFormat="false" ht="12.75" hidden="false" customHeight="false" outlineLevel="0" collapsed="false">
      <c r="D317" s="108" t="n">
        <v>46715</v>
      </c>
      <c r="G317" s="109" t="n">
        <v>0.0605049921188439</v>
      </c>
    </row>
    <row r="318" customFormat="false" ht="12.75" hidden="false" customHeight="false" outlineLevel="0" collapsed="false">
      <c r="D318" s="108" t="n">
        <v>46748</v>
      </c>
      <c r="G318" s="109" t="n">
        <v>0.0604978008848085</v>
      </c>
    </row>
    <row r="319" customFormat="false" ht="12.75" hidden="false" customHeight="false" outlineLevel="0" collapsed="false">
      <c r="D319" s="108" t="n">
        <v>46778</v>
      </c>
      <c r="G319" s="109" t="n">
        <v>0.0604906096507904</v>
      </c>
    </row>
    <row r="320" customFormat="false" ht="12.75" hidden="false" customHeight="false" outlineLevel="0" collapsed="false">
      <c r="D320" s="108" t="n">
        <v>46807</v>
      </c>
      <c r="G320" s="109" t="n">
        <v>0.0604838823673695</v>
      </c>
    </row>
    <row r="321" customFormat="false" ht="12.75" hidden="false" customHeight="false" outlineLevel="0" collapsed="false">
      <c r="D321" s="108" t="n">
        <v>46840</v>
      </c>
      <c r="G321" s="109" t="n">
        <v>0.0604766911333847</v>
      </c>
    </row>
    <row r="322" customFormat="false" ht="12.75" hidden="false" customHeight="false" outlineLevel="0" collapsed="false">
      <c r="D322" s="108" t="n">
        <v>46868</v>
      </c>
      <c r="G322" s="109" t="n">
        <v>0.0604697318747061</v>
      </c>
    </row>
    <row r="323" customFormat="false" ht="12.75" hidden="false" customHeight="false" outlineLevel="0" collapsed="false">
      <c r="D323" s="108" t="n">
        <v>46898</v>
      </c>
      <c r="G323" s="109" t="n">
        <v>0.0604625406407551</v>
      </c>
    </row>
    <row r="324" customFormat="false" ht="12.75" hidden="false" customHeight="false" outlineLevel="0" collapsed="false">
      <c r="D324" s="108" t="n">
        <v>46931</v>
      </c>
      <c r="G324" s="109" t="n">
        <v>0.0604555813821088</v>
      </c>
    </row>
    <row r="325" customFormat="false" ht="12.75" hidden="false" customHeight="false" outlineLevel="0" collapsed="false">
      <c r="D325" s="108" t="n">
        <v>46960</v>
      </c>
      <c r="G325" s="109" t="n">
        <v>0.060448390148192</v>
      </c>
    </row>
    <row r="326" customFormat="false" ht="12.75" hidden="false" customHeight="false" outlineLevel="0" collapsed="false">
      <c r="D326" s="108" t="n">
        <v>46993</v>
      </c>
      <c r="G326" s="109" t="n">
        <v>0.0604411989142917</v>
      </c>
    </row>
    <row r="327" customFormat="false" ht="12.75" hidden="false" customHeight="false" outlineLevel="0" collapsed="false">
      <c r="D327" s="108" t="n">
        <v>47022</v>
      </c>
      <c r="G327" s="109" t="n">
        <v>0.0604342396556952</v>
      </c>
    </row>
    <row r="328" customFormat="false" ht="12.75" hidden="false" customHeight="false" outlineLevel="0" collapsed="false">
      <c r="D328" s="108" t="n">
        <v>47052</v>
      </c>
      <c r="G328" s="109" t="n">
        <v>0.060427048421829</v>
      </c>
    </row>
    <row r="329" customFormat="false" ht="12.75" hidden="false" customHeight="false" outlineLevel="0" collapsed="false">
      <c r="D329" s="108" t="n">
        <v>47084</v>
      </c>
      <c r="G329" s="109" t="n">
        <v>0.0604200891632649</v>
      </c>
    </row>
    <row r="330" customFormat="false" ht="12.75" hidden="false" customHeight="false" outlineLevel="0" collapsed="false">
      <c r="D330" s="108" t="n">
        <v>47113</v>
      </c>
      <c r="G330" s="109" t="n">
        <v>0.0604128979294325</v>
      </c>
    </row>
    <row r="331" customFormat="false" ht="12.75" hidden="false" customHeight="false" outlineLevel="0" collapsed="false">
      <c r="D331" s="108" t="n">
        <v>47144</v>
      </c>
      <c r="G331" s="109" t="n">
        <v>0.060405706695617</v>
      </c>
    </row>
    <row r="332" customFormat="false" ht="12.75" hidden="false" customHeight="false" outlineLevel="0" collapsed="false">
      <c r="D332" s="108" t="n">
        <v>47172</v>
      </c>
      <c r="G332" s="109" t="n">
        <v>0.0603992113876695</v>
      </c>
    </row>
    <row r="333" customFormat="false" ht="12.75" hidden="false" customHeight="false" outlineLevel="0" collapsed="false">
      <c r="D333" s="108" t="n">
        <v>47203</v>
      </c>
      <c r="G333" s="109" t="n">
        <v>0.0603920201538872</v>
      </c>
    </row>
    <row r="334" customFormat="false" ht="12.75" hidden="false" customHeight="false" outlineLevel="0" collapsed="false">
      <c r="D334" s="108" t="n">
        <v>47233</v>
      </c>
      <c r="G334" s="109" t="n">
        <v>0.0603850608954044</v>
      </c>
    </row>
    <row r="335" customFormat="false" ht="12.75" hidden="false" customHeight="false" outlineLevel="0" collapsed="false">
      <c r="D335" s="108" t="n">
        <v>47263</v>
      </c>
      <c r="G335" s="109" t="n">
        <v>0.0603778696616555</v>
      </c>
    </row>
    <row r="336" customFormat="false" ht="12.75" hidden="false" customHeight="false" outlineLevel="0" collapsed="false">
      <c r="D336" s="108" t="n">
        <v>47295</v>
      </c>
      <c r="G336" s="109" t="n">
        <v>0.0603709104032051</v>
      </c>
    </row>
    <row r="337" customFormat="false" ht="12.75" hidden="false" customHeight="false" outlineLevel="0" collapsed="false">
      <c r="D337" s="108" t="n">
        <v>47325</v>
      </c>
      <c r="G337" s="109" t="n">
        <v>0.0603637191694904</v>
      </c>
    </row>
    <row r="338" customFormat="false" ht="12.75" hidden="false" customHeight="false" outlineLevel="0" collapsed="false">
      <c r="D338" s="108" t="n">
        <v>47358</v>
      </c>
      <c r="G338" s="109" t="n">
        <v>0.0603565279357925</v>
      </c>
    </row>
    <row r="339" customFormat="false" ht="12.75" hidden="false" customHeight="false" outlineLevel="0" collapsed="false">
      <c r="D339" s="108" t="n">
        <v>47386</v>
      </c>
      <c r="G339" s="109" t="n">
        <v>0.0603495686773914</v>
      </c>
    </row>
    <row r="340" customFormat="false" ht="12.75" hidden="false" customHeight="false" outlineLevel="0" collapsed="false">
      <c r="D340" s="108" t="n">
        <v>47417</v>
      </c>
      <c r="G340" s="109" t="n">
        <v>0.0603423774437277</v>
      </c>
    </row>
    <row r="341" customFormat="false" ht="12.75" hidden="false" customHeight="false" outlineLevel="0" collapsed="false">
      <c r="D341" s="108" t="n">
        <v>47449</v>
      </c>
      <c r="G341" s="109" t="n">
        <v>0.0603354181853595</v>
      </c>
    </row>
    <row r="342" customFormat="false" ht="12.75" hidden="false" customHeight="false" outlineLevel="0" collapsed="false">
      <c r="D342" s="108" t="n">
        <v>47478</v>
      </c>
      <c r="G342" s="109" t="n">
        <v>0.0603282269517291</v>
      </c>
    </row>
    <row r="343" customFormat="false" ht="12.75" hidden="false" customHeight="false" outlineLevel="0" collapsed="false">
      <c r="D343" s="108" t="n">
        <v>47511</v>
      </c>
      <c r="G343" s="109" t="n">
        <v>0.0603210357181161</v>
      </c>
    </row>
    <row r="344" customFormat="false" ht="12.75" hidden="false" customHeight="false" outlineLevel="0" collapsed="false">
      <c r="D344" s="108" t="n">
        <v>47539</v>
      </c>
      <c r="G344" s="109" t="n">
        <v>0.0603145404103516</v>
      </c>
    </row>
    <row r="345" customFormat="false" ht="12.75" hidden="false" customHeight="false" outlineLevel="0" collapsed="false">
      <c r="D345" s="108" t="n">
        <v>47568</v>
      </c>
      <c r="G345" s="109" t="n">
        <v>0.0603073491767714</v>
      </c>
    </row>
    <row r="346" customFormat="false" ht="12.75" hidden="false" customHeight="false" outlineLevel="0" collapsed="false">
      <c r="D346" s="108" t="n">
        <v>47598</v>
      </c>
      <c r="G346" s="109" t="n">
        <v>0.060300389918484</v>
      </c>
    </row>
    <row r="347" customFormat="false" ht="12.75" hidden="false" customHeight="false" outlineLevel="0" collapsed="false">
      <c r="D347" s="108" t="n">
        <v>47631</v>
      </c>
      <c r="G347" s="109" t="n">
        <v>0.0602931986849375</v>
      </c>
    </row>
    <row r="348" customFormat="false" ht="12.75" hidden="false" customHeight="false" outlineLevel="0" collapsed="false">
      <c r="D348" s="108" t="n">
        <v>47659</v>
      </c>
      <c r="G348" s="109" t="n">
        <v>0.060286239426683</v>
      </c>
    </row>
    <row r="349" customFormat="false" ht="12.75" hidden="false" customHeight="false" outlineLevel="0" collapsed="false">
      <c r="D349" s="108" t="n">
        <v>47690</v>
      </c>
      <c r="G349" s="109" t="n">
        <v>0.0602790481931708</v>
      </c>
    </row>
    <row r="350" customFormat="false" ht="12.75" hidden="false" customHeight="false" outlineLevel="0" collapsed="false">
      <c r="D350" s="108" t="n">
        <v>47722</v>
      </c>
      <c r="G350" s="109" t="n">
        <v>0.060271856959675</v>
      </c>
    </row>
    <row r="351" customFormat="false" ht="12.75" hidden="false" customHeight="false" outlineLevel="0" collapsed="false">
      <c r="D351" s="108" t="n">
        <v>47751</v>
      </c>
      <c r="G351" s="109" t="n">
        <v>0.0602648977014697</v>
      </c>
    </row>
    <row r="352" customFormat="false" ht="12.75" hidden="false" customHeight="false" outlineLevel="0" collapsed="false">
      <c r="D352" s="108" t="n">
        <v>47784</v>
      </c>
      <c r="G352" s="109" t="n">
        <v>0.0602577064680081</v>
      </c>
    </row>
    <row r="353" customFormat="false" ht="12.75" hidden="false" customHeight="false" outlineLevel="0" collapsed="false">
      <c r="D353" s="108" t="n">
        <v>47812</v>
      </c>
      <c r="G353" s="109" t="n">
        <v>0.0602507472098357</v>
      </c>
    </row>
    <row r="354" customFormat="false" ht="12.75" hidden="false" customHeight="false" outlineLevel="0" collapsed="false">
      <c r="D354" s="108" t="n">
        <v>47812</v>
      </c>
      <c r="G354" s="109" t="n">
        <v>0.0602435559764078</v>
      </c>
    </row>
    <row r="355" customFormat="false" ht="12.75" hidden="false" customHeight="false" outlineLevel="0" collapsed="false">
      <c r="D355" s="108" t="n">
        <v>47812</v>
      </c>
      <c r="G355" s="109" t="n">
        <v>0.0602363647429969</v>
      </c>
    </row>
    <row r="356" customFormat="false" ht="12.75" hidden="false" customHeight="false" outlineLevel="0" collapsed="false">
      <c r="G356" s="109" t="n">
        <v>0.0602298694354149</v>
      </c>
    </row>
    <row r="357" customFormat="false" ht="12.75" hidden="false" customHeight="false" outlineLevel="0" collapsed="false">
      <c r="G357" s="109" t="n">
        <v>0.0602226782020372</v>
      </c>
    </row>
    <row r="358" customFormat="false" ht="12.75" hidden="false" customHeight="false" outlineLevel="0" collapsed="false">
      <c r="G358" s="109" t="n">
        <v>0.0602157189439456</v>
      </c>
    </row>
    <row r="359" customFormat="false" ht="12.75" hidden="false" customHeight="false" outlineLevel="0" collapsed="false">
      <c r="G359" s="109" t="n">
        <v>0.0602085277106013</v>
      </c>
    </row>
    <row r="360" customFormat="false" ht="12.75" hidden="false" customHeight="false" outlineLevel="0" collapsed="false">
      <c r="G360" s="109" t="n">
        <v>0.0602015684525425</v>
      </c>
    </row>
    <row r="361" customFormat="false" ht="12.75" hidden="false" customHeight="false" outlineLevel="0" collapsed="false">
      <c r="G361" s="109" t="n">
        <v>0.0601943772192324</v>
      </c>
    </row>
    <row r="362" customFormat="false" ht="12.75" hidden="false" customHeight="false" outlineLevel="0" collapsed="false">
      <c r="G362" s="109" t="n">
        <v>0.0601871859859391</v>
      </c>
    </row>
    <row r="363" customFormat="false" ht="12.75" hidden="false" customHeight="false" outlineLevel="0" collapsed="false">
      <c r="G363" s="109" t="n">
        <v>0.0601802267279297</v>
      </c>
    </row>
    <row r="364" customFormat="false" ht="12.75" hidden="false" customHeight="false" outlineLevel="0" collapsed="false">
      <c r="G364" s="109" t="n">
        <v>0.0601730354946701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34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4" topLeftCell="D5" activePane="bottomRight" state="frozen"/>
      <selection pane="topLeft" activeCell="A1" activeCellId="0" sqref="A1"/>
      <selection pane="topRight" activeCell="D1" activeCellId="0" sqref="D1"/>
      <selection pane="bottomLeft" activeCell="A5" activeCellId="0" sqref="A5"/>
      <selection pane="bottomRight" activeCell="G13" activeCellId="0" sqref="G13"/>
    </sheetView>
  </sheetViews>
  <sheetFormatPr defaultColWidth="10.70703125" defaultRowHeight="15.75" customHeight="true" zeroHeight="false" outlineLevelRow="0" outlineLevelCol="0"/>
  <cols>
    <col collapsed="false" customWidth="true" hidden="false" outlineLevel="0" max="2" min="1" style="162" width="5.71"/>
    <col collapsed="false" customWidth="true" hidden="false" outlineLevel="0" max="3" min="3" style="163" width="12.7"/>
    <col collapsed="false" customWidth="true" hidden="false" outlineLevel="0" max="4" min="4" style="164" width="12.7"/>
    <col collapsed="false" customWidth="true" hidden="false" outlineLevel="0" max="9" min="5" style="165" width="12.7"/>
    <col collapsed="false" customWidth="true" hidden="false" outlineLevel="0" max="10" min="10" style="164" width="12.7"/>
    <col collapsed="false" customWidth="true" hidden="false" outlineLevel="0" max="11" min="11" style="4" width="8.14"/>
    <col collapsed="false" customWidth="true" hidden="false" outlineLevel="0" max="12" min="12" style="166" width="9.14"/>
    <col collapsed="false" customWidth="true" hidden="false" outlineLevel="0" max="13" min="13" style="4" width="9.99"/>
    <col collapsed="false" customWidth="true" hidden="false" outlineLevel="0" max="14" min="14" style="167" width="10.13"/>
    <col collapsed="false" customWidth="true" hidden="false" outlineLevel="0" max="15" min="15" style="4" width="8.56"/>
    <col collapsed="false" customWidth="true" hidden="false" outlineLevel="0" max="16" min="16" style="168" width="10.41"/>
    <col collapsed="false" customWidth="true" hidden="false" outlineLevel="0" max="17" min="17" style="169" width="10.41"/>
    <col collapsed="false" customWidth="true" hidden="false" outlineLevel="0" max="18" min="18" style="170" width="3.7"/>
    <col collapsed="false" customWidth="true" hidden="false" outlineLevel="0" max="21" min="19" style="171" width="13.14"/>
    <col collapsed="false" customWidth="true" hidden="false" outlineLevel="0" max="22" min="22" style="172" width="13.14"/>
    <col collapsed="false" customWidth="true" hidden="false" outlineLevel="0" max="23" min="23" style="170" width="3.7"/>
    <col collapsed="false" customWidth="true" hidden="false" outlineLevel="0" max="26" min="24" style="171" width="12.99"/>
    <col collapsed="false" customWidth="true" hidden="false" outlineLevel="0" max="27" min="27" style="172" width="12.99"/>
    <col collapsed="false" customWidth="true" hidden="false" outlineLevel="0" max="28" min="28" style="170" width="3.7"/>
    <col collapsed="false" customWidth="true" hidden="false" outlineLevel="0" max="31" min="29" style="171" width="12.42"/>
    <col collapsed="false" customWidth="true" hidden="false" outlineLevel="0" max="32" min="32" style="172" width="12.42"/>
    <col collapsed="false" customWidth="true" hidden="false" outlineLevel="0" max="33" min="33" style="170" width="3.7"/>
    <col collapsed="false" customWidth="true" hidden="false" outlineLevel="0" max="34" min="34" style="172" width="13.14"/>
  </cols>
  <sheetData>
    <row r="1" customFormat="false" ht="12.75" hidden="false" customHeight="false" outlineLevel="0" collapsed="false">
      <c r="A1" s="116" t="n">
        <f aca="false">COLUMN(C1)</f>
        <v>3</v>
      </c>
      <c r="C1" s="117" t="n">
        <f aca="false">TodayDate</f>
        <v>37211</v>
      </c>
      <c r="D1" s="113"/>
      <c r="E1" s="173" t="n">
        <v>2</v>
      </c>
      <c r="F1" s="173" t="n">
        <v>5</v>
      </c>
      <c r="G1" s="113"/>
      <c r="H1" s="113"/>
      <c r="I1" s="113"/>
      <c r="J1" s="113"/>
      <c r="K1" s="0"/>
      <c r="L1" s="174"/>
      <c r="M1" s="0"/>
      <c r="N1" s="0"/>
      <c r="O1" s="0"/>
      <c r="P1" s="26"/>
      <c r="Q1" s="26"/>
      <c r="R1" s="0"/>
      <c r="S1" s="175"/>
      <c r="T1" s="175"/>
      <c r="U1" s="173" t="n">
        <v>7</v>
      </c>
      <c r="V1" s="175"/>
      <c r="W1" s="0"/>
      <c r="X1" s="175"/>
      <c r="Y1" s="175"/>
      <c r="Z1" s="173" t="n">
        <v>6</v>
      </c>
      <c r="AA1" s="175"/>
      <c r="AB1" s="0"/>
      <c r="AC1" s="175"/>
      <c r="AD1" s="175"/>
      <c r="AE1" s="173" t="n">
        <v>8</v>
      </c>
      <c r="AF1" s="175"/>
      <c r="AG1" s="0"/>
      <c r="AH1" s="176"/>
    </row>
    <row r="2" customFormat="false" ht="15.75" hidden="false" customHeight="false" outlineLevel="0" collapsed="false">
      <c r="A2" s="116" t="n">
        <f aca="false">COLUMN(G1)</f>
        <v>7</v>
      </c>
      <c r="C2" s="177" t="s">
        <v>198</v>
      </c>
      <c r="D2" s="113"/>
      <c r="E2" s="113"/>
      <c r="F2" s="113"/>
      <c r="G2" s="113"/>
      <c r="H2" s="113"/>
      <c r="I2" s="113"/>
      <c r="J2" s="113"/>
      <c r="K2" s="0"/>
      <c r="L2" s="174"/>
      <c r="M2" s="0"/>
      <c r="N2" s="0"/>
      <c r="O2" s="0"/>
      <c r="P2" s="26"/>
      <c r="Q2" s="26"/>
      <c r="R2" s="0"/>
      <c r="S2" s="178" t="e">
        <f aca="true">SUM(INDIRECT(getentirerange(S5,FALSE(),"COL")))</f>
        <v>#VALUE!</v>
      </c>
      <c r="T2" s="178" t="e">
        <f aca="true">SUM(INDIRECT(getentirerange(T5,FALSE(),"COL")))</f>
        <v>#VALUE!</v>
      </c>
      <c r="U2" s="178" t="e">
        <f aca="true">SUM(INDIRECT(getentirerange(U5,FALSE(),"COL")))</f>
        <v>#VALUE!</v>
      </c>
      <c r="V2" s="178" t="e">
        <f aca="true">SUM(INDIRECT(getentirerange(V5,FALSE(),"COL")))</f>
        <v>#VALUE!</v>
      </c>
      <c r="W2" s="122"/>
      <c r="X2" s="179" t="e">
        <f aca="true">SUM(INDIRECT(getentirerange(X5,FALSE(),"COL")))</f>
        <v>#VALUE!</v>
      </c>
      <c r="Y2" s="179" t="e">
        <f aca="true">SUM(INDIRECT(getentirerange(Y5,FALSE(),"COL")))</f>
        <v>#VALUE!</v>
      </c>
      <c r="Z2" s="179" t="e">
        <f aca="true">SUM(INDIRECT(getentirerange(Z5,FALSE(),"COL")))</f>
        <v>#VALUE!</v>
      </c>
      <c r="AA2" s="179" t="e">
        <f aca="true">SUM(INDIRECT(getentirerange(AA5,FALSE(),"COL")))</f>
        <v>#VALUE!</v>
      </c>
      <c r="AB2" s="122"/>
      <c r="AC2" s="178" t="e">
        <f aca="true">SUM(INDIRECT(getentirerange(AC5,FALSE(),"COL")))</f>
        <v>#VALUE!</v>
      </c>
      <c r="AD2" s="178" t="e">
        <f aca="true">SUM(INDIRECT(getentirerange(AD5,FALSE(),"COL")))</f>
        <v>#VALUE!</v>
      </c>
      <c r="AE2" s="178" t="e">
        <f aca="true">SUM(INDIRECT(getentirerange(AE5,FALSE(),"COL")))</f>
        <v>#VALUE!</v>
      </c>
      <c r="AF2" s="178" t="e">
        <f aca="true">SUM(INDIRECT(getentirerange(AF5,FALSE(),"COL")))</f>
        <v>#VALUE!</v>
      </c>
      <c r="AG2" s="122"/>
      <c r="AH2" s="179" t="e">
        <f aca="true">SUM(INDIRECT(getentirerange(AH5,FALSE(),"COL")))</f>
        <v>#VALUE!</v>
      </c>
    </row>
    <row r="3" customFormat="false" ht="15.75" hidden="false" customHeight="false" outlineLevel="0" collapsed="false">
      <c r="A3" s="116"/>
      <c r="B3" s="180"/>
      <c r="C3" s="181"/>
      <c r="D3" s="179" t="e">
        <f aca="true">SUM(INDIRECT(getentirerange(D5,FALSE(),"COL")))</f>
        <v>#VALUE!</v>
      </c>
      <c r="E3" s="179" t="e">
        <f aca="true">SUM(INDIRECT(getentirerange(E5,FALSE(),"COL")))</f>
        <v>#VALUE!</v>
      </c>
      <c r="F3" s="179" t="e">
        <f aca="true">SUM(INDIRECT(getentirerange(F5,FALSE(),"COL")))</f>
        <v>#VALUE!</v>
      </c>
      <c r="G3" s="179" t="e">
        <f aca="true">SUM(INDIRECT(getentirerange(G5,FALSE(),"COL")))</f>
        <v>#VALUE!</v>
      </c>
      <c r="H3" s="179" t="e">
        <f aca="true">SUM(INDIRECT(getentirerange(H5,FALSE(),"COL")))</f>
        <v>#VALUE!</v>
      </c>
      <c r="I3" s="179" t="e">
        <f aca="true">SUM(INDIRECT(getentirerange(I5,FALSE(),"COL")))</f>
        <v>#VALUE!</v>
      </c>
      <c r="J3" s="179" t="e">
        <f aca="true">SUM(INDIRECT(getentirerange(J5,FALSE(),"COL")))</f>
        <v>#VALUE!</v>
      </c>
      <c r="K3" s="182"/>
      <c r="L3" s="183"/>
      <c r="M3" s="182"/>
      <c r="N3" s="179" t="e">
        <f aca="true">SUM(INDIRECT(getentirerange(N5,FALSE(),"COL")))</f>
        <v>#VALUE!</v>
      </c>
      <c r="O3" s="182"/>
      <c r="P3" s="184"/>
      <c r="Q3" s="184"/>
      <c r="R3" s="182"/>
      <c r="S3" s="185" t="s">
        <v>171</v>
      </c>
      <c r="T3" s="185"/>
      <c r="U3" s="185"/>
      <c r="V3" s="185"/>
      <c r="W3" s="182"/>
      <c r="X3" s="185" t="s">
        <v>173</v>
      </c>
      <c r="Y3" s="185"/>
      <c r="Z3" s="185"/>
      <c r="AA3" s="185"/>
      <c r="AB3" s="182"/>
      <c r="AC3" s="185" t="s">
        <v>172</v>
      </c>
      <c r="AD3" s="185"/>
      <c r="AE3" s="185"/>
      <c r="AF3" s="185"/>
      <c r="AG3" s="182"/>
      <c r="AH3" s="185" t="s">
        <v>199</v>
      </c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  <c r="IW3" s="182"/>
    </row>
    <row r="4" customFormat="false" ht="25.5" hidden="false" customHeight="false" outlineLevel="0" collapsed="false">
      <c r="A4" s="116" t="n">
        <f aca="false">ROW(D5)</f>
        <v>5</v>
      </c>
      <c r="B4" s="186"/>
      <c r="C4" s="187" t="s">
        <v>5</v>
      </c>
      <c r="D4" s="188" t="s">
        <v>200</v>
      </c>
      <c r="E4" s="189" t="s">
        <v>201</v>
      </c>
      <c r="F4" s="189" t="s">
        <v>202</v>
      </c>
      <c r="G4" s="189" t="s">
        <v>203</v>
      </c>
      <c r="H4" s="189" t="s">
        <v>204</v>
      </c>
      <c r="I4" s="190" t="s">
        <v>187</v>
      </c>
      <c r="J4" s="191" t="s">
        <v>183</v>
      </c>
      <c r="K4" s="192"/>
      <c r="L4" s="193" t="s">
        <v>205</v>
      </c>
      <c r="M4" s="194" t="s">
        <v>206</v>
      </c>
      <c r="N4" s="195" t="s">
        <v>207</v>
      </c>
      <c r="O4" s="196"/>
      <c r="P4" s="193" t="s">
        <v>6</v>
      </c>
      <c r="Q4" s="195" t="s">
        <v>180</v>
      </c>
      <c r="R4" s="196"/>
      <c r="S4" s="197" t="s">
        <v>208</v>
      </c>
      <c r="T4" s="198" t="s">
        <v>180</v>
      </c>
      <c r="U4" s="198" t="s">
        <v>209</v>
      </c>
      <c r="V4" s="199" t="s">
        <v>183</v>
      </c>
      <c r="W4" s="192"/>
      <c r="X4" s="197" t="s">
        <v>208</v>
      </c>
      <c r="Y4" s="198" t="s">
        <v>180</v>
      </c>
      <c r="Z4" s="198" t="s">
        <v>209</v>
      </c>
      <c r="AA4" s="199" t="s">
        <v>183</v>
      </c>
      <c r="AB4" s="192"/>
      <c r="AC4" s="197" t="s">
        <v>208</v>
      </c>
      <c r="AD4" s="198" t="s">
        <v>180</v>
      </c>
      <c r="AE4" s="198" t="s">
        <v>209</v>
      </c>
      <c r="AF4" s="199" t="s">
        <v>183</v>
      </c>
      <c r="AG4" s="192"/>
      <c r="AH4" s="200" t="s">
        <v>208</v>
      </c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196"/>
      <c r="DO4" s="196"/>
      <c r="DP4" s="196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  <c r="FF4" s="196"/>
      <c r="FG4" s="196"/>
      <c r="FH4" s="196"/>
      <c r="FI4" s="196"/>
      <c r="FJ4" s="196"/>
      <c r="FK4" s="196"/>
      <c r="FL4" s="196"/>
      <c r="FM4" s="196"/>
      <c r="FN4" s="196"/>
      <c r="FO4" s="196"/>
      <c r="FP4" s="196"/>
      <c r="FQ4" s="196"/>
      <c r="FR4" s="196"/>
      <c r="FS4" s="196"/>
      <c r="FT4" s="196"/>
      <c r="FU4" s="196"/>
      <c r="FV4" s="196"/>
      <c r="FW4" s="196"/>
      <c r="FX4" s="196"/>
      <c r="FY4" s="196"/>
      <c r="FZ4" s="196"/>
      <c r="GA4" s="196"/>
      <c r="GB4" s="196"/>
      <c r="GC4" s="196"/>
      <c r="GD4" s="196"/>
      <c r="GE4" s="196"/>
      <c r="GF4" s="196"/>
      <c r="GG4" s="196"/>
      <c r="GH4" s="196"/>
      <c r="GI4" s="196"/>
      <c r="GJ4" s="196"/>
      <c r="GK4" s="196"/>
      <c r="GL4" s="196"/>
      <c r="GM4" s="196"/>
      <c r="GN4" s="196"/>
      <c r="GO4" s="196"/>
      <c r="GP4" s="196"/>
      <c r="GQ4" s="196"/>
      <c r="GR4" s="196"/>
      <c r="GS4" s="196"/>
      <c r="GT4" s="196"/>
      <c r="GU4" s="196"/>
      <c r="GV4" s="196"/>
      <c r="GW4" s="196"/>
      <c r="GX4" s="196"/>
      <c r="GY4" s="196"/>
      <c r="GZ4" s="196"/>
      <c r="HA4" s="196"/>
      <c r="HB4" s="196"/>
      <c r="HC4" s="196"/>
      <c r="HD4" s="196"/>
      <c r="HE4" s="196"/>
      <c r="HF4" s="196"/>
      <c r="HG4" s="196"/>
      <c r="HH4" s="196"/>
      <c r="HI4" s="196"/>
      <c r="HJ4" s="196"/>
      <c r="HK4" s="196"/>
      <c r="HL4" s="196"/>
      <c r="HM4" s="196"/>
      <c r="HN4" s="196"/>
      <c r="HO4" s="196"/>
      <c r="HP4" s="196"/>
      <c r="HQ4" s="196"/>
      <c r="HR4" s="196"/>
      <c r="HS4" s="196"/>
      <c r="HT4" s="196"/>
      <c r="HU4" s="196"/>
      <c r="HV4" s="196"/>
      <c r="HW4" s="196"/>
      <c r="HX4" s="196"/>
      <c r="HY4" s="196"/>
      <c r="HZ4" s="196"/>
      <c r="IA4" s="196"/>
      <c r="IB4" s="196"/>
      <c r="IC4" s="196"/>
      <c r="ID4" s="196"/>
      <c r="IE4" s="196"/>
      <c r="IF4" s="196"/>
      <c r="IG4" s="196"/>
      <c r="IH4" s="196"/>
      <c r="II4" s="196"/>
      <c r="IJ4" s="196"/>
      <c r="IK4" s="196"/>
      <c r="IL4" s="196"/>
      <c r="IM4" s="196"/>
      <c r="IN4" s="196"/>
      <c r="IO4" s="196"/>
      <c r="IP4" s="196"/>
      <c r="IQ4" s="196"/>
      <c r="IR4" s="196"/>
      <c r="IS4" s="196"/>
      <c r="IT4" s="196"/>
      <c r="IU4" s="196"/>
      <c r="IV4" s="196"/>
      <c r="IW4" s="196"/>
    </row>
    <row r="5" customFormat="false" ht="15.75" hidden="false" customHeight="false" outlineLevel="0" collapsed="false">
      <c r="A5" s="162" t="n">
        <f aca="false">MATCH(C5,Options!$C:$C,0)</f>
        <v>5</v>
      </c>
      <c r="B5" s="162" t="n">
        <f aca="false">MATCH(C5,Swaps!$C:$C,0)</f>
        <v>5</v>
      </c>
      <c r="C5" s="201" t="n">
        <f aca="false">Inputs!C5</f>
        <v>37226</v>
      </c>
      <c r="D5" s="202" t="n">
        <f aca="false">Inputs!AV5</f>
        <v>-92.1812825099987</v>
      </c>
      <c r="E5" s="203" t="n">
        <f aca="true">IF(ISERROR(B5),0,OFFSET(Swaps!$C$1,B5+$E$1,0))</f>
        <v>518.795859544355</v>
      </c>
      <c r="F5" s="203" t="e">
        <f aca="true">IF(ISERROR(A5),0,OFFSET(Options!$C$1,A5+$F$1,0))</f>
        <v>#NAME?</v>
      </c>
      <c r="G5" s="203" t="n">
        <v>48.3613281183607</v>
      </c>
      <c r="H5" s="203" t="e">
        <f aca="false">AH5*Inputs!N5</f>
        <v>#REF!</v>
      </c>
      <c r="I5" s="203" t="e">
        <f aca="false">Inputs!AX5-G5-H5</f>
        <v>#REF!</v>
      </c>
      <c r="J5" s="204" t="e">
        <f aca="false">SUM(D5:I5)</f>
        <v>#NAME?</v>
      </c>
      <c r="K5" s="205" t="e">
        <f aca="false">SUM(J5)</f>
        <v>#NAME?</v>
      </c>
      <c r="L5" s="206" t="n">
        <v>1</v>
      </c>
      <c r="M5" s="207" t="e">
        <f aca="false">SUM($J$5:$J$117)</f>
        <v>#NAME?</v>
      </c>
      <c r="N5" s="205" t="e">
        <f aca="false">J5*L5</f>
        <v>#NAME?</v>
      </c>
      <c r="O5" s="205" t="e">
        <f aca="false">SUM(N5)</f>
        <v>#NAME?</v>
      </c>
      <c r="P5" s="208" t="n">
        <f aca="false">Inputs!E5</f>
        <v>2.6</v>
      </c>
      <c r="Q5" s="209" t="n">
        <f aca="false">Inputs!L5</f>
        <v>0.0489999999999999</v>
      </c>
      <c r="R5" s="210"/>
      <c r="S5" s="211" t="n">
        <f aca="false">Inputs!BE5/1000</f>
        <v>52.7744780311002</v>
      </c>
      <c r="T5" s="211" t="e">
        <f aca="false">Inputs!AF5/1000-S5</f>
        <v>#REF!</v>
      </c>
      <c r="U5" s="211" t="e">
        <f aca="true">IF(ISERROR($A5),0,OFFSET(Options!$C$1,$A5+U$1,0)/1000)</f>
        <v>#NAME?</v>
      </c>
      <c r="V5" s="212" t="e">
        <f aca="false">SUM(S5:U5)</f>
        <v>#REF!</v>
      </c>
      <c r="W5" s="210"/>
      <c r="X5" s="203" t="n">
        <f aca="false">Inputs!BG5/10000</f>
        <v>320.79217271251</v>
      </c>
      <c r="Y5" s="203" t="e">
        <f aca="false">Inputs!AR5/10000-X5</f>
        <v>#REF!</v>
      </c>
      <c r="Z5" s="203" t="e">
        <f aca="true">IF(ISERROR($A5),0,OFFSET(Options!$C$1,$A5+Z$1,0))</f>
        <v>#NAME?</v>
      </c>
      <c r="AA5" s="202" t="e">
        <f aca="false">SUM(X5:Z5)</f>
        <v>#REF!</v>
      </c>
      <c r="AB5" s="210"/>
      <c r="AC5" s="211" t="n">
        <f aca="false">Inputs!BF5/1000</f>
        <v>-171.703310975298</v>
      </c>
      <c r="AD5" s="211" t="e">
        <f aca="false">Inputs!AL5/1000-AC5</f>
        <v>#REF!</v>
      </c>
      <c r="AE5" s="211" t="e">
        <f aca="true">IF(ISERROR($A5),0,OFFSET(Options!$C$1,$A5+AE$1,0)/1000)</f>
        <v>#NAME?</v>
      </c>
      <c r="AF5" s="212" t="e">
        <f aca="false">SUM(AC5:AE5)</f>
        <v>#REF!</v>
      </c>
      <c r="AG5" s="210"/>
      <c r="AH5" s="202" t="e">
        <f aca="false">(#REF!+#REF!)/10000/100</f>
        <v>#REF!</v>
      </c>
    </row>
    <row r="6" customFormat="false" ht="15.75" hidden="false" customHeight="false" outlineLevel="0" collapsed="false">
      <c r="A6" s="162" t="n">
        <f aca="false">MATCH(C6,Options!$C:$C,0)</f>
        <v>51</v>
      </c>
      <c r="B6" s="162" t="n">
        <f aca="false">MATCH(C6,Swaps!$C:$C,0)</f>
        <v>93</v>
      </c>
      <c r="C6" s="163" t="n">
        <f aca="false">Inputs!C6</f>
        <v>37257</v>
      </c>
      <c r="D6" s="213" t="n">
        <f aca="false">Inputs!AV6</f>
        <v>126.65766256</v>
      </c>
      <c r="E6" s="214" t="n">
        <f aca="true">IF(ISERROR(B6),0,OFFSET(Swaps!$C$1,B6+$E$1,0))</f>
        <v>75.7466051235793</v>
      </c>
      <c r="F6" s="214" t="e">
        <f aca="true">IF(ISERROR(A6),0,OFFSET(Options!$C$1,A6+$F$1,0))</f>
        <v>#NAME?</v>
      </c>
      <c r="G6" s="214" t="n">
        <v>-15.1525431997588</v>
      </c>
      <c r="H6" s="214" t="e">
        <f aca="false">AH6*Inputs!N6</f>
        <v>#REF!</v>
      </c>
      <c r="I6" s="214" t="e">
        <f aca="false">Inputs!AX6-G6-H6</f>
        <v>#REF!</v>
      </c>
      <c r="J6" s="213" t="e">
        <f aca="false">SUM(D6:I6)</f>
        <v>#NAME?</v>
      </c>
      <c r="K6" s="215"/>
      <c r="L6" s="216" t="n">
        <v>0.915739657340936</v>
      </c>
      <c r="M6" s="215" t="e">
        <f aca="false">M5-J5</f>
        <v>#NAME?</v>
      </c>
      <c r="N6" s="217" t="e">
        <f aca="false">J6*L6</f>
        <v>#NAME?</v>
      </c>
      <c r="O6" s="215"/>
      <c r="P6" s="218" t="n">
        <f aca="false">Inputs!E6</f>
        <v>2.82</v>
      </c>
      <c r="Q6" s="219" t="n">
        <f aca="false">Inputs!L6</f>
        <v>0.0529999999999999</v>
      </c>
      <c r="R6" s="220"/>
      <c r="S6" s="221" t="n">
        <f aca="false">Inputs!BE6/1000</f>
        <v>41.9334640859632</v>
      </c>
      <c r="T6" s="221" t="e">
        <f aca="false">Inputs!AF6/1000-S6</f>
        <v>#REF!</v>
      </c>
      <c r="U6" s="221" t="e">
        <f aca="true">IF(ISERROR($A6),0,OFFSET(Options!$C$1,$A6+U$1,0)/1000)</f>
        <v>#NAME?</v>
      </c>
      <c r="V6" s="222" t="e">
        <f aca="false">SUM(S6:U6)</f>
        <v>#REF!</v>
      </c>
      <c r="W6" s="220"/>
      <c r="X6" s="214" t="n">
        <f aca="false">Inputs!BG6/10000</f>
        <v>56.8647188817437</v>
      </c>
      <c r="Y6" s="214" t="e">
        <f aca="false">Inputs!AR6/10000-X6</f>
        <v>#REF!</v>
      </c>
      <c r="Z6" s="214" t="e">
        <f aca="true">IF(ISERROR($A6),0,OFFSET(Options!$C$1,$A6+Z$1,0))</f>
        <v>#NAME?</v>
      </c>
      <c r="AA6" s="213" t="e">
        <f aca="false">SUM(X6:Z6)</f>
        <v>#REF!</v>
      </c>
      <c r="AB6" s="220"/>
      <c r="AC6" s="221" t="n">
        <f aca="false">Inputs!BF6/1000</f>
        <v>-46.229050565092</v>
      </c>
      <c r="AD6" s="221" t="e">
        <f aca="false">Inputs!AL6/1000-AC6</f>
        <v>#REF!</v>
      </c>
      <c r="AE6" s="221" t="e">
        <f aca="true">IF(ISERROR($A6),0,OFFSET(Options!$C$1,$A6+AE$1,0)/1000)</f>
        <v>#NAME?</v>
      </c>
      <c r="AF6" s="222" t="e">
        <f aca="false">SUM(AC6:AE6)</f>
        <v>#REF!</v>
      </c>
      <c r="AG6" s="220"/>
      <c r="AH6" s="213" t="e">
        <f aca="false">(#REF!+#REF!)/10000/100</f>
        <v>#REF!</v>
      </c>
    </row>
    <row r="7" customFormat="false" ht="15.75" hidden="false" customHeight="false" outlineLevel="0" collapsed="false">
      <c r="A7" s="162" t="n">
        <f aca="false">MATCH(C7,Options!$C:$C,0)</f>
        <v>89</v>
      </c>
      <c r="B7" s="162" t="n">
        <f aca="false">MATCH(C7,Swaps!$C:$C,0)</f>
        <v>132</v>
      </c>
      <c r="C7" s="163" t="n">
        <f aca="false">Inputs!C7</f>
        <v>37288</v>
      </c>
      <c r="D7" s="213" t="n">
        <f aca="false">Inputs!AV7</f>
        <v>-987.029472686767</v>
      </c>
      <c r="E7" s="214" t="n">
        <f aca="true">IF(ISERROR(B7),0,OFFSET(Swaps!$C$1,B7+$E$1,0))</f>
        <v>68.2931037710539</v>
      </c>
      <c r="F7" s="214" t="e">
        <f aca="true">IF(ISERROR(A7),0,OFFSET(Options!$C$1,A7+$F$1,0))</f>
        <v>#NAME?</v>
      </c>
      <c r="G7" s="214" t="n">
        <v>-21.9038586386184</v>
      </c>
      <c r="H7" s="214" t="e">
        <f aca="false">AH7*Inputs!N7</f>
        <v>#REF!</v>
      </c>
      <c r="I7" s="214" t="e">
        <f aca="false">Inputs!AX7-G7-H7</f>
        <v>#REF!</v>
      </c>
      <c r="J7" s="213" t="e">
        <f aca="false">SUM(D7:I7)</f>
        <v>#NAME?</v>
      </c>
      <c r="K7" s="215"/>
      <c r="L7" s="216" t="n">
        <v>0.853037971695728</v>
      </c>
      <c r="M7" s="215" t="e">
        <f aca="false">M6-J6</f>
        <v>#NAME?</v>
      </c>
      <c r="N7" s="217" t="e">
        <f aca="false">J7*L7</f>
        <v>#NAME?</v>
      </c>
      <c r="O7" s="215"/>
      <c r="P7" s="218" t="n">
        <f aca="false">Inputs!E7</f>
        <v>2.878</v>
      </c>
      <c r="Q7" s="219" t="n">
        <f aca="false">Inputs!L7</f>
        <v>0.0529999999999999</v>
      </c>
      <c r="R7" s="220"/>
      <c r="S7" s="221" t="n">
        <f aca="false">Inputs!BE7/1000</f>
        <v>465.076019249182</v>
      </c>
      <c r="T7" s="221" t="e">
        <f aca="false">Inputs!AF7/1000-S7</f>
        <v>#REF!</v>
      </c>
      <c r="U7" s="221" t="e">
        <f aca="true">IF(ISERROR($A7),0,OFFSET(Options!$C$1,$A7+U$1,0)/1000)</f>
        <v>#NAME?</v>
      </c>
      <c r="V7" s="222" t="e">
        <f aca="false">SUM(S7:U7)</f>
        <v>#REF!</v>
      </c>
      <c r="W7" s="220"/>
      <c r="X7" s="214" t="n">
        <f aca="false">Inputs!BG7/10000</f>
        <v>373.362033836091</v>
      </c>
      <c r="Y7" s="214" t="e">
        <f aca="false">Inputs!AR7/10000-X7</f>
        <v>#REF!</v>
      </c>
      <c r="Z7" s="214" t="e">
        <f aca="true">IF(ISERROR($A7),0,OFFSET(Options!$C$1,$A7+Z$1,0))</f>
        <v>#NAME?</v>
      </c>
      <c r="AA7" s="213" t="e">
        <f aca="false">SUM(X7:Z7)</f>
        <v>#REF!</v>
      </c>
      <c r="AB7" s="220"/>
      <c r="AC7" s="221" t="n">
        <f aca="false">Inputs!BF7/1000</f>
        <v>-245.264713479001</v>
      </c>
      <c r="AD7" s="221" t="e">
        <f aca="false">Inputs!AL7/1000-AC7</f>
        <v>#REF!</v>
      </c>
      <c r="AE7" s="221" t="e">
        <f aca="true">IF(ISERROR($A7),0,OFFSET(Options!$C$1,$A7+AE$1,0)/1000)</f>
        <v>#NAME?</v>
      </c>
      <c r="AF7" s="222" t="e">
        <f aca="false">SUM(AC7:AE7)</f>
        <v>#REF!</v>
      </c>
      <c r="AG7" s="220"/>
      <c r="AH7" s="213" t="e">
        <f aca="false">(#REF!+#REF!)/10000/100</f>
        <v>#REF!</v>
      </c>
    </row>
    <row r="8" customFormat="false" ht="15.75" hidden="false" customHeight="false" outlineLevel="0" collapsed="false">
      <c r="A8" s="162" t="n">
        <f aca="false">MATCH(C8,Options!$C:$C,0)</f>
        <v>127</v>
      </c>
      <c r="B8" s="162" t="n">
        <f aca="false">MATCH(C8,Swaps!$C:$C,0)</f>
        <v>171</v>
      </c>
      <c r="C8" s="163" t="n">
        <f aca="false">Inputs!C8</f>
        <v>37316</v>
      </c>
      <c r="D8" s="213" t="n">
        <f aca="false">Inputs!AV8</f>
        <v>-76.4417204667666</v>
      </c>
      <c r="E8" s="214" t="n">
        <f aca="true">IF(ISERROR(B8),0,OFFSET(Swaps!$C$1,B8+$E$1,0))</f>
        <v>75.4873014954999</v>
      </c>
      <c r="F8" s="214" t="e">
        <f aca="true">IF(ISERROR(A8),0,OFFSET(Options!$C$1,A8+$F$1,0))</f>
        <v>#NAME?</v>
      </c>
      <c r="G8" s="214" t="n">
        <v>-11.4141510159482</v>
      </c>
      <c r="H8" s="214" t="e">
        <f aca="false">AH8*Inputs!N8</f>
        <v>#REF!</v>
      </c>
      <c r="I8" s="214" t="e">
        <f aca="false">Inputs!AX8-G8-H8</f>
        <v>#REF!</v>
      </c>
      <c r="J8" s="213" t="e">
        <f aca="false">SUM(D8:I8)</f>
        <v>#NAME?</v>
      </c>
      <c r="K8" s="215"/>
      <c r="L8" s="216" t="n">
        <v>0.814909479604671</v>
      </c>
      <c r="M8" s="215" t="e">
        <f aca="false">M7-J7</f>
        <v>#NAME?</v>
      </c>
      <c r="N8" s="217" t="e">
        <f aca="false">J8*L8</f>
        <v>#NAME?</v>
      </c>
      <c r="O8" s="215"/>
      <c r="P8" s="218" t="n">
        <f aca="false">Inputs!E8</f>
        <v>2.873</v>
      </c>
      <c r="Q8" s="219" t="n">
        <f aca="false">Inputs!L8</f>
        <v>0.0510000000000002</v>
      </c>
      <c r="R8" s="220"/>
      <c r="S8" s="221" t="n">
        <f aca="false">Inputs!BE8/1000</f>
        <v>244.772021943981</v>
      </c>
      <c r="T8" s="221" t="e">
        <f aca="false">Inputs!AF8/1000-S8</f>
        <v>#REF!</v>
      </c>
      <c r="U8" s="221" t="e">
        <f aca="true">IF(ISERROR($A8),0,OFFSET(Options!$C$1,$A8+U$1,0)/1000)</f>
        <v>#NAME?</v>
      </c>
      <c r="V8" s="222" t="e">
        <f aca="false">SUM(S8:U8)</f>
        <v>#REF!</v>
      </c>
      <c r="W8" s="220"/>
      <c r="X8" s="214" t="n">
        <f aca="false">Inputs!BG8/10000</f>
        <v>146.46409573759</v>
      </c>
      <c r="Y8" s="214" t="e">
        <f aca="false">Inputs!AR8/10000-X8</f>
        <v>#REF!</v>
      </c>
      <c r="Z8" s="214" t="e">
        <f aca="true">IF(ISERROR($A8),0,OFFSET(Options!$C$1,$A8+Z$1,0))</f>
        <v>#NAME?</v>
      </c>
      <c r="AA8" s="213" t="e">
        <f aca="false">SUM(X8:Z8)</f>
        <v>#REF!</v>
      </c>
      <c r="AB8" s="220"/>
      <c r="AC8" s="221" t="n">
        <f aca="false">Inputs!BF8/1000</f>
        <v>-90.2127664414811</v>
      </c>
      <c r="AD8" s="221" t="e">
        <f aca="false">Inputs!AL8/1000-AC8</f>
        <v>#REF!</v>
      </c>
      <c r="AE8" s="221" t="e">
        <f aca="true">IF(ISERROR($A8),0,OFFSET(Options!$C$1,$A8+AE$1,0)/1000)</f>
        <v>#NAME?</v>
      </c>
      <c r="AF8" s="222" t="e">
        <f aca="false">SUM(AC8:AE8)</f>
        <v>#REF!</v>
      </c>
      <c r="AG8" s="220"/>
      <c r="AH8" s="213" t="e">
        <f aca="false">(#REF!+#REF!)/10000/100</f>
        <v>#REF!</v>
      </c>
    </row>
    <row r="9" customFormat="false" ht="15.75" hidden="false" customHeight="false" outlineLevel="0" collapsed="false">
      <c r="A9" s="162" t="n">
        <f aca="false">MATCH(C9,Options!$C:$C,0)</f>
        <v>165</v>
      </c>
      <c r="B9" s="162" t="n">
        <f aca="false">MATCH(C9,Swaps!$C:$C,0)</f>
        <v>210</v>
      </c>
      <c r="C9" s="163" t="n">
        <f aca="false">Inputs!C9</f>
        <v>37347</v>
      </c>
      <c r="D9" s="213" t="n">
        <f aca="false">Inputs!AV9</f>
        <v>-259.474784416767</v>
      </c>
      <c r="E9" s="214" t="n">
        <f aca="true">IF(ISERROR(B9),0,OFFSET(Swaps!$C$1,B9+$E$1,0))</f>
        <v>28.274162476128</v>
      </c>
      <c r="F9" s="214" t="e">
        <f aca="true">IF(ISERROR(A9),0,OFFSET(Options!$C$1,A9+$F$1,0))</f>
        <v>#NAME?</v>
      </c>
      <c r="G9" s="214" t="n">
        <v>-5.46507442743894</v>
      </c>
      <c r="H9" s="214" t="e">
        <f aca="false">AH9*Inputs!N9</f>
        <v>#REF!</v>
      </c>
      <c r="I9" s="214" t="e">
        <f aca="false">Inputs!AX9-G9-H9</f>
        <v>#REF!</v>
      </c>
      <c r="J9" s="213" t="e">
        <f aca="false">SUM(D9:I9)</f>
        <v>#NAME?</v>
      </c>
      <c r="K9" s="215"/>
      <c r="L9" s="216" t="n">
        <v>0.760117580412931</v>
      </c>
      <c r="M9" s="215" t="e">
        <f aca="false">M8-J8</f>
        <v>#NAME?</v>
      </c>
      <c r="N9" s="217" t="e">
        <f aca="false">J9*L9</f>
        <v>#NAME?</v>
      </c>
      <c r="O9" s="215"/>
      <c r="P9" s="218" t="n">
        <f aca="false">Inputs!E9</f>
        <v>2.858</v>
      </c>
      <c r="Q9" s="219" t="n">
        <f aca="false">Inputs!L9</f>
        <v>0.0489999999999999</v>
      </c>
      <c r="R9" s="220"/>
      <c r="S9" s="221" t="n">
        <f aca="false">Inputs!BE9/1000</f>
        <v>213.97277455399</v>
      </c>
      <c r="T9" s="221" t="e">
        <f aca="false">Inputs!AF9/1000-S9</f>
        <v>#REF!</v>
      </c>
      <c r="U9" s="221" t="e">
        <f aca="true">IF(ISERROR($A9),0,OFFSET(Options!$C$1,$A9+U$1,0)/1000)</f>
        <v>#NAME?</v>
      </c>
      <c r="V9" s="222" t="e">
        <f aca="false">SUM(S9:U9)</f>
        <v>#REF!</v>
      </c>
      <c r="W9" s="220"/>
      <c r="X9" s="214" t="n">
        <f aca="false">Inputs!BG9/10000</f>
        <v>133.59356681003</v>
      </c>
      <c r="Y9" s="214" t="e">
        <f aca="false">Inputs!AR9/10000-X9</f>
        <v>#REF!</v>
      </c>
      <c r="Z9" s="214" t="e">
        <f aca="true">IF(ISERROR($A9),0,OFFSET(Options!$C$1,$A9+Z$1,0))</f>
        <v>#NAME?</v>
      </c>
      <c r="AA9" s="213" t="e">
        <f aca="false">SUM(X9:Z9)</f>
        <v>#REF!</v>
      </c>
      <c r="AB9" s="220"/>
      <c r="AC9" s="221" t="n">
        <f aca="false">Inputs!BF9/1000</f>
        <v>-46.2624874696012</v>
      </c>
      <c r="AD9" s="221" t="e">
        <f aca="false">Inputs!AL9/1000-AC9</f>
        <v>#REF!</v>
      </c>
      <c r="AE9" s="221" t="e">
        <f aca="true">IF(ISERROR($A9),0,OFFSET(Options!$C$1,$A9+AE$1,0)/1000)</f>
        <v>#NAME?</v>
      </c>
      <c r="AF9" s="222" t="e">
        <f aca="false">SUM(AC9:AE9)</f>
        <v>#REF!</v>
      </c>
      <c r="AG9" s="220"/>
      <c r="AH9" s="213" t="e">
        <f aca="false">(#REF!+#REF!)/10000/100</f>
        <v>#REF!</v>
      </c>
    </row>
    <row r="10" customFormat="false" ht="15.75" hidden="false" customHeight="false" outlineLevel="0" collapsed="false">
      <c r="A10" s="162" t="n">
        <f aca="false">MATCH(C10,Options!$C:$C,0)</f>
        <v>203</v>
      </c>
      <c r="B10" s="162" t="n">
        <f aca="false">MATCH(C10,Swaps!$C:$C,0)</f>
        <v>248</v>
      </c>
      <c r="C10" s="163" t="n">
        <f aca="false">Inputs!C10</f>
        <v>37377</v>
      </c>
      <c r="D10" s="213" t="n">
        <f aca="false">Inputs!AV10</f>
        <v>110.546619613233</v>
      </c>
      <c r="E10" s="214" t="n">
        <f aca="true">IF(ISERROR(B10),0,OFFSET(Swaps!$C$1,B10+$E$1,0))</f>
        <v>29.1622765921599</v>
      </c>
      <c r="F10" s="214" t="e">
        <f aca="true">IF(ISERROR(A10),0,OFFSET(Options!$C$1,A10+$F$1,0))</f>
        <v>#NAME?</v>
      </c>
      <c r="G10" s="214" t="n">
        <v>6.64979844103254</v>
      </c>
      <c r="H10" s="214" t="e">
        <f aca="false">AH10*Inputs!N10</f>
        <v>#REF!</v>
      </c>
      <c r="I10" s="214" t="e">
        <f aca="false">Inputs!AX10-G10-H10</f>
        <v>#REF!</v>
      </c>
      <c r="J10" s="213" t="e">
        <f aca="false">SUM(D10:I10)</f>
        <v>#NAME?</v>
      </c>
      <c r="K10" s="215"/>
      <c r="L10" s="216" t="n">
        <v>0.748612436480613</v>
      </c>
      <c r="M10" s="215" t="e">
        <f aca="false">M9-J9</f>
        <v>#NAME?</v>
      </c>
      <c r="N10" s="217" t="e">
        <f aca="false">J10*L10</f>
        <v>#NAME?</v>
      </c>
      <c r="O10" s="215"/>
      <c r="P10" s="218" t="n">
        <f aca="false">Inputs!E10</f>
        <v>2.899</v>
      </c>
      <c r="Q10" s="219" t="n">
        <f aca="false">Inputs!L10</f>
        <v>0.0470000000000002</v>
      </c>
      <c r="R10" s="220"/>
      <c r="S10" s="221" t="n">
        <f aca="false">Inputs!BE10/1000</f>
        <v>-599.274916400044</v>
      </c>
      <c r="T10" s="221" t="e">
        <f aca="false">Inputs!AF10/1000-S10</f>
        <v>#REF!</v>
      </c>
      <c r="U10" s="221" t="e">
        <f aca="true">IF(ISERROR($A10),0,OFFSET(Options!$C$1,$A10+U$1,0)/1000)</f>
        <v>#NAME?</v>
      </c>
      <c r="V10" s="222" t="e">
        <f aca="false">SUM(S10:U10)</f>
        <v>#REF!</v>
      </c>
      <c r="W10" s="220"/>
      <c r="X10" s="214" t="n">
        <f aca="false">Inputs!BG10/10000</f>
        <v>-325.327102655076</v>
      </c>
      <c r="Y10" s="214" t="e">
        <f aca="false">Inputs!AR10/10000-X10</f>
        <v>#REF!</v>
      </c>
      <c r="Z10" s="214" t="e">
        <f aca="true">IF(ISERROR($A10),0,OFFSET(Options!$C$1,$A10+Z$1,0))</f>
        <v>#NAME?</v>
      </c>
      <c r="AA10" s="213" t="e">
        <f aca="false">SUM(X10:Z10)</f>
        <v>#REF!</v>
      </c>
      <c r="AB10" s="220"/>
      <c r="AC10" s="221" t="n">
        <f aca="false">Inputs!BF10/1000</f>
        <v>90.3571217979102</v>
      </c>
      <c r="AD10" s="221" t="e">
        <f aca="false">Inputs!AL10/1000-AC10</f>
        <v>#REF!</v>
      </c>
      <c r="AE10" s="221" t="e">
        <f aca="true">IF(ISERROR($A10),0,OFFSET(Options!$C$1,$A10+AE$1,0)/1000)</f>
        <v>#NAME?</v>
      </c>
      <c r="AF10" s="222" t="e">
        <f aca="false">SUM(AC10:AE10)</f>
        <v>#REF!</v>
      </c>
      <c r="AG10" s="220"/>
      <c r="AH10" s="213" t="e">
        <f aca="false">(#REF!+#REF!)/10000/100</f>
        <v>#REF!</v>
      </c>
    </row>
    <row r="11" customFormat="false" ht="15.75" hidden="false" customHeight="false" outlineLevel="0" collapsed="false">
      <c r="A11" s="162" t="n">
        <f aca="false">MATCH(C11,Options!$C:$C,0)</f>
        <v>241</v>
      </c>
      <c r="B11" s="162" t="n">
        <f aca="false">MATCH(C11,Swaps!$C:$C,0)</f>
        <v>286</v>
      </c>
      <c r="C11" s="163" t="n">
        <f aca="false">Inputs!C11</f>
        <v>37408</v>
      </c>
      <c r="D11" s="213" t="n">
        <f aca="false">Inputs!AV11</f>
        <v>-165.811516866766</v>
      </c>
      <c r="E11" s="214" t="n">
        <f aca="true">IF(ISERROR(B11),0,OFFSET(Swaps!$C$1,B11+$E$1,0))</f>
        <v>28.166155491765</v>
      </c>
      <c r="F11" s="214" t="e">
        <f aca="true">IF(ISERROR(A11),0,OFFSET(Options!$C$1,A11+$F$1,0))</f>
        <v>#NAME?</v>
      </c>
      <c r="G11" s="214" t="n">
        <v>2.55968679810121</v>
      </c>
      <c r="H11" s="214" t="e">
        <f aca="false">AH11*Inputs!N11</f>
        <v>#REF!</v>
      </c>
      <c r="I11" s="214" t="e">
        <f aca="false">Inputs!AX11-G11-H11</f>
        <v>#REF!</v>
      </c>
      <c r="J11" s="213" t="e">
        <f aca="false">SUM(D11:I11)</f>
        <v>#NAME?</v>
      </c>
      <c r="K11" s="215"/>
      <c r="L11" s="216" t="n">
        <v>0.728667264628427</v>
      </c>
      <c r="M11" s="215" t="e">
        <f aca="false">M10-J10</f>
        <v>#NAME?</v>
      </c>
      <c r="N11" s="217" t="e">
        <f aca="false">J11*L11</f>
        <v>#NAME?</v>
      </c>
      <c r="O11" s="215"/>
      <c r="P11" s="218" t="n">
        <f aca="false">Inputs!E11</f>
        <v>2.947</v>
      </c>
      <c r="Q11" s="219" t="n">
        <f aca="false">Inputs!L11</f>
        <v>0.0449999999999999</v>
      </c>
      <c r="R11" s="220"/>
      <c r="S11" s="221" t="n">
        <f aca="false">Inputs!BE11/1000</f>
        <v>-457.503480820294</v>
      </c>
      <c r="T11" s="221" t="e">
        <f aca="false">Inputs!AF11/1000-S11</f>
        <v>#REF!</v>
      </c>
      <c r="U11" s="221" t="e">
        <f aca="true">IF(ISERROR($A11),0,OFFSET(Options!$C$1,$A11+U$1,0)/1000)</f>
        <v>#NAME?</v>
      </c>
      <c r="V11" s="222" t="e">
        <f aca="false">SUM(S11:U11)</f>
        <v>#REF!</v>
      </c>
      <c r="W11" s="220"/>
      <c r="X11" s="214" t="n">
        <f aca="false">Inputs!BG11/10000</f>
        <v>-202.824484097465</v>
      </c>
      <c r="Y11" s="214" t="e">
        <f aca="false">Inputs!AR11/10000-X11</f>
        <v>#REF!</v>
      </c>
      <c r="Z11" s="214" t="e">
        <f aca="true">IF(ISERROR($A11),0,OFFSET(Options!$C$1,$A11+Z$1,0))</f>
        <v>#NAME?</v>
      </c>
      <c r="AA11" s="213" t="e">
        <f aca="false">SUM(X11:Z11)</f>
        <v>#REF!</v>
      </c>
      <c r="AB11" s="220"/>
      <c r="AC11" s="221" t="n">
        <f aca="false">Inputs!BF11/1000</f>
        <v>55.2644470327932</v>
      </c>
      <c r="AD11" s="221" t="e">
        <f aca="false">Inputs!AL11/1000-AC11</f>
        <v>#REF!</v>
      </c>
      <c r="AE11" s="221" t="e">
        <f aca="true">IF(ISERROR($A11),0,OFFSET(Options!$C$1,$A11+AE$1,0)/1000)</f>
        <v>#NAME?</v>
      </c>
      <c r="AF11" s="222" t="e">
        <f aca="false">SUM(AC11:AE11)</f>
        <v>#REF!</v>
      </c>
      <c r="AG11" s="220"/>
      <c r="AH11" s="213" t="e">
        <f aca="false">(#REF!+#REF!)/10000/100</f>
        <v>#REF!</v>
      </c>
    </row>
    <row r="12" customFormat="false" ht="15.75" hidden="false" customHeight="false" outlineLevel="0" collapsed="false">
      <c r="A12" s="162" t="n">
        <f aca="false">MATCH(C12,Options!$C:$C,0)</f>
        <v>279</v>
      </c>
      <c r="B12" s="162" t="n">
        <f aca="false">MATCH(C12,Swaps!$C:$C,0)</f>
        <v>324</v>
      </c>
      <c r="C12" s="163" t="n">
        <f aca="false">Inputs!C12</f>
        <v>37438</v>
      </c>
      <c r="D12" s="213" t="n">
        <f aca="false">Inputs!AV12</f>
        <v>-62.5210125708713</v>
      </c>
      <c r="E12" s="214" t="n">
        <f aca="true">IF(ISERROR(B12),0,OFFSET(Swaps!$C$1,B12+$E$1,0))</f>
        <v>29.046695613305</v>
      </c>
      <c r="F12" s="214" t="e">
        <f aca="true">IF(ISERROR(A12),0,OFFSET(Options!$C$1,A12+$F$1,0))</f>
        <v>#NAME?</v>
      </c>
      <c r="G12" s="214" t="n">
        <v>3.28766852489298</v>
      </c>
      <c r="H12" s="214" t="e">
        <f aca="false">AH12*Inputs!N12</f>
        <v>#REF!</v>
      </c>
      <c r="I12" s="214" t="e">
        <f aca="false">Inputs!AX12-G12-H12</f>
        <v>#REF!</v>
      </c>
      <c r="J12" s="213" t="e">
        <f aca="false">SUM(D12:I12)</f>
        <v>#NAME?</v>
      </c>
      <c r="K12" s="215"/>
      <c r="L12" s="216" t="n">
        <v>0.717497631194721</v>
      </c>
      <c r="M12" s="215" t="e">
        <f aca="false">M11-J11</f>
        <v>#NAME?</v>
      </c>
      <c r="N12" s="217" t="e">
        <f aca="false">J12*L12</f>
        <v>#NAME?</v>
      </c>
      <c r="O12" s="215"/>
      <c r="P12" s="218" t="n">
        <f aca="false">Inputs!E12</f>
        <v>2.99</v>
      </c>
      <c r="Q12" s="219" t="n">
        <f aca="false">Inputs!L12</f>
        <v>0.0430000000000002</v>
      </c>
      <c r="R12" s="220"/>
      <c r="S12" s="221" t="n">
        <f aca="false">Inputs!BE12/1000</f>
        <v>-38.4008991452994</v>
      </c>
      <c r="T12" s="221" t="e">
        <f aca="false">Inputs!AF12/1000-S12</f>
        <v>#REF!</v>
      </c>
      <c r="U12" s="221" t="e">
        <f aca="true">IF(ISERROR($A12),0,OFFSET(Options!$C$1,$A12+U$1,0)/1000)</f>
        <v>#NAME?</v>
      </c>
      <c r="V12" s="222" t="e">
        <f aca="false">SUM(S12:U12)</f>
        <v>#REF!</v>
      </c>
      <c r="W12" s="220"/>
      <c r="X12" s="214" t="n">
        <f aca="false">Inputs!BG12/10000</f>
        <v>-6.09890300994902</v>
      </c>
      <c r="Y12" s="214" t="e">
        <f aca="false">Inputs!AR12/10000-X12</f>
        <v>#REF!</v>
      </c>
      <c r="Z12" s="214" t="e">
        <f aca="true">IF(ISERROR($A12),0,OFFSET(Options!$C$1,$A12+Z$1,0))</f>
        <v>#NAME?</v>
      </c>
      <c r="AA12" s="213" t="e">
        <f aca="false">SUM(X12:Z12)</f>
        <v>#REF!</v>
      </c>
      <c r="AB12" s="220"/>
      <c r="AC12" s="221" t="n">
        <f aca="false">Inputs!BF12/1000</f>
        <v>4.06708676250384</v>
      </c>
      <c r="AD12" s="221" t="e">
        <f aca="false">Inputs!AL12/1000-AC12</f>
        <v>#REF!</v>
      </c>
      <c r="AE12" s="221" t="e">
        <f aca="true">IF(ISERROR($A12),0,OFFSET(Options!$C$1,$A12+AE$1,0)/1000)</f>
        <v>#NAME?</v>
      </c>
      <c r="AF12" s="222" t="e">
        <f aca="false">SUM(AC12:AE12)</f>
        <v>#REF!</v>
      </c>
      <c r="AG12" s="220"/>
      <c r="AH12" s="213" t="e">
        <f aca="false">(#REF!+#REF!)/10000/100</f>
        <v>#REF!</v>
      </c>
    </row>
    <row r="13" customFormat="false" ht="15.75" hidden="false" customHeight="false" outlineLevel="0" collapsed="false">
      <c r="A13" s="162" t="n">
        <f aca="false">MATCH(C13,Options!$C:$C,0)</f>
        <v>317</v>
      </c>
      <c r="B13" s="162" t="n">
        <f aca="false">MATCH(C13,Swaps!$C:$C,0)</f>
        <v>362</v>
      </c>
      <c r="C13" s="163" t="n">
        <f aca="false">Inputs!C13</f>
        <v>37469</v>
      </c>
      <c r="D13" s="213" t="n">
        <f aca="false">Inputs!AV13</f>
        <v>129.684738853233</v>
      </c>
      <c r="E13" s="214" t="n">
        <f aca="true">IF(ISERROR(B13),0,OFFSET(Swaps!$C$1,B13+$E$1,0))</f>
        <v>28.9813797829291</v>
      </c>
      <c r="F13" s="214" t="e">
        <f aca="true">IF(ISERROR(A13),0,OFFSET(Options!$C$1,A13+$F$1,0))</f>
        <v>#NAME?</v>
      </c>
      <c r="G13" s="214" t="n">
        <v>3.04485266453139</v>
      </c>
      <c r="H13" s="214" t="e">
        <f aca="false">AH13*Inputs!N13</f>
        <v>#REF!</v>
      </c>
      <c r="I13" s="214" t="e">
        <f aca="false">Inputs!AX13-G13-H13</f>
        <v>#REF!</v>
      </c>
      <c r="J13" s="213" t="e">
        <f aca="false">SUM(D13:I13)</f>
        <v>#NAME?</v>
      </c>
      <c r="K13" s="215"/>
      <c r="L13" s="216" t="n">
        <v>0.711259496295897</v>
      </c>
      <c r="M13" s="215" t="e">
        <f aca="false">M12-J12</f>
        <v>#NAME?</v>
      </c>
      <c r="N13" s="217" t="e">
        <f aca="false">J13*L13</f>
        <v>#NAME?</v>
      </c>
      <c r="O13" s="215"/>
      <c r="P13" s="218" t="n">
        <f aca="false">Inputs!E13</f>
        <v>3.033</v>
      </c>
      <c r="Q13" s="219" t="n">
        <f aca="false">Inputs!L13</f>
        <v>0.0409999999999999</v>
      </c>
      <c r="R13" s="220"/>
      <c r="S13" s="221" t="n">
        <f aca="false">Inputs!BE13/1000</f>
        <v>41.386498452136</v>
      </c>
      <c r="T13" s="221" t="e">
        <f aca="false">Inputs!AF13/1000-S13</f>
        <v>#REF!</v>
      </c>
      <c r="U13" s="221" t="e">
        <f aca="true">IF(ISERROR($A13),0,OFFSET(Options!$C$1,$A13+U$1,0)/1000)</f>
        <v>#NAME?</v>
      </c>
      <c r="V13" s="222" t="e">
        <f aca="false">SUM(S13:U13)</f>
        <v>#REF!</v>
      </c>
      <c r="W13" s="220"/>
      <c r="X13" s="214" t="n">
        <f aca="false">Inputs!BG13/10000</f>
        <v>23.289688593447</v>
      </c>
      <c r="Y13" s="214" t="e">
        <f aca="false">Inputs!AR13/10000-X13</f>
        <v>#REF!</v>
      </c>
      <c r="Z13" s="214" t="e">
        <f aca="true">IF(ISERROR($A13),0,OFFSET(Options!$C$1,$A13+Z$1,0))</f>
        <v>#NAME?</v>
      </c>
      <c r="AA13" s="213" t="e">
        <f aca="false">SUM(X13:Z13)</f>
        <v>#REF!</v>
      </c>
      <c r="AB13" s="220"/>
      <c r="AC13" s="221" t="n">
        <f aca="false">Inputs!BF13/1000</f>
        <v>-3.95537188302693</v>
      </c>
      <c r="AD13" s="221" t="e">
        <f aca="false">Inputs!AL13/1000-AC13</f>
        <v>#REF!</v>
      </c>
      <c r="AE13" s="221" t="e">
        <f aca="true">IF(ISERROR($A13),0,OFFSET(Options!$C$1,$A13+AE$1,0)/1000)</f>
        <v>#NAME?</v>
      </c>
      <c r="AF13" s="222" t="e">
        <f aca="false">SUM(AC13:AE13)</f>
        <v>#REF!</v>
      </c>
      <c r="AG13" s="220"/>
      <c r="AH13" s="213" t="e">
        <f aca="false">(#REF!+#REF!)/10000/100</f>
        <v>#REF!</v>
      </c>
    </row>
    <row r="14" customFormat="false" ht="15.75" hidden="false" customHeight="false" outlineLevel="0" collapsed="false">
      <c r="A14" s="162" t="n">
        <f aca="false">MATCH(C14,Options!$C:$C,0)</f>
        <v>355</v>
      </c>
      <c r="B14" s="162" t="n">
        <f aca="false">MATCH(C14,Swaps!$C:$C,0)</f>
        <v>400</v>
      </c>
      <c r="C14" s="163" t="n">
        <f aca="false">Inputs!C14</f>
        <v>37500</v>
      </c>
      <c r="D14" s="213" t="n">
        <f aca="false">Inputs!AV14</f>
        <v>357.77810301</v>
      </c>
      <c r="E14" s="214" t="n">
        <f aca="true">IF(ISERROR(B14),0,OFFSET(Swaps!$C$1,B14+$E$1,0))</f>
        <v>27.9809577343548</v>
      </c>
      <c r="F14" s="214" t="e">
        <f aca="true">IF(ISERROR(A14),0,OFFSET(Options!$C$1,A14+$F$1,0))</f>
        <v>#NAME?</v>
      </c>
      <c r="G14" s="214" t="n">
        <v>3.49587974361702</v>
      </c>
      <c r="H14" s="214" t="e">
        <f aca="false">AH14*Inputs!N14</f>
        <v>#REF!</v>
      </c>
      <c r="I14" s="214" t="e">
        <f aca="false">Inputs!AX14-G14-H14</f>
        <v>#REF!</v>
      </c>
      <c r="J14" s="213" t="e">
        <f aca="false">SUM(D14:I14)</f>
        <v>#NAME?</v>
      </c>
      <c r="K14" s="215"/>
      <c r="L14" s="216" t="n">
        <v>0.703238435003693</v>
      </c>
      <c r="M14" s="215" t="e">
        <f aca="false">M13-J13</f>
        <v>#NAME?</v>
      </c>
      <c r="N14" s="217" t="e">
        <f aca="false">J14*L14</f>
        <v>#NAME?</v>
      </c>
      <c r="O14" s="215"/>
      <c r="P14" s="218" t="n">
        <f aca="false">Inputs!E14</f>
        <v>3.048</v>
      </c>
      <c r="Q14" s="219" t="n">
        <f aca="false">Inputs!L14</f>
        <v>0.0409999999999999</v>
      </c>
      <c r="R14" s="220"/>
      <c r="S14" s="221" t="n">
        <f aca="false">Inputs!BE14/1000</f>
        <v>-24.4367105946457</v>
      </c>
      <c r="T14" s="221" t="e">
        <f aca="false">Inputs!AF14/1000-S14</f>
        <v>#REF!</v>
      </c>
      <c r="U14" s="221" t="e">
        <f aca="true">IF(ISERROR($A14),0,OFFSET(Options!$C$1,$A14+U$1,0)/1000)</f>
        <v>#NAME?</v>
      </c>
      <c r="V14" s="222" t="e">
        <f aca="false">SUM(S14:U14)</f>
        <v>#REF!</v>
      </c>
      <c r="W14" s="220"/>
      <c r="X14" s="214" t="n">
        <f aca="false">Inputs!BG14/10000</f>
        <v>5.14313705402872</v>
      </c>
      <c r="Y14" s="214" t="e">
        <f aca="false">Inputs!AR14/10000-X14</f>
        <v>#REF!</v>
      </c>
      <c r="Z14" s="214" t="e">
        <f aca="true">IF(ISERROR($A14),0,OFFSET(Options!$C$1,$A14+Z$1,0))</f>
        <v>#NAME?</v>
      </c>
      <c r="AA14" s="213" t="e">
        <f aca="false">SUM(X14:Z14)</f>
        <v>#REF!</v>
      </c>
      <c r="AB14" s="220"/>
      <c r="AC14" s="221" t="n">
        <f aca="false">Inputs!BF14/1000</f>
        <v>2.35054658418081</v>
      </c>
      <c r="AD14" s="221" t="e">
        <f aca="false">Inputs!AL14/1000-AC14</f>
        <v>#REF!</v>
      </c>
      <c r="AE14" s="221" t="e">
        <f aca="true">IF(ISERROR($A14),0,OFFSET(Options!$C$1,$A14+AE$1,0)/1000)</f>
        <v>#NAME?</v>
      </c>
      <c r="AF14" s="222" t="e">
        <f aca="false">SUM(AC14:AE14)</f>
        <v>#REF!</v>
      </c>
      <c r="AG14" s="220"/>
      <c r="AH14" s="213" t="e">
        <f aca="false">(#REF!+#REF!)/10000/100</f>
        <v>#REF!</v>
      </c>
    </row>
    <row r="15" customFormat="false" ht="15.75" hidden="false" customHeight="false" outlineLevel="0" collapsed="false">
      <c r="A15" s="162" t="n">
        <f aca="false">MATCH(C15,Options!$C:$C,0)</f>
        <v>393</v>
      </c>
      <c r="B15" s="162" t="n">
        <f aca="false">MATCH(C15,Swaps!$C:$C,0)</f>
        <v>438</v>
      </c>
      <c r="C15" s="163" t="n">
        <f aca="false">Inputs!C15</f>
        <v>37530</v>
      </c>
      <c r="D15" s="213" t="n">
        <f aca="false">Inputs!AV15</f>
        <v>141.34956506</v>
      </c>
      <c r="E15" s="214" t="n">
        <f aca="true">IF(ISERROR(B15),0,OFFSET(Swaps!$C$1,B15+$E$1,0))</f>
        <v>28.8439619281104</v>
      </c>
      <c r="F15" s="214" t="e">
        <f aca="true">IF(ISERROR(A15),0,OFFSET(Options!$C$1,A15+$F$1,0))</f>
        <v>#NAME?</v>
      </c>
      <c r="G15" s="214" t="n">
        <v>1.64267533817429</v>
      </c>
      <c r="H15" s="214" t="e">
        <f aca="false">AH15*Inputs!N15</f>
        <v>#REF!</v>
      </c>
      <c r="I15" s="214" t="e">
        <f aca="false">Inputs!AX15-G15-H15</f>
        <v>#REF!</v>
      </c>
      <c r="J15" s="213" t="e">
        <f aca="false">SUM(D15:I15)</f>
        <v>#NAME?</v>
      </c>
      <c r="K15" s="215"/>
      <c r="L15" s="216" t="n">
        <v>0.690842249370286</v>
      </c>
      <c r="M15" s="215" t="e">
        <f aca="false">M14-J14</f>
        <v>#NAME?</v>
      </c>
      <c r="N15" s="217" t="e">
        <f aca="false">J15*L15</f>
        <v>#NAME?</v>
      </c>
      <c r="O15" s="215"/>
      <c r="P15" s="218" t="n">
        <f aca="false">Inputs!E15</f>
        <v>3.088</v>
      </c>
      <c r="Q15" s="219" t="n">
        <f aca="false">Inputs!L15</f>
        <v>0.0409999999999999</v>
      </c>
      <c r="R15" s="220"/>
      <c r="S15" s="221" t="n">
        <f aca="false">Inputs!BE15/1000</f>
        <v>-16.1109377182412</v>
      </c>
      <c r="T15" s="221" t="e">
        <f aca="false">Inputs!AF15/1000-S15</f>
        <v>#REF!</v>
      </c>
      <c r="U15" s="221" t="e">
        <f aca="true">IF(ISERROR($A15),0,OFFSET(Options!$C$1,$A15+U$1,0)/1000)</f>
        <v>#NAME?</v>
      </c>
      <c r="V15" s="222" t="e">
        <f aca="false">SUM(S15:U15)</f>
        <v>#REF!</v>
      </c>
      <c r="W15" s="220"/>
      <c r="X15" s="214" t="n">
        <f aca="false">Inputs!BG15/10000</f>
        <v>3.09231836220388</v>
      </c>
      <c r="Y15" s="214" t="e">
        <f aca="false">Inputs!AR15/10000-X15</f>
        <v>#REF!</v>
      </c>
      <c r="Z15" s="214" t="e">
        <f aca="true">IF(ISERROR($A15),0,OFFSET(Options!$C$1,$A15+Z$1,0))</f>
        <v>#NAME?</v>
      </c>
      <c r="AA15" s="213" t="e">
        <f aca="false">SUM(X15:Z15)</f>
        <v>#REF!</v>
      </c>
      <c r="AB15" s="220"/>
      <c r="AC15" s="221" t="n">
        <f aca="false">Inputs!BF15/1000</f>
        <v>0.210330762689957</v>
      </c>
      <c r="AD15" s="221" t="e">
        <f aca="false">Inputs!AL15/1000-AC15</f>
        <v>#REF!</v>
      </c>
      <c r="AE15" s="221" t="e">
        <f aca="true">IF(ISERROR($A15),0,OFFSET(Options!$C$1,$A15+AE$1,0)/1000)</f>
        <v>#NAME?</v>
      </c>
      <c r="AF15" s="222" t="e">
        <f aca="false">SUM(AC15:AE15)</f>
        <v>#REF!</v>
      </c>
      <c r="AG15" s="220"/>
      <c r="AH15" s="213" t="e">
        <f aca="false">(#REF!+#REF!)/10000/100</f>
        <v>#REF!</v>
      </c>
    </row>
    <row r="16" customFormat="false" ht="15.75" hidden="false" customHeight="false" outlineLevel="0" collapsed="false">
      <c r="A16" s="162" t="n">
        <f aca="false">MATCH(C16,Options!$C:$C,0)</f>
        <v>431</v>
      </c>
      <c r="B16" s="162" t="n">
        <f aca="false">MATCH(C16,Swaps!$C:$C,0)</f>
        <v>476</v>
      </c>
      <c r="C16" s="163" t="n">
        <f aca="false">Inputs!C16</f>
        <v>37561</v>
      </c>
      <c r="D16" s="213" t="n">
        <f aca="false">Inputs!AV16</f>
        <v>-285.36416773</v>
      </c>
      <c r="E16" s="214" t="n">
        <f aca="true">IF(ISERROR(B16),0,OFFSET(Swaps!$C$1,B16+$E$1,0))</f>
        <v>27.8383891451723</v>
      </c>
      <c r="F16" s="214" t="e">
        <f aca="true">IF(ISERROR(A16),0,OFFSET(Options!$C$1,A16+$F$1,0))</f>
        <v>#NAME?</v>
      </c>
      <c r="G16" s="214" t="n">
        <v>3.21133390503928</v>
      </c>
      <c r="H16" s="214" t="e">
        <f aca="false">AH16*Inputs!N16</f>
        <v>#REF!</v>
      </c>
      <c r="I16" s="214" t="e">
        <f aca="false">Inputs!AX16-G16-H16</f>
        <v>#REF!</v>
      </c>
      <c r="J16" s="213" t="e">
        <f aca="false">SUM(D16:I16)</f>
        <v>#NAME?</v>
      </c>
      <c r="K16" s="215"/>
      <c r="L16" s="216" t="n">
        <v>0.684834251069757</v>
      </c>
      <c r="M16" s="215" t="e">
        <f aca="false">M15-J15</f>
        <v>#NAME?</v>
      </c>
      <c r="N16" s="217" t="e">
        <f aca="false">J16*L16</f>
        <v>#NAME?</v>
      </c>
      <c r="O16" s="215"/>
      <c r="P16" s="218" t="n">
        <f aca="false">Inputs!E16</f>
        <v>3.283</v>
      </c>
      <c r="Q16" s="219" t="n">
        <f aca="false">Inputs!L16</f>
        <v>0.0409999999999999</v>
      </c>
      <c r="R16" s="220"/>
      <c r="S16" s="221" t="n">
        <f aca="false">Inputs!BE16/1000</f>
        <v>-106.495056224635</v>
      </c>
      <c r="T16" s="221" t="e">
        <f aca="false">Inputs!AF16/1000-S16</f>
        <v>#REF!</v>
      </c>
      <c r="U16" s="221" t="e">
        <f aca="true">IF(ISERROR($A16),0,OFFSET(Options!$C$1,$A16+U$1,0)/1000)</f>
        <v>#NAME?</v>
      </c>
      <c r="V16" s="222" t="e">
        <f aca="false">SUM(S16:U16)</f>
        <v>#REF!</v>
      </c>
      <c r="W16" s="220"/>
      <c r="X16" s="214" t="n">
        <f aca="false">Inputs!BG16/10000</f>
        <v>-12.0071391631131</v>
      </c>
      <c r="Y16" s="214" t="e">
        <f aca="false">Inputs!AR16/10000-X16</f>
        <v>#REF!</v>
      </c>
      <c r="Z16" s="214" t="e">
        <f aca="true">IF(ISERROR($A16),0,OFFSET(Options!$C$1,$A16+Z$1,0))</f>
        <v>#NAME?</v>
      </c>
      <c r="AA16" s="213" t="e">
        <f aca="false">SUM(X16:Z16)</f>
        <v>#REF!</v>
      </c>
      <c r="AB16" s="220"/>
      <c r="AC16" s="221" t="n">
        <f aca="false">Inputs!BF16/1000</f>
        <v>8.25612017443919</v>
      </c>
      <c r="AD16" s="221" t="e">
        <f aca="false">Inputs!AL16/1000-AC16</f>
        <v>#REF!</v>
      </c>
      <c r="AE16" s="221" t="e">
        <f aca="true">IF(ISERROR($A16),0,OFFSET(Options!$C$1,$A16+AE$1,0)/1000)</f>
        <v>#NAME?</v>
      </c>
      <c r="AF16" s="222" t="e">
        <f aca="false">SUM(AC16:AE16)</f>
        <v>#REF!</v>
      </c>
      <c r="AG16" s="220"/>
      <c r="AH16" s="213" t="e">
        <f aca="false">(#REF!+#REF!)/10000/100</f>
        <v>#REF!</v>
      </c>
    </row>
    <row r="17" customFormat="false" ht="15.75" hidden="false" customHeight="false" outlineLevel="0" collapsed="false">
      <c r="A17" s="162" t="n">
        <f aca="false">MATCH(C17,Options!$C:$C,0)</f>
        <v>469</v>
      </c>
      <c r="B17" s="162" t="n">
        <f aca="false">MATCH(C17,Swaps!$C:$C,0)</f>
        <v>514</v>
      </c>
      <c r="C17" s="201" t="n">
        <f aca="false">Inputs!C17</f>
        <v>37591</v>
      </c>
      <c r="D17" s="204" t="n">
        <f aca="false">Inputs!AV17</f>
        <v>-217.70040843</v>
      </c>
      <c r="E17" s="223" t="n">
        <f aca="true">IF(ISERROR(B17),0,OFFSET(Swaps!$C$1,B17+$E$1,0))</f>
        <v>28.6881564761025</v>
      </c>
      <c r="F17" s="223" t="e">
        <f aca="true">IF(ISERROR(A17),0,OFFSET(Options!$C$1,A17+$F$1,0))</f>
        <v>#NAME?</v>
      </c>
      <c r="G17" s="223" t="n">
        <v>2.72517647988025</v>
      </c>
      <c r="H17" s="223" t="e">
        <f aca="false">AH17*Inputs!N17</f>
        <v>#REF!</v>
      </c>
      <c r="I17" s="223" t="e">
        <f aca="false">Inputs!AX17-G17-H17</f>
        <v>#REF!</v>
      </c>
      <c r="J17" s="204" t="e">
        <f aca="false">SUM(D17:I17)</f>
        <v>#NAME?</v>
      </c>
      <c r="K17" s="205" t="e">
        <f aca="false">SUM(J6:J17)</f>
        <v>#NAME?</v>
      </c>
      <c r="L17" s="206" t="n">
        <v>0.661954626841514</v>
      </c>
      <c r="M17" s="207" t="e">
        <f aca="false">M16-J16</f>
        <v>#NAME?</v>
      </c>
      <c r="N17" s="205" t="e">
        <f aca="false">J17*L17</f>
        <v>#NAME?</v>
      </c>
      <c r="O17" s="205" t="e">
        <f aca="false">SUM(N6:N17)</f>
        <v>#NAME?</v>
      </c>
      <c r="P17" s="208" t="n">
        <f aca="false">Inputs!E17</f>
        <v>3.483</v>
      </c>
      <c r="Q17" s="209" t="n">
        <f aca="false">Inputs!L17</f>
        <v>0.0409999999999999</v>
      </c>
      <c r="R17" s="210"/>
      <c r="S17" s="224" t="n">
        <f aca="false">Inputs!BE17/1000</f>
        <v>-217.449399626908</v>
      </c>
      <c r="T17" s="224" t="e">
        <f aca="false">Inputs!AF17/1000-S17</f>
        <v>#REF!</v>
      </c>
      <c r="U17" s="224" t="e">
        <f aca="true">IF(ISERROR($A17),0,OFFSET(Options!$C$1,$A17+U$1,0)/1000)</f>
        <v>#NAME?</v>
      </c>
      <c r="V17" s="225" t="e">
        <f aca="false">SUM(S17:U17)</f>
        <v>#REF!</v>
      </c>
      <c r="W17" s="210"/>
      <c r="X17" s="223" t="n">
        <f aca="false">Inputs!BG17/10000</f>
        <v>-27.7002341549887</v>
      </c>
      <c r="Y17" s="223" t="e">
        <f aca="false">Inputs!AR17/10000-X17</f>
        <v>#REF!</v>
      </c>
      <c r="Z17" s="223" t="e">
        <f aca="true">IF(ISERROR($A17),0,OFFSET(Options!$C$1,$A17+Z$1,0))</f>
        <v>#NAME?</v>
      </c>
      <c r="AA17" s="204" t="e">
        <f aca="false">SUM(X17:Z17)</f>
        <v>#REF!</v>
      </c>
      <c r="AB17" s="210"/>
      <c r="AC17" s="224" t="n">
        <f aca="false">Inputs!BF17/1000</f>
        <v>14.5034433016376</v>
      </c>
      <c r="AD17" s="224" t="e">
        <f aca="false">Inputs!AL17/1000-AC17</f>
        <v>#REF!</v>
      </c>
      <c r="AE17" s="224" t="e">
        <f aca="true">IF(ISERROR($A17),0,OFFSET(Options!$C$1,$A17+AE$1,0)/1000)</f>
        <v>#NAME?</v>
      </c>
      <c r="AF17" s="225" t="e">
        <f aca="false">SUM(AC17:AE17)</f>
        <v>#REF!</v>
      </c>
      <c r="AG17" s="210"/>
      <c r="AH17" s="204" t="e">
        <f aca="false">(#REF!+#REF!)/10000/100</f>
        <v>#REF!</v>
      </c>
    </row>
    <row r="18" customFormat="false" ht="15.75" hidden="false" customHeight="false" outlineLevel="0" collapsed="false">
      <c r="A18" s="162" t="n">
        <f aca="false">MATCH(C18,Options!$C:$C,0)</f>
        <v>507</v>
      </c>
      <c r="B18" s="162" t="n">
        <f aca="false">MATCH(C18,Swaps!$C:$C,0)</f>
        <v>552</v>
      </c>
      <c r="C18" s="163" t="n">
        <f aca="false">Inputs!C18</f>
        <v>37622</v>
      </c>
      <c r="D18" s="213" t="n">
        <f aca="false">Inputs!AV18</f>
        <v>5.54005694326924</v>
      </c>
      <c r="E18" s="214" t="n">
        <f aca="true">IF(ISERROR(B18),0,OFFSET(Swaps!$C$1,B18+$E$1,0))</f>
        <v>0</v>
      </c>
      <c r="F18" s="214" t="e">
        <f aca="true">IF(ISERROR(A18),0,OFFSET(Options!$C$1,A18+$F$1,0))</f>
        <v>#NAME?</v>
      </c>
      <c r="G18" s="214" t="n">
        <v>1.96439635885645</v>
      </c>
      <c r="H18" s="214" t="e">
        <f aca="false">AH18*Inputs!N18</f>
        <v>#REF!</v>
      </c>
      <c r="I18" s="214" t="e">
        <f aca="false">Inputs!AX18-G18-H18</f>
        <v>#REF!</v>
      </c>
      <c r="J18" s="213" t="e">
        <f aca="false">SUM(D18:I18)</f>
        <v>#NAME?</v>
      </c>
      <c r="K18" s="215"/>
      <c r="L18" s="216" t="n">
        <v>0.649023141794493</v>
      </c>
      <c r="M18" s="215" t="e">
        <f aca="false">M17-J17</f>
        <v>#NAME?</v>
      </c>
      <c r="N18" s="217" t="e">
        <f aca="false">J18*L18</f>
        <v>#NAME?</v>
      </c>
      <c r="O18" s="215"/>
      <c r="P18" s="218" t="n">
        <f aca="false">Inputs!E18</f>
        <v>3.613</v>
      </c>
      <c r="Q18" s="219" t="n">
        <f aca="false">Inputs!L18</f>
        <v>0.0409999999999999</v>
      </c>
      <c r="R18" s="220"/>
      <c r="S18" s="221" t="n">
        <f aca="false">Inputs!BE18/1000</f>
        <v>-283.924318162732</v>
      </c>
      <c r="T18" s="221" t="e">
        <f aca="false">Inputs!AF18/1000-S18</f>
        <v>#REF!</v>
      </c>
      <c r="U18" s="221" t="e">
        <f aca="true">IF(ISERROR($A18),0,OFFSET(Options!$C$1,$A18+U$1,0)/1000)</f>
        <v>#NAME?</v>
      </c>
      <c r="V18" s="222" t="e">
        <f aca="false">SUM(S18:U18)</f>
        <v>#REF!</v>
      </c>
      <c r="W18" s="220"/>
      <c r="X18" s="214" t="n">
        <f aca="false">Inputs!BG18/10000</f>
        <v>-34.6311245418473</v>
      </c>
      <c r="Y18" s="214" t="e">
        <f aca="false">Inputs!AR18/10000-X18</f>
        <v>#REF!</v>
      </c>
      <c r="Z18" s="214" t="e">
        <f aca="true">IF(ISERROR($A18),0,OFFSET(Options!$C$1,$A18+Z$1,0))</f>
        <v>#NAME?</v>
      </c>
      <c r="AA18" s="213" t="e">
        <f aca="false">SUM(X18:Z18)</f>
        <v>#REF!</v>
      </c>
      <c r="AB18" s="220"/>
      <c r="AC18" s="221" t="n">
        <f aca="false">Inputs!BF18/1000</f>
        <v>19.5804552076266</v>
      </c>
      <c r="AD18" s="221" t="e">
        <f aca="false">Inputs!AL18/1000-AC18</f>
        <v>#REF!</v>
      </c>
      <c r="AE18" s="221" t="e">
        <f aca="true">IF(ISERROR($A18),0,OFFSET(Options!$C$1,$A18+AE$1,0)/1000)</f>
        <v>#NAME?</v>
      </c>
      <c r="AF18" s="222" t="e">
        <f aca="false">SUM(AC18:AE18)</f>
        <v>#REF!</v>
      </c>
      <c r="AG18" s="220"/>
      <c r="AH18" s="213" t="e">
        <f aca="false">(#REF!+#REF!)/10000/100</f>
        <v>#REF!</v>
      </c>
    </row>
    <row r="19" customFormat="false" ht="15.75" hidden="false" customHeight="false" outlineLevel="0" collapsed="false">
      <c r="A19" s="162" t="n">
        <f aca="false">MATCH(C19,Options!$C:$C,0)</f>
        <v>545</v>
      </c>
      <c r="B19" s="162" t="n">
        <f aca="false">MATCH(C19,Swaps!$C:$C,0)</f>
        <v>590</v>
      </c>
      <c r="C19" s="163" t="n">
        <f aca="false">Inputs!C19</f>
        <v>37653</v>
      </c>
      <c r="D19" s="213" t="n">
        <f aca="false">Inputs!AV19</f>
        <v>-150.125231388202</v>
      </c>
      <c r="E19" s="214" t="n">
        <f aca="true">IF(ISERROR(B19),0,OFFSET(Swaps!$C$1,B19+$E$1,0))</f>
        <v>0</v>
      </c>
      <c r="F19" s="214" t="e">
        <f aca="true">IF(ISERROR(A19),0,OFFSET(Options!$C$1,A19+$F$1,0))</f>
        <v>#NAME?</v>
      </c>
      <c r="G19" s="214" t="n">
        <v>1.97174482301364</v>
      </c>
      <c r="H19" s="214" t="e">
        <f aca="false">AH19*Inputs!N19</f>
        <v>#REF!</v>
      </c>
      <c r="I19" s="214" t="e">
        <f aca="false">Inputs!AX19-G19-H19</f>
        <v>#REF!</v>
      </c>
      <c r="J19" s="213" t="e">
        <f aca="false">SUM(D19:I19)</f>
        <v>#NAME?</v>
      </c>
      <c r="K19" s="215"/>
      <c r="L19" s="216" t="n">
        <v>0.633927698330541</v>
      </c>
      <c r="M19" s="215" t="e">
        <f aca="false">M18-J18</f>
        <v>#NAME?</v>
      </c>
      <c r="N19" s="217" t="e">
        <f aca="false">J19*L19</f>
        <v>#NAME?</v>
      </c>
      <c r="O19" s="215"/>
      <c r="P19" s="218" t="n">
        <f aca="false">Inputs!E19</f>
        <v>3.543</v>
      </c>
      <c r="Q19" s="219" t="n">
        <f aca="false">Inputs!L19</f>
        <v>0.0410000000000004</v>
      </c>
      <c r="R19" s="220"/>
      <c r="S19" s="221" t="n">
        <f aca="false">Inputs!BE19/1000</f>
        <v>-179.206067162033</v>
      </c>
      <c r="T19" s="221" t="e">
        <f aca="false">Inputs!AF19/1000-S19</f>
        <v>#REF!</v>
      </c>
      <c r="U19" s="221" t="e">
        <f aca="true">IF(ISERROR($A19),0,OFFSET(Options!$C$1,$A19+U$1,0)/1000)</f>
        <v>#NAME?</v>
      </c>
      <c r="V19" s="222" t="e">
        <f aca="false">SUM(S19:U19)</f>
        <v>#REF!</v>
      </c>
      <c r="W19" s="220"/>
      <c r="X19" s="214" t="n">
        <f aca="false">Inputs!BG19/10000</f>
        <v>-17.8821988288998</v>
      </c>
      <c r="Y19" s="214" t="e">
        <f aca="false">Inputs!AR19/10000-X19</f>
        <v>#REF!</v>
      </c>
      <c r="Z19" s="214" t="e">
        <f aca="true">IF(ISERROR($A19),0,OFFSET(Options!$C$1,$A19+Z$1,0))</f>
        <v>#NAME?</v>
      </c>
      <c r="AA19" s="213" t="e">
        <f aca="false">SUM(X19:Z19)</f>
        <v>#REF!</v>
      </c>
      <c r="AB19" s="220"/>
      <c r="AC19" s="221" t="n">
        <f aca="false">Inputs!BF19/1000</f>
        <v>12.8759063540942</v>
      </c>
      <c r="AD19" s="221" t="e">
        <f aca="false">Inputs!AL19/1000-AC19</f>
        <v>#REF!</v>
      </c>
      <c r="AE19" s="221" t="e">
        <f aca="true">IF(ISERROR($A19),0,OFFSET(Options!$C$1,$A19+AE$1,0)/1000)</f>
        <v>#NAME?</v>
      </c>
      <c r="AF19" s="222" t="e">
        <f aca="false">SUM(AC19:AE19)</f>
        <v>#REF!</v>
      </c>
      <c r="AG19" s="220"/>
      <c r="AH19" s="213" t="e">
        <f aca="false">(#REF!+#REF!)/10000/100</f>
        <v>#REF!</v>
      </c>
    </row>
    <row r="20" customFormat="false" ht="15.75" hidden="false" customHeight="false" outlineLevel="0" collapsed="false">
      <c r="A20" s="162" t="n">
        <f aca="false">MATCH(C20,Options!$C:$C,0)</f>
        <v>583</v>
      </c>
      <c r="B20" s="162" t="n">
        <f aca="false">MATCH(C20,Swaps!$C:$C,0)</f>
        <v>628</v>
      </c>
      <c r="C20" s="163" t="n">
        <f aca="false">Inputs!C20</f>
        <v>37681</v>
      </c>
      <c r="D20" s="213" t="n">
        <f aca="false">Inputs!AV20</f>
        <v>-142.239349858202</v>
      </c>
      <c r="E20" s="214" t="n">
        <f aca="true">IF(ISERROR(B20),0,OFFSET(Swaps!$C$1,B20+$E$1,0))</f>
        <v>0</v>
      </c>
      <c r="F20" s="214" t="e">
        <f aca="true">IF(ISERROR(A20),0,OFFSET(Options!$C$1,A20+$F$1,0))</f>
        <v>#NAME?</v>
      </c>
      <c r="G20" s="214" t="n">
        <v>2.12303550933893</v>
      </c>
      <c r="H20" s="214" t="e">
        <f aca="false">AH20*Inputs!N20</f>
        <v>#REF!</v>
      </c>
      <c r="I20" s="214" t="e">
        <f aca="false">Inputs!AX20-G20-H20</f>
        <v>#REF!</v>
      </c>
      <c r="J20" s="213" t="e">
        <f aca="false">SUM(D20:I20)</f>
        <v>#NAME?</v>
      </c>
      <c r="K20" s="215"/>
      <c r="L20" s="216" t="n">
        <v>0.604899296270944</v>
      </c>
      <c r="M20" s="215" t="e">
        <f aca="false">M19-J19</f>
        <v>#NAME?</v>
      </c>
      <c r="N20" s="217" t="e">
        <f aca="false">J20*L20</f>
        <v>#NAME?</v>
      </c>
      <c r="O20" s="215"/>
      <c r="P20" s="218" t="n">
        <f aca="false">Inputs!E20</f>
        <v>3.453</v>
      </c>
      <c r="Q20" s="219" t="n">
        <f aca="false">Inputs!L20</f>
        <v>0.0410000000000004</v>
      </c>
      <c r="R20" s="220"/>
      <c r="S20" s="221" t="n">
        <f aca="false">Inputs!BE20/1000</f>
        <v>-357.733207115672</v>
      </c>
      <c r="T20" s="221" t="e">
        <f aca="false">Inputs!AF20/1000-S20</f>
        <v>#REF!</v>
      </c>
      <c r="U20" s="221" t="e">
        <f aca="true">IF(ISERROR($A20),0,OFFSET(Options!$C$1,$A20+U$1,0)/1000)</f>
        <v>#NAME?</v>
      </c>
      <c r="V20" s="222" t="e">
        <f aca="false">SUM(S20:U20)</f>
        <v>#REF!</v>
      </c>
      <c r="W20" s="220"/>
      <c r="X20" s="214" t="n">
        <f aca="false">Inputs!BG20/10000</f>
        <v>-44.1883641283221</v>
      </c>
      <c r="Y20" s="214" t="e">
        <f aca="false">Inputs!AR20/10000-X20</f>
        <v>#REF!</v>
      </c>
      <c r="Z20" s="214" t="e">
        <f aca="true">IF(ISERROR($A20),0,OFFSET(Options!$C$1,$A20+Z$1,0))</f>
        <v>#NAME?</v>
      </c>
      <c r="AA20" s="213" t="e">
        <f aca="false">SUM(X20:Z20)</f>
        <v>#REF!</v>
      </c>
      <c r="AB20" s="220"/>
      <c r="AC20" s="221" t="n">
        <f aca="false">Inputs!BF20/1000</f>
        <v>19.4984454110948</v>
      </c>
      <c r="AD20" s="221" t="e">
        <f aca="false">Inputs!AL20/1000-AC20</f>
        <v>#REF!</v>
      </c>
      <c r="AE20" s="221" t="e">
        <f aca="true">IF(ISERROR($A20),0,OFFSET(Options!$C$1,$A20+AE$1,0)/1000)</f>
        <v>#NAME?</v>
      </c>
      <c r="AF20" s="222" t="e">
        <f aca="false">SUM(AC20:AE20)</f>
        <v>#REF!</v>
      </c>
      <c r="AG20" s="220"/>
      <c r="AH20" s="213" t="e">
        <f aca="false">(#REF!+#REF!)/10000/100</f>
        <v>#REF!</v>
      </c>
    </row>
    <row r="21" customFormat="false" ht="15.75" hidden="false" customHeight="false" outlineLevel="0" collapsed="false">
      <c r="A21" s="162" t="n">
        <f aca="false">MATCH(C21,Options!$C:$C,0)</f>
        <v>621</v>
      </c>
      <c r="B21" s="162" t="n">
        <f aca="false">MATCH(C21,Swaps!$C:$C,0)</f>
        <v>666</v>
      </c>
      <c r="C21" s="163" t="n">
        <f aca="false">Inputs!C21</f>
        <v>37712</v>
      </c>
      <c r="D21" s="213" t="n">
        <f aca="false">Inputs!AV21</f>
        <v>-138.114786548202</v>
      </c>
      <c r="E21" s="214" t="n">
        <f aca="true">IF(ISERROR(B21),0,OFFSET(Swaps!$C$1,B21+$E$1,0))</f>
        <v>-150.077369147188</v>
      </c>
      <c r="F21" s="214" t="e">
        <f aca="true">IF(ISERROR(A21),0,OFFSET(Options!$C$1,A21+$F$1,0))</f>
        <v>#NAME?</v>
      </c>
      <c r="G21" s="214" t="n">
        <v>-0.464260002631249</v>
      </c>
      <c r="H21" s="214" t="e">
        <f aca="false">AH21*Inputs!N21</f>
        <v>#REF!</v>
      </c>
      <c r="I21" s="214" t="e">
        <f aca="false">Inputs!AX21-G21-H21</f>
        <v>#REF!</v>
      </c>
      <c r="J21" s="213" t="e">
        <f aca="false">SUM(D21:I21)</f>
        <v>#NAME?</v>
      </c>
      <c r="K21" s="215"/>
      <c r="L21" s="216" t="n">
        <v>0.578130110634166</v>
      </c>
      <c r="M21" s="215" t="e">
        <f aca="false">M20-J20</f>
        <v>#NAME?</v>
      </c>
      <c r="N21" s="217" t="e">
        <f aca="false">J21*L21</f>
        <v>#NAME?</v>
      </c>
      <c r="O21" s="215"/>
      <c r="P21" s="218" t="n">
        <f aca="false">Inputs!E21</f>
        <v>3.348</v>
      </c>
      <c r="Q21" s="219" t="n">
        <f aca="false">Inputs!L21</f>
        <v>0.0409999999999999</v>
      </c>
      <c r="R21" s="220"/>
      <c r="S21" s="221" t="n">
        <f aca="false">Inputs!BE21/1000</f>
        <v>532.620029942203</v>
      </c>
      <c r="T21" s="221" t="e">
        <f aca="false">Inputs!AF21/1000-S21</f>
        <v>#REF!</v>
      </c>
      <c r="U21" s="221" t="e">
        <f aca="true">IF(ISERROR($A21),0,OFFSET(Options!$C$1,$A21+U$1,0)/1000)</f>
        <v>#NAME?</v>
      </c>
      <c r="V21" s="222" t="e">
        <f aca="false">SUM(S21:U21)</f>
        <v>#REF!</v>
      </c>
      <c r="W21" s="220"/>
      <c r="X21" s="214" t="n">
        <f aca="false">Inputs!BG21/10000</f>
        <v>88.0798289767129</v>
      </c>
      <c r="Y21" s="214" t="e">
        <f aca="false">Inputs!AR21/10000-X21</f>
        <v>#REF!</v>
      </c>
      <c r="Z21" s="214" t="e">
        <f aca="true">IF(ISERROR($A21),0,OFFSET(Options!$C$1,$A21+Z$1,0))</f>
        <v>#NAME?</v>
      </c>
      <c r="AA21" s="213" t="e">
        <f aca="false">SUM(X21:Z21)</f>
        <v>#REF!</v>
      </c>
      <c r="AB21" s="220"/>
      <c r="AC21" s="221" t="n">
        <f aca="false">Inputs!BF21/1000</f>
        <v>-19.6585269275377</v>
      </c>
      <c r="AD21" s="221" t="e">
        <f aca="false">Inputs!AL21/1000-AC21</f>
        <v>#REF!</v>
      </c>
      <c r="AE21" s="221" t="e">
        <f aca="true">IF(ISERROR($A21),0,OFFSET(Options!$C$1,$A21+AE$1,0)/1000)</f>
        <v>#NAME?</v>
      </c>
      <c r="AF21" s="222" t="e">
        <f aca="false">SUM(AC21:AE21)</f>
        <v>#REF!</v>
      </c>
      <c r="AG21" s="220"/>
      <c r="AH21" s="213" t="e">
        <f aca="false">(#REF!+#REF!)/10000/100</f>
        <v>#REF!</v>
      </c>
    </row>
    <row r="22" customFormat="false" ht="15.75" hidden="false" customHeight="false" outlineLevel="0" collapsed="false">
      <c r="A22" s="162" t="n">
        <f aca="false">MATCH(C22,Options!$C:$C,0)</f>
        <v>659</v>
      </c>
      <c r="B22" s="162" t="n">
        <f aca="false">MATCH(C22,Swaps!$C:$C,0)</f>
        <v>704</v>
      </c>
      <c r="C22" s="163" t="n">
        <f aca="false">Inputs!C22</f>
        <v>37742</v>
      </c>
      <c r="D22" s="213" t="n">
        <f aca="false">Inputs!AV22</f>
        <v>-167.312817318202</v>
      </c>
      <c r="E22" s="214" t="n">
        <f aca="true">IF(ISERROR(B22),0,OFFSET(Swaps!$C$1,B22+$E$1,0))</f>
        <v>-154.554529447897</v>
      </c>
      <c r="F22" s="214" t="e">
        <f aca="true">IF(ISERROR(A22),0,OFFSET(Options!$C$1,A22+$F$1,0))</f>
        <v>#NAME?</v>
      </c>
      <c r="G22" s="214" t="n">
        <v>-0.66285106861892</v>
      </c>
      <c r="H22" s="214" t="e">
        <f aca="false">AH22*Inputs!N22</f>
        <v>#REF!</v>
      </c>
      <c r="I22" s="214" t="e">
        <f aca="false">Inputs!AX22-G22-H22</f>
        <v>#REF!</v>
      </c>
      <c r="J22" s="213" t="e">
        <f aca="false">SUM(D22:I22)</f>
        <v>#NAME?</v>
      </c>
      <c r="K22" s="215"/>
      <c r="L22" s="216" t="n">
        <v>0.568090085411869</v>
      </c>
      <c r="M22" s="215" t="e">
        <f aca="false">M21-J21</f>
        <v>#NAME?</v>
      </c>
      <c r="N22" s="217" t="e">
        <f aca="false">J22*L22</f>
        <v>#NAME?</v>
      </c>
      <c r="O22" s="215"/>
      <c r="P22" s="218" t="n">
        <f aca="false">Inputs!E22</f>
        <v>3.358</v>
      </c>
      <c r="Q22" s="219" t="n">
        <f aca="false">Inputs!L22</f>
        <v>0.0409999999999995</v>
      </c>
      <c r="R22" s="220"/>
      <c r="S22" s="221" t="n">
        <f aca="false">Inputs!BE22/1000</f>
        <v>511.145961765196</v>
      </c>
      <c r="T22" s="221" t="e">
        <f aca="false">Inputs!AF22/1000-S22</f>
        <v>#REF!</v>
      </c>
      <c r="U22" s="221" t="e">
        <f aca="true">IF(ISERROR($A22),0,OFFSET(Options!$C$1,$A22+U$1,0)/1000)</f>
        <v>#NAME?</v>
      </c>
      <c r="V22" s="222" t="e">
        <f aca="false">SUM(S22:U22)</f>
        <v>#REF!</v>
      </c>
      <c r="W22" s="220"/>
      <c r="X22" s="214" t="n">
        <f aca="false">Inputs!BG22/10000</f>
        <v>81.2528949134204</v>
      </c>
      <c r="Y22" s="214" t="e">
        <f aca="false">Inputs!AR22/10000-X22</f>
        <v>#REF!</v>
      </c>
      <c r="Z22" s="214" t="e">
        <f aca="true">IF(ISERROR($A22),0,OFFSET(Options!$C$1,$A22+Z$1,0))</f>
        <v>#NAME?</v>
      </c>
      <c r="AA22" s="213" t="e">
        <f aca="false">SUM(X22:Z22)</f>
        <v>#REF!</v>
      </c>
      <c r="AB22" s="220"/>
      <c r="AC22" s="221" t="n">
        <f aca="false">Inputs!BF22/1000</f>
        <v>-17.1744800711258</v>
      </c>
      <c r="AD22" s="221" t="e">
        <f aca="false">Inputs!AL22/1000-AC22</f>
        <v>#REF!</v>
      </c>
      <c r="AE22" s="221" t="e">
        <f aca="true">IF(ISERROR($A22),0,OFFSET(Options!$C$1,$A22+AE$1,0)/1000)</f>
        <v>#NAME?</v>
      </c>
      <c r="AF22" s="222" t="e">
        <f aca="false">SUM(AC22:AE22)</f>
        <v>#REF!</v>
      </c>
      <c r="AG22" s="220"/>
      <c r="AH22" s="213" t="e">
        <f aca="false">(#REF!+#REF!)/10000/100</f>
        <v>#REF!</v>
      </c>
    </row>
    <row r="23" customFormat="false" ht="15.75" hidden="false" customHeight="false" outlineLevel="0" collapsed="false">
      <c r="A23" s="162" t="n">
        <f aca="false">MATCH(C23,Options!$C:$C,0)</f>
        <v>697</v>
      </c>
      <c r="B23" s="162" t="n">
        <f aca="false">MATCH(C23,Swaps!$C:$C,0)</f>
        <v>742</v>
      </c>
      <c r="C23" s="163" t="n">
        <f aca="false">Inputs!C23</f>
        <v>37773</v>
      </c>
      <c r="D23" s="213" t="n">
        <f aca="false">Inputs!AV23</f>
        <v>-74.1592791082016</v>
      </c>
      <c r="E23" s="214" t="n">
        <f aca="true">IF(ISERROR(B23),0,OFFSET(Swaps!$C$1,B23+$E$1,0))</f>
        <v>-149.026317954103</v>
      </c>
      <c r="F23" s="214" t="e">
        <f aca="true">IF(ISERROR(A23),0,OFFSET(Options!$C$1,A23+$F$1,0))</f>
        <v>#NAME?</v>
      </c>
      <c r="G23" s="214" t="n">
        <v>-0.648966718075315</v>
      </c>
      <c r="H23" s="214" t="e">
        <f aca="false">AH23*Inputs!N23</f>
        <v>#REF!</v>
      </c>
      <c r="I23" s="214" t="e">
        <f aca="false">Inputs!AX23-G23-H23</f>
        <v>#REF!</v>
      </c>
      <c r="J23" s="213" t="e">
        <f aca="false">SUM(D23:I23)</f>
        <v>#NAME?</v>
      </c>
      <c r="K23" s="215"/>
      <c r="L23" s="216" t="n">
        <v>0.560806641421891</v>
      </c>
      <c r="M23" s="215" t="e">
        <f aca="false">M22-J22</f>
        <v>#NAME?</v>
      </c>
      <c r="N23" s="217" t="e">
        <f aca="false">J23*L23</f>
        <v>#NAME?</v>
      </c>
      <c r="O23" s="215"/>
      <c r="P23" s="218" t="n">
        <f aca="false">Inputs!E23</f>
        <v>3.393</v>
      </c>
      <c r="Q23" s="219" t="n">
        <f aca="false">Inputs!L23</f>
        <v>0.0410000000000004</v>
      </c>
      <c r="R23" s="220"/>
      <c r="S23" s="221" t="n">
        <f aca="false">Inputs!BE23/1000</f>
        <v>441.678089705977</v>
      </c>
      <c r="T23" s="221" t="e">
        <f aca="false">Inputs!AF23/1000-S23</f>
        <v>#REF!</v>
      </c>
      <c r="U23" s="221" t="e">
        <f aca="true">IF(ISERROR($A23),0,OFFSET(Options!$C$1,$A23+U$1,0)/1000)</f>
        <v>#NAME?</v>
      </c>
      <c r="V23" s="222" t="e">
        <f aca="false">SUM(S23:U23)</f>
        <v>#REF!</v>
      </c>
      <c r="W23" s="220"/>
      <c r="X23" s="214" t="n">
        <f aca="false">Inputs!BG23/10000</f>
        <v>64.9495807688024</v>
      </c>
      <c r="Y23" s="214" t="e">
        <f aca="false">Inputs!AR23/10000-X23</f>
        <v>#REF!</v>
      </c>
      <c r="Z23" s="214" t="e">
        <f aca="true">IF(ISERROR($A23),0,OFFSET(Options!$C$1,$A23+Z$1,0))</f>
        <v>#NAME?</v>
      </c>
      <c r="AA23" s="213" t="e">
        <f aca="false">SUM(X23:Z23)</f>
        <v>#REF!</v>
      </c>
      <c r="AB23" s="220"/>
      <c r="AC23" s="221" t="n">
        <f aca="false">Inputs!BF23/1000</f>
        <v>-13.6366603177944</v>
      </c>
      <c r="AD23" s="221" t="e">
        <f aca="false">Inputs!AL23/1000-AC23</f>
        <v>#REF!</v>
      </c>
      <c r="AE23" s="221" t="e">
        <f aca="true">IF(ISERROR($A23),0,OFFSET(Options!$C$1,$A23+AE$1,0)/1000)</f>
        <v>#NAME?</v>
      </c>
      <c r="AF23" s="222" t="e">
        <f aca="false">SUM(AC23:AE23)</f>
        <v>#REF!</v>
      </c>
      <c r="AG23" s="220"/>
      <c r="AH23" s="213" t="e">
        <f aca="false">(#REF!+#REF!)/10000/100</f>
        <v>#REF!</v>
      </c>
    </row>
    <row r="24" customFormat="false" ht="15.75" hidden="false" customHeight="false" outlineLevel="0" collapsed="false">
      <c r="A24" s="162" t="n">
        <f aca="false">MATCH(C24,Options!$C:$C,0)</f>
        <v>735</v>
      </c>
      <c r="B24" s="162" t="n">
        <f aca="false">MATCH(C24,Swaps!$C:$C,0)</f>
        <v>780</v>
      </c>
      <c r="C24" s="163" t="n">
        <f aca="false">Inputs!C24</f>
        <v>37803</v>
      </c>
      <c r="D24" s="213" t="n">
        <f aca="false">Inputs!AV24</f>
        <v>-115.065087378202</v>
      </c>
      <c r="E24" s="214" t="n">
        <f aca="true">IF(ISERROR(B24),0,OFFSET(Swaps!$C$1,B24+$E$1,0))</f>
        <v>-153.438053768659</v>
      </c>
      <c r="F24" s="214" t="e">
        <f aca="true">IF(ISERROR(A24),0,OFFSET(Options!$C$1,A24+$F$1,0))</f>
        <v>#NAME?</v>
      </c>
      <c r="G24" s="214" t="n">
        <v>-0.506328436240437</v>
      </c>
      <c r="H24" s="214" t="e">
        <f aca="false">AH24*Inputs!N24</f>
        <v>#REF!</v>
      </c>
      <c r="I24" s="214" t="e">
        <f aca="false">Inputs!AX24-G24-H24</f>
        <v>#REF!</v>
      </c>
      <c r="J24" s="213" t="e">
        <f aca="false">SUM(D24:I24)</f>
        <v>#NAME?</v>
      </c>
      <c r="K24" s="215"/>
      <c r="L24" s="216" t="n">
        <v>0.545927846696992</v>
      </c>
      <c r="M24" s="215" t="e">
        <f aca="false">M23-J23</f>
        <v>#NAME?</v>
      </c>
      <c r="N24" s="217" t="e">
        <f aca="false">J24*L24</f>
        <v>#NAME?</v>
      </c>
      <c r="O24" s="215"/>
      <c r="P24" s="218" t="n">
        <f aca="false">Inputs!E24</f>
        <v>3.428</v>
      </c>
      <c r="Q24" s="219" t="n">
        <f aca="false">Inputs!L24</f>
        <v>0.0409999999999999</v>
      </c>
      <c r="R24" s="220"/>
      <c r="S24" s="221" t="n">
        <f aca="false">Inputs!BE24/1000</f>
        <v>362.775321302363</v>
      </c>
      <c r="T24" s="221" t="e">
        <f aca="false">Inputs!AF24/1000-S24</f>
        <v>#REF!</v>
      </c>
      <c r="U24" s="221" t="e">
        <f aca="true">IF(ISERROR($A24),0,OFFSET(Options!$C$1,$A24+U$1,0)/1000)</f>
        <v>#NAME?</v>
      </c>
      <c r="V24" s="222" t="e">
        <f aca="false">SUM(S24:U24)</f>
        <v>#REF!</v>
      </c>
      <c r="W24" s="220"/>
      <c r="X24" s="214" t="n">
        <f aca="false">Inputs!BG24/10000</f>
        <v>49.7394135457968</v>
      </c>
      <c r="Y24" s="214" t="e">
        <f aca="false">Inputs!AR24/10000-X24</f>
        <v>#REF!</v>
      </c>
      <c r="Z24" s="214" t="e">
        <f aca="true">IF(ISERROR($A24),0,OFFSET(Options!$C$1,$A24+Z$1,0))</f>
        <v>#NAME?</v>
      </c>
      <c r="AA24" s="213" t="e">
        <f aca="false">SUM(X24:Z24)</f>
        <v>#REF!</v>
      </c>
      <c r="AB24" s="220"/>
      <c r="AC24" s="221" t="n">
        <f aca="false">Inputs!BF24/1000</f>
        <v>-10.4487417621601</v>
      </c>
      <c r="AD24" s="221" t="e">
        <f aca="false">Inputs!AL24/1000-AC24</f>
        <v>#REF!</v>
      </c>
      <c r="AE24" s="221" t="e">
        <f aca="true">IF(ISERROR($A24),0,OFFSET(Options!$C$1,$A24+AE$1,0)/1000)</f>
        <v>#NAME?</v>
      </c>
      <c r="AF24" s="222" t="e">
        <f aca="false">SUM(AC24:AE24)</f>
        <v>#REF!</v>
      </c>
      <c r="AG24" s="220"/>
      <c r="AH24" s="213" t="e">
        <f aca="false">(#REF!+#REF!)/10000/100</f>
        <v>#REF!</v>
      </c>
    </row>
    <row r="25" customFormat="false" ht="15.75" hidden="false" customHeight="false" outlineLevel="0" collapsed="false">
      <c r="A25" s="162" t="n">
        <f aca="false">MATCH(C25,Options!$C:$C,0)</f>
        <v>773</v>
      </c>
      <c r="B25" s="162" t="n">
        <f aca="false">MATCH(C25,Swaps!$C:$C,0)</f>
        <v>818</v>
      </c>
      <c r="C25" s="163" t="n">
        <f aca="false">Inputs!C25</f>
        <v>37834</v>
      </c>
      <c r="D25" s="213" t="n">
        <f aca="false">Inputs!AV25</f>
        <v>-104.151427188202</v>
      </c>
      <c r="E25" s="214" t="n">
        <f aca="true">IF(ISERROR(B25),0,OFFSET(Swaps!$C$1,B25+$E$1,0))</f>
        <v>-152.852370874515</v>
      </c>
      <c r="F25" s="214" t="e">
        <f aca="true">IF(ISERROR(A25),0,OFFSET(Options!$C$1,A25+$F$1,0))</f>
        <v>#NAME?</v>
      </c>
      <c r="G25" s="214" t="n">
        <v>-0.492755140271527</v>
      </c>
      <c r="H25" s="214" t="e">
        <f aca="false">AH25*Inputs!N25</f>
        <v>#REF!</v>
      </c>
      <c r="I25" s="214" t="e">
        <f aca="false">Inputs!AX25-G25-H25</f>
        <v>#REF!</v>
      </c>
      <c r="J25" s="213" t="e">
        <f aca="false">SUM(D25:I25)</f>
        <v>#NAME?</v>
      </c>
      <c r="K25" s="215"/>
      <c r="L25" s="216" t="n">
        <v>0.547752922650499</v>
      </c>
      <c r="M25" s="215" t="e">
        <f aca="false">M24-J24</f>
        <v>#NAME?</v>
      </c>
      <c r="N25" s="217" t="e">
        <f aca="false">J25*L25</f>
        <v>#NAME?</v>
      </c>
      <c r="O25" s="215"/>
      <c r="P25" s="218" t="n">
        <f aca="false">Inputs!E25</f>
        <v>3.455</v>
      </c>
      <c r="Q25" s="219" t="n">
        <f aca="false">Inputs!L25</f>
        <v>0.0409999999999999</v>
      </c>
      <c r="R25" s="220"/>
      <c r="S25" s="221" t="n">
        <f aca="false">Inputs!BE25/1000</f>
        <v>410.095718308079</v>
      </c>
      <c r="T25" s="221" t="e">
        <f aca="false">Inputs!AF25/1000-S25</f>
        <v>#REF!</v>
      </c>
      <c r="U25" s="221" t="e">
        <f aca="true">IF(ISERROR($A25),0,OFFSET(Options!$C$1,$A25+U$1,0)/1000)</f>
        <v>#NAME?</v>
      </c>
      <c r="V25" s="222" t="e">
        <f aca="false">SUM(S25:U25)</f>
        <v>#REF!</v>
      </c>
      <c r="W25" s="220"/>
      <c r="X25" s="214" t="n">
        <f aca="false">Inputs!BG25/10000</f>
        <v>52.5166078647905</v>
      </c>
      <c r="Y25" s="214" t="e">
        <f aca="false">Inputs!AR25/10000-X25</f>
        <v>#REF!</v>
      </c>
      <c r="Z25" s="214" t="e">
        <f aca="true">IF(ISERROR($A25),0,OFFSET(Options!$C$1,$A25+Z$1,0))</f>
        <v>#NAME?</v>
      </c>
      <c r="AA25" s="213" t="e">
        <f aca="false">SUM(X25:Z25)</f>
        <v>#REF!</v>
      </c>
      <c r="AB25" s="220"/>
      <c r="AC25" s="221" t="n">
        <f aca="false">Inputs!BF25/1000</f>
        <v>-11.170893224689</v>
      </c>
      <c r="AD25" s="221" t="e">
        <f aca="false">Inputs!AL25/1000-AC25</f>
        <v>#REF!</v>
      </c>
      <c r="AE25" s="221" t="e">
        <f aca="true">IF(ISERROR($A25),0,OFFSET(Options!$C$1,$A25+AE$1,0)/1000)</f>
        <v>#NAME?</v>
      </c>
      <c r="AF25" s="222" t="e">
        <f aca="false">SUM(AC25:AE25)</f>
        <v>#REF!</v>
      </c>
      <c r="AG25" s="220"/>
      <c r="AH25" s="213" t="e">
        <f aca="false">(#REF!+#REF!)/10000/100</f>
        <v>#REF!</v>
      </c>
    </row>
    <row r="26" customFormat="false" ht="15.75" hidden="false" customHeight="false" outlineLevel="0" collapsed="false">
      <c r="A26" s="162" t="n">
        <f aca="false">MATCH(C26,Options!$C:$C,0)</f>
        <v>811</v>
      </c>
      <c r="B26" s="162" t="n">
        <f aca="false">MATCH(C26,Swaps!$C:$C,0)</f>
        <v>856</v>
      </c>
      <c r="C26" s="163" t="n">
        <f aca="false">Inputs!C26</f>
        <v>37865</v>
      </c>
      <c r="D26" s="213" t="n">
        <f aca="false">Inputs!AV26</f>
        <v>-110.11274981</v>
      </c>
      <c r="E26" s="214" t="n">
        <f aca="true">IF(ISERROR(B26),0,OFFSET(Swaps!$C$1,B26+$E$1,0))</f>
        <v>-147.338906102294</v>
      </c>
      <c r="F26" s="214" t="e">
        <f aca="true">IF(ISERROR(A26),0,OFFSET(Options!$C$1,A26+$F$1,0))</f>
        <v>#NAME?</v>
      </c>
      <c r="G26" s="214" t="n">
        <v>-0.464293955152982</v>
      </c>
      <c r="H26" s="214" t="e">
        <f aca="false">AH26*Inputs!N26</f>
        <v>#REF!</v>
      </c>
      <c r="I26" s="214" t="e">
        <f aca="false">Inputs!AX26-G26-H26</f>
        <v>#REF!</v>
      </c>
      <c r="J26" s="213" t="e">
        <f aca="false">SUM(D26:I26)</f>
        <v>#NAME?</v>
      </c>
      <c r="K26" s="215"/>
      <c r="L26" s="216" t="n">
        <v>0.545141335905019</v>
      </c>
      <c r="M26" s="215" t="e">
        <f aca="false">M25-J25</f>
        <v>#NAME?</v>
      </c>
      <c r="N26" s="217" t="e">
        <f aca="false">J26*L26</f>
        <v>#NAME?</v>
      </c>
      <c r="O26" s="215"/>
      <c r="P26" s="218" t="n">
        <f aca="false">Inputs!E26</f>
        <v>3.463</v>
      </c>
      <c r="Q26" s="219" t="n">
        <f aca="false">Inputs!L26</f>
        <v>0.0409999999999999</v>
      </c>
      <c r="R26" s="220"/>
      <c r="S26" s="221" t="n">
        <f aca="false">Inputs!BE26/1000</f>
        <v>426.423444782484</v>
      </c>
      <c r="T26" s="221" t="e">
        <f aca="false">Inputs!AF26/1000-S26</f>
        <v>#REF!</v>
      </c>
      <c r="U26" s="221" t="e">
        <f aca="true">IF(ISERROR($A26),0,OFFSET(Options!$C$1,$A26+U$1,0)/1000)</f>
        <v>#NAME?</v>
      </c>
      <c r="V26" s="222" t="e">
        <f aca="false">SUM(S26:U26)</f>
        <v>#REF!</v>
      </c>
      <c r="W26" s="220"/>
      <c r="X26" s="214" t="n">
        <f aca="false">Inputs!BG26/10000</f>
        <v>52.0338525355169</v>
      </c>
      <c r="Y26" s="214" t="e">
        <f aca="false">Inputs!AR26/10000-X26</f>
        <v>#REF!</v>
      </c>
      <c r="Z26" s="214" t="e">
        <f aca="true">IF(ISERROR($A26),0,OFFSET(Options!$C$1,$A26+Z$1,0))</f>
        <v>#NAME?</v>
      </c>
      <c r="AA26" s="213" t="e">
        <f aca="false">SUM(X26:Z26)</f>
        <v>#REF!</v>
      </c>
      <c r="AB26" s="220"/>
      <c r="AC26" s="221" t="n">
        <f aca="false">Inputs!BF26/1000</f>
        <v>-10.9860105984549</v>
      </c>
      <c r="AD26" s="221" t="e">
        <f aca="false">Inputs!AL26/1000-AC26</f>
        <v>#REF!</v>
      </c>
      <c r="AE26" s="221" t="e">
        <f aca="true">IF(ISERROR($A26),0,OFFSET(Options!$C$1,$A26+AE$1,0)/1000)</f>
        <v>#NAME?</v>
      </c>
      <c r="AF26" s="222" t="e">
        <f aca="false">SUM(AC26:AE26)</f>
        <v>#REF!</v>
      </c>
      <c r="AG26" s="220"/>
      <c r="AH26" s="213" t="e">
        <f aca="false">(#REF!+#REF!)/10000/100</f>
        <v>#REF!</v>
      </c>
    </row>
    <row r="27" customFormat="false" ht="15.75" hidden="false" customHeight="false" outlineLevel="0" collapsed="false">
      <c r="A27" s="162" t="n">
        <f aca="false">MATCH(C27,Options!$C:$C,0)</f>
        <v>849</v>
      </c>
      <c r="B27" s="162" t="n">
        <f aca="false">MATCH(C27,Swaps!$C:$C,0)</f>
        <v>894</v>
      </c>
      <c r="C27" s="163" t="n">
        <f aca="false">Inputs!C27</f>
        <v>37895</v>
      </c>
      <c r="D27" s="213" t="n">
        <f aca="false">Inputs!AV27</f>
        <v>50.41549083</v>
      </c>
      <c r="E27" s="214" t="n">
        <f aca="true">IF(ISERROR(B27),0,OFFSET(Swaps!$C$1,B27+$E$1,0))</f>
        <v>-151.658169149911</v>
      </c>
      <c r="F27" s="214" t="e">
        <f aca="true">IF(ISERROR(A27),0,OFFSET(Options!$C$1,A27+$F$1,0))</f>
        <v>#NAME?</v>
      </c>
      <c r="G27" s="214" t="n">
        <v>-0.752998191003655</v>
      </c>
      <c r="H27" s="214" t="e">
        <f aca="false">AH27*Inputs!N27</f>
        <v>#REF!</v>
      </c>
      <c r="I27" s="214" t="e">
        <f aca="false">Inputs!AX27-G27-H27</f>
        <v>#REF!</v>
      </c>
      <c r="J27" s="213" t="e">
        <f aca="false">SUM(D27:I27)</f>
        <v>#NAME?</v>
      </c>
      <c r="K27" s="215"/>
      <c r="L27" s="216" t="n">
        <v>0.537978439657004</v>
      </c>
      <c r="M27" s="215" t="e">
        <f aca="false">M26-J26</f>
        <v>#NAME?</v>
      </c>
      <c r="N27" s="217" t="e">
        <f aca="false">J27*L27</f>
        <v>#NAME?</v>
      </c>
      <c r="O27" s="215"/>
      <c r="P27" s="218" t="n">
        <f aca="false">Inputs!E27</f>
        <v>3.505</v>
      </c>
      <c r="Q27" s="219" t="n">
        <f aca="false">Inputs!L27</f>
        <v>0.0409999999999999</v>
      </c>
      <c r="R27" s="220"/>
      <c r="S27" s="221" t="n">
        <f aca="false">Inputs!BE27/1000</f>
        <v>980.852500170378</v>
      </c>
      <c r="T27" s="221" t="e">
        <f aca="false">Inputs!AF27/1000-S27</f>
        <v>#REF!</v>
      </c>
      <c r="U27" s="221" t="e">
        <f aca="true">IF(ISERROR($A27),0,OFFSET(Options!$C$1,$A27+U$1,0)/1000)</f>
        <v>#NAME?</v>
      </c>
      <c r="V27" s="222" t="e">
        <f aca="false">SUM(S27:U27)</f>
        <v>#REF!</v>
      </c>
      <c r="W27" s="220"/>
      <c r="X27" s="214" t="n">
        <f aca="false">Inputs!BG27/10000</f>
        <v>113.057996820885</v>
      </c>
      <c r="Y27" s="214" t="e">
        <f aca="false">Inputs!AR27/10000-X27</f>
        <v>#REF!</v>
      </c>
      <c r="Z27" s="214" t="e">
        <f aca="true">IF(ISERROR($A27),0,OFFSET(Options!$C$1,$A27+Z$1,0))</f>
        <v>#NAME?</v>
      </c>
      <c r="AA27" s="213" t="e">
        <f aca="false">SUM(X27:Z27)</f>
        <v>#REF!</v>
      </c>
      <c r="AB27" s="220"/>
      <c r="AC27" s="221" t="n">
        <f aca="false">Inputs!BF27/1000</f>
        <v>-24.1599200363555</v>
      </c>
      <c r="AD27" s="221" t="e">
        <f aca="false">Inputs!AL27/1000-AC27</f>
        <v>#REF!</v>
      </c>
      <c r="AE27" s="221" t="e">
        <f aca="true">IF(ISERROR($A27),0,OFFSET(Options!$C$1,$A27+AE$1,0)/1000)</f>
        <v>#NAME?</v>
      </c>
      <c r="AF27" s="222" t="e">
        <f aca="false">SUM(AC27:AE27)</f>
        <v>#REF!</v>
      </c>
      <c r="AG27" s="220"/>
      <c r="AH27" s="213" t="e">
        <f aca="false">(#REF!+#REF!)/10000/100</f>
        <v>#REF!</v>
      </c>
    </row>
    <row r="28" customFormat="false" ht="15.75" hidden="false" customHeight="false" outlineLevel="0" collapsed="false">
      <c r="A28" s="162" t="n">
        <f aca="false">MATCH(C28,Options!$C:$C,0)</f>
        <v>887</v>
      </c>
      <c r="B28" s="162" t="n">
        <f aca="false">MATCH(C28,Swaps!$C:$C,0)</f>
        <v>932</v>
      </c>
      <c r="C28" s="163" t="n">
        <f aca="false">Inputs!C28</f>
        <v>37926</v>
      </c>
      <c r="D28" s="213" t="n">
        <f aca="false">Inputs!AV28</f>
        <v>32.1397192200001</v>
      </c>
      <c r="E28" s="214" t="n">
        <f aca="true">IF(ISERROR(B28),0,OFFSET(Swaps!$C$1,B28+$E$1,0))</f>
        <v>0</v>
      </c>
      <c r="F28" s="214" t="e">
        <f aca="true">IF(ISERROR(A28),0,OFFSET(Options!$C$1,A28+$F$1,0))</f>
        <v>#NAME?</v>
      </c>
      <c r="G28" s="214" t="n">
        <v>-0.311948309819968</v>
      </c>
      <c r="H28" s="214" t="e">
        <f aca="false">AH28*Inputs!N28</f>
        <v>#REF!</v>
      </c>
      <c r="I28" s="214" t="e">
        <f aca="false">Inputs!AX28-G28-H28</f>
        <v>#REF!</v>
      </c>
      <c r="J28" s="213" t="e">
        <f aca="false">SUM(D28:I28)</f>
        <v>#NAME?</v>
      </c>
      <c r="K28" s="215"/>
      <c r="L28" s="216" t="n">
        <v>0.531532085931151</v>
      </c>
      <c r="M28" s="215" t="e">
        <f aca="false">M27-J27</f>
        <v>#NAME?</v>
      </c>
      <c r="N28" s="217" t="e">
        <f aca="false">J28*L28</f>
        <v>#NAME?</v>
      </c>
      <c r="O28" s="215"/>
      <c r="P28" s="218" t="n">
        <f aca="false">Inputs!E28</f>
        <v>3.665</v>
      </c>
      <c r="Q28" s="219" t="n">
        <f aca="false">Inputs!L28</f>
        <v>0.0409999999999999</v>
      </c>
      <c r="R28" s="220"/>
      <c r="S28" s="221" t="n">
        <f aca="false">Inputs!BE28/1000</f>
        <v>115.943075975007</v>
      </c>
      <c r="T28" s="221" t="e">
        <f aca="false">Inputs!AF28/1000-S28</f>
        <v>#REF!</v>
      </c>
      <c r="U28" s="221" t="e">
        <f aca="true">IF(ISERROR($A28),0,OFFSET(Options!$C$1,$A28+U$1,0)/1000)</f>
        <v>#NAME?</v>
      </c>
      <c r="V28" s="222" t="e">
        <f aca="false">SUM(S28:U28)</f>
        <v>#REF!</v>
      </c>
      <c r="W28" s="220"/>
      <c r="X28" s="214" t="n">
        <f aca="false">Inputs!BG28/10000</f>
        <v>10.4225599666976</v>
      </c>
      <c r="Y28" s="214" t="e">
        <f aca="false">Inputs!AR28/10000-X28</f>
        <v>#REF!</v>
      </c>
      <c r="Z28" s="214" t="e">
        <f aca="true">IF(ISERROR($A28),0,OFFSET(Options!$C$1,$A28+Z$1,0))</f>
        <v>#NAME?</v>
      </c>
      <c r="AA28" s="213" t="e">
        <f aca="false">SUM(X28:Z28)</f>
        <v>#REF!</v>
      </c>
      <c r="AB28" s="220"/>
      <c r="AC28" s="221" t="n">
        <f aca="false">Inputs!BF28/1000</f>
        <v>-2.82045226101154</v>
      </c>
      <c r="AD28" s="221" t="e">
        <f aca="false">Inputs!AL28/1000-AC28</f>
        <v>#REF!</v>
      </c>
      <c r="AE28" s="221" t="e">
        <f aca="true">IF(ISERROR($A28),0,OFFSET(Options!$C$1,$A28+AE$1,0)/1000)</f>
        <v>#NAME?</v>
      </c>
      <c r="AF28" s="222" t="e">
        <f aca="false">SUM(AC28:AE28)</f>
        <v>#REF!</v>
      </c>
      <c r="AG28" s="220"/>
      <c r="AH28" s="213" t="e">
        <f aca="false">(#REF!+#REF!)/10000/100</f>
        <v>#REF!</v>
      </c>
    </row>
    <row r="29" customFormat="false" ht="15.75" hidden="false" customHeight="false" outlineLevel="0" collapsed="false">
      <c r="A29" s="162" t="n">
        <f aca="false">MATCH(C29,Options!$C:$C,0)</f>
        <v>925</v>
      </c>
      <c r="B29" s="162" t="n">
        <f aca="false">MATCH(C29,Swaps!$C:$C,0)</f>
        <v>970</v>
      </c>
      <c r="C29" s="201" t="n">
        <f aca="false">Inputs!C29</f>
        <v>37956</v>
      </c>
      <c r="D29" s="204" t="n">
        <f aca="false">Inputs!AV29</f>
        <v>15.1260931400001</v>
      </c>
      <c r="E29" s="223" t="n">
        <f aca="true">IF(ISERROR(B29),0,OFFSET(Swaps!$C$1,B29+$E$1,0))</f>
        <v>0</v>
      </c>
      <c r="F29" s="223" t="e">
        <f aca="true">IF(ISERROR(A29),0,OFFSET(Options!$C$1,A29+$F$1,0))</f>
        <v>#NAME?</v>
      </c>
      <c r="G29" s="223" t="n">
        <v>-0.214955134026923</v>
      </c>
      <c r="H29" s="223" t="e">
        <f aca="false">AH29*Inputs!N29</f>
        <v>#REF!</v>
      </c>
      <c r="I29" s="223" t="e">
        <f aca="false">Inputs!AX29-G29-H29</f>
        <v>#REF!</v>
      </c>
      <c r="J29" s="204" t="e">
        <f aca="false">SUM(D29:I29)</f>
        <v>#NAME?</v>
      </c>
      <c r="K29" s="205" t="e">
        <f aca="false">SUM(J18:J29)</f>
        <v>#NAME?</v>
      </c>
      <c r="L29" s="206" t="n">
        <v>0.535884449509886</v>
      </c>
      <c r="M29" s="207" t="e">
        <f aca="false">M28-J28</f>
        <v>#NAME?</v>
      </c>
      <c r="N29" s="205" t="e">
        <f aca="false">J29*L29</f>
        <v>#NAME?</v>
      </c>
      <c r="O29" s="205" t="e">
        <f aca="false">SUM(N18:N29)</f>
        <v>#NAME?</v>
      </c>
      <c r="P29" s="208" t="n">
        <f aca="false">Inputs!E29</f>
        <v>3.844</v>
      </c>
      <c r="Q29" s="209" t="n">
        <f aca="false">Inputs!L29</f>
        <v>0.0410000000000004</v>
      </c>
      <c r="R29" s="210"/>
      <c r="S29" s="224" t="n">
        <f aca="false">Inputs!BE29/1000</f>
        <v>334.360329162988</v>
      </c>
      <c r="T29" s="224" t="e">
        <f aca="false">Inputs!AF29/1000-S29</f>
        <v>#REF!</v>
      </c>
      <c r="U29" s="224" t="e">
        <f aca="true">IF(ISERROR($A29),0,OFFSET(Options!$C$1,$A29+U$1,0)/1000)</f>
        <v>#NAME?</v>
      </c>
      <c r="V29" s="225" t="e">
        <f aca="false">SUM(S29:U29)</f>
        <v>#REF!</v>
      </c>
      <c r="W29" s="210"/>
      <c r="X29" s="223" t="n">
        <f aca="false">Inputs!BG29/10000</f>
        <v>30.1130315077058</v>
      </c>
      <c r="Y29" s="223" t="e">
        <f aca="false">Inputs!AR29/10000-X29</f>
        <v>#REF!</v>
      </c>
      <c r="Z29" s="223" t="e">
        <f aca="true">IF(ISERROR($A29),0,OFFSET(Options!$C$1,$A29+Z$1,0))</f>
        <v>#NAME?</v>
      </c>
      <c r="AA29" s="204" t="e">
        <f aca="false">SUM(X29:Z29)</f>
        <v>#REF!</v>
      </c>
      <c r="AB29" s="210"/>
      <c r="AC29" s="224" t="n">
        <f aca="false">Inputs!BF29/1000</f>
        <v>-7.60676228964678</v>
      </c>
      <c r="AD29" s="224" t="e">
        <f aca="false">Inputs!AL29/1000-AC29</f>
        <v>#REF!</v>
      </c>
      <c r="AE29" s="224" t="e">
        <f aca="true">IF(ISERROR($A29),0,OFFSET(Options!$C$1,$A29+AE$1,0)/1000)</f>
        <v>#NAME?</v>
      </c>
      <c r="AF29" s="225" t="e">
        <f aca="false">SUM(AC29:AE29)</f>
        <v>#REF!</v>
      </c>
      <c r="AG29" s="210"/>
      <c r="AH29" s="204" t="e">
        <f aca="false">(#REF!+#REF!)/10000/100</f>
        <v>#REF!</v>
      </c>
    </row>
    <row r="30" customFormat="false" ht="15.75" hidden="false" customHeight="false" outlineLevel="0" collapsed="false">
      <c r="A30" s="162" t="n">
        <f aca="false">MATCH(C30,Options!$C:$C,0)</f>
        <v>963</v>
      </c>
      <c r="B30" s="162" t="n">
        <f aca="false">MATCH(C30,Swaps!$C:$C,0)</f>
        <v>1008</v>
      </c>
      <c r="C30" s="163" t="n">
        <f aca="false">Inputs!C30</f>
        <v>37987</v>
      </c>
      <c r="D30" s="213" t="n">
        <f aca="false">Inputs!AV30</f>
        <v>53.70138028</v>
      </c>
      <c r="E30" s="214" t="n">
        <f aca="true">IF(ISERROR(B30),0,OFFSET(Swaps!$C$1,B30+$E$1,0))</f>
        <v>0</v>
      </c>
      <c r="F30" s="214" t="n">
        <f aca="true">IF(ISERROR(A30),0,OFFSET(Options!$C$1,A30+$F$1,0))</f>
        <v>0</v>
      </c>
      <c r="G30" s="214" t="n">
        <v>0.0432288323277703</v>
      </c>
      <c r="H30" s="214" t="e">
        <f aca="false">AH30*Inputs!N30</f>
        <v>#REF!</v>
      </c>
      <c r="I30" s="214" t="e">
        <f aca="false">Inputs!AX30-G30-H30</f>
        <v>#REF!</v>
      </c>
      <c r="J30" s="213" t="e">
        <f aca="false">SUM(D30:I30)</f>
        <v>#REF!</v>
      </c>
      <c r="K30" s="215"/>
      <c r="L30" s="216" t="n">
        <v>0.527172978422797</v>
      </c>
      <c r="M30" s="215" t="e">
        <f aca="false">M29-J29</f>
        <v>#NAME?</v>
      </c>
      <c r="N30" s="217" t="e">
        <f aca="false">J30*L30</f>
        <v>#REF!</v>
      </c>
      <c r="O30" s="215"/>
      <c r="P30" s="218" t="n">
        <f aca="false">Inputs!E30</f>
        <v>3.903</v>
      </c>
      <c r="Q30" s="219" t="n">
        <f aca="false">Inputs!L30</f>
        <v>0.0409999999999999</v>
      </c>
      <c r="R30" s="220"/>
      <c r="S30" s="221" t="n">
        <f aca="false">Inputs!BE30/1000</f>
        <v>21.6777013638099</v>
      </c>
      <c r="T30" s="221" t="e">
        <f aca="false">Inputs!AF30/1000-S30</f>
        <v>#REF!</v>
      </c>
      <c r="U30" s="221" t="n">
        <f aca="true">IF(ISERROR($A30),0,OFFSET(Options!$C$1,$A30+U$1,0)/1000)</f>
        <v>0</v>
      </c>
      <c r="V30" s="222" t="e">
        <f aca="false">SUM(S30:U30)</f>
        <v>#REF!</v>
      </c>
      <c r="W30" s="220"/>
      <c r="X30" s="214" t="n">
        <f aca="false">Inputs!BG30/10000</f>
        <v>1.61175235059465</v>
      </c>
      <c r="Y30" s="214" t="e">
        <f aca="false">Inputs!AR30/10000-X30</f>
        <v>#REF!</v>
      </c>
      <c r="Z30" s="214" t="n">
        <f aca="true">IF(ISERROR($A30),0,OFFSET(Options!$C$1,$A30+Z$1,0))</f>
        <v>0</v>
      </c>
      <c r="AA30" s="213" t="e">
        <f aca="false">SUM(X30:Z30)</f>
        <v>#REF!</v>
      </c>
      <c r="AB30" s="220"/>
      <c r="AC30" s="221" t="n">
        <f aca="false">Inputs!BF30/1000</f>
        <v>-0.419610269031978</v>
      </c>
      <c r="AD30" s="221" t="e">
        <f aca="false">Inputs!AL30/1000-AC30</f>
        <v>#REF!</v>
      </c>
      <c r="AE30" s="221" t="n">
        <f aca="true">IF(ISERROR($A30),0,OFFSET(Options!$C$1,$A30+AE$1,0)/1000)</f>
        <v>0</v>
      </c>
      <c r="AF30" s="222" t="e">
        <f aca="false">SUM(AC30:AE30)</f>
        <v>#REF!</v>
      </c>
      <c r="AG30" s="220"/>
      <c r="AH30" s="213" t="e">
        <f aca="false">(#REF!+#REF!)/10000/100</f>
        <v>#REF!</v>
      </c>
    </row>
    <row r="31" customFormat="false" ht="15.75" hidden="false" customHeight="false" outlineLevel="0" collapsed="false">
      <c r="A31" s="162" t="n">
        <f aca="false">MATCH(C31,Options!$C:$C,0)</f>
        <v>1001</v>
      </c>
      <c r="B31" s="162" t="n">
        <f aca="false">MATCH(C31,Swaps!$C:$C,0)</f>
        <v>1046</v>
      </c>
      <c r="C31" s="163" t="n">
        <f aca="false">Inputs!C31</f>
        <v>38018</v>
      </c>
      <c r="D31" s="213" t="n">
        <f aca="false">Inputs!AV31</f>
        <v>37.21007818</v>
      </c>
      <c r="E31" s="214" t="n">
        <f aca="true">IF(ISERROR(B31),0,OFFSET(Swaps!$C$1,B31+$E$1,0))</f>
        <v>0</v>
      </c>
      <c r="F31" s="214" t="n">
        <f aca="true">IF(ISERROR(A31),0,OFFSET(Options!$C$1,A31+$F$1,0))</f>
        <v>0</v>
      </c>
      <c r="G31" s="214" t="n">
        <v>-0.0215340635163273</v>
      </c>
      <c r="H31" s="214" t="e">
        <f aca="false">AH31*Inputs!N31</f>
        <v>#REF!</v>
      </c>
      <c r="I31" s="214" t="e">
        <f aca="false">Inputs!AX31-G31-H31</f>
        <v>#REF!</v>
      </c>
      <c r="J31" s="213" t="e">
        <f aca="false">SUM(D31:I31)</f>
        <v>#REF!</v>
      </c>
      <c r="K31" s="215"/>
      <c r="L31" s="216" t="n">
        <v>0.524556333730101</v>
      </c>
      <c r="M31" s="215" t="e">
        <f aca="false">M30-J30</f>
        <v>#REF!</v>
      </c>
      <c r="N31" s="217" t="e">
        <f aca="false">J31*L31</f>
        <v>#REF!</v>
      </c>
      <c r="O31" s="215"/>
      <c r="P31" s="218" t="n">
        <f aca="false">Inputs!E31</f>
        <v>3.819</v>
      </c>
      <c r="Q31" s="219" t="n">
        <f aca="false">Inputs!L31</f>
        <v>0.0410000000000004</v>
      </c>
      <c r="R31" s="220"/>
      <c r="S31" s="221" t="n">
        <f aca="false">Inputs!BE31/1000</f>
        <v>175.152305285208</v>
      </c>
      <c r="T31" s="221" t="e">
        <f aca="false">Inputs!AF31/1000-S31</f>
        <v>#REF!</v>
      </c>
      <c r="U31" s="221" t="n">
        <f aca="true">IF(ISERROR($A31),0,OFFSET(Options!$C$1,$A31+U$1,0)/1000)</f>
        <v>0</v>
      </c>
      <c r="V31" s="222" t="e">
        <f aca="false">SUM(S31:U31)</f>
        <v>#REF!</v>
      </c>
      <c r="W31" s="220"/>
      <c r="X31" s="214" t="n">
        <f aca="false">Inputs!BG31/10000</f>
        <v>14.8418689071389</v>
      </c>
      <c r="Y31" s="214" t="e">
        <f aca="false">Inputs!AR31/10000-X31</f>
        <v>#REF!</v>
      </c>
      <c r="Z31" s="214" t="n">
        <f aca="true">IF(ISERROR($A31),0,OFFSET(Options!$C$1,$A31+Z$1,0))</f>
        <v>0</v>
      </c>
      <c r="AA31" s="213" t="e">
        <f aca="false">SUM(X31:Z31)</f>
        <v>#REF!</v>
      </c>
      <c r="AB31" s="220"/>
      <c r="AC31" s="221" t="n">
        <f aca="false">Inputs!BF31/1000</f>
        <v>-3.43522798408789</v>
      </c>
      <c r="AD31" s="221" t="e">
        <f aca="false">Inputs!AL31/1000-AC31</f>
        <v>#REF!</v>
      </c>
      <c r="AE31" s="221" t="n">
        <f aca="true">IF(ISERROR($A31),0,OFFSET(Options!$C$1,$A31+AE$1,0)/1000)</f>
        <v>0</v>
      </c>
      <c r="AF31" s="222" t="e">
        <f aca="false">SUM(AC31:AE31)</f>
        <v>#REF!</v>
      </c>
      <c r="AG31" s="220"/>
      <c r="AH31" s="213" t="e">
        <f aca="false">(#REF!+#REF!)/10000/100</f>
        <v>#REF!</v>
      </c>
    </row>
    <row r="32" customFormat="false" ht="15.75" hidden="false" customHeight="false" outlineLevel="0" collapsed="false">
      <c r="A32" s="162" t="n">
        <f aca="false">MATCH(C32,Options!$C:$C,0)</f>
        <v>1039</v>
      </c>
      <c r="B32" s="162" t="n">
        <f aca="false">MATCH(C32,Swaps!$C:$C,0)</f>
        <v>1084</v>
      </c>
      <c r="C32" s="163" t="n">
        <f aca="false">Inputs!C32</f>
        <v>38047</v>
      </c>
      <c r="D32" s="213" t="n">
        <f aca="false">Inputs!AV32</f>
        <v>55.71279603</v>
      </c>
      <c r="E32" s="214" t="n">
        <f aca="true">IF(ISERROR(B32),0,OFFSET(Swaps!$C$1,B32+$E$1,0))</f>
        <v>0</v>
      </c>
      <c r="F32" s="214" t="n">
        <f aca="true">IF(ISERROR(A32),0,OFFSET(Options!$C$1,A32+$F$1,0))</f>
        <v>0</v>
      </c>
      <c r="G32" s="214" t="n">
        <v>-0.0334052662342517</v>
      </c>
      <c r="H32" s="214" t="e">
        <f aca="false">AH32*Inputs!N32</f>
        <v>#REF!</v>
      </c>
      <c r="I32" s="214" t="e">
        <f aca="false">Inputs!AX32-G32-H32</f>
        <v>#REF!</v>
      </c>
      <c r="J32" s="213" t="e">
        <f aca="false">SUM(D32:I32)</f>
        <v>#REF!</v>
      </c>
      <c r="K32" s="215"/>
      <c r="L32" s="216" t="n">
        <v>0.521939689037406</v>
      </c>
      <c r="M32" s="215" t="e">
        <f aca="false">M31-J31</f>
        <v>#REF!</v>
      </c>
      <c r="N32" s="217" t="e">
        <f aca="false">J32*L32</f>
        <v>#REF!</v>
      </c>
      <c r="O32" s="215"/>
      <c r="P32" s="218" t="n">
        <f aca="false">Inputs!E32</f>
        <v>3.684</v>
      </c>
      <c r="Q32" s="219" t="n">
        <f aca="false">Inputs!L32</f>
        <v>0.0410000000000004</v>
      </c>
      <c r="R32" s="220"/>
      <c r="S32" s="221" t="n">
        <f aca="false">Inputs!BE32/1000</f>
        <v>224.120913462356</v>
      </c>
      <c r="T32" s="221" t="e">
        <f aca="false">Inputs!AF32/1000-S32</f>
        <v>#REF!</v>
      </c>
      <c r="U32" s="221" t="n">
        <f aca="true">IF(ISERROR($A32),0,OFFSET(Options!$C$1,$A32+U$1,0)/1000)</f>
        <v>0</v>
      </c>
      <c r="V32" s="222" t="e">
        <f aca="false">SUM(S32:U32)</f>
        <v>#REF!</v>
      </c>
      <c r="W32" s="220"/>
      <c r="X32" s="214" t="n">
        <f aca="false">Inputs!BG32/10000</f>
        <v>20.7137694388178</v>
      </c>
      <c r="Y32" s="214" t="e">
        <f aca="false">Inputs!AR32/10000-X32</f>
        <v>#REF!</v>
      </c>
      <c r="Z32" s="214" t="n">
        <f aca="true">IF(ISERROR($A32),0,OFFSET(Options!$C$1,$A32+Z$1,0))</f>
        <v>0</v>
      </c>
      <c r="AA32" s="213" t="e">
        <f aca="false">SUM(X32:Z32)</f>
        <v>#REF!</v>
      </c>
      <c r="AB32" s="220"/>
      <c r="AC32" s="221" t="n">
        <f aca="false">Inputs!BF32/1000</f>
        <v>-4.10842792172489</v>
      </c>
      <c r="AD32" s="221" t="e">
        <f aca="false">Inputs!AL32/1000-AC32</f>
        <v>#REF!</v>
      </c>
      <c r="AE32" s="221" t="n">
        <f aca="true">IF(ISERROR($A32),0,OFFSET(Options!$C$1,$A32+AE$1,0)/1000)</f>
        <v>0</v>
      </c>
      <c r="AF32" s="222" t="e">
        <f aca="false">SUM(AC32:AE32)</f>
        <v>#REF!</v>
      </c>
      <c r="AG32" s="220"/>
      <c r="AH32" s="213" t="e">
        <f aca="false">(#REF!+#REF!)/10000/100</f>
        <v>#REF!</v>
      </c>
    </row>
    <row r="33" customFormat="false" ht="15.75" hidden="false" customHeight="false" outlineLevel="0" collapsed="false">
      <c r="A33" s="162" t="n">
        <f aca="false">MATCH(C33,Options!$C:$C,0)</f>
        <v>1077</v>
      </c>
      <c r="B33" s="162" t="n">
        <f aca="false">MATCH(C33,Swaps!$C:$C,0)</f>
        <v>1122</v>
      </c>
      <c r="C33" s="163" t="n">
        <f aca="false">Inputs!C33</f>
        <v>38078</v>
      </c>
      <c r="D33" s="213" t="n">
        <f aca="false">Inputs!AV33</f>
        <v>15.67966649</v>
      </c>
      <c r="E33" s="214" t="n">
        <f aca="true">IF(ISERROR(B33),0,OFFSET(Swaps!$C$1,B33+$E$1,0))</f>
        <v>0</v>
      </c>
      <c r="F33" s="214" t="n">
        <f aca="true">IF(ISERROR(A33),0,OFFSET(Options!$C$1,A33+$F$1,0))</f>
        <v>0</v>
      </c>
      <c r="G33" s="214" t="n">
        <v>-0.033826108057454</v>
      </c>
      <c r="H33" s="214" t="e">
        <f aca="false">AH33*Inputs!N33</f>
        <v>#REF!</v>
      </c>
      <c r="I33" s="214" t="e">
        <f aca="false">Inputs!AX33-G33-H33</f>
        <v>#REF!</v>
      </c>
      <c r="J33" s="213" t="e">
        <f aca="false">SUM(D33:I33)</f>
        <v>#REF!</v>
      </c>
      <c r="K33" s="215"/>
      <c r="L33" s="216" t="n">
        <v>0.520503232028271</v>
      </c>
      <c r="M33" s="215" t="e">
        <f aca="false">M32-J32</f>
        <v>#REF!</v>
      </c>
      <c r="N33" s="217" t="e">
        <f aca="false">J33*L33</f>
        <v>#REF!</v>
      </c>
      <c r="O33" s="215"/>
      <c r="P33" s="218" t="n">
        <f aca="false">Inputs!E33</f>
        <v>3.534</v>
      </c>
      <c r="Q33" s="219" t="n">
        <f aca="false">Inputs!L33</f>
        <v>0.0410000000000004</v>
      </c>
      <c r="R33" s="220"/>
      <c r="S33" s="221" t="n">
        <f aca="false">Inputs!BE33/1000</f>
        <v>99.7020655649505</v>
      </c>
      <c r="T33" s="221" t="e">
        <f aca="false">Inputs!AF33/1000-S33</f>
        <v>#REF!</v>
      </c>
      <c r="U33" s="221" t="n">
        <f aca="true">IF(ISERROR($A33),0,OFFSET(Options!$C$1,$A33+U$1,0)/1000)</f>
        <v>0</v>
      </c>
      <c r="V33" s="222" t="e">
        <f aca="false">SUM(S33:U33)</f>
        <v>#REF!</v>
      </c>
      <c r="W33" s="220"/>
      <c r="X33" s="214" t="n">
        <f aca="false">Inputs!BG33/10000</f>
        <v>10.2896687012231</v>
      </c>
      <c r="Y33" s="214" t="e">
        <f aca="false">Inputs!AR33/10000-X33</f>
        <v>#REF!</v>
      </c>
      <c r="Z33" s="214" t="n">
        <f aca="true">IF(ISERROR($A33),0,OFFSET(Options!$C$1,$A33+Z$1,0))</f>
        <v>0</v>
      </c>
      <c r="AA33" s="213" t="e">
        <f aca="false">SUM(X33:Z33)</f>
        <v>#REF!</v>
      </c>
      <c r="AB33" s="220"/>
      <c r="AC33" s="221" t="n">
        <f aca="false">Inputs!BF33/1000</f>
        <v>-1.5784610701206</v>
      </c>
      <c r="AD33" s="221" t="e">
        <f aca="false">Inputs!AL33/1000-AC33</f>
        <v>#REF!</v>
      </c>
      <c r="AE33" s="221" t="n">
        <f aca="true">IF(ISERROR($A33),0,OFFSET(Options!$C$1,$A33+AE$1,0)/1000)</f>
        <v>0</v>
      </c>
      <c r="AF33" s="222" t="e">
        <f aca="false">SUM(AC33:AE33)</f>
        <v>#REF!</v>
      </c>
      <c r="AG33" s="220"/>
      <c r="AH33" s="213" t="e">
        <f aca="false">(#REF!+#REF!)/10000/100</f>
        <v>#REF!</v>
      </c>
    </row>
    <row r="34" customFormat="false" ht="15.75" hidden="false" customHeight="false" outlineLevel="0" collapsed="false">
      <c r="A34" s="162" t="n">
        <f aca="false">MATCH(C34,Options!$C:$C,0)</f>
        <v>1115</v>
      </c>
      <c r="B34" s="162" t="n">
        <f aca="false">MATCH(C34,Swaps!$C:$C,0)</f>
        <v>1160</v>
      </c>
      <c r="C34" s="163" t="n">
        <f aca="false">Inputs!C34</f>
        <v>38108</v>
      </c>
      <c r="D34" s="213" t="n">
        <f aca="false">Inputs!AV34</f>
        <v>-16.90569454</v>
      </c>
      <c r="E34" s="214" t="n">
        <f aca="true">IF(ISERROR(B34),0,OFFSET(Swaps!$C$1,B34+$E$1,0))</f>
        <v>0</v>
      </c>
      <c r="F34" s="214" t="n">
        <f aca="true">IF(ISERROR(A34),0,OFFSET(Options!$C$1,A34+$F$1,0))</f>
        <v>0</v>
      </c>
      <c r="G34" s="214" t="n">
        <v>-0.0321412893451267</v>
      </c>
      <c r="H34" s="214" t="e">
        <f aca="false">AH34*Inputs!N34</f>
        <v>#REF!</v>
      </c>
      <c r="I34" s="214" t="e">
        <f aca="false">Inputs!AX34-G34-H34</f>
        <v>#REF!</v>
      </c>
      <c r="J34" s="213" t="e">
        <f aca="false">SUM(D34:I34)</f>
        <v>#REF!</v>
      </c>
      <c r="K34" s="215"/>
      <c r="L34" s="216" t="n">
        <v>0.520525149799537</v>
      </c>
      <c r="M34" s="215" t="e">
        <f aca="false">M33-J33</f>
        <v>#REF!</v>
      </c>
      <c r="N34" s="217" t="e">
        <f aca="false">J34*L34</f>
        <v>#REF!</v>
      </c>
      <c r="O34" s="215"/>
      <c r="P34" s="218" t="n">
        <f aca="false">Inputs!E34</f>
        <v>3.538</v>
      </c>
      <c r="Q34" s="219" t="n">
        <f aca="false">Inputs!L34</f>
        <v>0.0410000000000004</v>
      </c>
      <c r="R34" s="220"/>
      <c r="S34" s="221" t="n">
        <f aca="false">Inputs!BE34/1000</f>
        <v>102.042521007389</v>
      </c>
      <c r="T34" s="221" t="e">
        <f aca="false">Inputs!AF34/1000-S34</f>
        <v>#REF!</v>
      </c>
      <c r="U34" s="221" t="n">
        <f aca="true">IF(ISERROR($A34),0,OFFSET(Options!$C$1,$A34+U$1,0)/1000)</f>
        <v>0</v>
      </c>
      <c r="V34" s="222" t="e">
        <f aca="false">SUM(S34:U34)</f>
        <v>#REF!</v>
      </c>
      <c r="W34" s="220"/>
      <c r="X34" s="214" t="n">
        <f aca="false">Inputs!BG34/10000</f>
        <v>10.2859243029878</v>
      </c>
      <c r="Y34" s="214" t="e">
        <f aca="false">Inputs!AR34/10000-X34</f>
        <v>#REF!</v>
      </c>
      <c r="Z34" s="214" t="n">
        <f aca="true">IF(ISERROR($A34),0,OFFSET(Options!$C$1,$A34+Z$1,0))</f>
        <v>0</v>
      </c>
      <c r="AA34" s="213" t="e">
        <f aca="false">SUM(X34:Z34)</f>
        <v>#REF!</v>
      </c>
      <c r="AB34" s="220"/>
      <c r="AC34" s="221" t="n">
        <f aca="false">Inputs!BF34/1000</f>
        <v>-1.51714578686791</v>
      </c>
      <c r="AD34" s="221" t="e">
        <f aca="false">Inputs!AL34/1000-AC34</f>
        <v>#REF!</v>
      </c>
      <c r="AE34" s="221" t="n">
        <f aca="true">IF(ISERROR($A34),0,OFFSET(Options!$C$1,$A34+AE$1,0)/1000)</f>
        <v>0</v>
      </c>
      <c r="AF34" s="222" t="e">
        <f aca="false">SUM(AC34:AE34)</f>
        <v>#REF!</v>
      </c>
      <c r="AG34" s="220"/>
      <c r="AH34" s="213" t="e">
        <f aca="false">(#REF!+#REF!)/10000/100</f>
        <v>#REF!</v>
      </c>
    </row>
    <row r="35" customFormat="false" ht="15.75" hidden="false" customHeight="false" outlineLevel="0" collapsed="false">
      <c r="A35" s="162" t="n">
        <f aca="false">MATCH(C35,Options!$C:$C,0)</f>
        <v>1153</v>
      </c>
      <c r="B35" s="162" t="n">
        <f aca="false">MATCH(C35,Swaps!$C:$C,0)</f>
        <v>1198</v>
      </c>
      <c r="C35" s="163" t="n">
        <f aca="false">Inputs!C35</f>
        <v>38139</v>
      </c>
      <c r="D35" s="213" t="n">
        <f aca="false">Inputs!AV35</f>
        <v>6.48172406</v>
      </c>
      <c r="E35" s="214" t="n">
        <f aca="true">IF(ISERROR(B35),0,OFFSET(Swaps!$C$1,B35+$E$1,0))</f>
        <v>0</v>
      </c>
      <c r="F35" s="214" t="n">
        <f aca="true">IF(ISERROR(A35),0,OFFSET(Options!$C$1,A35+$F$1,0))</f>
        <v>0</v>
      </c>
      <c r="G35" s="214" t="n">
        <v>-0.0295230645165283</v>
      </c>
      <c r="H35" s="214" t="e">
        <f aca="false">AH35*Inputs!N35</f>
        <v>#REF!</v>
      </c>
      <c r="I35" s="214" t="e">
        <f aca="false">Inputs!AX35-G35-H35</f>
        <v>#REF!</v>
      </c>
      <c r="J35" s="213" t="e">
        <f aca="false">SUM(D35:I35)</f>
        <v>#REF!</v>
      </c>
      <c r="K35" s="215"/>
      <c r="L35" s="216" t="n">
        <v>0.51808721924178</v>
      </c>
      <c r="M35" s="215" t="e">
        <f aca="false">M34-J34</f>
        <v>#REF!</v>
      </c>
      <c r="N35" s="217" t="e">
        <f aca="false">J35*L35</f>
        <v>#REF!</v>
      </c>
      <c r="O35" s="215"/>
      <c r="P35" s="218" t="n">
        <f aca="false">Inputs!E35</f>
        <v>3.578</v>
      </c>
      <c r="Q35" s="219" t="n">
        <f aca="false">Inputs!L35</f>
        <v>0.0409999999999999</v>
      </c>
      <c r="R35" s="220"/>
      <c r="S35" s="221" t="n">
        <f aca="false">Inputs!BE35/1000</f>
        <v>103.442547208984</v>
      </c>
      <c r="T35" s="221" t="e">
        <f aca="false">Inputs!AF35/1000-S35</f>
        <v>#REF!</v>
      </c>
      <c r="U35" s="221" t="n">
        <f aca="true">IF(ISERROR($A35),0,OFFSET(Options!$C$1,$A35+U$1,0)/1000)</f>
        <v>0</v>
      </c>
      <c r="V35" s="222" t="e">
        <f aca="false">SUM(S35:U35)</f>
        <v>#REF!</v>
      </c>
      <c r="W35" s="220"/>
      <c r="X35" s="214" t="n">
        <f aca="false">Inputs!BG35/10000</f>
        <v>9.88428368539249</v>
      </c>
      <c r="Y35" s="214" t="e">
        <f aca="false">Inputs!AR35/10000-X35</f>
        <v>#REF!</v>
      </c>
      <c r="Z35" s="214" t="n">
        <f aca="true">IF(ISERROR($A35),0,OFFSET(Options!$C$1,$A35+Z$1,0))</f>
        <v>0</v>
      </c>
      <c r="AA35" s="213" t="e">
        <f aca="false">SUM(X35:Z35)</f>
        <v>#REF!</v>
      </c>
      <c r="AB35" s="220"/>
      <c r="AC35" s="221" t="n">
        <f aca="false">Inputs!BF35/1000</f>
        <v>-1.47631641030663</v>
      </c>
      <c r="AD35" s="221" t="e">
        <f aca="false">Inputs!AL35/1000-AC35</f>
        <v>#REF!</v>
      </c>
      <c r="AE35" s="221" t="n">
        <f aca="true">IF(ISERROR($A35),0,OFFSET(Options!$C$1,$A35+AE$1,0)/1000)</f>
        <v>0</v>
      </c>
      <c r="AF35" s="222" t="e">
        <f aca="false">SUM(AC35:AE35)</f>
        <v>#REF!</v>
      </c>
      <c r="AG35" s="220"/>
      <c r="AH35" s="213" t="e">
        <f aca="false">(#REF!+#REF!)/10000/100</f>
        <v>#REF!</v>
      </c>
    </row>
    <row r="36" customFormat="false" ht="15.75" hidden="false" customHeight="false" outlineLevel="0" collapsed="false">
      <c r="A36" s="162" t="n">
        <f aca="false">MATCH(C36,Options!$C:$C,0)</f>
        <v>1191</v>
      </c>
      <c r="B36" s="162" t="n">
        <f aca="false">MATCH(C36,Swaps!$C:$C,0)</f>
        <v>1236</v>
      </c>
      <c r="C36" s="163" t="n">
        <f aca="false">Inputs!C36</f>
        <v>38169</v>
      </c>
      <c r="D36" s="213" t="n">
        <f aca="false">Inputs!AV36</f>
        <v>0.478477080000001</v>
      </c>
      <c r="E36" s="214" t="n">
        <f aca="true">IF(ISERROR(B36),0,OFFSET(Swaps!$C$1,B36+$E$1,0))</f>
        <v>0</v>
      </c>
      <c r="F36" s="214" t="n">
        <f aca="true">IF(ISERROR(A36),0,OFFSET(Options!$C$1,A36+$F$1,0))</f>
        <v>0</v>
      </c>
      <c r="G36" s="214" t="n">
        <v>-0.0262778137684183</v>
      </c>
      <c r="H36" s="214" t="e">
        <f aca="false">AH36*Inputs!N36</f>
        <v>#REF!</v>
      </c>
      <c r="I36" s="214" t="e">
        <f aca="false">Inputs!AX36-G36-H36</f>
        <v>#REF!</v>
      </c>
      <c r="J36" s="213" t="e">
        <f aca="false">SUM(D36:I36)</f>
        <v>#REF!</v>
      </c>
      <c r="K36" s="215"/>
      <c r="L36" s="216" t="n">
        <v>0.51808721924178</v>
      </c>
      <c r="M36" s="215" t="e">
        <f aca="false">M35-J35</f>
        <v>#REF!</v>
      </c>
      <c r="N36" s="217" t="e">
        <f aca="false">J36*L36</f>
        <v>#REF!</v>
      </c>
      <c r="O36" s="215"/>
      <c r="P36" s="218" t="n">
        <f aca="false">Inputs!E36</f>
        <v>3.623</v>
      </c>
      <c r="Q36" s="219" t="n">
        <f aca="false">Inputs!L36</f>
        <v>0.0410000000000004</v>
      </c>
      <c r="R36" s="220"/>
      <c r="S36" s="221" t="n">
        <f aca="false">Inputs!BE36/1000</f>
        <v>106.648042840461</v>
      </c>
      <c r="T36" s="221" t="e">
        <f aca="false">Inputs!AF36/1000-S36</f>
        <v>#REF!</v>
      </c>
      <c r="U36" s="221" t="n">
        <f aca="true">IF(ISERROR($A36),0,OFFSET(Options!$C$1,$A36+U$1,0)/1000)</f>
        <v>0</v>
      </c>
      <c r="V36" s="222" t="e">
        <f aca="false">SUM(S36:U36)</f>
        <v>#REF!</v>
      </c>
      <c r="W36" s="220"/>
      <c r="X36" s="214" t="n">
        <f aca="false">Inputs!BG36/10000</f>
        <v>9.61562890628388</v>
      </c>
      <c r="Y36" s="214" t="e">
        <f aca="false">Inputs!AR36/10000-X36</f>
        <v>#REF!</v>
      </c>
      <c r="Z36" s="214" t="n">
        <f aca="true">IF(ISERROR($A36),0,OFFSET(Options!$C$1,$A36+Z$1,0))</f>
        <v>0</v>
      </c>
      <c r="AA36" s="213" t="e">
        <f aca="false">SUM(X36:Z36)</f>
        <v>#REF!</v>
      </c>
      <c r="AB36" s="220"/>
      <c r="AC36" s="221" t="n">
        <f aca="false">Inputs!BF36/1000</f>
        <v>-1.45903819917656</v>
      </c>
      <c r="AD36" s="221" t="e">
        <f aca="false">Inputs!AL36/1000-AC36</f>
        <v>#REF!</v>
      </c>
      <c r="AE36" s="221" t="n">
        <f aca="true">IF(ISERROR($A36),0,OFFSET(Options!$C$1,$A36+AE$1,0)/1000)</f>
        <v>0</v>
      </c>
      <c r="AF36" s="222" t="e">
        <f aca="false">SUM(AC36:AE36)</f>
        <v>#REF!</v>
      </c>
      <c r="AG36" s="220"/>
      <c r="AH36" s="213" t="e">
        <f aca="false">(#REF!+#REF!)/10000/100</f>
        <v>#REF!</v>
      </c>
    </row>
    <row r="37" customFormat="false" ht="15.75" hidden="false" customHeight="false" outlineLevel="0" collapsed="false">
      <c r="A37" s="162" t="n">
        <f aca="false">MATCH(C37,Options!$C:$C,0)</f>
        <v>1229</v>
      </c>
      <c r="B37" s="162" t="n">
        <f aca="false">MATCH(C37,Swaps!$C:$C,0)</f>
        <v>1274</v>
      </c>
      <c r="C37" s="163" t="n">
        <f aca="false">Inputs!C37</f>
        <v>38200</v>
      </c>
      <c r="D37" s="213" t="n">
        <f aca="false">Inputs!AV37</f>
        <v>-1.56720435</v>
      </c>
      <c r="E37" s="214" t="n">
        <f aca="true">IF(ISERROR(B37),0,OFFSET(Swaps!$C$1,B37+$E$1,0))</f>
        <v>0</v>
      </c>
      <c r="F37" s="214" t="n">
        <f aca="true">IF(ISERROR(A37),0,OFFSET(Options!$C$1,A37+$F$1,0))</f>
        <v>0</v>
      </c>
      <c r="G37" s="214" t="n">
        <v>-0.0237628890501647</v>
      </c>
      <c r="H37" s="214" t="e">
        <f aca="false">AH37*Inputs!N37</f>
        <v>#REF!</v>
      </c>
      <c r="I37" s="214" t="e">
        <f aca="false">Inputs!AX37-G37-H37</f>
        <v>#REF!</v>
      </c>
      <c r="J37" s="213" t="e">
        <f aca="false">SUM(D37:I37)</f>
        <v>#REF!</v>
      </c>
      <c r="K37" s="215"/>
      <c r="L37" s="216" t="n">
        <v>0.516868253962901</v>
      </c>
      <c r="M37" s="215" t="e">
        <f aca="false">M36-J36</f>
        <v>#REF!</v>
      </c>
      <c r="N37" s="217" t="e">
        <f aca="false">J37*L37</f>
        <v>#REF!</v>
      </c>
      <c r="O37" s="215"/>
      <c r="P37" s="218" t="n">
        <f aca="false">Inputs!E37</f>
        <v>3.662</v>
      </c>
      <c r="Q37" s="219" t="n">
        <f aca="false">Inputs!L37</f>
        <v>0.0410000000000004</v>
      </c>
      <c r="R37" s="220"/>
      <c r="S37" s="221" t="n">
        <f aca="false">Inputs!BE37/1000</f>
        <v>108.922279940151</v>
      </c>
      <c r="T37" s="221" t="e">
        <f aca="false">Inputs!AF37/1000-S37</f>
        <v>#REF!</v>
      </c>
      <c r="U37" s="221" t="n">
        <f aca="true">IF(ISERROR($A37),0,OFFSET(Options!$C$1,$A37+U$1,0)/1000)</f>
        <v>0</v>
      </c>
      <c r="V37" s="222" t="e">
        <f aca="false">SUM(S37:U37)</f>
        <v>#REF!</v>
      </c>
      <c r="W37" s="220"/>
      <c r="X37" s="214" t="n">
        <f aca="false">Inputs!BG37/10000</f>
        <v>9.29326371598308</v>
      </c>
      <c r="Y37" s="214" t="e">
        <f aca="false">Inputs!AR37/10000-X37</f>
        <v>#REF!</v>
      </c>
      <c r="Z37" s="214" t="n">
        <f aca="true">IF(ISERROR($A37),0,OFFSET(Options!$C$1,$A37+Z$1,0))</f>
        <v>0</v>
      </c>
      <c r="AA37" s="213" t="e">
        <f aca="false">SUM(X37:Z37)</f>
        <v>#REF!</v>
      </c>
      <c r="AB37" s="220"/>
      <c r="AC37" s="221" t="n">
        <f aca="false">Inputs!BF37/1000</f>
        <v>-1.42714212788588</v>
      </c>
      <c r="AD37" s="221" t="e">
        <f aca="false">Inputs!AL37/1000-AC37</f>
        <v>#REF!</v>
      </c>
      <c r="AE37" s="221" t="n">
        <f aca="true">IF(ISERROR($A37),0,OFFSET(Options!$C$1,$A37+AE$1,0)/1000)</f>
        <v>0</v>
      </c>
      <c r="AF37" s="222" t="e">
        <f aca="false">SUM(AC37:AE37)</f>
        <v>#REF!</v>
      </c>
      <c r="AG37" s="220"/>
      <c r="AH37" s="213" t="e">
        <f aca="false">(#REF!+#REF!)/10000/100</f>
        <v>#REF!</v>
      </c>
    </row>
    <row r="38" customFormat="false" ht="15.75" hidden="false" customHeight="false" outlineLevel="0" collapsed="false">
      <c r="A38" s="162" t="n">
        <f aca="false">MATCH(C38,Options!$C:$C,0)</f>
        <v>1267</v>
      </c>
      <c r="B38" s="162" t="n">
        <f aca="false">MATCH(C38,Swaps!$C:$C,0)</f>
        <v>1312</v>
      </c>
      <c r="C38" s="163" t="n">
        <f aca="false">Inputs!C38</f>
        <v>38231</v>
      </c>
      <c r="D38" s="213" t="n">
        <f aca="false">Inputs!AV38</f>
        <v>-102.32365109</v>
      </c>
      <c r="E38" s="214" t="n">
        <f aca="true">IF(ISERROR(B38),0,OFFSET(Swaps!$C$1,B38+$E$1,0))</f>
        <v>0</v>
      </c>
      <c r="F38" s="214" t="n">
        <f aca="true">IF(ISERROR(A38),0,OFFSET(Options!$C$1,A38+$F$1,0))</f>
        <v>0</v>
      </c>
      <c r="G38" s="214" t="n">
        <v>-0.018056550284598</v>
      </c>
      <c r="H38" s="214" t="e">
        <f aca="false">AH38*Inputs!N38</f>
        <v>#REF!</v>
      </c>
      <c r="I38" s="214" t="e">
        <f aca="false">Inputs!AX38-G38-H38</f>
        <v>#REF!</v>
      </c>
      <c r="J38" s="213" t="e">
        <f aca="false">SUM(D38:I38)</f>
        <v>#REF!</v>
      </c>
      <c r="K38" s="215"/>
      <c r="L38" s="216" t="n">
        <v>0.514722841352428</v>
      </c>
      <c r="M38" s="215" t="e">
        <f aca="false">M37-J37</f>
        <v>#REF!</v>
      </c>
      <c r="N38" s="217" t="e">
        <f aca="false">J38*L38</f>
        <v>#REF!</v>
      </c>
      <c r="O38" s="215"/>
      <c r="P38" s="218" t="n">
        <f aca="false">Inputs!E38</f>
        <v>3.651</v>
      </c>
      <c r="Q38" s="219" t="n">
        <f aca="false">Inputs!L38</f>
        <v>0.0410000000000004</v>
      </c>
      <c r="R38" s="220"/>
      <c r="S38" s="221" t="n">
        <f aca="false">Inputs!BE38/1000</f>
        <v>66.5664535324521</v>
      </c>
      <c r="T38" s="221" t="e">
        <f aca="false">Inputs!AF38/1000-S38</f>
        <v>#REF!</v>
      </c>
      <c r="U38" s="221" t="n">
        <f aca="true">IF(ISERROR($A38),0,OFFSET(Options!$C$1,$A38+U$1,0)/1000)</f>
        <v>0</v>
      </c>
      <c r="V38" s="222" t="e">
        <f aca="false">SUM(S38:U38)</f>
        <v>#REF!</v>
      </c>
      <c r="W38" s="220"/>
      <c r="X38" s="214" t="n">
        <f aca="false">Inputs!BG38/10000</f>
        <v>5.4961237568911</v>
      </c>
      <c r="Y38" s="214" t="e">
        <f aca="false">Inputs!AR38/10000-X38</f>
        <v>#REF!</v>
      </c>
      <c r="Z38" s="214" t="n">
        <f aca="true">IF(ISERROR($A38),0,OFFSET(Options!$C$1,$A38+Z$1,0))</f>
        <v>0</v>
      </c>
      <c r="AA38" s="213" t="e">
        <f aca="false">SUM(X38:Z38)</f>
        <v>#REF!</v>
      </c>
      <c r="AB38" s="220"/>
      <c r="AC38" s="221" t="n">
        <f aca="false">Inputs!BF38/1000</f>
        <v>-0.805878630609341</v>
      </c>
      <c r="AD38" s="221" t="e">
        <f aca="false">Inputs!AL38/1000-AC38</f>
        <v>#REF!</v>
      </c>
      <c r="AE38" s="221" t="n">
        <f aca="true">IF(ISERROR($A38),0,OFFSET(Options!$C$1,$A38+AE$1,0)/1000)</f>
        <v>0</v>
      </c>
      <c r="AF38" s="222" t="e">
        <f aca="false">SUM(AC38:AE38)</f>
        <v>#REF!</v>
      </c>
      <c r="AG38" s="220"/>
      <c r="AH38" s="213" t="e">
        <f aca="false">(#REF!+#REF!)/10000/100</f>
        <v>#REF!</v>
      </c>
    </row>
    <row r="39" customFormat="false" ht="15.75" hidden="false" customHeight="false" outlineLevel="0" collapsed="false">
      <c r="A39" s="162" t="n">
        <f aca="false">MATCH(C39,Options!$C:$C,0)</f>
        <v>1305</v>
      </c>
      <c r="B39" s="162" t="n">
        <f aca="false">MATCH(C39,Swaps!$C:$C,0)</f>
        <v>1350</v>
      </c>
      <c r="C39" s="163" t="n">
        <f aca="false">Inputs!C39</f>
        <v>38261</v>
      </c>
      <c r="D39" s="213" t="n">
        <f aca="false">Inputs!AV39</f>
        <v>-4.79441569</v>
      </c>
      <c r="E39" s="214" t="n">
        <f aca="true">IF(ISERROR(B39),0,OFFSET(Swaps!$C$1,B39+$E$1,0))</f>
        <v>0</v>
      </c>
      <c r="F39" s="214" t="n">
        <f aca="true">IF(ISERROR(A39),0,OFFSET(Options!$C$1,A39+$F$1,0))</f>
        <v>0</v>
      </c>
      <c r="G39" s="214" t="n">
        <v>-0.0225065530904516</v>
      </c>
      <c r="H39" s="214" t="e">
        <f aca="false">AH39*Inputs!N39</f>
        <v>#REF!</v>
      </c>
      <c r="I39" s="214" t="e">
        <f aca="false">Inputs!AX39-G39-H39</f>
        <v>#REF!</v>
      </c>
      <c r="J39" s="213" t="e">
        <f aca="false">SUM(D39:I39)</f>
        <v>#REF!</v>
      </c>
      <c r="K39" s="215"/>
      <c r="L39" s="216" t="n">
        <v>0.502335085631047</v>
      </c>
      <c r="M39" s="215" t="e">
        <f aca="false">M38-J38</f>
        <v>#REF!</v>
      </c>
      <c r="N39" s="217" t="e">
        <f aca="false">J39*L39</f>
        <v>#REF!</v>
      </c>
      <c r="O39" s="215"/>
      <c r="P39" s="218" t="n">
        <f aca="false">Inputs!E39</f>
        <v>3.666</v>
      </c>
      <c r="Q39" s="219" t="n">
        <f aca="false">Inputs!L39</f>
        <v>0.0410000000000004</v>
      </c>
      <c r="R39" s="220"/>
      <c r="S39" s="221" t="n">
        <f aca="false">Inputs!BE39/1000</f>
        <v>112.130031483891</v>
      </c>
      <c r="T39" s="221" t="e">
        <f aca="false">Inputs!AF39/1000-S39</f>
        <v>#REF!</v>
      </c>
      <c r="U39" s="221" t="n">
        <f aca="true">IF(ISERROR($A39),0,OFFSET(Options!$C$1,$A39+U$1,0)/1000)</f>
        <v>0</v>
      </c>
      <c r="V39" s="222" t="e">
        <f aca="false">SUM(S39:U39)</f>
        <v>#REF!</v>
      </c>
      <c r="W39" s="220"/>
      <c r="X39" s="214" t="n">
        <f aca="false">Inputs!BG39/10000</f>
        <v>8.96697208488895</v>
      </c>
      <c r="Y39" s="214" t="e">
        <f aca="false">Inputs!AR39/10000-X39</f>
        <v>#REF!</v>
      </c>
      <c r="Z39" s="214" t="n">
        <f aca="true">IF(ISERROR($A39),0,OFFSET(Options!$C$1,$A39+Z$1,0))</f>
        <v>0</v>
      </c>
      <c r="AA39" s="213" t="e">
        <f aca="false">SUM(X39:Z39)</f>
        <v>#REF!</v>
      </c>
      <c r="AB39" s="220"/>
      <c r="AC39" s="221" t="n">
        <f aca="false">Inputs!BF39/1000</f>
        <v>-1.35163582471883</v>
      </c>
      <c r="AD39" s="221" t="e">
        <f aca="false">Inputs!AL39/1000-AC39</f>
        <v>#REF!</v>
      </c>
      <c r="AE39" s="221" t="n">
        <f aca="true">IF(ISERROR($A39),0,OFFSET(Options!$C$1,$A39+AE$1,0)/1000)</f>
        <v>0</v>
      </c>
      <c r="AF39" s="222" t="e">
        <f aca="false">SUM(AC39:AE39)</f>
        <v>#REF!</v>
      </c>
      <c r="AG39" s="220"/>
      <c r="AH39" s="213" t="e">
        <f aca="false">(#REF!+#REF!)/10000/100</f>
        <v>#REF!</v>
      </c>
    </row>
    <row r="40" customFormat="false" ht="15.75" hidden="false" customHeight="false" outlineLevel="0" collapsed="false">
      <c r="A40" s="162" t="n">
        <f aca="false">MATCH(C40,Options!$C:$C,0)</f>
        <v>1343</v>
      </c>
      <c r="B40" s="162" t="n">
        <f aca="false">MATCH(C40,Swaps!$C:$C,0)</f>
        <v>1388</v>
      </c>
      <c r="C40" s="163" t="n">
        <f aca="false">Inputs!C40</f>
        <v>38292</v>
      </c>
      <c r="D40" s="213" t="n">
        <f aca="false">Inputs!AV40</f>
        <v>11.55091767</v>
      </c>
      <c r="E40" s="214" t="n">
        <f aca="true">IF(ISERROR(B40),0,OFFSET(Swaps!$C$1,B40+$E$1,0))</f>
        <v>0</v>
      </c>
      <c r="F40" s="214" t="n">
        <f aca="true">IF(ISERROR(A40),0,OFFSET(Options!$C$1,A40+$F$1,0))</f>
        <v>0</v>
      </c>
      <c r="G40" s="214" t="n">
        <v>-0.00953374026808973</v>
      </c>
      <c r="H40" s="214" t="e">
        <f aca="false">AH40*Inputs!N40</f>
        <v>#REF!</v>
      </c>
      <c r="I40" s="214" t="e">
        <f aca="false">Inputs!AX40-G40-H40</f>
        <v>#REF!</v>
      </c>
      <c r="J40" s="213" t="e">
        <f aca="false">SUM(D40:I40)</f>
        <v>#REF!</v>
      </c>
      <c r="K40" s="215"/>
      <c r="L40" s="216" t="n">
        <v>0.486943752255001</v>
      </c>
      <c r="M40" s="215" t="e">
        <f aca="false">M39-J39</f>
        <v>#REF!</v>
      </c>
      <c r="N40" s="217" t="e">
        <f aca="false">J40*L40</f>
        <v>#REF!</v>
      </c>
      <c r="O40" s="215"/>
      <c r="P40" s="218" t="n">
        <f aca="false">Inputs!E40</f>
        <v>3.823</v>
      </c>
      <c r="Q40" s="219" t="n">
        <f aca="false">Inputs!L40</f>
        <v>0.0409999999999999</v>
      </c>
      <c r="R40" s="220"/>
      <c r="S40" s="221" t="n">
        <f aca="false">Inputs!BE40/1000</f>
        <v>132.121276184668</v>
      </c>
      <c r="T40" s="221" t="e">
        <f aca="false">Inputs!AF40/1000-S40</f>
        <v>#REF!</v>
      </c>
      <c r="U40" s="221" t="n">
        <f aca="true">IF(ISERROR($A40),0,OFFSET(Options!$C$1,$A40+U$1,0)/1000)</f>
        <v>0</v>
      </c>
      <c r="V40" s="222" t="e">
        <f aca="false">SUM(S40:U40)</f>
        <v>#REF!</v>
      </c>
      <c r="W40" s="220"/>
      <c r="X40" s="214" t="n">
        <f aca="false">Inputs!BG40/10000</f>
        <v>9.61624099121023</v>
      </c>
      <c r="Y40" s="214" t="e">
        <f aca="false">Inputs!AR40/10000-X40</f>
        <v>#REF!</v>
      </c>
      <c r="Z40" s="214" t="n">
        <f aca="true">IF(ISERROR($A40),0,OFFSET(Options!$C$1,$A40+Z$1,0))</f>
        <v>0</v>
      </c>
      <c r="AA40" s="213" t="e">
        <f aca="false">SUM(X40:Z40)</f>
        <v>#REF!</v>
      </c>
      <c r="AB40" s="220"/>
      <c r="AC40" s="221" t="n">
        <f aca="false">Inputs!BF40/1000</f>
        <v>-1.49659754016533</v>
      </c>
      <c r="AD40" s="221" t="e">
        <f aca="false">Inputs!AL40/1000-AC40</f>
        <v>#REF!</v>
      </c>
      <c r="AE40" s="221" t="n">
        <f aca="true">IF(ISERROR($A40),0,OFFSET(Options!$C$1,$A40+AE$1,0)/1000)</f>
        <v>0</v>
      </c>
      <c r="AF40" s="222" t="e">
        <f aca="false">SUM(AC40:AE40)</f>
        <v>#REF!</v>
      </c>
      <c r="AG40" s="220"/>
      <c r="AH40" s="213" t="e">
        <f aca="false">(#REF!+#REF!)/10000/100</f>
        <v>#REF!</v>
      </c>
    </row>
    <row r="41" customFormat="false" ht="15.75" hidden="false" customHeight="false" outlineLevel="0" collapsed="false">
      <c r="A41" s="162" t="n">
        <f aca="false">MATCH(C41,Options!$C:$C,0)</f>
        <v>1381</v>
      </c>
      <c r="B41" s="162" t="n">
        <f aca="false">MATCH(C41,Swaps!$C:$C,0)</f>
        <v>1426</v>
      </c>
      <c r="C41" s="201" t="n">
        <f aca="false">Inputs!C41</f>
        <v>38322</v>
      </c>
      <c r="D41" s="204" t="n">
        <f aca="false">Inputs!AV41</f>
        <v>3.41280634</v>
      </c>
      <c r="E41" s="223" t="n">
        <f aca="true">IF(ISERROR(B41),0,OFFSET(Swaps!$C$1,B41+$E$1,0))</f>
        <v>0</v>
      </c>
      <c r="F41" s="223" t="n">
        <f aca="true">IF(ISERROR(A41),0,OFFSET(Options!$C$1,A41+$F$1,0))</f>
        <v>0</v>
      </c>
      <c r="G41" s="223" t="n">
        <v>-0.00184074377325771</v>
      </c>
      <c r="H41" s="223" t="e">
        <f aca="false">AH41*Inputs!N41</f>
        <v>#REF!</v>
      </c>
      <c r="I41" s="223" t="e">
        <f aca="false">Inputs!AX41-G41-H41</f>
        <v>#REF!</v>
      </c>
      <c r="J41" s="204" t="e">
        <f aca="false">SUM(D41:I41)</f>
        <v>#REF!</v>
      </c>
      <c r="K41" s="205" t="e">
        <f aca="false">SUM(J30:J41)</f>
        <v>#REF!</v>
      </c>
      <c r="L41" s="206" t="n">
        <v>0.524239369037944</v>
      </c>
      <c r="M41" s="207" t="e">
        <f aca="false">M40-J40</f>
        <v>#REF!</v>
      </c>
      <c r="N41" s="205" t="e">
        <f aca="false">J41*L41</f>
        <v>#REF!</v>
      </c>
      <c r="O41" s="205" t="e">
        <f aca="false">SUM(N30:N41)</f>
        <v>#REF!</v>
      </c>
      <c r="P41" s="208" t="n">
        <f aca="false">Inputs!E41</f>
        <v>3.983</v>
      </c>
      <c r="Q41" s="209" t="n">
        <f aca="false">Inputs!L41</f>
        <v>0.0410000000000004</v>
      </c>
      <c r="R41" s="210"/>
      <c r="S41" s="224" t="n">
        <f aca="false">Inputs!BE41/1000</f>
        <v>135.452620830955</v>
      </c>
      <c r="T41" s="224" t="e">
        <f aca="false">Inputs!AF41/1000-S41</f>
        <v>#REF!</v>
      </c>
      <c r="U41" s="224" t="n">
        <f aca="true">IF(ISERROR($A41),0,OFFSET(Options!$C$1,$A41+U$1,0)/1000)</f>
        <v>0</v>
      </c>
      <c r="V41" s="225" t="e">
        <f aca="false">SUM(S41:U41)</f>
        <v>#REF!</v>
      </c>
      <c r="W41" s="210"/>
      <c r="X41" s="223" t="n">
        <f aca="false">Inputs!BG41/10000</f>
        <v>8.90308882646322</v>
      </c>
      <c r="Y41" s="223" t="e">
        <f aca="false">Inputs!AR41/10000-X41</f>
        <v>#REF!</v>
      </c>
      <c r="Z41" s="223" t="n">
        <f aca="true">IF(ISERROR($A41),0,OFFSET(Options!$C$1,$A41+Z$1,0))</f>
        <v>0</v>
      </c>
      <c r="AA41" s="204" t="e">
        <f aca="false">SUM(X41:Z41)</f>
        <v>#REF!</v>
      </c>
      <c r="AB41" s="210"/>
      <c r="AC41" s="224" t="n">
        <f aca="false">Inputs!BF41/1000</f>
        <v>-1.46108813958601</v>
      </c>
      <c r="AD41" s="224" t="e">
        <f aca="false">Inputs!AL41/1000-AC41</f>
        <v>#REF!</v>
      </c>
      <c r="AE41" s="224" t="n">
        <f aca="true">IF(ISERROR($A41),0,OFFSET(Options!$C$1,$A41+AE$1,0)/1000)</f>
        <v>0</v>
      </c>
      <c r="AF41" s="225" t="e">
        <f aca="false">SUM(AC41:AE41)</f>
        <v>#REF!</v>
      </c>
      <c r="AG41" s="210"/>
      <c r="AH41" s="204" t="e">
        <f aca="false">(#REF!+#REF!)/10000/100</f>
        <v>#REF!</v>
      </c>
    </row>
    <row r="42" customFormat="false" ht="15.75" hidden="false" customHeight="false" outlineLevel="0" collapsed="false">
      <c r="A42" s="162" t="n">
        <f aca="false">MATCH(C42,Options!$C:$C,0)</f>
        <v>1419</v>
      </c>
      <c r="B42" s="162" t="n">
        <f aca="false">MATCH(C42,Swaps!$C:$C,0)</f>
        <v>1464</v>
      </c>
      <c r="C42" s="163" t="n">
        <f aca="false">Inputs!C42</f>
        <v>38353</v>
      </c>
      <c r="D42" s="213" t="n">
        <f aca="false">Inputs!AV42</f>
        <v>83.31900672</v>
      </c>
      <c r="E42" s="214" t="n">
        <f aca="true">IF(ISERROR(B42),0,OFFSET(Swaps!$C$1,B42+$E$1,0))</f>
        <v>0</v>
      </c>
      <c r="F42" s="214" t="n">
        <f aca="true">IF(ISERROR(A42),0,OFFSET(Options!$C$1,A42+$F$1,0))</f>
        <v>0</v>
      </c>
      <c r="G42" s="214" t="n">
        <v>-0.00592495876497878</v>
      </c>
      <c r="H42" s="214" t="e">
        <f aca="false">AH42*Inputs!N42</f>
        <v>#REF!</v>
      </c>
      <c r="I42" s="214" t="e">
        <f aca="false">Inputs!AX42-G42-H42</f>
        <v>#REF!</v>
      </c>
      <c r="J42" s="213" t="e">
        <f aca="false">SUM(D42:I42)</f>
        <v>#REF!</v>
      </c>
      <c r="K42" s="215"/>
      <c r="L42" s="216" t="n">
        <v>0.509876906424605</v>
      </c>
      <c r="M42" s="215" t="e">
        <f aca="false">M41-J41</f>
        <v>#REF!</v>
      </c>
      <c r="N42" s="217" t="e">
        <f aca="false">J42*L42</f>
        <v>#REF!</v>
      </c>
      <c r="O42" s="215"/>
      <c r="P42" s="218" t="n">
        <f aca="false">Inputs!E42</f>
        <v>4.008</v>
      </c>
      <c r="Q42" s="219" t="n">
        <f aca="false">Inputs!L42</f>
        <v>0.0409999999999999</v>
      </c>
      <c r="R42" s="220"/>
      <c r="S42" s="221" t="n">
        <f aca="false">Inputs!BE42/1000</f>
        <v>-6.21013452329575</v>
      </c>
      <c r="T42" s="221" t="e">
        <f aca="false">Inputs!AF42/1000-S42</f>
        <v>#REF!</v>
      </c>
      <c r="U42" s="221" t="n">
        <f aca="true">IF(ISERROR($A42),0,OFFSET(Options!$C$1,$A42+U$1,0)/1000)</f>
        <v>0</v>
      </c>
      <c r="V42" s="222" t="e">
        <f aca="false">SUM(S42:U42)</f>
        <v>#REF!</v>
      </c>
      <c r="W42" s="220"/>
      <c r="X42" s="214" t="n">
        <f aca="false">Inputs!BG42/10000</f>
        <v>-0.950199439698855</v>
      </c>
      <c r="Y42" s="214" t="e">
        <f aca="false">Inputs!AR42/10000-X42</f>
        <v>#REF!</v>
      </c>
      <c r="Z42" s="214" t="n">
        <f aca="true">IF(ISERROR($A42),0,OFFSET(Options!$C$1,$A42+Z$1,0))</f>
        <v>0</v>
      </c>
      <c r="AA42" s="213" t="e">
        <f aca="false">SUM(X42:Z42)</f>
        <v>#REF!</v>
      </c>
      <c r="AB42" s="220"/>
      <c r="AC42" s="221" t="n">
        <f aca="false">Inputs!BF42/1000</f>
        <v>0.0120521728640816</v>
      </c>
      <c r="AD42" s="221" t="e">
        <f aca="false">Inputs!AL42/1000-AC42</f>
        <v>#REF!</v>
      </c>
      <c r="AE42" s="221" t="n">
        <f aca="true">IF(ISERROR($A42),0,OFFSET(Options!$C$1,$A42+AE$1,0)/1000)</f>
        <v>0</v>
      </c>
      <c r="AF42" s="222" t="e">
        <f aca="false">SUM(AC42:AE42)</f>
        <v>#REF!</v>
      </c>
      <c r="AG42" s="220"/>
      <c r="AH42" s="213" t="e">
        <f aca="false">(#REF!+#REF!)/10000/100</f>
        <v>#REF!</v>
      </c>
    </row>
    <row r="43" customFormat="false" ht="15.75" hidden="false" customHeight="false" outlineLevel="0" collapsed="false">
      <c r="A43" s="162" t="n">
        <f aca="false">MATCH(C43,Options!$C:$C,0)</f>
        <v>1457</v>
      </c>
      <c r="B43" s="162" t="n">
        <f aca="false">MATCH(C43,Swaps!$C:$C,0)</f>
        <v>1502</v>
      </c>
      <c r="C43" s="163" t="n">
        <f aca="false">Inputs!C43</f>
        <v>38384</v>
      </c>
      <c r="D43" s="213" t="n">
        <f aca="false">Inputs!AV43</f>
        <v>52.1767384</v>
      </c>
      <c r="E43" s="214" t="n">
        <f aca="true">IF(ISERROR(B43),0,OFFSET(Swaps!$C$1,B43+$E$1,0))</f>
        <v>0</v>
      </c>
      <c r="F43" s="214" t="n">
        <f aca="true">IF(ISERROR(A43),0,OFFSET(Options!$C$1,A43+$F$1,0))</f>
        <v>0</v>
      </c>
      <c r="G43" s="214" t="n">
        <v>-0.00497988753357959</v>
      </c>
      <c r="H43" s="214" t="e">
        <f aca="false">AH43*Inputs!N43</f>
        <v>#REF!</v>
      </c>
      <c r="I43" s="214" t="e">
        <f aca="false">Inputs!AX43-G43-H43</f>
        <v>#REF!</v>
      </c>
      <c r="J43" s="213" t="e">
        <f aca="false">SUM(D43:I43)</f>
        <v>#REF!</v>
      </c>
      <c r="K43" s="215"/>
      <c r="L43" s="216" t="n">
        <v>0.507260261731909</v>
      </c>
      <c r="M43" s="215" t="e">
        <f aca="false">M42-J42</f>
        <v>#REF!</v>
      </c>
      <c r="N43" s="217" t="e">
        <f aca="false">J43*L43</f>
        <v>#REF!</v>
      </c>
      <c r="O43" s="215"/>
      <c r="P43" s="218" t="n">
        <f aca="false">Inputs!E43</f>
        <v>3.924</v>
      </c>
      <c r="Q43" s="219" t="n">
        <f aca="false">Inputs!L43</f>
        <v>0.0410000000000004</v>
      </c>
      <c r="R43" s="220"/>
      <c r="S43" s="221" t="n">
        <f aca="false">Inputs!BE43/1000</f>
        <v>-10.696975182435</v>
      </c>
      <c r="T43" s="221" t="e">
        <f aca="false">Inputs!AF43/1000-S43</f>
        <v>#REF!</v>
      </c>
      <c r="U43" s="221" t="n">
        <f aca="true">IF(ISERROR($A43),0,OFFSET(Options!$C$1,$A43+U$1,0)/1000)</f>
        <v>0</v>
      </c>
      <c r="V43" s="222" t="e">
        <f aca="false">SUM(S43:U43)</f>
        <v>#REF!</v>
      </c>
      <c r="W43" s="220"/>
      <c r="X43" s="214" t="n">
        <f aca="false">Inputs!BG43/10000</f>
        <v>-1.29337112153994</v>
      </c>
      <c r="Y43" s="214" t="e">
        <f aca="false">Inputs!AR43/10000-X43</f>
        <v>#REF!</v>
      </c>
      <c r="Z43" s="214" t="n">
        <f aca="true">IF(ISERROR($A43),0,OFFSET(Options!$C$1,$A43+Z$1,0))</f>
        <v>0</v>
      </c>
      <c r="AA43" s="213" t="e">
        <f aca="false">SUM(X43:Z43)</f>
        <v>#REF!</v>
      </c>
      <c r="AB43" s="220"/>
      <c r="AC43" s="221" t="n">
        <f aca="false">Inputs!BF43/1000</f>
        <v>0.0403553064972722</v>
      </c>
      <c r="AD43" s="221" t="e">
        <f aca="false">Inputs!AL43/1000-AC43</f>
        <v>#REF!</v>
      </c>
      <c r="AE43" s="221" t="n">
        <f aca="true">IF(ISERROR($A43),0,OFFSET(Options!$C$1,$A43+AE$1,0)/1000)</f>
        <v>0</v>
      </c>
      <c r="AF43" s="222" t="e">
        <f aca="false">SUM(AC43:AE43)</f>
        <v>#REF!</v>
      </c>
      <c r="AG43" s="220"/>
      <c r="AH43" s="213" t="e">
        <f aca="false">(#REF!+#REF!)/10000/100</f>
        <v>#REF!</v>
      </c>
    </row>
    <row r="44" customFormat="false" ht="15.75" hidden="false" customHeight="false" outlineLevel="0" collapsed="false">
      <c r="A44" s="162" t="n">
        <f aca="false">MATCH(C44,Options!$C:$C,0)</f>
        <v>1495</v>
      </c>
      <c r="B44" s="162" t="n">
        <f aca="false">MATCH(C44,Swaps!$C:$C,0)</f>
        <v>1540</v>
      </c>
      <c r="C44" s="163" t="n">
        <f aca="false">Inputs!C44</f>
        <v>38412</v>
      </c>
      <c r="D44" s="213" t="n">
        <f aca="false">Inputs!AV44</f>
        <v>49.25923418</v>
      </c>
      <c r="E44" s="214" t="n">
        <f aca="true">IF(ISERROR(B44),0,OFFSET(Swaps!$C$1,B44+$E$1,0))</f>
        <v>0</v>
      </c>
      <c r="F44" s="214" t="n">
        <f aca="true">IF(ISERROR(A44),0,OFFSET(Options!$C$1,A44+$F$1,0))</f>
        <v>0</v>
      </c>
      <c r="G44" s="214" t="n">
        <v>-0.00284937783897021</v>
      </c>
      <c r="H44" s="214" t="e">
        <f aca="false">AH44*Inputs!N44</f>
        <v>#REF!</v>
      </c>
      <c r="I44" s="214" t="e">
        <f aca="false">Inputs!AX44-G44-H44</f>
        <v>#REF!</v>
      </c>
      <c r="J44" s="213" t="e">
        <f aca="false">SUM(D44:I44)</f>
        <v>#REF!</v>
      </c>
      <c r="K44" s="215"/>
      <c r="L44" s="216" t="n">
        <v>0.504643617039212</v>
      </c>
      <c r="M44" s="215" t="e">
        <f aca="false">M43-J43</f>
        <v>#REF!</v>
      </c>
      <c r="N44" s="217" t="e">
        <f aca="false">J44*L44</f>
        <v>#REF!</v>
      </c>
      <c r="O44" s="215"/>
      <c r="P44" s="218" t="n">
        <f aca="false">Inputs!E44</f>
        <v>3.789</v>
      </c>
      <c r="Q44" s="219" t="n">
        <f aca="false">Inputs!L44</f>
        <v>0.0409999999999999</v>
      </c>
      <c r="R44" s="220"/>
      <c r="S44" s="221" t="n">
        <f aca="false">Inputs!BE44/1000</f>
        <v>-12.2626247232824</v>
      </c>
      <c r="T44" s="221" t="e">
        <f aca="false">Inputs!AF44/1000-S44</f>
        <v>#REF!</v>
      </c>
      <c r="U44" s="221" t="n">
        <f aca="true">IF(ISERROR($A44),0,OFFSET(Options!$C$1,$A44+U$1,0)/1000)</f>
        <v>0</v>
      </c>
      <c r="V44" s="222" t="e">
        <f aca="false">SUM(S44:U44)</f>
        <v>#REF!</v>
      </c>
      <c r="W44" s="220"/>
      <c r="X44" s="214" t="n">
        <f aca="false">Inputs!BG44/10000</f>
        <v>-1.5274182452409</v>
      </c>
      <c r="Y44" s="214" t="e">
        <f aca="false">Inputs!AR44/10000-X44</f>
        <v>#REF!</v>
      </c>
      <c r="Z44" s="214" t="n">
        <f aca="true">IF(ISERROR($A44),0,OFFSET(Options!$C$1,$A44+Z$1,0))</f>
        <v>0</v>
      </c>
      <c r="AA44" s="213" t="e">
        <f aca="false">SUM(X44:Z44)</f>
        <v>#REF!</v>
      </c>
      <c r="AB44" s="220"/>
      <c r="AC44" s="221" t="n">
        <f aca="false">Inputs!BF44/1000</f>
        <v>0.0148996452629563</v>
      </c>
      <c r="AD44" s="221" t="e">
        <f aca="false">Inputs!AL44/1000-AC44</f>
        <v>#REF!</v>
      </c>
      <c r="AE44" s="221" t="n">
        <f aca="true">IF(ISERROR($A44),0,OFFSET(Options!$C$1,$A44+AE$1,0)/1000)</f>
        <v>0</v>
      </c>
      <c r="AF44" s="222" t="e">
        <f aca="false">SUM(AC44:AE44)</f>
        <v>#REF!</v>
      </c>
      <c r="AG44" s="220"/>
      <c r="AH44" s="213" t="e">
        <f aca="false">(#REF!+#REF!)/10000/100</f>
        <v>#REF!</v>
      </c>
    </row>
    <row r="45" customFormat="false" ht="15.75" hidden="false" customHeight="false" outlineLevel="0" collapsed="false">
      <c r="A45" s="162" t="n">
        <f aca="false">MATCH(C45,Options!$C:$C,0)</f>
        <v>1533</v>
      </c>
      <c r="B45" s="162" t="n">
        <f aca="false">MATCH(C45,Swaps!$C:$C,0)</f>
        <v>1578</v>
      </c>
      <c r="C45" s="163" t="n">
        <f aca="false">Inputs!C45</f>
        <v>38443</v>
      </c>
      <c r="D45" s="213" t="n">
        <f aca="false">Inputs!AV45</f>
        <v>31.96905989</v>
      </c>
      <c r="E45" s="214" t="n">
        <f aca="true">IF(ISERROR(B45),0,OFFSET(Swaps!$C$1,B45+$E$1,0))</f>
        <v>0</v>
      </c>
      <c r="F45" s="214" t="n">
        <f aca="true">IF(ISERROR(A45),0,OFFSET(Options!$C$1,A45+$F$1,0))</f>
        <v>0</v>
      </c>
      <c r="G45" s="214" t="n">
        <v>0.00579787274418209</v>
      </c>
      <c r="H45" s="214" t="e">
        <f aca="false">AH45*Inputs!N45</f>
        <v>#REF!</v>
      </c>
      <c r="I45" s="214" t="e">
        <f aca="false">Inputs!AX45-G45-H45</f>
        <v>#REF!</v>
      </c>
      <c r="J45" s="213" t="e">
        <f aca="false">SUM(D45:I45)</f>
        <v>#REF!</v>
      </c>
      <c r="K45" s="215"/>
      <c r="L45" s="216" t="n">
        <v>0.503207160030078</v>
      </c>
      <c r="M45" s="215" t="e">
        <f aca="false">M44-J44</f>
        <v>#REF!</v>
      </c>
      <c r="N45" s="217" t="e">
        <f aca="false">J45*L45</f>
        <v>#REF!</v>
      </c>
      <c r="O45" s="215"/>
      <c r="P45" s="218" t="n">
        <f aca="false">Inputs!E45</f>
        <v>3.639</v>
      </c>
      <c r="Q45" s="219" t="n">
        <f aca="false">Inputs!L45</f>
        <v>0.0410000000000004</v>
      </c>
      <c r="R45" s="220"/>
      <c r="S45" s="221" t="n">
        <f aca="false">Inputs!BE45/1000</f>
        <v>-62.1619600168585</v>
      </c>
      <c r="T45" s="221" t="e">
        <f aca="false">Inputs!AF45/1000-S45</f>
        <v>#REF!</v>
      </c>
      <c r="U45" s="221" t="n">
        <f aca="true">IF(ISERROR($A45),0,OFFSET(Options!$C$1,$A45+U$1,0)/1000)</f>
        <v>0</v>
      </c>
      <c r="V45" s="222" t="e">
        <f aca="false">SUM(S45:U45)</f>
        <v>#REF!</v>
      </c>
      <c r="W45" s="220"/>
      <c r="X45" s="214" t="n">
        <f aca="false">Inputs!BG45/10000</f>
        <v>-5.62986589758207</v>
      </c>
      <c r="Y45" s="214" t="e">
        <f aca="false">Inputs!AR45/10000-X45</f>
        <v>#REF!</v>
      </c>
      <c r="Z45" s="214" t="n">
        <f aca="true">IF(ISERROR($A45),0,OFFSET(Options!$C$1,$A45+Z$1,0))</f>
        <v>0</v>
      </c>
      <c r="AA45" s="213" t="e">
        <f aca="false">SUM(X45:Z45)</f>
        <v>#REF!</v>
      </c>
      <c r="AB45" s="220"/>
      <c r="AC45" s="221" t="n">
        <f aca="false">Inputs!BF45/1000</f>
        <v>0.396580451305365</v>
      </c>
      <c r="AD45" s="221" t="e">
        <f aca="false">Inputs!AL45/1000-AC45</f>
        <v>#REF!</v>
      </c>
      <c r="AE45" s="221" t="n">
        <f aca="true">IF(ISERROR($A45),0,OFFSET(Options!$C$1,$A45+AE$1,0)/1000)</f>
        <v>0</v>
      </c>
      <c r="AF45" s="222" t="e">
        <f aca="false">SUM(AC45:AE45)</f>
        <v>#REF!</v>
      </c>
      <c r="AG45" s="220"/>
      <c r="AH45" s="213" t="e">
        <f aca="false">(#REF!+#REF!)/10000/100</f>
        <v>#REF!</v>
      </c>
    </row>
    <row r="46" customFormat="false" ht="15.75" hidden="false" customHeight="false" outlineLevel="0" collapsed="false">
      <c r="A46" s="162" t="n">
        <f aca="false">MATCH(C46,Options!$C:$C,0)</f>
        <v>1571</v>
      </c>
      <c r="B46" s="162" t="n">
        <f aca="false">MATCH(C46,Swaps!$C:$C,0)</f>
        <v>1616</v>
      </c>
      <c r="C46" s="163" t="n">
        <f aca="false">Inputs!C46</f>
        <v>38473</v>
      </c>
      <c r="D46" s="213" t="n">
        <f aca="false">Inputs!AV46</f>
        <v>30.25557071</v>
      </c>
      <c r="E46" s="214" t="n">
        <f aca="true">IF(ISERROR(B46),0,OFFSET(Swaps!$C$1,B46+$E$1,0))</f>
        <v>0</v>
      </c>
      <c r="F46" s="214" t="n">
        <f aca="true">IF(ISERROR(A46),0,OFFSET(Options!$C$1,A46+$F$1,0))</f>
        <v>0</v>
      </c>
      <c r="G46" s="214" t="n">
        <v>0.00596521742014033</v>
      </c>
      <c r="H46" s="214" t="e">
        <f aca="false">AH46*Inputs!N46</f>
        <v>#REF!</v>
      </c>
      <c r="I46" s="214" t="e">
        <f aca="false">Inputs!AX46-G46-H46</f>
        <v>#REF!</v>
      </c>
      <c r="J46" s="213" t="e">
        <f aca="false">SUM(D46:I46)</f>
        <v>#REF!</v>
      </c>
      <c r="K46" s="215"/>
      <c r="L46" s="216" t="n">
        <v>0.503229077801344</v>
      </c>
      <c r="M46" s="215" t="e">
        <f aca="false">M45-J45</f>
        <v>#REF!</v>
      </c>
      <c r="N46" s="217" t="e">
        <f aca="false">J46*L46</f>
        <v>#REF!</v>
      </c>
      <c r="O46" s="215"/>
      <c r="P46" s="218" t="n">
        <f aca="false">Inputs!E46</f>
        <v>3.643</v>
      </c>
      <c r="Q46" s="219" t="n">
        <f aca="false">Inputs!L46</f>
        <v>0.0410000000000004</v>
      </c>
      <c r="R46" s="220"/>
      <c r="S46" s="221" t="n">
        <f aca="false">Inputs!BE46/1000</f>
        <v>-62.0447395815538</v>
      </c>
      <c r="T46" s="221" t="e">
        <f aca="false">Inputs!AF46/1000-S46</f>
        <v>#REF!</v>
      </c>
      <c r="U46" s="221" t="n">
        <f aca="true">IF(ISERROR($A46),0,OFFSET(Options!$C$1,$A46+U$1,0)/1000)</f>
        <v>0</v>
      </c>
      <c r="V46" s="222" t="e">
        <f aca="false">SUM(S46:U46)</f>
        <v>#REF!</v>
      </c>
      <c r="W46" s="220"/>
      <c r="X46" s="214" t="n">
        <f aca="false">Inputs!BG46/10000</f>
        <v>-5.63877530833511</v>
      </c>
      <c r="Y46" s="214" t="e">
        <f aca="false">Inputs!AR46/10000-X46</f>
        <v>#REF!</v>
      </c>
      <c r="Z46" s="214" t="n">
        <f aca="true">IF(ISERROR($A46),0,OFFSET(Options!$C$1,$A46+Z$1,0))</f>
        <v>0</v>
      </c>
      <c r="AA46" s="213" t="e">
        <f aca="false">SUM(X46:Z46)</f>
        <v>#REF!</v>
      </c>
      <c r="AB46" s="220"/>
      <c r="AC46" s="221" t="n">
        <f aca="false">Inputs!BF46/1000</f>
        <v>0.366176797218838</v>
      </c>
      <c r="AD46" s="221" t="e">
        <f aca="false">Inputs!AL46/1000-AC46</f>
        <v>#REF!</v>
      </c>
      <c r="AE46" s="221" t="n">
        <f aca="true">IF(ISERROR($A46),0,OFFSET(Options!$C$1,$A46+AE$1,0)/1000)</f>
        <v>0</v>
      </c>
      <c r="AF46" s="222" t="e">
        <f aca="false">SUM(AC46:AE46)</f>
        <v>#REF!</v>
      </c>
      <c r="AG46" s="220"/>
      <c r="AH46" s="213" t="e">
        <f aca="false">(#REF!+#REF!)/10000/100</f>
        <v>#REF!</v>
      </c>
    </row>
    <row r="47" customFormat="false" ht="15.75" hidden="false" customHeight="false" outlineLevel="0" collapsed="false">
      <c r="A47" s="162" t="n">
        <f aca="false">MATCH(C47,Options!$C:$C,0)</f>
        <v>1609</v>
      </c>
      <c r="B47" s="162" t="n">
        <f aca="false">MATCH(C47,Swaps!$C:$C,0)</f>
        <v>1654</v>
      </c>
      <c r="C47" s="163" t="n">
        <f aca="false">Inputs!C47</f>
        <v>38504</v>
      </c>
      <c r="D47" s="213" t="n">
        <f aca="false">Inputs!AV47</f>
        <v>28.56797067</v>
      </c>
      <c r="E47" s="214" t="n">
        <f aca="true">IF(ISERROR(B47),0,OFFSET(Swaps!$C$1,B47+$E$1,0))</f>
        <v>0</v>
      </c>
      <c r="F47" s="214" t="n">
        <f aca="true">IF(ISERROR(A47),0,OFFSET(Options!$C$1,A47+$F$1,0))</f>
        <v>0</v>
      </c>
      <c r="G47" s="214" t="n">
        <v>0.00469672233629126</v>
      </c>
      <c r="H47" s="214" t="e">
        <f aca="false">AH47*Inputs!N47</f>
        <v>#REF!</v>
      </c>
      <c r="I47" s="214" t="e">
        <f aca="false">Inputs!AX47-G47-H47</f>
        <v>#REF!</v>
      </c>
      <c r="J47" s="213" t="e">
        <f aca="false">SUM(D47:I47)</f>
        <v>#REF!</v>
      </c>
      <c r="K47" s="215"/>
      <c r="L47" s="216" t="n">
        <v>0.500791147243587</v>
      </c>
      <c r="M47" s="215" t="e">
        <f aca="false">M46-J46</f>
        <v>#REF!</v>
      </c>
      <c r="N47" s="217" t="e">
        <f aca="false">J47*L47</f>
        <v>#REF!</v>
      </c>
      <c r="O47" s="215"/>
      <c r="P47" s="218" t="n">
        <f aca="false">Inputs!E47</f>
        <v>3.683</v>
      </c>
      <c r="Q47" s="219" t="n">
        <f aca="false">Inputs!L47</f>
        <v>0.0409999999999999</v>
      </c>
      <c r="R47" s="220"/>
      <c r="S47" s="221" t="n">
        <f aca="false">Inputs!BE47/1000</f>
        <v>-62.5199834760845</v>
      </c>
      <c r="T47" s="221" t="e">
        <f aca="false">Inputs!AF47/1000-S47</f>
        <v>#REF!</v>
      </c>
      <c r="U47" s="221" t="n">
        <f aca="true">IF(ISERROR($A47),0,OFFSET(Options!$C$1,$A47+U$1,0)/1000)</f>
        <v>0</v>
      </c>
      <c r="V47" s="222" t="e">
        <f aca="false">SUM(S47:U47)</f>
        <v>#REF!</v>
      </c>
      <c r="W47" s="220"/>
      <c r="X47" s="214" t="n">
        <f aca="false">Inputs!BG47/10000</f>
        <v>-5.54891752875467</v>
      </c>
      <c r="Y47" s="214" t="e">
        <f aca="false">Inputs!AR47/10000-X47</f>
        <v>#REF!</v>
      </c>
      <c r="Z47" s="214" t="n">
        <f aca="true">IF(ISERROR($A47),0,OFFSET(Options!$C$1,$A47+Z$1,0))</f>
        <v>0</v>
      </c>
      <c r="AA47" s="213" t="e">
        <f aca="false">SUM(X47:Z47)</f>
        <v>#REF!</v>
      </c>
      <c r="AB47" s="220"/>
      <c r="AC47" s="221" t="n">
        <f aca="false">Inputs!BF47/1000</f>
        <v>0.355714232991547</v>
      </c>
      <c r="AD47" s="221" t="e">
        <f aca="false">Inputs!AL47/1000-AC47</f>
        <v>#REF!</v>
      </c>
      <c r="AE47" s="221" t="n">
        <f aca="true">IF(ISERROR($A47),0,OFFSET(Options!$C$1,$A47+AE$1,0)/1000)</f>
        <v>0</v>
      </c>
      <c r="AF47" s="222" t="e">
        <f aca="false">SUM(AC47:AE47)</f>
        <v>#REF!</v>
      </c>
      <c r="AG47" s="220"/>
      <c r="AH47" s="213" t="e">
        <f aca="false">(#REF!+#REF!)/10000/100</f>
        <v>#REF!</v>
      </c>
    </row>
    <row r="48" customFormat="false" ht="15.75" hidden="false" customHeight="false" outlineLevel="0" collapsed="false">
      <c r="A48" s="162" t="n">
        <f aca="false">MATCH(C48,Options!$C:$C,0)</f>
        <v>1647</v>
      </c>
      <c r="B48" s="162" t="n">
        <f aca="false">MATCH(C48,Swaps!$C:$C,0)</f>
        <v>1692</v>
      </c>
      <c r="C48" s="163" t="n">
        <f aca="false">Inputs!C48</f>
        <v>38534</v>
      </c>
      <c r="D48" s="213" t="n">
        <f aca="false">Inputs!AV48</f>
        <v>26.36940988</v>
      </c>
      <c r="E48" s="214" t="n">
        <f aca="true">IF(ISERROR(B48),0,OFFSET(Swaps!$C$1,B48+$E$1,0))</f>
        <v>0</v>
      </c>
      <c r="F48" s="214" t="n">
        <f aca="true">IF(ISERROR(A48),0,OFFSET(Options!$C$1,A48+$F$1,0))</f>
        <v>0</v>
      </c>
      <c r="G48" s="214" t="n">
        <v>0.00450735598599295</v>
      </c>
      <c r="H48" s="214" t="e">
        <f aca="false">AH48*Inputs!N48</f>
        <v>#REF!</v>
      </c>
      <c r="I48" s="214" t="e">
        <f aca="false">Inputs!AX48-G48-H48</f>
        <v>#REF!</v>
      </c>
      <c r="J48" s="213" t="e">
        <f aca="false">SUM(D48:I48)</f>
        <v>#REF!</v>
      </c>
      <c r="K48" s="215"/>
      <c r="L48" s="216" t="n">
        <v>0.500791147243587</v>
      </c>
      <c r="M48" s="215" t="e">
        <f aca="false">M47-J47</f>
        <v>#REF!</v>
      </c>
      <c r="N48" s="217" t="e">
        <f aca="false">J48*L48</f>
        <v>#REF!</v>
      </c>
      <c r="O48" s="215"/>
      <c r="P48" s="218" t="n">
        <f aca="false">Inputs!E48</f>
        <v>3.728</v>
      </c>
      <c r="Q48" s="219" t="n">
        <f aca="false">Inputs!L48</f>
        <v>0.0410000000000004</v>
      </c>
      <c r="R48" s="220"/>
      <c r="S48" s="221" t="n">
        <f aca="false">Inputs!BE48/1000</f>
        <v>-61.1191009603025</v>
      </c>
      <c r="T48" s="221" t="e">
        <f aca="false">Inputs!AF48/1000-S48</f>
        <v>#REF!</v>
      </c>
      <c r="U48" s="221" t="n">
        <f aca="true">IF(ISERROR($A48),0,OFFSET(Options!$C$1,$A48+U$1,0)/1000)</f>
        <v>0</v>
      </c>
      <c r="V48" s="222" t="e">
        <f aca="false">SUM(S48:U48)</f>
        <v>#REF!</v>
      </c>
      <c r="W48" s="220"/>
      <c r="X48" s="214" t="n">
        <f aca="false">Inputs!BG48/10000</f>
        <v>-5.24456117269734</v>
      </c>
      <c r="Y48" s="214" t="e">
        <f aca="false">Inputs!AR48/10000-X48</f>
        <v>#REF!</v>
      </c>
      <c r="Z48" s="214" t="n">
        <f aca="true">IF(ISERROR($A48),0,OFFSET(Options!$C$1,$A48+Z$1,0))</f>
        <v>0</v>
      </c>
      <c r="AA48" s="213" t="e">
        <f aca="false">SUM(X48:Z48)</f>
        <v>#REF!</v>
      </c>
      <c r="AB48" s="220"/>
      <c r="AC48" s="221" t="n">
        <f aca="false">Inputs!BF48/1000</f>
        <v>0.332143098011597</v>
      </c>
      <c r="AD48" s="221" t="e">
        <f aca="false">Inputs!AL48/1000-AC48</f>
        <v>#REF!</v>
      </c>
      <c r="AE48" s="221" t="n">
        <f aca="true">IF(ISERROR($A48),0,OFFSET(Options!$C$1,$A48+AE$1,0)/1000)</f>
        <v>0</v>
      </c>
      <c r="AF48" s="222" t="e">
        <f aca="false">SUM(AC48:AE48)</f>
        <v>#REF!</v>
      </c>
      <c r="AG48" s="220"/>
      <c r="AH48" s="213" t="e">
        <f aca="false">(#REF!+#REF!)/10000/100</f>
        <v>#REF!</v>
      </c>
    </row>
    <row r="49" customFormat="false" ht="15.75" hidden="false" customHeight="false" outlineLevel="0" collapsed="false">
      <c r="A49" s="162" t="n">
        <f aca="false">MATCH(C49,Options!$C:$C,0)</f>
        <v>1685</v>
      </c>
      <c r="B49" s="162" t="n">
        <f aca="false">MATCH(C49,Swaps!$C:$C,0)</f>
        <v>1730</v>
      </c>
      <c r="C49" s="163" t="n">
        <f aca="false">Inputs!C49</f>
        <v>38565</v>
      </c>
      <c r="D49" s="213" t="n">
        <f aca="false">Inputs!AV49</f>
        <v>25.84753097</v>
      </c>
      <c r="E49" s="214" t="n">
        <f aca="true">IF(ISERROR(B49),0,OFFSET(Swaps!$C$1,B49+$E$1,0))</f>
        <v>0</v>
      </c>
      <c r="F49" s="214" t="n">
        <f aca="true">IF(ISERROR(A49),0,OFFSET(Options!$C$1,A49+$F$1,0))</f>
        <v>0</v>
      </c>
      <c r="G49" s="214" t="n">
        <v>0.00462004059593824</v>
      </c>
      <c r="H49" s="214" t="e">
        <f aca="false">AH49*Inputs!N49</f>
        <v>#REF!</v>
      </c>
      <c r="I49" s="214" t="e">
        <f aca="false">Inputs!AX49-G49-H49</f>
        <v>#REF!</v>
      </c>
      <c r="J49" s="213" t="e">
        <f aca="false">SUM(D49:I49)</f>
        <v>#REF!</v>
      </c>
      <c r="K49" s="215"/>
      <c r="L49" s="216" t="n">
        <v>0.49957218196471</v>
      </c>
      <c r="M49" s="215" t="e">
        <f aca="false">M48-J48</f>
        <v>#REF!</v>
      </c>
      <c r="N49" s="217" t="e">
        <f aca="false">J49*L49</f>
        <v>#REF!</v>
      </c>
      <c r="O49" s="215"/>
      <c r="P49" s="218" t="n">
        <f aca="false">Inputs!E49</f>
        <v>3.767</v>
      </c>
      <c r="Q49" s="219" t="n">
        <f aca="false">Inputs!L49</f>
        <v>0.0410000000000004</v>
      </c>
      <c r="R49" s="220"/>
      <c r="S49" s="221" t="n">
        <f aca="false">Inputs!BE49/1000</f>
        <v>-60.3872267351187</v>
      </c>
      <c r="T49" s="221" t="e">
        <f aca="false">Inputs!AF49/1000-S49</f>
        <v>#REF!</v>
      </c>
      <c r="U49" s="221" t="n">
        <f aca="true">IF(ISERROR($A49),0,OFFSET(Options!$C$1,$A49+U$1,0)/1000)</f>
        <v>0</v>
      </c>
      <c r="V49" s="222" t="e">
        <f aca="false">SUM(S49:U49)</f>
        <v>#REF!</v>
      </c>
      <c r="W49" s="220"/>
      <c r="X49" s="214" t="n">
        <f aca="false">Inputs!BG49/10000</f>
        <v>-4.98957176782582</v>
      </c>
      <c r="Y49" s="214" t="e">
        <f aca="false">Inputs!AR49/10000-X49</f>
        <v>#REF!</v>
      </c>
      <c r="Z49" s="214" t="n">
        <f aca="true">IF(ISERROR($A49),0,OFFSET(Options!$C$1,$A49+Z$1,0))</f>
        <v>0</v>
      </c>
      <c r="AA49" s="213" t="e">
        <f aca="false">SUM(X49:Z49)</f>
        <v>#REF!</v>
      </c>
      <c r="AB49" s="220"/>
      <c r="AC49" s="221" t="n">
        <f aca="false">Inputs!BF49/1000</f>
        <v>0.320353835057037</v>
      </c>
      <c r="AD49" s="221" t="e">
        <f aca="false">Inputs!AL49/1000-AC49</f>
        <v>#REF!</v>
      </c>
      <c r="AE49" s="221" t="n">
        <f aca="true">IF(ISERROR($A49),0,OFFSET(Options!$C$1,$A49+AE$1,0)/1000)</f>
        <v>0</v>
      </c>
      <c r="AF49" s="222" t="e">
        <f aca="false">SUM(AC49:AE49)</f>
        <v>#REF!</v>
      </c>
      <c r="AG49" s="220"/>
      <c r="AH49" s="213" t="e">
        <f aca="false">(#REF!+#REF!)/10000/100</f>
        <v>#REF!</v>
      </c>
    </row>
    <row r="50" customFormat="false" ht="15.75" hidden="false" customHeight="false" outlineLevel="0" collapsed="false">
      <c r="A50" s="162" t="n">
        <f aca="false">MATCH(C50,Options!$C:$C,0)</f>
        <v>1723</v>
      </c>
      <c r="B50" s="162" t="n">
        <f aca="false">MATCH(C50,Swaps!$C:$C,0)</f>
        <v>1768</v>
      </c>
      <c r="C50" s="163" t="n">
        <f aca="false">Inputs!C50</f>
        <v>38596</v>
      </c>
      <c r="D50" s="213" t="n">
        <f aca="false">Inputs!AV50</f>
        <v>25.15653313</v>
      </c>
      <c r="E50" s="214" t="n">
        <f aca="true">IF(ISERROR(B50),0,OFFSET(Swaps!$C$1,B50+$E$1,0))</f>
        <v>0</v>
      </c>
      <c r="F50" s="214" t="n">
        <f aca="true">IF(ISERROR(A50),0,OFFSET(Options!$C$1,A50+$F$1,0))</f>
        <v>0</v>
      </c>
      <c r="G50" s="214" t="n">
        <v>-0.00161122903381283</v>
      </c>
      <c r="H50" s="214" t="e">
        <f aca="false">AH50*Inputs!N50</f>
        <v>#REF!</v>
      </c>
      <c r="I50" s="214" t="e">
        <f aca="false">Inputs!AX50-G50-H50</f>
        <v>#REF!</v>
      </c>
      <c r="J50" s="213" t="e">
        <f aca="false">SUM(D50:I50)</f>
        <v>#REF!</v>
      </c>
      <c r="K50" s="215"/>
      <c r="L50" s="216" t="n">
        <v>0.497426769354235</v>
      </c>
      <c r="M50" s="215" t="e">
        <f aca="false">M49-J49</f>
        <v>#REF!</v>
      </c>
      <c r="N50" s="217" t="e">
        <f aca="false">J50*L50</f>
        <v>#REF!</v>
      </c>
      <c r="O50" s="215"/>
      <c r="P50" s="218" t="n">
        <f aca="false">Inputs!E50</f>
        <v>3.756</v>
      </c>
      <c r="Q50" s="219" t="n">
        <f aca="false">Inputs!L50</f>
        <v>0.0410000000000004</v>
      </c>
      <c r="R50" s="220"/>
      <c r="S50" s="221" t="n">
        <f aca="false">Inputs!BE50/1000</f>
        <v>-85.1062843248861</v>
      </c>
      <c r="T50" s="221" t="e">
        <f aca="false">Inputs!AF50/1000-S50</f>
        <v>#REF!</v>
      </c>
      <c r="U50" s="221" t="n">
        <f aca="true">IF(ISERROR($A50),0,OFFSET(Options!$C$1,$A50+U$1,0)/1000)</f>
        <v>0</v>
      </c>
      <c r="V50" s="222" t="e">
        <f aca="false">SUM(S50:U50)</f>
        <v>#REF!</v>
      </c>
      <c r="W50" s="220"/>
      <c r="X50" s="214" t="n">
        <f aca="false">Inputs!BG50/10000</f>
        <v>-6.674806980706</v>
      </c>
      <c r="Y50" s="214" t="e">
        <f aca="false">Inputs!AR50/10000-X50</f>
        <v>#REF!</v>
      </c>
      <c r="Z50" s="214" t="n">
        <f aca="true">IF(ISERROR($A50),0,OFFSET(Options!$C$1,$A50+Z$1,0))</f>
        <v>0</v>
      </c>
      <c r="AA50" s="213" t="e">
        <f aca="false">SUM(X50:Z50)</f>
        <v>#REF!</v>
      </c>
      <c r="AB50" s="220"/>
      <c r="AC50" s="221" t="n">
        <f aca="false">Inputs!BF50/1000</f>
        <v>0.517907512203103</v>
      </c>
      <c r="AD50" s="221" t="e">
        <f aca="false">Inputs!AL50/1000-AC50</f>
        <v>#REF!</v>
      </c>
      <c r="AE50" s="221" t="n">
        <f aca="true">IF(ISERROR($A50),0,OFFSET(Options!$C$1,$A50+AE$1,0)/1000)</f>
        <v>0</v>
      </c>
      <c r="AF50" s="222" t="e">
        <f aca="false">SUM(AC50:AE50)</f>
        <v>#REF!</v>
      </c>
      <c r="AG50" s="220"/>
      <c r="AH50" s="213" t="e">
        <f aca="false">(#REF!+#REF!)/10000/100</f>
        <v>#REF!</v>
      </c>
    </row>
    <row r="51" customFormat="false" ht="15.75" hidden="false" customHeight="false" outlineLevel="0" collapsed="false">
      <c r="A51" s="162" t="n">
        <f aca="false">MATCH(C51,Options!$C:$C,0)</f>
        <v>1761</v>
      </c>
      <c r="B51" s="162" t="n">
        <f aca="false">MATCH(C51,Swaps!$C:$C,0)</f>
        <v>1806</v>
      </c>
      <c r="C51" s="163" t="n">
        <f aca="false">Inputs!C51</f>
        <v>38626</v>
      </c>
      <c r="D51" s="213" t="n">
        <f aca="false">Inputs!AV51</f>
        <v>24.41578823</v>
      </c>
      <c r="E51" s="214" t="n">
        <f aca="true">IF(ISERROR(B51),0,OFFSET(Swaps!$C$1,B51+$E$1,0))</f>
        <v>0</v>
      </c>
      <c r="F51" s="214" t="n">
        <f aca="true">IF(ISERROR(A51),0,OFFSET(Options!$C$1,A51+$F$1,0))</f>
        <v>0</v>
      </c>
      <c r="G51" s="214" t="n">
        <v>-0.000425556076237399</v>
      </c>
      <c r="H51" s="214" t="e">
        <f aca="false">AH51*Inputs!N51</f>
        <v>#REF!</v>
      </c>
      <c r="I51" s="214" t="e">
        <f aca="false">Inputs!AX51-G51-H51</f>
        <v>#REF!</v>
      </c>
      <c r="J51" s="213" t="e">
        <f aca="false">SUM(D51:I51)</f>
        <v>#REF!</v>
      </c>
      <c r="K51" s="215"/>
      <c r="L51" s="216" t="n">
        <v>0.485039013632854</v>
      </c>
      <c r="M51" s="215" t="e">
        <f aca="false">M50-J50</f>
        <v>#REF!</v>
      </c>
      <c r="N51" s="217" t="e">
        <f aca="false">J51*L51</f>
        <v>#REF!</v>
      </c>
      <c r="O51" s="215"/>
      <c r="P51" s="218" t="n">
        <f aca="false">Inputs!E51</f>
        <v>3.771</v>
      </c>
      <c r="Q51" s="219" t="n">
        <f aca="false">Inputs!L51</f>
        <v>0.0410000000000004</v>
      </c>
      <c r="R51" s="220"/>
      <c r="S51" s="221" t="n">
        <f aca="false">Inputs!BE51/1000</f>
        <v>-85.2721568018837</v>
      </c>
      <c r="T51" s="221" t="e">
        <f aca="false">Inputs!AF51/1000-S51</f>
        <v>#REF!</v>
      </c>
      <c r="U51" s="221" t="n">
        <f aca="true">IF(ISERROR($A51),0,OFFSET(Options!$C$1,$A51+U$1,0)/1000)</f>
        <v>0</v>
      </c>
      <c r="V51" s="222" t="e">
        <f aca="false">SUM(S51:U51)</f>
        <v>#REF!</v>
      </c>
      <c r="W51" s="220"/>
      <c r="X51" s="214" t="n">
        <f aca="false">Inputs!BG51/10000</f>
        <v>-6.49501993361494</v>
      </c>
      <c r="Y51" s="214" t="e">
        <f aca="false">Inputs!AR51/10000-X51</f>
        <v>#REF!</v>
      </c>
      <c r="Z51" s="214" t="n">
        <f aca="true">IF(ISERROR($A51),0,OFFSET(Options!$C$1,$A51+Z$1,0))</f>
        <v>0</v>
      </c>
      <c r="AA51" s="213" t="e">
        <f aca="false">SUM(X51:Z51)</f>
        <v>#REF!</v>
      </c>
      <c r="AB51" s="220"/>
      <c r="AC51" s="221" t="n">
        <f aca="false">Inputs!BF51/1000</f>
        <v>0.502740934019963</v>
      </c>
      <c r="AD51" s="221" t="e">
        <f aca="false">Inputs!AL51/1000-AC51</f>
        <v>#REF!</v>
      </c>
      <c r="AE51" s="221" t="n">
        <f aca="true">IF(ISERROR($A51),0,OFFSET(Options!$C$1,$A51+AE$1,0)/1000)</f>
        <v>0</v>
      </c>
      <c r="AF51" s="222" t="e">
        <f aca="false">SUM(AC51:AE51)</f>
        <v>#REF!</v>
      </c>
      <c r="AG51" s="220"/>
      <c r="AH51" s="213" t="e">
        <f aca="false">(#REF!+#REF!)/10000/100</f>
        <v>#REF!</v>
      </c>
    </row>
    <row r="52" customFormat="false" ht="15.75" hidden="false" customHeight="false" outlineLevel="0" collapsed="false">
      <c r="A52" s="162" t="n">
        <f aca="false">MATCH(C52,Options!$C:$C,0)</f>
        <v>1799</v>
      </c>
      <c r="B52" s="162" t="n">
        <f aca="false">MATCH(C52,Swaps!$C:$C,0)</f>
        <v>1844</v>
      </c>
      <c r="C52" s="163" t="n">
        <f aca="false">Inputs!C52</f>
        <v>38657</v>
      </c>
      <c r="D52" s="213" t="n">
        <f aca="false">Inputs!AV52</f>
        <v>45.11541823</v>
      </c>
      <c r="E52" s="214" t="n">
        <f aca="true">IF(ISERROR(B52),0,OFFSET(Swaps!$C$1,B52+$E$1,0))</f>
        <v>0</v>
      </c>
      <c r="F52" s="214" t="n">
        <f aca="true">IF(ISERROR(A52),0,OFFSET(Options!$C$1,A52+$F$1,0))</f>
        <v>0</v>
      </c>
      <c r="G52" s="214" t="n">
        <v>-0.00375657651119354</v>
      </c>
      <c r="H52" s="214" t="e">
        <f aca="false">AH52*Inputs!N52</f>
        <v>#REF!</v>
      </c>
      <c r="I52" s="214" t="e">
        <f aca="false">Inputs!AX52-G52-H52</f>
        <v>#REF!</v>
      </c>
      <c r="J52" s="213" t="e">
        <f aca="false">SUM(D52:I52)</f>
        <v>#REF!</v>
      </c>
      <c r="K52" s="215"/>
      <c r="L52" s="216" t="n">
        <v>0.46964768025681</v>
      </c>
      <c r="M52" s="215" t="e">
        <f aca="false">M51-J51</f>
        <v>#REF!</v>
      </c>
      <c r="N52" s="217" t="e">
        <f aca="false">J52*L52</f>
        <v>#REF!</v>
      </c>
      <c r="O52" s="215"/>
      <c r="P52" s="218" t="n">
        <f aca="false">Inputs!E52</f>
        <v>3.928</v>
      </c>
      <c r="Q52" s="219" t="n">
        <f aca="false">Inputs!L52</f>
        <v>0.0409999999999999</v>
      </c>
      <c r="R52" s="220"/>
      <c r="S52" s="221" t="n">
        <f aca="false">Inputs!BE52/1000</f>
        <v>-32.334736062222</v>
      </c>
      <c r="T52" s="221" t="e">
        <f aca="false">Inputs!AF52/1000-S52</f>
        <v>#REF!</v>
      </c>
      <c r="U52" s="221" t="n">
        <f aca="true">IF(ISERROR($A52),0,OFFSET(Options!$C$1,$A52+U$1,0)/1000)</f>
        <v>0</v>
      </c>
      <c r="V52" s="222" t="e">
        <f aca="false">SUM(S52:U52)</f>
        <v>#REF!</v>
      </c>
      <c r="W52" s="220"/>
      <c r="X52" s="214" t="n">
        <f aca="false">Inputs!BG52/10000</f>
        <v>-2.62061107348883</v>
      </c>
      <c r="Y52" s="214" t="e">
        <f aca="false">Inputs!AR52/10000-X52</f>
        <v>#REF!</v>
      </c>
      <c r="Z52" s="214" t="n">
        <f aca="true">IF(ISERROR($A52),0,OFFSET(Options!$C$1,$A52+Z$1,0))</f>
        <v>0</v>
      </c>
      <c r="AA52" s="213" t="e">
        <f aca="false">SUM(X52:Z52)</f>
        <v>#REF!</v>
      </c>
      <c r="AB52" s="220"/>
      <c r="AC52" s="221" t="n">
        <f aca="false">Inputs!BF52/1000</f>
        <v>0.198952148041276</v>
      </c>
      <c r="AD52" s="221" t="e">
        <f aca="false">Inputs!AL52/1000-AC52</f>
        <v>#REF!</v>
      </c>
      <c r="AE52" s="221" t="n">
        <f aca="true">IF(ISERROR($A52),0,OFFSET(Options!$C$1,$A52+AE$1,0)/1000)</f>
        <v>0</v>
      </c>
      <c r="AF52" s="222" t="e">
        <f aca="false">SUM(AC52:AE52)</f>
        <v>#REF!</v>
      </c>
      <c r="AG52" s="220"/>
      <c r="AH52" s="213" t="e">
        <f aca="false">(#REF!+#REF!)/10000/100</f>
        <v>#REF!</v>
      </c>
    </row>
    <row r="53" customFormat="false" ht="15.75" hidden="false" customHeight="false" outlineLevel="0" collapsed="false">
      <c r="A53" s="162" t="n">
        <f aca="false">MATCH(C53,Options!$C:$C,0)</f>
        <v>1837</v>
      </c>
      <c r="B53" s="162" t="n">
        <f aca="false">MATCH(C53,Swaps!$C:$C,0)</f>
        <v>1882</v>
      </c>
      <c r="C53" s="201" t="n">
        <f aca="false">Inputs!C53</f>
        <v>38687</v>
      </c>
      <c r="D53" s="204" t="n">
        <f aca="false">Inputs!AV53</f>
        <v>45.9153523</v>
      </c>
      <c r="E53" s="223" t="n">
        <f aca="true">IF(ISERROR(B53),0,OFFSET(Swaps!$C$1,B53+$E$1,0))</f>
        <v>0</v>
      </c>
      <c r="F53" s="223" t="n">
        <f aca="true">IF(ISERROR(A53),0,OFFSET(Options!$C$1,A53+$F$1,0))</f>
        <v>0</v>
      </c>
      <c r="G53" s="223" t="n">
        <v>-0.00270559909654367</v>
      </c>
      <c r="H53" s="223" t="e">
        <f aca="false">AH53*Inputs!N53</f>
        <v>#REF!</v>
      </c>
      <c r="I53" s="223" t="e">
        <f aca="false">Inputs!AX53-G53-H53</f>
        <v>#REF!</v>
      </c>
      <c r="J53" s="204" t="e">
        <f aca="false">SUM(D53:I53)</f>
        <v>#REF!</v>
      </c>
      <c r="K53" s="205" t="e">
        <f aca="false">SUM(J42:J53)</f>
        <v>#REF!</v>
      </c>
      <c r="L53" s="206" t="n">
        <v>0.506943297039753</v>
      </c>
      <c r="M53" s="207" t="e">
        <f aca="false">M52-J52</f>
        <v>#REF!</v>
      </c>
      <c r="N53" s="205" t="e">
        <f aca="false">J53*L53</f>
        <v>#REF!</v>
      </c>
      <c r="O53" s="205" t="e">
        <f aca="false">SUM(N42:N53)</f>
        <v>#REF!</v>
      </c>
      <c r="P53" s="208" t="n">
        <f aca="false">Inputs!E53</f>
        <v>4.088</v>
      </c>
      <c r="Q53" s="209" t="n">
        <f aca="false">Inputs!L53</f>
        <v>0.0410000000000013</v>
      </c>
      <c r="R53" s="210"/>
      <c r="S53" s="224" t="n">
        <f aca="false">Inputs!BE53/1000</f>
        <v>-26.643076272148</v>
      </c>
      <c r="T53" s="224" t="e">
        <f aca="false">Inputs!AF53/1000-S53</f>
        <v>#REF!</v>
      </c>
      <c r="U53" s="224" t="n">
        <f aca="true">IF(ISERROR($A53),0,OFFSET(Options!$C$1,$A53+U$1,0)/1000)</f>
        <v>0</v>
      </c>
      <c r="V53" s="225" t="e">
        <f aca="false">SUM(S53:U53)</f>
        <v>#REF!</v>
      </c>
      <c r="W53" s="210"/>
      <c r="X53" s="223" t="n">
        <f aca="false">Inputs!BG53/10000</f>
        <v>-2.03118833498595</v>
      </c>
      <c r="Y53" s="223" t="e">
        <f aca="false">Inputs!AR53/10000-X53</f>
        <v>#REF!</v>
      </c>
      <c r="Z53" s="223" t="n">
        <f aca="true">IF(ISERROR($A53),0,OFFSET(Options!$C$1,$A53+Z$1,0))</f>
        <v>0</v>
      </c>
      <c r="AA53" s="204" t="e">
        <f aca="false">SUM(X53:Z53)</f>
        <v>#REF!</v>
      </c>
      <c r="AB53" s="210"/>
      <c r="AC53" s="224" t="n">
        <f aca="false">Inputs!BF53/1000</f>
        <v>0.196712961103174</v>
      </c>
      <c r="AD53" s="224" t="e">
        <f aca="false">Inputs!AL53/1000-AC53</f>
        <v>#REF!</v>
      </c>
      <c r="AE53" s="224" t="n">
        <f aca="true">IF(ISERROR($A53),0,OFFSET(Options!$C$1,$A53+AE$1,0)/1000)</f>
        <v>0</v>
      </c>
      <c r="AF53" s="225" t="e">
        <f aca="false">SUM(AC53:AE53)</f>
        <v>#REF!</v>
      </c>
      <c r="AG53" s="210"/>
      <c r="AH53" s="204" t="e">
        <f aca="false">(#REF!+#REF!)/10000/100</f>
        <v>#REF!</v>
      </c>
    </row>
    <row r="54" customFormat="false" ht="15.75" hidden="false" customHeight="false" outlineLevel="0" collapsed="false">
      <c r="A54" s="162" t="e">
        <f aca="false">MATCH(C54,Options!$C:$C,0)</f>
        <v>#N/A</v>
      </c>
      <c r="B54" s="162" t="e">
        <f aca="false">MATCH(C54,Swaps!$C:$C,0)</f>
        <v>#N/A</v>
      </c>
      <c r="C54" s="163" t="n">
        <f aca="false">Inputs!C54</f>
        <v>38718</v>
      </c>
      <c r="D54" s="213" t="n">
        <f aca="false">Inputs!AV54</f>
        <v>-11.53526283</v>
      </c>
      <c r="E54" s="214" t="n">
        <f aca="true">IF(ISERROR(B54),0,OFFSET(Swaps!$C$1,B54+$E$1,0))</f>
        <v>0</v>
      </c>
      <c r="F54" s="214" t="n">
        <f aca="true">IF(ISERROR(A54),0,OFFSET(Options!$C$1,A54+$F$1,0))</f>
        <v>0</v>
      </c>
      <c r="G54" s="214" t="n">
        <v>0.00113763130649769</v>
      </c>
      <c r="H54" s="214" t="e">
        <f aca="false">AH54*Inputs!N54</f>
        <v>#REF!</v>
      </c>
      <c r="I54" s="214" t="e">
        <f aca="false">Inputs!AX54-G54-H54</f>
        <v>#REF!</v>
      </c>
      <c r="J54" s="213" t="e">
        <f aca="false">SUM(D54:I54)</f>
        <v>#REF!</v>
      </c>
      <c r="K54" s="215"/>
      <c r="L54" s="216" t="n">
        <v>0.502020228416897</v>
      </c>
      <c r="M54" s="215" t="e">
        <f aca="false">M53-J53</f>
        <v>#REF!</v>
      </c>
      <c r="N54" s="217" t="e">
        <f aca="false">J54*L54</f>
        <v>#REF!</v>
      </c>
      <c r="O54" s="215"/>
      <c r="P54" s="218" t="n">
        <f aca="false">Inputs!E54</f>
        <v>4.1055</v>
      </c>
      <c r="Q54" s="219" t="n">
        <f aca="false">Inputs!L54</f>
        <v>0.0410000000000004</v>
      </c>
      <c r="R54" s="220"/>
      <c r="S54" s="221" t="n">
        <f aca="false">Inputs!BE54/1000</f>
        <v>-1.39154759404306</v>
      </c>
      <c r="T54" s="221" t="e">
        <f aca="false">Inputs!AF54/1000-S54</f>
        <v>#REF!</v>
      </c>
      <c r="U54" s="221" t="n">
        <f aca="true">IF(ISERROR($A54),0,OFFSET(Options!$C$1,$A54+U$1,0)/1000)</f>
        <v>0</v>
      </c>
      <c r="V54" s="222" t="e">
        <f aca="false">SUM(S54:U54)</f>
        <v>#REF!</v>
      </c>
      <c r="W54" s="220"/>
      <c r="X54" s="214" t="n">
        <f aca="false">Inputs!BG54/10000</f>
        <v>-0.31891647393351</v>
      </c>
      <c r="Y54" s="214" t="e">
        <f aca="false">Inputs!AR54/10000-X54</f>
        <v>#REF!</v>
      </c>
      <c r="Z54" s="214" t="n">
        <f aca="true">IF(ISERROR($A54),0,OFFSET(Options!$C$1,$A54+Z$1,0))</f>
        <v>0</v>
      </c>
      <c r="AA54" s="213" t="e">
        <f aca="false">SUM(X54:Z54)</f>
        <v>#REF!</v>
      </c>
      <c r="AB54" s="220"/>
      <c r="AC54" s="221" t="n">
        <f aca="false">Inputs!BF54/1000</f>
        <v>0.0447228768477814</v>
      </c>
      <c r="AD54" s="221" t="e">
        <f aca="false">Inputs!AL54/1000-AC54</f>
        <v>#REF!</v>
      </c>
      <c r="AE54" s="221" t="n">
        <f aca="true">IF(ISERROR($A54),0,OFFSET(Options!$C$1,$A54+AE$1,0)/1000)</f>
        <v>0</v>
      </c>
      <c r="AF54" s="222" t="e">
        <f aca="false">SUM(AC54:AE54)</f>
        <v>#REF!</v>
      </c>
      <c r="AG54" s="220"/>
      <c r="AH54" s="213" t="e">
        <f aca="false">(#REF!+#REF!)/10000/100</f>
        <v>#REF!</v>
      </c>
    </row>
    <row r="55" customFormat="false" ht="15.75" hidden="false" customHeight="false" outlineLevel="0" collapsed="false">
      <c r="A55" s="162" t="e">
        <f aca="false">MATCH(C55,Options!$C:$C,0)</f>
        <v>#N/A</v>
      </c>
      <c r="B55" s="162" t="e">
        <f aca="false">MATCH(C55,Swaps!$C:$C,0)</f>
        <v>#N/A</v>
      </c>
      <c r="C55" s="163" t="n">
        <f aca="false">Inputs!C55</f>
        <v>38749</v>
      </c>
      <c r="D55" s="213" t="n">
        <f aca="false">Inputs!AV55</f>
        <v>-10.36945341</v>
      </c>
      <c r="E55" s="214" t="n">
        <f aca="true">IF(ISERROR(B55),0,OFFSET(Swaps!$C$1,B55+$E$1,0))</f>
        <v>0</v>
      </c>
      <c r="F55" s="214" t="n">
        <f aca="true">IF(ISERROR(A55),0,OFFSET(Options!$C$1,A55+$F$1,0))</f>
        <v>0</v>
      </c>
      <c r="G55" s="214" t="n">
        <v>0.00113763130649769</v>
      </c>
      <c r="H55" s="214" t="e">
        <f aca="false">AH55*Inputs!N55</f>
        <v>#REF!</v>
      </c>
      <c r="I55" s="214" t="e">
        <f aca="false">Inputs!AX55-G55-H55</f>
        <v>#REF!</v>
      </c>
      <c r="J55" s="213" t="e">
        <f aca="false">SUM(D55:I55)</f>
        <v>#REF!</v>
      </c>
      <c r="K55" s="215"/>
      <c r="L55" s="216" t="n">
        <v>0.4994035837242</v>
      </c>
      <c r="M55" s="215" t="e">
        <f aca="false">M54-J54</f>
        <v>#REF!</v>
      </c>
      <c r="N55" s="217" t="e">
        <f aca="false">J55*L55</f>
        <v>#REF!</v>
      </c>
      <c r="O55" s="215"/>
      <c r="P55" s="218" t="n">
        <f aca="false">Inputs!E55</f>
        <v>4.0215</v>
      </c>
      <c r="Q55" s="219" t="n">
        <f aca="false">Inputs!L55</f>
        <v>0.0410000000000004</v>
      </c>
      <c r="R55" s="220"/>
      <c r="S55" s="221" t="n">
        <f aca="false">Inputs!BE55/1000</f>
        <v>-1.39154759404306</v>
      </c>
      <c r="T55" s="221" t="e">
        <f aca="false">Inputs!AF55/1000-S55</f>
        <v>#REF!</v>
      </c>
      <c r="U55" s="221" t="n">
        <f aca="true">IF(ISERROR($A55),0,OFFSET(Options!$C$1,$A55+U$1,0)/1000)</f>
        <v>0</v>
      </c>
      <c r="V55" s="222" t="e">
        <f aca="false">SUM(S55:U55)</f>
        <v>#REF!</v>
      </c>
      <c r="W55" s="220"/>
      <c r="X55" s="214" t="n">
        <f aca="false">Inputs!BG55/10000</f>
        <v>-0.31891647393351</v>
      </c>
      <c r="Y55" s="214" t="e">
        <f aca="false">Inputs!AR55/10000-X55</f>
        <v>#REF!</v>
      </c>
      <c r="Z55" s="214" t="n">
        <f aca="true">IF(ISERROR($A55),0,OFFSET(Options!$C$1,$A55+Z$1,0))</f>
        <v>0</v>
      </c>
      <c r="AA55" s="213" t="e">
        <f aca="false">SUM(X55:Z55)</f>
        <v>#REF!</v>
      </c>
      <c r="AB55" s="220"/>
      <c r="AC55" s="221" t="n">
        <f aca="false">Inputs!BF55/1000</f>
        <v>0.0447228768477814</v>
      </c>
      <c r="AD55" s="221" t="e">
        <f aca="false">Inputs!AL55/1000-AC55</f>
        <v>#REF!</v>
      </c>
      <c r="AE55" s="221" t="n">
        <f aca="true">IF(ISERROR($A55),0,OFFSET(Options!$C$1,$A55+AE$1,0)/1000)</f>
        <v>0</v>
      </c>
      <c r="AF55" s="222" t="e">
        <f aca="false">SUM(AC55:AE55)</f>
        <v>#REF!</v>
      </c>
      <c r="AG55" s="220"/>
      <c r="AH55" s="213" t="e">
        <f aca="false">(#REF!+#REF!)/10000/100</f>
        <v>#REF!</v>
      </c>
    </row>
    <row r="56" customFormat="false" ht="15.75" hidden="false" customHeight="false" outlineLevel="0" collapsed="false">
      <c r="A56" s="162" t="e">
        <f aca="false">MATCH(C56,Options!$C:$C,0)</f>
        <v>#N/A</v>
      </c>
      <c r="B56" s="162" t="e">
        <f aca="false">MATCH(C56,Swaps!$C:$C,0)</f>
        <v>#N/A</v>
      </c>
      <c r="C56" s="163" t="n">
        <f aca="false">Inputs!C56</f>
        <v>38777</v>
      </c>
      <c r="D56" s="213" t="n">
        <f aca="false">Inputs!AV56</f>
        <v>-11.43079256</v>
      </c>
      <c r="E56" s="214" t="n">
        <f aca="true">IF(ISERROR(B56),0,OFFSET(Swaps!$C$1,B56+$E$1,0))</f>
        <v>0</v>
      </c>
      <c r="F56" s="214" t="n">
        <f aca="true">IF(ISERROR(A56),0,OFFSET(Options!$C$1,A56+$F$1,0))</f>
        <v>0</v>
      </c>
      <c r="G56" s="214" t="n">
        <v>0.00113763130649769</v>
      </c>
      <c r="H56" s="214" t="e">
        <f aca="false">AH56*Inputs!N56</f>
        <v>#REF!</v>
      </c>
      <c r="I56" s="214" t="e">
        <f aca="false">Inputs!AX56-G56-H56</f>
        <v>#REF!</v>
      </c>
      <c r="J56" s="213" t="e">
        <f aca="false">SUM(D56:I56)</f>
        <v>#REF!</v>
      </c>
      <c r="K56" s="215"/>
      <c r="L56" s="216" t="n">
        <v>0.496786939031504</v>
      </c>
      <c r="M56" s="215" t="e">
        <f aca="false">M55-J55</f>
        <v>#REF!</v>
      </c>
      <c r="N56" s="217" t="e">
        <f aca="false">J56*L56</f>
        <v>#REF!</v>
      </c>
      <c r="O56" s="215"/>
      <c r="P56" s="218" t="n">
        <f aca="false">Inputs!E56</f>
        <v>3.8865</v>
      </c>
      <c r="Q56" s="219" t="n">
        <f aca="false">Inputs!L56</f>
        <v>0.0410000000000004</v>
      </c>
      <c r="R56" s="220"/>
      <c r="S56" s="221" t="n">
        <f aca="false">Inputs!BE56/1000</f>
        <v>-1.39154759404306</v>
      </c>
      <c r="T56" s="221" t="e">
        <f aca="false">Inputs!AF56/1000-S56</f>
        <v>#REF!</v>
      </c>
      <c r="U56" s="221" t="n">
        <f aca="true">IF(ISERROR($A56),0,OFFSET(Options!$C$1,$A56+U$1,0)/1000)</f>
        <v>0</v>
      </c>
      <c r="V56" s="222" t="e">
        <f aca="false">SUM(S56:U56)</f>
        <v>#REF!</v>
      </c>
      <c r="W56" s="220"/>
      <c r="X56" s="214" t="n">
        <f aca="false">Inputs!BG56/10000</f>
        <v>-0.31891647393351</v>
      </c>
      <c r="Y56" s="214" t="e">
        <f aca="false">Inputs!AR56/10000-X56</f>
        <v>#REF!</v>
      </c>
      <c r="Z56" s="214" t="n">
        <f aca="true">IF(ISERROR($A56),0,OFFSET(Options!$C$1,$A56+Z$1,0))</f>
        <v>0</v>
      </c>
      <c r="AA56" s="213" t="e">
        <f aca="false">SUM(X56:Z56)</f>
        <v>#REF!</v>
      </c>
      <c r="AB56" s="220"/>
      <c r="AC56" s="221" t="n">
        <f aca="false">Inputs!BF56/1000</f>
        <v>0.0447228768477814</v>
      </c>
      <c r="AD56" s="221" t="e">
        <f aca="false">Inputs!AL56/1000-AC56</f>
        <v>#REF!</v>
      </c>
      <c r="AE56" s="221" t="n">
        <f aca="true">IF(ISERROR($A56),0,OFFSET(Options!$C$1,$A56+AE$1,0)/1000)</f>
        <v>0</v>
      </c>
      <c r="AF56" s="222" t="e">
        <f aca="false">SUM(AC56:AE56)</f>
        <v>#REF!</v>
      </c>
      <c r="AG56" s="220"/>
      <c r="AH56" s="213" t="e">
        <f aca="false">(#REF!+#REF!)/10000/100</f>
        <v>#REF!</v>
      </c>
    </row>
    <row r="57" customFormat="false" ht="15.75" hidden="false" customHeight="false" outlineLevel="0" collapsed="false">
      <c r="A57" s="162" t="e">
        <f aca="false">MATCH(C57,Options!$C:$C,0)</f>
        <v>#N/A</v>
      </c>
      <c r="B57" s="162" t="e">
        <f aca="false">MATCH(C57,Swaps!$C:$C,0)</f>
        <v>#N/A</v>
      </c>
      <c r="C57" s="163" t="n">
        <f aca="false">Inputs!C57</f>
        <v>38808</v>
      </c>
      <c r="D57" s="213" t="n">
        <f aca="false">Inputs!AV57</f>
        <v>-11.00870745</v>
      </c>
      <c r="E57" s="214" t="n">
        <f aca="true">IF(ISERROR(B57),0,OFFSET(Swaps!$C$1,B57+$E$1,0))</f>
        <v>0</v>
      </c>
      <c r="F57" s="214" t="n">
        <f aca="true">IF(ISERROR(A57),0,OFFSET(Options!$C$1,A57+$F$1,0))</f>
        <v>0</v>
      </c>
      <c r="G57" s="214" t="n">
        <v>0.00113763130649769</v>
      </c>
      <c r="H57" s="214" t="e">
        <f aca="false">AH57*Inputs!N57</f>
        <v>#REF!</v>
      </c>
      <c r="I57" s="214" t="e">
        <f aca="false">Inputs!AX57-G57-H57</f>
        <v>#REF!</v>
      </c>
      <c r="J57" s="213" t="e">
        <f aca="false">SUM(D57:I57)</f>
        <v>#REF!</v>
      </c>
      <c r="K57" s="215"/>
      <c r="L57" s="216" t="n">
        <v>0.49535048202237</v>
      </c>
      <c r="M57" s="215" t="e">
        <f aca="false">M56-J56</f>
        <v>#REF!</v>
      </c>
      <c r="N57" s="217" t="e">
        <f aca="false">J57*L57</f>
        <v>#REF!</v>
      </c>
      <c r="O57" s="215"/>
      <c r="P57" s="218" t="n">
        <f aca="false">Inputs!E57</f>
        <v>3.7365</v>
      </c>
      <c r="Q57" s="219" t="n">
        <f aca="false">Inputs!L57</f>
        <v>0.0410000000000004</v>
      </c>
      <c r="R57" s="220"/>
      <c r="S57" s="221" t="n">
        <f aca="false">Inputs!BE57/1000</f>
        <v>-1.39154759404306</v>
      </c>
      <c r="T57" s="221" t="e">
        <f aca="false">Inputs!AF57/1000-S57</f>
        <v>#REF!</v>
      </c>
      <c r="U57" s="221" t="n">
        <f aca="true">IF(ISERROR($A57),0,OFFSET(Options!$C$1,$A57+U$1,0)/1000)</f>
        <v>0</v>
      </c>
      <c r="V57" s="222" t="e">
        <f aca="false">SUM(S57:U57)</f>
        <v>#REF!</v>
      </c>
      <c r="W57" s="220"/>
      <c r="X57" s="214" t="n">
        <f aca="false">Inputs!BG57/10000</f>
        <v>-0.31891647393351</v>
      </c>
      <c r="Y57" s="214" t="e">
        <f aca="false">Inputs!AR57/10000-X57</f>
        <v>#REF!</v>
      </c>
      <c r="Z57" s="214" t="n">
        <f aca="true">IF(ISERROR($A57),0,OFFSET(Options!$C$1,$A57+Z$1,0))</f>
        <v>0</v>
      </c>
      <c r="AA57" s="213" t="e">
        <f aca="false">SUM(X57:Z57)</f>
        <v>#REF!</v>
      </c>
      <c r="AB57" s="220"/>
      <c r="AC57" s="221" t="n">
        <f aca="false">Inputs!BF57/1000</f>
        <v>0.0447228768477814</v>
      </c>
      <c r="AD57" s="221" t="e">
        <f aca="false">Inputs!AL57/1000-AC57</f>
        <v>#REF!</v>
      </c>
      <c r="AE57" s="221" t="n">
        <f aca="true">IF(ISERROR($A57),0,OFFSET(Options!$C$1,$A57+AE$1,0)/1000)</f>
        <v>0</v>
      </c>
      <c r="AF57" s="222" t="e">
        <f aca="false">SUM(AC57:AE57)</f>
        <v>#REF!</v>
      </c>
      <c r="AG57" s="220"/>
      <c r="AH57" s="213" t="e">
        <f aca="false">(#REF!+#REF!)/10000/100</f>
        <v>#REF!</v>
      </c>
    </row>
    <row r="58" customFormat="false" ht="15.75" hidden="false" customHeight="false" outlineLevel="0" collapsed="false">
      <c r="A58" s="162" t="e">
        <f aca="false">MATCH(C58,Options!$C:$C,0)</f>
        <v>#N/A</v>
      </c>
      <c r="B58" s="162" t="e">
        <f aca="false">MATCH(C58,Swaps!$C:$C,0)</f>
        <v>#N/A</v>
      </c>
      <c r="C58" s="163" t="n">
        <f aca="false">Inputs!C58</f>
        <v>38838</v>
      </c>
      <c r="D58" s="213" t="n">
        <f aca="false">Inputs!AV58</f>
        <v>-11.32215084</v>
      </c>
      <c r="E58" s="214" t="n">
        <f aca="true">IF(ISERROR(B58),0,OFFSET(Swaps!$C$1,B58+$E$1,0))</f>
        <v>0</v>
      </c>
      <c r="F58" s="214" t="n">
        <f aca="true">IF(ISERROR(A58),0,OFFSET(Options!$C$1,A58+$F$1,0))</f>
        <v>0</v>
      </c>
      <c r="G58" s="214" t="n">
        <v>0.00113763130649769</v>
      </c>
      <c r="H58" s="214" t="e">
        <f aca="false">AH58*Inputs!N58</f>
        <v>#REF!</v>
      </c>
      <c r="I58" s="214" t="e">
        <f aca="false">Inputs!AX58-G58-H58</f>
        <v>#REF!</v>
      </c>
      <c r="J58" s="213" t="e">
        <f aca="false">SUM(D58:I58)</f>
        <v>#REF!</v>
      </c>
      <c r="K58" s="215"/>
      <c r="L58" s="216" t="n">
        <v>0.495372399793635</v>
      </c>
      <c r="M58" s="215" t="e">
        <f aca="false">M57-J57</f>
        <v>#REF!</v>
      </c>
      <c r="N58" s="217" t="e">
        <f aca="false">J58*L58</f>
        <v>#REF!</v>
      </c>
      <c r="O58" s="215"/>
      <c r="P58" s="218" t="n">
        <f aca="false">Inputs!E58</f>
        <v>3.7405</v>
      </c>
      <c r="Q58" s="219" t="n">
        <f aca="false">Inputs!L58</f>
        <v>0.0410000000000004</v>
      </c>
      <c r="R58" s="220"/>
      <c r="S58" s="221" t="n">
        <f aca="false">Inputs!BE58/1000</f>
        <v>-1.39154759404306</v>
      </c>
      <c r="T58" s="221" t="e">
        <f aca="false">Inputs!AF58/1000-S58</f>
        <v>#REF!</v>
      </c>
      <c r="U58" s="221" t="n">
        <f aca="true">IF(ISERROR($A58),0,OFFSET(Options!$C$1,$A58+U$1,0)/1000)</f>
        <v>0</v>
      </c>
      <c r="V58" s="222" t="e">
        <f aca="false">SUM(S58:U58)</f>
        <v>#REF!</v>
      </c>
      <c r="W58" s="220"/>
      <c r="X58" s="214" t="n">
        <f aca="false">Inputs!BG58/10000</f>
        <v>-0.31891647393351</v>
      </c>
      <c r="Y58" s="214" t="e">
        <f aca="false">Inputs!AR58/10000-X58</f>
        <v>#REF!</v>
      </c>
      <c r="Z58" s="214" t="n">
        <f aca="true">IF(ISERROR($A58),0,OFFSET(Options!$C$1,$A58+Z$1,0))</f>
        <v>0</v>
      </c>
      <c r="AA58" s="213" t="e">
        <f aca="false">SUM(X58:Z58)</f>
        <v>#REF!</v>
      </c>
      <c r="AB58" s="220"/>
      <c r="AC58" s="221" t="n">
        <f aca="false">Inputs!BF58/1000</f>
        <v>0.0447228768477814</v>
      </c>
      <c r="AD58" s="221" t="e">
        <f aca="false">Inputs!AL58/1000-AC58</f>
        <v>#REF!</v>
      </c>
      <c r="AE58" s="221" t="n">
        <f aca="true">IF(ISERROR($A58),0,OFFSET(Options!$C$1,$A58+AE$1,0)/1000)</f>
        <v>0</v>
      </c>
      <c r="AF58" s="222" t="e">
        <f aca="false">SUM(AC58:AE58)</f>
        <v>#REF!</v>
      </c>
      <c r="AG58" s="220"/>
      <c r="AH58" s="213" t="e">
        <f aca="false">(#REF!+#REF!)/10000/100</f>
        <v>#REF!</v>
      </c>
    </row>
    <row r="59" customFormat="false" ht="15.75" hidden="false" customHeight="false" outlineLevel="0" collapsed="false">
      <c r="A59" s="162" t="e">
        <f aca="false">MATCH(C59,Options!$C:$C,0)</f>
        <v>#N/A</v>
      </c>
      <c r="B59" s="162" t="e">
        <f aca="false">MATCH(C59,Swaps!$C:$C,0)</f>
        <v>#N/A</v>
      </c>
      <c r="C59" s="163" t="n">
        <f aca="false">Inputs!C59</f>
        <v>38869</v>
      </c>
      <c r="D59" s="213" t="n">
        <f aca="false">Inputs!AV59</f>
        <v>-10.90326913</v>
      </c>
      <c r="E59" s="214" t="n">
        <f aca="true">IF(ISERROR(B59),0,OFFSET(Swaps!$C$1,B59+$E$1,0))</f>
        <v>0</v>
      </c>
      <c r="F59" s="214" t="n">
        <f aca="true">IF(ISERROR(A59),0,OFFSET(Options!$C$1,A59+$F$1,0))</f>
        <v>0</v>
      </c>
      <c r="G59" s="214" t="n">
        <v>0.00113763130649769</v>
      </c>
      <c r="H59" s="214" t="e">
        <f aca="false">AH59*Inputs!N59</f>
        <v>#REF!</v>
      </c>
      <c r="I59" s="214" t="e">
        <f aca="false">Inputs!AX59-G59-H59</f>
        <v>#REF!</v>
      </c>
      <c r="J59" s="213" t="e">
        <f aca="false">SUM(D59:I59)</f>
        <v>#REF!</v>
      </c>
      <c r="K59" s="215"/>
      <c r="L59" s="216" t="n">
        <v>0.492934469235879</v>
      </c>
      <c r="M59" s="215" t="e">
        <f aca="false">M58-J58</f>
        <v>#REF!</v>
      </c>
      <c r="N59" s="217" t="e">
        <f aca="false">J59*L59</f>
        <v>#REF!</v>
      </c>
      <c r="O59" s="215"/>
      <c r="P59" s="218" t="n">
        <f aca="false">Inputs!E59</f>
        <v>3.7805</v>
      </c>
      <c r="Q59" s="219" t="n">
        <f aca="false">Inputs!L59</f>
        <v>0.0409999999999999</v>
      </c>
      <c r="R59" s="220"/>
      <c r="S59" s="221" t="n">
        <f aca="false">Inputs!BE59/1000</f>
        <v>-1.39154759404306</v>
      </c>
      <c r="T59" s="221" t="e">
        <f aca="false">Inputs!AF59/1000-S59</f>
        <v>#REF!</v>
      </c>
      <c r="U59" s="221" t="n">
        <f aca="true">IF(ISERROR($A59),0,OFFSET(Options!$C$1,$A59+U$1,0)/1000)</f>
        <v>0</v>
      </c>
      <c r="V59" s="222" t="e">
        <f aca="false">SUM(S59:U59)</f>
        <v>#REF!</v>
      </c>
      <c r="W59" s="220"/>
      <c r="X59" s="214" t="n">
        <f aca="false">Inputs!BG59/10000</f>
        <v>-0.31891647393351</v>
      </c>
      <c r="Y59" s="214" t="e">
        <f aca="false">Inputs!AR59/10000-X59</f>
        <v>#REF!</v>
      </c>
      <c r="Z59" s="214" t="n">
        <f aca="true">IF(ISERROR($A59),0,OFFSET(Options!$C$1,$A59+Z$1,0))</f>
        <v>0</v>
      </c>
      <c r="AA59" s="213" t="e">
        <f aca="false">SUM(X59:Z59)</f>
        <v>#REF!</v>
      </c>
      <c r="AB59" s="220"/>
      <c r="AC59" s="221" t="n">
        <f aca="false">Inputs!BF59/1000</f>
        <v>0.0447228768477814</v>
      </c>
      <c r="AD59" s="221" t="e">
        <f aca="false">Inputs!AL59/1000-AC59</f>
        <v>#REF!</v>
      </c>
      <c r="AE59" s="221" t="n">
        <f aca="true">IF(ISERROR($A59),0,OFFSET(Options!$C$1,$A59+AE$1,0)/1000)</f>
        <v>0</v>
      </c>
      <c r="AF59" s="222" t="e">
        <f aca="false">SUM(AC59:AE59)</f>
        <v>#REF!</v>
      </c>
      <c r="AG59" s="220"/>
      <c r="AH59" s="213" t="e">
        <f aca="false">(#REF!+#REF!)/10000/100</f>
        <v>#REF!</v>
      </c>
    </row>
    <row r="60" customFormat="false" ht="15.75" hidden="false" customHeight="false" outlineLevel="0" collapsed="false">
      <c r="A60" s="162" t="e">
        <f aca="false">MATCH(C60,Options!$C:$C,0)</f>
        <v>#N/A</v>
      </c>
      <c r="B60" s="162" t="e">
        <f aca="false">MATCH(C60,Swaps!$C:$C,0)</f>
        <v>#N/A</v>
      </c>
      <c r="C60" s="163" t="n">
        <f aca="false">Inputs!C60</f>
        <v>38899</v>
      </c>
      <c r="D60" s="213" t="n">
        <f aca="false">Inputs!AV60</f>
        <v>-11.21290621</v>
      </c>
      <c r="E60" s="214" t="n">
        <f aca="true">IF(ISERROR(B60),0,OFFSET(Swaps!$C$1,B60+$E$1,0))</f>
        <v>0</v>
      </c>
      <c r="F60" s="214" t="n">
        <f aca="true">IF(ISERROR(A60),0,OFFSET(Options!$C$1,A60+$F$1,0))</f>
        <v>0</v>
      </c>
      <c r="G60" s="214" t="n">
        <v>0.00113763130649769</v>
      </c>
      <c r="H60" s="214" t="e">
        <f aca="false">AH60*Inputs!N60</f>
        <v>#REF!</v>
      </c>
      <c r="I60" s="214" t="e">
        <f aca="false">Inputs!AX60-G60-H60</f>
        <v>#REF!</v>
      </c>
      <c r="J60" s="213" t="e">
        <f aca="false">SUM(D60:I60)</f>
        <v>#REF!</v>
      </c>
      <c r="K60" s="215"/>
      <c r="L60" s="216" t="n">
        <v>0.492934469235879</v>
      </c>
      <c r="M60" s="215" t="e">
        <f aca="false">M59-J59</f>
        <v>#REF!</v>
      </c>
      <c r="N60" s="217" t="e">
        <f aca="false">J60*L60</f>
        <v>#REF!</v>
      </c>
      <c r="O60" s="215"/>
      <c r="P60" s="218" t="n">
        <f aca="false">Inputs!E60</f>
        <v>3.8255</v>
      </c>
      <c r="Q60" s="219" t="n">
        <f aca="false">Inputs!L60</f>
        <v>0.0410000000000004</v>
      </c>
      <c r="R60" s="220"/>
      <c r="S60" s="221" t="n">
        <f aca="false">Inputs!BE60/1000</f>
        <v>-1.39154759404306</v>
      </c>
      <c r="T60" s="221" t="e">
        <f aca="false">Inputs!AF60/1000-S60</f>
        <v>#REF!</v>
      </c>
      <c r="U60" s="221" t="n">
        <f aca="true">IF(ISERROR($A60),0,OFFSET(Options!$C$1,$A60+U$1,0)/1000)</f>
        <v>0</v>
      </c>
      <c r="V60" s="222" t="e">
        <f aca="false">SUM(S60:U60)</f>
        <v>#REF!</v>
      </c>
      <c r="W60" s="220"/>
      <c r="X60" s="214" t="n">
        <f aca="false">Inputs!BG60/10000</f>
        <v>-0.31891647393351</v>
      </c>
      <c r="Y60" s="214" t="e">
        <f aca="false">Inputs!AR60/10000-X60</f>
        <v>#REF!</v>
      </c>
      <c r="Z60" s="214" t="n">
        <f aca="true">IF(ISERROR($A60),0,OFFSET(Options!$C$1,$A60+Z$1,0))</f>
        <v>0</v>
      </c>
      <c r="AA60" s="213" t="e">
        <f aca="false">SUM(X60:Z60)</f>
        <v>#REF!</v>
      </c>
      <c r="AB60" s="220"/>
      <c r="AC60" s="221" t="n">
        <f aca="false">Inputs!BF60/1000</f>
        <v>0.0447228768477814</v>
      </c>
      <c r="AD60" s="221" t="e">
        <f aca="false">Inputs!AL60/1000-AC60</f>
        <v>#REF!</v>
      </c>
      <c r="AE60" s="221" t="n">
        <f aca="true">IF(ISERROR($A60),0,OFFSET(Options!$C$1,$A60+AE$1,0)/1000)</f>
        <v>0</v>
      </c>
      <c r="AF60" s="222" t="e">
        <f aca="false">SUM(AC60:AE60)</f>
        <v>#REF!</v>
      </c>
      <c r="AG60" s="220"/>
      <c r="AH60" s="213" t="e">
        <f aca="false">(#REF!+#REF!)/10000/100</f>
        <v>#REF!</v>
      </c>
    </row>
    <row r="61" customFormat="false" ht="15.75" hidden="false" customHeight="false" outlineLevel="0" collapsed="false">
      <c r="A61" s="162" t="e">
        <f aca="false">MATCH(C61,Options!$C:$C,0)</f>
        <v>#N/A</v>
      </c>
      <c r="B61" s="162" t="e">
        <f aca="false">MATCH(C61,Swaps!$C:$C,0)</f>
        <v>#N/A</v>
      </c>
      <c r="C61" s="163" t="n">
        <f aca="false">Inputs!C61</f>
        <v>38930</v>
      </c>
      <c r="D61" s="213" t="n">
        <f aca="false">Inputs!AV61</f>
        <v>-11.15716963</v>
      </c>
      <c r="E61" s="214" t="n">
        <f aca="true">IF(ISERROR(B61),0,OFFSET(Swaps!$C$1,B61+$E$1,0))</f>
        <v>0</v>
      </c>
      <c r="F61" s="214" t="n">
        <f aca="true">IF(ISERROR(A61),0,OFFSET(Options!$C$1,A61+$F$1,0))</f>
        <v>0</v>
      </c>
      <c r="G61" s="214" t="n">
        <v>0.00113763130649769</v>
      </c>
      <c r="H61" s="214" t="e">
        <f aca="false">AH61*Inputs!N61</f>
        <v>#REF!</v>
      </c>
      <c r="I61" s="214" t="e">
        <f aca="false">Inputs!AX61-G61-H61</f>
        <v>#REF!</v>
      </c>
      <c r="J61" s="213" t="e">
        <f aca="false">SUM(D61:I61)</f>
        <v>#REF!</v>
      </c>
      <c r="K61" s="215"/>
      <c r="L61" s="216" t="n">
        <v>0.491715503957001</v>
      </c>
      <c r="M61" s="215" t="e">
        <f aca="false">M60-J60</f>
        <v>#REF!</v>
      </c>
      <c r="N61" s="217" t="e">
        <f aca="false">J61*L61</f>
        <v>#REF!</v>
      </c>
      <c r="O61" s="215"/>
      <c r="P61" s="218" t="n">
        <f aca="false">Inputs!E61</f>
        <v>3.8645</v>
      </c>
      <c r="Q61" s="219" t="n">
        <f aca="false">Inputs!L61</f>
        <v>0.0410000000000004</v>
      </c>
      <c r="R61" s="220"/>
      <c r="S61" s="221" t="n">
        <f aca="false">Inputs!BE61/1000</f>
        <v>-1.39154759404306</v>
      </c>
      <c r="T61" s="221" t="e">
        <f aca="false">Inputs!AF61/1000-S61</f>
        <v>#REF!</v>
      </c>
      <c r="U61" s="221" t="n">
        <f aca="true">IF(ISERROR($A61),0,OFFSET(Options!$C$1,$A61+U$1,0)/1000)</f>
        <v>0</v>
      </c>
      <c r="V61" s="222" t="e">
        <f aca="false">SUM(S61:U61)</f>
        <v>#REF!</v>
      </c>
      <c r="W61" s="220"/>
      <c r="X61" s="214" t="n">
        <f aca="false">Inputs!BG61/10000</f>
        <v>-0.31891647393351</v>
      </c>
      <c r="Y61" s="214" t="e">
        <f aca="false">Inputs!AR61/10000-X61</f>
        <v>#REF!</v>
      </c>
      <c r="Z61" s="214" t="n">
        <f aca="true">IF(ISERROR($A61),0,OFFSET(Options!$C$1,$A61+Z$1,0))</f>
        <v>0</v>
      </c>
      <c r="AA61" s="213" t="e">
        <f aca="false">SUM(X61:Z61)</f>
        <v>#REF!</v>
      </c>
      <c r="AB61" s="220"/>
      <c r="AC61" s="221" t="n">
        <f aca="false">Inputs!BF61/1000</f>
        <v>0.0447228768477814</v>
      </c>
      <c r="AD61" s="221" t="e">
        <f aca="false">Inputs!AL61/1000-AC61</f>
        <v>#REF!</v>
      </c>
      <c r="AE61" s="221" t="n">
        <f aca="true">IF(ISERROR($A61),0,OFFSET(Options!$C$1,$A61+AE$1,0)/1000)</f>
        <v>0</v>
      </c>
      <c r="AF61" s="222" t="e">
        <f aca="false">SUM(AC61:AE61)</f>
        <v>#REF!</v>
      </c>
      <c r="AG61" s="220"/>
      <c r="AH61" s="213" t="e">
        <f aca="false">(#REF!+#REF!)/10000/100</f>
        <v>#REF!</v>
      </c>
    </row>
    <row r="62" customFormat="false" ht="15.75" hidden="false" customHeight="false" outlineLevel="0" collapsed="false">
      <c r="A62" s="162" t="e">
        <f aca="false">MATCH(C62,Options!$C:$C,0)</f>
        <v>#N/A</v>
      </c>
      <c r="B62" s="162" t="e">
        <f aca="false">MATCH(C62,Swaps!$C:$C,0)</f>
        <v>#N/A</v>
      </c>
      <c r="C62" s="163" t="n">
        <f aca="false">Inputs!C62</f>
        <v>38961</v>
      </c>
      <c r="D62" s="213" t="n">
        <f aca="false">Inputs!AV62</f>
        <v>-10.7431911</v>
      </c>
      <c r="E62" s="214" t="n">
        <f aca="true">IF(ISERROR(B62),0,OFFSET(Swaps!$C$1,B62+$E$1,0))</f>
        <v>0</v>
      </c>
      <c r="F62" s="214" t="n">
        <f aca="true">IF(ISERROR(A62),0,OFFSET(Options!$C$1,A62+$F$1,0))</f>
        <v>0</v>
      </c>
      <c r="G62" s="214" t="n">
        <v>0.00113763130649769</v>
      </c>
      <c r="H62" s="214" t="e">
        <f aca="false">AH62*Inputs!N62</f>
        <v>#REF!</v>
      </c>
      <c r="I62" s="214" t="e">
        <f aca="false">Inputs!AX62-G62-H62</f>
        <v>#REF!</v>
      </c>
      <c r="J62" s="213" t="e">
        <f aca="false">SUM(D62:I62)</f>
        <v>#REF!</v>
      </c>
      <c r="K62" s="215"/>
      <c r="L62" s="216" t="n">
        <v>0.489570091346526</v>
      </c>
      <c r="M62" s="215" t="e">
        <f aca="false">M61-J61</f>
        <v>#REF!</v>
      </c>
      <c r="N62" s="217" t="e">
        <f aca="false">J62*L62</f>
        <v>#REF!</v>
      </c>
      <c r="O62" s="215"/>
      <c r="P62" s="218" t="n">
        <f aca="false">Inputs!E62</f>
        <v>3.8535</v>
      </c>
      <c r="Q62" s="219" t="n">
        <f aca="false">Inputs!L62</f>
        <v>0.0410000000000004</v>
      </c>
      <c r="R62" s="220"/>
      <c r="S62" s="221" t="n">
        <f aca="false">Inputs!BE62/1000</f>
        <v>-1.39154759404306</v>
      </c>
      <c r="T62" s="221" t="e">
        <f aca="false">Inputs!AF62/1000-S62</f>
        <v>#REF!</v>
      </c>
      <c r="U62" s="221" t="n">
        <f aca="true">IF(ISERROR($A62),0,OFFSET(Options!$C$1,$A62+U$1,0)/1000)</f>
        <v>0</v>
      </c>
      <c r="V62" s="222" t="e">
        <f aca="false">SUM(S62:U62)</f>
        <v>#REF!</v>
      </c>
      <c r="W62" s="220"/>
      <c r="X62" s="214" t="n">
        <f aca="false">Inputs!BG62/10000</f>
        <v>-0.31891647393351</v>
      </c>
      <c r="Y62" s="214" t="e">
        <f aca="false">Inputs!AR62/10000-X62</f>
        <v>#REF!</v>
      </c>
      <c r="Z62" s="214" t="n">
        <f aca="true">IF(ISERROR($A62),0,OFFSET(Options!$C$1,$A62+Z$1,0))</f>
        <v>0</v>
      </c>
      <c r="AA62" s="213" t="e">
        <f aca="false">SUM(X62:Z62)</f>
        <v>#REF!</v>
      </c>
      <c r="AB62" s="220"/>
      <c r="AC62" s="221" t="n">
        <f aca="false">Inputs!BF62/1000</f>
        <v>0.0447228768477814</v>
      </c>
      <c r="AD62" s="221" t="e">
        <f aca="false">Inputs!AL62/1000-AC62</f>
        <v>#REF!</v>
      </c>
      <c r="AE62" s="221" t="n">
        <f aca="true">IF(ISERROR($A62),0,OFFSET(Options!$C$1,$A62+AE$1,0)/1000)</f>
        <v>0</v>
      </c>
      <c r="AF62" s="222" t="e">
        <f aca="false">SUM(AC62:AE62)</f>
        <v>#REF!</v>
      </c>
      <c r="AG62" s="220"/>
      <c r="AH62" s="213" t="e">
        <f aca="false">(#REF!+#REF!)/10000/100</f>
        <v>#REF!</v>
      </c>
    </row>
    <row r="63" customFormat="false" ht="15.75" hidden="false" customHeight="false" outlineLevel="0" collapsed="false">
      <c r="A63" s="162" t="e">
        <f aca="false">MATCH(C63,Options!$C:$C,0)</f>
        <v>#N/A</v>
      </c>
      <c r="B63" s="162" t="e">
        <f aca="false">MATCH(C63,Swaps!$C:$C,0)</f>
        <v>#N/A</v>
      </c>
      <c r="C63" s="163" t="n">
        <f aca="false">Inputs!C63</f>
        <v>38991</v>
      </c>
      <c r="D63" s="213" t="n">
        <f aca="false">Inputs!AV63</f>
        <v>-11.04708772</v>
      </c>
      <c r="E63" s="214" t="n">
        <f aca="true">IF(ISERROR(B63),0,OFFSET(Swaps!$C$1,B63+$E$1,0))</f>
        <v>0</v>
      </c>
      <c r="F63" s="214" t="n">
        <f aca="true">IF(ISERROR(A63),0,OFFSET(Options!$C$1,A63+$F$1,0))</f>
        <v>0</v>
      </c>
      <c r="G63" s="214" t="n">
        <v>0.00113763130649769</v>
      </c>
      <c r="H63" s="214" t="e">
        <f aca="false">AH63*Inputs!N63</f>
        <v>#REF!</v>
      </c>
      <c r="I63" s="214" t="e">
        <f aca="false">Inputs!AX63-G63-H63</f>
        <v>#REF!</v>
      </c>
      <c r="J63" s="213" t="e">
        <f aca="false">SUM(D63:I63)</f>
        <v>#REF!</v>
      </c>
      <c r="K63" s="215"/>
      <c r="L63" s="216" t="n">
        <v>0.477182335625145</v>
      </c>
      <c r="M63" s="215" t="e">
        <f aca="false">M62-J62</f>
        <v>#REF!</v>
      </c>
      <c r="N63" s="217" t="e">
        <f aca="false">J63*L63</f>
        <v>#REF!</v>
      </c>
      <c r="O63" s="215"/>
      <c r="P63" s="218" t="n">
        <f aca="false">Inputs!E63</f>
        <v>3.8685</v>
      </c>
      <c r="Q63" s="219" t="n">
        <f aca="false">Inputs!L63</f>
        <v>0.0410000000000004</v>
      </c>
      <c r="R63" s="220"/>
      <c r="S63" s="221" t="n">
        <f aca="false">Inputs!BE63/1000</f>
        <v>-1.39154759404306</v>
      </c>
      <c r="T63" s="221" t="e">
        <f aca="false">Inputs!AF63/1000-S63</f>
        <v>#REF!</v>
      </c>
      <c r="U63" s="221" t="n">
        <f aca="true">IF(ISERROR($A63),0,OFFSET(Options!$C$1,$A63+U$1,0)/1000)</f>
        <v>0</v>
      </c>
      <c r="V63" s="222" t="e">
        <f aca="false">SUM(S63:U63)</f>
        <v>#REF!</v>
      </c>
      <c r="W63" s="220"/>
      <c r="X63" s="214" t="n">
        <f aca="false">Inputs!BG63/10000</f>
        <v>-0.31891647393351</v>
      </c>
      <c r="Y63" s="214" t="e">
        <f aca="false">Inputs!AR63/10000-X63</f>
        <v>#REF!</v>
      </c>
      <c r="Z63" s="214" t="n">
        <f aca="true">IF(ISERROR($A63),0,OFFSET(Options!$C$1,$A63+Z$1,0))</f>
        <v>0</v>
      </c>
      <c r="AA63" s="213" t="e">
        <f aca="false">SUM(X63:Z63)</f>
        <v>#REF!</v>
      </c>
      <c r="AB63" s="220"/>
      <c r="AC63" s="221" t="n">
        <f aca="false">Inputs!BF63/1000</f>
        <v>0.0447228768477814</v>
      </c>
      <c r="AD63" s="221" t="e">
        <f aca="false">Inputs!AL63/1000-AC63</f>
        <v>#REF!</v>
      </c>
      <c r="AE63" s="221" t="n">
        <f aca="true">IF(ISERROR($A63),0,OFFSET(Options!$C$1,$A63+AE$1,0)/1000)</f>
        <v>0</v>
      </c>
      <c r="AF63" s="222" t="e">
        <f aca="false">SUM(AC63:AE63)</f>
        <v>#REF!</v>
      </c>
      <c r="AG63" s="220"/>
      <c r="AH63" s="213" t="e">
        <f aca="false">(#REF!+#REF!)/10000/100</f>
        <v>#REF!</v>
      </c>
    </row>
    <row r="64" customFormat="false" ht="15.75" hidden="false" customHeight="false" outlineLevel="0" collapsed="false">
      <c r="A64" s="162" t="e">
        <f aca="false">MATCH(C64,Options!$C:$C,0)</f>
        <v>#N/A</v>
      </c>
      <c r="B64" s="162" t="e">
        <f aca="false">MATCH(C64,Swaps!$C:$C,0)</f>
        <v>#N/A</v>
      </c>
      <c r="C64" s="163" t="n">
        <f aca="false">Inputs!C64</f>
        <v>39022</v>
      </c>
      <c r="D64" s="213" t="n">
        <f aca="false">Inputs!AV64</f>
        <v>-10.63640593</v>
      </c>
      <c r="E64" s="214" t="n">
        <f aca="true">IF(ISERROR(B64),0,OFFSET(Swaps!$C$1,B64+$E$1,0))</f>
        <v>0</v>
      </c>
      <c r="F64" s="214" t="n">
        <f aca="true">IF(ISERROR(A64),0,OFFSET(Options!$C$1,A64+$F$1,0))</f>
        <v>0</v>
      </c>
      <c r="G64" s="214" t="n">
        <v>0.00113763130649769</v>
      </c>
      <c r="H64" s="214" t="e">
        <f aca="false">AH64*Inputs!N64</f>
        <v>#REF!</v>
      </c>
      <c r="I64" s="214" t="e">
        <f aca="false">Inputs!AX64-G64-H64</f>
        <v>#REF!</v>
      </c>
      <c r="J64" s="213" t="e">
        <f aca="false">SUM(D64:I64)</f>
        <v>#REF!</v>
      </c>
      <c r="K64" s="215"/>
      <c r="L64" s="216" t="n">
        <v>0.4617910022491</v>
      </c>
      <c r="M64" s="215" t="e">
        <f aca="false">M63-J63</f>
        <v>#REF!</v>
      </c>
      <c r="N64" s="217" t="e">
        <f aca="false">J64*L64</f>
        <v>#REF!</v>
      </c>
      <c r="O64" s="215"/>
      <c r="P64" s="218" t="n">
        <f aca="false">Inputs!E64</f>
        <v>4.0255</v>
      </c>
      <c r="Q64" s="219" t="n">
        <f aca="false">Inputs!L64</f>
        <v>0.0409999999999999</v>
      </c>
      <c r="R64" s="220"/>
      <c r="S64" s="221" t="n">
        <f aca="false">Inputs!BE64/1000</f>
        <v>-1.39154759404306</v>
      </c>
      <c r="T64" s="221" t="e">
        <f aca="false">Inputs!AF64/1000-S64</f>
        <v>#REF!</v>
      </c>
      <c r="U64" s="221" t="n">
        <f aca="true">IF(ISERROR($A64),0,OFFSET(Options!$C$1,$A64+U$1,0)/1000)</f>
        <v>0</v>
      </c>
      <c r="V64" s="222" t="e">
        <f aca="false">SUM(S64:U64)</f>
        <v>#REF!</v>
      </c>
      <c r="W64" s="220"/>
      <c r="X64" s="214" t="n">
        <f aca="false">Inputs!BG64/10000</f>
        <v>-0.31891647393351</v>
      </c>
      <c r="Y64" s="214" t="e">
        <f aca="false">Inputs!AR64/10000-X64</f>
        <v>#REF!</v>
      </c>
      <c r="Z64" s="214" t="n">
        <f aca="true">IF(ISERROR($A64),0,OFFSET(Options!$C$1,$A64+Z$1,0))</f>
        <v>0</v>
      </c>
      <c r="AA64" s="213" t="e">
        <f aca="false">SUM(X64:Z64)</f>
        <v>#REF!</v>
      </c>
      <c r="AB64" s="220"/>
      <c r="AC64" s="221" t="n">
        <f aca="false">Inputs!BF64/1000</f>
        <v>0.0447228768477814</v>
      </c>
      <c r="AD64" s="221" t="e">
        <f aca="false">Inputs!AL64/1000-AC64</f>
        <v>#REF!</v>
      </c>
      <c r="AE64" s="221" t="n">
        <f aca="true">IF(ISERROR($A64),0,OFFSET(Options!$C$1,$A64+AE$1,0)/1000)</f>
        <v>0</v>
      </c>
      <c r="AF64" s="222" t="e">
        <f aca="false">SUM(AC64:AE64)</f>
        <v>#REF!</v>
      </c>
      <c r="AG64" s="220"/>
      <c r="AH64" s="213" t="e">
        <f aca="false">(#REF!+#REF!)/10000/100</f>
        <v>#REF!</v>
      </c>
    </row>
    <row r="65" customFormat="false" ht="15.75" hidden="false" customHeight="false" outlineLevel="0" collapsed="false">
      <c r="A65" s="162" t="e">
        <f aca="false">MATCH(C65,Options!$C:$C,0)</f>
        <v>#N/A</v>
      </c>
      <c r="B65" s="162" t="e">
        <f aca="false">MATCH(C65,Swaps!$C:$C,0)</f>
        <v>#N/A</v>
      </c>
      <c r="C65" s="201" t="n">
        <f aca="false">Inputs!C65</f>
        <v>39052</v>
      </c>
      <c r="D65" s="204" t="n">
        <f aca="false">Inputs!AV65</f>
        <v>-10.93757511</v>
      </c>
      <c r="E65" s="223" t="n">
        <f aca="true">IF(ISERROR(B65),0,OFFSET(Swaps!$C$1,B65+$E$1,0))</f>
        <v>0</v>
      </c>
      <c r="F65" s="223" t="n">
        <f aca="true">IF(ISERROR(A65),0,OFFSET(Options!$C$1,A65+$F$1,0))</f>
        <v>0</v>
      </c>
      <c r="G65" s="223" t="n">
        <v>0.00113763130649769</v>
      </c>
      <c r="H65" s="223" t="e">
        <f aca="false">AH65*Inputs!N65</f>
        <v>#REF!</v>
      </c>
      <c r="I65" s="223" t="e">
        <f aca="false">Inputs!AX65-G65-H65</f>
        <v>#REF!</v>
      </c>
      <c r="J65" s="204" t="e">
        <f aca="false">SUM(D65:I65)</f>
        <v>#REF!</v>
      </c>
      <c r="K65" s="205" t="e">
        <f aca="false">SUM(J54:J65)</f>
        <v>#REF!</v>
      </c>
      <c r="L65" s="206" t="n">
        <v>0.499086619032044</v>
      </c>
      <c r="M65" s="207" t="e">
        <f aca="false">M64-J64</f>
        <v>#REF!</v>
      </c>
      <c r="N65" s="205" t="e">
        <f aca="false">J65*L65</f>
        <v>#REF!</v>
      </c>
      <c r="O65" s="205" t="e">
        <f aca="false">SUM(N54:N65)</f>
        <v>#REF!</v>
      </c>
      <c r="P65" s="208" t="n">
        <f aca="false">Inputs!E65</f>
        <v>4.1855</v>
      </c>
      <c r="Q65" s="209" t="n">
        <f aca="false">Inputs!L65</f>
        <v>0.0410000000000013</v>
      </c>
      <c r="R65" s="210"/>
      <c r="S65" s="224" t="n">
        <f aca="false">Inputs!BE65/1000</f>
        <v>-1.39154759404306</v>
      </c>
      <c r="T65" s="224" t="e">
        <f aca="false">Inputs!AF65/1000-S65</f>
        <v>#REF!</v>
      </c>
      <c r="U65" s="224" t="n">
        <f aca="true">IF(ISERROR($A65),0,OFFSET(Options!$C$1,$A65+U$1,0)/1000)</f>
        <v>0</v>
      </c>
      <c r="V65" s="225" t="e">
        <f aca="false">SUM(S65:U65)</f>
        <v>#REF!</v>
      </c>
      <c r="W65" s="210"/>
      <c r="X65" s="223" t="n">
        <f aca="false">Inputs!BG65/10000</f>
        <v>-0.31891647393351</v>
      </c>
      <c r="Y65" s="223" t="e">
        <f aca="false">Inputs!AR65/10000-X65</f>
        <v>#REF!</v>
      </c>
      <c r="Z65" s="223" t="n">
        <f aca="true">IF(ISERROR($A65),0,OFFSET(Options!$C$1,$A65+Z$1,0))</f>
        <v>0</v>
      </c>
      <c r="AA65" s="204" t="e">
        <f aca="false">SUM(X65:Z65)</f>
        <v>#REF!</v>
      </c>
      <c r="AB65" s="210"/>
      <c r="AC65" s="224" t="n">
        <f aca="false">Inputs!BF65/1000</f>
        <v>0.0447228768477814</v>
      </c>
      <c r="AD65" s="224" t="e">
        <f aca="false">Inputs!AL65/1000-AC65</f>
        <v>#REF!</v>
      </c>
      <c r="AE65" s="224" t="n">
        <f aca="true">IF(ISERROR($A65),0,OFFSET(Options!$C$1,$A65+AE$1,0)/1000)</f>
        <v>0</v>
      </c>
      <c r="AF65" s="225" t="e">
        <f aca="false">SUM(AC65:AE65)</f>
        <v>#REF!</v>
      </c>
      <c r="AG65" s="210"/>
      <c r="AH65" s="204" t="e">
        <f aca="false">(#REF!+#REF!)/10000/100</f>
        <v>#REF!</v>
      </c>
    </row>
    <row r="66" customFormat="false" ht="15.75" hidden="false" customHeight="false" outlineLevel="0" collapsed="false">
      <c r="A66" s="162" t="e">
        <f aca="false">MATCH(C66,Options!$C:$C,0)</f>
        <v>#N/A</v>
      </c>
      <c r="B66" s="162" t="e">
        <f aca="false">MATCH(C66,Swaps!$C:$C,0)</f>
        <v>#N/A</v>
      </c>
      <c r="C66" s="163" t="n">
        <f aca="false">Inputs!C66</f>
        <v>39083</v>
      </c>
      <c r="D66" s="213" t="n">
        <f aca="false">Inputs!AV66</f>
        <v>1.25777533</v>
      </c>
      <c r="E66" s="214" t="n">
        <f aca="true">IF(ISERROR(B66),0,OFFSET(Swaps!$C$1,B66+$E$1,0))</f>
        <v>0</v>
      </c>
      <c r="F66" s="214" t="n">
        <f aca="true">IF(ISERROR(A66),0,OFFSET(Options!$C$1,A66+$F$1,0))</f>
        <v>0</v>
      </c>
      <c r="G66" s="214" t="n">
        <v>0.00113763130649769</v>
      </c>
      <c r="H66" s="214" t="e">
        <f aca="false">AH66*Inputs!N66</f>
        <v>#REF!</v>
      </c>
      <c r="I66" s="214" t="e">
        <f aca="false">Inputs!AX66-G66-H66</f>
        <v>#REF!</v>
      </c>
      <c r="J66" s="213" t="e">
        <f aca="false">SUM(D66:I66)</f>
        <v>#REF!</v>
      </c>
      <c r="K66" s="215"/>
      <c r="L66" s="216" t="n">
        <v>0.494163550409187</v>
      </c>
      <c r="M66" s="215" t="e">
        <f aca="false">M65-J65</f>
        <v>#REF!</v>
      </c>
      <c r="N66" s="217" t="e">
        <f aca="false">J66*L66</f>
        <v>#REF!</v>
      </c>
      <c r="O66" s="215"/>
      <c r="P66" s="218" t="n">
        <f aca="false">Inputs!E66</f>
        <v>4.2055</v>
      </c>
      <c r="Q66" s="219" t="n">
        <f aca="false">Inputs!L66</f>
        <v>0.0409999999999995</v>
      </c>
      <c r="R66" s="220"/>
      <c r="S66" s="221" t="n">
        <f aca="false">Inputs!BE66/1000</f>
        <v>-1.39154759404306</v>
      </c>
      <c r="T66" s="221" t="e">
        <f aca="false">Inputs!AF66/1000-S66</f>
        <v>#REF!</v>
      </c>
      <c r="U66" s="221" t="n">
        <f aca="true">IF(ISERROR($A66),0,OFFSET(Options!$C$1,$A66+U$1,0)/1000)</f>
        <v>0</v>
      </c>
      <c r="V66" s="222" t="e">
        <f aca="false">SUM(S66:U66)</f>
        <v>#REF!</v>
      </c>
      <c r="W66" s="220"/>
      <c r="X66" s="214" t="n">
        <f aca="false">Inputs!BG66/10000</f>
        <v>-0.31891647393351</v>
      </c>
      <c r="Y66" s="214" t="e">
        <f aca="false">Inputs!AR66/10000-X66</f>
        <v>#REF!</v>
      </c>
      <c r="Z66" s="214" t="n">
        <f aca="true">IF(ISERROR($A66),0,OFFSET(Options!$C$1,$A66+Z$1,0))</f>
        <v>0</v>
      </c>
      <c r="AA66" s="213" t="e">
        <f aca="false">SUM(X66:Z66)</f>
        <v>#REF!</v>
      </c>
      <c r="AB66" s="220"/>
      <c r="AC66" s="221" t="n">
        <f aca="false">Inputs!BF66/1000</f>
        <v>0.0447228768477814</v>
      </c>
      <c r="AD66" s="221" t="e">
        <f aca="false">Inputs!AL66/1000-AC66</f>
        <v>#REF!</v>
      </c>
      <c r="AE66" s="221" t="n">
        <f aca="true">IF(ISERROR($A66),0,OFFSET(Options!$C$1,$A66+AE$1,0)/1000)</f>
        <v>0</v>
      </c>
      <c r="AF66" s="222" t="e">
        <f aca="false">SUM(AC66:AE66)</f>
        <v>#REF!</v>
      </c>
      <c r="AG66" s="220"/>
      <c r="AH66" s="213" t="e">
        <f aca="false">(#REF!+#REF!)/10000/100</f>
        <v>#REF!</v>
      </c>
    </row>
    <row r="67" customFormat="false" ht="15.75" hidden="false" customHeight="false" outlineLevel="0" collapsed="false">
      <c r="A67" s="162" t="e">
        <f aca="false">MATCH(C67,Options!$C:$C,0)</f>
        <v>#N/A</v>
      </c>
      <c r="B67" s="162" t="e">
        <f aca="false">MATCH(C67,Swaps!$C:$C,0)</f>
        <v>#N/A</v>
      </c>
      <c r="C67" s="163" t="n">
        <f aca="false">Inputs!C67</f>
        <v>39114</v>
      </c>
      <c r="D67" s="213" t="n">
        <f aca="false">Inputs!AV67</f>
        <v>1.13047182</v>
      </c>
      <c r="E67" s="214" t="n">
        <f aca="true">IF(ISERROR(B67),0,OFFSET(Swaps!$C$1,B67+$E$1,0))</f>
        <v>0</v>
      </c>
      <c r="F67" s="214" t="n">
        <f aca="true">IF(ISERROR(A67),0,OFFSET(Options!$C$1,A67+$F$1,0))</f>
        <v>0</v>
      </c>
      <c r="G67" s="214" t="n">
        <v>0.00113763130649769</v>
      </c>
      <c r="H67" s="214" t="e">
        <f aca="false">AH67*Inputs!N67</f>
        <v>#REF!</v>
      </c>
      <c r="I67" s="214" t="e">
        <f aca="false">Inputs!AX67-G67-H67</f>
        <v>#REF!</v>
      </c>
      <c r="J67" s="213" t="e">
        <f aca="false">SUM(D67:I67)</f>
        <v>#REF!</v>
      </c>
      <c r="K67" s="215"/>
      <c r="L67" s="216" t="n">
        <v>0.491546905716491</v>
      </c>
      <c r="M67" s="215" t="e">
        <f aca="false">M66-J66</f>
        <v>#REF!</v>
      </c>
      <c r="N67" s="217" t="e">
        <f aca="false">J67*L67</f>
        <v>#REF!</v>
      </c>
      <c r="O67" s="215"/>
      <c r="P67" s="218" t="n">
        <f aca="false">Inputs!E67</f>
        <v>4.1215</v>
      </c>
      <c r="Q67" s="219" t="n">
        <f aca="false">Inputs!L67</f>
        <v>0.0410000000000004</v>
      </c>
      <c r="R67" s="220"/>
      <c r="S67" s="221" t="n">
        <f aca="false">Inputs!BE67/1000</f>
        <v>-1.39154759404306</v>
      </c>
      <c r="T67" s="221" t="e">
        <f aca="false">Inputs!AF67/1000-S67</f>
        <v>#REF!</v>
      </c>
      <c r="U67" s="221" t="n">
        <f aca="true">IF(ISERROR($A67),0,OFFSET(Options!$C$1,$A67+U$1,0)/1000)</f>
        <v>0</v>
      </c>
      <c r="V67" s="222" t="e">
        <f aca="false">SUM(S67:U67)</f>
        <v>#REF!</v>
      </c>
      <c r="W67" s="220"/>
      <c r="X67" s="214" t="n">
        <f aca="false">Inputs!BG67/10000</f>
        <v>-0.31891647393351</v>
      </c>
      <c r="Y67" s="214" t="e">
        <f aca="false">Inputs!AR67/10000-X67</f>
        <v>#REF!</v>
      </c>
      <c r="Z67" s="214" t="n">
        <f aca="true">IF(ISERROR($A67),0,OFFSET(Options!$C$1,$A67+Z$1,0))</f>
        <v>0</v>
      </c>
      <c r="AA67" s="213" t="e">
        <f aca="false">SUM(X67:Z67)</f>
        <v>#REF!</v>
      </c>
      <c r="AB67" s="220"/>
      <c r="AC67" s="221" t="n">
        <f aca="false">Inputs!BF67/1000</f>
        <v>0.0447228768477814</v>
      </c>
      <c r="AD67" s="221" t="e">
        <f aca="false">Inputs!AL67/1000-AC67</f>
        <v>#REF!</v>
      </c>
      <c r="AE67" s="221" t="n">
        <f aca="true">IF(ISERROR($A67),0,OFFSET(Options!$C$1,$A67+AE$1,0)/1000)</f>
        <v>0</v>
      </c>
      <c r="AF67" s="222" t="e">
        <f aca="false">SUM(AC67:AE67)</f>
        <v>#REF!</v>
      </c>
      <c r="AG67" s="220"/>
      <c r="AH67" s="213" t="e">
        <f aca="false">(#REF!+#REF!)/10000/100</f>
        <v>#REF!</v>
      </c>
    </row>
    <row r="68" customFormat="false" ht="15.75" hidden="false" customHeight="false" outlineLevel="0" collapsed="false">
      <c r="A68" s="162" t="e">
        <f aca="false">MATCH(C68,Options!$C:$C,0)</f>
        <v>#N/A</v>
      </c>
      <c r="B68" s="162" t="e">
        <f aca="false">MATCH(C68,Swaps!$C:$C,0)</f>
        <v>#N/A</v>
      </c>
      <c r="C68" s="163" t="n">
        <f aca="false">Inputs!C68</f>
        <v>39142</v>
      </c>
      <c r="D68" s="213" t="n">
        <f aca="false">Inputs!AV68</f>
        <v>1.24603791</v>
      </c>
      <c r="E68" s="214" t="n">
        <f aca="true">IF(ISERROR(B68),0,OFFSET(Swaps!$C$1,B68+$E$1,0))</f>
        <v>0</v>
      </c>
      <c r="F68" s="214" t="n">
        <f aca="true">IF(ISERROR(A68),0,OFFSET(Options!$C$1,A68+$F$1,0))</f>
        <v>0</v>
      </c>
      <c r="G68" s="214" t="n">
        <v>0.00113763130649769</v>
      </c>
      <c r="H68" s="214" t="e">
        <f aca="false">AH68*Inputs!N68</f>
        <v>#REF!</v>
      </c>
      <c r="I68" s="214" t="e">
        <f aca="false">Inputs!AX68-G68-H68</f>
        <v>#REF!</v>
      </c>
      <c r="J68" s="213" t="e">
        <f aca="false">SUM(D68:I68)</f>
        <v>#REF!</v>
      </c>
      <c r="K68" s="215"/>
      <c r="L68" s="216" t="n">
        <v>0.488930261023796</v>
      </c>
      <c r="M68" s="215" t="e">
        <f aca="false">M67-J67</f>
        <v>#REF!</v>
      </c>
      <c r="N68" s="217" t="e">
        <f aca="false">J68*L68</f>
        <v>#REF!</v>
      </c>
      <c r="O68" s="215"/>
      <c r="P68" s="218" t="n">
        <f aca="false">Inputs!E68</f>
        <v>3.9865</v>
      </c>
      <c r="Q68" s="219" t="n">
        <f aca="false">Inputs!L68</f>
        <v>0.0410000000000004</v>
      </c>
      <c r="R68" s="220"/>
      <c r="S68" s="221" t="n">
        <f aca="false">Inputs!BE68/1000</f>
        <v>-1.39154759404306</v>
      </c>
      <c r="T68" s="221" t="e">
        <f aca="false">Inputs!AF68/1000-S68</f>
        <v>#REF!</v>
      </c>
      <c r="U68" s="221" t="n">
        <f aca="true">IF(ISERROR($A68),0,OFFSET(Options!$C$1,$A68+U$1,0)/1000)</f>
        <v>0</v>
      </c>
      <c r="V68" s="222" t="e">
        <f aca="false">SUM(S68:U68)</f>
        <v>#REF!</v>
      </c>
      <c r="W68" s="220"/>
      <c r="X68" s="214" t="n">
        <f aca="false">Inputs!BG68/10000</f>
        <v>-0.31891647393351</v>
      </c>
      <c r="Y68" s="214" t="e">
        <f aca="false">Inputs!AR68/10000-X68</f>
        <v>#REF!</v>
      </c>
      <c r="Z68" s="214" t="n">
        <f aca="true">IF(ISERROR($A68),0,OFFSET(Options!$C$1,$A68+Z$1,0))</f>
        <v>0</v>
      </c>
      <c r="AA68" s="213" t="e">
        <f aca="false">SUM(X68:Z68)</f>
        <v>#REF!</v>
      </c>
      <c r="AB68" s="220"/>
      <c r="AC68" s="221" t="n">
        <f aca="false">Inputs!BF68/1000</f>
        <v>0.0447228768477814</v>
      </c>
      <c r="AD68" s="221" t="e">
        <f aca="false">Inputs!AL68/1000-AC68</f>
        <v>#REF!</v>
      </c>
      <c r="AE68" s="221" t="n">
        <f aca="true">IF(ISERROR($A68),0,OFFSET(Options!$C$1,$A68+AE$1,0)/1000)</f>
        <v>0</v>
      </c>
      <c r="AF68" s="222" t="e">
        <f aca="false">SUM(AC68:AE68)</f>
        <v>#REF!</v>
      </c>
      <c r="AG68" s="220"/>
      <c r="AH68" s="213" t="e">
        <f aca="false">(#REF!+#REF!)/10000/100</f>
        <v>#REF!</v>
      </c>
    </row>
    <row r="69" customFormat="false" ht="15.75" hidden="false" customHeight="false" outlineLevel="0" collapsed="false">
      <c r="A69" s="162" t="e">
        <f aca="false">MATCH(C69,Options!$C:$C,0)</f>
        <v>#N/A</v>
      </c>
      <c r="B69" s="162" t="e">
        <f aca="false">MATCH(C69,Swaps!$C:$C,0)</f>
        <v>#N/A</v>
      </c>
      <c r="C69" s="163" t="n">
        <f aca="false">Inputs!C69</f>
        <v>39173</v>
      </c>
      <c r="D69" s="213" t="n">
        <f aca="false">Inputs!AV69</f>
        <v>1.19986318</v>
      </c>
      <c r="E69" s="214" t="n">
        <f aca="true">IF(ISERROR(B69),0,OFFSET(Swaps!$C$1,B69+$E$1,0))</f>
        <v>0</v>
      </c>
      <c r="F69" s="214" t="n">
        <f aca="true">IF(ISERROR(A69),0,OFFSET(Options!$C$1,A69+$F$1,0))</f>
        <v>0</v>
      </c>
      <c r="G69" s="214" t="n">
        <v>0.00113763130649769</v>
      </c>
      <c r="H69" s="214" t="e">
        <f aca="false">AH69*Inputs!N69</f>
        <v>#REF!</v>
      </c>
      <c r="I69" s="214" t="e">
        <f aca="false">Inputs!AX69-G69-H69</f>
        <v>#REF!</v>
      </c>
      <c r="J69" s="213" t="e">
        <f aca="false">SUM(D69:I69)</f>
        <v>#REF!</v>
      </c>
      <c r="K69" s="215"/>
      <c r="L69" s="216" t="n">
        <v>0.487493804014662</v>
      </c>
      <c r="M69" s="215" t="e">
        <f aca="false">M68-J68</f>
        <v>#REF!</v>
      </c>
      <c r="N69" s="217" t="e">
        <f aca="false">J69*L69</f>
        <v>#REF!</v>
      </c>
      <c r="O69" s="215"/>
      <c r="P69" s="218" t="n">
        <f aca="false">Inputs!E69</f>
        <v>3.8365</v>
      </c>
      <c r="Q69" s="219" t="n">
        <f aca="false">Inputs!L69</f>
        <v>0.0410000000000004</v>
      </c>
      <c r="R69" s="220"/>
      <c r="S69" s="221" t="n">
        <f aca="false">Inputs!BE69/1000</f>
        <v>-1.39154759404306</v>
      </c>
      <c r="T69" s="221" t="e">
        <f aca="false">Inputs!AF69/1000-S69</f>
        <v>#REF!</v>
      </c>
      <c r="U69" s="221" t="n">
        <f aca="true">IF(ISERROR($A69),0,OFFSET(Options!$C$1,$A69+U$1,0)/1000)</f>
        <v>0</v>
      </c>
      <c r="V69" s="222" t="e">
        <f aca="false">SUM(S69:U69)</f>
        <v>#REF!</v>
      </c>
      <c r="W69" s="220"/>
      <c r="X69" s="214" t="n">
        <f aca="false">Inputs!BG69/10000</f>
        <v>-0.31891647393351</v>
      </c>
      <c r="Y69" s="214" t="e">
        <f aca="false">Inputs!AR69/10000-X69</f>
        <v>#REF!</v>
      </c>
      <c r="Z69" s="214" t="n">
        <f aca="true">IF(ISERROR($A69),0,OFFSET(Options!$C$1,$A69+Z$1,0))</f>
        <v>0</v>
      </c>
      <c r="AA69" s="213" t="e">
        <f aca="false">SUM(X69:Z69)</f>
        <v>#REF!</v>
      </c>
      <c r="AB69" s="220"/>
      <c r="AC69" s="221" t="n">
        <f aca="false">Inputs!BF69/1000</f>
        <v>0.0447228768477814</v>
      </c>
      <c r="AD69" s="221" t="e">
        <f aca="false">Inputs!AL69/1000-AC69</f>
        <v>#REF!</v>
      </c>
      <c r="AE69" s="221" t="n">
        <f aca="true">IF(ISERROR($A69),0,OFFSET(Options!$C$1,$A69+AE$1,0)/1000)</f>
        <v>0</v>
      </c>
      <c r="AF69" s="222" t="e">
        <f aca="false">SUM(AC69:AE69)</f>
        <v>#REF!</v>
      </c>
      <c r="AG69" s="220"/>
      <c r="AH69" s="213" t="e">
        <f aca="false">(#REF!+#REF!)/10000/100</f>
        <v>#REF!</v>
      </c>
    </row>
    <row r="70" customFormat="false" ht="15.75" hidden="false" customHeight="false" outlineLevel="0" collapsed="false">
      <c r="A70" s="162" t="e">
        <f aca="false">MATCH(C70,Options!$C:$C,0)</f>
        <v>#N/A</v>
      </c>
      <c r="B70" s="162" t="e">
        <f aca="false">MATCH(C70,Swaps!$C:$C,0)</f>
        <v>#N/A</v>
      </c>
      <c r="C70" s="163" t="n">
        <f aca="false">Inputs!C70</f>
        <v>39203</v>
      </c>
      <c r="D70" s="213" t="n">
        <f aca="false">Inputs!AV70</f>
        <v>1.23388463</v>
      </c>
      <c r="E70" s="214" t="n">
        <f aca="true">IF(ISERROR(B70),0,OFFSET(Swaps!$C$1,B70+$E$1,0))</f>
        <v>0</v>
      </c>
      <c r="F70" s="214" t="n">
        <f aca="true">IF(ISERROR(A70),0,OFFSET(Options!$C$1,A70+$F$1,0))</f>
        <v>0</v>
      </c>
      <c r="G70" s="214" t="n">
        <v>0.00113763130649769</v>
      </c>
      <c r="H70" s="214" t="e">
        <f aca="false">AH70*Inputs!N70</f>
        <v>#REF!</v>
      </c>
      <c r="I70" s="214" t="e">
        <f aca="false">Inputs!AX70-G70-H70</f>
        <v>#REF!</v>
      </c>
      <c r="J70" s="213" t="e">
        <f aca="false">SUM(D70:I70)</f>
        <v>#REF!</v>
      </c>
      <c r="K70" s="215"/>
      <c r="L70" s="216" t="n">
        <v>0.487515721785928</v>
      </c>
      <c r="M70" s="215" t="e">
        <f aca="false">M69-J69</f>
        <v>#REF!</v>
      </c>
      <c r="N70" s="217" t="e">
        <f aca="false">J70*L70</f>
        <v>#REF!</v>
      </c>
      <c r="O70" s="215"/>
      <c r="P70" s="218" t="n">
        <f aca="false">Inputs!E70</f>
        <v>3.8405</v>
      </c>
      <c r="Q70" s="219" t="n">
        <f aca="false">Inputs!L70</f>
        <v>0.0410000000000004</v>
      </c>
      <c r="R70" s="220"/>
      <c r="S70" s="221" t="n">
        <f aca="false">Inputs!BE70/1000</f>
        <v>-1.39154759404306</v>
      </c>
      <c r="T70" s="221" t="e">
        <f aca="false">Inputs!AF70/1000-S70</f>
        <v>#REF!</v>
      </c>
      <c r="U70" s="221" t="n">
        <f aca="true">IF(ISERROR($A70),0,OFFSET(Options!$C$1,$A70+U$1,0)/1000)</f>
        <v>0</v>
      </c>
      <c r="V70" s="222" t="e">
        <f aca="false">SUM(S70:U70)</f>
        <v>#REF!</v>
      </c>
      <c r="W70" s="220"/>
      <c r="X70" s="214" t="n">
        <f aca="false">Inputs!BG70/10000</f>
        <v>-0.31891647393351</v>
      </c>
      <c r="Y70" s="214" t="e">
        <f aca="false">Inputs!AR70/10000-X70</f>
        <v>#REF!</v>
      </c>
      <c r="Z70" s="214" t="n">
        <f aca="true">IF(ISERROR($A70),0,OFFSET(Options!$C$1,$A70+Z$1,0))</f>
        <v>0</v>
      </c>
      <c r="AA70" s="213" t="e">
        <f aca="false">SUM(X70:Z70)</f>
        <v>#REF!</v>
      </c>
      <c r="AB70" s="220"/>
      <c r="AC70" s="221" t="n">
        <f aca="false">Inputs!BF70/1000</f>
        <v>0.0447228768477814</v>
      </c>
      <c r="AD70" s="221" t="e">
        <f aca="false">Inputs!AL70/1000-AC70</f>
        <v>#REF!</v>
      </c>
      <c r="AE70" s="221" t="n">
        <f aca="true">IF(ISERROR($A70),0,OFFSET(Options!$C$1,$A70+AE$1,0)/1000)</f>
        <v>0</v>
      </c>
      <c r="AF70" s="222" t="e">
        <f aca="false">SUM(AC70:AE70)</f>
        <v>#REF!</v>
      </c>
      <c r="AG70" s="220"/>
      <c r="AH70" s="213" t="e">
        <f aca="false">(#REF!+#REF!)/10000/100</f>
        <v>#REF!</v>
      </c>
    </row>
    <row r="71" customFormat="false" ht="15.75" hidden="false" customHeight="false" outlineLevel="0" collapsed="false">
      <c r="A71" s="162" t="e">
        <f aca="false">MATCH(C71,Options!$C:$C,0)</f>
        <v>#N/A</v>
      </c>
      <c r="B71" s="162" t="e">
        <f aca="false">MATCH(C71,Swaps!$C:$C,0)</f>
        <v>#N/A</v>
      </c>
      <c r="C71" s="163" t="n">
        <f aca="false">Inputs!C71</f>
        <v>39234</v>
      </c>
      <c r="D71" s="213" t="n">
        <f aca="false">Inputs!AV71</f>
        <v>1.18809407</v>
      </c>
      <c r="E71" s="214" t="n">
        <f aca="true">IF(ISERROR(B71),0,OFFSET(Swaps!$C$1,B71+$E$1,0))</f>
        <v>0</v>
      </c>
      <c r="F71" s="214" t="n">
        <f aca="true">IF(ISERROR(A71),0,OFFSET(Options!$C$1,A71+$F$1,0))</f>
        <v>0</v>
      </c>
      <c r="G71" s="214" t="n">
        <v>0.00113763130649769</v>
      </c>
      <c r="H71" s="214" t="e">
        <f aca="false">AH71*Inputs!N71</f>
        <v>#REF!</v>
      </c>
      <c r="I71" s="214" t="e">
        <f aca="false">Inputs!AX71-G71-H71</f>
        <v>#REF!</v>
      </c>
      <c r="J71" s="213" t="e">
        <f aca="false">SUM(D71:I71)</f>
        <v>#REF!</v>
      </c>
      <c r="K71" s="215"/>
      <c r="L71" s="216" t="n">
        <v>0.48507779122817</v>
      </c>
      <c r="M71" s="215" t="e">
        <f aca="false">M70-J70</f>
        <v>#REF!</v>
      </c>
      <c r="N71" s="217" t="e">
        <f aca="false">J71*L71</f>
        <v>#REF!</v>
      </c>
      <c r="O71" s="215"/>
      <c r="P71" s="218" t="n">
        <f aca="false">Inputs!E71</f>
        <v>3.8805</v>
      </c>
      <c r="Q71" s="219" t="n">
        <f aca="false">Inputs!L71</f>
        <v>0.0409999999999999</v>
      </c>
      <c r="R71" s="220"/>
      <c r="S71" s="221" t="n">
        <f aca="false">Inputs!BE71/1000</f>
        <v>-1.39154759404306</v>
      </c>
      <c r="T71" s="221" t="e">
        <f aca="false">Inputs!AF71/1000-S71</f>
        <v>#REF!</v>
      </c>
      <c r="U71" s="221" t="n">
        <f aca="true">IF(ISERROR($A71),0,OFFSET(Options!$C$1,$A71+U$1,0)/1000)</f>
        <v>0</v>
      </c>
      <c r="V71" s="222" t="e">
        <f aca="false">SUM(S71:U71)</f>
        <v>#REF!</v>
      </c>
      <c r="W71" s="220"/>
      <c r="X71" s="214" t="n">
        <f aca="false">Inputs!BG71/10000</f>
        <v>-0.31891647393351</v>
      </c>
      <c r="Y71" s="214" t="e">
        <f aca="false">Inputs!AR71/10000-X71</f>
        <v>#REF!</v>
      </c>
      <c r="Z71" s="214" t="n">
        <f aca="true">IF(ISERROR($A71),0,OFFSET(Options!$C$1,$A71+Z$1,0))</f>
        <v>0</v>
      </c>
      <c r="AA71" s="213" t="e">
        <f aca="false">SUM(X71:Z71)</f>
        <v>#REF!</v>
      </c>
      <c r="AB71" s="220"/>
      <c r="AC71" s="221" t="n">
        <f aca="false">Inputs!BF71/1000</f>
        <v>0.0447228768477814</v>
      </c>
      <c r="AD71" s="221" t="e">
        <f aca="false">Inputs!AL71/1000-AC71</f>
        <v>#REF!</v>
      </c>
      <c r="AE71" s="221" t="n">
        <f aca="true">IF(ISERROR($A71),0,OFFSET(Options!$C$1,$A71+AE$1,0)/1000)</f>
        <v>0</v>
      </c>
      <c r="AF71" s="222" t="e">
        <f aca="false">SUM(AC71:AE71)</f>
        <v>#REF!</v>
      </c>
      <c r="AG71" s="220"/>
      <c r="AH71" s="213" t="e">
        <f aca="false">(#REF!+#REF!)/10000/100</f>
        <v>#REF!</v>
      </c>
    </row>
    <row r="72" customFormat="false" ht="15.75" hidden="false" customHeight="false" outlineLevel="0" collapsed="false">
      <c r="A72" s="162" t="e">
        <f aca="false">MATCH(C72,Options!$C:$C,0)</f>
        <v>#N/A</v>
      </c>
      <c r="B72" s="162" t="e">
        <f aca="false">MATCH(C72,Swaps!$C:$C,0)</f>
        <v>#N/A</v>
      </c>
      <c r="C72" s="163" t="n">
        <f aca="false">Inputs!C72</f>
        <v>39264</v>
      </c>
      <c r="D72" s="213" t="n">
        <f aca="false">Inputs!AV72</f>
        <v>1.22171594</v>
      </c>
      <c r="E72" s="214" t="n">
        <f aca="true">IF(ISERROR(B72),0,OFFSET(Swaps!$C$1,B72+$E$1,0))</f>
        <v>0</v>
      </c>
      <c r="F72" s="214" t="n">
        <f aca="true">IF(ISERROR(A72),0,OFFSET(Options!$C$1,A72+$F$1,0))</f>
        <v>0</v>
      </c>
      <c r="G72" s="214" t="n">
        <v>0.00113763130649769</v>
      </c>
      <c r="H72" s="214" t="e">
        <f aca="false">AH72*Inputs!N72</f>
        <v>#REF!</v>
      </c>
      <c r="I72" s="214" t="e">
        <f aca="false">Inputs!AX72-G72-H72</f>
        <v>#REF!</v>
      </c>
      <c r="J72" s="213" t="e">
        <f aca="false">SUM(D72:I72)</f>
        <v>#REF!</v>
      </c>
      <c r="K72" s="215"/>
      <c r="L72" s="216" t="n">
        <v>0.48507779122817</v>
      </c>
      <c r="M72" s="215" t="e">
        <f aca="false">M71-J71</f>
        <v>#REF!</v>
      </c>
      <c r="N72" s="217" t="e">
        <f aca="false">J72*L72</f>
        <v>#REF!</v>
      </c>
      <c r="O72" s="215"/>
      <c r="P72" s="218" t="n">
        <f aca="false">Inputs!E72</f>
        <v>3.9255</v>
      </c>
      <c r="Q72" s="219" t="n">
        <f aca="false">Inputs!L72</f>
        <v>0.0410000000000004</v>
      </c>
      <c r="R72" s="220"/>
      <c r="S72" s="221" t="n">
        <f aca="false">Inputs!BE72/1000</f>
        <v>-1.39154759404306</v>
      </c>
      <c r="T72" s="221" t="e">
        <f aca="false">Inputs!AF72/1000-S72</f>
        <v>#REF!</v>
      </c>
      <c r="U72" s="221" t="n">
        <f aca="true">IF(ISERROR($A72),0,OFFSET(Options!$C$1,$A72+U$1,0)/1000)</f>
        <v>0</v>
      </c>
      <c r="V72" s="222" t="e">
        <f aca="false">SUM(S72:U72)</f>
        <v>#REF!</v>
      </c>
      <c r="W72" s="220"/>
      <c r="X72" s="214" t="n">
        <f aca="false">Inputs!BG72/10000</f>
        <v>-0.31891647393351</v>
      </c>
      <c r="Y72" s="214" t="e">
        <f aca="false">Inputs!AR72/10000-X72</f>
        <v>#REF!</v>
      </c>
      <c r="Z72" s="214" t="n">
        <f aca="true">IF(ISERROR($A72),0,OFFSET(Options!$C$1,$A72+Z$1,0))</f>
        <v>0</v>
      </c>
      <c r="AA72" s="213" t="e">
        <f aca="false">SUM(X72:Z72)</f>
        <v>#REF!</v>
      </c>
      <c r="AB72" s="220"/>
      <c r="AC72" s="221" t="n">
        <f aca="false">Inputs!BF72/1000</f>
        <v>0.0447228768477814</v>
      </c>
      <c r="AD72" s="221" t="e">
        <f aca="false">Inputs!AL72/1000-AC72</f>
        <v>#REF!</v>
      </c>
      <c r="AE72" s="221" t="n">
        <f aca="true">IF(ISERROR($A72),0,OFFSET(Options!$C$1,$A72+AE$1,0)/1000)</f>
        <v>0</v>
      </c>
      <c r="AF72" s="222" t="e">
        <f aca="false">SUM(AC72:AE72)</f>
        <v>#REF!</v>
      </c>
      <c r="AG72" s="220"/>
      <c r="AH72" s="213" t="e">
        <f aca="false">(#REF!+#REF!)/10000/100</f>
        <v>#REF!</v>
      </c>
    </row>
    <row r="73" customFormat="false" ht="15.75" hidden="false" customHeight="false" outlineLevel="0" collapsed="false">
      <c r="A73" s="162" t="e">
        <f aca="false">MATCH(C73,Options!$C:$C,0)</f>
        <v>#N/A</v>
      </c>
      <c r="B73" s="162" t="e">
        <f aca="false">MATCH(C73,Swaps!$C:$C,0)</f>
        <v>#N/A</v>
      </c>
      <c r="C73" s="163" t="n">
        <f aca="false">Inputs!C73</f>
        <v>39295</v>
      </c>
      <c r="D73" s="213" t="n">
        <f aca="false">Inputs!AV73</f>
        <v>1.21552686</v>
      </c>
      <c r="E73" s="214" t="n">
        <f aca="true">IF(ISERROR(B73),0,OFFSET(Swaps!$C$1,B73+$E$1,0))</f>
        <v>0</v>
      </c>
      <c r="F73" s="214" t="n">
        <f aca="true">IF(ISERROR(A73),0,OFFSET(Options!$C$1,A73+$F$1,0))</f>
        <v>0</v>
      </c>
      <c r="G73" s="214" t="n">
        <v>0.00113763130649769</v>
      </c>
      <c r="H73" s="214" t="e">
        <f aca="false">AH73*Inputs!N73</f>
        <v>#REF!</v>
      </c>
      <c r="I73" s="214" t="e">
        <f aca="false">Inputs!AX73-G73-H73</f>
        <v>#REF!</v>
      </c>
      <c r="J73" s="213" t="e">
        <f aca="false">SUM(D73:I73)</f>
        <v>#REF!</v>
      </c>
      <c r="K73" s="215"/>
      <c r="L73" s="216" t="n">
        <v>0.483858825949293</v>
      </c>
      <c r="M73" s="215" t="e">
        <f aca="false">M72-J72</f>
        <v>#REF!</v>
      </c>
      <c r="N73" s="217" t="e">
        <f aca="false">J73*L73</f>
        <v>#REF!</v>
      </c>
      <c r="O73" s="215"/>
      <c r="P73" s="218" t="n">
        <f aca="false">Inputs!E73</f>
        <v>3.9645</v>
      </c>
      <c r="Q73" s="219" t="n">
        <f aca="false">Inputs!L73</f>
        <v>0.0410000000000004</v>
      </c>
      <c r="R73" s="220"/>
      <c r="S73" s="221" t="n">
        <f aca="false">Inputs!BE73/1000</f>
        <v>-1.39154759404306</v>
      </c>
      <c r="T73" s="221" t="e">
        <f aca="false">Inputs!AF73/1000-S73</f>
        <v>#REF!</v>
      </c>
      <c r="U73" s="221" t="n">
        <f aca="true">IF(ISERROR($A73),0,OFFSET(Options!$C$1,$A73+U$1,0)/1000)</f>
        <v>0</v>
      </c>
      <c r="V73" s="222" t="e">
        <f aca="false">SUM(S73:U73)</f>
        <v>#REF!</v>
      </c>
      <c r="W73" s="220"/>
      <c r="X73" s="214" t="n">
        <f aca="false">Inputs!BG73/10000</f>
        <v>-0.31891647393351</v>
      </c>
      <c r="Y73" s="214" t="e">
        <f aca="false">Inputs!AR73/10000-X73</f>
        <v>#REF!</v>
      </c>
      <c r="Z73" s="214" t="n">
        <f aca="true">IF(ISERROR($A73),0,OFFSET(Options!$C$1,$A73+Z$1,0))</f>
        <v>0</v>
      </c>
      <c r="AA73" s="213" t="e">
        <f aca="false">SUM(X73:Z73)</f>
        <v>#REF!</v>
      </c>
      <c r="AB73" s="220"/>
      <c r="AC73" s="221" t="n">
        <f aca="false">Inputs!BF73/1000</f>
        <v>0.0447228768477814</v>
      </c>
      <c r="AD73" s="221" t="e">
        <f aca="false">Inputs!AL73/1000-AC73</f>
        <v>#REF!</v>
      </c>
      <c r="AE73" s="221" t="n">
        <f aca="true">IF(ISERROR($A73),0,OFFSET(Options!$C$1,$A73+AE$1,0)/1000)</f>
        <v>0</v>
      </c>
      <c r="AF73" s="222" t="e">
        <f aca="false">SUM(AC73:AE73)</f>
        <v>#REF!</v>
      </c>
      <c r="AG73" s="220"/>
      <c r="AH73" s="213" t="e">
        <f aca="false">(#REF!+#REF!)/10000/100</f>
        <v>#REF!</v>
      </c>
    </row>
    <row r="74" customFormat="false" ht="15.75" hidden="false" customHeight="false" outlineLevel="0" collapsed="false">
      <c r="A74" s="162" t="e">
        <f aca="false">MATCH(C74,Options!$C:$C,0)</f>
        <v>#N/A</v>
      </c>
      <c r="B74" s="162" t="e">
        <f aca="false">MATCH(C74,Swaps!$C:$C,0)</f>
        <v>#N/A</v>
      </c>
      <c r="C74" s="163" t="n">
        <f aca="false">Inputs!C74</f>
        <v>39326</v>
      </c>
      <c r="D74" s="213" t="n">
        <f aca="false">Inputs!AV74</f>
        <v>1.17031922</v>
      </c>
      <c r="E74" s="214" t="n">
        <f aca="true">IF(ISERROR(B74),0,OFFSET(Swaps!$C$1,B74+$E$1,0))</f>
        <v>0</v>
      </c>
      <c r="F74" s="214" t="n">
        <f aca="true">IF(ISERROR(A74),0,OFFSET(Options!$C$1,A74+$F$1,0))</f>
        <v>0</v>
      </c>
      <c r="G74" s="214" t="n">
        <v>0.00113763130649769</v>
      </c>
      <c r="H74" s="214" t="e">
        <f aca="false">AH74*Inputs!N74</f>
        <v>#REF!</v>
      </c>
      <c r="I74" s="214" t="e">
        <f aca="false">Inputs!AX74-G74-H74</f>
        <v>#REF!</v>
      </c>
      <c r="J74" s="213" t="e">
        <f aca="false">SUM(D74:I74)</f>
        <v>#REF!</v>
      </c>
      <c r="K74" s="215"/>
      <c r="L74" s="216" t="n">
        <v>0.481713413338819</v>
      </c>
      <c r="M74" s="215" t="e">
        <f aca="false">M73-J73</f>
        <v>#REF!</v>
      </c>
      <c r="N74" s="217" t="e">
        <f aca="false">J74*L74</f>
        <v>#REF!</v>
      </c>
      <c r="O74" s="215"/>
      <c r="P74" s="218" t="n">
        <f aca="false">Inputs!E74</f>
        <v>3.9535</v>
      </c>
      <c r="Q74" s="219" t="n">
        <f aca="false">Inputs!L74</f>
        <v>0.0410000000000004</v>
      </c>
      <c r="R74" s="220"/>
      <c r="S74" s="221" t="n">
        <f aca="false">Inputs!BE74/1000</f>
        <v>-1.39154759404306</v>
      </c>
      <c r="T74" s="221" t="e">
        <f aca="false">Inputs!AF74/1000-S74</f>
        <v>#REF!</v>
      </c>
      <c r="U74" s="221" t="n">
        <f aca="true">IF(ISERROR($A74),0,OFFSET(Options!$C$1,$A74+U$1,0)/1000)</f>
        <v>0</v>
      </c>
      <c r="V74" s="222" t="e">
        <f aca="false">SUM(S74:U74)</f>
        <v>#REF!</v>
      </c>
      <c r="W74" s="220"/>
      <c r="X74" s="214" t="n">
        <f aca="false">Inputs!BG74/10000</f>
        <v>-0.31891647393351</v>
      </c>
      <c r="Y74" s="214" t="e">
        <f aca="false">Inputs!AR74/10000-X74</f>
        <v>#REF!</v>
      </c>
      <c r="Z74" s="214" t="n">
        <f aca="true">IF(ISERROR($A74),0,OFFSET(Options!$C$1,$A74+Z$1,0))</f>
        <v>0</v>
      </c>
      <c r="AA74" s="213" t="e">
        <f aca="false">SUM(X74:Z74)</f>
        <v>#REF!</v>
      </c>
      <c r="AB74" s="220"/>
      <c r="AC74" s="221" t="n">
        <f aca="false">Inputs!BF74/1000</f>
        <v>0.0447228768477814</v>
      </c>
      <c r="AD74" s="221" t="e">
        <f aca="false">Inputs!AL74/1000-AC74</f>
        <v>#REF!</v>
      </c>
      <c r="AE74" s="221" t="n">
        <f aca="true">IF(ISERROR($A74),0,OFFSET(Options!$C$1,$A74+AE$1,0)/1000)</f>
        <v>0</v>
      </c>
      <c r="AF74" s="222" t="e">
        <f aca="false">SUM(AC74:AE74)</f>
        <v>#REF!</v>
      </c>
      <c r="AG74" s="220"/>
      <c r="AH74" s="213" t="e">
        <f aca="false">(#REF!+#REF!)/10000/100</f>
        <v>#REF!</v>
      </c>
    </row>
    <row r="75" customFormat="false" ht="15.75" hidden="false" customHeight="false" outlineLevel="0" collapsed="false">
      <c r="A75" s="162" t="e">
        <f aca="false">MATCH(C75,Options!$C:$C,0)</f>
        <v>#N/A</v>
      </c>
      <c r="B75" s="162" t="e">
        <f aca="false">MATCH(C75,Swaps!$C:$C,0)</f>
        <v>#N/A</v>
      </c>
      <c r="C75" s="163" t="n">
        <f aca="false">Inputs!C75</f>
        <v>39356</v>
      </c>
      <c r="D75" s="213" t="n">
        <f aca="false">Inputs!AV75</f>
        <v>1.20334025</v>
      </c>
      <c r="E75" s="214" t="n">
        <f aca="true">IF(ISERROR(B75),0,OFFSET(Swaps!$C$1,B75+$E$1,0))</f>
        <v>0</v>
      </c>
      <c r="F75" s="214" t="n">
        <f aca="true">IF(ISERROR(A75),0,OFFSET(Options!$C$1,A75+$F$1,0))</f>
        <v>0</v>
      </c>
      <c r="G75" s="214" t="n">
        <v>0.00113763130649769</v>
      </c>
      <c r="H75" s="214" t="e">
        <f aca="false">AH75*Inputs!N75</f>
        <v>#REF!</v>
      </c>
      <c r="I75" s="214" t="e">
        <f aca="false">Inputs!AX75-G75-H75</f>
        <v>#REF!</v>
      </c>
      <c r="J75" s="213" t="e">
        <f aca="false">SUM(D75:I75)</f>
        <v>#REF!</v>
      </c>
      <c r="K75" s="215"/>
      <c r="L75" s="216" t="n">
        <v>0.469325657617437</v>
      </c>
      <c r="M75" s="215" t="e">
        <f aca="false">M74-J74</f>
        <v>#REF!</v>
      </c>
      <c r="N75" s="217" t="e">
        <f aca="false">J75*L75</f>
        <v>#REF!</v>
      </c>
      <c r="O75" s="215"/>
      <c r="P75" s="218" t="n">
        <f aca="false">Inputs!E75</f>
        <v>3.9685</v>
      </c>
      <c r="Q75" s="219" t="n">
        <f aca="false">Inputs!L75</f>
        <v>0.0410000000000004</v>
      </c>
      <c r="R75" s="220"/>
      <c r="S75" s="221" t="n">
        <f aca="false">Inputs!BE75/1000</f>
        <v>-1.39154759404306</v>
      </c>
      <c r="T75" s="221" t="e">
        <f aca="false">Inputs!AF75/1000-S75</f>
        <v>#REF!</v>
      </c>
      <c r="U75" s="221" t="n">
        <f aca="true">IF(ISERROR($A75),0,OFFSET(Options!$C$1,$A75+U$1,0)/1000)</f>
        <v>0</v>
      </c>
      <c r="V75" s="222" t="e">
        <f aca="false">SUM(S75:U75)</f>
        <v>#REF!</v>
      </c>
      <c r="W75" s="220"/>
      <c r="X75" s="214" t="n">
        <f aca="false">Inputs!BG75/10000</f>
        <v>-0.31891647393351</v>
      </c>
      <c r="Y75" s="214" t="e">
        <f aca="false">Inputs!AR75/10000-X75</f>
        <v>#REF!</v>
      </c>
      <c r="Z75" s="214" t="n">
        <f aca="true">IF(ISERROR($A75),0,OFFSET(Options!$C$1,$A75+Z$1,0))</f>
        <v>0</v>
      </c>
      <c r="AA75" s="213" t="e">
        <f aca="false">SUM(X75:Z75)</f>
        <v>#REF!</v>
      </c>
      <c r="AB75" s="220"/>
      <c r="AC75" s="221" t="n">
        <f aca="false">Inputs!BF75/1000</f>
        <v>0.0447228768477814</v>
      </c>
      <c r="AD75" s="221" t="e">
        <f aca="false">Inputs!AL75/1000-AC75</f>
        <v>#REF!</v>
      </c>
      <c r="AE75" s="221" t="n">
        <f aca="true">IF(ISERROR($A75),0,OFFSET(Options!$C$1,$A75+AE$1,0)/1000)</f>
        <v>0</v>
      </c>
      <c r="AF75" s="222" t="e">
        <f aca="false">SUM(AC75:AE75)</f>
        <v>#REF!</v>
      </c>
      <c r="AG75" s="220"/>
      <c r="AH75" s="213" t="e">
        <f aca="false">(#REF!+#REF!)/10000/100</f>
        <v>#REF!</v>
      </c>
    </row>
    <row r="76" customFormat="false" ht="15.75" hidden="false" customHeight="false" outlineLevel="0" collapsed="false">
      <c r="A76" s="162" t="e">
        <f aca="false">MATCH(C76,Options!$C:$C,0)</f>
        <v>#N/A</v>
      </c>
      <c r="B76" s="162" t="e">
        <f aca="false">MATCH(C76,Swaps!$C:$C,0)</f>
        <v>#N/A</v>
      </c>
      <c r="C76" s="163" t="n">
        <f aca="false">Inputs!C76</f>
        <v>39387</v>
      </c>
      <c r="D76" s="213" t="n">
        <f aca="false">Inputs!AV76</f>
        <v>1.15852134</v>
      </c>
      <c r="E76" s="214" t="n">
        <f aca="true">IF(ISERROR(B76),0,OFFSET(Swaps!$C$1,B76+$E$1,0))</f>
        <v>0</v>
      </c>
      <c r="F76" s="214" t="n">
        <f aca="true">IF(ISERROR(A76),0,OFFSET(Options!$C$1,A76+$F$1,0))</f>
        <v>0</v>
      </c>
      <c r="G76" s="214" t="n">
        <v>0.00113763130649769</v>
      </c>
      <c r="H76" s="214" t="e">
        <f aca="false">AH76*Inputs!N76</f>
        <v>#REF!</v>
      </c>
      <c r="I76" s="214" t="e">
        <f aca="false">Inputs!AX76-G76-H76</f>
        <v>#REF!</v>
      </c>
      <c r="J76" s="213" t="e">
        <f aca="false">SUM(D76:I76)</f>
        <v>#REF!</v>
      </c>
      <c r="K76" s="215"/>
      <c r="L76" s="216" t="n">
        <v>0.453934324241392</v>
      </c>
      <c r="M76" s="215" t="e">
        <f aca="false">M75-J75</f>
        <v>#REF!</v>
      </c>
      <c r="N76" s="217" t="e">
        <f aca="false">J76*L76</f>
        <v>#REF!</v>
      </c>
      <c r="O76" s="215"/>
      <c r="P76" s="218" t="n">
        <f aca="false">Inputs!E76</f>
        <v>4.1255</v>
      </c>
      <c r="Q76" s="219" t="n">
        <f aca="false">Inputs!L76</f>
        <v>0.0409999999999995</v>
      </c>
      <c r="R76" s="220"/>
      <c r="S76" s="221" t="n">
        <f aca="false">Inputs!BE76/1000</f>
        <v>-1.39154759404306</v>
      </c>
      <c r="T76" s="221" t="e">
        <f aca="false">Inputs!AF76/1000-S76</f>
        <v>#REF!</v>
      </c>
      <c r="U76" s="221" t="n">
        <f aca="true">IF(ISERROR($A76),0,OFFSET(Options!$C$1,$A76+U$1,0)/1000)</f>
        <v>0</v>
      </c>
      <c r="V76" s="222" t="e">
        <f aca="false">SUM(S76:U76)</f>
        <v>#REF!</v>
      </c>
      <c r="W76" s="220"/>
      <c r="X76" s="214" t="n">
        <f aca="false">Inputs!BG76/10000</f>
        <v>-0.31891647393351</v>
      </c>
      <c r="Y76" s="214" t="e">
        <f aca="false">Inputs!AR76/10000-X76</f>
        <v>#REF!</v>
      </c>
      <c r="Z76" s="214" t="n">
        <f aca="true">IF(ISERROR($A76),0,OFFSET(Options!$C$1,$A76+Z$1,0))</f>
        <v>0</v>
      </c>
      <c r="AA76" s="213" t="e">
        <f aca="false">SUM(X76:Z76)</f>
        <v>#REF!</v>
      </c>
      <c r="AB76" s="220"/>
      <c r="AC76" s="221" t="n">
        <f aca="false">Inputs!BF76/1000</f>
        <v>0.0447228768477814</v>
      </c>
      <c r="AD76" s="221" t="e">
        <f aca="false">Inputs!AL76/1000-AC76</f>
        <v>#REF!</v>
      </c>
      <c r="AE76" s="221" t="n">
        <f aca="true">IF(ISERROR($A76),0,OFFSET(Options!$C$1,$A76+AE$1,0)/1000)</f>
        <v>0</v>
      </c>
      <c r="AF76" s="222" t="e">
        <f aca="false">SUM(AC76:AE76)</f>
        <v>#REF!</v>
      </c>
      <c r="AG76" s="220"/>
      <c r="AH76" s="213" t="e">
        <f aca="false">(#REF!+#REF!)/10000/100</f>
        <v>#REF!</v>
      </c>
    </row>
    <row r="77" customFormat="false" ht="15.75" hidden="false" customHeight="false" outlineLevel="0" collapsed="false">
      <c r="A77" s="162" t="e">
        <f aca="false">MATCH(C77,Options!$C:$C,0)</f>
        <v>#N/A</v>
      </c>
      <c r="B77" s="162" t="e">
        <f aca="false">MATCH(C77,Swaps!$C:$C,0)</f>
        <v>#N/A</v>
      </c>
      <c r="C77" s="201" t="n">
        <f aca="false">Inputs!C77</f>
        <v>39417</v>
      </c>
      <c r="D77" s="204" t="n">
        <f aca="false">Inputs!AV77</f>
        <v>1.1911453</v>
      </c>
      <c r="E77" s="223" t="n">
        <f aca="true">IF(ISERROR(B77),0,OFFSET(Swaps!$C$1,B77+$E$1,0))</f>
        <v>0</v>
      </c>
      <c r="F77" s="223" t="n">
        <f aca="true">IF(ISERROR(A77),0,OFFSET(Options!$C$1,A77+$F$1,0))</f>
        <v>0</v>
      </c>
      <c r="G77" s="223" t="n">
        <v>0.00113763130649769</v>
      </c>
      <c r="H77" s="223" t="e">
        <f aca="false">AH77*Inputs!N77</f>
        <v>#REF!</v>
      </c>
      <c r="I77" s="223" t="e">
        <f aca="false">Inputs!AX77-G77-H77</f>
        <v>#REF!</v>
      </c>
      <c r="J77" s="204" t="e">
        <f aca="false">SUM(D77:I77)</f>
        <v>#REF!</v>
      </c>
      <c r="K77" s="205" t="e">
        <f aca="false">SUM(J66:J77)</f>
        <v>#REF!</v>
      </c>
      <c r="L77" s="206" t="n">
        <v>0.491229941024336</v>
      </c>
      <c r="M77" s="207" t="e">
        <f aca="false">M76-J76</f>
        <v>#REF!</v>
      </c>
      <c r="N77" s="205" t="e">
        <f aca="false">J77*L77</f>
        <v>#REF!</v>
      </c>
      <c r="O77" s="205" t="e">
        <f aca="false">SUM(N66:N77)</f>
        <v>#REF!</v>
      </c>
      <c r="P77" s="208" t="n">
        <f aca="false">Inputs!E77</f>
        <v>4.2855</v>
      </c>
      <c r="Q77" s="209" t="n">
        <f aca="false">Inputs!L77</f>
        <v>0.0410000000000004</v>
      </c>
      <c r="R77" s="210"/>
      <c r="S77" s="224" t="n">
        <f aca="false">Inputs!BE77/1000</f>
        <v>-1.39154759404306</v>
      </c>
      <c r="T77" s="224" t="e">
        <f aca="false">Inputs!AF77/1000-S77</f>
        <v>#REF!</v>
      </c>
      <c r="U77" s="224" t="n">
        <f aca="true">IF(ISERROR($A77),0,OFFSET(Options!$C$1,$A77+U$1,0)/1000)</f>
        <v>0</v>
      </c>
      <c r="V77" s="225" t="e">
        <f aca="false">SUM(S77:U77)</f>
        <v>#REF!</v>
      </c>
      <c r="W77" s="210"/>
      <c r="X77" s="223" t="n">
        <f aca="false">Inputs!BG77/10000</f>
        <v>-0.31891647393351</v>
      </c>
      <c r="Y77" s="223" t="e">
        <f aca="false">Inputs!AR77/10000-X77</f>
        <v>#REF!</v>
      </c>
      <c r="Z77" s="223" t="n">
        <f aca="true">IF(ISERROR($A77),0,OFFSET(Options!$C$1,$A77+Z$1,0))</f>
        <v>0</v>
      </c>
      <c r="AA77" s="204" t="e">
        <f aca="false">SUM(X77:Z77)</f>
        <v>#REF!</v>
      </c>
      <c r="AB77" s="210"/>
      <c r="AC77" s="224" t="n">
        <f aca="false">Inputs!BF77/1000</f>
        <v>0.0447228768477814</v>
      </c>
      <c r="AD77" s="224" t="e">
        <f aca="false">Inputs!AL77/1000-AC77</f>
        <v>#REF!</v>
      </c>
      <c r="AE77" s="224" t="n">
        <f aca="true">IF(ISERROR($A77),0,OFFSET(Options!$C$1,$A77+AE$1,0)/1000)</f>
        <v>0</v>
      </c>
      <c r="AF77" s="225" t="e">
        <f aca="false">SUM(AC77:AE77)</f>
        <v>#REF!</v>
      </c>
      <c r="AG77" s="210"/>
      <c r="AH77" s="204" t="e">
        <f aca="false">(#REF!+#REF!)/10000/100</f>
        <v>#REF!</v>
      </c>
    </row>
    <row r="78" customFormat="false" ht="15.75" hidden="false" customHeight="false" outlineLevel="0" collapsed="false">
      <c r="A78" s="162" t="e">
        <f aca="false">MATCH(C78,Options!$C:$C,0)</f>
        <v>#N/A</v>
      </c>
      <c r="B78" s="162" t="e">
        <f aca="false">MATCH(C78,Swaps!$C:$C,0)</f>
        <v>#N/A</v>
      </c>
      <c r="C78" s="163" t="n">
        <f aca="false">Inputs!C78</f>
        <v>39448</v>
      </c>
      <c r="D78" s="213" t="n">
        <f aca="false">Inputs!AV78</f>
        <v>0</v>
      </c>
      <c r="E78" s="214" t="n">
        <f aca="true">IF(ISERROR(B78),0,OFFSET(Swaps!$C$1,B78+$E$1,0))</f>
        <v>0</v>
      </c>
      <c r="F78" s="214" t="n">
        <f aca="true">IF(ISERROR(A78),0,OFFSET(Options!$C$1,A78+$F$1,0))</f>
        <v>0</v>
      </c>
      <c r="G78" s="214" t="n">
        <v>0</v>
      </c>
      <c r="H78" s="214" t="e">
        <f aca="false">AH78*Inputs!N78</f>
        <v>#REF!</v>
      </c>
      <c r="I78" s="214" t="e">
        <f aca="false">Inputs!AX78-G78-H78</f>
        <v>#REF!</v>
      </c>
      <c r="J78" s="213" t="e">
        <f aca="false">SUM(D78:I78)</f>
        <v>#REF!</v>
      </c>
      <c r="K78" s="215"/>
      <c r="L78" s="216" t="n">
        <v>0.486306872401479</v>
      </c>
      <c r="M78" s="215" t="e">
        <f aca="false">M77-J77</f>
        <v>#REF!</v>
      </c>
      <c r="N78" s="217" t="e">
        <f aca="false">J78*L78</f>
        <v>#REF!</v>
      </c>
      <c r="O78" s="215"/>
      <c r="P78" s="218" t="n">
        <f aca="false">Inputs!E78</f>
        <v>4.308</v>
      </c>
      <c r="Q78" s="219" t="n">
        <f aca="false">Inputs!L78</f>
        <v>0.0409999999999995</v>
      </c>
      <c r="R78" s="220"/>
      <c r="S78" s="221" t="n">
        <f aca="false">Inputs!BE78/1000</f>
        <v>0</v>
      </c>
      <c r="T78" s="221" t="e">
        <f aca="false">Inputs!AF78/1000-S78</f>
        <v>#REF!</v>
      </c>
      <c r="U78" s="221" t="n">
        <f aca="true">IF(ISERROR($A78),0,OFFSET(Options!$C$1,$A78+U$1,0)/1000)</f>
        <v>0</v>
      </c>
      <c r="V78" s="222" t="e">
        <f aca="false">SUM(S78:U78)</f>
        <v>#REF!</v>
      </c>
      <c r="W78" s="220"/>
      <c r="X78" s="214" t="n">
        <f aca="false">Inputs!BG78/10000</f>
        <v>0</v>
      </c>
      <c r="Y78" s="214" t="e">
        <f aca="false">Inputs!AR78/10000-X78</f>
        <v>#REF!</v>
      </c>
      <c r="Z78" s="214" t="n">
        <f aca="true">IF(ISERROR($A78),0,OFFSET(Options!$C$1,$A78+Z$1,0))</f>
        <v>0</v>
      </c>
      <c r="AA78" s="213" t="e">
        <f aca="false">SUM(X78:Z78)</f>
        <v>#REF!</v>
      </c>
      <c r="AB78" s="220"/>
      <c r="AC78" s="221" t="n">
        <f aca="false">Inputs!BF78/1000</f>
        <v>0</v>
      </c>
      <c r="AD78" s="221" t="e">
        <f aca="false">Inputs!AL78/1000-AC78</f>
        <v>#REF!</v>
      </c>
      <c r="AE78" s="221" t="n">
        <f aca="true">IF(ISERROR($A78),0,OFFSET(Options!$C$1,$A78+AE$1,0)/1000)</f>
        <v>0</v>
      </c>
      <c r="AF78" s="222" t="e">
        <f aca="false">SUM(AC78:AE78)</f>
        <v>#REF!</v>
      </c>
      <c r="AG78" s="220"/>
      <c r="AH78" s="213" t="e">
        <f aca="false">(#REF!+#REF!)/10000/100</f>
        <v>#REF!</v>
      </c>
    </row>
    <row r="79" customFormat="false" ht="15.75" hidden="false" customHeight="false" outlineLevel="0" collapsed="false">
      <c r="A79" s="162" t="e">
        <f aca="false">MATCH(C79,Options!$C:$C,0)</f>
        <v>#N/A</v>
      </c>
      <c r="B79" s="162" t="e">
        <f aca="false">MATCH(C79,Swaps!$C:$C,0)</f>
        <v>#N/A</v>
      </c>
      <c r="C79" s="163" t="n">
        <f aca="false">Inputs!C79</f>
        <v>39479</v>
      </c>
      <c r="D79" s="213" t="n">
        <f aca="false">Inputs!AV79</f>
        <v>0</v>
      </c>
      <c r="E79" s="214" t="n">
        <f aca="true">IF(ISERROR(B79),0,OFFSET(Swaps!$C$1,B79+$E$1,0))</f>
        <v>0</v>
      </c>
      <c r="F79" s="214" t="n">
        <f aca="true">IF(ISERROR(A79),0,OFFSET(Options!$C$1,A79+$F$1,0))</f>
        <v>0</v>
      </c>
      <c r="G79" s="214" t="n">
        <v>0</v>
      </c>
      <c r="H79" s="214" t="e">
        <f aca="false">AH79*Inputs!N79</f>
        <v>#REF!</v>
      </c>
      <c r="I79" s="214" t="e">
        <f aca="false">Inputs!AX79-G79-H79</f>
        <v>#REF!</v>
      </c>
      <c r="J79" s="213" t="e">
        <f aca="false">SUM(D79:I79)</f>
        <v>#REF!</v>
      </c>
      <c r="K79" s="215"/>
      <c r="L79" s="216" t="n">
        <v>0.483690227708783</v>
      </c>
      <c r="M79" s="215" t="e">
        <f aca="false">M78-J78</f>
        <v>#REF!</v>
      </c>
      <c r="N79" s="217" t="e">
        <f aca="false">J79*L79</f>
        <v>#REF!</v>
      </c>
      <c r="O79" s="215"/>
      <c r="P79" s="218" t="n">
        <f aca="false">Inputs!E79</f>
        <v>4.224</v>
      </c>
      <c r="Q79" s="219" t="n">
        <f aca="false">Inputs!L79</f>
        <v>0.0410000000000004</v>
      </c>
      <c r="R79" s="220"/>
      <c r="S79" s="221" t="n">
        <f aca="false">Inputs!BE79/1000</f>
        <v>0</v>
      </c>
      <c r="T79" s="221" t="e">
        <f aca="false">Inputs!AF79/1000-S79</f>
        <v>#REF!</v>
      </c>
      <c r="U79" s="221" t="n">
        <f aca="true">IF(ISERROR($A79),0,OFFSET(Options!$C$1,$A79+U$1,0)/1000)</f>
        <v>0</v>
      </c>
      <c r="V79" s="222" t="e">
        <f aca="false">SUM(S79:U79)</f>
        <v>#REF!</v>
      </c>
      <c r="W79" s="220"/>
      <c r="X79" s="214" t="n">
        <f aca="false">Inputs!BG79/10000</f>
        <v>0</v>
      </c>
      <c r="Y79" s="214" t="e">
        <f aca="false">Inputs!AR79/10000-X79</f>
        <v>#REF!</v>
      </c>
      <c r="Z79" s="214" t="n">
        <f aca="true">IF(ISERROR($A79),0,OFFSET(Options!$C$1,$A79+Z$1,0))</f>
        <v>0</v>
      </c>
      <c r="AA79" s="213" t="e">
        <f aca="false">SUM(X79:Z79)</f>
        <v>#REF!</v>
      </c>
      <c r="AB79" s="220"/>
      <c r="AC79" s="221" t="n">
        <f aca="false">Inputs!BF79/1000</f>
        <v>0</v>
      </c>
      <c r="AD79" s="221" t="e">
        <f aca="false">Inputs!AL79/1000-AC79</f>
        <v>#REF!</v>
      </c>
      <c r="AE79" s="221" t="n">
        <f aca="true">IF(ISERROR($A79),0,OFFSET(Options!$C$1,$A79+AE$1,0)/1000)</f>
        <v>0</v>
      </c>
      <c r="AF79" s="222" t="e">
        <f aca="false">SUM(AC79:AE79)</f>
        <v>#REF!</v>
      </c>
      <c r="AG79" s="220"/>
      <c r="AH79" s="213" t="e">
        <f aca="false">(#REF!+#REF!)/10000/100</f>
        <v>#REF!</v>
      </c>
    </row>
    <row r="80" customFormat="false" ht="15.75" hidden="false" customHeight="false" outlineLevel="0" collapsed="false">
      <c r="A80" s="162" t="e">
        <f aca="false">MATCH(C80,Options!$C:$C,0)</f>
        <v>#N/A</v>
      </c>
      <c r="B80" s="162" t="e">
        <f aca="false">MATCH(C80,Swaps!$C:$C,0)</f>
        <v>#N/A</v>
      </c>
      <c r="C80" s="163" t="n">
        <f aca="false">Inputs!C80</f>
        <v>39508</v>
      </c>
      <c r="D80" s="213" t="n">
        <f aca="false">Inputs!AV80</f>
        <v>0</v>
      </c>
      <c r="E80" s="214" t="n">
        <f aca="true">IF(ISERROR(B80),0,OFFSET(Swaps!$C$1,B80+$E$1,0))</f>
        <v>0</v>
      </c>
      <c r="F80" s="214" t="n">
        <f aca="true">IF(ISERROR(A80),0,OFFSET(Options!$C$1,A80+$F$1,0))</f>
        <v>0</v>
      </c>
      <c r="G80" s="214" t="n">
        <v>0</v>
      </c>
      <c r="H80" s="214" t="e">
        <f aca="false">AH80*Inputs!N80</f>
        <v>#REF!</v>
      </c>
      <c r="I80" s="214" t="e">
        <f aca="false">Inputs!AX80-G80-H80</f>
        <v>#REF!</v>
      </c>
      <c r="J80" s="213" t="e">
        <f aca="false">SUM(D80:I80)</f>
        <v>#REF!</v>
      </c>
      <c r="K80" s="215"/>
      <c r="L80" s="216" t="n">
        <v>0.481073583016088</v>
      </c>
      <c r="M80" s="215" t="e">
        <f aca="false">M79-J79</f>
        <v>#REF!</v>
      </c>
      <c r="N80" s="217" t="e">
        <f aca="false">J80*L80</f>
        <v>#REF!</v>
      </c>
      <c r="O80" s="215"/>
      <c r="P80" s="218" t="n">
        <f aca="false">Inputs!E80</f>
        <v>4.089</v>
      </c>
      <c r="Q80" s="219" t="n">
        <f aca="false">Inputs!L80</f>
        <v>0.0410000000000004</v>
      </c>
      <c r="R80" s="220"/>
      <c r="S80" s="221" t="n">
        <f aca="false">Inputs!BE80/1000</f>
        <v>0</v>
      </c>
      <c r="T80" s="221" t="e">
        <f aca="false">Inputs!AF80/1000-S80</f>
        <v>#REF!</v>
      </c>
      <c r="U80" s="221" t="n">
        <f aca="true">IF(ISERROR($A80),0,OFFSET(Options!$C$1,$A80+U$1,0)/1000)</f>
        <v>0</v>
      </c>
      <c r="V80" s="222" t="e">
        <f aca="false">SUM(S80:U80)</f>
        <v>#REF!</v>
      </c>
      <c r="W80" s="220"/>
      <c r="X80" s="214" t="n">
        <f aca="false">Inputs!BG80/10000</f>
        <v>0</v>
      </c>
      <c r="Y80" s="214" t="e">
        <f aca="false">Inputs!AR80/10000-X80</f>
        <v>#REF!</v>
      </c>
      <c r="Z80" s="214" t="n">
        <f aca="true">IF(ISERROR($A80),0,OFFSET(Options!$C$1,$A80+Z$1,0))</f>
        <v>0</v>
      </c>
      <c r="AA80" s="213" t="e">
        <f aca="false">SUM(X80:Z80)</f>
        <v>#REF!</v>
      </c>
      <c r="AB80" s="220"/>
      <c r="AC80" s="221" t="n">
        <f aca="false">Inputs!BF80/1000</f>
        <v>0</v>
      </c>
      <c r="AD80" s="221" t="e">
        <f aca="false">Inputs!AL80/1000-AC80</f>
        <v>#REF!</v>
      </c>
      <c r="AE80" s="221" t="n">
        <f aca="true">IF(ISERROR($A80),0,OFFSET(Options!$C$1,$A80+AE$1,0)/1000)</f>
        <v>0</v>
      </c>
      <c r="AF80" s="222" t="e">
        <f aca="false">SUM(AC80:AE80)</f>
        <v>#REF!</v>
      </c>
      <c r="AG80" s="220"/>
      <c r="AH80" s="213" t="e">
        <f aca="false">(#REF!+#REF!)/10000/100</f>
        <v>#REF!</v>
      </c>
    </row>
    <row r="81" customFormat="false" ht="15.75" hidden="false" customHeight="false" outlineLevel="0" collapsed="false">
      <c r="A81" s="162" t="e">
        <f aca="false">MATCH(C81,Options!$C:$C,0)</f>
        <v>#N/A</v>
      </c>
      <c r="B81" s="162" t="e">
        <f aca="false">MATCH(C81,Swaps!$C:$C,0)</f>
        <v>#N/A</v>
      </c>
      <c r="C81" s="163" t="n">
        <f aca="false">Inputs!C81</f>
        <v>39539</v>
      </c>
      <c r="D81" s="213" t="n">
        <f aca="false">Inputs!AV81</f>
        <v>0</v>
      </c>
      <c r="E81" s="214" t="n">
        <f aca="true">IF(ISERROR(B81),0,OFFSET(Swaps!$C$1,B81+$E$1,0))</f>
        <v>0</v>
      </c>
      <c r="F81" s="214" t="n">
        <f aca="true">IF(ISERROR(A81),0,OFFSET(Options!$C$1,A81+$F$1,0))</f>
        <v>0</v>
      </c>
      <c r="G81" s="214" t="n">
        <v>0</v>
      </c>
      <c r="H81" s="214" t="e">
        <f aca="false">AH81*Inputs!N81</f>
        <v>#REF!</v>
      </c>
      <c r="I81" s="214" t="e">
        <f aca="false">Inputs!AX81-G81-H81</f>
        <v>#REF!</v>
      </c>
      <c r="J81" s="213" t="e">
        <f aca="false">SUM(D81:I81)</f>
        <v>#REF!</v>
      </c>
      <c r="K81" s="215"/>
      <c r="L81" s="216" t="n">
        <v>0.479637126006953</v>
      </c>
      <c r="M81" s="215" t="e">
        <f aca="false">M80-J80</f>
        <v>#REF!</v>
      </c>
      <c r="N81" s="217" t="e">
        <f aca="false">J81*L81</f>
        <v>#REF!</v>
      </c>
      <c r="O81" s="215"/>
      <c r="P81" s="218" t="n">
        <f aca="false">Inputs!E81</f>
        <v>3.939</v>
      </c>
      <c r="Q81" s="219" t="n">
        <f aca="false">Inputs!L81</f>
        <v>0.0410000000000004</v>
      </c>
      <c r="R81" s="220"/>
      <c r="S81" s="221" t="n">
        <f aca="false">Inputs!BE81/1000</f>
        <v>0</v>
      </c>
      <c r="T81" s="221" t="e">
        <f aca="false">Inputs!AF81/1000-S81</f>
        <v>#REF!</v>
      </c>
      <c r="U81" s="221" t="n">
        <f aca="true">IF(ISERROR($A81),0,OFFSET(Options!$C$1,$A81+U$1,0)/1000)</f>
        <v>0</v>
      </c>
      <c r="V81" s="222" t="e">
        <f aca="false">SUM(S81:U81)</f>
        <v>#REF!</v>
      </c>
      <c r="W81" s="220"/>
      <c r="X81" s="214" t="n">
        <f aca="false">Inputs!BG81/10000</f>
        <v>0</v>
      </c>
      <c r="Y81" s="214" t="e">
        <f aca="false">Inputs!AR81/10000-X81</f>
        <v>#REF!</v>
      </c>
      <c r="Z81" s="214" t="n">
        <f aca="true">IF(ISERROR($A81),0,OFFSET(Options!$C$1,$A81+Z$1,0))</f>
        <v>0</v>
      </c>
      <c r="AA81" s="213" t="e">
        <f aca="false">SUM(X81:Z81)</f>
        <v>#REF!</v>
      </c>
      <c r="AB81" s="220"/>
      <c r="AC81" s="221" t="n">
        <f aca="false">Inputs!BF81/1000</f>
        <v>0</v>
      </c>
      <c r="AD81" s="221" t="e">
        <f aca="false">Inputs!AL81/1000-AC81</f>
        <v>#REF!</v>
      </c>
      <c r="AE81" s="221" t="n">
        <f aca="true">IF(ISERROR($A81),0,OFFSET(Options!$C$1,$A81+AE$1,0)/1000)</f>
        <v>0</v>
      </c>
      <c r="AF81" s="222" t="e">
        <f aca="false">SUM(AC81:AE81)</f>
        <v>#REF!</v>
      </c>
      <c r="AG81" s="220"/>
      <c r="AH81" s="213" t="e">
        <f aca="false">(#REF!+#REF!)/10000/100</f>
        <v>#REF!</v>
      </c>
    </row>
    <row r="82" customFormat="false" ht="15.75" hidden="false" customHeight="false" outlineLevel="0" collapsed="false">
      <c r="A82" s="162" t="e">
        <f aca="false">MATCH(C82,Options!$C:$C,0)</f>
        <v>#N/A</v>
      </c>
      <c r="B82" s="162" t="e">
        <f aca="false">MATCH(C82,Swaps!$C:$C,0)</f>
        <v>#N/A</v>
      </c>
      <c r="C82" s="163" t="n">
        <f aca="false">Inputs!C82</f>
        <v>39569</v>
      </c>
      <c r="D82" s="213" t="n">
        <f aca="false">Inputs!AV82</f>
        <v>0</v>
      </c>
      <c r="E82" s="214" t="n">
        <f aca="true">IF(ISERROR(B82),0,OFFSET(Swaps!$C$1,B82+$E$1,0))</f>
        <v>0</v>
      </c>
      <c r="F82" s="214" t="n">
        <f aca="true">IF(ISERROR(A82),0,OFFSET(Options!$C$1,A82+$F$1,0))</f>
        <v>0</v>
      </c>
      <c r="G82" s="214" t="n">
        <v>0</v>
      </c>
      <c r="H82" s="214" t="e">
        <f aca="false">AH82*Inputs!N82</f>
        <v>#REF!</v>
      </c>
      <c r="I82" s="214" t="e">
        <f aca="false">Inputs!AX82-G82-H82</f>
        <v>#REF!</v>
      </c>
      <c r="J82" s="213" t="e">
        <f aca="false">SUM(D82:I82)</f>
        <v>#REF!</v>
      </c>
      <c r="K82" s="215"/>
      <c r="L82" s="216" t="n">
        <v>0.479659043778219</v>
      </c>
      <c r="M82" s="215" t="e">
        <f aca="false">M81-J81</f>
        <v>#REF!</v>
      </c>
      <c r="N82" s="217" t="e">
        <f aca="false">J82*L82</f>
        <v>#REF!</v>
      </c>
      <c r="O82" s="215"/>
      <c r="P82" s="218" t="n">
        <f aca="false">Inputs!E82</f>
        <v>3.943</v>
      </c>
      <c r="Q82" s="219" t="n">
        <f aca="false">Inputs!L82</f>
        <v>0.0410000000000004</v>
      </c>
      <c r="R82" s="220"/>
      <c r="S82" s="221" t="n">
        <f aca="false">Inputs!BE82/1000</f>
        <v>0</v>
      </c>
      <c r="T82" s="221" t="e">
        <f aca="false">Inputs!AF82/1000-S82</f>
        <v>#REF!</v>
      </c>
      <c r="U82" s="221" t="n">
        <f aca="true">IF(ISERROR($A82),0,OFFSET(Options!$C$1,$A82+U$1,0)/1000)</f>
        <v>0</v>
      </c>
      <c r="V82" s="222" t="e">
        <f aca="false">SUM(S82:U82)</f>
        <v>#REF!</v>
      </c>
      <c r="W82" s="220"/>
      <c r="X82" s="214" t="n">
        <f aca="false">Inputs!BG82/10000</f>
        <v>0</v>
      </c>
      <c r="Y82" s="214" t="e">
        <f aca="false">Inputs!AR82/10000-X82</f>
        <v>#REF!</v>
      </c>
      <c r="Z82" s="214" t="n">
        <f aca="true">IF(ISERROR($A82),0,OFFSET(Options!$C$1,$A82+Z$1,0))</f>
        <v>0</v>
      </c>
      <c r="AA82" s="213" t="e">
        <f aca="false">SUM(X82:Z82)</f>
        <v>#REF!</v>
      </c>
      <c r="AB82" s="220"/>
      <c r="AC82" s="221" t="n">
        <f aca="false">Inputs!BF82/1000</f>
        <v>0</v>
      </c>
      <c r="AD82" s="221" t="e">
        <f aca="false">Inputs!AL82/1000-AC82</f>
        <v>#REF!</v>
      </c>
      <c r="AE82" s="221" t="n">
        <f aca="true">IF(ISERROR($A82),0,OFFSET(Options!$C$1,$A82+AE$1,0)/1000)</f>
        <v>0</v>
      </c>
      <c r="AF82" s="222" t="e">
        <f aca="false">SUM(AC82:AE82)</f>
        <v>#REF!</v>
      </c>
      <c r="AG82" s="220"/>
      <c r="AH82" s="213" t="e">
        <f aca="false">(#REF!+#REF!)/10000/100</f>
        <v>#REF!</v>
      </c>
    </row>
    <row r="83" customFormat="false" ht="15.75" hidden="false" customHeight="false" outlineLevel="0" collapsed="false">
      <c r="A83" s="162" t="e">
        <f aca="false">MATCH(C83,Options!$C:$C,0)</f>
        <v>#N/A</v>
      </c>
      <c r="B83" s="162" t="e">
        <f aca="false">MATCH(C83,Swaps!$C:$C,0)</f>
        <v>#N/A</v>
      </c>
      <c r="C83" s="163" t="n">
        <f aca="false">Inputs!C83</f>
        <v>39600</v>
      </c>
      <c r="D83" s="213" t="n">
        <f aca="false">Inputs!AV83</f>
        <v>-1E-008</v>
      </c>
      <c r="E83" s="214" t="n">
        <f aca="true">IF(ISERROR(B83),0,OFFSET(Swaps!$C$1,B83+$E$1,0))</f>
        <v>0</v>
      </c>
      <c r="F83" s="214" t="n">
        <f aca="true">IF(ISERROR(A83),0,OFFSET(Options!$C$1,A83+$F$1,0))</f>
        <v>0</v>
      </c>
      <c r="G83" s="214" t="n">
        <v>0</v>
      </c>
      <c r="H83" s="214" t="e">
        <f aca="false">AH83*Inputs!N83</f>
        <v>#REF!</v>
      </c>
      <c r="I83" s="214" t="e">
        <f aca="false">Inputs!AX83-G83-H83</f>
        <v>#REF!</v>
      </c>
      <c r="J83" s="213" t="e">
        <f aca="false">SUM(D83:I83)</f>
        <v>#REF!</v>
      </c>
      <c r="K83" s="215"/>
      <c r="L83" s="216" t="n">
        <v>0.477221113220464</v>
      </c>
      <c r="M83" s="215" t="e">
        <f aca="false">M82-J82</f>
        <v>#REF!</v>
      </c>
      <c r="N83" s="217" t="e">
        <f aca="false">J83*L83</f>
        <v>#REF!</v>
      </c>
      <c r="O83" s="215"/>
      <c r="P83" s="218" t="n">
        <f aca="false">Inputs!E83</f>
        <v>3.983</v>
      </c>
      <c r="Q83" s="219" t="n">
        <f aca="false">Inputs!L83</f>
        <v>0.0409999999999999</v>
      </c>
      <c r="R83" s="220"/>
      <c r="S83" s="221" t="n">
        <f aca="false">Inputs!BE83/1000</f>
        <v>0</v>
      </c>
      <c r="T83" s="221" t="e">
        <f aca="false">Inputs!AF83/1000-S83</f>
        <v>#REF!</v>
      </c>
      <c r="U83" s="221" t="n">
        <f aca="true">IF(ISERROR($A83),0,OFFSET(Options!$C$1,$A83+U$1,0)/1000)</f>
        <v>0</v>
      </c>
      <c r="V83" s="222" t="e">
        <f aca="false">SUM(S83:U83)</f>
        <v>#REF!</v>
      </c>
      <c r="W83" s="220"/>
      <c r="X83" s="214" t="n">
        <f aca="false">Inputs!BG83/10000</f>
        <v>0</v>
      </c>
      <c r="Y83" s="214" t="e">
        <f aca="false">Inputs!AR83/10000-X83</f>
        <v>#REF!</v>
      </c>
      <c r="Z83" s="214" t="n">
        <f aca="true">IF(ISERROR($A83),0,OFFSET(Options!$C$1,$A83+Z$1,0))</f>
        <v>0</v>
      </c>
      <c r="AA83" s="213" t="e">
        <f aca="false">SUM(X83:Z83)</f>
        <v>#REF!</v>
      </c>
      <c r="AB83" s="220"/>
      <c r="AC83" s="221" t="n">
        <f aca="false">Inputs!BF83/1000</f>
        <v>0</v>
      </c>
      <c r="AD83" s="221" t="e">
        <f aca="false">Inputs!AL83/1000-AC83</f>
        <v>#REF!</v>
      </c>
      <c r="AE83" s="221" t="n">
        <f aca="true">IF(ISERROR($A83),0,OFFSET(Options!$C$1,$A83+AE$1,0)/1000)</f>
        <v>0</v>
      </c>
      <c r="AF83" s="222" t="e">
        <f aca="false">SUM(AC83:AE83)</f>
        <v>#REF!</v>
      </c>
      <c r="AG83" s="220"/>
      <c r="AH83" s="213" t="e">
        <f aca="false">(#REF!+#REF!)/10000/100</f>
        <v>#REF!</v>
      </c>
    </row>
    <row r="84" customFormat="false" ht="15.75" hidden="false" customHeight="false" outlineLevel="0" collapsed="false">
      <c r="A84" s="162" t="e">
        <f aca="false">MATCH(C84,Options!$C:$C,0)</f>
        <v>#N/A</v>
      </c>
      <c r="B84" s="162" t="e">
        <f aca="false">MATCH(C84,Swaps!$C:$C,0)</f>
        <v>#N/A</v>
      </c>
      <c r="C84" s="163" t="n">
        <f aca="false">Inputs!C84</f>
        <v>39630</v>
      </c>
      <c r="D84" s="213" t="n">
        <f aca="false">Inputs!AV84</f>
        <v>0</v>
      </c>
      <c r="E84" s="214" t="n">
        <f aca="true">IF(ISERROR(B84),0,OFFSET(Swaps!$C$1,B84+$E$1,0))</f>
        <v>0</v>
      </c>
      <c r="F84" s="214" t="n">
        <f aca="true">IF(ISERROR(A84),0,OFFSET(Options!$C$1,A84+$F$1,0))</f>
        <v>0</v>
      </c>
      <c r="G84" s="214" t="n">
        <v>0</v>
      </c>
      <c r="H84" s="214" t="e">
        <f aca="false">AH84*Inputs!N84</f>
        <v>#REF!</v>
      </c>
      <c r="I84" s="214" t="e">
        <f aca="false">Inputs!AX84-G84-H84</f>
        <v>#REF!</v>
      </c>
      <c r="J84" s="213" t="e">
        <f aca="false">SUM(D84:I84)</f>
        <v>#REF!</v>
      </c>
      <c r="K84" s="215"/>
      <c r="L84" s="216" t="n">
        <v>0.477221113220464</v>
      </c>
      <c r="M84" s="215" t="e">
        <f aca="false">M83-J83</f>
        <v>#REF!</v>
      </c>
      <c r="N84" s="217" t="e">
        <f aca="false">J84*L84</f>
        <v>#REF!</v>
      </c>
      <c r="O84" s="215"/>
      <c r="P84" s="218" t="n">
        <f aca="false">Inputs!E84</f>
        <v>4.028</v>
      </c>
      <c r="Q84" s="219" t="n">
        <f aca="false">Inputs!L84</f>
        <v>0.0410000000000004</v>
      </c>
      <c r="R84" s="220"/>
      <c r="S84" s="221" t="n">
        <f aca="false">Inputs!BE84/1000</f>
        <v>0</v>
      </c>
      <c r="T84" s="221" t="e">
        <f aca="false">Inputs!AF84/1000-S84</f>
        <v>#REF!</v>
      </c>
      <c r="U84" s="221" t="n">
        <f aca="true">IF(ISERROR($A84),0,OFFSET(Options!$C$1,$A84+U$1,0)/1000)</f>
        <v>0</v>
      </c>
      <c r="V84" s="222" t="e">
        <f aca="false">SUM(S84:U84)</f>
        <v>#REF!</v>
      </c>
      <c r="W84" s="220"/>
      <c r="X84" s="214" t="n">
        <f aca="false">Inputs!BG84/10000</f>
        <v>0</v>
      </c>
      <c r="Y84" s="214" t="e">
        <f aca="false">Inputs!AR84/10000-X84</f>
        <v>#REF!</v>
      </c>
      <c r="Z84" s="214" t="n">
        <f aca="true">IF(ISERROR($A84),0,OFFSET(Options!$C$1,$A84+Z$1,0))</f>
        <v>0</v>
      </c>
      <c r="AA84" s="213" t="e">
        <f aca="false">SUM(X84:Z84)</f>
        <v>#REF!</v>
      </c>
      <c r="AB84" s="220"/>
      <c r="AC84" s="221" t="n">
        <f aca="false">Inputs!BF84/1000</f>
        <v>0</v>
      </c>
      <c r="AD84" s="221" t="e">
        <f aca="false">Inputs!AL84/1000-AC84</f>
        <v>#REF!</v>
      </c>
      <c r="AE84" s="221" t="n">
        <f aca="true">IF(ISERROR($A84),0,OFFSET(Options!$C$1,$A84+AE$1,0)/1000)</f>
        <v>0</v>
      </c>
      <c r="AF84" s="222" t="e">
        <f aca="false">SUM(AC84:AE84)</f>
        <v>#REF!</v>
      </c>
      <c r="AG84" s="220"/>
      <c r="AH84" s="213" t="e">
        <f aca="false">(#REF!+#REF!)/10000/100</f>
        <v>#REF!</v>
      </c>
    </row>
    <row r="85" customFormat="false" ht="15.75" hidden="false" customHeight="false" outlineLevel="0" collapsed="false">
      <c r="A85" s="162" t="e">
        <f aca="false">MATCH(C85,Options!$C:$C,0)</f>
        <v>#N/A</v>
      </c>
      <c r="B85" s="162" t="e">
        <f aca="false">MATCH(C85,Swaps!$C:$C,0)</f>
        <v>#N/A</v>
      </c>
      <c r="C85" s="163" t="n">
        <f aca="false">Inputs!C85</f>
        <v>39661</v>
      </c>
      <c r="D85" s="213" t="n">
        <f aca="false">Inputs!AV85</f>
        <v>-1E-008</v>
      </c>
      <c r="E85" s="214" t="n">
        <f aca="true">IF(ISERROR(B85),0,OFFSET(Swaps!$C$1,B85+$E$1,0))</f>
        <v>0</v>
      </c>
      <c r="F85" s="214" t="n">
        <f aca="true">IF(ISERROR(A85),0,OFFSET(Options!$C$1,A85+$F$1,0))</f>
        <v>0</v>
      </c>
      <c r="G85" s="214" t="n">
        <v>0</v>
      </c>
      <c r="H85" s="214" t="e">
        <f aca="false">AH85*Inputs!N85</f>
        <v>#REF!</v>
      </c>
      <c r="I85" s="214" t="e">
        <f aca="false">Inputs!AX85-G85-H85</f>
        <v>#REF!</v>
      </c>
      <c r="J85" s="213" t="e">
        <f aca="false">SUM(D85:I85)</f>
        <v>#REF!</v>
      </c>
      <c r="K85" s="215"/>
      <c r="L85" s="216" t="n">
        <v>0.476002147941585</v>
      </c>
      <c r="M85" s="215" t="e">
        <f aca="false">M84-J84</f>
        <v>#REF!</v>
      </c>
      <c r="N85" s="217" t="e">
        <f aca="false">J85*L85</f>
        <v>#REF!</v>
      </c>
      <c r="O85" s="215"/>
      <c r="P85" s="218" t="n">
        <f aca="false">Inputs!E85</f>
        <v>4.067</v>
      </c>
      <c r="Q85" s="219" t="n">
        <f aca="false">Inputs!L85</f>
        <v>0.0410000000000004</v>
      </c>
      <c r="R85" s="220"/>
      <c r="S85" s="221" t="n">
        <f aca="false">Inputs!BE85/1000</f>
        <v>0</v>
      </c>
      <c r="T85" s="221" t="e">
        <f aca="false">Inputs!AF85/1000-S85</f>
        <v>#REF!</v>
      </c>
      <c r="U85" s="221" t="n">
        <f aca="true">IF(ISERROR($A85),0,OFFSET(Options!$C$1,$A85+U$1,0)/1000)</f>
        <v>0</v>
      </c>
      <c r="V85" s="222" t="e">
        <f aca="false">SUM(S85:U85)</f>
        <v>#REF!</v>
      </c>
      <c r="W85" s="220"/>
      <c r="X85" s="214" t="n">
        <f aca="false">Inputs!BG85/10000</f>
        <v>0</v>
      </c>
      <c r="Y85" s="214" t="e">
        <f aca="false">Inputs!AR85/10000-X85</f>
        <v>#REF!</v>
      </c>
      <c r="Z85" s="214" t="n">
        <f aca="true">IF(ISERROR($A85),0,OFFSET(Options!$C$1,$A85+Z$1,0))</f>
        <v>0</v>
      </c>
      <c r="AA85" s="213" t="e">
        <f aca="false">SUM(X85:Z85)</f>
        <v>#REF!</v>
      </c>
      <c r="AB85" s="220"/>
      <c r="AC85" s="221" t="n">
        <f aca="false">Inputs!BF85/1000</f>
        <v>0</v>
      </c>
      <c r="AD85" s="221" t="e">
        <f aca="false">Inputs!AL85/1000-AC85</f>
        <v>#REF!</v>
      </c>
      <c r="AE85" s="221" t="n">
        <f aca="true">IF(ISERROR($A85),0,OFFSET(Options!$C$1,$A85+AE$1,0)/1000)</f>
        <v>0</v>
      </c>
      <c r="AF85" s="222" t="e">
        <f aca="false">SUM(AC85:AE85)</f>
        <v>#REF!</v>
      </c>
      <c r="AG85" s="220"/>
      <c r="AH85" s="213" t="e">
        <f aca="false">(#REF!+#REF!)/10000/100</f>
        <v>#REF!</v>
      </c>
    </row>
    <row r="86" customFormat="false" ht="15.75" hidden="false" customHeight="false" outlineLevel="0" collapsed="false">
      <c r="A86" s="162" t="e">
        <f aca="false">MATCH(C86,Options!$C:$C,0)</f>
        <v>#N/A</v>
      </c>
      <c r="B86" s="162" t="e">
        <f aca="false">MATCH(C86,Swaps!$C:$C,0)</f>
        <v>#N/A</v>
      </c>
      <c r="C86" s="163" t="n">
        <f aca="false">Inputs!C86</f>
        <v>39692</v>
      </c>
      <c r="D86" s="213" t="n">
        <f aca="false">Inputs!AV86</f>
        <v>0</v>
      </c>
      <c r="E86" s="214" t="n">
        <f aca="true">IF(ISERROR(B86),0,OFFSET(Swaps!$C$1,B86+$E$1,0))</f>
        <v>0</v>
      </c>
      <c r="F86" s="214" t="n">
        <f aca="true">IF(ISERROR(A86),0,OFFSET(Options!$C$1,A86+$F$1,0))</f>
        <v>0</v>
      </c>
      <c r="G86" s="214" t="n">
        <v>0</v>
      </c>
      <c r="H86" s="214" t="e">
        <f aca="false">AH86*Inputs!N86</f>
        <v>#REF!</v>
      </c>
      <c r="I86" s="214" t="e">
        <f aca="false">Inputs!AX86-G86-H86</f>
        <v>#REF!</v>
      </c>
      <c r="J86" s="213" t="e">
        <f aca="false">SUM(D86:I86)</f>
        <v>#REF!</v>
      </c>
      <c r="K86" s="215"/>
      <c r="L86" s="216" t="n">
        <v>0.47385673533111</v>
      </c>
      <c r="M86" s="215" t="e">
        <f aca="false">M85-J85</f>
        <v>#REF!</v>
      </c>
      <c r="N86" s="217" t="e">
        <f aca="false">J86*L86</f>
        <v>#REF!</v>
      </c>
      <c r="O86" s="215"/>
      <c r="P86" s="218" t="n">
        <f aca="false">Inputs!E86</f>
        <v>4.056</v>
      </c>
      <c r="Q86" s="219" t="n">
        <f aca="false">Inputs!L86</f>
        <v>0.0410000000000004</v>
      </c>
      <c r="R86" s="220"/>
      <c r="S86" s="221" t="n">
        <f aca="false">Inputs!BE86/1000</f>
        <v>0</v>
      </c>
      <c r="T86" s="221" t="e">
        <f aca="false">Inputs!AF86/1000-S86</f>
        <v>#REF!</v>
      </c>
      <c r="U86" s="221" t="n">
        <f aca="true">IF(ISERROR($A86),0,OFFSET(Options!$C$1,$A86+U$1,0)/1000)</f>
        <v>0</v>
      </c>
      <c r="V86" s="222" t="e">
        <f aca="false">SUM(S86:U86)</f>
        <v>#REF!</v>
      </c>
      <c r="W86" s="220"/>
      <c r="X86" s="214" t="n">
        <f aca="false">Inputs!BG86/10000</f>
        <v>0</v>
      </c>
      <c r="Y86" s="214" t="e">
        <f aca="false">Inputs!AR86/10000-X86</f>
        <v>#REF!</v>
      </c>
      <c r="Z86" s="214" t="n">
        <f aca="true">IF(ISERROR($A86),0,OFFSET(Options!$C$1,$A86+Z$1,0))</f>
        <v>0</v>
      </c>
      <c r="AA86" s="213" t="e">
        <f aca="false">SUM(X86:Z86)</f>
        <v>#REF!</v>
      </c>
      <c r="AB86" s="220"/>
      <c r="AC86" s="221" t="n">
        <f aca="false">Inputs!BF86/1000</f>
        <v>0</v>
      </c>
      <c r="AD86" s="221" t="e">
        <f aca="false">Inputs!AL86/1000-AC86</f>
        <v>#REF!</v>
      </c>
      <c r="AE86" s="221" t="n">
        <f aca="true">IF(ISERROR($A86),0,OFFSET(Options!$C$1,$A86+AE$1,0)/1000)</f>
        <v>0</v>
      </c>
      <c r="AF86" s="222" t="e">
        <f aca="false">SUM(AC86:AE86)</f>
        <v>#REF!</v>
      </c>
      <c r="AG86" s="220"/>
      <c r="AH86" s="213" t="e">
        <f aca="false">(#REF!+#REF!)/10000/100</f>
        <v>#REF!</v>
      </c>
    </row>
    <row r="87" customFormat="false" ht="15.75" hidden="false" customHeight="false" outlineLevel="0" collapsed="false">
      <c r="A87" s="162" t="e">
        <f aca="false">MATCH(C87,Options!$C:$C,0)</f>
        <v>#N/A</v>
      </c>
      <c r="B87" s="162" t="e">
        <f aca="false">MATCH(C87,Swaps!$C:$C,0)</f>
        <v>#N/A</v>
      </c>
      <c r="C87" s="163" t="n">
        <f aca="false">Inputs!C87</f>
        <v>39722</v>
      </c>
      <c r="D87" s="213" t="n">
        <f aca="false">Inputs!AV87</f>
        <v>0</v>
      </c>
      <c r="E87" s="214" t="n">
        <f aca="true">IF(ISERROR(B87),0,OFFSET(Swaps!$C$1,B87+$E$1,0))</f>
        <v>0</v>
      </c>
      <c r="F87" s="214" t="n">
        <f aca="true">IF(ISERROR(A87),0,OFFSET(Options!$C$1,A87+$F$1,0))</f>
        <v>0</v>
      </c>
      <c r="G87" s="214" t="n">
        <v>0</v>
      </c>
      <c r="H87" s="214" t="e">
        <f aca="false">AH87*Inputs!N87</f>
        <v>#REF!</v>
      </c>
      <c r="I87" s="214" t="e">
        <f aca="false">Inputs!AX87-G87-H87</f>
        <v>#REF!</v>
      </c>
      <c r="J87" s="213" t="e">
        <f aca="false">SUM(D87:I87)</f>
        <v>#REF!</v>
      </c>
      <c r="K87" s="215"/>
      <c r="L87" s="216" t="n">
        <v>0.46146897960973</v>
      </c>
      <c r="M87" s="215" t="e">
        <f aca="false">M86-J86</f>
        <v>#REF!</v>
      </c>
      <c r="N87" s="217" t="e">
        <f aca="false">J87*L87</f>
        <v>#REF!</v>
      </c>
      <c r="O87" s="215"/>
      <c r="P87" s="218" t="n">
        <f aca="false">Inputs!E87</f>
        <v>4.071</v>
      </c>
      <c r="Q87" s="219" t="n">
        <f aca="false">Inputs!L87</f>
        <v>0.0410000000000004</v>
      </c>
      <c r="R87" s="220"/>
      <c r="S87" s="221" t="n">
        <f aca="false">Inputs!BE87/1000</f>
        <v>0</v>
      </c>
      <c r="T87" s="221" t="e">
        <f aca="false">Inputs!AF87/1000-S87</f>
        <v>#REF!</v>
      </c>
      <c r="U87" s="221" t="n">
        <f aca="true">IF(ISERROR($A87),0,OFFSET(Options!$C$1,$A87+U$1,0)/1000)</f>
        <v>0</v>
      </c>
      <c r="V87" s="222" t="e">
        <f aca="false">SUM(S87:U87)</f>
        <v>#REF!</v>
      </c>
      <c r="W87" s="220"/>
      <c r="X87" s="214" t="n">
        <f aca="false">Inputs!BG87/10000</f>
        <v>0</v>
      </c>
      <c r="Y87" s="214" t="e">
        <f aca="false">Inputs!AR87/10000-X87</f>
        <v>#REF!</v>
      </c>
      <c r="Z87" s="214" t="n">
        <f aca="true">IF(ISERROR($A87),0,OFFSET(Options!$C$1,$A87+Z$1,0))</f>
        <v>0</v>
      </c>
      <c r="AA87" s="213" t="e">
        <f aca="false">SUM(X87:Z87)</f>
        <v>#REF!</v>
      </c>
      <c r="AB87" s="220"/>
      <c r="AC87" s="221" t="n">
        <f aca="false">Inputs!BF87/1000</f>
        <v>0</v>
      </c>
      <c r="AD87" s="221" t="e">
        <f aca="false">Inputs!AL87/1000-AC87</f>
        <v>#REF!</v>
      </c>
      <c r="AE87" s="221" t="n">
        <f aca="true">IF(ISERROR($A87),0,OFFSET(Options!$C$1,$A87+AE$1,0)/1000)</f>
        <v>0</v>
      </c>
      <c r="AF87" s="222" t="e">
        <f aca="false">SUM(AC87:AE87)</f>
        <v>#REF!</v>
      </c>
      <c r="AG87" s="220"/>
      <c r="AH87" s="213" t="e">
        <f aca="false">(#REF!+#REF!)/10000/100</f>
        <v>#REF!</v>
      </c>
    </row>
    <row r="88" customFormat="false" ht="15.75" hidden="false" customHeight="false" outlineLevel="0" collapsed="false">
      <c r="A88" s="162" t="e">
        <f aca="false">MATCH(C88,Options!$C:$C,0)</f>
        <v>#N/A</v>
      </c>
      <c r="B88" s="162" t="e">
        <f aca="false">MATCH(C88,Swaps!$C:$C,0)</f>
        <v>#N/A</v>
      </c>
      <c r="C88" s="163" t="n">
        <f aca="false">Inputs!C88</f>
        <v>39753</v>
      </c>
      <c r="D88" s="213" t="n">
        <f aca="false">Inputs!AV88</f>
        <v>-1E-008</v>
      </c>
      <c r="E88" s="214" t="n">
        <f aca="true">IF(ISERROR(B88),0,OFFSET(Swaps!$C$1,B88+$E$1,0))</f>
        <v>0</v>
      </c>
      <c r="F88" s="214" t="n">
        <f aca="true">IF(ISERROR(A88),0,OFFSET(Options!$C$1,A88+$F$1,0))</f>
        <v>0</v>
      </c>
      <c r="G88" s="214" t="n">
        <v>0</v>
      </c>
      <c r="H88" s="214" t="e">
        <f aca="false">AH88*Inputs!N88</f>
        <v>#REF!</v>
      </c>
      <c r="I88" s="214" t="e">
        <f aca="false">Inputs!AX88-G88-H88</f>
        <v>#REF!</v>
      </c>
      <c r="J88" s="213" t="e">
        <f aca="false">SUM(D88:I88)</f>
        <v>#REF!</v>
      </c>
      <c r="K88" s="215"/>
      <c r="L88" s="216" t="n">
        <v>0.446077646233684</v>
      </c>
      <c r="M88" s="215" t="e">
        <f aca="false">M87-J87</f>
        <v>#REF!</v>
      </c>
      <c r="N88" s="217" t="e">
        <f aca="false">J88*L88</f>
        <v>#REF!</v>
      </c>
      <c r="O88" s="215"/>
      <c r="P88" s="218" t="n">
        <f aca="false">Inputs!E88</f>
        <v>4.228</v>
      </c>
      <c r="Q88" s="219" t="n">
        <f aca="false">Inputs!L88</f>
        <v>0.0409999999999995</v>
      </c>
      <c r="R88" s="220"/>
      <c r="S88" s="221" t="n">
        <f aca="false">Inputs!BE88/1000</f>
        <v>0</v>
      </c>
      <c r="T88" s="221" t="e">
        <f aca="false">Inputs!AF88/1000-S88</f>
        <v>#REF!</v>
      </c>
      <c r="U88" s="221" t="n">
        <f aca="true">IF(ISERROR($A88),0,OFFSET(Options!$C$1,$A88+U$1,0)/1000)</f>
        <v>0</v>
      </c>
      <c r="V88" s="222" t="e">
        <f aca="false">SUM(S88:U88)</f>
        <v>#REF!</v>
      </c>
      <c r="W88" s="220"/>
      <c r="X88" s="214" t="n">
        <f aca="false">Inputs!BG88/10000</f>
        <v>0</v>
      </c>
      <c r="Y88" s="214" t="e">
        <f aca="false">Inputs!AR88/10000-X88</f>
        <v>#REF!</v>
      </c>
      <c r="Z88" s="214" t="n">
        <f aca="true">IF(ISERROR($A88),0,OFFSET(Options!$C$1,$A88+Z$1,0))</f>
        <v>0</v>
      </c>
      <c r="AA88" s="213" t="e">
        <f aca="false">SUM(X88:Z88)</f>
        <v>#REF!</v>
      </c>
      <c r="AB88" s="220"/>
      <c r="AC88" s="221" t="n">
        <f aca="false">Inputs!BF88/1000</f>
        <v>0</v>
      </c>
      <c r="AD88" s="221" t="e">
        <f aca="false">Inputs!AL88/1000-AC88</f>
        <v>#REF!</v>
      </c>
      <c r="AE88" s="221" t="n">
        <f aca="true">IF(ISERROR($A88),0,OFFSET(Options!$C$1,$A88+AE$1,0)/1000)</f>
        <v>0</v>
      </c>
      <c r="AF88" s="222" t="e">
        <f aca="false">SUM(AC88:AE88)</f>
        <v>#REF!</v>
      </c>
      <c r="AG88" s="220"/>
      <c r="AH88" s="213" t="e">
        <f aca="false">(#REF!+#REF!)/10000/100</f>
        <v>#REF!</v>
      </c>
    </row>
    <row r="89" customFormat="false" ht="15.75" hidden="false" customHeight="false" outlineLevel="0" collapsed="false">
      <c r="A89" s="162" t="e">
        <f aca="false">MATCH(C89,Options!$C:$C,0)</f>
        <v>#N/A</v>
      </c>
      <c r="B89" s="162" t="e">
        <f aca="false">MATCH(C89,Swaps!$C:$C,0)</f>
        <v>#N/A</v>
      </c>
      <c r="C89" s="201" t="n">
        <f aca="false">Inputs!C89</f>
        <v>39783</v>
      </c>
      <c r="D89" s="204" t="n">
        <f aca="false">Inputs!AV89</f>
        <v>0</v>
      </c>
      <c r="E89" s="223" t="n">
        <f aca="true">IF(ISERROR(B89),0,OFFSET(Swaps!$C$1,B89+$E$1,0))</f>
        <v>0</v>
      </c>
      <c r="F89" s="223" t="n">
        <f aca="true">IF(ISERROR(A89),0,OFFSET(Options!$C$1,A89+$F$1,0))</f>
        <v>0</v>
      </c>
      <c r="G89" s="223" t="n">
        <v>0</v>
      </c>
      <c r="H89" s="223" t="e">
        <f aca="false">AH89*Inputs!N89</f>
        <v>#REF!</v>
      </c>
      <c r="I89" s="223" t="e">
        <f aca="false">Inputs!AX89-G89-H89</f>
        <v>#REF!</v>
      </c>
      <c r="J89" s="204" t="e">
        <f aca="false">SUM(D89:I89)</f>
        <v>#REF!</v>
      </c>
      <c r="K89" s="205" t="e">
        <f aca="false">SUM(J78:J89)</f>
        <v>#REF!</v>
      </c>
      <c r="L89" s="206" t="n">
        <v>0.483373263016628</v>
      </c>
      <c r="M89" s="207" t="e">
        <f aca="false">M88-J88</f>
        <v>#REF!</v>
      </c>
      <c r="N89" s="205" t="e">
        <f aca="false">J89*L89</f>
        <v>#REF!</v>
      </c>
      <c r="O89" s="205" t="e">
        <f aca="false">SUM(N78:N89)</f>
        <v>#REF!</v>
      </c>
      <c r="P89" s="208" t="n">
        <f aca="false">Inputs!E89</f>
        <v>4.388</v>
      </c>
      <c r="Q89" s="209" t="n">
        <f aca="false">Inputs!L89</f>
        <v>0.0410000000000004</v>
      </c>
      <c r="R89" s="210"/>
      <c r="S89" s="224" t="n">
        <f aca="false">Inputs!BE89/1000</f>
        <v>0</v>
      </c>
      <c r="T89" s="224" t="e">
        <f aca="false">Inputs!AF89/1000-S89</f>
        <v>#REF!</v>
      </c>
      <c r="U89" s="224" t="n">
        <f aca="true">IF(ISERROR($A89),0,OFFSET(Options!$C$1,$A89+U$1,0)/1000)</f>
        <v>0</v>
      </c>
      <c r="V89" s="225" t="e">
        <f aca="false">SUM(S89:U89)</f>
        <v>#REF!</v>
      </c>
      <c r="W89" s="210"/>
      <c r="X89" s="223" t="n">
        <f aca="false">Inputs!BG89/10000</f>
        <v>0</v>
      </c>
      <c r="Y89" s="223" t="e">
        <f aca="false">Inputs!AR89/10000-X89</f>
        <v>#REF!</v>
      </c>
      <c r="Z89" s="223" t="n">
        <f aca="true">IF(ISERROR($A89),0,OFFSET(Options!$C$1,$A89+Z$1,0))</f>
        <v>0</v>
      </c>
      <c r="AA89" s="204" t="e">
        <f aca="false">SUM(X89:Z89)</f>
        <v>#REF!</v>
      </c>
      <c r="AB89" s="210"/>
      <c r="AC89" s="224" t="n">
        <f aca="false">Inputs!BF89/1000</f>
        <v>0</v>
      </c>
      <c r="AD89" s="224" t="e">
        <f aca="false">Inputs!AL89/1000-AC89</f>
        <v>#REF!</v>
      </c>
      <c r="AE89" s="224" t="n">
        <f aca="true">IF(ISERROR($A89),0,OFFSET(Options!$C$1,$A89+AE$1,0)/1000)</f>
        <v>0</v>
      </c>
      <c r="AF89" s="225" t="e">
        <f aca="false">SUM(AC89:AE89)</f>
        <v>#REF!</v>
      </c>
      <c r="AG89" s="210"/>
      <c r="AH89" s="204" t="e">
        <f aca="false">(#REF!+#REF!)/10000/100</f>
        <v>#REF!</v>
      </c>
    </row>
    <row r="90" customFormat="false" ht="15.75" hidden="false" customHeight="false" outlineLevel="0" collapsed="false">
      <c r="A90" s="162" t="e">
        <f aca="false">MATCH(C90,Options!$C:$C,0)</f>
        <v>#N/A</v>
      </c>
      <c r="B90" s="162" t="e">
        <f aca="false">MATCH(C90,Swaps!$C:$C,0)</f>
        <v>#N/A</v>
      </c>
      <c r="C90" s="163" t="n">
        <f aca="false">Inputs!C90</f>
        <v>39814</v>
      </c>
      <c r="D90" s="213" t="n">
        <f aca="false">Inputs!AV90</f>
        <v>-1E-008</v>
      </c>
      <c r="E90" s="214" t="n">
        <f aca="true">IF(ISERROR(B90),0,OFFSET(Swaps!$C$1,B90+$E$1,0))</f>
        <v>0</v>
      </c>
      <c r="F90" s="214" t="n">
        <f aca="true">IF(ISERROR(A90),0,OFFSET(Options!$C$1,A90+$F$1,0))</f>
        <v>0</v>
      </c>
      <c r="G90" s="214" t="n">
        <v>0</v>
      </c>
      <c r="H90" s="214" t="e">
        <f aca="false">AH90*Inputs!N90</f>
        <v>#REF!</v>
      </c>
      <c r="I90" s="214" t="e">
        <f aca="false">Inputs!AX90-G90-H90</f>
        <v>#REF!</v>
      </c>
      <c r="J90" s="213" t="e">
        <f aca="false">SUM(D90:I90)</f>
        <v>#REF!</v>
      </c>
      <c r="K90" s="215"/>
      <c r="L90" s="216" t="n">
        <v>0.478450194393772</v>
      </c>
      <c r="M90" s="215" t="e">
        <f aca="false">M89-J89</f>
        <v>#REF!</v>
      </c>
      <c r="N90" s="217" t="e">
        <f aca="false">J90*L90</f>
        <v>#REF!</v>
      </c>
      <c r="O90" s="215"/>
      <c r="P90" s="218" t="n">
        <f aca="false">Inputs!E90</f>
        <v>4.413</v>
      </c>
      <c r="Q90" s="219" t="n">
        <f aca="false">Inputs!L90</f>
        <v>0.0410000000000004</v>
      </c>
      <c r="R90" s="220"/>
      <c r="S90" s="221" t="n">
        <f aca="false">Inputs!BE90/1000</f>
        <v>0</v>
      </c>
      <c r="T90" s="221" t="e">
        <f aca="false">Inputs!AF90/1000-S90</f>
        <v>#REF!</v>
      </c>
      <c r="U90" s="221" t="n">
        <f aca="true">IF(ISERROR($A90),0,OFFSET(Options!$C$1,$A90+U$1,0)/1000)</f>
        <v>0</v>
      </c>
      <c r="V90" s="222" t="e">
        <f aca="false">SUM(S90:U90)</f>
        <v>#REF!</v>
      </c>
      <c r="W90" s="220"/>
      <c r="X90" s="214" t="n">
        <f aca="false">Inputs!BG90/10000</f>
        <v>0</v>
      </c>
      <c r="Y90" s="214" t="e">
        <f aca="false">Inputs!AR90/10000-X90</f>
        <v>#REF!</v>
      </c>
      <c r="Z90" s="214" t="n">
        <f aca="true">IF(ISERROR($A90),0,OFFSET(Options!$C$1,$A90+Z$1,0))</f>
        <v>0</v>
      </c>
      <c r="AA90" s="213" t="e">
        <f aca="false">SUM(X90:Z90)</f>
        <v>#REF!</v>
      </c>
      <c r="AB90" s="220"/>
      <c r="AC90" s="221" t="n">
        <f aca="false">Inputs!BF90/1000</f>
        <v>0</v>
      </c>
      <c r="AD90" s="221" t="e">
        <f aca="false">Inputs!AL90/1000-AC90</f>
        <v>#REF!</v>
      </c>
      <c r="AE90" s="221" t="n">
        <f aca="true">IF(ISERROR($A90),0,OFFSET(Options!$C$1,$A90+AE$1,0)/1000)</f>
        <v>0</v>
      </c>
      <c r="AF90" s="222" t="e">
        <f aca="false">SUM(AC90:AE90)</f>
        <v>#REF!</v>
      </c>
      <c r="AG90" s="220"/>
      <c r="AH90" s="213" t="e">
        <f aca="false">(#REF!+#REF!)/10000/100</f>
        <v>#REF!</v>
      </c>
    </row>
    <row r="91" customFormat="false" ht="15.75" hidden="false" customHeight="false" outlineLevel="0" collapsed="false">
      <c r="A91" s="162" t="e">
        <f aca="false">MATCH(C91,Options!$C:$C,0)</f>
        <v>#N/A</v>
      </c>
      <c r="B91" s="162" t="e">
        <f aca="false">MATCH(C91,Swaps!$C:$C,0)</f>
        <v>#N/A</v>
      </c>
      <c r="C91" s="163" t="n">
        <f aca="false">Inputs!C91</f>
        <v>39845</v>
      </c>
      <c r="D91" s="213" t="n">
        <f aca="false">Inputs!AV91</f>
        <v>1E-008</v>
      </c>
      <c r="E91" s="214" t="n">
        <f aca="true">IF(ISERROR(B91),0,OFFSET(Swaps!$C$1,B91+$E$1,0))</f>
        <v>0</v>
      </c>
      <c r="F91" s="214" t="n">
        <f aca="true">IF(ISERROR(A91),0,OFFSET(Options!$C$1,A91+$F$1,0))</f>
        <v>0</v>
      </c>
      <c r="G91" s="214" t="n">
        <v>0</v>
      </c>
      <c r="H91" s="214" t="e">
        <f aca="false">AH91*Inputs!N91</f>
        <v>#REF!</v>
      </c>
      <c r="I91" s="214" t="e">
        <f aca="false">Inputs!AX91-G91-H91</f>
        <v>#REF!</v>
      </c>
      <c r="J91" s="213" t="e">
        <f aca="false">SUM(D91:I91)</f>
        <v>#REF!</v>
      </c>
      <c r="K91" s="215"/>
      <c r="L91" s="216" t="n">
        <v>0.475833549701076</v>
      </c>
      <c r="M91" s="215" t="e">
        <f aca="false">M90-J90</f>
        <v>#REF!</v>
      </c>
      <c r="N91" s="217" t="e">
        <f aca="false">J91*L91</f>
        <v>#REF!</v>
      </c>
      <c r="O91" s="215"/>
      <c r="P91" s="218" t="n">
        <f aca="false">Inputs!E91</f>
        <v>4.329</v>
      </c>
      <c r="Q91" s="219" t="n">
        <f aca="false">Inputs!L91</f>
        <v>0.0410000000000004</v>
      </c>
      <c r="R91" s="220"/>
      <c r="S91" s="221" t="n">
        <f aca="false">Inputs!BE91/1000</f>
        <v>0</v>
      </c>
      <c r="T91" s="221" t="e">
        <f aca="false">Inputs!AF91/1000-S91</f>
        <v>#REF!</v>
      </c>
      <c r="U91" s="221" t="n">
        <f aca="true">IF(ISERROR($A91),0,OFFSET(Options!$C$1,$A91+U$1,0)/1000)</f>
        <v>0</v>
      </c>
      <c r="V91" s="222" t="e">
        <f aca="false">SUM(S91:U91)</f>
        <v>#REF!</v>
      </c>
      <c r="W91" s="220"/>
      <c r="X91" s="214" t="n">
        <f aca="false">Inputs!BG91/10000</f>
        <v>0</v>
      </c>
      <c r="Y91" s="214" t="e">
        <f aca="false">Inputs!AR91/10000-X91</f>
        <v>#REF!</v>
      </c>
      <c r="Z91" s="214" t="n">
        <f aca="true">IF(ISERROR($A91),0,OFFSET(Options!$C$1,$A91+Z$1,0))</f>
        <v>0</v>
      </c>
      <c r="AA91" s="213" t="e">
        <f aca="false">SUM(X91:Z91)</f>
        <v>#REF!</v>
      </c>
      <c r="AB91" s="220"/>
      <c r="AC91" s="221" t="n">
        <f aca="false">Inputs!BF91/1000</f>
        <v>0</v>
      </c>
      <c r="AD91" s="221" t="e">
        <f aca="false">Inputs!AL91/1000-AC91</f>
        <v>#REF!</v>
      </c>
      <c r="AE91" s="221" t="n">
        <f aca="true">IF(ISERROR($A91),0,OFFSET(Options!$C$1,$A91+AE$1,0)/1000)</f>
        <v>0</v>
      </c>
      <c r="AF91" s="222" t="e">
        <f aca="false">SUM(AC91:AE91)</f>
        <v>#REF!</v>
      </c>
      <c r="AG91" s="220"/>
      <c r="AH91" s="213" t="e">
        <f aca="false">(#REF!+#REF!)/10000/100</f>
        <v>#REF!</v>
      </c>
    </row>
    <row r="92" customFormat="false" ht="15.75" hidden="false" customHeight="false" outlineLevel="0" collapsed="false">
      <c r="A92" s="162" t="e">
        <f aca="false">MATCH(C92,Options!$C:$C,0)</f>
        <v>#N/A</v>
      </c>
      <c r="B92" s="162" t="e">
        <f aca="false">MATCH(C92,Swaps!$C:$C,0)</f>
        <v>#N/A</v>
      </c>
      <c r="C92" s="163" t="n">
        <f aca="false">Inputs!C92</f>
        <v>39873</v>
      </c>
      <c r="D92" s="213" t="n">
        <f aca="false">Inputs!AV92</f>
        <v>0</v>
      </c>
      <c r="E92" s="214" t="n">
        <f aca="true">IF(ISERROR(B92),0,OFFSET(Swaps!$C$1,B92+$E$1,0))</f>
        <v>0</v>
      </c>
      <c r="F92" s="214" t="n">
        <f aca="true">IF(ISERROR(A92),0,OFFSET(Options!$C$1,A92+$F$1,0))</f>
        <v>0</v>
      </c>
      <c r="G92" s="214" t="n">
        <v>0</v>
      </c>
      <c r="H92" s="214" t="e">
        <f aca="false">AH92*Inputs!N92</f>
        <v>#REF!</v>
      </c>
      <c r="I92" s="214" t="e">
        <f aca="false">Inputs!AX92-G92-H92</f>
        <v>#REF!</v>
      </c>
      <c r="J92" s="213" t="e">
        <f aca="false">SUM(D92:I92)</f>
        <v>#REF!</v>
      </c>
      <c r="K92" s="215"/>
      <c r="L92" s="216" t="n">
        <v>0.473216905008379</v>
      </c>
      <c r="M92" s="215" t="e">
        <f aca="false">M91-J91</f>
        <v>#REF!</v>
      </c>
      <c r="N92" s="217" t="e">
        <f aca="false">J92*L92</f>
        <v>#REF!</v>
      </c>
      <c r="O92" s="215"/>
      <c r="P92" s="218" t="n">
        <f aca="false">Inputs!E92</f>
        <v>4.194</v>
      </c>
      <c r="Q92" s="219" t="n">
        <f aca="false">Inputs!L92</f>
        <v>0.0410000000000013</v>
      </c>
      <c r="R92" s="220"/>
      <c r="S92" s="221" t="n">
        <f aca="false">Inputs!BE92/1000</f>
        <v>0</v>
      </c>
      <c r="T92" s="221" t="e">
        <f aca="false">Inputs!AF92/1000-S92</f>
        <v>#REF!</v>
      </c>
      <c r="U92" s="221" t="n">
        <f aca="true">IF(ISERROR($A92),0,OFFSET(Options!$C$1,$A92+U$1,0)/1000)</f>
        <v>0</v>
      </c>
      <c r="V92" s="222" t="e">
        <f aca="false">SUM(S92:U92)</f>
        <v>#REF!</v>
      </c>
      <c r="W92" s="220"/>
      <c r="X92" s="214" t="n">
        <f aca="false">Inputs!BG92/10000</f>
        <v>0</v>
      </c>
      <c r="Y92" s="214" t="e">
        <f aca="false">Inputs!AR92/10000-X92</f>
        <v>#REF!</v>
      </c>
      <c r="Z92" s="214" t="n">
        <f aca="true">IF(ISERROR($A92),0,OFFSET(Options!$C$1,$A92+Z$1,0))</f>
        <v>0</v>
      </c>
      <c r="AA92" s="213" t="e">
        <f aca="false">SUM(X92:Z92)</f>
        <v>#REF!</v>
      </c>
      <c r="AB92" s="220"/>
      <c r="AC92" s="221" t="n">
        <f aca="false">Inputs!BF92/1000</f>
        <v>0</v>
      </c>
      <c r="AD92" s="221" t="e">
        <f aca="false">Inputs!AL92/1000-AC92</f>
        <v>#REF!</v>
      </c>
      <c r="AE92" s="221" t="n">
        <f aca="true">IF(ISERROR($A92),0,OFFSET(Options!$C$1,$A92+AE$1,0)/1000)</f>
        <v>0</v>
      </c>
      <c r="AF92" s="222" t="e">
        <f aca="false">SUM(AC92:AE92)</f>
        <v>#REF!</v>
      </c>
      <c r="AG92" s="220"/>
      <c r="AH92" s="213" t="e">
        <f aca="false">(#REF!+#REF!)/10000/100</f>
        <v>#REF!</v>
      </c>
    </row>
    <row r="93" customFormat="false" ht="15.75" hidden="false" customHeight="false" outlineLevel="0" collapsed="false">
      <c r="A93" s="162" t="e">
        <f aca="false">MATCH(C93,Options!$C:$C,0)</f>
        <v>#N/A</v>
      </c>
      <c r="B93" s="162" t="e">
        <f aca="false">MATCH(C93,Swaps!$C:$C,0)</f>
        <v>#N/A</v>
      </c>
      <c r="C93" s="163" t="n">
        <f aca="false">Inputs!C93</f>
        <v>39904</v>
      </c>
      <c r="D93" s="213" t="n">
        <f aca="false">Inputs!AV93</f>
        <v>0</v>
      </c>
      <c r="E93" s="214" t="n">
        <f aca="true">IF(ISERROR(B93),0,OFFSET(Swaps!$C$1,B93+$E$1,0))</f>
        <v>0</v>
      </c>
      <c r="F93" s="214" t="n">
        <f aca="true">IF(ISERROR(A93),0,OFFSET(Options!$C$1,A93+$F$1,0))</f>
        <v>0</v>
      </c>
      <c r="G93" s="214" t="n">
        <v>0</v>
      </c>
      <c r="H93" s="214" t="e">
        <f aca="false">AH93*Inputs!N93</f>
        <v>#REF!</v>
      </c>
      <c r="I93" s="214" t="e">
        <f aca="false">Inputs!AX93-G93-H93</f>
        <v>#REF!</v>
      </c>
      <c r="J93" s="213" t="e">
        <f aca="false">SUM(D93:I93)</f>
        <v>#REF!</v>
      </c>
      <c r="K93" s="215"/>
      <c r="L93" s="216" t="n">
        <v>0.471780447999244</v>
      </c>
      <c r="M93" s="215" t="e">
        <f aca="false">M92-J92</f>
        <v>#REF!</v>
      </c>
      <c r="N93" s="217" t="e">
        <f aca="false">J93*L93</f>
        <v>#REF!</v>
      </c>
      <c r="O93" s="215"/>
      <c r="P93" s="218" t="n">
        <f aca="false">Inputs!E93</f>
        <v>4.044</v>
      </c>
      <c r="Q93" s="219" t="n">
        <f aca="false">Inputs!L93</f>
        <v>0.0410000000000004</v>
      </c>
      <c r="R93" s="220"/>
      <c r="S93" s="221" t="n">
        <f aca="false">Inputs!BE93/1000</f>
        <v>0</v>
      </c>
      <c r="T93" s="221" t="e">
        <f aca="false">Inputs!AF93/1000-S93</f>
        <v>#REF!</v>
      </c>
      <c r="U93" s="221" t="n">
        <f aca="true">IF(ISERROR($A93),0,OFFSET(Options!$C$1,$A93+U$1,0)/1000)</f>
        <v>0</v>
      </c>
      <c r="V93" s="222" t="e">
        <f aca="false">SUM(S93:U93)</f>
        <v>#REF!</v>
      </c>
      <c r="W93" s="220"/>
      <c r="X93" s="214" t="n">
        <f aca="false">Inputs!BG93/10000</f>
        <v>0</v>
      </c>
      <c r="Y93" s="214" t="e">
        <f aca="false">Inputs!AR93/10000-X93</f>
        <v>#REF!</v>
      </c>
      <c r="Z93" s="214" t="n">
        <f aca="true">IF(ISERROR($A93),0,OFFSET(Options!$C$1,$A93+Z$1,0))</f>
        <v>0</v>
      </c>
      <c r="AA93" s="213" t="e">
        <f aca="false">SUM(X93:Z93)</f>
        <v>#REF!</v>
      </c>
      <c r="AB93" s="220"/>
      <c r="AC93" s="221" t="n">
        <f aca="false">Inputs!BF93/1000</f>
        <v>0</v>
      </c>
      <c r="AD93" s="221" t="e">
        <f aca="false">Inputs!AL93/1000-AC93</f>
        <v>#REF!</v>
      </c>
      <c r="AE93" s="221" t="n">
        <f aca="true">IF(ISERROR($A93),0,OFFSET(Options!$C$1,$A93+AE$1,0)/1000)</f>
        <v>0</v>
      </c>
      <c r="AF93" s="222" t="e">
        <f aca="false">SUM(AC93:AE93)</f>
        <v>#REF!</v>
      </c>
      <c r="AG93" s="220"/>
      <c r="AH93" s="213" t="e">
        <f aca="false">(#REF!+#REF!)/10000/100</f>
        <v>#REF!</v>
      </c>
    </row>
    <row r="94" customFormat="false" ht="15.75" hidden="false" customHeight="false" outlineLevel="0" collapsed="false">
      <c r="A94" s="162" t="e">
        <f aca="false">MATCH(C94,Options!$C:$C,0)</f>
        <v>#N/A</v>
      </c>
      <c r="B94" s="162" t="e">
        <f aca="false">MATCH(C94,Swaps!$C:$C,0)</f>
        <v>#N/A</v>
      </c>
      <c r="C94" s="163" t="n">
        <f aca="false">Inputs!C94</f>
        <v>39934</v>
      </c>
      <c r="D94" s="213" t="n">
        <f aca="false">Inputs!AV94</f>
        <v>1E-008</v>
      </c>
      <c r="E94" s="214" t="n">
        <f aca="true">IF(ISERROR(B94),0,OFFSET(Swaps!$C$1,B94+$E$1,0))</f>
        <v>0</v>
      </c>
      <c r="F94" s="214" t="n">
        <f aca="true">IF(ISERROR(A94),0,OFFSET(Options!$C$1,A94+$F$1,0))</f>
        <v>0</v>
      </c>
      <c r="G94" s="214" t="n">
        <v>0</v>
      </c>
      <c r="H94" s="214" t="e">
        <f aca="false">AH94*Inputs!N94</f>
        <v>#REF!</v>
      </c>
      <c r="I94" s="214" t="e">
        <f aca="false">Inputs!AX94-G94-H94</f>
        <v>#REF!</v>
      </c>
      <c r="J94" s="213" t="e">
        <f aca="false">SUM(D94:I94)</f>
        <v>#REF!</v>
      </c>
      <c r="K94" s="215"/>
      <c r="L94" s="216" t="n">
        <v>0.471802365770512</v>
      </c>
      <c r="M94" s="215" t="e">
        <f aca="false">M93-J93</f>
        <v>#REF!</v>
      </c>
      <c r="N94" s="217" t="e">
        <f aca="false">J94*L94</f>
        <v>#REF!</v>
      </c>
      <c r="O94" s="215"/>
      <c r="P94" s="218" t="n">
        <f aca="false">Inputs!E94</f>
        <v>4.048</v>
      </c>
      <c r="Q94" s="219" t="n">
        <f aca="false">Inputs!L94</f>
        <v>0.0410000000000013</v>
      </c>
      <c r="R94" s="220"/>
      <c r="S94" s="221" t="n">
        <f aca="false">Inputs!BE94/1000</f>
        <v>0</v>
      </c>
      <c r="T94" s="221" t="e">
        <f aca="false">Inputs!AF94/1000-S94</f>
        <v>#REF!</v>
      </c>
      <c r="U94" s="221" t="n">
        <f aca="true">IF(ISERROR($A94),0,OFFSET(Options!$C$1,$A94+U$1,0)/1000)</f>
        <v>0</v>
      </c>
      <c r="V94" s="222" t="e">
        <f aca="false">SUM(S94:U94)</f>
        <v>#REF!</v>
      </c>
      <c r="W94" s="220"/>
      <c r="X94" s="214" t="n">
        <f aca="false">Inputs!BG94/10000</f>
        <v>0</v>
      </c>
      <c r="Y94" s="214" t="e">
        <f aca="false">Inputs!AR94/10000-X94</f>
        <v>#REF!</v>
      </c>
      <c r="Z94" s="214" t="n">
        <f aca="true">IF(ISERROR($A94),0,OFFSET(Options!$C$1,$A94+Z$1,0))</f>
        <v>0</v>
      </c>
      <c r="AA94" s="213" t="e">
        <f aca="false">SUM(X94:Z94)</f>
        <v>#REF!</v>
      </c>
      <c r="AB94" s="220"/>
      <c r="AC94" s="221" t="n">
        <f aca="false">Inputs!BF94/1000</f>
        <v>0</v>
      </c>
      <c r="AD94" s="221" t="e">
        <f aca="false">Inputs!AL94/1000-AC94</f>
        <v>#REF!</v>
      </c>
      <c r="AE94" s="221" t="n">
        <f aca="true">IF(ISERROR($A94),0,OFFSET(Options!$C$1,$A94+AE$1,0)/1000)</f>
        <v>0</v>
      </c>
      <c r="AF94" s="222" t="e">
        <f aca="false">SUM(AC94:AE94)</f>
        <v>#REF!</v>
      </c>
      <c r="AG94" s="220"/>
      <c r="AH94" s="213" t="e">
        <f aca="false">(#REF!+#REF!)/10000/100</f>
        <v>#REF!</v>
      </c>
    </row>
    <row r="95" customFormat="false" ht="15.75" hidden="false" customHeight="false" outlineLevel="0" collapsed="false">
      <c r="A95" s="162" t="e">
        <f aca="false">MATCH(C95,Options!$C:$C,0)</f>
        <v>#N/A</v>
      </c>
      <c r="B95" s="162" t="e">
        <f aca="false">MATCH(C95,Swaps!$C:$C,0)</f>
        <v>#N/A</v>
      </c>
      <c r="C95" s="163" t="n">
        <f aca="false">Inputs!C95</f>
        <v>39965</v>
      </c>
      <c r="D95" s="213" t="n">
        <f aca="false">Inputs!AV95</f>
        <v>0</v>
      </c>
      <c r="E95" s="214" t="n">
        <f aca="true">IF(ISERROR(B95),0,OFFSET(Swaps!$C$1,B95+$E$1,0))</f>
        <v>0</v>
      </c>
      <c r="F95" s="214" t="n">
        <f aca="true">IF(ISERROR(A95),0,OFFSET(Options!$C$1,A95+$F$1,0))</f>
        <v>0</v>
      </c>
      <c r="G95" s="214" t="n">
        <v>0</v>
      </c>
      <c r="H95" s="214" t="e">
        <f aca="false">AH95*Inputs!N95</f>
        <v>#REF!</v>
      </c>
      <c r="I95" s="214" t="e">
        <f aca="false">Inputs!AX95-G95-H95</f>
        <v>#REF!</v>
      </c>
      <c r="J95" s="213" t="e">
        <f aca="false">SUM(D95:I95)</f>
        <v>#REF!</v>
      </c>
      <c r="K95" s="215"/>
      <c r="L95" s="216" t="n">
        <v>0.469364435212754</v>
      </c>
      <c r="M95" s="215" t="e">
        <f aca="false">M94-J94</f>
        <v>#REF!</v>
      </c>
      <c r="N95" s="217" t="e">
        <f aca="false">J95*L95</f>
        <v>#REF!</v>
      </c>
      <c r="O95" s="215"/>
      <c r="P95" s="218" t="n">
        <f aca="false">Inputs!E95</f>
        <v>4.088</v>
      </c>
      <c r="Q95" s="219" t="n">
        <f aca="false">Inputs!L95</f>
        <v>0.0410000000000004</v>
      </c>
      <c r="R95" s="220"/>
      <c r="S95" s="221" t="n">
        <f aca="false">Inputs!BE95/1000</f>
        <v>0</v>
      </c>
      <c r="T95" s="221" t="e">
        <f aca="false">Inputs!AF95/1000-S95</f>
        <v>#REF!</v>
      </c>
      <c r="U95" s="221" t="n">
        <f aca="true">IF(ISERROR($A95),0,OFFSET(Options!$C$1,$A95+U$1,0)/1000)</f>
        <v>0</v>
      </c>
      <c r="V95" s="222" t="e">
        <f aca="false">SUM(S95:U95)</f>
        <v>#REF!</v>
      </c>
      <c r="W95" s="220"/>
      <c r="X95" s="214" t="n">
        <f aca="false">Inputs!BG95/10000</f>
        <v>0</v>
      </c>
      <c r="Y95" s="214" t="e">
        <f aca="false">Inputs!AR95/10000-X95</f>
        <v>#REF!</v>
      </c>
      <c r="Z95" s="214" t="n">
        <f aca="true">IF(ISERROR($A95),0,OFFSET(Options!$C$1,$A95+Z$1,0))</f>
        <v>0</v>
      </c>
      <c r="AA95" s="213" t="e">
        <f aca="false">SUM(X95:Z95)</f>
        <v>#REF!</v>
      </c>
      <c r="AB95" s="220"/>
      <c r="AC95" s="221" t="n">
        <f aca="false">Inputs!BF95/1000</f>
        <v>0</v>
      </c>
      <c r="AD95" s="221" t="e">
        <f aca="false">Inputs!AL95/1000-AC95</f>
        <v>#REF!</v>
      </c>
      <c r="AE95" s="221" t="n">
        <f aca="true">IF(ISERROR($A95),0,OFFSET(Options!$C$1,$A95+AE$1,0)/1000)</f>
        <v>0</v>
      </c>
      <c r="AF95" s="222" t="e">
        <f aca="false">SUM(AC95:AE95)</f>
        <v>#REF!</v>
      </c>
      <c r="AG95" s="220"/>
      <c r="AH95" s="213" t="e">
        <f aca="false">(#REF!+#REF!)/10000/100</f>
        <v>#REF!</v>
      </c>
    </row>
    <row r="96" customFormat="false" ht="15.75" hidden="false" customHeight="false" outlineLevel="0" collapsed="false">
      <c r="A96" s="162" t="e">
        <f aca="false">MATCH(C96,Options!$C:$C,0)</f>
        <v>#N/A</v>
      </c>
      <c r="B96" s="162" t="e">
        <f aca="false">MATCH(C96,Swaps!$C:$C,0)</f>
        <v>#N/A</v>
      </c>
      <c r="C96" s="163" t="n">
        <f aca="false">Inputs!C96</f>
        <v>39995</v>
      </c>
      <c r="D96" s="213" t="n">
        <f aca="false">Inputs!AV96</f>
        <v>0</v>
      </c>
      <c r="E96" s="214" t="n">
        <f aca="true">IF(ISERROR(B96),0,OFFSET(Swaps!$C$1,B96+$E$1,0))</f>
        <v>0</v>
      </c>
      <c r="F96" s="214" t="n">
        <f aca="true">IF(ISERROR(A96),0,OFFSET(Options!$C$1,A96+$F$1,0))</f>
        <v>0</v>
      </c>
      <c r="G96" s="214" t="n">
        <v>0</v>
      </c>
      <c r="H96" s="214" t="e">
        <f aca="false">AH96*Inputs!N96</f>
        <v>#REF!</v>
      </c>
      <c r="I96" s="214" t="e">
        <f aca="false">Inputs!AX96-G96-H96</f>
        <v>#REF!</v>
      </c>
      <c r="J96" s="213" t="e">
        <f aca="false">SUM(D96:I96)</f>
        <v>#REF!</v>
      </c>
      <c r="K96" s="215"/>
      <c r="L96" s="216" t="n">
        <v>0.469364435212754</v>
      </c>
      <c r="M96" s="215" t="e">
        <f aca="false">M95-J95</f>
        <v>#REF!</v>
      </c>
      <c r="N96" s="217" t="e">
        <f aca="false">J96*L96</f>
        <v>#REF!</v>
      </c>
      <c r="O96" s="215"/>
      <c r="P96" s="218" t="n">
        <f aca="false">Inputs!E96</f>
        <v>4.133</v>
      </c>
      <c r="Q96" s="219" t="n">
        <f aca="false">Inputs!L96</f>
        <v>0.0410000000000013</v>
      </c>
      <c r="R96" s="220"/>
      <c r="S96" s="221" t="n">
        <f aca="false">Inputs!BE96/1000</f>
        <v>0</v>
      </c>
      <c r="T96" s="221" t="e">
        <f aca="false">Inputs!AF96/1000-S96</f>
        <v>#REF!</v>
      </c>
      <c r="U96" s="221" t="n">
        <f aca="true">IF(ISERROR($A96),0,OFFSET(Options!$C$1,$A96+U$1,0)/1000)</f>
        <v>0</v>
      </c>
      <c r="V96" s="222" t="e">
        <f aca="false">SUM(S96:U96)</f>
        <v>#REF!</v>
      </c>
      <c r="W96" s="220"/>
      <c r="X96" s="214" t="n">
        <f aca="false">Inputs!BG96/10000</f>
        <v>0</v>
      </c>
      <c r="Y96" s="214" t="e">
        <f aca="false">Inputs!AR96/10000-X96</f>
        <v>#REF!</v>
      </c>
      <c r="Z96" s="214" t="n">
        <f aca="true">IF(ISERROR($A96),0,OFFSET(Options!$C$1,$A96+Z$1,0))</f>
        <v>0</v>
      </c>
      <c r="AA96" s="213" t="e">
        <f aca="false">SUM(X96:Z96)</f>
        <v>#REF!</v>
      </c>
      <c r="AB96" s="220"/>
      <c r="AC96" s="221" t="n">
        <f aca="false">Inputs!BF96/1000</f>
        <v>0</v>
      </c>
      <c r="AD96" s="221" t="e">
        <f aca="false">Inputs!AL96/1000-AC96</f>
        <v>#REF!</v>
      </c>
      <c r="AE96" s="221" t="n">
        <f aca="true">IF(ISERROR($A96),0,OFFSET(Options!$C$1,$A96+AE$1,0)/1000)</f>
        <v>0</v>
      </c>
      <c r="AF96" s="222" t="e">
        <f aca="false">SUM(AC96:AE96)</f>
        <v>#REF!</v>
      </c>
      <c r="AG96" s="220"/>
      <c r="AH96" s="213" t="e">
        <f aca="false">(#REF!+#REF!)/10000/100</f>
        <v>#REF!</v>
      </c>
    </row>
    <row r="97" customFormat="false" ht="15.75" hidden="false" customHeight="false" outlineLevel="0" collapsed="false">
      <c r="A97" s="162" t="e">
        <f aca="false">MATCH(C97,Options!$C:$C,0)</f>
        <v>#N/A</v>
      </c>
      <c r="B97" s="162" t="e">
        <f aca="false">MATCH(C97,Swaps!$C:$C,0)</f>
        <v>#N/A</v>
      </c>
      <c r="C97" s="163" t="n">
        <f aca="false">Inputs!C97</f>
        <v>40026</v>
      </c>
      <c r="D97" s="213" t="n">
        <f aca="false">Inputs!AV97</f>
        <v>0</v>
      </c>
      <c r="E97" s="214" t="n">
        <f aca="true">IF(ISERROR(B97),0,OFFSET(Swaps!$C$1,B97+$E$1,0))</f>
        <v>0</v>
      </c>
      <c r="F97" s="214" t="n">
        <f aca="true">IF(ISERROR(A97),0,OFFSET(Options!$C$1,A97+$F$1,0))</f>
        <v>0</v>
      </c>
      <c r="G97" s="214" t="n">
        <v>0</v>
      </c>
      <c r="H97" s="214" t="e">
        <f aca="false">AH97*Inputs!N97</f>
        <v>#REF!</v>
      </c>
      <c r="I97" s="214" t="e">
        <f aca="false">Inputs!AX97-G97-H97</f>
        <v>#REF!</v>
      </c>
      <c r="J97" s="213" t="e">
        <f aca="false">SUM(D97:I97)</f>
        <v>#REF!</v>
      </c>
      <c r="K97" s="215"/>
      <c r="L97" s="216" t="n">
        <v>0.468145469933876</v>
      </c>
      <c r="M97" s="215" t="e">
        <f aca="false">M96-J96</f>
        <v>#REF!</v>
      </c>
      <c r="N97" s="217" t="e">
        <f aca="false">J97*L97</f>
        <v>#REF!</v>
      </c>
      <c r="O97" s="215"/>
      <c r="P97" s="218" t="n">
        <f aca="false">Inputs!E97</f>
        <v>4.172</v>
      </c>
      <c r="Q97" s="219" t="n">
        <f aca="false">Inputs!L97</f>
        <v>0.0410000000000004</v>
      </c>
      <c r="R97" s="220"/>
      <c r="S97" s="221" t="n">
        <f aca="false">Inputs!BE97/1000</f>
        <v>0</v>
      </c>
      <c r="T97" s="221" t="e">
        <f aca="false">Inputs!AF97/1000-S97</f>
        <v>#REF!</v>
      </c>
      <c r="U97" s="221" t="n">
        <f aca="true">IF(ISERROR($A97),0,OFFSET(Options!$C$1,$A97+U$1,0)/1000)</f>
        <v>0</v>
      </c>
      <c r="V97" s="222" t="e">
        <f aca="false">SUM(S97:U97)</f>
        <v>#REF!</v>
      </c>
      <c r="W97" s="220"/>
      <c r="X97" s="214" t="n">
        <f aca="false">Inputs!BG97/10000</f>
        <v>0</v>
      </c>
      <c r="Y97" s="214" t="e">
        <f aca="false">Inputs!AR97/10000-X97</f>
        <v>#REF!</v>
      </c>
      <c r="Z97" s="214" t="n">
        <f aca="true">IF(ISERROR($A97),0,OFFSET(Options!$C$1,$A97+Z$1,0))</f>
        <v>0</v>
      </c>
      <c r="AA97" s="213" t="e">
        <f aca="false">SUM(X97:Z97)</f>
        <v>#REF!</v>
      </c>
      <c r="AB97" s="220"/>
      <c r="AC97" s="221" t="n">
        <f aca="false">Inputs!BF97/1000</f>
        <v>0</v>
      </c>
      <c r="AD97" s="221" t="e">
        <f aca="false">Inputs!AL97/1000-AC97</f>
        <v>#REF!</v>
      </c>
      <c r="AE97" s="221" t="n">
        <f aca="true">IF(ISERROR($A97),0,OFFSET(Options!$C$1,$A97+AE$1,0)/1000)</f>
        <v>0</v>
      </c>
      <c r="AF97" s="222" t="e">
        <f aca="false">SUM(AC97:AE97)</f>
        <v>#REF!</v>
      </c>
      <c r="AG97" s="220"/>
      <c r="AH97" s="213" t="e">
        <f aca="false">(#REF!+#REF!)/10000/100</f>
        <v>#REF!</v>
      </c>
    </row>
    <row r="98" customFormat="false" ht="15.75" hidden="false" customHeight="false" outlineLevel="0" collapsed="false">
      <c r="A98" s="162" t="e">
        <f aca="false">MATCH(C98,Options!$C:$C,0)</f>
        <v>#N/A</v>
      </c>
      <c r="B98" s="162" t="e">
        <f aca="false">MATCH(C98,Swaps!$C:$C,0)</f>
        <v>#N/A</v>
      </c>
      <c r="C98" s="163" t="n">
        <f aca="false">Inputs!C98</f>
        <v>40057</v>
      </c>
      <c r="D98" s="213" t="n">
        <f aca="false">Inputs!AV98</f>
        <v>0</v>
      </c>
      <c r="E98" s="214" t="n">
        <f aca="true">IF(ISERROR(B98),0,OFFSET(Swaps!$C$1,B98+$E$1,0))</f>
        <v>0</v>
      </c>
      <c r="F98" s="214" t="n">
        <f aca="true">IF(ISERROR(A98),0,OFFSET(Options!$C$1,A98+$F$1,0))</f>
        <v>0</v>
      </c>
      <c r="G98" s="214" t="n">
        <v>0</v>
      </c>
      <c r="H98" s="214" t="e">
        <f aca="false">AH98*Inputs!N98</f>
        <v>#REF!</v>
      </c>
      <c r="I98" s="214" t="e">
        <f aca="false">Inputs!AX98-G98-H98</f>
        <v>#REF!</v>
      </c>
      <c r="J98" s="213" t="e">
        <f aca="false">SUM(D98:I98)</f>
        <v>#REF!</v>
      </c>
      <c r="K98" s="215"/>
      <c r="L98" s="216" t="n">
        <v>0.466000057323401</v>
      </c>
      <c r="M98" s="215" t="e">
        <f aca="false">M97-J97</f>
        <v>#REF!</v>
      </c>
      <c r="N98" s="217" t="e">
        <f aca="false">J98*L98</f>
        <v>#REF!</v>
      </c>
      <c r="O98" s="215"/>
      <c r="P98" s="218" t="n">
        <f aca="false">Inputs!E98</f>
        <v>4.161</v>
      </c>
      <c r="Q98" s="219" t="n">
        <f aca="false">Inputs!L98</f>
        <v>0.0410000000000004</v>
      </c>
      <c r="R98" s="220"/>
      <c r="S98" s="221" t="n">
        <f aca="false">Inputs!BE98/1000</f>
        <v>0</v>
      </c>
      <c r="T98" s="221" t="e">
        <f aca="false">Inputs!AF98/1000-S98</f>
        <v>#REF!</v>
      </c>
      <c r="U98" s="221" t="n">
        <f aca="true">IF(ISERROR($A98),0,OFFSET(Options!$C$1,$A98+U$1,0)/1000)</f>
        <v>0</v>
      </c>
      <c r="V98" s="222" t="e">
        <f aca="false">SUM(S98:U98)</f>
        <v>#REF!</v>
      </c>
      <c r="W98" s="220"/>
      <c r="X98" s="214" t="n">
        <f aca="false">Inputs!BG98/10000</f>
        <v>0</v>
      </c>
      <c r="Y98" s="214" t="e">
        <f aca="false">Inputs!AR98/10000-X98</f>
        <v>#REF!</v>
      </c>
      <c r="Z98" s="214" t="n">
        <f aca="true">IF(ISERROR($A98),0,OFFSET(Options!$C$1,$A98+Z$1,0))</f>
        <v>0</v>
      </c>
      <c r="AA98" s="213" t="e">
        <f aca="false">SUM(X98:Z98)</f>
        <v>#REF!</v>
      </c>
      <c r="AB98" s="220"/>
      <c r="AC98" s="221" t="n">
        <f aca="false">Inputs!BF98/1000</f>
        <v>0</v>
      </c>
      <c r="AD98" s="221" t="e">
        <f aca="false">Inputs!AL98/1000-AC98</f>
        <v>#REF!</v>
      </c>
      <c r="AE98" s="221" t="n">
        <f aca="true">IF(ISERROR($A98),0,OFFSET(Options!$C$1,$A98+AE$1,0)/1000)</f>
        <v>0</v>
      </c>
      <c r="AF98" s="222" t="e">
        <f aca="false">SUM(AC98:AE98)</f>
        <v>#REF!</v>
      </c>
      <c r="AG98" s="220"/>
      <c r="AH98" s="213" t="e">
        <f aca="false">(#REF!+#REF!)/10000/100</f>
        <v>#REF!</v>
      </c>
    </row>
    <row r="99" customFormat="false" ht="15.75" hidden="false" customHeight="false" outlineLevel="0" collapsed="false">
      <c r="A99" s="162" t="e">
        <f aca="false">MATCH(C99,Options!$C:$C,0)</f>
        <v>#N/A</v>
      </c>
      <c r="B99" s="162" t="e">
        <f aca="false">MATCH(C99,Swaps!$C:$C,0)</f>
        <v>#N/A</v>
      </c>
      <c r="C99" s="163" t="n">
        <f aca="false">Inputs!C99</f>
        <v>40087</v>
      </c>
      <c r="D99" s="213" t="n">
        <f aca="false">Inputs!AV99</f>
        <v>0</v>
      </c>
      <c r="E99" s="214" t="n">
        <f aca="true">IF(ISERROR(B99),0,OFFSET(Swaps!$C$1,B99+$E$1,0))</f>
        <v>0</v>
      </c>
      <c r="F99" s="214" t="n">
        <f aca="true">IF(ISERROR(A99),0,OFFSET(Options!$C$1,A99+$F$1,0))</f>
        <v>0</v>
      </c>
      <c r="G99" s="214" t="n">
        <v>0</v>
      </c>
      <c r="H99" s="214" t="e">
        <f aca="false">AH99*Inputs!N99</f>
        <v>#REF!</v>
      </c>
      <c r="I99" s="214" t="e">
        <f aca="false">Inputs!AX99-G99-H99</f>
        <v>#REF!</v>
      </c>
      <c r="J99" s="213" t="e">
        <f aca="false">SUM(D99:I99)</f>
        <v>#REF!</v>
      </c>
      <c r="K99" s="215"/>
      <c r="L99" s="216" t="n">
        <v>0.45361230160202</v>
      </c>
      <c r="M99" s="215" t="e">
        <f aca="false">M98-J98</f>
        <v>#REF!</v>
      </c>
      <c r="N99" s="217" t="e">
        <f aca="false">J99*L99</f>
        <v>#REF!</v>
      </c>
      <c r="O99" s="215"/>
      <c r="P99" s="218" t="n">
        <f aca="false">Inputs!E99</f>
        <v>4.176</v>
      </c>
      <c r="Q99" s="219" t="n">
        <f aca="false">Inputs!L99</f>
        <v>0.0410000000000013</v>
      </c>
      <c r="R99" s="220"/>
      <c r="S99" s="221" t="n">
        <f aca="false">Inputs!BE99/1000</f>
        <v>0</v>
      </c>
      <c r="T99" s="221" t="e">
        <f aca="false">Inputs!AF99/1000-S99</f>
        <v>#REF!</v>
      </c>
      <c r="U99" s="221" t="n">
        <f aca="true">IF(ISERROR($A99),0,OFFSET(Options!$C$1,$A99+U$1,0)/1000)</f>
        <v>0</v>
      </c>
      <c r="V99" s="222" t="e">
        <f aca="false">SUM(S99:U99)</f>
        <v>#REF!</v>
      </c>
      <c r="W99" s="220"/>
      <c r="X99" s="214" t="n">
        <f aca="false">Inputs!BG99/10000</f>
        <v>0</v>
      </c>
      <c r="Y99" s="214" t="e">
        <f aca="false">Inputs!AR99/10000-X99</f>
        <v>#REF!</v>
      </c>
      <c r="Z99" s="214" t="n">
        <f aca="true">IF(ISERROR($A99),0,OFFSET(Options!$C$1,$A99+Z$1,0))</f>
        <v>0</v>
      </c>
      <c r="AA99" s="213" t="e">
        <f aca="false">SUM(X99:Z99)</f>
        <v>#REF!</v>
      </c>
      <c r="AB99" s="220"/>
      <c r="AC99" s="221" t="n">
        <f aca="false">Inputs!BF99/1000</f>
        <v>0</v>
      </c>
      <c r="AD99" s="221" t="e">
        <f aca="false">Inputs!AL99/1000-AC99</f>
        <v>#REF!</v>
      </c>
      <c r="AE99" s="221" t="n">
        <f aca="true">IF(ISERROR($A99),0,OFFSET(Options!$C$1,$A99+AE$1,0)/1000)</f>
        <v>0</v>
      </c>
      <c r="AF99" s="222" t="e">
        <f aca="false">SUM(AC99:AE99)</f>
        <v>#REF!</v>
      </c>
      <c r="AG99" s="220"/>
      <c r="AH99" s="213" t="e">
        <f aca="false">(#REF!+#REF!)/10000/100</f>
        <v>#REF!</v>
      </c>
    </row>
    <row r="100" customFormat="false" ht="15.75" hidden="false" customHeight="false" outlineLevel="0" collapsed="false">
      <c r="A100" s="162" t="e">
        <f aca="false">MATCH(C100,Options!$C:$C,0)</f>
        <v>#N/A</v>
      </c>
      <c r="B100" s="162" t="e">
        <f aca="false">MATCH(C100,Swaps!$C:$C,0)</f>
        <v>#N/A</v>
      </c>
      <c r="C100" s="163" t="n">
        <f aca="false">Inputs!C100</f>
        <v>40118</v>
      </c>
      <c r="D100" s="213" t="n">
        <f aca="false">Inputs!AV100</f>
        <v>0</v>
      </c>
      <c r="E100" s="214" t="n">
        <f aca="true">IF(ISERROR(B100),0,OFFSET(Swaps!$C$1,B100+$E$1,0))</f>
        <v>0</v>
      </c>
      <c r="F100" s="214" t="n">
        <f aca="true">IF(ISERROR(A100),0,OFFSET(Options!$C$1,A100+$F$1,0))</f>
        <v>0</v>
      </c>
      <c r="G100" s="214" t="n">
        <v>0</v>
      </c>
      <c r="H100" s="214" t="e">
        <f aca="false">AH100*Inputs!N100</f>
        <v>#REF!</v>
      </c>
      <c r="I100" s="214" t="e">
        <f aca="false">Inputs!AX100-G100-H100</f>
        <v>#REF!</v>
      </c>
      <c r="J100" s="213" t="e">
        <f aca="false">SUM(D100:I100)</f>
        <v>#REF!</v>
      </c>
      <c r="K100" s="215"/>
      <c r="L100" s="216" t="n">
        <v>0.438220968225975</v>
      </c>
      <c r="M100" s="215" t="e">
        <f aca="false">M99-J99</f>
        <v>#REF!</v>
      </c>
      <c r="N100" s="217" t="e">
        <f aca="false">J100*L100</f>
        <v>#REF!</v>
      </c>
      <c r="O100" s="215"/>
      <c r="P100" s="218" t="n">
        <f aca="false">Inputs!E100</f>
        <v>4.333</v>
      </c>
      <c r="Q100" s="219" t="n">
        <f aca="false">Inputs!L100</f>
        <v>0.0410000000000004</v>
      </c>
      <c r="R100" s="220"/>
      <c r="S100" s="221" t="n">
        <f aca="false">Inputs!BE100/1000</f>
        <v>0</v>
      </c>
      <c r="T100" s="221" t="e">
        <f aca="false">Inputs!AF100/1000-S100</f>
        <v>#REF!</v>
      </c>
      <c r="U100" s="221" t="n">
        <f aca="true">IF(ISERROR($A100),0,OFFSET(Options!$C$1,$A100+U$1,0)/1000)</f>
        <v>0</v>
      </c>
      <c r="V100" s="222" t="e">
        <f aca="false">SUM(S100:U100)</f>
        <v>#REF!</v>
      </c>
      <c r="W100" s="220"/>
      <c r="X100" s="214" t="n">
        <f aca="false">Inputs!BG100/10000</f>
        <v>0</v>
      </c>
      <c r="Y100" s="214" t="e">
        <f aca="false">Inputs!AR100/10000-X100</f>
        <v>#REF!</v>
      </c>
      <c r="Z100" s="214" t="n">
        <f aca="true">IF(ISERROR($A100),0,OFFSET(Options!$C$1,$A100+Z$1,0))</f>
        <v>0</v>
      </c>
      <c r="AA100" s="213" t="e">
        <f aca="false">SUM(X100:Z100)</f>
        <v>#REF!</v>
      </c>
      <c r="AB100" s="220"/>
      <c r="AC100" s="221" t="n">
        <f aca="false">Inputs!BF100/1000</f>
        <v>0</v>
      </c>
      <c r="AD100" s="221" t="e">
        <f aca="false">Inputs!AL100/1000-AC100</f>
        <v>#REF!</v>
      </c>
      <c r="AE100" s="221" t="n">
        <f aca="true">IF(ISERROR($A100),0,OFFSET(Options!$C$1,$A100+AE$1,0)/1000)</f>
        <v>0</v>
      </c>
      <c r="AF100" s="222" t="e">
        <f aca="false">SUM(AC100:AE100)</f>
        <v>#REF!</v>
      </c>
      <c r="AG100" s="220"/>
      <c r="AH100" s="213" t="e">
        <f aca="false">(#REF!+#REF!)/10000/100</f>
        <v>#REF!</v>
      </c>
    </row>
    <row r="101" customFormat="false" ht="15.75" hidden="false" customHeight="false" outlineLevel="0" collapsed="false">
      <c r="A101" s="162" t="e">
        <f aca="false">MATCH(C101,Options!$C:$C,0)</f>
        <v>#N/A</v>
      </c>
      <c r="B101" s="162" t="e">
        <f aca="false">MATCH(C101,Swaps!$C:$C,0)</f>
        <v>#N/A</v>
      </c>
      <c r="C101" s="201" t="n">
        <f aca="false">Inputs!C101</f>
        <v>40148</v>
      </c>
      <c r="D101" s="204" t="n">
        <f aca="false">Inputs!AV101</f>
        <v>0</v>
      </c>
      <c r="E101" s="223" t="n">
        <f aca="true">IF(ISERROR(B101),0,OFFSET(Swaps!$C$1,B101+$E$1,0))</f>
        <v>0</v>
      </c>
      <c r="F101" s="223" t="n">
        <f aca="true">IF(ISERROR(A101),0,OFFSET(Options!$C$1,A101+$F$1,0))</f>
        <v>0</v>
      </c>
      <c r="G101" s="223" t="n">
        <v>0</v>
      </c>
      <c r="H101" s="223" t="e">
        <f aca="false">AH101*Inputs!N101</f>
        <v>#REF!</v>
      </c>
      <c r="I101" s="223" t="e">
        <f aca="false">Inputs!AX101-G101-H101</f>
        <v>#REF!</v>
      </c>
      <c r="J101" s="204" t="e">
        <f aca="false">SUM(D101:I101)</f>
        <v>#REF!</v>
      </c>
      <c r="K101" s="205" t="e">
        <f aca="false">SUM(J90:J101)</f>
        <v>#REF!</v>
      </c>
      <c r="L101" s="206" t="n">
        <v>0.475516585008918</v>
      </c>
      <c r="M101" s="207" t="e">
        <f aca="false">M100-J100</f>
        <v>#REF!</v>
      </c>
      <c r="N101" s="205" t="e">
        <f aca="false">J101*L101</f>
        <v>#REF!</v>
      </c>
      <c r="O101" s="205" t="e">
        <f aca="false">SUM(N90:N101)</f>
        <v>#REF!</v>
      </c>
      <c r="P101" s="208" t="n">
        <f aca="false">Inputs!E101</f>
        <v>4.493</v>
      </c>
      <c r="Q101" s="209" t="n">
        <f aca="false">Inputs!L101</f>
        <v>0.0410000000000013</v>
      </c>
      <c r="R101" s="210"/>
      <c r="S101" s="224" t="n">
        <f aca="false">Inputs!BE101/1000</f>
        <v>0</v>
      </c>
      <c r="T101" s="224" t="e">
        <f aca="false">Inputs!AF101/1000-S101</f>
        <v>#REF!</v>
      </c>
      <c r="U101" s="224" t="n">
        <f aca="true">IF(ISERROR($A101),0,OFFSET(Options!$C$1,$A101+U$1,0)/1000)</f>
        <v>0</v>
      </c>
      <c r="V101" s="225" t="e">
        <f aca="false">SUM(S101:U101)</f>
        <v>#REF!</v>
      </c>
      <c r="W101" s="210"/>
      <c r="X101" s="223" t="n">
        <f aca="false">Inputs!BG101/10000</f>
        <v>0</v>
      </c>
      <c r="Y101" s="223" t="e">
        <f aca="false">Inputs!AR101/10000-X101</f>
        <v>#REF!</v>
      </c>
      <c r="Z101" s="223" t="n">
        <f aca="true">IF(ISERROR($A101),0,OFFSET(Options!$C$1,$A101+Z$1,0))</f>
        <v>0</v>
      </c>
      <c r="AA101" s="204" t="e">
        <f aca="false">SUM(X101:Z101)</f>
        <v>#REF!</v>
      </c>
      <c r="AB101" s="210"/>
      <c r="AC101" s="224" t="n">
        <f aca="false">Inputs!BF101/1000</f>
        <v>0</v>
      </c>
      <c r="AD101" s="224" t="e">
        <f aca="false">Inputs!AL101/1000-AC101</f>
        <v>#REF!</v>
      </c>
      <c r="AE101" s="224" t="n">
        <f aca="true">IF(ISERROR($A101),0,OFFSET(Options!$C$1,$A101+AE$1,0)/1000)</f>
        <v>0</v>
      </c>
      <c r="AF101" s="225" t="e">
        <f aca="false">SUM(AC101:AE101)</f>
        <v>#REF!</v>
      </c>
      <c r="AG101" s="210"/>
      <c r="AH101" s="204" t="e">
        <f aca="false">(#REF!+#REF!)/10000/100</f>
        <v>#REF!</v>
      </c>
    </row>
    <row r="102" customFormat="false" ht="15.75" hidden="false" customHeight="false" outlineLevel="0" collapsed="false">
      <c r="A102" s="162" t="e">
        <f aca="false">MATCH(C102,Options!$C:$C,0)</f>
        <v>#N/A</v>
      </c>
      <c r="B102" s="162" t="e">
        <f aca="false">MATCH(C102,Swaps!$C:$C,0)</f>
        <v>#N/A</v>
      </c>
      <c r="C102" s="163" t="n">
        <f aca="false">Inputs!C102</f>
        <v>40179</v>
      </c>
      <c r="D102" s="213" t="n">
        <f aca="false">Inputs!AV102</f>
        <v>1E-008</v>
      </c>
      <c r="E102" s="214" t="n">
        <f aca="true">IF(ISERROR(B102),0,OFFSET(Swaps!$C$1,B102+$E$1,0))</f>
        <v>0</v>
      </c>
      <c r="F102" s="214" t="n">
        <f aca="true">IF(ISERROR(A102),0,OFFSET(Options!$C$1,A102+$F$1,0))</f>
        <v>0</v>
      </c>
      <c r="G102" s="214" t="n">
        <v>0</v>
      </c>
      <c r="H102" s="214" t="e">
        <f aca="false">AH102*Inputs!N102</f>
        <v>#REF!</v>
      </c>
      <c r="I102" s="214" t="e">
        <f aca="false">Inputs!AX102-G102-H102</f>
        <v>#REF!</v>
      </c>
      <c r="J102" s="213" t="e">
        <f aca="false">SUM(D102:I102)</f>
        <v>#REF!</v>
      </c>
      <c r="K102" s="215"/>
      <c r="L102" s="216" t="n">
        <v>0.470593516386064</v>
      </c>
      <c r="M102" s="215" t="e">
        <f aca="false">M101-J101</f>
        <v>#REF!</v>
      </c>
      <c r="N102" s="217" t="e">
        <f aca="false">J102*L102</f>
        <v>#REF!</v>
      </c>
      <c r="O102" s="215"/>
      <c r="P102" s="218" t="n">
        <f aca="false">Inputs!E102</f>
        <v>4.5205</v>
      </c>
      <c r="Q102" s="219" t="n">
        <f aca="false">Inputs!L102</f>
        <v>0.0410000000000004</v>
      </c>
      <c r="R102" s="220"/>
      <c r="S102" s="221" t="n">
        <f aca="false">Inputs!BE102/1000</f>
        <v>0</v>
      </c>
      <c r="T102" s="221" t="e">
        <f aca="false">Inputs!AF102/1000-S102</f>
        <v>#REF!</v>
      </c>
      <c r="U102" s="221" t="n">
        <f aca="true">IF(ISERROR($A102),0,OFFSET(Options!$C$1,$A102+U$1,0)/1000)</f>
        <v>0</v>
      </c>
      <c r="V102" s="222" t="e">
        <f aca="false">SUM(S102:U102)</f>
        <v>#REF!</v>
      </c>
      <c r="W102" s="220"/>
      <c r="X102" s="214" t="n">
        <f aca="false">Inputs!BG102/10000</f>
        <v>0</v>
      </c>
      <c r="Y102" s="214" t="e">
        <f aca="false">Inputs!AR102/10000-X102</f>
        <v>#REF!</v>
      </c>
      <c r="Z102" s="214" t="n">
        <f aca="true">IF(ISERROR($A102),0,OFFSET(Options!$C$1,$A102+Z$1,0))</f>
        <v>0</v>
      </c>
      <c r="AA102" s="213" t="e">
        <f aca="false">SUM(X102:Z102)</f>
        <v>#REF!</v>
      </c>
      <c r="AB102" s="220"/>
      <c r="AC102" s="221" t="n">
        <f aca="false">Inputs!BF102/1000</f>
        <v>0</v>
      </c>
      <c r="AD102" s="221" t="e">
        <f aca="false">Inputs!AL102/1000-AC102</f>
        <v>#REF!</v>
      </c>
      <c r="AE102" s="221" t="n">
        <f aca="true">IF(ISERROR($A102),0,OFFSET(Options!$C$1,$A102+AE$1,0)/1000)</f>
        <v>0</v>
      </c>
      <c r="AF102" s="222" t="e">
        <f aca="false">SUM(AC102:AE102)</f>
        <v>#REF!</v>
      </c>
      <c r="AG102" s="220"/>
      <c r="AH102" s="213" t="e">
        <f aca="false">(#REF!+#REF!)/10000/100</f>
        <v>#REF!</v>
      </c>
    </row>
    <row r="103" customFormat="false" ht="15.75" hidden="false" customHeight="false" outlineLevel="0" collapsed="false">
      <c r="A103" s="162" t="e">
        <f aca="false">MATCH(C103,Options!$C:$C,0)</f>
        <v>#N/A</v>
      </c>
      <c r="B103" s="162" t="e">
        <f aca="false">MATCH(C103,Swaps!$C:$C,0)</f>
        <v>#N/A</v>
      </c>
      <c r="C103" s="163" t="n">
        <f aca="false">Inputs!C103</f>
        <v>40210</v>
      </c>
      <c r="D103" s="213" t="n">
        <f aca="false">Inputs!AV103</f>
        <v>1E-008</v>
      </c>
      <c r="E103" s="214" t="n">
        <f aca="true">IF(ISERROR(B103),0,OFFSET(Swaps!$C$1,B103+$E$1,0))</f>
        <v>0</v>
      </c>
      <c r="F103" s="214" t="n">
        <f aca="true">IF(ISERROR(A103),0,OFFSET(Options!$C$1,A103+$F$1,0))</f>
        <v>0</v>
      </c>
      <c r="G103" s="214" t="n">
        <v>0</v>
      </c>
      <c r="H103" s="214" t="e">
        <f aca="false">AH103*Inputs!N103</f>
        <v>#REF!</v>
      </c>
      <c r="I103" s="214" t="e">
        <f aca="false">Inputs!AX103-G103-H103</f>
        <v>#REF!</v>
      </c>
      <c r="J103" s="213" t="e">
        <f aca="false">SUM(D103:I103)</f>
        <v>#REF!</v>
      </c>
      <c r="K103" s="215"/>
      <c r="L103" s="216" t="n">
        <v>0.467976871693366</v>
      </c>
      <c r="M103" s="215" t="e">
        <f aca="false">M102-J102</f>
        <v>#REF!</v>
      </c>
      <c r="N103" s="217" t="e">
        <f aca="false">J103*L103</f>
        <v>#REF!</v>
      </c>
      <c r="O103" s="215"/>
      <c r="P103" s="218" t="n">
        <f aca="false">Inputs!E103</f>
        <v>4.4365</v>
      </c>
      <c r="Q103" s="219" t="n">
        <f aca="false">Inputs!L103</f>
        <v>0.0410000000000004</v>
      </c>
      <c r="R103" s="220"/>
      <c r="S103" s="221" t="n">
        <f aca="false">Inputs!BE103/1000</f>
        <v>0</v>
      </c>
      <c r="T103" s="221" t="e">
        <f aca="false">Inputs!AF103/1000-S103</f>
        <v>#REF!</v>
      </c>
      <c r="U103" s="221" t="n">
        <f aca="true">IF(ISERROR($A103),0,OFFSET(Options!$C$1,$A103+U$1,0)/1000)</f>
        <v>0</v>
      </c>
      <c r="V103" s="222" t="e">
        <f aca="false">SUM(S103:U103)</f>
        <v>#REF!</v>
      </c>
      <c r="W103" s="220"/>
      <c r="X103" s="214" t="n">
        <f aca="false">Inputs!BG103/10000</f>
        <v>0</v>
      </c>
      <c r="Y103" s="214" t="e">
        <f aca="false">Inputs!AR103/10000-X103</f>
        <v>#REF!</v>
      </c>
      <c r="Z103" s="214" t="n">
        <f aca="true">IF(ISERROR($A103),0,OFFSET(Options!$C$1,$A103+Z$1,0))</f>
        <v>0</v>
      </c>
      <c r="AA103" s="213" t="e">
        <f aca="false">SUM(X103:Z103)</f>
        <v>#REF!</v>
      </c>
      <c r="AB103" s="220"/>
      <c r="AC103" s="221" t="n">
        <f aca="false">Inputs!BF103/1000</f>
        <v>0</v>
      </c>
      <c r="AD103" s="221" t="e">
        <f aca="false">Inputs!AL103/1000-AC103</f>
        <v>#REF!</v>
      </c>
      <c r="AE103" s="221" t="n">
        <f aca="true">IF(ISERROR($A103),0,OFFSET(Options!$C$1,$A103+AE$1,0)/1000)</f>
        <v>0</v>
      </c>
      <c r="AF103" s="222" t="e">
        <f aca="false">SUM(AC103:AE103)</f>
        <v>#REF!</v>
      </c>
      <c r="AG103" s="220"/>
      <c r="AH103" s="213" t="e">
        <f aca="false">(#REF!+#REF!)/10000/100</f>
        <v>#REF!</v>
      </c>
    </row>
    <row r="104" customFormat="false" ht="15.75" hidden="false" customHeight="false" outlineLevel="0" collapsed="false">
      <c r="A104" s="162" t="e">
        <f aca="false">MATCH(C104,Options!$C:$C,0)</f>
        <v>#N/A</v>
      </c>
      <c r="B104" s="162" t="e">
        <f aca="false">MATCH(C104,Swaps!$C:$C,0)</f>
        <v>#N/A</v>
      </c>
      <c r="C104" s="163" t="n">
        <f aca="false">Inputs!C104</f>
        <v>40238</v>
      </c>
      <c r="D104" s="213" t="n">
        <f aca="false">Inputs!AV104</f>
        <v>0</v>
      </c>
      <c r="E104" s="214" t="n">
        <f aca="true">IF(ISERROR(B104),0,OFFSET(Swaps!$C$1,B104+$E$1,0))</f>
        <v>0</v>
      </c>
      <c r="F104" s="214" t="n">
        <f aca="true">IF(ISERROR(A104),0,OFFSET(Options!$C$1,A104+$F$1,0))</f>
        <v>0</v>
      </c>
      <c r="G104" s="214" t="n">
        <v>0</v>
      </c>
      <c r="H104" s="214" t="e">
        <f aca="false">AH104*Inputs!N104</f>
        <v>#REF!</v>
      </c>
      <c r="I104" s="214" t="e">
        <f aca="false">Inputs!AX104-G104-H104</f>
        <v>#REF!</v>
      </c>
      <c r="J104" s="213" t="e">
        <f aca="false">SUM(D104:I104)</f>
        <v>#REF!</v>
      </c>
      <c r="K104" s="215"/>
      <c r="L104" s="216" t="n">
        <v>0.465360227000671</v>
      </c>
      <c r="M104" s="215" t="e">
        <f aca="false">M103-J103</f>
        <v>#REF!</v>
      </c>
      <c r="N104" s="217" t="e">
        <f aca="false">J104*L104</f>
        <v>#REF!</v>
      </c>
      <c r="O104" s="215"/>
      <c r="P104" s="218" t="n">
        <f aca="false">Inputs!E104</f>
        <v>4.3015</v>
      </c>
      <c r="Q104" s="219" t="n">
        <f aca="false">Inputs!L104</f>
        <v>0.0410000000000004</v>
      </c>
      <c r="R104" s="220"/>
      <c r="S104" s="221" t="n">
        <f aca="false">Inputs!BE104/1000</f>
        <v>0</v>
      </c>
      <c r="T104" s="221" t="e">
        <f aca="false">Inputs!AF104/1000-S104</f>
        <v>#REF!</v>
      </c>
      <c r="U104" s="221" t="n">
        <f aca="true">IF(ISERROR($A104),0,OFFSET(Options!$C$1,$A104+U$1,0)/1000)</f>
        <v>0</v>
      </c>
      <c r="V104" s="222" t="e">
        <f aca="false">SUM(S104:U104)</f>
        <v>#REF!</v>
      </c>
      <c r="W104" s="220"/>
      <c r="X104" s="214" t="n">
        <f aca="false">Inputs!BG104/10000</f>
        <v>0</v>
      </c>
      <c r="Y104" s="214" t="e">
        <f aca="false">Inputs!AR104/10000-X104</f>
        <v>#REF!</v>
      </c>
      <c r="Z104" s="214" t="n">
        <f aca="true">IF(ISERROR($A104),0,OFFSET(Options!$C$1,$A104+Z$1,0))</f>
        <v>0</v>
      </c>
      <c r="AA104" s="213" t="e">
        <f aca="false">SUM(X104:Z104)</f>
        <v>#REF!</v>
      </c>
      <c r="AB104" s="220"/>
      <c r="AC104" s="221" t="n">
        <f aca="false">Inputs!BF104/1000</f>
        <v>0</v>
      </c>
      <c r="AD104" s="221" t="e">
        <f aca="false">Inputs!AL104/1000-AC104</f>
        <v>#REF!</v>
      </c>
      <c r="AE104" s="221" t="n">
        <f aca="true">IF(ISERROR($A104),0,OFFSET(Options!$C$1,$A104+AE$1,0)/1000)</f>
        <v>0</v>
      </c>
      <c r="AF104" s="222" t="e">
        <f aca="false">SUM(AC104:AE104)</f>
        <v>#REF!</v>
      </c>
      <c r="AG104" s="220"/>
      <c r="AH104" s="213" t="e">
        <f aca="false">(#REF!+#REF!)/10000/100</f>
        <v>#REF!</v>
      </c>
    </row>
    <row r="105" customFormat="false" ht="15.75" hidden="false" customHeight="false" outlineLevel="0" collapsed="false">
      <c r="A105" s="162" t="e">
        <f aca="false">MATCH(C105,Options!$C:$C,0)</f>
        <v>#N/A</v>
      </c>
      <c r="B105" s="162" t="e">
        <f aca="false">MATCH(C105,Swaps!$C:$C,0)</f>
        <v>#N/A</v>
      </c>
      <c r="C105" s="163" t="n">
        <f aca="false">Inputs!C105</f>
        <v>40269</v>
      </c>
      <c r="D105" s="213" t="n">
        <f aca="false">Inputs!AV105</f>
        <v>0</v>
      </c>
      <c r="E105" s="214" t="n">
        <f aca="true">IF(ISERROR(B105),0,OFFSET(Swaps!$C$1,B105+$E$1,0))</f>
        <v>0</v>
      </c>
      <c r="F105" s="214" t="n">
        <f aca="true">IF(ISERROR(A105),0,OFFSET(Options!$C$1,A105+$F$1,0))</f>
        <v>0</v>
      </c>
      <c r="G105" s="214" t="n">
        <v>0</v>
      </c>
      <c r="H105" s="214" t="e">
        <f aca="false">AH105*Inputs!N105</f>
        <v>#REF!</v>
      </c>
      <c r="I105" s="214" t="e">
        <f aca="false">Inputs!AX105-G105-H105</f>
        <v>#REF!</v>
      </c>
      <c r="J105" s="213" t="e">
        <f aca="false">SUM(D105:I105)</f>
        <v>#REF!</v>
      </c>
      <c r="K105" s="215"/>
      <c r="L105" s="216" t="n">
        <v>0.463923769991536</v>
      </c>
      <c r="M105" s="215" t="e">
        <f aca="false">M104-J104</f>
        <v>#REF!</v>
      </c>
      <c r="N105" s="217" t="e">
        <f aca="false">J105*L105</f>
        <v>#REF!</v>
      </c>
      <c r="O105" s="215"/>
      <c r="P105" s="218" t="n">
        <f aca="false">Inputs!E105</f>
        <v>4.1515</v>
      </c>
      <c r="Q105" s="219" t="n">
        <f aca="false">Inputs!L105</f>
        <v>0.0410000000000004</v>
      </c>
      <c r="R105" s="220"/>
      <c r="S105" s="221" t="n">
        <f aca="false">Inputs!BE105/1000</f>
        <v>0</v>
      </c>
      <c r="T105" s="221" t="e">
        <f aca="false">Inputs!AF105/1000-S105</f>
        <v>#REF!</v>
      </c>
      <c r="U105" s="221" t="n">
        <f aca="true">IF(ISERROR($A105),0,OFFSET(Options!$C$1,$A105+U$1,0)/1000)</f>
        <v>0</v>
      </c>
      <c r="V105" s="222" t="e">
        <f aca="false">SUM(S105:U105)</f>
        <v>#REF!</v>
      </c>
      <c r="W105" s="220"/>
      <c r="X105" s="214" t="n">
        <f aca="false">Inputs!BG105/10000</f>
        <v>0</v>
      </c>
      <c r="Y105" s="214" t="e">
        <f aca="false">Inputs!AR105/10000-X105</f>
        <v>#REF!</v>
      </c>
      <c r="Z105" s="214" t="n">
        <f aca="true">IF(ISERROR($A105),0,OFFSET(Options!$C$1,$A105+Z$1,0))</f>
        <v>0</v>
      </c>
      <c r="AA105" s="213" t="e">
        <f aca="false">SUM(X105:Z105)</f>
        <v>#REF!</v>
      </c>
      <c r="AB105" s="220"/>
      <c r="AC105" s="221" t="n">
        <f aca="false">Inputs!BF105/1000</f>
        <v>0</v>
      </c>
      <c r="AD105" s="221" t="e">
        <f aca="false">Inputs!AL105/1000-AC105</f>
        <v>#REF!</v>
      </c>
      <c r="AE105" s="221" t="n">
        <f aca="true">IF(ISERROR($A105),0,OFFSET(Options!$C$1,$A105+AE$1,0)/1000)</f>
        <v>0</v>
      </c>
      <c r="AF105" s="222" t="e">
        <f aca="false">SUM(AC105:AE105)</f>
        <v>#REF!</v>
      </c>
      <c r="AG105" s="220"/>
      <c r="AH105" s="213" t="e">
        <f aca="false">(#REF!+#REF!)/10000/100</f>
        <v>#REF!</v>
      </c>
    </row>
    <row r="106" customFormat="false" ht="15.75" hidden="false" customHeight="false" outlineLevel="0" collapsed="false">
      <c r="A106" s="162" t="e">
        <f aca="false">MATCH(C106,Options!$C:$C,0)</f>
        <v>#N/A</v>
      </c>
      <c r="B106" s="162" t="e">
        <f aca="false">MATCH(C106,Swaps!$C:$C,0)</f>
        <v>#N/A</v>
      </c>
      <c r="C106" s="163" t="n">
        <f aca="false">Inputs!C106</f>
        <v>40299</v>
      </c>
      <c r="D106" s="213" t="n">
        <f aca="false">Inputs!AV106</f>
        <v>0</v>
      </c>
      <c r="E106" s="214" t="n">
        <f aca="true">IF(ISERROR(B106),0,OFFSET(Swaps!$C$1,B106+$E$1,0))</f>
        <v>0</v>
      </c>
      <c r="F106" s="214" t="n">
        <f aca="true">IF(ISERROR(A106),0,OFFSET(Options!$C$1,A106+$F$1,0))</f>
        <v>0</v>
      </c>
      <c r="G106" s="214" t="n">
        <v>0</v>
      </c>
      <c r="H106" s="214" t="e">
        <f aca="false">AH106*Inputs!N106</f>
        <v>#REF!</v>
      </c>
      <c r="I106" s="214" t="e">
        <f aca="false">Inputs!AX106-G106-H106</f>
        <v>#REF!</v>
      </c>
      <c r="J106" s="213" t="e">
        <f aca="false">SUM(D106:I106)</f>
        <v>#REF!</v>
      </c>
      <c r="K106" s="215"/>
      <c r="L106" s="216" t="n">
        <v>0.463945687762803</v>
      </c>
      <c r="M106" s="215" t="e">
        <f aca="false">M105-J105</f>
        <v>#REF!</v>
      </c>
      <c r="N106" s="217" t="e">
        <f aca="false">J106*L106</f>
        <v>#REF!</v>
      </c>
      <c r="O106" s="215"/>
      <c r="P106" s="218" t="n">
        <f aca="false">Inputs!E106</f>
        <v>4.1555</v>
      </c>
      <c r="Q106" s="219" t="n">
        <f aca="false">Inputs!L106</f>
        <v>0.0410000000000013</v>
      </c>
      <c r="R106" s="220"/>
      <c r="S106" s="221" t="n">
        <f aca="false">Inputs!BE106/1000</f>
        <v>0</v>
      </c>
      <c r="T106" s="221" t="e">
        <f aca="false">Inputs!AF106/1000-S106</f>
        <v>#REF!</v>
      </c>
      <c r="U106" s="221" t="n">
        <f aca="true">IF(ISERROR($A106),0,OFFSET(Options!$C$1,$A106+U$1,0)/1000)</f>
        <v>0</v>
      </c>
      <c r="V106" s="222" t="e">
        <f aca="false">SUM(S106:U106)</f>
        <v>#REF!</v>
      </c>
      <c r="W106" s="220"/>
      <c r="X106" s="214" t="n">
        <f aca="false">Inputs!BG106/10000</f>
        <v>0</v>
      </c>
      <c r="Y106" s="214" t="e">
        <f aca="false">Inputs!AR106/10000-X106</f>
        <v>#REF!</v>
      </c>
      <c r="Z106" s="214" t="n">
        <f aca="true">IF(ISERROR($A106),0,OFFSET(Options!$C$1,$A106+Z$1,0))</f>
        <v>0</v>
      </c>
      <c r="AA106" s="213" t="e">
        <f aca="false">SUM(X106:Z106)</f>
        <v>#REF!</v>
      </c>
      <c r="AB106" s="220"/>
      <c r="AC106" s="221" t="n">
        <f aca="false">Inputs!BF106/1000</f>
        <v>0</v>
      </c>
      <c r="AD106" s="221" t="e">
        <f aca="false">Inputs!AL106/1000-AC106</f>
        <v>#REF!</v>
      </c>
      <c r="AE106" s="221" t="n">
        <f aca="true">IF(ISERROR($A106),0,OFFSET(Options!$C$1,$A106+AE$1,0)/1000)</f>
        <v>0</v>
      </c>
      <c r="AF106" s="222" t="e">
        <f aca="false">SUM(AC106:AE106)</f>
        <v>#REF!</v>
      </c>
      <c r="AG106" s="220"/>
      <c r="AH106" s="213" t="e">
        <f aca="false">(#REF!+#REF!)/10000/100</f>
        <v>#REF!</v>
      </c>
    </row>
    <row r="107" customFormat="false" ht="15.75" hidden="false" customHeight="false" outlineLevel="0" collapsed="false">
      <c r="A107" s="162" t="e">
        <f aca="false">MATCH(C107,Options!$C:$C,0)</f>
        <v>#N/A</v>
      </c>
      <c r="B107" s="162" t="e">
        <f aca="false">MATCH(C107,Swaps!$C:$C,0)</f>
        <v>#N/A</v>
      </c>
      <c r="C107" s="163" t="n">
        <f aca="false">Inputs!C107</f>
        <v>40330</v>
      </c>
      <c r="D107" s="213" t="n">
        <f aca="false">Inputs!AV107</f>
        <v>0</v>
      </c>
      <c r="E107" s="214" t="n">
        <f aca="true">IF(ISERROR(B107),0,OFFSET(Swaps!$C$1,B107+$E$1,0))</f>
        <v>0</v>
      </c>
      <c r="F107" s="214" t="n">
        <f aca="true">IF(ISERROR(A107),0,OFFSET(Options!$C$1,A107+$F$1,0))</f>
        <v>0</v>
      </c>
      <c r="G107" s="214" t="n">
        <v>0</v>
      </c>
      <c r="H107" s="214" t="e">
        <f aca="false">AH107*Inputs!N107</f>
        <v>#REF!</v>
      </c>
      <c r="I107" s="214" t="e">
        <f aca="false">Inputs!AX107-G107-H107</f>
        <v>#REF!</v>
      </c>
      <c r="J107" s="213" t="e">
        <f aca="false">SUM(D107:I107)</f>
        <v>#REF!</v>
      </c>
      <c r="K107" s="215"/>
      <c r="L107" s="216" t="n">
        <v>0.461507757205046</v>
      </c>
      <c r="M107" s="215" t="e">
        <f aca="false">M106-J106</f>
        <v>#REF!</v>
      </c>
      <c r="N107" s="217" t="e">
        <f aca="false">J107*L107</f>
        <v>#REF!</v>
      </c>
      <c r="O107" s="215"/>
      <c r="P107" s="218" t="n">
        <f aca="false">Inputs!E107</f>
        <v>4.1955</v>
      </c>
      <c r="Q107" s="219" t="n">
        <f aca="false">Inputs!L107</f>
        <v>0.0410000000000004</v>
      </c>
      <c r="R107" s="220"/>
      <c r="S107" s="221" t="n">
        <f aca="false">Inputs!BE107/1000</f>
        <v>0</v>
      </c>
      <c r="T107" s="221" t="e">
        <f aca="false">Inputs!AF107/1000-S107</f>
        <v>#REF!</v>
      </c>
      <c r="U107" s="221" t="n">
        <f aca="true">IF(ISERROR($A107),0,OFFSET(Options!$C$1,$A107+U$1,0)/1000)</f>
        <v>0</v>
      </c>
      <c r="V107" s="222" t="e">
        <f aca="false">SUM(S107:U107)</f>
        <v>#REF!</v>
      </c>
      <c r="W107" s="220"/>
      <c r="X107" s="214" t="n">
        <f aca="false">Inputs!BG107/10000</f>
        <v>0</v>
      </c>
      <c r="Y107" s="214" t="e">
        <f aca="false">Inputs!AR107/10000-X107</f>
        <v>#REF!</v>
      </c>
      <c r="Z107" s="214" t="n">
        <f aca="true">IF(ISERROR($A107),0,OFFSET(Options!$C$1,$A107+Z$1,0))</f>
        <v>0</v>
      </c>
      <c r="AA107" s="213" t="e">
        <f aca="false">SUM(X107:Z107)</f>
        <v>#REF!</v>
      </c>
      <c r="AB107" s="220"/>
      <c r="AC107" s="221" t="n">
        <f aca="false">Inputs!BF107/1000</f>
        <v>0</v>
      </c>
      <c r="AD107" s="221" t="e">
        <f aca="false">Inputs!AL107/1000-AC107</f>
        <v>#REF!</v>
      </c>
      <c r="AE107" s="221" t="n">
        <f aca="true">IF(ISERROR($A107),0,OFFSET(Options!$C$1,$A107+AE$1,0)/1000)</f>
        <v>0</v>
      </c>
      <c r="AF107" s="222" t="e">
        <f aca="false">SUM(AC107:AE107)</f>
        <v>#REF!</v>
      </c>
      <c r="AG107" s="220"/>
      <c r="AH107" s="213" t="e">
        <f aca="false">(#REF!+#REF!)/10000/100</f>
        <v>#REF!</v>
      </c>
    </row>
    <row r="108" customFormat="false" ht="15.75" hidden="false" customHeight="false" outlineLevel="0" collapsed="false">
      <c r="A108" s="162" t="e">
        <f aca="false">MATCH(C108,Options!$C:$C,0)</f>
        <v>#N/A</v>
      </c>
      <c r="B108" s="162" t="e">
        <f aca="false">MATCH(C108,Swaps!$C:$C,0)</f>
        <v>#N/A</v>
      </c>
      <c r="C108" s="163" t="n">
        <f aca="false">Inputs!C108</f>
        <v>40360</v>
      </c>
      <c r="D108" s="213" t="n">
        <f aca="false">Inputs!AV108</f>
        <v>0</v>
      </c>
      <c r="E108" s="214" t="n">
        <f aca="true">IF(ISERROR(B108),0,OFFSET(Swaps!$C$1,B108+$E$1,0))</f>
        <v>0</v>
      </c>
      <c r="F108" s="214" t="n">
        <f aca="true">IF(ISERROR(A108),0,OFFSET(Options!$C$1,A108+$F$1,0))</f>
        <v>0</v>
      </c>
      <c r="G108" s="214" t="n">
        <v>0</v>
      </c>
      <c r="H108" s="214" t="e">
        <f aca="false">AH108*Inputs!N108</f>
        <v>#REF!</v>
      </c>
      <c r="I108" s="214" t="e">
        <f aca="false">Inputs!AX108-G108-H108</f>
        <v>#REF!</v>
      </c>
      <c r="J108" s="213" t="e">
        <f aca="false">SUM(D108:I108)</f>
        <v>#REF!</v>
      </c>
      <c r="K108" s="215"/>
      <c r="L108" s="216" t="n">
        <v>0.461507757205046</v>
      </c>
      <c r="M108" s="215" t="e">
        <f aca="false">M107-J107</f>
        <v>#REF!</v>
      </c>
      <c r="N108" s="217" t="e">
        <f aca="false">J108*L108</f>
        <v>#REF!</v>
      </c>
      <c r="O108" s="215"/>
      <c r="P108" s="218" t="n">
        <f aca="false">Inputs!E108</f>
        <v>4.2405</v>
      </c>
      <c r="Q108" s="219" t="n">
        <f aca="false">Inputs!L108</f>
        <v>0.0410000000000013</v>
      </c>
      <c r="R108" s="220"/>
      <c r="S108" s="221" t="n">
        <f aca="false">Inputs!BE108/1000</f>
        <v>0</v>
      </c>
      <c r="T108" s="221" t="e">
        <f aca="false">Inputs!AF108/1000-S108</f>
        <v>#REF!</v>
      </c>
      <c r="U108" s="221" t="n">
        <f aca="true">IF(ISERROR($A108),0,OFFSET(Options!$C$1,$A108+U$1,0)/1000)</f>
        <v>0</v>
      </c>
      <c r="V108" s="222" t="e">
        <f aca="false">SUM(S108:U108)</f>
        <v>#REF!</v>
      </c>
      <c r="W108" s="220"/>
      <c r="X108" s="214" t="n">
        <f aca="false">Inputs!BG108/10000</f>
        <v>0</v>
      </c>
      <c r="Y108" s="214" t="e">
        <f aca="false">Inputs!AR108/10000-X108</f>
        <v>#REF!</v>
      </c>
      <c r="Z108" s="214" t="n">
        <f aca="true">IF(ISERROR($A108),0,OFFSET(Options!$C$1,$A108+Z$1,0))</f>
        <v>0</v>
      </c>
      <c r="AA108" s="213" t="e">
        <f aca="false">SUM(X108:Z108)</f>
        <v>#REF!</v>
      </c>
      <c r="AB108" s="220"/>
      <c r="AC108" s="221" t="n">
        <f aca="false">Inputs!BF108/1000</f>
        <v>0</v>
      </c>
      <c r="AD108" s="221" t="e">
        <f aca="false">Inputs!AL108/1000-AC108</f>
        <v>#REF!</v>
      </c>
      <c r="AE108" s="221" t="n">
        <f aca="true">IF(ISERROR($A108),0,OFFSET(Options!$C$1,$A108+AE$1,0)/1000)</f>
        <v>0</v>
      </c>
      <c r="AF108" s="222" t="e">
        <f aca="false">SUM(AC108:AE108)</f>
        <v>#REF!</v>
      </c>
      <c r="AG108" s="220"/>
      <c r="AH108" s="213" t="e">
        <f aca="false">(#REF!+#REF!)/10000/100</f>
        <v>#REF!</v>
      </c>
    </row>
    <row r="109" customFormat="false" ht="15.75" hidden="false" customHeight="false" outlineLevel="0" collapsed="false">
      <c r="A109" s="162" t="e">
        <f aca="false">MATCH(C109,Options!$C:$C,0)</f>
        <v>#N/A</v>
      </c>
      <c r="B109" s="162" t="e">
        <f aca="false">MATCH(C109,Swaps!$C:$C,0)</f>
        <v>#N/A</v>
      </c>
      <c r="C109" s="163" t="n">
        <f aca="false">Inputs!C109</f>
        <v>40391</v>
      </c>
      <c r="D109" s="213" t="n">
        <f aca="false">Inputs!AV109</f>
        <v>1E-008</v>
      </c>
      <c r="E109" s="214" t="n">
        <f aca="true">IF(ISERROR(B109),0,OFFSET(Swaps!$C$1,B109+$E$1,0))</f>
        <v>0</v>
      </c>
      <c r="F109" s="214" t="n">
        <f aca="true">IF(ISERROR(A109),0,OFFSET(Options!$C$1,A109+$F$1,0))</f>
        <v>0</v>
      </c>
      <c r="G109" s="214" t="n">
        <v>0</v>
      </c>
      <c r="H109" s="214" t="e">
        <f aca="false">AH109*Inputs!N109</f>
        <v>#REF!</v>
      </c>
      <c r="I109" s="214" t="e">
        <f aca="false">Inputs!AX109-G109-H109</f>
        <v>#REF!</v>
      </c>
      <c r="J109" s="213" t="e">
        <f aca="false">SUM(D109:I109)</f>
        <v>#REF!</v>
      </c>
      <c r="K109" s="215"/>
      <c r="L109" s="216" t="n">
        <v>0.460288791926167</v>
      </c>
      <c r="M109" s="215" t="e">
        <f aca="false">M108-J108</f>
        <v>#REF!</v>
      </c>
      <c r="N109" s="217" t="e">
        <f aca="false">J109*L109</f>
        <v>#REF!</v>
      </c>
      <c r="O109" s="215"/>
      <c r="P109" s="218" t="n">
        <f aca="false">Inputs!E109</f>
        <v>4.2795</v>
      </c>
      <c r="Q109" s="219" t="n">
        <f aca="false">Inputs!L109</f>
        <v>0.0410000000000004</v>
      </c>
      <c r="R109" s="220"/>
      <c r="S109" s="221" t="n">
        <f aca="false">Inputs!BE109/1000</f>
        <v>0</v>
      </c>
      <c r="T109" s="221" t="e">
        <f aca="false">Inputs!AF109/1000-S109</f>
        <v>#REF!</v>
      </c>
      <c r="U109" s="221" t="n">
        <f aca="true">IF(ISERROR($A109),0,OFFSET(Options!$C$1,$A109+U$1,0)/1000)</f>
        <v>0</v>
      </c>
      <c r="V109" s="222" t="e">
        <f aca="false">SUM(S109:U109)</f>
        <v>#REF!</v>
      </c>
      <c r="W109" s="220"/>
      <c r="X109" s="214" t="n">
        <f aca="false">Inputs!BG109/10000</f>
        <v>0</v>
      </c>
      <c r="Y109" s="214" t="e">
        <f aca="false">Inputs!AR109/10000-X109</f>
        <v>#REF!</v>
      </c>
      <c r="Z109" s="214" t="n">
        <f aca="true">IF(ISERROR($A109),0,OFFSET(Options!$C$1,$A109+Z$1,0))</f>
        <v>0</v>
      </c>
      <c r="AA109" s="213" t="e">
        <f aca="false">SUM(X109:Z109)</f>
        <v>#REF!</v>
      </c>
      <c r="AB109" s="220"/>
      <c r="AC109" s="221" t="n">
        <f aca="false">Inputs!BF109/1000</f>
        <v>0</v>
      </c>
      <c r="AD109" s="221" t="e">
        <f aca="false">Inputs!AL109/1000-AC109</f>
        <v>#REF!</v>
      </c>
      <c r="AE109" s="221" t="n">
        <f aca="true">IF(ISERROR($A109),0,OFFSET(Options!$C$1,$A109+AE$1,0)/1000)</f>
        <v>0</v>
      </c>
      <c r="AF109" s="222" t="e">
        <f aca="false">SUM(AC109:AE109)</f>
        <v>#REF!</v>
      </c>
      <c r="AG109" s="220"/>
      <c r="AH109" s="213" t="e">
        <f aca="false">(#REF!+#REF!)/10000/100</f>
        <v>#REF!</v>
      </c>
    </row>
    <row r="110" customFormat="false" ht="15.75" hidden="false" customHeight="false" outlineLevel="0" collapsed="false">
      <c r="A110" s="162" t="e">
        <f aca="false">MATCH(C110,Options!$C:$C,0)</f>
        <v>#N/A</v>
      </c>
      <c r="B110" s="162" t="e">
        <f aca="false">MATCH(C110,Swaps!$C:$C,0)</f>
        <v>#N/A</v>
      </c>
      <c r="C110" s="163" t="n">
        <f aca="false">Inputs!C110</f>
        <v>40422</v>
      </c>
      <c r="D110" s="213" t="n">
        <f aca="false">Inputs!AV110</f>
        <v>0</v>
      </c>
      <c r="E110" s="214" t="n">
        <f aca="true">IF(ISERROR(B110),0,OFFSET(Swaps!$C$1,B110+$E$1,0))</f>
        <v>0</v>
      </c>
      <c r="F110" s="214" t="n">
        <f aca="true">IF(ISERROR(A110),0,OFFSET(Options!$C$1,A110+$F$1,0))</f>
        <v>0</v>
      </c>
      <c r="G110" s="214" t="n">
        <v>0</v>
      </c>
      <c r="H110" s="214" t="e">
        <f aca="false">AH110*Inputs!N110</f>
        <v>#REF!</v>
      </c>
      <c r="I110" s="214" t="e">
        <f aca="false">Inputs!AX110-G110-H110</f>
        <v>#REF!</v>
      </c>
      <c r="J110" s="213" t="e">
        <f aca="false">SUM(D110:I110)</f>
        <v>#REF!</v>
      </c>
      <c r="K110" s="215"/>
      <c r="L110" s="216" t="n">
        <v>0.458143379315693</v>
      </c>
      <c r="M110" s="215" t="e">
        <f aca="false">M109-J109</f>
        <v>#REF!</v>
      </c>
      <c r="N110" s="217" t="e">
        <f aca="false">J110*L110</f>
        <v>#REF!</v>
      </c>
      <c r="O110" s="215"/>
      <c r="P110" s="218" t="n">
        <f aca="false">Inputs!E110</f>
        <v>4.2685</v>
      </c>
      <c r="Q110" s="219" t="n">
        <f aca="false">Inputs!L110</f>
        <v>0.0410000000000004</v>
      </c>
      <c r="R110" s="220"/>
      <c r="S110" s="221" t="n">
        <f aca="false">Inputs!BE110/1000</f>
        <v>0</v>
      </c>
      <c r="T110" s="221" t="e">
        <f aca="false">Inputs!AF110/1000-S110</f>
        <v>#REF!</v>
      </c>
      <c r="U110" s="221" t="n">
        <f aca="true">IF(ISERROR($A110),0,OFFSET(Options!$C$1,$A110+U$1,0)/1000)</f>
        <v>0</v>
      </c>
      <c r="V110" s="222" t="e">
        <f aca="false">SUM(S110:U110)</f>
        <v>#REF!</v>
      </c>
      <c r="W110" s="220"/>
      <c r="X110" s="214" t="n">
        <f aca="false">Inputs!BG110/10000</f>
        <v>0</v>
      </c>
      <c r="Y110" s="214" t="e">
        <f aca="false">Inputs!AR110/10000-X110</f>
        <v>#REF!</v>
      </c>
      <c r="Z110" s="214" t="n">
        <f aca="true">IF(ISERROR($A110),0,OFFSET(Options!$C$1,$A110+Z$1,0))</f>
        <v>0</v>
      </c>
      <c r="AA110" s="213" t="e">
        <f aca="false">SUM(X110:Z110)</f>
        <v>#REF!</v>
      </c>
      <c r="AB110" s="220"/>
      <c r="AC110" s="221" t="n">
        <f aca="false">Inputs!BF110/1000</f>
        <v>0</v>
      </c>
      <c r="AD110" s="221" t="e">
        <f aca="false">Inputs!AL110/1000-AC110</f>
        <v>#REF!</v>
      </c>
      <c r="AE110" s="221" t="n">
        <f aca="true">IF(ISERROR($A110),0,OFFSET(Options!$C$1,$A110+AE$1,0)/1000)</f>
        <v>0</v>
      </c>
      <c r="AF110" s="222" t="e">
        <f aca="false">SUM(AC110:AE110)</f>
        <v>#REF!</v>
      </c>
      <c r="AG110" s="220"/>
      <c r="AH110" s="213" t="e">
        <f aca="false">(#REF!+#REF!)/10000/100</f>
        <v>#REF!</v>
      </c>
    </row>
    <row r="111" customFormat="false" ht="15.75" hidden="false" customHeight="false" outlineLevel="0" collapsed="false">
      <c r="A111" s="162" t="e">
        <f aca="false">MATCH(C111,Options!$C:$C,0)</f>
        <v>#N/A</v>
      </c>
      <c r="B111" s="162" t="e">
        <f aca="false">MATCH(C111,Swaps!$C:$C,0)</f>
        <v>#N/A</v>
      </c>
      <c r="C111" s="163" t="n">
        <f aca="false">Inputs!C111</f>
        <v>40452</v>
      </c>
      <c r="D111" s="213" t="n">
        <f aca="false">Inputs!AV111</f>
        <v>0</v>
      </c>
      <c r="E111" s="214" t="n">
        <f aca="true">IF(ISERROR(B111),0,OFFSET(Swaps!$C$1,B111+$E$1,0))</f>
        <v>0</v>
      </c>
      <c r="F111" s="214" t="n">
        <f aca="true">IF(ISERROR(A111),0,OFFSET(Options!$C$1,A111+$F$1,0))</f>
        <v>0</v>
      </c>
      <c r="G111" s="214" t="n">
        <v>0</v>
      </c>
      <c r="H111" s="214" t="e">
        <f aca="false">AH111*Inputs!N111</f>
        <v>#REF!</v>
      </c>
      <c r="I111" s="214" t="e">
        <f aca="false">Inputs!AX111-G111-H111</f>
        <v>#REF!</v>
      </c>
      <c r="J111" s="213" t="e">
        <f aca="false">SUM(D111:I111)</f>
        <v>#REF!</v>
      </c>
      <c r="K111" s="215"/>
      <c r="L111" s="216" t="n">
        <v>0.445755623594312</v>
      </c>
      <c r="M111" s="215" t="e">
        <f aca="false">M110-J110</f>
        <v>#REF!</v>
      </c>
      <c r="N111" s="217" t="e">
        <f aca="false">J111*L111</f>
        <v>#REF!</v>
      </c>
      <c r="O111" s="215"/>
      <c r="P111" s="218" t="n">
        <f aca="false">Inputs!E111</f>
        <v>4.2835</v>
      </c>
      <c r="Q111" s="219" t="n">
        <f aca="false">Inputs!L111</f>
        <v>0.0410000000000013</v>
      </c>
      <c r="R111" s="220"/>
      <c r="S111" s="221" t="n">
        <f aca="false">Inputs!BE111/1000</f>
        <v>0</v>
      </c>
      <c r="T111" s="221" t="e">
        <f aca="false">Inputs!AF111/1000-S111</f>
        <v>#REF!</v>
      </c>
      <c r="U111" s="221" t="n">
        <f aca="true">IF(ISERROR($A111),0,OFFSET(Options!$C$1,$A111+U$1,0)/1000)</f>
        <v>0</v>
      </c>
      <c r="V111" s="222" t="e">
        <f aca="false">SUM(S111:U111)</f>
        <v>#REF!</v>
      </c>
      <c r="W111" s="220"/>
      <c r="X111" s="214" t="n">
        <f aca="false">Inputs!BG111/10000</f>
        <v>0</v>
      </c>
      <c r="Y111" s="214" t="e">
        <f aca="false">Inputs!AR111/10000-X111</f>
        <v>#REF!</v>
      </c>
      <c r="Z111" s="214" t="n">
        <f aca="true">IF(ISERROR($A111),0,OFFSET(Options!$C$1,$A111+Z$1,0))</f>
        <v>0</v>
      </c>
      <c r="AA111" s="213" t="e">
        <f aca="false">SUM(X111:Z111)</f>
        <v>#REF!</v>
      </c>
      <c r="AB111" s="220"/>
      <c r="AC111" s="221" t="n">
        <f aca="false">Inputs!BF111/1000</f>
        <v>0</v>
      </c>
      <c r="AD111" s="221" t="e">
        <f aca="false">Inputs!AL111/1000-AC111</f>
        <v>#REF!</v>
      </c>
      <c r="AE111" s="221" t="n">
        <f aca="true">IF(ISERROR($A111),0,OFFSET(Options!$C$1,$A111+AE$1,0)/1000)</f>
        <v>0</v>
      </c>
      <c r="AF111" s="222" t="e">
        <f aca="false">SUM(AC111:AE111)</f>
        <v>#REF!</v>
      </c>
      <c r="AG111" s="220"/>
      <c r="AH111" s="213" t="e">
        <f aca="false">(#REF!+#REF!)/10000/100</f>
        <v>#REF!</v>
      </c>
    </row>
    <row r="112" customFormat="false" ht="15.75" hidden="false" customHeight="false" outlineLevel="0" collapsed="false">
      <c r="A112" s="162" t="e">
        <f aca="false">MATCH(C112,Options!$C:$C,0)</f>
        <v>#N/A</v>
      </c>
      <c r="B112" s="162" t="e">
        <f aca="false">MATCH(C112,Swaps!$C:$C,0)</f>
        <v>#N/A</v>
      </c>
      <c r="C112" s="163" t="n">
        <f aca="false">Inputs!C112</f>
        <v>40483</v>
      </c>
      <c r="D112" s="213" t="n">
        <f aca="false">Inputs!AV112</f>
        <v>0</v>
      </c>
      <c r="E112" s="214" t="n">
        <f aca="true">IF(ISERROR(B112),0,OFFSET(Swaps!$C$1,B112+$E$1,0))</f>
        <v>0</v>
      </c>
      <c r="F112" s="214" t="n">
        <f aca="true">IF(ISERROR(A112),0,OFFSET(Options!$C$1,A112+$F$1,0))</f>
        <v>0</v>
      </c>
      <c r="G112" s="214" t="n">
        <v>0</v>
      </c>
      <c r="H112" s="214" t="e">
        <f aca="false">AH112*Inputs!N112</f>
        <v>#REF!</v>
      </c>
      <c r="I112" s="214" t="e">
        <f aca="false">Inputs!AX112-G112-H112</f>
        <v>#REF!</v>
      </c>
      <c r="J112" s="213" t="e">
        <f aca="false">SUM(D112:I112)</f>
        <v>#REF!</v>
      </c>
      <c r="K112" s="215"/>
      <c r="L112" s="216" t="n">
        <v>0.430364290218266</v>
      </c>
      <c r="M112" s="215" t="e">
        <f aca="false">M111-J111</f>
        <v>#REF!</v>
      </c>
      <c r="N112" s="217" t="e">
        <f aca="false">J112*L112</f>
        <v>#REF!</v>
      </c>
      <c r="O112" s="215"/>
      <c r="P112" s="218" t="n">
        <f aca="false">Inputs!E112</f>
        <v>4.4405</v>
      </c>
      <c r="Q112" s="219" t="n">
        <f aca="false">Inputs!L112</f>
        <v>0.0410000000000004</v>
      </c>
      <c r="R112" s="220"/>
      <c r="S112" s="221" t="n">
        <f aca="false">Inputs!BE112/1000</f>
        <v>0</v>
      </c>
      <c r="T112" s="221" t="e">
        <f aca="false">Inputs!AF112/1000-S112</f>
        <v>#REF!</v>
      </c>
      <c r="U112" s="221" t="n">
        <f aca="true">IF(ISERROR($A112),0,OFFSET(Options!$C$1,$A112+U$1,0)/1000)</f>
        <v>0</v>
      </c>
      <c r="V112" s="222" t="e">
        <f aca="false">SUM(S112:U112)</f>
        <v>#REF!</v>
      </c>
      <c r="W112" s="220"/>
      <c r="X112" s="214" t="n">
        <f aca="false">Inputs!BG112/10000</f>
        <v>0</v>
      </c>
      <c r="Y112" s="214" t="e">
        <f aca="false">Inputs!AR112/10000-X112</f>
        <v>#REF!</v>
      </c>
      <c r="Z112" s="214" t="n">
        <f aca="true">IF(ISERROR($A112),0,OFFSET(Options!$C$1,$A112+Z$1,0))</f>
        <v>0</v>
      </c>
      <c r="AA112" s="213" t="e">
        <f aca="false">SUM(X112:Z112)</f>
        <v>#REF!</v>
      </c>
      <c r="AB112" s="220"/>
      <c r="AC112" s="221" t="n">
        <f aca="false">Inputs!BF112/1000</f>
        <v>0</v>
      </c>
      <c r="AD112" s="221" t="e">
        <f aca="false">Inputs!AL112/1000-AC112</f>
        <v>#REF!</v>
      </c>
      <c r="AE112" s="221" t="n">
        <f aca="true">IF(ISERROR($A112),0,OFFSET(Options!$C$1,$A112+AE$1,0)/1000)</f>
        <v>0</v>
      </c>
      <c r="AF112" s="222" t="e">
        <f aca="false">SUM(AC112:AE112)</f>
        <v>#REF!</v>
      </c>
      <c r="AG112" s="220"/>
      <c r="AH112" s="213" t="e">
        <f aca="false">(#REF!+#REF!)/10000/100</f>
        <v>#REF!</v>
      </c>
    </row>
    <row r="113" customFormat="false" ht="15.75" hidden="false" customHeight="false" outlineLevel="0" collapsed="false">
      <c r="A113" s="162" t="e">
        <f aca="false">MATCH(C113,Options!$C:$C,0)</f>
        <v>#N/A</v>
      </c>
      <c r="B113" s="162" t="e">
        <f aca="false">MATCH(C113,Swaps!$C:$C,0)</f>
        <v>#N/A</v>
      </c>
      <c r="C113" s="163" t="n">
        <f aca="false">Inputs!C113</f>
        <v>40513</v>
      </c>
      <c r="D113" s="213" t="n">
        <f aca="false">Inputs!AV113</f>
        <v>0</v>
      </c>
      <c r="E113" s="214" t="n">
        <f aca="true">IF(ISERROR(B113),0,OFFSET(Swaps!$C$1,B113+$E$1,0))</f>
        <v>0</v>
      </c>
      <c r="F113" s="214" t="n">
        <f aca="true">IF(ISERROR(A113),0,OFFSET(Options!$C$1,A113+$F$1,0))</f>
        <v>0</v>
      </c>
      <c r="G113" s="214" t="n">
        <v>0</v>
      </c>
      <c r="H113" s="214" t="e">
        <f aca="false">AH113*Inputs!N113</f>
        <v>#REF!</v>
      </c>
      <c r="I113" s="214" t="e">
        <f aca="false">Inputs!AX113-G113-H113</f>
        <v>#REF!</v>
      </c>
      <c r="J113" s="213" t="e">
        <f aca="false">SUM(D113:I113)</f>
        <v>#REF!</v>
      </c>
      <c r="K113" s="217" t="e">
        <f aca="false">SUM(J102:J113)</f>
        <v>#REF!</v>
      </c>
      <c r="L113" s="216" t="n">
        <v>0.46765990700121</v>
      </c>
      <c r="M113" s="215" t="e">
        <f aca="false">M112-J112</f>
        <v>#REF!</v>
      </c>
      <c r="N113" s="217" t="e">
        <f aca="false">J113*L113</f>
        <v>#REF!</v>
      </c>
      <c r="O113" s="217" t="e">
        <f aca="false">SUM(N102:N113)</f>
        <v>#REF!</v>
      </c>
      <c r="P113" s="218" t="n">
        <f aca="false">Inputs!E113</f>
        <v>4.6005</v>
      </c>
      <c r="Q113" s="219" t="n">
        <f aca="false">Inputs!L113</f>
        <v>0.0410000000000013</v>
      </c>
      <c r="R113" s="220"/>
      <c r="S113" s="221" t="n">
        <f aca="false">Inputs!BE113/1000</f>
        <v>0</v>
      </c>
      <c r="T113" s="221" t="e">
        <f aca="false">Inputs!AF113/1000-S113</f>
        <v>#REF!</v>
      </c>
      <c r="U113" s="221" t="n">
        <f aca="true">IF(ISERROR($A113),0,OFFSET(Options!$C$1,$A113+U$1,0)/1000)</f>
        <v>0</v>
      </c>
      <c r="V113" s="222" t="e">
        <f aca="false">SUM(S113:U113)</f>
        <v>#REF!</v>
      </c>
      <c r="W113" s="220"/>
      <c r="X113" s="214" t="n">
        <f aca="false">Inputs!BG113/10000</f>
        <v>0</v>
      </c>
      <c r="Y113" s="214" t="e">
        <f aca="false">Inputs!AR113/10000-X113</f>
        <v>#REF!</v>
      </c>
      <c r="Z113" s="214" t="n">
        <f aca="true">IF(ISERROR($A113),0,OFFSET(Options!$C$1,$A113+Z$1,0))</f>
        <v>0</v>
      </c>
      <c r="AA113" s="213" t="e">
        <f aca="false">SUM(X113:Z113)</f>
        <v>#REF!</v>
      </c>
      <c r="AB113" s="220"/>
      <c r="AC113" s="221" t="n">
        <f aca="false">Inputs!BF113/1000</f>
        <v>0</v>
      </c>
      <c r="AD113" s="221" t="e">
        <f aca="false">Inputs!AL113/1000-AC113</f>
        <v>#REF!</v>
      </c>
      <c r="AE113" s="221" t="n">
        <f aca="true">IF(ISERROR($A113),0,OFFSET(Options!$C$1,$A113+AE$1,0)/1000)</f>
        <v>0</v>
      </c>
      <c r="AF113" s="222" t="e">
        <f aca="false">SUM(AC113:AE113)</f>
        <v>#REF!</v>
      </c>
      <c r="AG113" s="220"/>
      <c r="AH113" s="213" t="e">
        <f aca="false">(#REF!+#REF!)/10000/100</f>
        <v>#REF!</v>
      </c>
    </row>
    <row r="114" customFormat="false" ht="15.75" hidden="false" customHeight="false" outlineLevel="0" collapsed="false">
      <c r="A114" s="162" t="e">
        <f aca="false">MATCH(C114,Options!$C:$C,0)</f>
        <v>#N/A</v>
      </c>
      <c r="B114" s="162" t="e">
        <f aca="false">MATCH(C114,Swaps!$C:$C,0)</f>
        <v>#N/A</v>
      </c>
      <c r="C114" s="163" t="n">
        <f aca="false">Inputs!C114</f>
        <v>40544</v>
      </c>
      <c r="D114" s="213" t="n">
        <f aca="false">Inputs!AV114</f>
        <v>0</v>
      </c>
      <c r="E114" s="214" t="n">
        <f aca="true">IF(ISERROR(B114),0,OFFSET(Swaps!$C$1,B114+$E$1,0))</f>
        <v>0</v>
      </c>
      <c r="F114" s="214" t="n">
        <f aca="true">IF(ISERROR(A114),0,OFFSET(Options!$C$1,A114+$F$1,0))</f>
        <v>0</v>
      </c>
      <c r="G114" s="214" t="n">
        <v>0</v>
      </c>
      <c r="H114" s="214" t="e">
        <f aca="false">AH114*Inputs!N114</f>
        <v>#REF!</v>
      </c>
      <c r="I114" s="214" t="e">
        <f aca="false">Inputs!AX114-G114-H114</f>
        <v>#REF!</v>
      </c>
      <c r="J114" s="213" t="e">
        <f aca="false">SUM(D114:I114)</f>
        <v>#REF!</v>
      </c>
      <c r="K114" s="215"/>
      <c r="L114" s="216" t="n">
        <v>0.462736838378355</v>
      </c>
      <c r="M114" s="215" t="e">
        <f aca="false">M113-J113</f>
        <v>#REF!</v>
      </c>
      <c r="N114" s="217" t="e">
        <f aca="false">J114*L114</f>
        <v>#REF!</v>
      </c>
      <c r="O114" s="215"/>
      <c r="P114" s="218" t="n">
        <f aca="false">Inputs!E114</f>
        <v>4.6305</v>
      </c>
      <c r="Q114" s="219" t="n">
        <f aca="false">Inputs!L114</f>
        <v>0.0410000000000004</v>
      </c>
      <c r="R114" s="220"/>
      <c r="S114" s="221" t="n">
        <f aca="false">Inputs!BE114/1000</f>
        <v>0</v>
      </c>
      <c r="T114" s="221" t="e">
        <f aca="false">Inputs!AF114/1000-S114</f>
        <v>#REF!</v>
      </c>
      <c r="U114" s="221" t="n">
        <f aca="true">IF(ISERROR($A114),0,OFFSET(Options!$C$1,$A114+U$1,0)/1000)</f>
        <v>0</v>
      </c>
      <c r="V114" s="222" t="e">
        <f aca="false">SUM(S114:U114)</f>
        <v>#REF!</v>
      </c>
      <c r="W114" s="220"/>
      <c r="X114" s="214" t="n">
        <f aca="false">Inputs!BG114/10000</f>
        <v>0</v>
      </c>
      <c r="Y114" s="214" t="e">
        <f aca="false">Inputs!AR114/10000-X114</f>
        <v>#REF!</v>
      </c>
      <c r="Z114" s="214" t="n">
        <f aca="true">IF(ISERROR($A114),0,OFFSET(Options!$C$1,$A114+Z$1,0))</f>
        <v>0</v>
      </c>
      <c r="AA114" s="213" t="e">
        <f aca="false">SUM(X114:Z114)</f>
        <v>#REF!</v>
      </c>
      <c r="AB114" s="220"/>
      <c r="AC114" s="221" t="n">
        <f aca="false">Inputs!BF114/1000</f>
        <v>0</v>
      </c>
      <c r="AD114" s="221" t="e">
        <f aca="false">Inputs!AL114/1000-AC114</f>
        <v>#REF!</v>
      </c>
      <c r="AE114" s="221" t="n">
        <f aca="true">IF(ISERROR($A114),0,OFFSET(Options!$C$1,$A114+AE$1,0)/1000)</f>
        <v>0</v>
      </c>
      <c r="AF114" s="222" t="e">
        <f aca="false">SUM(AC114:AE114)</f>
        <v>#REF!</v>
      </c>
      <c r="AG114" s="220"/>
      <c r="AH114" s="213" t="e">
        <f aca="false">(#REF!+#REF!)/10000/100</f>
        <v>#REF!</v>
      </c>
    </row>
    <row r="115" customFormat="false" ht="15.75" hidden="false" customHeight="false" outlineLevel="0" collapsed="false">
      <c r="A115" s="162" t="e">
        <f aca="false">MATCH(C115,Options!$C:$C,0)</f>
        <v>#N/A</v>
      </c>
      <c r="B115" s="162" t="e">
        <f aca="false">MATCH(C115,Swaps!$C:$C,0)</f>
        <v>#N/A</v>
      </c>
      <c r="C115" s="163" t="n">
        <f aca="false">Inputs!C115</f>
        <v>40575</v>
      </c>
      <c r="D115" s="213" t="n">
        <f aca="false">Inputs!AV115</f>
        <v>0</v>
      </c>
      <c r="E115" s="214" t="n">
        <f aca="true">IF(ISERROR(B115),0,OFFSET(Swaps!$C$1,B115+$E$1,0))</f>
        <v>0</v>
      </c>
      <c r="F115" s="214" t="n">
        <f aca="true">IF(ISERROR(A115),0,OFFSET(Options!$C$1,A115+$F$1,0))</f>
        <v>0</v>
      </c>
      <c r="G115" s="214" t="n">
        <v>0</v>
      </c>
      <c r="H115" s="214" t="e">
        <f aca="false">AH115*Inputs!N115</f>
        <v>#REF!</v>
      </c>
      <c r="I115" s="214" t="e">
        <f aca="false">Inputs!AX115-G115-H115</f>
        <v>#REF!</v>
      </c>
      <c r="J115" s="213" t="e">
        <f aca="false">SUM(D115:I115)</f>
        <v>#REF!</v>
      </c>
      <c r="K115" s="215"/>
      <c r="L115" s="216" t="n">
        <v>0.46012019368566</v>
      </c>
      <c r="M115" s="215" t="e">
        <f aca="false">M114-J114</f>
        <v>#REF!</v>
      </c>
      <c r="N115" s="217" t="e">
        <f aca="false">J115*L115</f>
        <v>#REF!</v>
      </c>
      <c r="O115" s="215"/>
      <c r="P115" s="218" t="n">
        <f aca="false">Inputs!E115</f>
        <v>4.5465</v>
      </c>
      <c r="Q115" s="219" t="n">
        <f aca="false">Inputs!L115</f>
        <v>0.0410000000000013</v>
      </c>
      <c r="R115" s="220"/>
      <c r="S115" s="221" t="n">
        <f aca="false">Inputs!BE115/1000</f>
        <v>0</v>
      </c>
      <c r="T115" s="221" t="e">
        <f aca="false">Inputs!AF115/1000-S115</f>
        <v>#REF!</v>
      </c>
      <c r="U115" s="221" t="n">
        <f aca="true">IF(ISERROR($A115),0,OFFSET(Options!$C$1,$A115+U$1,0)/1000)</f>
        <v>0</v>
      </c>
      <c r="V115" s="222" t="e">
        <f aca="false">SUM(S115:U115)</f>
        <v>#REF!</v>
      </c>
      <c r="W115" s="220"/>
      <c r="X115" s="214" t="n">
        <f aca="false">Inputs!BG115/10000</f>
        <v>0</v>
      </c>
      <c r="Y115" s="214" t="e">
        <f aca="false">Inputs!AR115/10000-X115</f>
        <v>#REF!</v>
      </c>
      <c r="Z115" s="214" t="n">
        <f aca="true">IF(ISERROR($A115),0,OFFSET(Options!$C$1,$A115+Z$1,0))</f>
        <v>0</v>
      </c>
      <c r="AA115" s="213" t="e">
        <f aca="false">SUM(X115:Z115)</f>
        <v>#REF!</v>
      </c>
      <c r="AB115" s="220"/>
      <c r="AC115" s="221" t="n">
        <f aca="false">Inputs!BF115/1000</f>
        <v>0</v>
      </c>
      <c r="AD115" s="221" t="e">
        <f aca="false">Inputs!AL115/1000-AC115</f>
        <v>#REF!</v>
      </c>
      <c r="AE115" s="221" t="n">
        <f aca="true">IF(ISERROR($A115),0,OFFSET(Options!$C$1,$A115+AE$1,0)/1000)</f>
        <v>0</v>
      </c>
      <c r="AF115" s="222" t="e">
        <f aca="false">SUM(AC115:AE115)</f>
        <v>#REF!</v>
      </c>
      <c r="AG115" s="220"/>
      <c r="AH115" s="213" t="e">
        <f aca="false">(#REF!+#REF!)/10000/100</f>
        <v>#REF!</v>
      </c>
    </row>
    <row r="116" customFormat="false" ht="15.75" hidden="false" customHeight="false" outlineLevel="0" collapsed="false">
      <c r="A116" s="162" t="e">
        <f aca="false">MATCH(C116,Options!$C:$C,0)</f>
        <v>#N/A</v>
      </c>
      <c r="B116" s="162" t="e">
        <f aca="false">MATCH(C116,Swaps!$C:$C,0)</f>
        <v>#N/A</v>
      </c>
      <c r="C116" s="163" t="n">
        <f aca="false">Inputs!C116</f>
        <v>40603</v>
      </c>
      <c r="D116" s="213" t="n">
        <f aca="false">Inputs!AV116</f>
        <v>0</v>
      </c>
      <c r="E116" s="214" t="n">
        <f aca="true">IF(ISERROR(B116),0,OFFSET(Swaps!$C$1,B116+$E$1,0))</f>
        <v>0</v>
      </c>
      <c r="F116" s="214" t="n">
        <f aca="true">IF(ISERROR(A116),0,OFFSET(Options!$C$1,A116+$F$1,0))</f>
        <v>0</v>
      </c>
      <c r="G116" s="214" t="n">
        <v>0</v>
      </c>
      <c r="H116" s="214" t="e">
        <f aca="false">AH116*Inputs!N116</f>
        <v>#REF!</v>
      </c>
      <c r="I116" s="214" t="e">
        <f aca="false">Inputs!AX116-G116-H116</f>
        <v>#REF!</v>
      </c>
      <c r="J116" s="213" t="e">
        <f aca="false">SUM(D116:I116)</f>
        <v>#REF!</v>
      </c>
      <c r="K116" s="215"/>
      <c r="L116" s="216" t="n">
        <v>0.457503548992962</v>
      </c>
      <c r="M116" s="215" t="e">
        <f aca="false">M115-J115</f>
        <v>#REF!</v>
      </c>
      <c r="N116" s="217" t="e">
        <f aca="false">J116*L116</f>
        <v>#REF!</v>
      </c>
      <c r="O116" s="215"/>
      <c r="P116" s="218" t="n">
        <f aca="false">Inputs!E116</f>
        <v>4.4115</v>
      </c>
      <c r="Q116" s="219" t="n">
        <f aca="false">Inputs!L116</f>
        <v>0.0410000000000013</v>
      </c>
      <c r="R116" s="220"/>
      <c r="S116" s="221" t="n">
        <f aca="false">Inputs!BE116/1000</f>
        <v>0</v>
      </c>
      <c r="T116" s="221" t="e">
        <f aca="false">Inputs!AF116/1000-S116</f>
        <v>#REF!</v>
      </c>
      <c r="U116" s="221" t="n">
        <f aca="true">IF(ISERROR($A116),0,OFFSET(Options!$C$1,$A116+U$1,0)/1000)</f>
        <v>0</v>
      </c>
      <c r="V116" s="222" t="e">
        <f aca="false">SUM(S116:U116)</f>
        <v>#REF!</v>
      </c>
      <c r="W116" s="220"/>
      <c r="X116" s="214" t="n">
        <f aca="false">Inputs!BG116/10000</f>
        <v>0</v>
      </c>
      <c r="Y116" s="214" t="e">
        <f aca="false">Inputs!AR116/10000-X116</f>
        <v>#REF!</v>
      </c>
      <c r="Z116" s="214" t="n">
        <f aca="true">IF(ISERROR($A116),0,OFFSET(Options!$C$1,$A116+Z$1,0))</f>
        <v>0</v>
      </c>
      <c r="AA116" s="213" t="e">
        <f aca="false">SUM(X116:Z116)</f>
        <v>#REF!</v>
      </c>
      <c r="AB116" s="220"/>
      <c r="AC116" s="221" t="n">
        <f aca="false">Inputs!BF116/1000</f>
        <v>0</v>
      </c>
      <c r="AD116" s="221" t="e">
        <f aca="false">Inputs!AL116/1000-AC116</f>
        <v>#REF!</v>
      </c>
      <c r="AE116" s="221" t="n">
        <f aca="true">IF(ISERROR($A116),0,OFFSET(Options!$C$1,$A116+AE$1,0)/1000)</f>
        <v>0</v>
      </c>
      <c r="AF116" s="222" t="e">
        <f aca="false">SUM(AC116:AE116)</f>
        <v>#REF!</v>
      </c>
      <c r="AG116" s="220"/>
      <c r="AH116" s="213" t="e">
        <f aca="false">(#REF!+#REF!)/10000/100</f>
        <v>#REF!</v>
      </c>
    </row>
    <row r="117" customFormat="false" ht="15.75" hidden="false" customHeight="false" outlineLevel="0" collapsed="false">
      <c r="A117" s="162" t="e">
        <f aca="false">MATCH(C117,Options!$C:$C,0)</f>
        <v>#N/A</v>
      </c>
      <c r="B117" s="162" t="e">
        <f aca="false">MATCH(C117,Swaps!$C:$C,0)</f>
        <v>#N/A</v>
      </c>
      <c r="C117" s="163" t="n">
        <f aca="false">Inputs!C117</f>
        <v>40634</v>
      </c>
      <c r="D117" s="213" t="n">
        <f aca="false">Inputs!AV117</f>
        <v>0</v>
      </c>
      <c r="E117" s="214" t="n">
        <f aca="true">IF(ISERROR(B117),0,OFFSET(Swaps!$C$1,B117+$E$1,0))</f>
        <v>0</v>
      </c>
      <c r="F117" s="214" t="n">
        <f aca="true">IF(ISERROR(A117),0,OFFSET(Options!$C$1,A117+$F$1,0))</f>
        <v>0</v>
      </c>
      <c r="G117" s="214" t="n">
        <v>0</v>
      </c>
      <c r="H117" s="214" t="e">
        <f aca="false">AH117*Inputs!N117</f>
        <v>#REF!</v>
      </c>
      <c r="I117" s="214" t="e">
        <f aca="false">Inputs!AX117-G117-H117</f>
        <v>#REF!</v>
      </c>
      <c r="J117" s="213" t="e">
        <f aca="false">SUM(D117:I117)</f>
        <v>#REF!</v>
      </c>
      <c r="K117" s="215"/>
      <c r="L117" s="216" t="n">
        <v>0.456067091983827</v>
      </c>
      <c r="M117" s="215" t="e">
        <f aca="false">M116-J116</f>
        <v>#REF!</v>
      </c>
      <c r="N117" s="217" t="e">
        <f aca="false">J117*L117</f>
        <v>#REF!</v>
      </c>
      <c r="O117" s="215"/>
      <c r="P117" s="218" t="n">
        <f aca="false">Inputs!E117</f>
        <v>4.2615</v>
      </c>
      <c r="Q117" s="219" t="n">
        <f aca="false">Inputs!L117</f>
        <v>0.0410000000000004</v>
      </c>
      <c r="R117" s="220"/>
      <c r="S117" s="221" t="n">
        <f aca="false">Inputs!BE117/1000</f>
        <v>0</v>
      </c>
      <c r="T117" s="221" t="e">
        <f aca="false">Inputs!AF117/1000-S117</f>
        <v>#REF!</v>
      </c>
      <c r="U117" s="221" t="n">
        <f aca="true">IF(ISERROR($A117),0,OFFSET(Options!$C$1,$A117+U$1,0)/1000)</f>
        <v>0</v>
      </c>
      <c r="V117" s="222" t="e">
        <f aca="false">SUM(S117:U117)</f>
        <v>#REF!</v>
      </c>
      <c r="W117" s="220"/>
      <c r="X117" s="214" t="n">
        <f aca="false">Inputs!BG117/10000</f>
        <v>0</v>
      </c>
      <c r="Y117" s="214" t="e">
        <f aca="false">Inputs!AR117/10000-X117</f>
        <v>#REF!</v>
      </c>
      <c r="Z117" s="214" t="n">
        <f aca="true">IF(ISERROR($A117),0,OFFSET(Options!$C$1,$A117+Z$1,0))</f>
        <v>0</v>
      </c>
      <c r="AA117" s="213" t="e">
        <f aca="false">SUM(X117:Z117)</f>
        <v>#REF!</v>
      </c>
      <c r="AB117" s="220"/>
      <c r="AC117" s="221" t="n">
        <f aca="false">Inputs!BF117/1000</f>
        <v>0</v>
      </c>
      <c r="AD117" s="221" t="e">
        <f aca="false">Inputs!AL117/1000-AC117</f>
        <v>#REF!</v>
      </c>
      <c r="AE117" s="221" t="n">
        <f aca="true">IF(ISERROR($A117),0,OFFSET(Options!$C$1,$A117+AE$1,0)/1000)</f>
        <v>0</v>
      </c>
      <c r="AF117" s="222" t="e">
        <f aca="false">SUM(AC117:AE117)</f>
        <v>#REF!</v>
      </c>
      <c r="AG117" s="220"/>
      <c r="AH117" s="213" t="e">
        <f aca="false">(#REF!+#REF!)/10000/100</f>
        <v>#REF!</v>
      </c>
    </row>
    <row r="118" customFormat="false" ht="15.75" hidden="false" customHeight="false" outlineLevel="0" collapsed="false">
      <c r="D118" s="213"/>
      <c r="E118" s="214"/>
      <c r="F118" s="214"/>
      <c r="G118" s="214"/>
      <c r="H118" s="214"/>
      <c r="I118" s="214"/>
      <c r="J118" s="213"/>
      <c r="K118" s="215"/>
      <c r="L118" s="216" t="n">
        <v>0.456089009755094</v>
      </c>
      <c r="M118" s="215"/>
      <c r="N118" s="217"/>
      <c r="O118" s="215"/>
      <c r="P118" s="218"/>
      <c r="Q118" s="219"/>
      <c r="R118" s="220"/>
      <c r="S118" s="221"/>
      <c r="T118" s="221"/>
      <c r="U118" s="221"/>
      <c r="V118" s="222"/>
      <c r="W118" s="220"/>
      <c r="X118" s="214"/>
      <c r="Y118" s="214"/>
      <c r="Z118" s="214"/>
      <c r="AA118" s="213"/>
      <c r="AB118" s="220"/>
      <c r="AC118" s="221"/>
      <c r="AD118" s="221"/>
      <c r="AE118" s="221"/>
      <c r="AF118" s="222"/>
      <c r="AG118" s="220"/>
      <c r="AH118" s="213"/>
    </row>
    <row r="119" customFormat="false" ht="15.75" hidden="false" customHeight="false" outlineLevel="0" collapsed="false">
      <c r="D119" s="213"/>
      <c r="E119" s="214"/>
      <c r="F119" s="214"/>
      <c r="G119" s="214"/>
      <c r="H119" s="214"/>
      <c r="I119" s="214"/>
      <c r="J119" s="213"/>
      <c r="K119" s="215"/>
      <c r="L119" s="216" t="n">
        <v>0.453651079197338</v>
      </c>
      <c r="M119" s="215"/>
      <c r="N119" s="217"/>
      <c r="O119" s="215"/>
      <c r="P119" s="218"/>
      <c r="Q119" s="219"/>
      <c r="R119" s="220"/>
      <c r="S119" s="221"/>
      <c r="T119" s="221"/>
      <c r="U119" s="221"/>
      <c r="V119" s="222"/>
      <c r="W119" s="220"/>
      <c r="X119" s="214"/>
      <c r="Y119" s="214"/>
      <c r="Z119" s="214"/>
      <c r="AA119" s="213"/>
      <c r="AB119" s="220"/>
      <c r="AC119" s="221"/>
      <c r="AD119" s="221"/>
      <c r="AE119" s="221"/>
      <c r="AF119" s="222"/>
      <c r="AG119" s="220"/>
      <c r="AH119" s="213"/>
    </row>
    <row r="120" customFormat="false" ht="15.75" hidden="false" customHeight="false" outlineLevel="0" collapsed="false">
      <c r="D120" s="213"/>
      <c r="E120" s="214"/>
      <c r="F120" s="214"/>
      <c r="G120" s="214"/>
      <c r="H120" s="214"/>
      <c r="I120" s="214"/>
      <c r="J120" s="213"/>
      <c r="K120" s="215"/>
      <c r="L120" s="216" t="n">
        <v>0.453651079197338</v>
      </c>
      <c r="M120" s="215"/>
      <c r="N120" s="217"/>
      <c r="O120" s="215"/>
      <c r="P120" s="218"/>
      <c r="Q120" s="219"/>
      <c r="R120" s="220"/>
      <c r="S120" s="221"/>
      <c r="T120" s="221"/>
      <c r="U120" s="221"/>
      <c r="V120" s="222"/>
      <c r="W120" s="220"/>
      <c r="X120" s="214"/>
      <c r="Y120" s="214"/>
      <c r="Z120" s="214"/>
      <c r="AA120" s="213"/>
      <c r="AB120" s="220"/>
      <c r="AC120" s="221"/>
      <c r="AD120" s="221"/>
      <c r="AE120" s="221"/>
      <c r="AF120" s="222"/>
      <c r="AG120" s="220"/>
      <c r="AH120" s="213"/>
    </row>
    <row r="121" customFormat="false" ht="15.75" hidden="false" customHeight="false" outlineLevel="0" collapsed="false">
      <c r="D121" s="213"/>
      <c r="E121" s="214"/>
      <c r="F121" s="214"/>
      <c r="G121" s="214"/>
      <c r="H121" s="214"/>
      <c r="I121" s="214"/>
      <c r="J121" s="213"/>
      <c r="K121" s="215"/>
      <c r="L121" s="216" t="n">
        <v>0.45243211391846</v>
      </c>
      <c r="M121" s="215"/>
      <c r="N121" s="217"/>
      <c r="O121" s="215"/>
      <c r="P121" s="218"/>
      <c r="Q121" s="219"/>
      <c r="R121" s="220"/>
      <c r="S121" s="221"/>
      <c r="T121" s="221"/>
      <c r="U121" s="221"/>
      <c r="V121" s="222"/>
      <c r="W121" s="220"/>
      <c r="X121" s="214"/>
      <c r="Y121" s="214"/>
      <c r="Z121" s="214"/>
      <c r="AA121" s="213"/>
      <c r="AB121" s="220"/>
      <c r="AC121" s="221"/>
      <c r="AD121" s="221"/>
      <c r="AE121" s="221"/>
      <c r="AF121" s="222"/>
      <c r="AG121" s="220"/>
      <c r="AH121" s="213"/>
    </row>
    <row r="122" customFormat="false" ht="15.75" hidden="false" customHeight="false" outlineLevel="0" collapsed="false">
      <c r="D122" s="213"/>
      <c r="E122" s="214"/>
      <c r="F122" s="214"/>
      <c r="G122" s="214"/>
      <c r="H122" s="214"/>
      <c r="I122" s="214"/>
      <c r="J122" s="213"/>
      <c r="K122" s="215"/>
      <c r="L122" s="216" t="n">
        <v>0.450286701307984</v>
      </c>
      <c r="M122" s="215"/>
      <c r="N122" s="217"/>
      <c r="O122" s="215"/>
      <c r="P122" s="218"/>
      <c r="Q122" s="219"/>
      <c r="R122" s="220"/>
      <c r="S122" s="221"/>
      <c r="T122" s="221"/>
      <c r="U122" s="221"/>
      <c r="V122" s="222"/>
      <c r="W122" s="220"/>
      <c r="X122" s="214"/>
      <c r="Y122" s="214"/>
      <c r="Z122" s="214"/>
      <c r="AA122" s="213"/>
      <c r="AB122" s="220"/>
      <c r="AC122" s="221"/>
      <c r="AD122" s="221"/>
      <c r="AE122" s="221"/>
      <c r="AF122" s="222"/>
      <c r="AG122" s="220"/>
      <c r="AH122" s="213"/>
    </row>
    <row r="123" customFormat="false" ht="15.75" hidden="false" customHeight="false" outlineLevel="0" collapsed="false">
      <c r="D123" s="213"/>
      <c r="E123" s="214"/>
      <c r="F123" s="214"/>
      <c r="G123" s="214"/>
      <c r="H123" s="214"/>
      <c r="I123" s="214"/>
      <c r="J123" s="213"/>
      <c r="K123" s="215"/>
      <c r="L123" s="216" t="n">
        <v>0.437898945586603</v>
      </c>
      <c r="M123" s="215"/>
      <c r="N123" s="217"/>
      <c r="O123" s="215"/>
      <c r="P123" s="218"/>
      <c r="Q123" s="219"/>
      <c r="R123" s="220"/>
      <c r="S123" s="221"/>
      <c r="T123" s="221"/>
      <c r="U123" s="221"/>
      <c r="V123" s="222"/>
      <c r="W123" s="220"/>
      <c r="X123" s="214"/>
      <c r="Y123" s="214"/>
      <c r="Z123" s="214"/>
      <c r="AA123" s="213"/>
      <c r="AB123" s="220"/>
      <c r="AC123" s="221"/>
      <c r="AD123" s="221"/>
      <c r="AE123" s="221"/>
      <c r="AF123" s="222"/>
      <c r="AG123" s="220"/>
      <c r="AH123" s="213"/>
    </row>
    <row r="124" customFormat="false" ht="15.75" hidden="false" customHeight="false" outlineLevel="0" collapsed="false">
      <c r="D124" s="213"/>
      <c r="E124" s="214"/>
      <c r="F124" s="214"/>
      <c r="G124" s="214"/>
      <c r="H124" s="214"/>
      <c r="I124" s="214"/>
      <c r="J124" s="213"/>
      <c r="K124" s="215"/>
      <c r="L124" s="216" t="n">
        <v>0.422507612210558</v>
      </c>
      <c r="M124" s="215"/>
      <c r="N124" s="217"/>
      <c r="O124" s="215"/>
      <c r="P124" s="218"/>
      <c r="Q124" s="219"/>
      <c r="R124" s="220"/>
      <c r="S124" s="221"/>
      <c r="T124" s="221"/>
      <c r="U124" s="221"/>
      <c r="V124" s="222"/>
      <c r="W124" s="220"/>
      <c r="X124" s="214"/>
      <c r="Y124" s="214"/>
      <c r="Z124" s="214"/>
      <c r="AA124" s="213"/>
      <c r="AB124" s="220"/>
      <c r="AC124" s="221"/>
      <c r="AD124" s="221"/>
      <c r="AE124" s="221"/>
      <c r="AF124" s="222"/>
      <c r="AG124" s="220"/>
      <c r="AH124" s="213"/>
    </row>
    <row r="125" customFormat="false" ht="15.75" hidden="false" customHeight="false" outlineLevel="0" collapsed="false">
      <c r="D125" s="213"/>
      <c r="E125" s="214"/>
      <c r="F125" s="214"/>
      <c r="G125" s="214"/>
      <c r="H125" s="214"/>
      <c r="I125" s="214"/>
      <c r="J125" s="213"/>
      <c r="K125" s="215"/>
      <c r="L125" s="216" t="n">
        <v>0.459803228993502</v>
      </c>
      <c r="M125" s="215"/>
      <c r="N125" s="217"/>
      <c r="O125" s="215"/>
      <c r="P125" s="218"/>
      <c r="Q125" s="219"/>
      <c r="R125" s="220"/>
      <c r="S125" s="221"/>
      <c r="T125" s="221"/>
      <c r="U125" s="221"/>
      <c r="V125" s="222"/>
      <c r="W125" s="220"/>
      <c r="X125" s="214"/>
      <c r="Y125" s="214"/>
      <c r="Z125" s="214"/>
      <c r="AA125" s="213"/>
      <c r="AB125" s="220"/>
      <c r="AC125" s="221"/>
      <c r="AD125" s="221"/>
      <c r="AE125" s="221"/>
      <c r="AF125" s="222"/>
      <c r="AG125" s="220"/>
      <c r="AH125" s="213"/>
    </row>
    <row r="126" customFormat="false" ht="15.75" hidden="false" customHeight="false" outlineLevel="0" collapsed="false">
      <c r="D126" s="213"/>
      <c r="E126" s="214"/>
      <c r="F126" s="214"/>
      <c r="G126" s="214"/>
      <c r="H126" s="214"/>
      <c r="I126" s="214"/>
      <c r="J126" s="213"/>
      <c r="K126" s="215"/>
      <c r="L126" s="216" t="n">
        <v>0.454880160370646</v>
      </c>
      <c r="M126" s="215"/>
      <c r="N126" s="217"/>
      <c r="O126" s="215"/>
      <c r="P126" s="218"/>
      <c r="Q126" s="219"/>
      <c r="R126" s="220"/>
      <c r="S126" s="221"/>
      <c r="T126" s="221"/>
      <c r="U126" s="221"/>
      <c r="V126" s="222"/>
      <c r="W126" s="220"/>
      <c r="X126" s="214"/>
      <c r="Y126" s="214"/>
      <c r="Z126" s="214"/>
      <c r="AA126" s="213"/>
      <c r="AB126" s="220"/>
      <c r="AC126" s="221"/>
      <c r="AD126" s="221"/>
      <c r="AE126" s="221"/>
      <c r="AF126" s="222"/>
      <c r="AG126" s="220"/>
      <c r="AH126" s="213"/>
    </row>
    <row r="127" customFormat="false" ht="15.75" hidden="false" customHeight="false" outlineLevel="0" collapsed="false">
      <c r="D127" s="213"/>
      <c r="E127" s="214"/>
      <c r="F127" s="214"/>
      <c r="G127" s="214"/>
      <c r="H127" s="214"/>
      <c r="I127" s="214"/>
      <c r="J127" s="213"/>
      <c r="K127" s="215"/>
      <c r="L127" s="216" t="n">
        <v>0.45226351567795</v>
      </c>
      <c r="M127" s="215"/>
      <c r="N127" s="217"/>
      <c r="O127" s="215"/>
      <c r="P127" s="218"/>
      <c r="Q127" s="219"/>
      <c r="R127" s="220"/>
      <c r="S127" s="221"/>
      <c r="T127" s="221"/>
      <c r="U127" s="221"/>
      <c r="V127" s="222"/>
      <c r="W127" s="220"/>
      <c r="X127" s="214"/>
      <c r="Y127" s="214"/>
      <c r="Z127" s="214"/>
      <c r="AA127" s="213"/>
      <c r="AB127" s="220"/>
      <c r="AC127" s="221"/>
      <c r="AD127" s="221"/>
      <c r="AE127" s="221"/>
      <c r="AF127" s="222"/>
      <c r="AG127" s="220"/>
      <c r="AH127" s="213"/>
    </row>
    <row r="128" customFormat="false" ht="15.75" hidden="false" customHeight="false" outlineLevel="0" collapsed="false">
      <c r="D128" s="213"/>
      <c r="E128" s="214"/>
      <c r="F128" s="214"/>
      <c r="G128" s="214"/>
      <c r="H128" s="214"/>
      <c r="I128" s="214"/>
      <c r="J128" s="213"/>
      <c r="K128" s="215"/>
      <c r="L128" s="216" t="n">
        <v>0.449646870985255</v>
      </c>
      <c r="M128" s="215"/>
      <c r="N128" s="217"/>
      <c r="O128" s="215"/>
      <c r="P128" s="218"/>
      <c r="Q128" s="219"/>
      <c r="R128" s="220"/>
      <c r="S128" s="221"/>
      <c r="T128" s="221"/>
      <c r="U128" s="221"/>
      <c r="V128" s="222"/>
      <c r="W128" s="220"/>
      <c r="X128" s="214"/>
      <c r="Y128" s="214"/>
      <c r="Z128" s="214"/>
      <c r="AA128" s="213"/>
      <c r="AB128" s="220"/>
      <c r="AC128" s="221"/>
      <c r="AD128" s="221"/>
      <c r="AE128" s="221"/>
      <c r="AF128" s="222"/>
      <c r="AG128" s="220"/>
      <c r="AH128" s="213"/>
    </row>
    <row r="129" customFormat="false" ht="15.75" hidden="false" customHeight="false" outlineLevel="0" collapsed="false">
      <c r="D129" s="213"/>
      <c r="E129" s="214"/>
      <c r="F129" s="214"/>
      <c r="G129" s="214"/>
      <c r="H129" s="214"/>
      <c r="I129" s="214"/>
      <c r="J129" s="213"/>
      <c r="K129" s="215"/>
      <c r="L129" s="216" t="n">
        <v>0.44821041397612</v>
      </c>
      <c r="M129" s="215"/>
      <c r="N129" s="217"/>
      <c r="O129" s="215"/>
      <c r="P129" s="218"/>
      <c r="Q129" s="219"/>
      <c r="R129" s="220"/>
      <c r="S129" s="221"/>
      <c r="T129" s="221"/>
      <c r="U129" s="221"/>
      <c r="V129" s="222"/>
      <c r="W129" s="220"/>
      <c r="X129" s="214"/>
      <c r="Y129" s="214"/>
      <c r="Z129" s="214"/>
      <c r="AA129" s="213"/>
      <c r="AB129" s="220"/>
      <c r="AC129" s="221"/>
      <c r="AD129" s="221"/>
      <c r="AE129" s="221"/>
      <c r="AF129" s="222"/>
      <c r="AG129" s="220"/>
      <c r="AH129" s="213"/>
    </row>
    <row r="130" customFormat="false" ht="15.75" hidden="false" customHeight="false" outlineLevel="0" collapsed="false">
      <c r="D130" s="213"/>
      <c r="E130" s="214"/>
      <c r="F130" s="214"/>
      <c r="G130" s="214"/>
      <c r="H130" s="214"/>
      <c r="I130" s="214"/>
      <c r="J130" s="213"/>
      <c r="K130" s="215"/>
      <c r="L130" s="216" t="n">
        <v>0.448232331747386</v>
      </c>
      <c r="M130" s="215"/>
      <c r="N130" s="217"/>
      <c r="O130" s="215"/>
      <c r="P130" s="218"/>
      <c r="Q130" s="219"/>
      <c r="R130" s="220"/>
      <c r="S130" s="221"/>
      <c r="T130" s="221"/>
      <c r="U130" s="221"/>
      <c r="V130" s="222"/>
      <c r="W130" s="220"/>
      <c r="X130" s="214"/>
      <c r="Y130" s="214"/>
      <c r="Z130" s="214"/>
      <c r="AA130" s="213"/>
      <c r="AB130" s="220"/>
      <c r="AC130" s="221"/>
      <c r="AD130" s="221"/>
      <c r="AE130" s="221"/>
      <c r="AF130" s="222"/>
      <c r="AG130" s="220"/>
      <c r="AH130" s="213"/>
    </row>
    <row r="131" customFormat="false" ht="15.75" hidden="false" customHeight="false" outlineLevel="0" collapsed="false">
      <c r="D131" s="213"/>
      <c r="E131" s="214"/>
      <c r="F131" s="214"/>
      <c r="G131" s="214"/>
      <c r="H131" s="214"/>
      <c r="I131" s="214"/>
      <c r="J131" s="213"/>
      <c r="K131" s="215"/>
      <c r="L131" s="216" t="n">
        <v>0.445794401189629</v>
      </c>
      <c r="M131" s="215"/>
      <c r="N131" s="217"/>
      <c r="O131" s="215"/>
      <c r="P131" s="218"/>
      <c r="Q131" s="219"/>
      <c r="R131" s="220"/>
      <c r="S131" s="221"/>
      <c r="T131" s="221"/>
      <c r="U131" s="221"/>
      <c r="V131" s="222"/>
      <c r="W131" s="220"/>
      <c r="X131" s="214"/>
      <c r="Y131" s="214"/>
      <c r="Z131" s="214"/>
      <c r="AA131" s="213"/>
      <c r="AB131" s="220"/>
      <c r="AC131" s="221"/>
      <c r="AD131" s="221"/>
      <c r="AE131" s="221"/>
      <c r="AF131" s="222"/>
      <c r="AG131" s="220"/>
      <c r="AH131" s="213"/>
    </row>
    <row r="132" customFormat="false" ht="15.75" hidden="false" customHeight="false" outlineLevel="0" collapsed="false">
      <c r="D132" s="213"/>
      <c r="E132" s="214"/>
      <c r="F132" s="214"/>
      <c r="G132" s="214"/>
      <c r="H132" s="214"/>
      <c r="I132" s="214"/>
      <c r="J132" s="213"/>
      <c r="K132" s="215"/>
      <c r="L132" s="216" t="n">
        <v>0.445794401189629</v>
      </c>
      <c r="M132" s="215"/>
      <c r="N132" s="217"/>
      <c r="O132" s="215"/>
      <c r="P132" s="218"/>
      <c r="Q132" s="219"/>
      <c r="R132" s="220"/>
      <c r="S132" s="221"/>
      <c r="T132" s="221"/>
      <c r="U132" s="221"/>
      <c r="V132" s="222"/>
      <c r="W132" s="220"/>
      <c r="X132" s="214"/>
      <c r="Y132" s="214"/>
      <c r="Z132" s="214"/>
      <c r="AA132" s="213"/>
      <c r="AB132" s="220"/>
      <c r="AC132" s="221"/>
      <c r="AD132" s="221"/>
      <c r="AE132" s="221"/>
      <c r="AF132" s="222"/>
      <c r="AG132" s="220"/>
      <c r="AH132" s="213"/>
    </row>
    <row r="133" customFormat="false" ht="15.75" hidden="false" customHeight="false" outlineLevel="0" collapsed="false">
      <c r="D133" s="213"/>
      <c r="E133" s="214"/>
      <c r="F133" s="214"/>
      <c r="G133" s="214"/>
      <c r="H133" s="214"/>
      <c r="I133" s="214"/>
      <c r="J133" s="213"/>
      <c r="K133" s="215"/>
      <c r="L133" s="216" t="n">
        <v>0.444575435910751</v>
      </c>
      <c r="M133" s="215"/>
      <c r="N133" s="217"/>
      <c r="O133" s="215"/>
      <c r="P133" s="218"/>
      <c r="Q133" s="219"/>
      <c r="R133" s="220"/>
      <c r="S133" s="221"/>
      <c r="T133" s="221"/>
      <c r="U133" s="221"/>
      <c r="V133" s="222"/>
      <c r="W133" s="220"/>
      <c r="X133" s="214"/>
      <c r="Y133" s="214"/>
      <c r="Z133" s="214"/>
      <c r="AA133" s="213"/>
      <c r="AB133" s="220"/>
      <c r="AC133" s="221"/>
      <c r="AD133" s="221"/>
      <c r="AE133" s="221"/>
      <c r="AF133" s="222"/>
      <c r="AG133" s="220"/>
      <c r="AH133" s="213"/>
    </row>
    <row r="134" customFormat="false" ht="15.75" hidden="false" customHeight="false" outlineLevel="0" collapsed="false">
      <c r="D134" s="213"/>
      <c r="E134" s="214"/>
      <c r="F134" s="214"/>
      <c r="G134" s="214"/>
      <c r="H134" s="214"/>
      <c r="I134" s="214"/>
      <c r="J134" s="213"/>
      <c r="K134" s="215"/>
      <c r="L134" s="216" t="n">
        <v>0.442430023300277</v>
      </c>
      <c r="M134" s="215"/>
      <c r="N134" s="217"/>
      <c r="O134" s="215"/>
      <c r="P134" s="218"/>
      <c r="Q134" s="219"/>
      <c r="R134" s="220"/>
      <c r="S134" s="221"/>
      <c r="T134" s="221"/>
      <c r="U134" s="221"/>
      <c r="V134" s="222"/>
      <c r="W134" s="220"/>
      <c r="X134" s="214"/>
      <c r="Y134" s="214"/>
      <c r="Z134" s="214"/>
      <c r="AA134" s="213"/>
      <c r="AB134" s="220"/>
      <c r="AC134" s="221"/>
      <c r="AD134" s="221"/>
      <c r="AE134" s="221"/>
      <c r="AF134" s="222"/>
      <c r="AG134" s="220"/>
      <c r="AH134" s="213"/>
    </row>
    <row r="135" customFormat="false" ht="15.75" hidden="false" customHeight="false" outlineLevel="0" collapsed="false">
      <c r="D135" s="213"/>
      <c r="E135" s="214"/>
      <c r="F135" s="214"/>
      <c r="G135" s="214"/>
      <c r="H135" s="214"/>
      <c r="I135" s="214"/>
      <c r="J135" s="213"/>
      <c r="K135" s="215"/>
      <c r="L135" s="216" t="n">
        <v>0.430042267578895</v>
      </c>
      <c r="M135" s="215"/>
      <c r="N135" s="217"/>
      <c r="O135" s="215"/>
      <c r="P135" s="218"/>
      <c r="Q135" s="219"/>
      <c r="R135" s="220"/>
      <c r="S135" s="221"/>
      <c r="T135" s="221"/>
      <c r="U135" s="221"/>
      <c r="V135" s="222"/>
      <c r="W135" s="220"/>
      <c r="X135" s="214"/>
      <c r="Y135" s="214"/>
      <c r="Z135" s="214"/>
      <c r="AA135" s="213"/>
      <c r="AB135" s="220"/>
      <c r="AC135" s="221"/>
      <c r="AD135" s="221"/>
      <c r="AE135" s="221"/>
      <c r="AF135" s="222"/>
      <c r="AG135" s="220"/>
      <c r="AH135" s="213"/>
    </row>
    <row r="136" customFormat="false" ht="15.75" hidden="false" customHeight="false" outlineLevel="0" collapsed="false">
      <c r="D136" s="213"/>
      <c r="E136" s="214"/>
      <c r="F136" s="214"/>
      <c r="G136" s="214"/>
      <c r="H136" s="214"/>
      <c r="I136" s="214"/>
      <c r="J136" s="213"/>
      <c r="K136" s="215"/>
      <c r="L136" s="216" t="n">
        <v>0.41465093420285</v>
      </c>
      <c r="M136" s="215"/>
      <c r="N136" s="217"/>
      <c r="O136" s="215"/>
      <c r="P136" s="218"/>
      <c r="Q136" s="219"/>
      <c r="R136" s="220"/>
      <c r="S136" s="221"/>
      <c r="T136" s="221"/>
      <c r="U136" s="221"/>
      <c r="V136" s="222"/>
      <c r="W136" s="220"/>
      <c r="X136" s="214"/>
      <c r="Y136" s="214"/>
      <c r="Z136" s="214"/>
      <c r="AA136" s="213"/>
      <c r="AB136" s="220"/>
      <c r="AC136" s="221"/>
      <c r="AD136" s="221"/>
      <c r="AE136" s="221"/>
      <c r="AF136" s="222"/>
      <c r="AG136" s="220"/>
      <c r="AH136" s="213"/>
    </row>
    <row r="137" customFormat="false" ht="15.75" hidden="false" customHeight="false" outlineLevel="0" collapsed="false">
      <c r="D137" s="213"/>
      <c r="E137" s="214"/>
      <c r="F137" s="214"/>
      <c r="G137" s="214"/>
      <c r="H137" s="214"/>
      <c r="I137" s="214"/>
      <c r="J137" s="213"/>
      <c r="K137" s="215"/>
      <c r="L137" s="216" t="n">
        <v>0.451946550985793</v>
      </c>
      <c r="M137" s="215"/>
      <c r="N137" s="217"/>
      <c r="O137" s="215"/>
      <c r="P137" s="218"/>
      <c r="Q137" s="219"/>
      <c r="R137" s="220"/>
      <c r="S137" s="221"/>
      <c r="T137" s="221"/>
      <c r="U137" s="221"/>
      <c r="V137" s="222"/>
      <c r="W137" s="220"/>
      <c r="X137" s="214"/>
      <c r="Y137" s="214"/>
      <c r="Z137" s="214"/>
      <c r="AA137" s="213"/>
      <c r="AB137" s="220"/>
      <c r="AC137" s="221"/>
      <c r="AD137" s="221"/>
      <c r="AE137" s="221"/>
      <c r="AF137" s="222"/>
      <c r="AG137" s="220"/>
      <c r="AH137" s="213"/>
    </row>
    <row r="138" customFormat="false" ht="15.75" hidden="false" customHeight="false" outlineLevel="0" collapsed="false">
      <c r="D138" s="213"/>
      <c r="E138" s="214"/>
      <c r="F138" s="214"/>
      <c r="G138" s="214"/>
      <c r="H138" s="214"/>
      <c r="I138" s="214"/>
      <c r="J138" s="213"/>
      <c r="K138" s="215"/>
      <c r="L138" s="216" t="n">
        <v>0.447023482362938</v>
      </c>
      <c r="M138" s="215"/>
      <c r="N138" s="217"/>
      <c r="O138" s="215"/>
      <c r="P138" s="218"/>
      <c r="Q138" s="219"/>
      <c r="R138" s="220"/>
      <c r="S138" s="221"/>
      <c r="T138" s="221"/>
      <c r="U138" s="221"/>
      <c r="V138" s="222"/>
      <c r="W138" s="220"/>
      <c r="X138" s="214"/>
      <c r="Y138" s="214"/>
      <c r="Z138" s="214"/>
      <c r="AA138" s="213"/>
      <c r="AB138" s="220"/>
      <c r="AC138" s="221"/>
      <c r="AD138" s="221"/>
      <c r="AE138" s="221"/>
      <c r="AF138" s="222"/>
      <c r="AG138" s="220"/>
      <c r="AH138" s="213"/>
    </row>
    <row r="139" customFormat="false" ht="15.75" hidden="false" customHeight="false" outlineLevel="0" collapsed="false">
      <c r="D139" s="213"/>
      <c r="E139" s="214"/>
      <c r="F139" s="214"/>
      <c r="G139" s="214"/>
      <c r="H139" s="214"/>
      <c r="I139" s="214"/>
      <c r="J139" s="213"/>
      <c r="K139" s="215"/>
      <c r="L139" s="216" t="n">
        <v>0.444406837670242</v>
      </c>
      <c r="M139" s="215"/>
      <c r="N139" s="217"/>
      <c r="O139" s="215"/>
      <c r="P139" s="218"/>
      <c r="Q139" s="219"/>
      <c r="R139" s="220"/>
      <c r="S139" s="221"/>
      <c r="T139" s="221"/>
      <c r="U139" s="221"/>
      <c r="V139" s="222"/>
      <c r="W139" s="220"/>
      <c r="X139" s="214"/>
      <c r="Y139" s="214"/>
      <c r="Z139" s="214"/>
      <c r="AA139" s="213"/>
      <c r="AB139" s="220"/>
      <c r="AC139" s="221"/>
      <c r="AD139" s="221"/>
      <c r="AE139" s="221"/>
      <c r="AF139" s="222"/>
      <c r="AG139" s="220"/>
      <c r="AH139" s="213"/>
    </row>
    <row r="140" customFormat="false" ht="15.75" hidden="false" customHeight="false" outlineLevel="0" collapsed="false">
      <c r="D140" s="213"/>
      <c r="E140" s="214"/>
      <c r="F140" s="214"/>
      <c r="G140" s="214"/>
      <c r="H140" s="214"/>
      <c r="I140" s="214"/>
      <c r="J140" s="213"/>
      <c r="K140" s="215"/>
      <c r="L140" s="216" t="n">
        <v>0.441790192977546</v>
      </c>
      <c r="M140" s="215"/>
      <c r="N140" s="217"/>
      <c r="O140" s="215"/>
      <c r="P140" s="218"/>
      <c r="Q140" s="219"/>
      <c r="R140" s="220"/>
      <c r="S140" s="221"/>
      <c r="T140" s="221"/>
      <c r="U140" s="221"/>
      <c r="V140" s="222"/>
      <c r="W140" s="220"/>
      <c r="X140" s="214"/>
      <c r="Y140" s="214"/>
      <c r="Z140" s="214"/>
      <c r="AA140" s="213"/>
      <c r="AB140" s="220"/>
      <c r="AC140" s="221"/>
      <c r="AD140" s="221"/>
      <c r="AE140" s="221"/>
      <c r="AF140" s="222"/>
      <c r="AG140" s="220"/>
      <c r="AH140" s="213"/>
    </row>
    <row r="141" customFormat="false" ht="15.75" hidden="false" customHeight="false" outlineLevel="0" collapsed="false">
      <c r="D141" s="213"/>
      <c r="E141" s="214"/>
      <c r="F141" s="214"/>
      <c r="G141" s="214"/>
      <c r="H141" s="214"/>
      <c r="I141" s="214"/>
      <c r="J141" s="213"/>
      <c r="K141" s="215"/>
      <c r="L141" s="216" t="n">
        <v>0.440353735968412</v>
      </c>
      <c r="M141" s="215"/>
      <c r="N141" s="217"/>
      <c r="O141" s="215"/>
      <c r="P141" s="218"/>
      <c r="Q141" s="219"/>
      <c r="R141" s="220"/>
      <c r="S141" s="221"/>
      <c r="T141" s="221"/>
      <c r="U141" s="221"/>
      <c r="V141" s="222"/>
      <c r="W141" s="220"/>
      <c r="X141" s="214"/>
      <c r="Y141" s="214"/>
      <c r="Z141" s="214"/>
      <c r="AA141" s="213"/>
      <c r="AB141" s="220"/>
      <c r="AC141" s="221"/>
      <c r="AD141" s="221"/>
      <c r="AE141" s="221"/>
      <c r="AF141" s="222"/>
      <c r="AG141" s="220"/>
      <c r="AH141" s="213"/>
    </row>
    <row r="142" customFormat="false" ht="15.75" hidden="false" customHeight="false" outlineLevel="0" collapsed="false">
      <c r="D142" s="213"/>
      <c r="E142" s="214"/>
      <c r="F142" s="214"/>
      <c r="G142" s="214"/>
      <c r="H142" s="214"/>
      <c r="I142" s="214"/>
      <c r="J142" s="213"/>
      <c r="K142" s="215"/>
      <c r="L142" s="216" t="n">
        <v>0.440375653739677</v>
      </c>
      <c r="M142" s="215"/>
      <c r="N142" s="217"/>
      <c r="O142" s="215"/>
      <c r="P142" s="218"/>
      <c r="Q142" s="219"/>
      <c r="R142" s="220"/>
      <c r="S142" s="221"/>
      <c r="T142" s="221"/>
      <c r="U142" s="221"/>
      <c r="V142" s="222"/>
      <c r="W142" s="220"/>
      <c r="X142" s="214"/>
      <c r="Y142" s="214"/>
      <c r="Z142" s="214"/>
      <c r="AA142" s="213"/>
      <c r="AB142" s="220"/>
      <c r="AC142" s="221"/>
      <c r="AD142" s="221"/>
      <c r="AE142" s="221"/>
      <c r="AF142" s="222"/>
      <c r="AG142" s="220"/>
      <c r="AH142" s="213"/>
    </row>
    <row r="143" customFormat="false" ht="15.75" hidden="false" customHeight="false" outlineLevel="0" collapsed="false">
      <c r="D143" s="213"/>
      <c r="E143" s="214"/>
      <c r="F143" s="214"/>
      <c r="G143" s="214"/>
      <c r="H143" s="214"/>
      <c r="I143" s="214"/>
      <c r="J143" s="213"/>
      <c r="K143" s="215"/>
      <c r="L143" s="216" t="n">
        <v>0.43793772318192</v>
      </c>
      <c r="M143" s="215"/>
      <c r="N143" s="217"/>
      <c r="O143" s="215"/>
      <c r="P143" s="218"/>
      <c r="Q143" s="219"/>
      <c r="R143" s="220"/>
      <c r="S143" s="221"/>
      <c r="T143" s="221"/>
      <c r="U143" s="221"/>
      <c r="V143" s="222"/>
      <c r="W143" s="220"/>
      <c r="X143" s="214"/>
      <c r="Y143" s="214"/>
      <c r="Z143" s="214"/>
      <c r="AA143" s="213"/>
      <c r="AB143" s="220"/>
      <c r="AC143" s="221"/>
      <c r="AD143" s="221"/>
      <c r="AE143" s="221"/>
      <c r="AF143" s="222"/>
      <c r="AG143" s="220"/>
      <c r="AH143" s="213"/>
    </row>
    <row r="144" customFormat="false" ht="15.75" hidden="false" customHeight="false" outlineLevel="0" collapsed="false">
      <c r="D144" s="213"/>
      <c r="E144" s="214"/>
      <c r="F144" s="214"/>
      <c r="G144" s="214"/>
      <c r="H144" s="214"/>
      <c r="I144" s="214"/>
      <c r="J144" s="213"/>
      <c r="K144" s="215"/>
      <c r="L144" s="216" t="n">
        <v>0.437937723181919</v>
      </c>
      <c r="M144" s="215"/>
      <c r="N144" s="217"/>
      <c r="O144" s="215"/>
      <c r="P144" s="218"/>
      <c r="Q144" s="219"/>
      <c r="R144" s="220"/>
      <c r="S144" s="221"/>
      <c r="T144" s="221"/>
      <c r="U144" s="221"/>
      <c r="V144" s="222"/>
      <c r="W144" s="220"/>
      <c r="X144" s="214"/>
      <c r="Y144" s="214"/>
      <c r="Z144" s="214"/>
      <c r="AA144" s="213"/>
      <c r="AB144" s="220"/>
      <c r="AC144" s="221"/>
      <c r="AD144" s="221"/>
      <c r="AE144" s="221"/>
      <c r="AF144" s="222"/>
      <c r="AG144" s="220"/>
      <c r="AH144" s="213"/>
    </row>
    <row r="145" customFormat="false" ht="15.75" hidden="false" customHeight="false" outlineLevel="0" collapsed="false">
      <c r="D145" s="213"/>
      <c r="E145" s="214"/>
      <c r="F145" s="214"/>
      <c r="G145" s="214"/>
      <c r="H145" s="214"/>
      <c r="I145" s="214"/>
      <c r="J145" s="213"/>
      <c r="K145" s="215"/>
      <c r="L145" s="216" t="n">
        <v>0.436718757903042</v>
      </c>
      <c r="M145" s="215"/>
      <c r="N145" s="217"/>
      <c r="O145" s="215"/>
      <c r="P145" s="218"/>
      <c r="Q145" s="219"/>
      <c r="R145" s="220"/>
      <c r="S145" s="221"/>
      <c r="T145" s="221"/>
      <c r="U145" s="221"/>
      <c r="V145" s="222"/>
      <c r="W145" s="220"/>
      <c r="X145" s="214"/>
      <c r="Y145" s="214"/>
      <c r="Z145" s="214"/>
      <c r="AA145" s="213"/>
      <c r="AB145" s="220"/>
      <c r="AC145" s="221"/>
      <c r="AD145" s="221"/>
      <c r="AE145" s="221"/>
      <c r="AF145" s="222"/>
      <c r="AG145" s="220"/>
      <c r="AH145" s="213"/>
    </row>
    <row r="146" customFormat="false" ht="15.75" hidden="false" customHeight="false" outlineLevel="0" collapsed="false">
      <c r="D146" s="213"/>
      <c r="E146" s="214"/>
      <c r="F146" s="214"/>
      <c r="G146" s="214"/>
      <c r="H146" s="214"/>
      <c r="I146" s="214"/>
      <c r="J146" s="213"/>
      <c r="K146" s="215"/>
      <c r="L146" s="216" t="n">
        <v>0.434573345292569</v>
      </c>
      <c r="M146" s="215"/>
      <c r="N146" s="217"/>
      <c r="O146" s="215"/>
      <c r="P146" s="218"/>
      <c r="Q146" s="219"/>
      <c r="R146" s="220"/>
      <c r="S146" s="221"/>
      <c r="T146" s="221"/>
      <c r="U146" s="221"/>
      <c r="V146" s="222"/>
      <c r="W146" s="220"/>
      <c r="X146" s="214"/>
      <c r="Y146" s="214"/>
      <c r="Z146" s="214"/>
      <c r="AA146" s="213"/>
      <c r="AB146" s="220"/>
      <c r="AC146" s="221"/>
      <c r="AD146" s="221"/>
      <c r="AE146" s="221"/>
      <c r="AF146" s="222"/>
      <c r="AG146" s="220"/>
      <c r="AH146" s="213"/>
    </row>
    <row r="147" customFormat="false" ht="15.75" hidden="false" customHeight="false" outlineLevel="0" collapsed="false">
      <c r="D147" s="213"/>
      <c r="E147" s="214"/>
      <c r="F147" s="214"/>
      <c r="G147" s="214"/>
      <c r="H147" s="214"/>
      <c r="I147" s="214"/>
      <c r="J147" s="213"/>
      <c r="K147" s="215"/>
      <c r="L147" s="216" t="n">
        <v>0.422185589571186</v>
      </c>
      <c r="M147" s="215"/>
      <c r="N147" s="217"/>
      <c r="O147" s="215"/>
      <c r="P147" s="218"/>
      <c r="Q147" s="219"/>
      <c r="R147" s="220"/>
      <c r="S147" s="221"/>
      <c r="T147" s="221"/>
      <c r="U147" s="221"/>
      <c r="V147" s="222"/>
      <c r="W147" s="220"/>
      <c r="X147" s="214"/>
      <c r="Y147" s="214"/>
      <c r="Z147" s="214"/>
      <c r="AA147" s="213"/>
      <c r="AB147" s="220"/>
      <c r="AC147" s="221"/>
      <c r="AD147" s="221"/>
      <c r="AE147" s="221"/>
      <c r="AF147" s="222"/>
      <c r="AG147" s="220"/>
      <c r="AH147" s="213"/>
    </row>
    <row r="148" customFormat="false" ht="15.75" hidden="false" customHeight="false" outlineLevel="0" collapsed="false">
      <c r="D148" s="213"/>
      <c r="E148" s="214"/>
      <c r="F148" s="214"/>
      <c r="G148" s="214"/>
      <c r="H148" s="214"/>
      <c r="I148" s="214"/>
      <c r="J148" s="213"/>
      <c r="K148" s="215"/>
      <c r="L148" s="216" t="n">
        <v>0.406794256195144</v>
      </c>
      <c r="M148" s="215"/>
      <c r="N148" s="217"/>
      <c r="O148" s="215"/>
      <c r="P148" s="218"/>
      <c r="Q148" s="219"/>
      <c r="R148" s="220"/>
      <c r="S148" s="221"/>
      <c r="T148" s="221"/>
      <c r="U148" s="221"/>
      <c r="V148" s="222"/>
      <c r="W148" s="220"/>
      <c r="X148" s="214"/>
      <c r="Y148" s="214"/>
      <c r="Z148" s="214"/>
      <c r="AA148" s="213"/>
      <c r="AB148" s="220"/>
      <c r="AC148" s="221"/>
      <c r="AD148" s="221"/>
      <c r="AE148" s="221"/>
      <c r="AF148" s="222"/>
      <c r="AG148" s="220"/>
      <c r="AH148" s="213"/>
    </row>
    <row r="149" customFormat="false" ht="15.75" hidden="false" customHeight="false" outlineLevel="0" collapsed="false">
      <c r="D149" s="213"/>
      <c r="E149" s="214"/>
      <c r="F149" s="214"/>
      <c r="G149" s="214"/>
      <c r="H149" s="214"/>
      <c r="I149" s="214"/>
      <c r="J149" s="213"/>
      <c r="K149" s="215"/>
      <c r="L149" s="216" t="n">
        <v>0.444089872978087</v>
      </c>
      <c r="M149" s="215"/>
      <c r="N149" s="217"/>
      <c r="O149" s="215"/>
      <c r="P149" s="218"/>
      <c r="Q149" s="219"/>
      <c r="R149" s="220"/>
      <c r="S149" s="221"/>
      <c r="T149" s="221"/>
      <c r="U149" s="221"/>
      <c r="V149" s="222"/>
      <c r="W149" s="220"/>
      <c r="X149" s="214"/>
      <c r="Y149" s="214"/>
      <c r="Z149" s="214"/>
      <c r="AA149" s="213"/>
      <c r="AB149" s="220"/>
      <c r="AC149" s="221"/>
      <c r="AD149" s="221"/>
      <c r="AE149" s="221"/>
      <c r="AF149" s="222"/>
      <c r="AG149" s="220"/>
      <c r="AH149" s="213"/>
    </row>
    <row r="150" customFormat="false" ht="15.75" hidden="false" customHeight="false" outlineLevel="0" collapsed="false">
      <c r="D150" s="213"/>
      <c r="E150" s="214"/>
      <c r="F150" s="214"/>
      <c r="G150" s="214"/>
      <c r="H150" s="214"/>
      <c r="I150" s="214"/>
      <c r="J150" s="213"/>
      <c r="K150" s="215"/>
      <c r="L150" s="216" t="n">
        <v>0.43916680435523</v>
      </c>
      <c r="M150" s="215"/>
      <c r="N150" s="217"/>
      <c r="O150" s="215"/>
      <c r="P150" s="218"/>
      <c r="Q150" s="219"/>
      <c r="R150" s="220"/>
      <c r="S150" s="221"/>
      <c r="T150" s="221"/>
      <c r="U150" s="221"/>
      <c r="V150" s="222"/>
      <c r="W150" s="220"/>
      <c r="X150" s="214"/>
      <c r="Y150" s="214"/>
      <c r="Z150" s="214"/>
      <c r="AA150" s="213"/>
      <c r="AB150" s="220"/>
      <c r="AC150" s="221"/>
      <c r="AD150" s="221"/>
      <c r="AE150" s="221"/>
      <c r="AF150" s="222"/>
      <c r="AG150" s="220"/>
      <c r="AH150" s="213"/>
    </row>
    <row r="151" customFormat="false" ht="15.75" hidden="false" customHeight="false" outlineLevel="0" collapsed="false">
      <c r="D151" s="213"/>
      <c r="E151" s="214"/>
      <c r="F151" s="214"/>
      <c r="G151" s="214"/>
      <c r="H151" s="214"/>
      <c r="I151" s="214"/>
      <c r="J151" s="213"/>
      <c r="K151" s="215"/>
      <c r="L151" s="216" t="n">
        <v>0.436550159662534</v>
      </c>
      <c r="M151" s="215"/>
      <c r="N151" s="217"/>
      <c r="O151" s="215"/>
      <c r="P151" s="218"/>
      <c r="Q151" s="219"/>
      <c r="R151" s="220"/>
      <c r="S151" s="221"/>
      <c r="T151" s="221"/>
      <c r="U151" s="221"/>
      <c r="V151" s="222"/>
      <c r="W151" s="220"/>
      <c r="X151" s="214"/>
      <c r="Y151" s="214"/>
      <c r="Z151" s="214"/>
      <c r="AA151" s="213"/>
      <c r="AB151" s="220"/>
      <c r="AC151" s="221"/>
      <c r="AD151" s="221"/>
      <c r="AE151" s="221"/>
      <c r="AF151" s="222"/>
      <c r="AG151" s="220"/>
      <c r="AH151" s="213"/>
    </row>
    <row r="152" customFormat="false" ht="15.75" hidden="false" customHeight="false" outlineLevel="0" collapsed="false">
      <c r="D152" s="213"/>
      <c r="E152" s="214"/>
      <c r="F152" s="214"/>
      <c r="G152" s="214"/>
      <c r="H152" s="214"/>
      <c r="I152" s="214"/>
      <c r="J152" s="213"/>
      <c r="K152" s="215"/>
      <c r="L152" s="216" t="n">
        <v>0.433933514969836</v>
      </c>
      <c r="M152" s="215"/>
      <c r="N152" s="217"/>
      <c r="O152" s="215"/>
      <c r="P152" s="218"/>
      <c r="Q152" s="219"/>
      <c r="R152" s="220"/>
      <c r="S152" s="221"/>
      <c r="T152" s="221"/>
      <c r="U152" s="221"/>
      <c r="V152" s="222"/>
      <c r="W152" s="220"/>
      <c r="X152" s="214"/>
      <c r="Y152" s="214"/>
      <c r="Z152" s="214"/>
      <c r="AA152" s="213"/>
      <c r="AB152" s="220"/>
      <c r="AC152" s="221"/>
      <c r="AD152" s="221"/>
      <c r="AE152" s="221"/>
      <c r="AF152" s="222"/>
      <c r="AG152" s="220"/>
      <c r="AH152" s="213"/>
    </row>
    <row r="153" customFormat="false" ht="15.75" hidden="false" customHeight="false" outlineLevel="0" collapsed="false">
      <c r="D153" s="213"/>
      <c r="E153" s="214"/>
      <c r="F153" s="214"/>
      <c r="G153" s="214"/>
      <c r="H153" s="214"/>
      <c r="I153" s="214"/>
      <c r="J153" s="213"/>
      <c r="K153" s="215"/>
      <c r="L153" s="216" t="n">
        <v>0.432497057960703</v>
      </c>
      <c r="M153" s="215"/>
      <c r="N153" s="217"/>
      <c r="O153" s="215"/>
      <c r="P153" s="218"/>
      <c r="Q153" s="219"/>
      <c r="R153" s="220"/>
      <c r="S153" s="221"/>
      <c r="T153" s="221"/>
      <c r="U153" s="221"/>
      <c r="V153" s="222"/>
      <c r="W153" s="220"/>
      <c r="X153" s="214"/>
      <c r="Y153" s="214"/>
      <c r="Z153" s="214"/>
      <c r="AA153" s="213"/>
      <c r="AB153" s="220"/>
      <c r="AC153" s="221"/>
      <c r="AD153" s="221"/>
      <c r="AE153" s="221"/>
      <c r="AF153" s="222"/>
      <c r="AG153" s="220"/>
      <c r="AH153" s="213"/>
    </row>
    <row r="154" customFormat="false" ht="15.75" hidden="false" customHeight="false" outlineLevel="0" collapsed="false">
      <c r="D154" s="213"/>
      <c r="E154" s="214"/>
      <c r="F154" s="214"/>
      <c r="G154" s="214"/>
      <c r="H154" s="214"/>
      <c r="I154" s="214"/>
      <c r="J154" s="213"/>
      <c r="K154" s="215"/>
      <c r="L154" s="216" t="n">
        <v>0.432518975731969</v>
      </c>
      <c r="M154" s="215"/>
      <c r="N154" s="217"/>
      <c r="O154" s="215"/>
      <c r="P154" s="218"/>
      <c r="Q154" s="219"/>
      <c r="R154" s="220"/>
      <c r="S154" s="221"/>
      <c r="T154" s="221"/>
      <c r="U154" s="221"/>
      <c r="V154" s="222"/>
      <c r="W154" s="220"/>
      <c r="X154" s="214"/>
      <c r="Y154" s="214"/>
      <c r="Z154" s="214"/>
      <c r="AA154" s="213"/>
      <c r="AB154" s="220"/>
      <c r="AC154" s="221"/>
      <c r="AD154" s="221"/>
      <c r="AE154" s="221"/>
      <c r="AF154" s="222"/>
      <c r="AG154" s="220"/>
      <c r="AH154" s="213"/>
    </row>
    <row r="155" customFormat="false" ht="15.75" hidden="false" customHeight="false" outlineLevel="0" collapsed="false">
      <c r="D155" s="213"/>
      <c r="E155" s="214"/>
      <c r="F155" s="214"/>
      <c r="G155" s="214"/>
      <c r="H155" s="214"/>
      <c r="I155" s="214"/>
      <c r="J155" s="213"/>
      <c r="K155" s="215"/>
      <c r="L155" s="216" t="n">
        <v>0.430081045174213</v>
      </c>
      <c r="M155" s="215"/>
      <c r="N155" s="217"/>
      <c r="O155" s="215"/>
      <c r="P155" s="218"/>
      <c r="Q155" s="219"/>
      <c r="R155" s="220"/>
      <c r="S155" s="221"/>
      <c r="T155" s="221"/>
      <c r="U155" s="221"/>
      <c r="V155" s="222"/>
      <c r="W155" s="220"/>
      <c r="X155" s="214"/>
      <c r="Y155" s="214"/>
      <c r="Z155" s="214"/>
      <c r="AA155" s="213"/>
      <c r="AB155" s="220"/>
      <c r="AC155" s="221"/>
      <c r="AD155" s="221"/>
      <c r="AE155" s="221"/>
      <c r="AF155" s="222"/>
      <c r="AG155" s="220"/>
      <c r="AH155" s="213"/>
    </row>
    <row r="156" customFormat="false" ht="15.75" hidden="false" customHeight="false" outlineLevel="0" collapsed="false">
      <c r="D156" s="213"/>
      <c r="E156" s="214"/>
      <c r="F156" s="214"/>
      <c r="G156" s="214"/>
      <c r="H156" s="214"/>
      <c r="I156" s="214"/>
      <c r="J156" s="213"/>
      <c r="K156" s="215"/>
      <c r="L156" s="216" t="n">
        <v>0.430081045174213</v>
      </c>
      <c r="M156" s="215"/>
      <c r="N156" s="217"/>
      <c r="O156" s="215"/>
      <c r="P156" s="218"/>
      <c r="Q156" s="219"/>
      <c r="R156" s="220"/>
      <c r="S156" s="221"/>
      <c r="T156" s="221"/>
      <c r="U156" s="221"/>
      <c r="V156" s="222"/>
      <c r="W156" s="220"/>
      <c r="X156" s="214"/>
      <c r="Y156" s="214"/>
      <c r="Z156" s="214"/>
      <c r="AA156" s="213"/>
      <c r="AB156" s="220"/>
      <c r="AC156" s="221"/>
      <c r="AD156" s="221"/>
      <c r="AE156" s="221"/>
      <c r="AF156" s="222"/>
      <c r="AG156" s="220"/>
      <c r="AH156" s="213"/>
    </row>
    <row r="157" customFormat="false" ht="15.75" hidden="false" customHeight="false" outlineLevel="0" collapsed="false">
      <c r="D157" s="213"/>
      <c r="E157" s="214"/>
      <c r="F157" s="214"/>
      <c r="G157" s="214"/>
      <c r="H157" s="214"/>
      <c r="I157" s="214"/>
      <c r="J157" s="213"/>
      <c r="K157" s="215"/>
      <c r="L157" s="216" t="n">
        <v>0.428862079895335</v>
      </c>
      <c r="M157" s="215"/>
      <c r="N157" s="217"/>
      <c r="O157" s="215"/>
      <c r="P157" s="218"/>
      <c r="Q157" s="219"/>
      <c r="R157" s="220"/>
      <c r="S157" s="221"/>
      <c r="T157" s="221"/>
      <c r="U157" s="221"/>
      <c r="V157" s="222"/>
      <c r="W157" s="220"/>
      <c r="X157" s="214"/>
      <c r="Y157" s="214"/>
      <c r="Z157" s="214"/>
      <c r="AA157" s="213"/>
      <c r="AB157" s="220"/>
      <c r="AC157" s="221"/>
      <c r="AD157" s="221"/>
      <c r="AE157" s="221"/>
      <c r="AF157" s="222"/>
      <c r="AG157" s="220"/>
      <c r="AH157" s="213"/>
    </row>
    <row r="158" customFormat="false" ht="15.75" hidden="false" customHeight="false" outlineLevel="0" collapsed="false">
      <c r="D158" s="213"/>
      <c r="E158" s="214"/>
      <c r="F158" s="214"/>
      <c r="G158" s="214"/>
      <c r="H158" s="214"/>
      <c r="I158" s="214"/>
      <c r="J158" s="213"/>
      <c r="K158" s="215"/>
      <c r="L158" s="216" t="n">
        <v>0.42671666728486</v>
      </c>
      <c r="M158" s="215"/>
      <c r="N158" s="217"/>
      <c r="O158" s="215"/>
      <c r="P158" s="218"/>
      <c r="Q158" s="219"/>
      <c r="R158" s="220"/>
      <c r="S158" s="221"/>
      <c r="T158" s="221"/>
      <c r="U158" s="221"/>
      <c r="V158" s="222"/>
      <c r="W158" s="220"/>
      <c r="X158" s="214"/>
      <c r="Y158" s="214"/>
      <c r="Z158" s="214"/>
      <c r="AA158" s="213"/>
      <c r="AB158" s="220"/>
      <c r="AC158" s="221"/>
      <c r="AD158" s="221"/>
      <c r="AE158" s="221"/>
      <c r="AF158" s="222"/>
      <c r="AG158" s="220"/>
      <c r="AH158" s="213"/>
    </row>
    <row r="159" customFormat="false" ht="15.75" hidden="false" customHeight="false" outlineLevel="0" collapsed="false">
      <c r="D159" s="213"/>
      <c r="E159" s="214"/>
      <c r="F159" s="214"/>
      <c r="G159" s="214"/>
      <c r="H159" s="214"/>
      <c r="I159" s="214"/>
      <c r="J159" s="213"/>
      <c r="K159" s="215"/>
      <c r="L159" s="216" t="n">
        <v>0.414328911563479</v>
      </c>
      <c r="M159" s="215"/>
      <c r="N159" s="217"/>
      <c r="O159" s="215"/>
      <c r="P159" s="218"/>
      <c r="Q159" s="219"/>
      <c r="R159" s="220"/>
      <c r="S159" s="221"/>
      <c r="T159" s="221"/>
      <c r="U159" s="221"/>
      <c r="V159" s="222"/>
      <c r="W159" s="220"/>
      <c r="X159" s="214"/>
      <c r="Y159" s="214"/>
      <c r="Z159" s="214"/>
      <c r="AA159" s="213"/>
      <c r="AB159" s="220"/>
      <c r="AC159" s="221"/>
      <c r="AD159" s="221"/>
      <c r="AE159" s="221"/>
      <c r="AF159" s="222"/>
      <c r="AG159" s="220"/>
      <c r="AH159" s="213"/>
    </row>
    <row r="160" customFormat="false" ht="15.75" hidden="false" customHeight="false" outlineLevel="0" collapsed="false">
      <c r="D160" s="213"/>
      <c r="E160" s="214"/>
      <c r="F160" s="214"/>
      <c r="G160" s="214"/>
      <c r="H160" s="214"/>
      <c r="I160" s="214"/>
      <c r="J160" s="213"/>
      <c r="K160" s="215"/>
      <c r="L160" s="216" t="n">
        <v>0.398937578187434</v>
      </c>
      <c r="M160" s="215"/>
      <c r="N160" s="217"/>
      <c r="O160" s="215"/>
      <c r="P160" s="218"/>
      <c r="Q160" s="219"/>
      <c r="R160" s="220"/>
      <c r="S160" s="221"/>
      <c r="T160" s="221"/>
      <c r="U160" s="221"/>
      <c r="V160" s="222"/>
      <c r="W160" s="220"/>
      <c r="X160" s="214"/>
      <c r="Y160" s="214"/>
      <c r="Z160" s="214"/>
      <c r="AA160" s="213"/>
      <c r="AB160" s="220"/>
      <c r="AC160" s="221"/>
      <c r="AD160" s="221"/>
      <c r="AE160" s="221"/>
      <c r="AF160" s="222"/>
      <c r="AG160" s="220"/>
      <c r="AH160" s="213"/>
    </row>
    <row r="161" customFormat="false" ht="15.75" hidden="false" customHeight="false" outlineLevel="0" collapsed="false">
      <c r="D161" s="213"/>
      <c r="E161" s="214"/>
      <c r="F161" s="214"/>
      <c r="G161" s="214"/>
      <c r="H161" s="214"/>
      <c r="I161" s="214"/>
      <c r="J161" s="213"/>
      <c r="K161" s="215"/>
      <c r="L161" s="216" t="n">
        <v>0.436233194970378</v>
      </c>
      <c r="M161" s="215"/>
      <c r="N161" s="217"/>
      <c r="O161" s="215"/>
      <c r="P161" s="218"/>
      <c r="Q161" s="219"/>
      <c r="R161" s="220"/>
      <c r="S161" s="221"/>
      <c r="T161" s="221"/>
      <c r="U161" s="221"/>
      <c r="V161" s="222"/>
      <c r="W161" s="220"/>
      <c r="X161" s="214"/>
      <c r="Y161" s="214"/>
      <c r="Z161" s="214"/>
      <c r="AA161" s="213"/>
      <c r="AB161" s="220"/>
      <c r="AC161" s="221"/>
      <c r="AD161" s="221"/>
      <c r="AE161" s="221"/>
      <c r="AF161" s="222"/>
      <c r="AG161" s="220"/>
      <c r="AH161" s="213"/>
    </row>
    <row r="162" customFormat="false" ht="15.75" hidden="false" customHeight="false" outlineLevel="0" collapsed="false">
      <c r="D162" s="213"/>
      <c r="E162" s="214"/>
      <c r="F162" s="214"/>
      <c r="G162" s="214"/>
      <c r="H162" s="214"/>
      <c r="I162" s="214"/>
      <c r="J162" s="213"/>
      <c r="K162" s="215"/>
      <c r="L162" s="216" t="n">
        <v>0.431310126347521</v>
      </c>
      <c r="M162" s="215"/>
      <c r="N162" s="217"/>
      <c r="O162" s="215"/>
      <c r="P162" s="218"/>
      <c r="Q162" s="219"/>
      <c r="R162" s="220"/>
      <c r="S162" s="221"/>
      <c r="T162" s="221"/>
      <c r="U162" s="221"/>
      <c r="V162" s="222"/>
      <c r="W162" s="220"/>
      <c r="X162" s="214"/>
      <c r="Y162" s="214"/>
      <c r="Z162" s="214"/>
      <c r="AA162" s="213"/>
      <c r="AB162" s="220"/>
      <c r="AC162" s="221"/>
      <c r="AD162" s="221"/>
      <c r="AE162" s="221"/>
      <c r="AF162" s="222"/>
      <c r="AG162" s="220"/>
      <c r="AH162" s="213"/>
    </row>
    <row r="163" customFormat="false" ht="15.75" hidden="false" customHeight="false" outlineLevel="0" collapsed="false">
      <c r="D163" s="213"/>
      <c r="E163" s="214"/>
      <c r="F163" s="214"/>
      <c r="G163" s="214"/>
      <c r="H163" s="214"/>
      <c r="I163" s="214"/>
      <c r="J163" s="213"/>
      <c r="K163" s="215"/>
      <c r="L163" s="216" t="n">
        <v>0.428693481654825</v>
      </c>
      <c r="M163" s="215"/>
      <c r="N163" s="217"/>
      <c r="O163" s="215"/>
      <c r="P163" s="218"/>
      <c r="Q163" s="219"/>
      <c r="R163" s="220"/>
      <c r="S163" s="221"/>
      <c r="T163" s="221"/>
      <c r="U163" s="221"/>
      <c r="V163" s="222"/>
      <c r="W163" s="220"/>
      <c r="X163" s="214"/>
      <c r="Y163" s="214"/>
      <c r="Z163" s="214"/>
      <c r="AA163" s="213"/>
      <c r="AB163" s="220"/>
      <c r="AC163" s="221"/>
      <c r="AD163" s="221"/>
      <c r="AE163" s="221"/>
      <c r="AF163" s="222"/>
      <c r="AG163" s="220"/>
      <c r="AH163" s="213"/>
    </row>
    <row r="164" customFormat="false" ht="15.75" hidden="false" customHeight="false" outlineLevel="0" collapsed="false">
      <c r="D164" s="213"/>
      <c r="E164" s="214"/>
      <c r="F164" s="214"/>
      <c r="G164" s="214"/>
      <c r="H164" s="214"/>
      <c r="I164" s="214"/>
      <c r="J164" s="213"/>
      <c r="K164" s="215"/>
      <c r="L164" s="216" t="n">
        <v>0.426076836962129</v>
      </c>
      <c r="M164" s="215"/>
      <c r="N164" s="217"/>
      <c r="O164" s="215"/>
      <c r="P164" s="218"/>
      <c r="Q164" s="219"/>
      <c r="R164" s="220"/>
      <c r="S164" s="221"/>
      <c r="T164" s="221"/>
      <c r="U164" s="221"/>
      <c r="V164" s="222"/>
      <c r="W164" s="220"/>
      <c r="X164" s="214"/>
      <c r="Y164" s="214"/>
      <c r="Z164" s="214"/>
      <c r="AA164" s="213"/>
      <c r="AB164" s="220"/>
      <c r="AC164" s="221"/>
      <c r="AD164" s="221"/>
      <c r="AE164" s="221"/>
      <c r="AF164" s="222"/>
      <c r="AG164" s="220"/>
      <c r="AH164" s="213"/>
    </row>
    <row r="165" customFormat="false" ht="15.75" hidden="false" customHeight="false" outlineLevel="0" collapsed="false">
      <c r="D165" s="213"/>
      <c r="E165" s="214"/>
      <c r="F165" s="214"/>
      <c r="G165" s="214"/>
      <c r="H165" s="214"/>
      <c r="I165" s="214"/>
      <c r="J165" s="213"/>
      <c r="K165" s="215"/>
      <c r="L165" s="216" t="n">
        <v>0.424640379952994</v>
      </c>
      <c r="M165" s="215"/>
      <c r="N165" s="217"/>
      <c r="O165" s="215"/>
      <c r="P165" s="218"/>
      <c r="Q165" s="219"/>
      <c r="R165" s="220"/>
      <c r="S165" s="221"/>
      <c r="T165" s="221"/>
      <c r="U165" s="221"/>
      <c r="V165" s="222"/>
      <c r="W165" s="220"/>
      <c r="X165" s="214"/>
      <c r="Y165" s="214"/>
      <c r="Z165" s="214"/>
      <c r="AA165" s="213"/>
      <c r="AB165" s="220"/>
      <c r="AC165" s="221"/>
      <c r="AD165" s="221"/>
      <c r="AE165" s="221"/>
      <c r="AF165" s="222"/>
      <c r="AG165" s="220"/>
      <c r="AH165" s="213"/>
    </row>
    <row r="166" customFormat="false" ht="15.75" hidden="false" customHeight="false" outlineLevel="0" collapsed="false">
      <c r="D166" s="213"/>
      <c r="E166" s="214"/>
      <c r="F166" s="214"/>
      <c r="G166" s="214"/>
      <c r="H166" s="214"/>
      <c r="I166" s="214"/>
      <c r="J166" s="213"/>
      <c r="K166" s="215"/>
      <c r="L166" s="216" t="n">
        <v>0.424662297724262</v>
      </c>
      <c r="M166" s="215"/>
      <c r="N166" s="217"/>
      <c r="O166" s="215"/>
      <c r="P166" s="218"/>
      <c r="Q166" s="219"/>
      <c r="R166" s="220"/>
      <c r="S166" s="221"/>
      <c r="T166" s="221"/>
      <c r="U166" s="221"/>
      <c r="V166" s="222"/>
      <c r="W166" s="220"/>
      <c r="X166" s="214"/>
      <c r="Y166" s="214"/>
      <c r="Z166" s="214"/>
      <c r="AA166" s="213"/>
      <c r="AB166" s="220"/>
      <c r="AC166" s="221"/>
      <c r="AD166" s="221"/>
      <c r="AE166" s="221"/>
      <c r="AF166" s="222"/>
      <c r="AG166" s="220"/>
      <c r="AH166" s="213"/>
    </row>
    <row r="167" customFormat="false" ht="15.75" hidden="false" customHeight="false" outlineLevel="0" collapsed="false">
      <c r="D167" s="213"/>
      <c r="E167" s="214"/>
      <c r="F167" s="214"/>
      <c r="G167" s="214"/>
      <c r="H167" s="214"/>
      <c r="I167" s="214"/>
      <c r="J167" s="213"/>
      <c r="K167" s="215"/>
      <c r="L167" s="216" t="n">
        <v>0.422224367166505</v>
      </c>
      <c r="M167" s="215"/>
      <c r="N167" s="217"/>
      <c r="O167" s="215"/>
      <c r="P167" s="218"/>
      <c r="Q167" s="219"/>
      <c r="R167" s="220"/>
      <c r="S167" s="221"/>
      <c r="T167" s="221"/>
      <c r="U167" s="221"/>
      <c r="V167" s="222"/>
      <c r="W167" s="220"/>
      <c r="X167" s="214"/>
      <c r="Y167" s="214"/>
      <c r="Z167" s="214"/>
      <c r="AA167" s="213"/>
      <c r="AB167" s="220"/>
      <c r="AC167" s="221"/>
      <c r="AD167" s="221"/>
      <c r="AE167" s="221"/>
      <c r="AF167" s="222"/>
      <c r="AG167" s="220"/>
      <c r="AH167" s="213"/>
    </row>
    <row r="168" customFormat="false" ht="15.75" hidden="false" customHeight="false" outlineLevel="0" collapsed="false">
      <c r="D168" s="213"/>
      <c r="E168" s="214"/>
      <c r="F168" s="214"/>
      <c r="G168" s="214"/>
      <c r="H168" s="214"/>
      <c r="I168" s="214"/>
      <c r="J168" s="213"/>
      <c r="K168" s="215"/>
      <c r="L168" s="216" t="n">
        <v>0.422224367166505</v>
      </c>
      <c r="M168" s="215"/>
      <c r="N168" s="217"/>
      <c r="O168" s="215"/>
      <c r="P168" s="218"/>
      <c r="Q168" s="219"/>
      <c r="R168" s="220"/>
      <c r="S168" s="221"/>
      <c r="T168" s="221"/>
      <c r="U168" s="221"/>
      <c r="V168" s="222"/>
      <c r="W168" s="220"/>
      <c r="X168" s="214"/>
      <c r="Y168" s="214"/>
      <c r="Z168" s="214"/>
      <c r="AA168" s="213"/>
      <c r="AB168" s="220"/>
      <c r="AC168" s="221"/>
      <c r="AD168" s="221"/>
      <c r="AE168" s="221"/>
      <c r="AF168" s="222"/>
      <c r="AG168" s="220"/>
      <c r="AH168" s="213"/>
    </row>
    <row r="169" customFormat="false" ht="15.75" hidden="false" customHeight="false" outlineLevel="0" collapsed="false">
      <c r="D169" s="213"/>
      <c r="E169" s="214"/>
      <c r="F169" s="214"/>
      <c r="G169" s="214"/>
      <c r="H169" s="214"/>
      <c r="I169" s="214"/>
      <c r="J169" s="213"/>
      <c r="K169" s="215"/>
      <c r="L169" s="216" t="n">
        <v>0.421005401887626</v>
      </c>
      <c r="M169" s="215"/>
      <c r="N169" s="217"/>
      <c r="O169" s="215"/>
      <c r="P169" s="218"/>
      <c r="Q169" s="219"/>
      <c r="R169" s="220"/>
      <c r="S169" s="221"/>
      <c r="T169" s="221"/>
      <c r="U169" s="221"/>
      <c r="V169" s="222"/>
      <c r="W169" s="220"/>
      <c r="X169" s="214"/>
      <c r="Y169" s="214"/>
      <c r="Z169" s="214"/>
      <c r="AA169" s="213"/>
      <c r="AB169" s="220"/>
      <c r="AC169" s="221"/>
      <c r="AD169" s="221"/>
      <c r="AE169" s="221"/>
      <c r="AF169" s="222"/>
      <c r="AG169" s="220"/>
      <c r="AH169" s="213"/>
    </row>
    <row r="170" customFormat="false" ht="15.75" hidden="false" customHeight="false" outlineLevel="0" collapsed="false">
      <c r="D170" s="213"/>
      <c r="E170" s="214"/>
      <c r="F170" s="214"/>
      <c r="G170" s="214"/>
      <c r="H170" s="214"/>
      <c r="I170" s="214"/>
      <c r="J170" s="213"/>
      <c r="K170" s="215"/>
      <c r="L170" s="216" t="n">
        <v>0.418859989277151</v>
      </c>
      <c r="M170" s="215"/>
      <c r="N170" s="217"/>
      <c r="O170" s="215"/>
      <c r="P170" s="218"/>
      <c r="Q170" s="219"/>
      <c r="R170" s="220"/>
      <c r="S170" s="221"/>
      <c r="T170" s="221"/>
      <c r="U170" s="221"/>
      <c r="V170" s="222"/>
      <c r="W170" s="220"/>
      <c r="X170" s="214"/>
      <c r="Y170" s="214"/>
      <c r="Z170" s="214"/>
      <c r="AA170" s="213"/>
      <c r="AB170" s="220"/>
      <c r="AC170" s="221"/>
      <c r="AD170" s="221"/>
      <c r="AE170" s="221"/>
      <c r="AF170" s="222"/>
      <c r="AG170" s="220"/>
      <c r="AH170" s="213"/>
    </row>
    <row r="171" customFormat="false" ht="15.75" hidden="false" customHeight="false" outlineLevel="0" collapsed="false">
      <c r="D171" s="213"/>
      <c r="E171" s="214"/>
      <c r="F171" s="214"/>
      <c r="G171" s="214"/>
      <c r="H171" s="214"/>
      <c r="I171" s="214"/>
      <c r="J171" s="213"/>
      <c r="K171" s="215"/>
      <c r="L171" s="216" t="n">
        <v>0.406472233555771</v>
      </c>
      <c r="M171" s="215"/>
      <c r="N171" s="217"/>
      <c r="O171" s="215"/>
      <c r="P171" s="218"/>
      <c r="Q171" s="219"/>
      <c r="R171" s="220"/>
      <c r="S171" s="221"/>
      <c r="T171" s="221"/>
      <c r="U171" s="221"/>
      <c r="V171" s="222"/>
      <c r="W171" s="220"/>
      <c r="X171" s="214"/>
      <c r="Y171" s="214"/>
      <c r="Z171" s="214"/>
      <c r="AA171" s="213"/>
      <c r="AB171" s="220"/>
      <c r="AC171" s="221"/>
      <c r="AD171" s="221"/>
      <c r="AE171" s="221"/>
      <c r="AF171" s="222"/>
      <c r="AG171" s="220"/>
      <c r="AH171" s="213"/>
    </row>
    <row r="172" customFormat="false" ht="15.75" hidden="false" customHeight="false" outlineLevel="0" collapsed="false">
      <c r="D172" s="213"/>
      <c r="E172" s="214"/>
      <c r="F172" s="214"/>
      <c r="G172" s="214"/>
      <c r="H172" s="214"/>
      <c r="I172" s="214"/>
      <c r="J172" s="213"/>
      <c r="K172" s="215"/>
      <c r="L172" s="216" t="n">
        <v>0.391080900179726</v>
      </c>
      <c r="M172" s="215"/>
      <c r="N172" s="217"/>
      <c r="O172" s="215"/>
      <c r="P172" s="218"/>
      <c r="Q172" s="219"/>
      <c r="R172" s="220"/>
      <c r="S172" s="221"/>
      <c r="T172" s="221"/>
      <c r="U172" s="221"/>
      <c r="V172" s="222"/>
      <c r="W172" s="220"/>
      <c r="X172" s="214"/>
      <c r="Y172" s="214"/>
      <c r="Z172" s="214"/>
      <c r="AA172" s="213"/>
      <c r="AB172" s="220"/>
      <c r="AC172" s="221"/>
      <c r="AD172" s="221"/>
      <c r="AE172" s="221"/>
      <c r="AF172" s="222"/>
      <c r="AG172" s="220"/>
      <c r="AH172" s="213"/>
    </row>
    <row r="173" customFormat="false" ht="15.75" hidden="false" customHeight="false" outlineLevel="0" collapsed="false">
      <c r="D173" s="213"/>
      <c r="E173" s="214"/>
      <c r="F173" s="214"/>
      <c r="G173" s="214"/>
      <c r="H173" s="214"/>
      <c r="I173" s="214"/>
      <c r="J173" s="213"/>
      <c r="K173" s="215"/>
      <c r="L173" s="216" t="n">
        <v>0.428376516962669</v>
      </c>
      <c r="M173" s="215"/>
      <c r="N173" s="217"/>
      <c r="O173" s="215"/>
      <c r="P173" s="218"/>
      <c r="Q173" s="219"/>
      <c r="R173" s="220"/>
      <c r="S173" s="221"/>
      <c r="T173" s="221"/>
      <c r="U173" s="221"/>
      <c r="V173" s="222"/>
      <c r="W173" s="220"/>
      <c r="X173" s="214"/>
      <c r="Y173" s="214"/>
      <c r="Z173" s="214"/>
      <c r="AA173" s="213"/>
      <c r="AB173" s="220"/>
      <c r="AC173" s="221"/>
      <c r="AD173" s="221"/>
      <c r="AE173" s="221"/>
      <c r="AF173" s="222"/>
      <c r="AG173" s="220"/>
      <c r="AH173" s="213"/>
    </row>
    <row r="174" customFormat="false" ht="15.75" hidden="false" customHeight="false" outlineLevel="0" collapsed="false">
      <c r="D174" s="213"/>
      <c r="E174" s="214"/>
      <c r="F174" s="214"/>
      <c r="G174" s="214"/>
      <c r="H174" s="214"/>
      <c r="I174" s="214"/>
      <c r="J174" s="213"/>
      <c r="K174" s="215"/>
      <c r="L174" s="216" t="n">
        <v>0.423453448339813</v>
      </c>
      <c r="M174" s="215"/>
      <c r="N174" s="217"/>
      <c r="O174" s="215"/>
      <c r="P174" s="218"/>
      <c r="Q174" s="219"/>
      <c r="R174" s="220"/>
      <c r="S174" s="221"/>
      <c r="T174" s="221"/>
      <c r="U174" s="221"/>
      <c r="V174" s="222"/>
      <c r="W174" s="220"/>
      <c r="X174" s="214"/>
      <c r="Y174" s="214"/>
      <c r="Z174" s="214"/>
      <c r="AA174" s="213"/>
      <c r="AB174" s="220"/>
      <c r="AC174" s="221"/>
      <c r="AD174" s="221"/>
      <c r="AE174" s="221"/>
      <c r="AF174" s="222"/>
      <c r="AG174" s="220"/>
      <c r="AH174" s="213"/>
    </row>
    <row r="175" customFormat="false" ht="15.75" hidden="false" customHeight="false" outlineLevel="0" collapsed="false">
      <c r="D175" s="213"/>
      <c r="E175" s="214"/>
      <c r="F175" s="214"/>
      <c r="G175" s="214"/>
      <c r="H175" s="214"/>
      <c r="I175" s="214"/>
      <c r="J175" s="213"/>
      <c r="K175" s="215"/>
      <c r="L175" s="216" t="n">
        <v>0.420836803647117</v>
      </c>
      <c r="M175" s="215"/>
      <c r="N175" s="217"/>
      <c r="O175" s="215"/>
      <c r="P175" s="218"/>
      <c r="Q175" s="219"/>
      <c r="R175" s="220"/>
      <c r="S175" s="221"/>
      <c r="T175" s="221"/>
      <c r="U175" s="221"/>
      <c r="V175" s="222"/>
      <c r="W175" s="220"/>
      <c r="X175" s="214"/>
      <c r="Y175" s="214"/>
      <c r="Z175" s="214"/>
      <c r="AA175" s="213"/>
      <c r="AB175" s="220"/>
      <c r="AC175" s="221"/>
      <c r="AD175" s="221"/>
      <c r="AE175" s="221"/>
      <c r="AF175" s="222"/>
      <c r="AG175" s="220"/>
      <c r="AH175" s="213"/>
    </row>
    <row r="176" customFormat="false" ht="15.75" hidden="false" customHeight="false" outlineLevel="0" collapsed="false">
      <c r="D176" s="213"/>
      <c r="E176" s="214"/>
      <c r="F176" s="214"/>
      <c r="G176" s="214"/>
      <c r="H176" s="214"/>
      <c r="I176" s="214"/>
      <c r="J176" s="213"/>
      <c r="K176" s="215"/>
      <c r="L176" s="216" t="n">
        <v>0.418220158954422</v>
      </c>
      <c r="M176" s="215"/>
      <c r="N176" s="217"/>
      <c r="O176" s="215"/>
      <c r="P176" s="218"/>
      <c r="Q176" s="219"/>
      <c r="R176" s="220"/>
      <c r="S176" s="221"/>
      <c r="T176" s="221"/>
      <c r="U176" s="221"/>
      <c r="V176" s="222"/>
      <c r="W176" s="220"/>
      <c r="X176" s="214"/>
      <c r="Y176" s="214"/>
      <c r="Z176" s="214"/>
      <c r="AA176" s="213"/>
      <c r="AB176" s="220"/>
      <c r="AC176" s="221"/>
      <c r="AD176" s="221"/>
      <c r="AE176" s="221"/>
      <c r="AF176" s="222"/>
      <c r="AG176" s="220"/>
      <c r="AH176" s="213"/>
    </row>
    <row r="177" customFormat="false" ht="15.75" hidden="false" customHeight="false" outlineLevel="0" collapsed="false">
      <c r="D177" s="226"/>
      <c r="E177" s="227"/>
      <c r="F177" s="227"/>
      <c r="G177" s="227"/>
      <c r="H177" s="227"/>
      <c r="I177" s="227"/>
      <c r="J177" s="226"/>
      <c r="K177" s="228"/>
      <c r="L177" s="166" t="n">
        <v>0.416783701945287</v>
      </c>
      <c r="M177" s="228"/>
      <c r="N177" s="229"/>
      <c r="O177" s="228"/>
      <c r="P177" s="230"/>
      <c r="S177" s="231"/>
      <c r="T177" s="231"/>
      <c r="U177" s="231"/>
      <c r="V177" s="232"/>
      <c r="X177" s="227"/>
      <c r="Y177" s="227"/>
      <c r="Z177" s="227"/>
      <c r="AA177" s="226"/>
      <c r="AC177" s="231"/>
      <c r="AD177" s="231"/>
      <c r="AE177" s="231"/>
      <c r="AF177" s="232"/>
      <c r="AH177" s="226"/>
    </row>
    <row r="178" customFormat="false" ht="15.75" hidden="false" customHeight="false" outlineLevel="0" collapsed="false">
      <c r="D178" s="226"/>
      <c r="E178" s="227"/>
      <c r="F178" s="227"/>
      <c r="G178" s="227"/>
      <c r="H178" s="227"/>
      <c r="I178" s="227"/>
      <c r="J178" s="226"/>
      <c r="K178" s="228"/>
      <c r="L178" s="166" t="n">
        <v>0.416805619716552</v>
      </c>
      <c r="M178" s="228"/>
      <c r="N178" s="229"/>
      <c r="O178" s="228"/>
      <c r="P178" s="230"/>
      <c r="S178" s="231"/>
      <c r="T178" s="231"/>
      <c r="U178" s="231"/>
      <c r="V178" s="232"/>
      <c r="X178" s="227"/>
      <c r="Y178" s="227"/>
      <c r="Z178" s="227"/>
      <c r="AA178" s="226"/>
      <c r="AC178" s="231"/>
      <c r="AD178" s="231"/>
      <c r="AE178" s="231"/>
      <c r="AF178" s="232"/>
      <c r="AH178" s="226"/>
    </row>
    <row r="179" customFormat="false" ht="15.75" hidden="false" customHeight="false" outlineLevel="0" collapsed="false">
      <c r="D179" s="226"/>
      <c r="E179" s="227"/>
      <c r="F179" s="227"/>
      <c r="G179" s="227"/>
      <c r="H179" s="227"/>
      <c r="I179" s="227"/>
      <c r="J179" s="226"/>
      <c r="K179" s="228"/>
      <c r="L179" s="166" t="n">
        <v>0.414367689158796</v>
      </c>
      <c r="M179" s="228"/>
      <c r="N179" s="229"/>
      <c r="O179" s="228"/>
      <c r="P179" s="230"/>
      <c r="S179" s="231"/>
      <c r="T179" s="231"/>
      <c r="U179" s="231"/>
      <c r="V179" s="232"/>
      <c r="X179" s="227"/>
      <c r="Y179" s="227"/>
      <c r="Z179" s="227"/>
      <c r="AA179" s="226"/>
      <c r="AC179" s="231"/>
      <c r="AD179" s="231"/>
      <c r="AE179" s="231"/>
      <c r="AF179" s="232"/>
      <c r="AH179" s="226"/>
    </row>
    <row r="180" customFormat="false" ht="15.75" hidden="false" customHeight="false" outlineLevel="0" collapsed="false">
      <c r="D180" s="226"/>
      <c r="E180" s="227"/>
      <c r="F180" s="227"/>
      <c r="G180" s="227"/>
      <c r="H180" s="227"/>
      <c r="I180" s="227"/>
      <c r="J180" s="226"/>
      <c r="K180" s="228"/>
      <c r="L180" s="166" t="n">
        <v>0.414367689158796</v>
      </c>
      <c r="M180" s="228"/>
      <c r="N180" s="229"/>
      <c r="O180" s="228"/>
      <c r="P180" s="230"/>
      <c r="S180" s="231"/>
      <c r="T180" s="231"/>
      <c r="U180" s="231"/>
      <c r="V180" s="232"/>
      <c r="X180" s="227"/>
      <c r="Y180" s="227"/>
      <c r="Z180" s="227"/>
      <c r="AA180" s="226"/>
      <c r="AC180" s="231"/>
      <c r="AD180" s="231"/>
      <c r="AE180" s="231"/>
      <c r="AF180" s="232"/>
      <c r="AH180" s="226"/>
    </row>
    <row r="181" customFormat="false" ht="15.75" hidden="false" customHeight="false" outlineLevel="0" collapsed="false">
      <c r="D181" s="226"/>
      <c r="E181" s="227"/>
      <c r="F181" s="227"/>
      <c r="G181" s="227"/>
      <c r="H181" s="227"/>
      <c r="I181" s="227"/>
      <c r="J181" s="226"/>
      <c r="K181" s="228"/>
      <c r="L181" s="166" t="n">
        <v>0.413148723879918</v>
      </c>
      <c r="M181" s="228"/>
      <c r="N181" s="229"/>
      <c r="O181" s="228"/>
      <c r="P181" s="230"/>
      <c r="S181" s="231"/>
      <c r="T181" s="231"/>
      <c r="U181" s="231"/>
      <c r="V181" s="232"/>
      <c r="X181" s="227"/>
      <c r="Y181" s="227"/>
      <c r="Z181" s="227"/>
      <c r="AA181" s="226"/>
      <c r="AC181" s="231"/>
      <c r="AD181" s="231"/>
      <c r="AE181" s="231"/>
      <c r="AF181" s="232"/>
      <c r="AH181" s="226"/>
    </row>
    <row r="182" customFormat="false" ht="15.75" hidden="false" customHeight="false" outlineLevel="0" collapsed="false">
      <c r="D182" s="226"/>
      <c r="E182" s="227"/>
      <c r="F182" s="227"/>
      <c r="G182" s="227"/>
      <c r="H182" s="227"/>
      <c r="I182" s="227"/>
      <c r="J182" s="226"/>
      <c r="K182" s="228"/>
      <c r="L182" s="166" t="n">
        <v>0.411003311269444</v>
      </c>
      <c r="M182" s="228"/>
      <c r="N182" s="229"/>
      <c r="O182" s="228"/>
      <c r="P182" s="230"/>
      <c r="S182" s="231"/>
      <c r="T182" s="231"/>
      <c r="U182" s="231"/>
      <c r="V182" s="232"/>
      <c r="X182" s="227"/>
      <c r="Y182" s="227"/>
      <c r="Z182" s="227"/>
      <c r="AA182" s="226"/>
      <c r="AC182" s="231"/>
      <c r="AD182" s="231"/>
      <c r="AE182" s="231"/>
      <c r="AF182" s="232"/>
      <c r="AH182" s="226"/>
    </row>
    <row r="183" customFormat="false" ht="15.75" hidden="false" customHeight="false" outlineLevel="0" collapsed="false">
      <c r="D183" s="226"/>
      <c r="E183" s="227"/>
      <c r="F183" s="227"/>
      <c r="G183" s="227"/>
      <c r="H183" s="227"/>
      <c r="I183" s="227"/>
      <c r="J183" s="226"/>
      <c r="K183" s="228"/>
      <c r="L183" s="166" t="n">
        <v>0.398615555548062</v>
      </c>
      <c r="M183" s="228"/>
      <c r="N183" s="229"/>
      <c r="O183" s="228"/>
      <c r="P183" s="230"/>
      <c r="S183" s="231"/>
      <c r="T183" s="231"/>
      <c r="U183" s="231"/>
      <c r="V183" s="232"/>
      <c r="X183" s="227"/>
      <c r="Y183" s="227"/>
      <c r="Z183" s="227"/>
      <c r="AA183" s="226"/>
      <c r="AC183" s="231"/>
      <c r="AD183" s="231"/>
      <c r="AE183" s="231"/>
      <c r="AF183" s="232"/>
      <c r="AH183" s="226"/>
    </row>
    <row r="184" customFormat="false" ht="15.75" hidden="false" customHeight="false" outlineLevel="0" collapsed="false">
      <c r="D184" s="226"/>
      <c r="E184" s="227"/>
      <c r="F184" s="227"/>
      <c r="G184" s="227"/>
      <c r="H184" s="227"/>
      <c r="I184" s="227"/>
      <c r="J184" s="226"/>
      <c r="K184" s="228"/>
      <c r="L184" s="166" t="n">
        <v>0.383224222172016</v>
      </c>
      <c r="M184" s="228"/>
      <c r="N184" s="229"/>
      <c r="O184" s="228"/>
      <c r="P184" s="230"/>
      <c r="S184" s="231"/>
      <c r="T184" s="231"/>
      <c r="U184" s="231"/>
      <c r="V184" s="232"/>
      <c r="X184" s="227"/>
      <c r="Y184" s="227"/>
      <c r="Z184" s="227"/>
      <c r="AA184" s="226"/>
      <c r="AC184" s="231"/>
      <c r="AD184" s="231"/>
      <c r="AE184" s="231"/>
      <c r="AF184" s="232"/>
      <c r="AH184" s="226"/>
    </row>
    <row r="185" customFormat="false" ht="15.75" hidden="false" customHeight="false" outlineLevel="0" collapsed="false">
      <c r="D185" s="226"/>
      <c r="E185" s="227"/>
      <c r="F185" s="227"/>
      <c r="G185" s="227"/>
      <c r="H185" s="227"/>
      <c r="I185" s="227"/>
      <c r="J185" s="226"/>
      <c r="K185" s="228"/>
      <c r="L185" s="166" t="n">
        <v>0.42051983895496</v>
      </c>
      <c r="M185" s="228"/>
      <c r="N185" s="229"/>
      <c r="O185" s="228"/>
      <c r="P185" s="230"/>
      <c r="S185" s="231"/>
      <c r="T185" s="231"/>
      <c r="U185" s="231"/>
      <c r="V185" s="232"/>
      <c r="X185" s="227"/>
      <c r="Y185" s="227"/>
      <c r="Z185" s="227"/>
      <c r="AA185" s="226"/>
      <c r="AC185" s="231"/>
      <c r="AD185" s="231"/>
      <c r="AE185" s="231"/>
      <c r="AF185" s="232"/>
      <c r="AH185" s="226"/>
    </row>
    <row r="186" customFormat="false" ht="15.75" hidden="false" customHeight="false" outlineLevel="0" collapsed="false">
      <c r="D186" s="226"/>
      <c r="E186" s="227"/>
      <c r="F186" s="227"/>
      <c r="G186" s="227"/>
      <c r="H186" s="227"/>
      <c r="I186" s="227"/>
      <c r="J186" s="226"/>
      <c r="K186" s="228"/>
      <c r="L186" s="166" t="n">
        <v>0.415596770332105</v>
      </c>
      <c r="M186" s="228"/>
      <c r="N186" s="229"/>
      <c r="O186" s="228"/>
      <c r="P186" s="230"/>
      <c r="S186" s="231"/>
      <c r="T186" s="231"/>
      <c r="U186" s="231"/>
      <c r="V186" s="232"/>
      <c r="X186" s="227"/>
      <c r="Y186" s="227"/>
      <c r="Z186" s="227"/>
      <c r="AA186" s="226"/>
      <c r="AC186" s="231"/>
      <c r="AD186" s="231"/>
      <c r="AE186" s="231"/>
      <c r="AF186" s="232"/>
      <c r="AH186" s="226"/>
    </row>
    <row r="187" customFormat="false" ht="15.75" hidden="false" customHeight="false" outlineLevel="0" collapsed="false">
      <c r="D187" s="226"/>
      <c r="E187" s="227"/>
      <c r="F187" s="227"/>
      <c r="G187" s="227"/>
      <c r="H187" s="227"/>
      <c r="I187" s="227"/>
      <c r="J187" s="226"/>
      <c r="K187" s="228"/>
      <c r="L187" s="166" t="n">
        <v>0.412980125639409</v>
      </c>
      <c r="M187" s="228"/>
      <c r="N187" s="229"/>
      <c r="O187" s="228"/>
      <c r="P187" s="230"/>
      <c r="S187" s="231"/>
      <c r="T187" s="231"/>
      <c r="U187" s="231"/>
      <c r="V187" s="232"/>
      <c r="X187" s="227"/>
      <c r="Y187" s="227"/>
      <c r="Z187" s="227"/>
      <c r="AA187" s="226"/>
      <c r="AC187" s="231"/>
      <c r="AD187" s="231"/>
      <c r="AE187" s="231"/>
      <c r="AF187" s="232"/>
      <c r="AH187" s="226"/>
    </row>
    <row r="188" customFormat="false" ht="15.75" hidden="false" customHeight="false" outlineLevel="0" collapsed="false">
      <c r="D188" s="226"/>
      <c r="E188" s="227"/>
      <c r="F188" s="227"/>
      <c r="G188" s="227"/>
      <c r="H188" s="227"/>
      <c r="I188" s="227"/>
      <c r="J188" s="226"/>
      <c r="K188" s="228"/>
      <c r="L188" s="166" t="n">
        <v>0.410363480946713</v>
      </c>
      <c r="M188" s="228"/>
      <c r="N188" s="229"/>
      <c r="O188" s="228"/>
      <c r="P188" s="230"/>
      <c r="S188" s="231"/>
      <c r="T188" s="231"/>
      <c r="U188" s="231"/>
      <c r="V188" s="232"/>
      <c r="X188" s="227"/>
      <c r="Y188" s="227"/>
      <c r="Z188" s="227"/>
      <c r="AA188" s="226"/>
      <c r="AC188" s="231"/>
      <c r="AD188" s="231"/>
      <c r="AE188" s="231"/>
      <c r="AF188" s="232"/>
      <c r="AH188" s="226"/>
    </row>
    <row r="189" customFormat="false" ht="15.75" hidden="false" customHeight="false" outlineLevel="0" collapsed="false">
      <c r="D189" s="226"/>
      <c r="E189" s="227"/>
      <c r="F189" s="227"/>
      <c r="G189" s="227"/>
      <c r="H189" s="227"/>
      <c r="I189" s="227"/>
      <c r="J189" s="226"/>
      <c r="K189" s="228"/>
      <c r="L189" s="166" t="n">
        <v>0.408927023937579</v>
      </c>
      <c r="M189" s="228"/>
      <c r="N189" s="229"/>
      <c r="O189" s="228"/>
      <c r="P189" s="230"/>
      <c r="S189" s="231"/>
      <c r="T189" s="231"/>
      <c r="U189" s="231"/>
      <c r="V189" s="232"/>
      <c r="X189" s="227"/>
      <c r="Y189" s="227"/>
      <c r="Z189" s="227"/>
      <c r="AA189" s="226"/>
      <c r="AC189" s="231"/>
      <c r="AD189" s="231"/>
      <c r="AE189" s="231"/>
      <c r="AF189" s="232"/>
      <c r="AH189" s="226"/>
    </row>
    <row r="190" customFormat="false" ht="15.75" hidden="false" customHeight="false" outlineLevel="0" collapsed="false">
      <c r="D190" s="226"/>
      <c r="E190" s="227"/>
      <c r="F190" s="227"/>
      <c r="G190" s="227"/>
      <c r="H190" s="227"/>
      <c r="I190" s="227"/>
      <c r="J190" s="226"/>
      <c r="K190" s="228"/>
      <c r="L190" s="166" t="n">
        <v>0.408948941708843</v>
      </c>
      <c r="M190" s="228"/>
      <c r="N190" s="229"/>
      <c r="O190" s="228"/>
      <c r="P190" s="230"/>
      <c r="S190" s="231"/>
      <c r="T190" s="231"/>
      <c r="U190" s="231"/>
      <c r="V190" s="232"/>
      <c r="X190" s="227"/>
      <c r="Y190" s="227"/>
      <c r="Z190" s="227"/>
      <c r="AA190" s="226"/>
      <c r="AC190" s="231"/>
      <c r="AD190" s="231"/>
      <c r="AE190" s="231"/>
      <c r="AF190" s="232"/>
      <c r="AH190" s="226"/>
    </row>
    <row r="191" customFormat="false" ht="15.75" hidden="false" customHeight="false" outlineLevel="0" collapsed="false">
      <c r="D191" s="226"/>
      <c r="E191" s="227"/>
      <c r="F191" s="227"/>
      <c r="G191" s="227"/>
      <c r="H191" s="227"/>
      <c r="I191" s="227"/>
      <c r="J191" s="226"/>
      <c r="K191" s="228"/>
      <c r="L191" s="166" t="n">
        <v>0.406511011151086</v>
      </c>
      <c r="M191" s="228"/>
      <c r="N191" s="229"/>
      <c r="O191" s="228"/>
      <c r="P191" s="230"/>
      <c r="S191" s="231"/>
      <c r="T191" s="231"/>
      <c r="U191" s="231"/>
      <c r="V191" s="232"/>
      <c r="X191" s="227"/>
      <c r="Y191" s="227"/>
      <c r="Z191" s="227"/>
      <c r="AA191" s="226"/>
      <c r="AC191" s="231"/>
      <c r="AD191" s="231"/>
      <c r="AE191" s="231"/>
      <c r="AF191" s="232"/>
      <c r="AH191" s="226"/>
    </row>
    <row r="192" customFormat="false" ht="15.75" hidden="false" customHeight="false" outlineLevel="0" collapsed="false">
      <c r="D192" s="226"/>
      <c r="E192" s="227"/>
      <c r="F192" s="227"/>
      <c r="G192" s="227"/>
      <c r="H192" s="227"/>
      <c r="I192" s="227"/>
      <c r="J192" s="226"/>
      <c r="K192" s="228"/>
      <c r="L192" s="166" t="n">
        <v>0.406511011151086</v>
      </c>
      <c r="M192" s="228"/>
      <c r="N192" s="229"/>
      <c r="O192" s="228"/>
      <c r="P192" s="230"/>
      <c r="S192" s="231"/>
      <c r="T192" s="231"/>
      <c r="U192" s="231"/>
      <c r="V192" s="232"/>
      <c r="X192" s="227"/>
      <c r="Y192" s="227"/>
      <c r="Z192" s="227"/>
      <c r="AA192" s="226"/>
      <c r="AC192" s="231"/>
      <c r="AD192" s="231"/>
      <c r="AE192" s="231"/>
      <c r="AF192" s="232"/>
      <c r="AH192" s="226"/>
    </row>
    <row r="193" customFormat="false" ht="15.75" hidden="false" customHeight="false" outlineLevel="0" collapsed="false">
      <c r="D193" s="226"/>
      <c r="E193" s="227"/>
      <c r="F193" s="227"/>
      <c r="G193" s="227"/>
      <c r="H193" s="227"/>
      <c r="I193" s="227"/>
      <c r="J193" s="226"/>
      <c r="K193" s="228"/>
      <c r="L193" s="166" t="n">
        <v>0.40529204587221</v>
      </c>
      <c r="M193" s="228"/>
      <c r="N193" s="229"/>
      <c r="O193" s="228"/>
      <c r="P193" s="230"/>
      <c r="S193" s="231"/>
      <c r="T193" s="231"/>
      <c r="U193" s="231"/>
      <c r="V193" s="232"/>
      <c r="X193" s="227"/>
      <c r="Y193" s="227"/>
      <c r="Z193" s="227"/>
      <c r="AA193" s="226"/>
      <c r="AC193" s="231"/>
      <c r="AD193" s="231"/>
      <c r="AE193" s="231"/>
      <c r="AF193" s="232"/>
      <c r="AH193" s="226"/>
    </row>
    <row r="194" customFormat="false" ht="15.75" hidden="false" customHeight="false" outlineLevel="0" collapsed="false">
      <c r="D194" s="226"/>
      <c r="E194" s="227"/>
      <c r="F194" s="227"/>
      <c r="G194" s="227"/>
      <c r="H194" s="227"/>
      <c r="I194" s="227"/>
      <c r="J194" s="226"/>
      <c r="K194" s="228"/>
      <c r="L194" s="166" t="n">
        <v>0.403146633261735</v>
      </c>
      <c r="M194" s="228"/>
      <c r="N194" s="229"/>
      <c r="O194" s="228"/>
      <c r="P194" s="230"/>
      <c r="S194" s="231"/>
      <c r="T194" s="231"/>
      <c r="U194" s="231"/>
      <c r="V194" s="232"/>
      <c r="X194" s="227"/>
      <c r="Y194" s="227"/>
      <c r="Z194" s="227"/>
      <c r="AA194" s="226"/>
      <c r="AC194" s="231"/>
      <c r="AD194" s="231"/>
      <c r="AE194" s="231"/>
      <c r="AF194" s="232"/>
      <c r="AH194" s="226"/>
    </row>
    <row r="195" customFormat="false" ht="15.75" hidden="false" customHeight="false" outlineLevel="0" collapsed="false">
      <c r="D195" s="226"/>
      <c r="E195" s="227"/>
      <c r="F195" s="227"/>
      <c r="G195" s="227"/>
      <c r="H195" s="227"/>
      <c r="I195" s="227"/>
      <c r="J195" s="226"/>
      <c r="K195" s="228"/>
      <c r="L195" s="166" t="n">
        <v>0.390758877540353</v>
      </c>
      <c r="M195" s="228"/>
      <c r="N195" s="229"/>
      <c r="O195" s="228"/>
      <c r="P195" s="230"/>
      <c r="S195" s="231"/>
      <c r="T195" s="231"/>
      <c r="U195" s="231"/>
      <c r="V195" s="232"/>
      <c r="X195" s="227"/>
      <c r="Y195" s="227"/>
      <c r="Z195" s="227"/>
      <c r="AA195" s="226"/>
      <c r="AC195" s="231"/>
      <c r="AD195" s="231"/>
      <c r="AE195" s="231"/>
      <c r="AF195" s="232"/>
      <c r="AH195" s="226"/>
    </row>
    <row r="196" customFormat="false" ht="15.75" hidden="false" customHeight="false" outlineLevel="0" collapsed="false">
      <c r="D196" s="226"/>
      <c r="E196" s="227"/>
      <c r="F196" s="227"/>
      <c r="G196" s="227"/>
      <c r="H196" s="227"/>
      <c r="I196" s="227"/>
      <c r="J196" s="226"/>
      <c r="K196" s="228"/>
      <c r="L196" s="166" t="n">
        <v>0.375367544164307</v>
      </c>
      <c r="M196" s="228"/>
      <c r="N196" s="229"/>
      <c r="O196" s="228"/>
      <c r="P196" s="230"/>
      <c r="S196" s="231"/>
      <c r="T196" s="231"/>
      <c r="U196" s="231"/>
      <c r="V196" s="232"/>
      <c r="X196" s="227"/>
      <c r="Y196" s="227"/>
      <c r="Z196" s="227"/>
      <c r="AA196" s="226"/>
      <c r="AC196" s="231"/>
      <c r="AD196" s="231"/>
      <c r="AE196" s="231"/>
      <c r="AF196" s="232"/>
      <c r="AH196" s="226"/>
    </row>
    <row r="197" customFormat="false" ht="15.75" hidden="false" customHeight="false" outlineLevel="0" collapsed="false">
      <c r="D197" s="226"/>
      <c r="E197" s="227"/>
      <c r="F197" s="227"/>
      <c r="G197" s="227"/>
      <c r="H197" s="227"/>
      <c r="I197" s="227"/>
      <c r="J197" s="226"/>
      <c r="K197" s="228"/>
      <c r="L197" s="166" t="n">
        <v>0.412663160947252</v>
      </c>
      <c r="M197" s="228"/>
      <c r="N197" s="229"/>
      <c r="O197" s="228"/>
      <c r="P197" s="230"/>
      <c r="S197" s="231"/>
      <c r="T197" s="231"/>
      <c r="U197" s="231"/>
      <c r="V197" s="232"/>
      <c r="X197" s="227"/>
      <c r="Y197" s="227"/>
      <c r="Z197" s="227"/>
      <c r="AA197" s="226"/>
      <c r="AC197" s="231"/>
      <c r="AD197" s="231"/>
      <c r="AE197" s="231"/>
      <c r="AF197" s="232"/>
      <c r="AH197" s="226"/>
    </row>
    <row r="198" customFormat="false" ht="15.75" hidden="false" customHeight="false" outlineLevel="0" collapsed="false">
      <c r="D198" s="226"/>
      <c r="E198" s="227"/>
      <c r="F198" s="227"/>
      <c r="G198" s="227"/>
      <c r="H198" s="227"/>
      <c r="I198" s="227"/>
      <c r="J198" s="226"/>
      <c r="K198" s="228"/>
      <c r="L198" s="166" t="n">
        <v>0.407740092324397</v>
      </c>
      <c r="M198" s="228"/>
      <c r="N198" s="229"/>
      <c r="O198" s="228"/>
      <c r="P198" s="230"/>
      <c r="S198" s="231"/>
      <c r="T198" s="231"/>
      <c r="U198" s="231"/>
      <c r="V198" s="232"/>
      <c r="X198" s="227"/>
      <c r="Y198" s="227"/>
      <c r="Z198" s="227"/>
      <c r="AA198" s="226"/>
      <c r="AC198" s="231"/>
      <c r="AD198" s="231"/>
      <c r="AE198" s="231"/>
      <c r="AF198" s="232"/>
      <c r="AH198" s="226"/>
    </row>
    <row r="199" customFormat="false" ht="15.75" hidden="false" customHeight="false" outlineLevel="0" collapsed="false">
      <c r="D199" s="226"/>
      <c r="E199" s="227"/>
      <c r="F199" s="227"/>
      <c r="G199" s="227"/>
      <c r="H199" s="227"/>
      <c r="I199" s="227"/>
      <c r="J199" s="226"/>
      <c r="K199" s="228"/>
      <c r="L199" s="166" t="n">
        <v>0.4051234476317</v>
      </c>
      <c r="M199" s="228"/>
      <c r="N199" s="229"/>
      <c r="O199" s="228"/>
      <c r="P199" s="230"/>
      <c r="S199" s="231"/>
      <c r="T199" s="231"/>
      <c r="U199" s="231"/>
      <c r="V199" s="232"/>
      <c r="X199" s="227"/>
      <c r="Y199" s="227"/>
      <c r="Z199" s="227"/>
      <c r="AA199" s="226"/>
      <c r="AC199" s="231"/>
      <c r="AD199" s="231"/>
      <c r="AE199" s="231"/>
      <c r="AF199" s="232"/>
      <c r="AH199" s="226"/>
    </row>
    <row r="200" customFormat="false" ht="15.75" hidden="false" customHeight="false" outlineLevel="0" collapsed="false">
      <c r="D200" s="226"/>
      <c r="E200" s="227"/>
      <c r="F200" s="227"/>
      <c r="G200" s="227"/>
      <c r="H200" s="227"/>
      <c r="I200" s="227"/>
      <c r="J200" s="226"/>
      <c r="K200" s="228"/>
      <c r="L200" s="166" t="n">
        <v>0.402506802939004</v>
      </c>
      <c r="M200" s="228"/>
      <c r="N200" s="229"/>
      <c r="O200" s="228"/>
      <c r="P200" s="230"/>
      <c r="S200" s="231"/>
      <c r="T200" s="231"/>
      <c r="U200" s="231"/>
      <c r="V200" s="232"/>
      <c r="X200" s="227"/>
      <c r="Y200" s="227"/>
      <c r="Z200" s="227"/>
      <c r="AA200" s="226"/>
      <c r="AC200" s="231"/>
      <c r="AD200" s="231"/>
      <c r="AE200" s="231"/>
      <c r="AF200" s="232"/>
      <c r="AH200" s="226"/>
    </row>
    <row r="201" customFormat="false" ht="15.75" hidden="false" customHeight="false" outlineLevel="0" collapsed="false">
      <c r="D201" s="226"/>
      <c r="E201" s="227"/>
      <c r="F201" s="227"/>
      <c r="G201" s="227"/>
      <c r="H201" s="227"/>
      <c r="I201" s="227"/>
      <c r="J201" s="226"/>
      <c r="K201" s="228"/>
      <c r="L201" s="166" t="n">
        <v>0.401070345929869</v>
      </c>
      <c r="M201" s="228"/>
      <c r="N201" s="229"/>
      <c r="O201" s="228"/>
      <c r="P201" s="230"/>
      <c r="S201" s="231"/>
      <c r="T201" s="231"/>
      <c r="U201" s="231"/>
      <c r="V201" s="232"/>
      <c r="X201" s="227"/>
      <c r="Y201" s="227"/>
      <c r="Z201" s="227"/>
      <c r="AA201" s="226"/>
      <c r="AC201" s="231"/>
      <c r="AD201" s="231"/>
      <c r="AE201" s="231"/>
      <c r="AF201" s="232"/>
      <c r="AH201" s="226"/>
    </row>
    <row r="202" customFormat="false" ht="15.75" hidden="false" customHeight="false" outlineLevel="0" collapsed="false">
      <c r="D202" s="226"/>
      <c r="E202" s="227"/>
      <c r="F202" s="227"/>
      <c r="G202" s="227"/>
      <c r="H202" s="227"/>
      <c r="I202" s="227"/>
      <c r="J202" s="226"/>
      <c r="K202" s="228"/>
      <c r="L202" s="166" t="n">
        <v>0.401092263701136</v>
      </c>
      <c r="M202" s="228"/>
      <c r="N202" s="229"/>
      <c r="O202" s="228"/>
      <c r="P202" s="230"/>
      <c r="S202" s="231"/>
      <c r="T202" s="231"/>
      <c r="U202" s="231"/>
      <c r="V202" s="232"/>
      <c r="X202" s="227"/>
      <c r="Y202" s="227"/>
      <c r="Z202" s="227"/>
      <c r="AA202" s="226"/>
      <c r="AC202" s="231"/>
      <c r="AD202" s="231"/>
      <c r="AE202" s="231"/>
      <c r="AF202" s="232"/>
      <c r="AH202" s="226"/>
    </row>
    <row r="203" customFormat="false" ht="15.75" hidden="false" customHeight="false" outlineLevel="0" collapsed="false">
      <c r="D203" s="226"/>
      <c r="E203" s="227"/>
      <c r="F203" s="227"/>
      <c r="G203" s="227"/>
      <c r="H203" s="227"/>
      <c r="I203" s="227"/>
      <c r="J203" s="226"/>
      <c r="K203" s="228"/>
      <c r="L203" s="166" t="n">
        <v>0.398654333143379</v>
      </c>
      <c r="M203" s="228"/>
      <c r="N203" s="229"/>
      <c r="O203" s="228"/>
      <c r="P203" s="230"/>
      <c r="S203" s="231"/>
      <c r="T203" s="231"/>
      <c r="U203" s="231"/>
      <c r="V203" s="232"/>
      <c r="X203" s="227"/>
      <c r="Y203" s="227"/>
      <c r="Z203" s="227"/>
      <c r="AA203" s="226"/>
      <c r="AC203" s="231"/>
      <c r="AD203" s="231"/>
      <c r="AE203" s="231"/>
      <c r="AF203" s="232"/>
      <c r="AH203" s="226"/>
    </row>
    <row r="204" customFormat="false" ht="15.75" hidden="false" customHeight="false" outlineLevel="0" collapsed="false">
      <c r="D204" s="226"/>
      <c r="E204" s="227"/>
      <c r="F204" s="227"/>
      <c r="G204" s="227"/>
      <c r="H204" s="227"/>
      <c r="I204" s="227"/>
      <c r="J204" s="226"/>
      <c r="K204" s="228"/>
      <c r="L204" s="166" t="n">
        <v>0.398654333143379</v>
      </c>
      <c r="M204" s="228"/>
      <c r="N204" s="229"/>
      <c r="O204" s="228"/>
      <c r="P204" s="230"/>
      <c r="S204" s="231"/>
      <c r="T204" s="231"/>
      <c r="U204" s="231"/>
      <c r="V204" s="232"/>
      <c r="X204" s="227"/>
      <c r="Y204" s="227"/>
      <c r="Z204" s="227"/>
      <c r="AA204" s="226"/>
      <c r="AC204" s="231"/>
      <c r="AD204" s="231"/>
      <c r="AE204" s="231"/>
      <c r="AF204" s="232"/>
      <c r="AH204" s="226"/>
    </row>
    <row r="205" customFormat="false" ht="15.75" hidden="false" customHeight="false" outlineLevel="0" collapsed="false">
      <c r="D205" s="226"/>
      <c r="E205" s="227"/>
      <c r="F205" s="227"/>
      <c r="G205" s="227"/>
      <c r="H205" s="227"/>
      <c r="I205" s="227"/>
      <c r="J205" s="226"/>
      <c r="K205" s="228"/>
      <c r="L205" s="166" t="n">
        <v>0.3974353678645</v>
      </c>
      <c r="M205" s="228"/>
      <c r="N205" s="229"/>
      <c r="O205" s="228"/>
      <c r="P205" s="230"/>
      <c r="S205" s="231"/>
      <c r="T205" s="231"/>
      <c r="U205" s="231"/>
      <c r="V205" s="232"/>
      <c r="X205" s="227"/>
      <c r="Y205" s="227"/>
      <c r="Z205" s="227"/>
      <c r="AA205" s="226"/>
      <c r="AC205" s="231"/>
      <c r="AD205" s="231"/>
      <c r="AE205" s="231"/>
      <c r="AF205" s="232"/>
      <c r="AH205" s="226"/>
    </row>
    <row r="206" customFormat="false" ht="15.75" hidden="false" customHeight="false" outlineLevel="0" collapsed="false">
      <c r="D206" s="226"/>
      <c r="E206" s="227"/>
      <c r="F206" s="227"/>
      <c r="G206" s="227"/>
      <c r="H206" s="227"/>
      <c r="I206" s="227"/>
      <c r="J206" s="226"/>
      <c r="K206" s="228"/>
      <c r="L206" s="166" t="n">
        <v>0.395289955254027</v>
      </c>
      <c r="M206" s="228"/>
      <c r="N206" s="229"/>
      <c r="O206" s="228"/>
      <c r="P206" s="230"/>
      <c r="S206" s="231"/>
      <c r="T206" s="231"/>
      <c r="U206" s="231"/>
      <c r="V206" s="232"/>
      <c r="X206" s="227"/>
      <c r="Y206" s="227"/>
      <c r="Z206" s="227"/>
      <c r="AA206" s="226"/>
      <c r="AC206" s="231"/>
      <c r="AD206" s="231"/>
      <c r="AE206" s="231"/>
      <c r="AF206" s="232"/>
      <c r="AH206" s="226"/>
    </row>
    <row r="207" customFormat="false" ht="15.75" hidden="false" customHeight="false" outlineLevel="0" collapsed="false">
      <c r="D207" s="226"/>
      <c r="E207" s="227"/>
      <c r="F207" s="227"/>
      <c r="G207" s="227"/>
      <c r="H207" s="227"/>
      <c r="I207" s="227"/>
      <c r="J207" s="226"/>
      <c r="K207" s="228"/>
      <c r="L207" s="166" t="n">
        <v>0.382902199532645</v>
      </c>
      <c r="M207" s="228"/>
      <c r="N207" s="229"/>
      <c r="O207" s="228"/>
      <c r="P207" s="230"/>
      <c r="S207" s="231"/>
      <c r="T207" s="231"/>
      <c r="U207" s="231"/>
      <c r="V207" s="232"/>
      <c r="X207" s="227"/>
      <c r="Y207" s="227"/>
      <c r="Z207" s="227"/>
      <c r="AA207" s="226"/>
      <c r="AC207" s="231"/>
      <c r="AD207" s="231"/>
      <c r="AE207" s="231"/>
      <c r="AF207" s="232"/>
      <c r="AH207" s="226"/>
    </row>
    <row r="208" customFormat="false" ht="15.75" hidden="false" customHeight="false" outlineLevel="0" collapsed="false">
      <c r="D208" s="226"/>
      <c r="E208" s="227"/>
      <c r="F208" s="227"/>
      <c r="G208" s="227"/>
      <c r="H208" s="227"/>
      <c r="I208" s="227"/>
      <c r="J208" s="226"/>
      <c r="K208" s="228"/>
      <c r="L208" s="166" t="n">
        <v>0.367510866156601</v>
      </c>
      <c r="M208" s="228"/>
      <c r="N208" s="229"/>
      <c r="O208" s="228"/>
      <c r="P208" s="230"/>
      <c r="S208" s="231"/>
      <c r="T208" s="231"/>
      <c r="U208" s="231"/>
      <c r="V208" s="232"/>
      <c r="X208" s="227"/>
      <c r="Y208" s="227"/>
      <c r="Z208" s="227"/>
      <c r="AA208" s="226"/>
      <c r="AC208" s="231"/>
      <c r="AD208" s="231"/>
      <c r="AE208" s="231"/>
      <c r="AF208" s="232"/>
      <c r="AH208" s="226"/>
    </row>
    <row r="209" customFormat="false" ht="15.75" hidden="false" customHeight="false" outlineLevel="0" collapsed="false">
      <c r="D209" s="226"/>
      <c r="E209" s="227"/>
      <c r="F209" s="227"/>
      <c r="G209" s="227"/>
      <c r="H209" s="227"/>
      <c r="I209" s="227"/>
      <c r="J209" s="226"/>
      <c r="K209" s="228"/>
      <c r="L209" s="166" t="n">
        <v>0.404806482939545</v>
      </c>
      <c r="M209" s="228"/>
      <c r="N209" s="229"/>
      <c r="O209" s="228"/>
      <c r="P209" s="230"/>
      <c r="S209" s="231"/>
      <c r="T209" s="231"/>
      <c r="U209" s="231"/>
      <c r="V209" s="232"/>
      <c r="X209" s="227"/>
      <c r="Y209" s="227"/>
      <c r="Z209" s="227"/>
      <c r="AA209" s="226"/>
      <c r="AC209" s="231"/>
      <c r="AD209" s="231"/>
      <c r="AE209" s="231"/>
      <c r="AF209" s="232"/>
      <c r="AH209" s="226"/>
    </row>
    <row r="210" customFormat="false" ht="15.75" hidden="false" customHeight="false" outlineLevel="0" collapsed="false">
      <c r="D210" s="226"/>
      <c r="E210" s="227"/>
      <c r="F210" s="227"/>
      <c r="G210" s="227"/>
      <c r="H210" s="227"/>
      <c r="I210" s="227"/>
      <c r="J210" s="226"/>
      <c r="K210" s="228"/>
      <c r="L210" s="166" t="n">
        <v>0.399883414316689</v>
      </c>
      <c r="M210" s="228"/>
      <c r="N210" s="229"/>
      <c r="O210" s="228"/>
      <c r="P210" s="230"/>
      <c r="S210" s="231"/>
      <c r="T210" s="231"/>
      <c r="U210" s="231"/>
      <c r="V210" s="232"/>
      <c r="X210" s="227"/>
      <c r="Y210" s="227"/>
      <c r="Z210" s="227"/>
      <c r="AA210" s="226"/>
      <c r="AC210" s="231"/>
      <c r="AD210" s="231"/>
      <c r="AE210" s="231"/>
      <c r="AF210" s="232"/>
      <c r="AH210" s="226"/>
    </row>
    <row r="211" customFormat="false" ht="15.75" hidden="false" customHeight="false" outlineLevel="0" collapsed="false">
      <c r="D211" s="226"/>
      <c r="E211" s="227"/>
      <c r="F211" s="227"/>
      <c r="G211" s="227"/>
      <c r="H211" s="227"/>
      <c r="I211" s="227"/>
      <c r="J211" s="226"/>
      <c r="K211" s="228"/>
      <c r="L211" s="166" t="n">
        <v>0.397266769623992</v>
      </c>
      <c r="M211" s="228"/>
      <c r="N211" s="229"/>
      <c r="O211" s="228"/>
      <c r="P211" s="230"/>
      <c r="S211" s="231"/>
      <c r="T211" s="231"/>
      <c r="U211" s="231"/>
      <c r="V211" s="232"/>
      <c r="X211" s="227"/>
      <c r="Y211" s="227"/>
      <c r="Z211" s="227"/>
      <c r="AA211" s="226"/>
      <c r="AC211" s="231"/>
      <c r="AD211" s="231"/>
      <c r="AE211" s="231"/>
      <c r="AF211" s="232"/>
      <c r="AH211" s="226"/>
    </row>
    <row r="212" customFormat="false" ht="15.75" hidden="false" customHeight="false" outlineLevel="0" collapsed="false">
      <c r="D212" s="226"/>
      <c r="E212" s="227"/>
      <c r="F212" s="227"/>
      <c r="G212" s="227"/>
      <c r="H212" s="227"/>
      <c r="I212" s="227"/>
      <c r="J212" s="226"/>
      <c r="K212" s="228"/>
      <c r="L212" s="166" t="n">
        <v>0.394650124931296</v>
      </c>
      <c r="M212" s="228"/>
      <c r="N212" s="229"/>
      <c r="O212" s="228"/>
      <c r="P212" s="230"/>
      <c r="S212" s="231"/>
      <c r="T212" s="231"/>
      <c r="U212" s="231"/>
      <c r="V212" s="232"/>
      <c r="X212" s="227"/>
      <c r="Y212" s="227"/>
      <c r="Z212" s="227"/>
      <c r="AA212" s="226"/>
      <c r="AC212" s="231"/>
      <c r="AD212" s="231"/>
      <c r="AE212" s="231"/>
      <c r="AF212" s="232"/>
      <c r="AH212" s="226"/>
    </row>
    <row r="213" customFormat="false" ht="15.75" hidden="false" customHeight="false" outlineLevel="0" collapsed="false">
      <c r="D213" s="226"/>
      <c r="E213" s="227"/>
      <c r="F213" s="227"/>
      <c r="G213" s="227"/>
      <c r="H213" s="227"/>
      <c r="I213" s="227"/>
      <c r="J213" s="226"/>
      <c r="K213" s="228"/>
      <c r="L213" s="166" t="n">
        <v>0.39321366792216</v>
      </c>
      <c r="M213" s="228"/>
      <c r="N213" s="229"/>
      <c r="O213" s="228"/>
      <c r="P213" s="230"/>
      <c r="S213" s="231"/>
      <c r="T213" s="231"/>
      <c r="U213" s="231"/>
      <c r="V213" s="232"/>
      <c r="X213" s="227"/>
      <c r="Y213" s="227"/>
      <c r="Z213" s="227"/>
      <c r="AA213" s="226"/>
      <c r="AC213" s="231"/>
      <c r="AD213" s="231"/>
      <c r="AE213" s="231"/>
      <c r="AF213" s="232"/>
      <c r="AH213" s="226"/>
    </row>
    <row r="214" customFormat="false" ht="15.75" hidden="false" customHeight="false" outlineLevel="0" collapsed="false">
      <c r="D214" s="226"/>
      <c r="E214" s="227"/>
      <c r="F214" s="227"/>
      <c r="G214" s="227"/>
      <c r="H214" s="227"/>
      <c r="I214" s="227"/>
      <c r="J214" s="226"/>
      <c r="K214" s="228"/>
      <c r="L214" s="166" t="n">
        <v>0.393235585693428</v>
      </c>
      <c r="M214" s="228"/>
      <c r="N214" s="229"/>
      <c r="O214" s="228"/>
      <c r="P214" s="230"/>
      <c r="S214" s="231"/>
      <c r="T214" s="231"/>
      <c r="U214" s="231"/>
      <c r="V214" s="232"/>
      <c r="X214" s="227"/>
      <c r="Y214" s="227"/>
      <c r="Z214" s="227"/>
      <c r="AA214" s="226"/>
      <c r="AC214" s="231"/>
      <c r="AD214" s="231"/>
      <c r="AE214" s="231"/>
      <c r="AF214" s="232"/>
      <c r="AH214" s="226"/>
    </row>
    <row r="215" customFormat="false" ht="15.75" hidden="false" customHeight="false" outlineLevel="0" collapsed="false">
      <c r="D215" s="226"/>
      <c r="E215" s="227"/>
      <c r="F215" s="227"/>
      <c r="G215" s="227"/>
      <c r="H215" s="227"/>
      <c r="I215" s="227"/>
      <c r="J215" s="226"/>
      <c r="K215" s="228"/>
      <c r="L215" s="166" t="n">
        <v>0.390797655135672</v>
      </c>
      <c r="M215" s="228"/>
      <c r="N215" s="229"/>
      <c r="O215" s="228"/>
      <c r="P215" s="230"/>
      <c r="S215" s="231"/>
      <c r="T215" s="231"/>
      <c r="U215" s="231"/>
      <c r="V215" s="232"/>
      <c r="X215" s="227"/>
      <c r="Y215" s="227"/>
      <c r="Z215" s="227"/>
      <c r="AA215" s="226"/>
      <c r="AC215" s="231"/>
      <c r="AD215" s="231"/>
      <c r="AE215" s="231"/>
      <c r="AF215" s="232"/>
      <c r="AH215" s="226"/>
    </row>
    <row r="216" customFormat="false" ht="15.75" hidden="false" customHeight="false" outlineLevel="0" collapsed="false">
      <c r="D216" s="226"/>
      <c r="E216" s="227"/>
      <c r="F216" s="227"/>
      <c r="G216" s="227"/>
      <c r="H216" s="227"/>
      <c r="I216" s="227"/>
      <c r="J216" s="226"/>
      <c r="K216" s="228"/>
      <c r="L216" s="166" t="n">
        <v>0.390797655135672</v>
      </c>
      <c r="M216" s="228"/>
      <c r="N216" s="229"/>
      <c r="O216" s="228"/>
      <c r="P216" s="230"/>
      <c r="S216" s="231"/>
      <c r="T216" s="231"/>
      <c r="U216" s="231"/>
      <c r="V216" s="232"/>
      <c r="X216" s="227"/>
      <c r="Y216" s="227"/>
      <c r="Z216" s="227"/>
      <c r="AA216" s="226"/>
      <c r="AC216" s="231"/>
      <c r="AD216" s="231"/>
      <c r="AE216" s="231"/>
      <c r="AF216" s="232"/>
      <c r="AH216" s="226"/>
    </row>
    <row r="217" customFormat="false" ht="15.75" hidden="false" customHeight="false" outlineLevel="0" collapsed="false">
      <c r="D217" s="226"/>
      <c r="E217" s="227"/>
      <c r="F217" s="227"/>
      <c r="G217" s="227"/>
      <c r="H217" s="227"/>
      <c r="I217" s="227"/>
      <c r="J217" s="226"/>
      <c r="K217" s="228"/>
      <c r="L217" s="166" t="n">
        <v>0.389578689856793</v>
      </c>
      <c r="M217" s="228"/>
      <c r="N217" s="229"/>
      <c r="O217" s="228"/>
      <c r="P217" s="230"/>
      <c r="S217" s="231"/>
      <c r="T217" s="231"/>
      <c r="U217" s="231"/>
      <c r="V217" s="232"/>
      <c r="X217" s="227"/>
      <c r="Y217" s="227"/>
      <c r="Z217" s="227"/>
      <c r="AA217" s="226"/>
      <c r="AC217" s="231"/>
      <c r="AD217" s="231"/>
      <c r="AE217" s="231"/>
      <c r="AF217" s="232"/>
      <c r="AH217" s="226"/>
    </row>
    <row r="218" customFormat="false" ht="15.75" hidden="false" customHeight="false" outlineLevel="0" collapsed="false">
      <c r="D218" s="226"/>
      <c r="E218" s="227"/>
      <c r="F218" s="227"/>
      <c r="G218" s="227"/>
      <c r="H218" s="227"/>
      <c r="I218" s="227"/>
      <c r="J218" s="226"/>
      <c r="K218" s="228"/>
      <c r="L218" s="166" t="n">
        <v>0.387433277246318</v>
      </c>
      <c r="M218" s="228"/>
      <c r="N218" s="229"/>
      <c r="O218" s="228"/>
      <c r="P218" s="230"/>
      <c r="S218" s="231"/>
      <c r="T218" s="231"/>
      <c r="U218" s="231"/>
      <c r="V218" s="232"/>
      <c r="X218" s="227"/>
      <c r="Y218" s="227"/>
      <c r="Z218" s="227"/>
      <c r="AA218" s="226"/>
      <c r="AC218" s="231"/>
      <c r="AD218" s="231"/>
      <c r="AE218" s="231"/>
      <c r="AF218" s="232"/>
      <c r="AH218" s="226"/>
    </row>
    <row r="219" customFormat="false" ht="15.75" hidden="false" customHeight="false" outlineLevel="0" collapsed="false">
      <c r="D219" s="226"/>
      <c r="E219" s="227"/>
      <c r="F219" s="227"/>
      <c r="G219" s="227"/>
      <c r="H219" s="227"/>
      <c r="I219" s="227"/>
      <c r="J219" s="226"/>
      <c r="K219" s="228"/>
      <c r="L219" s="166" t="n">
        <v>0.375045521524939</v>
      </c>
      <c r="M219" s="228"/>
      <c r="N219" s="229"/>
      <c r="O219" s="228"/>
      <c r="P219" s="230"/>
      <c r="S219" s="231"/>
      <c r="T219" s="231"/>
      <c r="U219" s="231"/>
      <c r="V219" s="232"/>
      <c r="X219" s="227"/>
      <c r="Y219" s="227"/>
      <c r="Z219" s="227"/>
      <c r="AA219" s="226"/>
      <c r="AC219" s="231"/>
      <c r="AD219" s="231"/>
      <c r="AE219" s="231"/>
      <c r="AF219" s="232"/>
      <c r="AH219" s="226"/>
    </row>
    <row r="220" customFormat="false" ht="15.75" hidden="false" customHeight="false" outlineLevel="0" collapsed="false">
      <c r="D220" s="226"/>
      <c r="E220" s="227"/>
      <c r="F220" s="227"/>
      <c r="G220" s="227"/>
      <c r="H220" s="227"/>
      <c r="I220" s="227"/>
      <c r="J220" s="226"/>
      <c r="K220" s="228"/>
      <c r="L220" s="166" t="n">
        <v>0.359654188148893</v>
      </c>
      <c r="M220" s="228"/>
      <c r="N220" s="229"/>
      <c r="O220" s="228"/>
      <c r="P220" s="230"/>
      <c r="S220" s="231"/>
      <c r="T220" s="231"/>
      <c r="U220" s="231"/>
      <c r="V220" s="232"/>
      <c r="X220" s="227"/>
      <c r="Y220" s="227"/>
      <c r="Z220" s="227"/>
      <c r="AA220" s="226"/>
      <c r="AC220" s="231"/>
      <c r="AD220" s="231"/>
      <c r="AE220" s="231"/>
      <c r="AF220" s="232"/>
      <c r="AH220" s="226"/>
    </row>
    <row r="221" customFormat="false" ht="15.75" hidden="false" customHeight="false" outlineLevel="0" collapsed="false">
      <c r="D221" s="226"/>
      <c r="E221" s="227"/>
      <c r="F221" s="227"/>
      <c r="G221" s="227"/>
      <c r="H221" s="227"/>
      <c r="I221" s="227"/>
      <c r="J221" s="226"/>
      <c r="K221" s="228"/>
      <c r="L221" s="166" t="n">
        <v>0.396949804931837</v>
      </c>
      <c r="M221" s="228"/>
      <c r="N221" s="229"/>
      <c r="O221" s="228"/>
      <c r="P221" s="230"/>
      <c r="S221" s="231"/>
      <c r="T221" s="231"/>
      <c r="U221" s="231"/>
      <c r="V221" s="232"/>
      <c r="X221" s="227"/>
      <c r="Y221" s="227"/>
      <c r="Z221" s="227"/>
      <c r="AA221" s="226"/>
      <c r="AC221" s="231"/>
      <c r="AD221" s="231"/>
      <c r="AE221" s="231"/>
      <c r="AF221" s="232"/>
      <c r="AH221" s="226"/>
    </row>
    <row r="222" customFormat="false" ht="15.75" hidden="false" customHeight="false" outlineLevel="0" collapsed="false">
      <c r="D222" s="226"/>
      <c r="E222" s="227"/>
      <c r="F222" s="227"/>
      <c r="G222" s="227"/>
      <c r="H222" s="227"/>
      <c r="I222" s="227"/>
      <c r="J222" s="226"/>
      <c r="K222" s="228"/>
      <c r="L222" s="166" t="n">
        <v>0.39202673630898</v>
      </c>
      <c r="M222" s="228"/>
      <c r="N222" s="229"/>
      <c r="O222" s="228"/>
      <c r="P222" s="230"/>
      <c r="S222" s="231"/>
      <c r="T222" s="231"/>
      <c r="U222" s="231"/>
      <c r="V222" s="232"/>
      <c r="X222" s="227"/>
      <c r="Y222" s="227"/>
      <c r="Z222" s="227"/>
      <c r="AA222" s="226"/>
      <c r="AC222" s="231"/>
      <c r="AD222" s="231"/>
      <c r="AE222" s="231"/>
      <c r="AF222" s="232"/>
      <c r="AH222" s="226"/>
    </row>
    <row r="223" customFormat="false" ht="15.75" hidden="false" customHeight="false" outlineLevel="0" collapsed="false">
      <c r="D223" s="226"/>
      <c r="E223" s="227"/>
      <c r="F223" s="227"/>
      <c r="G223" s="227"/>
      <c r="H223" s="227"/>
      <c r="I223" s="227"/>
      <c r="J223" s="226"/>
      <c r="K223" s="228"/>
      <c r="L223" s="166" t="n">
        <v>0.389410091616284</v>
      </c>
      <c r="M223" s="228"/>
      <c r="N223" s="229"/>
      <c r="O223" s="228"/>
      <c r="P223" s="230"/>
      <c r="S223" s="231"/>
      <c r="T223" s="231"/>
      <c r="U223" s="231"/>
      <c r="V223" s="232"/>
      <c r="X223" s="227"/>
      <c r="Y223" s="227"/>
      <c r="Z223" s="227"/>
      <c r="AA223" s="226"/>
      <c r="AC223" s="231"/>
      <c r="AD223" s="231"/>
      <c r="AE223" s="231"/>
      <c r="AF223" s="232"/>
      <c r="AH223" s="226"/>
    </row>
    <row r="224" customFormat="false" ht="15.75" hidden="false" customHeight="false" outlineLevel="0" collapsed="false">
      <c r="D224" s="226"/>
      <c r="E224" s="227"/>
      <c r="F224" s="227"/>
      <c r="G224" s="227"/>
      <c r="H224" s="227"/>
      <c r="I224" s="227"/>
      <c r="J224" s="226"/>
      <c r="K224" s="228"/>
      <c r="L224" s="166" t="n">
        <v>0.386793446923589</v>
      </c>
      <c r="M224" s="228"/>
      <c r="N224" s="229"/>
      <c r="O224" s="228"/>
      <c r="P224" s="230"/>
      <c r="S224" s="231"/>
      <c r="T224" s="231"/>
      <c r="U224" s="231"/>
      <c r="V224" s="232"/>
      <c r="X224" s="227"/>
      <c r="Y224" s="227"/>
      <c r="Z224" s="227"/>
      <c r="AA224" s="226"/>
      <c r="AC224" s="231"/>
      <c r="AD224" s="231"/>
      <c r="AE224" s="231"/>
      <c r="AF224" s="232"/>
      <c r="AH224" s="226"/>
    </row>
    <row r="225" customFormat="false" ht="15.75" hidden="false" customHeight="false" outlineLevel="0" collapsed="false">
      <c r="D225" s="226"/>
      <c r="E225" s="227"/>
      <c r="F225" s="227"/>
      <c r="G225" s="227"/>
      <c r="H225" s="227"/>
      <c r="I225" s="227"/>
      <c r="J225" s="226"/>
      <c r="K225" s="228"/>
      <c r="L225" s="166" t="n">
        <v>0.385356989914454</v>
      </c>
      <c r="M225" s="228"/>
      <c r="N225" s="229"/>
      <c r="O225" s="228"/>
      <c r="P225" s="230"/>
      <c r="S225" s="231"/>
      <c r="T225" s="231"/>
      <c r="U225" s="231"/>
      <c r="V225" s="232"/>
      <c r="X225" s="227"/>
      <c r="Y225" s="227"/>
      <c r="Z225" s="227"/>
      <c r="AA225" s="226"/>
      <c r="AC225" s="231"/>
      <c r="AD225" s="231"/>
      <c r="AE225" s="231"/>
      <c r="AF225" s="232"/>
      <c r="AH225" s="226"/>
    </row>
    <row r="226" customFormat="false" ht="15.75" hidden="false" customHeight="false" outlineLevel="0" collapsed="false">
      <c r="D226" s="226"/>
      <c r="E226" s="227"/>
      <c r="F226" s="227"/>
      <c r="G226" s="227"/>
      <c r="H226" s="227"/>
      <c r="I226" s="227"/>
      <c r="J226" s="226"/>
      <c r="K226" s="228"/>
      <c r="L226" s="166" t="n">
        <v>0.385378907685719</v>
      </c>
      <c r="M226" s="228"/>
      <c r="N226" s="229"/>
      <c r="O226" s="228"/>
      <c r="P226" s="230"/>
      <c r="S226" s="231"/>
      <c r="T226" s="231"/>
      <c r="U226" s="231"/>
      <c r="V226" s="232"/>
      <c r="X226" s="227"/>
      <c r="Y226" s="227"/>
      <c r="Z226" s="227"/>
      <c r="AA226" s="226"/>
      <c r="AC226" s="231"/>
      <c r="AD226" s="231"/>
      <c r="AE226" s="231"/>
      <c r="AF226" s="232"/>
      <c r="AH226" s="226"/>
    </row>
    <row r="227" customFormat="false" ht="15.75" hidden="false" customHeight="false" outlineLevel="0" collapsed="false">
      <c r="D227" s="226"/>
      <c r="E227" s="227"/>
      <c r="F227" s="227"/>
      <c r="G227" s="227"/>
      <c r="H227" s="227"/>
      <c r="I227" s="227"/>
      <c r="J227" s="226"/>
      <c r="K227" s="228"/>
      <c r="L227" s="166" t="n">
        <v>0.382940977127963</v>
      </c>
      <c r="M227" s="228"/>
      <c r="N227" s="229"/>
      <c r="O227" s="228"/>
      <c r="P227" s="230"/>
      <c r="S227" s="231"/>
      <c r="T227" s="231"/>
      <c r="U227" s="231"/>
      <c r="V227" s="232"/>
      <c r="X227" s="227"/>
      <c r="Y227" s="227"/>
      <c r="Z227" s="227"/>
      <c r="AA227" s="226"/>
      <c r="AC227" s="231"/>
      <c r="AD227" s="231"/>
      <c r="AE227" s="231"/>
      <c r="AF227" s="232"/>
      <c r="AH227" s="226"/>
    </row>
    <row r="228" customFormat="false" ht="15.75" hidden="false" customHeight="false" outlineLevel="0" collapsed="false">
      <c r="D228" s="226"/>
      <c r="E228" s="227"/>
      <c r="F228" s="227"/>
      <c r="G228" s="227"/>
      <c r="H228" s="227"/>
      <c r="I228" s="227"/>
      <c r="J228" s="226"/>
      <c r="K228" s="228"/>
      <c r="M228" s="228"/>
      <c r="N228" s="229"/>
      <c r="O228" s="228"/>
      <c r="P228" s="230"/>
      <c r="S228" s="231"/>
      <c r="T228" s="231"/>
      <c r="U228" s="231"/>
      <c r="V228" s="232"/>
      <c r="X228" s="227"/>
      <c r="Y228" s="227"/>
      <c r="Z228" s="227"/>
      <c r="AA228" s="226"/>
      <c r="AC228" s="231"/>
      <c r="AD228" s="231"/>
      <c r="AE228" s="231"/>
      <c r="AF228" s="232"/>
      <c r="AH228" s="226"/>
    </row>
    <row r="229" customFormat="false" ht="15.75" hidden="false" customHeight="false" outlineLevel="0" collapsed="false">
      <c r="D229" s="226"/>
      <c r="E229" s="227"/>
      <c r="F229" s="227"/>
      <c r="G229" s="227"/>
      <c r="H229" s="227"/>
      <c r="I229" s="227"/>
      <c r="J229" s="226"/>
      <c r="K229" s="228"/>
      <c r="M229" s="228"/>
      <c r="N229" s="229"/>
      <c r="O229" s="228"/>
      <c r="P229" s="230"/>
      <c r="S229" s="231"/>
      <c r="T229" s="231"/>
      <c r="U229" s="231"/>
      <c r="V229" s="232"/>
      <c r="AC229" s="231"/>
      <c r="AD229" s="231"/>
      <c r="AE229" s="231"/>
      <c r="AF229" s="232"/>
      <c r="AH229" s="226"/>
    </row>
    <row r="230" customFormat="false" ht="15.75" hidden="false" customHeight="false" outlineLevel="0" collapsed="false">
      <c r="D230" s="226"/>
      <c r="E230" s="227"/>
      <c r="F230" s="227"/>
      <c r="G230" s="227"/>
      <c r="H230" s="227"/>
      <c r="I230" s="227"/>
      <c r="J230" s="226"/>
      <c r="K230" s="228"/>
      <c r="M230" s="228"/>
      <c r="N230" s="229"/>
      <c r="O230" s="228"/>
      <c r="P230" s="230"/>
      <c r="S230" s="231"/>
      <c r="T230" s="231"/>
      <c r="U230" s="231"/>
      <c r="V230" s="232"/>
      <c r="AC230" s="231"/>
      <c r="AD230" s="231"/>
      <c r="AE230" s="231"/>
      <c r="AF230" s="232"/>
      <c r="AH230" s="226"/>
    </row>
    <row r="231" customFormat="false" ht="15.75" hidden="false" customHeight="false" outlineLevel="0" collapsed="false">
      <c r="D231" s="226"/>
      <c r="E231" s="227"/>
      <c r="F231" s="227"/>
      <c r="G231" s="227"/>
      <c r="H231" s="227"/>
      <c r="I231" s="227"/>
      <c r="J231" s="226"/>
      <c r="K231" s="228"/>
      <c r="M231" s="228"/>
      <c r="N231" s="229"/>
      <c r="O231" s="228"/>
      <c r="P231" s="230"/>
      <c r="S231" s="231"/>
      <c r="T231" s="231"/>
      <c r="U231" s="231"/>
      <c r="V231" s="232"/>
      <c r="AC231" s="231"/>
      <c r="AD231" s="231"/>
      <c r="AE231" s="231"/>
      <c r="AF231" s="232"/>
      <c r="AH231" s="226"/>
    </row>
    <row r="232" customFormat="false" ht="15.75" hidden="false" customHeight="false" outlineLevel="0" collapsed="false">
      <c r="D232" s="226"/>
      <c r="E232" s="227"/>
      <c r="F232" s="227"/>
      <c r="G232" s="227"/>
      <c r="H232" s="227"/>
      <c r="I232" s="227"/>
      <c r="J232" s="226"/>
      <c r="K232" s="228"/>
      <c r="M232" s="228"/>
      <c r="N232" s="229"/>
      <c r="O232" s="228"/>
      <c r="P232" s="230"/>
      <c r="S232" s="231"/>
      <c r="T232" s="231"/>
      <c r="U232" s="231"/>
      <c r="V232" s="232"/>
      <c r="AC232" s="231"/>
      <c r="AD232" s="231"/>
      <c r="AE232" s="231"/>
      <c r="AF232" s="232"/>
      <c r="AH232" s="226"/>
    </row>
    <row r="233" customFormat="false" ht="15.75" hidden="false" customHeight="false" outlineLevel="0" collapsed="false">
      <c r="D233" s="226"/>
      <c r="E233" s="227"/>
      <c r="F233" s="227"/>
      <c r="G233" s="227"/>
      <c r="H233" s="227"/>
      <c r="I233" s="227"/>
      <c r="J233" s="226"/>
      <c r="K233" s="228"/>
      <c r="M233" s="228"/>
      <c r="N233" s="229"/>
      <c r="O233" s="228"/>
      <c r="P233" s="230"/>
      <c r="S233" s="231"/>
      <c r="T233" s="231"/>
      <c r="U233" s="231"/>
      <c r="V233" s="232"/>
      <c r="AC233" s="231"/>
      <c r="AD233" s="231"/>
      <c r="AE233" s="231"/>
      <c r="AF233" s="232"/>
      <c r="AH233" s="226"/>
    </row>
    <row r="234" customFormat="false" ht="15.75" hidden="false" customHeight="false" outlineLevel="0" collapsed="false">
      <c r="D234" s="226"/>
      <c r="E234" s="227"/>
      <c r="F234" s="227"/>
      <c r="G234" s="227"/>
      <c r="H234" s="227"/>
      <c r="I234" s="227"/>
      <c r="J234" s="226"/>
      <c r="K234" s="228"/>
      <c r="M234" s="228"/>
      <c r="N234" s="229"/>
      <c r="O234" s="228"/>
      <c r="P234" s="230"/>
      <c r="S234" s="231"/>
      <c r="T234" s="231"/>
      <c r="U234" s="231"/>
      <c r="V234" s="232"/>
      <c r="AC234" s="231"/>
      <c r="AD234" s="231"/>
      <c r="AE234" s="231"/>
      <c r="AF234" s="232"/>
      <c r="AH234" s="226"/>
    </row>
    <row r="235" customFormat="false" ht="15.75" hidden="false" customHeight="false" outlineLevel="0" collapsed="false">
      <c r="D235" s="226"/>
      <c r="E235" s="227"/>
      <c r="F235" s="227"/>
      <c r="G235" s="227"/>
      <c r="H235" s="227"/>
      <c r="I235" s="227"/>
      <c r="J235" s="226"/>
      <c r="K235" s="228"/>
      <c r="M235" s="228"/>
      <c r="N235" s="229"/>
      <c r="O235" s="228"/>
      <c r="P235" s="230"/>
      <c r="S235" s="231"/>
      <c r="T235" s="231"/>
      <c r="U235" s="231"/>
      <c r="V235" s="232"/>
      <c r="AC235" s="231"/>
      <c r="AD235" s="231"/>
      <c r="AE235" s="231"/>
      <c r="AF235" s="232"/>
      <c r="AH235" s="226"/>
    </row>
    <row r="236" customFormat="false" ht="15.75" hidden="false" customHeight="false" outlineLevel="0" collapsed="false">
      <c r="D236" s="226"/>
      <c r="E236" s="227"/>
      <c r="F236" s="227"/>
      <c r="G236" s="227"/>
      <c r="H236" s="227"/>
      <c r="I236" s="227"/>
      <c r="J236" s="226"/>
      <c r="K236" s="228"/>
      <c r="M236" s="228"/>
      <c r="N236" s="229"/>
      <c r="O236" s="228"/>
      <c r="P236" s="230"/>
      <c r="S236" s="231"/>
      <c r="T236" s="231"/>
      <c r="U236" s="231"/>
      <c r="V236" s="232"/>
      <c r="AC236" s="231"/>
      <c r="AD236" s="231"/>
      <c r="AE236" s="231"/>
      <c r="AF236" s="232"/>
      <c r="AH236" s="226"/>
    </row>
    <row r="237" customFormat="false" ht="15.75" hidden="false" customHeight="false" outlineLevel="0" collapsed="false">
      <c r="D237" s="226"/>
      <c r="E237" s="227"/>
      <c r="F237" s="227"/>
      <c r="G237" s="227"/>
      <c r="H237" s="227"/>
      <c r="I237" s="227"/>
      <c r="J237" s="226"/>
      <c r="K237" s="228"/>
      <c r="M237" s="228"/>
      <c r="N237" s="229"/>
      <c r="O237" s="228"/>
      <c r="P237" s="230"/>
      <c r="S237" s="231"/>
      <c r="T237" s="231"/>
      <c r="U237" s="231"/>
      <c r="V237" s="232"/>
      <c r="AC237" s="231"/>
      <c r="AD237" s="231"/>
      <c r="AE237" s="231"/>
      <c r="AF237" s="232"/>
      <c r="AH237" s="226"/>
    </row>
    <row r="238" customFormat="false" ht="15.75" hidden="false" customHeight="false" outlineLevel="0" collapsed="false">
      <c r="D238" s="226"/>
      <c r="E238" s="227"/>
      <c r="F238" s="227"/>
      <c r="G238" s="227"/>
      <c r="H238" s="227"/>
      <c r="I238" s="227"/>
      <c r="J238" s="226"/>
      <c r="K238" s="228"/>
      <c r="M238" s="228"/>
      <c r="N238" s="229"/>
      <c r="O238" s="228"/>
      <c r="P238" s="230"/>
      <c r="S238" s="231"/>
      <c r="T238" s="231"/>
      <c r="U238" s="231"/>
      <c r="V238" s="232"/>
      <c r="AC238" s="231"/>
      <c r="AD238" s="231"/>
      <c r="AE238" s="231"/>
      <c r="AF238" s="232"/>
      <c r="AH238" s="226"/>
    </row>
    <row r="239" customFormat="false" ht="15.75" hidden="false" customHeight="false" outlineLevel="0" collapsed="false">
      <c r="D239" s="226"/>
      <c r="E239" s="227"/>
      <c r="F239" s="227"/>
      <c r="G239" s="227"/>
      <c r="H239" s="227"/>
      <c r="I239" s="227"/>
      <c r="J239" s="226"/>
      <c r="K239" s="228"/>
      <c r="M239" s="228"/>
      <c r="N239" s="229"/>
      <c r="O239" s="228"/>
      <c r="P239" s="230"/>
      <c r="S239" s="231"/>
      <c r="T239" s="231"/>
      <c r="U239" s="231"/>
      <c r="V239" s="232"/>
      <c r="AC239" s="231"/>
      <c r="AD239" s="231"/>
      <c r="AE239" s="231"/>
      <c r="AF239" s="232"/>
      <c r="AH239" s="226"/>
    </row>
    <row r="240" customFormat="false" ht="15.75" hidden="false" customHeight="false" outlineLevel="0" collapsed="false">
      <c r="D240" s="226"/>
      <c r="E240" s="227"/>
      <c r="F240" s="227"/>
      <c r="G240" s="227"/>
      <c r="H240" s="227"/>
      <c r="I240" s="227"/>
      <c r="J240" s="226"/>
      <c r="K240" s="228"/>
      <c r="M240" s="228"/>
      <c r="N240" s="229"/>
      <c r="O240" s="228"/>
      <c r="P240" s="230"/>
      <c r="S240" s="231"/>
      <c r="T240" s="231"/>
      <c r="U240" s="231"/>
      <c r="V240" s="232"/>
      <c r="AC240" s="231"/>
      <c r="AD240" s="231"/>
      <c r="AE240" s="231"/>
      <c r="AF240" s="232"/>
      <c r="AH240" s="226"/>
    </row>
    <row r="241" customFormat="false" ht="15.75" hidden="false" customHeight="false" outlineLevel="0" collapsed="false">
      <c r="D241" s="226"/>
      <c r="E241" s="227"/>
      <c r="F241" s="227"/>
      <c r="G241" s="227"/>
      <c r="H241" s="227"/>
      <c r="I241" s="227"/>
      <c r="J241" s="226"/>
      <c r="K241" s="228"/>
      <c r="M241" s="228"/>
      <c r="N241" s="229"/>
      <c r="O241" s="228"/>
      <c r="P241" s="230"/>
      <c r="S241" s="231"/>
      <c r="T241" s="231"/>
      <c r="U241" s="231"/>
      <c r="V241" s="232"/>
      <c r="AC241" s="231"/>
      <c r="AD241" s="231"/>
      <c r="AE241" s="231"/>
      <c r="AF241" s="232"/>
      <c r="AH241" s="226"/>
    </row>
    <row r="242" customFormat="false" ht="15.75" hidden="false" customHeight="false" outlineLevel="0" collapsed="false">
      <c r="D242" s="226"/>
      <c r="E242" s="227"/>
      <c r="F242" s="227"/>
      <c r="G242" s="227"/>
      <c r="H242" s="227"/>
      <c r="I242" s="227"/>
      <c r="J242" s="226"/>
      <c r="K242" s="228"/>
      <c r="M242" s="228"/>
      <c r="N242" s="229"/>
      <c r="O242" s="228"/>
      <c r="P242" s="230"/>
      <c r="S242" s="231"/>
      <c r="T242" s="231"/>
      <c r="U242" s="231"/>
      <c r="V242" s="232"/>
      <c r="AC242" s="231"/>
      <c r="AD242" s="231"/>
      <c r="AE242" s="231"/>
      <c r="AF242" s="232"/>
      <c r="AH242" s="226"/>
    </row>
    <row r="243" customFormat="false" ht="15.75" hidden="false" customHeight="false" outlineLevel="0" collapsed="false">
      <c r="D243" s="226"/>
      <c r="E243" s="227"/>
      <c r="F243" s="227"/>
      <c r="G243" s="227"/>
      <c r="H243" s="227"/>
      <c r="I243" s="227"/>
      <c r="J243" s="226"/>
      <c r="K243" s="228"/>
      <c r="M243" s="228"/>
      <c r="N243" s="229"/>
      <c r="O243" s="228"/>
      <c r="P243" s="230"/>
      <c r="S243" s="231"/>
      <c r="T243" s="231"/>
      <c r="U243" s="231"/>
      <c r="V243" s="232"/>
      <c r="AC243" s="231"/>
      <c r="AD243" s="231"/>
      <c r="AE243" s="231"/>
      <c r="AF243" s="232"/>
      <c r="AH243" s="226"/>
    </row>
    <row r="244" customFormat="false" ht="15.75" hidden="false" customHeight="false" outlineLevel="0" collapsed="false">
      <c r="D244" s="226"/>
      <c r="E244" s="227"/>
      <c r="F244" s="227"/>
      <c r="G244" s="227"/>
      <c r="H244" s="227"/>
      <c r="I244" s="227"/>
      <c r="J244" s="226"/>
      <c r="K244" s="228"/>
      <c r="M244" s="228"/>
      <c r="N244" s="229"/>
      <c r="O244" s="228"/>
      <c r="P244" s="230"/>
      <c r="S244" s="231"/>
      <c r="T244" s="231"/>
      <c r="U244" s="231"/>
      <c r="V244" s="232"/>
      <c r="AC244" s="231"/>
      <c r="AD244" s="231"/>
      <c r="AE244" s="231"/>
      <c r="AF244" s="232"/>
      <c r="AH244" s="226"/>
    </row>
    <row r="245" customFormat="false" ht="15.75" hidden="false" customHeight="false" outlineLevel="0" collapsed="false">
      <c r="D245" s="226"/>
      <c r="E245" s="227"/>
      <c r="F245" s="227"/>
      <c r="G245" s="227"/>
      <c r="H245" s="227"/>
      <c r="I245" s="227"/>
      <c r="J245" s="226"/>
      <c r="K245" s="228"/>
      <c r="M245" s="228"/>
      <c r="N245" s="229"/>
      <c r="O245" s="228"/>
      <c r="P245" s="230"/>
      <c r="S245" s="231"/>
      <c r="T245" s="231"/>
      <c r="U245" s="231"/>
      <c r="V245" s="232"/>
      <c r="AC245" s="231"/>
      <c r="AD245" s="231"/>
      <c r="AE245" s="231"/>
      <c r="AF245" s="232"/>
      <c r="AH245" s="226"/>
    </row>
    <row r="246" customFormat="false" ht="15.75" hidden="false" customHeight="false" outlineLevel="0" collapsed="false">
      <c r="D246" s="226"/>
      <c r="E246" s="227"/>
      <c r="F246" s="227"/>
      <c r="G246" s="227"/>
      <c r="H246" s="227"/>
      <c r="I246" s="227"/>
      <c r="J246" s="226"/>
      <c r="K246" s="228"/>
      <c r="M246" s="228"/>
      <c r="N246" s="229"/>
      <c r="O246" s="228"/>
      <c r="P246" s="230"/>
      <c r="S246" s="231"/>
      <c r="T246" s="231"/>
      <c r="U246" s="231"/>
      <c r="V246" s="232"/>
      <c r="AC246" s="231"/>
      <c r="AD246" s="231"/>
      <c r="AE246" s="231"/>
      <c r="AF246" s="232"/>
      <c r="AH246" s="226"/>
    </row>
    <row r="247" customFormat="false" ht="15.75" hidden="false" customHeight="false" outlineLevel="0" collapsed="false">
      <c r="D247" s="226"/>
      <c r="E247" s="227"/>
      <c r="F247" s="227"/>
      <c r="G247" s="227"/>
      <c r="H247" s="227"/>
      <c r="I247" s="227"/>
      <c r="J247" s="226"/>
      <c r="K247" s="228"/>
      <c r="M247" s="228"/>
      <c r="N247" s="229"/>
      <c r="O247" s="228"/>
      <c r="S247" s="231"/>
      <c r="T247" s="231"/>
      <c r="U247" s="231"/>
      <c r="V247" s="232"/>
      <c r="AC247" s="231"/>
      <c r="AD247" s="231"/>
      <c r="AE247" s="231"/>
      <c r="AF247" s="232"/>
      <c r="AH247" s="226"/>
    </row>
    <row r="248" customFormat="false" ht="15.75" hidden="false" customHeight="false" outlineLevel="0" collapsed="false">
      <c r="D248" s="226"/>
      <c r="E248" s="227"/>
      <c r="F248" s="227"/>
      <c r="G248" s="227"/>
      <c r="H248" s="227"/>
      <c r="I248" s="227"/>
      <c r="J248" s="226"/>
      <c r="K248" s="228"/>
      <c r="M248" s="228"/>
      <c r="N248" s="229"/>
      <c r="O248" s="228"/>
      <c r="S248" s="231"/>
      <c r="T248" s="231"/>
      <c r="U248" s="231"/>
      <c r="V248" s="232"/>
      <c r="AC248" s="231"/>
      <c r="AD248" s="231"/>
      <c r="AE248" s="231"/>
      <c r="AF248" s="232"/>
      <c r="AH248" s="226"/>
    </row>
    <row r="249" customFormat="false" ht="15.75" hidden="false" customHeight="false" outlineLevel="0" collapsed="false">
      <c r="D249" s="226"/>
      <c r="E249" s="227"/>
      <c r="F249" s="227"/>
      <c r="G249" s="227"/>
      <c r="H249" s="227"/>
      <c r="I249" s="227"/>
      <c r="J249" s="226"/>
      <c r="K249" s="228"/>
      <c r="M249" s="228"/>
      <c r="N249" s="229"/>
      <c r="O249" s="228"/>
      <c r="S249" s="231"/>
      <c r="T249" s="231"/>
      <c r="U249" s="231"/>
      <c r="V249" s="232"/>
      <c r="AC249" s="231"/>
      <c r="AD249" s="231"/>
      <c r="AE249" s="231"/>
      <c r="AF249" s="232"/>
      <c r="AH249" s="226"/>
    </row>
    <row r="250" customFormat="false" ht="15.75" hidden="false" customHeight="false" outlineLevel="0" collapsed="false">
      <c r="D250" s="226"/>
      <c r="E250" s="227"/>
      <c r="F250" s="227"/>
      <c r="G250" s="227"/>
      <c r="H250" s="227"/>
      <c r="I250" s="227"/>
      <c r="J250" s="226"/>
      <c r="K250" s="228"/>
      <c r="M250" s="228"/>
      <c r="N250" s="229"/>
      <c r="O250" s="228"/>
      <c r="S250" s="231"/>
      <c r="T250" s="231"/>
      <c r="U250" s="231"/>
      <c r="V250" s="232"/>
      <c r="AC250" s="231"/>
      <c r="AD250" s="231"/>
      <c r="AE250" s="231"/>
      <c r="AF250" s="232"/>
      <c r="AH250" s="226"/>
    </row>
    <row r="251" customFormat="false" ht="15.75" hidden="false" customHeight="false" outlineLevel="0" collapsed="false">
      <c r="D251" s="226"/>
      <c r="E251" s="227"/>
      <c r="F251" s="227"/>
      <c r="G251" s="227"/>
      <c r="H251" s="227"/>
      <c r="I251" s="227"/>
      <c r="J251" s="226"/>
      <c r="K251" s="228"/>
      <c r="M251" s="228"/>
      <c r="N251" s="229"/>
      <c r="O251" s="228"/>
      <c r="S251" s="231"/>
      <c r="T251" s="231"/>
      <c r="U251" s="231"/>
      <c r="V251" s="232"/>
      <c r="AC251" s="231"/>
      <c r="AD251" s="231"/>
      <c r="AE251" s="231"/>
      <c r="AF251" s="232"/>
      <c r="AH251" s="226"/>
    </row>
    <row r="252" customFormat="false" ht="15.75" hidden="false" customHeight="false" outlineLevel="0" collapsed="false">
      <c r="D252" s="226"/>
      <c r="E252" s="227"/>
      <c r="F252" s="227"/>
      <c r="G252" s="227"/>
      <c r="H252" s="227"/>
      <c r="I252" s="227"/>
      <c r="J252" s="226"/>
      <c r="K252" s="228"/>
      <c r="M252" s="228"/>
      <c r="N252" s="229"/>
      <c r="O252" s="228"/>
      <c r="S252" s="231"/>
      <c r="T252" s="231"/>
      <c r="U252" s="231"/>
      <c r="V252" s="232"/>
      <c r="AC252" s="231"/>
      <c r="AD252" s="231"/>
      <c r="AE252" s="231"/>
      <c r="AF252" s="232"/>
      <c r="AH252" s="226"/>
    </row>
    <row r="253" customFormat="false" ht="15.75" hidden="false" customHeight="false" outlineLevel="0" collapsed="false">
      <c r="D253" s="226"/>
      <c r="E253" s="227"/>
      <c r="F253" s="227"/>
      <c r="G253" s="227"/>
      <c r="H253" s="227"/>
      <c r="I253" s="227"/>
      <c r="J253" s="226"/>
      <c r="K253" s="228"/>
      <c r="M253" s="228"/>
      <c r="N253" s="229"/>
      <c r="O253" s="228"/>
      <c r="S253" s="231"/>
      <c r="T253" s="231"/>
      <c r="U253" s="231"/>
      <c r="V253" s="232"/>
      <c r="AC253" s="231"/>
      <c r="AD253" s="231"/>
      <c r="AE253" s="231"/>
      <c r="AF253" s="232"/>
      <c r="AH253" s="226"/>
    </row>
    <row r="254" customFormat="false" ht="15.75" hidden="false" customHeight="false" outlineLevel="0" collapsed="false">
      <c r="D254" s="226"/>
      <c r="E254" s="227"/>
      <c r="F254" s="227"/>
      <c r="G254" s="227"/>
      <c r="H254" s="227"/>
      <c r="I254" s="227"/>
      <c r="J254" s="226"/>
      <c r="K254" s="228"/>
      <c r="M254" s="228"/>
      <c r="N254" s="229"/>
      <c r="O254" s="228"/>
      <c r="S254" s="231"/>
      <c r="T254" s="231"/>
      <c r="U254" s="231"/>
      <c r="V254" s="232"/>
      <c r="AC254" s="231"/>
      <c r="AD254" s="231"/>
      <c r="AE254" s="231"/>
      <c r="AF254" s="232"/>
      <c r="AH254" s="226"/>
    </row>
    <row r="255" customFormat="false" ht="15.75" hidden="false" customHeight="false" outlineLevel="0" collapsed="false">
      <c r="D255" s="226"/>
      <c r="E255" s="227"/>
      <c r="F255" s="227"/>
      <c r="G255" s="227"/>
      <c r="H255" s="227"/>
      <c r="I255" s="227"/>
      <c r="J255" s="226"/>
      <c r="K255" s="228"/>
      <c r="M255" s="228"/>
      <c r="N255" s="229"/>
      <c r="O255" s="228"/>
      <c r="S255" s="231"/>
      <c r="T255" s="231"/>
      <c r="U255" s="231"/>
      <c r="V255" s="232"/>
      <c r="AC255" s="231"/>
      <c r="AD255" s="231"/>
      <c r="AE255" s="231"/>
      <c r="AF255" s="232"/>
      <c r="AH255" s="226"/>
    </row>
    <row r="256" customFormat="false" ht="15.75" hidden="false" customHeight="false" outlineLevel="0" collapsed="false">
      <c r="D256" s="226"/>
      <c r="E256" s="227"/>
      <c r="F256" s="227"/>
      <c r="G256" s="227"/>
      <c r="H256" s="227"/>
      <c r="I256" s="227"/>
      <c r="J256" s="226"/>
      <c r="K256" s="228"/>
      <c r="M256" s="228"/>
      <c r="N256" s="229"/>
      <c r="O256" s="228"/>
      <c r="S256" s="231"/>
      <c r="T256" s="231"/>
      <c r="U256" s="231"/>
      <c r="V256" s="232"/>
      <c r="AC256" s="231"/>
      <c r="AD256" s="231"/>
      <c r="AE256" s="231"/>
      <c r="AF256" s="232"/>
      <c r="AH256" s="226"/>
    </row>
    <row r="257" customFormat="false" ht="15.75" hidden="false" customHeight="false" outlineLevel="0" collapsed="false">
      <c r="D257" s="226"/>
      <c r="E257" s="227"/>
      <c r="F257" s="227"/>
      <c r="G257" s="227"/>
      <c r="H257" s="227"/>
      <c r="I257" s="227"/>
      <c r="J257" s="226"/>
      <c r="K257" s="228"/>
      <c r="M257" s="228"/>
      <c r="N257" s="229"/>
      <c r="O257" s="228"/>
      <c r="S257" s="231"/>
      <c r="T257" s="231"/>
      <c r="U257" s="231"/>
      <c r="V257" s="232"/>
      <c r="AC257" s="231"/>
      <c r="AD257" s="231"/>
      <c r="AE257" s="231"/>
      <c r="AF257" s="232"/>
      <c r="AH257" s="226"/>
    </row>
    <row r="258" customFormat="false" ht="15.75" hidden="false" customHeight="false" outlineLevel="0" collapsed="false">
      <c r="D258" s="226"/>
      <c r="E258" s="227"/>
      <c r="F258" s="227"/>
      <c r="G258" s="227"/>
      <c r="H258" s="227"/>
      <c r="I258" s="227"/>
      <c r="J258" s="226"/>
      <c r="K258" s="228"/>
      <c r="M258" s="228"/>
      <c r="N258" s="229"/>
      <c r="O258" s="228"/>
      <c r="S258" s="231"/>
      <c r="T258" s="231"/>
      <c r="U258" s="231"/>
      <c r="V258" s="232"/>
      <c r="AC258" s="231"/>
      <c r="AD258" s="231"/>
      <c r="AE258" s="231"/>
      <c r="AF258" s="232"/>
      <c r="AH258" s="226"/>
    </row>
    <row r="259" customFormat="false" ht="15.75" hidden="false" customHeight="false" outlineLevel="0" collapsed="false">
      <c r="D259" s="226"/>
      <c r="E259" s="227"/>
      <c r="F259" s="227"/>
      <c r="G259" s="227"/>
      <c r="H259" s="227"/>
      <c r="I259" s="227"/>
      <c r="J259" s="226"/>
      <c r="K259" s="228"/>
      <c r="M259" s="228"/>
      <c r="N259" s="229"/>
      <c r="O259" s="228"/>
      <c r="S259" s="231"/>
      <c r="T259" s="231"/>
      <c r="U259" s="231"/>
      <c r="V259" s="232"/>
      <c r="AC259" s="231"/>
      <c r="AD259" s="231"/>
      <c r="AE259" s="231"/>
      <c r="AF259" s="232"/>
      <c r="AH259" s="226"/>
    </row>
    <row r="260" customFormat="false" ht="15.75" hidden="false" customHeight="false" outlineLevel="0" collapsed="false">
      <c r="D260" s="226"/>
      <c r="E260" s="227"/>
      <c r="F260" s="227"/>
      <c r="G260" s="227"/>
      <c r="H260" s="227"/>
      <c r="I260" s="227"/>
      <c r="J260" s="226"/>
      <c r="K260" s="228"/>
      <c r="M260" s="228"/>
      <c r="N260" s="229"/>
      <c r="O260" s="228"/>
      <c r="S260" s="231"/>
      <c r="T260" s="231"/>
      <c r="U260" s="231"/>
      <c r="V260" s="232"/>
      <c r="AC260" s="231"/>
      <c r="AD260" s="231"/>
      <c r="AE260" s="231"/>
      <c r="AF260" s="232"/>
      <c r="AH260" s="226"/>
    </row>
    <row r="261" customFormat="false" ht="15.75" hidden="false" customHeight="false" outlineLevel="0" collapsed="false">
      <c r="D261" s="226"/>
      <c r="E261" s="227"/>
      <c r="F261" s="227"/>
      <c r="G261" s="227"/>
      <c r="H261" s="227"/>
      <c r="I261" s="227"/>
      <c r="J261" s="226"/>
      <c r="K261" s="228"/>
      <c r="M261" s="228"/>
      <c r="N261" s="229"/>
      <c r="O261" s="228"/>
      <c r="S261" s="231"/>
      <c r="T261" s="231"/>
      <c r="U261" s="231"/>
      <c r="V261" s="232"/>
      <c r="AC261" s="231"/>
      <c r="AD261" s="231"/>
      <c r="AE261" s="231"/>
      <c r="AF261" s="232"/>
      <c r="AH261" s="226"/>
    </row>
    <row r="262" customFormat="false" ht="15.75" hidden="false" customHeight="false" outlineLevel="0" collapsed="false">
      <c r="D262" s="226"/>
      <c r="E262" s="227"/>
      <c r="F262" s="227"/>
      <c r="G262" s="227"/>
      <c r="H262" s="227"/>
      <c r="I262" s="227"/>
      <c r="J262" s="226"/>
      <c r="K262" s="228"/>
      <c r="M262" s="228"/>
      <c r="N262" s="229"/>
      <c r="O262" s="228"/>
      <c r="S262" s="231"/>
      <c r="T262" s="231"/>
      <c r="U262" s="231"/>
      <c r="V262" s="232"/>
      <c r="AC262" s="231"/>
      <c r="AD262" s="231"/>
      <c r="AE262" s="231"/>
      <c r="AF262" s="232"/>
      <c r="AH262" s="226"/>
    </row>
    <row r="263" customFormat="false" ht="15.75" hidden="false" customHeight="false" outlineLevel="0" collapsed="false">
      <c r="K263" s="228"/>
      <c r="M263" s="228"/>
      <c r="N263" s="229"/>
      <c r="O263" s="228"/>
      <c r="S263" s="231"/>
      <c r="T263" s="231"/>
      <c r="U263" s="231"/>
      <c r="V263" s="232"/>
      <c r="AC263" s="231"/>
      <c r="AD263" s="231"/>
      <c r="AE263" s="231"/>
      <c r="AF263" s="232"/>
      <c r="AH263" s="226"/>
    </row>
    <row r="264" customFormat="false" ht="15.75" hidden="false" customHeight="false" outlineLevel="0" collapsed="false">
      <c r="K264" s="228"/>
      <c r="M264" s="228"/>
      <c r="N264" s="229"/>
      <c r="O264" s="228"/>
      <c r="S264" s="231"/>
      <c r="T264" s="231"/>
      <c r="U264" s="231"/>
      <c r="V264" s="232"/>
      <c r="AC264" s="231"/>
      <c r="AD264" s="231"/>
      <c r="AE264" s="231"/>
      <c r="AF264" s="232"/>
      <c r="AH264" s="226"/>
    </row>
    <row r="265" customFormat="false" ht="15.75" hidden="false" customHeight="false" outlineLevel="0" collapsed="false">
      <c r="K265" s="228"/>
      <c r="M265" s="228"/>
      <c r="N265" s="229"/>
      <c r="O265" s="228"/>
      <c r="S265" s="231"/>
      <c r="T265" s="231"/>
      <c r="U265" s="231"/>
      <c r="V265" s="232"/>
      <c r="AC265" s="231"/>
      <c r="AD265" s="231"/>
      <c r="AE265" s="231"/>
      <c r="AF265" s="232"/>
      <c r="AH265" s="226"/>
    </row>
    <row r="266" customFormat="false" ht="15.75" hidden="false" customHeight="false" outlineLevel="0" collapsed="false">
      <c r="K266" s="228"/>
      <c r="M266" s="228"/>
      <c r="N266" s="229"/>
      <c r="O266" s="228"/>
      <c r="S266" s="231"/>
      <c r="T266" s="231"/>
      <c r="U266" s="231"/>
      <c r="V266" s="232"/>
      <c r="AC266" s="231"/>
      <c r="AD266" s="231"/>
      <c r="AE266" s="231"/>
      <c r="AF266" s="232"/>
      <c r="AH266" s="226"/>
    </row>
    <row r="267" customFormat="false" ht="15.75" hidden="false" customHeight="false" outlineLevel="0" collapsed="false">
      <c r="K267" s="228"/>
      <c r="M267" s="228"/>
      <c r="N267" s="229"/>
      <c r="O267" s="228"/>
      <c r="S267" s="231"/>
      <c r="T267" s="231"/>
      <c r="U267" s="231"/>
      <c r="V267" s="232"/>
      <c r="AC267" s="231"/>
      <c r="AD267" s="231"/>
      <c r="AE267" s="231"/>
      <c r="AF267" s="232"/>
      <c r="AH267" s="226"/>
    </row>
    <row r="268" customFormat="false" ht="15.75" hidden="false" customHeight="false" outlineLevel="0" collapsed="false">
      <c r="K268" s="228"/>
      <c r="M268" s="228"/>
      <c r="N268" s="229"/>
      <c r="O268" s="228"/>
      <c r="S268" s="231"/>
      <c r="T268" s="231"/>
      <c r="U268" s="231"/>
      <c r="V268" s="232"/>
      <c r="AC268" s="231"/>
      <c r="AD268" s="231"/>
      <c r="AE268" s="231"/>
      <c r="AF268" s="232"/>
      <c r="AH268" s="226"/>
    </row>
    <row r="269" customFormat="false" ht="15.75" hidden="false" customHeight="false" outlineLevel="0" collapsed="false">
      <c r="K269" s="228"/>
      <c r="M269" s="228"/>
      <c r="N269" s="229"/>
      <c r="O269" s="228"/>
      <c r="S269" s="231"/>
      <c r="T269" s="231"/>
      <c r="U269" s="231"/>
      <c r="V269" s="232"/>
      <c r="AC269" s="231"/>
      <c r="AD269" s="231"/>
      <c r="AE269" s="231"/>
      <c r="AF269" s="232"/>
      <c r="AH269" s="226"/>
    </row>
    <row r="270" customFormat="false" ht="15.75" hidden="false" customHeight="false" outlineLevel="0" collapsed="false">
      <c r="K270" s="228"/>
      <c r="M270" s="228"/>
      <c r="N270" s="229"/>
      <c r="O270" s="228"/>
      <c r="S270" s="231"/>
      <c r="T270" s="231"/>
      <c r="U270" s="231"/>
      <c r="V270" s="232"/>
      <c r="AC270" s="231"/>
      <c r="AD270" s="231"/>
      <c r="AE270" s="231"/>
      <c r="AF270" s="232"/>
      <c r="AH270" s="226"/>
    </row>
    <row r="271" customFormat="false" ht="15.75" hidden="false" customHeight="false" outlineLevel="0" collapsed="false">
      <c r="K271" s="228"/>
      <c r="M271" s="228"/>
      <c r="N271" s="229"/>
      <c r="O271" s="228"/>
      <c r="S271" s="231"/>
      <c r="T271" s="231"/>
      <c r="U271" s="231"/>
      <c r="V271" s="232"/>
      <c r="AC271" s="231"/>
      <c r="AD271" s="231"/>
      <c r="AE271" s="231"/>
      <c r="AF271" s="232"/>
      <c r="AH271" s="226"/>
    </row>
    <row r="272" customFormat="false" ht="15.75" hidden="false" customHeight="false" outlineLevel="0" collapsed="false">
      <c r="K272" s="228"/>
      <c r="M272" s="228"/>
      <c r="N272" s="229"/>
      <c r="O272" s="228"/>
      <c r="S272" s="231"/>
      <c r="T272" s="231"/>
      <c r="U272" s="231"/>
      <c r="V272" s="232"/>
      <c r="AC272" s="231"/>
      <c r="AD272" s="231"/>
      <c r="AE272" s="231"/>
      <c r="AF272" s="232"/>
      <c r="AH272" s="226"/>
    </row>
    <row r="273" customFormat="false" ht="15.75" hidden="false" customHeight="false" outlineLevel="0" collapsed="false">
      <c r="K273" s="228"/>
      <c r="M273" s="228"/>
      <c r="N273" s="229"/>
      <c r="O273" s="228"/>
      <c r="S273" s="231"/>
      <c r="T273" s="231"/>
      <c r="U273" s="231"/>
      <c r="V273" s="232"/>
      <c r="AC273" s="231"/>
      <c r="AD273" s="231"/>
      <c r="AE273" s="231"/>
      <c r="AF273" s="232"/>
      <c r="AH273" s="226"/>
    </row>
    <row r="274" customFormat="false" ht="15.75" hidden="false" customHeight="false" outlineLevel="0" collapsed="false">
      <c r="K274" s="228"/>
      <c r="M274" s="228"/>
      <c r="N274" s="229"/>
      <c r="O274" s="228"/>
      <c r="S274" s="231"/>
      <c r="T274" s="231"/>
      <c r="U274" s="231"/>
      <c r="V274" s="232"/>
      <c r="AC274" s="231"/>
      <c r="AD274" s="231"/>
      <c r="AE274" s="231"/>
      <c r="AF274" s="232"/>
      <c r="AH274" s="226"/>
    </row>
    <row r="275" customFormat="false" ht="15.75" hidden="false" customHeight="false" outlineLevel="0" collapsed="false">
      <c r="K275" s="228"/>
      <c r="M275" s="228"/>
      <c r="N275" s="229"/>
      <c r="O275" s="228"/>
      <c r="S275" s="231"/>
      <c r="T275" s="231"/>
      <c r="U275" s="231"/>
      <c r="V275" s="232"/>
      <c r="AC275" s="231"/>
      <c r="AD275" s="231"/>
      <c r="AE275" s="231"/>
      <c r="AF275" s="232"/>
      <c r="AH275" s="226"/>
    </row>
    <row r="276" customFormat="false" ht="15.75" hidden="false" customHeight="false" outlineLevel="0" collapsed="false">
      <c r="K276" s="228"/>
      <c r="M276" s="228"/>
      <c r="N276" s="229"/>
      <c r="O276" s="228"/>
      <c r="S276" s="231"/>
      <c r="T276" s="231"/>
      <c r="U276" s="231"/>
      <c r="V276" s="232"/>
      <c r="AC276" s="231"/>
      <c r="AD276" s="231"/>
      <c r="AE276" s="231"/>
      <c r="AF276" s="232"/>
      <c r="AH276" s="226"/>
    </row>
    <row r="277" customFormat="false" ht="15.75" hidden="false" customHeight="false" outlineLevel="0" collapsed="false">
      <c r="K277" s="228"/>
      <c r="M277" s="228"/>
      <c r="N277" s="229"/>
      <c r="O277" s="228"/>
      <c r="S277" s="231"/>
      <c r="T277" s="231"/>
      <c r="U277" s="231"/>
      <c r="V277" s="232"/>
      <c r="AC277" s="231"/>
      <c r="AD277" s="231"/>
      <c r="AE277" s="231"/>
      <c r="AF277" s="232"/>
      <c r="AH277" s="226"/>
    </row>
    <row r="278" customFormat="false" ht="15.75" hidden="false" customHeight="false" outlineLevel="0" collapsed="false">
      <c r="K278" s="228"/>
      <c r="M278" s="228"/>
      <c r="N278" s="229"/>
      <c r="O278" s="228"/>
      <c r="S278" s="231"/>
      <c r="T278" s="231"/>
      <c r="U278" s="231"/>
      <c r="V278" s="232"/>
      <c r="AC278" s="231"/>
      <c r="AD278" s="231"/>
      <c r="AE278" s="231"/>
      <c r="AF278" s="232"/>
      <c r="AH278" s="226"/>
    </row>
    <row r="279" customFormat="false" ht="15.75" hidden="false" customHeight="false" outlineLevel="0" collapsed="false">
      <c r="K279" s="228"/>
      <c r="M279" s="228"/>
      <c r="N279" s="229"/>
      <c r="O279" s="228"/>
      <c r="S279" s="231"/>
      <c r="T279" s="231"/>
      <c r="U279" s="231"/>
      <c r="V279" s="232"/>
      <c r="AC279" s="231"/>
      <c r="AD279" s="231"/>
      <c r="AE279" s="231"/>
      <c r="AF279" s="232"/>
      <c r="AH279" s="226"/>
    </row>
    <row r="280" customFormat="false" ht="15.75" hidden="false" customHeight="false" outlineLevel="0" collapsed="false">
      <c r="K280" s="228"/>
      <c r="M280" s="228"/>
      <c r="N280" s="229"/>
      <c r="O280" s="228"/>
      <c r="S280" s="231"/>
      <c r="T280" s="231"/>
      <c r="U280" s="231"/>
      <c r="V280" s="232"/>
      <c r="AC280" s="231"/>
      <c r="AD280" s="231"/>
      <c r="AE280" s="231"/>
      <c r="AF280" s="232"/>
      <c r="AH280" s="226"/>
    </row>
    <row r="281" customFormat="false" ht="15.75" hidden="false" customHeight="false" outlineLevel="0" collapsed="false">
      <c r="K281" s="228"/>
      <c r="M281" s="228"/>
      <c r="N281" s="229"/>
      <c r="O281" s="228"/>
      <c r="S281" s="231"/>
      <c r="T281" s="231"/>
      <c r="U281" s="231"/>
      <c r="V281" s="232"/>
      <c r="AC281" s="231"/>
      <c r="AD281" s="231"/>
      <c r="AE281" s="231"/>
      <c r="AF281" s="232"/>
      <c r="AH281" s="226"/>
    </row>
    <row r="282" customFormat="false" ht="15.75" hidden="false" customHeight="false" outlineLevel="0" collapsed="false">
      <c r="K282" s="228"/>
      <c r="M282" s="228"/>
      <c r="N282" s="229"/>
      <c r="O282" s="228"/>
      <c r="S282" s="231"/>
      <c r="T282" s="231"/>
      <c r="U282" s="231"/>
      <c r="V282" s="232"/>
      <c r="AC282" s="231"/>
      <c r="AD282" s="231"/>
      <c r="AE282" s="231"/>
      <c r="AF282" s="232"/>
      <c r="AH282" s="226"/>
    </row>
    <row r="283" customFormat="false" ht="15.75" hidden="false" customHeight="false" outlineLevel="0" collapsed="false">
      <c r="K283" s="228"/>
      <c r="M283" s="228"/>
      <c r="N283" s="229"/>
      <c r="O283" s="228"/>
      <c r="S283" s="231"/>
      <c r="T283" s="231"/>
      <c r="U283" s="231"/>
      <c r="V283" s="232"/>
      <c r="AC283" s="231"/>
      <c r="AD283" s="231"/>
      <c r="AE283" s="231"/>
      <c r="AF283" s="232"/>
      <c r="AH283" s="226"/>
    </row>
    <row r="284" customFormat="false" ht="15.75" hidden="false" customHeight="false" outlineLevel="0" collapsed="false">
      <c r="K284" s="228"/>
      <c r="M284" s="228"/>
      <c r="N284" s="229"/>
      <c r="O284" s="228"/>
      <c r="S284" s="231"/>
      <c r="T284" s="231"/>
      <c r="U284" s="231"/>
      <c r="V284" s="232"/>
      <c r="AC284" s="231"/>
      <c r="AD284" s="231"/>
      <c r="AE284" s="231"/>
      <c r="AF284" s="232"/>
      <c r="AH284" s="226"/>
    </row>
    <row r="285" customFormat="false" ht="15.75" hidden="false" customHeight="false" outlineLevel="0" collapsed="false">
      <c r="K285" s="228"/>
      <c r="M285" s="228"/>
      <c r="N285" s="229"/>
      <c r="O285" s="228"/>
      <c r="S285" s="231"/>
      <c r="T285" s="231"/>
      <c r="U285" s="231"/>
      <c r="V285" s="232"/>
      <c r="AC285" s="231"/>
      <c r="AD285" s="231"/>
      <c r="AE285" s="231"/>
      <c r="AF285" s="232"/>
      <c r="AH285" s="226"/>
    </row>
    <row r="286" customFormat="false" ht="15.75" hidden="false" customHeight="false" outlineLevel="0" collapsed="false">
      <c r="K286" s="228"/>
      <c r="M286" s="228"/>
      <c r="N286" s="229"/>
      <c r="O286" s="228"/>
      <c r="S286" s="231"/>
      <c r="T286" s="231"/>
      <c r="U286" s="231"/>
      <c r="V286" s="232"/>
      <c r="AC286" s="231"/>
      <c r="AD286" s="231"/>
      <c r="AE286" s="231"/>
      <c r="AF286" s="232"/>
      <c r="AH286" s="226"/>
    </row>
    <row r="287" customFormat="false" ht="15.75" hidden="false" customHeight="false" outlineLevel="0" collapsed="false">
      <c r="K287" s="228"/>
      <c r="M287" s="228"/>
      <c r="N287" s="229"/>
      <c r="O287" s="228"/>
      <c r="S287" s="231"/>
      <c r="T287" s="231"/>
      <c r="U287" s="231"/>
      <c r="V287" s="232"/>
      <c r="AC287" s="231"/>
      <c r="AD287" s="231"/>
      <c r="AE287" s="231"/>
      <c r="AF287" s="232"/>
      <c r="AH287" s="226"/>
    </row>
    <row r="288" customFormat="false" ht="15.75" hidden="false" customHeight="false" outlineLevel="0" collapsed="false">
      <c r="K288" s="228"/>
      <c r="M288" s="228"/>
      <c r="N288" s="229"/>
      <c r="O288" s="228"/>
      <c r="S288" s="231"/>
      <c r="T288" s="231"/>
      <c r="U288" s="231"/>
      <c r="V288" s="232"/>
      <c r="AC288" s="231"/>
      <c r="AD288" s="231"/>
      <c r="AE288" s="231"/>
      <c r="AF288" s="232"/>
      <c r="AH288" s="226"/>
    </row>
    <row r="289" customFormat="false" ht="15.75" hidden="false" customHeight="false" outlineLevel="0" collapsed="false">
      <c r="K289" s="228"/>
      <c r="M289" s="228"/>
      <c r="N289" s="229"/>
      <c r="O289" s="228"/>
      <c r="S289" s="231"/>
      <c r="T289" s="231"/>
      <c r="U289" s="231"/>
      <c r="V289" s="232"/>
      <c r="AC289" s="231"/>
      <c r="AD289" s="231"/>
      <c r="AE289" s="231"/>
      <c r="AF289" s="232"/>
      <c r="AH289" s="226"/>
    </row>
    <row r="290" customFormat="false" ht="15.75" hidden="false" customHeight="false" outlineLevel="0" collapsed="false">
      <c r="K290" s="228"/>
      <c r="M290" s="228"/>
      <c r="N290" s="229"/>
      <c r="O290" s="228"/>
      <c r="S290" s="231"/>
      <c r="T290" s="231"/>
      <c r="U290" s="231"/>
      <c r="V290" s="232"/>
      <c r="AC290" s="231"/>
      <c r="AD290" s="231"/>
      <c r="AE290" s="231"/>
      <c r="AF290" s="232"/>
      <c r="AH290" s="226"/>
    </row>
    <row r="291" customFormat="false" ht="15.75" hidden="false" customHeight="false" outlineLevel="0" collapsed="false">
      <c r="K291" s="228"/>
      <c r="M291" s="228"/>
      <c r="N291" s="229"/>
      <c r="O291" s="228"/>
      <c r="S291" s="231"/>
      <c r="T291" s="231"/>
      <c r="U291" s="231"/>
      <c r="V291" s="232"/>
      <c r="AC291" s="231"/>
      <c r="AD291" s="231"/>
      <c r="AE291" s="231"/>
      <c r="AF291" s="232"/>
      <c r="AH291" s="226"/>
    </row>
    <row r="292" customFormat="false" ht="15.75" hidden="false" customHeight="false" outlineLevel="0" collapsed="false">
      <c r="K292" s="228"/>
      <c r="M292" s="228"/>
      <c r="N292" s="229"/>
      <c r="O292" s="228"/>
      <c r="S292" s="231"/>
      <c r="T292" s="231"/>
      <c r="U292" s="231"/>
      <c r="V292" s="232"/>
      <c r="AC292" s="231"/>
      <c r="AD292" s="231"/>
      <c r="AE292" s="231"/>
      <c r="AF292" s="232"/>
      <c r="AH292" s="226"/>
    </row>
    <row r="293" customFormat="false" ht="15.75" hidden="false" customHeight="false" outlineLevel="0" collapsed="false">
      <c r="K293" s="228"/>
      <c r="M293" s="228"/>
      <c r="N293" s="229"/>
      <c r="O293" s="228"/>
      <c r="S293" s="231"/>
      <c r="T293" s="231"/>
      <c r="U293" s="231"/>
      <c r="V293" s="232"/>
      <c r="AC293" s="231"/>
      <c r="AD293" s="231"/>
      <c r="AE293" s="231"/>
      <c r="AF293" s="232"/>
      <c r="AH293" s="226"/>
    </row>
    <row r="294" customFormat="false" ht="15.75" hidden="false" customHeight="false" outlineLevel="0" collapsed="false">
      <c r="K294" s="228"/>
      <c r="M294" s="228"/>
      <c r="N294" s="229"/>
      <c r="O294" s="228"/>
      <c r="S294" s="231"/>
      <c r="T294" s="231"/>
      <c r="U294" s="231"/>
      <c r="V294" s="232"/>
      <c r="AC294" s="231"/>
      <c r="AD294" s="231"/>
      <c r="AE294" s="231"/>
      <c r="AF294" s="232"/>
      <c r="AH294" s="226"/>
    </row>
    <row r="295" customFormat="false" ht="15.75" hidden="false" customHeight="false" outlineLevel="0" collapsed="false">
      <c r="K295" s="228"/>
      <c r="M295" s="228"/>
      <c r="N295" s="229"/>
      <c r="O295" s="228"/>
      <c r="S295" s="231"/>
      <c r="T295" s="231"/>
      <c r="U295" s="231"/>
      <c r="V295" s="232"/>
      <c r="AC295" s="231"/>
      <c r="AD295" s="231"/>
      <c r="AE295" s="231"/>
      <c r="AF295" s="232"/>
      <c r="AH295" s="226"/>
    </row>
    <row r="296" customFormat="false" ht="15.75" hidden="false" customHeight="false" outlineLevel="0" collapsed="false">
      <c r="K296" s="228"/>
      <c r="M296" s="228"/>
      <c r="N296" s="229"/>
      <c r="O296" s="228"/>
      <c r="S296" s="231"/>
      <c r="T296" s="231"/>
      <c r="U296" s="231"/>
      <c r="V296" s="232"/>
      <c r="AC296" s="231"/>
      <c r="AD296" s="231"/>
      <c r="AE296" s="231"/>
      <c r="AF296" s="232"/>
      <c r="AH296" s="226"/>
    </row>
    <row r="297" customFormat="false" ht="15.75" hidden="false" customHeight="false" outlineLevel="0" collapsed="false">
      <c r="K297" s="228"/>
      <c r="M297" s="228"/>
      <c r="N297" s="229"/>
      <c r="O297" s="228"/>
      <c r="S297" s="231"/>
      <c r="T297" s="231"/>
      <c r="U297" s="231"/>
      <c r="V297" s="232"/>
      <c r="AC297" s="231"/>
      <c r="AD297" s="231"/>
      <c r="AE297" s="231"/>
      <c r="AF297" s="232"/>
      <c r="AH297" s="226"/>
    </row>
    <row r="298" customFormat="false" ht="15.75" hidden="false" customHeight="false" outlineLevel="0" collapsed="false">
      <c r="K298" s="228"/>
      <c r="M298" s="228"/>
      <c r="N298" s="229"/>
      <c r="O298" s="228"/>
      <c r="S298" s="231"/>
      <c r="T298" s="231"/>
      <c r="U298" s="231"/>
      <c r="V298" s="232"/>
      <c r="AC298" s="231"/>
      <c r="AD298" s="231"/>
      <c r="AE298" s="231"/>
      <c r="AF298" s="232"/>
      <c r="AH298" s="226"/>
    </row>
    <row r="299" customFormat="false" ht="15.75" hidden="false" customHeight="false" outlineLevel="0" collapsed="false">
      <c r="K299" s="228"/>
      <c r="M299" s="228"/>
      <c r="N299" s="229"/>
      <c r="O299" s="228"/>
      <c r="S299" s="231"/>
      <c r="T299" s="231"/>
      <c r="U299" s="231"/>
      <c r="V299" s="232"/>
      <c r="AC299" s="231"/>
      <c r="AD299" s="231"/>
      <c r="AE299" s="231"/>
      <c r="AF299" s="232"/>
      <c r="AH299" s="226"/>
    </row>
    <row r="300" customFormat="false" ht="15.75" hidden="false" customHeight="false" outlineLevel="0" collapsed="false">
      <c r="K300" s="228"/>
      <c r="M300" s="228"/>
      <c r="N300" s="229"/>
      <c r="O300" s="228"/>
      <c r="S300" s="231"/>
      <c r="T300" s="231"/>
      <c r="U300" s="231"/>
      <c r="V300" s="232"/>
      <c r="AC300" s="231"/>
      <c r="AD300" s="231"/>
      <c r="AE300" s="231"/>
      <c r="AF300" s="232"/>
      <c r="AH300" s="226"/>
    </row>
    <row r="301" customFormat="false" ht="15.75" hidden="false" customHeight="false" outlineLevel="0" collapsed="false">
      <c r="K301" s="228"/>
      <c r="M301" s="228"/>
      <c r="N301" s="229"/>
      <c r="O301" s="228"/>
      <c r="S301" s="231"/>
      <c r="T301" s="231"/>
      <c r="U301" s="231"/>
      <c r="V301" s="232"/>
      <c r="AC301" s="231"/>
      <c r="AD301" s="231"/>
      <c r="AE301" s="231"/>
      <c r="AF301" s="232"/>
      <c r="AH301" s="226"/>
    </row>
    <row r="302" customFormat="false" ht="15.75" hidden="false" customHeight="false" outlineLevel="0" collapsed="false">
      <c r="K302" s="228"/>
      <c r="M302" s="228"/>
      <c r="N302" s="229"/>
      <c r="O302" s="228"/>
      <c r="S302" s="231"/>
      <c r="T302" s="231"/>
      <c r="U302" s="231"/>
      <c r="V302" s="232"/>
      <c r="AC302" s="231"/>
      <c r="AD302" s="231"/>
      <c r="AE302" s="231"/>
      <c r="AF302" s="232"/>
      <c r="AH302" s="226"/>
    </row>
    <row r="303" customFormat="false" ht="15.75" hidden="false" customHeight="false" outlineLevel="0" collapsed="false">
      <c r="K303" s="228"/>
      <c r="M303" s="228"/>
      <c r="N303" s="229"/>
      <c r="O303" s="228"/>
      <c r="S303" s="231"/>
      <c r="T303" s="231"/>
      <c r="U303" s="231"/>
      <c r="V303" s="232"/>
      <c r="AC303" s="231"/>
      <c r="AD303" s="231"/>
      <c r="AE303" s="231"/>
      <c r="AF303" s="232"/>
      <c r="AH303" s="226"/>
    </row>
    <row r="304" customFormat="false" ht="15.75" hidden="false" customHeight="false" outlineLevel="0" collapsed="false">
      <c r="K304" s="228"/>
      <c r="M304" s="228"/>
      <c r="N304" s="229"/>
      <c r="O304" s="228"/>
      <c r="S304" s="231"/>
      <c r="T304" s="231"/>
      <c r="U304" s="231"/>
      <c r="V304" s="232"/>
      <c r="AC304" s="231"/>
      <c r="AD304" s="231"/>
      <c r="AE304" s="231"/>
      <c r="AF304" s="232"/>
      <c r="AH304" s="226"/>
    </row>
    <row r="305" customFormat="false" ht="15.75" hidden="false" customHeight="false" outlineLevel="0" collapsed="false">
      <c r="K305" s="228"/>
      <c r="M305" s="228"/>
      <c r="N305" s="229"/>
      <c r="O305" s="228"/>
      <c r="S305" s="231"/>
      <c r="T305" s="231"/>
      <c r="U305" s="231"/>
      <c r="V305" s="232"/>
      <c r="AC305" s="231"/>
      <c r="AD305" s="231"/>
      <c r="AE305" s="231"/>
      <c r="AF305" s="232"/>
      <c r="AH305" s="226"/>
    </row>
    <row r="306" customFormat="false" ht="15.75" hidden="false" customHeight="false" outlineLevel="0" collapsed="false">
      <c r="K306" s="228"/>
      <c r="O306" s="228"/>
      <c r="AC306" s="231"/>
      <c r="AD306" s="231"/>
      <c r="AE306" s="231"/>
      <c r="AF306" s="232"/>
    </row>
    <row r="307" customFormat="false" ht="15.75" hidden="false" customHeight="false" outlineLevel="0" collapsed="false">
      <c r="K307" s="228"/>
      <c r="O307" s="228"/>
      <c r="AC307" s="231"/>
      <c r="AD307" s="231"/>
      <c r="AE307" s="231"/>
      <c r="AF307" s="232"/>
    </row>
    <row r="308" customFormat="false" ht="15.75" hidden="false" customHeight="false" outlineLevel="0" collapsed="false">
      <c r="K308" s="228"/>
      <c r="O308" s="228"/>
      <c r="AC308" s="231"/>
      <c r="AD308" s="231"/>
      <c r="AE308" s="231"/>
      <c r="AF308" s="232"/>
    </row>
    <row r="309" customFormat="false" ht="15.75" hidden="false" customHeight="false" outlineLevel="0" collapsed="false">
      <c r="K309" s="228"/>
      <c r="O309" s="228"/>
      <c r="AC309" s="231"/>
      <c r="AD309" s="231"/>
      <c r="AE309" s="231"/>
      <c r="AF309" s="232"/>
    </row>
    <row r="310" customFormat="false" ht="15.75" hidden="false" customHeight="false" outlineLevel="0" collapsed="false">
      <c r="K310" s="228"/>
      <c r="O310" s="228"/>
      <c r="AC310" s="231"/>
      <c r="AD310" s="231"/>
      <c r="AE310" s="231"/>
      <c r="AF310" s="232"/>
    </row>
    <row r="311" customFormat="false" ht="15.75" hidden="false" customHeight="false" outlineLevel="0" collapsed="false">
      <c r="K311" s="228"/>
      <c r="O311" s="228"/>
      <c r="AC311" s="231"/>
      <c r="AD311" s="231"/>
      <c r="AE311" s="231"/>
      <c r="AF311" s="232"/>
    </row>
    <row r="312" customFormat="false" ht="15.75" hidden="false" customHeight="false" outlineLevel="0" collapsed="false">
      <c r="K312" s="228"/>
      <c r="O312" s="228"/>
      <c r="AC312" s="231"/>
      <c r="AD312" s="231"/>
      <c r="AE312" s="231"/>
      <c r="AF312" s="232"/>
    </row>
    <row r="313" customFormat="false" ht="15.75" hidden="false" customHeight="false" outlineLevel="0" collapsed="false">
      <c r="K313" s="228"/>
      <c r="O313" s="228"/>
      <c r="AC313" s="231"/>
      <c r="AD313" s="231"/>
      <c r="AE313" s="231"/>
      <c r="AF313" s="232"/>
    </row>
    <row r="314" customFormat="false" ht="15.75" hidden="false" customHeight="false" outlineLevel="0" collapsed="false">
      <c r="K314" s="228"/>
      <c r="O314" s="228"/>
      <c r="AC314" s="231"/>
      <c r="AD314" s="231"/>
      <c r="AE314" s="231"/>
      <c r="AF314" s="232"/>
    </row>
    <row r="315" customFormat="false" ht="15.75" hidden="false" customHeight="false" outlineLevel="0" collapsed="false">
      <c r="K315" s="228"/>
      <c r="O315" s="228"/>
      <c r="AC315" s="231"/>
      <c r="AD315" s="231"/>
      <c r="AE315" s="231"/>
      <c r="AF315" s="232"/>
    </row>
    <row r="316" customFormat="false" ht="15.75" hidden="false" customHeight="false" outlineLevel="0" collapsed="false">
      <c r="K316" s="228"/>
      <c r="O316" s="228"/>
      <c r="AC316" s="231"/>
      <c r="AD316" s="231"/>
      <c r="AE316" s="231"/>
      <c r="AF316" s="232"/>
    </row>
    <row r="317" customFormat="false" ht="15.75" hidden="false" customHeight="false" outlineLevel="0" collapsed="false">
      <c r="K317" s="228"/>
      <c r="O317" s="228"/>
      <c r="AC317" s="231"/>
      <c r="AD317" s="231"/>
      <c r="AE317" s="231"/>
      <c r="AF317" s="232"/>
    </row>
    <row r="318" customFormat="false" ht="15.75" hidden="false" customHeight="false" outlineLevel="0" collapsed="false">
      <c r="K318" s="228"/>
      <c r="O318" s="228"/>
      <c r="AC318" s="231"/>
      <c r="AD318" s="231"/>
      <c r="AE318" s="231"/>
      <c r="AF318" s="232"/>
    </row>
    <row r="319" customFormat="false" ht="15.75" hidden="false" customHeight="false" outlineLevel="0" collapsed="false">
      <c r="K319" s="228"/>
      <c r="O319" s="228"/>
      <c r="AC319" s="231"/>
      <c r="AD319" s="231"/>
      <c r="AE319" s="231"/>
      <c r="AF319" s="232"/>
    </row>
    <row r="320" customFormat="false" ht="15.75" hidden="false" customHeight="false" outlineLevel="0" collapsed="false">
      <c r="K320" s="228"/>
      <c r="O320" s="228"/>
      <c r="AC320" s="231"/>
      <c r="AD320" s="231"/>
      <c r="AE320" s="231"/>
      <c r="AF320" s="232"/>
    </row>
    <row r="321" customFormat="false" ht="15.75" hidden="false" customHeight="false" outlineLevel="0" collapsed="false">
      <c r="K321" s="228"/>
      <c r="O321" s="228"/>
      <c r="AC321" s="231"/>
      <c r="AD321" s="231"/>
      <c r="AE321" s="231"/>
      <c r="AF321" s="232"/>
    </row>
    <row r="322" customFormat="false" ht="15.75" hidden="false" customHeight="false" outlineLevel="0" collapsed="false">
      <c r="K322" s="228"/>
      <c r="O322" s="228"/>
      <c r="AC322" s="231"/>
      <c r="AD322" s="231"/>
      <c r="AE322" s="231"/>
      <c r="AF322" s="232"/>
    </row>
    <row r="323" customFormat="false" ht="15.75" hidden="false" customHeight="false" outlineLevel="0" collapsed="false">
      <c r="K323" s="228"/>
      <c r="O323" s="228"/>
      <c r="AC323" s="231"/>
      <c r="AD323" s="231"/>
      <c r="AE323" s="231"/>
      <c r="AF323" s="232"/>
    </row>
    <row r="324" customFormat="false" ht="15.75" hidden="false" customHeight="false" outlineLevel="0" collapsed="false">
      <c r="K324" s="228"/>
      <c r="O324" s="228"/>
      <c r="AC324" s="231"/>
      <c r="AD324" s="231"/>
      <c r="AE324" s="231"/>
      <c r="AF324" s="232"/>
    </row>
    <row r="325" customFormat="false" ht="15.75" hidden="false" customHeight="false" outlineLevel="0" collapsed="false">
      <c r="K325" s="228"/>
      <c r="O325" s="228"/>
      <c r="AC325" s="231"/>
      <c r="AD325" s="231"/>
      <c r="AE325" s="231"/>
      <c r="AF325" s="232"/>
    </row>
    <row r="326" customFormat="false" ht="15.75" hidden="false" customHeight="false" outlineLevel="0" collapsed="false">
      <c r="K326" s="228"/>
      <c r="O326" s="228"/>
      <c r="AC326" s="231"/>
      <c r="AD326" s="231"/>
      <c r="AE326" s="231"/>
      <c r="AF326" s="232"/>
    </row>
    <row r="327" customFormat="false" ht="15.75" hidden="false" customHeight="false" outlineLevel="0" collapsed="false">
      <c r="K327" s="228"/>
      <c r="O327" s="228"/>
      <c r="AC327" s="231"/>
      <c r="AD327" s="231"/>
      <c r="AE327" s="231"/>
      <c r="AF327" s="232"/>
    </row>
    <row r="328" customFormat="false" ht="15.75" hidden="false" customHeight="false" outlineLevel="0" collapsed="false">
      <c r="K328" s="228"/>
      <c r="O328" s="228"/>
      <c r="AC328" s="231"/>
      <c r="AD328" s="231"/>
      <c r="AE328" s="231"/>
      <c r="AF328" s="232"/>
    </row>
    <row r="329" customFormat="false" ht="15.75" hidden="false" customHeight="false" outlineLevel="0" collapsed="false">
      <c r="K329" s="228"/>
      <c r="O329" s="228"/>
      <c r="AC329" s="231"/>
      <c r="AD329" s="231"/>
      <c r="AE329" s="231"/>
      <c r="AF329" s="232"/>
    </row>
    <row r="330" customFormat="false" ht="15.75" hidden="false" customHeight="false" outlineLevel="0" collapsed="false">
      <c r="K330" s="228"/>
      <c r="O330" s="228"/>
      <c r="AC330" s="231"/>
      <c r="AD330" s="231"/>
      <c r="AE330" s="231"/>
      <c r="AF330" s="232"/>
    </row>
    <row r="331" customFormat="false" ht="15.75" hidden="false" customHeight="false" outlineLevel="0" collapsed="false">
      <c r="K331" s="228"/>
      <c r="O331" s="228"/>
      <c r="AC331" s="231"/>
      <c r="AD331" s="231"/>
      <c r="AE331" s="231"/>
      <c r="AF331" s="232"/>
    </row>
    <row r="332" customFormat="false" ht="15.75" hidden="false" customHeight="false" outlineLevel="0" collapsed="false">
      <c r="K332" s="228"/>
      <c r="O332" s="228"/>
      <c r="AC332" s="231"/>
      <c r="AD332" s="231"/>
      <c r="AE332" s="231"/>
      <c r="AF332" s="232"/>
    </row>
    <row r="333" customFormat="false" ht="15.75" hidden="false" customHeight="false" outlineLevel="0" collapsed="false">
      <c r="K333" s="228"/>
      <c r="O333" s="228"/>
      <c r="AC333" s="231"/>
      <c r="AD333" s="231"/>
      <c r="AE333" s="231"/>
      <c r="AF333" s="232"/>
    </row>
    <row r="334" customFormat="false" ht="15.75" hidden="false" customHeight="false" outlineLevel="0" collapsed="false">
      <c r="K334" s="228"/>
      <c r="O334" s="228"/>
      <c r="AC334" s="231"/>
      <c r="AD334" s="231"/>
      <c r="AE334" s="231"/>
      <c r="AF334" s="232"/>
    </row>
    <row r="335" customFormat="false" ht="15.75" hidden="false" customHeight="false" outlineLevel="0" collapsed="false">
      <c r="K335" s="228"/>
      <c r="O335" s="228"/>
      <c r="AC335" s="231"/>
      <c r="AD335" s="231"/>
      <c r="AE335" s="231"/>
      <c r="AF335" s="232"/>
    </row>
    <row r="336" customFormat="false" ht="15.75" hidden="false" customHeight="false" outlineLevel="0" collapsed="false">
      <c r="K336" s="228"/>
      <c r="O336" s="228"/>
      <c r="AC336" s="231"/>
      <c r="AD336" s="231"/>
      <c r="AE336" s="231"/>
      <c r="AF336" s="232"/>
    </row>
    <row r="337" customFormat="false" ht="15.75" hidden="false" customHeight="false" outlineLevel="0" collapsed="false">
      <c r="K337" s="228"/>
      <c r="O337" s="228"/>
      <c r="AC337" s="231"/>
      <c r="AD337" s="231"/>
      <c r="AE337" s="231"/>
      <c r="AF337" s="232"/>
    </row>
    <row r="338" customFormat="false" ht="15.75" hidden="false" customHeight="false" outlineLevel="0" collapsed="false">
      <c r="K338" s="228"/>
      <c r="O338" s="228"/>
      <c r="AC338" s="231"/>
      <c r="AD338" s="231"/>
      <c r="AE338" s="231"/>
      <c r="AF338" s="232"/>
    </row>
    <row r="339" customFormat="false" ht="15.75" hidden="false" customHeight="false" outlineLevel="0" collapsed="false">
      <c r="K339" s="228"/>
      <c r="O339" s="228"/>
      <c r="AC339" s="231"/>
      <c r="AD339" s="231"/>
      <c r="AE339" s="231"/>
      <c r="AF339" s="232"/>
    </row>
    <row r="340" customFormat="false" ht="15.75" hidden="false" customHeight="false" outlineLevel="0" collapsed="false">
      <c r="K340" s="228"/>
      <c r="O340" s="228"/>
      <c r="AC340" s="231"/>
      <c r="AD340" s="231"/>
      <c r="AE340" s="231"/>
      <c r="AF340" s="232"/>
    </row>
    <row r="341" customFormat="false" ht="15.75" hidden="false" customHeight="false" outlineLevel="0" collapsed="false">
      <c r="K341" s="228"/>
      <c r="O341" s="228"/>
      <c r="AC341" s="231"/>
      <c r="AD341" s="231"/>
      <c r="AE341" s="231"/>
      <c r="AF341" s="232"/>
    </row>
    <row r="342" customFormat="false" ht="15.75" hidden="false" customHeight="false" outlineLevel="0" collapsed="false">
      <c r="K342" s="228"/>
      <c r="O342" s="228"/>
      <c r="AC342" s="231"/>
      <c r="AD342" s="231"/>
      <c r="AE342" s="231"/>
      <c r="AF342" s="232"/>
    </row>
    <row r="343" customFormat="false" ht="15.75" hidden="false" customHeight="false" outlineLevel="0" collapsed="false">
      <c r="K343" s="228"/>
      <c r="O343" s="228"/>
      <c r="AC343" s="231"/>
      <c r="AD343" s="231"/>
      <c r="AE343" s="231"/>
      <c r="AF343" s="232"/>
    </row>
    <row r="344" customFormat="false" ht="15.75" hidden="false" customHeight="false" outlineLevel="0" collapsed="false">
      <c r="K344" s="228"/>
      <c r="O344" s="228"/>
      <c r="AC344" s="231"/>
      <c r="AD344" s="231"/>
      <c r="AE344" s="231"/>
      <c r="AF344" s="232"/>
    </row>
    <row r="345" customFormat="false" ht="15.75" hidden="false" customHeight="false" outlineLevel="0" collapsed="false">
      <c r="K345" s="228"/>
      <c r="O345" s="228"/>
      <c r="AC345" s="231"/>
      <c r="AD345" s="231"/>
      <c r="AE345" s="231"/>
      <c r="AF345" s="232"/>
    </row>
    <row r="346" customFormat="false" ht="15.75" hidden="false" customHeight="false" outlineLevel="0" collapsed="false">
      <c r="K346" s="228"/>
      <c r="O346" s="228"/>
      <c r="AC346" s="231"/>
      <c r="AD346" s="231"/>
      <c r="AE346" s="231"/>
      <c r="AF346" s="232"/>
    </row>
    <row r="347" customFormat="false" ht="15.75" hidden="false" customHeight="false" outlineLevel="0" collapsed="false">
      <c r="K347" s="228"/>
      <c r="O347" s="228"/>
      <c r="AC347" s="231"/>
      <c r="AD347" s="231"/>
      <c r="AE347" s="231"/>
      <c r="AF347" s="232"/>
    </row>
    <row r="348" customFormat="false" ht="15.75" hidden="false" customHeight="false" outlineLevel="0" collapsed="false">
      <c r="K348" s="228"/>
      <c r="O348" s="228"/>
      <c r="AC348" s="231"/>
      <c r="AD348" s="231"/>
      <c r="AE348" s="231"/>
      <c r="AF348" s="232"/>
    </row>
    <row r="349" customFormat="false" ht="15.75" hidden="false" customHeight="false" outlineLevel="0" collapsed="false">
      <c r="K349" s="228"/>
      <c r="O349" s="228"/>
    </row>
    <row r="350" customFormat="false" ht="15.75" hidden="false" customHeight="false" outlineLevel="0" collapsed="false">
      <c r="K350" s="228"/>
      <c r="O350" s="228"/>
    </row>
    <row r="351" customFormat="false" ht="15.75" hidden="false" customHeight="false" outlineLevel="0" collapsed="false">
      <c r="K351" s="228"/>
      <c r="O351" s="228"/>
    </row>
    <row r="352" customFormat="false" ht="15.75" hidden="false" customHeight="false" outlineLevel="0" collapsed="false">
      <c r="K352" s="228"/>
      <c r="O352" s="228"/>
    </row>
    <row r="353" customFormat="false" ht="15.75" hidden="false" customHeight="false" outlineLevel="0" collapsed="false">
      <c r="K353" s="228"/>
      <c r="O353" s="228"/>
    </row>
    <row r="354" customFormat="false" ht="15.75" hidden="false" customHeight="false" outlineLevel="0" collapsed="false">
      <c r="K354" s="228"/>
      <c r="O354" s="228"/>
    </row>
    <row r="355" customFormat="false" ht="15.75" hidden="false" customHeight="false" outlineLevel="0" collapsed="false">
      <c r="K355" s="228"/>
      <c r="O355" s="228"/>
    </row>
    <row r="356" customFormat="false" ht="15.75" hidden="false" customHeight="false" outlineLevel="0" collapsed="false">
      <c r="K356" s="228"/>
      <c r="O356" s="228"/>
    </row>
    <row r="357" customFormat="false" ht="15.75" hidden="false" customHeight="false" outlineLevel="0" collapsed="false">
      <c r="K357" s="228"/>
      <c r="O357" s="228"/>
    </row>
    <row r="358" customFormat="false" ht="15.75" hidden="false" customHeight="false" outlineLevel="0" collapsed="false">
      <c r="K358" s="228"/>
      <c r="O358" s="228"/>
    </row>
    <row r="359" customFormat="false" ht="15.75" hidden="false" customHeight="false" outlineLevel="0" collapsed="false">
      <c r="K359" s="228"/>
      <c r="O359" s="228"/>
    </row>
    <row r="360" customFormat="false" ht="15.75" hidden="false" customHeight="false" outlineLevel="0" collapsed="false">
      <c r="K360" s="228"/>
      <c r="O360" s="228"/>
    </row>
    <row r="361" customFormat="false" ht="15.75" hidden="false" customHeight="false" outlineLevel="0" collapsed="false">
      <c r="K361" s="228"/>
      <c r="O361" s="228"/>
    </row>
    <row r="362" customFormat="false" ht="15.75" hidden="false" customHeight="false" outlineLevel="0" collapsed="false">
      <c r="K362" s="228"/>
      <c r="O362" s="228"/>
    </row>
    <row r="363" customFormat="false" ht="15.75" hidden="false" customHeight="false" outlineLevel="0" collapsed="false">
      <c r="K363" s="228"/>
      <c r="O363" s="228"/>
    </row>
    <row r="364" customFormat="false" ht="15.75" hidden="false" customHeight="false" outlineLevel="0" collapsed="false">
      <c r="K364" s="228"/>
      <c r="O364" s="228"/>
    </row>
    <row r="365" customFormat="false" ht="15.75" hidden="false" customHeight="false" outlineLevel="0" collapsed="false">
      <c r="K365" s="228"/>
      <c r="O365" s="228"/>
    </row>
    <row r="366" customFormat="false" ht="15.75" hidden="false" customHeight="false" outlineLevel="0" collapsed="false">
      <c r="K366" s="228"/>
      <c r="O366" s="228"/>
    </row>
    <row r="367" customFormat="false" ht="15.75" hidden="false" customHeight="false" outlineLevel="0" collapsed="false">
      <c r="K367" s="228"/>
      <c r="O367" s="228"/>
    </row>
    <row r="368" customFormat="false" ht="15.75" hidden="false" customHeight="false" outlineLevel="0" collapsed="false">
      <c r="K368" s="228"/>
      <c r="O368" s="228"/>
    </row>
    <row r="369" customFormat="false" ht="15.75" hidden="false" customHeight="false" outlineLevel="0" collapsed="false">
      <c r="K369" s="228"/>
      <c r="O369" s="228"/>
    </row>
    <row r="370" customFormat="false" ht="15.75" hidden="false" customHeight="false" outlineLevel="0" collapsed="false">
      <c r="K370" s="228"/>
      <c r="O370" s="228"/>
    </row>
    <row r="371" customFormat="false" ht="15.75" hidden="false" customHeight="false" outlineLevel="0" collapsed="false">
      <c r="K371" s="228"/>
      <c r="O371" s="228"/>
    </row>
    <row r="372" customFormat="false" ht="15.75" hidden="false" customHeight="false" outlineLevel="0" collapsed="false">
      <c r="K372" s="228"/>
      <c r="O372" s="228"/>
    </row>
    <row r="373" customFormat="false" ht="15.75" hidden="false" customHeight="false" outlineLevel="0" collapsed="false">
      <c r="K373" s="228"/>
      <c r="O373" s="228"/>
    </row>
    <row r="374" customFormat="false" ht="15.75" hidden="false" customHeight="false" outlineLevel="0" collapsed="false">
      <c r="K374" s="228"/>
      <c r="O374" s="228"/>
    </row>
    <row r="375" customFormat="false" ht="15.75" hidden="false" customHeight="false" outlineLevel="0" collapsed="false">
      <c r="K375" s="228"/>
      <c r="O375" s="228"/>
    </row>
    <row r="376" customFormat="false" ht="15.75" hidden="false" customHeight="false" outlineLevel="0" collapsed="false">
      <c r="K376" s="228"/>
      <c r="O376" s="228"/>
    </row>
    <row r="377" customFormat="false" ht="15.75" hidden="false" customHeight="false" outlineLevel="0" collapsed="false">
      <c r="K377" s="228"/>
      <c r="O377" s="228"/>
    </row>
    <row r="378" customFormat="false" ht="15.75" hidden="false" customHeight="false" outlineLevel="0" collapsed="false">
      <c r="K378" s="228"/>
      <c r="O378" s="228"/>
    </row>
    <row r="379" customFormat="false" ht="15.75" hidden="false" customHeight="false" outlineLevel="0" collapsed="false">
      <c r="K379" s="228"/>
      <c r="O379" s="228"/>
    </row>
    <row r="380" customFormat="false" ht="15.75" hidden="false" customHeight="false" outlineLevel="0" collapsed="false">
      <c r="K380" s="228"/>
      <c r="O380" s="228"/>
    </row>
    <row r="381" customFormat="false" ht="15.75" hidden="false" customHeight="false" outlineLevel="0" collapsed="false">
      <c r="K381" s="228"/>
      <c r="O381" s="228"/>
    </row>
    <row r="382" customFormat="false" ht="15.75" hidden="false" customHeight="false" outlineLevel="0" collapsed="false">
      <c r="K382" s="228"/>
      <c r="O382" s="228"/>
    </row>
    <row r="383" customFormat="false" ht="15.75" hidden="false" customHeight="false" outlineLevel="0" collapsed="false">
      <c r="K383" s="228"/>
      <c r="O383" s="228"/>
    </row>
    <row r="384" customFormat="false" ht="15.75" hidden="false" customHeight="false" outlineLevel="0" collapsed="false">
      <c r="K384" s="228"/>
      <c r="O384" s="228"/>
    </row>
    <row r="385" customFormat="false" ht="15.75" hidden="false" customHeight="false" outlineLevel="0" collapsed="false">
      <c r="K385" s="228"/>
      <c r="O385" s="228"/>
    </row>
    <row r="386" customFormat="false" ht="15.75" hidden="false" customHeight="false" outlineLevel="0" collapsed="false">
      <c r="K386" s="228"/>
      <c r="O386" s="228"/>
    </row>
    <row r="387" customFormat="false" ht="15.75" hidden="false" customHeight="false" outlineLevel="0" collapsed="false">
      <c r="K387" s="228"/>
      <c r="O387" s="228"/>
    </row>
    <row r="388" customFormat="false" ht="15.75" hidden="false" customHeight="false" outlineLevel="0" collapsed="false">
      <c r="K388" s="228"/>
      <c r="O388" s="228"/>
    </row>
    <row r="389" customFormat="false" ht="15.75" hidden="false" customHeight="false" outlineLevel="0" collapsed="false">
      <c r="K389" s="228"/>
      <c r="O389" s="228"/>
    </row>
    <row r="390" customFormat="false" ht="15.75" hidden="false" customHeight="false" outlineLevel="0" collapsed="false">
      <c r="K390" s="228"/>
      <c r="O390" s="228"/>
    </row>
    <row r="391" customFormat="false" ht="15.75" hidden="false" customHeight="false" outlineLevel="0" collapsed="false">
      <c r="K391" s="228"/>
      <c r="O391" s="228"/>
    </row>
    <row r="392" customFormat="false" ht="15.75" hidden="false" customHeight="false" outlineLevel="0" collapsed="false">
      <c r="K392" s="228"/>
      <c r="O392" s="228"/>
    </row>
    <row r="393" customFormat="false" ht="15.75" hidden="false" customHeight="false" outlineLevel="0" collapsed="false">
      <c r="K393" s="228"/>
      <c r="O393" s="228"/>
    </row>
    <row r="394" customFormat="false" ht="15.75" hidden="false" customHeight="false" outlineLevel="0" collapsed="false">
      <c r="K394" s="228"/>
      <c r="O394" s="228"/>
    </row>
    <row r="395" customFormat="false" ht="15.75" hidden="false" customHeight="false" outlineLevel="0" collapsed="false">
      <c r="K395" s="228"/>
      <c r="O395" s="228"/>
    </row>
    <row r="396" customFormat="false" ht="15.75" hidden="false" customHeight="false" outlineLevel="0" collapsed="false">
      <c r="K396" s="228"/>
      <c r="O396" s="228"/>
    </row>
    <row r="397" customFormat="false" ht="15.75" hidden="false" customHeight="false" outlineLevel="0" collapsed="false">
      <c r="K397" s="228"/>
      <c r="O397" s="228"/>
    </row>
    <row r="398" customFormat="false" ht="15.75" hidden="false" customHeight="false" outlineLevel="0" collapsed="false">
      <c r="K398" s="228"/>
      <c r="O398" s="228"/>
    </row>
    <row r="399" customFormat="false" ht="15.75" hidden="false" customHeight="false" outlineLevel="0" collapsed="false">
      <c r="K399" s="228"/>
      <c r="O399" s="228"/>
    </row>
    <row r="400" customFormat="false" ht="15.75" hidden="false" customHeight="false" outlineLevel="0" collapsed="false">
      <c r="K400" s="228"/>
      <c r="O400" s="228"/>
    </row>
    <row r="401" customFormat="false" ht="15.75" hidden="false" customHeight="false" outlineLevel="0" collapsed="false">
      <c r="K401" s="228"/>
      <c r="O401" s="228"/>
    </row>
    <row r="402" customFormat="false" ht="15.75" hidden="false" customHeight="false" outlineLevel="0" collapsed="false">
      <c r="K402" s="228"/>
      <c r="O402" s="228"/>
    </row>
    <row r="403" customFormat="false" ht="15.75" hidden="false" customHeight="false" outlineLevel="0" collapsed="false">
      <c r="K403" s="228"/>
      <c r="O403" s="228"/>
    </row>
    <row r="404" customFormat="false" ht="15.75" hidden="false" customHeight="false" outlineLevel="0" collapsed="false">
      <c r="K404" s="228"/>
      <c r="O404" s="228"/>
    </row>
    <row r="405" customFormat="false" ht="15.75" hidden="false" customHeight="false" outlineLevel="0" collapsed="false">
      <c r="K405" s="228"/>
      <c r="O405" s="228"/>
    </row>
    <row r="406" customFormat="false" ht="15.75" hidden="false" customHeight="false" outlineLevel="0" collapsed="false">
      <c r="K406" s="228"/>
      <c r="O406" s="228"/>
    </row>
    <row r="407" customFormat="false" ht="15.75" hidden="false" customHeight="false" outlineLevel="0" collapsed="false">
      <c r="K407" s="228"/>
      <c r="O407" s="228"/>
    </row>
    <row r="408" customFormat="false" ht="15.75" hidden="false" customHeight="false" outlineLevel="0" collapsed="false">
      <c r="K408" s="228"/>
      <c r="O408" s="228"/>
    </row>
    <row r="409" customFormat="false" ht="15.75" hidden="false" customHeight="false" outlineLevel="0" collapsed="false">
      <c r="K409" s="228"/>
      <c r="O409" s="228"/>
    </row>
    <row r="410" customFormat="false" ht="15.75" hidden="false" customHeight="false" outlineLevel="0" collapsed="false">
      <c r="K410" s="228"/>
      <c r="O410" s="228"/>
    </row>
    <row r="411" customFormat="false" ht="15.75" hidden="false" customHeight="false" outlineLevel="0" collapsed="false">
      <c r="K411" s="228"/>
      <c r="O411" s="228"/>
    </row>
    <row r="412" customFormat="false" ht="15.75" hidden="false" customHeight="false" outlineLevel="0" collapsed="false">
      <c r="K412" s="228"/>
      <c r="O412" s="228"/>
    </row>
    <row r="413" customFormat="false" ht="15.75" hidden="false" customHeight="false" outlineLevel="0" collapsed="false">
      <c r="K413" s="228"/>
      <c r="O413" s="228"/>
    </row>
    <row r="414" customFormat="false" ht="15.75" hidden="false" customHeight="false" outlineLevel="0" collapsed="false">
      <c r="K414" s="228"/>
      <c r="O414" s="228"/>
    </row>
    <row r="415" customFormat="false" ht="15.75" hidden="false" customHeight="false" outlineLevel="0" collapsed="false">
      <c r="K415" s="228"/>
      <c r="O415" s="228"/>
    </row>
    <row r="416" customFormat="false" ht="15.75" hidden="false" customHeight="false" outlineLevel="0" collapsed="false">
      <c r="K416" s="228"/>
      <c r="O416" s="228"/>
    </row>
    <row r="417" customFormat="false" ht="15.75" hidden="false" customHeight="false" outlineLevel="0" collapsed="false">
      <c r="K417" s="228"/>
      <c r="O417" s="228"/>
    </row>
    <row r="418" customFormat="false" ht="15.75" hidden="false" customHeight="false" outlineLevel="0" collapsed="false">
      <c r="K418" s="228"/>
      <c r="O418" s="228"/>
    </row>
    <row r="419" customFormat="false" ht="15.75" hidden="false" customHeight="false" outlineLevel="0" collapsed="false">
      <c r="K419" s="228"/>
      <c r="O419" s="228"/>
    </row>
    <row r="420" customFormat="false" ht="15.75" hidden="false" customHeight="false" outlineLevel="0" collapsed="false">
      <c r="K420" s="228"/>
      <c r="O420" s="228"/>
    </row>
    <row r="421" customFormat="false" ht="15.75" hidden="false" customHeight="false" outlineLevel="0" collapsed="false">
      <c r="K421" s="228"/>
      <c r="O421" s="228"/>
    </row>
    <row r="422" customFormat="false" ht="15.75" hidden="false" customHeight="false" outlineLevel="0" collapsed="false">
      <c r="K422" s="228"/>
      <c r="O422" s="228"/>
    </row>
    <row r="423" customFormat="false" ht="15.75" hidden="false" customHeight="false" outlineLevel="0" collapsed="false">
      <c r="K423" s="228"/>
      <c r="O423" s="228"/>
    </row>
    <row r="424" customFormat="false" ht="15.75" hidden="false" customHeight="false" outlineLevel="0" collapsed="false">
      <c r="K424" s="228"/>
      <c r="O424" s="228"/>
    </row>
    <row r="425" customFormat="false" ht="15.75" hidden="false" customHeight="false" outlineLevel="0" collapsed="false">
      <c r="K425" s="228"/>
      <c r="O425" s="228"/>
    </row>
    <row r="426" customFormat="false" ht="15.75" hidden="false" customHeight="false" outlineLevel="0" collapsed="false">
      <c r="K426" s="228"/>
      <c r="O426" s="228"/>
    </row>
    <row r="427" customFormat="false" ht="15.75" hidden="false" customHeight="false" outlineLevel="0" collapsed="false">
      <c r="K427" s="228"/>
      <c r="O427" s="228"/>
    </row>
    <row r="428" customFormat="false" ht="15.75" hidden="false" customHeight="false" outlineLevel="0" collapsed="false">
      <c r="K428" s="228"/>
      <c r="O428" s="228"/>
    </row>
    <row r="429" customFormat="false" ht="15.75" hidden="false" customHeight="false" outlineLevel="0" collapsed="false">
      <c r="K429" s="228"/>
      <c r="O429" s="228"/>
    </row>
    <row r="430" customFormat="false" ht="15.75" hidden="false" customHeight="false" outlineLevel="0" collapsed="false">
      <c r="K430" s="228"/>
      <c r="O430" s="228"/>
    </row>
    <row r="431" customFormat="false" ht="15.75" hidden="false" customHeight="false" outlineLevel="0" collapsed="false">
      <c r="K431" s="228"/>
      <c r="O431" s="228"/>
    </row>
    <row r="432" customFormat="false" ht="15.75" hidden="false" customHeight="false" outlineLevel="0" collapsed="false">
      <c r="K432" s="228"/>
      <c r="O432" s="228"/>
    </row>
    <row r="433" customFormat="false" ht="15.75" hidden="false" customHeight="false" outlineLevel="0" collapsed="false">
      <c r="K433" s="228"/>
      <c r="O433" s="228"/>
    </row>
    <row r="434" customFormat="false" ht="15.75" hidden="false" customHeight="false" outlineLevel="0" collapsed="false">
      <c r="K434" s="228"/>
      <c r="O434" s="228"/>
    </row>
  </sheetData>
  <mergeCells count="3">
    <mergeCell ref="S3:V3"/>
    <mergeCell ref="X3:AA3"/>
    <mergeCell ref="AC3:AF3"/>
  </mergeCells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118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4" topLeftCell="D5" activePane="bottomRight" state="frozen"/>
      <selection pane="topLeft" activeCell="A1" activeCellId="0" sqref="A1"/>
      <selection pane="topRight" activeCell="D1" activeCellId="0" sqref="D1"/>
      <selection pane="bottomLeft" activeCell="A5" activeCellId="0" sqref="A5"/>
      <selection pane="bottomRight" activeCell="I9" activeCellId="0" sqref="I9"/>
    </sheetView>
  </sheetViews>
  <sheetFormatPr defaultColWidth="10.70703125" defaultRowHeight="15" customHeight="true" zeroHeight="false" outlineLevelRow="0" outlineLevelCol="0"/>
  <cols>
    <col collapsed="false" customWidth="true" hidden="false" outlineLevel="0" max="2" min="1" style="162" width="5.71"/>
    <col collapsed="false" customWidth="true" hidden="false" outlineLevel="0" max="3" min="3" style="107" width="12.7"/>
    <col collapsed="false" customWidth="true" hidden="false" outlineLevel="0" max="11" min="4" style="214" width="12.7"/>
    <col collapsed="false" customWidth="true" hidden="false" outlineLevel="0" max="12" min="12" style="213" width="12.7"/>
    <col collapsed="false" customWidth="true" hidden="false" outlineLevel="0" max="13" min="13" style="0" width="3.7"/>
    <col collapsed="false" customWidth="true" hidden="false" outlineLevel="0" max="15" min="14" style="233" width="13.7"/>
    <col collapsed="false" customWidth="true" hidden="false" outlineLevel="0" max="16" min="16" style="170" width="3.7"/>
    <col collapsed="false" customWidth="true" hidden="false" outlineLevel="0" max="18" min="17" style="234" width="13.7"/>
  </cols>
  <sheetData>
    <row r="1" customFormat="false" ht="12.75" hidden="false" customHeight="false" outlineLevel="0" collapsed="false">
      <c r="C1" s="117" t="n">
        <f aca="false">TodayDate</f>
        <v>37211</v>
      </c>
      <c r="D1" s="113"/>
      <c r="E1" s="173"/>
      <c r="F1" s="173"/>
      <c r="G1" s="173" t="n">
        <v>9</v>
      </c>
      <c r="H1" s="173" t="n">
        <v>3</v>
      </c>
      <c r="I1" s="113"/>
      <c r="J1" s="113"/>
      <c r="K1" s="113"/>
      <c r="L1" s="113"/>
      <c r="N1" s="26"/>
      <c r="O1" s="26"/>
      <c r="P1" s="0"/>
      <c r="Q1" s="235"/>
      <c r="R1" s="235"/>
    </row>
    <row r="2" customFormat="false" ht="12.75" hidden="false" customHeight="false" outlineLevel="0" collapsed="false">
      <c r="C2" s="236" t="s">
        <v>210</v>
      </c>
      <c r="D2" s="113"/>
      <c r="E2" s="113"/>
      <c r="F2" s="113"/>
      <c r="G2" s="113"/>
      <c r="H2" s="113"/>
      <c r="I2" s="113"/>
      <c r="J2" s="113"/>
      <c r="K2" s="113"/>
      <c r="L2" s="113"/>
      <c r="N2" s="26"/>
      <c r="O2" s="26"/>
      <c r="P2" s="0"/>
      <c r="Q2" s="235"/>
      <c r="R2" s="235"/>
    </row>
    <row r="3" customFormat="false" ht="15.75" hidden="false" customHeight="false" outlineLevel="0" collapsed="false">
      <c r="A3" s="180"/>
      <c r="B3" s="180"/>
      <c r="C3" s="181"/>
      <c r="D3" s="179" t="e">
        <f aca="true">SUM(INDIRECT(getentirerange(D5,FALSE(),"COL")))</f>
        <v>#VALUE!</v>
      </c>
      <c r="E3" s="179" t="e">
        <f aca="true">SUM(INDIRECT(getentirerange(E5,FALSE(),"COL")))</f>
        <v>#VALUE!</v>
      </c>
      <c r="F3" s="179" t="e">
        <f aca="true">SUM(INDIRECT(getentirerange(F5,FALSE(),"COL")))</f>
        <v>#VALUE!</v>
      </c>
      <c r="G3" s="179" t="e">
        <f aca="true">SUM(INDIRECT(getentirerange(G5,FALSE(),"COL")))</f>
        <v>#VALUE!</v>
      </c>
      <c r="H3" s="179" t="e">
        <f aca="true">SUM(INDIRECT(getentirerange(H5,FALSE(),"COL")))</f>
        <v>#VALUE!</v>
      </c>
      <c r="I3" s="179" t="e">
        <f aca="true">SUM(INDIRECT(getentirerange(I5,FALSE(),"COL")))</f>
        <v>#VALUE!</v>
      </c>
      <c r="J3" s="179" t="e">
        <f aca="true">SUM(INDIRECT(getentirerange(J5,FALSE(),"COL")))</f>
        <v>#VALUE!</v>
      </c>
      <c r="K3" s="179" t="e">
        <f aca="true">SUM(INDIRECT(getentirerange(K5,FALSE(),"COL")))</f>
        <v>#VALUE!</v>
      </c>
      <c r="L3" s="179" t="e">
        <f aca="true">SUM(INDIRECT(getentirerange(L5,FALSE(),"COL")))</f>
        <v>#VALUE!</v>
      </c>
      <c r="M3" s="182"/>
      <c r="N3" s="184"/>
      <c r="O3" s="184"/>
      <c r="P3" s="182"/>
      <c r="Q3" s="237"/>
      <c r="R3" s="237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  <c r="ES3" s="182"/>
      <c r="ET3" s="182"/>
      <c r="EU3" s="182"/>
      <c r="EV3" s="182"/>
      <c r="EW3" s="182"/>
      <c r="EX3" s="182"/>
      <c r="EY3" s="182"/>
      <c r="EZ3" s="182"/>
      <c r="FA3" s="182"/>
      <c r="FB3" s="182"/>
      <c r="FC3" s="182"/>
      <c r="FD3" s="182"/>
      <c r="FE3" s="182"/>
      <c r="FF3" s="182"/>
      <c r="FG3" s="182"/>
      <c r="FH3" s="182"/>
      <c r="FI3" s="182"/>
      <c r="FJ3" s="182"/>
      <c r="FK3" s="182"/>
      <c r="FL3" s="182"/>
      <c r="FM3" s="182"/>
      <c r="FN3" s="182"/>
      <c r="FO3" s="182"/>
      <c r="FP3" s="182"/>
      <c r="FQ3" s="182"/>
      <c r="FR3" s="182"/>
      <c r="FS3" s="182"/>
      <c r="FT3" s="182"/>
      <c r="FU3" s="182"/>
      <c r="FV3" s="182"/>
      <c r="FW3" s="182"/>
      <c r="FX3" s="182"/>
      <c r="FY3" s="182"/>
      <c r="FZ3" s="182"/>
      <c r="GA3" s="182"/>
      <c r="GB3" s="182"/>
      <c r="GC3" s="182"/>
      <c r="GD3" s="182"/>
      <c r="GE3" s="182"/>
      <c r="GF3" s="182"/>
      <c r="GG3" s="182"/>
      <c r="GH3" s="182"/>
      <c r="GI3" s="182"/>
      <c r="GJ3" s="182"/>
      <c r="GK3" s="182"/>
      <c r="GL3" s="182"/>
      <c r="GM3" s="182"/>
      <c r="GN3" s="182"/>
      <c r="GO3" s="182"/>
      <c r="GP3" s="182"/>
      <c r="GQ3" s="182"/>
      <c r="GR3" s="182"/>
      <c r="GS3" s="182"/>
      <c r="GT3" s="182"/>
      <c r="GU3" s="182"/>
      <c r="GV3" s="182"/>
      <c r="GW3" s="182"/>
      <c r="GX3" s="182"/>
      <c r="GY3" s="182"/>
      <c r="GZ3" s="182"/>
      <c r="HA3" s="182"/>
      <c r="HB3" s="182"/>
      <c r="HC3" s="182"/>
      <c r="HD3" s="182"/>
      <c r="HE3" s="182"/>
      <c r="HF3" s="182"/>
      <c r="HG3" s="182"/>
      <c r="HH3" s="182"/>
      <c r="HI3" s="182"/>
      <c r="HJ3" s="182"/>
      <c r="HK3" s="182"/>
      <c r="HL3" s="182"/>
      <c r="HM3" s="182"/>
      <c r="HN3" s="182"/>
      <c r="HO3" s="182"/>
      <c r="HP3" s="182"/>
      <c r="HQ3" s="18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2"/>
      <c r="IM3" s="182"/>
      <c r="IN3" s="182"/>
      <c r="IO3" s="182"/>
      <c r="IP3" s="182"/>
      <c r="IQ3" s="182"/>
      <c r="IR3" s="182"/>
      <c r="IS3" s="182"/>
      <c r="IT3" s="182"/>
      <c r="IU3" s="182"/>
      <c r="IV3" s="182"/>
      <c r="IW3" s="182"/>
    </row>
    <row r="4" customFormat="false" ht="25.5" hidden="false" customHeight="true" outlineLevel="0" collapsed="false">
      <c r="A4" s="186"/>
      <c r="B4" s="186"/>
      <c r="C4" s="191" t="s">
        <v>5</v>
      </c>
      <c r="D4" s="188" t="s">
        <v>211</v>
      </c>
      <c r="E4" s="189" t="s">
        <v>212</v>
      </c>
      <c r="F4" s="189" t="s">
        <v>201</v>
      </c>
      <c r="G4" s="189" t="s">
        <v>202</v>
      </c>
      <c r="H4" s="189" t="s">
        <v>187</v>
      </c>
      <c r="I4" s="189" t="s">
        <v>13</v>
      </c>
      <c r="J4" s="189" t="s">
        <v>213</v>
      </c>
      <c r="K4" s="189" t="s">
        <v>186</v>
      </c>
      <c r="L4" s="191" t="s">
        <v>183</v>
      </c>
      <c r="M4" s="192"/>
      <c r="N4" s="193" t="s">
        <v>6</v>
      </c>
      <c r="O4" s="195" t="s">
        <v>180</v>
      </c>
      <c r="P4" s="192"/>
      <c r="Q4" s="238" t="s">
        <v>8</v>
      </c>
      <c r="R4" s="239" t="s">
        <v>214</v>
      </c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196"/>
      <c r="DO4" s="196"/>
      <c r="DP4" s="196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  <c r="FF4" s="196"/>
      <c r="FG4" s="196"/>
      <c r="FH4" s="196"/>
      <c r="FI4" s="196"/>
      <c r="FJ4" s="196"/>
      <c r="FK4" s="196"/>
      <c r="FL4" s="196"/>
      <c r="FM4" s="196"/>
      <c r="FN4" s="196"/>
      <c r="FO4" s="196"/>
      <c r="FP4" s="196"/>
      <c r="FQ4" s="196"/>
      <c r="FR4" s="196"/>
      <c r="FS4" s="196"/>
      <c r="FT4" s="196"/>
      <c r="FU4" s="196"/>
      <c r="FV4" s="196"/>
      <c r="FW4" s="196"/>
      <c r="FX4" s="196"/>
      <c r="FY4" s="196"/>
      <c r="FZ4" s="196"/>
      <c r="GA4" s="196"/>
      <c r="GB4" s="196"/>
      <c r="GC4" s="196"/>
      <c r="GD4" s="196"/>
      <c r="GE4" s="196"/>
      <c r="GF4" s="196"/>
      <c r="GG4" s="196"/>
      <c r="GH4" s="196"/>
      <c r="GI4" s="196"/>
      <c r="GJ4" s="196"/>
      <c r="GK4" s="196"/>
      <c r="GL4" s="196"/>
      <c r="GM4" s="196"/>
      <c r="GN4" s="196"/>
      <c r="GO4" s="196"/>
      <c r="GP4" s="196"/>
      <c r="GQ4" s="196"/>
      <c r="GR4" s="196"/>
      <c r="GS4" s="196"/>
      <c r="GT4" s="196"/>
      <c r="GU4" s="196"/>
      <c r="GV4" s="196"/>
      <c r="GW4" s="196"/>
      <c r="GX4" s="196"/>
      <c r="GY4" s="196"/>
      <c r="GZ4" s="196"/>
      <c r="HA4" s="196"/>
      <c r="HB4" s="196"/>
      <c r="HC4" s="196"/>
      <c r="HD4" s="196"/>
      <c r="HE4" s="196"/>
      <c r="HF4" s="196"/>
      <c r="HG4" s="196"/>
      <c r="HH4" s="196"/>
      <c r="HI4" s="196"/>
      <c r="HJ4" s="196"/>
      <c r="HK4" s="196"/>
      <c r="HL4" s="196"/>
      <c r="HM4" s="196"/>
      <c r="HN4" s="196"/>
      <c r="HO4" s="196"/>
      <c r="HP4" s="196"/>
      <c r="HQ4" s="196"/>
      <c r="HR4" s="196"/>
      <c r="HS4" s="196"/>
      <c r="HT4" s="196"/>
      <c r="HU4" s="196"/>
      <c r="HV4" s="196"/>
      <c r="HW4" s="196"/>
      <c r="HX4" s="196"/>
      <c r="HY4" s="196"/>
      <c r="HZ4" s="196"/>
      <c r="IA4" s="196"/>
      <c r="IB4" s="196"/>
      <c r="IC4" s="196"/>
      <c r="ID4" s="196"/>
      <c r="IE4" s="196"/>
      <c r="IF4" s="196"/>
      <c r="IG4" s="196"/>
      <c r="IH4" s="196"/>
      <c r="II4" s="196"/>
      <c r="IJ4" s="196"/>
      <c r="IK4" s="196"/>
      <c r="IL4" s="196"/>
      <c r="IM4" s="196"/>
      <c r="IN4" s="196"/>
      <c r="IO4" s="196"/>
      <c r="IP4" s="196"/>
      <c r="IQ4" s="196"/>
      <c r="IR4" s="196"/>
      <c r="IS4" s="196"/>
      <c r="IT4" s="196"/>
      <c r="IU4" s="196"/>
      <c r="IV4" s="196"/>
      <c r="IW4" s="196"/>
    </row>
    <row r="5" customFormat="false" ht="15.75" hidden="false" customHeight="false" outlineLevel="0" collapsed="false">
      <c r="A5" s="162" t="n">
        <f aca="false">MATCH(C5,Options!$C:$C,0)</f>
        <v>5</v>
      </c>
      <c r="B5" s="162" t="n">
        <f aca="false">MATCH(C5,Swaps!$C:$C,0)</f>
        <v>5</v>
      </c>
      <c r="C5" s="201" t="n">
        <f aca="false">Inputs!C5</f>
        <v>37226</v>
      </c>
      <c r="D5" s="203" t="n">
        <f aca="false">Inputs!BI5</f>
        <v>-45.1688284298993</v>
      </c>
      <c r="E5" s="203" t="n">
        <v>0</v>
      </c>
      <c r="F5" s="203" t="n">
        <f aca="true">IF(ISERROR(B5),0,OFFSET(Swaps!$C$1,B5+H$1,0))</f>
        <v>533.507980934419</v>
      </c>
      <c r="G5" s="203" t="e">
        <f aca="true">+IF(ISERROR(A5),0,OFFSET(Options!$C$1,A5+G$1,0))</f>
        <v>#NAME?</v>
      </c>
      <c r="H5" s="203" t="e">
        <f aca="false">Inputs!BJ5</f>
        <v>#REF!</v>
      </c>
      <c r="I5" s="203" t="e">
        <f aca="false">Inputs!BK5</f>
        <v>#REF!</v>
      </c>
      <c r="J5" s="203" t="e">
        <f aca="false">Inputs!BM5</f>
        <v>#REF!</v>
      </c>
      <c r="K5" s="203" t="n">
        <f aca="false">Inputs!BL5</f>
        <v>-178.643434173532</v>
      </c>
      <c r="L5" s="204" t="e">
        <f aca="false">SUM(D5:K5)</f>
        <v>#NAME?</v>
      </c>
      <c r="M5" s="240"/>
      <c r="N5" s="208" t="n">
        <f aca="false">Inputs!E5</f>
        <v>2.6</v>
      </c>
      <c r="O5" s="208" t="n">
        <f aca="false">Inputs!L5</f>
        <v>0.0489999999999999</v>
      </c>
      <c r="P5" s="241"/>
      <c r="Q5" s="242" t="n">
        <f aca="false">Inputs!F5</f>
        <v>0.785</v>
      </c>
      <c r="R5" s="242" t="n">
        <f aca="false">Inputs!N5</f>
        <v>0</v>
      </c>
    </row>
    <row r="6" customFormat="false" ht="15.75" hidden="false" customHeight="false" outlineLevel="0" collapsed="false">
      <c r="A6" s="162" t="n">
        <f aca="false">MATCH(C6,Options!$C:$C,0)</f>
        <v>51</v>
      </c>
      <c r="B6" s="162" t="n">
        <f aca="false">MATCH(C6,Swaps!$C:$C,0)</f>
        <v>93</v>
      </c>
      <c r="C6" s="163" t="n">
        <f aca="false">Inputs!C6</f>
        <v>37257</v>
      </c>
      <c r="D6" s="214" t="n">
        <f aca="false">Inputs!BI6</f>
        <v>67.1285611568</v>
      </c>
      <c r="E6" s="214" t="n">
        <v>0</v>
      </c>
      <c r="F6" s="214" t="n">
        <f aca="true">IF(ISERROR(B6),0,OFFSET(Swaps!$C$1,B6+H$1,0))</f>
        <v>-20.7916701818805</v>
      </c>
      <c r="G6" s="214" t="e">
        <f aca="true">+IF(ISERROR(A6),0,OFFSET(Options!$C$1,A6+G$1,0))</f>
        <v>#NAME?</v>
      </c>
      <c r="H6" s="214" t="e">
        <f aca="false">Inputs!BJ6</f>
        <v>#REF!</v>
      </c>
      <c r="I6" s="214" t="e">
        <f aca="false">Inputs!BK6</f>
        <v>#REF!</v>
      </c>
      <c r="J6" s="214" t="e">
        <f aca="false">Inputs!BM6</f>
        <v>#REF!</v>
      </c>
      <c r="K6" s="214" t="n">
        <f aca="false">Inputs!BL6</f>
        <v>-45.7162934278026</v>
      </c>
      <c r="L6" s="213" t="e">
        <f aca="false">SUM(D6:K6)</f>
        <v>#NAME?</v>
      </c>
      <c r="N6" s="218" t="n">
        <f aca="false">Inputs!E6</f>
        <v>2.82</v>
      </c>
      <c r="O6" s="218" t="n">
        <f aca="false">Inputs!L6</f>
        <v>0.0529999999999999</v>
      </c>
      <c r="Q6" s="234" t="n">
        <f aca="false">Inputs!F6</f>
        <v>0.78</v>
      </c>
      <c r="R6" s="234" t="n">
        <f aca="false">Inputs!N6</f>
        <v>0.5</v>
      </c>
    </row>
    <row r="7" customFormat="false" ht="15.75" hidden="false" customHeight="false" outlineLevel="0" collapsed="false">
      <c r="A7" s="162" t="n">
        <f aca="false">MATCH(C7,Options!$C:$C,0)</f>
        <v>89</v>
      </c>
      <c r="B7" s="162" t="n">
        <f aca="false">MATCH(C7,Swaps!$C:$C,0)</f>
        <v>132</v>
      </c>
      <c r="C7" s="163" t="n">
        <f aca="false">Inputs!C7</f>
        <v>37288</v>
      </c>
      <c r="D7" s="214" t="n">
        <f aca="false">Inputs!BI7</f>
        <v>-523.125620523986</v>
      </c>
      <c r="E7" s="214" t="n">
        <v>0</v>
      </c>
      <c r="F7" s="214" t="n">
        <f aca="true">IF(ISERROR(B7),0,OFFSET(Swaps!$C$1,B7+H$1,0))</f>
        <v>12.5018192005379</v>
      </c>
      <c r="G7" s="214" t="e">
        <f aca="true">+IF(ISERROR(A7),0,OFFSET(Options!$C$1,A7+G$1,0))</f>
        <v>#NAME?</v>
      </c>
      <c r="H7" s="214" t="e">
        <f aca="false">Inputs!BJ7</f>
        <v>#REF!</v>
      </c>
      <c r="I7" s="214" t="e">
        <f aca="false">Inputs!BK7</f>
        <v>#REF!</v>
      </c>
      <c r="J7" s="214" t="e">
        <f aca="false">Inputs!BM7</f>
        <v>#REF!</v>
      </c>
      <c r="K7" s="214" t="n">
        <f aca="false">Inputs!BL7</f>
        <v>-244.881557918265</v>
      </c>
      <c r="L7" s="213" t="e">
        <f aca="false">SUM(D7:K7)</f>
        <v>#NAME?</v>
      </c>
      <c r="N7" s="218" t="n">
        <f aca="false">Inputs!E7</f>
        <v>2.878</v>
      </c>
      <c r="O7" s="218" t="n">
        <f aca="false">Inputs!L7</f>
        <v>0.0529999999999999</v>
      </c>
      <c r="Q7" s="234" t="n">
        <f aca="false">Inputs!F7</f>
        <v>0.7275</v>
      </c>
      <c r="R7" s="234" t="n">
        <f aca="false">Inputs!N7</f>
        <v>0.5</v>
      </c>
    </row>
    <row r="8" customFormat="false" ht="15.75" hidden="false" customHeight="false" outlineLevel="0" collapsed="false">
      <c r="A8" s="162" t="n">
        <f aca="false">MATCH(C8,Options!$C:$C,0)</f>
        <v>127</v>
      </c>
      <c r="B8" s="162" t="n">
        <f aca="false">MATCH(C8,Swaps!$C:$C,0)</f>
        <v>171</v>
      </c>
      <c r="C8" s="163" t="n">
        <f aca="false">Inputs!C8</f>
        <v>37316</v>
      </c>
      <c r="D8" s="214" t="n">
        <f aca="false">Inputs!BI8</f>
        <v>-38.9852774380511</v>
      </c>
      <c r="E8" s="214" t="n">
        <v>0</v>
      </c>
      <c r="F8" s="214" t="n">
        <f aca="true">IF(ISERROR(B8),0,OFFSET(Swaps!$C$1,B8+H$1,0))</f>
        <v>0.80108973015656</v>
      </c>
      <c r="G8" s="214" t="e">
        <f aca="true">+IF(ISERROR(A8),0,OFFSET(Options!$C$1,A8+G$1,0))</f>
        <v>#NAME?</v>
      </c>
      <c r="H8" s="214" t="e">
        <f aca="false">Inputs!BJ8</f>
        <v>#REF!</v>
      </c>
      <c r="I8" s="214" t="e">
        <f aca="false">Inputs!BK8</f>
        <v>#REF!</v>
      </c>
      <c r="J8" s="214" t="e">
        <f aca="false">Inputs!BM8</f>
        <v>#REF!</v>
      </c>
      <c r="K8" s="214" t="n">
        <f aca="false">Inputs!BL8</f>
        <v>-89.7785313342549</v>
      </c>
      <c r="L8" s="213" t="e">
        <f aca="false">SUM(D8:K8)</f>
        <v>#NAME?</v>
      </c>
      <c r="N8" s="218" t="n">
        <f aca="false">Inputs!E8</f>
        <v>2.873</v>
      </c>
      <c r="O8" s="218" t="n">
        <f aca="false">Inputs!L8</f>
        <v>0.0510000000000002</v>
      </c>
      <c r="Q8" s="234" t="n">
        <f aca="false">Inputs!F8</f>
        <v>0.6475</v>
      </c>
      <c r="R8" s="234" t="n">
        <f aca="false">Inputs!N8</f>
        <v>0.5</v>
      </c>
    </row>
    <row r="9" customFormat="false" ht="15.75" hidden="false" customHeight="false" outlineLevel="0" collapsed="false">
      <c r="A9" s="162" t="n">
        <f aca="false">MATCH(C9,Options!$C:$C,0)</f>
        <v>165</v>
      </c>
      <c r="B9" s="162" t="n">
        <f aca="false">MATCH(C9,Swaps!$C:$C,0)</f>
        <v>210</v>
      </c>
      <c r="C9" s="163" t="n">
        <f aca="false">Inputs!C9</f>
        <v>37347</v>
      </c>
      <c r="D9" s="214" t="n">
        <f aca="false">Inputs!BI9</f>
        <v>-127.142644364216</v>
      </c>
      <c r="E9" s="214" t="n">
        <v>0</v>
      </c>
      <c r="F9" s="214" t="n">
        <f aca="true">IF(ISERROR(B9),0,OFFSET(Swaps!$C$1,B9+H$1,0))</f>
        <v>-17.4555750444727</v>
      </c>
      <c r="G9" s="214" t="e">
        <f aca="true">+IF(ISERROR(A9),0,OFFSET(Options!$C$1,A9+G$1,0))</f>
        <v>#NAME?</v>
      </c>
      <c r="H9" s="214" t="e">
        <f aca="false">Inputs!BJ9</f>
        <v>#REF!</v>
      </c>
      <c r="I9" s="214" t="e">
        <f aca="false">Inputs!BK9</f>
        <v>#REF!</v>
      </c>
      <c r="J9" s="214" t="e">
        <f aca="false">Inputs!BM9</f>
        <v>#REF!</v>
      </c>
      <c r="K9" s="214" t="n">
        <f aca="false">Inputs!BL9</f>
        <v>-46.2134371504895</v>
      </c>
      <c r="L9" s="213" t="e">
        <f aca="false">SUM(D9:K9)</f>
        <v>#NAME?</v>
      </c>
      <c r="N9" s="218" t="n">
        <f aca="false">Inputs!E9</f>
        <v>2.858</v>
      </c>
      <c r="O9" s="218" t="n">
        <f aca="false">Inputs!L9</f>
        <v>0.0489999999999999</v>
      </c>
      <c r="Q9" s="234" t="n">
        <f aca="false">Inputs!F9</f>
        <v>0.55</v>
      </c>
      <c r="R9" s="234" t="n">
        <f aca="false">Inputs!N9</f>
        <v>0.750000000000006</v>
      </c>
    </row>
    <row r="10" customFormat="false" ht="15.75" hidden="false" customHeight="false" outlineLevel="0" collapsed="false">
      <c r="A10" s="162" t="n">
        <f aca="false">MATCH(C10,Options!$C:$C,0)</f>
        <v>203</v>
      </c>
      <c r="B10" s="162" t="n">
        <f aca="false">MATCH(C10,Swaps!$C:$C,0)</f>
        <v>248</v>
      </c>
      <c r="C10" s="163" t="n">
        <f aca="false">Inputs!C10</f>
        <v>37377</v>
      </c>
      <c r="D10" s="214" t="n">
        <f aca="false">Inputs!BI10</f>
        <v>51.9569112182196</v>
      </c>
      <c r="E10" s="214" t="n">
        <v>0</v>
      </c>
      <c r="F10" s="214" t="n">
        <f aca="true">IF(ISERROR(B10),0,OFFSET(Swaps!$C$1,B10+H$1,0))</f>
        <v>-6.04733525121633</v>
      </c>
      <c r="G10" s="214" t="e">
        <f aca="true">+IF(ISERROR(A10),0,OFFSET(Options!$C$1,A10+G$1,0))</f>
        <v>#NAME?</v>
      </c>
      <c r="H10" s="214" t="e">
        <f aca="false">Inputs!BJ10</f>
        <v>#REF!</v>
      </c>
      <c r="I10" s="214" t="e">
        <f aca="false">Inputs!BK10</f>
        <v>#REF!</v>
      </c>
      <c r="J10" s="214" t="e">
        <f aca="false">Inputs!BM10</f>
        <v>#REF!</v>
      </c>
      <c r="K10" s="214" t="n">
        <f aca="false">Inputs!BL10</f>
        <v>90.4761557179093</v>
      </c>
      <c r="L10" s="213" t="e">
        <f aca="false">SUM(D10:K10)</f>
        <v>#NAME?</v>
      </c>
      <c r="N10" s="218" t="n">
        <f aca="false">Inputs!E10</f>
        <v>2.899</v>
      </c>
      <c r="O10" s="218" t="n">
        <f aca="false">Inputs!L10</f>
        <v>0.0470000000000002</v>
      </c>
      <c r="Q10" s="234" t="n">
        <f aca="false">Inputs!F10</f>
        <v>0.505</v>
      </c>
      <c r="R10" s="234" t="n">
        <f aca="false">Inputs!N10</f>
        <v>0.750000000000001</v>
      </c>
    </row>
    <row r="11" customFormat="false" ht="15.75" hidden="false" customHeight="false" outlineLevel="0" collapsed="false">
      <c r="A11" s="162" t="n">
        <f aca="false">MATCH(C11,Options!$C:$C,0)</f>
        <v>241</v>
      </c>
      <c r="B11" s="162" t="n">
        <f aca="false">MATCH(C11,Swaps!$C:$C,0)</f>
        <v>286</v>
      </c>
      <c r="C11" s="163" t="n">
        <f aca="false">Inputs!C11</f>
        <v>37408</v>
      </c>
      <c r="D11" s="214" t="n">
        <f aca="false">Inputs!BI11</f>
        <v>-74.6151825900448</v>
      </c>
      <c r="E11" s="214" t="n">
        <v>0</v>
      </c>
      <c r="F11" s="214" t="n">
        <f aca="true">IF(ISERROR(B11),0,OFFSET(Swaps!$C$1,B11+H$1,0))</f>
        <v>7.67898344459699</v>
      </c>
      <c r="G11" s="214" t="e">
        <f aca="true">+IF(ISERROR(A11),0,OFFSET(Options!$C$1,A11+G$1,0))</f>
        <v>#NAME?</v>
      </c>
      <c r="H11" s="214" t="e">
        <f aca="false">Inputs!BJ11</f>
        <v>#REF!</v>
      </c>
      <c r="I11" s="214" t="e">
        <f aca="false">Inputs!BK11</f>
        <v>#REF!</v>
      </c>
      <c r="J11" s="214" t="e">
        <f aca="false">Inputs!BM11</f>
        <v>#REF!</v>
      </c>
      <c r="K11" s="214" t="n">
        <f aca="false">Inputs!BL11</f>
        <v>55.3419991963059</v>
      </c>
      <c r="L11" s="213" t="e">
        <f aca="false">SUM(D11:K11)</f>
        <v>#NAME?</v>
      </c>
      <c r="N11" s="218" t="n">
        <f aca="false">Inputs!E11</f>
        <v>2.947</v>
      </c>
      <c r="O11" s="218" t="n">
        <f aca="false">Inputs!L11</f>
        <v>0.0449999999999999</v>
      </c>
      <c r="Q11" s="234" t="n">
        <f aca="false">Inputs!F11</f>
        <v>0.4975</v>
      </c>
      <c r="R11" s="234" t="n">
        <f aca="false">Inputs!N11</f>
        <v>0.750000000000001</v>
      </c>
    </row>
    <row r="12" customFormat="false" ht="15.75" hidden="false" customHeight="false" outlineLevel="0" collapsed="false">
      <c r="A12" s="162" t="n">
        <f aca="false">MATCH(C12,Options!$C:$C,0)</f>
        <v>279</v>
      </c>
      <c r="B12" s="162" t="n">
        <f aca="false">MATCH(C12,Swaps!$C:$C,0)</f>
        <v>324</v>
      </c>
      <c r="C12" s="163" t="n">
        <f aca="false">Inputs!C12</f>
        <v>37438</v>
      </c>
      <c r="D12" s="214" t="n">
        <f aca="false">Inputs!BI12</f>
        <v>-26.8840354054748</v>
      </c>
      <c r="E12" s="214" t="n">
        <v>0</v>
      </c>
      <c r="F12" s="214" t="n">
        <f aca="true">IF(ISERROR(B12),0,OFFSET(Swaps!$C$1,B12+H$1,0))</f>
        <v>20.4091256019801</v>
      </c>
      <c r="G12" s="214" t="e">
        <f aca="true">+IF(ISERROR(A12),0,OFFSET(Options!$C$1,A12+G$1,0))</f>
        <v>#NAME?</v>
      </c>
      <c r="H12" s="214" t="e">
        <f aca="false">Inputs!BJ12</f>
        <v>#REF!</v>
      </c>
      <c r="I12" s="214" t="e">
        <f aca="false">Inputs!BK12</f>
        <v>#REF!</v>
      </c>
      <c r="J12" s="214" t="e">
        <f aca="false">Inputs!BM12</f>
        <v>#REF!</v>
      </c>
      <c r="K12" s="214" t="n">
        <f aca="false">Inputs!BL12</f>
        <v>4.06215800236166</v>
      </c>
      <c r="L12" s="213" t="e">
        <f aca="false">SUM(D12:K12)</f>
        <v>#NAME?</v>
      </c>
      <c r="N12" s="218" t="n">
        <f aca="false">Inputs!E12</f>
        <v>2.99</v>
      </c>
      <c r="O12" s="218" t="n">
        <f aca="false">Inputs!L12</f>
        <v>0.0430000000000002</v>
      </c>
      <c r="Q12" s="234" t="n">
        <f aca="false">Inputs!F12</f>
        <v>0.4975</v>
      </c>
      <c r="R12" s="234" t="n">
        <f aca="false">Inputs!N12</f>
        <v>0.750000000000001</v>
      </c>
    </row>
    <row r="13" customFormat="false" ht="15.75" hidden="false" customHeight="false" outlineLevel="0" collapsed="false">
      <c r="A13" s="162" t="n">
        <f aca="false">MATCH(C13,Options!$C:$C,0)</f>
        <v>317</v>
      </c>
      <c r="B13" s="162" t="n">
        <f aca="false">MATCH(C13,Swaps!$C:$C,0)</f>
        <v>362</v>
      </c>
      <c r="C13" s="163" t="n">
        <f aca="false">Inputs!C13</f>
        <v>37469</v>
      </c>
      <c r="D13" s="214" t="n">
        <f aca="false">Inputs!BI13</f>
        <v>53.1707429298256</v>
      </c>
      <c r="E13" s="214" t="n">
        <v>0</v>
      </c>
      <c r="F13" s="214" t="n">
        <f aca="true">IF(ISERROR(B13),0,OFFSET(Swaps!$C$1,B13+H$1,0))</f>
        <v>32.8252259436123</v>
      </c>
      <c r="G13" s="214" t="e">
        <f aca="true">+IF(ISERROR(A13),0,OFFSET(Options!$C$1,A13+G$1,0))</f>
        <v>#NAME?</v>
      </c>
      <c r="H13" s="214" t="e">
        <f aca="false">Inputs!BJ13</f>
        <v>#REF!</v>
      </c>
      <c r="I13" s="214" t="e">
        <f aca="false">Inputs!BK13</f>
        <v>#REF!</v>
      </c>
      <c r="J13" s="214" t="e">
        <f aca="false">Inputs!BM13</f>
        <v>#REF!</v>
      </c>
      <c r="K13" s="214" t="n">
        <f aca="false">Inputs!BL13</f>
        <v>-3.96904717820138</v>
      </c>
      <c r="L13" s="213" t="e">
        <f aca="false">SUM(D13:K13)</f>
        <v>#NAME?</v>
      </c>
      <c r="N13" s="218" t="n">
        <f aca="false">Inputs!E13</f>
        <v>3.033</v>
      </c>
      <c r="O13" s="218" t="n">
        <f aca="false">Inputs!L13</f>
        <v>0.0409999999999999</v>
      </c>
      <c r="Q13" s="234" t="n">
        <f aca="false">Inputs!F13</f>
        <v>0.4975</v>
      </c>
      <c r="R13" s="234" t="n">
        <f aca="false">Inputs!N13</f>
        <v>0.750000000000001</v>
      </c>
    </row>
    <row r="14" customFormat="false" ht="15.75" hidden="false" customHeight="false" outlineLevel="0" collapsed="false">
      <c r="A14" s="162" t="n">
        <f aca="false">MATCH(C14,Options!$C:$C,0)</f>
        <v>355</v>
      </c>
      <c r="B14" s="162" t="n">
        <f aca="false">MATCH(C14,Swaps!$C:$C,0)</f>
        <v>400</v>
      </c>
      <c r="C14" s="163" t="n">
        <f aca="false">Inputs!C14</f>
        <v>37500</v>
      </c>
      <c r="D14" s="214" t="n">
        <f aca="false">Inputs!BI14</f>
        <v>146.6890222341</v>
      </c>
      <c r="E14" s="214" t="n">
        <v>0</v>
      </c>
      <c r="F14" s="214" t="n">
        <f aca="true">IF(ISERROR(B14),0,OFFSET(Swaps!$C$1,B14+H$1,0))</f>
        <v>35.8892599992751</v>
      </c>
      <c r="G14" s="214" t="e">
        <f aca="true">+IF(ISERROR(A14),0,OFFSET(Options!$C$1,A14+G$1,0))</f>
        <v>#NAME?</v>
      </c>
      <c r="H14" s="214" t="e">
        <f aca="false">Inputs!BJ14</f>
        <v>#REF!</v>
      </c>
      <c r="I14" s="214" t="e">
        <f aca="false">Inputs!BK14</f>
        <v>#REF!</v>
      </c>
      <c r="J14" s="214" t="e">
        <f aca="false">Inputs!BM14</f>
        <v>#REF!</v>
      </c>
      <c r="K14" s="214" t="n">
        <f aca="false">Inputs!BL14</f>
        <v>2.33689727557078</v>
      </c>
      <c r="L14" s="213" t="e">
        <f aca="false">SUM(D14:K14)</f>
        <v>#NAME?</v>
      </c>
      <c r="N14" s="218" t="n">
        <f aca="false">Inputs!E14</f>
        <v>3.048</v>
      </c>
      <c r="O14" s="218" t="n">
        <f aca="false">Inputs!L14</f>
        <v>0.0409999999999999</v>
      </c>
      <c r="Q14" s="234" t="n">
        <f aca="false">Inputs!F14</f>
        <v>0.4975</v>
      </c>
      <c r="R14" s="234" t="n">
        <f aca="false">Inputs!N14</f>
        <v>1</v>
      </c>
    </row>
    <row r="15" customFormat="false" ht="15.75" hidden="false" customHeight="false" outlineLevel="0" collapsed="false">
      <c r="A15" s="162" t="n">
        <f aca="false">MATCH(C15,Options!$C:$C,0)</f>
        <v>393</v>
      </c>
      <c r="B15" s="162" t="n">
        <f aca="false">MATCH(C15,Swaps!$C:$C,0)</f>
        <v>438</v>
      </c>
      <c r="C15" s="163" t="n">
        <f aca="false">Inputs!C15</f>
        <v>37530</v>
      </c>
      <c r="D15" s="214" t="n">
        <f aca="false">Inputs!BI15</f>
        <v>57.9533216745998</v>
      </c>
      <c r="E15" s="214" t="n">
        <v>0</v>
      </c>
      <c r="F15" s="214" t="n">
        <f aca="true">IF(ISERROR(B15),0,OFFSET(Swaps!$C$1,B15+H$1,0))</f>
        <v>48.5337612021942</v>
      </c>
      <c r="G15" s="214" t="e">
        <f aca="true">+IF(ISERROR(A15),0,OFFSET(Options!$C$1,A15+G$1,0))</f>
        <v>#NAME?</v>
      </c>
      <c r="H15" s="214" t="e">
        <f aca="false">Inputs!BJ15</f>
        <v>#REF!</v>
      </c>
      <c r="I15" s="214" t="e">
        <f aca="false">Inputs!BK15</f>
        <v>#REF!</v>
      </c>
      <c r="J15" s="214" t="e">
        <f aca="false">Inputs!BM15</f>
        <v>#REF!</v>
      </c>
      <c r="K15" s="214" t="n">
        <f aca="false">Inputs!BL15</f>
        <v>0.211708846326917</v>
      </c>
      <c r="L15" s="213" t="e">
        <f aca="false">SUM(D15:K15)</f>
        <v>#NAME?</v>
      </c>
      <c r="N15" s="218" t="n">
        <f aca="false">Inputs!E15</f>
        <v>3.088</v>
      </c>
      <c r="O15" s="218" t="n">
        <f aca="false">Inputs!L15</f>
        <v>0.0409999999999999</v>
      </c>
      <c r="Q15" s="234" t="n">
        <f aca="false">Inputs!F15</f>
        <v>0.4975</v>
      </c>
      <c r="R15" s="234" t="n">
        <f aca="false">Inputs!N15</f>
        <v>1.25</v>
      </c>
    </row>
    <row r="16" customFormat="false" ht="15.75" hidden="false" customHeight="false" outlineLevel="0" collapsed="false">
      <c r="A16" s="162" t="n">
        <f aca="false">MATCH(C16,Options!$C:$C,0)</f>
        <v>431</v>
      </c>
      <c r="B16" s="162" t="n">
        <f aca="false">MATCH(C16,Swaps!$C:$C,0)</f>
        <v>476</v>
      </c>
      <c r="C16" s="163" t="n">
        <f aca="false">Inputs!C16</f>
        <v>37561</v>
      </c>
      <c r="D16" s="214" t="n">
        <f aca="false">Inputs!BI16</f>
        <v>-116.9993087693</v>
      </c>
      <c r="E16" s="214" t="n">
        <v>0</v>
      </c>
      <c r="F16" s="214" t="n">
        <f aca="true">IF(ISERROR(B16),0,OFFSET(Swaps!$C$1,B16+H$1,0))</f>
        <v>101.126611515778</v>
      </c>
      <c r="G16" s="214" t="e">
        <f aca="true">+IF(ISERROR(A16),0,OFFSET(Options!$C$1,A16+G$1,0))</f>
        <v>#NAME?</v>
      </c>
      <c r="H16" s="214" t="e">
        <f aca="false">Inputs!BJ16</f>
        <v>#REF!</v>
      </c>
      <c r="I16" s="214" t="e">
        <f aca="false">Inputs!BK16</f>
        <v>#REF!</v>
      </c>
      <c r="J16" s="214" t="e">
        <f aca="false">Inputs!BM16</f>
        <v>#REF!</v>
      </c>
      <c r="K16" s="214" t="n">
        <f aca="false">Inputs!BL16</f>
        <v>8.24401648661867</v>
      </c>
      <c r="L16" s="213" t="e">
        <f aca="false">SUM(D16:K16)</f>
        <v>#NAME?</v>
      </c>
      <c r="N16" s="218" t="n">
        <f aca="false">Inputs!E16</f>
        <v>3.283</v>
      </c>
      <c r="O16" s="218" t="n">
        <f aca="false">Inputs!L16</f>
        <v>0.0409999999999999</v>
      </c>
      <c r="Q16" s="234" t="n">
        <f aca="false">Inputs!F16</f>
        <v>0.5</v>
      </c>
      <c r="R16" s="234" t="n">
        <f aca="false">Inputs!N16</f>
        <v>1.75</v>
      </c>
    </row>
    <row r="17" customFormat="false" ht="15.75" hidden="false" customHeight="false" outlineLevel="0" collapsed="false">
      <c r="A17" s="162" t="n">
        <f aca="false">MATCH(C17,Options!$C:$C,0)</f>
        <v>469</v>
      </c>
      <c r="B17" s="162" t="n">
        <f aca="false">MATCH(C17,Swaps!$C:$C,0)</f>
        <v>514</v>
      </c>
      <c r="C17" s="201" t="n">
        <f aca="false">Inputs!C17</f>
        <v>37591</v>
      </c>
      <c r="D17" s="223" t="n">
        <f aca="false">Inputs!BI17</f>
        <v>-89.2571674562999</v>
      </c>
      <c r="E17" s="223" t="n">
        <v>0</v>
      </c>
      <c r="F17" s="223" t="n">
        <f aca="true">IF(ISERROR(B17),0,OFFSET(Swaps!$C$1,B17+H$1,0))</f>
        <v>161.589816109078</v>
      </c>
      <c r="G17" s="223" t="e">
        <f aca="true">+IF(ISERROR(A17),0,OFFSET(Options!$C$1,A17+G$1,0))</f>
        <v>#NAME?</v>
      </c>
      <c r="H17" s="223" t="e">
        <f aca="false">Inputs!BJ17</f>
        <v>#REF!</v>
      </c>
      <c r="I17" s="223" t="e">
        <f aca="false">Inputs!BK17</f>
        <v>#REF!</v>
      </c>
      <c r="J17" s="223" t="e">
        <f aca="false">Inputs!BM17</f>
        <v>#REF!</v>
      </c>
      <c r="K17" s="223" t="n">
        <f aca="false">Inputs!BL17</f>
        <v>14.5025144626368</v>
      </c>
      <c r="L17" s="204" t="e">
        <f aca="false">SUM(D17:K17)</f>
        <v>#NAME?</v>
      </c>
      <c r="M17" s="240"/>
      <c r="N17" s="208" t="n">
        <f aca="false">Inputs!E17</f>
        <v>3.483</v>
      </c>
      <c r="O17" s="208" t="n">
        <f aca="false">Inputs!L17</f>
        <v>0.0409999999999999</v>
      </c>
      <c r="P17" s="241"/>
      <c r="Q17" s="242" t="n">
        <f aca="false">Inputs!F17</f>
        <v>0.5</v>
      </c>
      <c r="R17" s="242" t="n">
        <f aca="false">Inputs!N17</f>
        <v>1.75</v>
      </c>
    </row>
    <row r="18" customFormat="false" ht="15.75" hidden="false" customHeight="false" outlineLevel="0" collapsed="false">
      <c r="A18" s="162" t="n">
        <f aca="false">MATCH(C18,Options!$C:$C,0)</f>
        <v>507</v>
      </c>
      <c r="B18" s="162" t="n">
        <f aca="false">MATCH(C18,Swaps!$C:$C,0)</f>
        <v>552</v>
      </c>
      <c r="C18" s="163" t="n">
        <f aca="false">Inputs!C18</f>
        <v>37622</v>
      </c>
      <c r="D18" s="214" t="n">
        <f aca="false">Inputs!BI18</f>
        <v>2.27142334674038</v>
      </c>
      <c r="E18" s="214" t="n">
        <v>0</v>
      </c>
      <c r="F18" s="214" t="n">
        <f aca="true">IF(ISERROR(B18),0,OFFSET(Swaps!$C$1,B18+H$1,0))</f>
        <v>0</v>
      </c>
      <c r="G18" s="214" t="e">
        <f aca="true">+IF(ISERROR(A18),0,OFFSET(Options!$C$1,A18+G$1,0))</f>
        <v>#NAME?</v>
      </c>
      <c r="H18" s="214" t="e">
        <f aca="false">Inputs!BJ18</f>
        <v>#REF!</v>
      </c>
      <c r="I18" s="214" t="e">
        <f aca="false">Inputs!BK18</f>
        <v>#REF!</v>
      </c>
      <c r="J18" s="214" t="e">
        <f aca="false">Inputs!BM18</f>
        <v>#REF!</v>
      </c>
      <c r="K18" s="214" t="n">
        <f aca="false">Inputs!BL18</f>
        <v>19.5740521978233</v>
      </c>
      <c r="L18" s="213" t="e">
        <f aca="false">SUM(D18:K18)</f>
        <v>#NAME?</v>
      </c>
      <c r="N18" s="218" t="n">
        <f aca="false">Inputs!E18</f>
        <v>3.613</v>
      </c>
      <c r="O18" s="218" t="n">
        <f aca="false">Inputs!L18</f>
        <v>0.0409999999999999</v>
      </c>
      <c r="Q18" s="234" t="n">
        <f aca="false">Inputs!F18</f>
        <v>0.5</v>
      </c>
      <c r="R18" s="234" t="n">
        <f aca="false">Inputs!N18</f>
        <v>1.75</v>
      </c>
    </row>
    <row r="19" customFormat="false" ht="15.75" hidden="false" customHeight="false" outlineLevel="0" collapsed="false">
      <c r="A19" s="162" t="n">
        <f aca="false">MATCH(C19,Options!$C:$C,0)</f>
        <v>545</v>
      </c>
      <c r="B19" s="162" t="n">
        <f aca="false">MATCH(C19,Swaps!$C:$C,0)</f>
        <v>590</v>
      </c>
      <c r="C19" s="163" t="n">
        <f aca="false">Inputs!C19</f>
        <v>37653</v>
      </c>
      <c r="D19" s="214" t="n">
        <f aca="false">Inputs!BI19</f>
        <v>-61.5513448691632</v>
      </c>
      <c r="E19" s="214" t="n">
        <v>0</v>
      </c>
      <c r="F19" s="214" t="n">
        <f aca="true">IF(ISERROR(B19),0,OFFSET(Swaps!$C$1,B19+H$1,0))</f>
        <v>0</v>
      </c>
      <c r="G19" s="214" t="e">
        <f aca="true">+IF(ISERROR(A19),0,OFFSET(Options!$C$1,A19+G$1,0))</f>
        <v>#NAME?</v>
      </c>
      <c r="H19" s="214" t="e">
        <f aca="false">Inputs!BJ19</f>
        <v>#REF!</v>
      </c>
      <c r="I19" s="214" t="e">
        <f aca="false">Inputs!BK19</f>
        <v>#REF!</v>
      </c>
      <c r="J19" s="214" t="e">
        <f aca="false">Inputs!BM19</f>
        <v>#REF!</v>
      </c>
      <c r="K19" s="214" t="n">
        <f aca="false">Inputs!BL19</f>
        <v>12.8657472047172</v>
      </c>
      <c r="L19" s="213" t="e">
        <f aca="false">SUM(D19:K19)</f>
        <v>#NAME?</v>
      </c>
      <c r="N19" s="218" t="n">
        <f aca="false">Inputs!E19</f>
        <v>3.543</v>
      </c>
      <c r="O19" s="218" t="n">
        <f aca="false">Inputs!L19</f>
        <v>0.0410000000000004</v>
      </c>
      <c r="Q19" s="234" t="n">
        <f aca="false">Inputs!F19</f>
        <v>0.49</v>
      </c>
      <c r="R19" s="234" t="n">
        <f aca="false">Inputs!N19</f>
        <v>1.5</v>
      </c>
    </row>
    <row r="20" customFormat="false" ht="15.75" hidden="false" customHeight="false" outlineLevel="0" collapsed="false">
      <c r="A20" s="162" t="n">
        <f aca="false">MATCH(C20,Options!$C:$C,0)</f>
        <v>583</v>
      </c>
      <c r="B20" s="162" t="n">
        <f aca="false">MATCH(C20,Swaps!$C:$C,0)</f>
        <v>628</v>
      </c>
      <c r="C20" s="163" t="n">
        <f aca="false">Inputs!C20</f>
        <v>37681</v>
      </c>
      <c r="D20" s="214" t="n">
        <f aca="false">Inputs!BI20</f>
        <v>-58.3181334418632</v>
      </c>
      <c r="E20" s="214" t="n">
        <v>0</v>
      </c>
      <c r="F20" s="214" t="n">
        <f aca="true">IF(ISERROR(B20),0,OFFSET(Swaps!$C$1,B20+H$1,0))</f>
        <v>0</v>
      </c>
      <c r="G20" s="214" t="e">
        <f aca="true">+IF(ISERROR(A20),0,OFFSET(Options!$C$1,A20+G$1,0))</f>
        <v>#NAME?</v>
      </c>
      <c r="H20" s="214" t="e">
        <f aca="false">Inputs!BJ20</f>
        <v>#REF!</v>
      </c>
      <c r="I20" s="214" t="e">
        <f aca="false">Inputs!BK20</f>
        <v>#REF!</v>
      </c>
      <c r="J20" s="214" t="e">
        <f aca="false">Inputs!BM20</f>
        <v>#REF!</v>
      </c>
      <c r="K20" s="214" t="n">
        <f aca="false">Inputs!BL20</f>
        <v>19.4952447202909</v>
      </c>
      <c r="L20" s="213" t="e">
        <f aca="false">SUM(D20:K20)</f>
        <v>#NAME?</v>
      </c>
      <c r="N20" s="218" t="n">
        <f aca="false">Inputs!E20</f>
        <v>3.453</v>
      </c>
      <c r="O20" s="218" t="n">
        <f aca="false">Inputs!L20</f>
        <v>0.0410000000000004</v>
      </c>
      <c r="Q20" s="234" t="n">
        <f aca="false">Inputs!F20</f>
        <v>0.4675</v>
      </c>
      <c r="R20" s="234" t="n">
        <f aca="false">Inputs!N20</f>
        <v>1.5</v>
      </c>
    </row>
    <row r="21" customFormat="false" ht="15.75" hidden="false" customHeight="false" outlineLevel="0" collapsed="false">
      <c r="A21" s="162" t="n">
        <f aca="false">MATCH(C21,Options!$C:$C,0)</f>
        <v>621</v>
      </c>
      <c r="B21" s="162" t="n">
        <f aca="false">MATCH(C21,Swaps!$C:$C,0)</f>
        <v>666</v>
      </c>
      <c r="C21" s="163" t="n">
        <f aca="false">Inputs!C21</f>
        <v>37712</v>
      </c>
      <c r="D21" s="214" t="n">
        <f aca="false">Inputs!BI21</f>
        <v>-56.6270624847626</v>
      </c>
      <c r="E21" s="214" t="n">
        <v>0</v>
      </c>
      <c r="F21" s="214" t="n">
        <f aca="true">IF(ISERROR(B21),0,OFFSET(Swaps!$C$1,B21+H$1,0))</f>
        <v>123.063442700695</v>
      </c>
      <c r="G21" s="214" t="e">
        <f aca="true">+IF(ISERROR(A21),0,OFFSET(Options!$C$1,A21+G$1,0))</f>
        <v>#NAME?</v>
      </c>
      <c r="H21" s="214" t="e">
        <f aca="false">Inputs!BJ21</f>
        <v>#REF!</v>
      </c>
      <c r="I21" s="214" t="e">
        <f aca="false">Inputs!BK21</f>
        <v>#REF!</v>
      </c>
      <c r="J21" s="214" t="e">
        <f aca="false">Inputs!BM21</f>
        <v>#REF!</v>
      </c>
      <c r="K21" s="214" t="n">
        <f aca="false">Inputs!BL21</f>
        <v>-19.6695428498611</v>
      </c>
      <c r="L21" s="213" t="e">
        <f aca="false">SUM(D21:K21)</f>
        <v>#NAME?</v>
      </c>
      <c r="N21" s="218" t="n">
        <f aca="false">Inputs!E21</f>
        <v>3.348</v>
      </c>
      <c r="O21" s="218" t="n">
        <f aca="false">Inputs!L21</f>
        <v>0.0409999999999999</v>
      </c>
      <c r="Q21" s="234" t="n">
        <f aca="false">Inputs!F21</f>
        <v>0.41</v>
      </c>
      <c r="R21" s="234" t="n">
        <f aca="false">Inputs!N21</f>
        <v>0.499999999999995</v>
      </c>
    </row>
    <row r="22" customFormat="false" ht="15.75" hidden="false" customHeight="false" outlineLevel="0" collapsed="false">
      <c r="A22" s="162" t="n">
        <f aca="false">MATCH(C22,Options!$C:$C,0)</f>
        <v>659</v>
      </c>
      <c r="B22" s="162" t="n">
        <f aca="false">MATCH(C22,Swaps!$C:$C,0)</f>
        <v>704</v>
      </c>
      <c r="C22" s="163" t="n">
        <f aca="false">Inputs!C22</f>
        <v>37742</v>
      </c>
      <c r="D22" s="214" t="n">
        <f aca="false">Inputs!BI22</f>
        <v>-68.5982551004618</v>
      </c>
      <c r="E22" s="214" t="n">
        <v>0</v>
      </c>
      <c r="F22" s="214" t="n">
        <f aca="true">IF(ISERROR(B22),0,OFFSET(Swaps!$C$1,B22+H$1,0))</f>
        <v>111.279261202487</v>
      </c>
      <c r="G22" s="214" t="e">
        <f aca="true">+IF(ISERROR(A22),0,OFFSET(Options!$C$1,A22+G$1,0))</f>
        <v>#NAME?</v>
      </c>
      <c r="H22" s="214" t="e">
        <f aca="false">Inputs!BJ22</f>
        <v>#REF!</v>
      </c>
      <c r="I22" s="214" t="e">
        <f aca="false">Inputs!BK22</f>
        <v>#REF!</v>
      </c>
      <c r="J22" s="214" t="e">
        <f aca="false">Inputs!BM22</f>
        <v>#REF!</v>
      </c>
      <c r="K22" s="214" t="n">
        <f aca="false">Inputs!BL22</f>
        <v>-17.1836438743956</v>
      </c>
      <c r="L22" s="213" t="e">
        <f aca="false">SUM(D22:K22)</f>
        <v>#NAME?</v>
      </c>
      <c r="N22" s="218" t="n">
        <f aca="false">Inputs!E22</f>
        <v>3.358</v>
      </c>
      <c r="O22" s="218" t="n">
        <f aca="false">Inputs!L22</f>
        <v>0.0409999999999995</v>
      </c>
      <c r="Q22" s="234" t="n">
        <f aca="false">Inputs!F22</f>
        <v>0.395</v>
      </c>
      <c r="R22" s="234" t="n">
        <f aca="false">Inputs!N22</f>
        <v>0.5</v>
      </c>
    </row>
    <row r="23" customFormat="false" ht="15.75" hidden="false" customHeight="false" outlineLevel="0" collapsed="false">
      <c r="A23" s="162" t="n">
        <f aca="false">MATCH(C23,Options!$C:$C,0)</f>
        <v>697</v>
      </c>
      <c r="B23" s="162" t="n">
        <f aca="false">MATCH(C23,Swaps!$C:$C,0)</f>
        <v>742</v>
      </c>
      <c r="C23" s="163" t="n">
        <f aca="false">Inputs!C23</f>
        <v>37773</v>
      </c>
      <c r="D23" s="214" t="n">
        <f aca="false">Inputs!BI23</f>
        <v>-30.4053044343629</v>
      </c>
      <c r="E23" s="214" t="n">
        <v>0</v>
      </c>
      <c r="F23" s="214" t="n">
        <f aca="true">IF(ISERROR(B23),0,OFFSET(Swaps!$C$1,B23+H$1,0))</f>
        <v>55.1397376430179</v>
      </c>
      <c r="G23" s="214" t="e">
        <f aca="true">+IF(ISERROR(A23),0,OFFSET(Options!$C$1,A23+G$1,0))</f>
        <v>#NAME?</v>
      </c>
      <c r="H23" s="214" t="e">
        <f aca="false">Inputs!BJ23</f>
        <v>#REF!</v>
      </c>
      <c r="I23" s="214" t="e">
        <f aca="false">Inputs!BK23</f>
        <v>#REF!</v>
      </c>
      <c r="J23" s="214" t="e">
        <f aca="false">Inputs!BM23</f>
        <v>#REF!</v>
      </c>
      <c r="K23" s="214" t="n">
        <f aca="false">Inputs!BL23</f>
        <v>-13.643800321795</v>
      </c>
      <c r="L23" s="213" t="e">
        <f aca="false">SUM(D23:K23)</f>
        <v>#NAME?</v>
      </c>
      <c r="N23" s="218" t="n">
        <f aca="false">Inputs!E23</f>
        <v>3.393</v>
      </c>
      <c r="O23" s="218" t="n">
        <f aca="false">Inputs!L23</f>
        <v>0.0410000000000004</v>
      </c>
      <c r="Q23" s="234" t="n">
        <f aca="false">Inputs!F23</f>
        <v>0.39</v>
      </c>
      <c r="R23" s="234" t="n">
        <f aca="false">Inputs!N23</f>
        <v>0.5</v>
      </c>
    </row>
    <row r="24" customFormat="false" ht="15.75" hidden="false" customHeight="false" outlineLevel="0" collapsed="false">
      <c r="A24" s="162" t="n">
        <f aca="false">MATCH(C24,Options!$C:$C,0)</f>
        <v>735</v>
      </c>
      <c r="B24" s="162" t="n">
        <f aca="false">MATCH(C24,Swaps!$C:$C,0)</f>
        <v>780</v>
      </c>
      <c r="C24" s="163" t="n">
        <f aca="false">Inputs!C24</f>
        <v>37803</v>
      </c>
      <c r="D24" s="214" t="n">
        <f aca="false">Inputs!BI24</f>
        <v>-47.1766858250626</v>
      </c>
      <c r="E24" s="214" t="n">
        <v>0</v>
      </c>
      <c r="F24" s="214" t="n">
        <f aca="true">IF(ISERROR(B24),0,OFFSET(Swaps!$C$1,B24+H$1,0))</f>
        <v>3.06876107537353</v>
      </c>
      <c r="G24" s="214" t="e">
        <f aca="true">+IF(ISERROR(A24),0,OFFSET(Options!$C$1,A24+G$1,0))</f>
        <v>#NAME?</v>
      </c>
      <c r="H24" s="214" t="e">
        <f aca="false">Inputs!BJ24</f>
        <v>#REF!</v>
      </c>
      <c r="I24" s="214" t="e">
        <f aca="false">Inputs!BK24</f>
        <v>#REF!</v>
      </c>
      <c r="J24" s="214" t="e">
        <f aca="false">Inputs!BM24</f>
        <v>#REF!</v>
      </c>
      <c r="K24" s="214" t="n">
        <f aca="false">Inputs!BL24</f>
        <v>-10.4541007840335</v>
      </c>
      <c r="L24" s="213" t="e">
        <f aca="false">SUM(D24:K24)</f>
        <v>#NAME?</v>
      </c>
      <c r="N24" s="218" t="n">
        <f aca="false">Inputs!E24</f>
        <v>3.428</v>
      </c>
      <c r="O24" s="218" t="n">
        <f aca="false">Inputs!L24</f>
        <v>0.0409999999999999</v>
      </c>
      <c r="Q24" s="234" t="n">
        <f aca="false">Inputs!F24</f>
        <v>0.39</v>
      </c>
      <c r="R24" s="234" t="n">
        <f aca="false">Inputs!N24</f>
        <v>0.5</v>
      </c>
    </row>
    <row r="25" customFormat="false" ht="15.75" hidden="false" customHeight="false" outlineLevel="0" collapsed="false">
      <c r="A25" s="162" t="n">
        <f aca="false">MATCH(C25,Options!$C:$C,0)</f>
        <v>773</v>
      </c>
      <c r="B25" s="162" t="n">
        <f aca="false">MATCH(C25,Swaps!$C:$C,0)</f>
        <v>818</v>
      </c>
      <c r="C25" s="163" t="n">
        <f aca="false">Inputs!C25</f>
        <v>37834</v>
      </c>
      <c r="D25" s="214" t="n">
        <f aca="false">Inputs!BI25</f>
        <v>-42.7020851471626</v>
      </c>
      <c r="E25" s="214" t="n">
        <v>0</v>
      </c>
      <c r="F25" s="214" t="n">
        <f aca="true">IF(ISERROR(B25),0,OFFSET(Swaps!$C$1,B25+H$1,0))</f>
        <v>-38.2130927186285</v>
      </c>
      <c r="G25" s="214" t="e">
        <f aca="true">+IF(ISERROR(A25),0,OFFSET(Options!$C$1,A25+G$1,0))</f>
        <v>#NAME?</v>
      </c>
      <c r="H25" s="214" t="e">
        <f aca="false">Inputs!BJ25</f>
        <v>#REF!</v>
      </c>
      <c r="I25" s="214" t="e">
        <f aca="false">Inputs!BK25</f>
        <v>#REF!</v>
      </c>
      <c r="J25" s="214" t="e">
        <f aca="false">Inputs!BM25</f>
        <v>#REF!</v>
      </c>
      <c r="K25" s="214" t="n">
        <f aca="false">Inputs!BL25</f>
        <v>-11.1765976089761</v>
      </c>
      <c r="L25" s="213" t="e">
        <f aca="false">SUM(D25:K25)</f>
        <v>#NAME?</v>
      </c>
      <c r="N25" s="218" t="n">
        <f aca="false">Inputs!E25</f>
        <v>3.455</v>
      </c>
      <c r="O25" s="218" t="n">
        <f aca="false">Inputs!L25</f>
        <v>0.0409999999999999</v>
      </c>
      <c r="Q25" s="234" t="n">
        <f aca="false">Inputs!F25</f>
        <v>0.39</v>
      </c>
      <c r="R25" s="234" t="n">
        <f aca="false">Inputs!N25</f>
        <v>0.5</v>
      </c>
    </row>
    <row r="26" customFormat="false" ht="15.75" hidden="false" customHeight="false" outlineLevel="0" collapsed="false">
      <c r="A26" s="162" t="n">
        <f aca="false">MATCH(C26,Options!$C:$C,0)</f>
        <v>811</v>
      </c>
      <c r="B26" s="162" t="n">
        <f aca="false">MATCH(C26,Swaps!$C:$C,0)</f>
        <v>856</v>
      </c>
      <c r="C26" s="163" t="n">
        <f aca="false">Inputs!C26</f>
        <v>37865</v>
      </c>
      <c r="D26" s="214" t="n">
        <f aca="false">Inputs!BI26</f>
        <v>-45.1462274220999</v>
      </c>
      <c r="E26" s="214" t="n">
        <v>0</v>
      </c>
      <c r="F26" s="214" t="n">
        <f aca="true">IF(ISERROR(B26),0,OFFSET(Swaps!$C$1,B26+H$1,0))</f>
        <v>-48.621839013757</v>
      </c>
      <c r="G26" s="214" t="e">
        <f aca="true">+IF(ISERROR(A26),0,OFFSET(Options!$C$1,A26+G$1,0))</f>
        <v>#NAME?</v>
      </c>
      <c r="H26" s="214" t="e">
        <f aca="false">Inputs!BJ26</f>
        <v>#REF!</v>
      </c>
      <c r="I26" s="214" t="e">
        <f aca="false">Inputs!BK26</f>
        <v>#REF!</v>
      </c>
      <c r="J26" s="214" t="e">
        <f aca="false">Inputs!BM26</f>
        <v>#REF!</v>
      </c>
      <c r="K26" s="214" t="n">
        <f aca="false">Inputs!BL26</f>
        <v>-10.9915825280435</v>
      </c>
      <c r="L26" s="213" t="e">
        <f aca="false">SUM(D26:K26)</f>
        <v>#NAME?</v>
      </c>
      <c r="N26" s="218" t="n">
        <f aca="false">Inputs!E26</f>
        <v>3.463</v>
      </c>
      <c r="O26" s="218" t="n">
        <f aca="false">Inputs!L26</f>
        <v>0.0409999999999999</v>
      </c>
      <c r="Q26" s="234" t="n">
        <f aca="false">Inputs!F26</f>
        <v>0.39</v>
      </c>
      <c r="R26" s="234" t="n">
        <f aca="false">Inputs!N26</f>
        <v>0.5</v>
      </c>
    </row>
    <row r="27" customFormat="false" ht="15.75" hidden="false" customHeight="false" outlineLevel="0" collapsed="false">
      <c r="A27" s="162" t="n">
        <f aca="false">MATCH(C27,Options!$C:$C,0)</f>
        <v>849</v>
      </c>
      <c r="B27" s="162" t="n">
        <f aca="false">MATCH(C27,Swaps!$C:$C,0)</f>
        <v>894</v>
      </c>
      <c r="C27" s="163" t="n">
        <f aca="false">Inputs!C27</f>
        <v>37895</v>
      </c>
      <c r="D27" s="214" t="n">
        <f aca="false">Inputs!BI27</f>
        <v>20.6703512403</v>
      </c>
      <c r="E27" s="214" t="n">
        <v>0</v>
      </c>
      <c r="F27" s="214" t="n">
        <f aca="true">IF(ISERROR(B27),0,OFFSET(Swaps!$C$1,B27+H$1,0))</f>
        <v>-113.743626862433</v>
      </c>
      <c r="G27" s="214" t="e">
        <f aca="true">+IF(ISERROR(A27),0,OFFSET(Options!$C$1,A27+G$1,0))</f>
        <v>#NAME?</v>
      </c>
      <c r="H27" s="214" t="e">
        <f aca="false">Inputs!BJ27</f>
        <v>#REF!</v>
      </c>
      <c r="I27" s="214" t="e">
        <f aca="false">Inputs!BK27</f>
        <v>#REF!</v>
      </c>
      <c r="J27" s="214" t="e">
        <f aca="false">Inputs!BM27</f>
        <v>#REF!</v>
      </c>
      <c r="K27" s="214" t="n">
        <f aca="false">Inputs!BL27</f>
        <v>-24.1725613535494</v>
      </c>
      <c r="L27" s="213" t="e">
        <f aca="false">SUM(D27:K27)</f>
        <v>#NAME?</v>
      </c>
      <c r="N27" s="218" t="n">
        <f aca="false">Inputs!E27</f>
        <v>3.505</v>
      </c>
      <c r="O27" s="218" t="n">
        <f aca="false">Inputs!L27</f>
        <v>0.0409999999999999</v>
      </c>
      <c r="Q27" s="234" t="n">
        <f aca="false">Inputs!F27</f>
        <v>0.3875</v>
      </c>
      <c r="R27" s="234" t="n">
        <f aca="false">Inputs!N27</f>
        <v>0.5</v>
      </c>
    </row>
    <row r="28" customFormat="false" ht="15.75" hidden="false" customHeight="false" outlineLevel="0" collapsed="false">
      <c r="A28" s="162" t="n">
        <f aca="false">MATCH(C28,Options!$C:$C,0)</f>
        <v>887</v>
      </c>
      <c r="B28" s="162" t="n">
        <f aca="false">MATCH(C28,Swaps!$C:$C,0)</f>
        <v>932</v>
      </c>
      <c r="C28" s="163" t="n">
        <f aca="false">Inputs!C28</f>
        <v>37926</v>
      </c>
      <c r="D28" s="214" t="n">
        <f aca="false">Inputs!BI28</f>
        <v>13.1772848802</v>
      </c>
      <c r="E28" s="214" t="n">
        <v>0</v>
      </c>
      <c r="F28" s="214" t="n">
        <f aca="true">IF(ISERROR(B28),0,OFFSET(Swaps!$C$1,B28+H$1,0))</f>
        <v>0</v>
      </c>
      <c r="G28" s="214" t="e">
        <f aca="true">+IF(ISERROR(A28),0,OFFSET(Options!$C$1,A28+G$1,0))</f>
        <v>#NAME?</v>
      </c>
      <c r="H28" s="214" t="e">
        <f aca="false">Inputs!BJ28</f>
        <v>#REF!</v>
      </c>
      <c r="I28" s="214" t="e">
        <f aca="false">Inputs!BK28</f>
        <v>#REF!</v>
      </c>
      <c r="J28" s="214" t="e">
        <f aca="false">Inputs!BM28</f>
        <v>#REF!</v>
      </c>
      <c r="K28" s="214" t="n">
        <f aca="false">Inputs!BL28</f>
        <v>-2.82216856017895</v>
      </c>
      <c r="L28" s="213" t="e">
        <f aca="false">SUM(D28:K28)</f>
        <v>#NAME?</v>
      </c>
      <c r="N28" s="218" t="n">
        <f aca="false">Inputs!E28</f>
        <v>3.665</v>
      </c>
      <c r="O28" s="218" t="n">
        <f aca="false">Inputs!L28</f>
        <v>0.0409999999999999</v>
      </c>
      <c r="Q28" s="234" t="n">
        <f aca="false">Inputs!F28</f>
        <v>0.385</v>
      </c>
      <c r="R28" s="234" t="n">
        <f aca="false">Inputs!N28</f>
        <v>0.5</v>
      </c>
    </row>
    <row r="29" customFormat="false" ht="15.75" hidden="false" customHeight="false" outlineLevel="0" collapsed="false">
      <c r="A29" s="162" t="n">
        <f aca="false">MATCH(C29,Options!$C:$C,0)</f>
        <v>925</v>
      </c>
      <c r="B29" s="162" t="n">
        <f aca="false">MATCH(C29,Swaps!$C:$C,0)</f>
        <v>970</v>
      </c>
      <c r="C29" s="201" t="n">
        <f aca="false">Inputs!C29</f>
        <v>37956</v>
      </c>
      <c r="D29" s="223" t="n">
        <f aca="false">Inputs!BI29</f>
        <v>6.20169818740009</v>
      </c>
      <c r="E29" s="223" t="n">
        <v>0</v>
      </c>
      <c r="F29" s="223" t="n">
        <f aca="true">IF(ISERROR(B29),0,OFFSET(Swaps!$C$1,B29+H$1,0))</f>
        <v>0</v>
      </c>
      <c r="G29" s="223" t="e">
        <f aca="true">+IF(ISERROR(A29),0,OFFSET(Options!$C$1,A29+G$1,0))</f>
        <v>#NAME?</v>
      </c>
      <c r="H29" s="223" t="e">
        <f aca="false">Inputs!BJ29</f>
        <v>#REF!</v>
      </c>
      <c r="I29" s="223" t="e">
        <f aca="false">Inputs!BK29</f>
        <v>#REF!</v>
      </c>
      <c r="J29" s="223" t="e">
        <f aca="false">Inputs!BM29</f>
        <v>#REF!</v>
      </c>
      <c r="K29" s="223" t="n">
        <f aca="false">Inputs!BL29</f>
        <v>-7.61043847633526</v>
      </c>
      <c r="L29" s="204" t="e">
        <f aca="false">SUM(D29:K29)</f>
        <v>#NAME?</v>
      </c>
      <c r="M29" s="240"/>
      <c r="N29" s="208" t="n">
        <f aca="false">Inputs!E29</f>
        <v>3.844</v>
      </c>
      <c r="O29" s="208" t="n">
        <f aca="false">Inputs!L29</f>
        <v>0.0410000000000004</v>
      </c>
      <c r="P29" s="241"/>
      <c r="Q29" s="242" t="n">
        <f aca="false">Inputs!F29</f>
        <v>0.385</v>
      </c>
      <c r="R29" s="242" t="n">
        <f aca="false">Inputs!N29</f>
        <v>0.5</v>
      </c>
    </row>
    <row r="30" customFormat="false" ht="15.75" hidden="false" customHeight="false" outlineLevel="0" collapsed="false">
      <c r="A30" s="162" t="n">
        <f aca="false">MATCH(C30,Options!$C:$C,0)</f>
        <v>963</v>
      </c>
      <c r="B30" s="162" t="n">
        <f aca="false">MATCH(C30,Swaps!$C:$C,0)</f>
        <v>1008</v>
      </c>
      <c r="C30" s="163" t="n">
        <f aca="false">Inputs!C30</f>
        <v>37987</v>
      </c>
      <c r="D30" s="214" t="n">
        <f aca="false">Inputs!BI30</f>
        <v>22.0175659148</v>
      </c>
      <c r="E30" s="214" t="n">
        <v>0</v>
      </c>
      <c r="F30" s="214" t="n">
        <f aca="true">IF(ISERROR(B30),0,OFFSET(Swaps!$C$1,B30+H$1,0))</f>
        <v>0</v>
      </c>
      <c r="G30" s="214" t="n">
        <f aca="true">+IF(ISERROR(A30),0,OFFSET(Options!$C$1,A30+G$1,0))</f>
        <v>0</v>
      </c>
      <c r="H30" s="214" t="e">
        <f aca="false">Inputs!BJ30</f>
        <v>#REF!</v>
      </c>
      <c r="I30" s="214" t="e">
        <f aca="false">Inputs!BK30</f>
        <v>#REF!</v>
      </c>
      <c r="J30" s="214" t="e">
        <f aca="false">Inputs!BM30</f>
        <v>#REF!</v>
      </c>
      <c r="K30" s="214" t="n">
        <f aca="false">Inputs!BL30</f>
        <v>-0.419593753309688</v>
      </c>
      <c r="L30" s="213" t="e">
        <f aca="false">SUM(D30:K30)</f>
        <v>#REF!</v>
      </c>
      <c r="N30" s="218" t="n">
        <f aca="false">Inputs!E30</f>
        <v>3.903</v>
      </c>
      <c r="O30" s="218" t="n">
        <f aca="false">Inputs!L30</f>
        <v>0.0409999999999999</v>
      </c>
      <c r="Q30" s="234" t="n">
        <f aca="false">Inputs!F30</f>
        <v>0.38</v>
      </c>
      <c r="R30" s="234" t="n">
        <f aca="false">Inputs!N30</f>
        <v>0.5</v>
      </c>
    </row>
    <row r="31" customFormat="false" ht="15.75" hidden="false" customHeight="false" outlineLevel="0" collapsed="false">
      <c r="A31" s="162" t="n">
        <f aca="false">MATCH(C31,Options!$C:$C,0)</f>
        <v>1001</v>
      </c>
      <c r="B31" s="162" t="n">
        <f aca="false">MATCH(C31,Swaps!$C:$C,0)</f>
        <v>1046</v>
      </c>
      <c r="C31" s="163" t="n">
        <f aca="false">Inputs!C31</f>
        <v>38018</v>
      </c>
      <c r="D31" s="214" t="n">
        <f aca="false">Inputs!BI31</f>
        <v>15.2561320538001</v>
      </c>
      <c r="E31" s="214" t="n">
        <v>0</v>
      </c>
      <c r="F31" s="214" t="n">
        <f aca="true">IF(ISERROR(B31),0,OFFSET(Swaps!$C$1,B31+H$1,0))</f>
        <v>0</v>
      </c>
      <c r="G31" s="214" t="n">
        <f aca="true">+IF(ISERROR(A31),0,OFFSET(Options!$C$1,A31+G$1,0))</f>
        <v>0</v>
      </c>
      <c r="H31" s="214" t="e">
        <f aca="false">Inputs!BJ31</f>
        <v>#REF!</v>
      </c>
      <c r="I31" s="214" t="e">
        <f aca="false">Inputs!BK31</f>
        <v>#REF!</v>
      </c>
      <c r="J31" s="214" t="e">
        <f aca="false">Inputs!BM31</f>
        <v>#REF!</v>
      </c>
      <c r="K31" s="214" t="n">
        <f aca="false">Inputs!BL31</f>
        <v>-3.43666144132894</v>
      </c>
      <c r="L31" s="213" t="e">
        <f aca="false">SUM(D31:K31)</f>
        <v>#REF!</v>
      </c>
      <c r="N31" s="218" t="n">
        <f aca="false">Inputs!E31</f>
        <v>3.819</v>
      </c>
      <c r="O31" s="218" t="n">
        <f aca="false">Inputs!L31</f>
        <v>0.0410000000000004</v>
      </c>
      <c r="Q31" s="234" t="n">
        <f aca="false">Inputs!F31</f>
        <v>0.375</v>
      </c>
      <c r="R31" s="234" t="n">
        <f aca="false">Inputs!N31</f>
        <v>0.5</v>
      </c>
    </row>
    <row r="32" customFormat="false" ht="15.75" hidden="false" customHeight="false" outlineLevel="0" collapsed="false">
      <c r="A32" s="162" t="n">
        <f aca="false">MATCH(C32,Options!$C:$C,0)</f>
        <v>1039</v>
      </c>
      <c r="B32" s="162" t="n">
        <f aca="false">MATCH(C32,Swaps!$C:$C,0)</f>
        <v>1084</v>
      </c>
      <c r="C32" s="163" t="n">
        <f aca="false">Inputs!C32</f>
        <v>38047</v>
      </c>
      <c r="D32" s="214" t="n">
        <f aca="false">Inputs!BI32</f>
        <v>22.8422463723002</v>
      </c>
      <c r="E32" s="214" t="n">
        <v>0</v>
      </c>
      <c r="F32" s="214" t="n">
        <f aca="true">IF(ISERROR(B32),0,OFFSET(Swaps!$C$1,B32+H$1,0))</f>
        <v>0</v>
      </c>
      <c r="G32" s="214" t="n">
        <f aca="true">+IF(ISERROR(A32),0,OFFSET(Options!$C$1,A32+G$1,0))</f>
        <v>0</v>
      </c>
      <c r="H32" s="214" t="e">
        <f aca="false">Inputs!BJ32</f>
        <v>#REF!</v>
      </c>
      <c r="I32" s="214" t="e">
        <f aca="false">Inputs!BK32</f>
        <v>#REF!</v>
      </c>
      <c r="J32" s="214" t="e">
        <f aca="false">Inputs!BM32</f>
        <v>#REF!</v>
      </c>
      <c r="K32" s="214" t="n">
        <f aca="false">Inputs!BL32</f>
        <v>-4.11008503734972</v>
      </c>
      <c r="L32" s="213" t="e">
        <f aca="false">SUM(D32:K32)</f>
        <v>#REF!</v>
      </c>
      <c r="N32" s="218" t="n">
        <f aca="false">Inputs!E32</f>
        <v>3.684</v>
      </c>
      <c r="O32" s="218" t="n">
        <f aca="false">Inputs!L32</f>
        <v>0.0410000000000004</v>
      </c>
      <c r="Q32" s="234" t="n">
        <f aca="false">Inputs!F32</f>
        <v>0.36</v>
      </c>
      <c r="R32" s="234" t="n">
        <f aca="false">Inputs!N32</f>
        <v>0.5</v>
      </c>
    </row>
    <row r="33" customFormat="false" ht="15.75" hidden="false" customHeight="false" outlineLevel="0" collapsed="false">
      <c r="A33" s="162" t="n">
        <f aca="false">MATCH(C33,Options!$C:$C,0)</f>
        <v>1077</v>
      </c>
      <c r="B33" s="162" t="n">
        <f aca="false">MATCH(C33,Swaps!$C:$C,0)</f>
        <v>1122</v>
      </c>
      <c r="C33" s="163" t="n">
        <f aca="false">Inputs!C33</f>
        <v>38078</v>
      </c>
      <c r="D33" s="214" t="n">
        <f aca="false">Inputs!BI33</f>
        <v>6.42866326090006</v>
      </c>
      <c r="E33" s="214" t="n">
        <v>0</v>
      </c>
      <c r="F33" s="214" t="n">
        <f aca="true">IF(ISERROR(B33),0,OFFSET(Swaps!$C$1,B33+H$1,0))</f>
        <v>0</v>
      </c>
      <c r="G33" s="214" t="n">
        <f aca="true">+IF(ISERROR(A33),0,OFFSET(Options!$C$1,A33+G$1,0))</f>
        <v>0</v>
      </c>
      <c r="H33" s="214" t="e">
        <f aca="false">Inputs!BJ33</f>
        <v>#REF!</v>
      </c>
      <c r="I33" s="214" t="e">
        <f aca="false">Inputs!BK33</f>
        <v>#REF!</v>
      </c>
      <c r="J33" s="214" t="e">
        <f aca="false">Inputs!BM33</f>
        <v>#REF!</v>
      </c>
      <c r="K33" s="214" t="n">
        <f aca="false">Inputs!BL33</f>
        <v>-1.57901110436488</v>
      </c>
      <c r="L33" s="213" t="e">
        <f aca="false">SUM(D33:K33)</f>
        <v>#REF!</v>
      </c>
      <c r="N33" s="218" t="n">
        <f aca="false">Inputs!E33</f>
        <v>3.534</v>
      </c>
      <c r="O33" s="218" t="n">
        <f aca="false">Inputs!L33</f>
        <v>0.0410000000000004</v>
      </c>
      <c r="Q33" s="234" t="n">
        <f aca="false">Inputs!F33</f>
        <v>0.3275</v>
      </c>
      <c r="R33" s="234" t="n">
        <f aca="false">Inputs!N33</f>
        <v>0.25</v>
      </c>
    </row>
    <row r="34" customFormat="false" ht="15.75" hidden="false" customHeight="false" outlineLevel="0" collapsed="false">
      <c r="A34" s="162" t="n">
        <f aca="false">MATCH(C34,Options!$C:$C,0)</f>
        <v>1115</v>
      </c>
      <c r="B34" s="162" t="n">
        <f aca="false">MATCH(C34,Swaps!$C:$C,0)</f>
        <v>1160</v>
      </c>
      <c r="C34" s="163" t="n">
        <f aca="false">Inputs!C34</f>
        <v>38108</v>
      </c>
      <c r="D34" s="214" t="n">
        <f aca="false">Inputs!BI34</f>
        <v>-6.93133476140006</v>
      </c>
      <c r="E34" s="214" t="n">
        <v>0</v>
      </c>
      <c r="F34" s="214" t="n">
        <f aca="true">IF(ISERROR(B34),0,OFFSET(Swaps!$C$1,B34+H$1,0))</f>
        <v>0</v>
      </c>
      <c r="G34" s="214" t="n">
        <f aca="true">+IF(ISERROR(A34),0,OFFSET(Options!$C$1,A34+G$1,0))</f>
        <v>0</v>
      </c>
      <c r="H34" s="214" t="e">
        <f aca="false">Inputs!BJ34</f>
        <v>#REF!</v>
      </c>
      <c r="I34" s="214" t="e">
        <f aca="false">Inputs!BK34</f>
        <v>#REF!</v>
      </c>
      <c r="J34" s="214" t="e">
        <f aca="false">Inputs!BM34</f>
        <v>#REF!</v>
      </c>
      <c r="K34" s="214" t="n">
        <f aca="false">Inputs!BL34</f>
        <v>-1.51766468562791</v>
      </c>
      <c r="L34" s="213" t="e">
        <f aca="false">SUM(D34:K34)</f>
        <v>#REF!</v>
      </c>
      <c r="N34" s="218" t="n">
        <f aca="false">Inputs!E34</f>
        <v>3.538</v>
      </c>
      <c r="O34" s="218" t="n">
        <f aca="false">Inputs!L34</f>
        <v>0.0410000000000004</v>
      </c>
      <c r="Q34" s="234" t="n">
        <f aca="false">Inputs!F34</f>
        <v>0.3225</v>
      </c>
      <c r="R34" s="234" t="n">
        <f aca="false">Inputs!N34</f>
        <v>0.25</v>
      </c>
    </row>
    <row r="35" customFormat="false" ht="15.75" hidden="false" customHeight="false" outlineLevel="0" collapsed="false">
      <c r="A35" s="162" t="n">
        <f aca="false">MATCH(C35,Options!$C:$C,0)</f>
        <v>1153</v>
      </c>
      <c r="B35" s="162" t="n">
        <f aca="false">MATCH(C35,Swaps!$C:$C,0)</f>
        <v>1198</v>
      </c>
      <c r="C35" s="163" t="n">
        <f aca="false">Inputs!C35</f>
        <v>38139</v>
      </c>
      <c r="D35" s="214" t="n">
        <f aca="false">Inputs!BI35</f>
        <v>2.6575068646</v>
      </c>
      <c r="E35" s="214" t="n">
        <v>0</v>
      </c>
      <c r="F35" s="214" t="n">
        <f aca="true">IF(ISERROR(B35),0,OFFSET(Swaps!$C$1,B35+H$1,0))</f>
        <v>0</v>
      </c>
      <c r="G35" s="214" t="n">
        <f aca="true">+IF(ISERROR(A35),0,OFFSET(Options!$C$1,A35+G$1,0))</f>
        <v>0</v>
      </c>
      <c r="H35" s="214" t="e">
        <f aca="false">Inputs!BJ35</f>
        <v>#REF!</v>
      </c>
      <c r="I35" s="214" t="e">
        <f aca="false">Inputs!BK35</f>
        <v>#REF!</v>
      </c>
      <c r="J35" s="214" t="e">
        <f aca="false">Inputs!BM35</f>
        <v>#REF!</v>
      </c>
      <c r="K35" s="214" t="n">
        <f aca="false">Inputs!BL35</f>
        <v>-1.47682407799736</v>
      </c>
      <c r="L35" s="213" t="e">
        <f aca="false">SUM(D35:K35)</f>
        <v>#REF!</v>
      </c>
      <c r="N35" s="218" t="n">
        <f aca="false">Inputs!E35</f>
        <v>3.578</v>
      </c>
      <c r="O35" s="218" t="n">
        <f aca="false">Inputs!L35</f>
        <v>0.0409999999999999</v>
      </c>
      <c r="Q35" s="234" t="n">
        <f aca="false">Inputs!F35</f>
        <v>0.3225</v>
      </c>
      <c r="R35" s="234" t="n">
        <f aca="false">Inputs!N35</f>
        <v>0.25</v>
      </c>
    </row>
    <row r="36" customFormat="false" ht="15.75" hidden="false" customHeight="false" outlineLevel="0" collapsed="false">
      <c r="A36" s="162" t="n">
        <f aca="false">MATCH(C36,Options!$C:$C,0)</f>
        <v>1191</v>
      </c>
      <c r="B36" s="162" t="n">
        <f aca="false">MATCH(C36,Swaps!$C:$C,0)</f>
        <v>1236</v>
      </c>
      <c r="C36" s="163" t="n">
        <f aca="false">Inputs!C36</f>
        <v>38169</v>
      </c>
      <c r="D36" s="214" t="n">
        <f aca="false">Inputs!BI36</f>
        <v>0.196175602800002</v>
      </c>
      <c r="E36" s="214" t="n">
        <v>0</v>
      </c>
      <c r="F36" s="214" t="n">
        <f aca="true">IF(ISERROR(B36),0,OFFSET(Swaps!$C$1,B36+H$1,0))</f>
        <v>0</v>
      </c>
      <c r="G36" s="214" t="n">
        <f aca="true">+IF(ISERROR(A36),0,OFFSET(Options!$C$1,A36+G$1,0))</f>
        <v>0</v>
      </c>
      <c r="H36" s="214" t="e">
        <f aca="false">Inputs!BJ36</f>
        <v>#REF!</v>
      </c>
      <c r="I36" s="214" t="e">
        <f aca="false">Inputs!BK36</f>
        <v>#REF!</v>
      </c>
      <c r="J36" s="214" t="e">
        <f aca="false">Inputs!BM36</f>
        <v>#REF!</v>
      </c>
      <c r="K36" s="214" t="n">
        <f aca="false">Inputs!BL36</f>
        <v>-1.45953613800136</v>
      </c>
      <c r="L36" s="213" t="e">
        <f aca="false">SUM(D36:K36)</f>
        <v>#REF!</v>
      </c>
      <c r="N36" s="218" t="n">
        <f aca="false">Inputs!E36</f>
        <v>3.623</v>
      </c>
      <c r="O36" s="218" t="n">
        <f aca="false">Inputs!L36</f>
        <v>0.0410000000000004</v>
      </c>
      <c r="Q36" s="234" t="n">
        <f aca="false">Inputs!F36</f>
        <v>0.3225</v>
      </c>
      <c r="R36" s="234" t="n">
        <f aca="false">Inputs!N36</f>
        <v>0.25</v>
      </c>
    </row>
    <row r="37" customFormat="false" ht="15.75" hidden="false" customHeight="false" outlineLevel="0" collapsed="false">
      <c r="A37" s="162" t="n">
        <f aca="false">MATCH(C37,Options!$C:$C,0)</f>
        <v>1229</v>
      </c>
      <c r="B37" s="162" t="n">
        <f aca="false">MATCH(C37,Swaps!$C:$C,0)</f>
        <v>1274</v>
      </c>
      <c r="C37" s="163" t="n">
        <f aca="false">Inputs!C37</f>
        <v>38200</v>
      </c>
      <c r="D37" s="214" t="n">
        <f aca="false">Inputs!BI37</f>
        <v>-0.642553783500006</v>
      </c>
      <c r="E37" s="214" t="n">
        <v>0</v>
      </c>
      <c r="F37" s="214" t="n">
        <f aca="true">IF(ISERROR(B37),0,OFFSET(Swaps!$C$1,B37+H$1,0))</f>
        <v>0</v>
      </c>
      <c r="G37" s="214" t="n">
        <f aca="true">+IF(ISERROR(A37),0,OFFSET(Options!$C$1,A37+G$1,0))</f>
        <v>0</v>
      </c>
      <c r="H37" s="214" t="e">
        <f aca="false">Inputs!BJ37</f>
        <v>#REF!</v>
      </c>
      <c r="I37" s="214" t="e">
        <f aca="false">Inputs!BK37</f>
        <v>#REF!</v>
      </c>
      <c r="J37" s="214" t="e">
        <f aca="false">Inputs!BM37</f>
        <v>#REF!</v>
      </c>
      <c r="K37" s="214" t="n">
        <f aca="false">Inputs!BL37</f>
        <v>-1.42762781284098</v>
      </c>
      <c r="L37" s="213" t="e">
        <f aca="false">SUM(D37:K37)</f>
        <v>#REF!</v>
      </c>
      <c r="N37" s="218" t="n">
        <f aca="false">Inputs!E37</f>
        <v>3.662</v>
      </c>
      <c r="O37" s="218" t="n">
        <f aca="false">Inputs!L37</f>
        <v>0.0410000000000004</v>
      </c>
      <c r="Q37" s="234" t="n">
        <f aca="false">Inputs!F37</f>
        <v>0.3225</v>
      </c>
      <c r="R37" s="234" t="n">
        <f aca="false">Inputs!N37</f>
        <v>0.25</v>
      </c>
    </row>
    <row r="38" customFormat="false" ht="15.75" hidden="false" customHeight="false" outlineLevel="0" collapsed="false">
      <c r="A38" s="162" t="n">
        <f aca="false">MATCH(C38,Options!$C:$C,0)</f>
        <v>1267</v>
      </c>
      <c r="B38" s="162" t="n">
        <f aca="false">MATCH(C38,Swaps!$C:$C,0)</f>
        <v>1312</v>
      </c>
      <c r="C38" s="163" t="n">
        <f aca="false">Inputs!C38</f>
        <v>38231</v>
      </c>
      <c r="D38" s="214" t="n">
        <f aca="false">Inputs!BI38</f>
        <v>-41.9526969469004</v>
      </c>
      <c r="E38" s="214" t="n">
        <v>0</v>
      </c>
      <c r="F38" s="214" t="n">
        <f aca="true">IF(ISERROR(B38),0,OFFSET(Swaps!$C$1,B38+H$1,0))</f>
        <v>0</v>
      </c>
      <c r="G38" s="214" t="n">
        <f aca="true">+IF(ISERROR(A38),0,OFFSET(Options!$C$1,A38+G$1,0))</f>
        <v>0</v>
      </c>
      <c r="H38" s="214" t="e">
        <f aca="false">Inputs!BJ38</f>
        <v>#REF!</v>
      </c>
      <c r="I38" s="214" t="e">
        <f aca="false">Inputs!BK38</f>
        <v>#REF!</v>
      </c>
      <c r="J38" s="214" t="e">
        <f aca="false">Inputs!BM38</f>
        <v>#REF!</v>
      </c>
      <c r="K38" s="214" t="n">
        <f aca="false">Inputs!BL38</f>
        <v>-0.806104677433614</v>
      </c>
      <c r="L38" s="213" t="e">
        <f aca="false">SUM(D38:K38)</f>
        <v>#REF!</v>
      </c>
      <c r="N38" s="218" t="n">
        <f aca="false">Inputs!E38</f>
        <v>3.651</v>
      </c>
      <c r="O38" s="218" t="n">
        <f aca="false">Inputs!L38</f>
        <v>0.0410000000000004</v>
      </c>
      <c r="Q38" s="234" t="n">
        <f aca="false">Inputs!F38</f>
        <v>0.3225</v>
      </c>
      <c r="R38" s="234" t="n">
        <f aca="false">Inputs!N38</f>
        <v>0.25</v>
      </c>
    </row>
    <row r="39" customFormat="false" ht="15.75" hidden="false" customHeight="false" outlineLevel="0" collapsed="false">
      <c r="A39" s="162" t="n">
        <f aca="false">MATCH(C39,Options!$C:$C,0)</f>
        <v>1305</v>
      </c>
      <c r="B39" s="162" t="n">
        <f aca="false">MATCH(C39,Swaps!$C:$C,0)</f>
        <v>1350</v>
      </c>
      <c r="C39" s="163" t="n">
        <f aca="false">Inputs!C39</f>
        <v>38261</v>
      </c>
      <c r="D39" s="214" t="n">
        <f aca="false">Inputs!BI39</f>
        <v>-1.96571043290002</v>
      </c>
      <c r="E39" s="214" t="n">
        <v>0</v>
      </c>
      <c r="F39" s="214" t="n">
        <f aca="true">IF(ISERROR(B39),0,OFFSET(Swaps!$C$1,B39+H$1,0))</f>
        <v>0</v>
      </c>
      <c r="G39" s="214" t="n">
        <f aca="true">+IF(ISERROR(A39),0,OFFSET(Options!$C$1,A39+G$1,0))</f>
        <v>0</v>
      </c>
      <c r="H39" s="214" t="e">
        <f aca="false">Inputs!BJ39</f>
        <v>#REF!</v>
      </c>
      <c r="I39" s="214" t="e">
        <f aca="false">Inputs!BK39</f>
        <v>#REF!</v>
      </c>
      <c r="J39" s="214" t="e">
        <f aca="false">Inputs!BM39</f>
        <v>#REF!</v>
      </c>
      <c r="K39" s="214" t="n">
        <f aca="false">Inputs!BL39</f>
        <v>-1.35209629166406</v>
      </c>
      <c r="L39" s="213" t="e">
        <f aca="false">SUM(D39:K39)</f>
        <v>#REF!</v>
      </c>
      <c r="N39" s="218" t="n">
        <f aca="false">Inputs!E39</f>
        <v>3.666</v>
      </c>
      <c r="O39" s="218" t="n">
        <f aca="false">Inputs!L39</f>
        <v>0.0410000000000004</v>
      </c>
      <c r="Q39" s="234" t="n">
        <f aca="false">Inputs!F39</f>
        <v>0.3225</v>
      </c>
      <c r="R39" s="234" t="n">
        <f aca="false">Inputs!N39</f>
        <v>0.25</v>
      </c>
    </row>
    <row r="40" customFormat="false" ht="15.75" hidden="false" customHeight="false" outlineLevel="0" collapsed="false">
      <c r="A40" s="162" t="n">
        <f aca="false">MATCH(C40,Options!$C:$C,0)</f>
        <v>1343</v>
      </c>
      <c r="B40" s="162" t="n">
        <f aca="false">MATCH(C40,Swaps!$C:$C,0)</f>
        <v>1388</v>
      </c>
      <c r="C40" s="163" t="n">
        <f aca="false">Inputs!C40</f>
        <v>38292</v>
      </c>
      <c r="D40" s="214" t="n">
        <f aca="false">Inputs!BI40</f>
        <v>4.73587624469999</v>
      </c>
      <c r="E40" s="214" t="n">
        <v>0</v>
      </c>
      <c r="F40" s="214" t="n">
        <f aca="true">IF(ISERROR(B40),0,OFFSET(Swaps!$C$1,B40+H$1,0))</f>
        <v>0</v>
      </c>
      <c r="G40" s="214" t="n">
        <f aca="true">+IF(ISERROR(A40),0,OFFSET(Options!$C$1,A40+G$1,0))</f>
        <v>0</v>
      </c>
      <c r="H40" s="214" t="e">
        <f aca="false">Inputs!BJ40</f>
        <v>#REF!</v>
      </c>
      <c r="I40" s="214" t="e">
        <f aca="false">Inputs!BK40</f>
        <v>#REF!</v>
      </c>
      <c r="J40" s="214" t="e">
        <f aca="false">Inputs!BM40</f>
        <v>#REF!</v>
      </c>
      <c r="K40" s="214" t="n">
        <f aca="false">Inputs!BL40</f>
        <v>-1.49712264035922</v>
      </c>
      <c r="L40" s="213" t="e">
        <f aca="false">SUM(D40:K40)</f>
        <v>#REF!</v>
      </c>
      <c r="N40" s="218" t="n">
        <f aca="false">Inputs!E40</f>
        <v>3.823</v>
      </c>
      <c r="O40" s="218" t="n">
        <f aca="false">Inputs!L40</f>
        <v>0.0409999999999999</v>
      </c>
      <c r="Q40" s="234" t="n">
        <f aca="false">Inputs!F40</f>
        <v>0.32</v>
      </c>
      <c r="R40" s="234" t="n">
        <f aca="false">Inputs!N40</f>
        <v>0.25</v>
      </c>
    </row>
    <row r="41" customFormat="false" ht="15.75" hidden="false" customHeight="false" outlineLevel="0" collapsed="false">
      <c r="A41" s="162" t="n">
        <f aca="false">MATCH(C41,Options!$C:$C,0)</f>
        <v>1381</v>
      </c>
      <c r="B41" s="162" t="n">
        <f aca="false">MATCH(C41,Swaps!$C:$C,0)</f>
        <v>1426</v>
      </c>
      <c r="C41" s="201" t="n">
        <f aca="false">Inputs!C41</f>
        <v>38322</v>
      </c>
      <c r="D41" s="223" t="n">
        <f aca="false">Inputs!BI41</f>
        <v>1.39925059940001</v>
      </c>
      <c r="E41" s="223" t="n">
        <v>0</v>
      </c>
      <c r="F41" s="223" t="n">
        <f aca="true">IF(ISERROR(B41),0,OFFSET(Swaps!$C$1,B41+H$1,0))</f>
        <v>0</v>
      </c>
      <c r="G41" s="223" t="n">
        <f aca="true">+IF(ISERROR(A41),0,OFFSET(Options!$C$1,A41+G$1,0))</f>
        <v>0</v>
      </c>
      <c r="H41" s="223" t="e">
        <f aca="false">Inputs!BJ41</f>
        <v>#REF!</v>
      </c>
      <c r="I41" s="223" t="e">
        <f aca="false">Inputs!BK41</f>
        <v>#REF!</v>
      </c>
      <c r="J41" s="223" t="e">
        <f aca="false">Inputs!BM41</f>
        <v>#REF!</v>
      </c>
      <c r="K41" s="223" t="n">
        <f aca="false">Inputs!BL41</f>
        <v>-1.4615924779526</v>
      </c>
      <c r="L41" s="204" t="e">
        <f aca="false">SUM(D41:K41)</f>
        <v>#REF!</v>
      </c>
      <c r="M41" s="240"/>
      <c r="N41" s="208" t="n">
        <f aca="false">Inputs!E41</f>
        <v>3.983</v>
      </c>
      <c r="O41" s="208" t="n">
        <f aca="false">Inputs!L41</f>
        <v>0.0410000000000004</v>
      </c>
      <c r="P41" s="241"/>
      <c r="Q41" s="242" t="n">
        <f aca="false">Inputs!F41</f>
        <v>0.3175</v>
      </c>
      <c r="R41" s="242" t="n">
        <f aca="false">Inputs!N41</f>
        <v>0.25</v>
      </c>
    </row>
    <row r="42" customFormat="false" ht="15.75" hidden="false" customHeight="false" outlineLevel="0" collapsed="false">
      <c r="A42" s="162" t="n">
        <f aca="false">MATCH(C42,Options!$C:$C,0)</f>
        <v>1419</v>
      </c>
      <c r="B42" s="162" t="n">
        <f aca="false">MATCH(C42,Swaps!$C:$C,0)</f>
        <v>1464</v>
      </c>
      <c r="C42" s="163" t="n">
        <f aca="false">Inputs!C42</f>
        <v>38353</v>
      </c>
      <c r="D42" s="214" t="n">
        <f aca="false">Inputs!BI42</f>
        <v>34.1607927551999</v>
      </c>
      <c r="E42" s="214" t="n">
        <v>0</v>
      </c>
      <c r="F42" s="214" t="n">
        <f aca="true">IF(ISERROR(B42),0,OFFSET(Swaps!$C$1,B42+H$1,0))</f>
        <v>0</v>
      </c>
      <c r="G42" s="214" t="n">
        <f aca="true">+IF(ISERROR(A42),0,OFFSET(Options!$C$1,A42+G$1,0))</f>
        <v>0</v>
      </c>
      <c r="H42" s="214" t="e">
        <f aca="false">Inputs!BJ42</f>
        <v>#REF!</v>
      </c>
      <c r="I42" s="214" t="e">
        <f aca="false">Inputs!BK42</f>
        <v>#REF!</v>
      </c>
      <c r="J42" s="214" t="e">
        <f aca="false">Inputs!BM42</f>
        <v>#REF!</v>
      </c>
      <c r="K42" s="214" t="n">
        <f aca="false">Inputs!BL42</f>
        <v>0.0120856776446453</v>
      </c>
      <c r="L42" s="213" t="e">
        <f aca="false">SUM(D42:K42)</f>
        <v>#REF!</v>
      </c>
      <c r="N42" s="218" t="n">
        <f aca="false">Inputs!E42</f>
        <v>4.008</v>
      </c>
      <c r="O42" s="218" t="n">
        <f aca="false">Inputs!L42</f>
        <v>0.0409999999999999</v>
      </c>
      <c r="Q42" s="234" t="n">
        <f aca="false">Inputs!F42</f>
        <v>0.3175</v>
      </c>
      <c r="R42" s="234" t="n">
        <f aca="false">Inputs!N42</f>
        <v>0.25</v>
      </c>
    </row>
    <row r="43" customFormat="false" ht="15.75" hidden="false" customHeight="false" outlineLevel="0" collapsed="false">
      <c r="A43" s="162" t="n">
        <f aca="false">MATCH(C43,Options!$C:$C,0)</f>
        <v>1457</v>
      </c>
      <c r="B43" s="162" t="n">
        <f aca="false">MATCH(C43,Swaps!$C:$C,0)</f>
        <v>1502</v>
      </c>
      <c r="C43" s="163" t="n">
        <f aca="false">Inputs!C43</f>
        <v>38384</v>
      </c>
      <c r="D43" s="214" t="n">
        <f aca="false">Inputs!BI43</f>
        <v>21.3924627440002</v>
      </c>
      <c r="E43" s="214" t="n">
        <v>0</v>
      </c>
      <c r="F43" s="214" t="n">
        <f aca="true">IF(ISERROR(B43),0,OFFSET(Swaps!$C$1,B43+H$1,0))</f>
        <v>0</v>
      </c>
      <c r="G43" s="214" t="n">
        <f aca="true">+IF(ISERROR(A43),0,OFFSET(Options!$C$1,A43+G$1,0))</f>
        <v>0</v>
      </c>
      <c r="H43" s="214" t="e">
        <f aca="false">Inputs!BJ43</f>
        <v>#REF!</v>
      </c>
      <c r="I43" s="214" t="e">
        <f aca="false">Inputs!BK43</f>
        <v>#REF!</v>
      </c>
      <c r="J43" s="214" t="e">
        <f aca="false">Inputs!BM43</f>
        <v>#REF!</v>
      </c>
      <c r="K43" s="214" t="n">
        <f aca="false">Inputs!BL43</f>
        <v>0.040410021510208</v>
      </c>
      <c r="L43" s="213" t="e">
        <f aca="false">SUM(D43:K43)</f>
        <v>#REF!</v>
      </c>
      <c r="N43" s="218" t="n">
        <f aca="false">Inputs!E43</f>
        <v>3.924</v>
      </c>
      <c r="O43" s="218" t="n">
        <f aca="false">Inputs!L43</f>
        <v>0.0410000000000004</v>
      </c>
      <c r="Q43" s="234" t="n">
        <f aca="false">Inputs!F43</f>
        <v>0.315</v>
      </c>
      <c r="R43" s="234" t="n">
        <f aca="false">Inputs!N43</f>
        <v>0.25</v>
      </c>
    </row>
    <row r="44" customFormat="false" ht="15.75" hidden="false" customHeight="false" outlineLevel="0" collapsed="false">
      <c r="A44" s="162" t="n">
        <f aca="false">MATCH(C44,Options!$C:$C,0)</f>
        <v>1495</v>
      </c>
      <c r="B44" s="162" t="n">
        <f aca="false">MATCH(C44,Swaps!$C:$C,0)</f>
        <v>1540</v>
      </c>
      <c r="C44" s="163" t="n">
        <f aca="false">Inputs!C44</f>
        <v>38412</v>
      </c>
      <c r="D44" s="214" t="n">
        <f aca="false">Inputs!BI44</f>
        <v>20.1962860138</v>
      </c>
      <c r="E44" s="214" t="n">
        <v>0</v>
      </c>
      <c r="F44" s="214" t="n">
        <f aca="true">IF(ISERROR(B44),0,OFFSET(Swaps!$C$1,B44+H$1,0))</f>
        <v>0</v>
      </c>
      <c r="G44" s="214" t="n">
        <f aca="true">+IF(ISERROR(A44),0,OFFSET(Options!$C$1,A44+G$1,0))</f>
        <v>0</v>
      </c>
      <c r="H44" s="214" t="e">
        <f aca="false">Inputs!BJ44</f>
        <v>#REF!</v>
      </c>
      <c r="I44" s="214" t="e">
        <f aca="false">Inputs!BK44</f>
        <v>#REF!</v>
      </c>
      <c r="J44" s="214" t="e">
        <f aca="false">Inputs!BM44</f>
        <v>#REF!</v>
      </c>
      <c r="K44" s="214" t="n">
        <f aca="false">Inputs!BL44</f>
        <v>0.014979138643248</v>
      </c>
      <c r="L44" s="213" t="e">
        <f aca="false">SUM(D44:K44)</f>
        <v>#REF!</v>
      </c>
      <c r="N44" s="218" t="n">
        <f aca="false">Inputs!E44</f>
        <v>3.789</v>
      </c>
      <c r="O44" s="218" t="n">
        <f aca="false">Inputs!L44</f>
        <v>0.0409999999999999</v>
      </c>
      <c r="Q44" s="234" t="n">
        <f aca="false">Inputs!F44</f>
        <v>0.305</v>
      </c>
      <c r="R44" s="234" t="n">
        <f aca="false">Inputs!N44</f>
        <v>0.25</v>
      </c>
    </row>
    <row r="45" customFormat="false" ht="15.75" hidden="false" customHeight="false" outlineLevel="0" collapsed="false">
      <c r="A45" s="162" t="n">
        <f aca="false">MATCH(C45,Options!$C:$C,0)</f>
        <v>1533</v>
      </c>
      <c r="B45" s="162" t="n">
        <f aca="false">MATCH(C45,Swaps!$C:$C,0)</f>
        <v>1578</v>
      </c>
      <c r="C45" s="163" t="n">
        <f aca="false">Inputs!C45</f>
        <v>38443</v>
      </c>
      <c r="D45" s="214" t="n">
        <f aca="false">Inputs!BI45</f>
        <v>13.1073145549001</v>
      </c>
      <c r="E45" s="214" t="n">
        <v>0</v>
      </c>
      <c r="F45" s="214" t="n">
        <f aca="true">IF(ISERROR(B45),0,OFFSET(Swaps!$C$1,B45+H$1,0))</f>
        <v>0</v>
      </c>
      <c r="G45" s="214" t="n">
        <f aca="true">+IF(ISERROR(A45),0,OFFSET(Options!$C$1,A45+G$1,0))</f>
        <v>0</v>
      </c>
      <c r="H45" s="214" t="e">
        <f aca="false">Inputs!BJ45</f>
        <v>#REF!</v>
      </c>
      <c r="I45" s="214" t="e">
        <f aca="false">Inputs!BK45</f>
        <v>#REF!</v>
      </c>
      <c r="J45" s="214" t="e">
        <f aca="false">Inputs!BM45</f>
        <v>#REF!</v>
      </c>
      <c r="K45" s="214" t="n">
        <f aca="false">Inputs!BL45</f>
        <v>0.396857279527001</v>
      </c>
      <c r="L45" s="213" t="e">
        <f aca="false">SUM(D45:K45)</f>
        <v>#REF!</v>
      </c>
      <c r="N45" s="218" t="n">
        <f aca="false">Inputs!E45</f>
        <v>3.639</v>
      </c>
      <c r="O45" s="218" t="n">
        <f aca="false">Inputs!L45</f>
        <v>0.0410000000000004</v>
      </c>
      <c r="Q45" s="234" t="n">
        <f aca="false">Inputs!F45</f>
        <v>0.2925</v>
      </c>
      <c r="R45" s="234" t="n">
        <f aca="false">Inputs!N45</f>
        <v>0.25</v>
      </c>
    </row>
    <row r="46" customFormat="false" ht="15.75" hidden="false" customHeight="false" outlineLevel="0" collapsed="false">
      <c r="A46" s="162" t="n">
        <f aca="false">MATCH(C46,Options!$C:$C,0)</f>
        <v>1571</v>
      </c>
      <c r="B46" s="162" t="n">
        <f aca="false">MATCH(C46,Swaps!$C:$C,0)</f>
        <v>1616</v>
      </c>
      <c r="C46" s="163" t="n">
        <f aca="false">Inputs!C46</f>
        <v>38473</v>
      </c>
      <c r="D46" s="214" t="n">
        <f aca="false">Inputs!BI46</f>
        <v>12.4047839911001</v>
      </c>
      <c r="E46" s="214" t="n">
        <v>0</v>
      </c>
      <c r="F46" s="214" t="n">
        <f aca="true">IF(ISERROR(B46),0,OFFSET(Swaps!$C$1,B46+H$1,0))</f>
        <v>0</v>
      </c>
      <c r="G46" s="214" t="n">
        <f aca="true">+IF(ISERROR(A46),0,OFFSET(Options!$C$1,A46+G$1,0))</f>
        <v>0</v>
      </c>
      <c r="H46" s="214" t="e">
        <f aca="false">Inputs!BJ46</f>
        <v>#REF!</v>
      </c>
      <c r="I46" s="214" t="e">
        <f aca="false">Inputs!BK46</f>
        <v>#REF!</v>
      </c>
      <c r="J46" s="214" t="e">
        <f aca="false">Inputs!BM46</f>
        <v>#REF!</v>
      </c>
      <c r="K46" s="214" t="n">
        <f aca="false">Inputs!BL46</f>
        <v>0.366437546630856</v>
      </c>
      <c r="L46" s="213" t="e">
        <f aca="false">SUM(D46:K46)</f>
        <v>#REF!</v>
      </c>
      <c r="N46" s="218" t="n">
        <f aca="false">Inputs!E46</f>
        <v>3.643</v>
      </c>
      <c r="O46" s="218" t="n">
        <f aca="false">Inputs!L46</f>
        <v>0.0410000000000004</v>
      </c>
      <c r="Q46" s="234" t="n">
        <f aca="false">Inputs!F46</f>
        <v>0.285</v>
      </c>
      <c r="R46" s="234" t="n">
        <f aca="false">Inputs!N46</f>
        <v>0.25</v>
      </c>
    </row>
    <row r="47" customFormat="false" ht="15.75" hidden="false" customHeight="false" outlineLevel="0" collapsed="false">
      <c r="A47" s="162" t="n">
        <f aca="false">MATCH(C47,Options!$C:$C,0)</f>
        <v>1609</v>
      </c>
      <c r="B47" s="162" t="n">
        <f aca="false">MATCH(C47,Swaps!$C:$C,0)</f>
        <v>1654</v>
      </c>
      <c r="C47" s="163" t="n">
        <f aca="false">Inputs!C47</f>
        <v>38504</v>
      </c>
      <c r="D47" s="214" t="n">
        <f aca="false">Inputs!BI47</f>
        <v>11.7128679747</v>
      </c>
      <c r="E47" s="214" t="n">
        <v>0</v>
      </c>
      <c r="F47" s="214" t="n">
        <f aca="true">IF(ISERROR(B47),0,OFFSET(Swaps!$C$1,B47+H$1,0))</f>
        <v>0</v>
      </c>
      <c r="G47" s="214" t="n">
        <f aca="true">+IF(ISERROR(A47),0,OFFSET(Options!$C$1,A47+G$1,0))</f>
        <v>0</v>
      </c>
      <c r="H47" s="214" t="e">
        <f aca="false">Inputs!BJ47</f>
        <v>#REF!</v>
      </c>
      <c r="I47" s="214" t="e">
        <f aca="false">Inputs!BK47</f>
        <v>#REF!</v>
      </c>
      <c r="J47" s="214" t="e">
        <f aca="false">Inputs!BM47</f>
        <v>#REF!</v>
      </c>
      <c r="K47" s="214" t="n">
        <f aca="false">Inputs!BL47</f>
        <v>0.355956930668559</v>
      </c>
      <c r="L47" s="213" t="e">
        <f aca="false">SUM(D47:K47)</f>
        <v>#REF!</v>
      </c>
      <c r="N47" s="218" t="n">
        <f aca="false">Inputs!E47</f>
        <v>3.683</v>
      </c>
      <c r="O47" s="218" t="n">
        <f aca="false">Inputs!L47</f>
        <v>0.0409999999999999</v>
      </c>
      <c r="Q47" s="234" t="n">
        <f aca="false">Inputs!F47</f>
        <v>0.28</v>
      </c>
      <c r="R47" s="234" t="n">
        <f aca="false">Inputs!N47</f>
        <v>0.25</v>
      </c>
    </row>
    <row r="48" customFormat="false" ht="15.75" hidden="false" customHeight="false" outlineLevel="0" collapsed="false">
      <c r="A48" s="162" t="n">
        <f aca="false">MATCH(C48,Options!$C:$C,0)</f>
        <v>1647</v>
      </c>
      <c r="B48" s="162" t="n">
        <f aca="false">MATCH(C48,Swaps!$C:$C,0)</f>
        <v>1692</v>
      </c>
      <c r="C48" s="163" t="n">
        <f aca="false">Inputs!C48</f>
        <v>38534</v>
      </c>
      <c r="D48" s="214" t="n">
        <f aca="false">Inputs!BI48</f>
        <v>10.8114580508001</v>
      </c>
      <c r="E48" s="214" t="n">
        <v>0</v>
      </c>
      <c r="F48" s="214" t="n">
        <f aca="true">IF(ISERROR(B48),0,OFFSET(Swaps!$C$1,B48+H$1,0))</f>
        <v>0</v>
      </c>
      <c r="G48" s="214" t="n">
        <f aca="true">+IF(ISERROR(A48),0,OFFSET(Options!$C$1,A48+G$1,0))</f>
        <v>0</v>
      </c>
      <c r="H48" s="214" t="e">
        <f aca="false">Inputs!BJ48</f>
        <v>#REF!</v>
      </c>
      <c r="I48" s="214" t="e">
        <f aca="false">Inputs!BK48</f>
        <v>#REF!</v>
      </c>
      <c r="J48" s="214" t="e">
        <f aca="false">Inputs!BM48</f>
        <v>#REF!</v>
      </c>
      <c r="K48" s="214" t="n">
        <f aca="false">Inputs!BL48</f>
        <v>0.332367387902923</v>
      </c>
      <c r="L48" s="213" t="e">
        <f aca="false">SUM(D48:K48)</f>
        <v>#REF!</v>
      </c>
      <c r="N48" s="218" t="n">
        <f aca="false">Inputs!E48</f>
        <v>3.728</v>
      </c>
      <c r="O48" s="218" t="n">
        <f aca="false">Inputs!L48</f>
        <v>0.0410000000000004</v>
      </c>
      <c r="Q48" s="234" t="n">
        <f aca="false">Inputs!F48</f>
        <v>0.275</v>
      </c>
      <c r="R48" s="234" t="n">
        <f aca="false">Inputs!N48</f>
        <v>0</v>
      </c>
    </row>
    <row r="49" customFormat="false" ht="15.75" hidden="false" customHeight="false" outlineLevel="0" collapsed="false">
      <c r="A49" s="162" t="n">
        <f aca="false">MATCH(C49,Options!$C:$C,0)</f>
        <v>1685</v>
      </c>
      <c r="B49" s="162" t="n">
        <f aca="false">MATCH(C49,Swaps!$C:$C,0)</f>
        <v>1730</v>
      </c>
      <c r="C49" s="163" t="n">
        <f aca="false">Inputs!C49</f>
        <v>38565</v>
      </c>
      <c r="D49" s="214" t="n">
        <f aca="false">Inputs!BI49</f>
        <v>10.5974876977001</v>
      </c>
      <c r="E49" s="214" t="n">
        <v>0</v>
      </c>
      <c r="F49" s="214" t="n">
        <f aca="true">IF(ISERROR(B49),0,OFFSET(Swaps!$C$1,B49+H$1,0))</f>
        <v>0</v>
      </c>
      <c r="G49" s="214" t="n">
        <f aca="true">+IF(ISERROR(A49),0,OFFSET(Options!$C$1,A49+G$1,0))</f>
        <v>0</v>
      </c>
      <c r="H49" s="214" t="e">
        <f aca="false">Inputs!BJ49</f>
        <v>#REF!</v>
      </c>
      <c r="I49" s="214" t="e">
        <f aca="false">Inputs!BK49</f>
        <v>#REF!</v>
      </c>
      <c r="J49" s="214" t="e">
        <f aca="false">Inputs!BM49</f>
        <v>#REF!</v>
      </c>
      <c r="K49" s="214" t="n">
        <f aca="false">Inputs!BL49</f>
        <v>0.320565125855617</v>
      </c>
      <c r="L49" s="213" t="e">
        <f aca="false">SUM(D49:K49)</f>
        <v>#REF!</v>
      </c>
      <c r="N49" s="218" t="n">
        <f aca="false">Inputs!E49</f>
        <v>3.767</v>
      </c>
      <c r="O49" s="218" t="n">
        <f aca="false">Inputs!L49</f>
        <v>0.0410000000000004</v>
      </c>
      <c r="Q49" s="234" t="n">
        <f aca="false">Inputs!F49</f>
        <v>0.275</v>
      </c>
      <c r="R49" s="234" t="n">
        <f aca="false">Inputs!N49</f>
        <v>0</v>
      </c>
    </row>
    <row r="50" customFormat="false" ht="15.75" hidden="false" customHeight="false" outlineLevel="0" collapsed="false">
      <c r="A50" s="162" t="n">
        <f aca="false">MATCH(C50,Options!$C:$C,0)</f>
        <v>1723</v>
      </c>
      <c r="B50" s="162" t="n">
        <f aca="false">MATCH(C50,Swaps!$C:$C,0)</f>
        <v>1768</v>
      </c>
      <c r="C50" s="163" t="n">
        <f aca="false">Inputs!C50</f>
        <v>38596</v>
      </c>
      <c r="D50" s="214" t="n">
        <f aca="false">Inputs!BI50</f>
        <v>10.3141785833001</v>
      </c>
      <c r="E50" s="214" t="n">
        <v>0</v>
      </c>
      <c r="F50" s="214" t="n">
        <f aca="true">IF(ISERROR(B50),0,OFFSET(Swaps!$C$1,B50+H$1,0))</f>
        <v>0</v>
      </c>
      <c r="G50" s="214" t="n">
        <f aca="true">+IF(ISERROR(A50),0,OFFSET(Options!$C$1,A50+G$1,0))</f>
        <v>0</v>
      </c>
      <c r="H50" s="214" t="e">
        <f aca="false">Inputs!BJ50</f>
        <v>#REF!</v>
      </c>
      <c r="I50" s="214" t="e">
        <f aca="false">Inputs!BK50</f>
        <v>#REF!</v>
      </c>
      <c r="J50" s="214" t="e">
        <f aca="false">Inputs!BM50</f>
        <v>#REF!</v>
      </c>
      <c r="K50" s="214" t="n">
        <f aca="false">Inputs!BL50</f>
        <v>0.518135428298265</v>
      </c>
      <c r="L50" s="213" t="e">
        <f aca="false">SUM(D50:K50)</f>
        <v>#REF!</v>
      </c>
      <c r="N50" s="218" t="n">
        <f aca="false">Inputs!E50</f>
        <v>3.756</v>
      </c>
      <c r="O50" s="218" t="n">
        <f aca="false">Inputs!L50</f>
        <v>0.0410000000000004</v>
      </c>
      <c r="Q50" s="234" t="n">
        <f aca="false">Inputs!F50</f>
        <v>0.275</v>
      </c>
      <c r="R50" s="234" t="n">
        <f aca="false">Inputs!N50</f>
        <v>0</v>
      </c>
    </row>
    <row r="51" customFormat="false" ht="15.75" hidden="false" customHeight="false" outlineLevel="0" collapsed="false">
      <c r="A51" s="162" t="n">
        <f aca="false">MATCH(C51,Options!$C:$C,0)</f>
        <v>1761</v>
      </c>
      <c r="B51" s="162" t="n">
        <f aca="false">MATCH(C51,Swaps!$C:$C,0)</f>
        <v>1806</v>
      </c>
      <c r="C51" s="163" t="n">
        <f aca="false">Inputs!C51</f>
        <v>38626</v>
      </c>
      <c r="D51" s="214" t="n">
        <f aca="false">Inputs!BI51</f>
        <v>10.0104731743001</v>
      </c>
      <c r="E51" s="214" t="n">
        <v>0</v>
      </c>
      <c r="F51" s="214" t="n">
        <f aca="true">IF(ISERROR(B51),0,OFFSET(Swaps!$C$1,B51+H$1,0))</f>
        <v>0</v>
      </c>
      <c r="G51" s="214" t="n">
        <f aca="true">+IF(ISERROR(A51),0,OFFSET(Options!$C$1,A51+G$1,0))</f>
        <v>0</v>
      </c>
      <c r="H51" s="214" t="e">
        <f aca="false">Inputs!BJ51</f>
        <v>#REF!</v>
      </c>
      <c r="I51" s="214" t="e">
        <f aca="false">Inputs!BK51</f>
        <v>#REF!</v>
      </c>
      <c r="J51" s="214" t="e">
        <f aca="false">Inputs!BM51</f>
        <v>#REF!</v>
      </c>
      <c r="K51" s="214" t="n">
        <f aca="false">Inputs!BL51</f>
        <v>0.502960932295304</v>
      </c>
      <c r="L51" s="213" t="e">
        <f aca="false">SUM(D51:K51)</f>
        <v>#REF!</v>
      </c>
      <c r="N51" s="218" t="n">
        <f aca="false">Inputs!E51</f>
        <v>3.771</v>
      </c>
      <c r="O51" s="218" t="n">
        <f aca="false">Inputs!L51</f>
        <v>0.0410000000000004</v>
      </c>
      <c r="Q51" s="234" t="n">
        <f aca="false">Inputs!F51</f>
        <v>0.275</v>
      </c>
      <c r="R51" s="234" t="n">
        <f aca="false">Inputs!N51</f>
        <v>0</v>
      </c>
    </row>
    <row r="52" customFormat="false" ht="15.75" hidden="false" customHeight="false" outlineLevel="0" collapsed="false">
      <c r="A52" s="162" t="n">
        <f aca="false">MATCH(C52,Options!$C:$C,0)</f>
        <v>1799</v>
      </c>
      <c r="B52" s="162" t="n">
        <f aca="false">MATCH(C52,Swaps!$C:$C,0)</f>
        <v>1844</v>
      </c>
      <c r="C52" s="163" t="n">
        <f aca="false">Inputs!C52</f>
        <v>38657</v>
      </c>
      <c r="D52" s="214" t="n">
        <f aca="false">Inputs!BI52</f>
        <v>18.4973214743</v>
      </c>
      <c r="E52" s="214" t="n">
        <v>0</v>
      </c>
      <c r="F52" s="214" t="n">
        <f aca="true">IF(ISERROR(B52),0,OFFSET(Swaps!$C$1,B52+H$1,0))</f>
        <v>0</v>
      </c>
      <c r="G52" s="214" t="n">
        <f aca="true">+IF(ISERROR(A52),0,OFFSET(Options!$C$1,A52+G$1,0))</f>
        <v>0</v>
      </c>
      <c r="H52" s="214" t="e">
        <f aca="false">Inputs!BJ52</f>
        <v>#REF!</v>
      </c>
      <c r="I52" s="214" t="e">
        <f aca="false">Inputs!BK52</f>
        <v>#REF!</v>
      </c>
      <c r="J52" s="214" t="e">
        <f aca="false">Inputs!BM52</f>
        <v>#REF!</v>
      </c>
      <c r="K52" s="214" t="n">
        <f aca="false">Inputs!BL52</f>
        <v>0.199008280032314</v>
      </c>
      <c r="L52" s="213" t="e">
        <f aca="false">SUM(D52:K52)</f>
        <v>#REF!</v>
      </c>
      <c r="N52" s="218" t="n">
        <f aca="false">Inputs!E52</f>
        <v>3.928</v>
      </c>
      <c r="O52" s="218" t="n">
        <f aca="false">Inputs!L52</f>
        <v>0.0409999999999999</v>
      </c>
      <c r="Q52" s="234" t="n">
        <f aca="false">Inputs!F52</f>
        <v>0.275</v>
      </c>
      <c r="R52" s="234" t="n">
        <f aca="false">Inputs!N52</f>
        <v>0</v>
      </c>
    </row>
    <row r="53" customFormat="false" ht="15.75" hidden="false" customHeight="false" outlineLevel="0" collapsed="false">
      <c r="A53" s="162" t="n">
        <f aca="false">MATCH(C53,Options!$C:$C,0)</f>
        <v>1837</v>
      </c>
      <c r="B53" s="162" t="n">
        <f aca="false">MATCH(C53,Swaps!$C:$C,0)</f>
        <v>1882</v>
      </c>
      <c r="C53" s="201" t="n">
        <f aca="false">Inputs!C53</f>
        <v>38687</v>
      </c>
      <c r="D53" s="223" t="n">
        <f aca="false">Inputs!BI53</f>
        <v>18.8252944430006</v>
      </c>
      <c r="E53" s="223" t="n">
        <v>0</v>
      </c>
      <c r="F53" s="223" t="n">
        <f aca="true">IF(ISERROR(B53),0,OFFSET(Swaps!$C$1,B53+H$1,0))</f>
        <v>0</v>
      </c>
      <c r="G53" s="223" t="n">
        <f aca="true">+IF(ISERROR(A53),0,OFFSET(Options!$C$1,A53+G$1,0))</f>
        <v>0</v>
      </c>
      <c r="H53" s="223" t="e">
        <f aca="false">Inputs!BJ53</f>
        <v>#REF!</v>
      </c>
      <c r="I53" s="223" t="e">
        <f aca="false">Inputs!BK53</f>
        <v>#REF!</v>
      </c>
      <c r="J53" s="223" t="e">
        <f aca="false">Inputs!BM53</f>
        <v>#REF!</v>
      </c>
      <c r="K53" s="223" t="n">
        <f aca="false">Inputs!BL53</f>
        <v>0.196744036520307</v>
      </c>
      <c r="L53" s="204" t="e">
        <f aca="false">SUM(D53:K53)</f>
        <v>#REF!</v>
      </c>
      <c r="M53" s="240"/>
      <c r="N53" s="208" t="n">
        <f aca="false">Inputs!E53</f>
        <v>4.088</v>
      </c>
      <c r="O53" s="208" t="n">
        <f aca="false">Inputs!L53</f>
        <v>0.0410000000000013</v>
      </c>
      <c r="P53" s="241"/>
      <c r="Q53" s="242" t="n">
        <f aca="false">Inputs!F53</f>
        <v>0.275</v>
      </c>
      <c r="R53" s="242" t="n">
        <f aca="false">Inputs!N53</f>
        <v>0</v>
      </c>
    </row>
    <row r="54" customFormat="false" ht="15.75" hidden="false" customHeight="false" outlineLevel="0" collapsed="false">
      <c r="A54" s="162" t="e">
        <f aca="false">MATCH(C54,Options!$C:$C,0)</f>
        <v>#N/A</v>
      </c>
      <c r="B54" s="162" t="e">
        <f aca="false">MATCH(C54,Swaps!$C:$C,0)</f>
        <v>#N/A</v>
      </c>
      <c r="C54" s="163" t="n">
        <f aca="false">Inputs!C54</f>
        <v>38718</v>
      </c>
      <c r="D54" s="214" t="n">
        <f aca="false">Inputs!BI54</f>
        <v>-4.72945776030004</v>
      </c>
      <c r="E54" s="214" t="n">
        <v>0</v>
      </c>
      <c r="F54" s="214" t="n">
        <f aca="true">IF(ISERROR(B54),0,OFFSET(Swaps!$C$1,B54+H$1,0))</f>
        <v>0</v>
      </c>
      <c r="G54" s="214" t="n">
        <f aca="true">+IF(ISERROR(A54),0,OFFSET(Options!$C$1,A54+G$1,0))</f>
        <v>0</v>
      </c>
      <c r="H54" s="214" t="e">
        <f aca="false">Inputs!BJ54</f>
        <v>#REF!</v>
      </c>
      <c r="I54" s="214" t="e">
        <f aca="false">Inputs!BK54</f>
        <v>#REF!</v>
      </c>
      <c r="J54" s="214" t="e">
        <f aca="false">Inputs!BM54</f>
        <v>#REF!</v>
      </c>
      <c r="K54" s="214" t="n">
        <f aca="false">Inputs!BL54</f>
        <v>0.0447560023951301</v>
      </c>
      <c r="L54" s="213" t="e">
        <f aca="false">SUM(D54:K54)</f>
        <v>#REF!</v>
      </c>
      <c r="N54" s="218" t="n">
        <f aca="false">Inputs!E54</f>
        <v>4.1055</v>
      </c>
      <c r="O54" s="218" t="n">
        <f aca="false">Inputs!L54</f>
        <v>0.0410000000000004</v>
      </c>
      <c r="Q54" s="234" t="n">
        <f aca="false">Inputs!F54</f>
        <v>0.2725</v>
      </c>
      <c r="R54" s="234" t="n">
        <f aca="false">Inputs!N54</f>
        <v>0</v>
      </c>
    </row>
    <row r="55" customFormat="false" ht="15.75" hidden="false" customHeight="false" outlineLevel="0" collapsed="false">
      <c r="A55" s="162" t="e">
        <f aca="false">MATCH(C55,Options!$C:$C,0)</f>
        <v>#N/A</v>
      </c>
      <c r="B55" s="162" t="e">
        <f aca="false">MATCH(C55,Swaps!$C:$C,0)</f>
        <v>#N/A</v>
      </c>
      <c r="C55" s="163" t="n">
        <f aca="false">Inputs!C55</f>
        <v>38749</v>
      </c>
      <c r="D55" s="214" t="n">
        <f aca="false">Inputs!BI55</f>
        <v>-4.25147589810004</v>
      </c>
      <c r="E55" s="214" t="n">
        <v>0</v>
      </c>
      <c r="F55" s="214" t="n">
        <f aca="true">IF(ISERROR(B55),0,OFFSET(Swaps!$C$1,B55+H$1,0))</f>
        <v>0</v>
      </c>
      <c r="G55" s="214" t="n">
        <f aca="true">+IF(ISERROR(A55),0,OFFSET(Options!$C$1,A55+G$1,0))</f>
        <v>0</v>
      </c>
      <c r="H55" s="214" t="e">
        <f aca="false">Inputs!BJ55</f>
        <v>#REF!</v>
      </c>
      <c r="I55" s="214" t="e">
        <f aca="false">Inputs!BK55</f>
        <v>#REF!</v>
      </c>
      <c r="J55" s="214" t="e">
        <f aca="false">Inputs!BM55</f>
        <v>#REF!</v>
      </c>
      <c r="K55" s="214" t="n">
        <f aca="false">Inputs!BL55</f>
        <v>0.0447560023951301</v>
      </c>
      <c r="L55" s="213" t="e">
        <f aca="false">SUM(D55:K55)</f>
        <v>#REF!</v>
      </c>
      <c r="N55" s="218" t="n">
        <f aca="false">Inputs!E55</f>
        <v>4.0215</v>
      </c>
      <c r="O55" s="218" t="n">
        <f aca="false">Inputs!L55</f>
        <v>0.0410000000000004</v>
      </c>
      <c r="Q55" s="234" t="n">
        <f aca="false">Inputs!F55</f>
        <v>0.2625</v>
      </c>
      <c r="R55" s="234" t="n">
        <f aca="false">Inputs!N55</f>
        <v>0</v>
      </c>
    </row>
    <row r="56" customFormat="false" ht="15.75" hidden="false" customHeight="false" outlineLevel="0" collapsed="false">
      <c r="A56" s="162" t="e">
        <f aca="false">MATCH(C56,Options!$C:$C,0)</f>
        <v>#N/A</v>
      </c>
      <c r="B56" s="162" t="e">
        <f aca="false">MATCH(C56,Swaps!$C:$C,0)</f>
        <v>#N/A</v>
      </c>
      <c r="C56" s="163" t="n">
        <f aca="false">Inputs!C56</f>
        <v>38777</v>
      </c>
      <c r="D56" s="214" t="n">
        <f aca="false">Inputs!BI56</f>
        <v>-4.68662494960004</v>
      </c>
      <c r="E56" s="214" t="n">
        <v>0</v>
      </c>
      <c r="F56" s="214" t="n">
        <f aca="true">IF(ISERROR(B56),0,OFFSET(Swaps!$C$1,B56+H$1,0))</f>
        <v>0</v>
      </c>
      <c r="G56" s="214" t="n">
        <f aca="true">+IF(ISERROR(A56),0,OFFSET(Options!$C$1,A56+G$1,0))</f>
        <v>0</v>
      </c>
      <c r="H56" s="214" t="e">
        <f aca="false">Inputs!BJ56</f>
        <v>#REF!</v>
      </c>
      <c r="I56" s="214" t="e">
        <f aca="false">Inputs!BK56</f>
        <v>#REF!</v>
      </c>
      <c r="J56" s="214" t="e">
        <f aca="false">Inputs!BM56</f>
        <v>#REF!</v>
      </c>
      <c r="K56" s="214" t="n">
        <f aca="false">Inputs!BL56</f>
        <v>0.0447560023951301</v>
      </c>
      <c r="L56" s="213" t="e">
        <f aca="false">SUM(D56:K56)</f>
        <v>#REF!</v>
      </c>
      <c r="N56" s="218" t="n">
        <f aca="false">Inputs!E56</f>
        <v>3.8865</v>
      </c>
      <c r="O56" s="218" t="n">
        <f aca="false">Inputs!L56</f>
        <v>0.0410000000000004</v>
      </c>
      <c r="Q56" s="234" t="n">
        <f aca="false">Inputs!F56</f>
        <v>0.25</v>
      </c>
      <c r="R56" s="234" t="n">
        <f aca="false">Inputs!N56</f>
        <v>0</v>
      </c>
    </row>
    <row r="57" customFormat="false" ht="15.75" hidden="false" customHeight="false" outlineLevel="0" collapsed="false">
      <c r="A57" s="162" t="e">
        <f aca="false">MATCH(C57,Options!$C:$C,0)</f>
        <v>#N/A</v>
      </c>
      <c r="B57" s="162" t="e">
        <f aca="false">MATCH(C57,Swaps!$C:$C,0)</f>
        <v>#N/A</v>
      </c>
      <c r="C57" s="163" t="n">
        <f aca="false">Inputs!C57</f>
        <v>38808</v>
      </c>
      <c r="D57" s="214" t="n">
        <f aca="false">Inputs!BI57</f>
        <v>-4.51357005450004</v>
      </c>
      <c r="E57" s="214" t="n">
        <v>0</v>
      </c>
      <c r="F57" s="214" t="n">
        <f aca="true">IF(ISERROR(B57),0,OFFSET(Swaps!$C$1,B57+H$1,0))</f>
        <v>0</v>
      </c>
      <c r="G57" s="214" t="n">
        <f aca="true">+IF(ISERROR(A57),0,OFFSET(Options!$C$1,A57+G$1,0))</f>
        <v>0</v>
      </c>
      <c r="H57" s="214" t="e">
        <f aca="false">Inputs!BJ57</f>
        <v>#REF!</v>
      </c>
      <c r="I57" s="214" t="e">
        <f aca="false">Inputs!BK57</f>
        <v>#REF!</v>
      </c>
      <c r="J57" s="214" t="e">
        <f aca="false">Inputs!BM57</f>
        <v>#REF!</v>
      </c>
      <c r="K57" s="214" t="n">
        <f aca="false">Inputs!BL57</f>
        <v>0.0447560023951301</v>
      </c>
      <c r="L57" s="213" t="e">
        <f aca="false">SUM(D57:K57)</f>
        <v>#REF!</v>
      </c>
      <c r="N57" s="218" t="n">
        <f aca="false">Inputs!E57</f>
        <v>3.7365</v>
      </c>
      <c r="O57" s="218" t="n">
        <f aca="false">Inputs!L57</f>
        <v>0.0410000000000004</v>
      </c>
      <c r="Q57" s="234" t="n">
        <f aca="false">Inputs!F57</f>
        <v>0.2475</v>
      </c>
      <c r="R57" s="234" t="n">
        <f aca="false">Inputs!N57</f>
        <v>0</v>
      </c>
    </row>
    <row r="58" customFormat="false" ht="15.75" hidden="false" customHeight="false" outlineLevel="0" collapsed="false">
      <c r="A58" s="162" t="e">
        <f aca="false">MATCH(C58,Options!$C:$C,0)</f>
        <v>#N/A</v>
      </c>
      <c r="B58" s="162" t="e">
        <f aca="false">MATCH(C58,Swaps!$C:$C,0)</f>
        <v>#N/A</v>
      </c>
      <c r="C58" s="163" t="n">
        <f aca="false">Inputs!C58</f>
        <v>38838</v>
      </c>
      <c r="D58" s="214" t="n">
        <f aca="false">Inputs!BI58</f>
        <v>-4.64208184440004</v>
      </c>
      <c r="E58" s="214" t="n">
        <v>0</v>
      </c>
      <c r="F58" s="214" t="n">
        <f aca="true">IF(ISERROR(B58),0,OFFSET(Swaps!$C$1,B58+H$1,0))</f>
        <v>0</v>
      </c>
      <c r="G58" s="214" t="n">
        <f aca="true">+IF(ISERROR(A58),0,OFFSET(Options!$C$1,A58+G$1,0))</f>
        <v>0</v>
      </c>
      <c r="H58" s="214" t="e">
        <f aca="false">Inputs!BJ58</f>
        <v>#REF!</v>
      </c>
      <c r="I58" s="214" t="e">
        <f aca="false">Inputs!BK58</f>
        <v>#REF!</v>
      </c>
      <c r="J58" s="214" t="e">
        <f aca="false">Inputs!BM58</f>
        <v>#REF!</v>
      </c>
      <c r="K58" s="214" t="n">
        <f aca="false">Inputs!BL58</f>
        <v>0.0447560023951301</v>
      </c>
      <c r="L58" s="213" t="e">
        <f aca="false">SUM(D58:K58)</f>
        <v>#REF!</v>
      </c>
      <c r="N58" s="218" t="n">
        <f aca="false">Inputs!E58</f>
        <v>3.7405</v>
      </c>
      <c r="O58" s="218" t="n">
        <f aca="false">Inputs!L58</f>
        <v>0.0410000000000004</v>
      </c>
      <c r="Q58" s="234" t="n">
        <f aca="false">Inputs!F58</f>
        <v>0.245</v>
      </c>
      <c r="R58" s="234" t="n">
        <f aca="false">Inputs!N58</f>
        <v>0</v>
      </c>
    </row>
    <row r="59" customFormat="false" ht="15.75" hidden="false" customHeight="false" outlineLevel="0" collapsed="false">
      <c r="A59" s="162" t="e">
        <f aca="false">MATCH(C59,Options!$C:$C,0)</f>
        <v>#N/A</v>
      </c>
      <c r="B59" s="162" t="e">
        <f aca="false">MATCH(C59,Swaps!$C:$C,0)</f>
        <v>#N/A</v>
      </c>
      <c r="C59" s="163" t="n">
        <f aca="false">Inputs!C59</f>
        <v>38869</v>
      </c>
      <c r="D59" s="214" t="n">
        <f aca="false">Inputs!BI59</f>
        <v>-4.47034034329999</v>
      </c>
      <c r="E59" s="214" t="n">
        <v>0</v>
      </c>
      <c r="F59" s="214" t="n">
        <f aca="true">IF(ISERROR(B59),0,OFFSET(Swaps!$C$1,B59+H$1,0))</f>
        <v>0</v>
      </c>
      <c r="G59" s="214" t="n">
        <f aca="true">+IF(ISERROR(A59),0,OFFSET(Options!$C$1,A59+G$1,0))</f>
        <v>0</v>
      </c>
      <c r="H59" s="214" t="e">
        <f aca="false">Inputs!BJ59</f>
        <v>#REF!</v>
      </c>
      <c r="I59" s="214" t="e">
        <f aca="false">Inputs!BK59</f>
        <v>#REF!</v>
      </c>
      <c r="J59" s="214" t="e">
        <f aca="false">Inputs!BM59</f>
        <v>#REF!</v>
      </c>
      <c r="K59" s="214" t="n">
        <f aca="false">Inputs!BL59</f>
        <v>0.0447560023951301</v>
      </c>
      <c r="L59" s="213" t="e">
        <f aca="false">SUM(D59:K59)</f>
        <v>#REF!</v>
      </c>
      <c r="N59" s="218" t="n">
        <f aca="false">Inputs!E59</f>
        <v>3.7805</v>
      </c>
      <c r="O59" s="218" t="n">
        <f aca="false">Inputs!L59</f>
        <v>0.0409999999999999</v>
      </c>
      <c r="Q59" s="234" t="n">
        <f aca="false">Inputs!F59</f>
        <v>0.2475</v>
      </c>
      <c r="R59" s="234" t="n">
        <f aca="false">Inputs!N59</f>
        <v>0</v>
      </c>
    </row>
    <row r="60" customFormat="false" ht="15.75" hidden="false" customHeight="false" outlineLevel="0" collapsed="false">
      <c r="A60" s="162" t="e">
        <f aca="false">MATCH(C60,Options!$C:$C,0)</f>
        <v>#N/A</v>
      </c>
      <c r="B60" s="162" t="e">
        <f aca="false">MATCH(C60,Swaps!$C:$C,0)</f>
        <v>#N/A</v>
      </c>
      <c r="C60" s="163" t="n">
        <f aca="false">Inputs!C60</f>
        <v>38899</v>
      </c>
      <c r="D60" s="214" t="n">
        <f aca="false">Inputs!BI60</f>
        <v>-4.59729154610004</v>
      </c>
      <c r="E60" s="214" t="n">
        <v>0</v>
      </c>
      <c r="F60" s="214" t="n">
        <f aca="true">IF(ISERROR(B60),0,OFFSET(Swaps!$C$1,B60+H$1,0))</f>
        <v>0</v>
      </c>
      <c r="G60" s="214" t="n">
        <f aca="true">+IF(ISERROR(A60),0,OFFSET(Options!$C$1,A60+G$1,0))</f>
        <v>0</v>
      </c>
      <c r="H60" s="214" t="e">
        <f aca="false">Inputs!BJ60</f>
        <v>#REF!</v>
      </c>
      <c r="I60" s="214" t="e">
        <f aca="false">Inputs!BK60</f>
        <v>#REF!</v>
      </c>
      <c r="J60" s="214" t="e">
        <f aca="false">Inputs!BM60</f>
        <v>#REF!</v>
      </c>
      <c r="K60" s="214" t="n">
        <f aca="false">Inputs!BL60</f>
        <v>0.0447560023951301</v>
      </c>
      <c r="L60" s="213" t="e">
        <f aca="false">SUM(D60:K60)</f>
        <v>#REF!</v>
      </c>
      <c r="N60" s="218" t="n">
        <f aca="false">Inputs!E60</f>
        <v>3.8255</v>
      </c>
      <c r="O60" s="218" t="n">
        <f aca="false">Inputs!L60</f>
        <v>0.0410000000000004</v>
      </c>
      <c r="Q60" s="234" t="n">
        <f aca="false">Inputs!F60</f>
        <v>0.2475</v>
      </c>
      <c r="R60" s="234" t="n">
        <f aca="false">Inputs!N60</f>
        <v>0</v>
      </c>
    </row>
    <row r="61" customFormat="false" ht="15.75" hidden="false" customHeight="false" outlineLevel="0" collapsed="false">
      <c r="A61" s="162" t="e">
        <f aca="false">MATCH(C61,Options!$C:$C,0)</f>
        <v>#N/A</v>
      </c>
      <c r="B61" s="162" t="e">
        <f aca="false">MATCH(C61,Swaps!$C:$C,0)</f>
        <v>#N/A</v>
      </c>
      <c r="C61" s="163" t="n">
        <f aca="false">Inputs!C61</f>
        <v>38930</v>
      </c>
      <c r="D61" s="214" t="n">
        <f aca="false">Inputs!BI61</f>
        <v>-4.57443954830004</v>
      </c>
      <c r="E61" s="214" t="n">
        <v>0</v>
      </c>
      <c r="F61" s="214" t="n">
        <f aca="true">IF(ISERROR(B61),0,OFFSET(Swaps!$C$1,B61+H$1,0))</f>
        <v>0</v>
      </c>
      <c r="G61" s="214" t="n">
        <f aca="true">+IF(ISERROR(A61),0,OFFSET(Options!$C$1,A61+G$1,0))</f>
        <v>0</v>
      </c>
      <c r="H61" s="214" t="e">
        <f aca="false">Inputs!BJ61</f>
        <v>#REF!</v>
      </c>
      <c r="I61" s="214" t="e">
        <f aca="false">Inputs!BK61</f>
        <v>#REF!</v>
      </c>
      <c r="J61" s="214" t="e">
        <f aca="false">Inputs!BM61</f>
        <v>#REF!</v>
      </c>
      <c r="K61" s="214" t="n">
        <f aca="false">Inputs!BL61</f>
        <v>0.0447560023951301</v>
      </c>
      <c r="L61" s="213" t="e">
        <f aca="false">SUM(D61:K61)</f>
        <v>#REF!</v>
      </c>
      <c r="N61" s="218" t="n">
        <f aca="false">Inputs!E61</f>
        <v>3.8645</v>
      </c>
      <c r="O61" s="218" t="n">
        <f aca="false">Inputs!L61</f>
        <v>0.0410000000000004</v>
      </c>
      <c r="Q61" s="234" t="n">
        <f aca="false">Inputs!F61</f>
        <v>0.2475</v>
      </c>
      <c r="R61" s="234" t="n">
        <f aca="false">Inputs!N61</f>
        <v>0</v>
      </c>
    </row>
    <row r="62" customFormat="false" ht="15.75" hidden="false" customHeight="false" outlineLevel="0" collapsed="false">
      <c r="A62" s="162" t="e">
        <f aca="false">MATCH(C62,Options!$C:$C,0)</f>
        <v>#N/A</v>
      </c>
      <c r="B62" s="162" t="e">
        <f aca="false">MATCH(C62,Swaps!$C:$C,0)</f>
        <v>#N/A</v>
      </c>
      <c r="C62" s="163" t="n">
        <f aca="false">Inputs!C62</f>
        <v>38961</v>
      </c>
      <c r="D62" s="214" t="n">
        <f aca="false">Inputs!BI62</f>
        <v>-4.40470835100004</v>
      </c>
      <c r="E62" s="214" t="n">
        <v>0</v>
      </c>
      <c r="F62" s="214" t="n">
        <f aca="true">IF(ISERROR(B62),0,OFFSET(Swaps!$C$1,B62+H$1,0))</f>
        <v>0</v>
      </c>
      <c r="G62" s="214" t="n">
        <f aca="true">+IF(ISERROR(A62),0,OFFSET(Options!$C$1,A62+G$1,0))</f>
        <v>0</v>
      </c>
      <c r="H62" s="214" t="e">
        <f aca="false">Inputs!BJ62</f>
        <v>#REF!</v>
      </c>
      <c r="I62" s="214" t="e">
        <f aca="false">Inputs!BK62</f>
        <v>#REF!</v>
      </c>
      <c r="J62" s="214" t="e">
        <f aca="false">Inputs!BM62</f>
        <v>#REF!</v>
      </c>
      <c r="K62" s="214" t="n">
        <f aca="false">Inputs!BL62</f>
        <v>0.0447560023951301</v>
      </c>
      <c r="L62" s="213" t="e">
        <f aca="false">SUM(D62:K62)</f>
        <v>#REF!</v>
      </c>
      <c r="N62" s="218" t="n">
        <f aca="false">Inputs!E62</f>
        <v>3.8535</v>
      </c>
      <c r="O62" s="218" t="n">
        <f aca="false">Inputs!L62</f>
        <v>0.0410000000000004</v>
      </c>
      <c r="Q62" s="234" t="n">
        <f aca="false">Inputs!F62</f>
        <v>0.2475</v>
      </c>
      <c r="R62" s="234" t="n">
        <f aca="false">Inputs!N62</f>
        <v>0</v>
      </c>
    </row>
    <row r="63" customFormat="false" ht="15.75" hidden="false" customHeight="false" outlineLevel="0" collapsed="false">
      <c r="A63" s="162" t="e">
        <f aca="false">MATCH(C63,Options!$C:$C,0)</f>
        <v>#N/A</v>
      </c>
      <c r="B63" s="162" t="e">
        <f aca="false">MATCH(C63,Swaps!$C:$C,0)</f>
        <v>#N/A</v>
      </c>
      <c r="C63" s="163" t="n">
        <f aca="false">Inputs!C63</f>
        <v>38991</v>
      </c>
      <c r="D63" s="214" t="n">
        <f aca="false">Inputs!BI63</f>
        <v>-4.52930596520004</v>
      </c>
      <c r="E63" s="214" t="n">
        <v>0</v>
      </c>
      <c r="F63" s="214" t="n">
        <f aca="true">IF(ISERROR(B63),0,OFFSET(Swaps!$C$1,B63+H$1,0))</f>
        <v>0</v>
      </c>
      <c r="G63" s="214" t="n">
        <f aca="true">+IF(ISERROR(A63),0,OFFSET(Options!$C$1,A63+G$1,0))</f>
        <v>0</v>
      </c>
      <c r="H63" s="214" t="e">
        <f aca="false">Inputs!BJ63</f>
        <v>#REF!</v>
      </c>
      <c r="I63" s="214" t="e">
        <f aca="false">Inputs!BK63</f>
        <v>#REF!</v>
      </c>
      <c r="J63" s="214" t="e">
        <f aca="false">Inputs!BM63</f>
        <v>#REF!</v>
      </c>
      <c r="K63" s="214" t="n">
        <f aca="false">Inputs!BL63</f>
        <v>0.0447560023951301</v>
      </c>
      <c r="L63" s="213" t="e">
        <f aca="false">SUM(D63:K63)</f>
        <v>#REF!</v>
      </c>
      <c r="N63" s="218" t="n">
        <f aca="false">Inputs!E63</f>
        <v>3.8685</v>
      </c>
      <c r="O63" s="218" t="n">
        <f aca="false">Inputs!L63</f>
        <v>0.0410000000000004</v>
      </c>
      <c r="Q63" s="234" t="n">
        <f aca="false">Inputs!F63</f>
        <v>0.2475</v>
      </c>
      <c r="R63" s="234" t="n">
        <f aca="false">Inputs!N63</f>
        <v>0</v>
      </c>
    </row>
    <row r="64" customFormat="false" ht="15.75" hidden="false" customHeight="false" outlineLevel="0" collapsed="false">
      <c r="A64" s="162" t="e">
        <f aca="false">MATCH(C64,Options!$C:$C,0)</f>
        <v>#N/A</v>
      </c>
      <c r="B64" s="162" t="e">
        <f aca="false">MATCH(C64,Swaps!$C:$C,0)</f>
        <v>#N/A</v>
      </c>
      <c r="C64" s="163" t="n">
        <f aca="false">Inputs!C64</f>
        <v>39022</v>
      </c>
      <c r="D64" s="214" t="n">
        <f aca="false">Inputs!BI64</f>
        <v>-4.36092643129999</v>
      </c>
      <c r="E64" s="214" t="n">
        <v>0</v>
      </c>
      <c r="F64" s="214" t="n">
        <f aca="true">IF(ISERROR(B64),0,OFFSET(Swaps!$C$1,B64+H$1,0))</f>
        <v>0</v>
      </c>
      <c r="G64" s="214" t="n">
        <f aca="true">+IF(ISERROR(A64),0,OFFSET(Options!$C$1,A64+G$1,0))</f>
        <v>0</v>
      </c>
      <c r="H64" s="214" t="e">
        <f aca="false">Inputs!BJ64</f>
        <v>#REF!</v>
      </c>
      <c r="I64" s="214" t="e">
        <f aca="false">Inputs!BK64</f>
        <v>#REF!</v>
      </c>
      <c r="J64" s="214" t="e">
        <f aca="false">Inputs!BM64</f>
        <v>#REF!</v>
      </c>
      <c r="K64" s="214" t="n">
        <f aca="false">Inputs!BL64</f>
        <v>0.0447560023951301</v>
      </c>
      <c r="L64" s="213" t="e">
        <f aca="false">SUM(D64:K64)</f>
        <v>#REF!</v>
      </c>
      <c r="N64" s="218" t="n">
        <f aca="false">Inputs!E64</f>
        <v>4.0255</v>
      </c>
      <c r="O64" s="218" t="n">
        <f aca="false">Inputs!L64</f>
        <v>0.0409999999999999</v>
      </c>
      <c r="Q64" s="234" t="n">
        <f aca="false">Inputs!F64</f>
        <v>0.2475</v>
      </c>
      <c r="R64" s="234" t="n">
        <f aca="false">Inputs!N64</f>
        <v>0</v>
      </c>
    </row>
    <row r="65" customFormat="false" ht="15.75" hidden="false" customHeight="false" outlineLevel="0" collapsed="false">
      <c r="A65" s="162" t="e">
        <f aca="false">MATCH(C65,Options!$C:$C,0)</f>
        <v>#N/A</v>
      </c>
      <c r="B65" s="162" t="e">
        <f aca="false">MATCH(C65,Swaps!$C:$C,0)</f>
        <v>#N/A</v>
      </c>
      <c r="C65" s="201" t="n">
        <f aca="false">Inputs!C65</f>
        <v>39052</v>
      </c>
      <c r="D65" s="223" t="n">
        <f aca="false">Inputs!BI65</f>
        <v>-4.48440579510014</v>
      </c>
      <c r="E65" s="223" t="n">
        <v>0</v>
      </c>
      <c r="F65" s="223" t="n">
        <f aca="true">IF(ISERROR(B65),0,OFFSET(Swaps!$C$1,B65+H$1,0))</f>
        <v>0</v>
      </c>
      <c r="G65" s="223" t="n">
        <f aca="true">+IF(ISERROR(A65),0,OFFSET(Options!$C$1,A65+G$1,0))</f>
        <v>0</v>
      </c>
      <c r="H65" s="223" t="e">
        <f aca="false">Inputs!BJ65</f>
        <v>#REF!</v>
      </c>
      <c r="I65" s="223" t="e">
        <f aca="false">Inputs!BK65</f>
        <v>#REF!</v>
      </c>
      <c r="J65" s="223" t="e">
        <f aca="false">Inputs!BM65</f>
        <v>#REF!</v>
      </c>
      <c r="K65" s="223" t="n">
        <f aca="false">Inputs!BL65</f>
        <v>0.0447560023951301</v>
      </c>
      <c r="L65" s="204" t="e">
        <f aca="false">SUM(D65:K65)</f>
        <v>#REF!</v>
      </c>
      <c r="M65" s="240"/>
      <c r="N65" s="208" t="n">
        <f aca="false">Inputs!E65</f>
        <v>4.1855</v>
      </c>
      <c r="O65" s="208" t="n">
        <f aca="false">Inputs!L65</f>
        <v>0.0410000000000013</v>
      </c>
      <c r="P65" s="241"/>
      <c r="Q65" s="242" t="n">
        <f aca="false">Inputs!F65</f>
        <v>0.2475</v>
      </c>
      <c r="R65" s="242" t="n">
        <f aca="false">Inputs!N65</f>
        <v>0</v>
      </c>
    </row>
    <row r="66" customFormat="false" ht="15.75" hidden="false" customHeight="false" outlineLevel="0" collapsed="false">
      <c r="A66" s="162" t="e">
        <f aca="false">MATCH(C66,Options!$C:$C,0)</f>
        <v>#N/A</v>
      </c>
      <c r="B66" s="162" t="e">
        <f aca="false">MATCH(C66,Swaps!$C:$C,0)</f>
        <v>#N/A</v>
      </c>
      <c r="C66" s="163" t="n">
        <f aca="false">Inputs!C66</f>
        <v>39083</v>
      </c>
      <c r="D66" s="214" t="n">
        <f aca="false">Inputs!BI66</f>
        <v>0.515687885299993</v>
      </c>
      <c r="E66" s="214" t="n">
        <v>0</v>
      </c>
      <c r="F66" s="214" t="n">
        <f aca="true">IF(ISERROR(B66),0,OFFSET(Swaps!$C$1,B66+H$1,0))</f>
        <v>0</v>
      </c>
      <c r="G66" s="214" t="n">
        <f aca="true">+IF(ISERROR(A66),0,OFFSET(Options!$C$1,A66+G$1,0))</f>
        <v>0</v>
      </c>
      <c r="H66" s="214" t="e">
        <f aca="false">Inputs!BJ66</f>
        <v>#REF!</v>
      </c>
      <c r="I66" s="214" t="e">
        <f aca="false">Inputs!BK66</f>
        <v>#REF!</v>
      </c>
      <c r="J66" s="214" t="e">
        <f aca="false">Inputs!BM66</f>
        <v>#REF!</v>
      </c>
      <c r="K66" s="214" t="n">
        <f aca="false">Inputs!BL66</f>
        <v>0.0447560023951301</v>
      </c>
      <c r="L66" s="213" t="e">
        <f aca="false">SUM(D66:K66)</f>
        <v>#REF!</v>
      </c>
      <c r="N66" s="218" t="n">
        <f aca="false">Inputs!E66</f>
        <v>4.2055</v>
      </c>
      <c r="O66" s="218" t="n">
        <f aca="false">Inputs!L66</f>
        <v>0.0409999999999995</v>
      </c>
      <c r="Q66" s="234" t="n">
        <f aca="false">Inputs!F66</f>
        <v>0.2475</v>
      </c>
      <c r="R66" s="234" t="n">
        <f aca="false">Inputs!N66</f>
        <v>0</v>
      </c>
    </row>
    <row r="67" customFormat="false" ht="15.75" hidden="false" customHeight="false" outlineLevel="0" collapsed="false">
      <c r="A67" s="162" t="e">
        <f aca="false">MATCH(C67,Options!$C:$C,0)</f>
        <v>#N/A</v>
      </c>
      <c r="B67" s="162" t="e">
        <f aca="false">MATCH(C67,Swaps!$C:$C,0)</f>
        <v>#N/A</v>
      </c>
      <c r="C67" s="163" t="n">
        <f aca="false">Inputs!C67</f>
        <v>39114</v>
      </c>
      <c r="D67" s="214" t="n">
        <f aca="false">Inputs!BI67</f>
        <v>0.463493446200004</v>
      </c>
      <c r="E67" s="214" t="n">
        <v>0</v>
      </c>
      <c r="F67" s="214" t="n">
        <f aca="true">IF(ISERROR(B67),0,OFFSET(Swaps!$C$1,B67+H$1,0))</f>
        <v>0</v>
      </c>
      <c r="G67" s="214" t="n">
        <f aca="true">+IF(ISERROR(A67),0,OFFSET(Options!$C$1,A67+G$1,0))</f>
        <v>0</v>
      </c>
      <c r="H67" s="214" t="e">
        <f aca="false">Inputs!BJ67</f>
        <v>#REF!</v>
      </c>
      <c r="I67" s="214" t="e">
        <f aca="false">Inputs!BK67</f>
        <v>#REF!</v>
      </c>
      <c r="J67" s="214" t="e">
        <f aca="false">Inputs!BM67</f>
        <v>#REF!</v>
      </c>
      <c r="K67" s="214" t="n">
        <f aca="false">Inputs!BL67</f>
        <v>0.0447560023951301</v>
      </c>
      <c r="L67" s="213" t="e">
        <f aca="false">SUM(D67:K67)</f>
        <v>#REF!</v>
      </c>
      <c r="N67" s="218" t="n">
        <f aca="false">Inputs!E67</f>
        <v>4.1215</v>
      </c>
      <c r="O67" s="218" t="n">
        <f aca="false">Inputs!L67</f>
        <v>0.0410000000000004</v>
      </c>
      <c r="Q67" s="234" t="n">
        <f aca="false">Inputs!F67</f>
        <v>0.2425</v>
      </c>
      <c r="R67" s="234" t="n">
        <f aca="false">Inputs!N67</f>
        <v>0</v>
      </c>
    </row>
    <row r="68" customFormat="false" ht="15.75" hidden="false" customHeight="false" outlineLevel="0" collapsed="false">
      <c r="A68" s="162" t="e">
        <f aca="false">MATCH(C68,Options!$C:$C,0)</f>
        <v>#N/A</v>
      </c>
      <c r="B68" s="162" t="e">
        <f aca="false">MATCH(C68,Swaps!$C:$C,0)</f>
        <v>#N/A</v>
      </c>
      <c r="C68" s="163" t="n">
        <f aca="false">Inputs!C68</f>
        <v>39142</v>
      </c>
      <c r="D68" s="214" t="n">
        <f aca="false">Inputs!BI68</f>
        <v>0.510875543100005</v>
      </c>
      <c r="E68" s="214" t="n">
        <v>0</v>
      </c>
      <c r="F68" s="214" t="n">
        <f aca="true">IF(ISERROR(B68),0,OFFSET(Swaps!$C$1,B68+H$1,0))</f>
        <v>0</v>
      </c>
      <c r="G68" s="214" t="n">
        <f aca="true">+IF(ISERROR(A68),0,OFFSET(Options!$C$1,A68+G$1,0))</f>
        <v>0</v>
      </c>
      <c r="H68" s="214" t="e">
        <f aca="false">Inputs!BJ68</f>
        <v>#REF!</v>
      </c>
      <c r="I68" s="214" t="e">
        <f aca="false">Inputs!BK68</f>
        <v>#REF!</v>
      </c>
      <c r="J68" s="214" t="e">
        <f aca="false">Inputs!BM68</f>
        <v>#REF!</v>
      </c>
      <c r="K68" s="214" t="n">
        <f aca="false">Inputs!BL68</f>
        <v>0.0447560023951301</v>
      </c>
      <c r="L68" s="213" t="e">
        <f aca="false">SUM(D68:K68)</f>
        <v>#REF!</v>
      </c>
      <c r="N68" s="218" t="n">
        <f aca="false">Inputs!E68</f>
        <v>3.9865</v>
      </c>
      <c r="O68" s="218" t="n">
        <f aca="false">Inputs!L68</f>
        <v>0.0410000000000004</v>
      </c>
      <c r="Q68" s="234" t="n">
        <f aca="false">Inputs!F68</f>
        <v>0.24</v>
      </c>
      <c r="R68" s="234" t="n">
        <f aca="false">Inputs!N68</f>
        <v>0</v>
      </c>
    </row>
    <row r="69" customFormat="false" ht="15.75" hidden="false" customHeight="false" outlineLevel="0" collapsed="false">
      <c r="A69" s="162" t="e">
        <f aca="false">MATCH(C69,Options!$C:$C,0)</f>
        <v>#N/A</v>
      </c>
      <c r="B69" s="162" t="e">
        <f aca="false">MATCH(C69,Swaps!$C:$C,0)</f>
        <v>#N/A</v>
      </c>
      <c r="C69" s="163" t="n">
        <f aca="false">Inputs!C69</f>
        <v>39173</v>
      </c>
      <c r="D69" s="214" t="n">
        <f aca="false">Inputs!BI69</f>
        <v>0.491943903800004</v>
      </c>
      <c r="E69" s="214" t="n">
        <v>0</v>
      </c>
      <c r="F69" s="214" t="n">
        <f aca="true">IF(ISERROR(B69),0,OFFSET(Swaps!$C$1,B69+H$1,0))</f>
        <v>0</v>
      </c>
      <c r="G69" s="214" t="n">
        <f aca="true">+IF(ISERROR(A69),0,OFFSET(Options!$C$1,A69+G$1,0))</f>
        <v>0</v>
      </c>
      <c r="H69" s="214" t="e">
        <f aca="false">Inputs!BJ69</f>
        <v>#REF!</v>
      </c>
      <c r="I69" s="214" t="e">
        <f aca="false">Inputs!BK69</f>
        <v>#REF!</v>
      </c>
      <c r="J69" s="214" t="e">
        <f aca="false">Inputs!BM69</f>
        <v>#REF!</v>
      </c>
      <c r="K69" s="214" t="n">
        <f aca="false">Inputs!BL69</f>
        <v>0.0447560023951301</v>
      </c>
      <c r="L69" s="213" t="e">
        <f aca="false">SUM(D69:K69)</f>
        <v>#REF!</v>
      </c>
      <c r="N69" s="218" t="n">
        <f aca="false">Inputs!E69</f>
        <v>3.8365</v>
      </c>
      <c r="O69" s="218" t="n">
        <f aca="false">Inputs!L69</f>
        <v>0.0410000000000004</v>
      </c>
      <c r="Q69" s="234" t="n">
        <f aca="false">Inputs!F69</f>
        <v>0.24</v>
      </c>
      <c r="R69" s="234" t="n">
        <f aca="false">Inputs!N69</f>
        <v>0</v>
      </c>
    </row>
    <row r="70" customFormat="false" ht="15.75" hidden="false" customHeight="false" outlineLevel="0" collapsed="false">
      <c r="A70" s="162" t="e">
        <f aca="false">MATCH(C70,Options!$C:$C,0)</f>
        <v>#N/A</v>
      </c>
      <c r="B70" s="162" t="e">
        <f aca="false">MATCH(C70,Swaps!$C:$C,0)</f>
        <v>#N/A</v>
      </c>
      <c r="C70" s="163" t="n">
        <f aca="false">Inputs!C70</f>
        <v>39203</v>
      </c>
      <c r="D70" s="214" t="n">
        <f aca="false">Inputs!BI70</f>
        <v>0.505892698300005</v>
      </c>
      <c r="E70" s="214" t="n">
        <v>0</v>
      </c>
      <c r="F70" s="214" t="n">
        <f aca="true">IF(ISERROR(B70),0,OFFSET(Swaps!$C$1,B70+H$1,0))</f>
        <v>0</v>
      </c>
      <c r="G70" s="214" t="n">
        <f aca="true">+IF(ISERROR(A70),0,OFFSET(Options!$C$1,A70+G$1,0))</f>
        <v>0</v>
      </c>
      <c r="H70" s="214" t="e">
        <f aca="false">Inputs!BJ70</f>
        <v>#REF!</v>
      </c>
      <c r="I70" s="214" t="e">
        <f aca="false">Inputs!BK70</f>
        <v>#REF!</v>
      </c>
      <c r="J70" s="214" t="e">
        <f aca="false">Inputs!BM70</f>
        <v>#REF!</v>
      </c>
      <c r="K70" s="214" t="n">
        <f aca="false">Inputs!BL70</f>
        <v>0.0447560023951301</v>
      </c>
      <c r="L70" s="213" t="e">
        <f aca="false">SUM(D70:K70)</f>
        <v>#REF!</v>
      </c>
      <c r="N70" s="218" t="n">
        <f aca="false">Inputs!E70</f>
        <v>3.8405</v>
      </c>
      <c r="O70" s="218" t="n">
        <f aca="false">Inputs!L70</f>
        <v>0.0410000000000004</v>
      </c>
      <c r="Q70" s="234" t="n">
        <f aca="false">Inputs!F70</f>
        <v>0.24</v>
      </c>
      <c r="R70" s="234" t="n">
        <f aca="false">Inputs!N70</f>
        <v>0</v>
      </c>
    </row>
    <row r="71" customFormat="false" ht="15.75" hidden="false" customHeight="false" outlineLevel="0" collapsed="false">
      <c r="A71" s="162" t="e">
        <f aca="false">MATCH(C71,Options!$C:$C,0)</f>
        <v>#N/A</v>
      </c>
      <c r="B71" s="162" t="e">
        <f aca="false">MATCH(C71,Swaps!$C:$C,0)</f>
        <v>#N/A</v>
      </c>
      <c r="C71" s="163" t="n">
        <f aca="false">Inputs!C71</f>
        <v>39234</v>
      </c>
      <c r="D71" s="214" t="n">
        <f aca="false">Inputs!BI71</f>
        <v>0.487118568699999</v>
      </c>
      <c r="E71" s="214" t="n">
        <v>0</v>
      </c>
      <c r="F71" s="214" t="n">
        <f aca="true">IF(ISERROR(B71),0,OFFSET(Swaps!$C$1,B71+H$1,0))</f>
        <v>0</v>
      </c>
      <c r="G71" s="214" t="n">
        <f aca="true">+IF(ISERROR(A71),0,OFFSET(Options!$C$1,A71+G$1,0))</f>
        <v>0</v>
      </c>
      <c r="H71" s="214" t="e">
        <f aca="false">Inputs!BJ71</f>
        <v>#REF!</v>
      </c>
      <c r="I71" s="214" t="e">
        <f aca="false">Inputs!BK71</f>
        <v>#REF!</v>
      </c>
      <c r="J71" s="214" t="e">
        <f aca="false">Inputs!BM71</f>
        <v>#REF!</v>
      </c>
      <c r="K71" s="214" t="n">
        <f aca="false">Inputs!BL71</f>
        <v>0.0447560023951301</v>
      </c>
      <c r="L71" s="213" t="e">
        <f aca="false">SUM(D71:K71)</f>
        <v>#REF!</v>
      </c>
      <c r="N71" s="218" t="n">
        <f aca="false">Inputs!E71</f>
        <v>3.8805</v>
      </c>
      <c r="O71" s="218" t="n">
        <f aca="false">Inputs!L71</f>
        <v>0.0409999999999999</v>
      </c>
      <c r="Q71" s="234" t="n">
        <f aca="false">Inputs!F71</f>
        <v>0.24</v>
      </c>
      <c r="R71" s="234" t="n">
        <f aca="false">Inputs!N71</f>
        <v>0</v>
      </c>
    </row>
    <row r="72" customFormat="false" ht="15.75" hidden="false" customHeight="false" outlineLevel="0" collapsed="false">
      <c r="A72" s="162" t="e">
        <f aca="false">MATCH(C72,Options!$C:$C,0)</f>
        <v>#N/A</v>
      </c>
      <c r="B72" s="162" t="e">
        <f aca="false">MATCH(C72,Swaps!$C:$C,0)</f>
        <v>#N/A</v>
      </c>
      <c r="C72" s="163" t="n">
        <f aca="false">Inputs!C72</f>
        <v>39264</v>
      </c>
      <c r="D72" s="214" t="n">
        <f aca="false">Inputs!BI72</f>
        <v>0.500903535400004</v>
      </c>
      <c r="E72" s="214" t="n">
        <v>0</v>
      </c>
      <c r="F72" s="214" t="n">
        <f aca="true">IF(ISERROR(B72),0,OFFSET(Swaps!$C$1,B72+H$1,0))</f>
        <v>0</v>
      </c>
      <c r="G72" s="214" t="n">
        <f aca="true">+IF(ISERROR(A72),0,OFFSET(Options!$C$1,A72+G$1,0))</f>
        <v>0</v>
      </c>
      <c r="H72" s="214" t="e">
        <f aca="false">Inputs!BJ72</f>
        <v>#REF!</v>
      </c>
      <c r="I72" s="214" t="e">
        <f aca="false">Inputs!BK72</f>
        <v>#REF!</v>
      </c>
      <c r="J72" s="214" t="e">
        <f aca="false">Inputs!BM72</f>
        <v>#REF!</v>
      </c>
      <c r="K72" s="214" t="n">
        <f aca="false">Inputs!BL72</f>
        <v>0.0447560023951301</v>
      </c>
      <c r="L72" s="213" t="e">
        <f aca="false">SUM(D72:K72)</f>
        <v>#REF!</v>
      </c>
      <c r="N72" s="218" t="n">
        <f aca="false">Inputs!E72</f>
        <v>3.9255</v>
      </c>
      <c r="O72" s="218" t="n">
        <f aca="false">Inputs!L72</f>
        <v>0.0410000000000004</v>
      </c>
      <c r="Q72" s="234" t="n">
        <f aca="false">Inputs!F72</f>
        <v>0.24</v>
      </c>
      <c r="R72" s="234" t="n">
        <f aca="false">Inputs!N72</f>
        <v>0</v>
      </c>
    </row>
    <row r="73" customFormat="false" ht="15.75" hidden="false" customHeight="false" outlineLevel="0" collapsed="false">
      <c r="A73" s="162" t="e">
        <f aca="false">MATCH(C73,Options!$C:$C,0)</f>
        <v>#N/A</v>
      </c>
      <c r="B73" s="162" t="e">
        <f aca="false">MATCH(C73,Swaps!$C:$C,0)</f>
        <v>#N/A</v>
      </c>
      <c r="C73" s="163" t="n">
        <f aca="false">Inputs!C73</f>
        <v>39295</v>
      </c>
      <c r="D73" s="214" t="n">
        <f aca="false">Inputs!BI73</f>
        <v>0.498366012600004</v>
      </c>
      <c r="E73" s="214" t="n">
        <v>0</v>
      </c>
      <c r="F73" s="214" t="n">
        <f aca="true">IF(ISERROR(B73),0,OFFSET(Swaps!$C$1,B73+H$1,0))</f>
        <v>0</v>
      </c>
      <c r="G73" s="214" t="n">
        <f aca="true">+IF(ISERROR(A73),0,OFFSET(Options!$C$1,A73+G$1,0))</f>
        <v>0</v>
      </c>
      <c r="H73" s="214" t="e">
        <f aca="false">Inputs!BJ73</f>
        <v>#REF!</v>
      </c>
      <c r="I73" s="214" t="e">
        <f aca="false">Inputs!BK73</f>
        <v>#REF!</v>
      </c>
      <c r="J73" s="214" t="e">
        <f aca="false">Inputs!BM73</f>
        <v>#REF!</v>
      </c>
      <c r="K73" s="214" t="n">
        <f aca="false">Inputs!BL73</f>
        <v>0.0447560023951301</v>
      </c>
      <c r="L73" s="213" t="e">
        <f aca="false">SUM(D73:K73)</f>
        <v>#REF!</v>
      </c>
      <c r="N73" s="218" t="n">
        <f aca="false">Inputs!E73</f>
        <v>3.9645</v>
      </c>
      <c r="O73" s="218" t="n">
        <f aca="false">Inputs!L73</f>
        <v>0.0410000000000004</v>
      </c>
      <c r="Q73" s="234" t="n">
        <f aca="false">Inputs!F73</f>
        <v>0.24</v>
      </c>
      <c r="R73" s="234" t="n">
        <f aca="false">Inputs!N73</f>
        <v>0</v>
      </c>
    </row>
    <row r="74" customFormat="false" ht="15.75" hidden="false" customHeight="false" outlineLevel="0" collapsed="false">
      <c r="A74" s="162" t="e">
        <f aca="false">MATCH(C74,Options!$C:$C,0)</f>
        <v>#N/A</v>
      </c>
      <c r="B74" s="162" t="e">
        <f aca="false">MATCH(C74,Swaps!$C:$C,0)</f>
        <v>#N/A</v>
      </c>
      <c r="C74" s="163" t="n">
        <f aca="false">Inputs!C74</f>
        <v>39326</v>
      </c>
      <c r="D74" s="214" t="n">
        <f aca="false">Inputs!BI74</f>
        <v>0.479830880200004</v>
      </c>
      <c r="E74" s="214" t="n">
        <v>0</v>
      </c>
      <c r="F74" s="214" t="n">
        <f aca="true">IF(ISERROR(B74),0,OFFSET(Swaps!$C$1,B74+H$1,0))</f>
        <v>0</v>
      </c>
      <c r="G74" s="214" t="n">
        <f aca="true">+IF(ISERROR(A74),0,OFFSET(Options!$C$1,A74+G$1,0))</f>
        <v>0</v>
      </c>
      <c r="H74" s="214" t="e">
        <f aca="false">Inputs!BJ74</f>
        <v>#REF!</v>
      </c>
      <c r="I74" s="214" t="e">
        <f aca="false">Inputs!BK74</f>
        <v>#REF!</v>
      </c>
      <c r="J74" s="214" t="e">
        <f aca="false">Inputs!BM74</f>
        <v>#REF!</v>
      </c>
      <c r="K74" s="214" t="n">
        <f aca="false">Inputs!BL74</f>
        <v>0.0447560023951301</v>
      </c>
      <c r="L74" s="213" t="e">
        <f aca="false">SUM(D74:K74)</f>
        <v>#REF!</v>
      </c>
      <c r="N74" s="218" t="n">
        <f aca="false">Inputs!E74</f>
        <v>3.9535</v>
      </c>
      <c r="O74" s="218" t="n">
        <f aca="false">Inputs!L74</f>
        <v>0.0410000000000004</v>
      </c>
      <c r="Q74" s="234" t="n">
        <f aca="false">Inputs!F74</f>
        <v>0.24</v>
      </c>
      <c r="R74" s="234" t="n">
        <f aca="false">Inputs!N74</f>
        <v>0</v>
      </c>
    </row>
    <row r="75" customFormat="false" ht="15.75" hidden="false" customHeight="false" outlineLevel="0" collapsed="false">
      <c r="A75" s="162" t="e">
        <f aca="false">MATCH(C75,Options!$C:$C,0)</f>
        <v>#N/A</v>
      </c>
      <c r="B75" s="162" t="e">
        <f aca="false">MATCH(C75,Swaps!$C:$C,0)</f>
        <v>#N/A</v>
      </c>
      <c r="C75" s="163" t="n">
        <f aca="false">Inputs!C75</f>
        <v>39356</v>
      </c>
      <c r="D75" s="214" t="n">
        <f aca="false">Inputs!BI75</f>
        <v>0.493369502500005</v>
      </c>
      <c r="E75" s="214" t="n">
        <v>0</v>
      </c>
      <c r="F75" s="214" t="n">
        <f aca="true">IF(ISERROR(B75),0,OFFSET(Swaps!$C$1,B75+H$1,0))</f>
        <v>0</v>
      </c>
      <c r="G75" s="214" t="n">
        <f aca="true">+IF(ISERROR(A75),0,OFFSET(Options!$C$1,A75+G$1,0))</f>
        <v>0</v>
      </c>
      <c r="H75" s="214" t="e">
        <f aca="false">Inputs!BJ75</f>
        <v>#REF!</v>
      </c>
      <c r="I75" s="214" t="e">
        <f aca="false">Inputs!BK75</f>
        <v>#REF!</v>
      </c>
      <c r="J75" s="214" t="e">
        <f aca="false">Inputs!BM75</f>
        <v>#REF!</v>
      </c>
      <c r="K75" s="214" t="n">
        <f aca="false">Inputs!BL75</f>
        <v>0.0447560023951301</v>
      </c>
      <c r="L75" s="213" t="e">
        <f aca="false">SUM(D75:K75)</f>
        <v>#REF!</v>
      </c>
      <c r="N75" s="218" t="n">
        <f aca="false">Inputs!E75</f>
        <v>3.9685</v>
      </c>
      <c r="O75" s="218" t="n">
        <f aca="false">Inputs!L75</f>
        <v>0.0410000000000004</v>
      </c>
      <c r="Q75" s="234" t="n">
        <f aca="false">Inputs!F75</f>
        <v>0.24</v>
      </c>
      <c r="R75" s="234" t="n">
        <f aca="false">Inputs!N75</f>
        <v>0</v>
      </c>
    </row>
    <row r="76" customFormat="false" ht="15.75" hidden="false" customHeight="false" outlineLevel="0" collapsed="false">
      <c r="A76" s="162" t="e">
        <f aca="false">MATCH(C76,Options!$C:$C,0)</f>
        <v>#N/A</v>
      </c>
      <c r="B76" s="162" t="e">
        <f aca="false">MATCH(C76,Swaps!$C:$C,0)</f>
        <v>#N/A</v>
      </c>
      <c r="C76" s="163" t="n">
        <f aca="false">Inputs!C76</f>
        <v>39387</v>
      </c>
      <c r="D76" s="214" t="n">
        <f aca="false">Inputs!BI76</f>
        <v>0.474993749399994</v>
      </c>
      <c r="E76" s="214" t="n">
        <v>0</v>
      </c>
      <c r="F76" s="214" t="n">
        <f aca="true">IF(ISERROR(B76),0,OFFSET(Swaps!$C$1,B76+H$1,0))</f>
        <v>0</v>
      </c>
      <c r="G76" s="214" t="n">
        <f aca="true">+IF(ISERROR(A76),0,OFFSET(Options!$C$1,A76+G$1,0))</f>
        <v>0</v>
      </c>
      <c r="H76" s="214" t="e">
        <f aca="false">Inputs!BJ76</f>
        <v>#REF!</v>
      </c>
      <c r="I76" s="214" t="e">
        <f aca="false">Inputs!BK76</f>
        <v>#REF!</v>
      </c>
      <c r="J76" s="214" t="e">
        <f aca="false">Inputs!BM76</f>
        <v>#REF!</v>
      </c>
      <c r="K76" s="214" t="n">
        <f aca="false">Inputs!BL76</f>
        <v>0.0447560023951301</v>
      </c>
      <c r="L76" s="213" t="e">
        <f aca="false">SUM(D76:K76)</f>
        <v>#REF!</v>
      </c>
      <c r="N76" s="218" t="n">
        <f aca="false">Inputs!E76</f>
        <v>4.1255</v>
      </c>
      <c r="O76" s="218" t="n">
        <f aca="false">Inputs!L76</f>
        <v>0.0409999999999995</v>
      </c>
      <c r="Q76" s="234" t="n">
        <f aca="false">Inputs!F76</f>
        <v>0.24</v>
      </c>
      <c r="R76" s="234" t="n">
        <f aca="false">Inputs!N76</f>
        <v>0</v>
      </c>
    </row>
    <row r="77" customFormat="false" ht="15.75" hidden="false" customHeight="false" outlineLevel="0" collapsed="false">
      <c r="A77" s="162" t="e">
        <f aca="false">MATCH(C77,Options!$C:$C,0)</f>
        <v>#N/A</v>
      </c>
      <c r="B77" s="162" t="e">
        <f aca="false">MATCH(C77,Swaps!$C:$C,0)</f>
        <v>#N/A</v>
      </c>
      <c r="C77" s="201" t="n">
        <f aca="false">Inputs!C77</f>
        <v>39417</v>
      </c>
      <c r="D77" s="223" t="n">
        <f aca="false">Inputs!BI77</f>
        <v>0.488369573000004</v>
      </c>
      <c r="E77" s="223" t="n">
        <v>0</v>
      </c>
      <c r="F77" s="223" t="n">
        <f aca="true">IF(ISERROR(B77),0,OFFSET(Swaps!$C$1,B77+H$1,0))</f>
        <v>0</v>
      </c>
      <c r="G77" s="223" t="n">
        <f aca="true">+IF(ISERROR(A77),0,OFFSET(Options!$C$1,A77+G$1,0))</f>
        <v>0</v>
      </c>
      <c r="H77" s="223" t="e">
        <f aca="false">Inputs!BJ77</f>
        <v>#REF!</v>
      </c>
      <c r="I77" s="223" t="e">
        <f aca="false">Inputs!BK77</f>
        <v>#REF!</v>
      </c>
      <c r="J77" s="223" t="e">
        <f aca="false">Inputs!BM77</f>
        <v>#REF!</v>
      </c>
      <c r="K77" s="223" t="n">
        <f aca="false">Inputs!BL77</f>
        <v>0.0447560023951301</v>
      </c>
      <c r="L77" s="204" t="e">
        <f aca="false">SUM(D77:K77)</f>
        <v>#REF!</v>
      </c>
      <c r="M77" s="240"/>
      <c r="N77" s="208" t="n">
        <f aca="false">Inputs!E77</f>
        <v>4.2855</v>
      </c>
      <c r="O77" s="208" t="n">
        <f aca="false">Inputs!L77</f>
        <v>0.0410000000000004</v>
      </c>
      <c r="P77" s="241"/>
      <c r="Q77" s="242" t="n">
        <f aca="false">Inputs!F77</f>
        <v>0.24</v>
      </c>
      <c r="R77" s="242" t="n">
        <f aca="false">Inputs!N77</f>
        <v>0</v>
      </c>
    </row>
    <row r="78" customFormat="false" ht="15.75" hidden="false" customHeight="false" outlineLevel="0" collapsed="false">
      <c r="A78" s="162" t="e">
        <f aca="false">MATCH(C78,Options!$C:$C,0)</f>
        <v>#N/A</v>
      </c>
      <c r="B78" s="162" t="e">
        <f aca="false">MATCH(C78,Swaps!$C:$C,0)</f>
        <v>#N/A</v>
      </c>
      <c r="C78" s="163" t="n">
        <f aca="false">Inputs!C78</f>
        <v>39448</v>
      </c>
      <c r="D78" s="214" t="n">
        <f aca="false">Inputs!BI78</f>
        <v>0</v>
      </c>
      <c r="E78" s="214" t="n">
        <v>0</v>
      </c>
      <c r="F78" s="214" t="n">
        <f aca="true">IF(ISERROR(B78),0,OFFSET(Swaps!$C$1,B78+H$1,0))</f>
        <v>0</v>
      </c>
      <c r="G78" s="214" t="n">
        <f aca="true">+IF(ISERROR(A78),0,OFFSET(Options!$C$1,A78+G$1,0))</f>
        <v>0</v>
      </c>
      <c r="H78" s="214" t="e">
        <f aca="false">Inputs!BJ78</f>
        <v>#REF!</v>
      </c>
      <c r="I78" s="214" t="e">
        <f aca="false">Inputs!BK78</f>
        <v>#REF!</v>
      </c>
      <c r="J78" s="214" t="e">
        <f aca="false">Inputs!BM78</f>
        <v>#REF!</v>
      </c>
      <c r="K78" s="214" t="n">
        <f aca="false">Inputs!BL78</f>
        <v>0</v>
      </c>
      <c r="L78" s="213" t="e">
        <f aca="false">SUM(D78:K78)</f>
        <v>#REF!</v>
      </c>
      <c r="N78" s="218" t="n">
        <f aca="false">Inputs!E78</f>
        <v>4.308</v>
      </c>
      <c r="O78" s="218" t="n">
        <f aca="false">Inputs!L78</f>
        <v>0.0409999999999995</v>
      </c>
      <c r="Q78" s="234" t="n">
        <f aca="false">Inputs!F78</f>
        <v>0.24</v>
      </c>
      <c r="R78" s="234" t="n">
        <f aca="false">Inputs!N78</f>
        <v>0</v>
      </c>
    </row>
    <row r="79" customFormat="false" ht="15.75" hidden="false" customHeight="false" outlineLevel="0" collapsed="false">
      <c r="A79" s="162" t="e">
        <f aca="false">MATCH(C79,Options!$C:$C,0)</f>
        <v>#N/A</v>
      </c>
      <c r="B79" s="162" t="e">
        <f aca="false">MATCH(C79,Swaps!$C:$C,0)</f>
        <v>#N/A</v>
      </c>
      <c r="C79" s="163" t="n">
        <f aca="false">Inputs!C79</f>
        <v>39479</v>
      </c>
      <c r="D79" s="214" t="n">
        <f aca="false">Inputs!BI79</f>
        <v>0</v>
      </c>
      <c r="E79" s="214" t="n">
        <v>0</v>
      </c>
      <c r="F79" s="214" t="n">
        <f aca="true">IF(ISERROR(B79),0,OFFSET(Swaps!$C$1,B79+H$1,0))</f>
        <v>0</v>
      </c>
      <c r="G79" s="214" t="n">
        <f aca="true">+IF(ISERROR(A79),0,OFFSET(Options!$C$1,A79+G$1,0))</f>
        <v>0</v>
      </c>
      <c r="H79" s="214" t="e">
        <f aca="false">Inputs!BJ79</f>
        <v>#REF!</v>
      </c>
      <c r="I79" s="214" t="e">
        <f aca="false">Inputs!BK79</f>
        <v>#REF!</v>
      </c>
      <c r="J79" s="214" t="e">
        <f aca="false">Inputs!BM79</f>
        <v>#REF!</v>
      </c>
      <c r="K79" s="214" t="n">
        <f aca="false">Inputs!BL79</f>
        <v>0</v>
      </c>
      <c r="L79" s="213" t="e">
        <f aca="false">SUM(D79:K79)</f>
        <v>#REF!</v>
      </c>
      <c r="N79" s="218" t="n">
        <f aca="false">Inputs!E79</f>
        <v>4.224</v>
      </c>
      <c r="O79" s="218" t="n">
        <f aca="false">Inputs!L79</f>
        <v>0.0410000000000004</v>
      </c>
      <c r="Q79" s="234" t="n">
        <f aca="false">Inputs!F79</f>
        <v>0.24</v>
      </c>
      <c r="R79" s="234" t="n">
        <f aca="false">Inputs!N79</f>
        <v>0</v>
      </c>
    </row>
    <row r="80" customFormat="false" ht="15.75" hidden="false" customHeight="false" outlineLevel="0" collapsed="false">
      <c r="A80" s="162" t="e">
        <f aca="false">MATCH(C80,Options!$C:$C,0)</f>
        <v>#N/A</v>
      </c>
      <c r="B80" s="162" t="e">
        <f aca="false">MATCH(C80,Swaps!$C:$C,0)</f>
        <v>#N/A</v>
      </c>
      <c r="C80" s="163" t="n">
        <f aca="false">Inputs!C80</f>
        <v>39508</v>
      </c>
      <c r="D80" s="214" t="n">
        <f aca="false">Inputs!BI80</f>
        <v>0</v>
      </c>
      <c r="E80" s="214" t="n">
        <v>0</v>
      </c>
      <c r="F80" s="214" t="n">
        <f aca="true">IF(ISERROR(B80),0,OFFSET(Swaps!$C$1,B80+H$1,0))</f>
        <v>0</v>
      </c>
      <c r="G80" s="214" t="n">
        <f aca="true">+IF(ISERROR(A80),0,OFFSET(Options!$C$1,A80+G$1,0))</f>
        <v>0</v>
      </c>
      <c r="H80" s="214" t="e">
        <f aca="false">Inputs!BJ80</f>
        <v>#REF!</v>
      </c>
      <c r="I80" s="214" t="e">
        <f aca="false">Inputs!BK80</f>
        <v>#REF!</v>
      </c>
      <c r="J80" s="214" t="e">
        <f aca="false">Inputs!BM80</f>
        <v>#REF!</v>
      </c>
      <c r="K80" s="214" t="n">
        <f aca="false">Inputs!BL80</f>
        <v>0</v>
      </c>
      <c r="L80" s="213" t="e">
        <f aca="false">SUM(D80:K80)</f>
        <v>#REF!</v>
      </c>
      <c r="N80" s="218" t="n">
        <f aca="false">Inputs!E80</f>
        <v>4.089</v>
      </c>
      <c r="O80" s="218" t="n">
        <f aca="false">Inputs!L80</f>
        <v>0.0410000000000004</v>
      </c>
      <c r="Q80" s="234" t="n">
        <f aca="false">Inputs!F80</f>
        <v>0.235</v>
      </c>
      <c r="R80" s="234" t="n">
        <f aca="false">Inputs!N80</f>
        <v>0</v>
      </c>
    </row>
    <row r="81" customFormat="false" ht="15.75" hidden="false" customHeight="false" outlineLevel="0" collapsed="false">
      <c r="A81" s="162" t="e">
        <f aca="false">MATCH(C81,Options!$C:$C,0)</f>
        <v>#N/A</v>
      </c>
      <c r="B81" s="162" t="e">
        <f aca="false">MATCH(C81,Swaps!$C:$C,0)</f>
        <v>#N/A</v>
      </c>
      <c r="C81" s="163" t="n">
        <f aca="false">Inputs!C81</f>
        <v>39539</v>
      </c>
      <c r="D81" s="214" t="n">
        <f aca="false">Inputs!BI81</f>
        <v>0</v>
      </c>
      <c r="E81" s="214" t="n">
        <v>0</v>
      </c>
      <c r="F81" s="214" t="n">
        <f aca="true">IF(ISERROR(B81),0,OFFSET(Swaps!$C$1,B81+H$1,0))</f>
        <v>0</v>
      </c>
      <c r="G81" s="214" t="n">
        <f aca="true">+IF(ISERROR(A81),0,OFFSET(Options!$C$1,A81+G$1,0))</f>
        <v>0</v>
      </c>
      <c r="H81" s="214" t="e">
        <f aca="false">Inputs!BJ81</f>
        <v>#REF!</v>
      </c>
      <c r="I81" s="214" t="e">
        <f aca="false">Inputs!BK81</f>
        <v>#REF!</v>
      </c>
      <c r="J81" s="214" t="e">
        <f aca="false">Inputs!BM81</f>
        <v>#REF!</v>
      </c>
      <c r="K81" s="214" t="n">
        <f aca="false">Inputs!BL81</f>
        <v>0</v>
      </c>
      <c r="L81" s="213" t="e">
        <f aca="false">SUM(D81:K81)</f>
        <v>#REF!</v>
      </c>
      <c r="N81" s="218" t="n">
        <f aca="false">Inputs!E81</f>
        <v>3.939</v>
      </c>
      <c r="O81" s="218" t="n">
        <f aca="false">Inputs!L81</f>
        <v>0.0410000000000004</v>
      </c>
      <c r="Q81" s="234" t="n">
        <f aca="false">Inputs!F81</f>
        <v>0.23</v>
      </c>
      <c r="R81" s="234" t="n">
        <f aca="false">Inputs!N81</f>
        <v>0</v>
      </c>
    </row>
    <row r="82" customFormat="false" ht="15.75" hidden="false" customHeight="false" outlineLevel="0" collapsed="false">
      <c r="A82" s="162" t="e">
        <f aca="false">MATCH(C82,Options!$C:$C,0)</f>
        <v>#N/A</v>
      </c>
      <c r="B82" s="162" t="e">
        <f aca="false">MATCH(C82,Swaps!$C:$C,0)</f>
        <v>#N/A</v>
      </c>
      <c r="C82" s="163" t="n">
        <f aca="false">Inputs!C82</f>
        <v>39569</v>
      </c>
      <c r="D82" s="214" t="n">
        <f aca="false">Inputs!BI82</f>
        <v>0</v>
      </c>
      <c r="E82" s="214" t="n">
        <v>0</v>
      </c>
      <c r="F82" s="214" t="n">
        <f aca="true">IF(ISERROR(B82),0,OFFSET(Swaps!$C$1,B82+H$1,0))</f>
        <v>0</v>
      </c>
      <c r="G82" s="214" t="n">
        <f aca="true">+IF(ISERROR(A82),0,OFFSET(Options!$C$1,A82+G$1,0))</f>
        <v>0</v>
      </c>
      <c r="H82" s="214" t="e">
        <f aca="false">Inputs!BJ82</f>
        <v>#REF!</v>
      </c>
      <c r="I82" s="214" t="e">
        <f aca="false">Inputs!BK82</f>
        <v>#REF!</v>
      </c>
      <c r="J82" s="214" t="e">
        <f aca="false">Inputs!BM82</f>
        <v>#REF!</v>
      </c>
      <c r="K82" s="214" t="n">
        <f aca="false">Inputs!BL82</f>
        <v>0</v>
      </c>
      <c r="L82" s="213" t="e">
        <f aca="false">SUM(D82:K82)</f>
        <v>#REF!</v>
      </c>
      <c r="N82" s="218" t="n">
        <f aca="false">Inputs!E82</f>
        <v>3.943</v>
      </c>
      <c r="O82" s="218" t="n">
        <f aca="false">Inputs!L82</f>
        <v>0.0410000000000004</v>
      </c>
      <c r="Q82" s="234" t="n">
        <f aca="false">Inputs!F82</f>
        <v>0.23</v>
      </c>
      <c r="R82" s="234" t="n">
        <f aca="false">Inputs!N82</f>
        <v>0</v>
      </c>
    </row>
    <row r="83" customFormat="false" ht="15.75" hidden="false" customHeight="false" outlineLevel="0" collapsed="false">
      <c r="A83" s="162" t="e">
        <f aca="false">MATCH(C83,Options!$C:$C,0)</f>
        <v>#N/A</v>
      </c>
      <c r="B83" s="162" t="e">
        <f aca="false">MATCH(C83,Swaps!$C:$C,0)</f>
        <v>#N/A</v>
      </c>
      <c r="C83" s="163" t="n">
        <f aca="false">Inputs!C83</f>
        <v>39600</v>
      </c>
      <c r="D83" s="214" t="n">
        <f aca="false">Inputs!BI83</f>
        <v>-4.09999999999999E-009</v>
      </c>
      <c r="E83" s="214" t="n">
        <v>0</v>
      </c>
      <c r="F83" s="214" t="n">
        <f aca="true">IF(ISERROR(B83),0,OFFSET(Swaps!$C$1,B83+H$1,0))</f>
        <v>0</v>
      </c>
      <c r="G83" s="214" t="n">
        <f aca="true">+IF(ISERROR(A83),0,OFFSET(Options!$C$1,A83+G$1,0))</f>
        <v>0</v>
      </c>
      <c r="H83" s="214" t="e">
        <f aca="false">Inputs!BJ83</f>
        <v>#REF!</v>
      </c>
      <c r="I83" s="214" t="e">
        <f aca="false">Inputs!BK83</f>
        <v>#REF!</v>
      </c>
      <c r="J83" s="214" t="e">
        <f aca="false">Inputs!BM83</f>
        <v>#REF!</v>
      </c>
      <c r="K83" s="214" t="n">
        <f aca="false">Inputs!BL83</f>
        <v>0</v>
      </c>
      <c r="L83" s="213" t="e">
        <f aca="false">SUM(D83:K83)</f>
        <v>#REF!</v>
      </c>
      <c r="N83" s="218" t="n">
        <f aca="false">Inputs!E83</f>
        <v>3.983</v>
      </c>
      <c r="O83" s="218" t="n">
        <f aca="false">Inputs!L83</f>
        <v>0.0409999999999999</v>
      </c>
      <c r="Q83" s="234" t="n">
        <f aca="false">Inputs!F83</f>
        <v>0.23</v>
      </c>
      <c r="R83" s="234" t="n">
        <f aca="false">Inputs!N83</f>
        <v>0</v>
      </c>
    </row>
    <row r="84" customFormat="false" ht="15.75" hidden="false" customHeight="false" outlineLevel="0" collapsed="false">
      <c r="A84" s="162" t="e">
        <f aca="false">MATCH(C84,Options!$C:$C,0)</f>
        <v>#N/A</v>
      </c>
      <c r="B84" s="162" t="e">
        <f aca="false">MATCH(C84,Swaps!$C:$C,0)</f>
        <v>#N/A</v>
      </c>
      <c r="C84" s="163" t="n">
        <f aca="false">Inputs!C84</f>
        <v>39630</v>
      </c>
      <c r="D84" s="214" t="n">
        <f aca="false">Inputs!BI84</f>
        <v>0</v>
      </c>
      <c r="E84" s="214" t="n">
        <v>0</v>
      </c>
      <c r="F84" s="214" t="n">
        <f aca="true">IF(ISERROR(B84),0,OFFSET(Swaps!$C$1,B84+H$1,0))</f>
        <v>0</v>
      </c>
      <c r="G84" s="214" t="n">
        <f aca="true">+IF(ISERROR(A84),0,OFFSET(Options!$C$1,A84+G$1,0))</f>
        <v>0</v>
      </c>
      <c r="H84" s="214" t="e">
        <f aca="false">Inputs!BJ84</f>
        <v>#REF!</v>
      </c>
      <c r="I84" s="214" t="e">
        <f aca="false">Inputs!BK84</f>
        <v>#REF!</v>
      </c>
      <c r="J84" s="214" t="e">
        <f aca="false">Inputs!BM84</f>
        <v>#REF!</v>
      </c>
      <c r="K84" s="214" t="n">
        <f aca="false">Inputs!BL84</f>
        <v>0</v>
      </c>
      <c r="L84" s="213" t="e">
        <f aca="false">SUM(D84:K84)</f>
        <v>#REF!</v>
      </c>
      <c r="N84" s="218" t="n">
        <f aca="false">Inputs!E84</f>
        <v>4.028</v>
      </c>
      <c r="O84" s="218" t="n">
        <f aca="false">Inputs!L84</f>
        <v>0.0410000000000004</v>
      </c>
      <c r="Q84" s="234" t="n">
        <f aca="false">Inputs!F84</f>
        <v>0.23</v>
      </c>
      <c r="R84" s="234" t="n">
        <f aca="false">Inputs!N84</f>
        <v>0</v>
      </c>
    </row>
    <row r="85" customFormat="false" ht="15.75" hidden="false" customHeight="false" outlineLevel="0" collapsed="false">
      <c r="A85" s="162" t="e">
        <f aca="false">MATCH(C85,Options!$C:$C,0)</f>
        <v>#N/A</v>
      </c>
      <c r="B85" s="162" t="e">
        <f aca="false">MATCH(C85,Swaps!$C:$C,0)</f>
        <v>#N/A</v>
      </c>
      <c r="C85" s="163" t="n">
        <f aca="false">Inputs!C85</f>
        <v>39661</v>
      </c>
      <c r="D85" s="214" t="n">
        <f aca="false">Inputs!BI85</f>
        <v>-4.10000000000004E-009</v>
      </c>
      <c r="E85" s="214" t="n">
        <v>0</v>
      </c>
      <c r="F85" s="214" t="n">
        <f aca="true">IF(ISERROR(B85),0,OFFSET(Swaps!$C$1,B85+H$1,0))</f>
        <v>0</v>
      </c>
      <c r="G85" s="214" t="n">
        <f aca="true">+IF(ISERROR(A85),0,OFFSET(Options!$C$1,A85+G$1,0))</f>
        <v>0</v>
      </c>
      <c r="H85" s="214" t="e">
        <f aca="false">Inputs!BJ85</f>
        <v>#REF!</v>
      </c>
      <c r="I85" s="214" t="e">
        <f aca="false">Inputs!BK85</f>
        <v>#REF!</v>
      </c>
      <c r="J85" s="214" t="e">
        <f aca="false">Inputs!BM85</f>
        <v>#REF!</v>
      </c>
      <c r="K85" s="214" t="n">
        <f aca="false">Inputs!BL85</f>
        <v>0</v>
      </c>
      <c r="L85" s="213" t="e">
        <f aca="false">SUM(D85:K85)</f>
        <v>#REF!</v>
      </c>
      <c r="N85" s="218" t="n">
        <f aca="false">Inputs!E85</f>
        <v>4.067</v>
      </c>
      <c r="O85" s="218" t="n">
        <f aca="false">Inputs!L85</f>
        <v>0.0410000000000004</v>
      </c>
      <c r="Q85" s="234" t="n">
        <f aca="false">Inputs!F85</f>
        <v>0.23</v>
      </c>
      <c r="R85" s="234" t="n">
        <f aca="false">Inputs!N85</f>
        <v>0</v>
      </c>
    </row>
    <row r="86" customFormat="false" ht="15.75" hidden="false" customHeight="false" outlineLevel="0" collapsed="false">
      <c r="A86" s="162" t="e">
        <f aca="false">MATCH(C86,Options!$C:$C,0)</f>
        <v>#N/A</v>
      </c>
      <c r="B86" s="162" t="e">
        <f aca="false">MATCH(C86,Swaps!$C:$C,0)</f>
        <v>#N/A</v>
      </c>
      <c r="C86" s="163" t="n">
        <f aca="false">Inputs!C86</f>
        <v>39692</v>
      </c>
      <c r="D86" s="214" t="n">
        <f aca="false">Inputs!BI86</f>
        <v>0</v>
      </c>
      <c r="E86" s="214" t="n">
        <v>0</v>
      </c>
      <c r="F86" s="214" t="n">
        <f aca="true">IF(ISERROR(B86),0,OFFSET(Swaps!$C$1,B86+H$1,0))</f>
        <v>0</v>
      </c>
      <c r="G86" s="214" t="n">
        <f aca="true">+IF(ISERROR(A86),0,OFFSET(Options!$C$1,A86+G$1,0))</f>
        <v>0</v>
      </c>
      <c r="H86" s="214" t="e">
        <f aca="false">Inputs!BJ86</f>
        <v>#REF!</v>
      </c>
      <c r="I86" s="214" t="e">
        <f aca="false">Inputs!BK86</f>
        <v>#REF!</v>
      </c>
      <c r="J86" s="214" t="e">
        <f aca="false">Inputs!BM86</f>
        <v>#REF!</v>
      </c>
      <c r="K86" s="214" t="n">
        <f aca="false">Inputs!BL86</f>
        <v>0</v>
      </c>
      <c r="L86" s="213" t="e">
        <f aca="false">SUM(D86:K86)</f>
        <v>#REF!</v>
      </c>
      <c r="N86" s="218" t="n">
        <f aca="false">Inputs!E86</f>
        <v>4.056</v>
      </c>
      <c r="O86" s="218" t="n">
        <f aca="false">Inputs!L86</f>
        <v>0.0410000000000004</v>
      </c>
      <c r="Q86" s="234" t="n">
        <f aca="false">Inputs!F86</f>
        <v>0.23</v>
      </c>
      <c r="R86" s="234" t="n">
        <f aca="false">Inputs!N86</f>
        <v>0</v>
      </c>
    </row>
    <row r="87" customFormat="false" ht="15.75" hidden="false" customHeight="false" outlineLevel="0" collapsed="false">
      <c r="A87" s="162" t="e">
        <f aca="false">MATCH(C87,Options!$C:$C,0)</f>
        <v>#N/A</v>
      </c>
      <c r="B87" s="162" t="e">
        <f aca="false">MATCH(C87,Swaps!$C:$C,0)</f>
        <v>#N/A</v>
      </c>
      <c r="C87" s="163" t="n">
        <f aca="false">Inputs!C87</f>
        <v>39722</v>
      </c>
      <c r="D87" s="214" t="n">
        <f aca="false">Inputs!BI87</f>
        <v>0</v>
      </c>
      <c r="E87" s="214" t="n">
        <v>0</v>
      </c>
      <c r="F87" s="214" t="n">
        <f aca="true">IF(ISERROR(B87),0,OFFSET(Swaps!$C$1,B87+H$1,0))</f>
        <v>0</v>
      </c>
      <c r="G87" s="214" t="n">
        <f aca="true">+IF(ISERROR(A87),0,OFFSET(Options!$C$1,A87+G$1,0))</f>
        <v>0</v>
      </c>
      <c r="H87" s="214" t="e">
        <f aca="false">Inputs!BJ87</f>
        <v>#REF!</v>
      </c>
      <c r="I87" s="214" t="e">
        <f aca="false">Inputs!BK87</f>
        <v>#REF!</v>
      </c>
      <c r="J87" s="214" t="e">
        <f aca="false">Inputs!BM87</f>
        <v>#REF!</v>
      </c>
      <c r="K87" s="214" t="n">
        <f aca="false">Inputs!BL87</f>
        <v>0</v>
      </c>
      <c r="L87" s="213" t="e">
        <f aca="false">SUM(D87:K87)</f>
        <v>#REF!</v>
      </c>
      <c r="N87" s="218" t="n">
        <f aca="false">Inputs!E87</f>
        <v>4.071</v>
      </c>
      <c r="O87" s="218" t="n">
        <f aca="false">Inputs!L87</f>
        <v>0.0410000000000004</v>
      </c>
      <c r="Q87" s="234" t="n">
        <f aca="false">Inputs!F87</f>
        <v>0.23</v>
      </c>
      <c r="R87" s="234" t="n">
        <f aca="false">Inputs!N87</f>
        <v>0</v>
      </c>
    </row>
    <row r="88" customFormat="false" ht="15.75" hidden="false" customHeight="false" outlineLevel="0" collapsed="false">
      <c r="A88" s="162" t="e">
        <f aca="false">MATCH(C88,Options!$C:$C,0)</f>
        <v>#N/A</v>
      </c>
      <c r="B88" s="162" t="e">
        <f aca="false">MATCH(C88,Swaps!$C:$C,0)</f>
        <v>#N/A</v>
      </c>
      <c r="C88" s="163" t="n">
        <f aca="false">Inputs!C88</f>
        <v>39753</v>
      </c>
      <c r="D88" s="214" t="n">
        <f aca="false">Inputs!BI88</f>
        <v>-4.09999999999995E-009</v>
      </c>
      <c r="E88" s="214" t="n">
        <v>0</v>
      </c>
      <c r="F88" s="214" t="n">
        <f aca="true">IF(ISERROR(B88),0,OFFSET(Swaps!$C$1,B88+H$1,0))</f>
        <v>0</v>
      </c>
      <c r="G88" s="214" t="n">
        <f aca="true">+IF(ISERROR(A88),0,OFFSET(Options!$C$1,A88+G$1,0))</f>
        <v>0</v>
      </c>
      <c r="H88" s="214" t="e">
        <f aca="false">Inputs!BJ88</f>
        <v>#REF!</v>
      </c>
      <c r="I88" s="214" t="e">
        <f aca="false">Inputs!BK88</f>
        <v>#REF!</v>
      </c>
      <c r="J88" s="214" t="e">
        <f aca="false">Inputs!BM88</f>
        <v>#REF!</v>
      </c>
      <c r="K88" s="214" t="n">
        <f aca="false">Inputs!BL88</f>
        <v>0</v>
      </c>
      <c r="L88" s="213" t="e">
        <f aca="false">SUM(D88:K88)</f>
        <v>#REF!</v>
      </c>
      <c r="N88" s="218" t="n">
        <f aca="false">Inputs!E88</f>
        <v>4.228</v>
      </c>
      <c r="O88" s="218" t="n">
        <f aca="false">Inputs!L88</f>
        <v>0.0409999999999995</v>
      </c>
      <c r="Q88" s="234" t="n">
        <f aca="false">Inputs!F88</f>
        <v>0.23</v>
      </c>
      <c r="R88" s="234" t="n">
        <f aca="false">Inputs!N88</f>
        <v>0</v>
      </c>
    </row>
    <row r="89" customFormat="false" ht="15.75" hidden="false" customHeight="false" outlineLevel="0" collapsed="false">
      <c r="A89" s="162" t="e">
        <f aca="false">MATCH(C89,Options!$C:$C,0)</f>
        <v>#N/A</v>
      </c>
      <c r="B89" s="162" t="e">
        <f aca="false">MATCH(C89,Swaps!$C:$C,0)</f>
        <v>#N/A</v>
      </c>
      <c r="C89" s="201" t="n">
        <f aca="false">Inputs!C89</f>
        <v>39783</v>
      </c>
      <c r="D89" s="223" t="n">
        <f aca="false">Inputs!BI89</f>
        <v>0</v>
      </c>
      <c r="E89" s="223" t="n">
        <v>0</v>
      </c>
      <c r="F89" s="223" t="n">
        <f aca="true">IF(ISERROR(B89),0,OFFSET(Swaps!$C$1,B89+H$1,0))</f>
        <v>0</v>
      </c>
      <c r="G89" s="223" t="n">
        <f aca="true">+IF(ISERROR(A89),0,OFFSET(Options!$C$1,A89+G$1,0))</f>
        <v>0</v>
      </c>
      <c r="H89" s="223" t="e">
        <f aca="false">Inputs!BJ89</f>
        <v>#REF!</v>
      </c>
      <c r="I89" s="223" t="e">
        <f aca="false">Inputs!BK89</f>
        <v>#REF!</v>
      </c>
      <c r="J89" s="223" t="e">
        <f aca="false">Inputs!BM89</f>
        <v>#REF!</v>
      </c>
      <c r="K89" s="223" t="n">
        <f aca="false">Inputs!BL89</f>
        <v>0</v>
      </c>
      <c r="L89" s="204" t="e">
        <f aca="false">SUM(D89:K89)</f>
        <v>#REF!</v>
      </c>
      <c r="M89" s="240"/>
      <c r="N89" s="208" t="n">
        <f aca="false">Inputs!E89</f>
        <v>4.388</v>
      </c>
      <c r="O89" s="208" t="n">
        <f aca="false">Inputs!L89</f>
        <v>0.0410000000000004</v>
      </c>
      <c r="P89" s="241"/>
      <c r="Q89" s="242" t="n">
        <f aca="false">Inputs!F89</f>
        <v>0.23</v>
      </c>
      <c r="R89" s="242" t="n">
        <f aca="false">Inputs!N89</f>
        <v>0</v>
      </c>
    </row>
    <row r="90" customFormat="false" ht="15.75" hidden="false" customHeight="false" outlineLevel="0" collapsed="false">
      <c r="A90" s="162" t="e">
        <f aca="false">MATCH(C90,Options!$C:$C,0)</f>
        <v>#N/A</v>
      </c>
      <c r="B90" s="162" t="e">
        <f aca="false">MATCH(C90,Swaps!$C:$C,0)</f>
        <v>#N/A</v>
      </c>
      <c r="C90" s="163" t="n">
        <f aca="false">Inputs!C90</f>
        <v>39814</v>
      </c>
      <c r="D90" s="214" t="n">
        <f aca="false">Inputs!BI90</f>
        <v>-4.10000000000004E-009</v>
      </c>
      <c r="E90" s="214" t="n">
        <v>0</v>
      </c>
      <c r="F90" s="214" t="n">
        <f aca="true">IF(ISERROR(B90),0,OFFSET(Swaps!$C$1,B90+H$1,0))</f>
        <v>0</v>
      </c>
      <c r="G90" s="214" t="n">
        <f aca="true">+IF(ISERROR(A90),0,OFFSET(Options!$C$1,A90+G$1,0))</f>
        <v>0</v>
      </c>
      <c r="H90" s="214" t="e">
        <f aca="false">Inputs!BJ90</f>
        <v>#REF!</v>
      </c>
      <c r="I90" s="214" t="e">
        <f aca="false">Inputs!BK90</f>
        <v>#REF!</v>
      </c>
      <c r="J90" s="214" t="e">
        <f aca="false">Inputs!BM90</f>
        <v>#REF!</v>
      </c>
      <c r="K90" s="214" t="n">
        <f aca="false">Inputs!BL90</f>
        <v>0</v>
      </c>
      <c r="L90" s="213" t="e">
        <f aca="false">SUM(D90:K90)</f>
        <v>#REF!</v>
      </c>
      <c r="N90" s="218" t="n">
        <f aca="false">Inputs!E90</f>
        <v>4.413</v>
      </c>
      <c r="O90" s="218" t="n">
        <f aca="false">Inputs!L90</f>
        <v>0.0410000000000004</v>
      </c>
      <c r="Q90" s="234" t="n">
        <f aca="false">Inputs!F90</f>
        <v>0.23</v>
      </c>
      <c r="R90" s="234" t="n">
        <f aca="false">Inputs!N90</f>
        <v>0</v>
      </c>
    </row>
    <row r="91" customFormat="false" ht="15.75" hidden="false" customHeight="false" outlineLevel="0" collapsed="false">
      <c r="A91" s="162" t="e">
        <f aca="false">MATCH(C91,Options!$C:$C,0)</f>
        <v>#N/A</v>
      </c>
      <c r="B91" s="162" t="e">
        <f aca="false">MATCH(C91,Swaps!$C:$C,0)</f>
        <v>#N/A</v>
      </c>
      <c r="C91" s="163" t="n">
        <f aca="false">Inputs!C91</f>
        <v>39845</v>
      </c>
      <c r="D91" s="214" t="n">
        <f aca="false">Inputs!BI91</f>
        <v>4.10000000000004E-009</v>
      </c>
      <c r="E91" s="214" t="n">
        <v>0</v>
      </c>
      <c r="F91" s="214" t="n">
        <f aca="true">IF(ISERROR(B91),0,OFFSET(Swaps!$C$1,B91+H$1,0))</f>
        <v>0</v>
      </c>
      <c r="G91" s="214" t="n">
        <f aca="true">+IF(ISERROR(A91),0,OFFSET(Options!$C$1,A91+G$1,0))</f>
        <v>0</v>
      </c>
      <c r="H91" s="214" t="e">
        <f aca="false">Inputs!BJ91</f>
        <v>#REF!</v>
      </c>
      <c r="I91" s="214" t="e">
        <f aca="false">Inputs!BK91</f>
        <v>#REF!</v>
      </c>
      <c r="J91" s="214" t="e">
        <f aca="false">Inputs!BM91</f>
        <v>#REF!</v>
      </c>
      <c r="K91" s="214" t="n">
        <f aca="false">Inputs!BL91</f>
        <v>0</v>
      </c>
      <c r="L91" s="213" t="e">
        <f aca="false">SUM(D91:K91)</f>
        <v>#REF!</v>
      </c>
      <c r="N91" s="218" t="n">
        <f aca="false">Inputs!E91</f>
        <v>4.329</v>
      </c>
      <c r="O91" s="218" t="n">
        <f aca="false">Inputs!L91</f>
        <v>0.0410000000000004</v>
      </c>
      <c r="Q91" s="234" t="n">
        <f aca="false">Inputs!F91</f>
        <v>0.2275</v>
      </c>
      <c r="R91" s="234" t="n">
        <f aca="false">Inputs!N91</f>
        <v>0</v>
      </c>
    </row>
    <row r="92" customFormat="false" ht="15.75" hidden="false" customHeight="false" outlineLevel="0" collapsed="false">
      <c r="A92" s="162" t="e">
        <f aca="false">MATCH(C92,Options!$C:$C,0)</f>
        <v>#N/A</v>
      </c>
      <c r="B92" s="162" t="e">
        <f aca="false">MATCH(C92,Swaps!$C:$C,0)</f>
        <v>#N/A</v>
      </c>
      <c r="C92" s="163" t="n">
        <f aca="false">Inputs!C92</f>
        <v>39873</v>
      </c>
      <c r="D92" s="214" t="n">
        <f aca="false">Inputs!BI92</f>
        <v>0</v>
      </c>
      <c r="E92" s="214" t="n">
        <v>0</v>
      </c>
      <c r="F92" s="214" t="n">
        <f aca="true">IF(ISERROR(B92),0,OFFSET(Swaps!$C$1,B92+H$1,0))</f>
        <v>0</v>
      </c>
      <c r="G92" s="214" t="n">
        <f aca="true">+IF(ISERROR(A92),0,OFFSET(Options!$C$1,A92+G$1,0))</f>
        <v>0</v>
      </c>
      <c r="H92" s="214" t="e">
        <f aca="false">Inputs!BJ92</f>
        <v>#REF!</v>
      </c>
      <c r="I92" s="214" t="e">
        <f aca="false">Inputs!BK92</f>
        <v>#REF!</v>
      </c>
      <c r="J92" s="214" t="e">
        <f aca="false">Inputs!BM92</f>
        <v>#REF!</v>
      </c>
      <c r="K92" s="214" t="n">
        <f aca="false">Inputs!BL92</f>
        <v>0</v>
      </c>
      <c r="L92" s="213" t="e">
        <f aca="false">SUM(D92:K92)</f>
        <v>#REF!</v>
      </c>
      <c r="N92" s="218" t="n">
        <f aca="false">Inputs!E92</f>
        <v>4.194</v>
      </c>
      <c r="O92" s="218" t="n">
        <f aca="false">Inputs!L92</f>
        <v>0.0410000000000013</v>
      </c>
      <c r="Q92" s="234" t="n">
        <f aca="false">Inputs!F92</f>
        <v>0.22</v>
      </c>
      <c r="R92" s="234" t="n">
        <f aca="false">Inputs!N92</f>
        <v>0</v>
      </c>
    </row>
    <row r="93" customFormat="false" ht="15.75" hidden="false" customHeight="false" outlineLevel="0" collapsed="false">
      <c r="A93" s="162" t="e">
        <f aca="false">MATCH(C93,Options!$C:$C,0)</f>
        <v>#N/A</v>
      </c>
      <c r="B93" s="162" t="e">
        <f aca="false">MATCH(C93,Swaps!$C:$C,0)</f>
        <v>#N/A</v>
      </c>
      <c r="C93" s="163" t="n">
        <f aca="false">Inputs!C93</f>
        <v>39904</v>
      </c>
      <c r="D93" s="214" t="n">
        <f aca="false">Inputs!BI93</f>
        <v>0</v>
      </c>
      <c r="E93" s="214" t="n">
        <v>0</v>
      </c>
      <c r="F93" s="214" t="n">
        <f aca="true">IF(ISERROR(B93),0,OFFSET(Swaps!$C$1,B93+H$1,0))</f>
        <v>0</v>
      </c>
      <c r="G93" s="214" t="n">
        <f aca="true">+IF(ISERROR(A93),0,OFFSET(Options!$C$1,A93+G$1,0))</f>
        <v>0</v>
      </c>
      <c r="H93" s="214" t="e">
        <f aca="false">Inputs!BJ93</f>
        <v>#REF!</v>
      </c>
      <c r="I93" s="214" t="e">
        <f aca="false">Inputs!BK93</f>
        <v>#REF!</v>
      </c>
      <c r="J93" s="214" t="e">
        <f aca="false">Inputs!BM93</f>
        <v>#REF!</v>
      </c>
      <c r="K93" s="214" t="n">
        <f aca="false">Inputs!BL93</f>
        <v>0</v>
      </c>
      <c r="L93" s="213" t="e">
        <f aca="false">SUM(D93:K93)</f>
        <v>#REF!</v>
      </c>
      <c r="N93" s="218" t="n">
        <f aca="false">Inputs!E93</f>
        <v>4.044</v>
      </c>
      <c r="O93" s="218" t="n">
        <f aca="false">Inputs!L93</f>
        <v>0.0410000000000004</v>
      </c>
      <c r="Q93" s="234" t="n">
        <f aca="false">Inputs!F93</f>
        <v>0.2025</v>
      </c>
      <c r="R93" s="234" t="n">
        <f aca="false">Inputs!N93</f>
        <v>0</v>
      </c>
    </row>
    <row r="94" customFormat="false" ht="15.75" hidden="false" customHeight="false" outlineLevel="0" collapsed="false">
      <c r="A94" s="162" t="e">
        <f aca="false">MATCH(C94,Options!$C:$C,0)</f>
        <v>#N/A</v>
      </c>
      <c r="B94" s="162" t="e">
        <f aca="false">MATCH(C94,Swaps!$C:$C,0)</f>
        <v>#N/A</v>
      </c>
      <c r="C94" s="163" t="n">
        <f aca="false">Inputs!C94</f>
        <v>39934</v>
      </c>
      <c r="D94" s="214" t="n">
        <f aca="false">Inputs!BI94</f>
        <v>4.10000000000013E-009</v>
      </c>
      <c r="E94" s="214" t="n">
        <v>0</v>
      </c>
      <c r="F94" s="214" t="n">
        <f aca="true">IF(ISERROR(B94),0,OFFSET(Swaps!$C$1,B94+H$1,0))</f>
        <v>0</v>
      </c>
      <c r="G94" s="214" t="n">
        <f aca="true">+IF(ISERROR(A94),0,OFFSET(Options!$C$1,A94+G$1,0))</f>
        <v>0</v>
      </c>
      <c r="H94" s="214" t="e">
        <f aca="false">Inputs!BJ94</f>
        <v>#REF!</v>
      </c>
      <c r="I94" s="214" t="e">
        <f aca="false">Inputs!BK94</f>
        <v>#REF!</v>
      </c>
      <c r="J94" s="214" t="e">
        <f aca="false">Inputs!BM94</f>
        <v>#REF!</v>
      </c>
      <c r="K94" s="214" t="n">
        <f aca="false">Inputs!BL94</f>
        <v>0</v>
      </c>
      <c r="L94" s="213" t="e">
        <f aca="false">SUM(D94:K94)</f>
        <v>#REF!</v>
      </c>
      <c r="N94" s="218" t="n">
        <f aca="false">Inputs!E94</f>
        <v>4.048</v>
      </c>
      <c r="O94" s="218" t="n">
        <f aca="false">Inputs!L94</f>
        <v>0.0410000000000013</v>
      </c>
      <c r="Q94" s="234" t="n">
        <f aca="false">Inputs!F94</f>
        <v>0.2025</v>
      </c>
      <c r="R94" s="234" t="n">
        <f aca="false">Inputs!N94</f>
        <v>0</v>
      </c>
    </row>
    <row r="95" customFormat="false" ht="15.75" hidden="false" customHeight="false" outlineLevel="0" collapsed="false">
      <c r="A95" s="162" t="e">
        <f aca="false">MATCH(C95,Options!$C:$C,0)</f>
        <v>#N/A</v>
      </c>
      <c r="B95" s="162" t="e">
        <f aca="false">MATCH(C95,Swaps!$C:$C,0)</f>
        <v>#N/A</v>
      </c>
      <c r="C95" s="163" t="n">
        <f aca="false">Inputs!C95</f>
        <v>39965</v>
      </c>
      <c r="D95" s="214" t="n">
        <f aca="false">Inputs!BI95</f>
        <v>0</v>
      </c>
      <c r="E95" s="214" t="n">
        <v>0</v>
      </c>
      <c r="F95" s="214" t="n">
        <f aca="true">IF(ISERROR(B95),0,OFFSET(Swaps!$C$1,B95+H$1,0))</f>
        <v>0</v>
      </c>
      <c r="G95" s="214" t="n">
        <f aca="true">+IF(ISERROR(A95),0,OFFSET(Options!$C$1,A95+G$1,0))</f>
        <v>0</v>
      </c>
      <c r="H95" s="214" t="e">
        <f aca="false">Inputs!BJ95</f>
        <v>#REF!</v>
      </c>
      <c r="I95" s="214" t="e">
        <f aca="false">Inputs!BK95</f>
        <v>#REF!</v>
      </c>
      <c r="J95" s="214" t="e">
        <f aca="false">Inputs!BM95</f>
        <v>#REF!</v>
      </c>
      <c r="K95" s="214" t="n">
        <f aca="false">Inputs!BL95</f>
        <v>0</v>
      </c>
      <c r="L95" s="213" t="e">
        <f aca="false">SUM(D95:K95)</f>
        <v>#REF!</v>
      </c>
      <c r="N95" s="218" t="n">
        <f aca="false">Inputs!E95</f>
        <v>4.088</v>
      </c>
      <c r="O95" s="218" t="n">
        <f aca="false">Inputs!L95</f>
        <v>0.0410000000000004</v>
      </c>
      <c r="Q95" s="234" t="n">
        <f aca="false">Inputs!F95</f>
        <v>0.2025</v>
      </c>
      <c r="R95" s="234" t="n">
        <f aca="false">Inputs!N95</f>
        <v>0</v>
      </c>
    </row>
    <row r="96" customFormat="false" ht="15.75" hidden="false" customHeight="false" outlineLevel="0" collapsed="false">
      <c r="A96" s="162" t="e">
        <f aca="false">MATCH(C96,Options!$C:$C,0)</f>
        <v>#N/A</v>
      </c>
      <c r="B96" s="162" t="e">
        <f aca="false">MATCH(C96,Swaps!$C:$C,0)</f>
        <v>#N/A</v>
      </c>
      <c r="C96" s="163" t="n">
        <f aca="false">Inputs!C96</f>
        <v>39995</v>
      </c>
      <c r="D96" s="214" t="n">
        <f aca="false">Inputs!BI96</f>
        <v>0</v>
      </c>
      <c r="E96" s="214" t="n">
        <v>0</v>
      </c>
      <c r="F96" s="214" t="n">
        <f aca="true">IF(ISERROR(B96),0,OFFSET(Swaps!$C$1,B96+H$1,0))</f>
        <v>0</v>
      </c>
      <c r="G96" s="214" t="n">
        <f aca="true">+IF(ISERROR(A96),0,OFFSET(Options!$C$1,A96+G$1,0))</f>
        <v>0</v>
      </c>
      <c r="H96" s="214" t="e">
        <f aca="false">Inputs!BJ96</f>
        <v>#REF!</v>
      </c>
      <c r="I96" s="214" t="e">
        <f aca="false">Inputs!BK96</f>
        <v>#REF!</v>
      </c>
      <c r="J96" s="214" t="e">
        <f aca="false">Inputs!BM96</f>
        <v>#REF!</v>
      </c>
      <c r="K96" s="214" t="n">
        <f aca="false">Inputs!BL96</f>
        <v>0</v>
      </c>
      <c r="L96" s="213" t="e">
        <f aca="false">SUM(D96:K96)</f>
        <v>#REF!</v>
      </c>
      <c r="N96" s="218" t="n">
        <f aca="false">Inputs!E96</f>
        <v>4.133</v>
      </c>
      <c r="O96" s="218" t="n">
        <f aca="false">Inputs!L96</f>
        <v>0.0410000000000013</v>
      </c>
      <c r="Q96" s="234" t="n">
        <f aca="false">Inputs!F96</f>
        <v>0.2025</v>
      </c>
      <c r="R96" s="234" t="n">
        <f aca="false">Inputs!N96</f>
        <v>0</v>
      </c>
    </row>
    <row r="97" customFormat="false" ht="15.75" hidden="false" customHeight="false" outlineLevel="0" collapsed="false">
      <c r="A97" s="162" t="e">
        <f aca="false">MATCH(C97,Options!$C:$C,0)</f>
        <v>#N/A</v>
      </c>
      <c r="B97" s="162" t="e">
        <f aca="false">MATCH(C97,Swaps!$C:$C,0)</f>
        <v>#N/A</v>
      </c>
      <c r="C97" s="163" t="n">
        <f aca="false">Inputs!C97</f>
        <v>40026</v>
      </c>
      <c r="D97" s="214" t="n">
        <f aca="false">Inputs!BI97</f>
        <v>0</v>
      </c>
      <c r="E97" s="214" t="n">
        <v>0</v>
      </c>
      <c r="F97" s="214" t="n">
        <f aca="true">IF(ISERROR(B97),0,OFFSET(Swaps!$C$1,B97+H$1,0))</f>
        <v>0</v>
      </c>
      <c r="G97" s="214" t="n">
        <f aca="true">+IF(ISERROR(A97),0,OFFSET(Options!$C$1,A97+G$1,0))</f>
        <v>0</v>
      </c>
      <c r="H97" s="214" t="e">
        <f aca="false">Inputs!BJ97</f>
        <v>#REF!</v>
      </c>
      <c r="I97" s="214" t="e">
        <f aca="false">Inputs!BK97</f>
        <v>#REF!</v>
      </c>
      <c r="J97" s="214" t="e">
        <f aca="false">Inputs!BM97</f>
        <v>#REF!</v>
      </c>
      <c r="K97" s="214" t="n">
        <f aca="false">Inputs!BL97</f>
        <v>0</v>
      </c>
      <c r="L97" s="213" t="e">
        <f aca="false">SUM(D97:K97)</f>
        <v>#REF!</v>
      </c>
      <c r="N97" s="218" t="n">
        <f aca="false">Inputs!E97</f>
        <v>4.172</v>
      </c>
      <c r="O97" s="218" t="n">
        <f aca="false">Inputs!L97</f>
        <v>0.0410000000000004</v>
      </c>
      <c r="Q97" s="234" t="n">
        <f aca="false">Inputs!F97</f>
        <v>0.2025</v>
      </c>
      <c r="R97" s="234" t="n">
        <f aca="false">Inputs!N97</f>
        <v>0</v>
      </c>
    </row>
    <row r="98" customFormat="false" ht="15.75" hidden="false" customHeight="false" outlineLevel="0" collapsed="false">
      <c r="A98" s="162" t="e">
        <f aca="false">MATCH(C98,Options!$C:$C,0)</f>
        <v>#N/A</v>
      </c>
      <c r="B98" s="162" t="e">
        <f aca="false">MATCH(C98,Swaps!$C:$C,0)</f>
        <v>#N/A</v>
      </c>
      <c r="C98" s="163" t="n">
        <f aca="false">Inputs!C98</f>
        <v>40057</v>
      </c>
      <c r="D98" s="214" t="n">
        <f aca="false">Inputs!BI98</f>
        <v>0</v>
      </c>
      <c r="E98" s="214" t="n">
        <v>0</v>
      </c>
      <c r="F98" s="214" t="n">
        <f aca="true">IF(ISERROR(B98),0,OFFSET(Swaps!$C$1,B98+H$1,0))</f>
        <v>0</v>
      </c>
      <c r="G98" s="214" t="n">
        <f aca="true">+IF(ISERROR(A98),0,OFFSET(Options!$C$1,A98+G$1,0))</f>
        <v>0</v>
      </c>
      <c r="H98" s="214" t="e">
        <f aca="false">Inputs!BJ98</f>
        <v>#REF!</v>
      </c>
      <c r="I98" s="214" t="e">
        <f aca="false">Inputs!BK98</f>
        <v>#REF!</v>
      </c>
      <c r="J98" s="214" t="e">
        <f aca="false">Inputs!BM98</f>
        <v>#REF!</v>
      </c>
      <c r="K98" s="214" t="n">
        <f aca="false">Inputs!BL98</f>
        <v>0</v>
      </c>
      <c r="L98" s="213" t="e">
        <f aca="false">SUM(D98:K98)</f>
        <v>#REF!</v>
      </c>
      <c r="N98" s="218" t="n">
        <f aca="false">Inputs!E98</f>
        <v>4.161</v>
      </c>
      <c r="O98" s="218" t="n">
        <f aca="false">Inputs!L98</f>
        <v>0.0410000000000004</v>
      </c>
      <c r="Q98" s="234" t="n">
        <f aca="false">Inputs!F98</f>
        <v>0.2025</v>
      </c>
      <c r="R98" s="234" t="n">
        <f aca="false">Inputs!N98</f>
        <v>0</v>
      </c>
    </row>
    <row r="99" customFormat="false" ht="15.75" hidden="false" customHeight="false" outlineLevel="0" collapsed="false">
      <c r="A99" s="162" t="e">
        <f aca="false">MATCH(C99,Options!$C:$C,0)</f>
        <v>#N/A</v>
      </c>
      <c r="B99" s="162" t="e">
        <f aca="false">MATCH(C99,Swaps!$C:$C,0)</f>
        <v>#N/A</v>
      </c>
      <c r="C99" s="163" t="n">
        <f aca="false">Inputs!C99</f>
        <v>40087</v>
      </c>
      <c r="D99" s="214" t="n">
        <f aca="false">Inputs!BI99</f>
        <v>0</v>
      </c>
      <c r="E99" s="214" t="n">
        <v>0</v>
      </c>
      <c r="F99" s="214" t="n">
        <f aca="true">IF(ISERROR(B99),0,OFFSET(Swaps!$C$1,B99+H$1,0))</f>
        <v>0</v>
      </c>
      <c r="G99" s="214" t="n">
        <f aca="true">+IF(ISERROR(A99),0,OFFSET(Options!$C$1,A99+G$1,0))</f>
        <v>0</v>
      </c>
      <c r="H99" s="214" t="e">
        <f aca="false">Inputs!BJ99</f>
        <v>#REF!</v>
      </c>
      <c r="I99" s="214" t="e">
        <f aca="false">Inputs!BK99</f>
        <v>#REF!</v>
      </c>
      <c r="J99" s="214" t="e">
        <f aca="false">Inputs!BM99</f>
        <v>#REF!</v>
      </c>
      <c r="K99" s="214" t="n">
        <f aca="false">Inputs!BL99</f>
        <v>0</v>
      </c>
      <c r="L99" s="213" t="e">
        <f aca="false">SUM(D99:K99)</f>
        <v>#REF!</v>
      </c>
      <c r="N99" s="218" t="n">
        <f aca="false">Inputs!E99</f>
        <v>4.176</v>
      </c>
      <c r="O99" s="218" t="n">
        <f aca="false">Inputs!L99</f>
        <v>0.0410000000000013</v>
      </c>
      <c r="Q99" s="234" t="n">
        <f aca="false">Inputs!F99</f>
        <v>0.2025</v>
      </c>
      <c r="R99" s="234" t="n">
        <f aca="false">Inputs!N99</f>
        <v>0</v>
      </c>
    </row>
    <row r="100" customFormat="false" ht="15.75" hidden="false" customHeight="false" outlineLevel="0" collapsed="false">
      <c r="A100" s="162" t="e">
        <f aca="false">MATCH(C100,Options!$C:$C,0)</f>
        <v>#N/A</v>
      </c>
      <c r="B100" s="162" t="e">
        <f aca="false">MATCH(C100,Swaps!$C:$C,0)</f>
        <v>#N/A</v>
      </c>
      <c r="C100" s="163" t="n">
        <f aca="false">Inputs!C100</f>
        <v>40118</v>
      </c>
      <c r="D100" s="214" t="n">
        <f aca="false">Inputs!BI100</f>
        <v>0</v>
      </c>
      <c r="E100" s="214" t="n">
        <v>0</v>
      </c>
      <c r="F100" s="214" t="n">
        <f aca="true">IF(ISERROR(B100),0,OFFSET(Swaps!$C$1,B100+H$1,0))</f>
        <v>0</v>
      </c>
      <c r="G100" s="214" t="n">
        <f aca="true">+IF(ISERROR(A100),0,OFFSET(Options!$C$1,A100+G$1,0))</f>
        <v>0</v>
      </c>
      <c r="H100" s="214" t="e">
        <f aca="false">Inputs!BJ100</f>
        <v>#REF!</v>
      </c>
      <c r="I100" s="214" t="e">
        <f aca="false">Inputs!BK100</f>
        <v>#REF!</v>
      </c>
      <c r="J100" s="214" t="e">
        <f aca="false">Inputs!BM100</f>
        <v>#REF!</v>
      </c>
      <c r="K100" s="214" t="n">
        <f aca="false">Inputs!BL100</f>
        <v>0</v>
      </c>
      <c r="L100" s="213" t="e">
        <f aca="false">SUM(D100:K100)</f>
        <v>#REF!</v>
      </c>
      <c r="N100" s="218" t="n">
        <f aca="false">Inputs!E100</f>
        <v>4.333</v>
      </c>
      <c r="O100" s="218" t="n">
        <f aca="false">Inputs!L100</f>
        <v>0.0410000000000004</v>
      </c>
      <c r="Q100" s="234" t="n">
        <f aca="false">Inputs!F100</f>
        <v>0.2025</v>
      </c>
      <c r="R100" s="234" t="n">
        <f aca="false">Inputs!N100</f>
        <v>0</v>
      </c>
    </row>
    <row r="101" customFormat="false" ht="15.75" hidden="false" customHeight="false" outlineLevel="0" collapsed="false">
      <c r="A101" s="162" t="e">
        <f aca="false">MATCH(C101,Options!$C:$C,0)</f>
        <v>#N/A</v>
      </c>
      <c r="B101" s="162" t="e">
        <f aca="false">MATCH(C101,Swaps!$C:$C,0)</f>
        <v>#N/A</v>
      </c>
      <c r="C101" s="201" t="n">
        <f aca="false">Inputs!C101</f>
        <v>40148</v>
      </c>
      <c r="D101" s="223" t="n">
        <f aca="false">Inputs!BI101</f>
        <v>0</v>
      </c>
      <c r="E101" s="223" t="n">
        <v>0</v>
      </c>
      <c r="F101" s="223" t="n">
        <f aca="true">IF(ISERROR(B101),0,OFFSET(Swaps!$C$1,B101+H$1,0))</f>
        <v>0</v>
      </c>
      <c r="G101" s="223" t="n">
        <f aca="true">+IF(ISERROR(A101),0,OFFSET(Options!$C$1,A101+G$1,0))</f>
        <v>0</v>
      </c>
      <c r="H101" s="223" t="e">
        <f aca="false">Inputs!BJ101</f>
        <v>#REF!</v>
      </c>
      <c r="I101" s="223" t="e">
        <f aca="false">Inputs!BK101</f>
        <v>#REF!</v>
      </c>
      <c r="J101" s="223" t="e">
        <f aca="false">Inputs!BM101</f>
        <v>#REF!</v>
      </c>
      <c r="K101" s="223" t="n">
        <f aca="false">Inputs!BL101</f>
        <v>0</v>
      </c>
      <c r="L101" s="204" t="e">
        <f aca="false">SUM(D101:K101)</f>
        <v>#REF!</v>
      </c>
      <c r="M101" s="240"/>
      <c r="N101" s="208" t="n">
        <f aca="false">Inputs!E101</f>
        <v>4.493</v>
      </c>
      <c r="O101" s="208" t="n">
        <f aca="false">Inputs!L101</f>
        <v>0.0410000000000013</v>
      </c>
      <c r="P101" s="241"/>
      <c r="Q101" s="242" t="n">
        <f aca="false">Inputs!F101</f>
        <v>0.2025</v>
      </c>
      <c r="R101" s="242" t="n">
        <f aca="false">Inputs!N101</f>
        <v>0</v>
      </c>
    </row>
    <row r="102" customFormat="false" ht="15.75" hidden="false" customHeight="false" outlineLevel="0" collapsed="false">
      <c r="A102" s="162" t="e">
        <f aca="false">MATCH(C102,Options!$C:$C,0)</f>
        <v>#N/A</v>
      </c>
      <c r="B102" s="162" t="e">
        <f aca="false">MATCH(C102,Swaps!$C:$C,0)</f>
        <v>#N/A</v>
      </c>
      <c r="C102" s="163" t="n">
        <f aca="false">Inputs!C102</f>
        <v>40179</v>
      </c>
      <c r="D102" s="214" t="n">
        <f aca="false">Inputs!BI102</f>
        <v>4.10000000000004E-009</v>
      </c>
      <c r="E102" s="214" t="n">
        <v>0</v>
      </c>
      <c r="F102" s="214" t="n">
        <f aca="true">IF(ISERROR(B102),0,OFFSET(Swaps!$C$1,B102+H$1,0))</f>
        <v>0</v>
      </c>
      <c r="G102" s="214" t="n">
        <f aca="true">+IF(ISERROR(A102),0,OFFSET(Options!$C$1,A102+G$1,0))</f>
        <v>0</v>
      </c>
      <c r="H102" s="214" t="e">
        <f aca="false">Inputs!BJ102</f>
        <v>#REF!</v>
      </c>
      <c r="I102" s="214" t="e">
        <f aca="false">Inputs!BK102</f>
        <v>#REF!</v>
      </c>
      <c r="J102" s="214" t="e">
        <f aca="false">Inputs!BM102</f>
        <v>#REF!</v>
      </c>
      <c r="K102" s="214" t="n">
        <f aca="false">Inputs!BL102</f>
        <v>0</v>
      </c>
      <c r="L102" s="213" t="e">
        <f aca="false">SUM(D102:K102)</f>
        <v>#REF!</v>
      </c>
      <c r="N102" s="218" t="n">
        <f aca="false">Inputs!E102</f>
        <v>4.5205</v>
      </c>
      <c r="O102" s="218" t="n">
        <f aca="false">Inputs!L102</f>
        <v>0.0410000000000004</v>
      </c>
      <c r="Q102" s="234" t="n">
        <f aca="false">Inputs!F102</f>
        <v>0.2025</v>
      </c>
      <c r="R102" s="234" t="n">
        <f aca="false">Inputs!N102</f>
        <v>0</v>
      </c>
    </row>
    <row r="103" customFormat="false" ht="15.75" hidden="false" customHeight="false" outlineLevel="0" collapsed="false">
      <c r="A103" s="162" t="e">
        <f aca="false">MATCH(C103,Options!$C:$C,0)</f>
        <v>#N/A</v>
      </c>
      <c r="B103" s="162" t="e">
        <f aca="false">MATCH(C103,Swaps!$C:$C,0)</f>
        <v>#N/A</v>
      </c>
      <c r="C103" s="163" t="n">
        <f aca="false">Inputs!C103</f>
        <v>40210</v>
      </c>
      <c r="D103" s="214" t="n">
        <f aca="false">Inputs!BI103</f>
        <v>4.10000000000004E-009</v>
      </c>
      <c r="E103" s="214" t="n">
        <v>0</v>
      </c>
      <c r="F103" s="214" t="n">
        <f aca="true">IF(ISERROR(B103),0,OFFSET(Swaps!$C$1,B103+H$1,0))</f>
        <v>0</v>
      </c>
      <c r="G103" s="214" t="n">
        <f aca="true">+IF(ISERROR(A103),0,OFFSET(Options!$C$1,A103+G$1,0))</f>
        <v>0</v>
      </c>
      <c r="H103" s="214" t="e">
        <f aca="false">Inputs!BJ103</f>
        <v>#REF!</v>
      </c>
      <c r="I103" s="214" t="e">
        <f aca="false">Inputs!BK103</f>
        <v>#REF!</v>
      </c>
      <c r="J103" s="214" t="e">
        <f aca="false">Inputs!BM103</f>
        <v>#REF!</v>
      </c>
      <c r="K103" s="214" t="n">
        <f aca="false">Inputs!BL103</f>
        <v>0</v>
      </c>
      <c r="L103" s="213" t="e">
        <f aca="false">SUM(D103:K103)</f>
        <v>#REF!</v>
      </c>
      <c r="N103" s="218" t="n">
        <f aca="false">Inputs!E103</f>
        <v>4.4365</v>
      </c>
      <c r="O103" s="218" t="n">
        <f aca="false">Inputs!L103</f>
        <v>0.0410000000000004</v>
      </c>
      <c r="Q103" s="234" t="n">
        <f aca="false">Inputs!F103</f>
        <v>0.2</v>
      </c>
      <c r="R103" s="234" t="n">
        <f aca="false">Inputs!N103</f>
        <v>0</v>
      </c>
    </row>
    <row r="104" customFormat="false" ht="15.75" hidden="false" customHeight="false" outlineLevel="0" collapsed="false">
      <c r="A104" s="162" t="e">
        <f aca="false">MATCH(C104,Options!$C:$C,0)</f>
        <v>#N/A</v>
      </c>
      <c r="B104" s="162" t="e">
        <f aca="false">MATCH(C104,Swaps!$C:$C,0)</f>
        <v>#N/A</v>
      </c>
      <c r="C104" s="163" t="n">
        <f aca="false">Inputs!C104</f>
        <v>40238</v>
      </c>
      <c r="D104" s="214" t="n">
        <f aca="false">Inputs!BI104</f>
        <v>0</v>
      </c>
      <c r="E104" s="214" t="n">
        <v>0</v>
      </c>
      <c r="F104" s="214" t="n">
        <f aca="true">IF(ISERROR(B104),0,OFFSET(Swaps!$C$1,B104+H$1,0))</f>
        <v>0</v>
      </c>
      <c r="G104" s="214" t="n">
        <f aca="true">+IF(ISERROR(A104),0,OFFSET(Options!$C$1,A104+G$1,0))</f>
        <v>0</v>
      </c>
      <c r="H104" s="214" t="e">
        <f aca="false">Inputs!BJ104</f>
        <v>#REF!</v>
      </c>
      <c r="I104" s="214" t="e">
        <f aca="false">Inputs!BK104</f>
        <v>#REF!</v>
      </c>
      <c r="J104" s="214" t="e">
        <f aca="false">Inputs!BM104</f>
        <v>#REF!</v>
      </c>
      <c r="K104" s="214" t="n">
        <f aca="false">Inputs!BL104</f>
        <v>0</v>
      </c>
      <c r="L104" s="213" t="e">
        <f aca="false">SUM(D104:K104)</f>
        <v>#REF!</v>
      </c>
      <c r="N104" s="218" t="n">
        <f aca="false">Inputs!E104</f>
        <v>4.3015</v>
      </c>
      <c r="O104" s="218" t="n">
        <f aca="false">Inputs!L104</f>
        <v>0.0410000000000004</v>
      </c>
      <c r="Q104" s="234" t="n">
        <f aca="false">Inputs!F104</f>
        <v>0.195</v>
      </c>
      <c r="R104" s="234" t="n">
        <f aca="false">Inputs!N104</f>
        <v>0</v>
      </c>
    </row>
    <row r="105" customFormat="false" ht="15.75" hidden="false" customHeight="false" outlineLevel="0" collapsed="false">
      <c r="A105" s="162" t="e">
        <f aca="false">MATCH(C105,Options!$C:$C,0)</f>
        <v>#N/A</v>
      </c>
      <c r="B105" s="162" t="e">
        <f aca="false">MATCH(C105,Swaps!$C:$C,0)</f>
        <v>#N/A</v>
      </c>
      <c r="C105" s="163" t="n">
        <f aca="false">Inputs!C105</f>
        <v>40269</v>
      </c>
      <c r="D105" s="214" t="n">
        <f aca="false">Inputs!BI105</f>
        <v>0</v>
      </c>
      <c r="E105" s="214" t="n">
        <v>0</v>
      </c>
      <c r="F105" s="214" t="n">
        <f aca="true">IF(ISERROR(B105),0,OFFSET(Swaps!$C$1,B105+H$1,0))</f>
        <v>0</v>
      </c>
      <c r="G105" s="214" t="n">
        <f aca="true">+IF(ISERROR(A105),0,OFFSET(Options!$C$1,A105+G$1,0))</f>
        <v>0</v>
      </c>
      <c r="H105" s="214" t="e">
        <f aca="false">Inputs!BJ105</f>
        <v>#REF!</v>
      </c>
      <c r="I105" s="214" t="e">
        <f aca="false">Inputs!BK105</f>
        <v>#REF!</v>
      </c>
      <c r="J105" s="214" t="e">
        <f aca="false">Inputs!BM105</f>
        <v>#REF!</v>
      </c>
      <c r="K105" s="214" t="n">
        <f aca="false">Inputs!BL105</f>
        <v>0</v>
      </c>
      <c r="L105" s="213" t="e">
        <f aca="false">SUM(D105:K105)</f>
        <v>#REF!</v>
      </c>
      <c r="N105" s="218" t="n">
        <f aca="false">Inputs!E105</f>
        <v>4.1515</v>
      </c>
      <c r="O105" s="218" t="n">
        <f aca="false">Inputs!L105</f>
        <v>0.0410000000000004</v>
      </c>
      <c r="Q105" s="234" t="n">
        <f aca="false">Inputs!F105</f>
        <v>0.19</v>
      </c>
      <c r="R105" s="234" t="n">
        <f aca="false">Inputs!N105</f>
        <v>0</v>
      </c>
    </row>
    <row r="106" customFormat="false" ht="15.75" hidden="false" customHeight="false" outlineLevel="0" collapsed="false">
      <c r="A106" s="162" t="e">
        <f aca="false">MATCH(C106,Options!$C:$C,0)</f>
        <v>#N/A</v>
      </c>
      <c r="B106" s="162" t="e">
        <f aca="false">MATCH(C106,Swaps!$C:$C,0)</f>
        <v>#N/A</v>
      </c>
      <c r="C106" s="163" t="n">
        <f aca="false">Inputs!C106</f>
        <v>40299</v>
      </c>
      <c r="D106" s="214" t="n">
        <f aca="false">Inputs!BI106</f>
        <v>0</v>
      </c>
      <c r="E106" s="214" t="n">
        <v>0</v>
      </c>
      <c r="F106" s="214" t="n">
        <f aca="true">IF(ISERROR(B106),0,OFFSET(Swaps!$C$1,B106+H$1,0))</f>
        <v>0</v>
      </c>
      <c r="G106" s="214" t="n">
        <f aca="true">+IF(ISERROR(A106),0,OFFSET(Options!$C$1,A106+G$1,0))</f>
        <v>0</v>
      </c>
      <c r="H106" s="214" t="e">
        <f aca="false">Inputs!BJ106</f>
        <v>#REF!</v>
      </c>
      <c r="I106" s="214" t="e">
        <f aca="false">Inputs!BK106</f>
        <v>#REF!</v>
      </c>
      <c r="J106" s="214" t="e">
        <f aca="false">Inputs!BM106</f>
        <v>#REF!</v>
      </c>
      <c r="K106" s="214" t="n">
        <f aca="false">Inputs!BL106</f>
        <v>0</v>
      </c>
      <c r="L106" s="213" t="e">
        <f aca="false">SUM(D106:K106)</f>
        <v>#REF!</v>
      </c>
      <c r="N106" s="218" t="n">
        <f aca="false">Inputs!E106</f>
        <v>4.1555</v>
      </c>
      <c r="O106" s="218" t="n">
        <f aca="false">Inputs!L106</f>
        <v>0.0410000000000013</v>
      </c>
      <c r="Q106" s="234" t="n">
        <f aca="false">Inputs!F106</f>
        <v>0.185</v>
      </c>
      <c r="R106" s="234" t="n">
        <f aca="false">Inputs!N106</f>
        <v>0</v>
      </c>
    </row>
    <row r="107" customFormat="false" ht="15.75" hidden="false" customHeight="false" outlineLevel="0" collapsed="false">
      <c r="A107" s="162" t="e">
        <f aca="false">MATCH(C107,Options!$C:$C,0)</f>
        <v>#N/A</v>
      </c>
      <c r="B107" s="162" t="e">
        <f aca="false">MATCH(C107,Swaps!$C:$C,0)</f>
        <v>#N/A</v>
      </c>
      <c r="C107" s="163" t="n">
        <f aca="false">Inputs!C107</f>
        <v>40330</v>
      </c>
      <c r="D107" s="214" t="n">
        <f aca="false">Inputs!BI107</f>
        <v>0</v>
      </c>
      <c r="E107" s="214" t="n">
        <v>0</v>
      </c>
      <c r="F107" s="214" t="n">
        <f aca="true">IF(ISERROR(B107),0,OFFSET(Swaps!$C$1,B107+H$1,0))</f>
        <v>0</v>
      </c>
      <c r="G107" s="214" t="n">
        <f aca="true">+IF(ISERROR(A107),0,OFFSET(Options!$C$1,A107+G$1,0))</f>
        <v>0</v>
      </c>
      <c r="H107" s="214" t="e">
        <f aca="false">Inputs!BJ107</f>
        <v>#REF!</v>
      </c>
      <c r="I107" s="214" t="e">
        <f aca="false">Inputs!BK107</f>
        <v>#REF!</v>
      </c>
      <c r="J107" s="214" t="e">
        <f aca="false">Inputs!BM107</f>
        <v>#REF!</v>
      </c>
      <c r="K107" s="214" t="n">
        <f aca="false">Inputs!BL107</f>
        <v>0</v>
      </c>
      <c r="L107" s="213" t="e">
        <f aca="false">SUM(D107:K107)</f>
        <v>#REF!</v>
      </c>
      <c r="N107" s="218" t="n">
        <f aca="false">Inputs!E107</f>
        <v>4.1955</v>
      </c>
      <c r="O107" s="218" t="n">
        <f aca="false">Inputs!L107</f>
        <v>0.0410000000000004</v>
      </c>
      <c r="Q107" s="234" t="n">
        <f aca="false">Inputs!F107</f>
        <v>0.185</v>
      </c>
      <c r="R107" s="234" t="n">
        <f aca="false">Inputs!N107</f>
        <v>0</v>
      </c>
    </row>
    <row r="108" customFormat="false" ht="15.75" hidden="false" customHeight="false" outlineLevel="0" collapsed="false">
      <c r="A108" s="162" t="e">
        <f aca="false">MATCH(C108,Options!$C:$C,0)</f>
        <v>#N/A</v>
      </c>
      <c r="B108" s="162" t="e">
        <f aca="false">MATCH(C108,Swaps!$C:$C,0)</f>
        <v>#N/A</v>
      </c>
      <c r="C108" s="163" t="n">
        <f aca="false">Inputs!C108</f>
        <v>40360</v>
      </c>
      <c r="D108" s="214" t="n">
        <f aca="false">Inputs!BI108</f>
        <v>0</v>
      </c>
      <c r="E108" s="214" t="n">
        <v>0</v>
      </c>
      <c r="F108" s="214" t="n">
        <f aca="true">IF(ISERROR(B108),0,OFFSET(Swaps!$C$1,B108+H$1,0))</f>
        <v>0</v>
      </c>
      <c r="G108" s="214" t="n">
        <f aca="true">+IF(ISERROR(A108),0,OFFSET(Options!$C$1,A108+G$1,0))</f>
        <v>0</v>
      </c>
      <c r="H108" s="214" t="e">
        <f aca="false">Inputs!BJ108</f>
        <v>#REF!</v>
      </c>
      <c r="I108" s="214" t="e">
        <f aca="false">Inputs!BK108</f>
        <v>#REF!</v>
      </c>
      <c r="J108" s="214" t="e">
        <f aca="false">Inputs!BM108</f>
        <v>#REF!</v>
      </c>
      <c r="K108" s="214" t="n">
        <f aca="false">Inputs!BL108</f>
        <v>0</v>
      </c>
      <c r="L108" s="213" t="e">
        <f aca="false">SUM(D108:K108)</f>
        <v>#REF!</v>
      </c>
      <c r="N108" s="218" t="n">
        <f aca="false">Inputs!E108</f>
        <v>4.2405</v>
      </c>
      <c r="O108" s="218" t="n">
        <f aca="false">Inputs!L108</f>
        <v>0.0410000000000013</v>
      </c>
      <c r="Q108" s="234" t="n">
        <f aca="false">Inputs!F108</f>
        <v>0.185</v>
      </c>
      <c r="R108" s="234" t="n">
        <f aca="false">Inputs!N108</f>
        <v>0</v>
      </c>
    </row>
    <row r="109" customFormat="false" ht="15.75" hidden="false" customHeight="false" outlineLevel="0" collapsed="false">
      <c r="A109" s="162" t="e">
        <f aca="false">MATCH(C109,Options!$C:$C,0)</f>
        <v>#N/A</v>
      </c>
      <c r="B109" s="162" t="e">
        <f aca="false">MATCH(C109,Swaps!$C:$C,0)</f>
        <v>#N/A</v>
      </c>
      <c r="C109" s="163" t="n">
        <f aca="false">Inputs!C109</f>
        <v>40391</v>
      </c>
      <c r="D109" s="214" t="n">
        <f aca="false">Inputs!BI109</f>
        <v>4.10000000000004E-009</v>
      </c>
      <c r="E109" s="214" t="n">
        <v>0</v>
      </c>
      <c r="F109" s="214" t="n">
        <f aca="true">IF(ISERROR(B109),0,OFFSET(Swaps!$C$1,B109+H$1,0))</f>
        <v>0</v>
      </c>
      <c r="G109" s="214" t="n">
        <f aca="true">+IF(ISERROR(A109),0,OFFSET(Options!$C$1,A109+G$1,0))</f>
        <v>0</v>
      </c>
      <c r="H109" s="214" t="e">
        <f aca="false">Inputs!BJ109</f>
        <v>#REF!</v>
      </c>
      <c r="I109" s="214" t="e">
        <f aca="false">Inputs!BK109</f>
        <v>#REF!</v>
      </c>
      <c r="J109" s="214" t="e">
        <f aca="false">Inputs!BM109</f>
        <v>#REF!</v>
      </c>
      <c r="K109" s="214" t="n">
        <f aca="false">Inputs!BL109</f>
        <v>0</v>
      </c>
      <c r="L109" s="213" t="e">
        <f aca="false">SUM(D109:K109)</f>
        <v>#REF!</v>
      </c>
      <c r="N109" s="218" t="n">
        <f aca="false">Inputs!E109</f>
        <v>4.2795</v>
      </c>
      <c r="O109" s="218" t="n">
        <f aca="false">Inputs!L109</f>
        <v>0.0410000000000004</v>
      </c>
      <c r="Q109" s="234" t="n">
        <f aca="false">Inputs!F109</f>
        <v>0.185</v>
      </c>
      <c r="R109" s="234" t="n">
        <f aca="false">Inputs!N109</f>
        <v>0</v>
      </c>
    </row>
    <row r="110" customFormat="false" ht="15.75" hidden="false" customHeight="false" outlineLevel="0" collapsed="false">
      <c r="A110" s="162" t="e">
        <f aca="false">MATCH(C110,Options!$C:$C,0)</f>
        <v>#N/A</v>
      </c>
      <c r="B110" s="162" t="e">
        <f aca="false">MATCH(C110,Swaps!$C:$C,0)</f>
        <v>#N/A</v>
      </c>
      <c r="C110" s="163" t="n">
        <f aca="false">Inputs!C110</f>
        <v>40422</v>
      </c>
      <c r="D110" s="214" t="n">
        <f aca="false">Inputs!BI110</f>
        <v>0</v>
      </c>
      <c r="E110" s="214" t="n">
        <v>0</v>
      </c>
      <c r="F110" s="214" t="n">
        <f aca="true">IF(ISERROR(B110),0,OFFSET(Swaps!$C$1,B110+H$1,0))</f>
        <v>0</v>
      </c>
      <c r="G110" s="214" t="n">
        <f aca="true">+IF(ISERROR(A110),0,OFFSET(Options!$C$1,A110+G$1,0))</f>
        <v>0</v>
      </c>
      <c r="H110" s="214" t="e">
        <f aca="false">Inputs!BJ110</f>
        <v>#REF!</v>
      </c>
      <c r="I110" s="214" t="e">
        <f aca="false">Inputs!BK110</f>
        <v>#REF!</v>
      </c>
      <c r="J110" s="214" t="e">
        <f aca="false">Inputs!BM110</f>
        <v>#REF!</v>
      </c>
      <c r="K110" s="214" t="n">
        <f aca="false">Inputs!BL110</f>
        <v>0</v>
      </c>
      <c r="L110" s="213" t="e">
        <f aca="false">SUM(D110:K110)</f>
        <v>#REF!</v>
      </c>
      <c r="N110" s="218" t="n">
        <f aca="false">Inputs!E110</f>
        <v>4.2685</v>
      </c>
      <c r="O110" s="218" t="n">
        <f aca="false">Inputs!L110</f>
        <v>0.0410000000000004</v>
      </c>
      <c r="Q110" s="234" t="n">
        <f aca="false">Inputs!F110</f>
        <v>0.185</v>
      </c>
      <c r="R110" s="234" t="n">
        <f aca="false">Inputs!N110</f>
        <v>0</v>
      </c>
    </row>
    <row r="111" customFormat="false" ht="15.75" hidden="false" customHeight="false" outlineLevel="0" collapsed="false">
      <c r="A111" s="162" t="e">
        <f aca="false">MATCH(C111,Options!$C:$C,0)</f>
        <v>#N/A</v>
      </c>
      <c r="B111" s="162" t="e">
        <f aca="false">MATCH(C111,Swaps!$C:$C,0)</f>
        <v>#N/A</v>
      </c>
      <c r="C111" s="163" t="n">
        <f aca="false">Inputs!C111</f>
        <v>40452</v>
      </c>
      <c r="D111" s="214" t="n">
        <f aca="false">Inputs!BI111</f>
        <v>0</v>
      </c>
      <c r="E111" s="214" t="n">
        <v>0</v>
      </c>
      <c r="F111" s="214" t="n">
        <f aca="true">IF(ISERROR(B111),0,OFFSET(Swaps!$C$1,B111+H$1,0))</f>
        <v>0</v>
      </c>
      <c r="G111" s="214" t="n">
        <f aca="true">+IF(ISERROR(A111),0,OFFSET(Options!$C$1,A111+G$1,0))</f>
        <v>0</v>
      </c>
      <c r="H111" s="214" t="e">
        <f aca="false">Inputs!BJ111</f>
        <v>#REF!</v>
      </c>
      <c r="I111" s="214" t="e">
        <f aca="false">Inputs!BK111</f>
        <v>#REF!</v>
      </c>
      <c r="J111" s="214" t="e">
        <f aca="false">Inputs!BM111</f>
        <v>#REF!</v>
      </c>
      <c r="K111" s="214" t="n">
        <f aca="false">Inputs!BL111</f>
        <v>0</v>
      </c>
      <c r="L111" s="213" t="e">
        <f aca="false">SUM(D111:K111)</f>
        <v>#REF!</v>
      </c>
      <c r="N111" s="218" t="n">
        <f aca="false">Inputs!E111</f>
        <v>4.2835</v>
      </c>
      <c r="O111" s="218" t="n">
        <f aca="false">Inputs!L111</f>
        <v>0.0410000000000013</v>
      </c>
      <c r="Q111" s="234" t="n">
        <f aca="false">Inputs!F111</f>
        <v>0.185</v>
      </c>
      <c r="R111" s="234" t="n">
        <f aca="false">Inputs!N111</f>
        <v>0</v>
      </c>
    </row>
    <row r="112" customFormat="false" ht="15.75" hidden="false" customHeight="false" outlineLevel="0" collapsed="false">
      <c r="A112" s="162" t="e">
        <f aca="false">MATCH(C112,Options!$C:$C,0)</f>
        <v>#N/A</v>
      </c>
      <c r="B112" s="162" t="e">
        <f aca="false">MATCH(C112,Swaps!$C:$C,0)</f>
        <v>#N/A</v>
      </c>
      <c r="C112" s="163" t="n">
        <f aca="false">Inputs!C112</f>
        <v>40483</v>
      </c>
      <c r="D112" s="214" t="n">
        <f aca="false">Inputs!BI112</f>
        <v>0</v>
      </c>
      <c r="E112" s="214" t="n">
        <v>0</v>
      </c>
      <c r="F112" s="214" t="n">
        <f aca="true">IF(ISERROR(B112),0,OFFSET(Swaps!$C$1,B112+H$1,0))</f>
        <v>0</v>
      </c>
      <c r="G112" s="214" t="n">
        <f aca="true">+IF(ISERROR(A112),0,OFFSET(Options!$C$1,A112+G$1,0))</f>
        <v>0</v>
      </c>
      <c r="H112" s="214" t="e">
        <f aca="false">Inputs!BJ112</f>
        <v>#REF!</v>
      </c>
      <c r="I112" s="214" t="e">
        <f aca="false">Inputs!BK112</f>
        <v>#REF!</v>
      </c>
      <c r="J112" s="214" t="e">
        <f aca="false">Inputs!BM112</f>
        <v>#REF!</v>
      </c>
      <c r="K112" s="214" t="n">
        <f aca="false">Inputs!BL112</f>
        <v>0</v>
      </c>
      <c r="L112" s="213" t="e">
        <f aca="false">SUM(D112:K112)</f>
        <v>#REF!</v>
      </c>
      <c r="N112" s="218" t="n">
        <f aca="false">Inputs!E112</f>
        <v>4.4405</v>
      </c>
      <c r="O112" s="218" t="n">
        <f aca="false">Inputs!L112</f>
        <v>0.0410000000000004</v>
      </c>
      <c r="Q112" s="234" t="n">
        <f aca="false">Inputs!F112</f>
        <v>0.185</v>
      </c>
      <c r="R112" s="234" t="n">
        <f aca="false">Inputs!N112</f>
        <v>0</v>
      </c>
    </row>
    <row r="113" customFormat="false" ht="15.75" hidden="false" customHeight="false" outlineLevel="0" collapsed="false">
      <c r="A113" s="162" t="e">
        <f aca="false">MATCH(C113,Options!$C:$C,0)</f>
        <v>#N/A</v>
      </c>
      <c r="B113" s="162" t="e">
        <f aca="false">MATCH(C113,Swaps!$C:$C,0)</f>
        <v>#N/A</v>
      </c>
      <c r="C113" s="201" t="n">
        <f aca="false">Inputs!C113</f>
        <v>40513</v>
      </c>
      <c r="D113" s="223" t="n">
        <f aca="false">Inputs!BI113</f>
        <v>0</v>
      </c>
      <c r="E113" s="223" t="n">
        <v>0</v>
      </c>
      <c r="F113" s="223" t="n">
        <f aca="true">IF(ISERROR(B113),0,OFFSET(Swaps!$C$1,B113+H$1,0))</f>
        <v>0</v>
      </c>
      <c r="G113" s="223" t="n">
        <f aca="true">+IF(ISERROR(A113),0,OFFSET(Options!$C$1,A113+G$1,0))</f>
        <v>0</v>
      </c>
      <c r="H113" s="223" t="e">
        <f aca="false">Inputs!BJ113</f>
        <v>#REF!</v>
      </c>
      <c r="I113" s="223" t="e">
        <f aca="false">Inputs!BK113</f>
        <v>#REF!</v>
      </c>
      <c r="J113" s="223" t="e">
        <f aca="false">Inputs!BM113</f>
        <v>#REF!</v>
      </c>
      <c r="K113" s="223" t="n">
        <f aca="false">Inputs!BL113</f>
        <v>0</v>
      </c>
      <c r="L113" s="204" t="e">
        <f aca="false">SUM(D113:K113)</f>
        <v>#REF!</v>
      </c>
      <c r="M113" s="240"/>
      <c r="N113" s="208" t="n">
        <f aca="false">Inputs!E113</f>
        <v>4.6005</v>
      </c>
      <c r="O113" s="208" t="n">
        <f aca="false">Inputs!L113</f>
        <v>0.0410000000000013</v>
      </c>
      <c r="P113" s="241"/>
      <c r="Q113" s="242" t="n">
        <f aca="false">Inputs!F113</f>
        <v>0.185</v>
      </c>
      <c r="R113" s="242" t="n">
        <f aca="false">Inputs!N113</f>
        <v>0</v>
      </c>
    </row>
    <row r="114" customFormat="false" ht="15.75" hidden="false" customHeight="false" outlineLevel="0" collapsed="false">
      <c r="A114" s="162" t="e">
        <f aca="false">MATCH(C114,Options!$C:$C,0)</f>
        <v>#N/A</v>
      </c>
      <c r="B114" s="162" t="e">
        <f aca="false">MATCH(C114,Swaps!$C:$C,0)</f>
        <v>#N/A</v>
      </c>
      <c r="C114" s="163" t="n">
        <f aca="false">Inputs!C114</f>
        <v>40544</v>
      </c>
      <c r="D114" s="214" t="n">
        <f aca="false">Inputs!BI114</f>
        <v>0</v>
      </c>
      <c r="E114" s="214" t="n">
        <v>0</v>
      </c>
      <c r="F114" s="214" t="n">
        <f aca="true">IF(ISERROR(B114),0,OFFSET(Swaps!$C$1,B114+H$1,0))</f>
        <v>0</v>
      </c>
      <c r="G114" s="214" t="n">
        <f aca="true">+IF(ISERROR(A114),0,OFFSET(Options!$C$1,A114+G$1,0))</f>
        <v>0</v>
      </c>
      <c r="H114" s="214" t="e">
        <f aca="false">Inputs!BJ114</f>
        <v>#REF!</v>
      </c>
      <c r="I114" s="214" t="e">
        <f aca="false">Inputs!BK114</f>
        <v>#REF!</v>
      </c>
      <c r="J114" s="214" t="e">
        <f aca="false">Inputs!BM114</f>
        <v>#REF!</v>
      </c>
      <c r="K114" s="214" t="n">
        <f aca="false">Inputs!BL114</f>
        <v>0</v>
      </c>
      <c r="L114" s="213" t="e">
        <f aca="false">SUM(D114:K114)</f>
        <v>#REF!</v>
      </c>
      <c r="N114" s="218" t="n">
        <f aca="false">Inputs!E114</f>
        <v>4.6305</v>
      </c>
      <c r="O114" s="218" t="n">
        <f aca="false">Inputs!L114</f>
        <v>0.0410000000000004</v>
      </c>
      <c r="Q114" s="234" t="n">
        <f aca="false">Inputs!F114</f>
        <v>0.185</v>
      </c>
      <c r="R114" s="234" t="n">
        <f aca="false">Inputs!N114</f>
        <v>0</v>
      </c>
    </row>
    <row r="115" customFormat="false" ht="15.75" hidden="false" customHeight="false" outlineLevel="0" collapsed="false">
      <c r="A115" s="162" t="e">
        <f aca="false">MATCH(C115,Options!$C:$C,0)</f>
        <v>#N/A</v>
      </c>
      <c r="B115" s="162" t="e">
        <f aca="false">MATCH(C115,Swaps!$C:$C,0)</f>
        <v>#N/A</v>
      </c>
      <c r="C115" s="163" t="n">
        <f aca="false">Inputs!C115</f>
        <v>40575</v>
      </c>
      <c r="D115" s="214" t="n">
        <f aca="false">Inputs!BI115</f>
        <v>0</v>
      </c>
      <c r="E115" s="214" t="n">
        <v>0</v>
      </c>
      <c r="F115" s="214" t="n">
        <f aca="true">IF(ISERROR(B115),0,OFFSET(Swaps!$C$1,B115+H$1,0))</f>
        <v>0</v>
      </c>
      <c r="G115" s="214" t="n">
        <f aca="true">+IF(ISERROR(A115),0,OFFSET(Options!$C$1,A115+G$1,0))</f>
        <v>0</v>
      </c>
      <c r="H115" s="214" t="e">
        <f aca="false">Inputs!BJ115</f>
        <v>#REF!</v>
      </c>
      <c r="I115" s="214" t="e">
        <f aca="false">Inputs!BK115</f>
        <v>#REF!</v>
      </c>
      <c r="J115" s="214" t="e">
        <f aca="false">Inputs!BM115</f>
        <v>#REF!</v>
      </c>
      <c r="K115" s="214" t="n">
        <f aca="false">Inputs!BL115</f>
        <v>0</v>
      </c>
      <c r="L115" s="213" t="e">
        <f aca="false">SUM(D115:K115)</f>
        <v>#REF!</v>
      </c>
      <c r="N115" s="218" t="n">
        <f aca="false">Inputs!E115</f>
        <v>4.5465</v>
      </c>
      <c r="O115" s="218" t="n">
        <f aca="false">Inputs!L115</f>
        <v>0.0410000000000013</v>
      </c>
      <c r="Q115" s="234" t="n">
        <f aca="false">Inputs!F115</f>
        <v>0.185</v>
      </c>
      <c r="R115" s="234" t="n">
        <f aca="false">Inputs!N115</f>
        <v>0</v>
      </c>
    </row>
    <row r="116" customFormat="false" ht="15.75" hidden="false" customHeight="false" outlineLevel="0" collapsed="false">
      <c r="A116" s="162" t="e">
        <f aca="false">MATCH(C116,Options!$C:$C,0)</f>
        <v>#N/A</v>
      </c>
      <c r="B116" s="162" t="e">
        <f aca="false">MATCH(C116,Swaps!$C:$C,0)</f>
        <v>#N/A</v>
      </c>
      <c r="C116" s="163" t="n">
        <f aca="false">Inputs!C116</f>
        <v>40603</v>
      </c>
      <c r="D116" s="214" t="n">
        <f aca="false">Inputs!BI116</f>
        <v>0</v>
      </c>
      <c r="E116" s="214" t="n">
        <v>0</v>
      </c>
      <c r="F116" s="214" t="n">
        <f aca="true">IF(ISERROR(B116),0,OFFSET(Swaps!$C$1,B116+H$1,0))</f>
        <v>0</v>
      </c>
      <c r="G116" s="214" t="n">
        <f aca="true">+IF(ISERROR(A116),0,OFFSET(Options!$C$1,A116+G$1,0))</f>
        <v>0</v>
      </c>
      <c r="H116" s="214" t="e">
        <f aca="false">Inputs!BJ116</f>
        <v>#REF!</v>
      </c>
      <c r="I116" s="214" t="e">
        <f aca="false">Inputs!BK116</f>
        <v>#REF!</v>
      </c>
      <c r="J116" s="214" t="e">
        <f aca="false">Inputs!BM116</f>
        <v>#REF!</v>
      </c>
      <c r="K116" s="214" t="n">
        <f aca="false">Inputs!BL116</f>
        <v>0</v>
      </c>
      <c r="L116" s="213" t="e">
        <f aca="false">SUM(D116:K116)</f>
        <v>#REF!</v>
      </c>
      <c r="N116" s="218" t="n">
        <f aca="false">Inputs!E116</f>
        <v>4.4115</v>
      </c>
      <c r="O116" s="218" t="n">
        <f aca="false">Inputs!L116</f>
        <v>0.0410000000000013</v>
      </c>
      <c r="Q116" s="234" t="n">
        <f aca="false">Inputs!F116</f>
        <v>0.18</v>
      </c>
      <c r="R116" s="234" t="n">
        <f aca="false">Inputs!N116</f>
        <v>0</v>
      </c>
    </row>
    <row r="117" customFormat="false" ht="15.75" hidden="false" customHeight="false" outlineLevel="0" collapsed="false">
      <c r="A117" s="162" t="e">
        <f aca="false">MATCH(C117,Options!$C:$C,0)</f>
        <v>#N/A</v>
      </c>
      <c r="B117" s="162" t="e">
        <f aca="false">MATCH(C117,Swaps!$C:$C,0)</f>
        <v>#N/A</v>
      </c>
      <c r="C117" s="163" t="n">
        <f aca="false">Inputs!C117</f>
        <v>40634</v>
      </c>
      <c r="D117" s="214" t="n">
        <f aca="false">Inputs!BI117</f>
        <v>0</v>
      </c>
      <c r="E117" s="214" t="n">
        <v>0</v>
      </c>
      <c r="F117" s="214" t="n">
        <f aca="true">IF(ISERROR(B117),0,OFFSET(Swaps!$C$1,B117+H$1,0))</f>
        <v>0</v>
      </c>
      <c r="G117" s="214" t="n">
        <f aca="true">+IF(ISERROR(A117),0,OFFSET(Options!$C$1,A117+G$1,0))</f>
        <v>0</v>
      </c>
      <c r="H117" s="214" t="e">
        <f aca="false">Inputs!BJ117</f>
        <v>#REF!</v>
      </c>
      <c r="I117" s="214" t="e">
        <f aca="false">Inputs!BK117</f>
        <v>#REF!</v>
      </c>
      <c r="J117" s="214" t="e">
        <f aca="false">Inputs!BM117</f>
        <v>#REF!</v>
      </c>
      <c r="K117" s="214" t="n">
        <f aca="false">Inputs!BL117</f>
        <v>0</v>
      </c>
      <c r="L117" s="213" t="e">
        <f aca="false">SUM(D117:K117)</f>
        <v>#REF!</v>
      </c>
      <c r="N117" s="218" t="n">
        <f aca="false">Inputs!E117</f>
        <v>4.2615</v>
      </c>
      <c r="O117" s="218" t="n">
        <f aca="false">Inputs!L117</f>
        <v>0.0410000000000004</v>
      </c>
      <c r="Q117" s="234" t="n">
        <f aca="false">Inputs!F117</f>
        <v>0.18</v>
      </c>
      <c r="R117" s="234" t="n">
        <f aca="false">Inputs!N117</f>
        <v>0</v>
      </c>
    </row>
    <row r="118" customFormat="false" ht="15.75" hidden="false" customHeight="false" outlineLevel="0" collapsed="false">
      <c r="C118" s="163"/>
      <c r="N118" s="218"/>
      <c r="O118" s="218"/>
    </row>
    <row r="119" customFormat="false" ht="15.75" hidden="false" customHeight="false" outlineLevel="0" collapsed="false">
      <c r="C119" s="163"/>
      <c r="N119" s="218"/>
      <c r="O119" s="218"/>
    </row>
    <row r="120" customFormat="false" ht="15.75" hidden="false" customHeight="false" outlineLevel="0" collapsed="false">
      <c r="C120" s="163"/>
      <c r="N120" s="218"/>
      <c r="O120" s="218"/>
    </row>
    <row r="121" customFormat="false" ht="15.75" hidden="false" customHeight="false" outlineLevel="0" collapsed="false">
      <c r="C121" s="163"/>
      <c r="N121" s="218"/>
      <c r="O121" s="218"/>
    </row>
    <row r="122" customFormat="false" ht="15.75" hidden="false" customHeight="false" outlineLevel="0" collapsed="false">
      <c r="C122" s="163"/>
      <c r="N122" s="218"/>
      <c r="O122" s="218"/>
    </row>
    <row r="123" customFormat="false" ht="15.75" hidden="false" customHeight="false" outlineLevel="0" collapsed="false">
      <c r="C123" s="163"/>
      <c r="N123" s="218"/>
      <c r="O123" s="218"/>
    </row>
    <row r="124" customFormat="false" ht="15.75" hidden="false" customHeight="false" outlineLevel="0" collapsed="false">
      <c r="C124" s="163"/>
      <c r="N124" s="218"/>
      <c r="O124" s="218"/>
    </row>
    <row r="125" customFormat="false" ht="15.75" hidden="false" customHeight="false" outlineLevel="0" collapsed="false">
      <c r="C125" s="163"/>
      <c r="N125" s="218"/>
      <c r="O125" s="218"/>
    </row>
    <row r="126" customFormat="false" ht="15.75" hidden="false" customHeight="false" outlineLevel="0" collapsed="false">
      <c r="C126" s="163"/>
      <c r="N126" s="218"/>
      <c r="O126" s="218"/>
    </row>
    <row r="127" customFormat="false" ht="15.75" hidden="false" customHeight="false" outlineLevel="0" collapsed="false">
      <c r="C127" s="163"/>
      <c r="N127" s="218"/>
      <c r="O127" s="218"/>
    </row>
    <row r="128" customFormat="false" ht="15.75" hidden="false" customHeight="false" outlineLevel="0" collapsed="false">
      <c r="C128" s="163"/>
      <c r="N128" s="218"/>
      <c r="O128" s="218"/>
    </row>
    <row r="129" customFormat="false" ht="15.75" hidden="false" customHeight="false" outlineLevel="0" collapsed="false">
      <c r="C129" s="163"/>
      <c r="N129" s="218"/>
      <c r="O129" s="218"/>
    </row>
    <row r="130" customFormat="false" ht="15.75" hidden="false" customHeight="false" outlineLevel="0" collapsed="false">
      <c r="C130" s="163"/>
      <c r="N130" s="218"/>
      <c r="O130" s="218"/>
    </row>
    <row r="131" customFormat="false" ht="15.75" hidden="false" customHeight="false" outlineLevel="0" collapsed="false">
      <c r="C131" s="163"/>
      <c r="N131" s="218"/>
      <c r="O131" s="218"/>
    </row>
    <row r="132" customFormat="false" ht="15.75" hidden="false" customHeight="false" outlineLevel="0" collapsed="false">
      <c r="C132" s="163"/>
      <c r="N132" s="218"/>
      <c r="O132" s="218"/>
    </row>
    <row r="133" customFormat="false" ht="15.75" hidden="false" customHeight="false" outlineLevel="0" collapsed="false">
      <c r="C133" s="163"/>
      <c r="N133" s="218"/>
      <c r="O133" s="218"/>
    </row>
    <row r="134" customFormat="false" ht="15.75" hidden="false" customHeight="false" outlineLevel="0" collapsed="false">
      <c r="C134" s="163"/>
      <c r="N134" s="218"/>
      <c r="O134" s="218"/>
    </row>
    <row r="135" customFormat="false" ht="15.75" hidden="false" customHeight="false" outlineLevel="0" collapsed="false">
      <c r="C135" s="163"/>
      <c r="N135" s="218"/>
      <c r="O135" s="218"/>
    </row>
    <row r="136" customFormat="false" ht="15.75" hidden="false" customHeight="false" outlineLevel="0" collapsed="false">
      <c r="C136" s="163"/>
      <c r="N136" s="218"/>
      <c r="O136" s="218"/>
    </row>
    <row r="137" customFormat="false" ht="15.75" hidden="false" customHeight="false" outlineLevel="0" collapsed="false">
      <c r="C137" s="163"/>
      <c r="N137" s="218"/>
      <c r="O137" s="218"/>
    </row>
    <row r="138" customFormat="false" ht="15.75" hidden="false" customHeight="false" outlineLevel="0" collapsed="false">
      <c r="C138" s="163"/>
      <c r="N138" s="218"/>
      <c r="O138" s="218"/>
    </row>
    <row r="139" customFormat="false" ht="15.75" hidden="false" customHeight="false" outlineLevel="0" collapsed="false">
      <c r="C139" s="163"/>
      <c r="N139" s="218"/>
      <c r="O139" s="218"/>
    </row>
    <row r="140" customFormat="false" ht="15.75" hidden="false" customHeight="false" outlineLevel="0" collapsed="false">
      <c r="C140" s="163"/>
      <c r="N140" s="218"/>
      <c r="O140" s="218"/>
    </row>
    <row r="141" customFormat="false" ht="15.75" hidden="false" customHeight="false" outlineLevel="0" collapsed="false">
      <c r="C141" s="163"/>
      <c r="N141" s="218"/>
      <c r="O141" s="218"/>
    </row>
    <row r="142" customFormat="false" ht="15.75" hidden="false" customHeight="false" outlineLevel="0" collapsed="false">
      <c r="C142" s="163"/>
      <c r="N142" s="218"/>
      <c r="O142" s="218"/>
    </row>
    <row r="143" customFormat="false" ht="15.75" hidden="false" customHeight="false" outlineLevel="0" collapsed="false">
      <c r="C143" s="163"/>
      <c r="N143" s="218"/>
      <c r="O143" s="218"/>
    </row>
    <row r="144" customFormat="false" ht="15.75" hidden="false" customHeight="false" outlineLevel="0" collapsed="false">
      <c r="C144" s="163"/>
      <c r="N144" s="218"/>
      <c r="O144" s="218"/>
    </row>
    <row r="145" customFormat="false" ht="15.75" hidden="false" customHeight="false" outlineLevel="0" collapsed="false">
      <c r="C145" s="163"/>
      <c r="N145" s="218"/>
      <c r="O145" s="218"/>
    </row>
    <row r="146" customFormat="false" ht="15.75" hidden="false" customHeight="false" outlineLevel="0" collapsed="false">
      <c r="C146" s="163"/>
      <c r="N146" s="218"/>
      <c r="O146" s="218"/>
    </row>
    <row r="147" customFormat="false" ht="15.75" hidden="false" customHeight="false" outlineLevel="0" collapsed="false">
      <c r="C147" s="163"/>
      <c r="N147" s="218"/>
      <c r="O147" s="218"/>
    </row>
    <row r="148" customFormat="false" ht="15.75" hidden="false" customHeight="false" outlineLevel="0" collapsed="false">
      <c r="C148" s="163"/>
      <c r="N148" s="218"/>
      <c r="O148" s="218"/>
    </row>
    <row r="149" customFormat="false" ht="15.75" hidden="false" customHeight="false" outlineLevel="0" collapsed="false">
      <c r="C149" s="163"/>
      <c r="N149" s="218"/>
      <c r="O149" s="218"/>
    </row>
    <row r="150" customFormat="false" ht="15.75" hidden="false" customHeight="false" outlineLevel="0" collapsed="false">
      <c r="C150" s="163"/>
      <c r="N150" s="218"/>
      <c r="O150" s="218"/>
    </row>
    <row r="151" customFormat="false" ht="15.75" hidden="false" customHeight="false" outlineLevel="0" collapsed="false">
      <c r="C151" s="163"/>
      <c r="N151" s="218"/>
      <c r="O151" s="218"/>
    </row>
    <row r="152" customFormat="false" ht="15.75" hidden="false" customHeight="false" outlineLevel="0" collapsed="false">
      <c r="C152" s="163"/>
      <c r="N152" s="218"/>
      <c r="O152" s="218"/>
    </row>
    <row r="153" customFormat="false" ht="15.75" hidden="false" customHeight="false" outlineLevel="0" collapsed="false">
      <c r="C153" s="163"/>
      <c r="N153" s="218"/>
      <c r="O153" s="218"/>
    </row>
    <row r="154" customFormat="false" ht="15.75" hidden="false" customHeight="false" outlineLevel="0" collapsed="false">
      <c r="C154" s="163"/>
      <c r="N154" s="218"/>
      <c r="O154" s="218"/>
    </row>
    <row r="155" customFormat="false" ht="15.75" hidden="false" customHeight="false" outlineLevel="0" collapsed="false">
      <c r="C155" s="163"/>
      <c r="N155" s="218"/>
      <c r="O155" s="218"/>
    </row>
    <row r="156" customFormat="false" ht="15.75" hidden="false" customHeight="false" outlineLevel="0" collapsed="false">
      <c r="C156" s="163"/>
      <c r="N156" s="218"/>
      <c r="O156" s="218"/>
    </row>
    <row r="157" customFormat="false" ht="15.75" hidden="false" customHeight="false" outlineLevel="0" collapsed="false">
      <c r="C157" s="163"/>
      <c r="N157" s="218"/>
      <c r="O157" s="218"/>
    </row>
    <row r="158" customFormat="false" ht="15.75" hidden="false" customHeight="false" outlineLevel="0" collapsed="false">
      <c r="C158" s="163"/>
      <c r="N158" s="218"/>
      <c r="O158" s="218"/>
    </row>
    <row r="159" customFormat="false" ht="15.75" hidden="false" customHeight="false" outlineLevel="0" collapsed="false">
      <c r="C159" s="163"/>
      <c r="N159" s="218"/>
      <c r="O159" s="218"/>
    </row>
    <row r="160" customFormat="false" ht="15.75" hidden="false" customHeight="false" outlineLevel="0" collapsed="false">
      <c r="C160" s="163"/>
      <c r="N160" s="218"/>
      <c r="O160" s="218"/>
    </row>
    <row r="161" customFormat="false" ht="15.75" hidden="false" customHeight="false" outlineLevel="0" collapsed="false">
      <c r="C161" s="163"/>
      <c r="N161" s="218"/>
      <c r="O161" s="218"/>
    </row>
    <row r="162" customFormat="false" ht="15.75" hidden="false" customHeight="false" outlineLevel="0" collapsed="false">
      <c r="C162" s="163"/>
      <c r="N162" s="218"/>
      <c r="O162" s="218"/>
    </row>
    <row r="163" customFormat="false" ht="15.75" hidden="false" customHeight="false" outlineLevel="0" collapsed="false">
      <c r="C163" s="163"/>
      <c r="N163" s="218"/>
      <c r="O163" s="218"/>
    </row>
    <row r="164" customFormat="false" ht="15.75" hidden="false" customHeight="false" outlineLevel="0" collapsed="false">
      <c r="C164" s="163"/>
      <c r="N164" s="218"/>
      <c r="O164" s="218"/>
    </row>
    <row r="165" customFormat="false" ht="15.75" hidden="false" customHeight="false" outlineLevel="0" collapsed="false">
      <c r="C165" s="163"/>
      <c r="N165" s="218"/>
      <c r="O165" s="218"/>
    </row>
    <row r="166" customFormat="false" ht="15.75" hidden="false" customHeight="false" outlineLevel="0" collapsed="false">
      <c r="C166" s="163"/>
      <c r="N166" s="218"/>
      <c r="O166" s="218"/>
    </row>
    <row r="167" customFormat="false" ht="15.75" hidden="false" customHeight="false" outlineLevel="0" collapsed="false">
      <c r="C167" s="163"/>
      <c r="N167" s="218"/>
      <c r="O167" s="218"/>
    </row>
    <row r="168" customFormat="false" ht="15.75" hidden="false" customHeight="false" outlineLevel="0" collapsed="false">
      <c r="C168" s="163"/>
      <c r="N168" s="218"/>
      <c r="O168" s="218"/>
    </row>
    <row r="169" customFormat="false" ht="15.75" hidden="false" customHeight="false" outlineLevel="0" collapsed="false">
      <c r="C169" s="163"/>
      <c r="N169" s="218"/>
      <c r="O169" s="218"/>
    </row>
    <row r="170" customFormat="false" ht="15.75" hidden="false" customHeight="false" outlineLevel="0" collapsed="false">
      <c r="C170" s="163"/>
      <c r="N170" s="218"/>
      <c r="O170" s="218"/>
    </row>
    <row r="171" customFormat="false" ht="15.75" hidden="false" customHeight="false" outlineLevel="0" collapsed="false">
      <c r="C171" s="163"/>
      <c r="N171" s="218"/>
      <c r="O171" s="218"/>
    </row>
    <row r="172" customFormat="false" ht="15.75" hidden="false" customHeight="false" outlineLevel="0" collapsed="false">
      <c r="C172" s="163"/>
      <c r="N172" s="218"/>
      <c r="O172" s="218"/>
    </row>
    <row r="173" customFormat="false" ht="15.75" hidden="false" customHeight="false" outlineLevel="0" collapsed="false">
      <c r="C173" s="163"/>
      <c r="N173" s="218"/>
      <c r="O173" s="218"/>
    </row>
    <row r="174" customFormat="false" ht="15.75" hidden="false" customHeight="false" outlineLevel="0" collapsed="false">
      <c r="C174" s="163"/>
      <c r="N174" s="218"/>
      <c r="O174" s="218"/>
    </row>
    <row r="175" customFormat="false" ht="15.75" hidden="false" customHeight="false" outlineLevel="0" collapsed="false">
      <c r="C175" s="163"/>
      <c r="N175" s="218"/>
      <c r="O175" s="218"/>
    </row>
    <row r="176" customFormat="false" ht="15.75" hidden="false" customHeight="false" outlineLevel="0" collapsed="false">
      <c r="C176" s="163"/>
      <c r="N176" s="218"/>
      <c r="O176" s="218"/>
    </row>
    <row r="177" customFormat="false" ht="15.75" hidden="false" customHeight="false" outlineLevel="0" collapsed="false">
      <c r="C177" s="163"/>
      <c r="N177" s="218"/>
      <c r="O177" s="218"/>
    </row>
    <row r="178" customFormat="false" ht="15.75" hidden="false" customHeight="false" outlineLevel="0" collapsed="false">
      <c r="C178" s="163"/>
      <c r="N178" s="218"/>
      <c r="O178" s="218"/>
    </row>
    <row r="179" customFormat="false" ht="15.75" hidden="false" customHeight="false" outlineLevel="0" collapsed="false">
      <c r="C179" s="163"/>
      <c r="N179" s="218"/>
      <c r="O179" s="218"/>
    </row>
    <row r="180" customFormat="false" ht="15.75" hidden="false" customHeight="false" outlineLevel="0" collapsed="false">
      <c r="C180" s="163"/>
      <c r="N180" s="218"/>
      <c r="O180" s="218"/>
    </row>
    <row r="181" customFormat="false" ht="15.75" hidden="false" customHeight="false" outlineLevel="0" collapsed="false">
      <c r="C181" s="163"/>
      <c r="N181" s="218"/>
      <c r="O181" s="218"/>
    </row>
    <row r="182" customFormat="false" ht="15.75" hidden="false" customHeight="false" outlineLevel="0" collapsed="false">
      <c r="C182" s="163"/>
      <c r="N182" s="218"/>
      <c r="O182" s="218"/>
    </row>
    <row r="183" customFormat="false" ht="15.75" hidden="false" customHeight="false" outlineLevel="0" collapsed="false">
      <c r="C183" s="163"/>
      <c r="N183" s="218"/>
      <c r="O183" s="218"/>
    </row>
    <row r="184" customFormat="false" ht="15.75" hidden="false" customHeight="false" outlineLevel="0" collapsed="false">
      <c r="C184" s="163"/>
      <c r="N184" s="218"/>
      <c r="O184" s="218"/>
    </row>
    <row r="185" customFormat="false" ht="15.75" hidden="false" customHeight="false" outlineLevel="0" collapsed="false">
      <c r="C185" s="163"/>
      <c r="N185" s="218"/>
      <c r="O185" s="218"/>
    </row>
    <row r="186" customFormat="false" ht="15.75" hidden="false" customHeight="false" outlineLevel="0" collapsed="false">
      <c r="C186" s="163"/>
      <c r="N186" s="218"/>
      <c r="O186" s="218"/>
    </row>
    <row r="187" customFormat="false" ht="15.75" hidden="false" customHeight="false" outlineLevel="0" collapsed="false">
      <c r="C187" s="163"/>
      <c r="N187" s="218"/>
      <c r="O187" s="218"/>
    </row>
    <row r="188" customFormat="false" ht="15.75" hidden="false" customHeight="false" outlineLevel="0" collapsed="false">
      <c r="C188" s="163"/>
      <c r="N188" s="218"/>
      <c r="O188" s="218"/>
    </row>
    <row r="189" customFormat="false" ht="15.75" hidden="false" customHeight="false" outlineLevel="0" collapsed="false">
      <c r="C189" s="163"/>
      <c r="N189" s="218"/>
      <c r="O189" s="218"/>
    </row>
    <row r="190" customFormat="false" ht="15.75" hidden="false" customHeight="false" outlineLevel="0" collapsed="false">
      <c r="C190" s="163"/>
      <c r="N190" s="218"/>
      <c r="O190" s="218"/>
    </row>
    <row r="191" customFormat="false" ht="15.75" hidden="false" customHeight="false" outlineLevel="0" collapsed="false">
      <c r="C191" s="163"/>
      <c r="N191" s="218"/>
      <c r="O191" s="218"/>
    </row>
    <row r="192" customFormat="false" ht="15.75" hidden="false" customHeight="false" outlineLevel="0" collapsed="false">
      <c r="C192" s="163"/>
      <c r="N192" s="218"/>
      <c r="O192" s="218"/>
    </row>
    <row r="193" customFormat="false" ht="15.75" hidden="false" customHeight="false" outlineLevel="0" collapsed="false">
      <c r="C193" s="163"/>
      <c r="N193" s="218"/>
      <c r="O193" s="218"/>
    </row>
    <row r="194" customFormat="false" ht="15.75" hidden="false" customHeight="false" outlineLevel="0" collapsed="false">
      <c r="C194" s="163"/>
      <c r="N194" s="218"/>
      <c r="O194" s="218"/>
    </row>
    <row r="195" customFormat="false" ht="15.75" hidden="false" customHeight="false" outlineLevel="0" collapsed="false">
      <c r="C195" s="163"/>
      <c r="N195" s="218"/>
      <c r="O195" s="218"/>
    </row>
    <row r="196" customFormat="false" ht="15.75" hidden="false" customHeight="false" outlineLevel="0" collapsed="false">
      <c r="C196" s="163"/>
      <c r="N196" s="218"/>
      <c r="O196" s="218"/>
    </row>
    <row r="197" customFormat="false" ht="15.75" hidden="false" customHeight="false" outlineLevel="0" collapsed="false">
      <c r="C197" s="163"/>
      <c r="N197" s="218"/>
      <c r="O197" s="218"/>
    </row>
    <row r="198" customFormat="false" ht="15.75" hidden="false" customHeight="false" outlineLevel="0" collapsed="false">
      <c r="C198" s="163"/>
      <c r="N198" s="218"/>
      <c r="O198" s="218"/>
    </row>
    <row r="199" customFormat="false" ht="15.75" hidden="false" customHeight="false" outlineLevel="0" collapsed="false">
      <c r="C199" s="163"/>
      <c r="N199" s="218"/>
      <c r="O199" s="218"/>
    </row>
    <row r="200" customFormat="false" ht="15.75" hidden="false" customHeight="false" outlineLevel="0" collapsed="false">
      <c r="C200" s="163"/>
      <c r="N200" s="218"/>
      <c r="O200" s="218"/>
    </row>
    <row r="201" customFormat="false" ht="15.75" hidden="false" customHeight="false" outlineLevel="0" collapsed="false">
      <c r="C201" s="163"/>
      <c r="N201" s="218"/>
      <c r="O201" s="218"/>
    </row>
    <row r="202" customFormat="false" ht="15.75" hidden="false" customHeight="false" outlineLevel="0" collapsed="false">
      <c r="C202" s="163"/>
      <c r="N202" s="218"/>
      <c r="O202" s="218"/>
    </row>
    <row r="203" customFormat="false" ht="15.75" hidden="false" customHeight="false" outlineLevel="0" collapsed="false">
      <c r="C203" s="163"/>
      <c r="N203" s="218"/>
      <c r="O203" s="218"/>
    </row>
    <row r="204" customFormat="false" ht="15.75" hidden="false" customHeight="false" outlineLevel="0" collapsed="false">
      <c r="C204" s="163"/>
      <c r="N204" s="218"/>
      <c r="O204" s="218"/>
    </row>
    <row r="205" customFormat="false" ht="15.75" hidden="false" customHeight="false" outlineLevel="0" collapsed="false">
      <c r="C205" s="163"/>
      <c r="N205" s="218"/>
      <c r="O205" s="218"/>
    </row>
    <row r="206" customFormat="false" ht="15.75" hidden="false" customHeight="false" outlineLevel="0" collapsed="false">
      <c r="C206" s="163"/>
      <c r="N206" s="218"/>
      <c r="O206" s="218"/>
    </row>
    <row r="207" customFormat="false" ht="15.75" hidden="false" customHeight="false" outlineLevel="0" collapsed="false">
      <c r="C207" s="163"/>
      <c r="N207" s="218"/>
      <c r="O207" s="218"/>
    </row>
    <row r="208" customFormat="false" ht="15.75" hidden="false" customHeight="false" outlineLevel="0" collapsed="false">
      <c r="C208" s="163"/>
      <c r="N208" s="218"/>
      <c r="O208" s="218"/>
    </row>
    <row r="209" customFormat="false" ht="15.75" hidden="false" customHeight="false" outlineLevel="0" collapsed="false">
      <c r="C209" s="163"/>
      <c r="N209" s="218"/>
      <c r="O209" s="218"/>
    </row>
    <row r="210" customFormat="false" ht="15.75" hidden="false" customHeight="false" outlineLevel="0" collapsed="false">
      <c r="C210" s="163"/>
      <c r="N210" s="218"/>
      <c r="O210" s="218"/>
    </row>
    <row r="211" customFormat="false" ht="15.75" hidden="false" customHeight="false" outlineLevel="0" collapsed="false">
      <c r="C211" s="163"/>
      <c r="N211" s="218"/>
      <c r="O211" s="218"/>
    </row>
    <row r="212" customFormat="false" ht="15.75" hidden="false" customHeight="false" outlineLevel="0" collapsed="false">
      <c r="C212" s="163"/>
      <c r="N212" s="218"/>
      <c r="O212" s="218"/>
    </row>
    <row r="213" customFormat="false" ht="15.75" hidden="false" customHeight="false" outlineLevel="0" collapsed="false">
      <c r="C213" s="163"/>
      <c r="N213" s="218"/>
      <c r="O213" s="218"/>
    </row>
    <row r="214" customFormat="false" ht="15.75" hidden="false" customHeight="false" outlineLevel="0" collapsed="false">
      <c r="C214" s="163"/>
      <c r="N214" s="218"/>
      <c r="O214" s="218"/>
    </row>
    <row r="215" customFormat="false" ht="15.75" hidden="false" customHeight="false" outlineLevel="0" collapsed="false">
      <c r="C215" s="163"/>
      <c r="N215" s="218"/>
      <c r="O215" s="218"/>
    </row>
    <row r="216" customFormat="false" ht="15.75" hidden="false" customHeight="false" outlineLevel="0" collapsed="false">
      <c r="C216" s="163"/>
      <c r="N216" s="218"/>
      <c r="O216" s="218"/>
    </row>
    <row r="217" customFormat="false" ht="15.75" hidden="false" customHeight="false" outlineLevel="0" collapsed="false">
      <c r="C217" s="163"/>
      <c r="N217" s="218"/>
      <c r="O217" s="218"/>
    </row>
    <row r="218" customFormat="false" ht="15.75" hidden="false" customHeight="false" outlineLevel="0" collapsed="false">
      <c r="C218" s="163"/>
      <c r="N218" s="218"/>
      <c r="O218" s="218"/>
    </row>
    <row r="219" customFormat="false" ht="15.75" hidden="false" customHeight="false" outlineLevel="0" collapsed="false">
      <c r="C219" s="163"/>
      <c r="N219" s="218"/>
      <c r="O219" s="218"/>
    </row>
    <row r="220" customFormat="false" ht="15.75" hidden="false" customHeight="false" outlineLevel="0" collapsed="false">
      <c r="C220" s="163"/>
      <c r="N220" s="218"/>
      <c r="O220" s="218"/>
    </row>
    <row r="221" customFormat="false" ht="15.75" hidden="false" customHeight="false" outlineLevel="0" collapsed="false">
      <c r="C221" s="163"/>
      <c r="N221" s="218"/>
      <c r="O221" s="218"/>
    </row>
    <row r="222" customFormat="false" ht="15.75" hidden="false" customHeight="false" outlineLevel="0" collapsed="false">
      <c r="C222" s="163"/>
      <c r="N222" s="218"/>
      <c r="O222" s="218"/>
    </row>
    <row r="223" customFormat="false" ht="15.75" hidden="false" customHeight="false" outlineLevel="0" collapsed="false">
      <c r="C223" s="163"/>
      <c r="N223" s="218"/>
      <c r="O223" s="218"/>
    </row>
    <row r="224" customFormat="false" ht="15.75" hidden="false" customHeight="false" outlineLevel="0" collapsed="false">
      <c r="C224" s="163"/>
      <c r="N224" s="218"/>
      <c r="O224" s="218"/>
    </row>
    <row r="225" customFormat="false" ht="15.75" hidden="false" customHeight="false" outlineLevel="0" collapsed="false">
      <c r="C225" s="163"/>
      <c r="N225" s="218"/>
      <c r="O225" s="218"/>
    </row>
    <row r="226" customFormat="false" ht="15.75" hidden="false" customHeight="false" outlineLevel="0" collapsed="false">
      <c r="C226" s="163"/>
      <c r="N226" s="218"/>
      <c r="O226" s="218"/>
    </row>
    <row r="227" customFormat="false" ht="15.75" hidden="false" customHeight="false" outlineLevel="0" collapsed="false">
      <c r="C227" s="163"/>
      <c r="N227" s="218"/>
      <c r="O227" s="218"/>
    </row>
    <row r="228" customFormat="false" ht="15.75" hidden="false" customHeight="false" outlineLevel="0" collapsed="false">
      <c r="C228" s="163"/>
      <c r="N228" s="218"/>
      <c r="O228" s="218"/>
    </row>
    <row r="229" customFormat="false" ht="15.75" hidden="false" customHeight="false" outlineLevel="0" collapsed="false">
      <c r="C229" s="163"/>
      <c r="N229" s="218"/>
      <c r="O229" s="218"/>
    </row>
    <row r="230" customFormat="false" ht="15.75" hidden="false" customHeight="false" outlineLevel="0" collapsed="false">
      <c r="C230" s="163"/>
      <c r="N230" s="218"/>
      <c r="O230" s="218"/>
    </row>
    <row r="231" customFormat="false" ht="15.75" hidden="false" customHeight="false" outlineLevel="0" collapsed="false">
      <c r="C231" s="163"/>
      <c r="N231" s="218"/>
      <c r="O231" s="218"/>
    </row>
    <row r="232" customFormat="false" ht="15.75" hidden="false" customHeight="false" outlineLevel="0" collapsed="false">
      <c r="C232" s="163"/>
      <c r="N232" s="218"/>
      <c r="O232" s="218"/>
    </row>
    <row r="233" customFormat="false" ht="15.75" hidden="false" customHeight="false" outlineLevel="0" collapsed="false">
      <c r="C233" s="163"/>
      <c r="N233" s="218"/>
      <c r="O233" s="218"/>
    </row>
    <row r="234" customFormat="false" ht="15.75" hidden="false" customHeight="false" outlineLevel="0" collapsed="false">
      <c r="C234" s="163"/>
      <c r="N234" s="218"/>
      <c r="O234" s="218"/>
    </row>
    <row r="235" customFormat="false" ht="15.75" hidden="false" customHeight="false" outlineLevel="0" collapsed="false">
      <c r="C235" s="163"/>
      <c r="N235" s="218"/>
      <c r="O235" s="218"/>
    </row>
    <row r="236" customFormat="false" ht="15.75" hidden="false" customHeight="false" outlineLevel="0" collapsed="false">
      <c r="C236" s="163"/>
      <c r="N236" s="218"/>
      <c r="O236" s="218"/>
    </row>
    <row r="237" customFormat="false" ht="15.75" hidden="false" customHeight="false" outlineLevel="0" collapsed="false">
      <c r="C237" s="163"/>
      <c r="N237" s="218"/>
      <c r="O237" s="218"/>
    </row>
    <row r="238" customFormat="false" ht="15.75" hidden="false" customHeight="false" outlineLevel="0" collapsed="false">
      <c r="C238" s="163"/>
      <c r="N238" s="218"/>
      <c r="O238" s="218"/>
    </row>
    <row r="239" customFormat="false" ht="15.75" hidden="false" customHeight="false" outlineLevel="0" collapsed="false">
      <c r="C239" s="163"/>
      <c r="N239" s="218"/>
      <c r="O239" s="218"/>
    </row>
    <row r="240" customFormat="false" ht="15.75" hidden="false" customHeight="false" outlineLevel="0" collapsed="false">
      <c r="C240" s="163"/>
      <c r="N240" s="218"/>
      <c r="O240" s="218"/>
    </row>
    <row r="241" customFormat="false" ht="15.75" hidden="false" customHeight="false" outlineLevel="0" collapsed="false">
      <c r="C241" s="163"/>
      <c r="N241" s="218"/>
      <c r="O241" s="218"/>
    </row>
    <row r="242" customFormat="false" ht="15.75" hidden="false" customHeight="false" outlineLevel="0" collapsed="false">
      <c r="C242" s="163"/>
      <c r="N242" s="218"/>
      <c r="O242" s="218"/>
    </row>
    <row r="243" customFormat="false" ht="15.75" hidden="false" customHeight="false" outlineLevel="0" collapsed="false">
      <c r="C243" s="163"/>
      <c r="N243" s="218"/>
      <c r="O243" s="218"/>
    </row>
    <row r="244" customFormat="false" ht="15.75" hidden="false" customHeight="false" outlineLevel="0" collapsed="false">
      <c r="C244" s="163"/>
      <c r="N244" s="218"/>
      <c r="O244" s="218"/>
    </row>
    <row r="245" customFormat="false" ht="15.75" hidden="false" customHeight="false" outlineLevel="0" collapsed="false">
      <c r="C245" s="163"/>
      <c r="N245" s="218"/>
      <c r="O245" s="218"/>
    </row>
    <row r="246" customFormat="false" ht="15.75" hidden="false" customHeight="false" outlineLevel="0" collapsed="false">
      <c r="C246" s="163"/>
      <c r="N246" s="218"/>
      <c r="O246" s="218"/>
    </row>
    <row r="247" customFormat="false" ht="15.75" hidden="false" customHeight="false" outlineLevel="0" collapsed="false">
      <c r="C247" s="163"/>
      <c r="N247" s="218"/>
      <c r="O247" s="218"/>
    </row>
    <row r="248" customFormat="false" ht="15.75" hidden="false" customHeight="false" outlineLevel="0" collapsed="false">
      <c r="C248" s="163"/>
      <c r="N248" s="218"/>
      <c r="O248" s="218"/>
    </row>
    <row r="249" customFormat="false" ht="15.75" hidden="false" customHeight="false" outlineLevel="0" collapsed="false">
      <c r="C249" s="163"/>
      <c r="N249" s="218"/>
      <c r="O249" s="218"/>
    </row>
    <row r="250" customFormat="false" ht="15.75" hidden="false" customHeight="false" outlineLevel="0" collapsed="false">
      <c r="C250" s="163"/>
      <c r="N250" s="218"/>
      <c r="O250" s="218"/>
    </row>
    <row r="251" customFormat="false" ht="15.75" hidden="false" customHeight="false" outlineLevel="0" collapsed="false">
      <c r="C251" s="163"/>
      <c r="N251" s="218"/>
      <c r="O251" s="218"/>
    </row>
    <row r="252" customFormat="false" ht="15.75" hidden="false" customHeight="false" outlineLevel="0" collapsed="false">
      <c r="C252" s="163"/>
      <c r="N252" s="218"/>
      <c r="O252" s="218"/>
    </row>
    <row r="253" customFormat="false" ht="15.75" hidden="false" customHeight="false" outlineLevel="0" collapsed="false">
      <c r="C253" s="163"/>
      <c r="N253" s="218"/>
      <c r="O253" s="218"/>
    </row>
    <row r="254" customFormat="false" ht="15.75" hidden="false" customHeight="false" outlineLevel="0" collapsed="false">
      <c r="C254" s="163"/>
      <c r="N254" s="218"/>
      <c r="O254" s="218"/>
    </row>
    <row r="255" customFormat="false" ht="15.75" hidden="false" customHeight="false" outlineLevel="0" collapsed="false">
      <c r="C255" s="163"/>
      <c r="N255" s="218"/>
      <c r="O255" s="218"/>
    </row>
    <row r="256" customFormat="false" ht="15.75" hidden="false" customHeight="false" outlineLevel="0" collapsed="false">
      <c r="C256" s="163"/>
      <c r="N256" s="218"/>
      <c r="O256" s="218"/>
    </row>
    <row r="257" customFormat="false" ht="15.75" hidden="false" customHeight="false" outlineLevel="0" collapsed="false">
      <c r="C257" s="163"/>
      <c r="N257" s="218"/>
      <c r="O257" s="218"/>
    </row>
    <row r="258" customFormat="false" ht="15.75" hidden="false" customHeight="false" outlineLevel="0" collapsed="false">
      <c r="C258" s="163"/>
      <c r="N258" s="218"/>
      <c r="O258" s="218"/>
    </row>
    <row r="259" customFormat="false" ht="15.75" hidden="false" customHeight="false" outlineLevel="0" collapsed="false">
      <c r="C259" s="163"/>
      <c r="N259" s="218"/>
      <c r="O259" s="218"/>
    </row>
    <row r="260" customFormat="false" ht="15.75" hidden="false" customHeight="false" outlineLevel="0" collapsed="false">
      <c r="C260" s="163"/>
      <c r="N260" s="218"/>
      <c r="O260" s="218"/>
    </row>
    <row r="261" customFormat="false" ht="15.75" hidden="false" customHeight="false" outlineLevel="0" collapsed="false">
      <c r="C261" s="163"/>
      <c r="N261" s="218"/>
      <c r="O261" s="218"/>
    </row>
    <row r="262" customFormat="false" ht="15.75" hidden="false" customHeight="false" outlineLevel="0" collapsed="false">
      <c r="C262" s="163"/>
      <c r="N262" s="218"/>
      <c r="O262" s="218"/>
    </row>
    <row r="263" customFormat="false" ht="15.75" hidden="false" customHeight="false" outlineLevel="0" collapsed="false">
      <c r="C263" s="163"/>
      <c r="N263" s="218"/>
      <c r="O263" s="218"/>
    </row>
    <row r="264" customFormat="false" ht="15.75" hidden="false" customHeight="false" outlineLevel="0" collapsed="false">
      <c r="C264" s="163"/>
      <c r="N264" s="218"/>
      <c r="O264" s="218"/>
    </row>
    <row r="265" customFormat="false" ht="15.75" hidden="false" customHeight="false" outlineLevel="0" collapsed="false">
      <c r="C265" s="163"/>
      <c r="N265" s="218"/>
      <c r="O265" s="218"/>
    </row>
    <row r="266" customFormat="false" ht="15.75" hidden="false" customHeight="false" outlineLevel="0" collapsed="false">
      <c r="C266" s="163"/>
      <c r="N266" s="218"/>
      <c r="O266" s="218"/>
    </row>
    <row r="267" customFormat="false" ht="15.75" hidden="false" customHeight="false" outlineLevel="0" collapsed="false">
      <c r="C267" s="163"/>
      <c r="N267" s="218"/>
      <c r="O267" s="218"/>
    </row>
    <row r="268" customFormat="false" ht="15.75" hidden="false" customHeight="false" outlineLevel="0" collapsed="false">
      <c r="C268" s="163"/>
      <c r="N268" s="218"/>
      <c r="O268" s="218"/>
    </row>
    <row r="269" customFormat="false" ht="15.75" hidden="false" customHeight="false" outlineLevel="0" collapsed="false">
      <c r="C269" s="163"/>
      <c r="N269" s="218"/>
      <c r="O269" s="218"/>
    </row>
    <row r="270" customFormat="false" ht="15.75" hidden="false" customHeight="false" outlineLevel="0" collapsed="false">
      <c r="C270" s="163"/>
      <c r="N270" s="218"/>
      <c r="O270" s="218"/>
    </row>
    <row r="271" customFormat="false" ht="15.75" hidden="false" customHeight="false" outlineLevel="0" collapsed="false">
      <c r="C271" s="163"/>
      <c r="N271" s="218"/>
      <c r="O271" s="218"/>
    </row>
    <row r="272" customFormat="false" ht="15.75" hidden="false" customHeight="false" outlineLevel="0" collapsed="false">
      <c r="C272" s="163"/>
      <c r="N272" s="218"/>
      <c r="O272" s="218"/>
    </row>
    <row r="273" customFormat="false" ht="15.75" hidden="false" customHeight="false" outlineLevel="0" collapsed="false">
      <c r="C273" s="163"/>
      <c r="N273" s="218"/>
      <c r="O273" s="218"/>
    </row>
    <row r="274" customFormat="false" ht="15.75" hidden="false" customHeight="false" outlineLevel="0" collapsed="false">
      <c r="C274" s="163"/>
      <c r="N274" s="218"/>
      <c r="O274" s="218"/>
    </row>
    <row r="275" customFormat="false" ht="15.75" hidden="false" customHeight="false" outlineLevel="0" collapsed="false">
      <c r="C275" s="163"/>
      <c r="N275" s="218"/>
      <c r="O275" s="218"/>
    </row>
    <row r="276" customFormat="false" ht="15.75" hidden="false" customHeight="false" outlineLevel="0" collapsed="false">
      <c r="C276" s="163"/>
      <c r="N276" s="218"/>
      <c r="O276" s="218"/>
    </row>
    <row r="277" customFormat="false" ht="15.75" hidden="false" customHeight="false" outlineLevel="0" collapsed="false">
      <c r="C277" s="163"/>
      <c r="N277" s="218"/>
      <c r="O277" s="218"/>
    </row>
    <row r="278" customFormat="false" ht="15.75" hidden="false" customHeight="false" outlineLevel="0" collapsed="false">
      <c r="C278" s="163"/>
      <c r="N278" s="218"/>
      <c r="O278" s="218"/>
    </row>
    <row r="279" customFormat="false" ht="15.75" hidden="false" customHeight="false" outlineLevel="0" collapsed="false">
      <c r="C279" s="163"/>
      <c r="N279" s="218"/>
      <c r="O279" s="218"/>
    </row>
    <row r="280" customFormat="false" ht="15.75" hidden="false" customHeight="false" outlineLevel="0" collapsed="false">
      <c r="C280" s="163"/>
      <c r="N280" s="218"/>
      <c r="O280" s="218"/>
    </row>
    <row r="281" customFormat="false" ht="15.75" hidden="false" customHeight="false" outlineLevel="0" collapsed="false">
      <c r="C281" s="163"/>
      <c r="N281" s="218"/>
      <c r="O281" s="218"/>
    </row>
    <row r="282" customFormat="false" ht="15.75" hidden="false" customHeight="false" outlineLevel="0" collapsed="false">
      <c r="C282" s="163"/>
      <c r="N282" s="218"/>
      <c r="O282" s="218"/>
    </row>
    <row r="283" customFormat="false" ht="15.75" hidden="false" customHeight="false" outlineLevel="0" collapsed="false">
      <c r="C283" s="163"/>
      <c r="N283" s="218"/>
      <c r="O283" s="218"/>
    </row>
    <row r="284" customFormat="false" ht="15.75" hidden="false" customHeight="false" outlineLevel="0" collapsed="false">
      <c r="C284" s="163"/>
      <c r="N284" s="218"/>
      <c r="O284" s="218"/>
    </row>
    <row r="285" customFormat="false" ht="15.75" hidden="false" customHeight="false" outlineLevel="0" collapsed="false">
      <c r="C285" s="163"/>
      <c r="N285" s="218"/>
      <c r="O285" s="218"/>
    </row>
    <row r="286" customFormat="false" ht="15.75" hidden="false" customHeight="false" outlineLevel="0" collapsed="false">
      <c r="C286" s="163"/>
      <c r="N286" s="218"/>
      <c r="O286" s="218"/>
    </row>
    <row r="287" customFormat="false" ht="15.75" hidden="false" customHeight="false" outlineLevel="0" collapsed="false">
      <c r="C287" s="163"/>
      <c r="N287" s="218"/>
      <c r="O287" s="218"/>
    </row>
    <row r="288" customFormat="false" ht="15.75" hidden="false" customHeight="false" outlineLevel="0" collapsed="false">
      <c r="C288" s="163"/>
      <c r="N288" s="218"/>
      <c r="O288" s="218"/>
    </row>
    <row r="289" customFormat="false" ht="15.75" hidden="false" customHeight="false" outlineLevel="0" collapsed="false">
      <c r="C289" s="163"/>
      <c r="N289" s="218"/>
      <c r="O289" s="218"/>
    </row>
    <row r="290" customFormat="false" ht="15.75" hidden="false" customHeight="false" outlineLevel="0" collapsed="false">
      <c r="C290" s="163"/>
      <c r="N290" s="218"/>
      <c r="O290" s="218"/>
    </row>
    <row r="291" customFormat="false" ht="15.75" hidden="false" customHeight="false" outlineLevel="0" collapsed="false">
      <c r="C291" s="163"/>
      <c r="N291" s="218"/>
      <c r="O291" s="218"/>
    </row>
    <row r="292" customFormat="false" ht="15.75" hidden="false" customHeight="false" outlineLevel="0" collapsed="false">
      <c r="C292" s="163"/>
      <c r="N292" s="218"/>
      <c r="O292" s="218"/>
    </row>
    <row r="293" customFormat="false" ht="15.75" hidden="false" customHeight="false" outlineLevel="0" collapsed="false">
      <c r="C293" s="163"/>
      <c r="N293" s="218"/>
      <c r="O293" s="218"/>
    </row>
    <row r="294" customFormat="false" ht="15.75" hidden="false" customHeight="false" outlineLevel="0" collapsed="false">
      <c r="C294" s="163"/>
      <c r="N294" s="218"/>
      <c r="O294" s="218"/>
    </row>
    <row r="295" customFormat="false" ht="15.75" hidden="false" customHeight="false" outlineLevel="0" collapsed="false">
      <c r="C295" s="163"/>
      <c r="N295" s="218"/>
      <c r="O295" s="218"/>
    </row>
    <row r="296" customFormat="false" ht="15.75" hidden="false" customHeight="false" outlineLevel="0" collapsed="false">
      <c r="C296" s="163"/>
      <c r="N296" s="218"/>
      <c r="O296" s="218"/>
    </row>
    <row r="297" customFormat="false" ht="15.75" hidden="false" customHeight="false" outlineLevel="0" collapsed="false">
      <c r="C297" s="163"/>
      <c r="N297" s="218"/>
      <c r="O297" s="218"/>
    </row>
    <row r="298" customFormat="false" ht="15.75" hidden="false" customHeight="false" outlineLevel="0" collapsed="false">
      <c r="C298" s="163"/>
      <c r="N298" s="218"/>
      <c r="O298" s="218"/>
    </row>
    <row r="299" customFormat="false" ht="15.75" hidden="false" customHeight="false" outlineLevel="0" collapsed="false">
      <c r="C299" s="163"/>
      <c r="N299" s="218"/>
      <c r="O299" s="218"/>
    </row>
    <row r="300" customFormat="false" ht="15.75" hidden="false" customHeight="false" outlineLevel="0" collapsed="false">
      <c r="C300" s="163"/>
      <c r="N300" s="218"/>
      <c r="O300" s="218"/>
    </row>
    <row r="301" customFormat="false" ht="15.75" hidden="false" customHeight="false" outlineLevel="0" collapsed="false">
      <c r="C301" s="163"/>
      <c r="N301" s="218"/>
      <c r="O301" s="218"/>
    </row>
    <row r="302" customFormat="false" ht="15.75" hidden="false" customHeight="false" outlineLevel="0" collapsed="false">
      <c r="C302" s="163"/>
      <c r="N302" s="218"/>
      <c r="O302" s="218"/>
    </row>
    <row r="303" customFormat="false" ht="15.75" hidden="false" customHeight="false" outlineLevel="0" collapsed="false">
      <c r="C303" s="163"/>
      <c r="N303" s="218"/>
      <c r="O303" s="218"/>
    </row>
    <row r="304" customFormat="false" ht="15.75" hidden="false" customHeight="false" outlineLevel="0" collapsed="false">
      <c r="C304" s="163"/>
      <c r="N304" s="218"/>
      <c r="O304" s="218"/>
    </row>
    <row r="305" customFormat="false" ht="15.75" hidden="false" customHeight="false" outlineLevel="0" collapsed="false">
      <c r="C305" s="163"/>
      <c r="N305" s="218"/>
      <c r="O305" s="218"/>
    </row>
    <row r="306" customFormat="false" ht="15.75" hidden="false" customHeight="false" outlineLevel="0" collapsed="false">
      <c r="C306" s="163"/>
      <c r="N306" s="218"/>
      <c r="O306" s="218"/>
    </row>
    <row r="307" customFormat="false" ht="15.75" hidden="false" customHeight="false" outlineLevel="0" collapsed="false">
      <c r="C307" s="163"/>
      <c r="N307" s="218"/>
      <c r="O307" s="218"/>
    </row>
    <row r="308" customFormat="false" ht="15.75" hidden="false" customHeight="false" outlineLevel="0" collapsed="false">
      <c r="C308" s="163"/>
      <c r="N308" s="218"/>
      <c r="O308" s="218"/>
    </row>
    <row r="309" customFormat="false" ht="15.75" hidden="false" customHeight="false" outlineLevel="0" collapsed="false">
      <c r="C309" s="163"/>
      <c r="N309" s="218"/>
      <c r="O309" s="218"/>
    </row>
    <row r="310" customFormat="false" ht="15.75" hidden="false" customHeight="false" outlineLevel="0" collapsed="false">
      <c r="C310" s="163"/>
      <c r="N310" s="218"/>
      <c r="O310" s="218"/>
    </row>
    <row r="311" customFormat="false" ht="15.75" hidden="false" customHeight="false" outlineLevel="0" collapsed="false">
      <c r="C311" s="163"/>
      <c r="N311" s="218"/>
      <c r="O311" s="218"/>
    </row>
    <row r="312" customFormat="false" ht="15.75" hidden="false" customHeight="false" outlineLevel="0" collapsed="false">
      <c r="C312" s="163"/>
      <c r="N312" s="218"/>
      <c r="O312" s="218"/>
    </row>
    <row r="313" customFormat="false" ht="15.75" hidden="false" customHeight="false" outlineLevel="0" collapsed="false">
      <c r="C313" s="163"/>
      <c r="N313" s="218"/>
      <c r="O313" s="218"/>
    </row>
    <row r="314" customFormat="false" ht="15.75" hidden="false" customHeight="false" outlineLevel="0" collapsed="false">
      <c r="C314" s="163"/>
      <c r="N314" s="218"/>
      <c r="O314" s="218"/>
    </row>
    <row r="315" customFormat="false" ht="15.75" hidden="false" customHeight="false" outlineLevel="0" collapsed="false">
      <c r="C315" s="163"/>
      <c r="N315" s="218"/>
      <c r="O315" s="218"/>
    </row>
    <row r="316" customFormat="false" ht="15.75" hidden="false" customHeight="false" outlineLevel="0" collapsed="false">
      <c r="C316" s="163"/>
      <c r="N316" s="218"/>
      <c r="O316" s="218"/>
    </row>
    <row r="317" customFormat="false" ht="15.75" hidden="false" customHeight="false" outlineLevel="0" collapsed="false">
      <c r="C317" s="163"/>
      <c r="N317" s="218"/>
      <c r="O317" s="218"/>
    </row>
    <row r="318" customFormat="false" ht="15.75" hidden="false" customHeight="false" outlineLevel="0" collapsed="false">
      <c r="C318" s="163"/>
      <c r="N318" s="218"/>
      <c r="O318" s="218"/>
    </row>
    <row r="319" customFormat="false" ht="15.75" hidden="false" customHeight="false" outlineLevel="0" collapsed="false">
      <c r="C319" s="163"/>
      <c r="N319" s="218"/>
      <c r="O319" s="218"/>
    </row>
    <row r="320" customFormat="false" ht="15.75" hidden="false" customHeight="false" outlineLevel="0" collapsed="false">
      <c r="C320" s="163"/>
      <c r="N320" s="218"/>
      <c r="O320" s="218"/>
    </row>
    <row r="321" customFormat="false" ht="15.75" hidden="false" customHeight="false" outlineLevel="0" collapsed="false">
      <c r="C321" s="163"/>
      <c r="N321" s="218"/>
      <c r="O321" s="218"/>
    </row>
    <row r="322" customFormat="false" ht="15.75" hidden="false" customHeight="false" outlineLevel="0" collapsed="false">
      <c r="C322" s="163"/>
      <c r="N322" s="218"/>
      <c r="O322" s="218"/>
    </row>
    <row r="323" customFormat="false" ht="15.75" hidden="false" customHeight="false" outlineLevel="0" collapsed="false">
      <c r="C323" s="163"/>
      <c r="N323" s="218"/>
      <c r="O323" s="218"/>
    </row>
    <row r="324" customFormat="false" ht="15.75" hidden="false" customHeight="false" outlineLevel="0" collapsed="false">
      <c r="C324" s="163"/>
      <c r="N324" s="218"/>
      <c r="O324" s="218"/>
    </row>
    <row r="325" customFormat="false" ht="15.75" hidden="false" customHeight="false" outlineLevel="0" collapsed="false">
      <c r="C325" s="163"/>
      <c r="N325" s="218"/>
      <c r="O325" s="218"/>
    </row>
    <row r="326" customFormat="false" ht="15.75" hidden="false" customHeight="false" outlineLevel="0" collapsed="false">
      <c r="C326" s="163"/>
      <c r="N326" s="218"/>
      <c r="O326" s="218"/>
    </row>
    <row r="327" customFormat="false" ht="15.75" hidden="false" customHeight="false" outlineLevel="0" collapsed="false">
      <c r="C327" s="163"/>
      <c r="N327" s="218"/>
      <c r="O327" s="218"/>
    </row>
    <row r="328" customFormat="false" ht="15.75" hidden="false" customHeight="false" outlineLevel="0" collapsed="false">
      <c r="C328" s="163"/>
      <c r="N328" s="218"/>
      <c r="O328" s="218"/>
    </row>
    <row r="329" customFormat="false" ht="15.75" hidden="false" customHeight="false" outlineLevel="0" collapsed="false">
      <c r="C329" s="163"/>
      <c r="N329" s="218"/>
      <c r="O329" s="218"/>
    </row>
    <row r="330" customFormat="false" ht="15.75" hidden="false" customHeight="false" outlineLevel="0" collapsed="false">
      <c r="C330" s="163"/>
      <c r="N330" s="218"/>
      <c r="O330" s="218"/>
    </row>
    <row r="331" customFormat="false" ht="15.75" hidden="false" customHeight="false" outlineLevel="0" collapsed="false">
      <c r="C331" s="163"/>
      <c r="N331" s="218"/>
      <c r="O331" s="218"/>
    </row>
    <row r="332" customFormat="false" ht="15.75" hidden="false" customHeight="false" outlineLevel="0" collapsed="false">
      <c r="C332" s="163"/>
      <c r="N332" s="218"/>
      <c r="O332" s="218"/>
    </row>
    <row r="333" customFormat="false" ht="15.75" hidden="false" customHeight="false" outlineLevel="0" collapsed="false">
      <c r="C333" s="163"/>
      <c r="N333" s="218"/>
      <c r="O333" s="218"/>
    </row>
    <row r="334" customFormat="false" ht="15.75" hidden="false" customHeight="false" outlineLevel="0" collapsed="false">
      <c r="C334" s="163"/>
      <c r="N334" s="218"/>
      <c r="O334" s="218"/>
    </row>
    <row r="335" customFormat="false" ht="15.75" hidden="false" customHeight="false" outlineLevel="0" collapsed="false">
      <c r="C335" s="163"/>
      <c r="N335" s="218"/>
      <c r="O335" s="218"/>
    </row>
    <row r="336" customFormat="false" ht="15.75" hidden="false" customHeight="false" outlineLevel="0" collapsed="false">
      <c r="C336" s="163"/>
      <c r="N336" s="218"/>
      <c r="O336" s="218"/>
    </row>
    <row r="337" customFormat="false" ht="15.75" hidden="false" customHeight="false" outlineLevel="0" collapsed="false">
      <c r="C337" s="163"/>
      <c r="N337" s="218"/>
      <c r="O337" s="218"/>
    </row>
    <row r="338" customFormat="false" ht="15.75" hidden="false" customHeight="false" outlineLevel="0" collapsed="false">
      <c r="C338" s="163"/>
      <c r="N338" s="218"/>
      <c r="O338" s="218"/>
    </row>
    <row r="339" customFormat="false" ht="15.75" hidden="false" customHeight="false" outlineLevel="0" collapsed="false">
      <c r="C339" s="163"/>
      <c r="N339" s="218"/>
      <c r="O339" s="218"/>
    </row>
    <row r="340" customFormat="false" ht="15.75" hidden="false" customHeight="false" outlineLevel="0" collapsed="false">
      <c r="C340" s="163"/>
      <c r="N340" s="218"/>
      <c r="O340" s="218"/>
    </row>
    <row r="341" customFormat="false" ht="15.75" hidden="false" customHeight="false" outlineLevel="0" collapsed="false">
      <c r="C341" s="163"/>
      <c r="N341" s="218"/>
      <c r="O341" s="218"/>
    </row>
    <row r="342" customFormat="false" ht="15.75" hidden="false" customHeight="false" outlineLevel="0" collapsed="false">
      <c r="C342" s="163"/>
      <c r="N342" s="218"/>
      <c r="O342" s="218"/>
    </row>
    <row r="343" customFormat="false" ht="15.75" hidden="false" customHeight="false" outlineLevel="0" collapsed="false">
      <c r="C343" s="163"/>
      <c r="N343" s="218"/>
      <c r="O343" s="218"/>
    </row>
    <row r="344" customFormat="false" ht="15.75" hidden="false" customHeight="false" outlineLevel="0" collapsed="false">
      <c r="C344" s="163"/>
      <c r="N344" s="218"/>
      <c r="O344" s="218"/>
    </row>
    <row r="345" customFormat="false" ht="15.75" hidden="false" customHeight="false" outlineLevel="0" collapsed="false">
      <c r="C345" s="163"/>
      <c r="N345" s="218"/>
      <c r="O345" s="218"/>
    </row>
    <row r="346" customFormat="false" ht="15.75" hidden="false" customHeight="false" outlineLevel="0" collapsed="false">
      <c r="C346" s="163"/>
      <c r="N346" s="218"/>
      <c r="O346" s="218"/>
    </row>
    <row r="347" customFormat="false" ht="15.75" hidden="false" customHeight="false" outlineLevel="0" collapsed="false">
      <c r="C347" s="163"/>
      <c r="N347" s="218"/>
      <c r="O347" s="218"/>
    </row>
    <row r="348" customFormat="false" ht="15.75" hidden="false" customHeight="false" outlineLevel="0" collapsed="false">
      <c r="C348" s="163"/>
      <c r="N348" s="218"/>
      <c r="O348" s="218"/>
    </row>
    <row r="349" customFormat="false" ht="15.75" hidden="false" customHeight="false" outlineLevel="0" collapsed="false">
      <c r="C349" s="163"/>
      <c r="N349" s="218"/>
      <c r="O349" s="218"/>
    </row>
    <row r="350" customFormat="false" ht="15.75" hidden="false" customHeight="false" outlineLevel="0" collapsed="false">
      <c r="C350" s="163"/>
      <c r="N350" s="218"/>
      <c r="O350" s="218"/>
    </row>
    <row r="351" customFormat="false" ht="15.75" hidden="false" customHeight="false" outlineLevel="0" collapsed="false">
      <c r="C351" s="163"/>
      <c r="N351" s="218"/>
      <c r="O351" s="218"/>
    </row>
    <row r="352" customFormat="false" ht="15.75" hidden="false" customHeight="false" outlineLevel="0" collapsed="false">
      <c r="C352" s="163"/>
      <c r="N352" s="218"/>
      <c r="O352" s="218"/>
    </row>
    <row r="353" customFormat="false" ht="15.75" hidden="false" customHeight="false" outlineLevel="0" collapsed="false">
      <c r="C353" s="163"/>
      <c r="N353" s="218"/>
      <c r="O353" s="218"/>
    </row>
    <row r="354" customFormat="false" ht="15.75" hidden="false" customHeight="false" outlineLevel="0" collapsed="false">
      <c r="C354" s="163"/>
      <c r="N354" s="218"/>
      <c r="O354" s="218"/>
    </row>
    <row r="355" customFormat="false" ht="15.75" hidden="false" customHeight="false" outlineLevel="0" collapsed="false">
      <c r="C355" s="163"/>
      <c r="N355" s="218"/>
      <c r="O355" s="218"/>
    </row>
    <row r="356" customFormat="false" ht="15.75" hidden="false" customHeight="false" outlineLevel="0" collapsed="false">
      <c r="C356" s="163"/>
      <c r="N356" s="218"/>
      <c r="O356" s="218"/>
    </row>
    <row r="357" customFormat="false" ht="15.75" hidden="false" customHeight="false" outlineLevel="0" collapsed="false">
      <c r="C357" s="163"/>
      <c r="N357" s="218"/>
      <c r="O357" s="218"/>
    </row>
    <row r="358" customFormat="false" ht="15.75" hidden="false" customHeight="false" outlineLevel="0" collapsed="false">
      <c r="C358" s="163"/>
      <c r="N358" s="218"/>
      <c r="O358" s="218"/>
    </row>
    <row r="359" customFormat="false" ht="15.75" hidden="false" customHeight="false" outlineLevel="0" collapsed="false">
      <c r="C359" s="163"/>
      <c r="N359" s="218"/>
      <c r="O359" s="218"/>
    </row>
    <row r="360" customFormat="false" ht="15.75" hidden="false" customHeight="false" outlineLevel="0" collapsed="false">
      <c r="C360" s="163"/>
      <c r="N360" s="218"/>
      <c r="O360" s="218"/>
    </row>
    <row r="361" customFormat="false" ht="15.75" hidden="false" customHeight="false" outlineLevel="0" collapsed="false">
      <c r="C361" s="163"/>
      <c r="N361" s="218"/>
      <c r="O361" s="218"/>
    </row>
    <row r="362" customFormat="false" ht="15.75" hidden="false" customHeight="false" outlineLevel="0" collapsed="false">
      <c r="C362" s="163"/>
      <c r="N362" s="218"/>
      <c r="O362" s="218"/>
    </row>
    <row r="363" customFormat="false" ht="15.75" hidden="false" customHeight="false" outlineLevel="0" collapsed="false">
      <c r="C363" s="163"/>
      <c r="N363" s="218"/>
      <c r="O363" s="218"/>
    </row>
    <row r="364" customFormat="false" ht="15.75" hidden="false" customHeight="false" outlineLevel="0" collapsed="false">
      <c r="C364" s="163"/>
      <c r="N364" s="218"/>
      <c r="O364" s="218"/>
    </row>
    <row r="365" customFormat="false" ht="15.75" hidden="false" customHeight="false" outlineLevel="0" collapsed="false">
      <c r="C365" s="163"/>
      <c r="N365" s="218"/>
      <c r="O365" s="218"/>
    </row>
    <row r="366" customFormat="false" ht="15.75" hidden="false" customHeight="false" outlineLevel="0" collapsed="false">
      <c r="C366" s="163"/>
      <c r="N366" s="218"/>
      <c r="O366" s="218"/>
    </row>
    <row r="367" customFormat="false" ht="15.75" hidden="false" customHeight="false" outlineLevel="0" collapsed="false">
      <c r="C367" s="163"/>
      <c r="N367" s="218"/>
      <c r="O367" s="218"/>
    </row>
    <row r="368" customFormat="false" ht="15.75" hidden="false" customHeight="false" outlineLevel="0" collapsed="false">
      <c r="C368" s="163"/>
      <c r="N368" s="218"/>
      <c r="O368" s="218"/>
    </row>
    <row r="369" customFormat="false" ht="15.75" hidden="false" customHeight="false" outlineLevel="0" collapsed="false">
      <c r="C369" s="163"/>
      <c r="N369" s="218"/>
      <c r="O369" s="218"/>
    </row>
    <row r="370" customFormat="false" ht="15.75" hidden="false" customHeight="false" outlineLevel="0" collapsed="false">
      <c r="C370" s="163"/>
      <c r="N370" s="218"/>
      <c r="O370" s="218"/>
    </row>
    <row r="371" customFormat="false" ht="15.75" hidden="false" customHeight="false" outlineLevel="0" collapsed="false">
      <c r="C371" s="163"/>
      <c r="N371" s="218"/>
      <c r="O371" s="218"/>
    </row>
    <row r="372" customFormat="false" ht="15.75" hidden="false" customHeight="false" outlineLevel="0" collapsed="false">
      <c r="C372" s="163"/>
      <c r="N372" s="218"/>
      <c r="O372" s="218"/>
    </row>
    <row r="373" customFormat="false" ht="15.75" hidden="false" customHeight="false" outlineLevel="0" collapsed="false">
      <c r="C373" s="163"/>
      <c r="N373" s="218"/>
      <c r="O373" s="218"/>
    </row>
    <row r="374" customFormat="false" ht="15.75" hidden="false" customHeight="false" outlineLevel="0" collapsed="false">
      <c r="C374" s="163"/>
      <c r="N374" s="218"/>
      <c r="O374" s="218"/>
    </row>
    <row r="375" customFormat="false" ht="15.75" hidden="false" customHeight="false" outlineLevel="0" collapsed="false">
      <c r="C375" s="163"/>
      <c r="N375" s="218"/>
      <c r="O375" s="218"/>
    </row>
    <row r="376" customFormat="false" ht="15.75" hidden="false" customHeight="false" outlineLevel="0" collapsed="false">
      <c r="C376" s="163"/>
      <c r="N376" s="218"/>
      <c r="O376" s="218"/>
    </row>
    <row r="377" customFormat="false" ht="15.75" hidden="false" customHeight="false" outlineLevel="0" collapsed="false">
      <c r="C377" s="163"/>
      <c r="N377" s="218"/>
      <c r="O377" s="218"/>
    </row>
    <row r="378" customFormat="false" ht="15.75" hidden="false" customHeight="false" outlineLevel="0" collapsed="false">
      <c r="C378" s="163"/>
      <c r="N378" s="218"/>
      <c r="O378" s="218"/>
    </row>
    <row r="379" customFormat="false" ht="15.75" hidden="false" customHeight="false" outlineLevel="0" collapsed="false">
      <c r="C379" s="163"/>
      <c r="N379" s="218"/>
      <c r="O379" s="218"/>
    </row>
    <row r="380" customFormat="false" ht="15.75" hidden="false" customHeight="false" outlineLevel="0" collapsed="false">
      <c r="C380" s="163"/>
      <c r="N380" s="218"/>
      <c r="O380" s="218"/>
    </row>
    <row r="381" customFormat="false" ht="15.75" hidden="false" customHeight="false" outlineLevel="0" collapsed="false">
      <c r="C381" s="163"/>
      <c r="N381" s="218"/>
      <c r="O381" s="218"/>
    </row>
    <row r="382" customFormat="false" ht="15.75" hidden="false" customHeight="false" outlineLevel="0" collapsed="false">
      <c r="C382" s="163"/>
      <c r="N382" s="218"/>
      <c r="O382" s="218"/>
    </row>
    <row r="383" customFormat="false" ht="15.75" hidden="false" customHeight="false" outlineLevel="0" collapsed="false">
      <c r="C383" s="163"/>
      <c r="N383" s="218"/>
      <c r="O383" s="218"/>
    </row>
    <row r="384" customFormat="false" ht="15.75" hidden="false" customHeight="false" outlineLevel="0" collapsed="false">
      <c r="C384" s="163"/>
      <c r="N384" s="218"/>
      <c r="O384" s="218"/>
    </row>
    <row r="385" customFormat="false" ht="15.75" hidden="false" customHeight="false" outlineLevel="0" collapsed="false">
      <c r="C385" s="163"/>
      <c r="N385" s="218"/>
      <c r="O385" s="218"/>
    </row>
    <row r="386" customFormat="false" ht="15.75" hidden="false" customHeight="false" outlineLevel="0" collapsed="false">
      <c r="C386" s="163"/>
      <c r="N386" s="218"/>
      <c r="O386" s="218"/>
    </row>
    <row r="387" customFormat="false" ht="15.75" hidden="false" customHeight="false" outlineLevel="0" collapsed="false">
      <c r="C387" s="163"/>
      <c r="N387" s="218"/>
      <c r="O387" s="218"/>
    </row>
    <row r="388" customFormat="false" ht="15.75" hidden="false" customHeight="false" outlineLevel="0" collapsed="false">
      <c r="C388" s="163"/>
      <c r="N388" s="218"/>
      <c r="O388" s="218"/>
    </row>
    <row r="389" customFormat="false" ht="15.75" hidden="false" customHeight="false" outlineLevel="0" collapsed="false">
      <c r="C389" s="163"/>
      <c r="N389" s="218"/>
      <c r="O389" s="218"/>
    </row>
    <row r="390" customFormat="false" ht="15.75" hidden="false" customHeight="false" outlineLevel="0" collapsed="false">
      <c r="C390" s="163"/>
      <c r="N390" s="218"/>
      <c r="O390" s="218"/>
    </row>
    <row r="391" customFormat="false" ht="15.75" hidden="false" customHeight="false" outlineLevel="0" collapsed="false">
      <c r="C391" s="163"/>
      <c r="N391" s="218"/>
      <c r="O391" s="218"/>
    </row>
    <row r="392" customFormat="false" ht="15.75" hidden="false" customHeight="false" outlineLevel="0" collapsed="false">
      <c r="C392" s="163"/>
      <c r="N392" s="218"/>
      <c r="O392" s="218"/>
    </row>
    <row r="393" customFormat="false" ht="15.75" hidden="false" customHeight="false" outlineLevel="0" collapsed="false">
      <c r="C393" s="163"/>
      <c r="N393" s="218"/>
      <c r="O393" s="218"/>
    </row>
    <row r="394" customFormat="false" ht="15.75" hidden="false" customHeight="false" outlineLevel="0" collapsed="false">
      <c r="C394" s="163"/>
      <c r="N394" s="218"/>
      <c r="O394" s="218"/>
    </row>
    <row r="395" customFormat="false" ht="15.75" hidden="false" customHeight="false" outlineLevel="0" collapsed="false">
      <c r="C395" s="163"/>
      <c r="N395" s="218"/>
      <c r="O395" s="218"/>
    </row>
    <row r="396" customFormat="false" ht="15.75" hidden="false" customHeight="false" outlineLevel="0" collapsed="false">
      <c r="C396" s="163"/>
      <c r="N396" s="218"/>
      <c r="O396" s="218"/>
    </row>
    <row r="397" customFormat="false" ht="15.75" hidden="false" customHeight="false" outlineLevel="0" collapsed="false">
      <c r="C397" s="163"/>
      <c r="N397" s="218"/>
      <c r="O397" s="218"/>
    </row>
    <row r="398" customFormat="false" ht="15.75" hidden="false" customHeight="false" outlineLevel="0" collapsed="false">
      <c r="C398" s="163"/>
      <c r="N398" s="218"/>
      <c r="O398" s="218"/>
    </row>
    <row r="399" customFormat="false" ht="15.75" hidden="false" customHeight="false" outlineLevel="0" collapsed="false">
      <c r="C399" s="163"/>
      <c r="N399" s="218"/>
      <c r="O399" s="218"/>
    </row>
    <row r="400" customFormat="false" ht="15.75" hidden="false" customHeight="false" outlineLevel="0" collapsed="false">
      <c r="C400" s="163"/>
      <c r="N400" s="218"/>
      <c r="O400" s="218"/>
    </row>
    <row r="401" customFormat="false" ht="15.75" hidden="false" customHeight="false" outlineLevel="0" collapsed="false">
      <c r="C401" s="163"/>
      <c r="N401" s="218"/>
      <c r="O401" s="218"/>
    </row>
    <row r="402" customFormat="false" ht="15.75" hidden="false" customHeight="false" outlineLevel="0" collapsed="false">
      <c r="C402" s="163"/>
      <c r="N402" s="218"/>
      <c r="O402" s="218"/>
    </row>
    <row r="403" customFormat="false" ht="15.75" hidden="false" customHeight="false" outlineLevel="0" collapsed="false">
      <c r="C403" s="163"/>
      <c r="N403" s="218"/>
      <c r="O403" s="218"/>
    </row>
    <row r="404" customFormat="false" ht="15.75" hidden="false" customHeight="false" outlineLevel="0" collapsed="false">
      <c r="C404" s="163"/>
      <c r="N404" s="218"/>
      <c r="O404" s="218"/>
    </row>
    <row r="405" customFormat="false" ht="15.75" hidden="false" customHeight="false" outlineLevel="0" collapsed="false">
      <c r="C405" s="163"/>
      <c r="N405" s="218"/>
      <c r="O405" s="218"/>
    </row>
    <row r="406" customFormat="false" ht="15.75" hidden="false" customHeight="false" outlineLevel="0" collapsed="false">
      <c r="C406" s="163"/>
      <c r="N406" s="218"/>
      <c r="O406" s="218"/>
    </row>
    <row r="407" customFormat="false" ht="15.75" hidden="false" customHeight="false" outlineLevel="0" collapsed="false">
      <c r="C407" s="163"/>
      <c r="N407" s="218"/>
      <c r="O407" s="218"/>
    </row>
    <row r="408" customFormat="false" ht="15.75" hidden="false" customHeight="false" outlineLevel="0" collapsed="false">
      <c r="C408" s="163"/>
      <c r="N408" s="218"/>
      <c r="O408" s="218"/>
    </row>
    <row r="409" customFormat="false" ht="15.75" hidden="false" customHeight="false" outlineLevel="0" collapsed="false">
      <c r="C409" s="163"/>
      <c r="N409" s="218"/>
      <c r="O409" s="218"/>
    </row>
    <row r="410" customFormat="false" ht="15.75" hidden="false" customHeight="false" outlineLevel="0" collapsed="false">
      <c r="C410" s="163"/>
      <c r="N410" s="218"/>
      <c r="O410" s="218"/>
    </row>
    <row r="411" customFormat="false" ht="15.75" hidden="false" customHeight="false" outlineLevel="0" collapsed="false">
      <c r="C411" s="163"/>
      <c r="N411" s="218"/>
      <c r="O411" s="218"/>
    </row>
    <row r="412" customFormat="false" ht="15.75" hidden="false" customHeight="false" outlineLevel="0" collapsed="false">
      <c r="C412" s="163"/>
      <c r="N412" s="218"/>
      <c r="O412" s="218"/>
    </row>
    <row r="413" customFormat="false" ht="15.75" hidden="false" customHeight="false" outlineLevel="0" collapsed="false">
      <c r="C413" s="163"/>
      <c r="N413" s="218"/>
      <c r="O413" s="218"/>
    </row>
    <row r="414" customFormat="false" ht="15.75" hidden="false" customHeight="false" outlineLevel="0" collapsed="false">
      <c r="C414" s="163"/>
      <c r="N414" s="218"/>
      <c r="O414" s="218"/>
    </row>
    <row r="415" customFormat="false" ht="15.75" hidden="false" customHeight="false" outlineLevel="0" collapsed="false">
      <c r="C415" s="163"/>
      <c r="N415" s="218"/>
      <c r="O415" s="218"/>
    </row>
    <row r="416" customFormat="false" ht="15.75" hidden="false" customHeight="false" outlineLevel="0" collapsed="false">
      <c r="C416" s="163"/>
      <c r="N416" s="218"/>
      <c r="O416" s="218"/>
    </row>
    <row r="417" customFormat="false" ht="15.75" hidden="false" customHeight="false" outlineLevel="0" collapsed="false">
      <c r="C417" s="163"/>
      <c r="N417" s="218"/>
      <c r="O417" s="218"/>
    </row>
    <row r="418" customFormat="false" ht="15.75" hidden="false" customHeight="false" outlineLevel="0" collapsed="false">
      <c r="C418" s="163"/>
      <c r="N418" s="218"/>
      <c r="O418" s="218"/>
    </row>
    <row r="419" customFormat="false" ht="15.75" hidden="false" customHeight="false" outlineLevel="0" collapsed="false">
      <c r="C419" s="163"/>
      <c r="N419" s="218"/>
      <c r="O419" s="218"/>
    </row>
    <row r="420" customFormat="false" ht="15.75" hidden="false" customHeight="false" outlineLevel="0" collapsed="false">
      <c r="C420" s="163"/>
      <c r="N420" s="218"/>
      <c r="O420" s="218"/>
    </row>
    <row r="421" customFormat="false" ht="15.75" hidden="false" customHeight="false" outlineLevel="0" collapsed="false">
      <c r="C421" s="163"/>
      <c r="N421" s="218"/>
      <c r="O421" s="218"/>
    </row>
    <row r="422" customFormat="false" ht="15.75" hidden="false" customHeight="false" outlineLevel="0" collapsed="false">
      <c r="C422" s="163"/>
      <c r="N422" s="218"/>
      <c r="O422" s="218"/>
    </row>
    <row r="423" customFormat="false" ht="15.75" hidden="false" customHeight="false" outlineLevel="0" collapsed="false">
      <c r="C423" s="163"/>
      <c r="N423" s="218"/>
      <c r="O423" s="218"/>
    </row>
    <row r="424" customFormat="false" ht="15.75" hidden="false" customHeight="false" outlineLevel="0" collapsed="false">
      <c r="C424" s="163"/>
      <c r="N424" s="218"/>
      <c r="O424" s="218"/>
    </row>
    <row r="425" customFormat="false" ht="15.75" hidden="false" customHeight="false" outlineLevel="0" collapsed="false">
      <c r="C425" s="163"/>
      <c r="N425" s="218"/>
      <c r="O425" s="218"/>
    </row>
    <row r="426" customFormat="false" ht="15.75" hidden="false" customHeight="false" outlineLevel="0" collapsed="false">
      <c r="C426" s="163"/>
      <c r="N426" s="218"/>
      <c r="O426" s="218"/>
    </row>
    <row r="427" customFormat="false" ht="15.75" hidden="false" customHeight="false" outlineLevel="0" collapsed="false">
      <c r="C427" s="163"/>
      <c r="N427" s="218"/>
      <c r="O427" s="218"/>
    </row>
    <row r="428" customFormat="false" ht="15.75" hidden="false" customHeight="false" outlineLevel="0" collapsed="false">
      <c r="C428" s="163"/>
      <c r="N428" s="218"/>
      <c r="O428" s="218"/>
    </row>
    <row r="429" customFormat="false" ht="15.75" hidden="false" customHeight="false" outlineLevel="0" collapsed="false">
      <c r="C429" s="163"/>
      <c r="N429" s="218"/>
      <c r="O429" s="218"/>
    </row>
    <row r="430" customFormat="false" ht="15.75" hidden="false" customHeight="false" outlineLevel="0" collapsed="false">
      <c r="C430" s="163"/>
      <c r="N430" s="218"/>
      <c r="O430" s="218"/>
    </row>
    <row r="431" customFormat="false" ht="15.75" hidden="false" customHeight="false" outlineLevel="0" collapsed="false">
      <c r="C431" s="163"/>
      <c r="N431" s="218"/>
      <c r="O431" s="218"/>
    </row>
    <row r="432" customFormat="false" ht="15.75" hidden="false" customHeight="false" outlineLevel="0" collapsed="false">
      <c r="C432" s="163"/>
      <c r="N432" s="218"/>
      <c r="O432" s="218"/>
    </row>
    <row r="433" customFormat="false" ht="15.75" hidden="false" customHeight="false" outlineLevel="0" collapsed="false">
      <c r="C433" s="163"/>
      <c r="N433" s="218"/>
      <c r="O433" s="218"/>
    </row>
    <row r="434" customFormat="false" ht="15.75" hidden="false" customHeight="false" outlineLevel="0" collapsed="false">
      <c r="C434" s="163"/>
      <c r="N434" s="218"/>
      <c r="O434" s="218"/>
    </row>
    <row r="435" customFormat="false" ht="15.75" hidden="false" customHeight="false" outlineLevel="0" collapsed="false">
      <c r="C435" s="163"/>
      <c r="N435" s="218"/>
      <c r="O435" s="218"/>
    </row>
    <row r="436" customFormat="false" ht="15.75" hidden="false" customHeight="false" outlineLevel="0" collapsed="false">
      <c r="C436" s="163"/>
      <c r="N436" s="218"/>
      <c r="O436" s="218"/>
    </row>
    <row r="437" customFormat="false" ht="15.75" hidden="false" customHeight="false" outlineLevel="0" collapsed="false">
      <c r="C437" s="163"/>
      <c r="N437" s="218"/>
      <c r="O437" s="218"/>
    </row>
    <row r="438" customFormat="false" ht="15.75" hidden="false" customHeight="false" outlineLevel="0" collapsed="false">
      <c r="C438" s="163"/>
      <c r="N438" s="218"/>
      <c r="O438" s="218"/>
    </row>
    <row r="439" customFormat="false" ht="15.75" hidden="false" customHeight="false" outlineLevel="0" collapsed="false">
      <c r="C439" s="163"/>
      <c r="N439" s="218"/>
      <c r="O439" s="218"/>
    </row>
    <row r="440" customFormat="false" ht="15.75" hidden="false" customHeight="false" outlineLevel="0" collapsed="false">
      <c r="C440" s="163"/>
      <c r="N440" s="218"/>
      <c r="O440" s="218"/>
    </row>
    <row r="441" customFormat="false" ht="15.75" hidden="false" customHeight="false" outlineLevel="0" collapsed="false">
      <c r="C441" s="163"/>
      <c r="N441" s="218"/>
      <c r="O441" s="218"/>
    </row>
    <row r="442" customFormat="false" ht="15.75" hidden="false" customHeight="false" outlineLevel="0" collapsed="false">
      <c r="C442" s="163"/>
      <c r="N442" s="218"/>
      <c r="O442" s="218"/>
    </row>
    <row r="443" customFormat="false" ht="15.75" hidden="false" customHeight="false" outlineLevel="0" collapsed="false">
      <c r="C443" s="163"/>
      <c r="N443" s="218"/>
      <c r="O443" s="218"/>
    </row>
    <row r="444" customFormat="false" ht="15.75" hidden="false" customHeight="false" outlineLevel="0" collapsed="false">
      <c r="C444" s="163"/>
      <c r="N444" s="218"/>
      <c r="O444" s="218"/>
    </row>
    <row r="445" customFormat="false" ht="15.75" hidden="false" customHeight="false" outlineLevel="0" collapsed="false">
      <c r="C445" s="163"/>
      <c r="N445" s="218"/>
      <c r="O445" s="218"/>
    </row>
    <row r="446" customFormat="false" ht="15.75" hidden="false" customHeight="false" outlineLevel="0" collapsed="false">
      <c r="C446" s="163"/>
      <c r="N446" s="218"/>
      <c r="O446" s="218"/>
    </row>
    <row r="447" customFormat="false" ht="15.75" hidden="false" customHeight="false" outlineLevel="0" collapsed="false">
      <c r="C447" s="163"/>
      <c r="N447" s="218"/>
      <c r="O447" s="218"/>
    </row>
    <row r="448" customFormat="false" ht="15.75" hidden="false" customHeight="false" outlineLevel="0" collapsed="false">
      <c r="C448" s="163"/>
      <c r="N448" s="218"/>
      <c r="O448" s="218"/>
    </row>
    <row r="449" customFormat="false" ht="15.75" hidden="false" customHeight="false" outlineLevel="0" collapsed="false">
      <c r="C449" s="163"/>
      <c r="N449" s="218"/>
      <c r="O449" s="218"/>
    </row>
    <row r="450" customFormat="false" ht="15.75" hidden="false" customHeight="false" outlineLevel="0" collapsed="false">
      <c r="C450" s="163"/>
      <c r="N450" s="218"/>
      <c r="O450" s="218"/>
    </row>
    <row r="451" customFormat="false" ht="15.75" hidden="false" customHeight="false" outlineLevel="0" collapsed="false">
      <c r="C451" s="163"/>
      <c r="N451" s="218"/>
      <c r="O451" s="218"/>
    </row>
    <row r="452" customFormat="false" ht="15.75" hidden="false" customHeight="false" outlineLevel="0" collapsed="false">
      <c r="C452" s="163"/>
      <c r="N452" s="218"/>
      <c r="O452" s="218"/>
    </row>
    <row r="453" customFormat="false" ht="15.75" hidden="false" customHeight="false" outlineLevel="0" collapsed="false">
      <c r="C453" s="163"/>
      <c r="N453" s="218"/>
      <c r="O453" s="218"/>
    </row>
    <row r="454" customFormat="false" ht="15.75" hidden="false" customHeight="false" outlineLevel="0" collapsed="false">
      <c r="C454" s="163"/>
      <c r="N454" s="218"/>
      <c r="O454" s="218"/>
    </row>
    <row r="455" customFormat="false" ht="15.75" hidden="false" customHeight="false" outlineLevel="0" collapsed="false">
      <c r="C455" s="163"/>
      <c r="N455" s="218"/>
      <c r="O455" s="218"/>
    </row>
    <row r="456" customFormat="false" ht="15.75" hidden="false" customHeight="false" outlineLevel="0" collapsed="false">
      <c r="C456" s="163"/>
      <c r="N456" s="218"/>
      <c r="O456" s="218"/>
    </row>
    <row r="457" customFormat="false" ht="15.75" hidden="false" customHeight="false" outlineLevel="0" collapsed="false">
      <c r="C457" s="163"/>
      <c r="N457" s="218"/>
      <c r="O457" s="218"/>
    </row>
    <row r="458" customFormat="false" ht="15.75" hidden="false" customHeight="false" outlineLevel="0" collapsed="false">
      <c r="C458" s="163"/>
      <c r="N458" s="218"/>
      <c r="O458" s="218"/>
    </row>
    <row r="459" customFormat="false" ht="15.75" hidden="false" customHeight="false" outlineLevel="0" collapsed="false">
      <c r="C459" s="163"/>
      <c r="N459" s="218"/>
      <c r="O459" s="218"/>
    </row>
    <row r="460" customFormat="false" ht="15.75" hidden="false" customHeight="false" outlineLevel="0" collapsed="false">
      <c r="C460" s="163"/>
      <c r="N460" s="218"/>
      <c r="O460" s="218"/>
    </row>
    <row r="461" customFormat="false" ht="15.75" hidden="false" customHeight="false" outlineLevel="0" collapsed="false">
      <c r="C461" s="163"/>
      <c r="N461" s="218"/>
      <c r="O461" s="218"/>
    </row>
    <row r="462" customFormat="false" ht="15.75" hidden="false" customHeight="false" outlineLevel="0" collapsed="false">
      <c r="C462" s="163"/>
      <c r="N462" s="218"/>
      <c r="O462" s="218"/>
    </row>
    <row r="463" customFormat="false" ht="15.75" hidden="false" customHeight="false" outlineLevel="0" collapsed="false">
      <c r="C463" s="163"/>
      <c r="N463" s="218"/>
      <c r="O463" s="218"/>
    </row>
    <row r="464" customFormat="false" ht="15.75" hidden="false" customHeight="false" outlineLevel="0" collapsed="false">
      <c r="C464" s="163"/>
      <c r="N464" s="218"/>
      <c r="O464" s="218"/>
    </row>
    <row r="465" customFormat="false" ht="15.75" hidden="false" customHeight="false" outlineLevel="0" collapsed="false">
      <c r="C465" s="163"/>
      <c r="N465" s="218"/>
      <c r="O465" s="218"/>
    </row>
    <row r="466" customFormat="false" ht="15.75" hidden="false" customHeight="false" outlineLevel="0" collapsed="false">
      <c r="C466" s="163"/>
      <c r="N466" s="218"/>
      <c r="O466" s="218"/>
    </row>
    <row r="467" customFormat="false" ht="15.75" hidden="false" customHeight="false" outlineLevel="0" collapsed="false">
      <c r="C467" s="163"/>
      <c r="N467" s="218"/>
      <c r="O467" s="218"/>
    </row>
    <row r="468" customFormat="false" ht="15.75" hidden="false" customHeight="false" outlineLevel="0" collapsed="false">
      <c r="C468" s="163"/>
      <c r="N468" s="218"/>
      <c r="O468" s="218"/>
    </row>
    <row r="469" customFormat="false" ht="15.75" hidden="false" customHeight="false" outlineLevel="0" collapsed="false">
      <c r="C469" s="163"/>
      <c r="N469" s="218"/>
      <c r="O469" s="218"/>
    </row>
    <row r="470" customFormat="false" ht="15.75" hidden="false" customHeight="false" outlineLevel="0" collapsed="false">
      <c r="C470" s="163"/>
      <c r="N470" s="218"/>
      <c r="O470" s="218"/>
    </row>
    <row r="471" customFormat="false" ht="15.75" hidden="false" customHeight="false" outlineLevel="0" collapsed="false">
      <c r="C471" s="163"/>
      <c r="N471" s="218"/>
      <c r="O471" s="218"/>
    </row>
    <row r="472" customFormat="false" ht="15.75" hidden="false" customHeight="false" outlineLevel="0" collapsed="false">
      <c r="C472" s="163"/>
      <c r="N472" s="218"/>
      <c r="O472" s="218"/>
    </row>
    <row r="473" customFormat="false" ht="15.75" hidden="false" customHeight="false" outlineLevel="0" collapsed="false">
      <c r="C473" s="163"/>
      <c r="N473" s="218"/>
      <c r="O473" s="218"/>
    </row>
    <row r="474" customFormat="false" ht="15.75" hidden="false" customHeight="false" outlineLevel="0" collapsed="false">
      <c r="C474" s="163"/>
      <c r="N474" s="218"/>
      <c r="O474" s="218"/>
    </row>
    <row r="475" customFormat="false" ht="15.75" hidden="false" customHeight="false" outlineLevel="0" collapsed="false">
      <c r="C475" s="163"/>
      <c r="N475" s="218"/>
      <c r="O475" s="218"/>
    </row>
    <row r="476" customFormat="false" ht="15.75" hidden="false" customHeight="false" outlineLevel="0" collapsed="false">
      <c r="C476" s="163"/>
      <c r="N476" s="218"/>
      <c r="O476" s="218"/>
    </row>
    <row r="477" customFormat="false" ht="15.75" hidden="false" customHeight="false" outlineLevel="0" collapsed="false">
      <c r="C477" s="163"/>
      <c r="N477" s="218"/>
      <c r="O477" s="218"/>
    </row>
    <row r="478" customFormat="false" ht="15.75" hidden="false" customHeight="false" outlineLevel="0" collapsed="false">
      <c r="C478" s="163"/>
      <c r="N478" s="218"/>
      <c r="O478" s="218"/>
    </row>
    <row r="479" customFormat="false" ht="15.75" hidden="false" customHeight="false" outlineLevel="0" collapsed="false">
      <c r="C479" s="163"/>
      <c r="N479" s="218"/>
      <c r="O479" s="218"/>
    </row>
    <row r="480" customFormat="false" ht="15.75" hidden="false" customHeight="false" outlineLevel="0" collapsed="false">
      <c r="C480" s="163"/>
      <c r="N480" s="218"/>
      <c r="O480" s="218"/>
    </row>
    <row r="481" customFormat="false" ht="15.75" hidden="false" customHeight="false" outlineLevel="0" collapsed="false">
      <c r="C481" s="163"/>
      <c r="N481" s="218"/>
      <c r="O481" s="218"/>
    </row>
    <row r="482" customFormat="false" ht="15.75" hidden="false" customHeight="false" outlineLevel="0" collapsed="false">
      <c r="C482" s="163"/>
      <c r="N482" s="218"/>
      <c r="O482" s="218"/>
    </row>
    <row r="483" customFormat="false" ht="15.75" hidden="false" customHeight="false" outlineLevel="0" collapsed="false">
      <c r="C483" s="163"/>
      <c r="N483" s="218"/>
      <c r="O483" s="218"/>
    </row>
    <row r="484" customFormat="false" ht="15.75" hidden="false" customHeight="false" outlineLevel="0" collapsed="false">
      <c r="C484" s="163"/>
      <c r="N484" s="218"/>
      <c r="O484" s="218"/>
    </row>
    <row r="485" customFormat="false" ht="15.75" hidden="false" customHeight="false" outlineLevel="0" collapsed="false">
      <c r="C485" s="163"/>
      <c r="N485" s="218"/>
      <c r="O485" s="218"/>
    </row>
    <row r="486" customFormat="false" ht="15.75" hidden="false" customHeight="false" outlineLevel="0" collapsed="false">
      <c r="C486" s="163"/>
      <c r="N486" s="218"/>
      <c r="O486" s="218"/>
    </row>
    <row r="487" customFormat="false" ht="15.75" hidden="false" customHeight="false" outlineLevel="0" collapsed="false">
      <c r="C487" s="163"/>
      <c r="N487" s="218"/>
      <c r="O487" s="218"/>
    </row>
    <row r="488" customFormat="false" ht="15.75" hidden="false" customHeight="false" outlineLevel="0" collapsed="false">
      <c r="C488" s="163"/>
      <c r="N488" s="218"/>
      <c r="O488" s="218"/>
    </row>
    <row r="489" customFormat="false" ht="15.75" hidden="false" customHeight="false" outlineLevel="0" collapsed="false">
      <c r="C489" s="163"/>
      <c r="N489" s="218"/>
      <c r="O489" s="218"/>
    </row>
    <row r="490" customFormat="false" ht="15.75" hidden="false" customHeight="false" outlineLevel="0" collapsed="false">
      <c r="C490" s="163"/>
      <c r="N490" s="218"/>
      <c r="O490" s="218"/>
    </row>
    <row r="491" customFormat="false" ht="15.75" hidden="false" customHeight="false" outlineLevel="0" collapsed="false">
      <c r="C491" s="163"/>
      <c r="N491" s="218"/>
      <c r="O491" s="218"/>
    </row>
    <row r="492" customFormat="false" ht="15.75" hidden="false" customHeight="false" outlineLevel="0" collapsed="false">
      <c r="C492" s="163"/>
      <c r="N492" s="218"/>
      <c r="O492" s="218"/>
    </row>
    <row r="493" customFormat="false" ht="15.75" hidden="false" customHeight="false" outlineLevel="0" collapsed="false">
      <c r="C493" s="163"/>
      <c r="N493" s="218"/>
      <c r="O493" s="218"/>
    </row>
    <row r="494" customFormat="false" ht="15.75" hidden="false" customHeight="false" outlineLevel="0" collapsed="false">
      <c r="C494" s="163"/>
      <c r="N494" s="218"/>
      <c r="O494" s="218"/>
    </row>
    <row r="495" customFormat="false" ht="15.75" hidden="false" customHeight="false" outlineLevel="0" collapsed="false">
      <c r="C495" s="163"/>
      <c r="N495" s="218"/>
      <c r="O495" s="218"/>
    </row>
    <row r="496" customFormat="false" ht="15.75" hidden="false" customHeight="false" outlineLevel="0" collapsed="false">
      <c r="C496" s="163"/>
      <c r="N496" s="218"/>
      <c r="O496" s="218"/>
    </row>
    <row r="497" customFormat="false" ht="15.75" hidden="false" customHeight="false" outlineLevel="0" collapsed="false">
      <c r="C497" s="163"/>
      <c r="N497" s="218"/>
      <c r="O497" s="218"/>
    </row>
    <row r="498" customFormat="false" ht="15.75" hidden="false" customHeight="false" outlineLevel="0" collapsed="false">
      <c r="C498" s="163"/>
      <c r="N498" s="218"/>
      <c r="O498" s="218"/>
    </row>
    <row r="499" customFormat="false" ht="15.75" hidden="false" customHeight="false" outlineLevel="0" collapsed="false">
      <c r="C499" s="163"/>
      <c r="N499" s="218"/>
      <c r="O499" s="218"/>
    </row>
    <row r="500" customFormat="false" ht="15.75" hidden="false" customHeight="false" outlineLevel="0" collapsed="false">
      <c r="C500" s="163"/>
      <c r="N500" s="218"/>
      <c r="O500" s="218"/>
    </row>
    <row r="501" customFormat="false" ht="15.75" hidden="false" customHeight="false" outlineLevel="0" collapsed="false">
      <c r="C501" s="163"/>
      <c r="N501" s="218"/>
      <c r="O501" s="218"/>
    </row>
    <row r="502" customFormat="false" ht="15.75" hidden="false" customHeight="false" outlineLevel="0" collapsed="false">
      <c r="C502" s="163"/>
      <c r="N502" s="218"/>
      <c r="O502" s="218"/>
    </row>
    <row r="503" customFormat="false" ht="15.75" hidden="false" customHeight="false" outlineLevel="0" collapsed="false">
      <c r="C503" s="163"/>
      <c r="N503" s="218"/>
      <c r="O503" s="218"/>
    </row>
    <row r="504" customFormat="false" ht="15.75" hidden="false" customHeight="false" outlineLevel="0" collapsed="false">
      <c r="C504" s="163"/>
      <c r="N504" s="218"/>
      <c r="O504" s="218"/>
    </row>
    <row r="505" customFormat="false" ht="15.75" hidden="false" customHeight="false" outlineLevel="0" collapsed="false">
      <c r="C505" s="163"/>
      <c r="N505" s="218"/>
      <c r="O505" s="218"/>
    </row>
    <row r="506" customFormat="false" ht="15.75" hidden="false" customHeight="false" outlineLevel="0" collapsed="false">
      <c r="C506" s="163"/>
      <c r="N506" s="218"/>
      <c r="O506" s="218"/>
    </row>
    <row r="507" customFormat="false" ht="15.75" hidden="false" customHeight="false" outlineLevel="0" collapsed="false">
      <c r="C507" s="163"/>
      <c r="N507" s="218"/>
      <c r="O507" s="218"/>
    </row>
    <row r="508" customFormat="false" ht="15.75" hidden="false" customHeight="false" outlineLevel="0" collapsed="false">
      <c r="C508" s="163"/>
      <c r="N508" s="218"/>
      <c r="O508" s="218"/>
    </row>
    <row r="509" customFormat="false" ht="15.75" hidden="false" customHeight="false" outlineLevel="0" collapsed="false">
      <c r="C509" s="163"/>
      <c r="N509" s="218"/>
      <c r="O509" s="218"/>
    </row>
    <row r="510" customFormat="false" ht="15.75" hidden="false" customHeight="false" outlineLevel="0" collapsed="false">
      <c r="C510" s="163"/>
      <c r="N510" s="218"/>
      <c r="O510" s="218"/>
    </row>
    <row r="511" customFormat="false" ht="15.75" hidden="false" customHeight="false" outlineLevel="0" collapsed="false">
      <c r="C511" s="163"/>
      <c r="N511" s="218"/>
      <c r="O511" s="218"/>
    </row>
    <row r="512" customFormat="false" ht="15.75" hidden="false" customHeight="false" outlineLevel="0" collapsed="false">
      <c r="C512" s="163"/>
      <c r="N512" s="218"/>
      <c r="O512" s="218"/>
    </row>
    <row r="513" customFormat="false" ht="15.75" hidden="false" customHeight="false" outlineLevel="0" collapsed="false">
      <c r="C513" s="163"/>
      <c r="N513" s="218"/>
      <c r="O513" s="218"/>
    </row>
    <row r="514" customFormat="false" ht="15.75" hidden="false" customHeight="false" outlineLevel="0" collapsed="false">
      <c r="C514" s="163"/>
      <c r="N514" s="218"/>
      <c r="O514" s="218"/>
    </row>
    <row r="515" customFormat="false" ht="15.75" hidden="false" customHeight="false" outlineLevel="0" collapsed="false">
      <c r="C515" s="163"/>
      <c r="N515" s="218"/>
      <c r="O515" s="218"/>
    </row>
    <row r="516" customFormat="false" ht="15.75" hidden="false" customHeight="false" outlineLevel="0" collapsed="false">
      <c r="C516" s="163"/>
      <c r="N516" s="218"/>
      <c r="O516" s="218"/>
    </row>
    <row r="517" customFormat="false" ht="15.75" hidden="false" customHeight="false" outlineLevel="0" collapsed="false">
      <c r="C517" s="163"/>
      <c r="N517" s="218"/>
      <c r="O517" s="218"/>
    </row>
    <row r="518" customFormat="false" ht="15.75" hidden="false" customHeight="false" outlineLevel="0" collapsed="false">
      <c r="C518" s="163"/>
      <c r="N518" s="218"/>
      <c r="O518" s="218"/>
    </row>
    <row r="519" customFormat="false" ht="15.75" hidden="false" customHeight="false" outlineLevel="0" collapsed="false">
      <c r="C519" s="163"/>
      <c r="N519" s="218"/>
      <c r="O519" s="218"/>
    </row>
    <row r="520" customFormat="false" ht="15.75" hidden="false" customHeight="false" outlineLevel="0" collapsed="false">
      <c r="C520" s="163"/>
      <c r="N520" s="218"/>
      <c r="O520" s="218"/>
    </row>
    <row r="521" customFormat="false" ht="15.75" hidden="false" customHeight="false" outlineLevel="0" collapsed="false">
      <c r="C521" s="163"/>
      <c r="N521" s="218"/>
      <c r="O521" s="218"/>
    </row>
    <row r="522" customFormat="false" ht="15.75" hidden="false" customHeight="false" outlineLevel="0" collapsed="false">
      <c r="C522" s="163"/>
      <c r="N522" s="218"/>
      <c r="O522" s="218"/>
    </row>
    <row r="523" customFormat="false" ht="15.75" hidden="false" customHeight="false" outlineLevel="0" collapsed="false">
      <c r="C523" s="163"/>
      <c r="N523" s="218"/>
      <c r="O523" s="218"/>
    </row>
    <row r="524" customFormat="false" ht="15.75" hidden="false" customHeight="false" outlineLevel="0" collapsed="false">
      <c r="C524" s="163"/>
      <c r="N524" s="218"/>
      <c r="O524" s="218"/>
    </row>
    <row r="525" customFormat="false" ht="15.75" hidden="false" customHeight="false" outlineLevel="0" collapsed="false">
      <c r="C525" s="163"/>
      <c r="N525" s="218"/>
      <c r="O525" s="218"/>
    </row>
    <row r="526" customFormat="false" ht="15.75" hidden="false" customHeight="false" outlineLevel="0" collapsed="false">
      <c r="C526" s="163"/>
      <c r="N526" s="218"/>
      <c r="O526" s="218"/>
    </row>
    <row r="527" customFormat="false" ht="15.75" hidden="false" customHeight="false" outlineLevel="0" collapsed="false">
      <c r="C527" s="163"/>
      <c r="N527" s="218"/>
      <c r="O527" s="218"/>
    </row>
    <row r="528" customFormat="false" ht="15.75" hidden="false" customHeight="false" outlineLevel="0" collapsed="false">
      <c r="C528" s="163"/>
      <c r="N528" s="218"/>
      <c r="O528" s="218"/>
    </row>
    <row r="529" customFormat="false" ht="15.75" hidden="false" customHeight="false" outlineLevel="0" collapsed="false">
      <c r="C529" s="163"/>
      <c r="N529" s="218"/>
      <c r="O529" s="218"/>
    </row>
    <row r="530" customFormat="false" ht="15.75" hidden="false" customHeight="false" outlineLevel="0" collapsed="false">
      <c r="C530" s="163"/>
      <c r="N530" s="218"/>
      <c r="O530" s="218"/>
    </row>
    <row r="531" customFormat="false" ht="15.75" hidden="false" customHeight="false" outlineLevel="0" collapsed="false">
      <c r="C531" s="163"/>
      <c r="N531" s="218"/>
      <c r="O531" s="218"/>
    </row>
    <row r="532" customFormat="false" ht="15.75" hidden="false" customHeight="false" outlineLevel="0" collapsed="false">
      <c r="C532" s="163"/>
      <c r="N532" s="218"/>
      <c r="O532" s="218"/>
    </row>
    <row r="533" customFormat="false" ht="15.75" hidden="false" customHeight="false" outlineLevel="0" collapsed="false">
      <c r="C533" s="163"/>
      <c r="N533" s="218"/>
      <c r="O533" s="218"/>
    </row>
    <row r="534" customFormat="false" ht="15.75" hidden="false" customHeight="false" outlineLevel="0" collapsed="false">
      <c r="C534" s="163"/>
      <c r="N534" s="218"/>
      <c r="O534" s="218"/>
    </row>
    <row r="535" customFormat="false" ht="15.75" hidden="false" customHeight="false" outlineLevel="0" collapsed="false">
      <c r="C535" s="163"/>
      <c r="N535" s="218"/>
      <c r="O535" s="218"/>
    </row>
    <row r="536" customFormat="false" ht="15.75" hidden="false" customHeight="false" outlineLevel="0" collapsed="false">
      <c r="C536" s="163"/>
      <c r="N536" s="218"/>
      <c r="O536" s="218"/>
    </row>
    <row r="537" customFormat="false" ht="15.75" hidden="false" customHeight="false" outlineLevel="0" collapsed="false">
      <c r="C537" s="163"/>
      <c r="N537" s="218"/>
      <c r="O537" s="218"/>
    </row>
    <row r="538" customFormat="false" ht="15.75" hidden="false" customHeight="false" outlineLevel="0" collapsed="false">
      <c r="C538" s="163"/>
      <c r="N538" s="218"/>
      <c r="O538" s="218"/>
    </row>
    <row r="539" customFormat="false" ht="15.75" hidden="false" customHeight="false" outlineLevel="0" collapsed="false">
      <c r="C539" s="163"/>
      <c r="N539" s="218"/>
      <c r="O539" s="218"/>
    </row>
    <row r="540" customFormat="false" ht="15.75" hidden="false" customHeight="false" outlineLevel="0" collapsed="false">
      <c r="C540" s="163"/>
      <c r="N540" s="218"/>
      <c r="O540" s="218"/>
    </row>
    <row r="541" customFormat="false" ht="15.75" hidden="false" customHeight="false" outlineLevel="0" collapsed="false">
      <c r="C541" s="163"/>
      <c r="N541" s="218"/>
      <c r="O541" s="218"/>
    </row>
    <row r="542" customFormat="false" ht="15.75" hidden="false" customHeight="false" outlineLevel="0" collapsed="false">
      <c r="C542" s="163"/>
      <c r="N542" s="218"/>
      <c r="O542" s="218"/>
    </row>
    <row r="543" customFormat="false" ht="15.75" hidden="false" customHeight="false" outlineLevel="0" collapsed="false">
      <c r="C543" s="163"/>
      <c r="N543" s="218"/>
      <c r="O543" s="218"/>
    </row>
    <row r="544" customFormat="false" ht="15.75" hidden="false" customHeight="false" outlineLevel="0" collapsed="false">
      <c r="C544" s="163"/>
      <c r="N544" s="218"/>
      <c r="O544" s="218"/>
    </row>
    <row r="545" customFormat="false" ht="15.75" hidden="false" customHeight="false" outlineLevel="0" collapsed="false">
      <c r="C545" s="163"/>
      <c r="N545" s="218"/>
      <c r="O545" s="218"/>
    </row>
    <row r="546" customFormat="false" ht="15.75" hidden="false" customHeight="false" outlineLevel="0" collapsed="false">
      <c r="C546" s="163"/>
      <c r="N546" s="218"/>
      <c r="O546" s="218"/>
    </row>
    <row r="547" customFormat="false" ht="15.75" hidden="false" customHeight="false" outlineLevel="0" collapsed="false">
      <c r="C547" s="163"/>
      <c r="N547" s="218"/>
      <c r="O547" s="218"/>
    </row>
    <row r="548" customFormat="false" ht="15.75" hidden="false" customHeight="false" outlineLevel="0" collapsed="false">
      <c r="C548" s="163"/>
      <c r="N548" s="218"/>
      <c r="O548" s="218"/>
    </row>
    <row r="549" customFormat="false" ht="15.75" hidden="false" customHeight="false" outlineLevel="0" collapsed="false">
      <c r="C549" s="163"/>
      <c r="N549" s="218"/>
      <c r="O549" s="218"/>
    </row>
    <row r="550" customFormat="false" ht="15.75" hidden="false" customHeight="false" outlineLevel="0" collapsed="false">
      <c r="C550" s="163"/>
      <c r="N550" s="218"/>
      <c r="O550" s="218"/>
    </row>
    <row r="551" customFormat="false" ht="15.75" hidden="false" customHeight="false" outlineLevel="0" collapsed="false">
      <c r="C551" s="163"/>
      <c r="N551" s="218"/>
      <c r="O551" s="218"/>
    </row>
    <row r="552" customFormat="false" ht="15.75" hidden="false" customHeight="false" outlineLevel="0" collapsed="false">
      <c r="C552" s="163"/>
      <c r="N552" s="218"/>
      <c r="O552" s="218"/>
    </row>
    <row r="553" customFormat="false" ht="15.75" hidden="false" customHeight="false" outlineLevel="0" collapsed="false">
      <c r="C553" s="163"/>
      <c r="N553" s="218"/>
      <c r="O553" s="218"/>
    </row>
    <row r="554" customFormat="false" ht="15.75" hidden="false" customHeight="false" outlineLevel="0" collapsed="false">
      <c r="C554" s="163"/>
      <c r="N554" s="218"/>
      <c r="O554" s="218"/>
    </row>
    <row r="555" customFormat="false" ht="15.75" hidden="false" customHeight="false" outlineLevel="0" collapsed="false">
      <c r="C555" s="163"/>
      <c r="N555" s="218"/>
      <c r="O555" s="218"/>
    </row>
    <row r="556" customFormat="false" ht="15.75" hidden="false" customHeight="false" outlineLevel="0" collapsed="false">
      <c r="C556" s="163"/>
      <c r="N556" s="218"/>
      <c r="O556" s="218"/>
    </row>
    <row r="557" customFormat="false" ht="15.75" hidden="false" customHeight="false" outlineLevel="0" collapsed="false">
      <c r="C557" s="163"/>
      <c r="N557" s="218"/>
      <c r="O557" s="218"/>
    </row>
    <row r="558" customFormat="false" ht="15.75" hidden="false" customHeight="false" outlineLevel="0" collapsed="false">
      <c r="C558" s="163"/>
      <c r="N558" s="218"/>
      <c r="O558" s="218"/>
    </row>
    <row r="559" customFormat="false" ht="15.75" hidden="false" customHeight="false" outlineLevel="0" collapsed="false">
      <c r="C559" s="163"/>
      <c r="N559" s="218"/>
      <c r="O559" s="218"/>
    </row>
    <row r="560" customFormat="false" ht="15.75" hidden="false" customHeight="false" outlineLevel="0" collapsed="false">
      <c r="C560" s="163"/>
      <c r="N560" s="218"/>
      <c r="O560" s="218"/>
    </row>
    <row r="561" customFormat="false" ht="15.75" hidden="false" customHeight="false" outlineLevel="0" collapsed="false">
      <c r="C561" s="163"/>
      <c r="N561" s="218"/>
      <c r="O561" s="218"/>
    </row>
    <row r="562" customFormat="false" ht="15.75" hidden="false" customHeight="false" outlineLevel="0" collapsed="false">
      <c r="C562" s="163"/>
      <c r="N562" s="218"/>
      <c r="O562" s="218"/>
    </row>
    <row r="563" customFormat="false" ht="15.75" hidden="false" customHeight="false" outlineLevel="0" collapsed="false">
      <c r="C563" s="163"/>
      <c r="N563" s="218"/>
      <c r="O563" s="218"/>
    </row>
    <row r="564" customFormat="false" ht="15.75" hidden="false" customHeight="false" outlineLevel="0" collapsed="false">
      <c r="C564" s="163"/>
      <c r="N564" s="218"/>
      <c r="O564" s="218"/>
    </row>
    <row r="565" customFormat="false" ht="15.75" hidden="false" customHeight="false" outlineLevel="0" collapsed="false">
      <c r="C565" s="163"/>
      <c r="N565" s="218"/>
      <c r="O565" s="218"/>
    </row>
    <row r="566" customFormat="false" ht="15.75" hidden="false" customHeight="false" outlineLevel="0" collapsed="false">
      <c r="C566" s="163"/>
      <c r="N566" s="218"/>
      <c r="O566" s="218"/>
    </row>
    <row r="567" customFormat="false" ht="15.75" hidden="false" customHeight="false" outlineLevel="0" collapsed="false">
      <c r="C567" s="163"/>
      <c r="N567" s="218"/>
      <c r="O567" s="218"/>
    </row>
    <row r="568" customFormat="false" ht="15.75" hidden="false" customHeight="false" outlineLevel="0" collapsed="false">
      <c r="C568" s="163"/>
      <c r="N568" s="218"/>
      <c r="O568" s="218"/>
    </row>
    <row r="569" customFormat="false" ht="15.75" hidden="false" customHeight="false" outlineLevel="0" collapsed="false">
      <c r="C569" s="163"/>
      <c r="N569" s="218"/>
      <c r="O569" s="218"/>
    </row>
    <row r="570" customFormat="false" ht="15.75" hidden="false" customHeight="false" outlineLevel="0" collapsed="false">
      <c r="C570" s="163"/>
      <c r="N570" s="218"/>
      <c r="O570" s="218"/>
    </row>
    <row r="571" customFormat="false" ht="15.75" hidden="false" customHeight="false" outlineLevel="0" collapsed="false">
      <c r="C571" s="163"/>
      <c r="N571" s="218"/>
      <c r="O571" s="218"/>
    </row>
    <row r="572" customFormat="false" ht="15.75" hidden="false" customHeight="false" outlineLevel="0" collapsed="false">
      <c r="C572" s="163"/>
      <c r="N572" s="218"/>
      <c r="O572" s="218"/>
    </row>
    <row r="573" customFormat="false" ht="15.75" hidden="false" customHeight="false" outlineLevel="0" collapsed="false">
      <c r="C573" s="163"/>
      <c r="N573" s="218"/>
      <c r="O573" s="218"/>
    </row>
    <row r="574" customFormat="false" ht="15.75" hidden="false" customHeight="false" outlineLevel="0" collapsed="false">
      <c r="C574" s="163"/>
      <c r="N574" s="218"/>
      <c r="O574" s="218"/>
    </row>
    <row r="575" customFormat="false" ht="15.75" hidden="false" customHeight="false" outlineLevel="0" collapsed="false">
      <c r="C575" s="163"/>
      <c r="N575" s="218"/>
      <c r="O575" s="218"/>
    </row>
    <row r="576" customFormat="false" ht="15.75" hidden="false" customHeight="false" outlineLevel="0" collapsed="false">
      <c r="C576" s="163"/>
      <c r="N576" s="218"/>
      <c r="O576" s="218"/>
    </row>
    <row r="577" customFormat="false" ht="15.75" hidden="false" customHeight="false" outlineLevel="0" collapsed="false">
      <c r="C577" s="163"/>
      <c r="N577" s="218"/>
      <c r="O577" s="218"/>
    </row>
    <row r="578" customFormat="false" ht="15.75" hidden="false" customHeight="false" outlineLevel="0" collapsed="false">
      <c r="C578" s="163"/>
      <c r="N578" s="218"/>
      <c r="O578" s="218"/>
    </row>
    <row r="579" customFormat="false" ht="15.75" hidden="false" customHeight="false" outlineLevel="0" collapsed="false">
      <c r="C579" s="163"/>
      <c r="N579" s="218"/>
      <c r="O579" s="218"/>
    </row>
    <row r="580" customFormat="false" ht="15.75" hidden="false" customHeight="false" outlineLevel="0" collapsed="false">
      <c r="C580" s="163"/>
      <c r="N580" s="218"/>
      <c r="O580" s="218"/>
    </row>
    <row r="581" customFormat="false" ht="15.75" hidden="false" customHeight="false" outlineLevel="0" collapsed="false">
      <c r="C581" s="163"/>
      <c r="N581" s="218"/>
      <c r="O581" s="218"/>
    </row>
    <row r="582" customFormat="false" ht="15.75" hidden="false" customHeight="false" outlineLevel="0" collapsed="false">
      <c r="C582" s="163"/>
      <c r="N582" s="218"/>
      <c r="O582" s="218"/>
    </row>
    <row r="583" customFormat="false" ht="15.75" hidden="false" customHeight="false" outlineLevel="0" collapsed="false">
      <c r="C583" s="163"/>
      <c r="N583" s="218"/>
      <c r="O583" s="218"/>
    </row>
    <row r="584" customFormat="false" ht="15.75" hidden="false" customHeight="false" outlineLevel="0" collapsed="false">
      <c r="C584" s="163"/>
      <c r="N584" s="218"/>
      <c r="O584" s="218"/>
    </row>
    <row r="585" customFormat="false" ht="15.75" hidden="false" customHeight="false" outlineLevel="0" collapsed="false">
      <c r="C585" s="163"/>
      <c r="N585" s="218"/>
      <c r="O585" s="218"/>
    </row>
    <row r="586" customFormat="false" ht="15.75" hidden="false" customHeight="false" outlineLevel="0" collapsed="false">
      <c r="C586" s="163"/>
      <c r="N586" s="218"/>
      <c r="O586" s="218"/>
    </row>
    <row r="587" customFormat="false" ht="15.75" hidden="false" customHeight="false" outlineLevel="0" collapsed="false">
      <c r="C587" s="163"/>
      <c r="N587" s="218"/>
      <c r="O587" s="218"/>
    </row>
    <row r="588" customFormat="false" ht="15.75" hidden="false" customHeight="false" outlineLevel="0" collapsed="false">
      <c r="C588" s="163"/>
      <c r="N588" s="218"/>
      <c r="O588" s="218"/>
    </row>
    <row r="589" customFormat="false" ht="15.75" hidden="false" customHeight="false" outlineLevel="0" collapsed="false">
      <c r="C589" s="163"/>
      <c r="N589" s="218"/>
      <c r="O589" s="218"/>
    </row>
    <row r="590" customFormat="false" ht="15.75" hidden="false" customHeight="false" outlineLevel="0" collapsed="false">
      <c r="C590" s="163"/>
      <c r="N590" s="218"/>
      <c r="O590" s="218"/>
    </row>
    <row r="591" customFormat="false" ht="15.75" hidden="false" customHeight="false" outlineLevel="0" collapsed="false">
      <c r="C591" s="163"/>
      <c r="N591" s="218"/>
      <c r="O591" s="218"/>
    </row>
    <row r="592" customFormat="false" ht="15.75" hidden="false" customHeight="false" outlineLevel="0" collapsed="false">
      <c r="C592" s="163"/>
      <c r="N592" s="218"/>
      <c r="O592" s="218"/>
    </row>
    <row r="593" customFormat="false" ht="15.75" hidden="false" customHeight="false" outlineLevel="0" collapsed="false">
      <c r="C593" s="163"/>
      <c r="N593" s="218"/>
      <c r="O593" s="218"/>
    </row>
    <row r="594" customFormat="false" ht="15.75" hidden="false" customHeight="false" outlineLevel="0" collapsed="false">
      <c r="C594" s="163"/>
      <c r="N594" s="218"/>
      <c r="O594" s="218"/>
    </row>
    <row r="595" customFormat="false" ht="15.75" hidden="false" customHeight="false" outlineLevel="0" collapsed="false">
      <c r="C595" s="163"/>
      <c r="N595" s="218"/>
      <c r="O595" s="218"/>
    </row>
    <row r="596" customFormat="false" ht="15.75" hidden="false" customHeight="false" outlineLevel="0" collapsed="false">
      <c r="C596" s="163"/>
      <c r="N596" s="218"/>
      <c r="O596" s="218"/>
    </row>
    <row r="597" customFormat="false" ht="15.75" hidden="false" customHeight="false" outlineLevel="0" collapsed="false">
      <c r="C597" s="163"/>
      <c r="N597" s="218"/>
      <c r="O597" s="218"/>
    </row>
    <row r="598" customFormat="false" ht="15.75" hidden="false" customHeight="false" outlineLevel="0" collapsed="false">
      <c r="C598" s="163"/>
      <c r="N598" s="218"/>
      <c r="O598" s="218"/>
    </row>
    <row r="599" customFormat="false" ht="15.75" hidden="false" customHeight="false" outlineLevel="0" collapsed="false">
      <c r="C599" s="163"/>
      <c r="N599" s="218"/>
      <c r="O599" s="218"/>
    </row>
    <row r="600" customFormat="false" ht="15.75" hidden="false" customHeight="false" outlineLevel="0" collapsed="false">
      <c r="C600" s="163"/>
      <c r="N600" s="218"/>
      <c r="O600" s="218"/>
    </row>
    <row r="601" customFormat="false" ht="15.75" hidden="false" customHeight="false" outlineLevel="0" collapsed="false">
      <c r="C601" s="163"/>
      <c r="N601" s="218"/>
      <c r="O601" s="218"/>
    </row>
    <row r="602" customFormat="false" ht="15.75" hidden="false" customHeight="false" outlineLevel="0" collapsed="false">
      <c r="C602" s="163"/>
      <c r="N602" s="218"/>
      <c r="O602" s="218"/>
    </row>
    <row r="603" customFormat="false" ht="15.75" hidden="false" customHeight="false" outlineLevel="0" collapsed="false">
      <c r="C603" s="163"/>
      <c r="N603" s="218"/>
      <c r="O603" s="218"/>
    </row>
    <row r="604" customFormat="false" ht="15.75" hidden="false" customHeight="false" outlineLevel="0" collapsed="false">
      <c r="C604" s="163"/>
      <c r="N604" s="218"/>
      <c r="O604" s="218"/>
    </row>
    <row r="605" customFormat="false" ht="15.75" hidden="false" customHeight="false" outlineLevel="0" collapsed="false">
      <c r="C605" s="163"/>
      <c r="N605" s="218"/>
      <c r="O605" s="218"/>
    </row>
    <row r="606" customFormat="false" ht="15.75" hidden="false" customHeight="false" outlineLevel="0" collapsed="false">
      <c r="C606" s="163"/>
      <c r="N606" s="218"/>
      <c r="O606" s="218"/>
    </row>
    <row r="607" customFormat="false" ht="15.75" hidden="false" customHeight="false" outlineLevel="0" collapsed="false">
      <c r="C607" s="163"/>
      <c r="N607" s="218"/>
      <c r="O607" s="218"/>
    </row>
    <row r="608" customFormat="false" ht="15.75" hidden="false" customHeight="false" outlineLevel="0" collapsed="false">
      <c r="C608" s="163"/>
      <c r="N608" s="218"/>
      <c r="O608" s="218"/>
    </row>
    <row r="609" customFormat="false" ht="15.75" hidden="false" customHeight="false" outlineLevel="0" collapsed="false">
      <c r="C609" s="163"/>
      <c r="N609" s="218"/>
      <c r="O609" s="218"/>
    </row>
    <row r="610" customFormat="false" ht="15.75" hidden="false" customHeight="false" outlineLevel="0" collapsed="false">
      <c r="C610" s="163"/>
      <c r="N610" s="218"/>
      <c r="O610" s="218"/>
    </row>
    <row r="611" customFormat="false" ht="15.75" hidden="false" customHeight="false" outlineLevel="0" collapsed="false">
      <c r="C611" s="163"/>
      <c r="N611" s="218"/>
      <c r="O611" s="218"/>
    </row>
    <row r="612" customFormat="false" ht="15.75" hidden="false" customHeight="false" outlineLevel="0" collapsed="false">
      <c r="C612" s="163"/>
      <c r="N612" s="218"/>
      <c r="O612" s="218"/>
    </row>
    <row r="613" customFormat="false" ht="15.75" hidden="false" customHeight="false" outlineLevel="0" collapsed="false">
      <c r="C613" s="163"/>
      <c r="N613" s="218"/>
      <c r="O613" s="218"/>
    </row>
    <row r="614" customFormat="false" ht="15.75" hidden="false" customHeight="false" outlineLevel="0" collapsed="false">
      <c r="C614" s="163"/>
      <c r="N614" s="218"/>
      <c r="O614" s="218"/>
    </row>
    <row r="615" customFormat="false" ht="15.75" hidden="false" customHeight="false" outlineLevel="0" collapsed="false">
      <c r="C615" s="163"/>
      <c r="N615" s="218"/>
      <c r="O615" s="218"/>
    </row>
    <row r="616" customFormat="false" ht="15.75" hidden="false" customHeight="false" outlineLevel="0" collapsed="false">
      <c r="C616" s="163"/>
      <c r="N616" s="218"/>
      <c r="O616" s="218"/>
    </row>
    <row r="617" customFormat="false" ht="15.75" hidden="false" customHeight="false" outlineLevel="0" collapsed="false">
      <c r="C617" s="163"/>
      <c r="N617" s="218"/>
      <c r="O617" s="218"/>
    </row>
    <row r="618" customFormat="false" ht="15.75" hidden="false" customHeight="false" outlineLevel="0" collapsed="false">
      <c r="C618" s="163"/>
      <c r="N618" s="218"/>
      <c r="O618" s="218"/>
    </row>
    <row r="619" customFormat="false" ht="15.75" hidden="false" customHeight="false" outlineLevel="0" collapsed="false">
      <c r="C619" s="163"/>
      <c r="N619" s="218"/>
      <c r="O619" s="218"/>
    </row>
    <row r="620" customFormat="false" ht="15.75" hidden="false" customHeight="false" outlineLevel="0" collapsed="false">
      <c r="C620" s="163"/>
      <c r="N620" s="218"/>
      <c r="O620" s="218"/>
    </row>
    <row r="621" customFormat="false" ht="15.75" hidden="false" customHeight="false" outlineLevel="0" collapsed="false">
      <c r="C621" s="163"/>
      <c r="N621" s="218"/>
      <c r="O621" s="218"/>
    </row>
    <row r="622" customFormat="false" ht="15.75" hidden="false" customHeight="false" outlineLevel="0" collapsed="false">
      <c r="C622" s="163"/>
      <c r="N622" s="218"/>
      <c r="O622" s="218"/>
    </row>
    <row r="623" customFormat="false" ht="15.75" hidden="false" customHeight="false" outlineLevel="0" collapsed="false">
      <c r="C623" s="163"/>
      <c r="N623" s="218"/>
      <c r="O623" s="218"/>
    </row>
    <row r="624" customFormat="false" ht="15.75" hidden="false" customHeight="false" outlineLevel="0" collapsed="false">
      <c r="C624" s="163"/>
      <c r="N624" s="218"/>
      <c r="O624" s="218"/>
    </row>
    <row r="625" customFormat="false" ht="15.75" hidden="false" customHeight="false" outlineLevel="0" collapsed="false">
      <c r="C625" s="163"/>
      <c r="N625" s="218"/>
      <c r="O625" s="218"/>
    </row>
    <row r="626" customFormat="false" ht="15.75" hidden="false" customHeight="false" outlineLevel="0" collapsed="false">
      <c r="C626" s="163"/>
      <c r="N626" s="218"/>
      <c r="O626" s="218"/>
    </row>
    <row r="627" customFormat="false" ht="15.75" hidden="false" customHeight="false" outlineLevel="0" collapsed="false">
      <c r="C627" s="163"/>
      <c r="N627" s="218"/>
      <c r="O627" s="218"/>
    </row>
    <row r="628" customFormat="false" ht="15.75" hidden="false" customHeight="false" outlineLevel="0" collapsed="false">
      <c r="C628" s="163"/>
      <c r="N628" s="218"/>
      <c r="O628" s="218"/>
    </row>
    <row r="629" customFormat="false" ht="15.75" hidden="false" customHeight="false" outlineLevel="0" collapsed="false">
      <c r="C629" s="163"/>
      <c r="N629" s="218"/>
      <c r="O629" s="218"/>
    </row>
    <row r="630" customFormat="false" ht="15.75" hidden="false" customHeight="false" outlineLevel="0" collapsed="false">
      <c r="C630" s="163"/>
      <c r="N630" s="218"/>
      <c r="O630" s="218"/>
    </row>
    <row r="631" customFormat="false" ht="15.75" hidden="false" customHeight="false" outlineLevel="0" collapsed="false">
      <c r="C631" s="163"/>
      <c r="N631" s="218"/>
      <c r="O631" s="218"/>
    </row>
    <row r="632" customFormat="false" ht="15.75" hidden="false" customHeight="false" outlineLevel="0" collapsed="false">
      <c r="C632" s="163"/>
      <c r="N632" s="218"/>
      <c r="O632" s="218"/>
    </row>
    <row r="633" customFormat="false" ht="15.75" hidden="false" customHeight="false" outlineLevel="0" collapsed="false">
      <c r="C633" s="163"/>
      <c r="N633" s="218"/>
      <c r="O633" s="218"/>
    </row>
    <row r="634" customFormat="false" ht="15.75" hidden="false" customHeight="false" outlineLevel="0" collapsed="false">
      <c r="C634" s="163"/>
      <c r="N634" s="218"/>
      <c r="O634" s="218"/>
    </row>
    <row r="635" customFormat="false" ht="15.75" hidden="false" customHeight="false" outlineLevel="0" collapsed="false">
      <c r="C635" s="163"/>
      <c r="N635" s="218"/>
      <c r="O635" s="218"/>
    </row>
    <row r="636" customFormat="false" ht="15.75" hidden="false" customHeight="false" outlineLevel="0" collapsed="false">
      <c r="C636" s="163"/>
      <c r="N636" s="218"/>
      <c r="O636" s="218"/>
    </row>
    <row r="637" customFormat="false" ht="15.75" hidden="false" customHeight="false" outlineLevel="0" collapsed="false">
      <c r="C637" s="163"/>
      <c r="N637" s="218"/>
      <c r="O637" s="218"/>
    </row>
    <row r="638" customFormat="false" ht="15.75" hidden="false" customHeight="false" outlineLevel="0" collapsed="false">
      <c r="C638" s="163"/>
      <c r="N638" s="218"/>
      <c r="O638" s="218"/>
    </row>
    <row r="639" customFormat="false" ht="15.75" hidden="false" customHeight="false" outlineLevel="0" collapsed="false">
      <c r="C639" s="163"/>
      <c r="N639" s="218"/>
      <c r="O639" s="218"/>
    </row>
    <row r="640" customFormat="false" ht="15.75" hidden="false" customHeight="false" outlineLevel="0" collapsed="false">
      <c r="C640" s="163"/>
      <c r="N640" s="218"/>
      <c r="O640" s="218"/>
    </row>
    <row r="641" customFormat="false" ht="15.75" hidden="false" customHeight="false" outlineLevel="0" collapsed="false">
      <c r="C641" s="163"/>
      <c r="N641" s="218"/>
      <c r="O641" s="218"/>
    </row>
    <row r="642" customFormat="false" ht="15.75" hidden="false" customHeight="false" outlineLevel="0" collapsed="false">
      <c r="C642" s="163"/>
      <c r="N642" s="218"/>
      <c r="O642" s="218"/>
    </row>
    <row r="643" customFormat="false" ht="15.75" hidden="false" customHeight="false" outlineLevel="0" collapsed="false">
      <c r="C643" s="163"/>
      <c r="N643" s="218"/>
      <c r="O643" s="218"/>
    </row>
    <row r="644" customFormat="false" ht="15.75" hidden="false" customHeight="false" outlineLevel="0" collapsed="false">
      <c r="C644" s="163"/>
      <c r="N644" s="218"/>
      <c r="O644" s="218"/>
    </row>
    <row r="645" customFormat="false" ht="15.75" hidden="false" customHeight="false" outlineLevel="0" collapsed="false">
      <c r="C645" s="163"/>
      <c r="N645" s="218"/>
      <c r="O645" s="218"/>
    </row>
    <row r="646" customFormat="false" ht="15.75" hidden="false" customHeight="false" outlineLevel="0" collapsed="false">
      <c r="C646" s="163"/>
      <c r="N646" s="218"/>
      <c r="O646" s="218"/>
    </row>
    <row r="647" customFormat="false" ht="15.75" hidden="false" customHeight="false" outlineLevel="0" collapsed="false">
      <c r="C647" s="163"/>
      <c r="N647" s="218"/>
      <c r="O647" s="218"/>
    </row>
    <row r="648" customFormat="false" ht="15.75" hidden="false" customHeight="false" outlineLevel="0" collapsed="false">
      <c r="C648" s="163"/>
      <c r="N648" s="218"/>
      <c r="O648" s="218"/>
    </row>
    <row r="649" customFormat="false" ht="15.75" hidden="false" customHeight="false" outlineLevel="0" collapsed="false">
      <c r="C649" s="163"/>
      <c r="N649" s="218"/>
      <c r="O649" s="218"/>
    </row>
    <row r="650" customFormat="false" ht="15.75" hidden="false" customHeight="false" outlineLevel="0" collapsed="false">
      <c r="C650" s="163"/>
      <c r="N650" s="218"/>
      <c r="O650" s="218"/>
    </row>
    <row r="651" customFormat="false" ht="15.75" hidden="false" customHeight="false" outlineLevel="0" collapsed="false">
      <c r="C651" s="163"/>
      <c r="N651" s="218"/>
      <c r="O651" s="218"/>
    </row>
    <row r="652" customFormat="false" ht="15.75" hidden="false" customHeight="false" outlineLevel="0" collapsed="false">
      <c r="C652" s="163"/>
      <c r="N652" s="218"/>
      <c r="O652" s="218"/>
    </row>
    <row r="653" customFormat="false" ht="15.75" hidden="false" customHeight="false" outlineLevel="0" collapsed="false">
      <c r="C653" s="163"/>
      <c r="N653" s="218"/>
      <c r="O653" s="218"/>
    </row>
    <row r="654" customFormat="false" ht="15.75" hidden="false" customHeight="false" outlineLevel="0" collapsed="false">
      <c r="C654" s="163"/>
      <c r="N654" s="218"/>
      <c r="O654" s="218"/>
    </row>
    <row r="655" customFormat="false" ht="15.75" hidden="false" customHeight="false" outlineLevel="0" collapsed="false">
      <c r="C655" s="163"/>
      <c r="N655" s="218"/>
      <c r="O655" s="218"/>
    </row>
    <row r="656" customFormat="false" ht="15.75" hidden="false" customHeight="false" outlineLevel="0" collapsed="false">
      <c r="C656" s="163"/>
      <c r="N656" s="218"/>
      <c r="O656" s="218"/>
    </row>
    <row r="657" customFormat="false" ht="15.75" hidden="false" customHeight="false" outlineLevel="0" collapsed="false">
      <c r="C657" s="163"/>
      <c r="N657" s="218"/>
      <c r="O657" s="218"/>
    </row>
    <row r="658" customFormat="false" ht="15.75" hidden="false" customHeight="false" outlineLevel="0" collapsed="false">
      <c r="C658" s="163"/>
      <c r="N658" s="218"/>
      <c r="O658" s="218"/>
    </row>
    <row r="659" customFormat="false" ht="15.75" hidden="false" customHeight="false" outlineLevel="0" collapsed="false">
      <c r="C659" s="163"/>
      <c r="N659" s="218"/>
      <c r="O659" s="218"/>
    </row>
    <row r="660" customFormat="false" ht="15.75" hidden="false" customHeight="false" outlineLevel="0" collapsed="false">
      <c r="C660" s="163"/>
      <c r="N660" s="218"/>
      <c r="O660" s="218"/>
    </row>
    <row r="661" customFormat="false" ht="15.75" hidden="false" customHeight="false" outlineLevel="0" collapsed="false">
      <c r="C661" s="163"/>
      <c r="N661" s="218"/>
      <c r="O661" s="218"/>
    </row>
    <row r="662" customFormat="false" ht="15.75" hidden="false" customHeight="false" outlineLevel="0" collapsed="false">
      <c r="C662" s="163"/>
      <c r="N662" s="218"/>
      <c r="O662" s="218"/>
    </row>
    <row r="663" customFormat="false" ht="15.75" hidden="false" customHeight="false" outlineLevel="0" collapsed="false">
      <c r="C663" s="163"/>
      <c r="N663" s="218"/>
      <c r="O663" s="218"/>
    </row>
    <row r="664" customFormat="false" ht="15.75" hidden="false" customHeight="false" outlineLevel="0" collapsed="false">
      <c r="C664" s="163"/>
      <c r="N664" s="218"/>
      <c r="O664" s="218"/>
    </row>
    <row r="665" customFormat="false" ht="15.75" hidden="false" customHeight="false" outlineLevel="0" collapsed="false">
      <c r="C665" s="163"/>
      <c r="N665" s="218"/>
      <c r="O665" s="218"/>
    </row>
    <row r="666" customFormat="false" ht="15.75" hidden="false" customHeight="false" outlineLevel="0" collapsed="false">
      <c r="C666" s="163"/>
      <c r="N666" s="218"/>
      <c r="O666" s="218"/>
    </row>
    <row r="667" customFormat="false" ht="15.75" hidden="false" customHeight="false" outlineLevel="0" collapsed="false">
      <c r="C667" s="163"/>
      <c r="N667" s="218"/>
      <c r="O667" s="218"/>
    </row>
    <row r="668" customFormat="false" ht="15.75" hidden="false" customHeight="false" outlineLevel="0" collapsed="false">
      <c r="C668" s="163"/>
      <c r="N668" s="218"/>
      <c r="O668" s="218"/>
    </row>
    <row r="669" customFormat="false" ht="15.75" hidden="false" customHeight="false" outlineLevel="0" collapsed="false">
      <c r="C669" s="163"/>
      <c r="N669" s="218"/>
      <c r="O669" s="218"/>
    </row>
    <row r="670" customFormat="false" ht="15.75" hidden="false" customHeight="false" outlineLevel="0" collapsed="false">
      <c r="C670" s="163"/>
      <c r="N670" s="218"/>
      <c r="O670" s="218"/>
    </row>
    <row r="671" customFormat="false" ht="15.75" hidden="false" customHeight="false" outlineLevel="0" collapsed="false">
      <c r="C671" s="163"/>
      <c r="N671" s="218"/>
      <c r="O671" s="218"/>
    </row>
    <row r="672" customFormat="false" ht="15.75" hidden="false" customHeight="false" outlineLevel="0" collapsed="false">
      <c r="C672" s="163"/>
      <c r="N672" s="218"/>
      <c r="O672" s="218"/>
    </row>
    <row r="673" customFormat="false" ht="15.75" hidden="false" customHeight="false" outlineLevel="0" collapsed="false">
      <c r="C673" s="163"/>
      <c r="N673" s="218"/>
      <c r="O673" s="218"/>
    </row>
    <row r="674" customFormat="false" ht="15.75" hidden="false" customHeight="false" outlineLevel="0" collapsed="false">
      <c r="C674" s="163"/>
      <c r="N674" s="218"/>
      <c r="O674" s="218"/>
    </row>
    <row r="675" customFormat="false" ht="15.75" hidden="false" customHeight="false" outlineLevel="0" collapsed="false">
      <c r="C675" s="163"/>
      <c r="N675" s="218"/>
      <c r="O675" s="218"/>
    </row>
    <row r="676" customFormat="false" ht="15.75" hidden="false" customHeight="false" outlineLevel="0" collapsed="false">
      <c r="C676" s="163"/>
      <c r="N676" s="218"/>
      <c r="O676" s="218"/>
    </row>
    <row r="677" customFormat="false" ht="15.75" hidden="false" customHeight="false" outlineLevel="0" collapsed="false">
      <c r="C677" s="163"/>
      <c r="N677" s="218"/>
      <c r="O677" s="218"/>
    </row>
    <row r="678" customFormat="false" ht="15.75" hidden="false" customHeight="false" outlineLevel="0" collapsed="false">
      <c r="C678" s="163"/>
      <c r="N678" s="218"/>
      <c r="O678" s="218"/>
    </row>
    <row r="679" customFormat="false" ht="15.75" hidden="false" customHeight="false" outlineLevel="0" collapsed="false">
      <c r="C679" s="163"/>
      <c r="N679" s="218"/>
      <c r="O679" s="218"/>
    </row>
    <row r="680" customFormat="false" ht="15.75" hidden="false" customHeight="false" outlineLevel="0" collapsed="false">
      <c r="C680" s="163"/>
      <c r="N680" s="218"/>
      <c r="O680" s="218"/>
    </row>
    <row r="681" customFormat="false" ht="15.75" hidden="false" customHeight="false" outlineLevel="0" collapsed="false">
      <c r="C681" s="163"/>
      <c r="N681" s="218"/>
      <c r="O681" s="218"/>
    </row>
    <row r="682" customFormat="false" ht="15.75" hidden="false" customHeight="false" outlineLevel="0" collapsed="false">
      <c r="C682" s="163"/>
      <c r="N682" s="218"/>
      <c r="O682" s="218"/>
    </row>
    <row r="683" customFormat="false" ht="15.75" hidden="false" customHeight="false" outlineLevel="0" collapsed="false">
      <c r="C683" s="163"/>
      <c r="N683" s="218"/>
      <c r="O683" s="218"/>
    </row>
    <row r="684" customFormat="false" ht="15.75" hidden="false" customHeight="false" outlineLevel="0" collapsed="false">
      <c r="C684" s="163"/>
      <c r="N684" s="218"/>
      <c r="O684" s="218"/>
    </row>
    <row r="685" customFormat="false" ht="15.75" hidden="false" customHeight="false" outlineLevel="0" collapsed="false">
      <c r="C685" s="163"/>
      <c r="N685" s="218"/>
      <c r="O685" s="218"/>
    </row>
    <row r="686" customFormat="false" ht="15.75" hidden="false" customHeight="false" outlineLevel="0" collapsed="false">
      <c r="C686" s="163"/>
      <c r="N686" s="218"/>
      <c r="O686" s="218"/>
    </row>
    <row r="687" customFormat="false" ht="15.75" hidden="false" customHeight="false" outlineLevel="0" collapsed="false">
      <c r="C687" s="163"/>
      <c r="N687" s="218"/>
      <c r="O687" s="218"/>
    </row>
    <row r="688" customFormat="false" ht="15.75" hidden="false" customHeight="false" outlineLevel="0" collapsed="false">
      <c r="C688" s="163"/>
      <c r="N688" s="218"/>
      <c r="O688" s="218"/>
    </row>
    <row r="689" customFormat="false" ht="15.75" hidden="false" customHeight="false" outlineLevel="0" collapsed="false">
      <c r="C689" s="163"/>
      <c r="N689" s="218"/>
      <c r="O689" s="218"/>
    </row>
    <row r="690" customFormat="false" ht="15.75" hidden="false" customHeight="false" outlineLevel="0" collapsed="false">
      <c r="C690" s="163"/>
      <c r="N690" s="218"/>
      <c r="O690" s="218"/>
    </row>
    <row r="691" customFormat="false" ht="15.75" hidden="false" customHeight="false" outlineLevel="0" collapsed="false">
      <c r="C691" s="163"/>
      <c r="N691" s="218"/>
      <c r="O691" s="218"/>
    </row>
    <row r="692" customFormat="false" ht="15.75" hidden="false" customHeight="false" outlineLevel="0" collapsed="false">
      <c r="C692" s="163"/>
      <c r="N692" s="218"/>
      <c r="O692" s="218"/>
    </row>
    <row r="693" customFormat="false" ht="15.75" hidden="false" customHeight="false" outlineLevel="0" collapsed="false">
      <c r="C693" s="163"/>
      <c r="N693" s="218"/>
      <c r="O693" s="218"/>
    </row>
    <row r="694" customFormat="false" ht="15.75" hidden="false" customHeight="false" outlineLevel="0" collapsed="false">
      <c r="C694" s="163"/>
      <c r="N694" s="218"/>
      <c r="O694" s="218"/>
    </row>
    <row r="695" customFormat="false" ht="15.75" hidden="false" customHeight="false" outlineLevel="0" collapsed="false">
      <c r="C695" s="163"/>
      <c r="N695" s="218"/>
      <c r="O695" s="218"/>
    </row>
    <row r="696" customFormat="false" ht="15.75" hidden="false" customHeight="false" outlineLevel="0" collapsed="false">
      <c r="C696" s="163"/>
      <c r="N696" s="218"/>
      <c r="O696" s="218"/>
    </row>
    <row r="697" customFormat="false" ht="15.75" hidden="false" customHeight="false" outlineLevel="0" collapsed="false">
      <c r="C697" s="163"/>
      <c r="N697" s="218"/>
      <c r="O697" s="218"/>
    </row>
    <row r="698" customFormat="false" ht="15.75" hidden="false" customHeight="false" outlineLevel="0" collapsed="false">
      <c r="C698" s="163"/>
      <c r="N698" s="218"/>
      <c r="O698" s="218"/>
    </row>
    <row r="699" customFormat="false" ht="15.75" hidden="false" customHeight="false" outlineLevel="0" collapsed="false">
      <c r="C699" s="163"/>
      <c r="N699" s="218"/>
      <c r="O699" s="218"/>
    </row>
    <row r="700" customFormat="false" ht="15.75" hidden="false" customHeight="false" outlineLevel="0" collapsed="false">
      <c r="C700" s="163"/>
      <c r="N700" s="218"/>
      <c r="O700" s="218"/>
    </row>
    <row r="701" customFormat="false" ht="15.75" hidden="false" customHeight="false" outlineLevel="0" collapsed="false">
      <c r="C701" s="163"/>
      <c r="N701" s="218"/>
      <c r="O701" s="218"/>
    </row>
    <row r="702" customFormat="false" ht="15.75" hidden="false" customHeight="false" outlineLevel="0" collapsed="false">
      <c r="C702" s="163"/>
      <c r="N702" s="218"/>
      <c r="O702" s="218"/>
    </row>
    <row r="703" customFormat="false" ht="15.75" hidden="false" customHeight="false" outlineLevel="0" collapsed="false">
      <c r="C703" s="163"/>
      <c r="N703" s="218"/>
      <c r="O703" s="218"/>
    </row>
    <row r="704" customFormat="false" ht="15.75" hidden="false" customHeight="false" outlineLevel="0" collapsed="false">
      <c r="C704" s="163"/>
      <c r="N704" s="218"/>
      <c r="O704" s="218"/>
    </row>
    <row r="705" customFormat="false" ht="15.75" hidden="false" customHeight="false" outlineLevel="0" collapsed="false">
      <c r="C705" s="163"/>
      <c r="N705" s="218"/>
      <c r="O705" s="218"/>
    </row>
    <row r="706" customFormat="false" ht="15.75" hidden="false" customHeight="false" outlineLevel="0" collapsed="false">
      <c r="C706" s="163"/>
      <c r="N706" s="218"/>
      <c r="O706" s="218"/>
    </row>
    <row r="707" customFormat="false" ht="15.75" hidden="false" customHeight="false" outlineLevel="0" collapsed="false">
      <c r="C707" s="163"/>
      <c r="N707" s="218"/>
      <c r="O707" s="218"/>
    </row>
    <row r="708" customFormat="false" ht="15.75" hidden="false" customHeight="false" outlineLevel="0" collapsed="false">
      <c r="C708" s="163"/>
      <c r="N708" s="218"/>
      <c r="O708" s="218"/>
    </row>
    <row r="709" customFormat="false" ht="15.75" hidden="false" customHeight="false" outlineLevel="0" collapsed="false">
      <c r="C709" s="163"/>
      <c r="N709" s="218"/>
      <c r="O709" s="218"/>
    </row>
    <row r="710" customFormat="false" ht="15.75" hidden="false" customHeight="false" outlineLevel="0" collapsed="false">
      <c r="C710" s="163"/>
      <c r="N710" s="218"/>
      <c r="O710" s="218"/>
    </row>
    <row r="711" customFormat="false" ht="15.75" hidden="false" customHeight="false" outlineLevel="0" collapsed="false">
      <c r="C711" s="163"/>
      <c r="N711" s="218"/>
      <c r="O711" s="218"/>
    </row>
    <row r="712" customFormat="false" ht="15.75" hidden="false" customHeight="false" outlineLevel="0" collapsed="false">
      <c r="C712" s="163"/>
      <c r="N712" s="218"/>
      <c r="O712" s="218"/>
    </row>
    <row r="713" customFormat="false" ht="15.75" hidden="false" customHeight="false" outlineLevel="0" collapsed="false">
      <c r="C713" s="163"/>
      <c r="N713" s="218"/>
      <c r="O713" s="218"/>
    </row>
    <row r="714" customFormat="false" ht="15.75" hidden="false" customHeight="false" outlineLevel="0" collapsed="false">
      <c r="C714" s="163"/>
      <c r="N714" s="218"/>
      <c r="O714" s="218"/>
    </row>
    <row r="715" customFormat="false" ht="15.75" hidden="false" customHeight="false" outlineLevel="0" collapsed="false">
      <c r="C715" s="163"/>
      <c r="N715" s="218"/>
      <c r="O715" s="218"/>
    </row>
    <row r="716" customFormat="false" ht="15.75" hidden="false" customHeight="false" outlineLevel="0" collapsed="false">
      <c r="C716" s="163"/>
      <c r="N716" s="218"/>
      <c r="O716" s="218"/>
    </row>
    <row r="717" customFormat="false" ht="15.75" hidden="false" customHeight="false" outlineLevel="0" collapsed="false">
      <c r="C717" s="163"/>
      <c r="N717" s="218"/>
      <c r="O717" s="218"/>
    </row>
    <row r="718" customFormat="false" ht="15.75" hidden="false" customHeight="false" outlineLevel="0" collapsed="false">
      <c r="C718" s="163"/>
      <c r="N718" s="218"/>
      <c r="O718" s="218"/>
    </row>
    <row r="719" customFormat="false" ht="15.75" hidden="false" customHeight="false" outlineLevel="0" collapsed="false">
      <c r="C719" s="163"/>
      <c r="N719" s="218"/>
      <c r="O719" s="218"/>
    </row>
    <row r="720" customFormat="false" ht="15.75" hidden="false" customHeight="false" outlineLevel="0" collapsed="false">
      <c r="C720" s="163"/>
      <c r="N720" s="218"/>
      <c r="O720" s="218"/>
    </row>
    <row r="721" customFormat="false" ht="15.75" hidden="false" customHeight="false" outlineLevel="0" collapsed="false">
      <c r="C721" s="163"/>
      <c r="N721" s="218"/>
      <c r="O721" s="218"/>
    </row>
    <row r="722" customFormat="false" ht="15.75" hidden="false" customHeight="false" outlineLevel="0" collapsed="false">
      <c r="C722" s="163"/>
      <c r="N722" s="218"/>
      <c r="O722" s="218"/>
    </row>
    <row r="723" customFormat="false" ht="15.75" hidden="false" customHeight="false" outlineLevel="0" collapsed="false">
      <c r="C723" s="163"/>
      <c r="N723" s="218"/>
      <c r="O723" s="218"/>
    </row>
    <row r="724" customFormat="false" ht="15.75" hidden="false" customHeight="false" outlineLevel="0" collapsed="false">
      <c r="C724" s="163"/>
      <c r="N724" s="218"/>
      <c r="O724" s="218"/>
    </row>
    <row r="725" customFormat="false" ht="15.75" hidden="false" customHeight="false" outlineLevel="0" collapsed="false">
      <c r="C725" s="163"/>
      <c r="N725" s="218"/>
      <c r="O725" s="218"/>
    </row>
    <row r="726" customFormat="false" ht="15.75" hidden="false" customHeight="false" outlineLevel="0" collapsed="false">
      <c r="C726" s="163"/>
      <c r="N726" s="218"/>
      <c r="O726" s="218"/>
    </row>
    <row r="727" customFormat="false" ht="15.75" hidden="false" customHeight="false" outlineLevel="0" collapsed="false">
      <c r="C727" s="163"/>
      <c r="N727" s="218"/>
      <c r="O727" s="218"/>
    </row>
    <row r="728" customFormat="false" ht="15.75" hidden="false" customHeight="false" outlineLevel="0" collapsed="false">
      <c r="C728" s="163"/>
      <c r="N728" s="218"/>
      <c r="O728" s="218"/>
    </row>
    <row r="729" customFormat="false" ht="15.75" hidden="false" customHeight="false" outlineLevel="0" collapsed="false">
      <c r="C729" s="163"/>
      <c r="N729" s="218"/>
      <c r="O729" s="218"/>
    </row>
    <row r="730" customFormat="false" ht="15.75" hidden="false" customHeight="false" outlineLevel="0" collapsed="false">
      <c r="C730" s="163"/>
      <c r="N730" s="218"/>
      <c r="O730" s="218"/>
    </row>
    <row r="731" customFormat="false" ht="15.75" hidden="false" customHeight="false" outlineLevel="0" collapsed="false">
      <c r="C731" s="163"/>
      <c r="N731" s="218"/>
      <c r="O731" s="218"/>
    </row>
    <row r="732" customFormat="false" ht="15.75" hidden="false" customHeight="false" outlineLevel="0" collapsed="false">
      <c r="C732" s="163"/>
      <c r="N732" s="218"/>
      <c r="O732" s="218"/>
    </row>
    <row r="733" customFormat="false" ht="15.75" hidden="false" customHeight="false" outlineLevel="0" collapsed="false">
      <c r="C733" s="163"/>
      <c r="N733" s="218"/>
      <c r="O733" s="218"/>
    </row>
    <row r="734" customFormat="false" ht="15.75" hidden="false" customHeight="false" outlineLevel="0" collapsed="false">
      <c r="C734" s="163"/>
      <c r="N734" s="218"/>
      <c r="O734" s="218"/>
    </row>
    <row r="735" customFormat="false" ht="15.75" hidden="false" customHeight="false" outlineLevel="0" collapsed="false">
      <c r="C735" s="163"/>
      <c r="N735" s="218"/>
      <c r="O735" s="218"/>
    </row>
    <row r="736" customFormat="false" ht="15.75" hidden="false" customHeight="false" outlineLevel="0" collapsed="false">
      <c r="C736" s="163"/>
      <c r="N736" s="218"/>
      <c r="O736" s="218"/>
    </row>
    <row r="737" customFormat="false" ht="15.75" hidden="false" customHeight="false" outlineLevel="0" collapsed="false">
      <c r="C737" s="163"/>
      <c r="N737" s="218"/>
      <c r="O737" s="218"/>
    </row>
    <row r="738" customFormat="false" ht="15.75" hidden="false" customHeight="false" outlineLevel="0" collapsed="false">
      <c r="C738" s="163"/>
      <c r="N738" s="218"/>
      <c r="O738" s="218"/>
    </row>
    <row r="739" customFormat="false" ht="15.75" hidden="false" customHeight="false" outlineLevel="0" collapsed="false">
      <c r="C739" s="163"/>
      <c r="N739" s="218"/>
      <c r="O739" s="218"/>
    </row>
    <row r="740" customFormat="false" ht="15.75" hidden="false" customHeight="false" outlineLevel="0" collapsed="false">
      <c r="C740" s="163"/>
      <c r="N740" s="218"/>
      <c r="O740" s="218"/>
    </row>
    <row r="741" customFormat="false" ht="15.75" hidden="false" customHeight="false" outlineLevel="0" collapsed="false">
      <c r="C741" s="163"/>
      <c r="N741" s="218"/>
      <c r="O741" s="218"/>
    </row>
    <row r="742" customFormat="false" ht="15.75" hidden="false" customHeight="false" outlineLevel="0" collapsed="false">
      <c r="C742" s="163"/>
      <c r="N742" s="218"/>
      <c r="O742" s="218"/>
    </row>
    <row r="743" customFormat="false" ht="15.75" hidden="false" customHeight="false" outlineLevel="0" collapsed="false">
      <c r="C743" s="163"/>
      <c r="N743" s="218"/>
      <c r="O743" s="218"/>
    </row>
    <row r="744" customFormat="false" ht="15.75" hidden="false" customHeight="false" outlineLevel="0" collapsed="false">
      <c r="C744" s="163"/>
      <c r="N744" s="218"/>
      <c r="O744" s="218"/>
    </row>
    <row r="745" customFormat="false" ht="15.75" hidden="false" customHeight="false" outlineLevel="0" collapsed="false">
      <c r="C745" s="163"/>
      <c r="N745" s="218"/>
      <c r="O745" s="218"/>
    </row>
    <row r="746" customFormat="false" ht="15.75" hidden="false" customHeight="false" outlineLevel="0" collapsed="false">
      <c r="C746" s="163"/>
      <c r="N746" s="218"/>
      <c r="O746" s="218"/>
    </row>
    <row r="747" customFormat="false" ht="15.75" hidden="false" customHeight="false" outlineLevel="0" collapsed="false">
      <c r="C747" s="163"/>
      <c r="N747" s="218"/>
      <c r="O747" s="218"/>
    </row>
    <row r="748" customFormat="false" ht="15.75" hidden="false" customHeight="false" outlineLevel="0" collapsed="false">
      <c r="C748" s="163"/>
      <c r="N748" s="218"/>
      <c r="O748" s="218"/>
    </row>
    <row r="749" customFormat="false" ht="15.75" hidden="false" customHeight="false" outlineLevel="0" collapsed="false">
      <c r="C749" s="163"/>
      <c r="N749" s="218"/>
      <c r="O749" s="218"/>
    </row>
    <row r="750" customFormat="false" ht="15.75" hidden="false" customHeight="false" outlineLevel="0" collapsed="false">
      <c r="C750" s="163"/>
      <c r="N750" s="218"/>
      <c r="O750" s="218"/>
    </row>
    <row r="751" customFormat="false" ht="15.75" hidden="false" customHeight="false" outlineLevel="0" collapsed="false">
      <c r="C751" s="163"/>
      <c r="N751" s="218"/>
      <c r="O751" s="218"/>
    </row>
    <row r="752" customFormat="false" ht="15.75" hidden="false" customHeight="false" outlineLevel="0" collapsed="false">
      <c r="C752" s="163"/>
      <c r="N752" s="218"/>
      <c r="O752" s="218"/>
    </row>
    <row r="753" customFormat="false" ht="15.75" hidden="false" customHeight="false" outlineLevel="0" collapsed="false">
      <c r="C753" s="163"/>
      <c r="N753" s="218"/>
      <c r="O753" s="218"/>
    </row>
    <row r="754" customFormat="false" ht="15.75" hidden="false" customHeight="false" outlineLevel="0" collapsed="false">
      <c r="C754" s="163"/>
      <c r="N754" s="218"/>
      <c r="O754" s="218"/>
    </row>
    <row r="755" customFormat="false" ht="15.75" hidden="false" customHeight="false" outlineLevel="0" collapsed="false">
      <c r="C755" s="163"/>
      <c r="N755" s="218"/>
      <c r="O755" s="218"/>
    </row>
    <row r="756" customFormat="false" ht="15.75" hidden="false" customHeight="false" outlineLevel="0" collapsed="false">
      <c r="C756" s="163"/>
      <c r="N756" s="218"/>
      <c r="O756" s="218"/>
    </row>
    <row r="757" customFormat="false" ht="15.75" hidden="false" customHeight="false" outlineLevel="0" collapsed="false">
      <c r="C757" s="163"/>
      <c r="N757" s="218"/>
      <c r="O757" s="218"/>
    </row>
    <row r="758" customFormat="false" ht="15.75" hidden="false" customHeight="false" outlineLevel="0" collapsed="false">
      <c r="C758" s="163"/>
      <c r="N758" s="218"/>
      <c r="O758" s="218"/>
    </row>
    <row r="759" customFormat="false" ht="15.75" hidden="false" customHeight="false" outlineLevel="0" collapsed="false">
      <c r="C759" s="163"/>
      <c r="N759" s="218"/>
      <c r="O759" s="218"/>
    </row>
    <row r="760" customFormat="false" ht="15.75" hidden="false" customHeight="false" outlineLevel="0" collapsed="false">
      <c r="C760" s="163"/>
      <c r="N760" s="218"/>
      <c r="O760" s="218"/>
    </row>
    <row r="761" customFormat="false" ht="15.75" hidden="false" customHeight="false" outlineLevel="0" collapsed="false">
      <c r="C761" s="163"/>
      <c r="N761" s="218"/>
      <c r="O761" s="218"/>
    </row>
    <row r="762" customFormat="false" ht="15.75" hidden="false" customHeight="false" outlineLevel="0" collapsed="false">
      <c r="C762" s="163"/>
      <c r="N762" s="218"/>
      <c r="O762" s="218"/>
    </row>
    <row r="763" customFormat="false" ht="15.75" hidden="false" customHeight="false" outlineLevel="0" collapsed="false">
      <c r="C763" s="163"/>
      <c r="N763" s="218"/>
      <c r="O763" s="218"/>
    </row>
    <row r="764" customFormat="false" ht="15.75" hidden="false" customHeight="false" outlineLevel="0" collapsed="false">
      <c r="C764" s="163"/>
      <c r="N764" s="218"/>
      <c r="O764" s="218"/>
    </row>
    <row r="765" customFormat="false" ht="15.75" hidden="false" customHeight="false" outlineLevel="0" collapsed="false">
      <c r="C765" s="163"/>
      <c r="N765" s="218"/>
      <c r="O765" s="218"/>
    </row>
    <row r="766" customFormat="false" ht="15.75" hidden="false" customHeight="false" outlineLevel="0" collapsed="false">
      <c r="C766" s="163"/>
      <c r="N766" s="218"/>
      <c r="O766" s="218"/>
    </row>
    <row r="767" customFormat="false" ht="15.75" hidden="false" customHeight="false" outlineLevel="0" collapsed="false">
      <c r="C767" s="163"/>
      <c r="N767" s="218"/>
      <c r="O767" s="218"/>
    </row>
    <row r="768" customFormat="false" ht="15.75" hidden="false" customHeight="false" outlineLevel="0" collapsed="false">
      <c r="C768" s="163"/>
      <c r="N768" s="218"/>
      <c r="O768" s="218"/>
    </row>
    <row r="769" customFormat="false" ht="15.75" hidden="false" customHeight="false" outlineLevel="0" collapsed="false">
      <c r="C769" s="163"/>
      <c r="N769" s="218"/>
      <c r="O769" s="218"/>
    </row>
    <row r="770" customFormat="false" ht="15.75" hidden="false" customHeight="false" outlineLevel="0" collapsed="false">
      <c r="C770" s="163"/>
      <c r="N770" s="218"/>
      <c r="O770" s="218"/>
    </row>
    <row r="771" customFormat="false" ht="15.75" hidden="false" customHeight="false" outlineLevel="0" collapsed="false">
      <c r="C771" s="163"/>
      <c r="N771" s="218"/>
      <c r="O771" s="218"/>
    </row>
    <row r="772" customFormat="false" ht="15.75" hidden="false" customHeight="false" outlineLevel="0" collapsed="false">
      <c r="C772" s="163"/>
      <c r="N772" s="218"/>
      <c r="O772" s="218"/>
    </row>
    <row r="773" customFormat="false" ht="15.75" hidden="false" customHeight="false" outlineLevel="0" collapsed="false">
      <c r="C773" s="163"/>
      <c r="N773" s="218"/>
      <c r="O773" s="218"/>
    </row>
    <row r="774" customFormat="false" ht="15.75" hidden="false" customHeight="false" outlineLevel="0" collapsed="false">
      <c r="C774" s="163"/>
      <c r="N774" s="218"/>
      <c r="O774" s="218"/>
    </row>
    <row r="775" customFormat="false" ht="15.75" hidden="false" customHeight="false" outlineLevel="0" collapsed="false">
      <c r="C775" s="163"/>
      <c r="N775" s="218"/>
      <c r="O775" s="218"/>
    </row>
    <row r="776" customFormat="false" ht="15.75" hidden="false" customHeight="false" outlineLevel="0" collapsed="false">
      <c r="C776" s="163"/>
      <c r="N776" s="218"/>
      <c r="O776" s="218"/>
    </row>
    <row r="777" customFormat="false" ht="15.75" hidden="false" customHeight="false" outlineLevel="0" collapsed="false">
      <c r="C777" s="163"/>
      <c r="N777" s="218"/>
      <c r="O777" s="218"/>
    </row>
    <row r="778" customFormat="false" ht="15.75" hidden="false" customHeight="false" outlineLevel="0" collapsed="false">
      <c r="C778" s="163"/>
      <c r="N778" s="218"/>
      <c r="O778" s="218"/>
    </row>
    <row r="779" customFormat="false" ht="15.75" hidden="false" customHeight="false" outlineLevel="0" collapsed="false">
      <c r="C779" s="163"/>
      <c r="N779" s="218"/>
      <c r="O779" s="218"/>
    </row>
    <row r="780" customFormat="false" ht="15.75" hidden="false" customHeight="false" outlineLevel="0" collapsed="false">
      <c r="C780" s="163"/>
      <c r="N780" s="218"/>
      <c r="O780" s="218"/>
    </row>
    <row r="781" customFormat="false" ht="15.75" hidden="false" customHeight="false" outlineLevel="0" collapsed="false">
      <c r="C781" s="163"/>
      <c r="N781" s="218"/>
      <c r="O781" s="218"/>
    </row>
    <row r="782" customFormat="false" ht="15.75" hidden="false" customHeight="false" outlineLevel="0" collapsed="false">
      <c r="C782" s="163"/>
      <c r="N782" s="218"/>
      <c r="O782" s="218"/>
    </row>
    <row r="783" customFormat="false" ht="15.75" hidden="false" customHeight="false" outlineLevel="0" collapsed="false">
      <c r="C783" s="163"/>
      <c r="N783" s="218"/>
      <c r="O783" s="218"/>
    </row>
    <row r="784" customFormat="false" ht="15.75" hidden="false" customHeight="false" outlineLevel="0" collapsed="false">
      <c r="C784" s="163"/>
      <c r="N784" s="218"/>
      <c r="O784" s="218"/>
    </row>
    <row r="785" customFormat="false" ht="15.75" hidden="false" customHeight="false" outlineLevel="0" collapsed="false">
      <c r="C785" s="163"/>
      <c r="N785" s="218"/>
      <c r="O785" s="218"/>
    </row>
    <row r="786" customFormat="false" ht="15.75" hidden="false" customHeight="false" outlineLevel="0" collapsed="false">
      <c r="C786" s="163"/>
      <c r="N786" s="218"/>
      <c r="O786" s="218"/>
    </row>
    <row r="787" customFormat="false" ht="15.75" hidden="false" customHeight="false" outlineLevel="0" collapsed="false">
      <c r="C787" s="163"/>
      <c r="N787" s="218"/>
      <c r="O787" s="218"/>
    </row>
    <row r="788" customFormat="false" ht="15.75" hidden="false" customHeight="false" outlineLevel="0" collapsed="false">
      <c r="C788" s="163"/>
      <c r="N788" s="218"/>
      <c r="O788" s="218"/>
    </row>
    <row r="789" customFormat="false" ht="15.75" hidden="false" customHeight="false" outlineLevel="0" collapsed="false">
      <c r="C789" s="163"/>
      <c r="N789" s="218"/>
      <c r="O789" s="218"/>
    </row>
    <row r="790" customFormat="false" ht="15.75" hidden="false" customHeight="false" outlineLevel="0" collapsed="false">
      <c r="C790" s="163"/>
      <c r="N790" s="218"/>
      <c r="O790" s="218"/>
    </row>
    <row r="791" customFormat="false" ht="15.75" hidden="false" customHeight="false" outlineLevel="0" collapsed="false">
      <c r="C791" s="163"/>
      <c r="N791" s="218"/>
      <c r="O791" s="218"/>
    </row>
    <row r="792" customFormat="false" ht="15.75" hidden="false" customHeight="false" outlineLevel="0" collapsed="false">
      <c r="C792" s="163"/>
      <c r="N792" s="218"/>
      <c r="O792" s="218"/>
    </row>
    <row r="793" customFormat="false" ht="15.75" hidden="false" customHeight="false" outlineLevel="0" collapsed="false">
      <c r="C793" s="163"/>
      <c r="N793" s="218"/>
      <c r="O793" s="218"/>
    </row>
    <row r="794" customFormat="false" ht="15.75" hidden="false" customHeight="false" outlineLevel="0" collapsed="false">
      <c r="C794" s="163"/>
      <c r="N794" s="218"/>
      <c r="O794" s="218"/>
    </row>
    <row r="795" customFormat="false" ht="15.75" hidden="false" customHeight="false" outlineLevel="0" collapsed="false">
      <c r="C795" s="163"/>
      <c r="N795" s="218"/>
      <c r="O795" s="218"/>
    </row>
    <row r="796" customFormat="false" ht="15.75" hidden="false" customHeight="false" outlineLevel="0" collapsed="false">
      <c r="C796" s="163"/>
      <c r="N796" s="218"/>
      <c r="O796" s="218"/>
    </row>
    <row r="797" customFormat="false" ht="15.75" hidden="false" customHeight="false" outlineLevel="0" collapsed="false">
      <c r="C797" s="163"/>
      <c r="N797" s="218"/>
      <c r="O797" s="218"/>
    </row>
    <row r="798" customFormat="false" ht="15.75" hidden="false" customHeight="false" outlineLevel="0" collapsed="false">
      <c r="C798" s="163"/>
      <c r="N798" s="218"/>
      <c r="O798" s="218"/>
    </row>
    <row r="799" customFormat="false" ht="15.75" hidden="false" customHeight="false" outlineLevel="0" collapsed="false">
      <c r="C799" s="163"/>
      <c r="N799" s="218"/>
      <c r="O799" s="218"/>
    </row>
    <row r="800" customFormat="false" ht="15.75" hidden="false" customHeight="false" outlineLevel="0" collapsed="false">
      <c r="C800" s="163"/>
      <c r="N800" s="218"/>
      <c r="O800" s="218"/>
    </row>
    <row r="801" customFormat="false" ht="15.75" hidden="false" customHeight="false" outlineLevel="0" collapsed="false">
      <c r="C801" s="163"/>
      <c r="N801" s="218"/>
      <c r="O801" s="218"/>
    </row>
    <row r="802" customFormat="false" ht="15.75" hidden="false" customHeight="false" outlineLevel="0" collapsed="false">
      <c r="C802" s="163"/>
      <c r="N802" s="218"/>
      <c r="O802" s="218"/>
    </row>
    <row r="803" customFormat="false" ht="15.75" hidden="false" customHeight="false" outlineLevel="0" collapsed="false">
      <c r="C803" s="163"/>
      <c r="N803" s="218"/>
      <c r="O803" s="218"/>
    </row>
    <row r="804" customFormat="false" ht="15.75" hidden="false" customHeight="false" outlineLevel="0" collapsed="false">
      <c r="C804" s="163"/>
      <c r="N804" s="218"/>
      <c r="O804" s="218"/>
    </row>
    <row r="805" customFormat="false" ht="15.75" hidden="false" customHeight="false" outlineLevel="0" collapsed="false">
      <c r="C805" s="163"/>
      <c r="N805" s="218"/>
      <c r="O805" s="218"/>
    </row>
    <row r="806" customFormat="false" ht="15.75" hidden="false" customHeight="false" outlineLevel="0" collapsed="false">
      <c r="C806" s="163"/>
      <c r="N806" s="218"/>
      <c r="O806" s="218"/>
    </row>
    <row r="807" customFormat="false" ht="15.75" hidden="false" customHeight="false" outlineLevel="0" collapsed="false">
      <c r="C807" s="163"/>
      <c r="N807" s="218"/>
      <c r="O807" s="218"/>
    </row>
    <row r="808" customFormat="false" ht="15.75" hidden="false" customHeight="false" outlineLevel="0" collapsed="false">
      <c r="C808" s="163"/>
      <c r="N808" s="218"/>
      <c r="O808" s="218"/>
    </row>
    <row r="809" customFormat="false" ht="15.75" hidden="false" customHeight="false" outlineLevel="0" collapsed="false">
      <c r="C809" s="163"/>
      <c r="N809" s="218"/>
      <c r="O809" s="218"/>
    </row>
    <row r="810" customFormat="false" ht="15.75" hidden="false" customHeight="false" outlineLevel="0" collapsed="false">
      <c r="C810" s="163"/>
      <c r="N810" s="218"/>
      <c r="O810" s="218"/>
    </row>
    <row r="811" customFormat="false" ht="15.75" hidden="false" customHeight="false" outlineLevel="0" collapsed="false">
      <c r="C811" s="163"/>
      <c r="N811" s="218"/>
      <c r="O811" s="218"/>
    </row>
    <row r="812" customFormat="false" ht="15.75" hidden="false" customHeight="false" outlineLevel="0" collapsed="false">
      <c r="C812" s="163"/>
      <c r="N812" s="218"/>
      <c r="O812" s="218"/>
    </row>
    <row r="813" customFormat="false" ht="15.75" hidden="false" customHeight="false" outlineLevel="0" collapsed="false">
      <c r="C813" s="163"/>
      <c r="N813" s="218"/>
      <c r="O813" s="218"/>
    </row>
    <row r="814" customFormat="false" ht="15.75" hidden="false" customHeight="false" outlineLevel="0" collapsed="false">
      <c r="C814" s="163"/>
      <c r="N814" s="218"/>
      <c r="O814" s="218"/>
    </row>
    <row r="815" customFormat="false" ht="15.75" hidden="false" customHeight="false" outlineLevel="0" collapsed="false">
      <c r="C815" s="163"/>
      <c r="N815" s="218"/>
      <c r="O815" s="218"/>
    </row>
    <row r="816" customFormat="false" ht="15.75" hidden="false" customHeight="false" outlineLevel="0" collapsed="false">
      <c r="C816" s="163"/>
      <c r="N816" s="218"/>
      <c r="O816" s="218"/>
    </row>
    <row r="817" customFormat="false" ht="15.75" hidden="false" customHeight="false" outlineLevel="0" collapsed="false">
      <c r="C817" s="163"/>
      <c r="N817" s="218"/>
      <c r="O817" s="218"/>
    </row>
    <row r="818" customFormat="false" ht="15.75" hidden="false" customHeight="false" outlineLevel="0" collapsed="false">
      <c r="C818" s="163"/>
      <c r="N818" s="218"/>
      <c r="O818" s="218"/>
    </row>
    <row r="819" customFormat="false" ht="15.75" hidden="false" customHeight="false" outlineLevel="0" collapsed="false">
      <c r="C819" s="163"/>
      <c r="N819" s="218"/>
      <c r="O819" s="218"/>
    </row>
    <row r="820" customFormat="false" ht="15.75" hidden="false" customHeight="false" outlineLevel="0" collapsed="false">
      <c r="C820" s="163"/>
      <c r="N820" s="218"/>
      <c r="O820" s="218"/>
    </row>
    <row r="821" customFormat="false" ht="15.75" hidden="false" customHeight="false" outlineLevel="0" collapsed="false">
      <c r="C821" s="163"/>
      <c r="N821" s="218"/>
      <c r="O821" s="218"/>
    </row>
    <row r="822" customFormat="false" ht="15.75" hidden="false" customHeight="false" outlineLevel="0" collapsed="false">
      <c r="C822" s="163"/>
      <c r="N822" s="218"/>
      <c r="O822" s="218"/>
    </row>
    <row r="823" customFormat="false" ht="15.75" hidden="false" customHeight="false" outlineLevel="0" collapsed="false">
      <c r="C823" s="163"/>
      <c r="N823" s="218"/>
      <c r="O823" s="218"/>
    </row>
    <row r="824" customFormat="false" ht="15.75" hidden="false" customHeight="false" outlineLevel="0" collapsed="false">
      <c r="C824" s="163"/>
      <c r="N824" s="218"/>
      <c r="O824" s="218"/>
    </row>
    <row r="825" customFormat="false" ht="15.75" hidden="false" customHeight="false" outlineLevel="0" collapsed="false">
      <c r="C825" s="163"/>
      <c r="N825" s="218"/>
      <c r="O825" s="218"/>
    </row>
    <row r="826" customFormat="false" ht="15.75" hidden="false" customHeight="false" outlineLevel="0" collapsed="false">
      <c r="C826" s="163"/>
      <c r="N826" s="218"/>
      <c r="O826" s="218"/>
    </row>
    <row r="827" customFormat="false" ht="15.75" hidden="false" customHeight="false" outlineLevel="0" collapsed="false">
      <c r="C827" s="163"/>
      <c r="N827" s="218"/>
      <c r="O827" s="218"/>
    </row>
    <row r="828" customFormat="false" ht="15.75" hidden="false" customHeight="false" outlineLevel="0" collapsed="false">
      <c r="C828" s="163"/>
      <c r="N828" s="218"/>
      <c r="O828" s="218"/>
    </row>
    <row r="829" customFormat="false" ht="15.75" hidden="false" customHeight="false" outlineLevel="0" collapsed="false">
      <c r="C829" s="163"/>
      <c r="N829" s="218"/>
      <c r="O829" s="218"/>
    </row>
    <row r="830" customFormat="false" ht="15.75" hidden="false" customHeight="false" outlineLevel="0" collapsed="false">
      <c r="C830" s="163"/>
      <c r="N830" s="218"/>
      <c r="O830" s="218"/>
    </row>
    <row r="831" customFormat="false" ht="15.75" hidden="false" customHeight="false" outlineLevel="0" collapsed="false">
      <c r="C831" s="163"/>
      <c r="N831" s="218"/>
      <c r="O831" s="218"/>
    </row>
    <row r="832" customFormat="false" ht="15.75" hidden="false" customHeight="false" outlineLevel="0" collapsed="false">
      <c r="C832" s="163"/>
      <c r="N832" s="218"/>
      <c r="O832" s="218"/>
    </row>
    <row r="833" customFormat="false" ht="15.75" hidden="false" customHeight="false" outlineLevel="0" collapsed="false">
      <c r="C833" s="163"/>
      <c r="N833" s="218"/>
      <c r="O833" s="218"/>
    </row>
    <row r="834" customFormat="false" ht="15.75" hidden="false" customHeight="false" outlineLevel="0" collapsed="false">
      <c r="C834" s="163"/>
      <c r="N834" s="218"/>
      <c r="O834" s="218"/>
    </row>
    <row r="835" customFormat="false" ht="15.75" hidden="false" customHeight="false" outlineLevel="0" collapsed="false">
      <c r="C835" s="163"/>
      <c r="N835" s="218"/>
      <c r="O835" s="218"/>
    </row>
    <row r="836" customFormat="false" ht="15.75" hidden="false" customHeight="false" outlineLevel="0" collapsed="false">
      <c r="C836" s="163"/>
      <c r="N836" s="218"/>
      <c r="O836" s="218"/>
    </row>
    <row r="837" customFormat="false" ht="15.75" hidden="false" customHeight="false" outlineLevel="0" collapsed="false">
      <c r="C837" s="163"/>
      <c r="N837" s="218"/>
      <c r="O837" s="218"/>
    </row>
    <row r="838" customFormat="false" ht="15.75" hidden="false" customHeight="false" outlineLevel="0" collapsed="false">
      <c r="C838" s="163"/>
      <c r="N838" s="218"/>
      <c r="O838" s="218"/>
    </row>
    <row r="839" customFormat="false" ht="15.75" hidden="false" customHeight="false" outlineLevel="0" collapsed="false">
      <c r="C839" s="163"/>
      <c r="N839" s="218"/>
      <c r="O839" s="218"/>
    </row>
    <row r="840" customFormat="false" ht="15.75" hidden="false" customHeight="false" outlineLevel="0" collapsed="false">
      <c r="C840" s="163"/>
      <c r="N840" s="218"/>
      <c r="O840" s="218"/>
    </row>
    <row r="841" customFormat="false" ht="15.75" hidden="false" customHeight="false" outlineLevel="0" collapsed="false">
      <c r="C841" s="163"/>
      <c r="N841" s="218"/>
      <c r="O841" s="218"/>
    </row>
    <row r="842" customFormat="false" ht="15.75" hidden="false" customHeight="false" outlineLevel="0" collapsed="false">
      <c r="C842" s="163"/>
      <c r="N842" s="218"/>
      <c r="O842" s="218"/>
    </row>
    <row r="843" customFormat="false" ht="15.75" hidden="false" customHeight="false" outlineLevel="0" collapsed="false">
      <c r="C843" s="163"/>
      <c r="N843" s="218"/>
      <c r="O843" s="218"/>
    </row>
    <row r="844" customFormat="false" ht="15.75" hidden="false" customHeight="false" outlineLevel="0" collapsed="false">
      <c r="C844" s="163"/>
      <c r="N844" s="218"/>
      <c r="O844" s="218"/>
    </row>
    <row r="845" customFormat="false" ht="15.75" hidden="false" customHeight="false" outlineLevel="0" collapsed="false">
      <c r="C845" s="163"/>
      <c r="N845" s="218"/>
      <c r="O845" s="218"/>
    </row>
    <row r="846" customFormat="false" ht="15.75" hidden="false" customHeight="false" outlineLevel="0" collapsed="false">
      <c r="C846" s="163"/>
      <c r="N846" s="218"/>
      <c r="O846" s="218"/>
    </row>
    <row r="847" customFormat="false" ht="15.75" hidden="false" customHeight="false" outlineLevel="0" collapsed="false">
      <c r="C847" s="163"/>
      <c r="N847" s="218"/>
      <c r="O847" s="218"/>
    </row>
    <row r="848" customFormat="false" ht="15.75" hidden="false" customHeight="false" outlineLevel="0" collapsed="false">
      <c r="C848" s="163"/>
      <c r="N848" s="218"/>
      <c r="O848" s="218"/>
    </row>
    <row r="849" customFormat="false" ht="15.75" hidden="false" customHeight="false" outlineLevel="0" collapsed="false">
      <c r="C849" s="163"/>
      <c r="N849" s="218"/>
      <c r="O849" s="218"/>
    </row>
    <row r="850" customFormat="false" ht="15.75" hidden="false" customHeight="false" outlineLevel="0" collapsed="false">
      <c r="C850" s="163"/>
      <c r="N850" s="218"/>
      <c r="O850" s="218"/>
    </row>
    <row r="851" customFormat="false" ht="15.75" hidden="false" customHeight="false" outlineLevel="0" collapsed="false">
      <c r="C851" s="163"/>
      <c r="N851" s="218"/>
      <c r="O851" s="218"/>
    </row>
    <row r="852" customFormat="false" ht="15.75" hidden="false" customHeight="false" outlineLevel="0" collapsed="false">
      <c r="C852" s="163"/>
      <c r="N852" s="218"/>
      <c r="O852" s="218"/>
    </row>
    <row r="853" customFormat="false" ht="15.75" hidden="false" customHeight="false" outlineLevel="0" collapsed="false">
      <c r="C853" s="163"/>
      <c r="N853" s="218"/>
      <c r="O853" s="218"/>
    </row>
    <row r="854" customFormat="false" ht="15.75" hidden="false" customHeight="false" outlineLevel="0" collapsed="false">
      <c r="C854" s="163"/>
      <c r="N854" s="218"/>
      <c r="O854" s="218"/>
    </row>
    <row r="855" customFormat="false" ht="15.75" hidden="false" customHeight="false" outlineLevel="0" collapsed="false">
      <c r="C855" s="163"/>
      <c r="N855" s="218"/>
      <c r="O855" s="218"/>
    </row>
    <row r="856" customFormat="false" ht="15.75" hidden="false" customHeight="false" outlineLevel="0" collapsed="false">
      <c r="C856" s="163"/>
      <c r="N856" s="218"/>
      <c r="O856" s="218"/>
    </row>
    <row r="857" customFormat="false" ht="15.75" hidden="false" customHeight="false" outlineLevel="0" collapsed="false">
      <c r="C857" s="163"/>
      <c r="N857" s="218"/>
      <c r="O857" s="218"/>
    </row>
    <row r="858" customFormat="false" ht="15.75" hidden="false" customHeight="false" outlineLevel="0" collapsed="false">
      <c r="C858" s="163"/>
      <c r="N858" s="218"/>
      <c r="O858" s="218"/>
    </row>
    <row r="859" customFormat="false" ht="15.75" hidden="false" customHeight="false" outlineLevel="0" collapsed="false">
      <c r="C859" s="163"/>
      <c r="N859" s="218"/>
      <c r="O859" s="218"/>
    </row>
    <row r="860" customFormat="false" ht="15.75" hidden="false" customHeight="false" outlineLevel="0" collapsed="false">
      <c r="C860" s="163"/>
      <c r="N860" s="218"/>
      <c r="O860" s="218"/>
    </row>
    <row r="861" customFormat="false" ht="15.75" hidden="false" customHeight="false" outlineLevel="0" collapsed="false">
      <c r="C861" s="163"/>
      <c r="N861" s="218"/>
      <c r="O861" s="218"/>
    </row>
    <row r="862" customFormat="false" ht="15.75" hidden="false" customHeight="false" outlineLevel="0" collapsed="false">
      <c r="C862" s="163"/>
      <c r="N862" s="218"/>
      <c r="O862" s="218"/>
    </row>
    <row r="863" customFormat="false" ht="15.75" hidden="false" customHeight="false" outlineLevel="0" collapsed="false">
      <c r="C863" s="163"/>
      <c r="N863" s="218"/>
      <c r="O863" s="218"/>
    </row>
    <row r="864" customFormat="false" ht="15.75" hidden="false" customHeight="false" outlineLevel="0" collapsed="false">
      <c r="C864" s="163"/>
      <c r="N864" s="218"/>
      <c r="O864" s="218"/>
    </row>
    <row r="865" customFormat="false" ht="15.75" hidden="false" customHeight="false" outlineLevel="0" collapsed="false">
      <c r="C865" s="163"/>
      <c r="N865" s="218"/>
      <c r="O865" s="218"/>
    </row>
    <row r="866" customFormat="false" ht="15.75" hidden="false" customHeight="false" outlineLevel="0" collapsed="false">
      <c r="C866" s="163"/>
      <c r="N866" s="218"/>
      <c r="O866" s="218"/>
    </row>
    <row r="867" customFormat="false" ht="15.75" hidden="false" customHeight="false" outlineLevel="0" collapsed="false">
      <c r="C867" s="163"/>
      <c r="N867" s="218"/>
      <c r="O867" s="218"/>
    </row>
    <row r="868" customFormat="false" ht="15.75" hidden="false" customHeight="false" outlineLevel="0" collapsed="false">
      <c r="C868" s="163"/>
      <c r="N868" s="218"/>
      <c r="O868" s="218"/>
    </row>
    <row r="869" customFormat="false" ht="15.75" hidden="false" customHeight="false" outlineLevel="0" collapsed="false">
      <c r="C869" s="163"/>
      <c r="N869" s="218"/>
      <c r="O869" s="218"/>
    </row>
    <row r="870" customFormat="false" ht="15.75" hidden="false" customHeight="false" outlineLevel="0" collapsed="false">
      <c r="C870" s="163"/>
      <c r="N870" s="218"/>
      <c r="O870" s="218"/>
    </row>
    <row r="871" customFormat="false" ht="15.75" hidden="false" customHeight="false" outlineLevel="0" collapsed="false">
      <c r="C871" s="163"/>
      <c r="N871" s="218"/>
      <c r="O871" s="218"/>
    </row>
    <row r="872" customFormat="false" ht="15.75" hidden="false" customHeight="false" outlineLevel="0" collapsed="false">
      <c r="C872" s="163"/>
      <c r="N872" s="218"/>
      <c r="O872" s="218"/>
    </row>
    <row r="873" customFormat="false" ht="15.75" hidden="false" customHeight="false" outlineLevel="0" collapsed="false">
      <c r="C873" s="163"/>
      <c r="N873" s="218"/>
      <c r="O873" s="218"/>
    </row>
    <row r="874" customFormat="false" ht="15.75" hidden="false" customHeight="false" outlineLevel="0" collapsed="false">
      <c r="C874" s="163"/>
      <c r="N874" s="218"/>
      <c r="O874" s="218"/>
    </row>
    <row r="875" customFormat="false" ht="15.75" hidden="false" customHeight="false" outlineLevel="0" collapsed="false">
      <c r="C875" s="163"/>
      <c r="N875" s="218"/>
      <c r="O875" s="218"/>
    </row>
    <row r="876" customFormat="false" ht="15.75" hidden="false" customHeight="false" outlineLevel="0" collapsed="false">
      <c r="C876" s="163"/>
      <c r="N876" s="218"/>
      <c r="O876" s="218"/>
    </row>
    <row r="877" customFormat="false" ht="15.75" hidden="false" customHeight="false" outlineLevel="0" collapsed="false">
      <c r="C877" s="163"/>
      <c r="N877" s="218"/>
      <c r="O877" s="218"/>
    </row>
    <row r="878" customFormat="false" ht="15.75" hidden="false" customHeight="false" outlineLevel="0" collapsed="false">
      <c r="C878" s="163"/>
      <c r="N878" s="218"/>
      <c r="O878" s="218"/>
    </row>
    <row r="879" customFormat="false" ht="15.75" hidden="false" customHeight="false" outlineLevel="0" collapsed="false">
      <c r="C879" s="163"/>
      <c r="N879" s="218"/>
      <c r="O879" s="218"/>
    </row>
    <row r="880" customFormat="false" ht="15.75" hidden="false" customHeight="false" outlineLevel="0" collapsed="false">
      <c r="C880" s="163"/>
      <c r="N880" s="218"/>
      <c r="O880" s="218"/>
    </row>
    <row r="881" customFormat="false" ht="15.75" hidden="false" customHeight="false" outlineLevel="0" collapsed="false">
      <c r="C881" s="163"/>
      <c r="N881" s="218"/>
      <c r="O881" s="218"/>
    </row>
    <row r="882" customFormat="false" ht="15.75" hidden="false" customHeight="false" outlineLevel="0" collapsed="false">
      <c r="C882" s="163"/>
      <c r="N882" s="218"/>
      <c r="O882" s="218"/>
    </row>
    <row r="883" customFormat="false" ht="15.75" hidden="false" customHeight="false" outlineLevel="0" collapsed="false">
      <c r="C883" s="163"/>
      <c r="N883" s="218"/>
      <c r="O883" s="218"/>
    </row>
    <row r="884" customFormat="false" ht="15.75" hidden="false" customHeight="false" outlineLevel="0" collapsed="false">
      <c r="C884" s="163"/>
      <c r="N884" s="218"/>
      <c r="O884" s="218"/>
    </row>
    <row r="885" customFormat="false" ht="15.75" hidden="false" customHeight="false" outlineLevel="0" collapsed="false">
      <c r="C885" s="163"/>
      <c r="N885" s="218"/>
      <c r="O885" s="218"/>
    </row>
    <row r="886" customFormat="false" ht="15.75" hidden="false" customHeight="false" outlineLevel="0" collapsed="false">
      <c r="C886" s="163"/>
      <c r="N886" s="218"/>
      <c r="O886" s="218"/>
    </row>
    <row r="887" customFormat="false" ht="15.75" hidden="false" customHeight="false" outlineLevel="0" collapsed="false">
      <c r="C887" s="163"/>
      <c r="N887" s="218"/>
      <c r="O887" s="218"/>
    </row>
    <row r="888" customFormat="false" ht="15.75" hidden="false" customHeight="false" outlineLevel="0" collapsed="false">
      <c r="C888" s="163"/>
      <c r="N888" s="218"/>
      <c r="O888" s="218"/>
    </row>
    <row r="889" customFormat="false" ht="15.75" hidden="false" customHeight="false" outlineLevel="0" collapsed="false">
      <c r="C889" s="163"/>
      <c r="N889" s="218"/>
      <c r="O889" s="218"/>
    </row>
    <row r="890" customFormat="false" ht="15.75" hidden="false" customHeight="false" outlineLevel="0" collapsed="false">
      <c r="C890" s="163"/>
      <c r="N890" s="218"/>
      <c r="O890" s="218"/>
    </row>
    <row r="891" customFormat="false" ht="15.75" hidden="false" customHeight="false" outlineLevel="0" collapsed="false">
      <c r="C891" s="163"/>
      <c r="N891" s="218"/>
      <c r="O891" s="218"/>
    </row>
    <row r="892" customFormat="false" ht="15.75" hidden="false" customHeight="false" outlineLevel="0" collapsed="false">
      <c r="C892" s="163"/>
      <c r="N892" s="218"/>
      <c r="O892" s="218"/>
    </row>
    <row r="893" customFormat="false" ht="15.75" hidden="false" customHeight="false" outlineLevel="0" collapsed="false">
      <c r="C893" s="163"/>
      <c r="N893" s="218"/>
      <c r="O893" s="218"/>
    </row>
    <row r="894" customFormat="false" ht="15.75" hidden="false" customHeight="false" outlineLevel="0" collapsed="false">
      <c r="C894" s="163"/>
      <c r="N894" s="218"/>
      <c r="O894" s="218"/>
    </row>
    <row r="895" customFormat="false" ht="15.75" hidden="false" customHeight="false" outlineLevel="0" collapsed="false">
      <c r="C895" s="163"/>
      <c r="N895" s="218"/>
      <c r="O895" s="218"/>
    </row>
    <row r="896" customFormat="false" ht="15.75" hidden="false" customHeight="false" outlineLevel="0" collapsed="false">
      <c r="C896" s="163"/>
      <c r="N896" s="218"/>
      <c r="O896" s="218"/>
    </row>
    <row r="897" customFormat="false" ht="15.75" hidden="false" customHeight="false" outlineLevel="0" collapsed="false">
      <c r="C897" s="163"/>
      <c r="N897" s="218"/>
      <c r="O897" s="218"/>
    </row>
    <row r="898" customFormat="false" ht="15.75" hidden="false" customHeight="false" outlineLevel="0" collapsed="false">
      <c r="C898" s="163"/>
      <c r="N898" s="218"/>
      <c r="O898" s="218"/>
    </row>
    <row r="899" customFormat="false" ht="15.75" hidden="false" customHeight="false" outlineLevel="0" collapsed="false">
      <c r="C899" s="163"/>
      <c r="N899" s="218"/>
      <c r="O899" s="218"/>
    </row>
    <row r="900" customFormat="false" ht="15.75" hidden="false" customHeight="false" outlineLevel="0" collapsed="false">
      <c r="C900" s="163"/>
      <c r="N900" s="218"/>
      <c r="O900" s="218"/>
    </row>
    <row r="901" customFormat="false" ht="15.75" hidden="false" customHeight="false" outlineLevel="0" collapsed="false">
      <c r="C901" s="163"/>
      <c r="N901" s="218"/>
      <c r="O901" s="218"/>
    </row>
    <row r="902" customFormat="false" ht="15.75" hidden="false" customHeight="false" outlineLevel="0" collapsed="false">
      <c r="C902" s="163"/>
      <c r="N902" s="218"/>
      <c r="O902" s="218"/>
    </row>
    <row r="903" customFormat="false" ht="15.75" hidden="false" customHeight="false" outlineLevel="0" collapsed="false">
      <c r="C903" s="163"/>
      <c r="N903" s="218"/>
      <c r="O903" s="218"/>
    </row>
    <row r="904" customFormat="false" ht="15.75" hidden="false" customHeight="false" outlineLevel="0" collapsed="false">
      <c r="C904" s="163"/>
      <c r="N904" s="218"/>
      <c r="O904" s="218"/>
    </row>
    <row r="905" customFormat="false" ht="15.75" hidden="false" customHeight="false" outlineLevel="0" collapsed="false">
      <c r="C905" s="163"/>
      <c r="N905" s="218"/>
      <c r="O905" s="218"/>
    </row>
    <row r="906" customFormat="false" ht="15.75" hidden="false" customHeight="false" outlineLevel="0" collapsed="false">
      <c r="C906" s="163"/>
      <c r="N906" s="218"/>
      <c r="O906" s="218"/>
    </row>
    <row r="907" customFormat="false" ht="15.75" hidden="false" customHeight="false" outlineLevel="0" collapsed="false">
      <c r="C907" s="163"/>
      <c r="N907" s="218"/>
      <c r="O907" s="218"/>
    </row>
    <row r="908" customFormat="false" ht="15.75" hidden="false" customHeight="false" outlineLevel="0" collapsed="false">
      <c r="C908" s="163"/>
      <c r="N908" s="218"/>
      <c r="O908" s="218"/>
    </row>
    <row r="909" customFormat="false" ht="15.75" hidden="false" customHeight="false" outlineLevel="0" collapsed="false">
      <c r="C909" s="163"/>
      <c r="N909" s="218"/>
      <c r="O909" s="218"/>
    </row>
    <row r="910" customFormat="false" ht="15.75" hidden="false" customHeight="false" outlineLevel="0" collapsed="false">
      <c r="C910" s="163"/>
      <c r="N910" s="218"/>
      <c r="O910" s="218"/>
    </row>
    <row r="911" customFormat="false" ht="15.75" hidden="false" customHeight="false" outlineLevel="0" collapsed="false">
      <c r="C911" s="163"/>
      <c r="N911" s="218"/>
      <c r="O911" s="218"/>
    </row>
    <row r="912" customFormat="false" ht="15.75" hidden="false" customHeight="false" outlineLevel="0" collapsed="false">
      <c r="C912" s="163"/>
      <c r="N912" s="218"/>
      <c r="O912" s="218"/>
    </row>
    <row r="913" customFormat="false" ht="15.75" hidden="false" customHeight="false" outlineLevel="0" collapsed="false">
      <c r="C913" s="163"/>
      <c r="N913" s="218"/>
      <c r="O913" s="218"/>
    </row>
    <row r="914" customFormat="false" ht="15.75" hidden="false" customHeight="false" outlineLevel="0" collapsed="false">
      <c r="C914" s="163"/>
      <c r="N914" s="218"/>
      <c r="O914" s="218"/>
    </row>
    <row r="915" customFormat="false" ht="15.75" hidden="false" customHeight="false" outlineLevel="0" collapsed="false">
      <c r="C915" s="163"/>
      <c r="N915" s="218"/>
      <c r="O915" s="218"/>
    </row>
    <row r="916" customFormat="false" ht="15.75" hidden="false" customHeight="false" outlineLevel="0" collapsed="false">
      <c r="C916" s="163"/>
      <c r="N916" s="218"/>
      <c r="O916" s="218"/>
    </row>
    <row r="917" customFormat="false" ht="15.75" hidden="false" customHeight="false" outlineLevel="0" collapsed="false">
      <c r="C917" s="163"/>
      <c r="N917" s="218"/>
      <c r="O917" s="218"/>
    </row>
    <row r="918" customFormat="false" ht="15.75" hidden="false" customHeight="false" outlineLevel="0" collapsed="false">
      <c r="C918" s="163"/>
      <c r="N918" s="218"/>
      <c r="O918" s="218"/>
    </row>
    <row r="919" customFormat="false" ht="15.75" hidden="false" customHeight="false" outlineLevel="0" collapsed="false">
      <c r="C919" s="163"/>
      <c r="N919" s="218"/>
      <c r="O919" s="218"/>
    </row>
    <row r="920" customFormat="false" ht="15.75" hidden="false" customHeight="false" outlineLevel="0" collapsed="false">
      <c r="C920" s="163"/>
      <c r="N920" s="218"/>
      <c r="O920" s="218"/>
    </row>
    <row r="921" customFormat="false" ht="15.75" hidden="false" customHeight="false" outlineLevel="0" collapsed="false">
      <c r="C921" s="163"/>
      <c r="N921" s="218"/>
      <c r="O921" s="218"/>
    </row>
    <row r="922" customFormat="false" ht="15.75" hidden="false" customHeight="false" outlineLevel="0" collapsed="false">
      <c r="C922" s="163"/>
      <c r="N922" s="218"/>
      <c r="O922" s="218"/>
    </row>
    <row r="923" customFormat="false" ht="15.75" hidden="false" customHeight="false" outlineLevel="0" collapsed="false">
      <c r="C923" s="163"/>
      <c r="N923" s="218"/>
      <c r="O923" s="218"/>
    </row>
    <row r="924" customFormat="false" ht="15.75" hidden="false" customHeight="false" outlineLevel="0" collapsed="false">
      <c r="C924" s="163"/>
      <c r="N924" s="218"/>
      <c r="O924" s="218"/>
    </row>
    <row r="925" customFormat="false" ht="15.75" hidden="false" customHeight="false" outlineLevel="0" collapsed="false">
      <c r="C925" s="163"/>
      <c r="N925" s="218"/>
      <c r="O925" s="218"/>
    </row>
    <row r="926" customFormat="false" ht="15.75" hidden="false" customHeight="false" outlineLevel="0" collapsed="false">
      <c r="C926" s="163"/>
      <c r="N926" s="218"/>
      <c r="O926" s="218"/>
    </row>
    <row r="927" customFormat="false" ht="15.75" hidden="false" customHeight="false" outlineLevel="0" collapsed="false">
      <c r="C927" s="163"/>
      <c r="N927" s="218"/>
      <c r="O927" s="218"/>
    </row>
    <row r="928" customFormat="false" ht="15.75" hidden="false" customHeight="false" outlineLevel="0" collapsed="false">
      <c r="C928" s="163"/>
      <c r="N928" s="218"/>
      <c r="O928" s="218"/>
    </row>
    <row r="929" customFormat="false" ht="15.75" hidden="false" customHeight="false" outlineLevel="0" collapsed="false">
      <c r="C929" s="163"/>
      <c r="N929" s="218"/>
      <c r="O929" s="218"/>
    </row>
    <row r="930" customFormat="false" ht="15.75" hidden="false" customHeight="false" outlineLevel="0" collapsed="false">
      <c r="C930" s="163"/>
      <c r="N930" s="218"/>
      <c r="O930" s="218"/>
    </row>
    <row r="931" customFormat="false" ht="15.75" hidden="false" customHeight="false" outlineLevel="0" collapsed="false">
      <c r="C931" s="163"/>
      <c r="N931" s="218"/>
      <c r="O931" s="218"/>
    </row>
    <row r="932" customFormat="false" ht="15.75" hidden="false" customHeight="false" outlineLevel="0" collapsed="false">
      <c r="C932" s="163"/>
      <c r="N932" s="218"/>
      <c r="O932" s="218"/>
    </row>
    <row r="933" customFormat="false" ht="15.75" hidden="false" customHeight="false" outlineLevel="0" collapsed="false">
      <c r="C933" s="163"/>
      <c r="N933" s="218"/>
      <c r="O933" s="218"/>
    </row>
    <row r="934" customFormat="false" ht="15.75" hidden="false" customHeight="false" outlineLevel="0" collapsed="false">
      <c r="C934" s="163"/>
      <c r="N934" s="218"/>
      <c r="O934" s="218"/>
    </row>
    <row r="935" customFormat="false" ht="15.75" hidden="false" customHeight="false" outlineLevel="0" collapsed="false">
      <c r="C935" s="163"/>
      <c r="N935" s="218"/>
      <c r="O935" s="218"/>
    </row>
    <row r="936" customFormat="false" ht="15.75" hidden="false" customHeight="false" outlineLevel="0" collapsed="false">
      <c r="C936" s="163"/>
      <c r="N936" s="218"/>
      <c r="O936" s="218"/>
    </row>
    <row r="937" customFormat="false" ht="15.75" hidden="false" customHeight="false" outlineLevel="0" collapsed="false">
      <c r="C937" s="163"/>
      <c r="N937" s="218"/>
      <c r="O937" s="218"/>
    </row>
    <row r="938" customFormat="false" ht="15.75" hidden="false" customHeight="false" outlineLevel="0" collapsed="false">
      <c r="C938" s="163"/>
      <c r="N938" s="218"/>
      <c r="O938" s="218"/>
    </row>
    <row r="939" customFormat="false" ht="15.75" hidden="false" customHeight="false" outlineLevel="0" collapsed="false">
      <c r="C939" s="163"/>
      <c r="N939" s="218"/>
      <c r="O939" s="218"/>
    </row>
    <row r="940" customFormat="false" ht="15.75" hidden="false" customHeight="false" outlineLevel="0" collapsed="false">
      <c r="C940" s="163"/>
      <c r="N940" s="218"/>
      <c r="O940" s="218"/>
    </row>
    <row r="941" customFormat="false" ht="15.75" hidden="false" customHeight="false" outlineLevel="0" collapsed="false">
      <c r="C941" s="163"/>
      <c r="N941" s="218"/>
      <c r="O941" s="218"/>
    </row>
    <row r="942" customFormat="false" ht="15.75" hidden="false" customHeight="false" outlineLevel="0" collapsed="false">
      <c r="C942" s="163"/>
      <c r="N942" s="218"/>
      <c r="O942" s="218"/>
    </row>
    <row r="943" customFormat="false" ht="15.75" hidden="false" customHeight="false" outlineLevel="0" collapsed="false">
      <c r="C943" s="163"/>
      <c r="N943" s="218"/>
      <c r="O943" s="218"/>
    </row>
    <row r="944" customFormat="false" ht="15.75" hidden="false" customHeight="false" outlineLevel="0" collapsed="false">
      <c r="C944" s="163"/>
      <c r="N944" s="218"/>
      <c r="O944" s="218"/>
    </row>
    <row r="945" customFormat="false" ht="15.75" hidden="false" customHeight="false" outlineLevel="0" collapsed="false">
      <c r="C945" s="163"/>
      <c r="N945" s="218"/>
      <c r="O945" s="218"/>
    </row>
    <row r="946" customFormat="false" ht="15.75" hidden="false" customHeight="false" outlineLevel="0" collapsed="false">
      <c r="C946" s="163"/>
      <c r="N946" s="218"/>
      <c r="O946" s="218"/>
    </row>
    <row r="947" customFormat="false" ht="15.75" hidden="false" customHeight="false" outlineLevel="0" collapsed="false">
      <c r="C947" s="163"/>
      <c r="N947" s="218"/>
      <c r="O947" s="218"/>
    </row>
    <row r="948" customFormat="false" ht="15.75" hidden="false" customHeight="false" outlineLevel="0" collapsed="false">
      <c r="C948" s="163"/>
      <c r="N948" s="218"/>
      <c r="O948" s="218"/>
    </row>
    <row r="949" customFormat="false" ht="15.75" hidden="false" customHeight="false" outlineLevel="0" collapsed="false">
      <c r="C949" s="163"/>
      <c r="N949" s="218"/>
      <c r="O949" s="218"/>
    </row>
    <row r="950" customFormat="false" ht="15.75" hidden="false" customHeight="false" outlineLevel="0" collapsed="false">
      <c r="C950" s="163"/>
      <c r="N950" s="218"/>
      <c r="O950" s="218"/>
    </row>
    <row r="951" customFormat="false" ht="15.75" hidden="false" customHeight="false" outlineLevel="0" collapsed="false">
      <c r="C951" s="163"/>
      <c r="N951" s="218"/>
      <c r="O951" s="218"/>
    </row>
    <row r="952" customFormat="false" ht="15.75" hidden="false" customHeight="false" outlineLevel="0" collapsed="false">
      <c r="C952" s="163"/>
      <c r="N952" s="218"/>
      <c r="O952" s="218"/>
    </row>
    <row r="953" customFormat="false" ht="15.75" hidden="false" customHeight="false" outlineLevel="0" collapsed="false">
      <c r="C953" s="163"/>
      <c r="N953" s="218"/>
      <c r="O953" s="218"/>
    </row>
    <row r="954" customFormat="false" ht="15.75" hidden="false" customHeight="false" outlineLevel="0" collapsed="false">
      <c r="C954" s="163"/>
      <c r="N954" s="218"/>
      <c r="O954" s="218"/>
    </row>
    <row r="955" customFormat="false" ht="15.75" hidden="false" customHeight="false" outlineLevel="0" collapsed="false">
      <c r="C955" s="163"/>
      <c r="N955" s="218"/>
      <c r="O955" s="218"/>
    </row>
    <row r="956" customFormat="false" ht="15.75" hidden="false" customHeight="false" outlineLevel="0" collapsed="false">
      <c r="C956" s="163"/>
      <c r="N956" s="218"/>
      <c r="O956" s="218"/>
    </row>
    <row r="957" customFormat="false" ht="15.75" hidden="false" customHeight="false" outlineLevel="0" collapsed="false">
      <c r="C957" s="163"/>
      <c r="N957" s="218"/>
      <c r="O957" s="218"/>
    </row>
    <row r="958" customFormat="false" ht="15.75" hidden="false" customHeight="false" outlineLevel="0" collapsed="false">
      <c r="C958" s="163"/>
      <c r="N958" s="218"/>
      <c r="O958" s="218"/>
    </row>
    <row r="959" customFormat="false" ht="15.75" hidden="false" customHeight="false" outlineLevel="0" collapsed="false">
      <c r="C959" s="163"/>
      <c r="N959" s="218"/>
      <c r="O959" s="218"/>
    </row>
    <row r="960" customFormat="false" ht="15.75" hidden="false" customHeight="false" outlineLevel="0" collapsed="false">
      <c r="C960" s="163"/>
      <c r="N960" s="218"/>
      <c r="O960" s="218"/>
    </row>
    <row r="961" customFormat="false" ht="15.75" hidden="false" customHeight="false" outlineLevel="0" collapsed="false">
      <c r="C961" s="163"/>
      <c r="N961" s="218"/>
      <c r="O961" s="218"/>
    </row>
    <row r="962" customFormat="false" ht="15.75" hidden="false" customHeight="false" outlineLevel="0" collapsed="false">
      <c r="C962" s="163"/>
      <c r="N962" s="218"/>
      <c r="O962" s="218"/>
    </row>
    <row r="963" customFormat="false" ht="15.75" hidden="false" customHeight="false" outlineLevel="0" collapsed="false">
      <c r="C963" s="163"/>
      <c r="N963" s="218"/>
      <c r="O963" s="218"/>
    </row>
    <row r="964" customFormat="false" ht="15.75" hidden="false" customHeight="false" outlineLevel="0" collapsed="false">
      <c r="C964" s="163"/>
      <c r="N964" s="218"/>
      <c r="O964" s="218"/>
    </row>
    <row r="965" customFormat="false" ht="15.75" hidden="false" customHeight="false" outlineLevel="0" collapsed="false">
      <c r="C965" s="163"/>
      <c r="N965" s="218"/>
      <c r="O965" s="218"/>
    </row>
    <row r="966" customFormat="false" ht="15.75" hidden="false" customHeight="false" outlineLevel="0" collapsed="false">
      <c r="C966" s="163"/>
      <c r="N966" s="218"/>
      <c r="O966" s="218"/>
    </row>
    <row r="967" customFormat="false" ht="15.75" hidden="false" customHeight="false" outlineLevel="0" collapsed="false">
      <c r="C967" s="163"/>
      <c r="N967" s="218"/>
      <c r="O967" s="218"/>
    </row>
    <row r="968" customFormat="false" ht="15.75" hidden="false" customHeight="false" outlineLevel="0" collapsed="false">
      <c r="C968" s="163"/>
      <c r="N968" s="218"/>
      <c r="O968" s="218"/>
    </row>
    <row r="969" customFormat="false" ht="15.75" hidden="false" customHeight="false" outlineLevel="0" collapsed="false">
      <c r="C969" s="163"/>
      <c r="N969" s="218"/>
      <c r="O969" s="218"/>
    </row>
    <row r="970" customFormat="false" ht="15.75" hidden="false" customHeight="false" outlineLevel="0" collapsed="false">
      <c r="C970" s="163"/>
      <c r="N970" s="218"/>
      <c r="O970" s="218"/>
    </row>
    <row r="971" customFormat="false" ht="15.75" hidden="false" customHeight="false" outlineLevel="0" collapsed="false">
      <c r="C971" s="163"/>
      <c r="N971" s="218"/>
      <c r="O971" s="218"/>
    </row>
    <row r="972" customFormat="false" ht="15.75" hidden="false" customHeight="false" outlineLevel="0" collapsed="false">
      <c r="C972" s="163"/>
      <c r="N972" s="218"/>
      <c r="O972" s="218"/>
    </row>
    <row r="973" customFormat="false" ht="15.75" hidden="false" customHeight="false" outlineLevel="0" collapsed="false">
      <c r="C973" s="163"/>
      <c r="N973" s="218"/>
      <c r="O973" s="218"/>
    </row>
    <row r="974" customFormat="false" ht="15.75" hidden="false" customHeight="false" outlineLevel="0" collapsed="false">
      <c r="C974" s="163"/>
      <c r="N974" s="218"/>
      <c r="O974" s="218"/>
    </row>
    <row r="975" customFormat="false" ht="15.75" hidden="false" customHeight="false" outlineLevel="0" collapsed="false">
      <c r="C975" s="163"/>
      <c r="N975" s="218"/>
      <c r="O975" s="218"/>
    </row>
    <row r="976" customFormat="false" ht="15.75" hidden="false" customHeight="false" outlineLevel="0" collapsed="false">
      <c r="C976" s="163"/>
      <c r="N976" s="218"/>
      <c r="O976" s="218"/>
    </row>
    <row r="977" customFormat="false" ht="15.75" hidden="false" customHeight="false" outlineLevel="0" collapsed="false">
      <c r="C977" s="163"/>
      <c r="N977" s="218"/>
      <c r="O977" s="218"/>
    </row>
    <row r="978" customFormat="false" ht="15.75" hidden="false" customHeight="false" outlineLevel="0" collapsed="false">
      <c r="C978" s="163"/>
      <c r="N978" s="218"/>
      <c r="O978" s="218"/>
    </row>
    <row r="979" customFormat="false" ht="15.75" hidden="false" customHeight="false" outlineLevel="0" collapsed="false">
      <c r="C979" s="163"/>
      <c r="N979" s="218"/>
      <c r="O979" s="218"/>
    </row>
    <row r="980" customFormat="false" ht="15.75" hidden="false" customHeight="false" outlineLevel="0" collapsed="false">
      <c r="C980" s="163"/>
      <c r="N980" s="218"/>
      <c r="O980" s="218"/>
    </row>
    <row r="981" customFormat="false" ht="15.75" hidden="false" customHeight="false" outlineLevel="0" collapsed="false">
      <c r="C981" s="163"/>
      <c r="N981" s="218"/>
      <c r="O981" s="218"/>
    </row>
    <row r="982" customFormat="false" ht="15.75" hidden="false" customHeight="false" outlineLevel="0" collapsed="false">
      <c r="C982" s="163"/>
      <c r="N982" s="218"/>
      <c r="O982" s="218"/>
    </row>
    <row r="983" customFormat="false" ht="15.75" hidden="false" customHeight="false" outlineLevel="0" collapsed="false">
      <c r="C983" s="163"/>
      <c r="N983" s="218"/>
      <c r="O983" s="218"/>
    </row>
    <row r="984" customFormat="false" ht="15.75" hidden="false" customHeight="false" outlineLevel="0" collapsed="false">
      <c r="C984" s="163"/>
      <c r="N984" s="218"/>
      <c r="O984" s="218"/>
    </row>
    <row r="985" customFormat="false" ht="15.75" hidden="false" customHeight="false" outlineLevel="0" collapsed="false">
      <c r="C985" s="163"/>
      <c r="N985" s="218"/>
      <c r="O985" s="218"/>
    </row>
    <row r="986" customFormat="false" ht="15.75" hidden="false" customHeight="false" outlineLevel="0" collapsed="false">
      <c r="C986" s="163"/>
      <c r="N986" s="218"/>
      <c r="O986" s="218"/>
    </row>
    <row r="987" customFormat="false" ht="15.75" hidden="false" customHeight="false" outlineLevel="0" collapsed="false">
      <c r="C987" s="163"/>
      <c r="N987" s="218"/>
      <c r="O987" s="218"/>
    </row>
    <row r="988" customFormat="false" ht="15.75" hidden="false" customHeight="false" outlineLevel="0" collapsed="false">
      <c r="C988" s="163"/>
      <c r="N988" s="218"/>
      <c r="O988" s="218"/>
    </row>
    <row r="989" customFormat="false" ht="15.75" hidden="false" customHeight="false" outlineLevel="0" collapsed="false">
      <c r="C989" s="163"/>
      <c r="N989" s="218"/>
      <c r="O989" s="218"/>
    </row>
    <row r="990" customFormat="false" ht="15.75" hidden="false" customHeight="false" outlineLevel="0" collapsed="false">
      <c r="C990" s="163"/>
      <c r="N990" s="218"/>
      <c r="O990" s="218"/>
    </row>
    <row r="991" customFormat="false" ht="15.75" hidden="false" customHeight="false" outlineLevel="0" collapsed="false">
      <c r="C991" s="163"/>
      <c r="N991" s="218"/>
      <c r="O991" s="218"/>
    </row>
    <row r="992" customFormat="false" ht="15.75" hidden="false" customHeight="false" outlineLevel="0" collapsed="false">
      <c r="C992" s="163"/>
      <c r="N992" s="218"/>
      <c r="O992" s="218"/>
    </row>
    <row r="993" customFormat="false" ht="15.75" hidden="false" customHeight="false" outlineLevel="0" collapsed="false">
      <c r="C993" s="163"/>
      <c r="N993" s="218"/>
      <c r="O993" s="218"/>
    </row>
    <row r="994" customFormat="false" ht="15.75" hidden="false" customHeight="false" outlineLevel="0" collapsed="false">
      <c r="C994" s="163"/>
      <c r="N994" s="218"/>
      <c r="O994" s="218"/>
    </row>
    <row r="995" customFormat="false" ht="15.75" hidden="false" customHeight="false" outlineLevel="0" collapsed="false">
      <c r="C995" s="163"/>
      <c r="N995" s="218"/>
      <c r="O995" s="218"/>
    </row>
    <row r="996" customFormat="false" ht="15.75" hidden="false" customHeight="false" outlineLevel="0" collapsed="false">
      <c r="C996" s="163"/>
      <c r="N996" s="218"/>
      <c r="O996" s="218"/>
    </row>
    <row r="997" customFormat="false" ht="15.75" hidden="false" customHeight="false" outlineLevel="0" collapsed="false">
      <c r="C997" s="163"/>
      <c r="N997" s="218"/>
      <c r="O997" s="218"/>
    </row>
    <row r="998" customFormat="false" ht="15.75" hidden="false" customHeight="false" outlineLevel="0" collapsed="false">
      <c r="C998" s="163"/>
      <c r="N998" s="218"/>
      <c r="O998" s="218"/>
    </row>
    <row r="999" customFormat="false" ht="15.75" hidden="false" customHeight="false" outlineLevel="0" collapsed="false">
      <c r="C999" s="163"/>
      <c r="N999" s="218"/>
      <c r="O999" s="218"/>
    </row>
    <row r="1000" customFormat="false" ht="15.75" hidden="false" customHeight="false" outlineLevel="0" collapsed="false">
      <c r="C1000" s="163"/>
      <c r="N1000" s="218"/>
      <c r="O1000" s="218"/>
    </row>
    <row r="1001" customFormat="false" ht="15.75" hidden="false" customHeight="false" outlineLevel="0" collapsed="false">
      <c r="C1001" s="163"/>
      <c r="N1001" s="218"/>
      <c r="O1001" s="218"/>
    </row>
    <row r="1002" customFormat="false" ht="15.75" hidden="false" customHeight="false" outlineLevel="0" collapsed="false">
      <c r="C1002" s="163"/>
      <c r="N1002" s="218"/>
      <c r="O1002" s="218"/>
    </row>
    <row r="1003" customFormat="false" ht="15.75" hidden="false" customHeight="false" outlineLevel="0" collapsed="false">
      <c r="C1003" s="163"/>
      <c r="N1003" s="218"/>
      <c r="O1003" s="218"/>
    </row>
    <row r="1004" customFormat="false" ht="15.75" hidden="false" customHeight="false" outlineLevel="0" collapsed="false">
      <c r="C1004" s="163"/>
      <c r="N1004" s="218"/>
      <c r="O1004" s="218"/>
    </row>
    <row r="1005" customFormat="false" ht="15.75" hidden="false" customHeight="false" outlineLevel="0" collapsed="false">
      <c r="C1005" s="163"/>
      <c r="N1005" s="218"/>
      <c r="O1005" s="218"/>
    </row>
    <row r="1006" customFormat="false" ht="15.75" hidden="false" customHeight="false" outlineLevel="0" collapsed="false">
      <c r="C1006" s="163"/>
      <c r="N1006" s="218"/>
      <c r="O1006" s="218"/>
    </row>
    <row r="1007" customFormat="false" ht="15.75" hidden="false" customHeight="false" outlineLevel="0" collapsed="false">
      <c r="C1007" s="163"/>
      <c r="N1007" s="218"/>
      <c r="O1007" s="218"/>
    </row>
    <row r="1008" customFormat="false" ht="15.75" hidden="false" customHeight="false" outlineLevel="0" collapsed="false">
      <c r="C1008" s="163"/>
      <c r="N1008" s="218"/>
      <c r="O1008" s="218"/>
    </row>
    <row r="1009" customFormat="false" ht="15.75" hidden="false" customHeight="false" outlineLevel="0" collapsed="false">
      <c r="C1009" s="163"/>
      <c r="N1009" s="218"/>
      <c r="O1009" s="218"/>
    </row>
    <row r="1010" customFormat="false" ht="15.75" hidden="false" customHeight="false" outlineLevel="0" collapsed="false">
      <c r="C1010" s="163"/>
      <c r="N1010" s="218"/>
      <c r="O1010" s="218"/>
    </row>
    <row r="1011" customFormat="false" ht="15.75" hidden="false" customHeight="false" outlineLevel="0" collapsed="false">
      <c r="C1011" s="163"/>
      <c r="N1011" s="218"/>
      <c r="O1011" s="218"/>
    </row>
    <row r="1012" customFormat="false" ht="15.75" hidden="false" customHeight="false" outlineLevel="0" collapsed="false">
      <c r="C1012" s="163"/>
      <c r="N1012" s="218"/>
      <c r="O1012" s="218"/>
    </row>
    <row r="1013" customFormat="false" ht="15.75" hidden="false" customHeight="false" outlineLevel="0" collapsed="false">
      <c r="C1013" s="163"/>
      <c r="N1013" s="218"/>
      <c r="O1013" s="218"/>
    </row>
    <row r="1014" customFormat="false" ht="15.75" hidden="false" customHeight="false" outlineLevel="0" collapsed="false">
      <c r="C1014" s="163"/>
      <c r="N1014" s="218"/>
      <c r="O1014" s="218"/>
    </row>
    <row r="1015" customFormat="false" ht="15.75" hidden="false" customHeight="false" outlineLevel="0" collapsed="false">
      <c r="C1015" s="163"/>
      <c r="N1015" s="218"/>
      <c r="O1015" s="218"/>
    </row>
    <row r="1016" customFormat="false" ht="15.75" hidden="false" customHeight="false" outlineLevel="0" collapsed="false">
      <c r="C1016" s="163"/>
      <c r="N1016" s="218"/>
      <c r="O1016" s="218"/>
    </row>
    <row r="1017" customFormat="false" ht="15.75" hidden="false" customHeight="false" outlineLevel="0" collapsed="false">
      <c r="C1017" s="163"/>
      <c r="N1017" s="218"/>
      <c r="O1017" s="218"/>
    </row>
    <row r="1018" customFormat="false" ht="15.75" hidden="false" customHeight="false" outlineLevel="0" collapsed="false">
      <c r="C1018" s="163"/>
      <c r="N1018" s="218"/>
      <c r="O1018" s="218"/>
    </row>
    <row r="1019" customFormat="false" ht="15.75" hidden="false" customHeight="false" outlineLevel="0" collapsed="false">
      <c r="C1019" s="163"/>
      <c r="N1019" s="218"/>
      <c r="O1019" s="218"/>
    </row>
    <row r="1020" customFormat="false" ht="15.75" hidden="false" customHeight="false" outlineLevel="0" collapsed="false">
      <c r="C1020" s="163"/>
      <c r="N1020" s="218"/>
      <c r="O1020" s="218"/>
    </row>
    <row r="1021" customFormat="false" ht="15.75" hidden="false" customHeight="false" outlineLevel="0" collapsed="false">
      <c r="C1021" s="163"/>
      <c r="N1021" s="218"/>
      <c r="O1021" s="218"/>
    </row>
    <row r="1022" customFormat="false" ht="15.75" hidden="false" customHeight="false" outlineLevel="0" collapsed="false">
      <c r="C1022" s="163"/>
      <c r="N1022" s="218"/>
      <c r="O1022" s="218"/>
    </row>
    <row r="1023" customFormat="false" ht="15.75" hidden="false" customHeight="false" outlineLevel="0" collapsed="false">
      <c r="C1023" s="163"/>
      <c r="N1023" s="218"/>
      <c r="O1023" s="218"/>
    </row>
    <row r="1024" customFormat="false" ht="15.75" hidden="false" customHeight="false" outlineLevel="0" collapsed="false">
      <c r="C1024" s="163"/>
      <c r="N1024" s="218"/>
      <c r="O1024" s="218"/>
    </row>
    <row r="1025" customFormat="false" ht="15.75" hidden="false" customHeight="false" outlineLevel="0" collapsed="false">
      <c r="C1025" s="163"/>
      <c r="N1025" s="218"/>
      <c r="O1025" s="218"/>
    </row>
    <row r="1026" customFormat="false" ht="15.75" hidden="false" customHeight="false" outlineLevel="0" collapsed="false">
      <c r="C1026" s="163"/>
      <c r="N1026" s="218"/>
      <c r="O1026" s="218"/>
    </row>
    <row r="1027" customFormat="false" ht="15.75" hidden="false" customHeight="false" outlineLevel="0" collapsed="false">
      <c r="C1027" s="163"/>
      <c r="N1027" s="218"/>
      <c r="O1027" s="218"/>
    </row>
    <row r="1028" customFormat="false" ht="15.75" hidden="false" customHeight="false" outlineLevel="0" collapsed="false">
      <c r="C1028" s="163"/>
      <c r="N1028" s="218"/>
      <c r="O1028" s="218"/>
    </row>
    <row r="1029" customFormat="false" ht="15.75" hidden="false" customHeight="false" outlineLevel="0" collapsed="false">
      <c r="C1029" s="163"/>
      <c r="N1029" s="218"/>
      <c r="O1029" s="218"/>
    </row>
    <row r="1030" customFormat="false" ht="15.75" hidden="false" customHeight="false" outlineLevel="0" collapsed="false">
      <c r="C1030" s="163"/>
      <c r="N1030" s="218"/>
      <c r="O1030" s="218"/>
    </row>
    <row r="1031" customFormat="false" ht="15.75" hidden="false" customHeight="false" outlineLevel="0" collapsed="false">
      <c r="C1031" s="163"/>
      <c r="N1031" s="218"/>
      <c r="O1031" s="218"/>
    </row>
    <row r="1032" customFormat="false" ht="15.75" hidden="false" customHeight="false" outlineLevel="0" collapsed="false">
      <c r="C1032" s="163"/>
      <c r="N1032" s="218"/>
      <c r="O1032" s="218"/>
    </row>
    <row r="1033" customFormat="false" ht="15.75" hidden="false" customHeight="false" outlineLevel="0" collapsed="false">
      <c r="C1033" s="163"/>
      <c r="N1033" s="218"/>
      <c r="O1033" s="218"/>
    </row>
    <row r="1034" customFormat="false" ht="15.75" hidden="false" customHeight="false" outlineLevel="0" collapsed="false">
      <c r="C1034" s="163"/>
      <c r="N1034" s="218"/>
      <c r="O1034" s="218"/>
    </row>
    <row r="1035" customFormat="false" ht="15.75" hidden="false" customHeight="false" outlineLevel="0" collapsed="false">
      <c r="C1035" s="163"/>
      <c r="N1035" s="218"/>
      <c r="O1035" s="218"/>
    </row>
    <row r="1036" customFormat="false" ht="15.75" hidden="false" customHeight="false" outlineLevel="0" collapsed="false">
      <c r="C1036" s="163"/>
      <c r="N1036" s="218"/>
      <c r="O1036" s="218"/>
    </row>
    <row r="1037" customFormat="false" ht="15.75" hidden="false" customHeight="false" outlineLevel="0" collapsed="false">
      <c r="C1037" s="163"/>
      <c r="N1037" s="218"/>
      <c r="O1037" s="218"/>
    </row>
    <row r="1038" customFormat="false" ht="15.75" hidden="false" customHeight="false" outlineLevel="0" collapsed="false">
      <c r="C1038" s="163"/>
      <c r="N1038" s="218"/>
      <c r="O1038" s="218"/>
    </row>
    <row r="1039" customFormat="false" ht="15.75" hidden="false" customHeight="false" outlineLevel="0" collapsed="false">
      <c r="C1039" s="163"/>
      <c r="N1039" s="218"/>
      <c r="O1039" s="218"/>
    </row>
    <row r="1040" customFormat="false" ht="15.75" hidden="false" customHeight="false" outlineLevel="0" collapsed="false">
      <c r="C1040" s="163"/>
      <c r="N1040" s="218"/>
      <c r="O1040" s="218"/>
    </row>
    <row r="1041" customFormat="false" ht="15.75" hidden="false" customHeight="false" outlineLevel="0" collapsed="false">
      <c r="C1041" s="163"/>
      <c r="N1041" s="218"/>
      <c r="O1041" s="218"/>
    </row>
    <row r="1042" customFormat="false" ht="15.75" hidden="false" customHeight="false" outlineLevel="0" collapsed="false">
      <c r="C1042" s="163"/>
      <c r="N1042" s="218"/>
      <c r="O1042" s="218"/>
    </row>
    <row r="1043" customFormat="false" ht="15.75" hidden="false" customHeight="false" outlineLevel="0" collapsed="false">
      <c r="C1043" s="163"/>
      <c r="N1043" s="218"/>
      <c r="O1043" s="218"/>
    </row>
    <row r="1044" customFormat="false" ht="15.75" hidden="false" customHeight="false" outlineLevel="0" collapsed="false">
      <c r="C1044" s="163"/>
      <c r="N1044" s="218"/>
      <c r="O1044" s="218"/>
    </row>
    <row r="1045" customFormat="false" ht="15.75" hidden="false" customHeight="false" outlineLevel="0" collapsed="false">
      <c r="C1045" s="163"/>
      <c r="N1045" s="218"/>
      <c r="O1045" s="218"/>
    </row>
    <row r="1046" customFormat="false" ht="15.75" hidden="false" customHeight="false" outlineLevel="0" collapsed="false">
      <c r="C1046" s="163"/>
      <c r="N1046" s="218"/>
      <c r="O1046" s="218"/>
    </row>
    <row r="1047" customFormat="false" ht="15.75" hidden="false" customHeight="false" outlineLevel="0" collapsed="false">
      <c r="C1047" s="163"/>
      <c r="N1047" s="218"/>
      <c r="O1047" s="218"/>
    </row>
    <row r="1048" customFormat="false" ht="15.75" hidden="false" customHeight="false" outlineLevel="0" collapsed="false">
      <c r="C1048" s="163"/>
      <c r="N1048" s="218"/>
      <c r="O1048" s="218"/>
    </row>
    <row r="1049" customFormat="false" ht="15.75" hidden="false" customHeight="false" outlineLevel="0" collapsed="false">
      <c r="C1049" s="163"/>
      <c r="N1049" s="218"/>
      <c r="O1049" s="218"/>
    </row>
    <row r="1050" customFormat="false" ht="15.75" hidden="false" customHeight="false" outlineLevel="0" collapsed="false">
      <c r="C1050" s="163"/>
      <c r="N1050" s="218"/>
      <c r="O1050" s="218"/>
    </row>
    <row r="1051" customFormat="false" ht="15.75" hidden="false" customHeight="false" outlineLevel="0" collapsed="false">
      <c r="C1051" s="163"/>
      <c r="N1051" s="218"/>
      <c r="O1051" s="218"/>
    </row>
    <row r="1052" customFormat="false" ht="15.75" hidden="false" customHeight="false" outlineLevel="0" collapsed="false">
      <c r="C1052" s="163"/>
      <c r="N1052" s="218"/>
      <c r="O1052" s="218"/>
    </row>
    <row r="1053" customFormat="false" ht="15.75" hidden="false" customHeight="false" outlineLevel="0" collapsed="false">
      <c r="C1053" s="163"/>
      <c r="N1053" s="218"/>
      <c r="O1053" s="218"/>
    </row>
    <row r="1054" customFormat="false" ht="15.75" hidden="false" customHeight="false" outlineLevel="0" collapsed="false">
      <c r="C1054" s="163"/>
      <c r="N1054" s="218"/>
      <c r="O1054" s="218"/>
    </row>
    <row r="1055" customFormat="false" ht="15.75" hidden="false" customHeight="false" outlineLevel="0" collapsed="false">
      <c r="C1055" s="163"/>
      <c r="N1055" s="218"/>
      <c r="O1055" s="218"/>
    </row>
    <row r="1056" customFormat="false" ht="15.75" hidden="false" customHeight="false" outlineLevel="0" collapsed="false">
      <c r="C1056" s="163"/>
      <c r="N1056" s="218"/>
      <c r="O1056" s="218"/>
    </row>
    <row r="1057" customFormat="false" ht="15.75" hidden="false" customHeight="false" outlineLevel="0" collapsed="false">
      <c r="C1057" s="163"/>
      <c r="N1057" s="218"/>
      <c r="O1057" s="218"/>
    </row>
    <row r="1058" customFormat="false" ht="15.75" hidden="false" customHeight="false" outlineLevel="0" collapsed="false">
      <c r="C1058" s="163"/>
      <c r="N1058" s="218"/>
      <c r="O1058" s="218"/>
    </row>
    <row r="1059" customFormat="false" ht="15.75" hidden="false" customHeight="false" outlineLevel="0" collapsed="false">
      <c r="C1059" s="163"/>
      <c r="N1059" s="218"/>
      <c r="O1059" s="218"/>
    </row>
    <row r="1060" customFormat="false" ht="15.75" hidden="false" customHeight="false" outlineLevel="0" collapsed="false">
      <c r="C1060" s="163"/>
      <c r="N1060" s="218"/>
      <c r="O1060" s="218"/>
    </row>
    <row r="1061" customFormat="false" ht="15.75" hidden="false" customHeight="false" outlineLevel="0" collapsed="false">
      <c r="C1061" s="163"/>
      <c r="N1061" s="218"/>
      <c r="O1061" s="218"/>
    </row>
    <row r="1062" customFormat="false" ht="15.75" hidden="false" customHeight="false" outlineLevel="0" collapsed="false">
      <c r="C1062" s="163"/>
      <c r="N1062" s="218"/>
      <c r="O1062" s="218"/>
    </row>
    <row r="1063" customFormat="false" ht="15.75" hidden="false" customHeight="false" outlineLevel="0" collapsed="false">
      <c r="C1063" s="163"/>
      <c r="N1063" s="218"/>
      <c r="O1063" s="218"/>
    </row>
    <row r="1064" customFormat="false" ht="15.75" hidden="false" customHeight="false" outlineLevel="0" collapsed="false">
      <c r="C1064" s="163"/>
      <c r="N1064" s="218"/>
      <c r="O1064" s="218"/>
    </row>
    <row r="1065" customFormat="false" ht="15.75" hidden="false" customHeight="false" outlineLevel="0" collapsed="false">
      <c r="C1065" s="163"/>
      <c r="N1065" s="218"/>
      <c r="O1065" s="218"/>
    </row>
    <row r="1066" customFormat="false" ht="15.75" hidden="false" customHeight="false" outlineLevel="0" collapsed="false">
      <c r="C1066" s="163"/>
      <c r="N1066" s="218"/>
      <c r="O1066" s="218"/>
    </row>
    <row r="1067" customFormat="false" ht="15.75" hidden="false" customHeight="false" outlineLevel="0" collapsed="false">
      <c r="C1067" s="163"/>
      <c r="N1067" s="218"/>
      <c r="O1067" s="218"/>
    </row>
    <row r="1068" customFormat="false" ht="15.75" hidden="false" customHeight="false" outlineLevel="0" collapsed="false">
      <c r="C1068" s="163"/>
      <c r="N1068" s="218"/>
      <c r="O1068" s="218"/>
    </row>
    <row r="1069" customFormat="false" ht="15.75" hidden="false" customHeight="false" outlineLevel="0" collapsed="false">
      <c r="C1069" s="163"/>
      <c r="N1069" s="218"/>
      <c r="O1069" s="218"/>
    </row>
    <row r="1070" customFormat="false" ht="15.75" hidden="false" customHeight="false" outlineLevel="0" collapsed="false">
      <c r="C1070" s="163"/>
      <c r="N1070" s="218"/>
      <c r="O1070" s="218"/>
    </row>
    <row r="1071" customFormat="false" ht="15.75" hidden="false" customHeight="false" outlineLevel="0" collapsed="false">
      <c r="C1071" s="163"/>
      <c r="N1071" s="218"/>
      <c r="O1071" s="218"/>
    </row>
    <row r="1072" customFormat="false" ht="15.75" hidden="false" customHeight="false" outlineLevel="0" collapsed="false">
      <c r="C1072" s="163"/>
      <c r="N1072" s="218"/>
      <c r="O1072" s="218"/>
    </row>
    <row r="1073" customFormat="false" ht="15.75" hidden="false" customHeight="false" outlineLevel="0" collapsed="false">
      <c r="C1073" s="163"/>
      <c r="N1073" s="218"/>
      <c r="O1073" s="218"/>
    </row>
    <row r="1074" customFormat="false" ht="15.75" hidden="false" customHeight="false" outlineLevel="0" collapsed="false">
      <c r="C1074" s="163"/>
      <c r="N1074" s="218"/>
      <c r="O1074" s="218"/>
    </row>
    <row r="1075" customFormat="false" ht="15.75" hidden="false" customHeight="false" outlineLevel="0" collapsed="false">
      <c r="C1075" s="163"/>
      <c r="N1075" s="218"/>
      <c r="O1075" s="218"/>
    </row>
    <row r="1076" customFormat="false" ht="15.75" hidden="false" customHeight="false" outlineLevel="0" collapsed="false">
      <c r="C1076" s="163"/>
      <c r="N1076" s="218"/>
      <c r="O1076" s="218"/>
    </row>
    <row r="1077" customFormat="false" ht="15.75" hidden="false" customHeight="false" outlineLevel="0" collapsed="false">
      <c r="C1077" s="163"/>
      <c r="N1077" s="218"/>
      <c r="O1077" s="218"/>
    </row>
    <row r="1078" customFormat="false" ht="15.75" hidden="false" customHeight="false" outlineLevel="0" collapsed="false">
      <c r="C1078" s="163"/>
      <c r="N1078" s="218"/>
      <c r="O1078" s="218"/>
    </row>
    <row r="1079" customFormat="false" ht="15.75" hidden="false" customHeight="false" outlineLevel="0" collapsed="false">
      <c r="C1079" s="163"/>
      <c r="N1079" s="218"/>
      <c r="O1079" s="218"/>
    </row>
    <row r="1080" customFormat="false" ht="15.75" hidden="false" customHeight="false" outlineLevel="0" collapsed="false">
      <c r="C1080" s="163"/>
      <c r="N1080" s="218"/>
      <c r="O1080" s="218"/>
    </row>
    <row r="1081" customFormat="false" ht="15.75" hidden="false" customHeight="false" outlineLevel="0" collapsed="false">
      <c r="C1081" s="163"/>
      <c r="N1081" s="218"/>
      <c r="O1081" s="218"/>
    </row>
    <row r="1082" customFormat="false" ht="15.75" hidden="false" customHeight="false" outlineLevel="0" collapsed="false">
      <c r="C1082" s="163"/>
      <c r="N1082" s="218"/>
      <c r="O1082" s="218"/>
    </row>
    <row r="1083" customFormat="false" ht="15.75" hidden="false" customHeight="false" outlineLevel="0" collapsed="false">
      <c r="C1083" s="163"/>
      <c r="N1083" s="218"/>
      <c r="O1083" s="218"/>
    </row>
    <row r="1084" customFormat="false" ht="15.75" hidden="false" customHeight="false" outlineLevel="0" collapsed="false">
      <c r="C1084" s="163"/>
      <c r="N1084" s="218"/>
      <c r="O1084" s="218"/>
    </row>
    <row r="1085" customFormat="false" ht="15.75" hidden="false" customHeight="false" outlineLevel="0" collapsed="false">
      <c r="C1085" s="163"/>
      <c r="N1085" s="218"/>
      <c r="O1085" s="218"/>
    </row>
    <row r="1086" customFormat="false" ht="15.75" hidden="false" customHeight="false" outlineLevel="0" collapsed="false">
      <c r="C1086" s="163"/>
      <c r="N1086" s="218"/>
      <c r="O1086" s="218"/>
    </row>
    <row r="1087" customFormat="false" ht="15.75" hidden="false" customHeight="false" outlineLevel="0" collapsed="false">
      <c r="C1087" s="163"/>
      <c r="N1087" s="218"/>
      <c r="O1087" s="218"/>
    </row>
    <row r="1088" customFormat="false" ht="15.75" hidden="false" customHeight="false" outlineLevel="0" collapsed="false">
      <c r="C1088" s="163"/>
      <c r="N1088" s="218"/>
      <c r="O1088" s="218"/>
    </row>
    <row r="1089" customFormat="false" ht="15.75" hidden="false" customHeight="false" outlineLevel="0" collapsed="false">
      <c r="C1089" s="163"/>
      <c r="N1089" s="218"/>
      <c r="O1089" s="218"/>
    </row>
    <row r="1090" customFormat="false" ht="15.75" hidden="false" customHeight="false" outlineLevel="0" collapsed="false">
      <c r="C1090" s="163"/>
      <c r="N1090" s="218"/>
      <c r="O1090" s="218"/>
    </row>
    <row r="1091" customFormat="false" ht="15.75" hidden="false" customHeight="false" outlineLevel="0" collapsed="false">
      <c r="C1091" s="163"/>
      <c r="N1091" s="218"/>
      <c r="O1091" s="218"/>
    </row>
    <row r="1092" customFormat="false" ht="15.75" hidden="false" customHeight="false" outlineLevel="0" collapsed="false">
      <c r="C1092" s="163"/>
      <c r="N1092" s="218"/>
      <c r="O1092" s="218"/>
    </row>
    <row r="1093" customFormat="false" ht="15.75" hidden="false" customHeight="false" outlineLevel="0" collapsed="false">
      <c r="C1093" s="163"/>
      <c r="N1093" s="218"/>
      <c r="O1093" s="218"/>
    </row>
    <row r="1094" customFormat="false" ht="15.75" hidden="false" customHeight="false" outlineLevel="0" collapsed="false">
      <c r="C1094" s="163"/>
      <c r="N1094" s="218"/>
      <c r="O1094" s="218"/>
    </row>
    <row r="1095" customFormat="false" ht="15.75" hidden="false" customHeight="false" outlineLevel="0" collapsed="false">
      <c r="C1095" s="163"/>
      <c r="N1095" s="218"/>
      <c r="O1095" s="218"/>
    </row>
    <row r="1096" customFormat="false" ht="15.75" hidden="false" customHeight="false" outlineLevel="0" collapsed="false">
      <c r="C1096" s="163"/>
      <c r="N1096" s="218"/>
      <c r="O1096" s="218"/>
    </row>
    <row r="1097" customFormat="false" ht="15.75" hidden="false" customHeight="false" outlineLevel="0" collapsed="false">
      <c r="C1097" s="163"/>
      <c r="N1097" s="218"/>
      <c r="O1097" s="218"/>
    </row>
    <row r="1098" customFormat="false" ht="15.75" hidden="false" customHeight="false" outlineLevel="0" collapsed="false">
      <c r="C1098" s="163"/>
      <c r="N1098" s="218"/>
      <c r="O1098" s="218"/>
    </row>
    <row r="1099" customFormat="false" ht="15.75" hidden="false" customHeight="false" outlineLevel="0" collapsed="false">
      <c r="C1099" s="163"/>
      <c r="N1099" s="218"/>
      <c r="O1099" s="218"/>
    </row>
    <row r="1100" customFormat="false" ht="15.75" hidden="false" customHeight="false" outlineLevel="0" collapsed="false">
      <c r="C1100" s="163"/>
      <c r="N1100" s="218"/>
      <c r="O1100" s="218"/>
    </row>
    <row r="1101" customFormat="false" ht="15.75" hidden="false" customHeight="false" outlineLevel="0" collapsed="false">
      <c r="C1101" s="163"/>
      <c r="N1101" s="218"/>
      <c r="O1101" s="218"/>
    </row>
    <row r="1102" customFormat="false" ht="15.75" hidden="false" customHeight="false" outlineLevel="0" collapsed="false">
      <c r="C1102" s="163"/>
      <c r="N1102" s="218"/>
      <c r="O1102" s="218"/>
    </row>
    <row r="1103" customFormat="false" ht="15.75" hidden="false" customHeight="false" outlineLevel="0" collapsed="false">
      <c r="C1103" s="163"/>
      <c r="N1103" s="218"/>
      <c r="O1103" s="218"/>
    </row>
    <row r="1104" customFormat="false" ht="15.75" hidden="false" customHeight="false" outlineLevel="0" collapsed="false">
      <c r="C1104" s="163"/>
      <c r="N1104" s="218"/>
      <c r="O1104" s="218"/>
    </row>
    <row r="1105" customFormat="false" ht="15.75" hidden="false" customHeight="false" outlineLevel="0" collapsed="false">
      <c r="C1105" s="163"/>
      <c r="N1105" s="218"/>
      <c r="O1105" s="218"/>
    </row>
    <row r="1106" customFormat="false" ht="15.75" hidden="false" customHeight="false" outlineLevel="0" collapsed="false">
      <c r="C1106" s="163"/>
      <c r="N1106" s="218"/>
      <c r="O1106" s="218"/>
    </row>
    <row r="1107" customFormat="false" ht="15.75" hidden="false" customHeight="false" outlineLevel="0" collapsed="false">
      <c r="C1107" s="163"/>
      <c r="N1107" s="218"/>
      <c r="O1107" s="218"/>
    </row>
    <row r="1108" customFormat="false" ht="15.75" hidden="false" customHeight="false" outlineLevel="0" collapsed="false">
      <c r="C1108" s="163"/>
      <c r="N1108" s="218"/>
      <c r="O1108" s="218"/>
    </row>
    <row r="1109" customFormat="false" ht="15.75" hidden="false" customHeight="false" outlineLevel="0" collapsed="false">
      <c r="C1109" s="163"/>
      <c r="N1109" s="218"/>
      <c r="O1109" s="218"/>
    </row>
    <row r="1110" customFormat="false" ht="15.75" hidden="false" customHeight="false" outlineLevel="0" collapsed="false">
      <c r="C1110" s="163"/>
      <c r="N1110" s="218"/>
      <c r="O1110" s="218"/>
    </row>
    <row r="1111" customFormat="false" ht="15.75" hidden="false" customHeight="false" outlineLevel="0" collapsed="false">
      <c r="C1111" s="163"/>
      <c r="N1111" s="218"/>
      <c r="O1111" s="218"/>
    </row>
    <row r="1112" customFormat="false" ht="15.75" hidden="false" customHeight="false" outlineLevel="0" collapsed="false">
      <c r="C1112" s="163"/>
      <c r="N1112" s="218"/>
      <c r="O1112" s="218"/>
    </row>
    <row r="1113" customFormat="false" ht="15.75" hidden="false" customHeight="false" outlineLevel="0" collapsed="false">
      <c r="C1113" s="163"/>
      <c r="N1113" s="218"/>
      <c r="O1113" s="218"/>
    </row>
    <row r="1114" customFormat="false" ht="15.75" hidden="false" customHeight="false" outlineLevel="0" collapsed="false">
      <c r="C1114" s="163"/>
      <c r="N1114" s="218"/>
      <c r="O1114" s="218"/>
    </row>
    <row r="1115" customFormat="false" ht="15.75" hidden="false" customHeight="false" outlineLevel="0" collapsed="false">
      <c r="C1115" s="163"/>
      <c r="N1115" s="218"/>
      <c r="O1115" s="218"/>
    </row>
    <row r="1116" customFormat="false" ht="15.75" hidden="false" customHeight="false" outlineLevel="0" collapsed="false">
      <c r="C1116" s="163"/>
      <c r="N1116" s="218"/>
      <c r="O1116" s="218"/>
    </row>
    <row r="1117" customFormat="false" ht="15.75" hidden="false" customHeight="false" outlineLevel="0" collapsed="false">
      <c r="C1117" s="163"/>
      <c r="N1117" s="218"/>
      <c r="O1117" s="218"/>
    </row>
    <row r="1118" customFormat="false" ht="15.75" hidden="false" customHeight="false" outlineLevel="0" collapsed="false"/>
    <row r="1119" customFormat="false" ht="15.75" hidden="false" customHeight="false" outlineLevel="0" collapsed="false"/>
    <row r="1120" customFormat="false" ht="15.75" hidden="false" customHeight="false" outlineLevel="0" collapsed="false"/>
    <row r="1121" customFormat="false" ht="15.75" hidden="false" customHeight="false" outlineLevel="0" collapsed="false"/>
    <row r="1122" customFormat="false" ht="15.75" hidden="false" customHeight="false" outlineLevel="0" collapsed="false"/>
    <row r="1123" customFormat="false" ht="15.75" hidden="false" customHeight="false" outlineLevel="0" collapsed="false"/>
    <row r="1124" customFormat="false" ht="15.75" hidden="false" customHeight="false" outlineLevel="0" collapsed="false"/>
    <row r="1125" customFormat="false" ht="15.75" hidden="false" customHeight="false" outlineLevel="0" collapsed="false"/>
    <row r="1126" customFormat="false" ht="15.75" hidden="false" customHeight="false" outlineLevel="0" collapsed="false"/>
    <row r="1127" customFormat="false" ht="15.75" hidden="false" customHeight="false" outlineLevel="0" collapsed="false"/>
    <row r="1128" customFormat="false" ht="15.75" hidden="false" customHeight="false" outlineLevel="0" collapsed="false"/>
    <row r="1129" customFormat="false" ht="15.75" hidden="false" customHeight="false" outlineLevel="0" collapsed="false"/>
    <row r="1130" customFormat="false" ht="15.75" hidden="false" customHeight="false" outlineLevel="0" collapsed="false"/>
    <row r="1131" customFormat="false" ht="15.75" hidden="false" customHeight="false" outlineLevel="0" collapsed="false"/>
    <row r="1132" customFormat="false" ht="15.75" hidden="false" customHeight="false" outlineLevel="0" collapsed="false"/>
    <row r="1133" customFormat="false" ht="15.75" hidden="false" customHeight="false" outlineLevel="0" collapsed="false"/>
    <row r="1134" customFormat="false" ht="15.75" hidden="false" customHeight="false" outlineLevel="0" collapsed="false"/>
    <row r="1135" customFormat="false" ht="15.75" hidden="false" customHeight="false" outlineLevel="0" collapsed="false"/>
    <row r="1136" customFormat="false" ht="15.75" hidden="false" customHeight="false" outlineLevel="0" collapsed="false"/>
    <row r="1137" customFormat="false" ht="15.75" hidden="false" customHeight="false" outlineLevel="0" collapsed="false"/>
    <row r="1138" customFormat="false" ht="15.75" hidden="false" customHeight="false" outlineLevel="0" collapsed="false"/>
    <row r="1139" customFormat="false" ht="15.75" hidden="false" customHeight="false" outlineLevel="0" collapsed="false"/>
    <row r="1140" customFormat="false" ht="15.75" hidden="false" customHeight="false" outlineLevel="0" collapsed="false"/>
    <row r="1141" customFormat="false" ht="15.75" hidden="false" customHeight="false" outlineLevel="0" collapsed="false"/>
    <row r="1142" customFormat="false" ht="15.75" hidden="false" customHeight="false" outlineLevel="0" collapsed="false"/>
    <row r="1143" customFormat="false" ht="15.75" hidden="false" customHeight="false" outlineLevel="0" collapsed="false"/>
    <row r="1144" customFormat="false" ht="15.75" hidden="false" customHeight="false" outlineLevel="0" collapsed="false"/>
    <row r="1145" customFormat="false" ht="15.75" hidden="false" customHeight="false" outlineLevel="0" collapsed="false"/>
    <row r="1146" customFormat="false" ht="15.75" hidden="false" customHeight="false" outlineLevel="0" collapsed="false"/>
    <row r="1147" customFormat="false" ht="15.75" hidden="false" customHeight="false" outlineLevel="0" collapsed="false"/>
    <row r="1148" customFormat="false" ht="15.75" hidden="false" customHeight="false" outlineLevel="0" collapsed="false"/>
    <row r="1149" customFormat="false" ht="15.75" hidden="false" customHeight="false" outlineLevel="0" collapsed="false"/>
    <row r="1150" customFormat="false" ht="15.75" hidden="false" customHeight="false" outlineLevel="0" collapsed="false"/>
    <row r="1151" customFormat="false" ht="15.75" hidden="false" customHeight="false" outlineLevel="0" collapsed="false"/>
    <row r="1152" customFormat="false" ht="15.75" hidden="false" customHeight="false" outlineLevel="0" collapsed="false"/>
    <row r="1153" customFormat="false" ht="15.75" hidden="false" customHeight="false" outlineLevel="0" collapsed="false"/>
    <row r="1154" customFormat="false" ht="15.75" hidden="false" customHeight="false" outlineLevel="0" collapsed="false"/>
    <row r="1155" customFormat="false" ht="15.75" hidden="false" customHeight="false" outlineLevel="0" collapsed="false"/>
    <row r="1156" customFormat="false" ht="15.75" hidden="false" customHeight="false" outlineLevel="0" collapsed="false"/>
    <row r="1157" customFormat="false" ht="15.75" hidden="false" customHeight="false" outlineLevel="0" collapsed="false"/>
    <row r="1158" customFormat="false" ht="15.75" hidden="false" customHeight="false" outlineLevel="0" collapsed="false"/>
    <row r="1159" customFormat="false" ht="15.75" hidden="false" customHeight="false" outlineLevel="0" collapsed="false"/>
    <row r="1160" customFormat="false" ht="15.75" hidden="false" customHeight="false" outlineLevel="0" collapsed="false"/>
    <row r="1161" customFormat="false" ht="15.75" hidden="false" customHeight="false" outlineLevel="0" collapsed="false"/>
    <row r="1162" customFormat="false" ht="15.75" hidden="false" customHeight="false" outlineLevel="0" collapsed="false"/>
    <row r="1163" customFormat="false" ht="15.75" hidden="false" customHeight="false" outlineLevel="0" collapsed="false"/>
    <row r="1164" customFormat="false" ht="15.75" hidden="false" customHeight="false" outlineLevel="0" collapsed="false"/>
    <row r="1165" customFormat="false" ht="15.75" hidden="false" customHeight="false" outlineLevel="0" collapsed="false"/>
    <row r="1166" customFormat="false" ht="15.75" hidden="false" customHeight="false" outlineLevel="0" collapsed="false"/>
    <row r="1167" customFormat="false" ht="15.75" hidden="false" customHeight="false" outlineLevel="0" collapsed="false"/>
    <row r="1168" customFormat="false" ht="15.75" hidden="false" customHeight="false" outlineLevel="0" collapsed="false"/>
    <row r="1169" customFormat="false" ht="15.75" hidden="false" customHeight="false" outlineLevel="0" collapsed="false"/>
    <row r="1170" customFormat="false" ht="15.75" hidden="false" customHeight="false" outlineLevel="0" collapsed="false"/>
    <row r="1171" customFormat="false" ht="15.75" hidden="false" customHeight="false" outlineLevel="0" collapsed="false"/>
    <row r="1172" customFormat="false" ht="15.75" hidden="false" customHeight="false" outlineLevel="0" collapsed="false"/>
    <row r="1173" customFormat="false" ht="15.75" hidden="false" customHeight="false" outlineLevel="0" collapsed="false"/>
    <row r="1174" customFormat="false" ht="15.75" hidden="false" customHeight="false" outlineLevel="0" collapsed="false"/>
    <row r="1175" customFormat="false" ht="15.75" hidden="false" customHeight="false" outlineLevel="0" collapsed="false"/>
    <row r="1176" customFormat="false" ht="15.75" hidden="false" customHeight="false" outlineLevel="0" collapsed="false"/>
    <row r="1177" customFormat="false" ht="15.75" hidden="false" customHeight="false" outlineLevel="0" collapsed="false"/>
    <row r="1178" customFormat="false" ht="15.75" hidden="false" customHeight="false" outlineLevel="0" collapsed="false"/>
    <row r="1179" customFormat="false" ht="15.75" hidden="false" customHeight="false" outlineLevel="0" collapsed="false"/>
    <row r="1180" customFormat="false" ht="15.75" hidden="false" customHeight="false" outlineLevel="0" collapsed="false"/>
    <row r="1181" customFormat="false" ht="15.75" hidden="false" customHeight="false" outlineLevel="0" collapsed="false"/>
    <row r="1182" customFormat="false" ht="15.75" hidden="false" customHeight="false" outlineLevel="0" collapsed="false"/>
    <row r="1183" customFormat="false" ht="15.75" hidden="false" customHeight="false" outlineLevel="0" collapsed="false"/>
    <row r="1184" customFormat="false" ht="15.75" hidden="false" customHeight="false" outlineLevel="0" collapsed="false"/>
    <row r="1185" customFormat="false" ht="15.75" hidden="false" customHeight="false" outlineLevel="0" collapsed="false"/>
    <row r="1186" customFormat="false" ht="15.75" hidden="false" customHeight="false" outlineLevel="0" collapsed="false"/>
    <row r="1187" customFormat="false" ht="15.75" hidden="false" customHeight="false" outlineLevel="0" collapsed="false"/>
    <row r="1188" customFormat="false" ht="15.75" hidden="false" customHeight="false" outlineLevel="0" collapsed="false"/>
    <row r="1189" customFormat="false" ht="15.75" hidden="false" customHeight="false" outlineLevel="0" collapsed="false"/>
    <row r="1190" customFormat="false" ht="15.75" hidden="false" customHeight="false" outlineLevel="0" collapsed="false"/>
    <row r="1191" customFormat="false" ht="15.75" hidden="false" customHeight="false" outlineLevel="0" collapsed="false"/>
    <row r="1192" customFormat="false" ht="15.75" hidden="false" customHeight="false" outlineLevel="0" collapsed="false"/>
    <row r="1193" customFormat="false" ht="15.75" hidden="false" customHeight="false" outlineLevel="0" collapsed="false"/>
    <row r="1194" customFormat="false" ht="15.75" hidden="false" customHeight="false" outlineLevel="0" collapsed="false"/>
    <row r="1195" customFormat="false" ht="15.75" hidden="false" customHeight="false" outlineLevel="0" collapsed="false"/>
    <row r="1196" customFormat="false" ht="15.75" hidden="false" customHeight="false" outlineLevel="0" collapsed="false"/>
    <row r="1197" customFormat="false" ht="15.75" hidden="false" customHeight="false" outlineLevel="0" collapsed="false"/>
    <row r="1198" customFormat="false" ht="15.75" hidden="false" customHeight="false" outlineLevel="0" collapsed="false"/>
    <row r="1199" customFormat="false" ht="15.75" hidden="false" customHeight="false" outlineLevel="0" collapsed="false"/>
    <row r="1200" customFormat="false" ht="15.75" hidden="false" customHeight="false" outlineLevel="0" collapsed="false"/>
    <row r="1201" customFormat="false" ht="15.75" hidden="false" customHeight="false" outlineLevel="0" collapsed="false"/>
    <row r="1202" customFormat="false" ht="15.75" hidden="false" customHeight="false" outlineLevel="0" collapsed="false"/>
    <row r="1203" customFormat="false" ht="15.75" hidden="false" customHeight="false" outlineLevel="0" collapsed="false"/>
    <row r="1204" customFormat="false" ht="15.75" hidden="false" customHeight="false" outlineLevel="0" collapsed="false"/>
    <row r="1205" customFormat="false" ht="15.75" hidden="false" customHeight="false" outlineLevel="0" collapsed="false"/>
    <row r="1206" customFormat="false" ht="15.75" hidden="false" customHeight="false" outlineLevel="0" collapsed="false"/>
    <row r="1207" customFormat="false" ht="15.75" hidden="false" customHeight="false" outlineLevel="0" collapsed="false"/>
    <row r="1208" customFormat="false" ht="15.75" hidden="false" customHeight="false" outlineLevel="0" collapsed="false"/>
    <row r="1209" customFormat="false" ht="15.75" hidden="false" customHeight="false" outlineLevel="0" collapsed="false"/>
    <row r="1210" customFormat="false" ht="15.75" hidden="false" customHeight="false" outlineLevel="0" collapsed="false"/>
    <row r="1211" customFormat="false" ht="15.75" hidden="false" customHeight="false" outlineLevel="0" collapsed="false"/>
    <row r="1212" customFormat="false" ht="15.75" hidden="false" customHeight="false" outlineLevel="0" collapsed="false"/>
    <row r="1213" customFormat="false" ht="15.75" hidden="false" customHeight="false" outlineLevel="0" collapsed="false"/>
    <row r="1214" customFormat="false" ht="15.75" hidden="false" customHeight="false" outlineLevel="0" collapsed="false"/>
    <row r="1215" customFormat="false" ht="15.75" hidden="false" customHeight="false" outlineLevel="0" collapsed="false"/>
    <row r="1216" customFormat="false" ht="15.75" hidden="false" customHeight="false" outlineLevel="0" collapsed="false"/>
    <row r="1217" customFormat="false" ht="15.75" hidden="false" customHeight="false" outlineLevel="0" collapsed="false"/>
    <row r="1218" customFormat="false" ht="15.75" hidden="false" customHeight="false" outlineLevel="0" collapsed="false"/>
    <row r="1219" customFormat="false" ht="15.75" hidden="false" customHeight="false" outlineLevel="0" collapsed="false"/>
    <row r="1220" customFormat="false" ht="15.75" hidden="false" customHeight="false" outlineLevel="0" collapsed="false"/>
    <row r="1221" customFormat="false" ht="15.75" hidden="false" customHeight="false" outlineLevel="0" collapsed="false"/>
    <row r="1222" customFormat="false" ht="15.75" hidden="false" customHeight="false" outlineLevel="0" collapsed="false"/>
    <row r="1223" customFormat="false" ht="15.75" hidden="false" customHeight="false" outlineLevel="0" collapsed="false"/>
    <row r="1224" customFormat="false" ht="15.75" hidden="false" customHeight="false" outlineLevel="0" collapsed="false"/>
    <row r="1225" customFormat="false" ht="15.75" hidden="false" customHeight="false" outlineLevel="0" collapsed="false"/>
    <row r="1226" customFormat="false" ht="15.75" hidden="false" customHeight="false" outlineLevel="0" collapsed="false"/>
    <row r="1227" customFormat="false" ht="15.75" hidden="false" customHeight="false" outlineLevel="0" collapsed="false"/>
    <row r="1228" customFormat="false" ht="15.75" hidden="false" customHeight="false" outlineLevel="0" collapsed="false"/>
    <row r="1229" customFormat="false" ht="15.75" hidden="false" customHeight="false" outlineLevel="0" collapsed="false"/>
    <row r="1230" customFormat="false" ht="15.75" hidden="false" customHeight="false" outlineLevel="0" collapsed="false"/>
    <row r="1231" customFormat="false" ht="15.75" hidden="false" customHeight="false" outlineLevel="0" collapsed="false"/>
    <row r="1232" customFormat="false" ht="15.75" hidden="false" customHeight="false" outlineLevel="0" collapsed="false"/>
    <row r="1233" customFormat="false" ht="15.75" hidden="false" customHeight="false" outlineLevel="0" collapsed="false"/>
    <row r="1234" customFormat="false" ht="15.75" hidden="false" customHeight="false" outlineLevel="0" collapsed="false"/>
    <row r="1235" customFormat="false" ht="15.75" hidden="false" customHeight="false" outlineLevel="0" collapsed="false"/>
    <row r="1236" customFormat="false" ht="15.75" hidden="false" customHeight="false" outlineLevel="0" collapsed="false"/>
    <row r="1237" customFormat="false" ht="15.75" hidden="false" customHeight="false" outlineLevel="0" collapsed="false"/>
    <row r="1238" customFormat="false" ht="15.75" hidden="false" customHeight="false" outlineLevel="0" collapsed="false"/>
    <row r="1239" customFormat="false" ht="15.75" hidden="false" customHeight="false" outlineLevel="0" collapsed="false"/>
    <row r="1240" customFormat="false" ht="15.75" hidden="false" customHeight="false" outlineLevel="0" collapsed="false"/>
    <row r="1241" customFormat="false" ht="15.75" hidden="false" customHeight="false" outlineLevel="0" collapsed="false"/>
    <row r="1242" customFormat="false" ht="15.75" hidden="false" customHeight="false" outlineLevel="0" collapsed="false"/>
    <row r="1243" customFormat="false" ht="15.75" hidden="false" customHeight="false" outlineLevel="0" collapsed="false"/>
    <row r="1244" customFormat="false" ht="15.75" hidden="false" customHeight="false" outlineLevel="0" collapsed="false"/>
    <row r="1245" customFormat="false" ht="15.75" hidden="false" customHeight="false" outlineLevel="0" collapsed="false"/>
    <row r="1246" customFormat="false" ht="15.75" hidden="false" customHeight="false" outlineLevel="0" collapsed="false"/>
    <row r="1247" customFormat="false" ht="15.75" hidden="false" customHeight="false" outlineLevel="0" collapsed="false"/>
    <row r="1248" customFormat="false" ht="15.75" hidden="false" customHeight="false" outlineLevel="0" collapsed="false"/>
    <row r="1249" customFormat="false" ht="15.75" hidden="false" customHeight="false" outlineLevel="0" collapsed="false"/>
    <row r="1250" customFormat="false" ht="15.75" hidden="false" customHeight="false" outlineLevel="0" collapsed="false"/>
    <row r="1251" customFormat="false" ht="15.75" hidden="false" customHeight="false" outlineLevel="0" collapsed="false"/>
    <row r="1252" customFormat="false" ht="15.75" hidden="false" customHeight="false" outlineLevel="0" collapsed="false"/>
    <row r="1253" customFormat="false" ht="15.75" hidden="false" customHeight="false" outlineLevel="0" collapsed="false"/>
    <row r="1254" customFormat="false" ht="15.75" hidden="false" customHeight="false" outlineLevel="0" collapsed="false"/>
    <row r="1255" customFormat="false" ht="15.75" hidden="false" customHeight="false" outlineLevel="0" collapsed="false"/>
    <row r="1256" customFormat="false" ht="15.75" hidden="false" customHeight="false" outlineLevel="0" collapsed="false"/>
    <row r="1257" customFormat="false" ht="15.75" hidden="false" customHeight="false" outlineLevel="0" collapsed="false"/>
    <row r="1258" customFormat="false" ht="15.75" hidden="false" customHeight="false" outlineLevel="0" collapsed="false"/>
    <row r="1259" customFormat="false" ht="15.75" hidden="false" customHeight="false" outlineLevel="0" collapsed="false"/>
    <row r="1260" customFormat="false" ht="15.75" hidden="false" customHeight="false" outlineLevel="0" collapsed="false"/>
    <row r="1261" customFormat="false" ht="15.75" hidden="false" customHeight="false" outlineLevel="0" collapsed="false"/>
    <row r="1262" customFormat="false" ht="15.75" hidden="false" customHeight="false" outlineLevel="0" collapsed="false"/>
    <row r="1263" customFormat="false" ht="15.75" hidden="false" customHeight="false" outlineLevel="0" collapsed="false"/>
    <row r="1264" customFormat="false" ht="15.75" hidden="false" customHeight="false" outlineLevel="0" collapsed="false"/>
    <row r="1265" customFormat="false" ht="15.75" hidden="false" customHeight="false" outlineLevel="0" collapsed="false"/>
    <row r="1266" customFormat="false" ht="15.75" hidden="false" customHeight="false" outlineLevel="0" collapsed="false"/>
    <row r="1267" customFormat="false" ht="15.75" hidden="false" customHeight="false" outlineLevel="0" collapsed="false"/>
    <row r="1268" customFormat="false" ht="15.75" hidden="false" customHeight="false" outlineLevel="0" collapsed="false"/>
    <row r="1269" customFormat="false" ht="15.75" hidden="false" customHeight="false" outlineLevel="0" collapsed="false"/>
    <row r="1270" customFormat="false" ht="15.75" hidden="false" customHeight="false" outlineLevel="0" collapsed="false"/>
    <row r="1271" customFormat="false" ht="15.75" hidden="false" customHeight="false" outlineLevel="0" collapsed="false"/>
    <row r="1272" customFormat="false" ht="15.75" hidden="false" customHeight="false" outlineLevel="0" collapsed="false"/>
    <row r="1273" customFormat="false" ht="15.75" hidden="false" customHeight="false" outlineLevel="0" collapsed="false"/>
    <row r="1274" customFormat="false" ht="15.75" hidden="false" customHeight="false" outlineLevel="0" collapsed="false"/>
    <row r="1275" customFormat="false" ht="15.75" hidden="false" customHeight="false" outlineLevel="0" collapsed="false"/>
    <row r="1276" customFormat="false" ht="15.75" hidden="false" customHeight="false" outlineLevel="0" collapsed="false"/>
    <row r="1277" customFormat="false" ht="15.75" hidden="false" customHeight="false" outlineLevel="0" collapsed="false"/>
    <row r="1278" customFormat="false" ht="15.75" hidden="false" customHeight="false" outlineLevel="0" collapsed="false"/>
    <row r="1279" customFormat="false" ht="15.75" hidden="false" customHeight="false" outlineLevel="0" collapsed="false"/>
    <row r="1280" customFormat="false" ht="15.75" hidden="false" customHeight="false" outlineLevel="0" collapsed="false"/>
    <row r="1281" customFormat="false" ht="15.75" hidden="false" customHeight="false" outlineLevel="0" collapsed="false"/>
    <row r="1282" customFormat="false" ht="15.75" hidden="false" customHeight="false" outlineLevel="0" collapsed="false"/>
    <row r="1283" customFormat="false" ht="15.75" hidden="false" customHeight="false" outlineLevel="0" collapsed="false"/>
    <row r="1284" customFormat="false" ht="15.75" hidden="false" customHeight="false" outlineLevel="0" collapsed="false"/>
    <row r="1285" customFormat="false" ht="15.75" hidden="false" customHeight="false" outlineLevel="0" collapsed="false"/>
    <row r="1286" customFormat="false" ht="15.75" hidden="false" customHeight="false" outlineLevel="0" collapsed="false"/>
    <row r="1287" customFormat="false" ht="15.75" hidden="false" customHeight="false" outlineLevel="0" collapsed="false"/>
    <row r="1288" customFormat="false" ht="15.75" hidden="false" customHeight="false" outlineLevel="0" collapsed="false"/>
    <row r="1289" customFormat="false" ht="15.75" hidden="false" customHeight="false" outlineLevel="0" collapsed="false"/>
    <row r="1290" customFormat="false" ht="15.75" hidden="false" customHeight="false" outlineLevel="0" collapsed="false"/>
    <row r="1291" customFormat="false" ht="15.75" hidden="false" customHeight="false" outlineLevel="0" collapsed="false"/>
    <row r="1292" customFormat="false" ht="15.75" hidden="false" customHeight="false" outlineLevel="0" collapsed="false"/>
    <row r="1293" customFormat="false" ht="15.75" hidden="false" customHeight="false" outlineLevel="0" collapsed="false"/>
    <row r="1294" customFormat="false" ht="15.75" hidden="false" customHeight="false" outlineLevel="0" collapsed="false"/>
    <row r="1295" customFormat="false" ht="15.75" hidden="false" customHeight="false" outlineLevel="0" collapsed="false"/>
    <row r="1296" customFormat="false" ht="15.75" hidden="false" customHeight="false" outlineLevel="0" collapsed="false"/>
    <row r="1297" customFormat="false" ht="15.75" hidden="false" customHeight="false" outlineLevel="0" collapsed="false"/>
    <row r="1298" customFormat="false" ht="15.75" hidden="false" customHeight="false" outlineLevel="0" collapsed="false"/>
    <row r="1299" customFormat="false" ht="15.75" hidden="false" customHeight="false" outlineLevel="0" collapsed="false"/>
    <row r="1300" customFormat="false" ht="15.75" hidden="false" customHeight="false" outlineLevel="0" collapsed="false"/>
    <row r="1301" customFormat="false" ht="15.75" hidden="false" customHeight="false" outlineLevel="0" collapsed="false"/>
    <row r="1302" customFormat="false" ht="15.75" hidden="false" customHeight="false" outlineLevel="0" collapsed="false"/>
    <row r="1303" customFormat="false" ht="15.75" hidden="false" customHeight="false" outlineLevel="0" collapsed="false"/>
    <row r="1304" customFormat="false" ht="15.75" hidden="false" customHeight="false" outlineLevel="0" collapsed="false"/>
    <row r="1305" customFormat="false" ht="15.75" hidden="false" customHeight="false" outlineLevel="0" collapsed="false"/>
    <row r="1306" customFormat="false" ht="15.75" hidden="false" customHeight="false" outlineLevel="0" collapsed="false"/>
    <row r="1307" customFormat="false" ht="15.75" hidden="false" customHeight="false" outlineLevel="0" collapsed="false"/>
    <row r="1308" customFormat="false" ht="15.75" hidden="false" customHeight="false" outlineLevel="0" collapsed="false"/>
    <row r="1309" customFormat="false" ht="15.75" hidden="false" customHeight="false" outlineLevel="0" collapsed="false"/>
    <row r="1310" customFormat="false" ht="15.75" hidden="false" customHeight="false" outlineLevel="0" collapsed="false"/>
    <row r="1311" customFormat="false" ht="15.75" hidden="false" customHeight="false" outlineLevel="0" collapsed="false"/>
    <row r="1312" customFormat="false" ht="15.75" hidden="false" customHeight="false" outlineLevel="0" collapsed="false"/>
    <row r="1313" customFormat="false" ht="15.75" hidden="false" customHeight="false" outlineLevel="0" collapsed="false"/>
    <row r="1314" customFormat="false" ht="15.75" hidden="false" customHeight="false" outlineLevel="0" collapsed="false"/>
    <row r="1315" customFormat="false" ht="15.75" hidden="false" customHeight="false" outlineLevel="0" collapsed="false"/>
    <row r="1316" customFormat="false" ht="15.75" hidden="false" customHeight="false" outlineLevel="0" collapsed="false"/>
    <row r="1317" customFormat="false" ht="15.75" hidden="false" customHeight="false" outlineLevel="0" collapsed="false"/>
    <row r="1318" customFormat="false" ht="15.75" hidden="false" customHeight="false" outlineLevel="0" collapsed="false"/>
    <row r="1319" customFormat="false" ht="15.75" hidden="false" customHeight="false" outlineLevel="0" collapsed="false"/>
    <row r="1320" customFormat="false" ht="15.75" hidden="false" customHeight="false" outlineLevel="0" collapsed="false"/>
    <row r="1321" customFormat="false" ht="15.75" hidden="false" customHeight="false" outlineLevel="0" collapsed="false"/>
    <row r="1322" customFormat="false" ht="15.75" hidden="false" customHeight="false" outlineLevel="0" collapsed="false"/>
    <row r="1323" customFormat="false" ht="15.75" hidden="false" customHeight="false" outlineLevel="0" collapsed="false"/>
    <row r="1324" customFormat="false" ht="15.75" hidden="false" customHeight="false" outlineLevel="0" collapsed="false"/>
    <row r="1325" customFormat="false" ht="15.75" hidden="false" customHeight="false" outlineLevel="0" collapsed="false"/>
    <row r="1326" customFormat="false" ht="15.75" hidden="false" customHeight="false" outlineLevel="0" collapsed="false"/>
    <row r="1327" customFormat="false" ht="15.75" hidden="false" customHeight="false" outlineLevel="0" collapsed="false"/>
    <row r="1328" customFormat="false" ht="15.75" hidden="false" customHeight="false" outlineLevel="0" collapsed="false"/>
    <row r="1329" customFormat="false" ht="15.75" hidden="false" customHeight="false" outlineLevel="0" collapsed="false"/>
    <row r="1330" customFormat="false" ht="15.75" hidden="false" customHeight="false" outlineLevel="0" collapsed="false"/>
    <row r="1331" customFormat="false" ht="15.75" hidden="false" customHeight="false" outlineLevel="0" collapsed="false"/>
    <row r="1332" customFormat="false" ht="15.75" hidden="false" customHeight="false" outlineLevel="0" collapsed="false"/>
    <row r="1333" customFormat="false" ht="15.75" hidden="false" customHeight="false" outlineLevel="0" collapsed="false"/>
    <row r="1334" customFormat="false" ht="15.75" hidden="false" customHeight="false" outlineLevel="0" collapsed="false"/>
    <row r="1335" customFormat="false" ht="15.75" hidden="false" customHeight="false" outlineLevel="0" collapsed="false"/>
    <row r="1336" customFormat="false" ht="15.75" hidden="false" customHeight="false" outlineLevel="0" collapsed="false"/>
    <row r="1337" customFormat="false" ht="15.75" hidden="false" customHeight="false" outlineLevel="0" collapsed="false"/>
    <row r="1338" customFormat="false" ht="15.75" hidden="false" customHeight="false" outlineLevel="0" collapsed="false"/>
    <row r="1339" customFormat="false" ht="15.75" hidden="false" customHeight="false" outlineLevel="0" collapsed="false"/>
    <row r="1340" customFormat="false" ht="15.75" hidden="false" customHeight="false" outlineLevel="0" collapsed="false"/>
    <row r="1341" customFormat="false" ht="15.75" hidden="false" customHeight="false" outlineLevel="0" collapsed="false"/>
    <row r="1342" customFormat="false" ht="15.75" hidden="false" customHeight="false" outlineLevel="0" collapsed="false"/>
    <row r="1343" customFormat="false" ht="15.75" hidden="false" customHeight="false" outlineLevel="0" collapsed="false"/>
    <row r="1344" customFormat="false" ht="15.75" hidden="false" customHeight="false" outlineLevel="0" collapsed="false"/>
    <row r="1345" customFormat="false" ht="15.75" hidden="false" customHeight="false" outlineLevel="0" collapsed="false"/>
    <row r="1346" customFormat="false" ht="15.75" hidden="false" customHeight="false" outlineLevel="0" collapsed="false"/>
    <row r="1347" customFormat="false" ht="15.75" hidden="false" customHeight="false" outlineLevel="0" collapsed="false"/>
    <row r="1348" customFormat="false" ht="15.75" hidden="false" customHeight="false" outlineLevel="0" collapsed="false"/>
    <row r="1349" customFormat="false" ht="15.75" hidden="false" customHeight="false" outlineLevel="0" collapsed="false"/>
    <row r="1350" customFormat="false" ht="15.75" hidden="false" customHeight="false" outlineLevel="0" collapsed="false"/>
    <row r="1351" customFormat="false" ht="15.75" hidden="false" customHeight="false" outlineLevel="0" collapsed="false"/>
    <row r="1352" customFormat="false" ht="15.75" hidden="false" customHeight="false" outlineLevel="0" collapsed="false"/>
    <row r="1353" customFormat="false" ht="15.75" hidden="false" customHeight="false" outlineLevel="0" collapsed="false"/>
    <row r="1354" customFormat="false" ht="15.75" hidden="false" customHeight="false" outlineLevel="0" collapsed="false"/>
    <row r="1355" customFormat="false" ht="15.75" hidden="false" customHeight="false" outlineLevel="0" collapsed="false"/>
    <row r="1356" customFormat="false" ht="15.75" hidden="false" customHeight="false" outlineLevel="0" collapsed="false"/>
    <row r="1357" customFormat="false" ht="15.75" hidden="false" customHeight="false" outlineLevel="0" collapsed="false"/>
    <row r="1358" customFormat="false" ht="15.75" hidden="false" customHeight="false" outlineLevel="0" collapsed="false"/>
    <row r="1359" customFormat="false" ht="15.75" hidden="false" customHeight="false" outlineLevel="0" collapsed="false"/>
    <row r="1360" customFormat="false" ht="15.75" hidden="false" customHeight="false" outlineLevel="0" collapsed="false"/>
    <row r="1361" customFormat="false" ht="15.75" hidden="false" customHeight="false" outlineLevel="0" collapsed="false"/>
    <row r="1362" customFormat="false" ht="15.75" hidden="false" customHeight="false" outlineLevel="0" collapsed="false"/>
    <row r="1363" customFormat="false" ht="15.75" hidden="false" customHeight="false" outlineLevel="0" collapsed="false"/>
    <row r="1364" customFormat="false" ht="15.75" hidden="false" customHeight="false" outlineLevel="0" collapsed="false"/>
    <row r="1365" customFormat="false" ht="15.75" hidden="false" customHeight="false" outlineLevel="0" collapsed="false"/>
    <row r="1366" customFormat="false" ht="15.75" hidden="false" customHeight="false" outlineLevel="0" collapsed="false"/>
    <row r="1367" customFormat="false" ht="15.75" hidden="false" customHeight="false" outlineLevel="0" collapsed="false"/>
    <row r="1368" customFormat="false" ht="15.75" hidden="false" customHeight="false" outlineLevel="0" collapsed="false"/>
    <row r="1369" customFormat="false" ht="15.75" hidden="false" customHeight="false" outlineLevel="0" collapsed="false"/>
    <row r="1370" customFormat="false" ht="15.75" hidden="false" customHeight="false" outlineLevel="0" collapsed="false"/>
    <row r="1371" customFormat="false" ht="15.75" hidden="false" customHeight="false" outlineLevel="0" collapsed="false"/>
    <row r="1372" customFormat="false" ht="15.75" hidden="false" customHeight="false" outlineLevel="0" collapsed="false"/>
    <row r="1373" customFormat="false" ht="15.75" hidden="false" customHeight="false" outlineLevel="0" collapsed="false"/>
    <row r="1374" customFormat="false" ht="15.75" hidden="false" customHeight="false" outlineLevel="0" collapsed="false"/>
    <row r="1375" customFormat="false" ht="15.75" hidden="false" customHeight="false" outlineLevel="0" collapsed="false"/>
    <row r="1376" customFormat="false" ht="15.75" hidden="false" customHeight="false" outlineLevel="0" collapsed="false"/>
    <row r="1377" customFormat="false" ht="15.75" hidden="false" customHeight="false" outlineLevel="0" collapsed="false"/>
    <row r="1378" customFormat="false" ht="15.75" hidden="false" customHeight="false" outlineLevel="0" collapsed="false"/>
    <row r="1379" customFormat="false" ht="15.75" hidden="false" customHeight="false" outlineLevel="0" collapsed="false"/>
    <row r="1380" customFormat="false" ht="15.75" hidden="false" customHeight="false" outlineLevel="0" collapsed="false"/>
    <row r="1381" customFormat="false" ht="15.75" hidden="false" customHeight="false" outlineLevel="0" collapsed="false"/>
    <row r="1382" customFormat="false" ht="15.75" hidden="false" customHeight="false" outlineLevel="0" collapsed="false"/>
    <row r="1383" customFormat="false" ht="15.75" hidden="false" customHeight="false" outlineLevel="0" collapsed="false"/>
    <row r="1384" customFormat="false" ht="15.75" hidden="false" customHeight="false" outlineLevel="0" collapsed="false"/>
    <row r="1385" customFormat="false" ht="15.75" hidden="false" customHeight="false" outlineLevel="0" collapsed="false"/>
    <row r="1386" customFormat="false" ht="15.75" hidden="false" customHeight="false" outlineLevel="0" collapsed="false"/>
    <row r="1387" customFormat="false" ht="15.75" hidden="false" customHeight="false" outlineLevel="0" collapsed="false"/>
    <row r="1388" customFormat="false" ht="15.75" hidden="false" customHeight="false" outlineLevel="0" collapsed="false"/>
    <row r="1389" customFormat="false" ht="15.75" hidden="false" customHeight="false" outlineLevel="0" collapsed="false"/>
    <row r="1390" customFormat="false" ht="15.75" hidden="false" customHeight="false" outlineLevel="0" collapsed="false"/>
    <row r="1391" customFormat="false" ht="15.75" hidden="false" customHeight="false" outlineLevel="0" collapsed="false"/>
    <row r="1392" customFormat="false" ht="15.75" hidden="false" customHeight="false" outlineLevel="0" collapsed="false"/>
    <row r="1393" customFormat="false" ht="15.75" hidden="false" customHeight="false" outlineLevel="0" collapsed="false"/>
    <row r="1394" customFormat="false" ht="15.75" hidden="false" customHeight="false" outlineLevel="0" collapsed="false"/>
    <row r="1395" customFormat="false" ht="15.75" hidden="false" customHeight="false" outlineLevel="0" collapsed="false"/>
    <row r="1396" customFormat="false" ht="15.75" hidden="false" customHeight="false" outlineLevel="0" collapsed="false"/>
    <row r="1397" customFormat="false" ht="15.75" hidden="false" customHeight="false" outlineLevel="0" collapsed="false"/>
    <row r="1398" customFormat="false" ht="15.75" hidden="false" customHeight="false" outlineLevel="0" collapsed="false"/>
    <row r="1399" customFormat="false" ht="15.75" hidden="false" customHeight="false" outlineLevel="0" collapsed="false"/>
    <row r="1400" customFormat="false" ht="15.75" hidden="false" customHeight="false" outlineLevel="0" collapsed="false"/>
    <row r="1401" customFormat="false" ht="15.75" hidden="false" customHeight="false" outlineLevel="0" collapsed="false"/>
    <row r="1402" customFormat="false" ht="15.75" hidden="false" customHeight="false" outlineLevel="0" collapsed="false"/>
    <row r="1403" customFormat="false" ht="15.75" hidden="false" customHeight="false" outlineLevel="0" collapsed="false"/>
    <row r="1404" customFormat="false" ht="15.75" hidden="false" customHeight="false" outlineLevel="0" collapsed="false"/>
    <row r="1405" customFormat="false" ht="15.75" hidden="false" customHeight="false" outlineLevel="0" collapsed="false"/>
    <row r="1406" customFormat="false" ht="15.75" hidden="false" customHeight="false" outlineLevel="0" collapsed="false"/>
    <row r="1407" customFormat="false" ht="15.75" hidden="false" customHeight="false" outlineLevel="0" collapsed="false"/>
    <row r="1408" customFormat="false" ht="15.75" hidden="false" customHeight="false" outlineLevel="0" collapsed="false"/>
    <row r="1409" customFormat="false" ht="15.75" hidden="false" customHeight="false" outlineLevel="0" collapsed="false"/>
    <row r="1410" customFormat="false" ht="15.75" hidden="false" customHeight="false" outlineLevel="0" collapsed="false"/>
    <row r="1411" customFormat="false" ht="15.75" hidden="false" customHeight="false" outlineLevel="0" collapsed="false"/>
    <row r="1412" customFormat="false" ht="15.75" hidden="false" customHeight="false" outlineLevel="0" collapsed="false"/>
    <row r="1413" customFormat="false" ht="15.75" hidden="false" customHeight="false" outlineLevel="0" collapsed="false"/>
    <row r="1414" customFormat="false" ht="15.75" hidden="false" customHeight="false" outlineLevel="0" collapsed="false"/>
    <row r="1415" customFormat="false" ht="15.75" hidden="false" customHeight="false" outlineLevel="0" collapsed="false"/>
    <row r="1416" customFormat="false" ht="15.75" hidden="false" customHeight="false" outlineLevel="0" collapsed="false"/>
    <row r="1417" customFormat="false" ht="15.75" hidden="false" customHeight="false" outlineLevel="0" collapsed="false"/>
    <row r="1418" customFormat="false" ht="15.75" hidden="false" customHeight="false" outlineLevel="0" collapsed="false"/>
    <row r="1419" customFormat="false" ht="15.75" hidden="false" customHeight="false" outlineLevel="0" collapsed="false"/>
    <row r="1420" customFormat="false" ht="15.75" hidden="false" customHeight="false" outlineLevel="0" collapsed="false"/>
    <row r="1421" customFormat="false" ht="15.75" hidden="false" customHeight="false" outlineLevel="0" collapsed="false"/>
    <row r="1422" customFormat="false" ht="15.75" hidden="false" customHeight="false" outlineLevel="0" collapsed="false"/>
    <row r="1423" customFormat="false" ht="15.75" hidden="false" customHeight="false" outlineLevel="0" collapsed="false"/>
    <row r="1424" customFormat="false" ht="15.75" hidden="false" customHeight="false" outlineLevel="0" collapsed="false"/>
    <row r="1425" customFormat="false" ht="15.75" hidden="false" customHeight="false" outlineLevel="0" collapsed="false"/>
    <row r="1426" customFormat="false" ht="15.75" hidden="false" customHeight="false" outlineLevel="0" collapsed="false"/>
    <row r="1427" customFormat="false" ht="15.75" hidden="false" customHeight="false" outlineLevel="0" collapsed="false"/>
    <row r="1428" customFormat="false" ht="15.75" hidden="false" customHeight="false" outlineLevel="0" collapsed="false"/>
    <row r="1429" customFormat="false" ht="15.75" hidden="false" customHeight="false" outlineLevel="0" collapsed="false"/>
    <row r="1430" customFormat="false" ht="15.75" hidden="false" customHeight="false" outlineLevel="0" collapsed="false"/>
    <row r="1431" customFormat="false" ht="15.75" hidden="false" customHeight="false" outlineLevel="0" collapsed="false"/>
    <row r="1432" customFormat="false" ht="15.75" hidden="false" customHeight="false" outlineLevel="0" collapsed="false"/>
    <row r="1433" customFormat="false" ht="15.75" hidden="false" customHeight="false" outlineLevel="0" collapsed="false"/>
    <row r="1434" customFormat="false" ht="15.75" hidden="false" customHeight="false" outlineLevel="0" collapsed="false"/>
    <row r="1435" customFormat="false" ht="15.75" hidden="false" customHeight="false" outlineLevel="0" collapsed="false"/>
    <row r="1436" customFormat="false" ht="15.75" hidden="false" customHeight="false" outlineLevel="0" collapsed="false"/>
    <row r="1437" customFormat="false" ht="15.75" hidden="false" customHeight="false" outlineLevel="0" collapsed="false"/>
    <row r="1438" customFormat="false" ht="15.75" hidden="false" customHeight="false" outlineLevel="0" collapsed="false"/>
    <row r="1439" customFormat="false" ht="15.75" hidden="false" customHeight="false" outlineLevel="0" collapsed="false"/>
    <row r="1440" customFormat="false" ht="15.75" hidden="false" customHeight="false" outlineLevel="0" collapsed="false"/>
    <row r="1441" customFormat="false" ht="15.75" hidden="false" customHeight="false" outlineLevel="0" collapsed="false"/>
    <row r="1442" customFormat="false" ht="15.75" hidden="false" customHeight="false" outlineLevel="0" collapsed="false"/>
    <row r="1443" customFormat="false" ht="15.75" hidden="false" customHeight="false" outlineLevel="0" collapsed="false"/>
    <row r="1444" customFormat="false" ht="15.75" hidden="false" customHeight="false" outlineLevel="0" collapsed="false"/>
    <row r="1445" customFormat="false" ht="15.75" hidden="false" customHeight="false" outlineLevel="0" collapsed="false"/>
    <row r="1446" customFormat="false" ht="15.75" hidden="false" customHeight="false" outlineLevel="0" collapsed="false"/>
    <row r="1447" customFormat="false" ht="15.75" hidden="false" customHeight="false" outlineLevel="0" collapsed="false"/>
    <row r="1448" customFormat="false" ht="15.75" hidden="false" customHeight="false" outlineLevel="0" collapsed="false"/>
    <row r="1449" customFormat="false" ht="15.75" hidden="false" customHeight="false" outlineLevel="0" collapsed="false"/>
    <row r="1450" customFormat="false" ht="15.75" hidden="false" customHeight="false" outlineLevel="0" collapsed="false"/>
    <row r="1451" customFormat="false" ht="15.75" hidden="false" customHeight="false" outlineLevel="0" collapsed="false"/>
    <row r="1452" customFormat="false" ht="15.75" hidden="false" customHeight="false" outlineLevel="0" collapsed="false"/>
    <row r="1453" customFormat="false" ht="15.75" hidden="false" customHeight="false" outlineLevel="0" collapsed="false"/>
    <row r="1454" customFormat="false" ht="15.75" hidden="false" customHeight="false" outlineLevel="0" collapsed="false"/>
    <row r="1455" customFormat="false" ht="15.75" hidden="false" customHeight="false" outlineLevel="0" collapsed="false"/>
    <row r="1456" customFormat="false" ht="15.75" hidden="false" customHeight="false" outlineLevel="0" collapsed="false"/>
    <row r="1457" customFormat="false" ht="15.75" hidden="false" customHeight="false" outlineLevel="0" collapsed="false"/>
    <row r="1458" customFormat="false" ht="15.75" hidden="false" customHeight="false" outlineLevel="0" collapsed="false"/>
    <row r="1459" customFormat="false" ht="15.75" hidden="false" customHeight="false" outlineLevel="0" collapsed="false"/>
    <row r="1460" customFormat="false" ht="15.75" hidden="false" customHeight="false" outlineLevel="0" collapsed="false"/>
    <row r="1461" customFormat="false" ht="15.75" hidden="false" customHeight="false" outlineLevel="0" collapsed="false"/>
    <row r="1462" customFormat="false" ht="15.75" hidden="false" customHeight="false" outlineLevel="0" collapsed="false"/>
    <row r="1463" customFormat="false" ht="15.75" hidden="false" customHeight="false" outlineLevel="0" collapsed="false"/>
    <row r="1464" customFormat="false" ht="15.75" hidden="false" customHeight="false" outlineLevel="0" collapsed="false"/>
    <row r="1465" customFormat="false" ht="15.75" hidden="false" customHeight="false" outlineLevel="0" collapsed="false"/>
    <row r="1466" customFormat="false" ht="15.75" hidden="false" customHeight="false" outlineLevel="0" collapsed="false"/>
    <row r="1467" customFormat="false" ht="15.75" hidden="false" customHeight="false" outlineLevel="0" collapsed="false"/>
    <row r="1468" customFormat="false" ht="15.75" hidden="false" customHeight="false" outlineLevel="0" collapsed="false"/>
    <row r="1469" customFormat="false" ht="15.75" hidden="false" customHeight="false" outlineLevel="0" collapsed="false"/>
    <row r="1470" customFormat="false" ht="15.75" hidden="false" customHeight="false" outlineLevel="0" collapsed="false"/>
    <row r="1471" customFormat="false" ht="15.75" hidden="false" customHeight="false" outlineLevel="0" collapsed="false"/>
    <row r="1472" customFormat="false" ht="15.75" hidden="false" customHeight="false" outlineLevel="0" collapsed="false"/>
    <row r="1473" customFormat="false" ht="15.75" hidden="false" customHeight="false" outlineLevel="0" collapsed="false"/>
    <row r="1474" customFormat="false" ht="15.75" hidden="false" customHeight="false" outlineLevel="0" collapsed="false"/>
    <row r="1475" customFormat="false" ht="15.75" hidden="false" customHeight="false" outlineLevel="0" collapsed="false"/>
    <row r="1476" customFormat="false" ht="15.75" hidden="false" customHeight="false" outlineLevel="0" collapsed="false"/>
    <row r="1477" customFormat="false" ht="15.75" hidden="false" customHeight="false" outlineLevel="0" collapsed="false"/>
    <row r="1478" customFormat="false" ht="15.75" hidden="false" customHeight="false" outlineLevel="0" collapsed="false"/>
    <row r="1479" customFormat="false" ht="15.75" hidden="false" customHeight="false" outlineLevel="0" collapsed="false"/>
    <row r="1480" customFormat="false" ht="15.75" hidden="false" customHeight="false" outlineLevel="0" collapsed="false"/>
    <row r="1481" customFormat="false" ht="15.75" hidden="false" customHeight="false" outlineLevel="0" collapsed="false"/>
    <row r="1482" customFormat="false" ht="15.75" hidden="false" customHeight="false" outlineLevel="0" collapsed="false"/>
    <row r="1483" customFormat="false" ht="15.75" hidden="false" customHeight="false" outlineLevel="0" collapsed="false"/>
    <row r="1484" customFormat="false" ht="15.75" hidden="false" customHeight="false" outlineLevel="0" collapsed="false"/>
    <row r="1485" customFormat="false" ht="15.75" hidden="false" customHeight="false" outlineLevel="0" collapsed="false"/>
    <row r="1486" customFormat="false" ht="15.75" hidden="false" customHeight="false" outlineLevel="0" collapsed="false"/>
    <row r="1487" customFormat="false" ht="15.75" hidden="false" customHeight="false" outlineLevel="0" collapsed="false"/>
    <row r="1488" customFormat="false" ht="15.75" hidden="false" customHeight="false" outlineLevel="0" collapsed="false"/>
    <row r="1489" customFormat="false" ht="15.75" hidden="false" customHeight="false" outlineLevel="0" collapsed="false"/>
    <row r="1490" customFormat="false" ht="15.75" hidden="false" customHeight="false" outlineLevel="0" collapsed="false"/>
    <row r="1491" customFormat="false" ht="15.75" hidden="false" customHeight="false" outlineLevel="0" collapsed="false"/>
    <row r="1492" customFormat="false" ht="15.75" hidden="false" customHeight="false" outlineLevel="0" collapsed="false"/>
    <row r="1493" customFormat="false" ht="15.75" hidden="false" customHeight="false" outlineLevel="0" collapsed="false"/>
    <row r="1494" customFormat="false" ht="15.75" hidden="false" customHeight="false" outlineLevel="0" collapsed="false"/>
    <row r="1495" customFormat="false" ht="15.75" hidden="false" customHeight="false" outlineLevel="0" collapsed="false"/>
    <row r="1496" customFormat="false" ht="15.75" hidden="false" customHeight="false" outlineLevel="0" collapsed="false"/>
    <row r="1497" customFormat="false" ht="15.75" hidden="false" customHeight="false" outlineLevel="0" collapsed="false"/>
    <row r="1498" customFormat="false" ht="15.75" hidden="false" customHeight="false" outlineLevel="0" collapsed="false"/>
    <row r="1499" customFormat="false" ht="15.75" hidden="false" customHeight="false" outlineLevel="0" collapsed="false"/>
    <row r="1500" customFormat="false" ht="15.75" hidden="false" customHeight="false" outlineLevel="0" collapsed="false"/>
    <row r="1501" customFormat="false" ht="15.75" hidden="false" customHeight="false" outlineLevel="0" collapsed="false"/>
    <row r="1502" customFormat="false" ht="15.75" hidden="false" customHeight="false" outlineLevel="0" collapsed="false"/>
    <row r="1503" customFormat="false" ht="15.75" hidden="false" customHeight="false" outlineLevel="0" collapsed="false"/>
    <row r="1504" customFormat="false" ht="15.75" hidden="false" customHeight="false" outlineLevel="0" collapsed="false"/>
    <row r="1505" customFormat="false" ht="15.75" hidden="false" customHeight="false" outlineLevel="0" collapsed="false"/>
    <row r="1506" customFormat="false" ht="15.75" hidden="false" customHeight="false" outlineLevel="0" collapsed="false"/>
    <row r="1507" customFormat="false" ht="15.75" hidden="false" customHeight="false" outlineLevel="0" collapsed="false"/>
    <row r="1508" customFormat="false" ht="15.75" hidden="false" customHeight="false" outlineLevel="0" collapsed="false"/>
    <row r="1509" customFormat="false" ht="15.75" hidden="false" customHeight="false" outlineLevel="0" collapsed="false"/>
    <row r="1510" customFormat="false" ht="15.75" hidden="false" customHeight="false" outlineLevel="0" collapsed="false"/>
    <row r="1511" customFormat="false" ht="15.75" hidden="false" customHeight="false" outlineLevel="0" collapsed="false"/>
    <row r="1512" customFormat="false" ht="15.75" hidden="false" customHeight="false" outlineLevel="0" collapsed="false"/>
    <row r="1513" customFormat="false" ht="15.75" hidden="false" customHeight="false" outlineLevel="0" collapsed="false"/>
    <row r="1514" customFormat="false" ht="15.75" hidden="false" customHeight="false" outlineLevel="0" collapsed="false"/>
    <row r="1515" customFormat="false" ht="15.75" hidden="false" customHeight="false" outlineLevel="0" collapsed="false"/>
    <row r="1516" customFormat="false" ht="15.75" hidden="false" customHeight="false" outlineLevel="0" collapsed="false"/>
    <row r="1517" customFormat="false" ht="15.75" hidden="false" customHeight="false" outlineLevel="0" collapsed="false"/>
    <row r="1518" customFormat="false" ht="15.75" hidden="false" customHeight="false" outlineLevel="0" collapsed="false"/>
    <row r="1519" customFormat="false" ht="15.75" hidden="false" customHeight="false" outlineLevel="0" collapsed="false"/>
    <row r="1520" customFormat="false" ht="15.75" hidden="false" customHeight="false" outlineLevel="0" collapsed="false"/>
    <row r="1521" customFormat="false" ht="15.75" hidden="false" customHeight="false" outlineLevel="0" collapsed="false"/>
    <row r="1522" customFormat="false" ht="15.75" hidden="false" customHeight="false" outlineLevel="0" collapsed="false"/>
    <row r="1523" customFormat="false" ht="15.75" hidden="false" customHeight="false" outlineLevel="0" collapsed="false"/>
    <row r="1524" customFormat="false" ht="15.75" hidden="false" customHeight="false" outlineLevel="0" collapsed="false"/>
    <row r="1525" customFormat="false" ht="15.75" hidden="false" customHeight="false" outlineLevel="0" collapsed="false"/>
    <row r="1526" customFormat="false" ht="15.75" hidden="false" customHeight="false" outlineLevel="0" collapsed="false"/>
    <row r="1527" customFormat="false" ht="15.75" hidden="false" customHeight="false" outlineLevel="0" collapsed="false"/>
    <row r="1528" customFormat="false" ht="15.75" hidden="false" customHeight="false" outlineLevel="0" collapsed="false"/>
    <row r="1529" customFormat="false" ht="15.75" hidden="false" customHeight="false" outlineLevel="0" collapsed="false"/>
    <row r="1530" customFormat="false" ht="15.75" hidden="false" customHeight="false" outlineLevel="0" collapsed="false"/>
    <row r="1531" customFormat="false" ht="15.75" hidden="false" customHeight="false" outlineLevel="0" collapsed="false"/>
    <row r="1532" customFormat="false" ht="15.75" hidden="false" customHeight="false" outlineLevel="0" collapsed="false"/>
    <row r="1533" customFormat="false" ht="15.75" hidden="false" customHeight="false" outlineLevel="0" collapsed="false"/>
    <row r="1534" customFormat="false" ht="15.75" hidden="false" customHeight="false" outlineLevel="0" collapsed="false"/>
    <row r="1535" customFormat="false" ht="15.75" hidden="false" customHeight="false" outlineLevel="0" collapsed="false"/>
    <row r="1536" customFormat="false" ht="15.75" hidden="false" customHeight="false" outlineLevel="0" collapsed="false"/>
    <row r="1537" customFormat="false" ht="15.75" hidden="false" customHeight="false" outlineLevel="0" collapsed="false"/>
    <row r="1538" customFormat="false" ht="15.75" hidden="false" customHeight="false" outlineLevel="0" collapsed="false"/>
    <row r="1539" customFormat="false" ht="15.75" hidden="false" customHeight="false" outlineLevel="0" collapsed="false"/>
    <row r="1540" customFormat="false" ht="15.75" hidden="false" customHeight="false" outlineLevel="0" collapsed="false"/>
    <row r="1541" customFormat="false" ht="15.75" hidden="false" customHeight="false" outlineLevel="0" collapsed="false"/>
    <row r="1542" customFormat="false" ht="15.75" hidden="false" customHeight="false" outlineLevel="0" collapsed="false"/>
    <row r="1543" customFormat="false" ht="15.75" hidden="false" customHeight="false" outlineLevel="0" collapsed="false"/>
    <row r="1544" customFormat="false" ht="15.75" hidden="false" customHeight="false" outlineLevel="0" collapsed="false"/>
    <row r="1545" customFormat="false" ht="15.75" hidden="false" customHeight="false" outlineLevel="0" collapsed="false"/>
    <row r="1546" customFormat="false" ht="15.75" hidden="false" customHeight="false" outlineLevel="0" collapsed="false"/>
    <row r="1547" customFormat="false" ht="15.75" hidden="false" customHeight="false" outlineLevel="0" collapsed="false"/>
    <row r="1548" customFormat="false" ht="15.75" hidden="false" customHeight="false" outlineLevel="0" collapsed="false"/>
    <row r="1549" customFormat="false" ht="15.75" hidden="false" customHeight="false" outlineLevel="0" collapsed="false"/>
    <row r="1550" customFormat="false" ht="15.75" hidden="false" customHeight="false" outlineLevel="0" collapsed="false"/>
    <row r="1551" customFormat="false" ht="15.75" hidden="false" customHeight="false" outlineLevel="0" collapsed="false"/>
    <row r="1552" customFormat="false" ht="15.75" hidden="false" customHeight="false" outlineLevel="0" collapsed="false"/>
    <row r="1553" customFormat="false" ht="15.75" hidden="false" customHeight="false" outlineLevel="0" collapsed="false"/>
    <row r="1554" customFormat="false" ht="15.75" hidden="false" customHeight="false" outlineLevel="0" collapsed="false"/>
    <row r="1555" customFormat="false" ht="15.75" hidden="false" customHeight="false" outlineLevel="0" collapsed="false"/>
    <row r="1556" customFormat="false" ht="15.75" hidden="false" customHeight="false" outlineLevel="0" collapsed="false"/>
    <row r="1557" customFormat="false" ht="15.75" hidden="false" customHeight="false" outlineLevel="0" collapsed="false"/>
    <row r="1558" customFormat="false" ht="15.75" hidden="false" customHeight="false" outlineLevel="0" collapsed="false"/>
    <row r="1559" customFormat="false" ht="15.75" hidden="false" customHeight="false" outlineLevel="0" collapsed="false"/>
    <row r="1560" customFormat="false" ht="15.75" hidden="false" customHeight="false" outlineLevel="0" collapsed="false"/>
    <row r="1561" customFormat="false" ht="15.75" hidden="false" customHeight="false" outlineLevel="0" collapsed="false"/>
    <row r="1562" customFormat="false" ht="15.75" hidden="false" customHeight="false" outlineLevel="0" collapsed="false"/>
    <row r="1563" customFormat="false" ht="15.75" hidden="false" customHeight="false" outlineLevel="0" collapsed="false"/>
    <row r="1564" customFormat="false" ht="15.75" hidden="false" customHeight="false" outlineLevel="0" collapsed="false"/>
    <row r="1565" customFormat="false" ht="15.75" hidden="false" customHeight="false" outlineLevel="0" collapsed="false"/>
    <row r="1566" customFormat="false" ht="15.75" hidden="false" customHeight="false" outlineLevel="0" collapsed="false"/>
    <row r="1567" customFormat="false" ht="15.75" hidden="false" customHeight="false" outlineLevel="0" collapsed="false"/>
    <row r="1568" customFormat="false" ht="15.75" hidden="false" customHeight="false" outlineLevel="0" collapsed="false"/>
    <row r="1569" customFormat="false" ht="15.75" hidden="false" customHeight="false" outlineLevel="0" collapsed="false"/>
    <row r="1570" customFormat="false" ht="15.75" hidden="false" customHeight="false" outlineLevel="0" collapsed="false"/>
    <row r="1571" customFormat="false" ht="15.75" hidden="false" customHeight="false" outlineLevel="0" collapsed="false"/>
    <row r="1572" customFormat="false" ht="15.75" hidden="false" customHeight="false" outlineLevel="0" collapsed="false"/>
    <row r="1573" customFormat="false" ht="15.75" hidden="false" customHeight="false" outlineLevel="0" collapsed="false"/>
    <row r="1574" customFormat="false" ht="15.75" hidden="false" customHeight="false" outlineLevel="0" collapsed="false"/>
    <row r="1575" customFormat="false" ht="15.75" hidden="false" customHeight="false" outlineLevel="0" collapsed="false"/>
    <row r="1576" customFormat="false" ht="15.75" hidden="false" customHeight="false" outlineLevel="0" collapsed="false"/>
    <row r="1577" customFormat="false" ht="15.75" hidden="false" customHeight="false" outlineLevel="0" collapsed="false"/>
    <row r="1578" customFormat="false" ht="15.75" hidden="false" customHeight="false" outlineLevel="0" collapsed="false"/>
    <row r="1579" customFormat="false" ht="15.75" hidden="false" customHeight="false" outlineLevel="0" collapsed="false"/>
    <row r="1580" customFormat="false" ht="15.75" hidden="false" customHeight="false" outlineLevel="0" collapsed="false"/>
    <row r="1581" customFormat="false" ht="15.75" hidden="false" customHeight="false" outlineLevel="0" collapsed="false"/>
    <row r="1582" customFormat="false" ht="15.75" hidden="false" customHeight="false" outlineLevel="0" collapsed="false"/>
    <row r="1583" customFormat="false" ht="15.75" hidden="false" customHeight="false" outlineLevel="0" collapsed="false"/>
    <row r="1584" customFormat="false" ht="15.75" hidden="false" customHeight="false" outlineLevel="0" collapsed="false"/>
    <row r="1585" customFormat="false" ht="15.75" hidden="false" customHeight="false" outlineLevel="0" collapsed="false"/>
    <row r="1586" customFormat="false" ht="15.75" hidden="false" customHeight="false" outlineLevel="0" collapsed="false"/>
    <row r="1587" customFormat="false" ht="15.75" hidden="false" customHeight="false" outlineLevel="0" collapsed="false"/>
    <row r="1588" customFormat="false" ht="15.75" hidden="false" customHeight="false" outlineLevel="0" collapsed="false"/>
    <row r="1589" customFormat="false" ht="15.75" hidden="false" customHeight="false" outlineLevel="0" collapsed="false"/>
    <row r="1590" customFormat="false" ht="15.75" hidden="false" customHeight="false" outlineLevel="0" collapsed="false"/>
    <row r="1591" customFormat="false" ht="15.75" hidden="false" customHeight="false" outlineLevel="0" collapsed="false"/>
    <row r="1592" customFormat="false" ht="15.75" hidden="false" customHeight="false" outlineLevel="0" collapsed="false"/>
    <row r="1593" customFormat="false" ht="15.75" hidden="false" customHeight="false" outlineLevel="0" collapsed="false"/>
    <row r="1594" customFormat="false" ht="15.75" hidden="false" customHeight="false" outlineLevel="0" collapsed="false"/>
    <row r="1595" customFormat="false" ht="15.75" hidden="false" customHeight="false" outlineLevel="0" collapsed="false"/>
    <row r="1596" customFormat="false" ht="15.75" hidden="false" customHeight="false" outlineLevel="0" collapsed="false"/>
    <row r="1597" customFormat="false" ht="15.75" hidden="false" customHeight="false" outlineLevel="0" collapsed="false"/>
    <row r="1598" customFormat="false" ht="15.75" hidden="false" customHeight="false" outlineLevel="0" collapsed="false"/>
    <row r="1599" customFormat="false" ht="15.75" hidden="false" customHeight="false" outlineLevel="0" collapsed="false"/>
    <row r="1600" customFormat="false" ht="15.75" hidden="false" customHeight="false" outlineLevel="0" collapsed="false"/>
    <row r="1601" customFormat="false" ht="15.75" hidden="false" customHeight="false" outlineLevel="0" collapsed="false"/>
    <row r="1602" customFormat="false" ht="15.75" hidden="false" customHeight="false" outlineLevel="0" collapsed="false"/>
    <row r="1603" customFormat="false" ht="15.75" hidden="false" customHeight="false" outlineLevel="0" collapsed="false"/>
    <row r="1604" customFormat="false" ht="15.75" hidden="false" customHeight="false" outlineLevel="0" collapsed="false"/>
    <row r="1605" customFormat="false" ht="15.75" hidden="false" customHeight="false" outlineLevel="0" collapsed="false"/>
    <row r="1606" customFormat="false" ht="15.75" hidden="false" customHeight="false" outlineLevel="0" collapsed="false"/>
    <row r="1607" customFormat="false" ht="15.75" hidden="false" customHeight="false" outlineLevel="0" collapsed="false"/>
    <row r="1608" customFormat="false" ht="15.75" hidden="false" customHeight="false" outlineLevel="0" collapsed="false"/>
    <row r="1609" customFormat="false" ht="15.75" hidden="false" customHeight="false" outlineLevel="0" collapsed="false"/>
    <row r="1610" customFormat="false" ht="15.75" hidden="false" customHeight="false" outlineLevel="0" collapsed="false"/>
    <row r="1611" customFormat="false" ht="15.75" hidden="false" customHeight="false" outlineLevel="0" collapsed="false"/>
    <row r="1612" customFormat="false" ht="15.75" hidden="false" customHeight="false" outlineLevel="0" collapsed="false"/>
    <row r="1613" customFormat="false" ht="15.75" hidden="false" customHeight="false" outlineLevel="0" collapsed="false"/>
    <row r="1614" customFormat="false" ht="15.75" hidden="false" customHeight="false" outlineLevel="0" collapsed="false"/>
    <row r="1615" customFormat="false" ht="15.75" hidden="false" customHeight="false" outlineLevel="0" collapsed="false"/>
    <row r="1616" customFormat="false" ht="15.75" hidden="false" customHeight="false" outlineLevel="0" collapsed="false"/>
    <row r="1617" customFormat="false" ht="15.75" hidden="false" customHeight="false" outlineLevel="0" collapsed="false"/>
    <row r="1618" customFormat="false" ht="15.75" hidden="false" customHeight="false" outlineLevel="0" collapsed="false"/>
    <row r="1619" customFormat="false" ht="15.75" hidden="false" customHeight="false" outlineLevel="0" collapsed="false"/>
    <row r="1620" customFormat="false" ht="15.75" hidden="false" customHeight="false" outlineLevel="0" collapsed="false"/>
    <row r="1621" customFormat="false" ht="15.75" hidden="false" customHeight="false" outlineLevel="0" collapsed="false"/>
    <row r="1622" customFormat="false" ht="15.75" hidden="false" customHeight="false" outlineLevel="0" collapsed="false"/>
    <row r="1623" customFormat="false" ht="15.75" hidden="false" customHeight="false" outlineLevel="0" collapsed="false"/>
    <row r="1624" customFormat="false" ht="15.75" hidden="false" customHeight="false" outlineLevel="0" collapsed="false"/>
    <row r="1625" customFormat="false" ht="15.75" hidden="false" customHeight="false" outlineLevel="0" collapsed="false"/>
    <row r="1626" customFormat="false" ht="15.75" hidden="false" customHeight="false" outlineLevel="0" collapsed="false"/>
    <row r="1627" customFormat="false" ht="15.75" hidden="false" customHeight="false" outlineLevel="0" collapsed="false"/>
    <row r="1628" customFormat="false" ht="15.75" hidden="false" customHeight="false" outlineLevel="0" collapsed="false"/>
    <row r="1629" customFormat="false" ht="15.75" hidden="false" customHeight="false" outlineLevel="0" collapsed="false"/>
    <row r="1630" customFormat="false" ht="15.75" hidden="false" customHeight="false" outlineLevel="0" collapsed="false"/>
    <row r="1631" customFormat="false" ht="15.75" hidden="false" customHeight="false" outlineLevel="0" collapsed="false"/>
    <row r="1632" customFormat="false" ht="15.75" hidden="false" customHeight="false" outlineLevel="0" collapsed="false"/>
    <row r="1633" customFormat="false" ht="15.75" hidden="false" customHeight="false" outlineLevel="0" collapsed="false"/>
    <row r="1634" customFormat="false" ht="15.75" hidden="false" customHeight="false" outlineLevel="0" collapsed="false"/>
    <row r="1635" customFormat="false" ht="15.75" hidden="false" customHeight="false" outlineLevel="0" collapsed="false"/>
    <row r="1636" customFormat="false" ht="15.75" hidden="false" customHeight="false" outlineLevel="0" collapsed="false"/>
    <row r="1637" customFormat="false" ht="15.75" hidden="false" customHeight="false" outlineLevel="0" collapsed="false"/>
    <row r="1638" customFormat="false" ht="15.75" hidden="false" customHeight="false" outlineLevel="0" collapsed="false"/>
    <row r="1639" customFormat="false" ht="15.75" hidden="false" customHeight="false" outlineLevel="0" collapsed="false"/>
    <row r="1640" customFormat="false" ht="15.75" hidden="false" customHeight="false" outlineLevel="0" collapsed="false"/>
    <row r="1641" customFormat="false" ht="15.75" hidden="false" customHeight="false" outlineLevel="0" collapsed="false"/>
    <row r="1642" customFormat="false" ht="15.75" hidden="false" customHeight="false" outlineLevel="0" collapsed="false"/>
    <row r="1643" customFormat="false" ht="15.75" hidden="false" customHeight="false" outlineLevel="0" collapsed="false"/>
    <row r="1644" customFormat="false" ht="15.75" hidden="false" customHeight="false" outlineLevel="0" collapsed="false"/>
    <row r="1645" customFormat="false" ht="15.75" hidden="false" customHeight="false" outlineLevel="0" collapsed="false"/>
    <row r="1646" customFormat="false" ht="15.75" hidden="false" customHeight="false" outlineLevel="0" collapsed="false"/>
    <row r="1647" customFormat="false" ht="15.75" hidden="false" customHeight="false" outlineLevel="0" collapsed="false"/>
    <row r="1648" customFormat="false" ht="15.75" hidden="false" customHeight="false" outlineLevel="0" collapsed="false"/>
    <row r="1649" customFormat="false" ht="15.75" hidden="false" customHeight="false" outlineLevel="0" collapsed="false"/>
    <row r="1650" customFormat="false" ht="15.75" hidden="false" customHeight="false" outlineLevel="0" collapsed="false"/>
    <row r="1651" customFormat="false" ht="15.75" hidden="false" customHeight="false" outlineLevel="0" collapsed="false"/>
    <row r="1652" customFormat="false" ht="15.75" hidden="false" customHeight="false" outlineLevel="0" collapsed="false"/>
    <row r="1653" customFormat="false" ht="15.75" hidden="false" customHeight="false" outlineLevel="0" collapsed="false"/>
    <row r="1654" customFormat="false" ht="15.75" hidden="false" customHeight="false" outlineLevel="0" collapsed="false"/>
    <row r="1655" customFormat="false" ht="15.75" hidden="false" customHeight="false" outlineLevel="0" collapsed="false"/>
    <row r="1656" customFormat="false" ht="15.75" hidden="false" customHeight="false" outlineLevel="0" collapsed="false"/>
    <row r="1657" customFormat="false" ht="15.75" hidden="false" customHeight="false" outlineLevel="0" collapsed="false"/>
    <row r="1658" customFormat="false" ht="15.75" hidden="false" customHeight="false" outlineLevel="0" collapsed="false"/>
    <row r="1659" customFormat="false" ht="15.75" hidden="false" customHeight="false" outlineLevel="0" collapsed="false"/>
    <row r="1660" customFormat="false" ht="15.75" hidden="false" customHeight="false" outlineLevel="0" collapsed="false"/>
    <row r="1661" customFormat="false" ht="15.75" hidden="false" customHeight="false" outlineLevel="0" collapsed="false"/>
    <row r="1662" customFormat="false" ht="15.75" hidden="false" customHeight="false" outlineLevel="0" collapsed="false"/>
    <row r="1663" customFormat="false" ht="15.75" hidden="false" customHeight="false" outlineLevel="0" collapsed="false"/>
    <row r="1664" customFormat="false" ht="15.75" hidden="false" customHeight="false" outlineLevel="0" collapsed="false"/>
    <row r="1665" customFormat="false" ht="15.75" hidden="false" customHeight="false" outlineLevel="0" collapsed="false"/>
    <row r="1666" customFormat="false" ht="15.75" hidden="false" customHeight="false" outlineLevel="0" collapsed="false"/>
    <row r="1667" customFormat="false" ht="15.75" hidden="false" customHeight="false" outlineLevel="0" collapsed="false"/>
    <row r="1668" customFormat="false" ht="15.75" hidden="false" customHeight="false" outlineLevel="0" collapsed="false"/>
    <row r="1669" customFormat="false" ht="15.75" hidden="false" customHeight="false" outlineLevel="0" collapsed="false"/>
    <row r="1670" customFormat="false" ht="15.75" hidden="false" customHeight="false" outlineLevel="0" collapsed="false"/>
    <row r="1671" customFormat="false" ht="15.75" hidden="false" customHeight="false" outlineLevel="0" collapsed="false"/>
    <row r="1672" customFormat="false" ht="15.75" hidden="false" customHeight="false" outlineLevel="0" collapsed="false"/>
    <row r="1673" customFormat="false" ht="15.75" hidden="false" customHeight="false" outlineLevel="0" collapsed="false"/>
    <row r="1674" customFormat="false" ht="15.75" hidden="false" customHeight="false" outlineLevel="0" collapsed="false"/>
    <row r="1675" customFormat="false" ht="15.75" hidden="false" customHeight="false" outlineLevel="0" collapsed="false"/>
    <row r="1676" customFormat="false" ht="15.75" hidden="false" customHeight="false" outlineLevel="0" collapsed="false"/>
    <row r="1677" customFormat="false" ht="15.75" hidden="false" customHeight="false" outlineLevel="0" collapsed="false"/>
    <row r="1678" customFormat="false" ht="15.75" hidden="false" customHeight="false" outlineLevel="0" collapsed="false"/>
    <row r="1679" customFormat="false" ht="15.75" hidden="false" customHeight="false" outlineLevel="0" collapsed="false"/>
    <row r="1680" customFormat="false" ht="15.75" hidden="false" customHeight="false" outlineLevel="0" collapsed="false"/>
    <row r="1681" customFormat="false" ht="15.75" hidden="false" customHeight="false" outlineLevel="0" collapsed="false"/>
    <row r="1682" customFormat="false" ht="15.75" hidden="false" customHeight="false" outlineLevel="0" collapsed="false"/>
    <row r="1683" customFormat="false" ht="15.75" hidden="false" customHeight="false" outlineLevel="0" collapsed="false"/>
    <row r="1684" customFormat="false" ht="15.75" hidden="false" customHeight="false" outlineLevel="0" collapsed="false"/>
    <row r="1685" customFormat="false" ht="15.75" hidden="false" customHeight="false" outlineLevel="0" collapsed="false"/>
    <row r="1686" customFormat="false" ht="15.75" hidden="false" customHeight="false" outlineLevel="0" collapsed="false"/>
    <row r="1687" customFormat="false" ht="15.75" hidden="false" customHeight="false" outlineLevel="0" collapsed="false"/>
    <row r="1688" customFormat="false" ht="15.75" hidden="false" customHeight="false" outlineLevel="0" collapsed="false"/>
    <row r="1689" customFormat="false" ht="15.75" hidden="false" customHeight="false" outlineLevel="0" collapsed="false"/>
    <row r="1690" customFormat="false" ht="15.75" hidden="false" customHeight="false" outlineLevel="0" collapsed="false"/>
    <row r="1691" customFormat="false" ht="15.75" hidden="false" customHeight="false" outlineLevel="0" collapsed="false"/>
    <row r="1692" customFormat="false" ht="15.75" hidden="false" customHeight="false" outlineLevel="0" collapsed="false"/>
    <row r="1693" customFormat="false" ht="15.75" hidden="false" customHeight="false" outlineLevel="0" collapsed="false"/>
    <row r="1694" customFormat="false" ht="15.75" hidden="false" customHeight="false" outlineLevel="0" collapsed="false"/>
    <row r="1695" customFormat="false" ht="15.75" hidden="false" customHeight="false" outlineLevel="0" collapsed="false"/>
    <row r="1696" customFormat="false" ht="15.75" hidden="false" customHeight="false" outlineLevel="0" collapsed="false"/>
    <row r="1697" customFormat="false" ht="15.75" hidden="false" customHeight="false" outlineLevel="0" collapsed="false"/>
    <row r="1698" customFormat="false" ht="15.75" hidden="false" customHeight="false" outlineLevel="0" collapsed="false"/>
    <row r="1699" customFormat="false" ht="15.75" hidden="false" customHeight="false" outlineLevel="0" collapsed="false"/>
    <row r="1700" customFormat="false" ht="15.75" hidden="false" customHeight="false" outlineLevel="0" collapsed="false"/>
    <row r="1701" customFormat="false" ht="15.75" hidden="false" customHeight="false" outlineLevel="0" collapsed="false"/>
    <row r="1702" customFormat="false" ht="15.75" hidden="false" customHeight="false" outlineLevel="0" collapsed="false"/>
    <row r="1703" customFormat="false" ht="15.75" hidden="false" customHeight="false" outlineLevel="0" collapsed="false"/>
    <row r="1704" customFormat="false" ht="15.75" hidden="false" customHeight="false" outlineLevel="0" collapsed="false"/>
    <row r="1705" customFormat="false" ht="15.75" hidden="false" customHeight="false" outlineLevel="0" collapsed="false"/>
    <row r="1706" customFormat="false" ht="15.75" hidden="false" customHeight="false" outlineLevel="0" collapsed="false"/>
    <row r="1707" customFormat="false" ht="15.75" hidden="false" customHeight="false" outlineLevel="0" collapsed="false"/>
    <row r="1708" customFormat="false" ht="15.75" hidden="false" customHeight="false" outlineLevel="0" collapsed="false"/>
    <row r="1709" customFormat="false" ht="15.75" hidden="false" customHeight="false" outlineLevel="0" collapsed="false"/>
    <row r="1710" customFormat="false" ht="15.75" hidden="false" customHeight="false" outlineLevel="0" collapsed="false"/>
    <row r="1711" customFormat="false" ht="15.75" hidden="false" customHeight="false" outlineLevel="0" collapsed="false"/>
    <row r="1712" customFormat="false" ht="15.75" hidden="false" customHeight="false" outlineLevel="0" collapsed="false"/>
    <row r="1713" customFormat="false" ht="15.75" hidden="false" customHeight="false" outlineLevel="0" collapsed="false"/>
    <row r="1714" customFormat="false" ht="15.75" hidden="false" customHeight="false" outlineLevel="0" collapsed="false"/>
    <row r="1715" customFormat="false" ht="15.75" hidden="false" customHeight="false" outlineLevel="0" collapsed="false"/>
    <row r="1716" customFormat="false" ht="15.75" hidden="false" customHeight="false" outlineLevel="0" collapsed="false"/>
    <row r="1717" customFormat="false" ht="15.75" hidden="false" customHeight="false" outlineLevel="0" collapsed="false"/>
    <row r="1718" customFormat="false" ht="15.75" hidden="false" customHeight="false" outlineLevel="0" collapsed="false"/>
    <row r="1719" customFormat="false" ht="15.75" hidden="false" customHeight="false" outlineLevel="0" collapsed="false"/>
    <row r="1720" customFormat="false" ht="15.75" hidden="false" customHeight="false" outlineLevel="0" collapsed="false"/>
    <row r="1721" customFormat="false" ht="15.75" hidden="false" customHeight="false" outlineLevel="0" collapsed="false"/>
    <row r="1722" customFormat="false" ht="15.75" hidden="false" customHeight="false" outlineLevel="0" collapsed="false"/>
    <row r="1723" customFormat="false" ht="15.75" hidden="false" customHeight="false" outlineLevel="0" collapsed="false"/>
    <row r="1724" customFormat="false" ht="15.75" hidden="false" customHeight="false" outlineLevel="0" collapsed="false"/>
    <row r="1725" customFormat="false" ht="15.75" hidden="false" customHeight="false" outlineLevel="0" collapsed="false"/>
    <row r="1726" customFormat="false" ht="15.75" hidden="false" customHeight="false" outlineLevel="0" collapsed="false"/>
    <row r="1727" customFormat="false" ht="15.75" hidden="false" customHeight="false" outlineLevel="0" collapsed="false"/>
    <row r="1728" customFormat="false" ht="15.75" hidden="false" customHeight="false" outlineLevel="0" collapsed="false"/>
    <row r="1729" customFormat="false" ht="15.75" hidden="false" customHeight="false" outlineLevel="0" collapsed="false"/>
    <row r="1730" customFormat="false" ht="15.75" hidden="false" customHeight="false" outlineLevel="0" collapsed="false"/>
    <row r="1731" customFormat="false" ht="15.75" hidden="false" customHeight="false" outlineLevel="0" collapsed="false"/>
    <row r="1732" customFormat="false" ht="15.75" hidden="false" customHeight="false" outlineLevel="0" collapsed="false"/>
    <row r="1733" customFormat="false" ht="15.75" hidden="false" customHeight="false" outlineLevel="0" collapsed="false"/>
    <row r="1734" customFormat="false" ht="15.75" hidden="false" customHeight="false" outlineLevel="0" collapsed="false"/>
    <row r="1735" customFormat="false" ht="15.75" hidden="false" customHeight="false" outlineLevel="0" collapsed="false"/>
    <row r="1736" customFormat="false" ht="15.75" hidden="false" customHeight="false" outlineLevel="0" collapsed="false"/>
    <row r="1737" customFormat="false" ht="15.75" hidden="false" customHeight="false" outlineLevel="0" collapsed="false"/>
    <row r="1738" customFormat="false" ht="15.75" hidden="false" customHeight="false" outlineLevel="0" collapsed="false"/>
    <row r="1739" customFormat="false" ht="15.75" hidden="false" customHeight="false" outlineLevel="0" collapsed="false"/>
    <row r="1740" customFormat="false" ht="15.75" hidden="false" customHeight="false" outlineLevel="0" collapsed="false"/>
    <row r="1741" customFormat="false" ht="15.75" hidden="false" customHeight="false" outlineLevel="0" collapsed="false"/>
    <row r="1742" customFormat="false" ht="15.75" hidden="false" customHeight="false" outlineLevel="0" collapsed="false"/>
    <row r="1743" customFormat="false" ht="15.75" hidden="false" customHeight="false" outlineLevel="0" collapsed="false"/>
    <row r="1744" customFormat="false" ht="15.75" hidden="false" customHeight="false" outlineLevel="0" collapsed="false"/>
    <row r="1745" customFormat="false" ht="15.75" hidden="false" customHeight="false" outlineLevel="0" collapsed="false"/>
    <row r="1746" customFormat="false" ht="15.75" hidden="false" customHeight="false" outlineLevel="0" collapsed="false"/>
    <row r="1747" customFormat="false" ht="15.75" hidden="false" customHeight="false" outlineLevel="0" collapsed="false"/>
    <row r="1748" customFormat="false" ht="15.75" hidden="false" customHeight="false" outlineLevel="0" collapsed="false"/>
    <row r="1749" customFormat="false" ht="15.75" hidden="false" customHeight="false" outlineLevel="0" collapsed="false"/>
    <row r="1750" customFormat="false" ht="15.75" hidden="false" customHeight="false" outlineLevel="0" collapsed="false"/>
    <row r="1751" customFormat="false" ht="15.75" hidden="false" customHeight="false" outlineLevel="0" collapsed="false"/>
    <row r="1752" customFormat="false" ht="15.75" hidden="false" customHeight="false" outlineLevel="0" collapsed="false"/>
    <row r="1753" customFormat="false" ht="15.75" hidden="false" customHeight="false" outlineLevel="0" collapsed="false"/>
    <row r="1754" customFormat="false" ht="15.75" hidden="false" customHeight="false" outlineLevel="0" collapsed="false"/>
    <row r="1755" customFormat="false" ht="15.75" hidden="false" customHeight="false" outlineLevel="0" collapsed="false"/>
    <row r="1756" customFormat="false" ht="15.75" hidden="false" customHeight="false" outlineLevel="0" collapsed="false"/>
    <row r="1757" customFormat="false" ht="15.75" hidden="false" customHeight="false" outlineLevel="0" collapsed="false"/>
    <row r="1758" customFormat="false" ht="15.75" hidden="false" customHeight="false" outlineLevel="0" collapsed="false"/>
    <row r="1759" customFormat="false" ht="15.75" hidden="false" customHeight="false" outlineLevel="0" collapsed="false"/>
    <row r="1760" customFormat="false" ht="15.75" hidden="false" customHeight="false" outlineLevel="0" collapsed="false"/>
    <row r="1761" customFormat="false" ht="15.75" hidden="false" customHeight="false" outlineLevel="0" collapsed="false"/>
    <row r="1762" customFormat="false" ht="15.75" hidden="false" customHeight="false" outlineLevel="0" collapsed="false"/>
    <row r="1763" customFormat="false" ht="15.75" hidden="false" customHeight="false" outlineLevel="0" collapsed="false"/>
    <row r="1764" customFormat="false" ht="15.75" hidden="false" customHeight="false" outlineLevel="0" collapsed="false"/>
    <row r="1765" customFormat="false" ht="15.75" hidden="false" customHeight="false" outlineLevel="0" collapsed="false"/>
    <row r="1766" customFormat="false" ht="15.75" hidden="false" customHeight="false" outlineLevel="0" collapsed="false"/>
    <row r="1767" customFormat="false" ht="15.75" hidden="false" customHeight="false" outlineLevel="0" collapsed="false"/>
    <row r="1768" customFormat="false" ht="15.75" hidden="false" customHeight="false" outlineLevel="0" collapsed="false"/>
    <row r="1769" customFormat="false" ht="15.75" hidden="false" customHeight="false" outlineLevel="0" collapsed="false"/>
    <row r="1770" customFormat="false" ht="15.75" hidden="false" customHeight="false" outlineLevel="0" collapsed="false"/>
    <row r="1771" customFormat="false" ht="15.75" hidden="false" customHeight="false" outlineLevel="0" collapsed="false"/>
    <row r="1772" customFormat="false" ht="15.75" hidden="false" customHeight="false" outlineLevel="0" collapsed="false"/>
    <row r="1773" customFormat="false" ht="15.75" hidden="false" customHeight="false" outlineLevel="0" collapsed="false"/>
    <row r="1774" customFormat="false" ht="15.75" hidden="false" customHeight="false" outlineLevel="0" collapsed="false"/>
    <row r="1775" customFormat="false" ht="15.75" hidden="false" customHeight="false" outlineLevel="0" collapsed="false"/>
    <row r="1776" customFormat="false" ht="15.75" hidden="false" customHeight="false" outlineLevel="0" collapsed="false"/>
    <row r="1777" customFormat="false" ht="15.75" hidden="false" customHeight="false" outlineLevel="0" collapsed="false"/>
    <row r="1778" customFormat="false" ht="15.75" hidden="false" customHeight="false" outlineLevel="0" collapsed="false"/>
    <row r="1779" customFormat="false" ht="15.75" hidden="false" customHeight="false" outlineLevel="0" collapsed="false"/>
    <row r="1780" customFormat="false" ht="15.75" hidden="false" customHeight="false" outlineLevel="0" collapsed="false"/>
    <row r="1781" customFormat="false" ht="15.75" hidden="false" customHeight="false" outlineLevel="0" collapsed="false"/>
    <row r="1782" customFormat="false" ht="15.75" hidden="false" customHeight="false" outlineLevel="0" collapsed="false"/>
    <row r="1783" customFormat="false" ht="15.75" hidden="false" customHeight="false" outlineLevel="0" collapsed="false"/>
    <row r="1784" customFormat="false" ht="15.75" hidden="false" customHeight="false" outlineLevel="0" collapsed="false"/>
    <row r="1785" customFormat="false" ht="15.75" hidden="false" customHeight="false" outlineLevel="0" collapsed="false"/>
    <row r="1786" customFormat="false" ht="15.75" hidden="false" customHeight="false" outlineLevel="0" collapsed="false"/>
    <row r="1787" customFormat="false" ht="15.75" hidden="false" customHeight="false" outlineLevel="0" collapsed="false"/>
    <row r="1788" customFormat="false" ht="15.75" hidden="false" customHeight="false" outlineLevel="0" collapsed="false"/>
    <row r="1789" customFormat="false" ht="15.75" hidden="false" customHeight="false" outlineLevel="0" collapsed="false"/>
    <row r="1790" customFormat="false" ht="15.75" hidden="false" customHeight="false" outlineLevel="0" collapsed="false"/>
    <row r="1791" customFormat="false" ht="15.75" hidden="false" customHeight="false" outlineLevel="0" collapsed="false"/>
    <row r="1792" customFormat="false" ht="15.75" hidden="false" customHeight="false" outlineLevel="0" collapsed="false"/>
    <row r="1793" customFormat="false" ht="15.75" hidden="false" customHeight="false" outlineLevel="0" collapsed="false"/>
    <row r="1794" customFormat="false" ht="15.75" hidden="false" customHeight="false" outlineLevel="0" collapsed="false"/>
    <row r="1795" customFormat="false" ht="15.75" hidden="false" customHeight="false" outlineLevel="0" collapsed="false"/>
    <row r="1796" customFormat="false" ht="15.75" hidden="false" customHeight="false" outlineLevel="0" collapsed="false"/>
    <row r="1797" customFormat="false" ht="15.75" hidden="false" customHeight="false" outlineLevel="0" collapsed="false"/>
    <row r="1798" customFormat="false" ht="15.75" hidden="false" customHeight="false" outlineLevel="0" collapsed="false"/>
    <row r="1799" customFormat="false" ht="15.75" hidden="false" customHeight="false" outlineLevel="0" collapsed="false"/>
    <row r="1800" customFormat="false" ht="15.75" hidden="false" customHeight="false" outlineLevel="0" collapsed="false"/>
    <row r="1801" customFormat="false" ht="15.75" hidden="false" customHeight="false" outlineLevel="0" collapsed="false"/>
    <row r="1802" customFormat="false" ht="15.75" hidden="false" customHeight="false" outlineLevel="0" collapsed="false"/>
    <row r="1803" customFormat="false" ht="15.75" hidden="false" customHeight="false" outlineLevel="0" collapsed="false"/>
    <row r="1804" customFormat="false" ht="15.75" hidden="false" customHeight="false" outlineLevel="0" collapsed="false"/>
    <row r="1805" customFormat="false" ht="15.75" hidden="false" customHeight="false" outlineLevel="0" collapsed="false"/>
    <row r="1806" customFormat="false" ht="15.75" hidden="false" customHeight="false" outlineLevel="0" collapsed="false"/>
    <row r="1807" customFormat="false" ht="15.75" hidden="false" customHeight="false" outlineLevel="0" collapsed="false"/>
    <row r="1808" customFormat="false" ht="15.75" hidden="false" customHeight="false" outlineLevel="0" collapsed="false"/>
    <row r="1809" customFormat="false" ht="15.75" hidden="false" customHeight="false" outlineLevel="0" collapsed="false"/>
    <row r="1810" customFormat="false" ht="15.75" hidden="false" customHeight="false" outlineLevel="0" collapsed="false"/>
    <row r="1811" customFormat="false" ht="15.75" hidden="false" customHeight="false" outlineLevel="0" collapsed="false"/>
    <row r="1812" customFormat="false" ht="15.75" hidden="false" customHeight="false" outlineLevel="0" collapsed="false"/>
    <row r="1813" customFormat="false" ht="15.75" hidden="false" customHeight="false" outlineLevel="0" collapsed="false"/>
    <row r="1814" customFormat="false" ht="15.75" hidden="false" customHeight="false" outlineLevel="0" collapsed="false"/>
    <row r="1815" customFormat="false" ht="15.75" hidden="false" customHeight="false" outlineLevel="0" collapsed="false"/>
    <row r="1816" customFormat="false" ht="15.75" hidden="false" customHeight="false" outlineLevel="0" collapsed="false"/>
    <row r="1817" customFormat="false" ht="15.75" hidden="false" customHeight="false" outlineLevel="0" collapsed="false"/>
    <row r="1818" customFormat="false" ht="15.75" hidden="false" customHeight="false" outlineLevel="0" collapsed="false"/>
    <row r="1819" customFormat="false" ht="15.75" hidden="false" customHeight="false" outlineLevel="0" collapsed="false"/>
    <row r="1820" customFormat="false" ht="15.75" hidden="false" customHeight="false" outlineLevel="0" collapsed="false"/>
    <row r="1821" customFormat="false" ht="15.75" hidden="false" customHeight="false" outlineLevel="0" collapsed="false"/>
    <row r="1822" customFormat="false" ht="15.75" hidden="false" customHeight="false" outlineLevel="0" collapsed="false"/>
    <row r="1823" customFormat="false" ht="15.75" hidden="false" customHeight="false" outlineLevel="0" collapsed="false"/>
    <row r="1824" customFormat="false" ht="15.75" hidden="false" customHeight="false" outlineLevel="0" collapsed="false"/>
    <row r="1825" customFormat="false" ht="15.75" hidden="false" customHeight="false" outlineLevel="0" collapsed="false"/>
    <row r="1826" customFormat="false" ht="15.75" hidden="false" customHeight="false" outlineLevel="0" collapsed="false"/>
    <row r="1827" customFormat="false" ht="15.75" hidden="false" customHeight="false" outlineLevel="0" collapsed="false"/>
    <row r="1828" customFormat="false" ht="15.75" hidden="false" customHeight="false" outlineLevel="0" collapsed="false"/>
    <row r="1829" customFormat="false" ht="15.75" hidden="false" customHeight="false" outlineLevel="0" collapsed="false"/>
    <row r="1830" customFormat="false" ht="15.75" hidden="false" customHeight="false" outlineLevel="0" collapsed="false"/>
    <row r="1831" customFormat="false" ht="15.75" hidden="false" customHeight="false" outlineLevel="0" collapsed="false"/>
    <row r="1832" customFormat="false" ht="15.75" hidden="false" customHeight="false" outlineLevel="0" collapsed="false"/>
    <row r="1833" customFormat="false" ht="15.75" hidden="false" customHeight="false" outlineLevel="0" collapsed="false"/>
    <row r="1834" customFormat="false" ht="15.75" hidden="false" customHeight="false" outlineLevel="0" collapsed="false"/>
    <row r="1835" customFormat="false" ht="15.75" hidden="false" customHeight="false" outlineLevel="0" collapsed="false"/>
    <row r="1836" customFormat="false" ht="15.75" hidden="false" customHeight="false" outlineLevel="0" collapsed="false"/>
    <row r="1837" customFormat="false" ht="15.75" hidden="false" customHeight="false" outlineLevel="0" collapsed="false"/>
    <row r="1838" customFormat="false" ht="15.75" hidden="false" customHeight="false" outlineLevel="0" collapsed="false"/>
    <row r="1839" customFormat="false" ht="15.75" hidden="false" customHeight="false" outlineLevel="0" collapsed="false"/>
    <row r="1840" customFormat="false" ht="15.75" hidden="false" customHeight="false" outlineLevel="0" collapsed="false"/>
    <row r="1841" customFormat="false" ht="15.75" hidden="false" customHeight="false" outlineLevel="0" collapsed="false"/>
    <row r="1842" customFormat="false" ht="15.75" hidden="false" customHeight="false" outlineLevel="0" collapsed="false"/>
    <row r="1843" customFormat="false" ht="15.75" hidden="false" customHeight="false" outlineLevel="0" collapsed="false"/>
    <row r="1844" customFormat="false" ht="15.75" hidden="false" customHeight="false" outlineLevel="0" collapsed="false"/>
    <row r="1845" customFormat="false" ht="15.75" hidden="false" customHeight="false" outlineLevel="0" collapsed="false"/>
    <row r="1846" customFormat="false" ht="15.75" hidden="false" customHeight="false" outlineLevel="0" collapsed="false"/>
    <row r="1847" customFormat="false" ht="15.75" hidden="false" customHeight="false" outlineLevel="0" collapsed="false"/>
    <row r="1848" customFormat="false" ht="15.75" hidden="false" customHeight="false" outlineLevel="0" collapsed="false"/>
    <row r="1849" customFormat="false" ht="15.75" hidden="false" customHeight="false" outlineLevel="0" collapsed="false"/>
    <row r="1850" customFormat="false" ht="15.75" hidden="false" customHeight="false" outlineLevel="0" collapsed="false"/>
    <row r="1851" customFormat="false" ht="15.75" hidden="false" customHeight="false" outlineLevel="0" collapsed="false"/>
    <row r="1852" customFormat="false" ht="15.75" hidden="false" customHeight="false" outlineLevel="0" collapsed="false"/>
    <row r="1853" customFormat="false" ht="15.75" hidden="false" customHeight="false" outlineLevel="0" collapsed="false"/>
    <row r="1854" customFormat="false" ht="15.75" hidden="false" customHeight="false" outlineLevel="0" collapsed="false"/>
    <row r="1855" customFormat="false" ht="15.75" hidden="false" customHeight="false" outlineLevel="0" collapsed="false"/>
    <row r="1856" customFormat="false" ht="15.75" hidden="false" customHeight="false" outlineLevel="0" collapsed="false"/>
    <row r="1857" customFormat="false" ht="15.75" hidden="false" customHeight="false" outlineLevel="0" collapsed="false"/>
    <row r="1858" customFormat="false" ht="15.75" hidden="false" customHeight="false" outlineLevel="0" collapsed="false"/>
    <row r="1859" customFormat="false" ht="15.75" hidden="false" customHeight="false" outlineLevel="0" collapsed="false"/>
    <row r="1860" customFormat="false" ht="15.75" hidden="false" customHeight="false" outlineLevel="0" collapsed="false"/>
    <row r="1861" customFormat="false" ht="15.75" hidden="false" customHeight="false" outlineLevel="0" collapsed="false"/>
    <row r="1862" customFormat="false" ht="15.75" hidden="false" customHeight="false" outlineLevel="0" collapsed="false"/>
    <row r="1863" customFormat="false" ht="15.75" hidden="false" customHeight="false" outlineLevel="0" collapsed="false"/>
    <row r="1864" customFormat="false" ht="15.75" hidden="false" customHeight="false" outlineLevel="0" collapsed="false"/>
    <row r="1865" customFormat="false" ht="15.75" hidden="false" customHeight="false" outlineLevel="0" collapsed="false"/>
    <row r="1866" customFormat="false" ht="15.75" hidden="false" customHeight="false" outlineLevel="0" collapsed="false"/>
    <row r="1867" customFormat="false" ht="15.75" hidden="false" customHeight="false" outlineLevel="0" collapsed="false"/>
    <row r="1868" customFormat="false" ht="15.75" hidden="false" customHeight="false" outlineLevel="0" collapsed="false"/>
    <row r="1869" customFormat="false" ht="15.75" hidden="false" customHeight="false" outlineLevel="0" collapsed="false"/>
    <row r="1870" customFormat="false" ht="15.75" hidden="false" customHeight="false" outlineLevel="0" collapsed="false"/>
    <row r="1871" customFormat="false" ht="15.75" hidden="false" customHeight="false" outlineLevel="0" collapsed="false"/>
    <row r="1872" customFormat="false" ht="15.75" hidden="false" customHeight="false" outlineLevel="0" collapsed="false"/>
    <row r="1873" customFormat="false" ht="15.75" hidden="false" customHeight="false" outlineLevel="0" collapsed="false"/>
    <row r="1874" customFormat="false" ht="15.75" hidden="false" customHeight="false" outlineLevel="0" collapsed="false"/>
    <row r="1875" customFormat="false" ht="15.75" hidden="false" customHeight="false" outlineLevel="0" collapsed="false"/>
    <row r="1876" customFormat="false" ht="15.75" hidden="false" customHeight="false" outlineLevel="0" collapsed="false"/>
    <row r="1877" customFormat="false" ht="15.75" hidden="false" customHeight="false" outlineLevel="0" collapsed="false"/>
    <row r="1878" customFormat="false" ht="15.75" hidden="false" customHeight="false" outlineLevel="0" collapsed="false"/>
    <row r="1879" customFormat="false" ht="15.75" hidden="false" customHeight="false" outlineLevel="0" collapsed="false"/>
    <row r="1880" customFormat="false" ht="15.75" hidden="false" customHeight="false" outlineLevel="0" collapsed="false"/>
    <row r="1881" customFormat="false" ht="15.75" hidden="false" customHeight="false" outlineLevel="0" collapsed="false"/>
    <row r="1882" customFormat="false" ht="15.75" hidden="false" customHeight="false" outlineLevel="0" collapsed="false"/>
    <row r="1883" customFormat="false" ht="15.75" hidden="false" customHeight="false" outlineLevel="0" collapsed="false"/>
    <row r="1884" customFormat="false" ht="15.75" hidden="false" customHeight="false" outlineLevel="0" collapsed="false"/>
    <row r="1885" customFormat="false" ht="15.75" hidden="false" customHeight="false" outlineLevel="0" collapsed="false"/>
    <row r="1886" customFormat="false" ht="15.75" hidden="false" customHeight="false" outlineLevel="0" collapsed="false"/>
    <row r="1887" customFormat="false" ht="15.75" hidden="false" customHeight="false" outlineLevel="0" collapsed="false"/>
    <row r="1888" customFormat="false" ht="15.75" hidden="false" customHeight="false" outlineLevel="0" collapsed="false"/>
    <row r="1889" customFormat="false" ht="15.75" hidden="false" customHeight="false" outlineLevel="0" collapsed="false"/>
    <row r="1890" customFormat="false" ht="15.75" hidden="false" customHeight="false" outlineLevel="0" collapsed="false"/>
    <row r="1891" customFormat="false" ht="15.75" hidden="false" customHeight="false" outlineLevel="0" collapsed="false"/>
    <row r="1892" customFormat="false" ht="15.75" hidden="false" customHeight="false" outlineLevel="0" collapsed="false"/>
    <row r="1893" customFormat="false" ht="15.75" hidden="false" customHeight="false" outlineLevel="0" collapsed="false"/>
    <row r="1894" customFormat="false" ht="15.75" hidden="false" customHeight="false" outlineLevel="0" collapsed="false"/>
    <row r="1895" customFormat="false" ht="15.75" hidden="false" customHeight="false" outlineLevel="0" collapsed="false"/>
    <row r="1896" customFormat="false" ht="15.75" hidden="false" customHeight="false" outlineLevel="0" collapsed="false"/>
    <row r="1897" customFormat="false" ht="15.75" hidden="false" customHeight="false" outlineLevel="0" collapsed="false"/>
    <row r="1898" customFormat="false" ht="15.75" hidden="false" customHeight="false" outlineLevel="0" collapsed="false"/>
    <row r="1899" customFormat="false" ht="15.75" hidden="false" customHeight="false" outlineLevel="0" collapsed="false"/>
    <row r="1900" customFormat="false" ht="15.75" hidden="false" customHeight="false" outlineLevel="0" collapsed="false"/>
    <row r="1901" customFormat="false" ht="15.75" hidden="false" customHeight="false" outlineLevel="0" collapsed="false"/>
    <row r="1902" customFormat="false" ht="15.75" hidden="false" customHeight="false" outlineLevel="0" collapsed="false"/>
    <row r="1903" customFormat="false" ht="15.75" hidden="false" customHeight="false" outlineLevel="0" collapsed="false"/>
    <row r="1904" customFormat="false" ht="15.75" hidden="false" customHeight="false" outlineLevel="0" collapsed="false"/>
    <row r="1905" customFormat="false" ht="15.75" hidden="false" customHeight="false" outlineLevel="0" collapsed="false"/>
    <row r="1906" customFormat="false" ht="15.75" hidden="false" customHeight="false" outlineLevel="0" collapsed="false"/>
    <row r="1907" customFormat="false" ht="15.75" hidden="false" customHeight="false" outlineLevel="0" collapsed="false"/>
    <row r="1908" customFormat="false" ht="15.75" hidden="false" customHeight="false" outlineLevel="0" collapsed="false"/>
    <row r="1909" customFormat="false" ht="15.75" hidden="false" customHeight="false" outlineLevel="0" collapsed="false"/>
    <row r="1910" customFormat="false" ht="15.75" hidden="false" customHeight="false" outlineLevel="0" collapsed="false"/>
    <row r="1911" customFormat="false" ht="15.75" hidden="false" customHeight="false" outlineLevel="0" collapsed="false"/>
    <row r="1912" customFormat="false" ht="15.75" hidden="false" customHeight="false" outlineLevel="0" collapsed="false"/>
    <row r="1913" customFormat="false" ht="15.75" hidden="false" customHeight="false" outlineLevel="0" collapsed="false"/>
    <row r="1914" customFormat="false" ht="15.75" hidden="false" customHeight="false" outlineLevel="0" collapsed="false"/>
    <row r="1915" customFormat="false" ht="15.75" hidden="false" customHeight="false" outlineLevel="0" collapsed="false"/>
    <row r="1916" customFormat="false" ht="15.75" hidden="false" customHeight="false" outlineLevel="0" collapsed="false"/>
    <row r="1917" customFormat="false" ht="15.75" hidden="false" customHeight="false" outlineLevel="0" collapsed="false"/>
    <row r="1918" customFormat="false" ht="15.75" hidden="false" customHeight="false" outlineLevel="0" collapsed="false"/>
    <row r="1919" customFormat="false" ht="15.75" hidden="false" customHeight="false" outlineLevel="0" collapsed="false"/>
    <row r="1920" customFormat="false" ht="15.75" hidden="false" customHeight="false" outlineLevel="0" collapsed="false"/>
    <row r="1921" customFormat="false" ht="15.75" hidden="false" customHeight="false" outlineLevel="0" collapsed="false"/>
    <row r="1922" customFormat="false" ht="15.75" hidden="false" customHeight="false" outlineLevel="0" collapsed="false"/>
    <row r="1923" customFormat="false" ht="15.75" hidden="false" customHeight="false" outlineLevel="0" collapsed="false"/>
    <row r="1924" customFormat="false" ht="15.75" hidden="false" customHeight="false" outlineLevel="0" collapsed="false"/>
    <row r="1925" customFormat="false" ht="15.75" hidden="false" customHeight="false" outlineLevel="0" collapsed="false"/>
    <row r="1926" customFormat="false" ht="15.75" hidden="false" customHeight="false" outlineLevel="0" collapsed="false"/>
    <row r="1927" customFormat="false" ht="15.75" hidden="false" customHeight="false" outlineLevel="0" collapsed="false"/>
    <row r="1928" customFormat="false" ht="15.75" hidden="false" customHeight="false" outlineLevel="0" collapsed="false"/>
    <row r="1929" customFormat="false" ht="15.75" hidden="false" customHeight="false" outlineLevel="0" collapsed="false"/>
    <row r="1930" customFormat="false" ht="15.75" hidden="false" customHeight="false" outlineLevel="0" collapsed="false"/>
    <row r="1931" customFormat="false" ht="15.75" hidden="false" customHeight="false" outlineLevel="0" collapsed="false"/>
    <row r="1932" customFormat="false" ht="15.75" hidden="false" customHeight="false" outlineLevel="0" collapsed="false"/>
    <row r="1933" customFormat="false" ht="15.75" hidden="false" customHeight="false" outlineLevel="0" collapsed="false"/>
    <row r="1934" customFormat="false" ht="15.75" hidden="false" customHeight="false" outlineLevel="0" collapsed="false"/>
    <row r="1935" customFormat="false" ht="15.75" hidden="false" customHeight="false" outlineLevel="0" collapsed="false"/>
    <row r="1936" customFormat="false" ht="15.75" hidden="false" customHeight="false" outlineLevel="0" collapsed="false"/>
    <row r="1937" customFormat="false" ht="15.75" hidden="false" customHeight="false" outlineLevel="0" collapsed="false"/>
    <row r="1938" customFormat="false" ht="15.75" hidden="false" customHeight="false" outlineLevel="0" collapsed="false"/>
    <row r="1939" customFormat="false" ht="15.75" hidden="false" customHeight="false" outlineLevel="0" collapsed="false"/>
    <row r="1940" customFormat="false" ht="15.75" hidden="false" customHeight="false" outlineLevel="0" collapsed="false"/>
    <row r="1941" customFormat="false" ht="15.75" hidden="false" customHeight="false" outlineLevel="0" collapsed="false"/>
    <row r="1942" customFormat="false" ht="15.75" hidden="false" customHeight="false" outlineLevel="0" collapsed="false"/>
    <row r="1943" customFormat="false" ht="15.75" hidden="false" customHeight="false" outlineLevel="0" collapsed="false"/>
    <row r="1944" customFormat="false" ht="15.75" hidden="false" customHeight="false" outlineLevel="0" collapsed="false"/>
    <row r="1945" customFormat="false" ht="15.75" hidden="false" customHeight="false" outlineLevel="0" collapsed="false"/>
    <row r="1946" customFormat="false" ht="15.75" hidden="false" customHeight="false" outlineLevel="0" collapsed="false"/>
    <row r="1947" customFormat="false" ht="15.75" hidden="false" customHeight="false" outlineLevel="0" collapsed="false"/>
    <row r="1948" customFormat="false" ht="15.75" hidden="false" customHeight="false" outlineLevel="0" collapsed="false"/>
    <row r="1949" customFormat="false" ht="15.75" hidden="false" customHeight="false" outlineLevel="0" collapsed="false"/>
    <row r="1950" customFormat="false" ht="15.75" hidden="false" customHeight="false" outlineLevel="0" collapsed="false"/>
    <row r="1951" customFormat="false" ht="15.75" hidden="false" customHeight="false" outlineLevel="0" collapsed="false"/>
    <row r="1952" customFormat="false" ht="15.75" hidden="false" customHeight="false" outlineLevel="0" collapsed="false"/>
    <row r="1953" customFormat="false" ht="15.75" hidden="false" customHeight="false" outlineLevel="0" collapsed="false"/>
    <row r="1954" customFormat="false" ht="15.75" hidden="false" customHeight="false" outlineLevel="0" collapsed="false"/>
    <row r="1955" customFormat="false" ht="15.75" hidden="false" customHeight="false" outlineLevel="0" collapsed="false"/>
    <row r="1956" customFormat="false" ht="15.75" hidden="false" customHeight="false" outlineLevel="0" collapsed="false"/>
    <row r="1957" customFormat="false" ht="15.75" hidden="false" customHeight="false" outlineLevel="0" collapsed="false"/>
    <row r="1958" customFormat="false" ht="15.75" hidden="false" customHeight="false" outlineLevel="0" collapsed="false"/>
    <row r="1959" customFormat="false" ht="15.75" hidden="false" customHeight="false" outlineLevel="0" collapsed="false"/>
    <row r="1960" customFormat="false" ht="15.75" hidden="false" customHeight="false" outlineLevel="0" collapsed="false"/>
    <row r="1961" customFormat="false" ht="15.75" hidden="false" customHeight="false" outlineLevel="0" collapsed="false"/>
    <row r="1962" customFormat="false" ht="15.75" hidden="false" customHeight="false" outlineLevel="0" collapsed="false"/>
    <row r="1963" customFormat="false" ht="15.75" hidden="false" customHeight="false" outlineLevel="0" collapsed="false"/>
    <row r="1964" customFormat="false" ht="15.75" hidden="false" customHeight="false" outlineLevel="0" collapsed="false"/>
    <row r="1965" customFormat="false" ht="15.75" hidden="false" customHeight="false" outlineLevel="0" collapsed="false"/>
    <row r="1966" customFormat="false" ht="15.75" hidden="false" customHeight="false" outlineLevel="0" collapsed="false"/>
    <row r="1967" customFormat="false" ht="15.75" hidden="false" customHeight="false" outlineLevel="0" collapsed="false"/>
    <row r="1968" customFormat="false" ht="15.75" hidden="false" customHeight="false" outlineLevel="0" collapsed="false"/>
    <row r="1969" customFormat="false" ht="15.75" hidden="false" customHeight="false" outlineLevel="0" collapsed="false"/>
    <row r="1970" customFormat="false" ht="15.75" hidden="false" customHeight="false" outlineLevel="0" collapsed="false"/>
    <row r="1971" customFormat="false" ht="15.75" hidden="false" customHeight="false" outlineLevel="0" collapsed="false"/>
    <row r="1972" customFormat="false" ht="15.75" hidden="false" customHeight="false" outlineLevel="0" collapsed="false"/>
    <row r="1973" customFormat="false" ht="15.75" hidden="false" customHeight="false" outlineLevel="0" collapsed="false"/>
    <row r="1974" customFormat="false" ht="15.75" hidden="false" customHeight="false" outlineLevel="0" collapsed="false"/>
    <row r="1975" customFormat="false" ht="15.75" hidden="false" customHeight="false" outlineLevel="0" collapsed="false"/>
    <row r="1976" customFormat="false" ht="15.75" hidden="false" customHeight="false" outlineLevel="0" collapsed="false"/>
    <row r="1977" customFormat="false" ht="15.75" hidden="false" customHeight="false" outlineLevel="0" collapsed="false"/>
    <row r="1978" customFormat="false" ht="15.75" hidden="false" customHeight="false" outlineLevel="0" collapsed="false"/>
    <row r="1979" customFormat="false" ht="15.75" hidden="false" customHeight="false" outlineLevel="0" collapsed="false"/>
    <row r="1980" customFormat="false" ht="15.75" hidden="false" customHeight="false" outlineLevel="0" collapsed="false"/>
    <row r="1981" customFormat="false" ht="15.75" hidden="false" customHeight="false" outlineLevel="0" collapsed="false"/>
    <row r="1982" customFormat="false" ht="15.75" hidden="false" customHeight="false" outlineLevel="0" collapsed="false"/>
    <row r="1983" customFormat="false" ht="15.75" hidden="false" customHeight="false" outlineLevel="0" collapsed="false"/>
    <row r="1984" customFormat="false" ht="15.75" hidden="false" customHeight="false" outlineLevel="0" collapsed="false"/>
    <row r="1985" customFormat="false" ht="15.75" hidden="false" customHeight="false" outlineLevel="0" collapsed="false"/>
    <row r="1986" customFormat="false" ht="15.75" hidden="false" customHeight="false" outlineLevel="0" collapsed="false"/>
    <row r="1987" customFormat="false" ht="15.75" hidden="false" customHeight="false" outlineLevel="0" collapsed="false"/>
    <row r="1988" customFormat="false" ht="15.75" hidden="false" customHeight="false" outlineLevel="0" collapsed="false"/>
    <row r="1989" customFormat="false" ht="15.75" hidden="false" customHeight="false" outlineLevel="0" collapsed="false"/>
    <row r="1990" customFormat="false" ht="15.75" hidden="false" customHeight="false" outlineLevel="0" collapsed="false"/>
    <row r="1991" customFormat="false" ht="15.75" hidden="false" customHeight="false" outlineLevel="0" collapsed="false"/>
    <row r="1992" customFormat="false" ht="15.75" hidden="false" customHeight="false" outlineLevel="0" collapsed="false"/>
    <row r="1993" customFormat="false" ht="15.75" hidden="false" customHeight="false" outlineLevel="0" collapsed="false"/>
    <row r="1994" customFormat="false" ht="15.75" hidden="false" customHeight="false" outlineLevel="0" collapsed="false"/>
    <row r="1995" customFormat="false" ht="15.75" hidden="false" customHeight="false" outlineLevel="0" collapsed="false"/>
    <row r="1996" customFormat="false" ht="15.75" hidden="false" customHeight="false" outlineLevel="0" collapsed="false"/>
    <row r="1997" customFormat="false" ht="15.75" hidden="false" customHeight="false" outlineLevel="0" collapsed="false"/>
    <row r="1998" customFormat="false" ht="15.75" hidden="false" customHeight="false" outlineLevel="0" collapsed="false"/>
    <row r="1999" customFormat="false" ht="15.75" hidden="false" customHeight="false" outlineLevel="0" collapsed="false"/>
    <row r="2000" customFormat="false" ht="15.75" hidden="false" customHeight="false" outlineLevel="0" collapsed="false"/>
    <row r="2001" customFormat="false" ht="15.75" hidden="false" customHeight="false" outlineLevel="0" collapsed="false"/>
    <row r="2002" customFormat="false" ht="15.75" hidden="false" customHeight="false" outlineLevel="0" collapsed="false"/>
    <row r="2003" customFormat="false" ht="15.75" hidden="false" customHeight="false" outlineLevel="0" collapsed="false"/>
    <row r="2004" customFormat="false" ht="15.75" hidden="false" customHeight="false" outlineLevel="0" collapsed="false"/>
    <row r="2005" customFormat="false" ht="15.75" hidden="false" customHeight="false" outlineLevel="0" collapsed="false"/>
    <row r="2006" customFormat="false" ht="15.75" hidden="false" customHeight="false" outlineLevel="0" collapsed="false"/>
    <row r="2007" customFormat="false" ht="15.75" hidden="false" customHeight="false" outlineLevel="0" collapsed="false"/>
    <row r="2008" customFormat="false" ht="15.75" hidden="false" customHeight="false" outlineLevel="0" collapsed="false"/>
    <row r="2009" customFormat="false" ht="15.75" hidden="false" customHeight="false" outlineLevel="0" collapsed="false"/>
    <row r="2010" customFormat="false" ht="15.75" hidden="false" customHeight="false" outlineLevel="0" collapsed="false"/>
    <row r="2011" customFormat="false" ht="15.75" hidden="false" customHeight="false" outlineLevel="0" collapsed="false"/>
    <row r="2012" customFormat="false" ht="15.75" hidden="false" customHeight="false" outlineLevel="0" collapsed="false"/>
    <row r="2013" customFormat="false" ht="15.75" hidden="false" customHeight="false" outlineLevel="0" collapsed="false"/>
    <row r="2014" customFormat="false" ht="15.75" hidden="false" customHeight="false" outlineLevel="0" collapsed="false"/>
    <row r="2015" customFormat="false" ht="15.75" hidden="false" customHeight="false" outlineLevel="0" collapsed="false"/>
    <row r="2016" customFormat="false" ht="15.75" hidden="false" customHeight="false" outlineLevel="0" collapsed="false"/>
    <row r="2017" customFormat="false" ht="15.75" hidden="false" customHeight="false" outlineLevel="0" collapsed="false"/>
    <row r="2018" customFormat="false" ht="15.75" hidden="false" customHeight="false" outlineLevel="0" collapsed="false"/>
    <row r="2019" customFormat="false" ht="15.75" hidden="false" customHeight="false" outlineLevel="0" collapsed="false"/>
    <row r="2020" customFormat="false" ht="15.75" hidden="false" customHeight="false" outlineLevel="0" collapsed="false"/>
    <row r="2021" customFormat="false" ht="15.75" hidden="false" customHeight="false" outlineLevel="0" collapsed="false"/>
    <row r="2022" customFormat="false" ht="15.75" hidden="false" customHeight="false" outlineLevel="0" collapsed="false"/>
    <row r="2023" customFormat="false" ht="15.75" hidden="false" customHeight="false" outlineLevel="0" collapsed="false"/>
    <row r="2024" customFormat="false" ht="15.75" hidden="false" customHeight="false" outlineLevel="0" collapsed="false"/>
    <row r="2025" customFormat="false" ht="15.75" hidden="false" customHeight="false" outlineLevel="0" collapsed="false"/>
    <row r="2026" customFormat="false" ht="15.75" hidden="false" customHeight="false" outlineLevel="0" collapsed="false"/>
    <row r="2027" customFormat="false" ht="15.75" hidden="false" customHeight="false" outlineLevel="0" collapsed="false"/>
    <row r="2028" customFormat="false" ht="15.75" hidden="false" customHeight="false" outlineLevel="0" collapsed="false"/>
    <row r="2029" customFormat="false" ht="15.75" hidden="false" customHeight="false" outlineLevel="0" collapsed="false"/>
    <row r="2030" customFormat="false" ht="15.75" hidden="false" customHeight="false" outlineLevel="0" collapsed="false"/>
    <row r="2031" customFormat="false" ht="15.75" hidden="false" customHeight="false" outlineLevel="0" collapsed="false"/>
    <row r="2032" customFormat="false" ht="15.75" hidden="false" customHeight="false" outlineLevel="0" collapsed="false"/>
    <row r="2033" customFormat="false" ht="15.75" hidden="false" customHeight="false" outlineLevel="0" collapsed="false"/>
    <row r="2034" customFormat="false" ht="15.75" hidden="false" customHeight="false" outlineLevel="0" collapsed="false"/>
    <row r="2035" customFormat="false" ht="15.75" hidden="false" customHeight="false" outlineLevel="0" collapsed="false"/>
    <row r="2036" customFormat="false" ht="15.75" hidden="false" customHeight="false" outlineLevel="0" collapsed="false"/>
    <row r="2037" customFormat="false" ht="15.75" hidden="false" customHeight="false" outlineLevel="0" collapsed="false"/>
    <row r="2038" customFormat="false" ht="15.75" hidden="false" customHeight="false" outlineLevel="0" collapsed="false"/>
    <row r="2039" customFormat="false" ht="15.75" hidden="false" customHeight="false" outlineLevel="0" collapsed="false"/>
    <row r="2040" customFormat="false" ht="15.75" hidden="false" customHeight="false" outlineLevel="0" collapsed="false"/>
    <row r="2041" customFormat="false" ht="15.75" hidden="false" customHeight="false" outlineLevel="0" collapsed="false"/>
    <row r="2042" customFormat="false" ht="15.75" hidden="false" customHeight="false" outlineLevel="0" collapsed="false"/>
    <row r="2043" customFormat="false" ht="15.75" hidden="false" customHeight="false" outlineLevel="0" collapsed="false"/>
    <row r="2044" customFormat="false" ht="15.75" hidden="false" customHeight="false" outlineLevel="0" collapsed="false"/>
    <row r="2045" customFormat="false" ht="15.75" hidden="false" customHeight="false" outlineLevel="0" collapsed="false"/>
    <row r="2046" customFormat="false" ht="15.75" hidden="false" customHeight="false" outlineLevel="0" collapsed="false"/>
    <row r="2047" customFormat="false" ht="15.75" hidden="false" customHeight="false" outlineLevel="0" collapsed="false"/>
    <row r="2048" customFormat="false" ht="15.75" hidden="false" customHeight="false" outlineLevel="0" collapsed="false"/>
    <row r="2049" customFormat="false" ht="15.75" hidden="false" customHeight="false" outlineLevel="0" collapsed="false"/>
    <row r="2050" customFormat="false" ht="15.75" hidden="false" customHeight="false" outlineLevel="0" collapsed="false"/>
    <row r="2051" customFormat="false" ht="15.75" hidden="false" customHeight="false" outlineLevel="0" collapsed="false"/>
    <row r="2052" customFormat="false" ht="15.75" hidden="false" customHeight="false" outlineLevel="0" collapsed="false"/>
    <row r="2053" customFormat="false" ht="15.75" hidden="false" customHeight="false" outlineLevel="0" collapsed="false"/>
    <row r="2054" customFormat="false" ht="15.75" hidden="false" customHeight="false" outlineLevel="0" collapsed="false"/>
    <row r="2055" customFormat="false" ht="15.75" hidden="false" customHeight="false" outlineLevel="0" collapsed="false"/>
    <row r="2056" customFormat="false" ht="15.75" hidden="false" customHeight="false" outlineLevel="0" collapsed="false"/>
    <row r="2057" customFormat="false" ht="15.75" hidden="false" customHeight="false" outlineLevel="0" collapsed="false"/>
    <row r="2058" customFormat="false" ht="15.75" hidden="false" customHeight="false" outlineLevel="0" collapsed="false"/>
    <row r="2059" customFormat="false" ht="15.75" hidden="false" customHeight="false" outlineLevel="0" collapsed="false"/>
    <row r="2060" customFormat="false" ht="15.75" hidden="false" customHeight="false" outlineLevel="0" collapsed="false"/>
    <row r="2061" customFormat="false" ht="15.75" hidden="false" customHeight="false" outlineLevel="0" collapsed="false"/>
    <row r="2062" customFormat="false" ht="15.75" hidden="false" customHeight="false" outlineLevel="0" collapsed="false"/>
    <row r="2063" customFormat="false" ht="15.75" hidden="false" customHeight="false" outlineLevel="0" collapsed="false"/>
    <row r="2064" customFormat="false" ht="15.75" hidden="false" customHeight="false" outlineLevel="0" collapsed="false"/>
    <row r="2065" customFormat="false" ht="15.75" hidden="false" customHeight="false" outlineLevel="0" collapsed="false"/>
    <row r="2066" customFormat="false" ht="15.75" hidden="false" customHeight="false" outlineLevel="0" collapsed="false"/>
    <row r="2067" customFormat="false" ht="15.75" hidden="false" customHeight="false" outlineLevel="0" collapsed="false"/>
    <row r="2068" customFormat="false" ht="15.75" hidden="false" customHeight="false" outlineLevel="0" collapsed="false"/>
    <row r="2069" customFormat="false" ht="15.75" hidden="false" customHeight="false" outlineLevel="0" collapsed="false"/>
    <row r="2070" customFormat="false" ht="15.75" hidden="false" customHeight="false" outlineLevel="0" collapsed="false"/>
    <row r="2071" customFormat="false" ht="15.75" hidden="false" customHeight="false" outlineLevel="0" collapsed="false"/>
    <row r="2072" customFormat="false" ht="15.75" hidden="false" customHeight="false" outlineLevel="0" collapsed="false"/>
    <row r="2073" customFormat="false" ht="15.75" hidden="false" customHeight="false" outlineLevel="0" collapsed="false"/>
    <row r="2074" customFormat="false" ht="15.75" hidden="false" customHeight="false" outlineLevel="0" collapsed="false"/>
    <row r="2075" customFormat="false" ht="15.75" hidden="false" customHeight="false" outlineLevel="0" collapsed="false"/>
    <row r="2076" customFormat="false" ht="15.75" hidden="false" customHeight="false" outlineLevel="0" collapsed="false"/>
    <row r="2077" customFormat="false" ht="15.75" hidden="false" customHeight="false" outlineLevel="0" collapsed="false"/>
    <row r="2078" customFormat="false" ht="15.75" hidden="false" customHeight="false" outlineLevel="0" collapsed="false"/>
    <row r="2079" customFormat="false" ht="15.75" hidden="false" customHeight="false" outlineLevel="0" collapsed="false"/>
    <row r="2080" customFormat="false" ht="15.75" hidden="false" customHeight="false" outlineLevel="0" collapsed="false"/>
    <row r="2081" customFormat="false" ht="15.75" hidden="false" customHeight="false" outlineLevel="0" collapsed="false"/>
    <row r="2082" customFormat="false" ht="15.75" hidden="false" customHeight="false" outlineLevel="0" collapsed="false"/>
    <row r="2083" customFormat="false" ht="15.75" hidden="false" customHeight="false" outlineLevel="0" collapsed="false"/>
    <row r="2084" customFormat="false" ht="15.75" hidden="false" customHeight="false" outlineLevel="0" collapsed="false"/>
    <row r="2085" customFormat="false" ht="15.75" hidden="false" customHeight="false" outlineLevel="0" collapsed="false"/>
    <row r="2086" customFormat="false" ht="15.75" hidden="false" customHeight="false" outlineLevel="0" collapsed="false"/>
    <row r="2087" customFormat="false" ht="15.75" hidden="false" customHeight="false" outlineLevel="0" collapsed="false"/>
    <row r="2088" customFormat="false" ht="15.75" hidden="false" customHeight="false" outlineLevel="0" collapsed="false"/>
    <row r="2089" customFormat="false" ht="15.75" hidden="false" customHeight="false" outlineLevel="0" collapsed="false"/>
    <row r="2090" customFormat="false" ht="15.75" hidden="false" customHeight="false" outlineLevel="0" collapsed="false"/>
    <row r="2091" customFormat="false" ht="15.75" hidden="false" customHeight="false" outlineLevel="0" collapsed="false"/>
    <row r="2092" customFormat="false" ht="15.75" hidden="false" customHeight="false" outlineLevel="0" collapsed="false"/>
    <row r="2093" customFormat="false" ht="15.75" hidden="false" customHeight="false" outlineLevel="0" collapsed="false"/>
    <row r="2094" customFormat="false" ht="15.75" hidden="false" customHeight="false" outlineLevel="0" collapsed="false"/>
    <row r="2095" customFormat="false" ht="15.75" hidden="false" customHeight="false" outlineLevel="0" collapsed="false"/>
    <row r="2096" customFormat="false" ht="15.75" hidden="false" customHeight="false" outlineLevel="0" collapsed="false"/>
    <row r="2097" customFormat="false" ht="15.75" hidden="false" customHeight="false" outlineLevel="0" collapsed="false"/>
    <row r="2098" customFormat="false" ht="15.75" hidden="false" customHeight="false" outlineLevel="0" collapsed="false"/>
    <row r="2099" customFormat="false" ht="15.75" hidden="false" customHeight="false" outlineLevel="0" collapsed="false"/>
    <row r="2100" customFormat="false" ht="15.75" hidden="false" customHeight="false" outlineLevel="0" collapsed="false"/>
    <row r="2101" customFormat="false" ht="15.75" hidden="false" customHeight="false" outlineLevel="0" collapsed="false"/>
    <row r="2102" customFormat="false" ht="15.75" hidden="false" customHeight="false" outlineLevel="0" collapsed="false"/>
    <row r="2103" customFormat="false" ht="15.75" hidden="false" customHeight="false" outlineLevel="0" collapsed="false"/>
    <row r="2104" customFormat="false" ht="15.75" hidden="false" customHeight="false" outlineLevel="0" collapsed="false"/>
    <row r="2105" customFormat="false" ht="15.75" hidden="false" customHeight="false" outlineLevel="0" collapsed="false"/>
    <row r="2106" customFormat="false" ht="15.75" hidden="false" customHeight="false" outlineLevel="0" collapsed="false"/>
    <row r="2107" customFormat="false" ht="15.75" hidden="false" customHeight="false" outlineLevel="0" collapsed="false"/>
    <row r="2108" customFormat="false" ht="15.75" hidden="false" customHeight="false" outlineLevel="0" collapsed="false"/>
    <row r="2109" customFormat="false" ht="15.75" hidden="false" customHeight="false" outlineLevel="0" collapsed="false"/>
    <row r="2110" customFormat="false" ht="15.75" hidden="false" customHeight="false" outlineLevel="0" collapsed="false"/>
    <row r="2111" customFormat="false" ht="15.75" hidden="false" customHeight="false" outlineLevel="0" collapsed="false"/>
    <row r="2112" customFormat="false" ht="15.75" hidden="false" customHeight="false" outlineLevel="0" collapsed="false"/>
    <row r="2113" customFormat="false" ht="15.75" hidden="false" customHeight="false" outlineLevel="0" collapsed="false"/>
    <row r="2114" customFormat="false" ht="15.75" hidden="false" customHeight="false" outlineLevel="0" collapsed="false"/>
    <row r="2115" customFormat="false" ht="15.75" hidden="false" customHeight="false" outlineLevel="0" collapsed="false"/>
    <row r="2116" customFormat="false" ht="15.75" hidden="false" customHeight="false" outlineLevel="0" collapsed="false"/>
    <row r="2117" customFormat="false" ht="15.75" hidden="false" customHeight="false" outlineLevel="0" collapsed="false"/>
    <row r="2118" customFormat="false" ht="15.75" hidden="false" customHeight="false" outlineLevel="0" collapsed="false"/>
    <row r="2119" customFormat="false" ht="15.75" hidden="false" customHeight="false" outlineLevel="0" collapsed="false"/>
    <row r="2120" customFormat="false" ht="15.75" hidden="false" customHeight="false" outlineLevel="0" collapsed="false"/>
    <row r="2121" customFormat="false" ht="15.75" hidden="false" customHeight="false" outlineLevel="0" collapsed="false"/>
    <row r="2122" customFormat="false" ht="15.75" hidden="false" customHeight="false" outlineLevel="0" collapsed="false"/>
    <row r="2123" customFormat="false" ht="15.75" hidden="false" customHeight="false" outlineLevel="0" collapsed="false"/>
    <row r="2124" customFormat="false" ht="15.75" hidden="false" customHeight="false" outlineLevel="0" collapsed="false"/>
    <row r="2125" customFormat="false" ht="15.75" hidden="false" customHeight="false" outlineLevel="0" collapsed="false"/>
    <row r="2126" customFormat="false" ht="15.75" hidden="false" customHeight="false" outlineLevel="0" collapsed="false"/>
    <row r="2127" customFormat="false" ht="15.75" hidden="false" customHeight="false" outlineLevel="0" collapsed="false"/>
    <row r="2128" customFormat="false" ht="15.75" hidden="false" customHeight="false" outlineLevel="0" collapsed="false"/>
    <row r="2129" customFormat="false" ht="15.75" hidden="false" customHeight="false" outlineLevel="0" collapsed="false"/>
    <row r="2130" customFormat="false" ht="15.75" hidden="false" customHeight="false" outlineLevel="0" collapsed="false"/>
    <row r="2131" customFormat="false" ht="15.75" hidden="false" customHeight="false" outlineLevel="0" collapsed="false"/>
    <row r="2132" customFormat="false" ht="15.75" hidden="false" customHeight="false" outlineLevel="0" collapsed="false"/>
    <row r="2133" customFormat="false" ht="15.75" hidden="false" customHeight="false" outlineLevel="0" collapsed="false"/>
    <row r="2134" customFormat="false" ht="15.75" hidden="false" customHeight="false" outlineLevel="0" collapsed="false"/>
    <row r="2135" customFormat="false" ht="15.75" hidden="false" customHeight="false" outlineLevel="0" collapsed="false"/>
    <row r="2136" customFormat="false" ht="15.75" hidden="false" customHeight="false" outlineLevel="0" collapsed="false"/>
    <row r="2137" customFormat="false" ht="15.75" hidden="false" customHeight="false" outlineLevel="0" collapsed="false"/>
    <row r="2138" customFormat="false" ht="15.75" hidden="false" customHeight="false" outlineLevel="0" collapsed="false"/>
    <row r="2139" customFormat="false" ht="15.75" hidden="false" customHeight="false" outlineLevel="0" collapsed="false"/>
    <row r="2140" customFormat="false" ht="15.75" hidden="false" customHeight="false" outlineLevel="0" collapsed="false"/>
    <row r="2141" customFormat="false" ht="15.75" hidden="false" customHeight="false" outlineLevel="0" collapsed="false"/>
    <row r="2142" customFormat="false" ht="15.75" hidden="false" customHeight="false" outlineLevel="0" collapsed="false"/>
    <row r="2143" customFormat="false" ht="15.75" hidden="false" customHeight="false" outlineLevel="0" collapsed="false"/>
    <row r="2144" customFormat="false" ht="15.75" hidden="false" customHeight="false" outlineLevel="0" collapsed="false"/>
    <row r="2145" customFormat="false" ht="15.75" hidden="false" customHeight="false" outlineLevel="0" collapsed="false"/>
    <row r="2146" customFormat="false" ht="15.75" hidden="false" customHeight="false" outlineLevel="0" collapsed="false"/>
    <row r="2147" customFormat="false" ht="15.75" hidden="false" customHeight="false" outlineLevel="0" collapsed="false"/>
    <row r="2148" customFormat="false" ht="15.75" hidden="false" customHeight="false" outlineLevel="0" collapsed="false"/>
    <row r="2149" customFormat="false" ht="15.75" hidden="false" customHeight="false" outlineLevel="0" collapsed="false"/>
    <row r="2150" customFormat="false" ht="15.75" hidden="false" customHeight="false" outlineLevel="0" collapsed="false"/>
    <row r="2151" customFormat="false" ht="15.75" hidden="false" customHeight="false" outlineLevel="0" collapsed="false"/>
    <row r="2152" customFormat="false" ht="15.75" hidden="false" customHeight="false" outlineLevel="0" collapsed="false"/>
    <row r="2153" customFormat="false" ht="15.75" hidden="false" customHeight="false" outlineLevel="0" collapsed="false"/>
    <row r="2154" customFormat="false" ht="15.75" hidden="false" customHeight="false" outlineLevel="0" collapsed="false"/>
    <row r="2155" customFormat="false" ht="15.75" hidden="false" customHeight="false" outlineLevel="0" collapsed="false"/>
    <row r="2156" customFormat="false" ht="15.75" hidden="false" customHeight="false" outlineLevel="0" collapsed="false"/>
    <row r="2157" customFormat="false" ht="15.75" hidden="false" customHeight="false" outlineLevel="0" collapsed="false"/>
    <row r="2158" customFormat="false" ht="15.75" hidden="false" customHeight="false" outlineLevel="0" collapsed="false"/>
    <row r="2159" customFormat="false" ht="15.75" hidden="false" customHeight="false" outlineLevel="0" collapsed="false"/>
    <row r="2160" customFormat="false" ht="15.75" hidden="false" customHeight="false" outlineLevel="0" collapsed="false"/>
    <row r="2161" customFormat="false" ht="15.75" hidden="false" customHeight="false" outlineLevel="0" collapsed="false"/>
    <row r="2162" customFormat="false" ht="15.75" hidden="false" customHeight="false" outlineLevel="0" collapsed="false"/>
    <row r="2163" customFormat="false" ht="15.75" hidden="false" customHeight="false" outlineLevel="0" collapsed="false"/>
    <row r="2164" customFormat="false" ht="15.75" hidden="false" customHeight="false" outlineLevel="0" collapsed="false"/>
    <row r="2165" customFormat="false" ht="15.75" hidden="false" customHeight="false" outlineLevel="0" collapsed="false"/>
    <row r="2166" customFormat="false" ht="15.75" hidden="false" customHeight="false" outlineLevel="0" collapsed="false"/>
    <row r="2167" customFormat="false" ht="15.75" hidden="false" customHeight="false" outlineLevel="0" collapsed="false"/>
    <row r="2168" customFormat="false" ht="15.75" hidden="false" customHeight="false" outlineLevel="0" collapsed="false"/>
    <row r="2169" customFormat="false" ht="15.75" hidden="false" customHeight="false" outlineLevel="0" collapsed="false"/>
    <row r="2170" customFormat="false" ht="15.75" hidden="false" customHeight="false" outlineLevel="0" collapsed="false"/>
    <row r="2171" customFormat="false" ht="15.75" hidden="false" customHeight="false" outlineLevel="0" collapsed="false"/>
    <row r="2172" customFormat="false" ht="15.75" hidden="false" customHeight="false" outlineLevel="0" collapsed="false"/>
    <row r="2173" customFormat="false" ht="15.75" hidden="false" customHeight="false" outlineLevel="0" collapsed="false"/>
    <row r="2174" customFormat="false" ht="15.75" hidden="false" customHeight="false" outlineLevel="0" collapsed="false"/>
    <row r="2175" customFormat="false" ht="15.75" hidden="false" customHeight="false" outlineLevel="0" collapsed="false"/>
    <row r="2176" customFormat="false" ht="15.75" hidden="false" customHeight="false" outlineLevel="0" collapsed="false"/>
    <row r="2177" customFormat="false" ht="15.75" hidden="false" customHeight="false" outlineLevel="0" collapsed="false"/>
    <row r="2178" customFormat="false" ht="15.75" hidden="false" customHeight="false" outlineLevel="0" collapsed="false"/>
    <row r="2179" customFormat="false" ht="15.75" hidden="false" customHeight="false" outlineLevel="0" collapsed="false"/>
    <row r="2180" customFormat="false" ht="15.75" hidden="false" customHeight="false" outlineLevel="0" collapsed="false"/>
    <row r="2181" customFormat="false" ht="15.75" hidden="false" customHeight="false" outlineLevel="0" collapsed="false"/>
    <row r="2182" customFormat="false" ht="15.75" hidden="false" customHeight="false" outlineLevel="0" collapsed="false"/>
    <row r="2183" customFormat="false" ht="15.75" hidden="false" customHeight="false" outlineLevel="0" collapsed="false"/>
    <row r="2184" customFormat="false" ht="15.75" hidden="false" customHeight="false" outlineLevel="0" collapsed="false"/>
    <row r="2185" customFormat="false" ht="15.75" hidden="false" customHeight="false" outlineLevel="0" collapsed="false"/>
    <row r="2186" customFormat="false" ht="15.75" hidden="false" customHeight="false" outlineLevel="0" collapsed="false"/>
    <row r="2187" customFormat="false" ht="15.75" hidden="false" customHeight="false" outlineLevel="0" collapsed="false"/>
    <row r="2188" customFormat="false" ht="15.75" hidden="false" customHeight="false" outlineLevel="0" collapsed="false"/>
    <row r="2189" customFormat="false" ht="15.75" hidden="false" customHeight="false" outlineLevel="0" collapsed="false"/>
    <row r="2190" customFormat="false" ht="15.75" hidden="false" customHeight="false" outlineLevel="0" collapsed="false"/>
    <row r="2191" customFormat="false" ht="15.75" hidden="false" customHeight="false" outlineLevel="0" collapsed="false"/>
    <row r="2192" customFormat="false" ht="15.75" hidden="false" customHeight="false" outlineLevel="0" collapsed="false"/>
    <row r="2193" customFormat="false" ht="15.75" hidden="false" customHeight="false" outlineLevel="0" collapsed="false"/>
    <row r="2194" customFormat="false" ht="15.75" hidden="false" customHeight="false" outlineLevel="0" collapsed="false"/>
    <row r="2195" customFormat="false" ht="15.75" hidden="false" customHeight="false" outlineLevel="0" collapsed="false"/>
    <row r="2196" customFormat="false" ht="15.75" hidden="false" customHeight="false" outlineLevel="0" collapsed="false"/>
    <row r="2197" customFormat="false" ht="15.75" hidden="false" customHeight="false" outlineLevel="0" collapsed="false"/>
    <row r="2198" customFormat="false" ht="15.75" hidden="false" customHeight="false" outlineLevel="0" collapsed="false"/>
    <row r="2199" customFormat="false" ht="15.75" hidden="false" customHeight="false" outlineLevel="0" collapsed="false"/>
    <row r="2200" customFormat="false" ht="15.75" hidden="false" customHeight="false" outlineLevel="0" collapsed="false"/>
    <row r="2201" customFormat="false" ht="15.75" hidden="false" customHeight="false" outlineLevel="0" collapsed="false"/>
    <row r="2202" customFormat="false" ht="15.75" hidden="false" customHeight="false" outlineLevel="0" collapsed="false"/>
    <row r="2203" customFormat="false" ht="15.75" hidden="false" customHeight="false" outlineLevel="0" collapsed="false"/>
    <row r="2204" customFormat="false" ht="15.75" hidden="false" customHeight="false" outlineLevel="0" collapsed="false"/>
    <row r="2205" customFormat="false" ht="15.75" hidden="false" customHeight="false" outlineLevel="0" collapsed="false"/>
    <row r="2206" customFormat="false" ht="15.75" hidden="false" customHeight="false" outlineLevel="0" collapsed="false"/>
    <row r="2207" customFormat="false" ht="15.75" hidden="false" customHeight="false" outlineLevel="0" collapsed="false"/>
    <row r="2208" customFormat="false" ht="15.75" hidden="false" customHeight="false" outlineLevel="0" collapsed="false"/>
    <row r="2209" customFormat="false" ht="15.75" hidden="false" customHeight="false" outlineLevel="0" collapsed="false"/>
    <row r="2210" customFormat="false" ht="15.75" hidden="false" customHeight="false" outlineLevel="0" collapsed="false"/>
    <row r="2211" customFormat="false" ht="15.75" hidden="false" customHeight="false" outlineLevel="0" collapsed="false"/>
    <row r="2212" customFormat="false" ht="15.75" hidden="false" customHeight="false" outlineLevel="0" collapsed="false"/>
    <row r="2213" customFormat="false" ht="15.75" hidden="false" customHeight="false" outlineLevel="0" collapsed="false"/>
    <row r="2214" customFormat="false" ht="15.75" hidden="false" customHeight="false" outlineLevel="0" collapsed="false"/>
    <row r="2215" customFormat="false" ht="15.75" hidden="false" customHeight="false" outlineLevel="0" collapsed="false"/>
    <row r="2216" customFormat="false" ht="15.75" hidden="false" customHeight="false" outlineLevel="0" collapsed="false"/>
    <row r="2217" customFormat="false" ht="15.75" hidden="false" customHeight="false" outlineLevel="0" collapsed="false"/>
    <row r="2218" customFormat="false" ht="15.75" hidden="false" customHeight="false" outlineLevel="0" collapsed="false"/>
    <row r="2219" customFormat="false" ht="15.75" hidden="false" customHeight="false" outlineLevel="0" collapsed="false"/>
    <row r="2220" customFormat="false" ht="15.75" hidden="false" customHeight="false" outlineLevel="0" collapsed="false"/>
    <row r="2221" customFormat="false" ht="15.75" hidden="false" customHeight="false" outlineLevel="0" collapsed="false"/>
    <row r="2222" customFormat="false" ht="15.75" hidden="false" customHeight="false" outlineLevel="0" collapsed="false"/>
    <row r="2223" customFormat="false" ht="15.75" hidden="false" customHeight="false" outlineLevel="0" collapsed="false"/>
    <row r="2224" customFormat="false" ht="15.75" hidden="false" customHeight="false" outlineLevel="0" collapsed="false"/>
    <row r="2225" customFormat="false" ht="15.75" hidden="false" customHeight="false" outlineLevel="0" collapsed="false"/>
    <row r="2226" customFormat="false" ht="15.75" hidden="false" customHeight="false" outlineLevel="0" collapsed="false"/>
    <row r="2227" customFormat="false" ht="15.75" hidden="false" customHeight="false" outlineLevel="0" collapsed="false"/>
    <row r="2228" customFormat="false" ht="15.75" hidden="false" customHeight="false" outlineLevel="0" collapsed="false"/>
    <row r="2229" customFormat="false" ht="15.75" hidden="false" customHeight="false" outlineLevel="0" collapsed="false"/>
    <row r="2230" customFormat="false" ht="15.75" hidden="false" customHeight="false" outlineLevel="0" collapsed="false"/>
    <row r="2231" customFormat="false" ht="15.75" hidden="false" customHeight="false" outlineLevel="0" collapsed="false"/>
    <row r="2232" customFormat="false" ht="15.75" hidden="false" customHeight="false" outlineLevel="0" collapsed="false"/>
    <row r="2233" customFormat="false" ht="15.75" hidden="false" customHeight="false" outlineLevel="0" collapsed="false"/>
    <row r="2234" customFormat="false" ht="15.75" hidden="false" customHeight="false" outlineLevel="0" collapsed="false"/>
    <row r="2235" customFormat="false" ht="15.75" hidden="false" customHeight="false" outlineLevel="0" collapsed="false"/>
    <row r="2236" customFormat="false" ht="15.75" hidden="false" customHeight="false" outlineLevel="0" collapsed="false"/>
    <row r="2237" customFormat="false" ht="15.75" hidden="false" customHeight="false" outlineLevel="0" collapsed="false"/>
    <row r="2238" customFormat="false" ht="15.75" hidden="false" customHeight="false" outlineLevel="0" collapsed="false"/>
    <row r="2239" customFormat="false" ht="15.75" hidden="false" customHeight="false" outlineLevel="0" collapsed="false"/>
    <row r="2240" customFormat="false" ht="15.75" hidden="false" customHeight="false" outlineLevel="0" collapsed="false"/>
    <row r="2241" customFormat="false" ht="15.75" hidden="false" customHeight="false" outlineLevel="0" collapsed="false"/>
    <row r="2242" customFormat="false" ht="15.75" hidden="false" customHeight="false" outlineLevel="0" collapsed="false"/>
    <row r="2243" customFormat="false" ht="15.75" hidden="false" customHeight="false" outlineLevel="0" collapsed="false"/>
    <row r="2244" customFormat="false" ht="15.75" hidden="false" customHeight="false" outlineLevel="0" collapsed="false"/>
    <row r="2245" customFormat="false" ht="15.75" hidden="false" customHeight="false" outlineLevel="0" collapsed="false"/>
    <row r="2246" customFormat="false" ht="15.75" hidden="false" customHeight="false" outlineLevel="0" collapsed="false"/>
    <row r="2247" customFormat="false" ht="15.75" hidden="false" customHeight="false" outlineLevel="0" collapsed="false"/>
    <row r="2248" customFormat="false" ht="15.75" hidden="false" customHeight="false" outlineLevel="0" collapsed="false"/>
    <row r="2249" customFormat="false" ht="15.75" hidden="false" customHeight="false" outlineLevel="0" collapsed="false"/>
    <row r="2250" customFormat="false" ht="15.75" hidden="false" customHeight="false" outlineLevel="0" collapsed="false"/>
    <row r="2251" customFormat="false" ht="15.75" hidden="false" customHeight="false" outlineLevel="0" collapsed="false"/>
    <row r="2252" customFormat="false" ht="15.75" hidden="false" customHeight="false" outlineLevel="0" collapsed="false"/>
    <row r="2253" customFormat="false" ht="15.75" hidden="false" customHeight="false" outlineLevel="0" collapsed="false"/>
    <row r="2254" customFormat="false" ht="15.75" hidden="false" customHeight="false" outlineLevel="0" collapsed="false"/>
    <row r="2255" customFormat="false" ht="15.75" hidden="false" customHeight="false" outlineLevel="0" collapsed="false"/>
    <row r="2256" customFormat="false" ht="15.75" hidden="false" customHeight="false" outlineLevel="0" collapsed="false"/>
    <row r="2257" customFormat="false" ht="15.75" hidden="false" customHeight="false" outlineLevel="0" collapsed="false"/>
    <row r="2258" customFormat="false" ht="15.75" hidden="false" customHeight="false" outlineLevel="0" collapsed="false"/>
    <row r="2259" customFormat="false" ht="15.75" hidden="false" customHeight="false" outlineLevel="0" collapsed="false"/>
    <row r="2260" customFormat="false" ht="15.75" hidden="false" customHeight="false" outlineLevel="0" collapsed="false"/>
    <row r="2261" customFormat="false" ht="15.75" hidden="false" customHeight="false" outlineLevel="0" collapsed="false"/>
    <row r="2262" customFormat="false" ht="15.75" hidden="false" customHeight="false" outlineLevel="0" collapsed="false"/>
    <row r="2263" customFormat="false" ht="15.75" hidden="false" customHeight="false" outlineLevel="0" collapsed="false"/>
    <row r="2264" customFormat="false" ht="15.75" hidden="false" customHeight="false" outlineLevel="0" collapsed="false"/>
    <row r="2265" customFormat="false" ht="15.75" hidden="false" customHeight="false" outlineLevel="0" collapsed="false"/>
    <row r="2266" customFormat="false" ht="15.75" hidden="false" customHeight="false" outlineLevel="0" collapsed="false"/>
    <row r="2267" customFormat="false" ht="15.75" hidden="false" customHeight="false" outlineLevel="0" collapsed="false"/>
    <row r="2268" customFormat="false" ht="15.75" hidden="false" customHeight="false" outlineLevel="0" collapsed="false"/>
    <row r="2269" customFormat="false" ht="15.75" hidden="false" customHeight="false" outlineLevel="0" collapsed="false"/>
    <row r="2270" customFormat="false" ht="15.75" hidden="false" customHeight="false" outlineLevel="0" collapsed="false"/>
    <row r="2271" customFormat="false" ht="15.75" hidden="false" customHeight="false" outlineLevel="0" collapsed="false"/>
    <row r="2272" customFormat="false" ht="15.75" hidden="false" customHeight="false" outlineLevel="0" collapsed="false"/>
    <row r="2273" customFormat="false" ht="15.75" hidden="false" customHeight="false" outlineLevel="0" collapsed="false"/>
    <row r="2274" customFormat="false" ht="15.75" hidden="false" customHeight="false" outlineLevel="0" collapsed="false"/>
    <row r="2275" customFormat="false" ht="15.75" hidden="false" customHeight="false" outlineLevel="0" collapsed="false"/>
    <row r="2276" customFormat="false" ht="15.75" hidden="false" customHeight="false" outlineLevel="0" collapsed="false"/>
    <row r="2277" customFormat="false" ht="15.75" hidden="false" customHeight="false" outlineLevel="0" collapsed="false"/>
    <row r="2278" customFormat="false" ht="15.75" hidden="false" customHeight="false" outlineLevel="0" collapsed="false"/>
    <row r="2279" customFormat="false" ht="15.75" hidden="false" customHeight="false" outlineLevel="0" collapsed="false"/>
    <row r="2280" customFormat="false" ht="15.75" hidden="false" customHeight="false" outlineLevel="0" collapsed="false"/>
    <row r="2281" customFormat="false" ht="15.75" hidden="false" customHeight="false" outlineLevel="0" collapsed="false"/>
    <row r="2282" customFormat="false" ht="15.75" hidden="false" customHeight="false" outlineLevel="0" collapsed="false"/>
    <row r="2283" customFormat="false" ht="15.75" hidden="false" customHeight="false" outlineLevel="0" collapsed="false"/>
    <row r="2284" customFormat="false" ht="15.75" hidden="false" customHeight="false" outlineLevel="0" collapsed="false"/>
    <row r="2285" customFormat="false" ht="15.75" hidden="false" customHeight="false" outlineLevel="0" collapsed="false"/>
    <row r="2286" customFormat="false" ht="15.75" hidden="false" customHeight="false" outlineLevel="0" collapsed="false"/>
    <row r="2287" customFormat="false" ht="15.75" hidden="false" customHeight="false" outlineLevel="0" collapsed="false"/>
    <row r="2288" customFormat="false" ht="15.75" hidden="false" customHeight="false" outlineLevel="0" collapsed="false"/>
    <row r="2289" customFormat="false" ht="15.75" hidden="false" customHeight="false" outlineLevel="0" collapsed="false"/>
    <row r="2290" customFormat="false" ht="15.75" hidden="false" customHeight="false" outlineLevel="0" collapsed="false"/>
    <row r="2291" customFormat="false" ht="15.75" hidden="false" customHeight="false" outlineLevel="0" collapsed="false"/>
    <row r="2292" customFormat="false" ht="15.75" hidden="false" customHeight="false" outlineLevel="0" collapsed="false"/>
    <row r="2293" customFormat="false" ht="15.75" hidden="false" customHeight="false" outlineLevel="0" collapsed="false"/>
    <row r="2294" customFormat="false" ht="15.75" hidden="false" customHeight="false" outlineLevel="0" collapsed="false"/>
    <row r="2295" customFormat="false" ht="15.75" hidden="false" customHeight="false" outlineLevel="0" collapsed="false"/>
    <row r="2296" customFormat="false" ht="15.75" hidden="false" customHeight="false" outlineLevel="0" collapsed="false"/>
    <row r="2297" customFormat="false" ht="15.75" hidden="false" customHeight="false" outlineLevel="0" collapsed="false"/>
    <row r="2298" customFormat="false" ht="15.75" hidden="false" customHeight="false" outlineLevel="0" collapsed="false"/>
    <row r="2299" customFormat="false" ht="15.75" hidden="false" customHeight="false" outlineLevel="0" collapsed="false"/>
    <row r="2300" customFormat="false" ht="15.75" hidden="false" customHeight="false" outlineLevel="0" collapsed="false"/>
    <row r="2301" customFormat="false" ht="15.75" hidden="false" customHeight="false" outlineLevel="0" collapsed="false"/>
    <row r="2302" customFormat="false" ht="15.75" hidden="false" customHeight="false" outlineLevel="0" collapsed="false"/>
    <row r="2303" customFormat="false" ht="15.75" hidden="false" customHeight="false" outlineLevel="0" collapsed="false"/>
    <row r="2304" customFormat="false" ht="15.75" hidden="false" customHeight="false" outlineLevel="0" collapsed="false"/>
    <row r="2305" customFormat="false" ht="15.75" hidden="false" customHeight="false" outlineLevel="0" collapsed="false"/>
    <row r="2306" customFormat="false" ht="15.75" hidden="false" customHeight="false" outlineLevel="0" collapsed="false"/>
    <row r="2307" customFormat="false" ht="15.75" hidden="false" customHeight="false" outlineLevel="0" collapsed="false"/>
    <row r="2308" customFormat="false" ht="15.75" hidden="false" customHeight="false" outlineLevel="0" collapsed="false"/>
    <row r="2309" customFormat="false" ht="15.75" hidden="false" customHeight="false" outlineLevel="0" collapsed="false"/>
    <row r="2310" customFormat="false" ht="15.75" hidden="false" customHeight="false" outlineLevel="0" collapsed="false"/>
    <row r="2311" customFormat="false" ht="15.75" hidden="false" customHeight="false" outlineLevel="0" collapsed="false"/>
    <row r="2312" customFormat="false" ht="15.75" hidden="false" customHeight="false" outlineLevel="0" collapsed="false"/>
    <row r="2313" customFormat="false" ht="15.75" hidden="false" customHeight="false" outlineLevel="0" collapsed="false"/>
    <row r="2314" customFormat="false" ht="15.75" hidden="false" customHeight="false" outlineLevel="0" collapsed="false"/>
    <row r="2315" customFormat="false" ht="15.75" hidden="false" customHeight="false" outlineLevel="0" collapsed="false"/>
    <row r="2316" customFormat="false" ht="15.75" hidden="false" customHeight="false" outlineLevel="0" collapsed="false"/>
    <row r="2317" customFormat="false" ht="15.75" hidden="false" customHeight="false" outlineLevel="0" collapsed="false"/>
    <row r="2318" customFormat="false" ht="15.75" hidden="false" customHeight="false" outlineLevel="0" collapsed="false"/>
    <row r="2319" customFormat="false" ht="15.75" hidden="false" customHeight="false" outlineLevel="0" collapsed="false"/>
    <row r="2320" customFormat="false" ht="15.75" hidden="false" customHeight="false" outlineLevel="0" collapsed="false"/>
    <row r="2321" customFormat="false" ht="15.75" hidden="false" customHeight="false" outlineLevel="0" collapsed="false"/>
    <row r="2322" customFormat="false" ht="15.75" hidden="false" customHeight="false" outlineLevel="0" collapsed="false"/>
    <row r="2323" customFormat="false" ht="15.75" hidden="false" customHeight="false" outlineLevel="0" collapsed="false"/>
    <row r="2324" customFormat="false" ht="15.75" hidden="false" customHeight="false" outlineLevel="0" collapsed="false"/>
    <row r="2325" customFormat="false" ht="15.75" hidden="false" customHeight="false" outlineLevel="0" collapsed="false"/>
    <row r="2326" customFormat="false" ht="15.75" hidden="false" customHeight="false" outlineLevel="0" collapsed="false"/>
    <row r="2327" customFormat="false" ht="15.75" hidden="false" customHeight="false" outlineLevel="0" collapsed="false"/>
    <row r="2328" customFormat="false" ht="15.75" hidden="false" customHeight="false" outlineLevel="0" collapsed="false"/>
    <row r="2329" customFormat="false" ht="15.75" hidden="false" customHeight="false" outlineLevel="0" collapsed="false"/>
    <row r="2330" customFormat="false" ht="15.75" hidden="false" customHeight="false" outlineLevel="0" collapsed="false"/>
    <row r="2331" customFormat="false" ht="15.75" hidden="false" customHeight="false" outlineLevel="0" collapsed="false"/>
    <row r="2332" customFormat="false" ht="15.75" hidden="false" customHeight="false" outlineLevel="0" collapsed="false"/>
    <row r="2333" customFormat="false" ht="15.75" hidden="false" customHeight="false" outlineLevel="0" collapsed="false"/>
    <row r="2334" customFormat="false" ht="15.75" hidden="false" customHeight="false" outlineLevel="0" collapsed="false"/>
    <row r="2335" customFormat="false" ht="15.75" hidden="false" customHeight="false" outlineLevel="0" collapsed="false"/>
    <row r="2336" customFormat="false" ht="15.75" hidden="false" customHeight="false" outlineLevel="0" collapsed="false"/>
    <row r="2337" customFormat="false" ht="15.75" hidden="false" customHeight="false" outlineLevel="0" collapsed="false"/>
    <row r="2338" customFormat="false" ht="15.75" hidden="false" customHeight="false" outlineLevel="0" collapsed="false"/>
    <row r="2339" customFormat="false" ht="15.75" hidden="false" customHeight="false" outlineLevel="0" collapsed="false"/>
    <row r="2340" customFormat="false" ht="15.75" hidden="false" customHeight="false" outlineLevel="0" collapsed="false"/>
    <row r="2341" customFormat="false" ht="15.75" hidden="false" customHeight="false" outlineLevel="0" collapsed="false"/>
    <row r="2342" customFormat="false" ht="15.75" hidden="false" customHeight="false" outlineLevel="0" collapsed="false"/>
    <row r="2343" customFormat="false" ht="15.75" hidden="false" customHeight="false" outlineLevel="0" collapsed="false"/>
    <row r="2344" customFormat="false" ht="15.75" hidden="false" customHeight="false" outlineLevel="0" collapsed="false"/>
    <row r="2345" customFormat="false" ht="15.75" hidden="false" customHeight="false" outlineLevel="0" collapsed="false"/>
    <row r="2346" customFormat="false" ht="15.75" hidden="false" customHeight="false" outlineLevel="0" collapsed="false"/>
    <row r="2347" customFormat="false" ht="15.75" hidden="false" customHeight="false" outlineLevel="0" collapsed="false"/>
    <row r="2348" customFormat="false" ht="15.75" hidden="false" customHeight="false" outlineLevel="0" collapsed="false"/>
    <row r="2349" customFormat="false" ht="15.75" hidden="false" customHeight="false" outlineLevel="0" collapsed="false"/>
    <row r="2350" customFormat="false" ht="15.75" hidden="false" customHeight="false" outlineLevel="0" collapsed="false"/>
    <row r="2351" customFormat="false" ht="15.75" hidden="false" customHeight="false" outlineLevel="0" collapsed="false"/>
    <row r="2352" customFormat="false" ht="15.75" hidden="false" customHeight="false" outlineLevel="0" collapsed="false"/>
    <row r="2353" customFormat="false" ht="15.75" hidden="false" customHeight="false" outlineLevel="0" collapsed="false"/>
    <row r="2354" customFormat="false" ht="15.75" hidden="false" customHeight="false" outlineLevel="0" collapsed="false"/>
    <row r="2355" customFormat="false" ht="15.75" hidden="false" customHeight="false" outlineLevel="0" collapsed="false"/>
    <row r="2356" customFormat="false" ht="15.75" hidden="false" customHeight="false" outlineLevel="0" collapsed="false"/>
    <row r="2357" customFormat="false" ht="15.75" hidden="false" customHeight="false" outlineLevel="0" collapsed="false"/>
    <row r="2358" customFormat="false" ht="15.75" hidden="false" customHeight="false" outlineLevel="0" collapsed="false"/>
    <row r="2359" customFormat="false" ht="15.75" hidden="false" customHeight="false" outlineLevel="0" collapsed="false"/>
    <row r="2360" customFormat="false" ht="15.75" hidden="false" customHeight="false" outlineLevel="0" collapsed="false"/>
    <row r="2361" customFormat="false" ht="15.75" hidden="false" customHeight="false" outlineLevel="0" collapsed="false"/>
    <row r="2362" customFormat="false" ht="15.75" hidden="false" customHeight="false" outlineLevel="0" collapsed="false"/>
    <row r="2363" customFormat="false" ht="15.75" hidden="false" customHeight="false" outlineLevel="0" collapsed="false"/>
    <row r="2364" customFormat="false" ht="15.75" hidden="false" customHeight="false" outlineLevel="0" collapsed="false"/>
    <row r="2365" customFormat="false" ht="15.75" hidden="false" customHeight="false" outlineLevel="0" collapsed="false"/>
    <row r="2366" customFormat="false" ht="15.75" hidden="false" customHeight="false" outlineLevel="0" collapsed="false"/>
    <row r="2367" customFormat="false" ht="15.75" hidden="false" customHeight="false" outlineLevel="0" collapsed="false"/>
    <row r="2368" customFormat="false" ht="15.75" hidden="false" customHeight="false" outlineLevel="0" collapsed="false"/>
    <row r="2369" customFormat="false" ht="15.75" hidden="false" customHeight="false" outlineLevel="0" collapsed="false"/>
    <row r="2370" customFormat="false" ht="15.75" hidden="false" customHeight="false" outlineLevel="0" collapsed="false"/>
    <row r="2371" customFormat="false" ht="15.75" hidden="false" customHeight="false" outlineLevel="0" collapsed="false"/>
    <row r="2372" customFormat="false" ht="15.75" hidden="false" customHeight="false" outlineLevel="0" collapsed="false"/>
    <row r="2373" customFormat="false" ht="15.75" hidden="false" customHeight="false" outlineLevel="0" collapsed="false"/>
    <row r="2374" customFormat="false" ht="15.75" hidden="false" customHeight="false" outlineLevel="0" collapsed="false"/>
    <row r="2375" customFormat="false" ht="15.75" hidden="false" customHeight="false" outlineLevel="0" collapsed="false"/>
    <row r="2376" customFormat="false" ht="15.75" hidden="false" customHeight="false" outlineLevel="0" collapsed="false"/>
    <row r="2377" customFormat="false" ht="15.75" hidden="false" customHeight="false" outlineLevel="0" collapsed="false"/>
    <row r="2378" customFormat="false" ht="15.75" hidden="false" customHeight="false" outlineLevel="0" collapsed="false"/>
    <row r="2379" customFormat="false" ht="15.75" hidden="false" customHeight="false" outlineLevel="0" collapsed="false"/>
    <row r="2380" customFormat="false" ht="15.75" hidden="false" customHeight="false" outlineLevel="0" collapsed="false"/>
    <row r="2381" customFormat="false" ht="15.75" hidden="false" customHeight="false" outlineLevel="0" collapsed="false"/>
    <row r="2382" customFormat="false" ht="15.75" hidden="false" customHeight="false" outlineLevel="0" collapsed="false"/>
    <row r="2383" customFormat="false" ht="15.75" hidden="false" customHeight="false" outlineLevel="0" collapsed="false"/>
    <row r="2384" customFormat="false" ht="15.75" hidden="false" customHeight="false" outlineLevel="0" collapsed="false"/>
    <row r="2385" customFormat="false" ht="15.75" hidden="false" customHeight="false" outlineLevel="0" collapsed="false"/>
    <row r="2386" customFormat="false" ht="15.75" hidden="false" customHeight="false" outlineLevel="0" collapsed="false"/>
    <row r="2387" customFormat="false" ht="15.75" hidden="false" customHeight="false" outlineLevel="0" collapsed="false"/>
    <row r="2388" customFormat="false" ht="15.75" hidden="false" customHeight="false" outlineLevel="0" collapsed="false"/>
    <row r="2389" customFormat="false" ht="15.75" hidden="false" customHeight="false" outlineLevel="0" collapsed="false"/>
    <row r="2390" customFormat="false" ht="15.75" hidden="false" customHeight="false" outlineLevel="0" collapsed="false"/>
    <row r="2391" customFormat="false" ht="15.75" hidden="false" customHeight="false" outlineLevel="0" collapsed="false"/>
    <row r="2392" customFormat="false" ht="15.75" hidden="false" customHeight="false" outlineLevel="0" collapsed="false"/>
    <row r="2393" customFormat="false" ht="15.75" hidden="false" customHeight="false" outlineLevel="0" collapsed="false"/>
    <row r="2394" customFormat="false" ht="15.75" hidden="false" customHeight="false" outlineLevel="0" collapsed="false"/>
    <row r="2395" customFormat="false" ht="15.75" hidden="false" customHeight="false" outlineLevel="0" collapsed="false"/>
    <row r="2396" customFormat="false" ht="15.75" hidden="false" customHeight="false" outlineLevel="0" collapsed="false"/>
    <row r="2397" customFormat="false" ht="15.75" hidden="false" customHeight="false" outlineLevel="0" collapsed="false"/>
    <row r="2398" customFormat="false" ht="15.75" hidden="false" customHeight="false" outlineLevel="0" collapsed="false"/>
    <row r="2399" customFormat="false" ht="15.75" hidden="false" customHeight="false" outlineLevel="0" collapsed="false"/>
    <row r="2400" customFormat="false" ht="15.75" hidden="false" customHeight="false" outlineLevel="0" collapsed="false"/>
    <row r="2401" customFormat="false" ht="15.75" hidden="false" customHeight="false" outlineLevel="0" collapsed="false"/>
    <row r="2402" customFormat="false" ht="15.75" hidden="false" customHeight="false" outlineLevel="0" collapsed="false"/>
    <row r="2403" customFormat="false" ht="15.75" hidden="false" customHeight="false" outlineLevel="0" collapsed="false"/>
    <row r="2404" customFormat="false" ht="15.75" hidden="false" customHeight="false" outlineLevel="0" collapsed="false"/>
    <row r="2405" customFormat="false" ht="15.75" hidden="false" customHeight="false" outlineLevel="0" collapsed="false"/>
    <row r="2406" customFormat="false" ht="15.75" hidden="false" customHeight="false" outlineLevel="0" collapsed="false"/>
    <row r="2407" customFormat="false" ht="15.75" hidden="false" customHeight="false" outlineLevel="0" collapsed="false"/>
    <row r="2408" customFormat="false" ht="15.75" hidden="false" customHeight="false" outlineLevel="0" collapsed="false"/>
    <row r="2409" customFormat="false" ht="15.75" hidden="false" customHeight="false" outlineLevel="0" collapsed="false"/>
    <row r="2410" customFormat="false" ht="15.75" hidden="false" customHeight="false" outlineLevel="0" collapsed="false"/>
    <row r="2411" customFormat="false" ht="15.75" hidden="false" customHeight="false" outlineLevel="0" collapsed="false"/>
    <row r="2412" customFormat="false" ht="15.75" hidden="false" customHeight="false" outlineLevel="0" collapsed="false"/>
    <row r="2413" customFormat="false" ht="15.75" hidden="false" customHeight="false" outlineLevel="0" collapsed="false"/>
    <row r="2414" customFormat="false" ht="15.75" hidden="false" customHeight="false" outlineLevel="0" collapsed="false"/>
    <row r="2415" customFormat="false" ht="15.75" hidden="false" customHeight="false" outlineLevel="0" collapsed="false"/>
    <row r="2416" customFormat="false" ht="15.75" hidden="false" customHeight="false" outlineLevel="0" collapsed="false"/>
    <row r="2417" customFormat="false" ht="15.75" hidden="false" customHeight="false" outlineLevel="0" collapsed="false"/>
    <row r="2418" customFormat="false" ht="15.75" hidden="false" customHeight="false" outlineLevel="0" collapsed="false"/>
    <row r="2419" customFormat="false" ht="15.75" hidden="false" customHeight="false" outlineLevel="0" collapsed="false"/>
    <row r="2420" customFormat="false" ht="15.75" hidden="false" customHeight="false" outlineLevel="0" collapsed="false"/>
    <row r="2421" customFormat="false" ht="15.75" hidden="false" customHeight="false" outlineLevel="0" collapsed="false"/>
    <row r="2422" customFormat="false" ht="15.75" hidden="false" customHeight="false" outlineLevel="0" collapsed="false"/>
    <row r="2423" customFormat="false" ht="15.75" hidden="false" customHeight="false" outlineLevel="0" collapsed="false"/>
    <row r="2424" customFormat="false" ht="15.75" hidden="false" customHeight="false" outlineLevel="0" collapsed="false"/>
    <row r="2425" customFormat="false" ht="15.75" hidden="false" customHeight="false" outlineLevel="0" collapsed="false"/>
    <row r="2426" customFormat="false" ht="15.75" hidden="false" customHeight="false" outlineLevel="0" collapsed="false"/>
    <row r="2427" customFormat="false" ht="15.75" hidden="false" customHeight="false" outlineLevel="0" collapsed="false"/>
    <row r="2428" customFormat="false" ht="15.75" hidden="false" customHeight="false" outlineLevel="0" collapsed="false"/>
    <row r="2429" customFormat="false" ht="15.75" hidden="false" customHeight="false" outlineLevel="0" collapsed="false"/>
    <row r="2430" customFormat="false" ht="15.75" hidden="false" customHeight="false" outlineLevel="0" collapsed="false"/>
    <row r="2431" customFormat="false" ht="15.75" hidden="false" customHeight="false" outlineLevel="0" collapsed="false"/>
    <row r="2432" customFormat="false" ht="15.75" hidden="false" customHeight="false" outlineLevel="0" collapsed="false"/>
    <row r="2433" customFormat="false" ht="15.75" hidden="false" customHeight="false" outlineLevel="0" collapsed="false"/>
    <row r="2434" customFormat="false" ht="15.75" hidden="false" customHeight="false" outlineLevel="0" collapsed="false"/>
    <row r="2435" customFormat="false" ht="15.75" hidden="false" customHeight="false" outlineLevel="0" collapsed="false"/>
    <row r="2436" customFormat="false" ht="15.75" hidden="false" customHeight="false" outlineLevel="0" collapsed="false"/>
    <row r="2437" customFormat="false" ht="15.75" hidden="false" customHeight="false" outlineLevel="0" collapsed="false"/>
    <row r="2438" customFormat="false" ht="15.75" hidden="false" customHeight="false" outlineLevel="0" collapsed="false"/>
    <row r="2439" customFormat="false" ht="15.75" hidden="false" customHeight="false" outlineLevel="0" collapsed="false"/>
    <row r="2440" customFormat="false" ht="15.75" hidden="false" customHeight="false" outlineLevel="0" collapsed="false"/>
    <row r="2441" customFormat="false" ht="15.75" hidden="false" customHeight="false" outlineLevel="0" collapsed="false"/>
    <row r="2442" customFormat="false" ht="15.75" hidden="false" customHeight="false" outlineLevel="0" collapsed="false"/>
    <row r="2443" customFormat="false" ht="15.75" hidden="false" customHeight="false" outlineLevel="0" collapsed="false"/>
    <row r="2444" customFormat="false" ht="15.75" hidden="false" customHeight="false" outlineLevel="0" collapsed="false"/>
    <row r="2445" customFormat="false" ht="15.75" hidden="false" customHeight="false" outlineLevel="0" collapsed="false"/>
    <row r="2446" customFormat="false" ht="15.75" hidden="false" customHeight="false" outlineLevel="0" collapsed="false"/>
    <row r="2447" customFormat="false" ht="15.75" hidden="false" customHeight="false" outlineLevel="0" collapsed="false"/>
    <row r="2448" customFormat="false" ht="15.75" hidden="false" customHeight="false" outlineLevel="0" collapsed="false"/>
    <row r="2449" customFormat="false" ht="15.75" hidden="false" customHeight="false" outlineLevel="0" collapsed="false"/>
    <row r="2450" customFormat="false" ht="15.75" hidden="false" customHeight="false" outlineLevel="0" collapsed="false"/>
    <row r="2451" customFormat="false" ht="15.75" hidden="false" customHeight="false" outlineLevel="0" collapsed="false"/>
    <row r="2452" customFormat="false" ht="15.75" hidden="false" customHeight="false" outlineLevel="0" collapsed="false"/>
    <row r="2453" customFormat="false" ht="15.75" hidden="false" customHeight="false" outlineLevel="0" collapsed="false"/>
    <row r="2454" customFormat="false" ht="15.75" hidden="false" customHeight="false" outlineLevel="0" collapsed="false"/>
    <row r="2455" customFormat="false" ht="15.75" hidden="false" customHeight="false" outlineLevel="0" collapsed="false"/>
    <row r="2456" customFormat="false" ht="15.75" hidden="false" customHeight="false" outlineLevel="0" collapsed="false"/>
    <row r="2457" customFormat="false" ht="15.75" hidden="false" customHeight="false" outlineLevel="0" collapsed="false"/>
    <row r="2458" customFormat="false" ht="15.75" hidden="false" customHeight="false" outlineLevel="0" collapsed="false"/>
    <row r="2459" customFormat="false" ht="15.75" hidden="false" customHeight="false" outlineLevel="0" collapsed="false"/>
    <row r="2460" customFormat="false" ht="15.75" hidden="false" customHeight="false" outlineLevel="0" collapsed="false"/>
    <row r="2461" customFormat="false" ht="15.75" hidden="false" customHeight="false" outlineLevel="0" collapsed="false"/>
    <row r="2462" customFormat="false" ht="15.75" hidden="false" customHeight="false" outlineLevel="0" collapsed="false"/>
    <row r="2463" customFormat="false" ht="15.75" hidden="false" customHeight="false" outlineLevel="0" collapsed="false"/>
    <row r="2464" customFormat="false" ht="15.75" hidden="false" customHeight="false" outlineLevel="0" collapsed="false"/>
    <row r="2465" customFormat="false" ht="15.75" hidden="false" customHeight="false" outlineLevel="0" collapsed="false"/>
    <row r="2466" customFormat="false" ht="15.75" hidden="false" customHeight="false" outlineLevel="0" collapsed="false"/>
    <row r="2467" customFormat="false" ht="15.75" hidden="false" customHeight="false" outlineLevel="0" collapsed="false"/>
    <row r="2468" customFormat="false" ht="15.75" hidden="false" customHeight="false" outlineLevel="0" collapsed="false"/>
    <row r="2469" customFormat="false" ht="15.75" hidden="false" customHeight="false" outlineLevel="0" collapsed="false"/>
    <row r="2470" customFormat="false" ht="15.75" hidden="false" customHeight="false" outlineLevel="0" collapsed="false"/>
    <row r="2471" customFormat="false" ht="15.75" hidden="false" customHeight="false" outlineLevel="0" collapsed="false"/>
    <row r="2472" customFormat="false" ht="15.75" hidden="false" customHeight="false" outlineLevel="0" collapsed="false"/>
    <row r="2473" customFormat="false" ht="15.75" hidden="false" customHeight="false" outlineLevel="0" collapsed="false"/>
    <row r="2474" customFormat="false" ht="15.75" hidden="false" customHeight="false" outlineLevel="0" collapsed="false"/>
    <row r="2475" customFormat="false" ht="15.75" hidden="false" customHeight="false" outlineLevel="0" collapsed="false"/>
    <row r="2476" customFormat="false" ht="15.75" hidden="false" customHeight="false" outlineLevel="0" collapsed="false"/>
    <row r="2477" customFormat="false" ht="15.75" hidden="false" customHeight="false" outlineLevel="0" collapsed="false"/>
    <row r="2478" customFormat="false" ht="15.75" hidden="false" customHeight="false" outlineLevel="0" collapsed="false"/>
    <row r="2479" customFormat="false" ht="15.75" hidden="false" customHeight="false" outlineLevel="0" collapsed="false"/>
    <row r="2480" customFormat="false" ht="15.75" hidden="false" customHeight="false" outlineLevel="0" collapsed="false"/>
    <row r="2481" customFormat="false" ht="15.75" hidden="false" customHeight="false" outlineLevel="0" collapsed="false"/>
    <row r="2482" customFormat="false" ht="15.75" hidden="false" customHeight="false" outlineLevel="0" collapsed="false"/>
    <row r="2483" customFormat="false" ht="15.75" hidden="false" customHeight="false" outlineLevel="0" collapsed="false"/>
    <row r="2484" customFormat="false" ht="15.75" hidden="false" customHeight="false" outlineLevel="0" collapsed="false"/>
    <row r="2485" customFormat="false" ht="15.75" hidden="false" customHeight="false" outlineLevel="0" collapsed="false"/>
    <row r="2486" customFormat="false" ht="15.75" hidden="false" customHeight="false" outlineLevel="0" collapsed="false"/>
    <row r="2487" customFormat="false" ht="15.75" hidden="false" customHeight="false" outlineLevel="0" collapsed="false"/>
    <row r="2488" customFormat="false" ht="15.75" hidden="false" customHeight="false" outlineLevel="0" collapsed="false"/>
    <row r="2489" customFormat="false" ht="15.75" hidden="false" customHeight="false" outlineLevel="0" collapsed="false"/>
    <row r="2490" customFormat="false" ht="15.75" hidden="false" customHeight="false" outlineLevel="0" collapsed="false"/>
    <row r="2491" customFormat="false" ht="15.75" hidden="false" customHeight="false" outlineLevel="0" collapsed="false"/>
    <row r="2492" customFormat="false" ht="15.75" hidden="false" customHeight="false" outlineLevel="0" collapsed="false"/>
    <row r="2493" customFormat="false" ht="15.75" hidden="false" customHeight="false" outlineLevel="0" collapsed="false"/>
    <row r="2494" customFormat="false" ht="15.75" hidden="false" customHeight="false" outlineLevel="0" collapsed="false"/>
    <row r="2495" customFormat="false" ht="15.75" hidden="false" customHeight="false" outlineLevel="0" collapsed="false"/>
    <row r="2496" customFormat="false" ht="15.75" hidden="false" customHeight="false" outlineLevel="0" collapsed="false"/>
    <row r="2497" customFormat="false" ht="15.75" hidden="false" customHeight="false" outlineLevel="0" collapsed="false"/>
    <row r="2498" customFormat="false" ht="15.75" hidden="false" customHeight="false" outlineLevel="0" collapsed="false"/>
    <row r="2499" customFormat="false" ht="15.75" hidden="false" customHeight="false" outlineLevel="0" collapsed="false"/>
    <row r="2500" customFormat="false" ht="15.75" hidden="false" customHeight="false" outlineLevel="0" collapsed="false"/>
    <row r="2501" customFormat="false" ht="15.75" hidden="false" customHeight="false" outlineLevel="0" collapsed="false"/>
    <row r="2502" customFormat="false" ht="15.75" hidden="false" customHeight="false" outlineLevel="0" collapsed="false"/>
    <row r="2503" customFormat="false" ht="15.75" hidden="false" customHeight="false" outlineLevel="0" collapsed="false"/>
    <row r="2504" customFormat="false" ht="15.75" hidden="false" customHeight="false" outlineLevel="0" collapsed="false"/>
    <row r="2505" customFormat="false" ht="15.75" hidden="false" customHeight="false" outlineLevel="0" collapsed="false"/>
    <row r="2506" customFormat="false" ht="15.75" hidden="false" customHeight="false" outlineLevel="0" collapsed="false"/>
    <row r="2507" customFormat="false" ht="15.75" hidden="false" customHeight="false" outlineLevel="0" collapsed="false"/>
    <row r="2508" customFormat="false" ht="15.75" hidden="false" customHeight="false" outlineLevel="0" collapsed="false"/>
    <row r="2509" customFormat="false" ht="15.75" hidden="false" customHeight="false" outlineLevel="0" collapsed="false"/>
    <row r="2510" customFormat="false" ht="15.75" hidden="false" customHeight="false" outlineLevel="0" collapsed="false"/>
    <row r="2511" customFormat="false" ht="15.75" hidden="false" customHeight="false" outlineLevel="0" collapsed="false"/>
    <row r="2512" customFormat="false" ht="15.75" hidden="false" customHeight="false" outlineLevel="0" collapsed="false"/>
    <row r="2513" customFormat="false" ht="15.75" hidden="false" customHeight="false" outlineLevel="0" collapsed="false"/>
    <row r="2514" customFormat="false" ht="15.75" hidden="false" customHeight="false" outlineLevel="0" collapsed="false"/>
    <row r="2515" customFormat="false" ht="15.75" hidden="false" customHeight="false" outlineLevel="0" collapsed="false"/>
    <row r="2516" customFormat="false" ht="15.75" hidden="false" customHeight="false" outlineLevel="0" collapsed="false"/>
    <row r="2517" customFormat="false" ht="15.75" hidden="false" customHeight="false" outlineLevel="0" collapsed="false"/>
    <row r="2518" customFormat="false" ht="15.75" hidden="false" customHeight="false" outlineLevel="0" collapsed="false"/>
    <row r="2519" customFormat="false" ht="15.75" hidden="false" customHeight="false" outlineLevel="0" collapsed="false"/>
    <row r="2520" customFormat="false" ht="15.75" hidden="false" customHeight="false" outlineLevel="0" collapsed="false"/>
    <row r="2521" customFormat="false" ht="15.75" hidden="false" customHeight="false" outlineLevel="0" collapsed="false"/>
    <row r="2522" customFormat="false" ht="15.75" hidden="false" customHeight="false" outlineLevel="0" collapsed="false"/>
    <row r="2523" customFormat="false" ht="15.75" hidden="false" customHeight="false" outlineLevel="0" collapsed="false"/>
    <row r="2524" customFormat="false" ht="15.75" hidden="false" customHeight="false" outlineLevel="0" collapsed="false"/>
    <row r="2525" customFormat="false" ht="15.75" hidden="false" customHeight="false" outlineLevel="0" collapsed="false"/>
    <row r="2526" customFormat="false" ht="15.75" hidden="false" customHeight="false" outlineLevel="0" collapsed="false"/>
    <row r="2527" customFormat="false" ht="15.75" hidden="false" customHeight="false" outlineLevel="0" collapsed="false"/>
    <row r="2528" customFormat="false" ht="15.75" hidden="false" customHeight="false" outlineLevel="0" collapsed="false"/>
    <row r="2529" customFormat="false" ht="15.75" hidden="false" customHeight="false" outlineLevel="0" collapsed="false"/>
    <row r="2530" customFormat="false" ht="15.75" hidden="false" customHeight="false" outlineLevel="0" collapsed="false"/>
    <row r="2531" customFormat="false" ht="15.75" hidden="false" customHeight="false" outlineLevel="0" collapsed="false"/>
    <row r="2532" customFormat="false" ht="15.75" hidden="false" customHeight="false" outlineLevel="0" collapsed="false"/>
    <row r="2533" customFormat="false" ht="15.75" hidden="false" customHeight="false" outlineLevel="0" collapsed="false"/>
    <row r="2534" customFormat="false" ht="15.75" hidden="false" customHeight="false" outlineLevel="0" collapsed="false"/>
    <row r="2535" customFormat="false" ht="15.75" hidden="false" customHeight="false" outlineLevel="0" collapsed="false"/>
    <row r="2536" customFormat="false" ht="15.75" hidden="false" customHeight="false" outlineLevel="0" collapsed="false"/>
    <row r="2537" customFormat="false" ht="15.75" hidden="false" customHeight="false" outlineLevel="0" collapsed="false"/>
    <row r="2538" customFormat="false" ht="15.75" hidden="false" customHeight="false" outlineLevel="0" collapsed="false"/>
    <row r="2539" customFormat="false" ht="15.75" hidden="false" customHeight="false" outlineLevel="0" collapsed="false"/>
    <row r="2540" customFormat="false" ht="15.75" hidden="false" customHeight="false" outlineLevel="0" collapsed="false"/>
    <row r="2541" customFormat="false" ht="15.75" hidden="false" customHeight="false" outlineLevel="0" collapsed="false"/>
    <row r="2542" customFormat="false" ht="15.75" hidden="false" customHeight="false" outlineLevel="0" collapsed="false"/>
    <row r="2543" customFormat="false" ht="15.75" hidden="false" customHeight="false" outlineLevel="0" collapsed="false"/>
    <row r="2544" customFormat="false" ht="15.75" hidden="false" customHeight="false" outlineLevel="0" collapsed="false"/>
    <row r="2545" customFormat="false" ht="15.75" hidden="false" customHeight="false" outlineLevel="0" collapsed="false"/>
    <row r="2546" customFormat="false" ht="15.75" hidden="false" customHeight="false" outlineLevel="0" collapsed="false"/>
    <row r="2547" customFormat="false" ht="15.75" hidden="false" customHeight="false" outlineLevel="0" collapsed="false"/>
    <row r="2548" customFormat="false" ht="15.75" hidden="false" customHeight="false" outlineLevel="0" collapsed="false"/>
    <row r="2549" customFormat="false" ht="15.75" hidden="false" customHeight="false" outlineLevel="0" collapsed="false"/>
    <row r="2550" customFormat="false" ht="15.75" hidden="false" customHeight="false" outlineLevel="0" collapsed="false"/>
    <row r="2551" customFormat="false" ht="15.75" hidden="false" customHeight="false" outlineLevel="0" collapsed="false"/>
    <row r="2552" customFormat="false" ht="15.75" hidden="false" customHeight="false" outlineLevel="0" collapsed="false"/>
    <row r="2553" customFormat="false" ht="15.75" hidden="false" customHeight="false" outlineLevel="0" collapsed="false"/>
    <row r="2554" customFormat="false" ht="15.75" hidden="false" customHeight="false" outlineLevel="0" collapsed="false"/>
    <row r="2555" customFormat="false" ht="15.75" hidden="false" customHeight="false" outlineLevel="0" collapsed="false"/>
    <row r="2556" customFormat="false" ht="15.75" hidden="false" customHeight="false" outlineLevel="0" collapsed="false"/>
    <row r="2557" customFormat="false" ht="15.75" hidden="false" customHeight="false" outlineLevel="0" collapsed="false"/>
    <row r="2558" customFormat="false" ht="15.75" hidden="false" customHeight="false" outlineLevel="0" collapsed="false"/>
    <row r="2559" customFormat="false" ht="15.75" hidden="false" customHeight="false" outlineLevel="0" collapsed="false"/>
    <row r="2560" customFormat="false" ht="15.75" hidden="false" customHeight="false" outlineLevel="0" collapsed="false"/>
    <row r="2561" customFormat="false" ht="15.75" hidden="false" customHeight="false" outlineLevel="0" collapsed="false"/>
    <row r="2562" customFormat="false" ht="15.75" hidden="false" customHeight="false" outlineLevel="0" collapsed="false"/>
    <row r="2563" customFormat="false" ht="15.75" hidden="false" customHeight="false" outlineLevel="0" collapsed="false"/>
    <row r="2564" customFormat="false" ht="15.75" hidden="false" customHeight="false" outlineLevel="0" collapsed="false"/>
    <row r="2565" customFormat="false" ht="15.75" hidden="false" customHeight="false" outlineLevel="0" collapsed="false"/>
    <row r="2566" customFormat="false" ht="15.75" hidden="false" customHeight="false" outlineLevel="0" collapsed="false"/>
    <row r="2567" customFormat="false" ht="15.75" hidden="false" customHeight="false" outlineLevel="0" collapsed="false"/>
    <row r="2568" customFormat="false" ht="15.75" hidden="false" customHeight="false" outlineLevel="0" collapsed="false"/>
    <row r="2569" customFormat="false" ht="15.75" hidden="false" customHeight="false" outlineLevel="0" collapsed="false"/>
    <row r="2570" customFormat="false" ht="15.75" hidden="false" customHeight="false" outlineLevel="0" collapsed="false"/>
    <row r="2571" customFormat="false" ht="15.75" hidden="false" customHeight="false" outlineLevel="0" collapsed="false"/>
    <row r="2572" customFormat="false" ht="15.75" hidden="false" customHeight="false" outlineLevel="0" collapsed="false"/>
    <row r="2573" customFormat="false" ht="15.75" hidden="false" customHeight="false" outlineLevel="0" collapsed="false"/>
    <row r="2574" customFormat="false" ht="15.75" hidden="false" customHeight="false" outlineLevel="0" collapsed="false"/>
    <row r="2575" customFormat="false" ht="15.75" hidden="false" customHeight="false" outlineLevel="0" collapsed="false"/>
    <row r="2576" customFormat="false" ht="15.75" hidden="false" customHeight="false" outlineLevel="0" collapsed="false"/>
    <row r="2577" customFormat="false" ht="15.75" hidden="false" customHeight="false" outlineLevel="0" collapsed="false"/>
    <row r="2578" customFormat="false" ht="15.75" hidden="false" customHeight="false" outlineLevel="0" collapsed="false"/>
    <row r="2579" customFormat="false" ht="15.75" hidden="false" customHeight="false" outlineLevel="0" collapsed="false"/>
    <row r="2580" customFormat="false" ht="15.75" hidden="false" customHeight="false" outlineLevel="0" collapsed="false"/>
    <row r="2581" customFormat="false" ht="15.75" hidden="false" customHeight="false" outlineLevel="0" collapsed="false"/>
    <row r="2582" customFormat="false" ht="15.75" hidden="false" customHeight="false" outlineLevel="0" collapsed="false"/>
    <row r="2583" customFormat="false" ht="15.75" hidden="false" customHeight="false" outlineLevel="0" collapsed="false"/>
    <row r="2584" customFormat="false" ht="15.75" hidden="false" customHeight="false" outlineLevel="0" collapsed="false"/>
    <row r="2585" customFormat="false" ht="15.75" hidden="false" customHeight="false" outlineLevel="0" collapsed="false"/>
    <row r="2586" customFormat="false" ht="15.75" hidden="false" customHeight="false" outlineLevel="0" collapsed="false"/>
    <row r="2587" customFormat="false" ht="15.75" hidden="false" customHeight="false" outlineLevel="0" collapsed="false"/>
    <row r="2588" customFormat="false" ht="15.75" hidden="false" customHeight="false" outlineLevel="0" collapsed="false"/>
    <row r="2589" customFormat="false" ht="15.75" hidden="false" customHeight="false" outlineLevel="0" collapsed="false"/>
    <row r="2590" customFormat="false" ht="15.75" hidden="false" customHeight="false" outlineLevel="0" collapsed="false"/>
    <row r="2591" customFormat="false" ht="15.75" hidden="false" customHeight="false" outlineLevel="0" collapsed="false"/>
    <row r="2592" customFormat="false" ht="15.75" hidden="false" customHeight="false" outlineLevel="0" collapsed="false"/>
    <row r="2593" customFormat="false" ht="15.75" hidden="false" customHeight="false" outlineLevel="0" collapsed="false"/>
    <row r="2594" customFormat="false" ht="15.75" hidden="false" customHeight="false" outlineLevel="0" collapsed="false"/>
    <row r="2595" customFormat="false" ht="15.75" hidden="false" customHeight="false" outlineLevel="0" collapsed="false"/>
    <row r="2596" customFormat="false" ht="15.75" hidden="false" customHeight="false" outlineLevel="0" collapsed="false"/>
    <row r="2597" customFormat="false" ht="15.75" hidden="false" customHeight="false" outlineLevel="0" collapsed="false"/>
    <row r="2598" customFormat="false" ht="15.75" hidden="false" customHeight="false" outlineLevel="0" collapsed="false"/>
    <row r="2599" customFormat="false" ht="15.75" hidden="false" customHeight="false" outlineLevel="0" collapsed="false"/>
    <row r="2600" customFormat="false" ht="15.75" hidden="false" customHeight="false" outlineLevel="0" collapsed="false"/>
    <row r="2601" customFormat="false" ht="15.75" hidden="false" customHeight="false" outlineLevel="0" collapsed="false"/>
    <row r="2602" customFormat="false" ht="15.75" hidden="false" customHeight="false" outlineLevel="0" collapsed="false"/>
    <row r="2603" customFormat="false" ht="15.75" hidden="false" customHeight="false" outlineLevel="0" collapsed="false"/>
    <row r="2604" customFormat="false" ht="15.75" hidden="false" customHeight="false" outlineLevel="0" collapsed="false"/>
    <row r="2605" customFormat="false" ht="15.75" hidden="false" customHeight="false" outlineLevel="0" collapsed="false"/>
    <row r="2606" customFormat="false" ht="15.75" hidden="false" customHeight="false" outlineLevel="0" collapsed="false"/>
    <row r="2607" customFormat="false" ht="15.75" hidden="false" customHeight="false" outlineLevel="0" collapsed="false"/>
    <row r="2608" customFormat="false" ht="15.75" hidden="false" customHeight="false" outlineLevel="0" collapsed="false"/>
    <row r="2609" customFormat="false" ht="15.75" hidden="false" customHeight="false" outlineLevel="0" collapsed="false"/>
    <row r="2610" customFormat="false" ht="15.75" hidden="false" customHeight="false" outlineLevel="0" collapsed="false"/>
    <row r="2611" customFormat="false" ht="15.75" hidden="false" customHeight="false" outlineLevel="0" collapsed="false"/>
    <row r="2612" customFormat="false" ht="15.75" hidden="false" customHeight="false" outlineLevel="0" collapsed="false"/>
    <row r="2613" customFormat="false" ht="15.75" hidden="false" customHeight="false" outlineLevel="0" collapsed="false"/>
    <row r="2614" customFormat="false" ht="15.75" hidden="false" customHeight="false" outlineLevel="0" collapsed="false"/>
    <row r="2615" customFormat="false" ht="15.75" hidden="false" customHeight="false" outlineLevel="0" collapsed="false"/>
    <row r="2616" customFormat="false" ht="15.75" hidden="false" customHeight="false" outlineLevel="0" collapsed="false"/>
    <row r="2617" customFormat="false" ht="15.75" hidden="false" customHeight="false" outlineLevel="0" collapsed="false"/>
    <row r="2618" customFormat="false" ht="15.75" hidden="false" customHeight="false" outlineLevel="0" collapsed="false"/>
    <row r="2619" customFormat="false" ht="15.75" hidden="false" customHeight="false" outlineLevel="0" collapsed="false"/>
    <row r="2620" customFormat="false" ht="15.75" hidden="false" customHeight="false" outlineLevel="0" collapsed="false"/>
    <row r="2621" customFormat="false" ht="15.75" hidden="false" customHeight="false" outlineLevel="0" collapsed="false"/>
    <row r="2622" customFormat="false" ht="15.75" hidden="false" customHeight="false" outlineLevel="0" collapsed="false"/>
    <row r="2623" customFormat="false" ht="15.75" hidden="false" customHeight="false" outlineLevel="0" collapsed="false"/>
    <row r="2624" customFormat="false" ht="15.75" hidden="false" customHeight="false" outlineLevel="0" collapsed="false"/>
    <row r="2625" customFormat="false" ht="15.75" hidden="false" customHeight="false" outlineLevel="0" collapsed="false"/>
    <row r="2626" customFormat="false" ht="15.75" hidden="false" customHeight="false" outlineLevel="0" collapsed="false"/>
    <row r="2627" customFormat="false" ht="15.75" hidden="false" customHeight="false" outlineLevel="0" collapsed="false"/>
    <row r="2628" customFormat="false" ht="15.75" hidden="false" customHeight="false" outlineLevel="0" collapsed="false"/>
    <row r="2629" customFormat="false" ht="15.75" hidden="false" customHeight="false" outlineLevel="0" collapsed="false"/>
    <row r="2630" customFormat="false" ht="15.75" hidden="false" customHeight="false" outlineLevel="0" collapsed="false"/>
    <row r="2631" customFormat="false" ht="15.75" hidden="false" customHeight="false" outlineLevel="0" collapsed="false"/>
    <row r="2632" customFormat="false" ht="15.75" hidden="false" customHeight="false" outlineLevel="0" collapsed="false"/>
    <row r="2633" customFormat="false" ht="15.75" hidden="false" customHeight="false" outlineLevel="0" collapsed="false"/>
    <row r="2634" customFormat="false" ht="15.75" hidden="false" customHeight="false" outlineLevel="0" collapsed="false"/>
    <row r="2635" customFormat="false" ht="15.75" hidden="false" customHeight="false" outlineLevel="0" collapsed="false"/>
    <row r="2636" customFormat="false" ht="15.75" hidden="false" customHeight="false" outlineLevel="0" collapsed="false"/>
    <row r="2637" customFormat="false" ht="15.75" hidden="false" customHeight="false" outlineLevel="0" collapsed="false"/>
    <row r="2638" customFormat="false" ht="15.75" hidden="false" customHeight="false" outlineLevel="0" collapsed="false"/>
    <row r="2639" customFormat="false" ht="15.75" hidden="false" customHeight="false" outlineLevel="0" collapsed="false"/>
    <row r="2640" customFormat="false" ht="15.75" hidden="false" customHeight="false" outlineLevel="0" collapsed="false"/>
    <row r="2641" customFormat="false" ht="15.75" hidden="false" customHeight="false" outlineLevel="0" collapsed="false"/>
    <row r="2642" customFormat="false" ht="15.75" hidden="false" customHeight="false" outlineLevel="0" collapsed="false"/>
    <row r="2643" customFormat="false" ht="15.75" hidden="false" customHeight="false" outlineLevel="0" collapsed="false"/>
    <row r="2644" customFormat="false" ht="15.75" hidden="false" customHeight="false" outlineLevel="0" collapsed="false"/>
    <row r="2645" customFormat="false" ht="15.75" hidden="false" customHeight="false" outlineLevel="0" collapsed="false"/>
    <row r="2646" customFormat="false" ht="15.75" hidden="false" customHeight="false" outlineLevel="0" collapsed="false"/>
    <row r="2647" customFormat="false" ht="15.75" hidden="false" customHeight="false" outlineLevel="0" collapsed="false"/>
    <row r="2648" customFormat="false" ht="15.75" hidden="false" customHeight="false" outlineLevel="0" collapsed="false"/>
    <row r="2649" customFormat="false" ht="15.75" hidden="false" customHeight="false" outlineLevel="0" collapsed="false"/>
    <row r="2650" customFormat="false" ht="15.75" hidden="false" customHeight="false" outlineLevel="0" collapsed="false"/>
    <row r="2651" customFormat="false" ht="15.75" hidden="false" customHeight="false" outlineLevel="0" collapsed="false"/>
    <row r="2652" customFormat="false" ht="15.75" hidden="false" customHeight="false" outlineLevel="0" collapsed="false"/>
    <row r="2653" customFormat="false" ht="15.75" hidden="false" customHeight="false" outlineLevel="0" collapsed="false"/>
    <row r="2654" customFormat="false" ht="15.75" hidden="false" customHeight="false" outlineLevel="0" collapsed="false"/>
    <row r="2655" customFormat="false" ht="15.75" hidden="false" customHeight="false" outlineLevel="0" collapsed="false"/>
    <row r="2656" customFormat="false" ht="15.75" hidden="false" customHeight="false" outlineLevel="0" collapsed="false"/>
    <row r="2657" customFormat="false" ht="15.75" hidden="false" customHeight="false" outlineLevel="0" collapsed="false"/>
    <row r="2658" customFormat="false" ht="15.75" hidden="false" customHeight="false" outlineLevel="0" collapsed="false"/>
    <row r="2659" customFormat="false" ht="15.75" hidden="false" customHeight="false" outlineLevel="0" collapsed="false"/>
    <row r="2660" customFormat="false" ht="15.75" hidden="false" customHeight="false" outlineLevel="0" collapsed="false"/>
    <row r="2661" customFormat="false" ht="15.75" hidden="false" customHeight="false" outlineLevel="0" collapsed="false"/>
    <row r="2662" customFormat="false" ht="15.75" hidden="false" customHeight="false" outlineLevel="0" collapsed="false"/>
    <row r="2663" customFormat="false" ht="15.75" hidden="false" customHeight="false" outlineLevel="0" collapsed="false"/>
    <row r="2664" customFormat="false" ht="15.75" hidden="false" customHeight="false" outlineLevel="0" collapsed="false"/>
    <row r="2665" customFormat="false" ht="15.75" hidden="false" customHeight="false" outlineLevel="0" collapsed="false"/>
    <row r="2666" customFormat="false" ht="15.75" hidden="false" customHeight="false" outlineLevel="0" collapsed="false"/>
    <row r="2667" customFormat="false" ht="15.75" hidden="false" customHeight="false" outlineLevel="0" collapsed="false"/>
    <row r="2668" customFormat="false" ht="15.75" hidden="false" customHeight="false" outlineLevel="0" collapsed="false"/>
    <row r="2669" customFormat="false" ht="15.75" hidden="false" customHeight="false" outlineLevel="0" collapsed="false"/>
    <row r="2670" customFormat="false" ht="15.75" hidden="false" customHeight="false" outlineLevel="0" collapsed="false"/>
    <row r="2671" customFormat="false" ht="15.75" hidden="false" customHeight="false" outlineLevel="0" collapsed="false"/>
    <row r="2672" customFormat="false" ht="15.75" hidden="false" customHeight="false" outlineLevel="0" collapsed="false"/>
    <row r="2673" customFormat="false" ht="15.75" hidden="false" customHeight="false" outlineLevel="0" collapsed="false"/>
    <row r="2674" customFormat="false" ht="15.75" hidden="false" customHeight="false" outlineLevel="0" collapsed="false"/>
    <row r="2675" customFormat="false" ht="15.75" hidden="false" customHeight="false" outlineLevel="0" collapsed="false"/>
    <row r="2676" customFormat="false" ht="15.75" hidden="false" customHeight="false" outlineLevel="0" collapsed="false"/>
    <row r="2677" customFormat="false" ht="15.75" hidden="false" customHeight="false" outlineLevel="0" collapsed="false"/>
    <row r="2678" customFormat="false" ht="15.75" hidden="false" customHeight="false" outlineLevel="0" collapsed="false"/>
    <row r="2679" customFormat="false" ht="15.75" hidden="false" customHeight="false" outlineLevel="0" collapsed="false"/>
    <row r="2680" customFormat="false" ht="15.75" hidden="false" customHeight="false" outlineLevel="0" collapsed="false"/>
    <row r="2681" customFormat="false" ht="15.75" hidden="false" customHeight="false" outlineLevel="0" collapsed="false"/>
    <row r="2682" customFormat="false" ht="15.75" hidden="false" customHeight="false" outlineLevel="0" collapsed="false"/>
    <row r="2683" customFormat="false" ht="15.75" hidden="false" customHeight="false" outlineLevel="0" collapsed="false"/>
    <row r="2684" customFormat="false" ht="15.75" hidden="false" customHeight="false" outlineLevel="0" collapsed="false"/>
    <row r="2685" customFormat="false" ht="15.75" hidden="false" customHeight="false" outlineLevel="0" collapsed="false"/>
    <row r="2686" customFormat="false" ht="15.75" hidden="false" customHeight="false" outlineLevel="0" collapsed="false"/>
    <row r="2687" customFormat="false" ht="15.75" hidden="false" customHeight="false" outlineLevel="0" collapsed="false"/>
    <row r="2688" customFormat="false" ht="15.75" hidden="false" customHeight="false" outlineLevel="0" collapsed="false"/>
    <row r="2689" customFormat="false" ht="15.75" hidden="false" customHeight="false" outlineLevel="0" collapsed="false"/>
    <row r="2690" customFormat="false" ht="15.75" hidden="false" customHeight="false" outlineLevel="0" collapsed="false"/>
    <row r="2691" customFormat="false" ht="15.75" hidden="false" customHeight="false" outlineLevel="0" collapsed="false"/>
    <row r="2692" customFormat="false" ht="15.75" hidden="false" customHeight="false" outlineLevel="0" collapsed="false"/>
    <row r="2693" customFormat="false" ht="15.75" hidden="false" customHeight="false" outlineLevel="0" collapsed="false"/>
    <row r="2694" customFormat="false" ht="15.75" hidden="false" customHeight="false" outlineLevel="0" collapsed="false"/>
    <row r="2695" customFormat="false" ht="15.75" hidden="false" customHeight="false" outlineLevel="0" collapsed="false"/>
    <row r="2696" customFormat="false" ht="15.75" hidden="false" customHeight="false" outlineLevel="0" collapsed="false"/>
    <row r="2697" customFormat="false" ht="15.75" hidden="false" customHeight="false" outlineLevel="0" collapsed="false"/>
    <row r="2698" customFormat="false" ht="15.75" hidden="false" customHeight="false" outlineLevel="0" collapsed="false"/>
    <row r="2699" customFormat="false" ht="15.75" hidden="false" customHeight="false" outlineLevel="0" collapsed="false"/>
    <row r="2700" customFormat="false" ht="15.75" hidden="false" customHeight="false" outlineLevel="0" collapsed="false"/>
    <row r="2701" customFormat="false" ht="15.75" hidden="false" customHeight="false" outlineLevel="0" collapsed="false"/>
    <row r="2702" customFormat="false" ht="15.75" hidden="false" customHeight="false" outlineLevel="0" collapsed="false"/>
    <row r="2703" customFormat="false" ht="15.75" hidden="false" customHeight="false" outlineLevel="0" collapsed="false"/>
    <row r="2704" customFormat="false" ht="15.75" hidden="false" customHeight="false" outlineLevel="0" collapsed="false"/>
    <row r="2705" customFormat="false" ht="15.75" hidden="false" customHeight="false" outlineLevel="0" collapsed="false"/>
    <row r="2706" customFormat="false" ht="15.75" hidden="false" customHeight="false" outlineLevel="0" collapsed="false"/>
    <row r="2707" customFormat="false" ht="15.75" hidden="false" customHeight="false" outlineLevel="0" collapsed="false"/>
    <row r="2708" customFormat="false" ht="15.75" hidden="false" customHeight="false" outlineLevel="0" collapsed="false"/>
    <row r="2709" customFormat="false" ht="15.75" hidden="false" customHeight="false" outlineLevel="0" collapsed="false"/>
    <row r="2710" customFormat="false" ht="15.75" hidden="false" customHeight="false" outlineLevel="0" collapsed="false"/>
    <row r="2711" customFormat="false" ht="15.75" hidden="false" customHeight="false" outlineLevel="0" collapsed="false"/>
    <row r="2712" customFormat="false" ht="15.75" hidden="false" customHeight="false" outlineLevel="0" collapsed="false"/>
    <row r="2713" customFormat="false" ht="15.75" hidden="false" customHeight="false" outlineLevel="0" collapsed="false"/>
    <row r="2714" customFormat="false" ht="15.75" hidden="false" customHeight="false" outlineLevel="0" collapsed="false"/>
    <row r="2715" customFormat="false" ht="15.75" hidden="false" customHeight="false" outlineLevel="0" collapsed="false"/>
    <row r="2716" customFormat="false" ht="15.75" hidden="false" customHeight="false" outlineLevel="0" collapsed="false"/>
    <row r="2717" customFormat="false" ht="15.75" hidden="false" customHeight="false" outlineLevel="0" collapsed="false"/>
    <row r="2718" customFormat="false" ht="15.75" hidden="false" customHeight="false" outlineLevel="0" collapsed="false"/>
    <row r="2719" customFormat="false" ht="15.75" hidden="false" customHeight="false" outlineLevel="0" collapsed="false"/>
    <row r="2720" customFormat="false" ht="15.75" hidden="false" customHeight="false" outlineLevel="0" collapsed="false"/>
    <row r="2721" customFormat="false" ht="15.75" hidden="false" customHeight="false" outlineLevel="0" collapsed="false"/>
    <row r="2722" customFormat="false" ht="15.75" hidden="false" customHeight="false" outlineLevel="0" collapsed="false"/>
    <row r="2723" customFormat="false" ht="15.75" hidden="false" customHeight="false" outlineLevel="0" collapsed="false"/>
    <row r="2724" customFormat="false" ht="15.75" hidden="false" customHeight="false" outlineLevel="0" collapsed="false"/>
    <row r="2725" customFormat="false" ht="15.75" hidden="false" customHeight="false" outlineLevel="0" collapsed="false"/>
    <row r="2726" customFormat="false" ht="15.75" hidden="false" customHeight="false" outlineLevel="0" collapsed="false"/>
    <row r="2727" customFormat="false" ht="15.75" hidden="false" customHeight="false" outlineLevel="0" collapsed="false"/>
    <row r="2728" customFormat="false" ht="15.75" hidden="false" customHeight="false" outlineLevel="0" collapsed="false"/>
    <row r="2729" customFormat="false" ht="15.75" hidden="false" customHeight="false" outlineLevel="0" collapsed="false"/>
    <row r="2730" customFormat="false" ht="15.75" hidden="false" customHeight="false" outlineLevel="0" collapsed="false"/>
    <row r="2731" customFormat="false" ht="15.75" hidden="false" customHeight="false" outlineLevel="0" collapsed="false"/>
    <row r="2732" customFormat="false" ht="15.75" hidden="false" customHeight="false" outlineLevel="0" collapsed="false"/>
    <row r="2733" customFormat="false" ht="15.75" hidden="false" customHeight="false" outlineLevel="0" collapsed="false"/>
    <row r="2734" customFormat="false" ht="15.75" hidden="false" customHeight="false" outlineLevel="0" collapsed="false"/>
    <row r="2735" customFormat="false" ht="15.75" hidden="false" customHeight="false" outlineLevel="0" collapsed="false"/>
    <row r="2736" customFormat="false" ht="15.75" hidden="false" customHeight="false" outlineLevel="0" collapsed="false"/>
    <row r="2737" customFormat="false" ht="15.75" hidden="false" customHeight="false" outlineLevel="0" collapsed="false"/>
    <row r="2738" customFormat="false" ht="15.75" hidden="false" customHeight="false" outlineLevel="0" collapsed="false"/>
    <row r="2739" customFormat="false" ht="15.75" hidden="false" customHeight="false" outlineLevel="0" collapsed="false"/>
    <row r="2740" customFormat="false" ht="15.75" hidden="false" customHeight="false" outlineLevel="0" collapsed="false"/>
    <row r="2741" customFormat="false" ht="15.75" hidden="false" customHeight="false" outlineLevel="0" collapsed="false"/>
    <row r="2742" customFormat="false" ht="15.75" hidden="false" customHeight="false" outlineLevel="0" collapsed="false"/>
    <row r="2743" customFormat="false" ht="15.75" hidden="false" customHeight="false" outlineLevel="0" collapsed="false"/>
    <row r="2744" customFormat="false" ht="15.75" hidden="false" customHeight="false" outlineLevel="0" collapsed="false"/>
    <row r="2745" customFormat="false" ht="15.75" hidden="false" customHeight="false" outlineLevel="0" collapsed="false"/>
    <row r="2746" customFormat="false" ht="15.75" hidden="false" customHeight="false" outlineLevel="0" collapsed="false"/>
    <row r="2747" customFormat="false" ht="15.75" hidden="false" customHeight="false" outlineLevel="0" collapsed="false"/>
    <row r="2748" customFormat="false" ht="15.75" hidden="false" customHeight="false" outlineLevel="0" collapsed="false"/>
    <row r="2749" customFormat="false" ht="15.75" hidden="false" customHeight="false" outlineLevel="0" collapsed="false"/>
    <row r="2750" customFormat="false" ht="15.75" hidden="false" customHeight="false" outlineLevel="0" collapsed="false"/>
    <row r="2751" customFormat="false" ht="15.75" hidden="false" customHeight="false" outlineLevel="0" collapsed="false"/>
    <row r="2752" customFormat="false" ht="15.75" hidden="false" customHeight="false" outlineLevel="0" collapsed="false"/>
    <row r="2753" customFormat="false" ht="15.75" hidden="false" customHeight="false" outlineLevel="0" collapsed="false"/>
    <row r="2754" customFormat="false" ht="15.75" hidden="false" customHeight="false" outlineLevel="0" collapsed="false"/>
    <row r="2755" customFormat="false" ht="15.75" hidden="false" customHeight="false" outlineLevel="0" collapsed="false"/>
    <row r="2756" customFormat="false" ht="15.75" hidden="false" customHeight="false" outlineLevel="0" collapsed="false"/>
    <row r="2757" customFormat="false" ht="15.75" hidden="false" customHeight="false" outlineLevel="0" collapsed="false"/>
    <row r="2758" customFormat="false" ht="15.75" hidden="false" customHeight="false" outlineLevel="0" collapsed="false"/>
    <row r="2759" customFormat="false" ht="15.75" hidden="false" customHeight="false" outlineLevel="0" collapsed="false"/>
    <row r="2760" customFormat="false" ht="15.75" hidden="false" customHeight="false" outlineLevel="0" collapsed="false"/>
    <row r="2761" customFormat="false" ht="15.75" hidden="false" customHeight="false" outlineLevel="0" collapsed="false"/>
    <row r="2762" customFormat="false" ht="15.75" hidden="false" customHeight="false" outlineLevel="0" collapsed="false"/>
    <row r="2763" customFormat="false" ht="15.75" hidden="false" customHeight="false" outlineLevel="0" collapsed="false"/>
    <row r="2764" customFormat="false" ht="15.75" hidden="false" customHeight="false" outlineLevel="0" collapsed="false"/>
    <row r="2765" customFormat="false" ht="15.75" hidden="false" customHeight="false" outlineLevel="0" collapsed="false"/>
    <row r="2766" customFormat="false" ht="15.75" hidden="false" customHeight="false" outlineLevel="0" collapsed="false"/>
    <row r="2767" customFormat="false" ht="15.75" hidden="false" customHeight="false" outlineLevel="0" collapsed="false"/>
    <row r="2768" customFormat="false" ht="15.75" hidden="false" customHeight="false" outlineLevel="0" collapsed="false"/>
    <row r="2769" customFormat="false" ht="15.75" hidden="false" customHeight="false" outlineLevel="0" collapsed="false"/>
    <row r="2770" customFormat="false" ht="15.75" hidden="false" customHeight="false" outlineLevel="0" collapsed="false"/>
    <row r="2771" customFormat="false" ht="15.75" hidden="false" customHeight="false" outlineLevel="0" collapsed="false"/>
    <row r="2772" customFormat="false" ht="15.75" hidden="false" customHeight="false" outlineLevel="0" collapsed="false"/>
    <row r="2773" customFormat="false" ht="15.75" hidden="false" customHeight="false" outlineLevel="0" collapsed="false"/>
    <row r="2774" customFormat="false" ht="15.75" hidden="false" customHeight="false" outlineLevel="0" collapsed="false"/>
    <row r="2775" customFormat="false" ht="15.75" hidden="false" customHeight="false" outlineLevel="0" collapsed="false"/>
    <row r="2776" customFormat="false" ht="15.75" hidden="false" customHeight="false" outlineLevel="0" collapsed="false"/>
    <row r="2777" customFormat="false" ht="15.75" hidden="false" customHeight="false" outlineLevel="0" collapsed="false"/>
    <row r="2778" customFormat="false" ht="15.75" hidden="false" customHeight="false" outlineLevel="0" collapsed="false"/>
    <row r="2779" customFormat="false" ht="15.75" hidden="false" customHeight="false" outlineLevel="0" collapsed="false"/>
    <row r="2780" customFormat="false" ht="15.75" hidden="false" customHeight="false" outlineLevel="0" collapsed="false"/>
    <row r="2781" customFormat="false" ht="15.75" hidden="false" customHeight="false" outlineLevel="0" collapsed="false"/>
    <row r="2782" customFormat="false" ht="15.75" hidden="false" customHeight="false" outlineLevel="0" collapsed="false"/>
    <row r="2783" customFormat="false" ht="15.75" hidden="false" customHeight="false" outlineLevel="0" collapsed="false"/>
    <row r="2784" customFormat="false" ht="15.75" hidden="false" customHeight="false" outlineLevel="0" collapsed="false"/>
    <row r="2785" customFormat="false" ht="15.75" hidden="false" customHeight="false" outlineLevel="0" collapsed="false"/>
    <row r="2786" customFormat="false" ht="15.75" hidden="false" customHeight="false" outlineLevel="0" collapsed="false"/>
    <row r="2787" customFormat="false" ht="15.75" hidden="false" customHeight="false" outlineLevel="0" collapsed="false"/>
    <row r="2788" customFormat="false" ht="15.75" hidden="false" customHeight="false" outlineLevel="0" collapsed="false"/>
    <row r="2789" customFormat="false" ht="15.75" hidden="false" customHeight="false" outlineLevel="0" collapsed="false"/>
    <row r="2790" customFormat="false" ht="15.75" hidden="false" customHeight="false" outlineLevel="0" collapsed="false"/>
    <row r="2791" customFormat="false" ht="15.75" hidden="false" customHeight="false" outlineLevel="0" collapsed="false"/>
    <row r="2792" customFormat="false" ht="15.75" hidden="false" customHeight="false" outlineLevel="0" collapsed="false"/>
    <row r="2793" customFormat="false" ht="15.75" hidden="false" customHeight="false" outlineLevel="0" collapsed="false"/>
    <row r="2794" customFormat="false" ht="15.75" hidden="false" customHeight="false" outlineLevel="0" collapsed="false"/>
    <row r="2795" customFormat="false" ht="15.75" hidden="false" customHeight="false" outlineLevel="0" collapsed="false"/>
    <row r="2796" customFormat="false" ht="15.75" hidden="false" customHeight="false" outlineLevel="0" collapsed="false"/>
    <row r="2797" customFormat="false" ht="15.75" hidden="false" customHeight="false" outlineLevel="0" collapsed="false"/>
    <row r="2798" customFormat="false" ht="15.75" hidden="false" customHeight="false" outlineLevel="0" collapsed="false"/>
    <row r="2799" customFormat="false" ht="15.75" hidden="false" customHeight="false" outlineLevel="0" collapsed="false"/>
    <row r="2800" customFormat="false" ht="15.75" hidden="false" customHeight="false" outlineLevel="0" collapsed="false"/>
    <row r="2801" customFormat="false" ht="15.75" hidden="false" customHeight="false" outlineLevel="0" collapsed="false"/>
    <row r="2802" customFormat="false" ht="15.75" hidden="false" customHeight="false" outlineLevel="0" collapsed="false"/>
    <row r="2803" customFormat="false" ht="15.75" hidden="false" customHeight="false" outlineLevel="0" collapsed="false"/>
    <row r="2804" customFormat="false" ht="15.75" hidden="false" customHeight="false" outlineLevel="0" collapsed="false"/>
    <row r="2805" customFormat="false" ht="15.75" hidden="false" customHeight="false" outlineLevel="0" collapsed="false"/>
    <row r="2806" customFormat="false" ht="15.75" hidden="false" customHeight="false" outlineLevel="0" collapsed="false"/>
    <row r="2807" customFormat="false" ht="15.75" hidden="false" customHeight="false" outlineLevel="0" collapsed="false"/>
    <row r="2808" customFormat="false" ht="15.75" hidden="false" customHeight="false" outlineLevel="0" collapsed="false"/>
    <row r="2809" customFormat="false" ht="15.75" hidden="false" customHeight="false" outlineLevel="0" collapsed="false"/>
    <row r="2810" customFormat="false" ht="15.75" hidden="false" customHeight="false" outlineLevel="0" collapsed="false"/>
    <row r="2811" customFormat="false" ht="15.75" hidden="false" customHeight="false" outlineLevel="0" collapsed="false"/>
    <row r="2812" customFormat="false" ht="15.75" hidden="false" customHeight="false" outlineLevel="0" collapsed="false"/>
    <row r="2813" customFormat="false" ht="15.75" hidden="false" customHeight="false" outlineLevel="0" collapsed="false"/>
    <row r="2814" customFormat="false" ht="15.75" hidden="false" customHeight="false" outlineLevel="0" collapsed="false"/>
    <row r="2815" customFormat="false" ht="15.75" hidden="false" customHeight="false" outlineLevel="0" collapsed="false"/>
    <row r="2816" customFormat="false" ht="15.75" hidden="false" customHeight="false" outlineLevel="0" collapsed="false"/>
    <row r="2817" customFormat="false" ht="15.75" hidden="false" customHeight="false" outlineLevel="0" collapsed="false"/>
    <row r="2818" customFormat="false" ht="15.75" hidden="false" customHeight="false" outlineLevel="0" collapsed="false"/>
    <row r="2819" customFormat="false" ht="15.75" hidden="false" customHeight="false" outlineLevel="0" collapsed="false"/>
    <row r="2820" customFormat="false" ht="15.75" hidden="false" customHeight="false" outlineLevel="0" collapsed="false"/>
    <row r="2821" customFormat="false" ht="15.75" hidden="false" customHeight="false" outlineLevel="0" collapsed="false"/>
    <row r="2822" customFormat="false" ht="15.75" hidden="false" customHeight="false" outlineLevel="0" collapsed="false"/>
    <row r="2823" customFormat="false" ht="15.75" hidden="false" customHeight="false" outlineLevel="0" collapsed="false"/>
    <row r="2824" customFormat="false" ht="15.75" hidden="false" customHeight="false" outlineLevel="0" collapsed="false"/>
    <row r="2825" customFormat="false" ht="15.75" hidden="false" customHeight="false" outlineLevel="0" collapsed="false"/>
    <row r="2826" customFormat="false" ht="15.75" hidden="false" customHeight="false" outlineLevel="0" collapsed="false"/>
    <row r="2827" customFormat="false" ht="15.75" hidden="false" customHeight="false" outlineLevel="0" collapsed="false"/>
    <row r="2828" customFormat="false" ht="15.75" hidden="false" customHeight="false" outlineLevel="0" collapsed="false"/>
    <row r="2829" customFormat="false" ht="15.75" hidden="false" customHeight="false" outlineLevel="0" collapsed="false"/>
    <row r="2830" customFormat="false" ht="15.75" hidden="false" customHeight="false" outlineLevel="0" collapsed="false"/>
    <row r="2831" customFormat="false" ht="15.75" hidden="false" customHeight="false" outlineLevel="0" collapsed="false"/>
    <row r="2832" customFormat="false" ht="15.75" hidden="false" customHeight="false" outlineLevel="0" collapsed="false"/>
    <row r="2833" customFormat="false" ht="15.75" hidden="false" customHeight="false" outlineLevel="0" collapsed="false"/>
    <row r="2834" customFormat="false" ht="15.75" hidden="false" customHeight="false" outlineLevel="0" collapsed="false"/>
    <row r="2835" customFormat="false" ht="15.75" hidden="false" customHeight="false" outlineLevel="0" collapsed="false"/>
    <row r="2836" customFormat="false" ht="15.75" hidden="false" customHeight="false" outlineLevel="0" collapsed="false"/>
    <row r="2837" customFormat="false" ht="15.75" hidden="false" customHeight="false" outlineLevel="0" collapsed="false"/>
    <row r="2838" customFormat="false" ht="15.75" hidden="false" customHeight="false" outlineLevel="0" collapsed="false"/>
    <row r="2839" customFormat="false" ht="15.75" hidden="false" customHeight="false" outlineLevel="0" collapsed="false"/>
    <row r="2840" customFormat="false" ht="15.75" hidden="false" customHeight="false" outlineLevel="0" collapsed="false"/>
    <row r="2841" customFormat="false" ht="15.75" hidden="false" customHeight="false" outlineLevel="0" collapsed="false"/>
    <row r="2842" customFormat="false" ht="15.75" hidden="false" customHeight="false" outlineLevel="0" collapsed="false"/>
    <row r="2843" customFormat="false" ht="15.75" hidden="false" customHeight="false" outlineLevel="0" collapsed="false"/>
    <row r="2844" customFormat="false" ht="15.75" hidden="false" customHeight="false" outlineLevel="0" collapsed="false"/>
    <row r="2845" customFormat="false" ht="15.75" hidden="false" customHeight="false" outlineLevel="0" collapsed="false"/>
    <row r="2846" customFormat="false" ht="15.75" hidden="false" customHeight="false" outlineLevel="0" collapsed="false"/>
    <row r="2847" customFormat="false" ht="15.75" hidden="false" customHeight="false" outlineLevel="0" collapsed="false"/>
    <row r="2848" customFormat="false" ht="15.75" hidden="false" customHeight="false" outlineLevel="0" collapsed="false"/>
    <row r="2849" customFormat="false" ht="15.75" hidden="false" customHeight="false" outlineLevel="0" collapsed="false"/>
    <row r="2850" customFormat="false" ht="15.75" hidden="false" customHeight="false" outlineLevel="0" collapsed="false"/>
    <row r="2851" customFormat="false" ht="15.75" hidden="false" customHeight="false" outlineLevel="0" collapsed="false"/>
    <row r="2852" customFormat="false" ht="15.75" hidden="false" customHeight="false" outlineLevel="0" collapsed="false"/>
    <row r="2853" customFormat="false" ht="15.75" hidden="false" customHeight="false" outlineLevel="0" collapsed="false"/>
    <row r="2854" customFormat="false" ht="15.75" hidden="false" customHeight="false" outlineLevel="0" collapsed="false"/>
    <row r="2855" customFormat="false" ht="15.75" hidden="false" customHeight="false" outlineLevel="0" collapsed="false"/>
    <row r="2856" customFormat="false" ht="15.75" hidden="false" customHeight="false" outlineLevel="0" collapsed="false"/>
    <row r="2857" customFormat="false" ht="15.75" hidden="false" customHeight="false" outlineLevel="0" collapsed="false"/>
    <row r="2858" customFormat="false" ht="15.75" hidden="false" customHeight="false" outlineLevel="0" collapsed="false"/>
    <row r="2859" customFormat="false" ht="15.75" hidden="false" customHeight="false" outlineLevel="0" collapsed="false"/>
    <row r="2860" customFormat="false" ht="15.75" hidden="false" customHeight="false" outlineLevel="0" collapsed="false"/>
    <row r="2861" customFormat="false" ht="15.75" hidden="false" customHeight="false" outlineLevel="0" collapsed="false"/>
    <row r="2862" customFormat="false" ht="15.75" hidden="false" customHeight="false" outlineLevel="0" collapsed="false"/>
    <row r="2863" customFormat="false" ht="15.75" hidden="false" customHeight="false" outlineLevel="0" collapsed="false"/>
    <row r="2864" customFormat="false" ht="15.75" hidden="false" customHeight="false" outlineLevel="0" collapsed="false"/>
    <row r="2865" customFormat="false" ht="15.75" hidden="false" customHeight="false" outlineLevel="0" collapsed="false"/>
    <row r="2866" customFormat="false" ht="15.75" hidden="false" customHeight="false" outlineLevel="0" collapsed="false"/>
    <row r="2867" customFormat="false" ht="15.75" hidden="false" customHeight="false" outlineLevel="0" collapsed="false"/>
    <row r="2868" customFormat="false" ht="15.75" hidden="false" customHeight="false" outlineLevel="0" collapsed="false"/>
    <row r="2869" customFormat="false" ht="15.75" hidden="false" customHeight="false" outlineLevel="0" collapsed="false"/>
    <row r="2870" customFormat="false" ht="15.75" hidden="false" customHeight="false" outlineLevel="0" collapsed="false"/>
    <row r="2871" customFormat="false" ht="15.75" hidden="false" customHeight="false" outlineLevel="0" collapsed="false"/>
    <row r="2872" customFormat="false" ht="15.75" hidden="false" customHeight="false" outlineLevel="0" collapsed="false"/>
    <row r="2873" customFormat="false" ht="15.75" hidden="false" customHeight="false" outlineLevel="0" collapsed="false"/>
    <row r="2874" customFormat="false" ht="15.75" hidden="false" customHeight="false" outlineLevel="0" collapsed="false"/>
    <row r="2875" customFormat="false" ht="15.75" hidden="false" customHeight="false" outlineLevel="0" collapsed="false"/>
    <row r="2876" customFormat="false" ht="15.75" hidden="false" customHeight="false" outlineLevel="0" collapsed="false"/>
    <row r="2877" customFormat="false" ht="15.75" hidden="false" customHeight="false" outlineLevel="0" collapsed="false"/>
    <row r="2878" customFormat="false" ht="15.75" hidden="false" customHeight="false" outlineLevel="0" collapsed="false"/>
    <row r="2879" customFormat="false" ht="15.75" hidden="false" customHeight="false" outlineLevel="0" collapsed="false"/>
    <row r="2880" customFormat="false" ht="15.75" hidden="false" customHeight="false" outlineLevel="0" collapsed="false"/>
    <row r="2881" customFormat="false" ht="15.75" hidden="false" customHeight="false" outlineLevel="0" collapsed="false"/>
    <row r="2882" customFormat="false" ht="15.75" hidden="false" customHeight="false" outlineLevel="0" collapsed="false"/>
    <row r="2883" customFormat="false" ht="15.75" hidden="false" customHeight="false" outlineLevel="0" collapsed="false"/>
    <row r="2884" customFormat="false" ht="15.75" hidden="false" customHeight="false" outlineLevel="0" collapsed="false"/>
    <row r="2885" customFormat="false" ht="15.75" hidden="false" customHeight="false" outlineLevel="0" collapsed="false"/>
    <row r="2886" customFormat="false" ht="15.75" hidden="false" customHeight="false" outlineLevel="0" collapsed="false"/>
    <row r="2887" customFormat="false" ht="15.75" hidden="false" customHeight="false" outlineLevel="0" collapsed="false"/>
    <row r="2888" customFormat="false" ht="15.75" hidden="false" customHeight="false" outlineLevel="0" collapsed="false"/>
    <row r="2889" customFormat="false" ht="15.75" hidden="false" customHeight="false" outlineLevel="0" collapsed="false"/>
    <row r="2890" customFormat="false" ht="15.75" hidden="false" customHeight="false" outlineLevel="0" collapsed="false"/>
    <row r="2891" customFormat="false" ht="15.75" hidden="false" customHeight="false" outlineLevel="0" collapsed="false"/>
    <row r="2892" customFormat="false" ht="15.75" hidden="false" customHeight="false" outlineLevel="0" collapsed="false"/>
    <row r="2893" customFormat="false" ht="15.75" hidden="false" customHeight="false" outlineLevel="0" collapsed="false"/>
    <row r="2894" customFormat="false" ht="15.75" hidden="false" customHeight="false" outlineLevel="0" collapsed="false"/>
    <row r="2895" customFormat="false" ht="15.75" hidden="false" customHeight="false" outlineLevel="0" collapsed="false"/>
    <row r="2896" customFormat="false" ht="15.75" hidden="false" customHeight="false" outlineLevel="0" collapsed="false"/>
    <row r="2897" customFormat="false" ht="15.75" hidden="false" customHeight="false" outlineLevel="0" collapsed="false"/>
    <row r="2898" customFormat="false" ht="15.75" hidden="false" customHeight="false" outlineLevel="0" collapsed="false"/>
    <row r="2899" customFormat="false" ht="15.75" hidden="false" customHeight="false" outlineLevel="0" collapsed="false"/>
    <row r="2900" customFormat="false" ht="15.75" hidden="false" customHeight="false" outlineLevel="0" collapsed="false"/>
    <row r="2901" customFormat="false" ht="15.75" hidden="false" customHeight="false" outlineLevel="0" collapsed="false"/>
    <row r="2902" customFormat="false" ht="15.75" hidden="false" customHeight="false" outlineLevel="0" collapsed="false"/>
    <row r="2903" customFormat="false" ht="15.75" hidden="false" customHeight="false" outlineLevel="0" collapsed="false"/>
    <row r="2904" customFormat="false" ht="15.75" hidden="false" customHeight="false" outlineLevel="0" collapsed="false"/>
    <row r="2905" customFormat="false" ht="15.75" hidden="false" customHeight="false" outlineLevel="0" collapsed="false"/>
    <row r="2906" customFormat="false" ht="15.75" hidden="false" customHeight="false" outlineLevel="0" collapsed="false"/>
    <row r="2907" customFormat="false" ht="15.75" hidden="false" customHeight="false" outlineLevel="0" collapsed="false"/>
    <row r="2908" customFormat="false" ht="15.75" hidden="false" customHeight="false" outlineLevel="0" collapsed="false"/>
    <row r="2909" customFormat="false" ht="15.75" hidden="false" customHeight="false" outlineLevel="0" collapsed="false"/>
    <row r="2910" customFormat="false" ht="15.75" hidden="false" customHeight="false" outlineLevel="0" collapsed="false"/>
    <row r="2911" customFormat="false" ht="15.75" hidden="false" customHeight="false" outlineLevel="0" collapsed="false"/>
    <row r="2912" customFormat="false" ht="15.75" hidden="false" customHeight="false" outlineLevel="0" collapsed="false"/>
    <row r="2913" customFormat="false" ht="15.75" hidden="false" customHeight="false" outlineLevel="0" collapsed="false"/>
    <row r="2914" customFormat="false" ht="15.75" hidden="false" customHeight="false" outlineLevel="0" collapsed="false"/>
    <row r="2915" customFormat="false" ht="15.75" hidden="false" customHeight="false" outlineLevel="0" collapsed="false"/>
    <row r="2916" customFormat="false" ht="15.75" hidden="false" customHeight="false" outlineLevel="0" collapsed="false"/>
    <row r="2917" customFormat="false" ht="15.75" hidden="false" customHeight="false" outlineLevel="0" collapsed="false"/>
    <row r="2918" customFormat="false" ht="15.75" hidden="false" customHeight="false" outlineLevel="0" collapsed="false"/>
    <row r="2919" customFormat="false" ht="15.75" hidden="false" customHeight="false" outlineLevel="0" collapsed="false"/>
    <row r="2920" customFormat="false" ht="15.75" hidden="false" customHeight="false" outlineLevel="0" collapsed="false"/>
    <row r="2921" customFormat="false" ht="15.75" hidden="false" customHeight="false" outlineLevel="0" collapsed="false"/>
    <row r="2922" customFormat="false" ht="15.75" hidden="false" customHeight="false" outlineLevel="0" collapsed="false"/>
    <row r="2923" customFormat="false" ht="15.75" hidden="false" customHeight="false" outlineLevel="0" collapsed="false"/>
    <row r="2924" customFormat="false" ht="15.75" hidden="false" customHeight="false" outlineLevel="0" collapsed="false"/>
    <row r="2925" customFormat="false" ht="15.75" hidden="false" customHeight="false" outlineLevel="0" collapsed="false"/>
    <row r="2926" customFormat="false" ht="15.75" hidden="false" customHeight="false" outlineLevel="0" collapsed="false"/>
    <row r="2927" customFormat="false" ht="15.75" hidden="false" customHeight="false" outlineLevel="0" collapsed="false"/>
    <row r="2928" customFormat="false" ht="15.75" hidden="false" customHeight="false" outlineLevel="0" collapsed="false"/>
    <row r="2929" customFormat="false" ht="15.75" hidden="false" customHeight="false" outlineLevel="0" collapsed="false"/>
    <row r="2930" customFormat="false" ht="15.75" hidden="false" customHeight="false" outlineLevel="0" collapsed="false"/>
    <row r="2931" customFormat="false" ht="15.75" hidden="false" customHeight="false" outlineLevel="0" collapsed="false"/>
    <row r="2932" customFormat="false" ht="15.75" hidden="false" customHeight="false" outlineLevel="0" collapsed="false"/>
    <row r="2933" customFormat="false" ht="15.75" hidden="false" customHeight="false" outlineLevel="0" collapsed="false"/>
    <row r="2934" customFormat="false" ht="15.75" hidden="false" customHeight="false" outlineLevel="0" collapsed="false"/>
    <row r="2935" customFormat="false" ht="15.75" hidden="false" customHeight="false" outlineLevel="0" collapsed="false"/>
    <row r="2936" customFormat="false" ht="15.75" hidden="false" customHeight="false" outlineLevel="0" collapsed="false"/>
    <row r="2937" customFormat="false" ht="15.75" hidden="false" customHeight="false" outlineLevel="0" collapsed="false"/>
    <row r="2938" customFormat="false" ht="15.75" hidden="false" customHeight="false" outlineLevel="0" collapsed="false"/>
    <row r="2939" customFormat="false" ht="15.75" hidden="false" customHeight="false" outlineLevel="0" collapsed="false"/>
    <row r="2940" customFormat="false" ht="15.75" hidden="false" customHeight="false" outlineLevel="0" collapsed="false"/>
    <row r="2941" customFormat="false" ht="15.75" hidden="false" customHeight="false" outlineLevel="0" collapsed="false"/>
    <row r="2942" customFormat="false" ht="15.75" hidden="false" customHeight="false" outlineLevel="0" collapsed="false"/>
    <row r="2943" customFormat="false" ht="15.75" hidden="false" customHeight="false" outlineLevel="0" collapsed="false"/>
    <row r="2944" customFormat="false" ht="15.75" hidden="false" customHeight="false" outlineLevel="0" collapsed="false"/>
    <row r="2945" customFormat="false" ht="15.75" hidden="false" customHeight="false" outlineLevel="0" collapsed="false"/>
    <row r="2946" customFormat="false" ht="15.75" hidden="false" customHeight="false" outlineLevel="0" collapsed="false"/>
    <row r="2947" customFormat="false" ht="15.75" hidden="false" customHeight="false" outlineLevel="0" collapsed="false"/>
    <row r="2948" customFormat="false" ht="15.75" hidden="false" customHeight="false" outlineLevel="0" collapsed="false"/>
    <row r="2949" customFormat="false" ht="15.75" hidden="false" customHeight="false" outlineLevel="0" collapsed="false"/>
    <row r="2950" customFormat="false" ht="15.75" hidden="false" customHeight="false" outlineLevel="0" collapsed="false"/>
    <row r="2951" customFormat="false" ht="15.75" hidden="false" customHeight="false" outlineLevel="0" collapsed="false"/>
    <row r="2952" customFormat="false" ht="15.75" hidden="false" customHeight="false" outlineLevel="0" collapsed="false"/>
    <row r="2953" customFormat="false" ht="15.75" hidden="false" customHeight="false" outlineLevel="0" collapsed="false"/>
    <row r="2954" customFormat="false" ht="15.75" hidden="false" customHeight="false" outlineLevel="0" collapsed="false"/>
    <row r="2955" customFormat="false" ht="15.75" hidden="false" customHeight="false" outlineLevel="0" collapsed="false"/>
    <row r="2956" customFormat="false" ht="15.75" hidden="false" customHeight="false" outlineLevel="0" collapsed="false"/>
    <row r="2957" customFormat="false" ht="15.75" hidden="false" customHeight="false" outlineLevel="0" collapsed="false"/>
    <row r="2958" customFormat="false" ht="15.75" hidden="false" customHeight="false" outlineLevel="0" collapsed="false"/>
    <row r="2959" customFormat="false" ht="15.75" hidden="false" customHeight="false" outlineLevel="0" collapsed="false"/>
    <row r="2960" customFormat="false" ht="15.75" hidden="false" customHeight="false" outlineLevel="0" collapsed="false"/>
    <row r="2961" customFormat="false" ht="15.75" hidden="false" customHeight="false" outlineLevel="0" collapsed="false"/>
    <row r="2962" customFormat="false" ht="15.75" hidden="false" customHeight="false" outlineLevel="0" collapsed="false"/>
    <row r="2963" customFormat="false" ht="15.75" hidden="false" customHeight="false" outlineLevel="0" collapsed="false"/>
    <row r="2964" customFormat="false" ht="15.75" hidden="false" customHeight="false" outlineLevel="0" collapsed="false"/>
    <row r="2965" customFormat="false" ht="15.75" hidden="false" customHeight="false" outlineLevel="0" collapsed="false"/>
    <row r="2966" customFormat="false" ht="15.75" hidden="false" customHeight="false" outlineLevel="0" collapsed="false"/>
    <row r="2967" customFormat="false" ht="15.75" hidden="false" customHeight="false" outlineLevel="0" collapsed="false"/>
    <row r="2968" customFormat="false" ht="15.75" hidden="false" customHeight="false" outlineLevel="0" collapsed="false"/>
    <row r="2969" customFormat="false" ht="15.75" hidden="false" customHeight="false" outlineLevel="0" collapsed="false"/>
    <row r="2970" customFormat="false" ht="15.75" hidden="false" customHeight="false" outlineLevel="0" collapsed="false"/>
    <row r="2971" customFormat="false" ht="15.75" hidden="false" customHeight="false" outlineLevel="0" collapsed="false"/>
    <row r="2972" customFormat="false" ht="15.75" hidden="false" customHeight="false" outlineLevel="0" collapsed="false"/>
    <row r="2973" customFormat="false" ht="15.75" hidden="false" customHeight="false" outlineLevel="0" collapsed="false"/>
    <row r="2974" customFormat="false" ht="15.75" hidden="false" customHeight="false" outlineLevel="0" collapsed="false"/>
    <row r="2975" customFormat="false" ht="15.75" hidden="false" customHeight="false" outlineLevel="0" collapsed="false"/>
    <row r="2976" customFormat="false" ht="15.75" hidden="false" customHeight="false" outlineLevel="0" collapsed="false"/>
    <row r="2977" customFormat="false" ht="15.75" hidden="false" customHeight="false" outlineLevel="0" collapsed="false"/>
    <row r="2978" customFormat="false" ht="15.75" hidden="false" customHeight="false" outlineLevel="0" collapsed="false"/>
    <row r="2979" customFormat="false" ht="15.75" hidden="false" customHeight="false" outlineLevel="0" collapsed="false"/>
    <row r="2980" customFormat="false" ht="15.75" hidden="false" customHeight="false" outlineLevel="0" collapsed="false"/>
    <row r="2981" customFormat="false" ht="15.75" hidden="false" customHeight="false" outlineLevel="0" collapsed="false"/>
    <row r="2982" customFormat="false" ht="15.75" hidden="false" customHeight="false" outlineLevel="0" collapsed="false"/>
    <row r="2983" customFormat="false" ht="15.75" hidden="false" customHeight="false" outlineLevel="0" collapsed="false"/>
    <row r="2984" customFormat="false" ht="15.75" hidden="false" customHeight="false" outlineLevel="0" collapsed="false"/>
    <row r="2985" customFormat="false" ht="15.75" hidden="false" customHeight="false" outlineLevel="0" collapsed="false"/>
    <row r="2986" customFormat="false" ht="15.75" hidden="false" customHeight="false" outlineLevel="0" collapsed="false"/>
    <row r="2987" customFormat="false" ht="15.75" hidden="false" customHeight="false" outlineLevel="0" collapsed="false"/>
    <row r="2988" customFormat="false" ht="15.75" hidden="false" customHeight="false" outlineLevel="0" collapsed="false"/>
    <row r="2989" customFormat="false" ht="15.75" hidden="false" customHeight="false" outlineLevel="0" collapsed="false"/>
    <row r="2990" customFormat="false" ht="15.75" hidden="false" customHeight="false" outlineLevel="0" collapsed="false"/>
    <row r="2991" customFormat="false" ht="15.75" hidden="false" customHeight="false" outlineLevel="0" collapsed="false"/>
    <row r="2992" customFormat="false" ht="15.75" hidden="false" customHeight="false" outlineLevel="0" collapsed="false"/>
    <row r="2993" customFormat="false" ht="15.75" hidden="false" customHeight="false" outlineLevel="0" collapsed="false"/>
    <row r="2994" customFormat="false" ht="15.75" hidden="false" customHeight="false" outlineLevel="0" collapsed="false"/>
    <row r="2995" customFormat="false" ht="15.75" hidden="false" customHeight="false" outlineLevel="0" collapsed="false"/>
    <row r="2996" customFormat="false" ht="15.75" hidden="false" customHeight="false" outlineLevel="0" collapsed="false"/>
    <row r="2997" customFormat="false" ht="15.75" hidden="false" customHeight="false" outlineLevel="0" collapsed="false"/>
    <row r="2998" customFormat="false" ht="15.75" hidden="false" customHeight="false" outlineLevel="0" collapsed="false"/>
    <row r="2999" customFormat="false" ht="15.75" hidden="false" customHeight="false" outlineLevel="0" collapsed="false"/>
    <row r="3000" customFormat="false" ht="15.75" hidden="false" customHeight="false" outlineLevel="0" collapsed="false"/>
    <row r="3001" customFormat="false" ht="15.75" hidden="false" customHeight="false" outlineLevel="0" collapsed="false"/>
    <row r="3002" customFormat="false" ht="15.75" hidden="false" customHeight="false" outlineLevel="0" collapsed="false"/>
    <row r="3003" customFormat="false" ht="15.75" hidden="false" customHeight="false" outlineLevel="0" collapsed="false"/>
    <row r="3004" customFormat="false" ht="15.75" hidden="false" customHeight="false" outlineLevel="0" collapsed="false"/>
    <row r="3005" customFormat="false" ht="15.75" hidden="false" customHeight="false" outlineLevel="0" collapsed="false"/>
    <row r="3006" customFormat="false" ht="15.75" hidden="false" customHeight="false" outlineLevel="0" collapsed="false"/>
    <row r="3007" customFormat="false" ht="15.75" hidden="false" customHeight="false" outlineLevel="0" collapsed="false"/>
    <row r="3008" customFormat="false" ht="15.75" hidden="false" customHeight="false" outlineLevel="0" collapsed="false"/>
    <row r="3009" customFormat="false" ht="15.75" hidden="false" customHeight="false" outlineLevel="0" collapsed="false"/>
    <row r="3010" customFormat="false" ht="15.75" hidden="false" customHeight="false" outlineLevel="0" collapsed="false"/>
    <row r="3011" customFormat="false" ht="15.75" hidden="false" customHeight="false" outlineLevel="0" collapsed="false"/>
    <row r="3012" customFormat="false" ht="15.75" hidden="false" customHeight="false" outlineLevel="0" collapsed="false"/>
    <row r="3013" customFormat="false" ht="15.75" hidden="false" customHeight="false" outlineLevel="0" collapsed="false"/>
    <row r="3014" customFormat="false" ht="15.75" hidden="false" customHeight="false" outlineLevel="0" collapsed="false"/>
    <row r="3015" customFormat="false" ht="15.75" hidden="false" customHeight="false" outlineLevel="0" collapsed="false"/>
    <row r="3016" customFormat="false" ht="15.75" hidden="false" customHeight="false" outlineLevel="0" collapsed="false"/>
    <row r="3017" customFormat="false" ht="15.75" hidden="false" customHeight="false" outlineLevel="0" collapsed="false"/>
    <row r="3018" customFormat="false" ht="15.75" hidden="false" customHeight="false" outlineLevel="0" collapsed="false"/>
    <row r="3019" customFormat="false" ht="15.75" hidden="false" customHeight="false" outlineLevel="0" collapsed="false"/>
    <row r="3020" customFormat="false" ht="15.75" hidden="false" customHeight="false" outlineLevel="0" collapsed="false"/>
    <row r="3021" customFormat="false" ht="15.75" hidden="false" customHeight="false" outlineLevel="0" collapsed="false"/>
    <row r="3022" customFormat="false" ht="15.75" hidden="false" customHeight="false" outlineLevel="0" collapsed="false"/>
    <row r="3023" customFormat="false" ht="15.75" hidden="false" customHeight="false" outlineLevel="0" collapsed="false"/>
    <row r="3024" customFormat="false" ht="15.75" hidden="false" customHeight="false" outlineLevel="0" collapsed="false"/>
    <row r="3025" customFormat="false" ht="15.75" hidden="false" customHeight="false" outlineLevel="0" collapsed="false"/>
    <row r="3026" customFormat="false" ht="15.75" hidden="false" customHeight="false" outlineLevel="0" collapsed="false"/>
    <row r="3027" customFormat="false" ht="15.75" hidden="false" customHeight="false" outlineLevel="0" collapsed="false"/>
    <row r="3028" customFormat="false" ht="15.75" hidden="false" customHeight="false" outlineLevel="0" collapsed="false"/>
    <row r="3029" customFormat="false" ht="15.75" hidden="false" customHeight="false" outlineLevel="0" collapsed="false"/>
    <row r="3030" customFormat="false" ht="15.75" hidden="false" customHeight="false" outlineLevel="0" collapsed="false"/>
    <row r="3031" customFormat="false" ht="15.75" hidden="false" customHeight="false" outlineLevel="0" collapsed="false"/>
    <row r="3032" customFormat="false" ht="15.75" hidden="false" customHeight="false" outlineLevel="0" collapsed="false"/>
    <row r="3033" customFormat="false" ht="15.75" hidden="false" customHeight="false" outlineLevel="0" collapsed="false"/>
    <row r="3034" customFormat="false" ht="15.75" hidden="false" customHeight="false" outlineLevel="0" collapsed="false"/>
    <row r="3035" customFormat="false" ht="15.75" hidden="false" customHeight="false" outlineLevel="0" collapsed="false"/>
    <row r="3036" customFormat="false" ht="15.75" hidden="false" customHeight="false" outlineLevel="0" collapsed="false"/>
    <row r="3037" customFormat="false" ht="15.75" hidden="false" customHeight="false" outlineLevel="0" collapsed="false"/>
    <row r="3038" customFormat="false" ht="15.75" hidden="false" customHeight="false" outlineLevel="0" collapsed="false"/>
    <row r="3039" customFormat="false" ht="15.75" hidden="false" customHeight="false" outlineLevel="0" collapsed="false"/>
    <row r="3040" customFormat="false" ht="15.75" hidden="false" customHeight="false" outlineLevel="0" collapsed="false"/>
    <row r="3041" customFormat="false" ht="15.75" hidden="false" customHeight="false" outlineLevel="0" collapsed="false"/>
    <row r="3042" customFormat="false" ht="15.75" hidden="false" customHeight="false" outlineLevel="0" collapsed="false"/>
    <row r="3043" customFormat="false" ht="15.75" hidden="false" customHeight="false" outlineLevel="0" collapsed="false"/>
    <row r="3044" customFormat="false" ht="15.75" hidden="false" customHeight="false" outlineLevel="0" collapsed="false"/>
    <row r="3045" customFormat="false" ht="15.75" hidden="false" customHeight="false" outlineLevel="0" collapsed="false"/>
    <row r="3046" customFormat="false" ht="15.75" hidden="false" customHeight="false" outlineLevel="0" collapsed="false"/>
    <row r="3047" customFormat="false" ht="15.75" hidden="false" customHeight="false" outlineLevel="0" collapsed="false"/>
    <row r="3048" customFormat="false" ht="15.75" hidden="false" customHeight="false" outlineLevel="0" collapsed="false"/>
    <row r="3049" customFormat="false" ht="15.75" hidden="false" customHeight="false" outlineLevel="0" collapsed="false"/>
    <row r="3050" customFormat="false" ht="15.75" hidden="false" customHeight="false" outlineLevel="0" collapsed="false"/>
    <row r="3051" customFormat="false" ht="15.75" hidden="false" customHeight="false" outlineLevel="0" collapsed="false"/>
    <row r="3052" customFormat="false" ht="15.75" hidden="false" customHeight="false" outlineLevel="0" collapsed="false"/>
    <row r="3053" customFormat="false" ht="15.75" hidden="false" customHeight="false" outlineLevel="0" collapsed="false"/>
    <row r="3054" customFormat="false" ht="15.75" hidden="false" customHeight="false" outlineLevel="0" collapsed="false"/>
    <row r="3055" customFormat="false" ht="15.75" hidden="false" customHeight="false" outlineLevel="0" collapsed="false"/>
    <row r="3056" customFormat="false" ht="15.75" hidden="false" customHeight="false" outlineLevel="0" collapsed="false"/>
    <row r="3057" customFormat="false" ht="15.75" hidden="false" customHeight="false" outlineLevel="0" collapsed="false"/>
    <row r="3058" customFormat="false" ht="15.75" hidden="false" customHeight="false" outlineLevel="0" collapsed="false"/>
    <row r="3059" customFormat="false" ht="15.75" hidden="false" customHeight="false" outlineLevel="0" collapsed="false"/>
    <row r="3060" customFormat="false" ht="15.75" hidden="false" customHeight="false" outlineLevel="0" collapsed="false"/>
    <row r="3061" customFormat="false" ht="15.75" hidden="false" customHeight="false" outlineLevel="0" collapsed="false"/>
    <row r="3062" customFormat="false" ht="15.75" hidden="false" customHeight="false" outlineLevel="0" collapsed="false"/>
    <row r="3063" customFormat="false" ht="15.75" hidden="false" customHeight="false" outlineLevel="0" collapsed="false"/>
    <row r="3064" customFormat="false" ht="15.75" hidden="false" customHeight="false" outlineLevel="0" collapsed="false"/>
    <row r="3065" customFormat="false" ht="15.75" hidden="false" customHeight="false" outlineLevel="0" collapsed="false"/>
    <row r="3066" customFormat="false" ht="15.75" hidden="false" customHeight="false" outlineLevel="0" collapsed="false"/>
    <row r="3067" customFormat="false" ht="15.75" hidden="false" customHeight="false" outlineLevel="0" collapsed="false"/>
    <row r="3068" customFormat="false" ht="15.75" hidden="false" customHeight="false" outlineLevel="0" collapsed="false"/>
    <row r="3069" customFormat="false" ht="15.75" hidden="false" customHeight="false" outlineLevel="0" collapsed="false"/>
    <row r="3070" customFormat="false" ht="15.75" hidden="false" customHeight="false" outlineLevel="0" collapsed="false"/>
    <row r="3071" customFormat="false" ht="15.75" hidden="false" customHeight="false" outlineLevel="0" collapsed="false"/>
    <row r="3072" customFormat="false" ht="15.75" hidden="false" customHeight="false" outlineLevel="0" collapsed="false"/>
    <row r="3073" customFormat="false" ht="15.75" hidden="false" customHeight="false" outlineLevel="0" collapsed="false"/>
    <row r="3074" customFormat="false" ht="15.75" hidden="false" customHeight="false" outlineLevel="0" collapsed="false"/>
    <row r="3075" customFormat="false" ht="15.75" hidden="false" customHeight="false" outlineLevel="0" collapsed="false"/>
    <row r="3076" customFormat="false" ht="15.75" hidden="false" customHeight="false" outlineLevel="0" collapsed="false"/>
    <row r="3077" customFormat="false" ht="15.75" hidden="false" customHeight="false" outlineLevel="0" collapsed="false"/>
    <row r="3078" customFormat="false" ht="15.75" hidden="false" customHeight="false" outlineLevel="0" collapsed="false"/>
    <row r="3079" customFormat="false" ht="15.75" hidden="false" customHeight="false" outlineLevel="0" collapsed="false"/>
    <row r="3080" customFormat="false" ht="15.75" hidden="false" customHeight="false" outlineLevel="0" collapsed="false"/>
    <row r="3081" customFormat="false" ht="15.75" hidden="false" customHeight="false" outlineLevel="0" collapsed="false"/>
    <row r="3082" customFormat="false" ht="15.75" hidden="false" customHeight="false" outlineLevel="0" collapsed="false"/>
    <row r="3083" customFormat="false" ht="15.75" hidden="false" customHeight="false" outlineLevel="0" collapsed="false"/>
    <row r="3084" customFormat="false" ht="15.75" hidden="false" customHeight="false" outlineLevel="0" collapsed="false"/>
    <row r="3085" customFormat="false" ht="15.75" hidden="false" customHeight="false" outlineLevel="0" collapsed="false"/>
    <row r="3086" customFormat="false" ht="15.75" hidden="false" customHeight="false" outlineLevel="0" collapsed="false"/>
    <row r="3087" customFormat="false" ht="15.75" hidden="false" customHeight="false" outlineLevel="0" collapsed="false"/>
    <row r="3088" customFormat="false" ht="15.75" hidden="false" customHeight="false" outlineLevel="0" collapsed="false"/>
    <row r="3089" customFormat="false" ht="15.75" hidden="false" customHeight="false" outlineLevel="0" collapsed="false"/>
    <row r="3090" customFormat="false" ht="15.75" hidden="false" customHeight="false" outlineLevel="0" collapsed="false"/>
    <row r="3091" customFormat="false" ht="15.75" hidden="false" customHeight="false" outlineLevel="0" collapsed="false"/>
    <row r="3092" customFormat="false" ht="15.75" hidden="false" customHeight="false" outlineLevel="0" collapsed="false"/>
    <row r="3093" customFormat="false" ht="15.75" hidden="false" customHeight="false" outlineLevel="0" collapsed="false"/>
    <row r="3094" customFormat="false" ht="15.75" hidden="false" customHeight="false" outlineLevel="0" collapsed="false"/>
    <row r="3095" customFormat="false" ht="15.75" hidden="false" customHeight="false" outlineLevel="0" collapsed="false"/>
    <row r="3096" customFormat="false" ht="15.75" hidden="false" customHeight="false" outlineLevel="0" collapsed="false"/>
    <row r="3097" customFormat="false" ht="15.75" hidden="false" customHeight="false" outlineLevel="0" collapsed="false"/>
    <row r="3098" customFormat="false" ht="15.75" hidden="false" customHeight="false" outlineLevel="0" collapsed="false"/>
    <row r="3099" customFormat="false" ht="15.75" hidden="false" customHeight="false" outlineLevel="0" collapsed="false"/>
    <row r="3100" customFormat="false" ht="15.75" hidden="false" customHeight="false" outlineLevel="0" collapsed="false"/>
    <row r="3101" customFormat="false" ht="15.75" hidden="false" customHeight="false" outlineLevel="0" collapsed="false"/>
    <row r="3102" customFormat="false" ht="15.75" hidden="false" customHeight="false" outlineLevel="0" collapsed="false"/>
    <row r="3103" customFormat="false" ht="15.75" hidden="false" customHeight="false" outlineLevel="0" collapsed="false"/>
    <row r="3104" customFormat="false" ht="15.75" hidden="false" customHeight="false" outlineLevel="0" collapsed="false"/>
    <row r="3105" customFormat="false" ht="15.75" hidden="false" customHeight="false" outlineLevel="0" collapsed="false"/>
    <row r="3106" customFormat="false" ht="15.75" hidden="false" customHeight="false" outlineLevel="0" collapsed="false"/>
    <row r="3107" customFormat="false" ht="15.75" hidden="false" customHeight="false" outlineLevel="0" collapsed="false"/>
    <row r="3108" customFormat="false" ht="15.75" hidden="false" customHeight="false" outlineLevel="0" collapsed="false"/>
    <row r="3109" customFormat="false" ht="15.75" hidden="false" customHeight="false" outlineLevel="0" collapsed="false"/>
    <row r="3110" customFormat="false" ht="15.75" hidden="false" customHeight="false" outlineLevel="0" collapsed="false"/>
    <row r="3111" customFormat="false" ht="15.75" hidden="false" customHeight="false" outlineLevel="0" collapsed="false"/>
    <row r="3112" customFormat="false" ht="15.75" hidden="false" customHeight="false" outlineLevel="0" collapsed="false"/>
    <row r="3113" customFormat="false" ht="15.75" hidden="false" customHeight="false" outlineLevel="0" collapsed="false"/>
    <row r="3114" customFormat="false" ht="15.75" hidden="false" customHeight="false" outlineLevel="0" collapsed="false"/>
    <row r="3115" customFormat="false" ht="15.75" hidden="false" customHeight="false" outlineLevel="0" collapsed="false"/>
    <row r="3116" customFormat="false" ht="15.75" hidden="false" customHeight="false" outlineLevel="0" collapsed="false"/>
    <row r="3117" customFormat="false" ht="15.75" hidden="false" customHeight="false" outlineLevel="0" collapsed="false"/>
    <row r="3118" customFormat="false" ht="15.75" hidden="false" customHeight="false" outlineLevel="0" collapsed="false"/>
    <row r="3119" customFormat="false" ht="15.75" hidden="false" customHeight="false" outlineLevel="0" collapsed="false"/>
    <row r="3120" customFormat="false" ht="15.75" hidden="false" customHeight="false" outlineLevel="0" collapsed="false"/>
    <row r="3121" customFormat="false" ht="15.75" hidden="false" customHeight="false" outlineLevel="0" collapsed="false"/>
    <row r="3122" customFormat="false" ht="15.75" hidden="false" customHeight="false" outlineLevel="0" collapsed="false"/>
    <row r="3123" customFormat="false" ht="15.75" hidden="false" customHeight="false" outlineLevel="0" collapsed="false"/>
    <row r="3124" customFormat="false" ht="15.75" hidden="false" customHeight="false" outlineLevel="0" collapsed="false"/>
    <row r="3125" customFormat="false" ht="15.75" hidden="false" customHeight="false" outlineLevel="0" collapsed="false"/>
    <row r="3126" customFormat="false" ht="15.75" hidden="false" customHeight="false" outlineLevel="0" collapsed="false"/>
    <row r="3127" customFormat="false" ht="15.75" hidden="false" customHeight="false" outlineLevel="0" collapsed="false"/>
    <row r="3128" customFormat="false" ht="15.75" hidden="false" customHeight="false" outlineLevel="0" collapsed="false"/>
    <row r="3129" customFormat="false" ht="15.75" hidden="false" customHeight="false" outlineLevel="0" collapsed="false"/>
    <row r="3130" customFormat="false" ht="15.75" hidden="false" customHeight="false" outlineLevel="0" collapsed="false"/>
    <row r="3131" customFormat="false" ht="15.75" hidden="false" customHeight="false" outlineLevel="0" collapsed="false"/>
    <row r="3132" customFormat="false" ht="15.75" hidden="false" customHeight="false" outlineLevel="0" collapsed="false"/>
    <row r="3133" customFormat="false" ht="15.75" hidden="false" customHeight="false" outlineLevel="0" collapsed="false"/>
    <row r="3134" customFormat="false" ht="15.75" hidden="false" customHeight="false" outlineLevel="0" collapsed="false"/>
    <row r="3135" customFormat="false" ht="15.75" hidden="false" customHeight="false" outlineLevel="0" collapsed="false"/>
    <row r="3136" customFormat="false" ht="15.75" hidden="false" customHeight="false" outlineLevel="0" collapsed="false"/>
    <row r="3137" customFormat="false" ht="15.75" hidden="false" customHeight="false" outlineLevel="0" collapsed="false"/>
    <row r="3138" customFormat="false" ht="15.75" hidden="false" customHeight="false" outlineLevel="0" collapsed="false"/>
    <row r="3139" customFormat="false" ht="15.75" hidden="false" customHeight="false" outlineLevel="0" collapsed="false"/>
    <row r="3140" customFormat="false" ht="15.75" hidden="false" customHeight="false" outlineLevel="0" collapsed="false"/>
    <row r="3141" customFormat="false" ht="15.75" hidden="false" customHeight="false" outlineLevel="0" collapsed="false"/>
    <row r="3142" customFormat="false" ht="15.75" hidden="false" customHeight="false" outlineLevel="0" collapsed="false"/>
    <row r="3143" customFormat="false" ht="15.75" hidden="false" customHeight="false" outlineLevel="0" collapsed="false"/>
    <row r="3144" customFormat="false" ht="15.75" hidden="false" customHeight="false" outlineLevel="0" collapsed="false"/>
    <row r="3145" customFormat="false" ht="15.75" hidden="false" customHeight="false" outlineLevel="0" collapsed="false"/>
    <row r="3146" customFormat="false" ht="15.75" hidden="false" customHeight="false" outlineLevel="0" collapsed="false"/>
    <row r="3147" customFormat="false" ht="15.75" hidden="false" customHeight="false" outlineLevel="0" collapsed="false"/>
    <row r="3148" customFormat="false" ht="15.75" hidden="false" customHeight="false" outlineLevel="0" collapsed="false"/>
    <row r="3149" customFormat="false" ht="15.75" hidden="false" customHeight="false" outlineLevel="0" collapsed="false"/>
    <row r="3150" customFormat="false" ht="15.75" hidden="false" customHeight="false" outlineLevel="0" collapsed="false"/>
    <row r="3151" customFormat="false" ht="15.75" hidden="false" customHeight="false" outlineLevel="0" collapsed="false"/>
    <row r="3152" customFormat="false" ht="15.75" hidden="false" customHeight="false" outlineLevel="0" collapsed="false"/>
    <row r="3153" customFormat="false" ht="15.75" hidden="false" customHeight="false" outlineLevel="0" collapsed="false"/>
    <row r="3154" customFormat="false" ht="15.75" hidden="false" customHeight="false" outlineLevel="0" collapsed="false"/>
    <row r="3155" customFormat="false" ht="15.75" hidden="false" customHeight="false" outlineLevel="0" collapsed="false"/>
    <row r="3156" customFormat="false" ht="15.75" hidden="false" customHeight="false" outlineLevel="0" collapsed="false"/>
    <row r="3157" customFormat="false" ht="15.75" hidden="false" customHeight="false" outlineLevel="0" collapsed="false"/>
    <row r="3158" customFormat="false" ht="15.75" hidden="false" customHeight="false" outlineLevel="0" collapsed="false"/>
    <row r="3159" customFormat="false" ht="15.75" hidden="false" customHeight="false" outlineLevel="0" collapsed="false"/>
    <row r="3160" customFormat="false" ht="15.75" hidden="false" customHeight="false" outlineLevel="0" collapsed="false"/>
    <row r="3161" customFormat="false" ht="15.75" hidden="false" customHeight="false" outlineLevel="0" collapsed="false"/>
    <row r="3162" customFormat="false" ht="15.75" hidden="false" customHeight="false" outlineLevel="0" collapsed="false"/>
    <row r="3163" customFormat="false" ht="15.75" hidden="false" customHeight="false" outlineLevel="0" collapsed="false"/>
    <row r="3164" customFormat="false" ht="15.75" hidden="false" customHeight="false" outlineLevel="0" collapsed="false"/>
    <row r="3165" customFormat="false" ht="15.75" hidden="false" customHeight="false" outlineLevel="0" collapsed="false"/>
    <row r="3166" customFormat="false" ht="15.75" hidden="false" customHeight="false" outlineLevel="0" collapsed="false"/>
    <row r="3167" customFormat="false" ht="15.75" hidden="false" customHeight="false" outlineLevel="0" collapsed="false"/>
    <row r="3168" customFormat="false" ht="15.75" hidden="false" customHeight="false" outlineLevel="0" collapsed="false"/>
    <row r="3169" customFormat="false" ht="15.75" hidden="false" customHeight="false" outlineLevel="0" collapsed="false"/>
    <row r="3170" customFormat="false" ht="15.75" hidden="false" customHeight="false" outlineLevel="0" collapsed="false"/>
    <row r="3171" customFormat="false" ht="15.75" hidden="false" customHeight="false" outlineLevel="0" collapsed="false"/>
    <row r="3172" customFormat="false" ht="15.75" hidden="false" customHeight="false" outlineLevel="0" collapsed="false"/>
    <row r="3173" customFormat="false" ht="15.75" hidden="false" customHeight="false" outlineLevel="0" collapsed="false"/>
    <row r="3174" customFormat="false" ht="15.75" hidden="false" customHeight="false" outlineLevel="0" collapsed="false"/>
    <row r="3175" customFormat="false" ht="15.75" hidden="false" customHeight="false" outlineLevel="0" collapsed="false"/>
    <row r="3176" customFormat="false" ht="15.75" hidden="false" customHeight="false" outlineLevel="0" collapsed="false"/>
    <row r="3177" customFormat="false" ht="15.75" hidden="false" customHeight="false" outlineLevel="0" collapsed="false"/>
    <row r="3178" customFormat="false" ht="15.75" hidden="false" customHeight="false" outlineLevel="0" collapsed="false"/>
    <row r="3179" customFormat="false" ht="15.75" hidden="false" customHeight="false" outlineLevel="0" collapsed="false"/>
    <row r="3180" customFormat="false" ht="15.75" hidden="false" customHeight="false" outlineLevel="0" collapsed="false"/>
    <row r="3181" customFormat="false" ht="15.75" hidden="false" customHeight="false" outlineLevel="0" collapsed="false"/>
    <row r="3182" customFormat="false" ht="15.75" hidden="false" customHeight="false" outlineLevel="0" collapsed="false"/>
    <row r="3183" customFormat="false" ht="15.75" hidden="false" customHeight="false" outlineLevel="0" collapsed="false"/>
    <row r="3184" customFormat="false" ht="15.75" hidden="false" customHeight="false" outlineLevel="0" collapsed="false"/>
    <row r="3185" customFormat="false" ht="15.75" hidden="false" customHeight="false" outlineLevel="0" collapsed="false"/>
    <row r="3186" customFormat="false" ht="15.75" hidden="false" customHeight="false" outlineLevel="0" collapsed="false"/>
    <row r="3187" customFormat="false" ht="15.75" hidden="false" customHeight="false" outlineLevel="0" collapsed="false"/>
    <row r="3188" customFormat="false" ht="15.75" hidden="false" customHeight="false" outlineLevel="0" collapsed="false"/>
    <row r="3189" customFormat="false" ht="15.75" hidden="false" customHeight="false" outlineLevel="0" collapsed="false"/>
    <row r="3190" customFormat="false" ht="15.75" hidden="false" customHeight="false" outlineLevel="0" collapsed="false"/>
    <row r="3191" customFormat="false" ht="15.75" hidden="false" customHeight="false" outlineLevel="0" collapsed="false"/>
    <row r="3192" customFormat="false" ht="15.75" hidden="false" customHeight="false" outlineLevel="0" collapsed="false"/>
    <row r="3193" customFormat="false" ht="15.75" hidden="false" customHeight="false" outlineLevel="0" collapsed="false"/>
    <row r="3194" customFormat="false" ht="15.75" hidden="false" customHeight="false" outlineLevel="0" collapsed="false"/>
    <row r="3195" customFormat="false" ht="15.75" hidden="false" customHeight="false" outlineLevel="0" collapsed="false"/>
    <row r="3196" customFormat="false" ht="15.75" hidden="false" customHeight="false" outlineLevel="0" collapsed="false"/>
    <row r="3197" customFormat="false" ht="15.75" hidden="false" customHeight="false" outlineLevel="0" collapsed="false"/>
    <row r="3198" customFormat="false" ht="15.75" hidden="false" customHeight="false" outlineLevel="0" collapsed="false"/>
    <row r="3199" customFormat="false" ht="15.75" hidden="false" customHeight="false" outlineLevel="0" collapsed="false"/>
    <row r="3200" customFormat="false" ht="15.75" hidden="false" customHeight="false" outlineLevel="0" collapsed="false"/>
    <row r="3201" customFormat="false" ht="15.75" hidden="false" customHeight="false" outlineLevel="0" collapsed="false"/>
    <row r="3202" customFormat="false" ht="15.75" hidden="false" customHeight="false" outlineLevel="0" collapsed="false"/>
    <row r="3203" customFormat="false" ht="15.75" hidden="false" customHeight="false" outlineLevel="0" collapsed="false"/>
    <row r="3204" customFormat="false" ht="15.75" hidden="false" customHeight="false" outlineLevel="0" collapsed="false"/>
    <row r="3205" customFormat="false" ht="15.75" hidden="false" customHeight="false" outlineLevel="0" collapsed="false"/>
    <row r="3206" customFormat="false" ht="15.75" hidden="false" customHeight="false" outlineLevel="0" collapsed="false"/>
    <row r="3207" customFormat="false" ht="15.75" hidden="false" customHeight="false" outlineLevel="0" collapsed="false"/>
    <row r="3208" customFormat="false" ht="15.75" hidden="false" customHeight="false" outlineLevel="0" collapsed="false"/>
    <row r="3209" customFormat="false" ht="15.75" hidden="false" customHeight="false" outlineLevel="0" collapsed="false"/>
    <row r="3210" customFormat="false" ht="15.75" hidden="false" customHeight="false" outlineLevel="0" collapsed="false"/>
    <row r="3211" customFormat="false" ht="15.75" hidden="false" customHeight="false" outlineLevel="0" collapsed="false"/>
    <row r="3212" customFormat="false" ht="15.75" hidden="false" customHeight="false" outlineLevel="0" collapsed="false"/>
    <row r="3213" customFormat="false" ht="15.75" hidden="false" customHeight="false" outlineLevel="0" collapsed="false"/>
    <row r="3214" customFormat="false" ht="15.75" hidden="false" customHeight="false" outlineLevel="0" collapsed="false"/>
    <row r="3215" customFormat="false" ht="15.75" hidden="false" customHeight="false" outlineLevel="0" collapsed="false"/>
    <row r="3216" customFormat="false" ht="15.75" hidden="false" customHeight="false" outlineLevel="0" collapsed="false"/>
    <row r="3217" customFormat="false" ht="15.75" hidden="false" customHeight="false" outlineLevel="0" collapsed="false"/>
    <row r="3218" customFormat="false" ht="15.75" hidden="false" customHeight="false" outlineLevel="0" collapsed="false"/>
    <row r="3219" customFormat="false" ht="15.75" hidden="false" customHeight="false" outlineLevel="0" collapsed="false"/>
    <row r="3220" customFormat="false" ht="15.75" hidden="false" customHeight="false" outlineLevel="0" collapsed="false"/>
    <row r="3221" customFormat="false" ht="15.75" hidden="false" customHeight="false" outlineLevel="0" collapsed="false"/>
    <row r="3222" customFormat="false" ht="15.75" hidden="false" customHeight="false" outlineLevel="0" collapsed="false"/>
    <row r="3223" customFormat="false" ht="15.75" hidden="false" customHeight="false" outlineLevel="0" collapsed="false"/>
    <row r="3224" customFormat="false" ht="15.75" hidden="false" customHeight="false" outlineLevel="0" collapsed="false"/>
    <row r="3225" customFormat="false" ht="15.75" hidden="false" customHeight="false" outlineLevel="0" collapsed="false"/>
    <row r="3226" customFormat="false" ht="15.75" hidden="false" customHeight="false" outlineLevel="0" collapsed="false"/>
    <row r="3227" customFormat="false" ht="15.75" hidden="false" customHeight="false" outlineLevel="0" collapsed="false"/>
    <row r="3228" customFormat="false" ht="15.75" hidden="false" customHeight="false" outlineLevel="0" collapsed="false"/>
    <row r="3229" customFormat="false" ht="15.75" hidden="false" customHeight="false" outlineLevel="0" collapsed="false"/>
    <row r="3230" customFormat="false" ht="15.75" hidden="false" customHeight="false" outlineLevel="0" collapsed="false"/>
    <row r="3231" customFormat="false" ht="15.75" hidden="false" customHeight="false" outlineLevel="0" collapsed="false"/>
    <row r="3232" customFormat="false" ht="15.75" hidden="false" customHeight="false" outlineLevel="0" collapsed="false"/>
    <row r="3233" customFormat="false" ht="15.75" hidden="false" customHeight="false" outlineLevel="0" collapsed="false"/>
    <row r="3234" customFormat="false" ht="15.75" hidden="false" customHeight="false" outlineLevel="0" collapsed="false"/>
    <row r="3235" customFormat="false" ht="15.75" hidden="false" customHeight="false" outlineLevel="0" collapsed="false"/>
    <row r="3236" customFormat="false" ht="15.75" hidden="false" customHeight="false" outlineLevel="0" collapsed="false"/>
    <row r="3237" customFormat="false" ht="15.75" hidden="false" customHeight="false" outlineLevel="0" collapsed="false"/>
    <row r="3238" customFormat="false" ht="15.75" hidden="false" customHeight="false" outlineLevel="0" collapsed="false"/>
    <row r="3239" customFormat="false" ht="15.75" hidden="false" customHeight="false" outlineLevel="0" collapsed="false"/>
    <row r="3240" customFormat="false" ht="15.75" hidden="false" customHeight="false" outlineLevel="0" collapsed="false"/>
    <row r="3241" customFormat="false" ht="15.75" hidden="false" customHeight="false" outlineLevel="0" collapsed="false"/>
    <row r="3242" customFormat="false" ht="15.75" hidden="false" customHeight="false" outlineLevel="0" collapsed="false"/>
    <row r="3243" customFormat="false" ht="15.75" hidden="false" customHeight="false" outlineLevel="0" collapsed="false"/>
    <row r="3244" customFormat="false" ht="15.75" hidden="false" customHeight="false" outlineLevel="0" collapsed="false"/>
    <row r="3245" customFormat="false" ht="15.75" hidden="false" customHeight="false" outlineLevel="0" collapsed="false"/>
    <row r="3246" customFormat="false" ht="15.75" hidden="false" customHeight="false" outlineLevel="0" collapsed="false"/>
    <row r="3247" customFormat="false" ht="15.75" hidden="false" customHeight="false" outlineLevel="0" collapsed="false"/>
    <row r="3248" customFormat="false" ht="15.75" hidden="false" customHeight="false" outlineLevel="0" collapsed="false"/>
    <row r="3249" customFormat="false" ht="15.75" hidden="false" customHeight="false" outlineLevel="0" collapsed="false"/>
    <row r="3250" customFormat="false" ht="15.75" hidden="false" customHeight="false" outlineLevel="0" collapsed="false"/>
    <row r="3251" customFormat="false" ht="15.75" hidden="false" customHeight="false" outlineLevel="0" collapsed="false"/>
    <row r="3252" customFormat="false" ht="15.75" hidden="false" customHeight="false" outlineLevel="0" collapsed="false"/>
    <row r="3253" customFormat="false" ht="15.75" hidden="false" customHeight="false" outlineLevel="0" collapsed="false"/>
    <row r="3254" customFormat="false" ht="15.75" hidden="false" customHeight="false" outlineLevel="0" collapsed="false"/>
    <row r="3255" customFormat="false" ht="15.75" hidden="false" customHeight="false" outlineLevel="0" collapsed="false"/>
    <row r="3256" customFormat="false" ht="15.75" hidden="false" customHeight="false" outlineLevel="0" collapsed="false"/>
    <row r="3257" customFormat="false" ht="15.75" hidden="false" customHeight="false" outlineLevel="0" collapsed="false"/>
    <row r="3258" customFormat="false" ht="15.75" hidden="false" customHeight="false" outlineLevel="0" collapsed="false"/>
    <row r="3259" customFormat="false" ht="15.75" hidden="false" customHeight="false" outlineLevel="0" collapsed="false"/>
    <row r="3260" customFormat="false" ht="15.75" hidden="false" customHeight="false" outlineLevel="0" collapsed="false"/>
    <row r="3261" customFormat="false" ht="15.75" hidden="false" customHeight="false" outlineLevel="0" collapsed="false"/>
    <row r="3262" customFormat="false" ht="15.75" hidden="false" customHeight="false" outlineLevel="0" collapsed="false"/>
    <row r="3263" customFormat="false" ht="15.75" hidden="false" customHeight="false" outlineLevel="0" collapsed="false"/>
    <row r="3264" customFormat="false" ht="15.75" hidden="false" customHeight="false" outlineLevel="0" collapsed="false"/>
    <row r="3265" customFormat="false" ht="15.75" hidden="false" customHeight="false" outlineLevel="0" collapsed="false"/>
    <row r="3266" customFormat="false" ht="15.75" hidden="false" customHeight="false" outlineLevel="0" collapsed="false"/>
    <row r="3267" customFormat="false" ht="15.75" hidden="false" customHeight="false" outlineLevel="0" collapsed="false"/>
    <row r="3268" customFormat="false" ht="15.75" hidden="false" customHeight="false" outlineLevel="0" collapsed="false"/>
    <row r="3269" customFormat="false" ht="15.75" hidden="false" customHeight="false" outlineLevel="0" collapsed="false"/>
    <row r="3270" customFormat="false" ht="15.75" hidden="false" customHeight="false" outlineLevel="0" collapsed="false"/>
    <row r="3271" customFormat="false" ht="15.75" hidden="false" customHeight="false" outlineLevel="0" collapsed="false"/>
    <row r="3272" customFormat="false" ht="15.75" hidden="false" customHeight="false" outlineLevel="0" collapsed="false"/>
    <row r="3273" customFormat="false" ht="15.75" hidden="false" customHeight="false" outlineLevel="0" collapsed="false"/>
    <row r="3274" customFormat="false" ht="15.75" hidden="false" customHeight="false" outlineLevel="0" collapsed="false"/>
    <row r="3275" customFormat="false" ht="15.75" hidden="false" customHeight="false" outlineLevel="0" collapsed="false"/>
    <row r="3276" customFormat="false" ht="15.75" hidden="false" customHeight="false" outlineLevel="0" collapsed="false"/>
    <row r="3277" customFormat="false" ht="15.75" hidden="false" customHeight="false" outlineLevel="0" collapsed="false"/>
    <row r="3278" customFormat="false" ht="15.75" hidden="false" customHeight="false" outlineLevel="0" collapsed="false"/>
    <row r="3279" customFormat="false" ht="15.75" hidden="false" customHeight="false" outlineLevel="0" collapsed="false"/>
    <row r="3280" customFormat="false" ht="15.75" hidden="false" customHeight="false" outlineLevel="0" collapsed="false"/>
    <row r="3281" customFormat="false" ht="15.75" hidden="false" customHeight="false" outlineLevel="0" collapsed="false"/>
    <row r="3282" customFormat="false" ht="15.75" hidden="false" customHeight="false" outlineLevel="0" collapsed="false"/>
    <row r="3283" customFormat="false" ht="15.75" hidden="false" customHeight="false" outlineLevel="0" collapsed="false"/>
    <row r="3284" customFormat="false" ht="15.75" hidden="false" customHeight="false" outlineLevel="0" collapsed="false"/>
    <row r="3285" customFormat="false" ht="15.75" hidden="false" customHeight="false" outlineLevel="0" collapsed="false"/>
    <row r="3286" customFormat="false" ht="15.75" hidden="false" customHeight="false" outlineLevel="0" collapsed="false"/>
    <row r="3287" customFormat="false" ht="15.75" hidden="false" customHeight="false" outlineLevel="0" collapsed="false"/>
    <row r="3288" customFormat="false" ht="15.75" hidden="false" customHeight="false" outlineLevel="0" collapsed="false"/>
    <row r="3289" customFormat="false" ht="15.75" hidden="false" customHeight="false" outlineLevel="0" collapsed="false"/>
    <row r="3290" customFormat="false" ht="15.75" hidden="false" customHeight="false" outlineLevel="0" collapsed="false"/>
    <row r="3291" customFormat="false" ht="15.75" hidden="false" customHeight="false" outlineLevel="0" collapsed="false"/>
    <row r="3292" customFormat="false" ht="15.75" hidden="false" customHeight="false" outlineLevel="0" collapsed="false"/>
    <row r="3293" customFormat="false" ht="15.75" hidden="false" customHeight="false" outlineLevel="0" collapsed="false"/>
    <row r="3294" customFormat="false" ht="15.75" hidden="false" customHeight="false" outlineLevel="0" collapsed="false"/>
    <row r="3295" customFormat="false" ht="15.75" hidden="false" customHeight="false" outlineLevel="0" collapsed="false"/>
    <row r="3296" customFormat="false" ht="15.75" hidden="false" customHeight="false" outlineLevel="0" collapsed="false"/>
    <row r="3297" customFormat="false" ht="15.75" hidden="false" customHeight="false" outlineLevel="0" collapsed="false"/>
    <row r="3298" customFormat="false" ht="15.75" hidden="false" customHeight="false" outlineLevel="0" collapsed="false"/>
    <row r="3299" customFormat="false" ht="15.75" hidden="false" customHeight="false" outlineLevel="0" collapsed="false"/>
    <row r="3300" customFormat="false" ht="15.75" hidden="false" customHeight="false" outlineLevel="0" collapsed="false"/>
    <row r="3301" customFormat="false" ht="15.75" hidden="false" customHeight="false" outlineLevel="0" collapsed="false"/>
    <row r="3302" customFormat="false" ht="15.75" hidden="false" customHeight="false" outlineLevel="0" collapsed="false"/>
    <row r="3303" customFormat="false" ht="15.75" hidden="false" customHeight="false" outlineLevel="0" collapsed="false"/>
    <row r="3304" customFormat="false" ht="15.75" hidden="false" customHeight="false" outlineLevel="0" collapsed="false"/>
    <row r="3305" customFormat="false" ht="15.75" hidden="false" customHeight="false" outlineLevel="0" collapsed="false"/>
    <row r="3306" customFormat="false" ht="15.75" hidden="false" customHeight="false" outlineLevel="0" collapsed="false"/>
    <row r="3307" customFormat="false" ht="15.75" hidden="false" customHeight="false" outlineLevel="0" collapsed="false"/>
    <row r="3308" customFormat="false" ht="15.75" hidden="false" customHeight="false" outlineLevel="0" collapsed="false"/>
    <row r="3309" customFormat="false" ht="15.75" hidden="false" customHeight="false" outlineLevel="0" collapsed="false"/>
    <row r="3310" customFormat="false" ht="15.75" hidden="false" customHeight="false" outlineLevel="0" collapsed="false"/>
    <row r="3311" customFormat="false" ht="15.75" hidden="false" customHeight="false" outlineLevel="0" collapsed="false"/>
    <row r="3312" customFormat="false" ht="15.75" hidden="false" customHeight="false" outlineLevel="0" collapsed="false"/>
    <row r="3313" customFormat="false" ht="15.75" hidden="false" customHeight="false" outlineLevel="0" collapsed="false"/>
    <row r="3314" customFormat="false" ht="15.75" hidden="false" customHeight="false" outlineLevel="0" collapsed="false"/>
    <row r="3315" customFormat="false" ht="15.75" hidden="false" customHeight="false" outlineLevel="0" collapsed="false"/>
    <row r="3316" customFormat="false" ht="15.75" hidden="false" customHeight="false" outlineLevel="0" collapsed="false"/>
    <row r="3317" customFormat="false" ht="15.75" hidden="false" customHeight="false" outlineLevel="0" collapsed="false"/>
    <row r="3318" customFormat="false" ht="15.75" hidden="false" customHeight="false" outlineLevel="0" collapsed="false"/>
    <row r="3319" customFormat="false" ht="15.75" hidden="false" customHeight="false" outlineLevel="0" collapsed="false"/>
    <row r="3320" customFormat="false" ht="15.75" hidden="false" customHeight="false" outlineLevel="0" collapsed="false"/>
    <row r="3321" customFormat="false" ht="15.75" hidden="false" customHeight="false" outlineLevel="0" collapsed="false"/>
    <row r="3322" customFormat="false" ht="15.75" hidden="false" customHeight="false" outlineLevel="0" collapsed="false"/>
    <row r="3323" customFormat="false" ht="15.75" hidden="false" customHeight="false" outlineLevel="0" collapsed="false"/>
    <row r="3324" customFormat="false" ht="15.75" hidden="false" customHeight="false" outlineLevel="0" collapsed="false"/>
    <row r="3325" customFormat="false" ht="15.75" hidden="false" customHeight="false" outlineLevel="0" collapsed="false"/>
    <row r="3326" customFormat="false" ht="15.75" hidden="false" customHeight="false" outlineLevel="0" collapsed="false"/>
    <row r="3327" customFormat="false" ht="15.75" hidden="false" customHeight="false" outlineLevel="0" collapsed="false"/>
    <row r="3328" customFormat="false" ht="15.75" hidden="false" customHeight="false" outlineLevel="0" collapsed="false"/>
    <row r="3329" customFormat="false" ht="15.75" hidden="false" customHeight="false" outlineLevel="0" collapsed="false"/>
    <row r="3330" customFormat="false" ht="15.75" hidden="false" customHeight="false" outlineLevel="0" collapsed="false"/>
    <row r="3331" customFormat="false" ht="15.75" hidden="false" customHeight="false" outlineLevel="0" collapsed="false"/>
    <row r="3332" customFormat="false" ht="15.75" hidden="false" customHeight="false" outlineLevel="0" collapsed="false"/>
    <row r="3333" customFormat="false" ht="15.75" hidden="false" customHeight="false" outlineLevel="0" collapsed="false"/>
    <row r="3334" customFormat="false" ht="15.75" hidden="false" customHeight="false" outlineLevel="0" collapsed="false"/>
    <row r="3335" customFormat="false" ht="15.75" hidden="false" customHeight="false" outlineLevel="0" collapsed="false"/>
    <row r="3336" customFormat="false" ht="15.75" hidden="false" customHeight="false" outlineLevel="0" collapsed="false"/>
    <row r="3337" customFormat="false" ht="15.75" hidden="false" customHeight="false" outlineLevel="0" collapsed="false"/>
    <row r="3338" customFormat="false" ht="15.75" hidden="false" customHeight="false" outlineLevel="0" collapsed="false"/>
    <row r="3339" customFormat="false" ht="15.75" hidden="false" customHeight="false" outlineLevel="0" collapsed="false"/>
    <row r="3340" customFormat="false" ht="15.75" hidden="false" customHeight="false" outlineLevel="0" collapsed="false"/>
    <row r="3341" customFormat="false" ht="15.75" hidden="false" customHeight="false" outlineLevel="0" collapsed="false"/>
    <row r="3342" customFormat="false" ht="15.75" hidden="false" customHeight="false" outlineLevel="0" collapsed="false"/>
    <row r="3343" customFormat="false" ht="15.75" hidden="false" customHeight="false" outlineLevel="0" collapsed="false"/>
    <row r="3344" customFormat="false" ht="15.75" hidden="false" customHeight="false" outlineLevel="0" collapsed="false"/>
    <row r="3345" customFormat="false" ht="15.75" hidden="false" customHeight="false" outlineLevel="0" collapsed="false"/>
    <row r="3346" customFormat="false" ht="15.75" hidden="false" customHeight="false" outlineLevel="0" collapsed="false"/>
    <row r="3347" customFormat="false" ht="15.75" hidden="false" customHeight="false" outlineLevel="0" collapsed="false"/>
    <row r="3348" customFormat="false" ht="15.75" hidden="false" customHeight="false" outlineLevel="0" collapsed="false"/>
    <row r="3349" customFormat="false" ht="15.75" hidden="false" customHeight="false" outlineLevel="0" collapsed="false"/>
    <row r="3350" customFormat="false" ht="15.75" hidden="false" customHeight="false" outlineLevel="0" collapsed="false"/>
    <row r="3351" customFormat="false" ht="15.75" hidden="false" customHeight="false" outlineLevel="0" collapsed="false"/>
    <row r="3352" customFormat="false" ht="15.75" hidden="false" customHeight="false" outlineLevel="0" collapsed="false"/>
    <row r="3353" customFormat="false" ht="15.75" hidden="false" customHeight="false" outlineLevel="0" collapsed="false"/>
    <row r="3354" customFormat="false" ht="15.75" hidden="false" customHeight="false" outlineLevel="0" collapsed="false"/>
    <row r="3355" customFormat="false" ht="15.75" hidden="false" customHeight="false" outlineLevel="0" collapsed="false"/>
    <row r="3356" customFormat="false" ht="15.75" hidden="false" customHeight="false" outlineLevel="0" collapsed="false"/>
    <row r="3357" customFormat="false" ht="15.75" hidden="false" customHeight="false" outlineLevel="0" collapsed="false"/>
    <row r="3358" customFormat="false" ht="15.75" hidden="false" customHeight="false" outlineLevel="0" collapsed="false"/>
    <row r="3359" customFormat="false" ht="15.75" hidden="false" customHeight="false" outlineLevel="0" collapsed="false"/>
    <row r="3360" customFormat="false" ht="15.75" hidden="false" customHeight="false" outlineLevel="0" collapsed="false"/>
    <row r="3361" customFormat="false" ht="15.75" hidden="false" customHeight="false" outlineLevel="0" collapsed="false"/>
    <row r="3362" customFormat="false" ht="15.75" hidden="false" customHeight="false" outlineLevel="0" collapsed="false"/>
    <row r="3363" customFormat="false" ht="15.75" hidden="false" customHeight="false" outlineLevel="0" collapsed="false"/>
    <row r="3364" customFormat="false" ht="15.75" hidden="false" customHeight="false" outlineLevel="0" collapsed="false"/>
    <row r="3365" customFormat="false" ht="15.75" hidden="false" customHeight="false" outlineLevel="0" collapsed="false"/>
    <row r="3366" customFormat="false" ht="15.75" hidden="false" customHeight="false" outlineLevel="0" collapsed="false"/>
    <row r="3367" customFormat="false" ht="15.75" hidden="false" customHeight="false" outlineLevel="0" collapsed="false"/>
    <row r="3368" customFormat="false" ht="15.75" hidden="false" customHeight="false" outlineLevel="0" collapsed="false"/>
    <row r="3369" customFormat="false" ht="15.75" hidden="false" customHeight="false" outlineLevel="0" collapsed="false"/>
    <row r="3370" customFormat="false" ht="15.75" hidden="false" customHeight="false" outlineLevel="0" collapsed="false"/>
    <row r="3371" customFormat="false" ht="15.75" hidden="false" customHeight="false" outlineLevel="0" collapsed="false"/>
    <row r="3372" customFormat="false" ht="15.75" hidden="false" customHeight="false" outlineLevel="0" collapsed="false"/>
    <row r="3373" customFormat="false" ht="15.75" hidden="false" customHeight="false" outlineLevel="0" collapsed="false"/>
    <row r="3374" customFormat="false" ht="15.75" hidden="false" customHeight="false" outlineLevel="0" collapsed="false"/>
    <row r="3375" customFormat="false" ht="15.75" hidden="false" customHeight="false" outlineLevel="0" collapsed="false"/>
    <row r="3376" customFormat="false" ht="15.75" hidden="false" customHeight="false" outlineLevel="0" collapsed="false"/>
    <row r="3377" customFormat="false" ht="15.75" hidden="false" customHeight="false" outlineLevel="0" collapsed="false"/>
    <row r="3378" customFormat="false" ht="15.75" hidden="false" customHeight="false" outlineLevel="0" collapsed="false"/>
    <row r="3379" customFormat="false" ht="15.75" hidden="false" customHeight="false" outlineLevel="0" collapsed="false"/>
    <row r="3380" customFormat="false" ht="15.75" hidden="false" customHeight="false" outlineLevel="0" collapsed="false"/>
    <row r="3381" customFormat="false" ht="15.75" hidden="false" customHeight="false" outlineLevel="0" collapsed="false"/>
    <row r="3382" customFormat="false" ht="15.75" hidden="false" customHeight="false" outlineLevel="0" collapsed="false"/>
    <row r="3383" customFormat="false" ht="15.75" hidden="false" customHeight="false" outlineLevel="0" collapsed="false"/>
    <row r="3384" customFormat="false" ht="15.75" hidden="false" customHeight="false" outlineLevel="0" collapsed="false"/>
    <row r="3385" customFormat="false" ht="15.75" hidden="false" customHeight="false" outlineLevel="0" collapsed="false"/>
    <row r="3386" customFormat="false" ht="15.75" hidden="false" customHeight="false" outlineLevel="0" collapsed="false"/>
    <row r="3387" customFormat="false" ht="15.75" hidden="false" customHeight="false" outlineLevel="0" collapsed="false"/>
    <row r="3388" customFormat="false" ht="15.75" hidden="false" customHeight="false" outlineLevel="0" collapsed="false"/>
    <row r="3389" customFormat="false" ht="15.75" hidden="false" customHeight="false" outlineLevel="0" collapsed="false"/>
    <row r="3390" customFormat="false" ht="15.75" hidden="false" customHeight="false" outlineLevel="0" collapsed="false"/>
    <row r="3391" customFormat="false" ht="15.75" hidden="false" customHeight="false" outlineLevel="0" collapsed="false"/>
    <row r="3392" customFormat="false" ht="15.75" hidden="false" customHeight="false" outlineLevel="0" collapsed="false"/>
    <row r="3393" customFormat="false" ht="15.75" hidden="false" customHeight="false" outlineLevel="0" collapsed="false"/>
    <row r="3394" customFormat="false" ht="15.75" hidden="false" customHeight="false" outlineLevel="0" collapsed="false"/>
    <row r="3395" customFormat="false" ht="15.75" hidden="false" customHeight="false" outlineLevel="0" collapsed="false"/>
    <row r="3396" customFormat="false" ht="15.75" hidden="false" customHeight="false" outlineLevel="0" collapsed="false"/>
    <row r="3397" customFormat="false" ht="15.75" hidden="false" customHeight="false" outlineLevel="0" collapsed="false"/>
    <row r="3398" customFormat="false" ht="15.75" hidden="false" customHeight="false" outlineLevel="0" collapsed="false"/>
    <row r="3399" customFormat="false" ht="15.75" hidden="false" customHeight="false" outlineLevel="0" collapsed="false"/>
    <row r="3400" customFormat="false" ht="15.75" hidden="false" customHeight="false" outlineLevel="0" collapsed="false"/>
    <row r="3401" customFormat="false" ht="15.75" hidden="false" customHeight="false" outlineLevel="0" collapsed="false"/>
    <row r="3402" customFormat="false" ht="15.75" hidden="false" customHeight="false" outlineLevel="0" collapsed="false"/>
    <row r="3403" customFormat="false" ht="15.75" hidden="false" customHeight="false" outlineLevel="0" collapsed="false"/>
    <row r="3404" customFormat="false" ht="15.75" hidden="false" customHeight="false" outlineLevel="0" collapsed="false"/>
    <row r="3405" customFormat="false" ht="15.75" hidden="false" customHeight="false" outlineLevel="0" collapsed="false"/>
    <row r="3406" customFormat="false" ht="15.75" hidden="false" customHeight="false" outlineLevel="0" collapsed="false"/>
    <row r="3407" customFormat="false" ht="15.75" hidden="false" customHeight="false" outlineLevel="0" collapsed="false"/>
    <row r="3408" customFormat="false" ht="15.75" hidden="false" customHeight="false" outlineLevel="0" collapsed="false"/>
    <row r="3409" customFormat="false" ht="15.75" hidden="false" customHeight="false" outlineLevel="0" collapsed="false"/>
    <row r="3410" customFormat="false" ht="15.75" hidden="false" customHeight="false" outlineLevel="0" collapsed="false"/>
    <row r="3411" customFormat="false" ht="15.75" hidden="false" customHeight="false" outlineLevel="0" collapsed="false"/>
    <row r="3412" customFormat="false" ht="15.75" hidden="false" customHeight="false" outlineLevel="0" collapsed="false"/>
    <row r="3413" customFormat="false" ht="15.75" hidden="false" customHeight="false" outlineLevel="0" collapsed="false"/>
    <row r="3414" customFormat="false" ht="15.75" hidden="false" customHeight="false" outlineLevel="0" collapsed="false"/>
    <row r="3415" customFormat="false" ht="15.75" hidden="false" customHeight="false" outlineLevel="0" collapsed="false"/>
    <row r="3416" customFormat="false" ht="15.75" hidden="false" customHeight="false" outlineLevel="0" collapsed="false"/>
    <row r="3417" customFormat="false" ht="15.75" hidden="false" customHeight="false" outlineLevel="0" collapsed="false"/>
    <row r="3418" customFormat="false" ht="15.75" hidden="false" customHeight="false" outlineLevel="0" collapsed="false"/>
    <row r="3419" customFormat="false" ht="15.75" hidden="false" customHeight="false" outlineLevel="0" collapsed="false"/>
    <row r="3420" customFormat="false" ht="15.75" hidden="false" customHeight="false" outlineLevel="0" collapsed="false"/>
    <row r="3421" customFormat="false" ht="15.75" hidden="false" customHeight="false" outlineLevel="0" collapsed="false"/>
    <row r="3422" customFormat="false" ht="15.75" hidden="false" customHeight="false" outlineLevel="0" collapsed="false"/>
    <row r="3423" customFormat="false" ht="15.75" hidden="false" customHeight="false" outlineLevel="0" collapsed="false"/>
    <row r="3424" customFormat="false" ht="15.75" hidden="false" customHeight="false" outlineLevel="0" collapsed="false"/>
    <row r="3425" customFormat="false" ht="15.75" hidden="false" customHeight="false" outlineLevel="0" collapsed="false"/>
    <row r="3426" customFormat="false" ht="15.75" hidden="false" customHeight="false" outlineLevel="0" collapsed="false"/>
    <row r="3427" customFormat="false" ht="15.75" hidden="false" customHeight="false" outlineLevel="0" collapsed="false"/>
    <row r="3428" customFormat="false" ht="15.75" hidden="false" customHeight="false" outlineLevel="0" collapsed="false"/>
    <row r="3429" customFormat="false" ht="15.75" hidden="false" customHeight="false" outlineLevel="0" collapsed="false"/>
    <row r="3430" customFormat="false" ht="15.75" hidden="false" customHeight="false" outlineLevel="0" collapsed="false"/>
    <row r="3431" customFormat="false" ht="15.75" hidden="false" customHeight="false" outlineLevel="0" collapsed="false"/>
    <row r="3432" customFormat="false" ht="15.75" hidden="false" customHeight="false" outlineLevel="0" collapsed="false"/>
    <row r="3433" customFormat="false" ht="15.75" hidden="false" customHeight="false" outlineLevel="0" collapsed="false"/>
    <row r="3434" customFormat="false" ht="15.75" hidden="false" customHeight="false" outlineLevel="0" collapsed="false"/>
    <row r="3435" customFormat="false" ht="15.75" hidden="false" customHeight="false" outlineLevel="0" collapsed="false"/>
    <row r="3436" customFormat="false" ht="15.75" hidden="false" customHeight="false" outlineLevel="0" collapsed="false"/>
    <row r="3437" customFormat="false" ht="15.75" hidden="false" customHeight="false" outlineLevel="0" collapsed="false"/>
    <row r="3438" customFormat="false" ht="15.75" hidden="false" customHeight="false" outlineLevel="0" collapsed="false"/>
    <row r="3439" customFormat="false" ht="15.75" hidden="false" customHeight="false" outlineLevel="0" collapsed="false"/>
    <row r="3440" customFormat="false" ht="15.75" hidden="false" customHeight="false" outlineLevel="0" collapsed="false"/>
    <row r="3441" customFormat="false" ht="15.75" hidden="false" customHeight="false" outlineLevel="0" collapsed="false"/>
    <row r="3442" customFormat="false" ht="15.75" hidden="false" customHeight="false" outlineLevel="0" collapsed="false"/>
    <row r="3443" customFormat="false" ht="15.75" hidden="false" customHeight="false" outlineLevel="0" collapsed="false"/>
    <row r="3444" customFormat="false" ht="15.75" hidden="false" customHeight="false" outlineLevel="0" collapsed="false"/>
    <row r="3445" customFormat="false" ht="15.75" hidden="false" customHeight="false" outlineLevel="0" collapsed="false"/>
    <row r="3446" customFormat="false" ht="15.75" hidden="false" customHeight="false" outlineLevel="0" collapsed="false"/>
    <row r="3447" customFormat="false" ht="15.75" hidden="false" customHeight="false" outlineLevel="0" collapsed="false"/>
    <row r="3448" customFormat="false" ht="15.75" hidden="false" customHeight="false" outlineLevel="0" collapsed="false"/>
    <row r="3449" customFormat="false" ht="15.75" hidden="false" customHeight="false" outlineLevel="0" collapsed="false"/>
    <row r="3450" customFormat="false" ht="15.75" hidden="false" customHeight="false" outlineLevel="0" collapsed="false"/>
    <row r="3451" customFormat="false" ht="15.75" hidden="false" customHeight="false" outlineLevel="0" collapsed="false"/>
    <row r="3452" customFormat="false" ht="15.75" hidden="false" customHeight="false" outlineLevel="0" collapsed="false"/>
    <row r="3453" customFormat="false" ht="15.75" hidden="false" customHeight="false" outlineLevel="0" collapsed="false"/>
    <row r="3454" customFormat="false" ht="15.75" hidden="false" customHeight="false" outlineLevel="0" collapsed="false"/>
    <row r="3455" customFormat="false" ht="15.75" hidden="false" customHeight="false" outlineLevel="0" collapsed="false"/>
    <row r="3456" customFormat="false" ht="15.75" hidden="false" customHeight="false" outlineLevel="0" collapsed="false"/>
    <row r="3457" customFormat="false" ht="15.75" hidden="false" customHeight="false" outlineLevel="0" collapsed="false"/>
    <row r="3458" customFormat="false" ht="15.75" hidden="false" customHeight="false" outlineLevel="0" collapsed="false"/>
    <row r="3459" customFormat="false" ht="15.75" hidden="false" customHeight="false" outlineLevel="0" collapsed="false"/>
    <row r="3460" customFormat="false" ht="15.75" hidden="false" customHeight="false" outlineLevel="0" collapsed="false"/>
    <row r="3461" customFormat="false" ht="15.75" hidden="false" customHeight="false" outlineLevel="0" collapsed="false"/>
    <row r="3462" customFormat="false" ht="15.75" hidden="false" customHeight="false" outlineLevel="0" collapsed="false"/>
    <row r="3463" customFormat="false" ht="15.75" hidden="false" customHeight="false" outlineLevel="0" collapsed="false"/>
    <row r="3464" customFormat="false" ht="15.75" hidden="false" customHeight="false" outlineLevel="0" collapsed="false"/>
    <row r="3465" customFormat="false" ht="15.75" hidden="false" customHeight="false" outlineLevel="0" collapsed="false"/>
    <row r="3466" customFormat="false" ht="15.75" hidden="false" customHeight="false" outlineLevel="0" collapsed="false"/>
    <row r="3467" customFormat="false" ht="15.75" hidden="false" customHeight="false" outlineLevel="0" collapsed="false"/>
    <row r="3468" customFormat="false" ht="15.75" hidden="false" customHeight="false" outlineLevel="0" collapsed="false"/>
    <row r="3469" customFormat="false" ht="15.75" hidden="false" customHeight="false" outlineLevel="0" collapsed="false"/>
    <row r="3470" customFormat="false" ht="15.75" hidden="false" customHeight="false" outlineLevel="0" collapsed="false"/>
    <row r="3471" customFormat="false" ht="15.75" hidden="false" customHeight="false" outlineLevel="0" collapsed="false"/>
    <row r="3472" customFormat="false" ht="15.75" hidden="false" customHeight="false" outlineLevel="0" collapsed="false"/>
    <row r="3473" customFormat="false" ht="15.75" hidden="false" customHeight="false" outlineLevel="0" collapsed="false"/>
    <row r="3474" customFormat="false" ht="15.75" hidden="false" customHeight="false" outlineLevel="0" collapsed="false"/>
    <row r="3475" customFormat="false" ht="15.75" hidden="false" customHeight="false" outlineLevel="0" collapsed="false"/>
    <row r="3476" customFormat="false" ht="15.75" hidden="false" customHeight="false" outlineLevel="0" collapsed="false"/>
    <row r="3477" customFormat="false" ht="15.75" hidden="false" customHeight="false" outlineLevel="0" collapsed="false"/>
    <row r="3478" customFormat="false" ht="15.75" hidden="false" customHeight="false" outlineLevel="0" collapsed="false"/>
    <row r="3479" customFormat="false" ht="15.75" hidden="false" customHeight="false" outlineLevel="0" collapsed="false"/>
    <row r="3480" customFormat="false" ht="15.75" hidden="false" customHeight="false" outlineLevel="0" collapsed="false"/>
    <row r="3481" customFormat="false" ht="15.75" hidden="false" customHeight="false" outlineLevel="0" collapsed="false"/>
    <row r="3482" customFormat="false" ht="15.75" hidden="false" customHeight="false" outlineLevel="0" collapsed="false"/>
    <row r="3483" customFormat="false" ht="15.75" hidden="false" customHeight="false" outlineLevel="0" collapsed="false"/>
    <row r="3484" customFormat="false" ht="15.75" hidden="false" customHeight="false" outlineLevel="0" collapsed="false"/>
    <row r="3485" customFormat="false" ht="15.75" hidden="false" customHeight="false" outlineLevel="0" collapsed="false"/>
    <row r="3486" customFormat="false" ht="15.75" hidden="false" customHeight="false" outlineLevel="0" collapsed="false"/>
    <row r="3487" customFormat="false" ht="15.75" hidden="false" customHeight="false" outlineLevel="0" collapsed="false"/>
    <row r="3488" customFormat="false" ht="15.75" hidden="false" customHeight="false" outlineLevel="0" collapsed="false"/>
    <row r="3489" customFormat="false" ht="15.75" hidden="false" customHeight="false" outlineLevel="0" collapsed="false"/>
    <row r="3490" customFormat="false" ht="15.75" hidden="false" customHeight="false" outlineLevel="0" collapsed="false"/>
    <row r="3491" customFormat="false" ht="15.75" hidden="false" customHeight="false" outlineLevel="0" collapsed="false"/>
    <row r="3492" customFormat="false" ht="15.75" hidden="false" customHeight="false" outlineLevel="0" collapsed="false"/>
    <row r="3493" customFormat="false" ht="15.75" hidden="false" customHeight="false" outlineLevel="0" collapsed="false"/>
    <row r="3494" customFormat="false" ht="15.75" hidden="false" customHeight="false" outlineLevel="0" collapsed="false"/>
    <row r="3495" customFormat="false" ht="15.75" hidden="false" customHeight="false" outlineLevel="0" collapsed="false"/>
    <row r="3496" customFormat="false" ht="15.75" hidden="false" customHeight="false" outlineLevel="0" collapsed="false"/>
    <row r="3497" customFormat="false" ht="15.75" hidden="false" customHeight="false" outlineLevel="0" collapsed="false"/>
    <row r="3498" customFormat="false" ht="15.75" hidden="false" customHeight="false" outlineLevel="0" collapsed="false"/>
    <row r="3499" customFormat="false" ht="15.75" hidden="false" customHeight="false" outlineLevel="0" collapsed="false"/>
    <row r="3500" customFormat="false" ht="15.75" hidden="false" customHeight="false" outlineLevel="0" collapsed="false"/>
    <row r="3501" customFormat="false" ht="15.75" hidden="false" customHeight="false" outlineLevel="0" collapsed="false"/>
    <row r="3502" customFormat="false" ht="15.75" hidden="false" customHeight="false" outlineLevel="0" collapsed="false"/>
    <row r="3503" customFormat="false" ht="15.75" hidden="false" customHeight="false" outlineLevel="0" collapsed="false"/>
    <row r="3504" customFormat="false" ht="15.75" hidden="false" customHeight="false" outlineLevel="0" collapsed="false"/>
    <row r="3505" customFormat="false" ht="15.75" hidden="false" customHeight="false" outlineLevel="0" collapsed="false"/>
    <row r="3506" customFormat="false" ht="15.75" hidden="false" customHeight="false" outlineLevel="0" collapsed="false"/>
    <row r="3507" customFormat="false" ht="15.75" hidden="false" customHeight="false" outlineLevel="0" collapsed="false"/>
    <row r="3508" customFormat="false" ht="15.75" hidden="false" customHeight="false" outlineLevel="0" collapsed="false"/>
    <row r="3509" customFormat="false" ht="15.75" hidden="false" customHeight="false" outlineLevel="0" collapsed="false"/>
    <row r="3510" customFormat="false" ht="15.75" hidden="false" customHeight="false" outlineLevel="0" collapsed="false"/>
    <row r="3511" customFormat="false" ht="15.75" hidden="false" customHeight="false" outlineLevel="0" collapsed="false"/>
    <row r="3512" customFormat="false" ht="15.75" hidden="false" customHeight="false" outlineLevel="0" collapsed="false"/>
    <row r="3513" customFormat="false" ht="15.75" hidden="false" customHeight="false" outlineLevel="0" collapsed="false"/>
    <row r="3514" customFormat="false" ht="15.75" hidden="false" customHeight="false" outlineLevel="0" collapsed="false"/>
    <row r="3515" customFormat="false" ht="15.75" hidden="false" customHeight="false" outlineLevel="0" collapsed="false"/>
    <row r="3516" customFormat="false" ht="15.75" hidden="false" customHeight="false" outlineLevel="0" collapsed="false"/>
    <row r="3517" customFormat="false" ht="15.75" hidden="false" customHeight="false" outlineLevel="0" collapsed="false"/>
    <row r="3518" customFormat="false" ht="15.75" hidden="false" customHeight="false" outlineLevel="0" collapsed="false"/>
    <row r="3519" customFormat="false" ht="15.75" hidden="false" customHeight="false" outlineLevel="0" collapsed="false"/>
    <row r="3520" customFormat="false" ht="15.75" hidden="false" customHeight="false" outlineLevel="0" collapsed="false"/>
    <row r="3521" customFormat="false" ht="15.75" hidden="false" customHeight="false" outlineLevel="0" collapsed="false"/>
    <row r="3522" customFormat="false" ht="15.75" hidden="false" customHeight="false" outlineLevel="0" collapsed="false"/>
    <row r="3523" customFormat="false" ht="15.75" hidden="false" customHeight="false" outlineLevel="0" collapsed="false"/>
    <row r="3524" customFormat="false" ht="15.75" hidden="false" customHeight="false" outlineLevel="0" collapsed="false"/>
    <row r="3525" customFormat="false" ht="15.75" hidden="false" customHeight="false" outlineLevel="0" collapsed="false"/>
    <row r="3526" customFormat="false" ht="15.75" hidden="false" customHeight="false" outlineLevel="0" collapsed="false"/>
    <row r="3527" customFormat="false" ht="15.75" hidden="false" customHeight="false" outlineLevel="0" collapsed="false"/>
    <row r="3528" customFormat="false" ht="15.75" hidden="false" customHeight="false" outlineLevel="0" collapsed="false"/>
    <row r="3529" customFormat="false" ht="15.75" hidden="false" customHeight="false" outlineLevel="0" collapsed="false"/>
    <row r="3530" customFormat="false" ht="15.75" hidden="false" customHeight="false" outlineLevel="0" collapsed="false"/>
    <row r="3531" customFormat="false" ht="15.75" hidden="false" customHeight="false" outlineLevel="0" collapsed="false"/>
    <row r="3532" customFormat="false" ht="15.75" hidden="false" customHeight="false" outlineLevel="0" collapsed="false"/>
    <row r="3533" customFormat="false" ht="15.75" hidden="false" customHeight="false" outlineLevel="0" collapsed="false"/>
    <row r="3534" customFormat="false" ht="15.75" hidden="false" customHeight="false" outlineLevel="0" collapsed="false"/>
    <row r="3535" customFormat="false" ht="15.75" hidden="false" customHeight="false" outlineLevel="0" collapsed="false"/>
    <row r="3536" customFormat="false" ht="15.75" hidden="false" customHeight="false" outlineLevel="0" collapsed="false"/>
    <row r="3537" customFormat="false" ht="15.75" hidden="false" customHeight="false" outlineLevel="0" collapsed="false"/>
    <row r="3538" customFormat="false" ht="15.75" hidden="false" customHeight="false" outlineLevel="0" collapsed="false"/>
    <row r="3539" customFormat="false" ht="15.75" hidden="false" customHeight="false" outlineLevel="0" collapsed="false"/>
    <row r="3540" customFormat="false" ht="15.75" hidden="false" customHeight="false" outlineLevel="0" collapsed="false"/>
    <row r="3541" customFormat="false" ht="15.75" hidden="false" customHeight="false" outlineLevel="0" collapsed="false"/>
    <row r="3542" customFormat="false" ht="15.75" hidden="false" customHeight="false" outlineLevel="0" collapsed="false"/>
    <row r="3543" customFormat="false" ht="15.75" hidden="false" customHeight="false" outlineLevel="0" collapsed="false"/>
    <row r="3544" customFormat="false" ht="15.75" hidden="false" customHeight="false" outlineLevel="0" collapsed="false"/>
    <row r="3545" customFormat="false" ht="15.75" hidden="false" customHeight="false" outlineLevel="0" collapsed="false"/>
    <row r="3546" customFormat="false" ht="15.75" hidden="false" customHeight="false" outlineLevel="0" collapsed="false"/>
    <row r="3547" customFormat="false" ht="15.75" hidden="false" customHeight="false" outlineLevel="0" collapsed="false"/>
    <row r="3548" customFormat="false" ht="15.75" hidden="false" customHeight="false" outlineLevel="0" collapsed="false"/>
    <row r="3549" customFormat="false" ht="15.75" hidden="false" customHeight="false" outlineLevel="0" collapsed="false"/>
    <row r="3550" customFormat="false" ht="15.75" hidden="false" customHeight="false" outlineLevel="0" collapsed="false"/>
    <row r="3551" customFormat="false" ht="15.75" hidden="false" customHeight="false" outlineLevel="0" collapsed="false"/>
    <row r="3552" customFormat="false" ht="15.75" hidden="false" customHeight="false" outlineLevel="0" collapsed="false"/>
    <row r="3553" customFormat="false" ht="15.75" hidden="false" customHeight="false" outlineLevel="0" collapsed="false"/>
    <row r="3554" customFormat="false" ht="15.75" hidden="false" customHeight="false" outlineLevel="0" collapsed="false"/>
    <row r="3555" customFormat="false" ht="15.75" hidden="false" customHeight="false" outlineLevel="0" collapsed="false"/>
    <row r="3556" customFormat="false" ht="15.75" hidden="false" customHeight="false" outlineLevel="0" collapsed="false"/>
    <row r="3557" customFormat="false" ht="15.75" hidden="false" customHeight="false" outlineLevel="0" collapsed="false"/>
    <row r="3558" customFormat="false" ht="15.75" hidden="false" customHeight="false" outlineLevel="0" collapsed="false"/>
    <row r="3559" customFormat="false" ht="15.75" hidden="false" customHeight="false" outlineLevel="0" collapsed="false"/>
    <row r="3560" customFormat="false" ht="15.75" hidden="false" customHeight="false" outlineLevel="0" collapsed="false"/>
    <row r="3561" customFormat="false" ht="15.75" hidden="false" customHeight="false" outlineLevel="0" collapsed="false"/>
    <row r="3562" customFormat="false" ht="15.75" hidden="false" customHeight="false" outlineLevel="0" collapsed="false"/>
    <row r="3563" customFormat="false" ht="15.75" hidden="false" customHeight="false" outlineLevel="0" collapsed="false"/>
    <row r="3564" customFormat="false" ht="15.75" hidden="false" customHeight="false" outlineLevel="0" collapsed="false"/>
    <row r="3565" customFormat="false" ht="15.75" hidden="false" customHeight="false" outlineLevel="0" collapsed="false"/>
    <row r="3566" customFormat="false" ht="15.75" hidden="false" customHeight="false" outlineLevel="0" collapsed="false"/>
    <row r="3567" customFormat="false" ht="15.75" hidden="false" customHeight="false" outlineLevel="0" collapsed="false"/>
    <row r="3568" customFormat="false" ht="15.75" hidden="false" customHeight="false" outlineLevel="0" collapsed="false"/>
    <row r="3569" customFormat="false" ht="15.75" hidden="false" customHeight="false" outlineLevel="0" collapsed="false"/>
    <row r="3570" customFormat="false" ht="15.75" hidden="false" customHeight="false" outlineLevel="0" collapsed="false"/>
    <row r="3571" customFormat="false" ht="15.75" hidden="false" customHeight="false" outlineLevel="0" collapsed="false"/>
    <row r="3572" customFormat="false" ht="15.75" hidden="false" customHeight="false" outlineLevel="0" collapsed="false"/>
    <row r="3573" customFormat="false" ht="15.75" hidden="false" customHeight="false" outlineLevel="0" collapsed="false"/>
    <row r="3574" customFormat="false" ht="15.75" hidden="false" customHeight="false" outlineLevel="0" collapsed="false"/>
    <row r="3575" customFormat="false" ht="15.75" hidden="false" customHeight="false" outlineLevel="0" collapsed="false"/>
    <row r="3576" customFormat="false" ht="15.75" hidden="false" customHeight="false" outlineLevel="0" collapsed="false"/>
    <row r="3577" customFormat="false" ht="15.75" hidden="false" customHeight="false" outlineLevel="0" collapsed="false"/>
    <row r="3578" customFormat="false" ht="15.75" hidden="false" customHeight="false" outlineLevel="0" collapsed="false"/>
    <row r="3579" customFormat="false" ht="15.75" hidden="false" customHeight="false" outlineLevel="0" collapsed="false"/>
    <row r="3580" customFormat="false" ht="15.75" hidden="false" customHeight="false" outlineLevel="0" collapsed="false"/>
    <row r="3581" customFormat="false" ht="15.75" hidden="false" customHeight="false" outlineLevel="0" collapsed="false"/>
    <row r="3582" customFormat="false" ht="15.75" hidden="false" customHeight="false" outlineLevel="0" collapsed="false"/>
    <row r="3583" customFormat="false" ht="15.75" hidden="false" customHeight="false" outlineLevel="0" collapsed="false"/>
    <row r="3584" customFormat="false" ht="15.75" hidden="false" customHeight="false" outlineLevel="0" collapsed="false"/>
    <row r="3585" customFormat="false" ht="15.75" hidden="false" customHeight="false" outlineLevel="0" collapsed="false"/>
    <row r="3586" customFormat="false" ht="15.75" hidden="false" customHeight="false" outlineLevel="0" collapsed="false"/>
    <row r="3587" customFormat="false" ht="15.75" hidden="false" customHeight="false" outlineLevel="0" collapsed="false"/>
    <row r="3588" customFormat="false" ht="15.75" hidden="false" customHeight="false" outlineLevel="0" collapsed="false"/>
    <row r="3589" customFormat="false" ht="15.75" hidden="false" customHeight="false" outlineLevel="0" collapsed="false"/>
    <row r="3590" customFormat="false" ht="15.75" hidden="false" customHeight="false" outlineLevel="0" collapsed="false"/>
    <row r="3591" customFormat="false" ht="15.75" hidden="false" customHeight="false" outlineLevel="0" collapsed="false"/>
    <row r="3592" customFormat="false" ht="15.75" hidden="false" customHeight="false" outlineLevel="0" collapsed="false"/>
    <row r="3593" customFormat="false" ht="15.75" hidden="false" customHeight="false" outlineLevel="0" collapsed="false"/>
    <row r="3594" customFormat="false" ht="15.75" hidden="false" customHeight="false" outlineLevel="0" collapsed="false"/>
    <row r="3595" customFormat="false" ht="15.75" hidden="false" customHeight="false" outlineLevel="0" collapsed="false"/>
    <row r="3596" customFormat="false" ht="15.75" hidden="false" customHeight="false" outlineLevel="0" collapsed="false"/>
    <row r="3597" customFormat="false" ht="15.75" hidden="false" customHeight="false" outlineLevel="0" collapsed="false"/>
    <row r="3598" customFormat="false" ht="15.75" hidden="false" customHeight="false" outlineLevel="0" collapsed="false"/>
    <row r="3599" customFormat="false" ht="15.75" hidden="false" customHeight="false" outlineLevel="0" collapsed="false"/>
    <row r="3600" customFormat="false" ht="15.75" hidden="false" customHeight="false" outlineLevel="0" collapsed="false"/>
    <row r="3601" customFormat="false" ht="15.75" hidden="false" customHeight="false" outlineLevel="0" collapsed="false"/>
    <row r="3602" customFormat="false" ht="15.75" hidden="false" customHeight="false" outlineLevel="0" collapsed="false"/>
    <row r="3603" customFormat="false" ht="15.75" hidden="false" customHeight="false" outlineLevel="0" collapsed="false"/>
    <row r="3604" customFormat="false" ht="15.75" hidden="false" customHeight="false" outlineLevel="0" collapsed="false"/>
    <row r="3605" customFormat="false" ht="15.75" hidden="false" customHeight="false" outlineLevel="0" collapsed="false"/>
    <row r="3606" customFormat="false" ht="15.75" hidden="false" customHeight="false" outlineLevel="0" collapsed="false"/>
    <row r="3607" customFormat="false" ht="15.75" hidden="false" customHeight="false" outlineLevel="0" collapsed="false"/>
    <row r="3608" customFormat="false" ht="15.75" hidden="false" customHeight="false" outlineLevel="0" collapsed="false"/>
    <row r="3609" customFormat="false" ht="15.75" hidden="false" customHeight="false" outlineLevel="0" collapsed="false"/>
    <row r="3610" customFormat="false" ht="15.75" hidden="false" customHeight="false" outlineLevel="0" collapsed="false"/>
    <row r="3611" customFormat="false" ht="15.75" hidden="false" customHeight="false" outlineLevel="0" collapsed="false"/>
    <row r="3612" customFormat="false" ht="15.75" hidden="false" customHeight="false" outlineLevel="0" collapsed="false"/>
    <row r="3613" customFormat="false" ht="15.75" hidden="false" customHeight="false" outlineLevel="0" collapsed="false"/>
    <row r="3614" customFormat="false" ht="15.75" hidden="false" customHeight="false" outlineLevel="0" collapsed="false"/>
    <row r="3615" customFormat="false" ht="15.75" hidden="false" customHeight="false" outlineLevel="0" collapsed="false"/>
    <row r="3616" customFormat="false" ht="15.75" hidden="false" customHeight="false" outlineLevel="0" collapsed="false"/>
    <row r="3617" customFormat="false" ht="15.75" hidden="false" customHeight="false" outlineLevel="0" collapsed="false"/>
    <row r="3618" customFormat="false" ht="15.75" hidden="false" customHeight="false" outlineLevel="0" collapsed="false"/>
    <row r="3619" customFormat="false" ht="15.75" hidden="false" customHeight="false" outlineLevel="0" collapsed="false"/>
    <row r="3620" customFormat="false" ht="15.75" hidden="false" customHeight="false" outlineLevel="0" collapsed="false"/>
    <row r="3621" customFormat="false" ht="15.75" hidden="false" customHeight="false" outlineLevel="0" collapsed="false"/>
    <row r="3622" customFormat="false" ht="15.75" hidden="false" customHeight="false" outlineLevel="0" collapsed="false"/>
    <row r="3623" customFormat="false" ht="15.75" hidden="false" customHeight="false" outlineLevel="0" collapsed="false"/>
    <row r="3624" customFormat="false" ht="15.75" hidden="false" customHeight="false" outlineLevel="0" collapsed="false"/>
    <row r="3625" customFormat="false" ht="15.75" hidden="false" customHeight="false" outlineLevel="0" collapsed="false"/>
    <row r="3626" customFormat="false" ht="15.75" hidden="false" customHeight="false" outlineLevel="0" collapsed="false"/>
    <row r="3627" customFormat="false" ht="15.75" hidden="false" customHeight="false" outlineLevel="0" collapsed="false"/>
    <row r="3628" customFormat="false" ht="15.75" hidden="false" customHeight="false" outlineLevel="0" collapsed="false"/>
    <row r="3629" customFormat="false" ht="15.75" hidden="false" customHeight="false" outlineLevel="0" collapsed="false"/>
    <row r="3630" customFormat="false" ht="15.75" hidden="false" customHeight="false" outlineLevel="0" collapsed="false"/>
    <row r="3631" customFormat="false" ht="15.75" hidden="false" customHeight="false" outlineLevel="0" collapsed="false"/>
    <row r="3632" customFormat="false" ht="15.75" hidden="false" customHeight="false" outlineLevel="0" collapsed="false"/>
    <row r="3633" customFormat="false" ht="15.75" hidden="false" customHeight="false" outlineLevel="0" collapsed="false"/>
    <row r="3634" customFormat="false" ht="15.75" hidden="false" customHeight="false" outlineLevel="0" collapsed="false"/>
    <row r="3635" customFormat="false" ht="15.75" hidden="false" customHeight="false" outlineLevel="0" collapsed="false"/>
    <row r="3636" customFormat="false" ht="15.75" hidden="false" customHeight="false" outlineLevel="0" collapsed="false"/>
    <row r="3637" customFormat="false" ht="15.75" hidden="false" customHeight="false" outlineLevel="0" collapsed="false"/>
    <row r="3638" customFormat="false" ht="15.75" hidden="false" customHeight="false" outlineLevel="0" collapsed="false"/>
    <row r="3639" customFormat="false" ht="15.75" hidden="false" customHeight="false" outlineLevel="0" collapsed="false"/>
    <row r="3640" customFormat="false" ht="15.75" hidden="false" customHeight="false" outlineLevel="0" collapsed="false"/>
    <row r="3641" customFormat="false" ht="15.75" hidden="false" customHeight="false" outlineLevel="0" collapsed="false"/>
    <row r="3642" customFormat="false" ht="15.75" hidden="false" customHeight="false" outlineLevel="0" collapsed="false"/>
    <row r="3643" customFormat="false" ht="15.75" hidden="false" customHeight="false" outlineLevel="0" collapsed="false"/>
    <row r="3644" customFormat="false" ht="15.75" hidden="false" customHeight="false" outlineLevel="0" collapsed="false"/>
    <row r="3645" customFormat="false" ht="15.75" hidden="false" customHeight="false" outlineLevel="0" collapsed="false"/>
    <row r="3646" customFormat="false" ht="15.75" hidden="false" customHeight="false" outlineLevel="0" collapsed="false"/>
    <row r="3647" customFormat="false" ht="15.75" hidden="false" customHeight="false" outlineLevel="0" collapsed="false"/>
    <row r="3648" customFormat="false" ht="15.75" hidden="false" customHeight="false" outlineLevel="0" collapsed="false"/>
    <row r="3649" customFormat="false" ht="15.75" hidden="false" customHeight="false" outlineLevel="0" collapsed="false"/>
    <row r="3650" customFormat="false" ht="15.75" hidden="false" customHeight="false" outlineLevel="0" collapsed="false"/>
    <row r="3651" customFormat="false" ht="15.75" hidden="false" customHeight="false" outlineLevel="0" collapsed="false"/>
    <row r="3652" customFormat="false" ht="15.75" hidden="false" customHeight="false" outlineLevel="0" collapsed="false"/>
    <row r="3653" customFormat="false" ht="15.75" hidden="false" customHeight="false" outlineLevel="0" collapsed="false"/>
    <row r="3654" customFormat="false" ht="15.75" hidden="false" customHeight="false" outlineLevel="0" collapsed="false"/>
    <row r="3655" customFormat="false" ht="15.75" hidden="false" customHeight="false" outlineLevel="0" collapsed="false"/>
    <row r="3656" customFormat="false" ht="15.75" hidden="false" customHeight="false" outlineLevel="0" collapsed="false"/>
    <row r="3657" customFormat="false" ht="15.75" hidden="false" customHeight="false" outlineLevel="0" collapsed="false"/>
    <row r="3658" customFormat="false" ht="15.75" hidden="false" customHeight="false" outlineLevel="0" collapsed="false"/>
    <row r="3659" customFormat="false" ht="15.75" hidden="false" customHeight="false" outlineLevel="0" collapsed="false"/>
    <row r="3660" customFormat="false" ht="15.75" hidden="false" customHeight="false" outlineLevel="0" collapsed="false"/>
    <row r="3661" customFormat="false" ht="15.75" hidden="false" customHeight="false" outlineLevel="0" collapsed="false"/>
    <row r="3662" customFormat="false" ht="15.75" hidden="false" customHeight="false" outlineLevel="0" collapsed="false"/>
    <row r="3663" customFormat="false" ht="15.75" hidden="false" customHeight="false" outlineLevel="0" collapsed="false"/>
    <row r="3664" customFormat="false" ht="15.75" hidden="false" customHeight="false" outlineLevel="0" collapsed="false"/>
    <row r="3665" customFormat="false" ht="15.75" hidden="false" customHeight="false" outlineLevel="0" collapsed="false"/>
    <row r="3666" customFormat="false" ht="15.75" hidden="false" customHeight="false" outlineLevel="0" collapsed="false"/>
    <row r="3667" customFormat="false" ht="15.75" hidden="false" customHeight="false" outlineLevel="0" collapsed="false"/>
    <row r="3668" customFormat="false" ht="15.75" hidden="false" customHeight="false" outlineLevel="0" collapsed="false"/>
    <row r="3669" customFormat="false" ht="15.75" hidden="false" customHeight="false" outlineLevel="0" collapsed="false"/>
    <row r="3670" customFormat="false" ht="15.75" hidden="false" customHeight="false" outlineLevel="0" collapsed="false"/>
    <row r="3671" customFormat="false" ht="15.75" hidden="false" customHeight="false" outlineLevel="0" collapsed="false"/>
    <row r="3672" customFormat="false" ht="15.75" hidden="false" customHeight="false" outlineLevel="0" collapsed="false"/>
    <row r="3673" customFormat="false" ht="15.75" hidden="false" customHeight="false" outlineLevel="0" collapsed="false"/>
    <row r="3674" customFormat="false" ht="15.75" hidden="false" customHeight="false" outlineLevel="0" collapsed="false"/>
    <row r="3675" customFormat="false" ht="15.75" hidden="false" customHeight="false" outlineLevel="0" collapsed="false"/>
    <row r="3676" customFormat="false" ht="15.75" hidden="false" customHeight="false" outlineLevel="0" collapsed="false"/>
    <row r="3677" customFormat="false" ht="15.75" hidden="false" customHeight="false" outlineLevel="0" collapsed="false"/>
    <row r="3678" customFormat="false" ht="15.75" hidden="false" customHeight="false" outlineLevel="0" collapsed="false"/>
    <row r="3679" customFormat="false" ht="15.75" hidden="false" customHeight="false" outlineLevel="0" collapsed="false"/>
    <row r="3680" customFormat="false" ht="15.75" hidden="false" customHeight="false" outlineLevel="0" collapsed="false"/>
    <row r="3681" customFormat="false" ht="15.75" hidden="false" customHeight="false" outlineLevel="0" collapsed="false"/>
    <row r="3682" customFormat="false" ht="15.75" hidden="false" customHeight="false" outlineLevel="0" collapsed="false"/>
    <row r="3683" customFormat="false" ht="15.75" hidden="false" customHeight="false" outlineLevel="0" collapsed="false"/>
    <row r="3684" customFormat="false" ht="15.75" hidden="false" customHeight="false" outlineLevel="0" collapsed="false"/>
    <row r="3685" customFormat="false" ht="15.75" hidden="false" customHeight="false" outlineLevel="0" collapsed="false"/>
    <row r="3686" customFormat="false" ht="15.75" hidden="false" customHeight="false" outlineLevel="0" collapsed="false"/>
    <row r="3687" customFormat="false" ht="15.75" hidden="false" customHeight="false" outlineLevel="0" collapsed="false"/>
    <row r="3688" customFormat="false" ht="15.75" hidden="false" customHeight="false" outlineLevel="0" collapsed="false"/>
    <row r="3689" customFormat="false" ht="15.75" hidden="false" customHeight="false" outlineLevel="0" collapsed="false"/>
    <row r="3690" customFormat="false" ht="15.75" hidden="false" customHeight="false" outlineLevel="0" collapsed="false"/>
    <row r="3691" customFormat="false" ht="15.75" hidden="false" customHeight="false" outlineLevel="0" collapsed="false"/>
    <row r="3692" customFormat="false" ht="15.75" hidden="false" customHeight="false" outlineLevel="0" collapsed="false"/>
    <row r="3693" customFormat="false" ht="15.75" hidden="false" customHeight="false" outlineLevel="0" collapsed="false"/>
    <row r="3694" customFormat="false" ht="15.75" hidden="false" customHeight="false" outlineLevel="0" collapsed="false"/>
    <row r="3695" customFormat="false" ht="15.75" hidden="false" customHeight="false" outlineLevel="0" collapsed="false"/>
    <row r="3696" customFormat="false" ht="15.75" hidden="false" customHeight="false" outlineLevel="0" collapsed="false"/>
    <row r="3697" customFormat="false" ht="15.75" hidden="false" customHeight="false" outlineLevel="0" collapsed="false"/>
    <row r="3698" customFormat="false" ht="15.75" hidden="false" customHeight="false" outlineLevel="0" collapsed="false"/>
    <row r="3699" customFormat="false" ht="15.75" hidden="false" customHeight="false" outlineLevel="0" collapsed="false"/>
    <row r="3700" customFormat="false" ht="15.75" hidden="false" customHeight="false" outlineLevel="0" collapsed="false"/>
    <row r="3701" customFormat="false" ht="15.75" hidden="false" customHeight="false" outlineLevel="0" collapsed="false"/>
    <row r="3702" customFormat="false" ht="15.75" hidden="false" customHeight="false" outlineLevel="0" collapsed="false"/>
    <row r="3703" customFormat="false" ht="15.75" hidden="false" customHeight="false" outlineLevel="0" collapsed="false"/>
    <row r="3704" customFormat="false" ht="15.75" hidden="false" customHeight="false" outlineLevel="0" collapsed="false"/>
    <row r="3705" customFormat="false" ht="15.75" hidden="false" customHeight="false" outlineLevel="0" collapsed="false"/>
    <row r="3706" customFormat="false" ht="15.75" hidden="false" customHeight="false" outlineLevel="0" collapsed="false"/>
    <row r="3707" customFormat="false" ht="15.75" hidden="false" customHeight="false" outlineLevel="0" collapsed="false"/>
    <row r="3708" customFormat="false" ht="15.75" hidden="false" customHeight="false" outlineLevel="0" collapsed="false"/>
    <row r="3709" customFormat="false" ht="15.75" hidden="false" customHeight="false" outlineLevel="0" collapsed="false"/>
    <row r="3710" customFormat="false" ht="15.75" hidden="false" customHeight="false" outlineLevel="0" collapsed="false"/>
    <row r="3711" customFormat="false" ht="15.75" hidden="false" customHeight="false" outlineLevel="0" collapsed="false"/>
    <row r="3712" customFormat="false" ht="15.75" hidden="false" customHeight="false" outlineLevel="0" collapsed="false"/>
    <row r="3713" customFormat="false" ht="15.75" hidden="false" customHeight="false" outlineLevel="0" collapsed="false"/>
    <row r="3714" customFormat="false" ht="15.75" hidden="false" customHeight="false" outlineLevel="0" collapsed="false"/>
    <row r="3715" customFormat="false" ht="15.75" hidden="false" customHeight="false" outlineLevel="0" collapsed="false"/>
    <row r="3716" customFormat="false" ht="15.75" hidden="false" customHeight="false" outlineLevel="0" collapsed="false"/>
    <row r="3717" customFormat="false" ht="15.75" hidden="false" customHeight="false" outlineLevel="0" collapsed="false"/>
    <row r="3718" customFormat="false" ht="15.75" hidden="false" customHeight="false" outlineLevel="0" collapsed="false"/>
    <row r="3719" customFormat="false" ht="15.75" hidden="false" customHeight="false" outlineLevel="0" collapsed="false"/>
    <row r="3720" customFormat="false" ht="15.75" hidden="false" customHeight="false" outlineLevel="0" collapsed="false"/>
    <row r="3721" customFormat="false" ht="15.75" hidden="false" customHeight="false" outlineLevel="0" collapsed="false"/>
    <row r="3722" customFormat="false" ht="15.75" hidden="false" customHeight="false" outlineLevel="0" collapsed="false"/>
    <row r="3723" customFormat="false" ht="15.75" hidden="false" customHeight="false" outlineLevel="0" collapsed="false"/>
    <row r="3724" customFormat="false" ht="15.75" hidden="false" customHeight="false" outlineLevel="0" collapsed="false"/>
    <row r="3725" customFormat="false" ht="15.75" hidden="false" customHeight="false" outlineLevel="0" collapsed="false"/>
    <row r="3726" customFormat="false" ht="15.75" hidden="false" customHeight="false" outlineLevel="0" collapsed="false"/>
    <row r="3727" customFormat="false" ht="15.75" hidden="false" customHeight="false" outlineLevel="0" collapsed="false"/>
    <row r="3728" customFormat="false" ht="15.75" hidden="false" customHeight="false" outlineLevel="0" collapsed="false"/>
    <row r="3729" customFormat="false" ht="15.75" hidden="false" customHeight="false" outlineLevel="0" collapsed="false"/>
    <row r="3730" customFormat="false" ht="15.75" hidden="false" customHeight="false" outlineLevel="0" collapsed="false"/>
    <row r="3731" customFormat="false" ht="15.75" hidden="false" customHeight="false" outlineLevel="0" collapsed="false"/>
    <row r="3732" customFormat="false" ht="15.75" hidden="false" customHeight="false" outlineLevel="0" collapsed="false"/>
    <row r="3733" customFormat="false" ht="15.75" hidden="false" customHeight="false" outlineLevel="0" collapsed="false"/>
    <row r="3734" customFormat="false" ht="15.75" hidden="false" customHeight="false" outlineLevel="0" collapsed="false"/>
    <row r="3735" customFormat="false" ht="15.75" hidden="false" customHeight="false" outlineLevel="0" collapsed="false"/>
    <row r="3736" customFormat="false" ht="15.75" hidden="false" customHeight="false" outlineLevel="0" collapsed="false"/>
    <row r="3737" customFormat="false" ht="15.75" hidden="false" customHeight="false" outlineLevel="0" collapsed="false"/>
    <row r="3738" customFormat="false" ht="15.75" hidden="false" customHeight="false" outlineLevel="0" collapsed="false"/>
    <row r="3739" customFormat="false" ht="15.75" hidden="false" customHeight="false" outlineLevel="0" collapsed="false"/>
    <row r="3740" customFormat="false" ht="15.75" hidden="false" customHeight="false" outlineLevel="0" collapsed="false"/>
    <row r="3741" customFormat="false" ht="15.75" hidden="false" customHeight="false" outlineLevel="0" collapsed="false"/>
    <row r="3742" customFormat="false" ht="15.75" hidden="false" customHeight="false" outlineLevel="0" collapsed="false"/>
    <row r="3743" customFormat="false" ht="15.75" hidden="false" customHeight="false" outlineLevel="0" collapsed="false"/>
    <row r="3744" customFormat="false" ht="15.75" hidden="false" customHeight="false" outlineLevel="0" collapsed="false"/>
    <row r="3745" customFormat="false" ht="15.75" hidden="false" customHeight="false" outlineLevel="0" collapsed="false"/>
    <row r="3746" customFormat="false" ht="15.75" hidden="false" customHeight="false" outlineLevel="0" collapsed="false"/>
    <row r="3747" customFormat="false" ht="15.75" hidden="false" customHeight="false" outlineLevel="0" collapsed="false"/>
    <row r="3748" customFormat="false" ht="15.75" hidden="false" customHeight="false" outlineLevel="0" collapsed="false"/>
    <row r="3749" customFormat="false" ht="15.75" hidden="false" customHeight="false" outlineLevel="0" collapsed="false"/>
    <row r="3750" customFormat="false" ht="15.75" hidden="false" customHeight="false" outlineLevel="0" collapsed="false"/>
    <row r="3751" customFormat="false" ht="15.75" hidden="false" customHeight="false" outlineLevel="0" collapsed="false"/>
    <row r="3752" customFormat="false" ht="15.75" hidden="false" customHeight="false" outlineLevel="0" collapsed="false"/>
    <row r="3753" customFormat="false" ht="15.75" hidden="false" customHeight="false" outlineLevel="0" collapsed="false"/>
    <row r="3754" customFormat="false" ht="15.75" hidden="false" customHeight="false" outlineLevel="0" collapsed="false"/>
    <row r="3755" customFormat="false" ht="15.75" hidden="false" customHeight="false" outlineLevel="0" collapsed="false"/>
    <row r="3756" customFormat="false" ht="15.75" hidden="false" customHeight="false" outlineLevel="0" collapsed="false"/>
    <row r="3757" customFormat="false" ht="15.75" hidden="false" customHeight="false" outlineLevel="0" collapsed="false"/>
    <row r="3758" customFormat="false" ht="15.75" hidden="false" customHeight="false" outlineLevel="0" collapsed="false"/>
    <row r="3759" customFormat="false" ht="15.75" hidden="false" customHeight="false" outlineLevel="0" collapsed="false"/>
    <row r="3760" customFormat="false" ht="15.75" hidden="false" customHeight="false" outlineLevel="0" collapsed="false"/>
    <row r="3761" customFormat="false" ht="15.75" hidden="false" customHeight="false" outlineLevel="0" collapsed="false"/>
    <row r="3762" customFormat="false" ht="15.75" hidden="false" customHeight="false" outlineLevel="0" collapsed="false"/>
    <row r="3763" customFormat="false" ht="15.75" hidden="false" customHeight="false" outlineLevel="0" collapsed="false"/>
    <row r="3764" customFormat="false" ht="15.75" hidden="false" customHeight="false" outlineLevel="0" collapsed="false"/>
    <row r="3765" customFormat="false" ht="15.75" hidden="false" customHeight="false" outlineLevel="0" collapsed="false"/>
    <row r="3766" customFormat="false" ht="15.75" hidden="false" customHeight="false" outlineLevel="0" collapsed="false"/>
    <row r="3767" customFormat="false" ht="15.75" hidden="false" customHeight="false" outlineLevel="0" collapsed="false"/>
    <row r="3768" customFormat="false" ht="15.75" hidden="false" customHeight="false" outlineLevel="0" collapsed="false"/>
    <row r="3769" customFormat="false" ht="15.75" hidden="false" customHeight="false" outlineLevel="0" collapsed="false"/>
    <row r="3770" customFormat="false" ht="15.75" hidden="false" customHeight="false" outlineLevel="0" collapsed="false"/>
    <row r="3771" customFormat="false" ht="15.75" hidden="false" customHeight="false" outlineLevel="0" collapsed="false"/>
    <row r="3772" customFormat="false" ht="15.75" hidden="false" customHeight="false" outlineLevel="0" collapsed="false"/>
    <row r="3773" customFormat="false" ht="15.75" hidden="false" customHeight="false" outlineLevel="0" collapsed="false"/>
    <row r="3774" customFormat="false" ht="15.75" hidden="false" customHeight="false" outlineLevel="0" collapsed="false"/>
    <row r="3775" customFormat="false" ht="15.75" hidden="false" customHeight="false" outlineLevel="0" collapsed="false"/>
    <row r="3776" customFormat="false" ht="15.75" hidden="false" customHeight="false" outlineLevel="0" collapsed="false"/>
    <row r="3777" customFormat="false" ht="15.75" hidden="false" customHeight="false" outlineLevel="0" collapsed="false"/>
    <row r="3778" customFormat="false" ht="15.75" hidden="false" customHeight="false" outlineLevel="0" collapsed="false"/>
    <row r="3779" customFormat="false" ht="15.75" hidden="false" customHeight="false" outlineLevel="0" collapsed="false"/>
    <row r="3780" customFormat="false" ht="15.75" hidden="false" customHeight="false" outlineLevel="0" collapsed="false"/>
    <row r="3781" customFormat="false" ht="15.75" hidden="false" customHeight="false" outlineLevel="0" collapsed="false"/>
    <row r="3782" customFormat="false" ht="15.75" hidden="false" customHeight="false" outlineLevel="0" collapsed="false"/>
    <row r="3783" customFormat="false" ht="15.75" hidden="false" customHeight="false" outlineLevel="0" collapsed="false"/>
    <row r="3784" customFormat="false" ht="15.75" hidden="false" customHeight="false" outlineLevel="0" collapsed="false"/>
    <row r="3785" customFormat="false" ht="15.75" hidden="false" customHeight="false" outlineLevel="0" collapsed="false"/>
    <row r="3786" customFormat="false" ht="15.75" hidden="false" customHeight="false" outlineLevel="0" collapsed="false"/>
    <row r="3787" customFormat="false" ht="15.75" hidden="false" customHeight="false" outlineLevel="0" collapsed="false"/>
    <row r="3788" customFormat="false" ht="15.75" hidden="false" customHeight="false" outlineLevel="0" collapsed="false"/>
    <row r="3789" customFormat="false" ht="15.75" hidden="false" customHeight="false" outlineLevel="0" collapsed="false"/>
    <row r="3790" customFormat="false" ht="15.75" hidden="false" customHeight="false" outlineLevel="0" collapsed="false"/>
    <row r="3791" customFormat="false" ht="15.75" hidden="false" customHeight="false" outlineLevel="0" collapsed="false"/>
    <row r="3792" customFormat="false" ht="15.75" hidden="false" customHeight="false" outlineLevel="0" collapsed="false"/>
    <row r="3793" customFormat="false" ht="15.75" hidden="false" customHeight="false" outlineLevel="0" collapsed="false"/>
    <row r="3794" customFormat="false" ht="15.75" hidden="false" customHeight="false" outlineLevel="0" collapsed="false"/>
    <row r="3795" customFormat="false" ht="15.75" hidden="false" customHeight="false" outlineLevel="0" collapsed="false"/>
    <row r="3796" customFormat="false" ht="15.75" hidden="false" customHeight="false" outlineLevel="0" collapsed="false"/>
    <row r="3797" customFormat="false" ht="15.75" hidden="false" customHeight="false" outlineLevel="0" collapsed="false"/>
    <row r="3798" customFormat="false" ht="15.75" hidden="false" customHeight="false" outlineLevel="0" collapsed="false"/>
    <row r="3799" customFormat="false" ht="15.75" hidden="false" customHeight="false" outlineLevel="0" collapsed="false"/>
    <row r="3800" customFormat="false" ht="15.75" hidden="false" customHeight="false" outlineLevel="0" collapsed="false"/>
    <row r="3801" customFormat="false" ht="15.75" hidden="false" customHeight="false" outlineLevel="0" collapsed="false"/>
    <row r="3802" customFormat="false" ht="15.75" hidden="false" customHeight="false" outlineLevel="0" collapsed="false"/>
    <row r="3803" customFormat="false" ht="15.75" hidden="false" customHeight="false" outlineLevel="0" collapsed="false"/>
    <row r="3804" customFormat="false" ht="15.75" hidden="false" customHeight="false" outlineLevel="0" collapsed="false"/>
    <row r="3805" customFormat="false" ht="15.75" hidden="false" customHeight="false" outlineLevel="0" collapsed="false"/>
    <row r="3806" customFormat="false" ht="15.75" hidden="false" customHeight="false" outlineLevel="0" collapsed="false"/>
    <row r="3807" customFormat="false" ht="15.75" hidden="false" customHeight="false" outlineLevel="0" collapsed="false"/>
    <row r="3808" customFormat="false" ht="15.75" hidden="false" customHeight="false" outlineLevel="0" collapsed="false"/>
    <row r="3809" customFormat="false" ht="15.75" hidden="false" customHeight="false" outlineLevel="0" collapsed="false"/>
    <row r="3810" customFormat="false" ht="15.75" hidden="false" customHeight="false" outlineLevel="0" collapsed="false"/>
    <row r="3811" customFormat="false" ht="15.75" hidden="false" customHeight="false" outlineLevel="0" collapsed="false"/>
    <row r="3812" customFormat="false" ht="15.75" hidden="false" customHeight="false" outlineLevel="0" collapsed="false"/>
    <row r="3813" customFormat="false" ht="15.75" hidden="false" customHeight="false" outlineLevel="0" collapsed="false"/>
    <row r="3814" customFormat="false" ht="15.75" hidden="false" customHeight="false" outlineLevel="0" collapsed="false"/>
    <row r="3815" customFormat="false" ht="15.75" hidden="false" customHeight="false" outlineLevel="0" collapsed="false"/>
    <row r="3816" customFormat="false" ht="15.75" hidden="false" customHeight="false" outlineLevel="0" collapsed="false"/>
    <row r="3817" customFormat="false" ht="15.75" hidden="false" customHeight="false" outlineLevel="0" collapsed="false"/>
    <row r="3818" customFormat="false" ht="15.75" hidden="false" customHeight="false" outlineLevel="0" collapsed="false"/>
    <row r="3819" customFormat="false" ht="15.75" hidden="false" customHeight="false" outlineLevel="0" collapsed="false"/>
    <row r="3820" customFormat="false" ht="15.75" hidden="false" customHeight="false" outlineLevel="0" collapsed="false"/>
    <row r="3821" customFormat="false" ht="15.75" hidden="false" customHeight="false" outlineLevel="0" collapsed="false"/>
    <row r="3822" customFormat="false" ht="15.75" hidden="false" customHeight="false" outlineLevel="0" collapsed="false"/>
    <row r="3823" customFormat="false" ht="15.75" hidden="false" customHeight="false" outlineLevel="0" collapsed="false"/>
    <row r="3824" customFormat="false" ht="15.75" hidden="false" customHeight="false" outlineLevel="0" collapsed="false"/>
    <row r="3825" customFormat="false" ht="15.75" hidden="false" customHeight="false" outlineLevel="0" collapsed="false"/>
    <row r="3826" customFormat="false" ht="15.75" hidden="false" customHeight="false" outlineLevel="0" collapsed="false"/>
    <row r="3827" customFormat="false" ht="15.75" hidden="false" customHeight="false" outlineLevel="0" collapsed="false"/>
    <row r="3828" customFormat="false" ht="15.75" hidden="false" customHeight="false" outlineLevel="0" collapsed="false"/>
    <row r="3829" customFormat="false" ht="15.75" hidden="false" customHeight="false" outlineLevel="0" collapsed="false"/>
    <row r="3830" customFormat="false" ht="15.75" hidden="false" customHeight="false" outlineLevel="0" collapsed="false"/>
    <row r="3831" customFormat="false" ht="15.75" hidden="false" customHeight="false" outlineLevel="0" collapsed="false"/>
    <row r="3832" customFormat="false" ht="15.75" hidden="false" customHeight="false" outlineLevel="0" collapsed="false"/>
    <row r="3833" customFormat="false" ht="15.75" hidden="false" customHeight="false" outlineLevel="0" collapsed="false"/>
    <row r="3834" customFormat="false" ht="15.75" hidden="false" customHeight="false" outlineLevel="0" collapsed="false"/>
    <row r="3835" customFormat="false" ht="15.75" hidden="false" customHeight="false" outlineLevel="0" collapsed="false"/>
    <row r="3836" customFormat="false" ht="15.75" hidden="false" customHeight="false" outlineLevel="0" collapsed="false"/>
    <row r="3837" customFormat="false" ht="15.75" hidden="false" customHeight="false" outlineLevel="0" collapsed="false"/>
    <row r="3838" customFormat="false" ht="15.75" hidden="false" customHeight="false" outlineLevel="0" collapsed="false"/>
    <row r="3839" customFormat="false" ht="15.75" hidden="false" customHeight="false" outlineLevel="0" collapsed="false"/>
    <row r="3840" customFormat="false" ht="15.75" hidden="false" customHeight="false" outlineLevel="0" collapsed="false"/>
    <row r="3841" customFormat="false" ht="15.75" hidden="false" customHeight="false" outlineLevel="0" collapsed="false"/>
    <row r="3842" customFormat="false" ht="15.75" hidden="false" customHeight="false" outlineLevel="0" collapsed="false"/>
    <row r="3843" customFormat="false" ht="15.75" hidden="false" customHeight="false" outlineLevel="0" collapsed="false"/>
    <row r="3844" customFormat="false" ht="15.75" hidden="false" customHeight="false" outlineLevel="0" collapsed="false"/>
    <row r="3845" customFormat="false" ht="15.75" hidden="false" customHeight="false" outlineLevel="0" collapsed="false"/>
    <row r="3846" customFormat="false" ht="15.75" hidden="false" customHeight="false" outlineLevel="0" collapsed="false"/>
    <row r="3847" customFormat="false" ht="15.75" hidden="false" customHeight="false" outlineLevel="0" collapsed="false"/>
    <row r="3848" customFormat="false" ht="15.75" hidden="false" customHeight="false" outlineLevel="0" collapsed="false"/>
    <row r="3849" customFormat="false" ht="15.75" hidden="false" customHeight="false" outlineLevel="0" collapsed="false"/>
    <row r="3850" customFormat="false" ht="15.75" hidden="false" customHeight="false" outlineLevel="0" collapsed="false"/>
    <row r="3851" customFormat="false" ht="15.75" hidden="false" customHeight="false" outlineLevel="0" collapsed="false"/>
    <row r="3852" customFormat="false" ht="15.75" hidden="false" customHeight="false" outlineLevel="0" collapsed="false"/>
    <row r="3853" customFormat="false" ht="15.75" hidden="false" customHeight="false" outlineLevel="0" collapsed="false"/>
    <row r="3854" customFormat="false" ht="15.75" hidden="false" customHeight="false" outlineLevel="0" collapsed="false"/>
    <row r="3855" customFormat="false" ht="15.75" hidden="false" customHeight="false" outlineLevel="0" collapsed="false"/>
    <row r="3856" customFormat="false" ht="15.75" hidden="false" customHeight="false" outlineLevel="0" collapsed="false"/>
    <row r="3857" customFormat="false" ht="15.75" hidden="false" customHeight="false" outlineLevel="0" collapsed="false"/>
    <row r="3858" customFormat="false" ht="15.75" hidden="false" customHeight="false" outlineLevel="0" collapsed="false"/>
    <row r="3859" customFormat="false" ht="15.75" hidden="false" customHeight="false" outlineLevel="0" collapsed="false"/>
    <row r="3860" customFormat="false" ht="15.75" hidden="false" customHeight="false" outlineLevel="0" collapsed="false"/>
    <row r="3861" customFormat="false" ht="15.75" hidden="false" customHeight="false" outlineLevel="0" collapsed="false"/>
    <row r="3862" customFormat="false" ht="15.75" hidden="false" customHeight="false" outlineLevel="0" collapsed="false"/>
    <row r="3863" customFormat="false" ht="15.75" hidden="false" customHeight="false" outlineLevel="0" collapsed="false"/>
    <row r="3864" customFormat="false" ht="15.75" hidden="false" customHeight="false" outlineLevel="0" collapsed="false"/>
    <row r="3865" customFormat="false" ht="15.75" hidden="false" customHeight="false" outlineLevel="0" collapsed="false"/>
    <row r="3866" customFormat="false" ht="15.75" hidden="false" customHeight="false" outlineLevel="0" collapsed="false"/>
    <row r="3867" customFormat="false" ht="15.75" hidden="false" customHeight="false" outlineLevel="0" collapsed="false"/>
    <row r="3868" customFormat="false" ht="15.75" hidden="false" customHeight="false" outlineLevel="0" collapsed="false"/>
    <row r="3869" customFormat="false" ht="15.75" hidden="false" customHeight="false" outlineLevel="0" collapsed="false"/>
    <row r="3870" customFormat="false" ht="15.75" hidden="false" customHeight="false" outlineLevel="0" collapsed="false"/>
    <row r="3871" customFormat="false" ht="15.75" hidden="false" customHeight="false" outlineLevel="0" collapsed="false"/>
    <row r="3872" customFormat="false" ht="15.75" hidden="false" customHeight="false" outlineLevel="0" collapsed="false"/>
    <row r="3873" customFormat="false" ht="15.75" hidden="false" customHeight="false" outlineLevel="0" collapsed="false"/>
    <row r="3874" customFormat="false" ht="15.75" hidden="false" customHeight="false" outlineLevel="0" collapsed="false"/>
    <row r="3875" customFormat="false" ht="15.75" hidden="false" customHeight="false" outlineLevel="0" collapsed="false"/>
    <row r="3876" customFormat="false" ht="15.75" hidden="false" customHeight="false" outlineLevel="0" collapsed="false"/>
    <row r="3877" customFormat="false" ht="15.75" hidden="false" customHeight="false" outlineLevel="0" collapsed="false"/>
    <row r="3878" customFormat="false" ht="15.75" hidden="false" customHeight="false" outlineLevel="0" collapsed="false"/>
    <row r="3879" customFormat="false" ht="15.75" hidden="false" customHeight="false" outlineLevel="0" collapsed="false"/>
    <row r="3880" customFormat="false" ht="15.75" hidden="false" customHeight="false" outlineLevel="0" collapsed="false"/>
    <row r="3881" customFormat="false" ht="15.75" hidden="false" customHeight="false" outlineLevel="0" collapsed="false"/>
    <row r="3882" customFormat="false" ht="15.75" hidden="false" customHeight="false" outlineLevel="0" collapsed="false"/>
    <row r="3883" customFormat="false" ht="15.75" hidden="false" customHeight="false" outlineLevel="0" collapsed="false"/>
    <row r="3884" customFormat="false" ht="15.75" hidden="false" customHeight="false" outlineLevel="0" collapsed="false"/>
    <row r="3885" customFormat="false" ht="15.75" hidden="false" customHeight="false" outlineLevel="0" collapsed="false"/>
    <row r="3886" customFormat="false" ht="15.75" hidden="false" customHeight="false" outlineLevel="0" collapsed="false"/>
    <row r="3887" customFormat="false" ht="15.75" hidden="false" customHeight="false" outlineLevel="0" collapsed="false"/>
    <row r="3888" customFormat="false" ht="15.75" hidden="false" customHeight="false" outlineLevel="0" collapsed="false"/>
    <row r="3889" customFormat="false" ht="15.75" hidden="false" customHeight="false" outlineLevel="0" collapsed="false"/>
    <row r="3890" customFormat="false" ht="15.75" hidden="false" customHeight="false" outlineLevel="0" collapsed="false"/>
    <row r="3891" customFormat="false" ht="15.75" hidden="false" customHeight="false" outlineLevel="0" collapsed="false"/>
    <row r="3892" customFormat="false" ht="15.75" hidden="false" customHeight="false" outlineLevel="0" collapsed="false"/>
    <row r="3893" customFormat="false" ht="15.75" hidden="false" customHeight="false" outlineLevel="0" collapsed="false"/>
    <row r="3894" customFormat="false" ht="15.75" hidden="false" customHeight="false" outlineLevel="0" collapsed="false"/>
    <row r="3895" customFormat="false" ht="15.75" hidden="false" customHeight="false" outlineLevel="0" collapsed="false"/>
    <row r="3896" customFormat="false" ht="15.75" hidden="false" customHeight="false" outlineLevel="0" collapsed="false"/>
    <row r="3897" customFormat="false" ht="15.75" hidden="false" customHeight="false" outlineLevel="0" collapsed="false"/>
    <row r="3898" customFormat="false" ht="15.75" hidden="false" customHeight="false" outlineLevel="0" collapsed="false"/>
    <row r="3899" customFormat="false" ht="15.75" hidden="false" customHeight="false" outlineLevel="0" collapsed="false"/>
    <row r="3900" customFormat="false" ht="15.75" hidden="false" customHeight="false" outlineLevel="0" collapsed="false"/>
    <row r="3901" customFormat="false" ht="15.75" hidden="false" customHeight="false" outlineLevel="0" collapsed="false"/>
    <row r="3902" customFormat="false" ht="15.75" hidden="false" customHeight="false" outlineLevel="0" collapsed="false"/>
    <row r="3903" customFormat="false" ht="15.75" hidden="false" customHeight="false" outlineLevel="0" collapsed="false"/>
    <row r="3904" customFormat="false" ht="15.75" hidden="false" customHeight="false" outlineLevel="0" collapsed="false"/>
    <row r="3905" customFormat="false" ht="15.75" hidden="false" customHeight="false" outlineLevel="0" collapsed="false"/>
    <row r="3906" customFormat="false" ht="15.75" hidden="false" customHeight="false" outlineLevel="0" collapsed="false"/>
    <row r="3907" customFormat="false" ht="15.75" hidden="false" customHeight="false" outlineLevel="0" collapsed="false"/>
    <row r="3908" customFormat="false" ht="15.75" hidden="false" customHeight="false" outlineLevel="0" collapsed="false"/>
    <row r="3909" customFormat="false" ht="15.75" hidden="false" customHeight="false" outlineLevel="0" collapsed="false"/>
    <row r="3910" customFormat="false" ht="15.75" hidden="false" customHeight="false" outlineLevel="0" collapsed="false"/>
    <row r="3911" customFormat="false" ht="15.75" hidden="false" customHeight="false" outlineLevel="0" collapsed="false"/>
    <row r="3912" customFormat="false" ht="15.75" hidden="false" customHeight="false" outlineLevel="0" collapsed="false"/>
    <row r="3913" customFormat="false" ht="15.75" hidden="false" customHeight="false" outlineLevel="0" collapsed="false"/>
    <row r="3914" customFormat="false" ht="15.75" hidden="false" customHeight="false" outlineLevel="0" collapsed="false"/>
    <row r="3915" customFormat="false" ht="15.75" hidden="false" customHeight="false" outlineLevel="0" collapsed="false"/>
    <row r="3916" customFormat="false" ht="15.75" hidden="false" customHeight="false" outlineLevel="0" collapsed="false"/>
    <row r="3917" customFormat="false" ht="15.75" hidden="false" customHeight="false" outlineLevel="0" collapsed="false"/>
    <row r="3918" customFormat="false" ht="15.75" hidden="false" customHeight="false" outlineLevel="0" collapsed="false"/>
    <row r="3919" customFormat="false" ht="15.75" hidden="false" customHeight="false" outlineLevel="0" collapsed="false"/>
    <row r="3920" customFormat="false" ht="15.75" hidden="false" customHeight="false" outlineLevel="0" collapsed="false"/>
    <row r="3921" customFormat="false" ht="15.75" hidden="false" customHeight="false" outlineLevel="0" collapsed="false"/>
    <row r="3922" customFormat="false" ht="15.75" hidden="false" customHeight="false" outlineLevel="0" collapsed="false"/>
    <row r="3923" customFormat="false" ht="15.75" hidden="false" customHeight="false" outlineLevel="0" collapsed="false"/>
    <row r="3924" customFormat="false" ht="15.75" hidden="false" customHeight="false" outlineLevel="0" collapsed="false"/>
    <row r="3925" customFormat="false" ht="15.75" hidden="false" customHeight="false" outlineLevel="0" collapsed="false"/>
    <row r="3926" customFormat="false" ht="15.75" hidden="false" customHeight="false" outlineLevel="0" collapsed="false"/>
    <row r="3927" customFormat="false" ht="15.75" hidden="false" customHeight="false" outlineLevel="0" collapsed="false"/>
    <row r="3928" customFormat="false" ht="15.75" hidden="false" customHeight="false" outlineLevel="0" collapsed="false"/>
    <row r="3929" customFormat="false" ht="15.75" hidden="false" customHeight="false" outlineLevel="0" collapsed="false"/>
    <row r="3930" customFormat="false" ht="15.75" hidden="false" customHeight="false" outlineLevel="0" collapsed="false"/>
    <row r="3931" customFormat="false" ht="15.75" hidden="false" customHeight="false" outlineLevel="0" collapsed="false"/>
    <row r="3932" customFormat="false" ht="15.75" hidden="false" customHeight="false" outlineLevel="0" collapsed="false"/>
    <row r="3933" customFormat="false" ht="15.75" hidden="false" customHeight="false" outlineLevel="0" collapsed="false"/>
    <row r="3934" customFormat="false" ht="15.75" hidden="false" customHeight="false" outlineLevel="0" collapsed="false"/>
    <row r="3935" customFormat="false" ht="15.75" hidden="false" customHeight="false" outlineLevel="0" collapsed="false"/>
    <row r="3936" customFormat="false" ht="15.75" hidden="false" customHeight="false" outlineLevel="0" collapsed="false"/>
    <row r="3937" customFormat="false" ht="15.75" hidden="false" customHeight="false" outlineLevel="0" collapsed="false"/>
    <row r="3938" customFormat="false" ht="15.75" hidden="false" customHeight="false" outlineLevel="0" collapsed="false"/>
    <row r="3939" customFormat="false" ht="15.75" hidden="false" customHeight="false" outlineLevel="0" collapsed="false"/>
    <row r="3940" customFormat="false" ht="15.75" hidden="false" customHeight="false" outlineLevel="0" collapsed="false"/>
    <row r="3941" customFormat="false" ht="15.75" hidden="false" customHeight="false" outlineLevel="0" collapsed="false"/>
    <row r="3942" customFormat="false" ht="15.75" hidden="false" customHeight="false" outlineLevel="0" collapsed="false"/>
    <row r="3943" customFormat="false" ht="15.75" hidden="false" customHeight="false" outlineLevel="0" collapsed="false"/>
    <row r="3944" customFormat="false" ht="15.75" hidden="false" customHeight="false" outlineLevel="0" collapsed="false"/>
    <row r="3945" customFormat="false" ht="15.75" hidden="false" customHeight="false" outlineLevel="0" collapsed="false"/>
    <row r="3946" customFormat="false" ht="15.75" hidden="false" customHeight="false" outlineLevel="0" collapsed="false"/>
    <row r="3947" customFormat="false" ht="15.75" hidden="false" customHeight="false" outlineLevel="0" collapsed="false"/>
    <row r="3948" customFormat="false" ht="15.75" hidden="false" customHeight="false" outlineLevel="0" collapsed="false"/>
    <row r="3949" customFormat="false" ht="15.75" hidden="false" customHeight="false" outlineLevel="0" collapsed="false"/>
    <row r="3950" customFormat="false" ht="15.75" hidden="false" customHeight="false" outlineLevel="0" collapsed="false"/>
    <row r="3951" customFormat="false" ht="15.75" hidden="false" customHeight="false" outlineLevel="0" collapsed="false"/>
    <row r="3952" customFormat="false" ht="15.75" hidden="false" customHeight="false" outlineLevel="0" collapsed="false"/>
    <row r="3953" customFormat="false" ht="15.75" hidden="false" customHeight="false" outlineLevel="0" collapsed="false"/>
    <row r="3954" customFormat="false" ht="15.75" hidden="false" customHeight="false" outlineLevel="0" collapsed="false"/>
    <row r="3955" customFormat="false" ht="15.75" hidden="false" customHeight="false" outlineLevel="0" collapsed="false"/>
    <row r="3956" customFormat="false" ht="15.75" hidden="false" customHeight="false" outlineLevel="0" collapsed="false"/>
    <row r="3957" customFormat="false" ht="15.75" hidden="false" customHeight="false" outlineLevel="0" collapsed="false"/>
    <row r="3958" customFormat="false" ht="15.75" hidden="false" customHeight="false" outlineLevel="0" collapsed="false"/>
    <row r="3959" customFormat="false" ht="15.75" hidden="false" customHeight="false" outlineLevel="0" collapsed="false"/>
    <row r="3960" customFormat="false" ht="15.75" hidden="false" customHeight="false" outlineLevel="0" collapsed="false"/>
    <row r="3961" customFormat="false" ht="15.75" hidden="false" customHeight="false" outlineLevel="0" collapsed="false"/>
    <row r="3962" customFormat="false" ht="15.75" hidden="false" customHeight="false" outlineLevel="0" collapsed="false"/>
    <row r="3963" customFormat="false" ht="15.75" hidden="false" customHeight="false" outlineLevel="0" collapsed="false"/>
    <row r="3964" customFormat="false" ht="15.75" hidden="false" customHeight="false" outlineLevel="0" collapsed="false"/>
    <row r="3965" customFormat="false" ht="15.75" hidden="false" customHeight="false" outlineLevel="0" collapsed="false"/>
    <row r="3966" customFormat="false" ht="15.75" hidden="false" customHeight="false" outlineLevel="0" collapsed="false"/>
    <row r="3967" customFormat="false" ht="15.75" hidden="false" customHeight="false" outlineLevel="0" collapsed="false"/>
    <row r="3968" customFormat="false" ht="15.75" hidden="false" customHeight="false" outlineLevel="0" collapsed="false"/>
    <row r="3969" customFormat="false" ht="15.75" hidden="false" customHeight="false" outlineLevel="0" collapsed="false"/>
    <row r="3970" customFormat="false" ht="15.75" hidden="false" customHeight="false" outlineLevel="0" collapsed="false"/>
    <row r="3971" customFormat="false" ht="15.75" hidden="false" customHeight="false" outlineLevel="0" collapsed="false"/>
    <row r="3972" customFormat="false" ht="15.75" hidden="false" customHeight="false" outlineLevel="0" collapsed="false"/>
    <row r="3973" customFormat="false" ht="15.75" hidden="false" customHeight="false" outlineLevel="0" collapsed="false"/>
    <row r="3974" customFormat="false" ht="15.75" hidden="false" customHeight="false" outlineLevel="0" collapsed="false"/>
    <row r="3975" customFormat="false" ht="15.75" hidden="false" customHeight="false" outlineLevel="0" collapsed="false"/>
    <row r="3976" customFormat="false" ht="15.75" hidden="false" customHeight="false" outlineLevel="0" collapsed="false"/>
    <row r="3977" customFormat="false" ht="15.75" hidden="false" customHeight="false" outlineLevel="0" collapsed="false"/>
    <row r="3978" customFormat="false" ht="15.75" hidden="false" customHeight="false" outlineLevel="0" collapsed="false"/>
    <row r="3979" customFormat="false" ht="15.75" hidden="false" customHeight="false" outlineLevel="0" collapsed="false"/>
    <row r="3980" customFormat="false" ht="15.75" hidden="false" customHeight="false" outlineLevel="0" collapsed="false"/>
    <row r="3981" customFormat="false" ht="15.75" hidden="false" customHeight="false" outlineLevel="0" collapsed="false"/>
    <row r="3982" customFormat="false" ht="15.75" hidden="false" customHeight="false" outlineLevel="0" collapsed="false"/>
    <row r="3983" customFormat="false" ht="15.75" hidden="false" customHeight="false" outlineLevel="0" collapsed="false"/>
    <row r="3984" customFormat="false" ht="15.75" hidden="false" customHeight="false" outlineLevel="0" collapsed="false"/>
    <row r="3985" customFormat="false" ht="15.75" hidden="false" customHeight="false" outlineLevel="0" collapsed="false"/>
    <row r="3986" customFormat="false" ht="15.75" hidden="false" customHeight="false" outlineLevel="0" collapsed="false"/>
    <row r="3987" customFormat="false" ht="15.75" hidden="false" customHeight="false" outlineLevel="0" collapsed="false"/>
    <row r="3988" customFormat="false" ht="15.75" hidden="false" customHeight="false" outlineLevel="0" collapsed="false"/>
    <row r="3989" customFormat="false" ht="15.75" hidden="false" customHeight="false" outlineLevel="0" collapsed="false"/>
    <row r="3990" customFormat="false" ht="15.75" hidden="false" customHeight="false" outlineLevel="0" collapsed="false"/>
    <row r="3991" customFormat="false" ht="15.75" hidden="false" customHeight="false" outlineLevel="0" collapsed="false"/>
    <row r="3992" customFormat="false" ht="15.75" hidden="false" customHeight="false" outlineLevel="0" collapsed="false"/>
    <row r="3993" customFormat="false" ht="15.75" hidden="false" customHeight="false" outlineLevel="0" collapsed="false"/>
    <row r="3994" customFormat="false" ht="15.75" hidden="false" customHeight="false" outlineLevel="0" collapsed="false"/>
    <row r="3995" customFormat="false" ht="15.75" hidden="false" customHeight="false" outlineLevel="0" collapsed="false"/>
    <row r="3996" customFormat="false" ht="15.75" hidden="false" customHeight="false" outlineLevel="0" collapsed="false"/>
    <row r="3997" customFormat="false" ht="15.75" hidden="false" customHeight="false" outlineLevel="0" collapsed="false"/>
    <row r="3998" customFormat="false" ht="15.75" hidden="false" customHeight="false" outlineLevel="0" collapsed="false"/>
    <row r="3999" customFormat="false" ht="15.75" hidden="false" customHeight="false" outlineLevel="0" collapsed="false"/>
    <row r="4000" customFormat="false" ht="15.75" hidden="false" customHeight="false" outlineLevel="0" collapsed="false"/>
    <row r="4001" customFormat="false" ht="15.75" hidden="false" customHeight="false" outlineLevel="0" collapsed="false"/>
    <row r="4002" customFormat="false" ht="15.75" hidden="false" customHeight="false" outlineLevel="0" collapsed="false"/>
    <row r="4003" customFormat="false" ht="15.75" hidden="false" customHeight="false" outlineLevel="0" collapsed="false"/>
    <row r="4004" customFormat="false" ht="15.75" hidden="false" customHeight="false" outlineLevel="0" collapsed="false"/>
    <row r="4005" customFormat="false" ht="15.75" hidden="false" customHeight="false" outlineLevel="0" collapsed="false"/>
    <row r="4006" customFormat="false" ht="15.75" hidden="false" customHeight="false" outlineLevel="0" collapsed="false"/>
    <row r="4007" customFormat="false" ht="15.75" hidden="false" customHeight="false" outlineLevel="0" collapsed="false"/>
    <row r="4008" customFormat="false" ht="15.75" hidden="false" customHeight="false" outlineLevel="0" collapsed="false"/>
    <row r="4009" customFormat="false" ht="15.75" hidden="false" customHeight="false" outlineLevel="0" collapsed="false"/>
    <row r="4010" customFormat="false" ht="15.75" hidden="false" customHeight="false" outlineLevel="0" collapsed="false"/>
    <row r="4011" customFormat="false" ht="15.75" hidden="false" customHeight="false" outlineLevel="0" collapsed="false"/>
    <row r="4012" customFormat="false" ht="15.75" hidden="false" customHeight="false" outlineLevel="0" collapsed="false"/>
    <row r="4013" customFormat="false" ht="15.75" hidden="false" customHeight="false" outlineLevel="0" collapsed="false"/>
    <row r="4014" customFormat="false" ht="15.75" hidden="false" customHeight="false" outlineLevel="0" collapsed="false"/>
    <row r="4015" customFormat="false" ht="15.75" hidden="false" customHeight="false" outlineLevel="0" collapsed="false"/>
    <row r="4016" customFormat="false" ht="15.75" hidden="false" customHeight="false" outlineLevel="0" collapsed="false"/>
    <row r="4017" customFormat="false" ht="15.75" hidden="false" customHeight="false" outlineLevel="0" collapsed="false"/>
    <row r="4018" customFormat="false" ht="15.75" hidden="false" customHeight="false" outlineLevel="0" collapsed="false"/>
    <row r="4019" customFormat="false" ht="15.75" hidden="false" customHeight="false" outlineLevel="0" collapsed="false"/>
    <row r="4020" customFormat="false" ht="15.75" hidden="false" customHeight="false" outlineLevel="0" collapsed="false"/>
    <row r="4021" customFormat="false" ht="15.75" hidden="false" customHeight="false" outlineLevel="0" collapsed="false"/>
    <row r="4022" customFormat="false" ht="15.75" hidden="false" customHeight="false" outlineLevel="0" collapsed="false"/>
    <row r="4023" customFormat="false" ht="15.75" hidden="false" customHeight="false" outlineLevel="0" collapsed="false"/>
    <row r="4024" customFormat="false" ht="15.75" hidden="false" customHeight="false" outlineLevel="0" collapsed="false"/>
    <row r="4025" customFormat="false" ht="15.75" hidden="false" customHeight="false" outlineLevel="0" collapsed="false"/>
    <row r="4026" customFormat="false" ht="15.75" hidden="false" customHeight="false" outlineLevel="0" collapsed="false"/>
    <row r="4027" customFormat="false" ht="15.75" hidden="false" customHeight="false" outlineLevel="0" collapsed="false"/>
    <row r="4028" customFormat="false" ht="15.75" hidden="false" customHeight="false" outlineLevel="0" collapsed="false"/>
    <row r="4029" customFormat="false" ht="15.75" hidden="false" customHeight="false" outlineLevel="0" collapsed="false"/>
    <row r="4030" customFormat="false" ht="15.75" hidden="false" customHeight="false" outlineLevel="0" collapsed="false"/>
    <row r="4031" customFormat="false" ht="15.75" hidden="false" customHeight="false" outlineLevel="0" collapsed="false"/>
    <row r="4032" customFormat="false" ht="15.75" hidden="false" customHeight="false" outlineLevel="0" collapsed="false"/>
    <row r="4033" customFormat="false" ht="15.75" hidden="false" customHeight="false" outlineLevel="0" collapsed="false"/>
    <row r="4034" customFormat="false" ht="15.75" hidden="false" customHeight="false" outlineLevel="0" collapsed="false"/>
    <row r="4035" customFormat="false" ht="15.75" hidden="false" customHeight="false" outlineLevel="0" collapsed="false"/>
    <row r="4036" customFormat="false" ht="15.75" hidden="false" customHeight="false" outlineLevel="0" collapsed="false"/>
    <row r="4037" customFormat="false" ht="15.75" hidden="false" customHeight="false" outlineLevel="0" collapsed="false"/>
    <row r="4038" customFormat="false" ht="15.75" hidden="false" customHeight="false" outlineLevel="0" collapsed="false"/>
    <row r="4039" customFormat="false" ht="15.75" hidden="false" customHeight="false" outlineLevel="0" collapsed="false"/>
    <row r="4040" customFormat="false" ht="15.75" hidden="false" customHeight="false" outlineLevel="0" collapsed="false"/>
    <row r="4041" customFormat="false" ht="15.75" hidden="false" customHeight="false" outlineLevel="0" collapsed="false"/>
    <row r="4042" customFormat="false" ht="15.75" hidden="false" customHeight="false" outlineLevel="0" collapsed="false"/>
    <row r="4043" customFormat="false" ht="15.75" hidden="false" customHeight="false" outlineLevel="0" collapsed="false"/>
    <row r="4044" customFormat="false" ht="15.75" hidden="false" customHeight="false" outlineLevel="0" collapsed="false"/>
    <row r="4045" customFormat="false" ht="15.75" hidden="false" customHeight="false" outlineLevel="0" collapsed="false"/>
    <row r="4046" customFormat="false" ht="15.75" hidden="false" customHeight="false" outlineLevel="0" collapsed="false"/>
    <row r="4047" customFormat="false" ht="15.75" hidden="false" customHeight="false" outlineLevel="0" collapsed="false"/>
    <row r="4048" customFormat="false" ht="15.75" hidden="false" customHeight="false" outlineLevel="0" collapsed="false"/>
    <row r="4049" customFormat="false" ht="15.75" hidden="false" customHeight="false" outlineLevel="0" collapsed="false"/>
    <row r="4050" customFormat="false" ht="15.75" hidden="false" customHeight="false" outlineLevel="0" collapsed="false"/>
    <row r="4051" customFormat="false" ht="15.75" hidden="false" customHeight="false" outlineLevel="0" collapsed="false"/>
    <row r="4052" customFormat="false" ht="15.75" hidden="false" customHeight="false" outlineLevel="0" collapsed="false"/>
    <row r="4053" customFormat="false" ht="15.75" hidden="false" customHeight="false" outlineLevel="0" collapsed="false"/>
    <row r="4054" customFormat="false" ht="15.75" hidden="false" customHeight="false" outlineLevel="0" collapsed="false"/>
    <row r="4055" customFormat="false" ht="15.75" hidden="false" customHeight="false" outlineLevel="0" collapsed="false"/>
    <row r="4056" customFormat="false" ht="15.75" hidden="false" customHeight="false" outlineLevel="0" collapsed="false"/>
    <row r="4057" customFormat="false" ht="15.75" hidden="false" customHeight="false" outlineLevel="0" collapsed="false"/>
    <row r="4058" customFormat="false" ht="15.75" hidden="false" customHeight="false" outlineLevel="0" collapsed="false"/>
    <row r="4059" customFormat="false" ht="15.75" hidden="false" customHeight="false" outlineLevel="0" collapsed="false"/>
    <row r="4060" customFormat="false" ht="15.75" hidden="false" customHeight="false" outlineLevel="0" collapsed="false"/>
    <row r="4061" customFormat="false" ht="15.75" hidden="false" customHeight="false" outlineLevel="0" collapsed="false"/>
    <row r="4062" customFormat="false" ht="15.75" hidden="false" customHeight="false" outlineLevel="0" collapsed="false"/>
    <row r="4063" customFormat="false" ht="15.75" hidden="false" customHeight="false" outlineLevel="0" collapsed="false"/>
    <row r="4064" customFormat="false" ht="15.75" hidden="false" customHeight="false" outlineLevel="0" collapsed="false"/>
    <row r="4065" customFormat="false" ht="15.75" hidden="false" customHeight="false" outlineLevel="0" collapsed="false"/>
    <row r="4066" customFormat="false" ht="15.75" hidden="false" customHeight="false" outlineLevel="0" collapsed="false"/>
    <row r="4067" customFormat="false" ht="15.75" hidden="false" customHeight="false" outlineLevel="0" collapsed="false"/>
    <row r="4068" customFormat="false" ht="15.75" hidden="false" customHeight="false" outlineLevel="0" collapsed="false"/>
    <row r="4069" customFormat="false" ht="15.75" hidden="false" customHeight="false" outlineLevel="0" collapsed="false"/>
    <row r="4070" customFormat="false" ht="15.75" hidden="false" customHeight="false" outlineLevel="0" collapsed="false"/>
    <row r="4071" customFormat="false" ht="15.75" hidden="false" customHeight="false" outlineLevel="0" collapsed="false"/>
    <row r="4072" customFormat="false" ht="15.75" hidden="false" customHeight="false" outlineLevel="0" collapsed="false"/>
    <row r="4073" customFormat="false" ht="15.75" hidden="false" customHeight="false" outlineLevel="0" collapsed="false"/>
    <row r="4074" customFormat="false" ht="15.75" hidden="false" customHeight="false" outlineLevel="0" collapsed="false"/>
    <row r="4075" customFormat="false" ht="15.75" hidden="false" customHeight="false" outlineLevel="0" collapsed="false"/>
    <row r="4076" customFormat="false" ht="15.75" hidden="false" customHeight="false" outlineLevel="0" collapsed="false"/>
    <row r="4077" customFormat="false" ht="15.75" hidden="false" customHeight="false" outlineLevel="0" collapsed="false"/>
    <row r="4078" customFormat="false" ht="15.75" hidden="false" customHeight="false" outlineLevel="0" collapsed="false"/>
    <row r="4079" customFormat="false" ht="15.75" hidden="false" customHeight="false" outlineLevel="0" collapsed="false"/>
    <row r="4080" customFormat="false" ht="15.75" hidden="false" customHeight="false" outlineLevel="0" collapsed="false"/>
    <row r="4081" customFormat="false" ht="15.75" hidden="false" customHeight="false" outlineLevel="0" collapsed="false"/>
    <row r="4082" customFormat="false" ht="15.75" hidden="false" customHeight="false" outlineLevel="0" collapsed="false"/>
    <row r="4083" customFormat="false" ht="15.75" hidden="false" customHeight="false" outlineLevel="0" collapsed="false"/>
    <row r="4084" customFormat="false" ht="15.75" hidden="false" customHeight="false" outlineLevel="0" collapsed="false"/>
    <row r="4085" customFormat="false" ht="15.75" hidden="false" customHeight="false" outlineLevel="0" collapsed="false"/>
    <row r="4086" customFormat="false" ht="15.75" hidden="false" customHeight="false" outlineLevel="0" collapsed="false"/>
    <row r="4087" customFormat="false" ht="15.75" hidden="false" customHeight="false" outlineLevel="0" collapsed="false"/>
    <row r="4088" customFormat="false" ht="15.75" hidden="false" customHeight="false" outlineLevel="0" collapsed="false"/>
    <row r="4089" customFormat="false" ht="15.75" hidden="false" customHeight="false" outlineLevel="0" collapsed="false"/>
    <row r="4090" customFormat="false" ht="15.75" hidden="false" customHeight="false" outlineLevel="0" collapsed="false"/>
    <row r="4091" customFormat="false" ht="15.75" hidden="false" customHeight="false" outlineLevel="0" collapsed="false"/>
    <row r="4092" customFormat="false" ht="15.75" hidden="false" customHeight="false" outlineLevel="0" collapsed="false"/>
    <row r="4093" customFormat="false" ht="15.75" hidden="false" customHeight="false" outlineLevel="0" collapsed="false"/>
    <row r="4094" customFormat="false" ht="15.75" hidden="false" customHeight="false" outlineLevel="0" collapsed="false"/>
    <row r="4095" customFormat="false" ht="15.75" hidden="false" customHeight="false" outlineLevel="0" collapsed="false"/>
    <row r="4096" customFormat="false" ht="15.75" hidden="false" customHeight="false" outlineLevel="0" collapsed="false"/>
    <row r="4097" customFormat="false" ht="15.75" hidden="false" customHeight="false" outlineLevel="0" collapsed="false"/>
    <row r="4098" customFormat="false" ht="15.75" hidden="false" customHeight="false" outlineLevel="0" collapsed="false"/>
    <row r="4099" customFormat="false" ht="15.75" hidden="false" customHeight="false" outlineLevel="0" collapsed="false"/>
    <row r="4100" customFormat="false" ht="15.75" hidden="false" customHeight="false" outlineLevel="0" collapsed="false"/>
    <row r="4101" customFormat="false" ht="15.75" hidden="false" customHeight="false" outlineLevel="0" collapsed="false"/>
    <row r="4102" customFormat="false" ht="15.75" hidden="false" customHeight="false" outlineLevel="0" collapsed="false"/>
    <row r="4103" customFormat="false" ht="15.75" hidden="false" customHeight="false" outlineLevel="0" collapsed="false"/>
    <row r="4104" customFormat="false" ht="15.75" hidden="false" customHeight="false" outlineLevel="0" collapsed="false"/>
    <row r="4105" customFormat="false" ht="15.75" hidden="false" customHeight="false" outlineLevel="0" collapsed="false"/>
    <row r="4106" customFormat="false" ht="15.75" hidden="false" customHeight="false" outlineLevel="0" collapsed="false"/>
    <row r="4107" customFormat="false" ht="15.75" hidden="false" customHeight="false" outlineLevel="0" collapsed="false"/>
    <row r="4108" customFormat="false" ht="15.75" hidden="false" customHeight="false" outlineLevel="0" collapsed="false"/>
    <row r="4109" customFormat="false" ht="15.75" hidden="false" customHeight="false" outlineLevel="0" collapsed="false"/>
    <row r="4110" customFormat="false" ht="15.75" hidden="false" customHeight="false" outlineLevel="0" collapsed="false"/>
    <row r="4111" customFormat="false" ht="15.75" hidden="false" customHeight="false" outlineLevel="0" collapsed="false"/>
    <row r="4112" customFormat="false" ht="15.75" hidden="false" customHeight="false" outlineLevel="0" collapsed="false"/>
    <row r="4113" customFormat="false" ht="15.75" hidden="false" customHeight="false" outlineLevel="0" collapsed="false"/>
    <row r="4114" customFormat="false" ht="15.75" hidden="false" customHeight="false" outlineLevel="0" collapsed="false"/>
    <row r="4115" customFormat="false" ht="15.75" hidden="false" customHeight="false" outlineLevel="0" collapsed="false"/>
    <row r="4116" customFormat="false" ht="15.75" hidden="false" customHeight="false" outlineLevel="0" collapsed="false"/>
    <row r="4117" customFormat="false" ht="15.75" hidden="false" customHeight="false" outlineLevel="0" collapsed="false"/>
    <row r="4118" customFormat="false" ht="15.75" hidden="false" customHeight="false" outlineLevel="0" collapsed="false"/>
    <row r="4119" customFormat="false" ht="15.75" hidden="false" customHeight="false" outlineLevel="0" collapsed="false"/>
    <row r="4120" customFormat="false" ht="15.75" hidden="false" customHeight="false" outlineLevel="0" collapsed="false"/>
    <row r="4121" customFormat="false" ht="15.75" hidden="false" customHeight="false" outlineLevel="0" collapsed="false"/>
    <row r="4122" customFormat="false" ht="15.75" hidden="false" customHeight="false" outlineLevel="0" collapsed="false"/>
    <row r="4123" customFormat="false" ht="15.75" hidden="false" customHeight="false" outlineLevel="0" collapsed="false"/>
    <row r="4124" customFormat="false" ht="15.75" hidden="false" customHeight="false" outlineLevel="0" collapsed="false"/>
    <row r="4125" customFormat="false" ht="15.75" hidden="false" customHeight="false" outlineLevel="0" collapsed="false"/>
    <row r="4126" customFormat="false" ht="15.75" hidden="false" customHeight="false" outlineLevel="0" collapsed="false"/>
    <row r="4127" customFormat="false" ht="15.75" hidden="false" customHeight="false" outlineLevel="0" collapsed="false"/>
    <row r="4128" customFormat="false" ht="15.75" hidden="false" customHeight="false" outlineLevel="0" collapsed="false"/>
    <row r="4129" customFormat="false" ht="15.75" hidden="false" customHeight="false" outlineLevel="0" collapsed="false"/>
    <row r="4130" customFormat="false" ht="15.75" hidden="false" customHeight="false" outlineLevel="0" collapsed="false"/>
    <row r="4131" customFormat="false" ht="15.75" hidden="false" customHeight="false" outlineLevel="0" collapsed="false"/>
    <row r="4132" customFormat="false" ht="15.75" hidden="false" customHeight="false" outlineLevel="0" collapsed="false"/>
    <row r="4133" customFormat="false" ht="15.75" hidden="false" customHeight="false" outlineLevel="0" collapsed="false"/>
    <row r="4134" customFormat="false" ht="15.75" hidden="false" customHeight="false" outlineLevel="0" collapsed="false"/>
    <row r="4135" customFormat="false" ht="15.75" hidden="false" customHeight="false" outlineLevel="0" collapsed="false"/>
    <row r="4136" customFormat="false" ht="15.75" hidden="false" customHeight="false" outlineLevel="0" collapsed="false"/>
    <row r="4137" customFormat="false" ht="15.75" hidden="false" customHeight="false" outlineLevel="0" collapsed="false"/>
    <row r="4138" customFormat="false" ht="15.75" hidden="false" customHeight="false" outlineLevel="0" collapsed="false"/>
    <row r="4139" customFormat="false" ht="15.75" hidden="false" customHeight="false" outlineLevel="0" collapsed="false"/>
    <row r="4140" customFormat="false" ht="15.75" hidden="false" customHeight="false" outlineLevel="0" collapsed="false"/>
    <row r="4141" customFormat="false" ht="15.75" hidden="false" customHeight="false" outlineLevel="0" collapsed="false"/>
    <row r="4142" customFormat="false" ht="15.75" hidden="false" customHeight="false" outlineLevel="0" collapsed="false"/>
    <row r="4143" customFormat="false" ht="15.75" hidden="false" customHeight="false" outlineLevel="0" collapsed="false"/>
    <row r="4144" customFormat="false" ht="15.75" hidden="false" customHeight="false" outlineLevel="0" collapsed="false"/>
    <row r="4145" customFormat="false" ht="15.75" hidden="false" customHeight="false" outlineLevel="0" collapsed="false"/>
    <row r="4146" customFormat="false" ht="15.75" hidden="false" customHeight="false" outlineLevel="0" collapsed="false"/>
    <row r="4147" customFormat="false" ht="15.75" hidden="false" customHeight="false" outlineLevel="0" collapsed="false"/>
    <row r="4148" customFormat="false" ht="15.75" hidden="false" customHeight="false" outlineLevel="0" collapsed="false"/>
    <row r="4149" customFormat="false" ht="15.75" hidden="false" customHeight="false" outlineLevel="0" collapsed="false"/>
    <row r="4150" customFormat="false" ht="15.75" hidden="false" customHeight="false" outlineLevel="0" collapsed="false"/>
    <row r="4151" customFormat="false" ht="15.75" hidden="false" customHeight="false" outlineLevel="0" collapsed="false"/>
    <row r="4152" customFormat="false" ht="15.75" hidden="false" customHeight="false" outlineLevel="0" collapsed="false"/>
    <row r="4153" customFormat="false" ht="15.75" hidden="false" customHeight="false" outlineLevel="0" collapsed="false"/>
    <row r="4154" customFormat="false" ht="15.75" hidden="false" customHeight="false" outlineLevel="0" collapsed="false"/>
    <row r="4155" customFormat="false" ht="15.75" hidden="false" customHeight="false" outlineLevel="0" collapsed="false"/>
    <row r="4156" customFormat="false" ht="15.75" hidden="false" customHeight="false" outlineLevel="0" collapsed="false"/>
    <row r="4157" customFormat="false" ht="15.75" hidden="false" customHeight="false" outlineLevel="0" collapsed="false"/>
    <row r="4158" customFormat="false" ht="15.75" hidden="false" customHeight="false" outlineLevel="0" collapsed="false"/>
    <row r="4159" customFormat="false" ht="15.75" hidden="false" customHeight="false" outlineLevel="0" collapsed="false"/>
    <row r="4160" customFormat="false" ht="15.75" hidden="false" customHeight="false" outlineLevel="0" collapsed="false"/>
    <row r="4161" customFormat="false" ht="15.75" hidden="false" customHeight="false" outlineLevel="0" collapsed="false"/>
    <row r="4162" customFormat="false" ht="15.75" hidden="false" customHeight="false" outlineLevel="0" collapsed="false"/>
    <row r="4163" customFormat="false" ht="15.75" hidden="false" customHeight="false" outlineLevel="0" collapsed="false"/>
    <row r="4164" customFormat="false" ht="15.75" hidden="false" customHeight="false" outlineLevel="0" collapsed="false"/>
    <row r="4165" customFormat="false" ht="15.75" hidden="false" customHeight="false" outlineLevel="0" collapsed="false"/>
    <row r="4166" customFormat="false" ht="15.75" hidden="false" customHeight="false" outlineLevel="0" collapsed="false"/>
    <row r="4167" customFormat="false" ht="15.75" hidden="false" customHeight="false" outlineLevel="0" collapsed="false"/>
    <row r="4168" customFormat="false" ht="15.75" hidden="false" customHeight="false" outlineLevel="0" collapsed="false"/>
    <row r="4169" customFormat="false" ht="15.75" hidden="false" customHeight="false" outlineLevel="0" collapsed="false"/>
    <row r="4170" customFormat="false" ht="15.75" hidden="false" customHeight="false" outlineLevel="0" collapsed="false"/>
    <row r="4171" customFormat="false" ht="15.75" hidden="false" customHeight="false" outlineLevel="0" collapsed="false"/>
    <row r="4172" customFormat="false" ht="15.75" hidden="false" customHeight="false" outlineLevel="0" collapsed="false"/>
    <row r="4173" customFormat="false" ht="15.75" hidden="false" customHeight="false" outlineLevel="0" collapsed="false"/>
    <row r="4174" customFormat="false" ht="15.75" hidden="false" customHeight="false" outlineLevel="0" collapsed="false"/>
    <row r="4175" customFormat="false" ht="15.75" hidden="false" customHeight="false" outlineLevel="0" collapsed="false"/>
    <row r="4176" customFormat="false" ht="15.75" hidden="false" customHeight="false" outlineLevel="0" collapsed="false"/>
    <row r="4177" customFormat="false" ht="15.75" hidden="false" customHeight="false" outlineLevel="0" collapsed="false"/>
    <row r="4178" customFormat="false" ht="15.75" hidden="false" customHeight="false" outlineLevel="0" collapsed="false"/>
    <row r="4179" customFormat="false" ht="15.75" hidden="false" customHeight="false" outlineLevel="0" collapsed="false"/>
    <row r="4180" customFormat="false" ht="15.75" hidden="false" customHeight="false" outlineLevel="0" collapsed="false"/>
    <row r="4181" customFormat="false" ht="15.75" hidden="false" customHeight="false" outlineLevel="0" collapsed="false"/>
    <row r="4182" customFormat="false" ht="15.75" hidden="false" customHeight="false" outlineLevel="0" collapsed="false"/>
    <row r="4183" customFormat="false" ht="15.75" hidden="false" customHeight="false" outlineLevel="0" collapsed="false"/>
    <row r="4184" customFormat="false" ht="15.75" hidden="false" customHeight="false" outlineLevel="0" collapsed="false"/>
    <row r="4185" customFormat="false" ht="15.75" hidden="false" customHeight="false" outlineLevel="0" collapsed="false"/>
    <row r="4186" customFormat="false" ht="15.75" hidden="false" customHeight="false" outlineLevel="0" collapsed="false"/>
    <row r="4187" customFormat="false" ht="15.75" hidden="false" customHeight="false" outlineLevel="0" collapsed="false"/>
    <row r="4188" customFormat="false" ht="15.75" hidden="false" customHeight="false" outlineLevel="0" collapsed="false"/>
    <row r="4189" customFormat="false" ht="15.75" hidden="false" customHeight="false" outlineLevel="0" collapsed="false"/>
    <row r="4190" customFormat="false" ht="15.75" hidden="false" customHeight="false" outlineLevel="0" collapsed="false"/>
    <row r="4191" customFormat="false" ht="15.75" hidden="false" customHeight="false" outlineLevel="0" collapsed="false"/>
    <row r="4192" customFormat="false" ht="15.75" hidden="false" customHeight="false" outlineLevel="0" collapsed="false"/>
    <row r="4193" customFormat="false" ht="15.75" hidden="false" customHeight="false" outlineLevel="0" collapsed="false"/>
    <row r="4194" customFormat="false" ht="15.75" hidden="false" customHeight="false" outlineLevel="0" collapsed="false"/>
    <row r="4195" customFormat="false" ht="15.75" hidden="false" customHeight="false" outlineLevel="0" collapsed="false"/>
    <row r="4196" customFormat="false" ht="15.75" hidden="false" customHeight="false" outlineLevel="0" collapsed="false"/>
    <row r="4197" customFormat="false" ht="15.75" hidden="false" customHeight="false" outlineLevel="0" collapsed="false"/>
    <row r="4198" customFormat="false" ht="15.75" hidden="false" customHeight="false" outlineLevel="0" collapsed="false"/>
    <row r="4199" customFormat="false" ht="15.75" hidden="false" customHeight="false" outlineLevel="0" collapsed="false"/>
    <row r="4200" customFormat="false" ht="15.75" hidden="false" customHeight="false" outlineLevel="0" collapsed="false"/>
    <row r="4201" customFormat="false" ht="15.75" hidden="false" customHeight="false" outlineLevel="0" collapsed="false"/>
    <row r="4202" customFormat="false" ht="15.75" hidden="false" customHeight="false" outlineLevel="0" collapsed="false"/>
    <row r="4203" customFormat="false" ht="15.75" hidden="false" customHeight="false" outlineLevel="0" collapsed="false"/>
    <row r="4204" customFormat="false" ht="15.75" hidden="false" customHeight="false" outlineLevel="0" collapsed="false"/>
    <row r="4205" customFormat="false" ht="15.75" hidden="false" customHeight="false" outlineLevel="0" collapsed="false"/>
    <row r="4206" customFormat="false" ht="15.75" hidden="false" customHeight="false" outlineLevel="0" collapsed="false"/>
    <row r="4207" customFormat="false" ht="15.75" hidden="false" customHeight="false" outlineLevel="0" collapsed="false"/>
    <row r="4208" customFormat="false" ht="15.75" hidden="false" customHeight="false" outlineLevel="0" collapsed="false"/>
    <row r="4209" customFormat="false" ht="15.75" hidden="false" customHeight="false" outlineLevel="0" collapsed="false"/>
    <row r="4210" customFormat="false" ht="15.75" hidden="false" customHeight="false" outlineLevel="0" collapsed="false"/>
    <row r="4211" customFormat="false" ht="15.75" hidden="false" customHeight="false" outlineLevel="0" collapsed="false"/>
    <row r="4212" customFormat="false" ht="15.75" hidden="false" customHeight="false" outlineLevel="0" collapsed="false"/>
    <row r="4213" customFormat="false" ht="15.75" hidden="false" customHeight="false" outlineLevel="0" collapsed="false"/>
    <row r="4214" customFormat="false" ht="15.75" hidden="false" customHeight="false" outlineLevel="0" collapsed="false"/>
    <row r="4215" customFormat="false" ht="15.75" hidden="false" customHeight="false" outlineLevel="0" collapsed="false"/>
    <row r="4216" customFormat="false" ht="15.75" hidden="false" customHeight="false" outlineLevel="0" collapsed="false"/>
    <row r="4217" customFormat="false" ht="15.75" hidden="false" customHeight="false" outlineLevel="0" collapsed="false"/>
    <row r="4218" customFormat="false" ht="15.75" hidden="false" customHeight="false" outlineLevel="0" collapsed="false"/>
    <row r="4219" customFormat="false" ht="15.75" hidden="false" customHeight="false" outlineLevel="0" collapsed="false"/>
    <row r="4220" customFormat="false" ht="15.75" hidden="false" customHeight="false" outlineLevel="0" collapsed="false"/>
    <row r="4221" customFormat="false" ht="15.75" hidden="false" customHeight="false" outlineLevel="0" collapsed="false"/>
    <row r="4222" customFormat="false" ht="15.75" hidden="false" customHeight="false" outlineLevel="0" collapsed="false"/>
    <row r="4223" customFormat="false" ht="15.75" hidden="false" customHeight="false" outlineLevel="0" collapsed="false"/>
    <row r="4224" customFormat="false" ht="15.75" hidden="false" customHeight="false" outlineLevel="0" collapsed="false"/>
    <row r="4225" customFormat="false" ht="15.75" hidden="false" customHeight="false" outlineLevel="0" collapsed="false"/>
    <row r="4226" customFormat="false" ht="15.75" hidden="false" customHeight="false" outlineLevel="0" collapsed="false"/>
    <row r="4227" customFormat="false" ht="15.75" hidden="false" customHeight="false" outlineLevel="0" collapsed="false"/>
    <row r="4228" customFormat="false" ht="15.75" hidden="false" customHeight="false" outlineLevel="0" collapsed="false"/>
    <row r="4229" customFormat="false" ht="15.75" hidden="false" customHeight="false" outlineLevel="0" collapsed="false"/>
    <row r="4230" customFormat="false" ht="15.75" hidden="false" customHeight="false" outlineLevel="0" collapsed="false"/>
    <row r="4231" customFormat="false" ht="15.75" hidden="false" customHeight="false" outlineLevel="0" collapsed="false"/>
    <row r="4232" customFormat="false" ht="15.75" hidden="false" customHeight="false" outlineLevel="0" collapsed="false"/>
    <row r="4233" customFormat="false" ht="15.75" hidden="false" customHeight="false" outlineLevel="0" collapsed="false"/>
    <row r="4234" customFormat="false" ht="15.75" hidden="false" customHeight="false" outlineLevel="0" collapsed="false"/>
    <row r="4235" customFormat="false" ht="15.75" hidden="false" customHeight="false" outlineLevel="0" collapsed="false"/>
    <row r="4236" customFormat="false" ht="15.75" hidden="false" customHeight="false" outlineLevel="0" collapsed="false"/>
    <row r="4237" customFormat="false" ht="15.75" hidden="false" customHeight="false" outlineLevel="0" collapsed="false"/>
    <row r="4238" customFormat="false" ht="15.75" hidden="false" customHeight="false" outlineLevel="0" collapsed="false"/>
    <row r="4239" customFormat="false" ht="15.75" hidden="false" customHeight="false" outlineLevel="0" collapsed="false"/>
    <row r="4240" customFormat="false" ht="15.75" hidden="false" customHeight="false" outlineLevel="0" collapsed="false"/>
    <row r="4241" customFormat="false" ht="15.75" hidden="false" customHeight="false" outlineLevel="0" collapsed="false"/>
    <row r="4242" customFormat="false" ht="15.75" hidden="false" customHeight="false" outlineLevel="0" collapsed="false"/>
    <row r="4243" customFormat="false" ht="15.75" hidden="false" customHeight="false" outlineLevel="0" collapsed="false"/>
    <row r="4244" customFormat="false" ht="15.75" hidden="false" customHeight="false" outlineLevel="0" collapsed="false"/>
    <row r="4245" customFormat="false" ht="15.75" hidden="false" customHeight="false" outlineLevel="0" collapsed="false"/>
    <row r="4246" customFormat="false" ht="15.75" hidden="false" customHeight="false" outlineLevel="0" collapsed="false"/>
    <row r="4247" customFormat="false" ht="15.75" hidden="false" customHeight="false" outlineLevel="0" collapsed="false"/>
    <row r="4248" customFormat="false" ht="15.75" hidden="false" customHeight="false" outlineLevel="0" collapsed="false"/>
    <row r="4249" customFormat="false" ht="15.75" hidden="false" customHeight="false" outlineLevel="0" collapsed="false"/>
    <row r="4250" customFormat="false" ht="15.75" hidden="false" customHeight="false" outlineLevel="0" collapsed="false"/>
    <row r="4251" customFormat="false" ht="15.75" hidden="false" customHeight="false" outlineLevel="0" collapsed="false"/>
    <row r="4252" customFormat="false" ht="15.75" hidden="false" customHeight="false" outlineLevel="0" collapsed="false"/>
    <row r="4253" customFormat="false" ht="15.75" hidden="false" customHeight="false" outlineLevel="0" collapsed="false"/>
    <row r="4254" customFormat="false" ht="15.75" hidden="false" customHeight="false" outlineLevel="0" collapsed="false"/>
    <row r="4255" customFormat="false" ht="15.75" hidden="false" customHeight="false" outlineLevel="0" collapsed="false"/>
    <row r="4256" customFormat="false" ht="15.75" hidden="false" customHeight="false" outlineLevel="0" collapsed="false"/>
    <row r="4257" customFormat="false" ht="15.75" hidden="false" customHeight="false" outlineLevel="0" collapsed="false"/>
    <row r="4258" customFormat="false" ht="15.75" hidden="false" customHeight="false" outlineLevel="0" collapsed="false"/>
    <row r="4259" customFormat="false" ht="15.75" hidden="false" customHeight="false" outlineLevel="0" collapsed="false"/>
    <row r="4260" customFormat="false" ht="15.75" hidden="false" customHeight="false" outlineLevel="0" collapsed="false"/>
    <row r="4261" customFormat="false" ht="15.75" hidden="false" customHeight="false" outlineLevel="0" collapsed="false"/>
    <row r="4262" customFormat="false" ht="15.75" hidden="false" customHeight="false" outlineLevel="0" collapsed="false"/>
    <row r="4263" customFormat="false" ht="15.75" hidden="false" customHeight="false" outlineLevel="0" collapsed="false"/>
    <row r="4264" customFormat="false" ht="15.75" hidden="false" customHeight="false" outlineLevel="0" collapsed="false"/>
    <row r="4265" customFormat="false" ht="15.75" hidden="false" customHeight="false" outlineLevel="0" collapsed="false"/>
    <row r="4266" customFormat="false" ht="15.75" hidden="false" customHeight="false" outlineLevel="0" collapsed="false"/>
    <row r="4267" customFormat="false" ht="15.75" hidden="false" customHeight="false" outlineLevel="0" collapsed="false"/>
    <row r="4268" customFormat="false" ht="15.75" hidden="false" customHeight="false" outlineLevel="0" collapsed="false"/>
    <row r="4269" customFormat="false" ht="15.75" hidden="false" customHeight="false" outlineLevel="0" collapsed="false"/>
    <row r="4270" customFormat="false" ht="15.75" hidden="false" customHeight="false" outlineLevel="0" collapsed="false"/>
    <row r="4271" customFormat="false" ht="15.75" hidden="false" customHeight="false" outlineLevel="0" collapsed="false"/>
    <row r="4272" customFormat="false" ht="15.75" hidden="false" customHeight="false" outlineLevel="0" collapsed="false"/>
    <row r="4273" customFormat="false" ht="15.75" hidden="false" customHeight="false" outlineLevel="0" collapsed="false"/>
    <row r="4274" customFormat="false" ht="15.75" hidden="false" customHeight="false" outlineLevel="0" collapsed="false"/>
    <row r="4275" customFormat="false" ht="15.75" hidden="false" customHeight="false" outlineLevel="0" collapsed="false"/>
    <row r="4276" customFormat="false" ht="15.75" hidden="false" customHeight="false" outlineLevel="0" collapsed="false"/>
    <row r="4277" customFormat="false" ht="15.75" hidden="false" customHeight="false" outlineLevel="0" collapsed="false"/>
    <row r="4278" customFormat="false" ht="15.75" hidden="false" customHeight="false" outlineLevel="0" collapsed="false"/>
    <row r="4279" customFormat="false" ht="15.75" hidden="false" customHeight="false" outlineLevel="0" collapsed="false"/>
    <row r="4280" customFormat="false" ht="15.75" hidden="false" customHeight="false" outlineLevel="0" collapsed="false"/>
    <row r="4281" customFormat="false" ht="15.75" hidden="false" customHeight="false" outlineLevel="0" collapsed="false"/>
    <row r="4282" customFormat="false" ht="15.75" hidden="false" customHeight="false" outlineLevel="0" collapsed="false"/>
    <row r="4283" customFormat="false" ht="15.75" hidden="false" customHeight="false" outlineLevel="0" collapsed="false"/>
    <row r="4284" customFormat="false" ht="15.75" hidden="false" customHeight="false" outlineLevel="0" collapsed="false"/>
    <row r="4285" customFormat="false" ht="15.75" hidden="false" customHeight="false" outlineLevel="0" collapsed="false"/>
    <row r="4286" customFormat="false" ht="15.75" hidden="false" customHeight="false" outlineLevel="0" collapsed="false"/>
    <row r="4287" customFormat="false" ht="15.75" hidden="false" customHeight="false" outlineLevel="0" collapsed="false"/>
    <row r="4288" customFormat="false" ht="15.75" hidden="false" customHeight="false" outlineLevel="0" collapsed="false"/>
    <row r="4289" customFormat="false" ht="15.75" hidden="false" customHeight="false" outlineLevel="0" collapsed="false"/>
    <row r="4290" customFormat="false" ht="15.75" hidden="false" customHeight="false" outlineLevel="0" collapsed="false"/>
    <row r="4291" customFormat="false" ht="15.75" hidden="false" customHeight="false" outlineLevel="0" collapsed="false"/>
    <row r="4292" customFormat="false" ht="15.75" hidden="false" customHeight="false" outlineLevel="0" collapsed="false"/>
    <row r="4293" customFormat="false" ht="15.75" hidden="false" customHeight="false" outlineLevel="0" collapsed="false"/>
    <row r="4294" customFormat="false" ht="15.75" hidden="false" customHeight="false" outlineLevel="0" collapsed="false"/>
    <row r="4295" customFormat="false" ht="15.75" hidden="false" customHeight="false" outlineLevel="0" collapsed="false"/>
    <row r="4296" customFormat="false" ht="15.75" hidden="false" customHeight="false" outlineLevel="0" collapsed="false"/>
    <row r="4297" customFormat="false" ht="15.75" hidden="false" customHeight="false" outlineLevel="0" collapsed="false"/>
    <row r="4298" customFormat="false" ht="15.75" hidden="false" customHeight="false" outlineLevel="0" collapsed="false"/>
    <row r="4299" customFormat="false" ht="15.75" hidden="false" customHeight="false" outlineLevel="0" collapsed="false"/>
    <row r="4300" customFormat="false" ht="15.75" hidden="false" customHeight="false" outlineLevel="0" collapsed="false"/>
    <row r="4301" customFormat="false" ht="15.75" hidden="false" customHeight="false" outlineLevel="0" collapsed="false"/>
    <row r="4302" customFormat="false" ht="15.75" hidden="false" customHeight="false" outlineLevel="0" collapsed="false"/>
    <row r="4303" customFormat="false" ht="15.75" hidden="false" customHeight="false" outlineLevel="0" collapsed="false"/>
    <row r="4304" customFormat="false" ht="15.75" hidden="false" customHeight="false" outlineLevel="0" collapsed="false"/>
    <row r="4305" customFormat="false" ht="15.75" hidden="false" customHeight="false" outlineLevel="0" collapsed="false"/>
    <row r="4306" customFormat="false" ht="15.75" hidden="false" customHeight="false" outlineLevel="0" collapsed="false"/>
    <row r="4307" customFormat="false" ht="15.75" hidden="false" customHeight="false" outlineLevel="0" collapsed="false"/>
    <row r="4308" customFormat="false" ht="15.75" hidden="false" customHeight="false" outlineLevel="0" collapsed="false"/>
    <row r="4309" customFormat="false" ht="15.75" hidden="false" customHeight="false" outlineLevel="0" collapsed="false"/>
    <row r="4310" customFormat="false" ht="15.75" hidden="false" customHeight="false" outlineLevel="0" collapsed="false"/>
    <row r="4311" customFormat="false" ht="15.75" hidden="false" customHeight="false" outlineLevel="0" collapsed="false"/>
    <row r="4312" customFormat="false" ht="15.75" hidden="false" customHeight="false" outlineLevel="0" collapsed="false"/>
    <row r="4313" customFormat="false" ht="15.75" hidden="false" customHeight="false" outlineLevel="0" collapsed="false"/>
    <row r="4314" customFormat="false" ht="15.75" hidden="false" customHeight="false" outlineLevel="0" collapsed="false"/>
    <row r="4315" customFormat="false" ht="15.75" hidden="false" customHeight="false" outlineLevel="0" collapsed="false"/>
    <row r="4316" customFormat="false" ht="15.75" hidden="false" customHeight="false" outlineLevel="0" collapsed="false"/>
    <row r="4317" customFormat="false" ht="15.75" hidden="false" customHeight="false" outlineLevel="0" collapsed="false"/>
    <row r="4318" customFormat="false" ht="15.75" hidden="false" customHeight="false" outlineLevel="0" collapsed="false"/>
    <row r="4319" customFormat="false" ht="15.75" hidden="false" customHeight="false" outlineLevel="0" collapsed="false"/>
    <row r="4320" customFormat="false" ht="15.75" hidden="false" customHeight="false" outlineLevel="0" collapsed="false"/>
    <row r="4321" customFormat="false" ht="15.75" hidden="false" customHeight="false" outlineLevel="0" collapsed="false"/>
    <row r="4322" customFormat="false" ht="15.75" hidden="false" customHeight="false" outlineLevel="0" collapsed="false"/>
    <row r="4323" customFormat="false" ht="15.75" hidden="false" customHeight="false" outlineLevel="0" collapsed="false"/>
    <row r="4324" customFormat="false" ht="15.75" hidden="false" customHeight="false" outlineLevel="0" collapsed="false"/>
    <row r="4325" customFormat="false" ht="15.75" hidden="false" customHeight="false" outlineLevel="0" collapsed="false"/>
    <row r="4326" customFormat="false" ht="15.75" hidden="false" customHeight="false" outlineLevel="0" collapsed="false"/>
    <row r="4327" customFormat="false" ht="15.75" hidden="false" customHeight="false" outlineLevel="0" collapsed="false"/>
    <row r="4328" customFormat="false" ht="15.75" hidden="false" customHeight="false" outlineLevel="0" collapsed="false"/>
    <row r="4329" customFormat="false" ht="15.75" hidden="false" customHeight="false" outlineLevel="0" collapsed="false"/>
    <row r="4330" customFormat="false" ht="15.75" hidden="false" customHeight="false" outlineLevel="0" collapsed="false"/>
    <row r="4331" customFormat="false" ht="15.75" hidden="false" customHeight="false" outlineLevel="0" collapsed="false"/>
    <row r="4332" customFormat="false" ht="15.75" hidden="false" customHeight="false" outlineLevel="0" collapsed="false"/>
    <row r="4333" customFormat="false" ht="15.75" hidden="false" customHeight="false" outlineLevel="0" collapsed="false"/>
    <row r="4334" customFormat="false" ht="15.75" hidden="false" customHeight="false" outlineLevel="0" collapsed="false"/>
    <row r="4335" customFormat="false" ht="15.75" hidden="false" customHeight="false" outlineLevel="0" collapsed="false"/>
    <row r="4336" customFormat="false" ht="15.75" hidden="false" customHeight="false" outlineLevel="0" collapsed="false"/>
    <row r="4337" customFormat="false" ht="15.75" hidden="false" customHeight="false" outlineLevel="0" collapsed="false"/>
    <row r="4338" customFormat="false" ht="15.75" hidden="false" customHeight="false" outlineLevel="0" collapsed="false"/>
    <row r="4339" customFormat="false" ht="15.75" hidden="false" customHeight="false" outlineLevel="0" collapsed="false"/>
    <row r="4340" customFormat="false" ht="15.75" hidden="false" customHeight="false" outlineLevel="0" collapsed="false"/>
    <row r="4341" customFormat="false" ht="15.75" hidden="false" customHeight="false" outlineLevel="0" collapsed="false"/>
    <row r="4342" customFormat="false" ht="15.75" hidden="false" customHeight="false" outlineLevel="0" collapsed="false"/>
    <row r="4343" customFormat="false" ht="15.75" hidden="false" customHeight="false" outlineLevel="0" collapsed="false"/>
    <row r="4344" customFormat="false" ht="15.75" hidden="false" customHeight="false" outlineLevel="0" collapsed="false"/>
    <row r="4345" customFormat="false" ht="15.75" hidden="false" customHeight="false" outlineLevel="0" collapsed="false"/>
    <row r="4346" customFormat="false" ht="15.75" hidden="false" customHeight="false" outlineLevel="0" collapsed="false"/>
    <row r="4347" customFormat="false" ht="15.75" hidden="false" customHeight="false" outlineLevel="0" collapsed="false"/>
    <row r="4348" customFormat="false" ht="15.75" hidden="false" customHeight="false" outlineLevel="0" collapsed="false"/>
    <row r="4349" customFormat="false" ht="15.75" hidden="false" customHeight="false" outlineLevel="0" collapsed="false"/>
    <row r="4350" customFormat="false" ht="15.75" hidden="false" customHeight="false" outlineLevel="0" collapsed="false"/>
    <row r="4351" customFormat="false" ht="15.75" hidden="false" customHeight="false" outlineLevel="0" collapsed="false"/>
    <row r="4352" customFormat="false" ht="15.75" hidden="false" customHeight="false" outlineLevel="0" collapsed="false"/>
    <row r="4353" customFormat="false" ht="15.75" hidden="false" customHeight="false" outlineLevel="0" collapsed="false"/>
    <row r="4354" customFormat="false" ht="15.75" hidden="false" customHeight="false" outlineLevel="0" collapsed="false"/>
    <row r="4355" customFormat="false" ht="15.75" hidden="false" customHeight="false" outlineLevel="0" collapsed="false"/>
    <row r="4356" customFormat="false" ht="15.75" hidden="false" customHeight="false" outlineLevel="0" collapsed="false"/>
    <row r="4357" customFormat="false" ht="15.75" hidden="false" customHeight="false" outlineLevel="0" collapsed="false"/>
    <row r="4358" customFormat="false" ht="15.75" hidden="false" customHeight="false" outlineLevel="0" collapsed="false"/>
    <row r="4359" customFormat="false" ht="15.75" hidden="false" customHeight="false" outlineLevel="0" collapsed="false"/>
    <row r="4360" customFormat="false" ht="15.75" hidden="false" customHeight="false" outlineLevel="0" collapsed="false"/>
    <row r="4361" customFormat="false" ht="15.75" hidden="false" customHeight="false" outlineLevel="0" collapsed="false"/>
    <row r="4362" customFormat="false" ht="15.75" hidden="false" customHeight="false" outlineLevel="0" collapsed="false"/>
    <row r="4363" customFormat="false" ht="15.75" hidden="false" customHeight="false" outlineLevel="0" collapsed="false"/>
    <row r="4364" customFormat="false" ht="15.75" hidden="false" customHeight="false" outlineLevel="0" collapsed="false"/>
    <row r="4365" customFormat="false" ht="15.75" hidden="false" customHeight="false" outlineLevel="0" collapsed="false"/>
    <row r="4366" customFormat="false" ht="15.75" hidden="false" customHeight="false" outlineLevel="0" collapsed="false"/>
    <row r="4367" customFormat="false" ht="15.75" hidden="false" customHeight="false" outlineLevel="0" collapsed="false"/>
    <row r="4368" customFormat="false" ht="15.75" hidden="false" customHeight="false" outlineLevel="0" collapsed="false"/>
    <row r="4369" customFormat="false" ht="15.75" hidden="false" customHeight="false" outlineLevel="0" collapsed="false"/>
    <row r="4370" customFormat="false" ht="15.75" hidden="false" customHeight="false" outlineLevel="0" collapsed="false"/>
    <row r="4371" customFormat="false" ht="15.75" hidden="false" customHeight="false" outlineLevel="0" collapsed="false"/>
    <row r="4372" customFormat="false" ht="15.75" hidden="false" customHeight="false" outlineLevel="0" collapsed="false"/>
    <row r="4373" customFormat="false" ht="15.75" hidden="false" customHeight="false" outlineLevel="0" collapsed="false"/>
    <row r="4374" customFormat="false" ht="15.75" hidden="false" customHeight="false" outlineLevel="0" collapsed="false"/>
    <row r="4375" customFormat="false" ht="15.75" hidden="false" customHeight="false" outlineLevel="0" collapsed="false"/>
    <row r="4376" customFormat="false" ht="15.75" hidden="false" customHeight="false" outlineLevel="0" collapsed="false"/>
    <row r="4377" customFormat="false" ht="15.75" hidden="false" customHeight="false" outlineLevel="0" collapsed="false"/>
    <row r="4378" customFormat="false" ht="15.75" hidden="false" customHeight="false" outlineLevel="0" collapsed="false"/>
    <row r="4379" customFormat="false" ht="15.75" hidden="false" customHeight="false" outlineLevel="0" collapsed="false"/>
    <row r="4380" customFormat="false" ht="15.75" hidden="false" customHeight="false" outlineLevel="0" collapsed="false"/>
    <row r="4381" customFormat="false" ht="15.75" hidden="false" customHeight="false" outlineLevel="0" collapsed="false"/>
    <row r="4382" customFormat="false" ht="15.75" hidden="false" customHeight="false" outlineLevel="0" collapsed="false"/>
    <row r="4383" customFormat="false" ht="15.75" hidden="false" customHeight="false" outlineLevel="0" collapsed="false"/>
    <row r="4384" customFormat="false" ht="15.75" hidden="false" customHeight="false" outlineLevel="0" collapsed="false"/>
    <row r="4385" customFormat="false" ht="15.75" hidden="false" customHeight="false" outlineLevel="0" collapsed="false"/>
    <row r="4386" customFormat="false" ht="15.75" hidden="false" customHeight="false" outlineLevel="0" collapsed="false"/>
    <row r="4387" customFormat="false" ht="15.75" hidden="false" customHeight="false" outlineLevel="0" collapsed="false"/>
    <row r="4388" customFormat="false" ht="15.75" hidden="false" customHeight="false" outlineLevel="0" collapsed="false"/>
    <row r="4389" customFormat="false" ht="15.75" hidden="false" customHeight="false" outlineLevel="0" collapsed="false"/>
    <row r="4390" customFormat="false" ht="15.75" hidden="false" customHeight="false" outlineLevel="0" collapsed="false"/>
    <row r="4391" customFormat="false" ht="15.75" hidden="false" customHeight="false" outlineLevel="0" collapsed="false"/>
    <row r="4392" customFormat="false" ht="15.75" hidden="false" customHeight="false" outlineLevel="0" collapsed="false"/>
    <row r="4393" customFormat="false" ht="15.75" hidden="false" customHeight="false" outlineLevel="0" collapsed="false"/>
    <row r="4394" customFormat="false" ht="15.75" hidden="false" customHeight="false" outlineLevel="0" collapsed="false"/>
    <row r="4395" customFormat="false" ht="15.75" hidden="false" customHeight="false" outlineLevel="0" collapsed="false"/>
    <row r="4396" customFormat="false" ht="15.75" hidden="false" customHeight="false" outlineLevel="0" collapsed="false"/>
    <row r="4397" customFormat="false" ht="15.75" hidden="false" customHeight="false" outlineLevel="0" collapsed="false"/>
    <row r="4398" customFormat="false" ht="15.75" hidden="false" customHeight="false" outlineLevel="0" collapsed="false"/>
    <row r="4399" customFormat="false" ht="15.75" hidden="false" customHeight="false" outlineLevel="0" collapsed="false"/>
    <row r="4400" customFormat="false" ht="15.75" hidden="false" customHeight="false" outlineLevel="0" collapsed="false"/>
    <row r="4401" customFormat="false" ht="15.75" hidden="false" customHeight="false" outlineLevel="0" collapsed="false"/>
    <row r="4402" customFormat="false" ht="15.75" hidden="false" customHeight="false" outlineLevel="0" collapsed="false"/>
    <row r="4403" customFormat="false" ht="15.75" hidden="false" customHeight="false" outlineLevel="0" collapsed="false"/>
    <row r="4404" customFormat="false" ht="15.75" hidden="false" customHeight="false" outlineLevel="0" collapsed="false"/>
    <row r="4405" customFormat="false" ht="15.75" hidden="false" customHeight="false" outlineLevel="0" collapsed="false"/>
    <row r="4406" customFormat="false" ht="15.75" hidden="false" customHeight="false" outlineLevel="0" collapsed="false"/>
    <row r="4407" customFormat="false" ht="15.75" hidden="false" customHeight="false" outlineLevel="0" collapsed="false"/>
    <row r="4408" customFormat="false" ht="15.75" hidden="false" customHeight="false" outlineLevel="0" collapsed="false"/>
    <row r="4409" customFormat="false" ht="15.75" hidden="false" customHeight="false" outlineLevel="0" collapsed="false"/>
    <row r="4410" customFormat="false" ht="15.75" hidden="false" customHeight="false" outlineLevel="0" collapsed="false"/>
    <row r="4411" customFormat="false" ht="15.75" hidden="false" customHeight="false" outlineLevel="0" collapsed="false"/>
    <row r="4412" customFormat="false" ht="15.75" hidden="false" customHeight="false" outlineLevel="0" collapsed="false"/>
    <row r="4413" customFormat="false" ht="15.75" hidden="false" customHeight="false" outlineLevel="0" collapsed="false"/>
    <row r="4414" customFormat="false" ht="15.75" hidden="false" customHeight="false" outlineLevel="0" collapsed="false"/>
    <row r="4415" customFormat="false" ht="15.75" hidden="false" customHeight="false" outlineLevel="0" collapsed="false"/>
    <row r="4416" customFormat="false" ht="15.75" hidden="false" customHeight="false" outlineLevel="0" collapsed="false"/>
    <row r="4417" customFormat="false" ht="15.75" hidden="false" customHeight="false" outlineLevel="0" collapsed="false"/>
    <row r="4418" customFormat="false" ht="15.75" hidden="false" customHeight="false" outlineLevel="0" collapsed="false"/>
    <row r="4419" customFormat="false" ht="15.75" hidden="false" customHeight="false" outlineLevel="0" collapsed="false"/>
    <row r="4420" customFormat="false" ht="15.75" hidden="false" customHeight="false" outlineLevel="0" collapsed="false"/>
    <row r="4421" customFormat="false" ht="15.75" hidden="false" customHeight="false" outlineLevel="0" collapsed="false"/>
    <row r="4422" customFormat="false" ht="15.75" hidden="false" customHeight="false" outlineLevel="0" collapsed="false"/>
    <row r="4423" customFormat="false" ht="15.75" hidden="false" customHeight="false" outlineLevel="0" collapsed="false"/>
    <row r="4424" customFormat="false" ht="15.75" hidden="false" customHeight="false" outlineLevel="0" collapsed="false"/>
    <row r="4425" customFormat="false" ht="15.75" hidden="false" customHeight="false" outlineLevel="0" collapsed="false"/>
    <row r="4426" customFormat="false" ht="15.75" hidden="false" customHeight="false" outlineLevel="0" collapsed="false"/>
    <row r="4427" customFormat="false" ht="15.75" hidden="false" customHeight="false" outlineLevel="0" collapsed="false"/>
    <row r="4428" customFormat="false" ht="15.75" hidden="false" customHeight="false" outlineLevel="0" collapsed="false"/>
    <row r="4429" customFormat="false" ht="15.75" hidden="false" customHeight="false" outlineLevel="0" collapsed="false"/>
    <row r="4430" customFormat="false" ht="15.75" hidden="false" customHeight="false" outlineLevel="0" collapsed="false"/>
    <row r="4431" customFormat="false" ht="15.75" hidden="false" customHeight="false" outlineLevel="0" collapsed="false"/>
    <row r="4432" customFormat="false" ht="15.75" hidden="false" customHeight="false" outlineLevel="0" collapsed="false"/>
    <row r="4433" customFormat="false" ht="15.75" hidden="false" customHeight="false" outlineLevel="0" collapsed="false"/>
    <row r="4434" customFormat="false" ht="15.75" hidden="false" customHeight="false" outlineLevel="0" collapsed="false"/>
    <row r="4435" customFormat="false" ht="15.75" hidden="false" customHeight="false" outlineLevel="0" collapsed="false"/>
    <row r="4436" customFormat="false" ht="15.75" hidden="false" customHeight="false" outlineLevel="0" collapsed="false"/>
    <row r="4437" customFormat="false" ht="15.75" hidden="false" customHeight="false" outlineLevel="0" collapsed="false"/>
    <row r="4438" customFormat="false" ht="15.75" hidden="false" customHeight="false" outlineLevel="0" collapsed="false"/>
    <row r="4439" customFormat="false" ht="15.75" hidden="false" customHeight="false" outlineLevel="0" collapsed="false"/>
    <row r="4440" customFormat="false" ht="15.75" hidden="false" customHeight="false" outlineLevel="0" collapsed="false"/>
    <row r="4441" customFormat="false" ht="15.75" hidden="false" customHeight="false" outlineLevel="0" collapsed="false"/>
    <row r="4442" customFormat="false" ht="15.75" hidden="false" customHeight="false" outlineLevel="0" collapsed="false"/>
    <row r="4443" customFormat="false" ht="15.75" hidden="false" customHeight="false" outlineLevel="0" collapsed="false"/>
    <row r="4444" customFormat="false" ht="15.75" hidden="false" customHeight="false" outlineLevel="0" collapsed="false"/>
    <row r="4445" customFormat="false" ht="15.75" hidden="false" customHeight="false" outlineLevel="0" collapsed="false"/>
    <row r="4446" customFormat="false" ht="15.75" hidden="false" customHeight="false" outlineLevel="0" collapsed="false"/>
    <row r="4447" customFormat="false" ht="15.75" hidden="false" customHeight="false" outlineLevel="0" collapsed="false"/>
    <row r="4448" customFormat="false" ht="15.75" hidden="false" customHeight="false" outlineLevel="0" collapsed="false"/>
    <row r="4449" customFormat="false" ht="15.75" hidden="false" customHeight="false" outlineLevel="0" collapsed="false"/>
    <row r="4450" customFormat="false" ht="15.75" hidden="false" customHeight="false" outlineLevel="0" collapsed="false"/>
    <row r="4451" customFormat="false" ht="15.75" hidden="false" customHeight="false" outlineLevel="0" collapsed="false"/>
    <row r="4452" customFormat="false" ht="15.75" hidden="false" customHeight="false" outlineLevel="0" collapsed="false"/>
    <row r="4453" customFormat="false" ht="15.75" hidden="false" customHeight="false" outlineLevel="0" collapsed="false"/>
    <row r="4454" customFormat="false" ht="15.75" hidden="false" customHeight="false" outlineLevel="0" collapsed="false"/>
    <row r="4455" customFormat="false" ht="15.75" hidden="false" customHeight="false" outlineLevel="0" collapsed="false"/>
    <row r="4456" customFormat="false" ht="15.75" hidden="false" customHeight="false" outlineLevel="0" collapsed="false"/>
    <row r="4457" customFormat="false" ht="15.75" hidden="false" customHeight="false" outlineLevel="0" collapsed="false"/>
    <row r="4458" customFormat="false" ht="15.75" hidden="false" customHeight="false" outlineLevel="0" collapsed="false"/>
    <row r="4459" customFormat="false" ht="15.75" hidden="false" customHeight="false" outlineLevel="0" collapsed="false"/>
    <row r="4460" customFormat="false" ht="15.75" hidden="false" customHeight="false" outlineLevel="0" collapsed="false"/>
    <row r="4461" customFormat="false" ht="15.75" hidden="false" customHeight="false" outlineLevel="0" collapsed="false"/>
    <row r="4462" customFormat="false" ht="15.75" hidden="false" customHeight="false" outlineLevel="0" collapsed="false"/>
    <row r="4463" customFormat="false" ht="15.75" hidden="false" customHeight="false" outlineLevel="0" collapsed="false"/>
    <row r="4464" customFormat="false" ht="15.75" hidden="false" customHeight="false" outlineLevel="0" collapsed="false"/>
    <row r="4465" customFormat="false" ht="15.75" hidden="false" customHeight="false" outlineLevel="0" collapsed="false"/>
    <row r="4466" customFormat="false" ht="15.75" hidden="false" customHeight="false" outlineLevel="0" collapsed="false"/>
    <row r="4467" customFormat="false" ht="15.75" hidden="false" customHeight="false" outlineLevel="0" collapsed="false"/>
    <row r="4468" customFormat="false" ht="15.75" hidden="false" customHeight="false" outlineLevel="0" collapsed="false"/>
    <row r="4469" customFormat="false" ht="15.75" hidden="false" customHeight="false" outlineLevel="0" collapsed="false"/>
    <row r="4470" customFormat="false" ht="15.75" hidden="false" customHeight="false" outlineLevel="0" collapsed="false"/>
    <row r="4471" customFormat="false" ht="15.75" hidden="false" customHeight="false" outlineLevel="0" collapsed="false"/>
    <row r="4472" customFormat="false" ht="15.75" hidden="false" customHeight="false" outlineLevel="0" collapsed="false"/>
    <row r="4473" customFormat="false" ht="15.75" hidden="false" customHeight="false" outlineLevel="0" collapsed="false"/>
    <row r="4474" customFormat="false" ht="15.75" hidden="false" customHeight="false" outlineLevel="0" collapsed="false"/>
    <row r="4475" customFormat="false" ht="15.75" hidden="false" customHeight="false" outlineLevel="0" collapsed="false"/>
    <row r="4476" customFormat="false" ht="15.75" hidden="false" customHeight="false" outlineLevel="0" collapsed="false"/>
    <row r="4477" customFormat="false" ht="15.75" hidden="false" customHeight="false" outlineLevel="0" collapsed="false"/>
    <row r="4478" customFormat="false" ht="15.75" hidden="false" customHeight="false" outlineLevel="0" collapsed="false"/>
    <row r="4479" customFormat="false" ht="15.75" hidden="false" customHeight="false" outlineLevel="0" collapsed="false"/>
    <row r="4480" customFormat="false" ht="15.75" hidden="false" customHeight="false" outlineLevel="0" collapsed="false"/>
    <row r="4481" customFormat="false" ht="15.75" hidden="false" customHeight="false" outlineLevel="0" collapsed="false"/>
    <row r="4482" customFormat="false" ht="15.75" hidden="false" customHeight="false" outlineLevel="0" collapsed="false"/>
    <row r="4483" customFormat="false" ht="15.75" hidden="false" customHeight="false" outlineLevel="0" collapsed="false"/>
    <row r="4484" customFormat="false" ht="15.75" hidden="false" customHeight="false" outlineLevel="0" collapsed="false"/>
    <row r="4485" customFormat="false" ht="15.75" hidden="false" customHeight="false" outlineLevel="0" collapsed="false"/>
    <row r="4486" customFormat="false" ht="15.75" hidden="false" customHeight="false" outlineLevel="0" collapsed="false"/>
    <row r="4487" customFormat="false" ht="15.75" hidden="false" customHeight="false" outlineLevel="0" collapsed="false"/>
    <row r="4488" customFormat="false" ht="15.75" hidden="false" customHeight="false" outlineLevel="0" collapsed="false"/>
    <row r="4489" customFormat="false" ht="15.75" hidden="false" customHeight="false" outlineLevel="0" collapsed="false"/>
    <row r="4490" customFormat="false" ht="15.75" hidden="false" customHeight="false" outlineLevel="0" collapsed="false"/>
    <row r="4491" customFormat="false" ht="15.75" hidden="false" customHeight="false" outlineLevel="0" collapsed="false"/>
    <row r="4492" customFormat="false" ht="15.75" hidden="false" customHeight="false" outlineLevel="0" collapsed="false"/>
    <row r="4493" customFormat="false" ht="15.75" hidden="false" customHeight="false" outlineLevel="0" collapsed="false"/>
    <row r="4494" customFormat="false" ht="15.75" hidden="false" customHeight="false" outlineLevel="0" collapsed="false"/>
    <row r="4495" customFormat="false" ht="15.75" hidden="false" customHeight="false" outlineLevel="0" collapsed="false"/>
    <row r="4496" customFormat="false" ht="15.75" hidden="false" customHeight="false" outlineLevel="0" collapsed="false"/>
    <row r="4497" customFormat="false" ht="15.75" hidden="false" customHeight="false" outlineLevel="0" collapsed="false"/>
    <row r="4498" customFormat="false" ht="15.75" hidden="false" customHeight="false" outlineLevel="0" collapsed="false"/>
    <row r="4499" customFormat="false" ht="15.75" hidden="false" customHeight="false" outlineLevel="0" collapsed="false"/>
    <row r="4500" customFormat="false" ht="15.75" hidden="false" customHeight="false" outlineLevel="0" collapsed="false"/>
    <row r="4501" customFormat="false" ht="15.75" hidden="false" customHeight="false" outlineLevel="0" collapsed="false"/>
    <row r="4502" customFormat="false" ht="15.75" hidden="false" customHeight="false" outlineLevel="0" collapsed="false"/>
    <row r="4503" customFormat="false" ht="15.75" hidden="false" customHeight="false" outlineLevel="0" collapsed="false"/>
    <row r="4504" customFormat="false" ht="15.75" hidden="false" customHeight="false" outlineLevel="0" collapsed="false"/>
    <row r="4505" customFormat="false" ht="15.75" hidden="false" customHeight="false" outlineLevel="0" collapsed="false"/>
    <row r="4506" customFormat="false" ht="15.75" hidden="false" customHeight="false" outlineLevel="0" collapsed="false"/>
    <row r="4507" customFormat="false" ht="15.75" hidden="false" customHeight="false" outlineLevel="0" collapsed="false"/>
    <row r="4508" customFormat="false" ht="15.75" hidden="false" customHeight="false" outlineLevel="0" collapsed="false"/>
    <row r="4509" customFormat="false" ht="15.75" hidden="false" customHeight="false" outlineLevel="0" collapsed="false"/>
    <row r="4510" customFormat="false" ht="15.75" hidden="false" customHeight="false" outlineLevel="0" collapsed="false"/>
    <row r="4511" customFormat="false" ht="15.75" hidden="false" customHeight="false" outlineLevel="0" collapsed="false"/>
    <row r="4512" customFormat="false" ht="15.75" hidden="false" customHeight="false" outlineLevel="0" collapsed="false"/>
    <row r="4513" customFormat="false" ht="15.75" hidden="false" customHeight="false" outlineLevel="0" collapsed="false"/>
    <row r="4514" customFormat="false" ht="15.75" hidden="false" customHeight="false" outlineLevel="0" collapsed="false"/>
    <row r="4515" customFormat="false" ht="15.75" hidden="false" customHeight="false" outlineLevel="0" collapsed="false"/>
    <row r="4516" customFormat="false" ht="15.75" hidden="false" customHeight="false" outlineLevel="0" collapsed="false"/>
    <row r="4517" customFormat="false" ht="15.75" hidden="false" customHeight="false" outlineLevel="0" collapsed="false"/>
    <row r="4518" customFormat="false" ht="15.75" hidden="false" customHeight="false" outlineLevel="0" collapsed="false"/>
    <row r="4519" customFormat="false" ht="15.75" hidden="false" customHeight="false" outlineLevel="0" collapsed="false"/>
    <row r="4520" customFormat="false" ht="15.75" hidden="false" customHeight="false" outlineLevel="0" collapsed="false"/>
    <row r="4521" customFormat="false" ht="15.75" hidden="false" customHeight="false" outlineLevel="0" collapsed="false"/>
    <row r="4522" customFormat="false" ht="15.75" hidden="false" customHeight="false" outlineLevel="0" collapsed="false"/>
    <row r="4523" customFormat="false" ht="15.75" hidden="false" customHeight="false" outlineLevel="0" collapsed="false"/>
    <row r="4524" customFormat="false" ht="15.75" hidden="false" customHeight="false" outlineLevel="0" collapsed="false"/>
    <row r="4525" customFormat="false" ht="15.75" hidden="false" customHeight="false" outlineLevel="0" collapsed="false"/>
    <row r="4526" customFormat="false" ht="15.75" hidden="false" customHeight="false" outlineLevel="0" collapsed="false"/>
    <row r="4527" customFormat="false" ht="15.75" hidden="false" customHeight="false" outlineLevel="0" collapsed="false"/>
    <row r="4528" customFormat="false" ht="15.75" hidden="false" customHeight="false" outlineLevel="0" collapsed="false"/>
    <row r="4529" customFormat="false" ht="15.75" hidden="false" customHeight="false" outlineLevel="0" collapsed="false"/>
    <row r="4530" customFormat="false" ht="15.75" hidden="false" customHeight="false" outlineLevel="0" collapsed="false"/>
    <row r="4531" customFormat="false" ht="15.75" hidden="false" customHeight="false" outlineLevel="0" collapsed="false"/>
    <row r="4532" customFormat="false" ht="15.75" hidden="false" customHeight="false" outlineLevel="0" collapsed="false"/>
    <row r="4533" customFormat="false" ht="15.75" hidden="false" customHeight="false" outlineLevel="0" collapsed="false"/>
    <row r="4534" customFormat="false" ht="15.75" hidden="false" customHeight="false" outlineLevel="0" collapsed="false"/>
    <row r="4535" customFormat="false" ht="15.75" hidden="false" customHeight="false" outlineLevel="0" collapsed="false"/>
    <row r="4536" customFormat="false" ht="15.75" hidden="false" customHeight="false" outlineLevel="0" collapsed="false"/>
    <row r="4537" customFormat="false" ht="15.75" hidden="false" customHeight="false" outlineLevel="0" collapsed="false"/>
    <row r="4538" customFormat="false" ht="15.75" hidden="false" customHeight="false" outlineLevel="0" collapsed="false"/>
    <row r="4539" customFormat="false" ht="15.75" hidden="false" customHeight="false" outlineLevel="0" collapsed="false"/>
    <row r="4540" customFormat="false" ht="15.75" hidden="false" customHeight="false" outlineLevel="0" collapsed="false"/>
    <row r="4541" customFormat="false" ht="15.75" hidden="false" customHeight="false" outlineLevel="0" collapsed="false"/>
    <row r="4542" customFormat="false" ht="15.75" hidden="false" customHeight="false" outlineLevel="0" collapsed="false"/>
    <row r="4543" customFormat="false" ht="15.75" hidden="false" customHeight="false" outlineLevel="0" collapsed="false"/>
    <row r="4544" customFormat="false" ht="15.75" hidden="false" customHeight="false" outlineLevel="0" collapsed="false"/>
    <row r="4545" customFormat="false" ht="15.75" hidden="false" customHeight="false" outlineLevel="0" collapsed="false"/>
    <row r="4546" customFormat="false" ht="15.75" hidden="false" customHeight="false" outlineLevel="0" collapsed="false"/>
    <row r="4547" customFormat="false" ht="15.75" hidden="false" customHeight="false" outlineLevel="0" collapsed="false"/>
    <row r="4548" customFormat="false" ht="15.75" hidden="false" customHeight="false" outlineLevel="0" collapsed="false"/>
    <row r="4549" customFormat="false" ht="15.75" hidden="false" customHeight="false" outlineLevel="0" collapsed="false"/>
    <row r="4550" customFormat="false" ht="15.75" hidden="false" customHeight="false" outlineLevel="0" collapsed="false"/>
    <row r="4551" customFormat="false" ht="15.75" hidden="false" customHeight="false" outlineLevel="0" collapsed="false"/>
    <row r="4552" customFormat="false" ht="15.75" hidden="false" customHeight="false" outlineLevel="0" collapsed="false"/>
    <row r="4553" customFormat="false" ht="15.75" hidden="false" customHeight="false" outlineLevel="0" collapsed="false"/>
    <row r="4554" customFormat="false" ht="15.75" hidden="false" customHeight="false" outlineLevel="0" collapsed="false"/>
    <row r="4555" customFormat="false" ht="15.75" hidden="false" customHeight="false" outlineLevel="0" collapsed="false"/>
    <row r="4556" customFormat="false" ht="15.75" hidden="false" customHeight="false" outlineLevel="0" collapsed="false"/>
    <row r="4557" customFormat="false" ht="15.75" hidden="false" customHeight="false" outlineLevel="0" collapsed="false"/>
    <row r="4558" customFormat="false" ht="15.75" hidden="false" customHeight="false" outlineLevel="0" collapsed="false"/>
    <row r="4559" customFormat="false" ht="15.75" hidden="false" customHeight="false" outlineLevel="0" collapsed="false"/>
    <row r="4560" customFormat="false" ht="15.75" hidden="false" customHeight="false" outlineLevel="0" collapsed="false"/>
    <row r="4561" customFormat="false" ht="15.75" hidden="false" customHeight="false" outlineLevel="0" collapsed="false"/>
    <row r="4562" customFormat="false" ht="15.75" hidden="false" customHeight="false" outlineLevel="0" collapsed="false"/>
    <row r="4563" customFormat="false" ht="15.75" hidden="false" customHeight="false" outlineLevel="0" collapsed="false"/>
    <row r="4564" customFormat="false" ht="15.75" hidden="false" customHeight="false" outlineLevel="0" collapsed="false"/>
    <row r="4565" customFormat="false" ht="15.75" hidden="false" customHeight="false" outlineLevel="0" collapsed="false"/>
    <row r="4566" customFormat="false" ht="15.75" hidden="false" customHeight="false" outlineLevel="0" collapsed="false"/>
    <row r="4567" customFormat="false" ht="15.75" hidden="false" customHeight="false" outlineLevel="0" collapsed="false"/>
    <row r="4568" customFormat="false" ht="15.75" hidden="false" customHeight="false" outlineLevel="0" collapsed="false"/>
    <row r="4569" customFormat="false" ht="15.75" hidden="false" customHeight="false" outlineLevel="0" collapsed="false"/>
    <row r="4570" customFormat="false" ht="15.75" hidden="false" customHeight="false" outlineLevel="0" collapsed="false"/>
    <row r="4571" customFormat="false" ht="15.75" hidden="false" customHeight="false" outlineLevel="0" collapsed="false"/>
    <row r="4572" customFormat="false" ht="15.75" hidden="false" customHeight="false" outlineLevel="0" collapsed="false"/>
    <row r="4573" customFormat="false" ht="15.75" hidden="false" customHeight="false" outlineLevel="0" collapsed="false"/>
    <row r="4574" customFormat="false" ht="15.75" hidden="false" customHeight="false" outlineLevel="0" collapsed="false"/>
    <row r="4575" customFormat="false" ht="15.75" hidden="false" customHeight="false" outlineLevel="0" collapsed="false"/>
    <row r="4576" customFormat="false" ht="15.75" hidden="false" customHeight="false" outlineLevel="0" collapsed="false"/>
    <row r="4577" customFormat="false" ht="15.75" hidden="false" customHeight="false" outlineLevel="0" collapsed="false"/>
    <row r="4578" customFormat="false" ht="15.75" hidden="false" customHeight="false" outlineLevel="0" collapsed="false"/>
    <row r="4579" customFormat="false" ht="15.75" hidden="false" customHeight="false" outlineLevel="0" collapsed="false"/>
    <row r="4580" customFormat="false" ht="15.75" hidden="false" customHeight="false" outlineLevel="0" collapsed="false"/>
    <row r="4581" customFormat="false" ht="15.75" hidden="false" customHeight="false" outlineLevel="0" collapsed="false"/>
    <row r="4582" customFormat="false" ht="15.75" hidden="false" customHeight="false" outlineLevel="0" collapsed="false"/>
    <row r="4583" customFormat="false" ht="15.75" hidden="false" customHeight="false" outlineLevel="0" collapsed="false"/>
    <row r="4584" customFormat="false" ht="15.75" hidden="false" customHeight="false" outlineLevel="0" collapsed="false"/>
    <row r="4585" customFormat="false" ht="15.75" hidden="false" customHeight="false" outlineLevel="0" collapsed="false"/>
    <row r="4586" customFormat="false" ht="15.75" hidden="false" customHeight="false" outlineLevel="0" collapsed="false"/>
    <row r="4587" customFormat="false" ht="15.75" hidden="false" customHeight="false" outlineLevel="0" collapsed="false"/>
    <row r="4588" customFormat="false" ht="15.75" hidden="false" customHeight="false" outlineLevel="0" collapsed="false"/>
    <row r="4589" customFormat="false" ht="15.75" hidden="false" customHeight="false" outlineLevel="0" collapsed="false"/>
    <row r="4590" customFormat="false" ht="15.75" hidden="false" customHeight="false" outlineLevel="0" collapsed="false"/>
    <row r="4591" customFormat="false" ht="15.75" hidden="false" customHeight="false" outlineLevel="0" collapsed="false"/>
    <row r="4592" customFormat="false" ht="15.75" hidden="false" customHeight="false" outlineLevel="0" collapsed="false"/>
    <row r="4593" customFormat="false" ht="15.75" hidden="false" customHeight="false" outlineLevel="0" collapsed="false"/>
    <row r="4594" customFormat="false" ht="15.75" hidden="false" customHeight="false" outlineLevel="0" collapsed="false"/>
    <row r="4595" customFormat="false" ht="15.75" hidden="false" customHeight="false" outlineLevel="0" collapsed="false"/>
    <row r="4596" customFormat="false" ht="15.75" hidden="false" customHeight="false" outlineLevel="0" collapsed="false"/>
    <row r="4597" customFormat="false" ht="15.75" hidden="false" customHeight="false" outlineLevel="0" collapsed="false"/>
    <row r="4598" customFormat="false" ht="15.75" hidden="false" customHeight="false" outlineLevel="0" collapsed="false"/>
    <row r="4599" customFormat="false" ht="15.75" hidden="false" customHeight="false" outlineLevel="0" collapsed="false"/>
    <row r="4600" customFormat="false" ht="15.75" hidden="false" customHeight="false" outlineLevel="0" collapsed="false"/>
    <row r="4601" customFormat="false" ht="15.75" hidden="false" customHeight="false" outlineLevel="0" collapsed="false"/>
    <row r="4602" customFormat="false" ht="15.75" hidden="false" customHeight="false" outlineLevel="0" collapsed="false"/>
    <row r="4603" customFormat="false" ht="15.75" hidden="false" customHeight="false" outlineLevel="0" collapsed="false"/>
    <row r="4604" customFormat="false" ht="15.75" hidden="false" customHeight="false" outlineLevel="0" collapsed="false"/>
    <row r="4605" customFormat="false" ht="15.75" hidden="false" customHeight="false" outlineLevel="0" collapsed="false"/>
    <row r="4606" customFormat="false" ht="15.75" hidden="false" customHeight="false" outlineLevel="0" collapsed="false"/>
    <row r="4607" customFormat="false" ht="15.75" hidden="false" customHeight="false" outlineLevel="0" collapsed="false"/>
    <row r="4608" customFormat="false" ht="15.75" hidden="false" customHeight="false" outlineLevel="0" collapsed="false"/>
    <row r="4609" customFormat="false" ht="15.75" hidden="false" customHeight="false" outlineLevel="0" collapsed="false"/>
    <row r="4610" customFormat="false" ht="15.75" hidden="false" customHeight="false" outlineLevel="0" collapsed="false"/>
    <row r="4611" customFormat="false" ht="15.75" hidden="false" customHeight="false" outlineLevel="0" collapsed="false"/>
    <row r="4612" customFormat="false" ht="15.75" hidden="false" customHeight="false" outlineLevel="0" collapsed="false"/>
    <row r="4613" customFormat="false" ht="15.75" hidden="false" customHeight="false" outlineLevel="0" collapsed="false"/>
    <row r="4614" customFormat="false" ht="15.75" hidden="false" customHeight="false" outlineLevel="0" collapsed="false"/>
    <row r="4615" customFormat="false" ht="15.75" hidden="false" customHeight="false" outlineLevel="0" collapsed="false"/>
    <row r="4616" customFormat="false" ht="15.75" hidden="false" customHeight="false" outlineLevel="0" collapsed="false"/>
    <row r="4617" customFormat="false" ht="15.75" hidden="false" customHeight="false" outlineLevel="0" collapsed="false"/>
    <row r="4618" customFormat="false" ht="15.75" hidden="false" customHeight="false" outlineLevel="0" collapsed="false"/>
    <row r="4619" customFormat="false" ht="15.75" hidden="false" customHeight="false" outlineLevel="0" collapsed="false"/>
    <row r="4620" customFormat="false" ht="15.75" hidden="false" customHeight="false" outlineLevel="0" collapsed="false"/>
    <row r="4621" customFormat="false" ht="15.75" hidden="false" customHeight="false" outlineLevel="0" collapsed="false"/>
    <row r="4622" customFormat="false" ht="15.75" hidden="false" customHeight="false" outlineLevel="0" collapsed="false"/>
    <row r="4623" customFormat="false" ht="15.75" hidden="false" customHeight="false" outlineLevel="0" collapsed="false"/>
    <row r="4624" customFormat="false" ht="15.75" hidden="false" customHeight="false" outlineLevel="0" collapsed="false"/>
    <row r="4625" customFormat="false" ht="15.75" hidden="false" customHeight="false" outlineLevel="0" collapsed="false"/>
    <row r="4626" customFormat="false" ht="15.75" hidden="false" customHeight="false" outlineLevel="0" collapsed="false"/>
    <row r="4627" customFormat="false" ht="15.75" hidden="false" customHeight="false" outlineLevel="0" collapsed="false"/>
    <row r="4628" customFormat="false" ht="15.75" hidden="false" customHeight="false" outlineLevel="0" collapsed="false"/>
    <row r="4629" customFormat="false" ht="15.75" hidden="false" customHeight="false" outlineLevel="0" collapsed="false"/>
    <row r="4630" customFormat="false" ht="15.75" hidden="false" customHeight="false" outlineLevel="0" collapsed="false"/>
    <row r="4631" customFormat="false" ht="15.75" hidden="false" customHeight="false" outlineLevel="0" collapsed="false"/>
    <row r="4632" customFormat="false" ht="15.75" hidden="false" customHeight="false" outlineLevel="0" collapsed="false"/>
    <row r="4633" customFormat="false" ht="15.75" hidden="false" customHeight="false" outlineLevel="0" collapsed="false"/>
    <row r="4634" customFormat="false" ht="15.75" hidden="false" customHeight="false" outlineLevel="0" collapsed="false"/>
    <row r="4635" customFormat="false" ht="15.75" hidden="false" customHeight="false" outlineLevel="0" collapsed="false"/>
    <row r="4636" customFormat="false" ht="15.75" hidden="false" customHeight="false" outlineLevel="0" collapsed="false"/>
    <row r="4637" customFormat="false" ht="15.75" hidden="false" customHeight="false" outlineLevel="0" collapsed="false"/>
    <row r="4638" customFormat="false" ht="15.75" hidden="false" customHeight="false" outlineLevel="0" collapsed="false"/>
    <row r="4639" customFormat="false" ht="15.75" hidden="false" customHeight="false" outlineLevel="0" collapsed="false"/>
    <row r="4640" customFormat="false" ht="15.75" hidden="false" customHeight="false" outlineLevel="0" collapsed="false"/>
    <row r="4641" customFormat="false" ht="15.75" hidden="false" customHeight="false" outlineLevel="0" collapsed="false"/>
    <row r="4642" customFormat="false" ht="15.75" hidden="false" customHeight="false" outlineLevel="0" collapsed="false"/>
    <row r="4643" customFormat="false" ht="15.75" hidden="false" customHeight="false" outlineLevel="0" collapsed="false"/>
    <row r="4644" customFormat="false" ht="15.75" hidden="false" customHeight="false" outlineLevel="0" collapsed="false"/>
    <row r="4645" customFormat="false" ht="15.75" hidden="false" customHeight="false" outlineLevel="0" collapsed="false"/>
    <row r="4646" customFormat="false" ht="15.75" hidden="false" customHeight="false" outlineLevel="0" collapsed="false"/>
    <row r="4647" customFormat="false" ht="15.75" hidden="false" customHeight="false" outlineLevel="0" collapsed="false"/>
    <row r="4648" customFormat="false" ht="15.75" hidden="false" customHeight="false" outlineLevel="0" collapsed="false"/>
    <row r="4649" customFormat="false" ht="15.75" hidden="false" customHeight="false" outlineLevel="0" collapsed="false"/>
    <row r="4650" customFormat="false" ht="15.75" hidden="false" customHeight="false" outlineLevel="0" collapsed="false"/>
    <row r="4651" customFormat="false" ht="15.75" hidden="false" customHeight="false" outlineLevel="0" collapsed="false"/>
    <row r="4652" customFormat="false" ht="15.75" hidden="false" customHeight="false" outlineLevel="0" collapsed="false"/>
    <row r="4653" customFormat="false" ht="15.75" hidden="false" customHeight="false" outlineLevel="0" collapsed="false"/>
    <row r="4654" customFormat="false" ht="15.75" hidden="false" customHeight="false" outlineLevel="0" collapsed="false"/>
    <row r="4655" customFormat="false" ht="15.75" hidden="false" customHeight="false" outlineLevel="0" collapsed="false"/>
    <row r="4656" customFormat="false" ht="15.75" hidden="false" customHeight="false" outlineLevel="0" collapsed="false"/>
    <row r="4657" customFormat="false" ht="15.75" hidden="false" customHeight="false" outlineLevel="0" collapsed="false"/>
    <row r="4658" customFormat="false" ht="15.75" hidden="false" customHeight="false" outlineLevel="0" collapsed="false"/>
    <row r="4659" customFormat="false" ht="15.75" hidden="false" customHeight="false" outlineLevel="0" collapsed="false"/>
    <row r="4660" customFormat="false" ht="15.75" hidden="false" customHeight="false" outlineLevel="0" collapsed="false"/>
    <row r="4661" customFormat="false" ht="15.75" hidden="false" customHeight="false" outlineLevel="0" collapsed="false"/>
    <row r="4662" customFormat="false" ht="15.75" hidden="false" customHeight="false" outlineLevel="0" collapsed="false"/>
    <row r="4663" customFormat="false" ht="15.75" hidden="false" customHeight="false" outlineLevel="0" collapsed="false"/>
    <row r="4664" customFormat="false" ht="15.75" hidden="false" customHeight="false" outlineLevel="0" collapsed="false"/>
    <row r="4665" customFormat="false" ht="15.75" hidden="false" customHeight="false" outlineLevel="0" collapsed="false"/>
    <row r="4666" customFormat="false" ht="15.75" hidden="false" customHeight="false" outlineLevel="0" collapsed="false"/>
    <row r="4667" customFormat="false" ht="15.75" hidden="false" customHeight="false" outlineLevel="0" collapsed="false"/>
    <row r="4668" customFormat="false" ht="15.75" hidden="false" customHeight="false" outlineLevel="0" collapsed="false"/>
    <row r="4669" customFormat="false" ht="15.75" hidden="false" customHeight="false" outlineLevel="0" collapsed="false"/>
    <row r="4670" customFormat="false" ht="15.75" hidden="false" customHeight="false" outlineLevel="0" collapsed="false"/>
    <row r="4671" customFormat="false" ht="15.75" hidden="false" customHeight="false" outlineLevel="0" collapsed="false"/>
    <row r="4672" customFormat="false" ht="15.75" hidden="false" customHeight="false" outlineLevel="0" collapsed="false"/>
    <row r="4673" customFormat="false" ht="15.75" hidden="false" customHeight="false" outlineLevel="0" collapsed="false"/>
    <row r="4674" customFormat="false" ht="15.75" hidden="false" customHeight="false" outlineLevel="0" collapsed="false"/>
    <row r="4675" customFormat="false" ht="15.75" hidden="false" customHeight="false" outlineLevel="0" collapsed="false"/>
    <row r="4676" customFormat="false" ht="15.75" hidden="false" customHeight="false" outlineLevel="0" collapsed="false"/>
    <row r="4677" customFormat="false" ht="15.75" hidden="false" customHeight="false" outlineLevel="0" collapsed="false"/>
    <row r="4678" customFormat="false" ht="15.75" hidden="false" customHeight="false" outlineLevel="0" collapsed="false"/>
    <row r="4679" customFormat="false" ht="15.75" hidden="false" customHeight="false" outlineLevel="0" collapsed="false"/>
    <row r="4680" customFormat="false" ht="15.75" hidden="false" customHeight="false" outlineLevel="0" collapsed="false"/>
    <row r="4681" customFormat="false" ht="15.75" hidden="false" customHeight="false" outlineLevel="0" collapsed="false"/>
    <row r="4682" customFormat="false" ht="15.75" hidden="false" customHeight="false" outlineLevel="0" collapsed="false"/>
    <row r="4683" customFormat="false" ht="15.75" hidden="false" customHeight="false" outlineLevel="0" collapsed="false"/>
    <row r="4684" customFormat="false" ht="15.75" hidden="false" customHeight="false" outlineLevel="0" collapsed="false"/>
    <row r="4685" customFormat="false" ht="15.75" hidden="false" customHeight="false" outlineLevel="0" collapsed="false"/>
    <row r="4686" customFormat="false" ht="15.75" hidden="false" customHeight="false" outlineLevel="0" collapsed="false"/>
    <row r="4687" customFormat="false" ht="15.75" hidden="false" customHeight="false" outlineLevel="0" collapsed="false"/>
    <row r="4688" customFormat="false" ht="15.75" hidden="false" customHeight="false" outlineLevel="0" collapsed="false"/>
    <row r="4689" customFormat="false" ht="15.75" hidden="false" customHeight="false" outlineLevel="0" collapsed="false"/>
    <row r="4690" customFormat="false" ht="15.75" hidden="false" customHeight="false" outlineLevel="0" collapsed="false"/>
    <row r="4691" customFormat="false" ht="15.75" hidden="false" customHeight="false" outlineLevel="0" collapsed="false"/>
    <row r="4692" customFormat="false" ht="15.75" hidden="false" customHeight="false" outlineLevel="0" collapsed="false"/>
    <row r="4693" customFormat="false" ht="15.75" hidden="false" customHeight="false" outlineLevel="0" collapsed="false"/>
    <row r="4694" customFormat="false" ht="15.75" hidden="false" customHeight="false" outlineLevel="0" collapsed="false"/>
    <row r="4695" customFormat="false" ht="15.75" hidden="false" customHeight="false" outlineLevel="0" collapsed="false"/>
    <row r="4696" customFormat="false" ht="15.75" hidden="false" customHeight="false" outlineLevel="0" collapsed="false"/>
    <row r="4697" customFormat="false" ht="15.75" hidden="false" customHeight="false" outlineLevel="0" collapsed="false"/>
    <row r="4698" customFormat="false" ht="15.75" hidden="false" customHeight="false" outlineLevel="0" collapsed="false"/>
    <row r="4699" customFormat="false" ht="15.75" hidden="false" customHeight="false" outlineLevel="0" collapsed="false"/>
    <row r="4700" customFormat="false" ht="15.75" hidden="false" customHeight="false" outlineLevel="0" collapsed="false"/>
    <row r="4701" customFormat="false" ht="15.75" hidden="false" customHeight="false" outlineLevel="0" collapsed="false"/>
    <row r="4702" customFormat="false" ht="15.75" hidden="false" customHeight="false" outlineLevel="0" collapsed="false"/>
    <row r="4703" customFormat="false" ht="15.75" hidden="false" customHeight="false" outlineLevel="0" collapsed="false"/>
    <row r="4704" customFormat="false" ht="15.75" hidden="false" customHeight="false" outlineLevel="0" collapsed="false"/>
    <row r="4705" customFormat="false" ht="15.75" hidden="false" customHeight="false" outlineLevel="0" collapsed="false"/>
    <row r="4706" customFormat="false" ht="15.75" hidden="false" customHeight="false" outlineLevel="0" collapsed="false"/>
    <row r="4707" customFormat="false" ht="15.75" hidden="false" customHeight="false" outlineLevel="0" collapsed="false"/>
    <row r="4708" customFormat="false" ht="15.75" hidden="false" customHeight="false" outlineLevel="0" collapsed="false"/>
    <row r="4709" customFormat="false" ht="15.75" hidden="false" customHeight="false" outlineLevel="0" collapsed="false"/>
    <row r="4710" customFormat="false" ht="15.75" hidden="false" customHeight="false" outlineLevel="0" collapsed="false"/>
    <row r="4711" customFormat="false" ht="15.75" hidden="false" customHeight="false" outlineLevel="0" collapsed="false"/>
    <row r="4712" customFormat="false" ht="15.75" hidden="false" customHeight="false" outlineLevel="0" collapsed="false"/>
    <row r="4713" customFormat="false" ht="15.75" hidden="false" customHeight="false" outlineLevel="0" collapsed="false"/>
    <row r="4714" customFormat="false" ht="15.75" hidden="false" customHeight="false" outlineLevel="0" collapsed="false"/>
    <row r="4715" customFormat="false" ht="15.75" hidden="false" customHeight="false" outlineLevel="0" collapsed="false"/>
    <row r="4716" customFormat="false" ht="15.75" hidden="false" customHeight="false" outlineLevel="0" collapsed="false"/>
    <row r="4717" customFormat="false" ht="15.75" hidden="false" customHeight="false" outlineLevel="0" collapsed="false"/>
    <row r="4718" customFormat="false" ht="15.75" hidden="false" customHeight="false" outlineLevel="0" collapsed="false"/>
    <row r="4719" customFormat="false" ht="15.75" hidden="false" customHeight="false" outlineLevel="0" collapsed="false"/>
    <row r="4720" customFormat="false" ht="15.75" hidden="false" customHeight="false" outlineLevel="0" collapsed="false"/>
    <row r="4721" customFormat="false" ht="15.75" hidden="false" customHeight="false" outlineLevel="0" collapsed="false"/>
    <row r="4722" customFormat="false" ht="15.75" hidden="false" customHeight="false" outlineLevel="0" collapsed="false"/>
    <row r="4723" customFormat="false" ht="15.75" hidden="false" customHeight="false" outlineLevel="0" collapsed="false"/>
    <row r="4724" customFormat="false" ht="15.75" hidden="false" customHeight="false" outlineLevel="0" collapsed="false"/>
    <row r="4725" customFormat="false" ht="15.75" hidden="false" customHeight="false" outlineLevel="0" collapsed="false"/>
    <row r="4726" customFormat="false" ht="15.75" hidden="false" customHeight="false" outlineLevel="0" collapsed="false"/>
    <row r="4727" customFormat="false" ht="15.75" hidden="false" customHeight="false" outlineLevel="0" collapsed="false"/>
    <row r="4728" customFormat="false" ht="15.75" hidden="false" customHeight="false" outlineLevel="0" collapsed="false"/>
    <row r="4729" customFormat="false" ht="15.75" hidden="false" customHeight="false" outlineLevel="0" collapsed="false"/>
    <row r="4730" customFormat="false" ht="15.75" hidden="false" customHeight="false" outlineLevel="0" collapsed="false"/>
    <row r="4731" customFormat="false" ht="15.75" hidden="false" customHeight="false" outlineLevel="0" collapsed="false"/>
    <row r="4732" customFormat="false" ht="15.75" hidden="false" customHeight="false" outlineLevel="0" collapsed="false"/>
    <row r="4733" customFormat="false" ht="15.75" hidden="false" customHeight="false" outlineLevel="0" collapsed="false"/>
    <row r="4734" customFormat="false" ht="15.75" hidden="false" customHeight="false" outlineLevel="0" collapsed="false"/>
    <row r="4735" customFormat="false" ht="15.75" hidden="false" customHeight="false" outlineLevel="0" collapsed="false"/>
    <row r="4736" customFormat="false" ht="15.75" hidden="false" customHeight="false" outlineLevel="0" collapsed="false"/>
    <row r="4737" customFormat="false" ht="15.75" hidden="false" customHeight="false" outlineLevel="0" collapsed="false"/>
    <row r="4738" customFormat="false" ht="15.75" hidden="false" customHeight="false" outlineLevel="0" collapsed="false"/>
    <row r="4739" customFormat="false" ht="15.75" hidden="false" customHeight="false" outlineLevel="0" collapsed="false"/>
    <row r="4740" customFormat="false" ht="15.75" hidden="false" customHeight="false" outlineLevel="0" collapsed="false"/>
    <row r="4741" customFormat="false" ht="15.75" hidden="false" customHeight="false" outlineLevel="0" collapsed="false"/>
    <row r="4742" customFormat="false" ht="15.75" hidden="false" customHeight="false" outlineLevel="0" collapsed="false"/>
    <row r="4743" customFormat="false" ht="15.75" hidden="false" customHeight="false" outlineLevel="0" collapsed="false"/>
    <row r="4744" customFormat="false" ht="15.75" hidden="false" customHeight="false" outlineLevel="0" collapsed="false"/>
    <row r="4745" customFormat="false" ht="15.75" hidden="false" customHeight="false" outlineLevel="0" collapsed="false"/>
    <row r="4746" customFormat="false" ht="15.75" hidden="false" customHeight="false" outlineLevel="0" collapsed="false"/>
    <row r="4747" customFormat="false" ht="15.75" hidden="false" customHeight="false" outlineLevel="0" collapsed="false"/>
    <row r="4748" customFormat="false" ht="15.75" hidden="false" customHeight="false" outlineLevel="0" collapsed="false"/>
    <row r="4749" customFormat="false" ht="15.75" hidden="false" customHeight="false" outlineLevel="0" collapsed="false"/>
    <row r="4750" customFormat="false" ht="15.75" hidden="false" customHeight="false" outlineLevel="0" collapsed="false"/>
    <row r="4751" customFormat="false" ht="15.75" hidden="false" customHeight="false" outlineLevel="0" collapsed="false"/>
    <row r="4752" customFormat="false" ht="15.75" hidden="false" customHeight="false" outlineLevel="0" collapsed="false"/>
    <row r="4753" customFormat="false" ht="15.75" hidden="false" customHeight="false" outlineLevel="0" collapsed="false"/>
    <row r="4754" customFormat="false" ht="15.75" hidden="false" customHeight="false" outlineLevel="0" collapsed="false"/>
    <row r="4755" customFormat="false" ht="15.75" hidden="false" customHeight="false" outlineLevel="0" collapsed="false"/>
    <row r="4756" customFormat="false" ht="15.75" hidden="false" customHeight="false" outlineLevel="0" collapsed="false"/>
    <row r="4757" customFormat="false" ht="15.75" hidden="false" customHeight="false" outlineLevel="0" collapsed="false"/>
    <row r="4758" customFormat="false" ht="15.75" hidden="false" customHeight="false" outlineLevel="0" collapsed="false"/>
    <row r="4759" customFormat="false" ht="15.75" hidden="false" customHeight="false" outlineLevel="0" collapsed="false"/>
    <row r="4760" customFormat="false" ht="15.75" hidden="false" customHeight="false" outlineLevel="0" collapsed="false"/>
    <row r="4761" customFormat="false" ht="15.75" hidden="false" customHeight="false" outlineLevel="0" collapsed="false"/>
    <row r="4762" customFormat="false" ht="15.75" hidden="false" customHeight="false" outlineLevel="0" collapsed="false"/>
    <row r="4763" customFormat="false" ht="15.75" hidden="false" customHeight="false" outlineLevel="0" collapsed="false"/>
    <row r="4764" customFormat="false" ht="15.75" hidden="false" customHeight="false" outlineLevel="0" collapsed="false"/>
    <row r="4765" customFormat="false" ht="15.75" hidden="false" customHeight="false" outlineLevel="0" collapsed="false"/>
    <row r="4766" customFormat="false" ht="15.75" hidden="false" customHeight="false" outlineLevel="0" collapsed="false"/>
    <row r="4767" customFormat="false" ht="15.75" hidden="false" customHeight="false" outlineLevel="0" collapsed="false"/>
    <row r="4768" customFormat="false" ht="15.75" hidden="false" customHeight="false" outlineLevel="0" collapsed="false"/>
    <row r="4769" customFormat="false" ht="15.75" hidden="false" customHeight="false" outlineLevel="0" collapsed="false"/>
    <row r="4770" customFormat="false" ht="15.75" hidden="false" customHeight="false" outlineLevel="0" collapsed="false"/>
    <row r="4771" customFormat="false" ht="15.75" hidden="false" customHeight="false" outlineLevel="0" collapsed="false"/>
    <row r="4772" customFormat="false" ht="15.75" hidden="false" customHeight="false" outlineLevel="0" collapsed="false"/>
    <row r="4773" customFormat="false" ht="15.75" hidden="false" customHeight="false" outlineLevel="0" collapsed="false"/>
    <row r="4774" customFormat="false" ht="15.75" hidden="false" customHeight="false" outlineLevel="0" collapsed="false"/>
    <row r="4775" customFormat="false" ht="15.75" hidden="false" customHeight="false" outlineLevel="0" collapsed="false"/>
    <row r="4776" customFormat="false" ht="15.75" hidden="false" customHeight="false" outlineLevel="0" collapsed="false"/>
    <row r="4777" customFormat="false" ht="15.75" hidden="false" customHeight="false" outlineLevel="0" collapsed="false"/>
    <row r="4778" customFormat="false" ht="15.75" hidden="false" customHeight="false" outlineLevel="0" collapsed="false"/>
    <row r="4779" customFormat="false" ht="15.75" hidden="false" customHeight="false" outlineLevel="0" collapsed="false"/>
    <row r="4780" customFormat="false" ht="15.75" hidden="false" customHeight="false" outlineLevel="0" collapsed="false"/>
    <row r="4781" customFormat="false" ht="15.75" hidden="false" customHeight="false" outlineLevel="0" collapsed="false"/>
    <row r="4782" customFormat="false" ht="15.75" hidden="false" customHeight="false" outlineLevel="0" collapsed="false"/>
    <row r="4783" customFormat="false" ht="15.75" hidden="false" customHeight="false" outlineLevel="0" collapsed="false"/>
    <row r="4784" customFormat="false" ht="15.75" hidden="false" customHeight="false" outlineLevel="0" collapsed="false"/>
    <row r="4785" customFormat="false" ht="15.75" hidden="false" customHeight="false" outlineLevel="0" collapsed="false"/>
    <row r="4786" customFormat="false" ht="15.75" hidden="false" customHeight="false" outlineLevel="0" collapsed="false"/>
    <row r="4787" customFormat="false" ht="15.75" hidden="false" customHeight="false" outlineLevel="0" collapsed="false"/>
    <row r="4788" customFormat="false" ht="15.75" hidden="false" customHeight="false" outlineLevel="0" collapsed="false"/>
    <row r="4789" customFormat="false" ht="15.75" hidden="false" customHeight="false" outlineLevel="0" collapsed="false"/>
    <row r="4790" customFormat="false" ht="15.75" hidden="false" customHeight="false" outlineLevel="0" collapsed="false"/>
    <row r="4791" customFormat="false" ht="15.75" hidden="false" customHeight="false" outlineLevel="0" collapsed="false"/>
    <row r="4792" customFormat="false" ht="15.75" hidden="false" customHeight="false" outlineLevel="0" collapsed="false"/>
    <row r="4793" customFormat="false" ht="15.75" hidden="false" customHeight="false" outlineLevel="0" collapsed="false"/>
    <row r="4794" customFormat="false" ht="15.75" hidden="false" customHeight="false" outlineLevel="0" collapsed="false"/>
    <row r="4795" customFormat="false" ht="15.75" hidden="false" customHeight="false" outlineLevel="0" collapsed="false"/>
    <row r="4796" customFormat="false" ht="15.75" hidden="false" customHeight="false" outlineLevel="0" collapsed="false"/>
    <row r="4797" customFormat="false" ht="15.75" hidden="false" customHeight="false" outlineLevel="0" collapsed="false"/>
    <row r="4798" customFormat="false" ht="15.75" hidden="false" customHeight="false" outlineLevel="0" collapsed="false"/>
    <row r="4799" customFormat="false" ht="15.75" hidden="false" customHeight="false" outlineLevel="0" collapsed="false"/>
    <row r="4800" customFormat="false" ht="15.75" hidden="false" customHeight="false" outlineLevel="0" collapsed="false"/>
    <row r="4801" customFormat="false" ht="15.75" hidden="false" customHeight="false" outlineLevel="0" collapsed="false"/>
    <row r="4802" customFormat="false" ht="15.75" hidden="false" customHeight="false" outlineLevel="0" collapsed="false"/>
    <row r="4803" customFormat="false" ht="15.75" hidden="false" customHeight="false" outlineLevel="0" collapsed="false"/>
    <row r="4804" customFormat="false" ht="15.75" hidden="false" customHeight="false" outlineLevel="0" collapsed="false"/>
    <row r="4805" customFormat="false" ht="15.75" hidden="false" customHeight="false" outlineLevel="0" collapsed="false"/>
    <row r="4806" customFormat="false" ht="15.75" hidden="false" customHeight="false" outlineLevel="0" collapsed="false"/>
    <row r="4807" customFormat="false" ht="15.75" hidden="false" customHeight="false" outlineLevel="0" collapsed="false"/>
    <row r="4808" customFormat="false" ht="15.75" hidden="false" customHeight="false" outlineLevel="0" collapsed="false"/>
    <row r="4809" customFormat="false" ht="15.75" hidden="false" customHeight="false" outlineLevel="0" collapsed="false"/>
    <row r="4810" customFormat="false" ht="15.75" hidden="false" customHeight="false" outlineLevel="0" collapsed="false"/>
    <row r="4811" customFormat="false" ht="15.75" hidden="false" customHeight="false" outlineLevel="0" collapsed="false"/>
    <row r="4812" customFormat="false" ht="15.75" hidden="false" customHeight="false" outlineLevel="0" collapsed="false"/>
    <row r="4813" customFormat="false" ht="15.75" hidden="false" customHeight="false" outlineLevel="0" collapsed="false"/>
    <row r="4814" customFormat="false" ht="15.75" hidden="false" customHeight="false" outlineLevel="0" collapsed="false"/>
    <row r="4815" customFormat="false" ht="15.75" hidden="false" customHeight="false" outlineLevel="0" collapsed="false"/>
    <row r="4816" customFormat="false" ht="15.75" hidden="false" customHeight="false" outlineLevel="0" collapsed="false"/>
    <row r="4817" customFormat="false" ht="15.75" hidden="false" customHeight="false" outlineLevel="0" collapsed="false"/>
    <row r="4818" customFormat="false" ht="15.75" hidden="false" customHeight="false" outlineLevel="0" collapsed="false"/>
    <row r="4819" customFormat="false" ht="15.75" hidden="false" customHeight="false" outlineLevel="0" collapsed="false"/>
    <row r="4820" customFormat="false" ht="15.75" hidden="false" customHeight="false" outlineLevel="0" collapsed="false"/>
    <row r="4821" customFormat="false" ht="15.75" hidden="false" customHeight="false" outlineLevel="0" collapsed="false"/>
    <row r="4822" customFormat="false" ht="15.75" hidden="false" customHeight="false" outlineLevel="0" collapsed="false"/>
    <row r="4823" customFormat="false" ht="15.75" hidden="false" customHeight="false" outlineLevel="0" collapsed="false"/>
    <row r="4824" customFormat="false" ht="15.75" hidden="false" customHeight="false" outlineLevel="0" collapsed="false"/>
    <row r="4825" customFormat="false" ht="15.75" hidden="false" customHeight="false" outlineLevel="0" collapsed="false"/>
    <row r="4826" customFormat="false" ht="15.75" hidden="false" customHeight="false" outlineLevel="0" collapsed="false"/>
    <row r="4827" customFormat="false" ht="15.75" hidden="false" customHeight="false" outlineLevel="0" collapsed="false"/>
    <row r="4828" customFormat="false" ht="15.75" hidden="false" customHeight="false" outlineLevel="0" collapsed="false"/>
    <row r="4829" customFormat="false" ht="15.75" hidden="false" customHeight="false" outlineLevel="0" collapsed="false"/>
    <row r="4830" customFormat="false" ht="15.75" hidden="false" customHeight="false" outlineLevel="0" collapsed="false"/>
    <row r="4831" customFormat="false" ht="15.75" hidden="false" customHeight="false" outlineLevel="0" collapsed="false"/>
    <row r="4832" customFormat="false" ht="15.75" hidden="false" customHeight="false" outlineLevel="0" collapsed="false"/>
    <row r="4833" customFormat="false" ht="15.75" hidden="false" customHeight="false" outlineLevel="0" collapsed="false"/>
    <row r="4834" customFormat="false" ht="15.75" hidden="false" customHeight="false" outlineLevel="0" collapsed="false"/>
    <row r="4835" customFormat="false" ht="15.75" hidden="false" customHeight="false" outlineLevel="0" collapsed="false"/>
    <row r="4836" customFormat="false" ht="15.75" hidden="false" customHeight="false" outlineLevel="0" collapsed="false"/>
    <row r="4837" customFormat="false" ht="15.75" hidden="false" customHeight="false" outlineLevel="0" collapsed="false"/>
    <row r="4838" customFormat="false" ht="15.75" hidden="false" customHeight="false" outlineLevel="0" collapsed="false"/>
    <row r="4839" customFormat="false" ht="15.75" hidden="false" customHeight="false" outlineLevel="0" collapsed="false"/>
    <row r="4840" customFormat="false" ht="15.75" hidden="false" customHeight="false" outlineLevel="0" collapsed="false"/>
    <row r="4841" customFormat="false" ht="15.75" hidden="false" customHeight="false" outlineLevel="0" collapsed="false"/>
    <row r="4842" customFormat="false" ht="15.75" hidden="false" customHeight="false" outlineLevel="0" collapsed="false"/>
    <row r="4843" customFormat="false" ht="15.75" hidden="false" customHeight="false" outlineLevel="0" collapsed="false"/>
    <row r="4844" customFormat="false" ht="15.75" hidden="false" customHeight="false" outlineLevel="0" collapsed="false"/>
    <row r="4845" customFormat="false" ht="15.75" hidden="false" customHeight="false" outlineLevel="0" collapsed="false"/>
    <row r="4846" customFormat="false" ht="15.75" hidden="false" customHeight="false" outlineLevel="0" collapsed="false"/>
    <row r="4847" customFormat="false" ht="15.75" hidden="false" customHeight="false" outlineLevel="0" collapsed="false"/>
    <row r="4848" customFormat="false" ht="15.75" hidden="false" customHeight="false" outlineLevel="0" collapsed="false"/>
    <row r="4849" customFormat="false" ht="15.75" hidden="false" customHeight="false" outlineLevel="0" collapsed="false"/>
    <row r="4850" customFormat="false" ht="15.75" hidden="false" customHeight="false" outlineLevel="0" collapsed="false"/>
    <row r="4851" customFormat="false" ht="15.75" hidden="false" customHeight="false" outlineLevel="0" collapsed="false"/>
    <row r="4852" customFormat="false" ht="15.75" hidden="false" customHeight="false" outlineLevel="0" collapsed="false"/>
    <row r="4853" customFormat="false" ht="15.75" hidden="false" customHeight="false" outlineLevel="0" collapsed="false"/>
    <row r="4854" customFormat="false" ht="15.75" hidden="false" customHeight="false" outlineLevel="0" collapsed="false"/>
    <row r="4855" customFormat="false" ht="15.75" hidden="false" customHeight="false" outlineLevel="0" collapsed="false"/>
    <row r="4856" customFormat="false" ht="15.75" hidden="false" customHeight="false" outlineLevel="0" collapsed="false"/>
    <row r="4857" customFormat="false" ht="15.75" hidden="false" customHeight="false" outlineLevel="0" collapsed="false"/>
    <row r="4858" customFormat="false" ht="15.75" hidden="false" customHeight="false" outlineLevel="0" collapsed="false"/>
    <row r="4859" customFormat="false" ht="15.75" hidden="false" customHeight="false" outlineLevel="0" collapsed="false"/>
    <row r="4860" customFormat="false" ht="15.75" hidden="false" customHeight="false" outlineLevel="0" collapsed="false"/>
    <row r="4861" customFormat="false" ht="15.75" hidden="false" customHeight="false" outlineLevel="0" collapsed="false"/>
    <row r="4862" customFormat="false" ht="15.75" hidden="false" customHeight="false" outlineLevel="0" collapsed="false"/>
    <row r="4863" customFormat="false" ht="15.75" hidden="false" customHeight="false" outlineLevel="0" collapsed="false"/>
    <row r="4864" customFormat="false" ht="15.75" hidden="false" customHeight="false" outlineLevel="0" collapsed="false"/>
    <row r="4865" customFormat="false" ht="15.75" hidden="false" customHeight="false" outlineLevel="0" collapsed="false"/>
    <row r="4866" customFormat="false" ht="15.75" hidden="false" customHeight="false" outlineLevel="0" collapsed="false"/>
    <row r="4867" customFormat="false" ht="15.75" hidden="false" customHeight="false" outlineLevel="0" collapsed="false"/>
    <row r="4868" customFormat="false" ht="15.75" hidden="false" customHeight="false" outlineLevel="0" collapsed="false"/>
    <row r="4869" customFormat="false" ht="15.75" hidden="false" customHeight="false" outlineLevel="0" collapsed="false"/>
    <row r="4870" customFormat="false" ht="15.75" hidden="false" customHeight="false" outlineLevel="0" collapsed="false"/>
    <row r="4871" customFormat="false" ht="15.75" hidden="false" customHeight="false" outlineLevel="0" collapsed="false"/>
    <row r="4872" customFormat="false" ht="15.75" hidden="false" customHeight="false" outlineLevel="0" collapsed="false"/>
    <row r="4873" customFormat="false" ht="15.75" hidden="false" customHeight="false" outlineLevel="0" collapsed="false"/>
    <row r="4874" customFormat="false" ht="15.75" hidden="false" customHeight="false" outlineLevel="0" collapsed="false"/>
    <row r="4875" customFormat="false" ht="15.75" hidden="false" customHeight="false" outlineLevel="0" collapsed="false"/>
    <row r="4876" customFormat="false" ht="15.75" hidden="false" customHeight="false" outlineLevel="0" collapsed="false"/>
    <row r="4877" customFormat="false" ht="15.75" hidden="false" customHeight="false" outlineLevel="0" collapsed="false"/>
    <row r="4878" customFormat="false" ht="15.75" hidden="false" customHeight="false" outlineLevel="0" collapsed="false"/>
    <row r="4879" customFormat="false" ht="15.75" hidden="false" customHeight="false" outlineLevel="0" collapsed="false"/>
    <row r="4880" customFormat="false" ht="15.75" hidden="false" customHeight="false" outlineLevel="0" collapsed="false"/>
    <row r="4881" customFormat="false" ht="15.75" hidden="false" customHeight="false" outlineLevel="0" collapsed="false"/>
    <row r="4882" customFormat="false" ht="15.75" hidden="false" customHeight="false" outlineLevel="0" collapsed="false"/>
    <row r="4883" customFormat="false" ht="15.75" hidden="false" customHeight="false" outlineLevel="0" collapsed="false"/>
    <row r="4884" customFormat="false" ht="15.75" hidden="false" customHeight="false" outlineLevel="0" collapsed="false"/>
    <row r="4885" customFormat="false" ht="15.75" hidden="false" customHeight="false" outlineLevel="0" collapsed="false"/>
    <row r="4886" customFormat="false" ht="15.75" hidden="false" customHeight="false" outlineLevel="0" collapsed="false"/>
    <row r="4887" customFormat="false" ht="15.75" hidden="false" customHeight="false" outlineLevel="0" collapsed="false"/>
    <row r="4888" customFormat="false" ht="15.75" hidden="false" customHeight="false" outlineLevel="0" collapsed="false"/>
    <row r="4889" customFormat="false" ht="15.75" hidden="false" customHeight="false" outlineLevel="0" collapsed="false"/>
    <row r="4890" customFormat="false" ht="15.75" hidden="false" customHeight="false" outlineLevel="0" collapsed="false"/>
    <row r="4891" customFormat="false" ht="15.75" hidden="false" customHeight="false" outlineLevel="0" collapsed="false"/>
    <row r="4892" customFormat="false" ht="15.75" hidden="false" customHeight="false" outlineLevel="0" collapsed="false"/>
    <row r="4893" customFormat="false" ht="15.75" hidden="false" customHeight="false" outlineLevel="0" collapsed="false"/>
    <row r="4894" customFormat="false" ht="15.75" hidden="false" customHeight="false" outlineLevel="0" collapsed="false"/>
    <row r="4895" customFormat="false" ht="15.75" hidden="false" customHeight="false" outlineLevel="0" collapsed="false"/>
    <row r="4896" customFormat="false" ht="15.75" hidden="false" customHeight="false" outlineLevel="0" collapsed="false"/>
    <row r="4897" customFormat="false" ht="15.75" hidden="false" customHeight="false" outlineLevel="0" collapsed="false"/>
    <row r="4898" customFormat="false" ht="15.75" hidden="false" customHeight="false" outlineLevel="0" collapsed="false"/>
    <row r="4899" customFormat="false" ht="15.75" hidden="false" customHeight="false" outlineLevel="0" collapsed="false"/>
    <row r="4900" customFormat="false" ht="15.75" hidden="false" customHeight="false" outlineLevel="0" collapsed="false"/>
    <row r="4901" customFormat="false" ht="15.75" hidden="false" customHeight="false" outlineLevel="0" collapsed="false"/>
    <row r="4902" customFormat="false" ht="15.75" hidden="false" customHeight="false" outlineLevel="0" collapsed="false"/>
    <row r="4903" customFormat="false" ht="15.75" hidden="false" customHeight="false" outlineLevel="0" collapsed="false"/>
    <row r="4904" customFormat="false" ht="15.75" hidden="false" customHeight="false" outlineLevel="0" collapsed="false"/>
    <row r="4905" customFormat="false" ht="15.75" hidden="false" customHeight="false" outlineLevel="0" collapsed="false"/>
    <row r="4906" customFormat="false" ht="15.75" hidden="false" customHeight="false" outlineLevel="0" collapsed="false"/>
    <row r="4907" customFormat="false" ht="15.75" hidden="false" customHeight="false" outlineLevel="0" collapsed="false"/>
    <row r="4908" customFormat="false" ht="15.75" hidden="false" customHeight="false" outlineLevel="0" collapsed="false"/>
    <row r="4909" customFormat="false" ht="15.75" hidden="false" customHeight="false" outlineLevel="0" collapsed="false"/>
    <row r="4910" customFormat="false" ht="15.75" hidden="false" customHeight="false" outlineLevel="0" collapsed="false"/>
    <row r="4911" customFormat="false" ht="15.75" hidden="false" customHeight="false" outlineLevel="0" collapsed="false"/>
    <row r="4912" customFormat="false" ht="15.75" hidden="false" customHeight="false" outlineLevel="0" collapsed="false"/>
    <row r="4913" customFormat="false" ht="15.75" hidden="false" customHeight="false" outlineLevel="0" collapsed="false"/>
    <row r="4914" customFormat="false" ht="15.75" hidden="false" customHeight="false" outlineLevel="0" collapsed="false"/>
    <row r="4915" customFormat="false" ht="15.75" hidden="false" customHeight="false" outlineLevel="0" collapsed="false"/>
    <row r="4916" customFormat="false" ht="15.75" hidden="false" customHeight="false" outlineLevel="0" collapsed="false"/>
    <row r="4917" customFormat="false" ht="15.75" hidden="false" customHeight="false" outlineLevel="0" collapsed="false"/>
    <row r="4918" customFormat="false" ht="15.75" hidden="false" customHeight="false" outlineLevel="0" collapsed="false"/>
    <row r="4919" customFormat="false" ht="15.75" hidden="false" customHeight="false" outlineLevel="0" collapsed="false"/>
    <row r="4920" customFormat="false" ht="15.75" hidden="false" customHeight="false" outlineLevel="0" collapsed="false"/>
    <row r="4921" customFormat="false" ht="15.75" hidden="false" customHeight="false" outlineLevel="0" collapsed="false"/>
    <row r="4922" customFormat="false" ht="15.75" hidden="false" customHeight="false" outlineLevel="0" collapsed="false"/>
    <row r="4923" customFormat="false" ht="15.75" hidden="false" customHeight="false" outlineLevel="0" collapsed="false"/>
    <row r="4924" customFormat="false" ht="15.75" hidden="false" customHeight="false" outlineLevel="0" collapsed="false"/>
    <row r="4925" customFormat="false" ht="15.75" hidden="false" customHeight="false" outlineLevel="0" collapsed="false"/>
    <row r="4926" customFormat="false" ht="15.75" hidden="false" customHeight="false" outlineLevel="0" collapsed="false"/>
    <row r="4927" customFormat="false" ht="15.75" hidden="false" customHeight="false" outlineLevel="0" collapsed="false"/>
    <row r="4928" customFormat="false" ht="15.75" hidden="false" customHeight="false" outlineLevel="0" collapsed="false"/>
    <row r="4929" customFormat="false" ht="15.75" hidden="false" customHeight="false" outlineLevel="0" collapsed="false"/>
    <row r="4930" customFormat="false" ht="15.75" hidden="false" customHeight="false" outlineLevel="0" collapsed="false"/>
    <row r="4931" customFormat="false" ht="15.75" hidden="false" customHeight="false" outlineLevel="0" collapsed="false"/>
    <row r="4932" customFormat="false" ht="15.75" hidden="false" customHeight="false" outlineLevel="0" collapsed="false"/>
    <row r="4933" customFormat="false" ht="15.75" hidden="false" customHeight="false" outlineLevel="0" collapsed="false"/>
    <row r="4934" customFormat="false" ht="15.75" hidden="false" customHeight="false" outlineLevel="0" collapsed="false"/>
    <row r="4935" customFormat="false" ht="15.75" hidden="false" customHeight="false" outlineLevel="0" collapsed="false"/>
    <row r="4936" customFormat="false" ht="15.75" hidden="false" customHeight="false" outlineLevel="0" collapsed="false"/>
    <row r="4937" customFormat="false" ht="15.75" hidden="false" customHeight="false" outlineLevel="0" collapsed="false"/>
    <row r="4938" customFormat="false" ht="15.75" hidden="false" customHeight="false" outlineLevel="0" collapsed="false"/>
    <row r="4939" customFormat="false" ht="15.75" hidden="false" customHeight="false" outlineLevel="0" collapsed="false"/>
    <row r="4940" customFormat="false" ht="15.75" hidden="false" customHeight="false" outlineLevel="0" collapsed="false"/>
    <row r="4941" customFormat="false" ht="15.75" hidden="false" customHeight="false" outlineLevel="0" collapsed="false"/>
    <row r="4942" customFormat="false" ht="15.75" hidden="false" customHeight="false" outlineLevel="0" collapsed="false"/>
    <row r="4943" customFormat="false" ht="15.75" hidden="false" customHeight="false" outlineLevel="0" collapsed="false"/>
    <row r="4944" customFormat="false" ht="15.75" hidden="false" customHeight="false" outlineLevel="0" collapsed="false"/>
    <row r="4945" customFormat="false" ht="15.75" hidden="false" customHeight="false" outlineLevel="0" collapsed="false"/>
    <row r="4946" customFormat="false" ht="15.75" hidden="false" customHeight="false" outlineLevel="0" collapsed="false"/>
    <row r="4947" customFormat="false" ht="15.75" hidden="false" customHeight="false" outlineLevel="0" collapsed="false"/>
    <row r="4948" customFormat="false" ht="15.75" hidden="false" customHeight="false" outlineLevel="0" collapsed="false"/>
    <row r="4949" customFormat="false" ht="15.75" hidden="false" customHeight="false" outlineLevel="0" collapsed="false"/>
    <row r="4950" customFormat="false" ht="15.75" hidden="false" customHeight="false" outlineLevel="0" collapsed="false"/>
    <row r="4951" customFormat="false" ht="15.75" hidden="false" customHeight="false" outlineLevel="0" collapsed="false"/>
    <row r="4952" customFormat="false" ht="15.75" hidden="false" customHeight="false" outlineLevel="0" collapsed="false"/>
    <row r="4953" customFormat="false" ht="15.75" hidden="false" customHeight="false" outlineLevel="0" collapsed="false"/>
    <row r="4954" customFormat="false" ht="15.75" hidden="false" customHeight="false" outlineLevel="0" collapsed="false"/>
    <row r="4955" customFormat="false" ht="15.75" hidden="false" customHeight="false" outlineLevel="0" collapsed="false"/>
    <row r="4956" customFormat="false" ht="15.75" hidden="false" customHeight="false" outlineLevel="0" collapsed="false"/>
    <row r="4957" customFormat="false" ht="15.75" hidden="false" customHeight="false" outlineLevel="0" collapsed="false"/>
    <row r="4958" customFormat="false" ht="15.75" hidden="false" customHeight="false" outlineLevel="0" collapsed="false"/>
    <row r="4959" customFormat="false" ht="15.75" hidden="false" customHeight="false" outlineLevel="0" collapsed="false"/>
    <row r="4960" customFormat="false" ht="15.75" hidden="false" customHeight="false" outlineLevel="0" collapsed="false"/>
    <row r="4961" customFormat="false" ht="15.75" hidden="false" customHeight="false" outlineLevel="0" collapsed="false"/>
    <row r="4962" customFormat="false" ht="15.75" hidden="false" customHeight="false" outlineLevel="0" collapsed="false"/>
    <row r="4963" customFormat="false" ht="15.75" hidden="false" customHeight="false" outlineLevel="0" collapsed="false"/>
    <row r="4964" customFormat="false" ht="15.75" hidden="false" customHeight="false" outlineLevel="0" collapsed="false"/>
    <row r="4965" customFormat="false" ht="15.75" hidden="false" customHeight="false" outlineLevel="0" collapsed="false"/>
    <row r="4966" customFormat="false" ht="15.75" hidden="false" customHeight="false" outlineLevel="0" collapsed="false"/>
    <row r="4967" customFormat="false" ht="15.75" hidden="false" customHeight="false" outlineLevel="0" collapsed="false"/>
    <row r="4968" customFormat="false" ht="15.75" hidden="false" customHeight="false" outlineLevel="0" collapsed="false"/>
    <row r="4969" customFormat="false" ht="15.75" hidden="false" customHeight="false" outlineLevel="0" collapsed="false"/>
    <row r="4970" customFormat="false" ht="15.75" hidden="false" customHeight="false" outlineLevel="0" collapsed="false"/>
    <row r="4971" customFormat="false" ht="15.75" hidden="false" customHeight="false" outlineLevel="0" collapsed="false"/>
    <row r="4972" customFormat="false" ht="15.75" hidden="false" customHeight="false" outlineLevel="0" collapsed="false"/>
    <row r="4973" customFormat="false" ht="15.75" hidden="false" customHeight="false" outlineLevel="0" collapsed="false"/>
    <row r="4974" customFormat="false" ht="15.75" hidden="false" customHeight="false" outlineLevel="0" collapsed="false"/>
    <row r="4975" customFormat="false" ht="15.75" hidden="false" customHeight="false" outlineLevel="0" collapsed="false"/>
    <row r="4976" customFormat="false" ht="15.75" hidden="false" customHeight="false" outlineLevel="0" collapsed="false"/>
    <row r="4977" customFormat="false" ht="15.75" hidden="false" customHeight="false" outlineLevel="0" collapsed="false"/>
    <row r="4978" customFormat="false" ht="15.75" hidden="false" customHeight="false" outlineLevel="0" collapsed="false"/>
    <row r="4979" customFormat="false" ht="15.75" hidden="false" customHeight="false" outlineLevel="0" collapsed="false"/>
    <row r="4980" customFormat="false" ht="15.75" hidden="false" customHeight="false" outlineLevel="0" collapsed="false"/>
    <row r="4981" customFormat="false" ht="15.75" hidden="false" customHeight="false" outlineLevel="0" collapsed="false"/>
    <row r="4982" customFormat="false" ht="15.75" hidden="false" customHeight="false" outlineLevel="0" collapsed="false"/>
    <row r="4983" customFormat="false" ht="15.75" hidden="false" customHeight="false" outlineLevel="0" collapsed="false"/>
    <row r="4984" customFormat="false" ht="15.75" hidden="false" customHeight="false" outlineLevel="0" collapsed="false"/>
    <row r="4985" customFormat="false" ht="15.75" hidden="false" customHeight="false" outlineLevel="0" collapsed="false"/>
    <row r="4986" customFormat="false" ht="15.75" hidden="false" customHeight="false" outlineLevel="0" collapsed="false"/>
    <row r="4987" customFormat="false" ht="15.75" hidden="false" customHeight="false" outlineLevel="0" collapsed="false"/>
    <row r="4988" customFormat="false" ht="15.75" hidden="false" customHeight="false" outlineLevel="0" collapsed="false"/>
    <row r="4989" customFormat="false" ht="15.75" hidden="false" customHeight="false" outlineLevel="0" collapsed="false"/>
    <row r="4990" customFormat="false" ht="15.75" hidden="false" customHeight="false" outlineLevel="0" collapsed="false"/>
    <row r="4991" customFormat="false" ht="15.75" hidden="false" customHeight="false" outlineLevel="0" collapsed="false"/>
    <row r="4992" customFormat="false" ht="15.75" hidden="false" customHeight="false" outlineLevel="0" collapsed="false"/>
    <row r="4993" customFormat="false" ht="15.75" hidden="false" customHeight="false" outlineLevel="0" collapsed="false"/>
    <row r="4994" customFormat="false" ht="15.75" hidden="false" customHeight="false" outlineLevel="0" collapsed="false"/>
    <row r="4995" customFormat="false" ht="15.75" hidden="false" customHeight="false" outlineLevel="0" collapsed="false"/>
    <row r="4996" customFormat="false" ht="15.75" hidden="false" customHeight="false" outlineLevel="0" collapsed="false"/>
    <row r="4997" customFormat="false" ht="15.75" hidden="false" customHeight="false" outlineLevel="0" collapsed="false"/>
    <row r="4998" customFormat="false" ht="15.75" hidden="false" customHeight="false" outlineLevel="0" collapsed="false"/>
    <row r="4999" customFormat="false" ht="15.75" hidden="false" customHeight="false" outlineLevel="0" collapsed="false"/>
    <row r="5000" customFormat="false" ht="15.75" hidden="false" customHeight="false" outlineLevel="0" collapsed="false"/>
    <row r="5001" customFormat="false" ht="15.75" hidden="false" customHeight="false" outlineLevel="0" collapsed="false"/>
    <row r="5002" customFormat="false" ht="15.75" hidden="false" customHeight="false" outlineLevel="0" collapsed="false"/>
    <row r="5003" customFormat="false" ht="15.75" hidden="false" customHeight="false" outlineLevel="0" collapsed="false"/>
    <row r="5004" customFormat="false" ht="15.75" hidden="false" customHeight="false" outlineLevel="0" collapsed="false"/>
    <row r="5005" customFormat="false" ht="15.75" hidden="false" customHeight="false" outlineLevel="0" collapsed="false"/>
    <row r="5006" customFormat="false" ht="15.75" hidden="false" customHeight="false" outlineLevel="0" collapsed="false"/>
    <row r="5007" customFormat="false" ht="15.75" hidden="false" customHeight="false" outlineLevel="0" collapsed="false"/>
    <row r="5008" customFormat="false" ht="15.75" hidden="false" customHeight="false" outlineLevel="0" collapsed="false"/>
    <row r="5009" customFormat="false" ht="15.75" hidden="false" customHeight="false" outlineLevel="0" collapsed="false"/>
    <row r="5010" customFormat="false" ht="15.75" hidden="false" customHeight="false" outlineLevel="0" collapsed="false"/>
    <row r="5011" customFormat="false" ht="15.75" hidden="false" customHeight="false" outlineLevel="0" collapsed="false"/>
    <row r="5012" customFormat="false" ht="15.75" hidden="false" customHeight="false" outlineLevel="0" collapsed="false"/>
    <row r="5013" customFormat="false" ht="15.75" hidden="false" customHeight="false" outlineLevel="0" collapsed="false"/>
    <row r="5014" customFormat="false" ht="15.75" hidden="false" customHeight="false" outlineLevel="0" collapsed="false"/>
    <row r="5015" customFormat="false" ht="15.75" hidden="false" customHeight="false" outlineLevel="0" collapsed="false"/>
    <row r="5016" customFormat="false" ht="15.75" hidden="false" customHeight="false" outlineLevel="0" collapsed="false"/>
    <row r="5017" customFormat="false" ht="15.75" hidden="false" customHeight="false" outlineLevel="0" collapsed="false"/>
    <row r="5018" customFormat="false" ht="15.75" hidden="false" customHeight="false" outlineLevel="0" collapsed="false"/>
    <row r="5019" customFormat="false" ht="15.75" hidden="false" customHeight="false" outlineLevel="0" collapsed="false"/>
    <row r="5020" customFormat="false" ht="15.75" hidden="false" customHeight="false" outlineLevel="0" collapsed="false"/>
    <row r="5021" customFormat="false" ht="15.75" hidden="false" customHeight="false" outlineLevel="0" collapsed="false"/>
    <row r="5022" customFormat="false" ht="15.75" hidden="false" customHeight="false" outlineLevel="0" collapsed="false"/>
    <row r="5023" customFormat="false" ht="15.75" hidden="false" customHeight="false" outlineLevel="0" collapsed="false"/>
    <row r="5024" customFormat="false" ht="15.75" hidden="false" customHeight="false" outlineLevel="0" collapsed="false"/>
    <row r="5025" customFormat="false" ht="15.75" hidden="false" customHeight="false" outlineLevel="0" collapsed="false"/>
    <row r="5026" customFormat="false" ht="15.75" hidden="false" customHeight="false" outlineLevel="0" collapsed="false"/>
    <row r="5027" customFormat="false" ht="15.75" hidden="false" customHeight="false" outlineLevel="0" collapsed="false"/>
    <row r="5028" customFormat="false" ht="15.75" hidden="false" customHeight="false" outlineLevel="0" collapsed="false"/>
    <row r="5029" customFormat="false" ht="15.75" hidden="false" customHeight="false" outlineLevel="0" collapsed="false"/>
    <row r="5030" customFormat="false" ht="15.75" hidden="false" customHeight="false" outlineLevel="0" collapsed="false"/>
    <row r="5031" customFormat="false" ht="15.75" hidden="false" customHeight="false" outlineLevel="0" collapsed="false"/>
    <row r="5032" customFormat="false" ht="15.75" hidden="false" customHeight="false" outlineLevel="0" collapsed="false"/>
    <row r="5033" customFormat="false" ht="15.75" hidden="false" customHeight="false" outlineLevel="0" collapsed="false"/>
    <row r="5034" customFormat="false" ht="15.75" hidden="false" customHeight="false" outlineLevel="0" collapsed="false"/>
    <row r="5035" customFormat="false" ht="15.75" hidden="false" customHeight="false" outlineLevel="0" collapsed="false"/>
    <row r="5036" customFormat="false" ht="15.75" hidden="false" customHeight="false" outlineLevel="0" collapsed="false"/>
    <row r="5037" customFormat="false" ht="15.75" hidden="false" customHeight="false" outlineLevel="0" collapsed="false"/>
    <row r="5038" customFormat="false" ht="15.75" hidden="false" customHeight="false" outlineLevel="0" collapsed="false"/>
    <row r="5039" customFormat="false" ht="15.75" hidden="false" customHeight="false" outlineLevel="0" collapsed="false"/>
    <row r="5040" customFormat="false" ht="15.75" hidden="false" customHeight="false" outlineLevel="0" collapsed="false"/>
    <row r="5041" customFormat="false" ht="15.75" hidden="false" customHeight="false" outlineLevel="0" collapsed="false"/>
    <row r="5042" customFormat="false" ht="15.75" hidden="false" customHeight="false" outlineLevel="0" collapsed="false"/>
    <row r="5043" customFormat="false" ht="15.75" hidden="false" customHeight="false" outlineLevel="0" collapsed="false"/>
    <row r="5044" customFormat="false" ht="15.75" hidden="false" customHeight="false" outlineLevel="0" collapsed="false"/>
    <row r="5045" customFormat="false" ht="15.75" hidden="false" customHeight="false" outlineLevel="0" collapsed="false"/>
    <row r="5046" customFormat="false" ht="15.75" hidden="false" customHeight="false" outlineLevel="0" collapsed="false"/>
    <row r="5047" customFormat="false" ht="15.75" hidden="false" customHeight="false" outlineLevel="0" collapsed="false"/>
    <row r="5048" customFormat="false" ht="15.75" hidden="false" customHeight="false" outlineLevel="0" collapsed="false"/>
    <row r="5049" customFormat="false" ht="15.75" hidden="false" customHeight="false" outlineLevel="0" collapsed="false"/>
    <row r="5050" customFormat="false" ht="15.75" hidden="false" customHeight="false" outlineLevel="0" collapsed="false"/>
    <row r="5051" customFormat="false" ht="15.75" hidden="false" customHeight="false" outlineLevel="0" collapsed="false"/>
    <row r="5052" customFormat="false" ht="15.75" hidden="false" customHeight="false" outlineLevel="0" collapsed="false"/>
    <row r="5053" customFormat="false" ht="15.75" hidden="false" customHeight="false" outlineLevel="0" collapsed="false"/>
    <row r="5054" customFormat="false" ht="15.75" hidden="false" customHeight="false" outlineLevel="0" collapsed="false"/>
    <row r="5055" customFormat="false" ht="15.75" hidden="false" customHeight="false" outlineLevel="0" collapsed="false"/>
    <row r="5056" customFormat="false" ht="15.75" hidden="false" customHeight="false" outlineLevel="0" collapsed="false"/>
    <row r="5057" customFormat="false" ht="15.75" hidden="false" customHeight="false" outlineLevel="0" collapsed="false"/>
    <row r="5058" customFormat="false" ht="15.75" hidden="false" customHeight="false" outlineLevel="0" collapsed="false"/>
    <row r="5059" customFormat="false" ht="15.75" hidden="false" customHeight="false" outlineLevel="0" collapsed="false"/>
    <row r="5060" customFormat="false" ht="15.75" hidden="false" customHeight="false" outlineLevel="0" collapsed="false"/>
    <row r="5061" customFormat="false" ht="15.75" hidden="false" customHeight="false" outlineLevel="0" collapsed="false"/>
    <row r="5062" customFormat="false" ht="15.75" hidden="false" customHeight="false" outlineLevel="0" collapsed="false"/>
    <row r="5063" customFormat="false" ht="15.75" hidden="false" customHeight="false" outlineLevel="0" collapsed="false"/>
    <row r="5064" customFormat="false" ht="15.75" hidden="false" customHeight="false" outlineLevel="0" collapsed="false"/>
    <row r="5065" customFormat="false" ht="15.75" hidden="false" customHeight="false" outlineLevel="0" collapsed="false"/>
    <row r="5066" customFormat="false" ht="15.75" hidden="false" customHeight="false" outlineLevel="0" collapsed="false"/>
    <row r="5067" customFormat="false" ht="15.75" hidden="false" customHeight="false" outlineLevel="0" collapsed="false"/>
    <row r="5068" customFormat="false" ht="15.75" hidden="false" customHeight="false" outlineLevel="0" collapsed="false"/>
    <row r="5069" customFormat="false" ht="15.75" hidden="false" customHeight="false" outlineLevel="0" collapsed="false"/>
    <row r="5070" customFormat="false" ht="15.75" hidden="false" customHeight="false" outlineLevel="0" collapsed="false"/>
    <row r="5071" customFormat="false" ht="15.75" hidden="false" customHeight="false" outlineLevel="0" collapsed="false"/>
    <row r="5072" customFormat="false" ht="15.75" hidden="false" customHeight="false" outlineLevel="0" collapsed="false"/>
    <row r="5073" customFormat="false" ht="15.75" hidden="false" customHeight="false" outlineLevel="0" collapsed="false"/>
    <row r="5074" customFormat="false" ht="15.75" hidden="false" customHeight="false" outlineLevel="0" collapsed="false"/>
    <row r="5075" customFormat="false" ht="15.75" hidden="false" customHeight="false" outlineLevel="0" collapsed="false"/>
    <row r="5076" customFormat="false" ht="15.75" hidden="false" customHeight="false" outlineLevel="0" collapsed="false"/>
    <row r="5077" customFormat="false" ht="15.75" hidden="false" customHeight="false" outlineLevel="0" collapsed="false"/>
    <row r="5078" customFormat="false" ht="15.75" hidden="false" customHeight="false" outlineLevel="0" collapsed="false"/>
    <row r="5079" customFormat="false" ht="15.75" hidden="false" customHeight="false" outlineLevel="0" collapsed="false"/>
    <row r="5080" customFormat="false" ht="15.75" hidden="false" customHeight="false" outlineLevel="0" collapsed="false"/>
    <row r="5081" customFormat="false" ht="15.75" hidden="false" customHeight="false" outlineLevel="0" collapsed="false"/>
    <row r="5082" customFormat="false" ht="15.75" hidden="false" customHeight="false" outlineLevel="0" collapsed="false"/>
    <row r="5083" customFormat="false" ht="15.75" hidden="false" customHeight="false" outlineLevel="0" collapsed="false"/>
    <row r="5084" customFormat="false" ht="15.75" hidden="false" customHeight="false" outlineLevel="0" collapsed="false"/>
    <row r="5085" customFormat="false" ht="15.75" hidden="false" customHeight="false" outlineLevel="0" collapsed="false"/>
    <row r="5086" customFormat="false" ht="15.75" hidden="false" customHeight="false" outlineLevel="0" collapsed="false"/>
    <row r="5087" customFormat="false" ht="15.75" hidden="false" customHeight="false" outlineLevel="0" collapsed="false"/>
    <row r="5088" customFormat="false" ht="15.75" hidden="false" customHeight="false" outlineLevel="0" collapsed="false"/>
    <row r="5089" customFormat="false" ht="15.75" hidden="false" customHeight="false" outlineLevel="0" collapsed="false"/>
    <row r="5090" customFormat="false" ht="15.75" hidden="false" customHeight="false" outlineLevel="0" collapsed="false"/>
    <row r="5091" customFormat="false" ht="15.75" hidden="false" customHeight="false" outlineLevel="0" collapsed="false"/>
    <row r="5092" customFormat="false" ht="15.75" hidden="false" customHeight="false" outlineLevel="0" collapsed="false"/>
    <row r="5093" customFormat="false" ht="15.75" hidden="false" customHeight="false" outlineLevel="0" collapsed="false"/>
    <row r="5094" customFormat="false" ht="15.75" hidden="false" customHeight="false" outlineLevel="0" collapsed="false"/>
    <row r="5095" customFormat="false" ht="15.75" hidden="false" customHeight="false" outlineLevel="0" collapsed="false"/>
    <row r="5096" customFormat="false" ht="15.75" hidden="false" customHeight="false" outlineLevel="0" collapsed="false"/>
    <row r="5097" customFormat="false" ht="15.75" hidden="false" customHeight="false" outlineLevel="0" collapsed="false"/>
    <row r="5098" customFormat="false" ht="15.75" hidden="false" customHeight="false" outlineLevel="0" collapsed="false"/>
    <row r="5099" customFormat="false" ht="15.75" hidden="false" customHeight="false" outlineLevel="0" collapsed="false"/>
    <row r="5100" customFormat="false" ht="15.75" hidden="false" customHeight="false" outlineLevel="0" collapsed="false"/>
    <row r="5101" customFormat="false" ht="15.75" hidden="false" customHeight="false" outlineLevel="0" collapsed="false"/>
    <row r="5102" customFormat="false" ht="15.75" hidden="false" customHeight="false" outlineLevel="0" collapsed="false"/>
    <row r="5103" customFormat="false" ht="15.75" hidden="false" customHeight="false" outlineLevel="0" collapsed="false"/>
    <row r="5104" customFormat="false" ht="15.75" hidden="false" customHeight="false" outlineLevel="0" collapsed="false"/>
    <row r="5105" customFormat="false" ht="15.75" hidden="false" customHeight="false" outlineLevel="0" collapsed="false"/>
    <row r="5106" customFormat="false" ht="15.75" hidden="false" customHeight="false" outlineLevel="0" collapsed="false"/>
    <row r="5107" customFormat="false" ht="15.75" hidden="false" customHeight="false" outlineLevel="0" collapsed="false"/>
    <row r="5108" customFormat="false" ht="15.75" hidden="false" customHeight="false" outlineLevel="0" collapsed="false"/>
    <row r="5109" customFormat="false" ht="15.75" hidden="false" customHeight="false" outlineLevel="0" collapsed="false"/>
    <row r="5110" customFormat="false" ht="15.75" hidden="false" customHeight="false" outlineLevel="0" collapsed="false"/>
    <row r="5111" customFormat="false" ht="15.75" hidden="false" customHeight="false" outlineLevel="0" collapsed="false"/>
    <row r="5112" customFormat="false" ht="15.75" hidden="false" customHeight="false" outlineLevel="0" collapsed="false"/>
    <row r="5113" customFormat="false" ht="15.75" hidden="false" customHeight="false" outlineLevel="0" collapsed="false"/>
    <row r="5114" customFormat="false" ht="15.75" hidden="false" customHeight="false" outlineLevel="0" collapsed="false"/>
    <row r="5115" customFormat="false" ht="15.75" hidden="false" customHeight="false" outlineLevel="0" collapsed="false"/>
    <row r="5116" customFormat="false" ht="15.75" hidden="false" customHeight="false" outlineLevel="0" collapsed="false"/>
    <row r="5117" customFormat="false" ht="15.75" hidden="false" customHeight="false" outlineLevel="0" collapsed="false"/>
    <row r="5118" customFormat="false" ht="15.75" hidden="false" customHeight="false" outlineLevel="0" collapsed="false"/>
    <row r="5119" customFormat="false" ht="15.75" hidden="false" customHeight="false" outlineLevel="0" collapsed="false"/>
    <row r="5120" customFormat="false" ht="15.75" hidden="false" customHeight="false" outlineLevel="0" collapsed="false"/>
    <row r="5121" customFormat="false" ht="15.75" hidden="false" customHeight="false" outlineLevel="0" collapsed="false"/>
    <row r="5122" customFormat="false" ht="15.75" hidden="false" customHeight="false" outlineLevel="0" collapsed="false"/>
    <row r="5123" customFormat="false" ht="15.75" hidden="false" customHeight="false" outlineLevel="0" collapsed="false"/>
    <row r="5124" customFormat="false" ht="15.75" hidden="false" customHeight="false" outlineLevel="0" collapsed="false"/>
    <row r="5125" customFormat="false" ht="15.75" hidden="false" customHeight="false" outlineLevel="0" collapsed="false"/>
    <row r="5126" customFormat="false" ht="15.75" hidden="false" customHeight="false" outlineLevel="0" collapsed="false"/>
    <row r="5127" customFormat="false" ht="15.75" hidden="false" customHeight="false" outlineLevel="0" collapsed="false"/>
    <row r="5128" customFormat="false" ht="15.75" hidden="false" customHeight="false" outlineLevel="0" collapsed="false"/>
    <row r="5129" customFormat="false" ht="15.75" hidden="false" customHeight="false" outlineLevel="0" collapsed="false"/>
    <row r="5130" customFormat="false" ht="15.75" hidden="false" customHeight="false" outlineLevel="0" collapsed="false"/>
    <row r="5131" customFormat="false" ht="15.75" hidden="false" customHeight="false" outlineLevel="0" collapsed="false"/>
    <row r="5132" customFormat="false" ht="15.75" hidden="false" customHeight="false" outlineLevel="0" collapsed="false"/>
    <row r="5133" customFormat="false" ht="15.75" hidden="false" customHeight="false" outlineLevel="0" collapsed="false"/>
    <row r="5134" customFormat="false" ht="15.75" hidden="false" customHeight="false" outlineLevel="0" collapsed="false"/>
    <row r="5135" customFormat="false" ht="15.75" hidden="false" customHeight="false" outlineLevel="0" collapsed="false"/>
    <row r="5136" customFormat="false" ht="15.75" hidden="false" customHeight="false" outlineLevel="0" collapsed="false"/>
    <row r="5137" customFormat="false" ht="15.75" hidden="false" customHeight="false" outlineLevel="0" collapsed="false"/>
    <row r="5138" customFormat="false" ht="15.75" hidden="false" customHeight="false" outlineLevel="0" collapsed="false"/>
    <row r="5139" customFormat="false" ht="15.75" hidden="false" customHeight="false" outlineLevel="0" collapsed="false"/>
    <row r="5140" customFormat="false" ht="15.75" hidden="false" customHeight="false" outlineLevel="0" collapsed="false"/>
    <row r="5141" customFormat="false" ht="15.75" hidden="false" customHeight="false" outlineLevel="0" collapsed="false"/>
    <row r="5142" customFormat="false" ht="15.75" hidden="false" customHeight="false" outlineLevel="0" collapsed="false"/>
    <row r="5143" customFormat="false" ht="15.75" hidden="false" customHeight="false" outlineLevel="0" collapsed="false"/>
    <row r="5144" customFormat="false" ht="15.75" hidden="false" customHeight="false" outlineLevel="0" collapsed="false"/>
    <row r="5145" customFormat="false" ht="15.75" hidden="false" customHeight="false" outlineLevel="0" collapsed="false"/>
    <row r="5146" customFormat="false" ht="15.75" hidden="false" customHeight="false" outlineLevel="0" collapsed="false"/>
    <row r="5147" customFormat="false" ht="15.75" hidden="false" customHeight="false" outlineLevel="0" collapsed="false"/>
    <row r="5148" customFormat="false" ht="15.75" hidden="false" customHeight="false" outlineLevel="0" collapsed="false"/>
    <row r="5149" customFormat="false" ht="15.75" hidden="false" customHeight="false" outlineLevel="0" collapsed="false"/>
    <row r="5150" customFormat="false" ht="15.75" hidden="false" customHeight="false" outlineLevel="0" collapsed="false"/>
    <row r="5151" customFormat="false" ht="15.75" hidden="false" customHeight="false" outlineLevel="0" collapsed="false"/>
    <row r="5152" customFormat="false" ht="15.75" hidden="false" customHeight="false" outlineLevel="0" collapsed="false"/>
    <row r="5153" customFormat="false" ht="15.75" hidden="false" customHeight="false" outlineLevel="0" collapsed="false"/>
    <row r="5154" customFormat="false" ht="15.75" hidden="false" customHeight="false" outlineLevel="0" collapsed="false"/>
    <row r="5155" customFormat="false" ht="15.75" hidden="false" customHeight="false" outlineLevel="0" collapsed="false"/>
    <row r="5156" customFormat="false" ht="15.75" hidden="false" customHeight="false" outlineLevel="0" collapsed="false"/>
    <row r="5157" customFormat="false" ht="15.75" hidden="false" customHeight="false" outlineLevel="0" collapsed="false"/>
    <row r="5158" customFormat="false" ht="15.75" hidden="false" customHeight="false" outlineLevel="0" collapsed="false"/>
    <row r="5159" customFormat="false" ht="15.75" hidden="false" customHeight="false" outlineLevel="0" collapsed="false"/>
    <row r="5160" customFormat="false" ht="15.75" hidden="false" customHeight="false" outlineLevel="0" collapsed="false"/>
    <row r="5161" customFormat="false" ht="15.75" hidden="false" customHeight="false" outlineLevel="0" collapsed="false"/>
    <row r="5162" customFormat="false" ht="15.75" hidden="false" customHeight="false" outlineLevel="0" collapsed="false"/>
    <row r="5163" customFormat="false" ht="15.75" hidden="false" customHeight="false" outlineLevel="0" collapsed="false"/>
    <row r="5164" customFormat="false" ht="15.75" hidden="false" customHeight="false" outlineLevel="0" collapsed="false"/>
    <row r="5165" customFormat="false" ht="15.75" hidden="false" customHeight="false" outlineLevel="0" collapsed="false"/>
    <row r="5166" customFormat="false" ht="15.75" hidden="false" customHeight="false" outlineLevel="0" collapsed="false"/>
    <row r="5167" customFormat="false" ht="15.75" hidden="false" customHeight="false" outlineLevel="0" collapsed="false"/>
    <row r="5168" customFormat="false" ht="15.75" hidden="false" customHeight="false" outlineLevel="0" collapsed="false"/>
    <row r="5169" customFormat="false" ht="15.75" hidden="false" customHeight="false" outlineLevel="0" collapsed="false"/>
    <row r="5170" customFormat="false" ht="15.75" hidden="false" customHeight="false" outlineLevel="0" collapsed="false"/>
    <row r="5171" customFormat="false" ht="15.75" hidden="false" customHeight="false" outlineLevel="0" collapsed="false"/>
    <row r="5172" customFormat="false" ht="15.75" hidden="false" customHeight="false" outlineLevel="0" collapsed="false"/>
    <row r="5173" customFormat="false" ht="15.75" hidden="false" customHeight="false" outlineLevel="0" collapsed="false"/>
    <row r="5174" customFormat="false" ht="15.75" hidden="false" customHeight="false" outlineLevel="0" collapsed="false"/>
    <row r="5175" customFormat="false" ht="15.75" hidden="false" customHeight="false" outlineLevel="0" collapsed="false"/>
    <row r="5176" customFormat="false" ht="15.75" hidden="false" customHeight="false" outlineLevel="0" collapsed="false"/>
    <row r="5177" customFormat="false" ht="15.75" hidden="false" customHeight="false" outlineLevel="0" collapsed="false"/>
    <row r="5178" customFormat="false" ht="15.75" hidden="false" customHeight="false" outlineLevel="0" collapsed="false"/>
    <row r="5179" customFormat="false" ht="15.75" hidden="false" customHeight="false" outlineLevel="0" collapsed="false"/>
    <row r="5180" customFormat="false" ht="15.75" hidden="false" customHeight="false" outlineLevel="0" collapsed="false"/>
    <row r="5181" customFormat="false" ht="15.75" hidden="false" customHeight="false" outlineLevel="0" collapsed="false"/>
    <row r="5182" customFormat="false" ht="15.75" hidden="false" customHeight="false" outlineLevel="0" collapsed="false"/>
    <row r="5183" customFormat="false" ht="15.75" hidden="false" customHeight="false" outlineLevel="0" collapsed="false"/>
    <row r="5184" customFormat="false" ht="15.75" hidden="false" customHeight="false" outlineLevel="0" collapsed="false"/>
    <row r="5185" customFormat="false" ht="15.75" hidden="false" customHeight="false" outlineLevel="0" collapsed="false"/>
    <row r="5186" customFormat="false" ht="15.75" hidden="false" customHeight="false" outlineLevel="0" collapsed="false"/>
    <row r="5187" customFormat="false" ht="15.75" hidden="false" customHeight="false" outlineLevel="0" collapsed="false"/>
    <row r="5188" customFormat="false" ht="15.75" hidden="false" customHeight="false" outlineLevel="0" collapsed="false"/>
    <row r="5189" customFormat="false" ht="15.75" hidden="false" customHeight="false" outlineLevel="0" collapsed="false"/>
    <row r="5190" customFormat="false" ht="15.75" hidden="false" customHeight="false" outlineLevel="0" collapsed="false"/>
    <row r="5191" customFormat="false" ht="15.75" hidden="false" customHeight="false" outlineLevel="0" collapsed="false"/>
    <row r="5192" customFormat="false" ht="15.75" hidden="false" customHeight="false" outlineLevel="0" collapsed="false"/>
    <row r="5193" customFormat="false" ht="15.75" hidden="false" customHeight="false" outlineLevel="0" collapsed="false"/>
    <row r="5194" customFormat="false" ht="15.75" hidden="false" customHeight="false" outlineLevel="0" collapsed="false"/>
    <row r="5195" customFormat="false" ht="15.75" hidden="false" customHeight="false" outlineLevel="0" collapsed="false"/>
    <row r="5196" customFormat="false" ht="15.75" hidden="false" customHeight="false" outlineLevel="0" collapsed="false"/>
    <row r="5197" customFormat="false" ht="15.75" hidden="false" customHeight="false" outlineLevel="0" collapsed="false"/>
    <row r="5198" customFormat="false" ht="15.75" hidden="false" customHeight="false" outlineLevel="0" collapsed="false"/>
    <row r="5199" customFormat="false" ht="15.75" hidden="false" customHeight="false" outlineLevel="0" collapsed="false"/>
    <row r="5200" customFormat="false" ht="15.75" hidden="false" customHeight="false" outlineLevel="0" collapsed="false"/>
    <row r="5201" customFormat="false" ht="15.75" hidden="false" customHeight="false" outlineLevel="0" collapsed="false"/>
    <row r="5202" customFormat="false" ht="15.75" hidden="false" customHeight="false" outlineLevel="0" collapsed="false"/>
    <row r="5203" customFormat="false" ht="15.75" hidden="false" customHeight="false" outlineLevel="0" collapsed="false"/>
    <row r="5204" customFormat="false" ht="15.75" hidden="false" customHeight="false" outlineLevel="0" collapsed="false"/>
    <row r="5205" customFormat="false" ht="15.75" hidden="false" customHeight="false" outlineLevel="0" collapsed="false"/>
    <row r="5206" customFormat="false" ht="15.75" hidden="false" customHeight="false" outlineLevel="0" collapsed="false"/>
    <row r="5207" customFormat="false" ht="15.75" hidden="false" customHeight="false" outlineLevel="0" collapsed="false"/>
    <row r="5208" customFormat="false" ht="15.75" hidden="false" customHeight="false" outlineLevel="0" collapsed="false"/>
    <row r="5209" customFormat="false" ht="15.75" hidden="false" customHeight="false" outlineLevel="0" collapsed="false"/>
    <row r="5210" customFormat="false" ht="15.75" hidden="false" customHeight="false" outlineLevel="0" collapsed="false"/>
    <row r="5211" customFormat="false" ht="15.75" hidden="false" customHeight="false" outlineLevel="0" collapsed="false"/>
    <row r="5212" customFormat="false" ht="15.75" hidden="false" customHeight="false" outlineLevel="0" collapsed="false"/>
    <row r="5213" customFormat="false" ht="15.75" hidden="false" customHeight="false" outlineLevel="0" collapsed="false"/>
    <row r="5214" customFormat="false" ht="15.75" hidden="false" customHeight="false" outlineLevel="0" collapsed="false"/>
    <row r="5215" customFormat="false" ht="15.75" hidden="false" customHeight="false" outlineLevel="0" collapsed="false"/>
    <row r="5216" customFormat="false" ht="15.75" hidden="false" customHeight="false" outlineLevel="0" collapsed="false"/>
    <row r="5217" customFormat="false" ht="15.75" hidden="false" customHeight="false" outlineLevel="0" collapsed="false"/>
    <row r="5218" customFormat="false" ht="15.75" hidden="false" customHeight="false" outlineLevel="0" collapsed="false"/>
    <row r="5219" customFormat="false" ht="15.75" hidden="false" customHeight="false" outlineLevel="0" collapsed="false"/>
    <row r="5220" customFormat="false" ht="15.75" hidden="false" customHeight="false" outlineLevel="0" collapsed="false"/>
    <row r="5221" customFormat="false" ht="15.75" hidden="false" customHeight="false" outlineLevel="0" collapsed="false"/>
    <row r="5222" customFormat="false" ht="15.75" hidden="false" customHeight="false" outlineLevel="0" collapsed="false"/>
    <row r="5223" customFormat="false" ht="15.75" hidden="false" customHeight="false" outlineLevel="0" collapsed="false"/>
    <row r="5224" customFormat="false" ht="15.75" hidden="false" customHeight="false" outlineLevel="0" collapsed="false"/>
    <row r="5225" customFormat="false" ht="15.75" hidden="false" customHeight="false" outlineLevel="0" collapsed="false"/>
    <row r="5226" customFormat="false" ht="15.75" hidden="false" customHeight="false" outlineLevel="0" collapsed="false"/>
    <row r="5227" customFormat="false" ht="15.75" hidden="false" customHeight="false" outlineLevel="0" collapsed="false"/>
    <row r="5228" customFormat="false" ht="15.75" hidden="false" customHeight="false" outlineLevel="0" collapsed="false"/>
    <row r="5229" customFormat="false" ht="15.75" hidden="false" customHeight="false" outlineLevel="0" collapsed="false"/>
    <row r="5230" customFormat="false" ht="15.75" hidden="false" customHeight="false" outlineLevel="0" collapsed="false"/>
    <row r="5231" customFormat="false" ht="15.75" hidden="false" customHeight="false" outlineLevel="0" collapsed="false"/>
    <row r="5232" customFormat="false" ht="15.75" hidden="false" customHeight="false" outlineLevel="0" collapsed="false"/>
    <row r="5233" customFormat="false" ht="15.75" hidden="false" customHeight="false" outlineLevel="0" collapsed="false"/>
    <row r="5234" customFormat="false" ht="15.75" hidden="false" customHeight="false" outlineLevel="0" collapsed="false"/>
    <row r="5235" customFormat="false" ht="15.75" hidden="false" customHeight="false" outlineLevel="0" collapsed="false"/>
    <row r="5236" customFormat="false" ht="15.75" hidden="false" customHeight="false" outlineLevel="0" collapsed="false"/>
    <row r="5237" customFormat="false" ht="15.75" hidden="false" customHeight="false" outlineLevel="0" collapsed="false"/>
    <row r="5238" customFormat="false" ht="15.75" hidden="false" customHeight="false" outlineLevel="0" collapsed="false"/>
    <row r="5239" customFormat="false" ht="15.75" hidden="false" customHeight="false" outlineLevel="0" collapsed="false"/>
    <row r="5240" customFormat="false" ht="15.75" hidden="false" customHeight="false" outlineLevel="0" collapsed="false"/>
    <row r="5241" customFormat="false" ht="15.75" hidden="false" customHeight="false" outlineLevel="0" collapsed="false"/>
    <row r="5242" customFormat="false" ht="15.75" hidden="false" customHeight="false" outlineLevel="0" collapsed="false"/>
    <row r="5243" customFormat="false" ht="15.75" hidden="false" customHeight="false" outlineLevel="0" collapsed="false"/>
    <row r="5244" customFormat="false" ht="15.75" hidden="false" customHeight="false" outlineLevel="0" collapsed="false"/>
    <row r="5245" customFormat="false" ht="15.75" hidden="false" customHeight="false" outlineLevel="0" collapsed="false"/>
    <row r="5246" customFormat="false" ht="15.75" hidden="false" customHeight="false" outlineLevel="0" collapsed="false"/>
    <row r="5247" customFormat="false" ht="15.75" hidden="false" customHeight="false" outlineLevel="0" collapsed="false"/>
    <row r="5248" customFormat="false" ht="15.75" hidden="false" customHeight="false" outlineLevel="0" collapsed="false"/>
    <row r="5249" customFormat="false" ht="15.75" hidden="false" customHeight="false" outlineLevel="0" collapsed="false"/>
    <row r="5250" customFormat="false" ht="15.75" hidden="false" customHeight="false" outlineLevel="0" collapsed="false"/>
    <row r="5251" customFormat="false" ht="15.75" hidden="false" customHeight="false" outlineLevel="0" collapsed="false"/>
    <row r="5252" customFormat="false" ht="15.75" hidden="false" customHeight="false" outlineLevel="0" collapsed="false"/>
    <row r="5253" customFormat="false" ht="15.75" hidden="false" customHeight="false" outlineLevel="0" collapsed="false"/>
    <row r="5254" customFormat="false" ht="15.75" hidden="false" customHeight="false" outlineLevel="0" collapsed="false"/>
    <row r="5255" customFormat="false" ht="15.75" hidden="false" customHeight="false" outlineLevel="0" collapsed="false"/>
    <row r="5256" customFormat="false" ht="15.75" hidden="false" customHeight="false" outlineLevel="0" collapsed="false"/>
    <row r="5257" customFormat="false" ht="15.75" hidden="false" customHeight="false" outlineLevel="0" collapsed="false"/>
    <row r="5258" customFormat="false" ht="15.75" hidden="false" customHeight="false" outlineLevel="0" collapsed="false"/>
    <row r="5259" customFormat="false" ht="15.75" hidden="false" customHeight="false" outlineLevel="0" collapsed="false"/>
    <row r="5260" customFormat="false" ht="15.75" hidden="false" customHeight="false" outlineLevel="0" collapsed="false"/>
    <row r="5261" customFormat="false" ht="15.75" hidden="false" customHeight="false" outlineLevel="0" collapsed="false"/>
    <row r="5262" customFormat="false" ht="15.75" hidden="false" customHeight="false" outlineLevel="0" collapsed="false"/>
    <row r="5263" customFormat="false" ht="15.75" hidden="false" customHeight="false" outlineLevel="0" collapsed="false"/>
    <row r="5264" customFormat="false" ht="15.75" hidden="false" customHeight="false" outlineLevel="0" collapsed="false"/>
    <row r="5265" customFormat="false" ht="15.75" hidden="false" customHeight="false" outlineLevel="0" collapsed="false"/>
    <row r="5266" customFormat="false" ht="15.75" hidden="false" customHeight="false" outlineLevel="0" collapsed="false"/>
    <row r="5267" customFormat="false" ht="15.75" hidden="false" customHeight="false" outlineLevel="0" collapsed="false"/>
    <row r="5268" customFormat="false" ht="15.75" hidden="false" customHeight="false" outlineLevel="0" collapsed="false"/>
    <row r="5269" customFormat="false" ht="15.75" hidden="false" customHeight="false" outlineLevel="0" collapsed="false"/>
    <row r="5270" customFormat="false" ht="15.75" hidden="false" customHeight="false" outlineLevel="0" collapsed="false"/>
    <row r="5271" customFormat="false" ht="15.75" hidden="false" customHeight="false" outlineLevel="0" collapsed="false"/>
    <row r="5272" customFormat="false" ht="15.75" hidden="false" customHeight="false" outlineLevel="0" collapsed="false"/>
    <row r="5273" customFormat="false" ht="15.75" hidden="false" customHeight="false" outlineLevel="0" collapsed="false"/>
    <row r="5274" customFormat="false" ht="15.75" hidden="false" customHeight="false" outlineLevel="0" collapsed="false"/>
    <row r="5275" customFormat="false" ht="15.75" hidden="false" customHeight="false" outlineLevel="0" collapsed="false"/>
    <row r="5276" customFormat="false" ht="15.75" hidden="false" customHeight="false" outlineLevel="0" collapsed="false"/>
    <row r="5277" customFormat="false" ht="15.75" hidden="false" customHeight="false" outlineLevel="0" collapsed="false"/>
    <row r="5278" customFormat="false" ht="15.75" hidden="false" customHeight="false" outlineLevel="0" collapsed="false"/>
    <row r="5279" customFormat="false" ht="15.75" hidden="false" customHeight="false" outlineLevel="0" collapsed="false"/>
    <row r="5280" customFormat="false" ht="15.75" hidden="false" customHeight="false" outlineLevel="0" collapsed="false"/>
    <row r="5281" customFormat="false" ht="15.75" hidden="false" customHeight="false" outlineLevel="0" collapsed="false"/>
    <row r="5282" customFormat="false" ht="15.75" hidden="false" customHeight="false" outlineLevel="0" collapsed="false"/>
    <row r="5283" customFormat="false" ht="15.75" hidden="false" customHeight="false" outlineLevel="0" collapsed="false"/>
    <row r="5284" customFormat="false" ht="15.75" hidden="false" customHeight="false" outlineLevel="0" collapsed="false"/>
    <row r="5285" customFormat="false" ht="15.75" hidden="false" customHeight="false" outlineLevel="0" collapsed="false"/>
    <row r="5286" customFormat="false" ht="15.75" hidden="false" customHeight="false" outlineLevel="0" collapsed="false"/>
    <row r="5287" customFormat="false" ht="15.75" hidden="false" customHeight="false" outlineLevel="0" collapsed="false"/>
    <row r="5288" customFormat="false" ht="15.75" hidden="false" customHeight="false" outlineLevel="0" collapsed="false"/>
    <row r="5289" customFormat="false" ht="15.75" hidden="false" customHeight="false" outlineLevel="0" collapsed="false"/>
    <row r="5290" customFormat="false" ht="15.75" hidden="false" customHeight="false" outlineLevel="0" collapsed="false"/>
    <row r="5291" customFormat="false" ht="15.75" hidden="false" customHeight="false" outlineLevel="0" collapsed="false"/>
    <row r="5292" customFormat="false" ht="15.75" hidden="false" customHeight="false" outlineLevel="0" collapsed="false"/>
    <row r="5293" customFormat="false" ht="15.75" hidden="false" customHeight="false" outlineLevel="0" collapsed="false"/>
    <row r="5294" customFormat="false" ht="15.75" hidden="false" customHeight="false" outlineLevel="0" collapsed="false"/>
    <row r="5295" customFormat="false" ht="15.75" hidden="false" customHeight="false" outlineLevel="0" collapsed="false"/>
    <row r="5296" customFormat="false" ht="15.75" hidden="false" customHeight="false" outlineLevel="0" collapsed="false"/>
    <row r="5297" customFormat="false" ht="15.75" hidden="false" customHeight="false" outlineLevel="0" collapsed="false"/>
    <row r="5298" customFormat="false" ht="15.75" hidden="false" customHeight="false" outlineLevel="0" collapsed="false"/>
    <row r="5299" customFormat="false" ht="15.75" hidden="false" customHeight="false" outlineLevel="0" collapsed="false"/>
    <row r="5300" customFormat="false" ht="15.75" hidden="false" customHeight="false" outlineLevel="0" collapsed="false"/>
    <row r="5301" customFormat="false" ht="15.75" hidden="false" customHeight="false" outlineLevel="0" collapsed="false"/>
    <row r="5302" customFormat="false" ht="15.75" hidden="false" customHeight="false" outlineLevel="0" collapsed="false"/>
    <row r="5303" customFormat="false" ht="15.75" hidden="false" customHeight="false" outlineLevel="0" collapsed="false"/>
    <row r="5304" customFormat="false" ht="15.75" hidden="false" customHeight="false" outlineLevel="0" collapsed="false"/>
    <row r="5305" customFormat="false" ht="15.75" hidden="false" customHeight="false" outlineLevel="0" collapsed="false"/>
    <row r="5306" customFormat="false" ht="15.75" hidden="false" customHeight="false" outlineLevel="0" collapsed="false"/>
    <row r="5307" customFormat="false" ht="15.75" hidden="false" customHeight="false" outlineLevel="0" collapsed="false"/>
    <row r="5308" customFormat="false" ht="15.75" hidden="false" customHeight="false" outlineLevel="0" collapsed="false"/>
    <row r="5309" customFormat="false" ht="15.75" hidden="false" customHeight="false" outlineLevel="0" collapsed="false"/>
    <row r="5310" customFormat="false" ht="15.75" hidden="false" customHeight="false" outlineLevel="0" collapsed="false"/>
    <row r="5311" customFormat="false" ht="15.75" hidden="false" customHeight="false" outlineLevel="0" collapsed="false"/>
    <row r="5312" customFormat="false" ht="15.75" hidden="false" customHeight="false" outlineLevel="0" collapsed="false"/>
    <row r="5313" customFormat="false" ht="15.75" hidden="false" customHeight="false" outlineLevel="0" collapsed="false"/>
    <row r="5314" customFormat="false" ht="15.75" hidden="false" customHeight="false" outlineLevel="0" collapsed="false"/>
    <row r="5315" customFormat="false" ht="15.75" hidden="false" customHeight="false" outlineLevel="0" collapsed="false"/>
    <row r="5316" customFormat="false" ht="15.75" hidden="false" customHeight="false" outlineLevel="0" collapsed="false"/>
    <row r="5317" customFormat="false" ht="15.75" hidden="false" customHeight="false" outlineLevel="0" collapsed="false"/>
    <row r="5318" customFormat="false" ht="15.75" hidden="false" customHeight="false" outlineLevel="0" collapsed="false"/>
    <row r="5319" customFormat="false" ht="15.75" hidden="false" customHeight="false" outlineLevel="0" collapsed="false"/>
    <row r="5320" customFormat="false" ht="15.75" hidden="false" customHeight="false" outlineLevel="0" collapsed="false"/>
    <row r="5321" customFormat="false" ht="15.75" hidden="false" customHeight="false" outlineLevel="0" collapsed="false"/>
    <row r="5322" customFormat="false" ht="15.75" hidden="false" customHeight="false" outlineLevel="0" collapsed="false"/>
    <row r="5323" customFormat="false" ht="15.75" hidden="false" customHeight="false" outlineLevel="0" collapsed="false"/>
    <row r="5324" customFormat="false" ht="15.75" hidden="false" customHeight="false" outlineLevel="0" collapsed="false"/>
    <row r="5325" customFormat="false" ht="15.75" hidden="false" customHeight="false" outlineLevel="0" collapsed="false"/>
    <row r="5326" customFormat="false" ht="15.75" hidden="false" customHeight="false" outlineLevel="0" collapsed="false"/>
    <row r="5327" customFormat="false" ht="15.75" hidden="false" customHeight="false" outlineLevel="0" collapsed="false"/>
    <row r="5328" customFormat="false" ht="15.75" hidden="false" customHeight="false" outlineLevel="0" collapsed="false"/>
    <row r="5329" customFormat="false" ht="15.75" hidden="false" customHeight="false" outlineLevel="0" collapsed="false"/>
    <row r="5330" customFormat="false" ht="15.75" hidden="false" customHeight="false" outlineLevel="0" collapsed="false"/>
    <row r="5331" customFormat="false" ht="15.75" hidden="false" customHeight="false" outlineLevel="0" collapsed="false"/>
    <row r="5332" customFormat="false" ht="15.75" hidden="false" customHeight="false" outlineLevel="0" collapsed="false"/>
    <row r="5333" customFormat="false" ht="15.75" hidden="false" customHeight="false" outlineLevel="0" collapsed="false"/>
    <row r="5334" customFormat="false" ht="15.75" hidden="false" customHeight="false" outlineLevel="0" collapsed="false"/>
    <row r="5335" customFormat="false" ht="15.75" hidden="false" customHeight="false" outlineLevel="0" collapsed="false"/>
    <row r="5336" customFormat="false" ht="15.75" hidden="false" customHeight="false" outlineLevel="0" collapsed="false"/>
    <row r="5337" customFormat="false" ht="15.75" hidden="false" customHeight="false" outlineLevel="0" collapsed="false"/>
    <row r="5338" customFormat="false" ht="15.75" hidden="false" customHeight="false" outlineLevel="0" collapsed="false"/>
    <row r="5339" customFormat="false" ht="15.75" hidden="false" customHeight="false" outlineLevel="0" collapsed="false"/>
    <row r="5340" customFormat="false" ht="15.75" hidden="false" customHeight="false" outlineLevel="0" collapsed="false"/>
    <row r="5341" customFormat="false" ht="15.75" hidden="false" customHeight="false" outlineLevel="0" collapsed="false"/>
    <row r="5342" customFormat="false" ht="15.75" hidden="false" customHeight="false" outlineLevel="0" collapsed="false"/>
    <row r="5343" customFormat="false" ht="15.75" hidden="false" customHeight="false" outlineLevel="0" collapsed="false"/>
    <row r="5344" customFormat="false" ht="15.75" hidden="false" customHeight="false" outlineLevel="0" collapsed="false"/>
    <row r="5345" customFormat="false" ht="15.75" hidden="false" customHeight="false" outlineLevel="0" collapsed="false"/>
    <row r="5346" customFormat="false" ht="15.75" hidden="false" customHeight="false" outlineLevel="0" collapsed="false"/>
    <row r="5347" customFormat="false" ht="15.75" hidden="false" customHeight="false" outlineLevel="0" collapsed="false"/>
    <row r="5348" customFormat="false" ht="15.75" hidden="false" customHeight="false" outlineLevel="0" collapsed="false"/>
    <row r="5349" customFormat="false" ht="15.75" hidden="false" customHeight="false" outlineLevel="0" collapsed="false"/>
    <row r="5350" customFormat="false" ht="15.75" hidden="false" customHeight="false" outlineLevel="0" collapsed="false"/>
    <row r="5351" customFormat="false" ht="15.75" hidden="false" customHeight="false" outlineLevel="0" collapsed="false"/>
    <row r="5352" customFormat="false" ht="15.75" hidden="false" customHeight="false" outlineLevel="0" collapsed="false"/>
    <row r="5353" customFormat="false" ht="15.75" hidden="false" customHeight="false" outlineLevel="0" collapsed="false"/>
    <row r="5354" customFormat="false" ht="15.75" hidden="false" customHeight="false" outlineLevel="0" collapsed="false"/>
    <row r="5355" customFormat="false" ht="15.75" hidden="false" customHeight="false" outlineLevel="0" collapsed="false"/>
    <row r="5356" customFormat="false" ht="15.75" hidden="false" customHeight="false" outlineLevel="0" collapsed="false"/>
    <row r="5357" customFormat="false" ht="15.75" hidden="false" customHeight="false" outlineLevel="0" collapsed="false"/>
    <row r="5358" customFormat="false" ht="15.75" hidden="false" customHeight="false" outlineLevel="0" collapsed="false"/>
    <row r="5359" customFormat="false" ht="15.75" hidden="false" customHeight="false" outlineLevel="0" collapsed="false"/>
    <row r="5360" customFormat="false" ht="15.75" hidden="false" customHeight="false" outlineLevel="0" collapsed="false"/>
    <row r="5361" customFormat="false" ht="15.75" hidden="false" customHeight="false" outlineLevel="0" collapsed="false"/>
    <row r="5362" customFormat="false" ht="15.75" hidden="false" customHeight="false" outlineLevel="0" collapsed="false"/>
    <row r="5363" customFormat="false" ht="15.75" hidden="false" customHeight="false" outlineLevel="0" collapsed="false"/>
    <row r="5364" customFormat="false" ht="15.75" hidden="false" customHeight="false" outlineLevel="0" collapsed="false"/>
    <row r="5365" customFormat="false" ht="15.75" hidden="false" customHeight="false" outlineLevel="0" collapsed="false"/>
    <row r="5366" customFormat="false" ht="15.75" hidden="false" customHeight="false" outlineLevel="0" collapsed="false"/>
    <row r="5367" customFormat="false" ht="15.75" hidden="false" customHeight="false" outlineLevel="0" collapsed="false"/>
    <row r="5368" customFormat="false" ht="15.75" hidden="false" customHeight="false" outlineLevel="0" collapsed="false"/>
    <row r="5369" customFormat="false" ht="15.75" hidden="false" customHeight="false" outlineLevel="0" collapsed="false"/>
    <row r="5370" customFormat="false" ht="15.75" hidden="false" customHeight="false" outlineLevel="0" collapsed="false"/>
    <row r="5371" customFormat="false" ht="15.75" hidden="false" customHeight="false" outlineLevel="0" collapsed="false"/>
    <row r="5372" customFormat="false" ht="15.75" hidden="false" customHeight="false" outlineLevel="0" collapsed="false"/>
    <row r="5373" customFormat="false" ht="15.75" hidden="false" customHeight="false" outlineLevel="0" collapsed="false"/>
    <row r="5374" customFormat="false" ht="15.75" hidden="false" customHeight="false" outlineLevel="0" collapsed="false"/>
    <row r="5375" customFormat="false" ht="15.75" hidden="false" customHeight="false" outlineLevel="0" collapsed="false"/>
    <row r="5376" customFormat="false" ht="15.75" hidden="false" customHeight="false" outlineLevel="0" collapsed="false"/>
    <row r="5377" customFormat="false" ht="15.75" hidden="false" customHeight="false" outlineLevel="0" collapsed="false"/>
    <row r="5378" customFormat="false" ht="15.75" hidden="false" customHeight="false" outlineLevel="0" collapsed="false"/>
    <row r="5379" customFormat="false" ht="15.75" hidden="false" customHeight="false" outlineLevel="0" collapsed="false"/>
    <row r="5380" customFormat="false" ht="15.75" hidden="false" customHeight="false" outlineLevel="0" collapsed="false"/>
    <row r="5381" customFormat="false" ht="15.75" hidden="false" customHeight="false" outlineLevel="0" collapsed="false"/>
    <row r="5382" customFormat="false" ht="15.75" hidden="false" customHeight="false" outlineLevel="0" collapsed="false"/>
    <row r="5383" customFormat="false" ht="15.75" hidden="false" customHeight="false" outlineLevel="0" collapsed="false"/>
    <row r="5384" customFormat="false" ht="15.75" hidden="false" customHeight="false" outlineLevel="0" collapsed="false"/>
    <row r="5385" customFormat="false" ht="15.75" hidden="false" customHeight="false" outlineLevel="0" collapsed="false"/>
    <row r="5386" customFormat="false" ht="15.75" hidden="false" customHeight="false" outlineLevel="0" collapsed="false"/>
    <row r="5387" customFormat="false" ht="15.75" hidden="false" customHeight="false" outlineLevel="0" collapsed="false"/>
    <row r="5388" customFormat="false" ht="15.75" hidden="false" customHeight="false" outlineLevel="0" collapsed="false"/>
    <row r="5389" customFormat="false" ht="15.75" hidden="false" customHeight="false" outlineLevel="0" collapsed="false"/>
    <row r="5390" customFormat="false" ht="15.75" hidden="false" customHeight="false" outlineLevel="0" collapsed="false"/>
    <row r="5391" customFormat="false" ht="15.75" hidden="false" customHeight="false" outlineLevel="0" collapsed="false"/>
    <row r="5392" customFormat="false" ht="15.75" hidden="false" customHeight="false" outlineLevel="0" collapsed="false"/>
    <row r="5393" customFormat="false" ht="15.75" hidden="false" customHeight="false" outlineLevel="0" collapsed="false"/>
    <row r="5394" customFormat="false" ht="15.75" hidden="false" customHeight="false" outlineLevel="0" collapsed="false"/>
    <row r="5395" customFormat="false" ht="15.75" hidden="false" customHeight="false" outlineLevel="0" collapsed="false"/>
    <row r="5396" customFormat="false" ht="15.75" hidden="false" customHeight="false" outlineLevel="0" collapsed="false"/>
    <row r="5397" customFormat="false" ht="15.75" hidden="false" customHeight="false" outlineLevel="0" collapsed="false"/>
    <row r="5398" customFormat="false" ht="15.75" hidden="false" customHeight="false" outlineLevel="0" collapsed="false"/>
    <row r="5399" customFormat="false" ht="15.75" hidden="false" customHeight="false" outlineLevel="0" collapsed="false"/>
    <row r="5400" customFormat="false" ht="15.75" hidden="false" customHeight="false" outlineLevel="0" collapsed="false"/>
    <row r="5401" customFormat="false" ht="15.75" hidden="false" customHeight="false" outlineLevel="0" collapsed="false"/>
    <row r="5402" customFormat="false" ht="15.75" hidden="false" customHeight="false" outlineLevel="0" collapsed="false"/>
    <row r="5403" customFormat="false" ht="15.75" hidden="false" customHeight="false" outlineLevel="0" collapsed="false"/>
    <row r="5404" customFormat="false" ht="15.75" hidden="false" customHeight="false" outlineLevel="0" collapsed="false"/>
    <row r="5405" customFormat="false" ht="15.75" hidden="false" customHeight="false" outlineLevel="0" collapsed="false"/>
    <row r="5406" customFormat="false" ht="15.75" hidden="false" customHeight="false" outlineLevel="0" collapsed="false"/>
    <row r="5407" customFormat="false" ht="15.75" hidden="false" customHeight="false" outlineLevel="0" collapsed="false"/>
    <row r="5408" customFormat="false" ht="15.75" hidden="false" customHeight="false" outlineLevel="0" collapsed="false"/>
    <row r="5409" customFormat="false" ht="15.75" hidden="false" customHeight="false" outlineLevel="0" collapsed="false"/>
    <row r="5410" customFormat="false" ht="15.75" hidden="false" customHeight="false" outlineLevel="0" collapsed="false"/>
    <row r="5411" customFormat="false" ht="15.75" hidden="false" customHeight="false" outlineLevel="0" collapsed="false"/>
    <row r="5412" customFormat="false" ht="15.75" hidden="false" customHeight="false" outlineLevel="0" collapsed="false"/>
    <row r="5413" customFormat="false" ht="15.75" hidden="false" customHeight="false" outlineLevel="0" collapsed="false"/>
    <row r="5414" customFormat="false" ht="15.75" hidden="false" customHeight="false" outlineLevel="0" collapsed="false"/>
    <row r="5415" customFormat="false" ht="15.75" hidden="false" customHeight="false" outlineLevel="0" collapsed="false"/>
    <row r="5416" customFormat="false" ht="15.75" hidden="false" customHeight="false" outlineLevel="0" collapsed="false"/>
    <row r="5417" customFormat="false" ht="15.75" hidden="false" customHeight="false" outlineLevel="0" collapsed="false"/>
    <row r="5418" customFormat="false" ht="15.75" hidden="false" customHeight="false" outlineLevel="0" collapsed="false"/>
    <row r="5419" customFormat="false" ht="15.75" hidden="false" customHeight="false" outlineLevel="0" collapsed="false"/>
    <row r="5420" customFormat="false" ht="15.75" hidden="false" customHeight="false" outlineLevel="0" collapsed="false"/>
    <row r="5421" customFormat="false" ht="15.75" hidden="false" customHeight="false" outlineLevel="0" collapsed="false"/>
    <row r="5422" customFormat="false" ht="15.75" hidden="false" customHeight="false" outlineLevel="0" collapsed="false"/>
    <row r="5423" customFormat="false" ht="15.75" hidden="false" customHeight="false" outlineLevel="0" collapsed="false"/>
    <row r="5424" customFormat="false" ht="15.75" hidden="false" customHeight="false" outlineLevel="0" collapsed="false"/>
    <row r="5425" customFormat="false" ht="15.75" hidden="false" customHeight="false" outlineLevel="0" collapsed="false"/>
    <row r="5426" customFormat="false" ht="15.75" hidden="false" customHeight="false" outlineLevel="0" collapsed="false"/>
    <row r="5427" customFormat="false" ht="15.75" hidden="false" customHeight="false" outlineLevel="0" collapsed="false"/>
    <row r="5428" customFormat="false" ht="15.75" hidden="false" customHeight="false" outlineLevel="0" collapsed="false"/>
    <row r="5429" customFormat="false" ht="15.75" hidden="false" customHeight="false" outlineLevel="0" collapsed="false"/>
    <row r="5430" customFormat="false" ht="15.75" hidden="false" customHeight="false" outlineLevel="0" collapsed="false"/>
    <row r="5431" customFormat="false" ht="15.75" hidden="false" customHeight="false" outlineLevel="0" collapsed="false"/>
    <row r="5432" customFormat="false" ht="15.75" hidden="false" customHeight="false" outlineLevel="0" collapsed="false"/>
    <row r="5433" customFormat="false" ht="15.75" hidden="false" customHeight="false" outlineLevel="0" collapsed="false"/>
    <row r="5434" customFormat="false" ht="15.75" hidden="false" customHeight="false" outlineLevel="0" collapsed="false"/>
    <row r="5435" customFormat="false" ht="15.75" hidden="false" customHeight="false" outlineLevel="0" collapsed="false"/>
    <row r="5436" customFormat="false" ht="15.75" hidden="false" customHeight="false" outlineLevel="0" collapsed="false"/>
    <row r="5437" customFormat="false" ht="15.75" hidden="false" customHeight="false" outlineLevel="0" collapsed="false"/>
    <row r="5438" customFormat="false" ht="15.75" hidden="false" customHeight="false" outlineLevel="0" collapsed="false"/>
    <row r="5439" customFormat="false" ht="15.75" hidden="false" customHeight="false" outlineLevel="0" collapsed="false"/>
    <row r="5440" customFormat="false" ht="15.75" hidden="false" customHeight="false" outlineLevel="0" collapsed="false"/>
    <row r="5441" customFormat="false" ht="15.75" hidden="false" customHeight="false" outlineLevel="0" collapsed="false"/>
    <row r="5442" customFormat="false" ht="15.75" hidden="false" customHeight="false" outlineLevel="0" collapsed="false"/>
    <row r="5443" customFormat="false" ht="15.75" hidden="false" customHeight="false" outlineLevel="0" collapsed="false"/>
    <row r="5444" customFormat="false" ht="15.75" hidden="false" customHeight="false" outlineLevel="0" collapsed="false"/>
    <row r="5445" customFormat="false" ht="15.75" hidden="false" customHeight="false" outlineLevel="0" collapsed="false"/>
    <row r="5446" customFormat="false" ht="15.75" hidden="false" customHeight="false" outlineLevel="0" collapsed="false"/>
    <row r="5447" customFormat="false" ht="15.75" hidden="false" customHeight="false" outlineLevel="0" collapsed="false"/>
    <row r="5448" customFormat="false" ht="15.75" hidden="false" customHeight="false" outlineLevel="0" collapsed="false"/>
    <row r="5449" customFormat="false" ht="15.75" hidden="false" customHeight="false" outlineLevel="0" collapsed="false"/>
    <row r="5450" customFormat="false" ht="15.75" hidden="false" customHeight="false" outlineLevel="0" collapsed="false"/>
    <row r="5451" customFormat="false" ht="15.75" hidden="false" customHeight="false" outlineLevel="0" collapsed="false"/>
    <row r="5452" customFormat="false" ht="15.75" hidden="false" customHeight="false" outlineLevel="0" collapsed="false"/>
    <row r="5453" customFormat="false" ht="15.75" hidden="false" customHeight="false" outlineLevel="0" collapsed="false"/>
    <row r="5454" customFormat="false" ht="15.75" hidden="false" customHeight="false" outlineLevel="0" collapsed="false"/>
    <row r="5455" customFormat="false" ht="15.75" hidden="false" customHeight="false" outlineLevel="0" collapsed="false"/>
    <row r="5456" customFormat="false" ht="15.75" hidden="false" customHeight="false" outlineLevel="0" collapsed="false"/>
    <row r="5457" customFormat="false" ht="15.75" hidden="false" customHeight="false" outlineLevel="0" collapsed="false"/>
    <row r="5458" customFormat="false" ht="15.75" hidden="false" customHeight="false" outlineLevel="0" collapsed="false"/>
    <row r="5459" customFormat="false" ht="15.75" hidden="false" customHeight="false" outlineLevel="0" collapsed="false"/>
    <row r="5460" customFormat="false" ht="15.75" hidden="false" customHeight="false" outlineLevel="0" collapsed="false"/>
    <row r="5461" customFormat="false" ht="15.75" hidden="false" customHeight="false" outlineLevel="0" collapsed="false"/>
    <row r="5462" customFormat="false" ht="15.75" hidden="false" customHeight="false" outlineLevel="0" collapsed="false"/>
    <row r="5463" customFormat="false" ht="15.75" hidden="false" customHeight="false" outlineLevel="0" collapsed="false"/>
    <row r="5464" customFormat="false" ht="15.75" hidden="false" customHeight="false" outlineLevel="0" collapsed="false"/>
    <row r="5465" customFormat="false" ht="15.75" hidden="false" customHeight="false" outlineLevel="0" collapsed="false"/>
    <row r="5466" customFormat="false" ht="15.75" hidden="false" customHeight="false" outlineLevel="0" collapsed="false"/>
    <row r="5467" customFormat="false" ht="15.75" hidden="false" customHeight="false" outlineLevel="0" collapsed="false"/>
    <row r="5468" customFormat="false" ht="15.75" hidden="false" customHeight="false" outlineLevel="0" collapsed="false"/>
    <row r="5469" customFormat="false" ht="15.75" hidden="false" customHeight="false" outlineLevel="0" collapsed="false"/>
    <row r="5470" customFormat="false" ht="15.75" hidden="false" customHeight="false" outlineLevel="0" collapsed="false"/>
    <row r="5471" customFormat="false" ht="15.75" hidden="false" customHeight="false" outlineLevel="0" collapsed="false"/>
    <row r="5472" customFormat="false" ht="15.75" hidden="false" customHeight="false" outlineLevel="0" collapsed="false"/>
    <row r="5473" customFormat="false" ht="15.75" hidden="false" customHeight="false" outlineLevel="0" collapsed="false"/>
    <row r="5474" customFormat="false" ht="15.75" hidden="false" customHeight="false" outlineLevel="0" collapsed="false"/>
    <row r="5475" customFormat="false" ht="15.75" hidden="false" customHeight="false" outlineLevel="0" collapsed="false"/>
    <row r="5476" customFormat="false" ht="15.75" hidden="false" customHeight="false" outlineLevel="0" collapsed="false"/>
    <row r="5477" customFormat="false" ht="15.75" hidden="false" customHeight="false" outlineLevel="0" collapsed="false"/>
    <row r="5478" customFormat="false" ht="15.75" hidden="false" customHeight="false" outlineLevel="0" collapsed="false"/>
    <row r="5479" customFormat="false" ht="15.75" hidden="false" customHeight="false" outlineLevel="0" collapsed="false"/>
    <row r="5480" customFormat="false" ht="15.75" hidden="false" customHeight="false" outlineLevel="0" collapsed="false"/>
    <row r="5481" customFormat="false" ht="15.75" hidden="false" customHeight="false" outlineLevel="0" collapsed="false"/>
    <row r="5482" customFormat="false" ht="15.75" hidden="false" customHeight="false" outlineLevel="0" collapsed="false"/>
    <row r="5483" customFormat="false" ht="15.75" hidden="false" customHeight="false" outlineLevel="0" collapsed="false"/>
    <row r="5484" customFormat="false" ht="15.75" hidden="false" customHeight="false" outlineLevel="0" collapsed="false"/>
    <row r="5485" customFormat="false" ht="15.75" hidden="false" customHeight="false" outlineLevel="0" collapsed="false"/>
    <row r="5486" customFormat="false" ht="15.75" hidden="false" customHeight="false" outlineLevel="0" collapsed="false"/>
    <row r="5487" customFormat="false" ht="15.75" hidden="false" customHeight="false" outlineLevel="0" collapsed="false"/>
    <row r="5488" customFormat="false" ht="15.75" hidden="false" customHeight="false" outlineLevel="0" collapsed="false"/>
    <row r="5489" customFormat="false" ht="15.75" hidden="false" customHeight="false" outlineLevel="0" collapsed="false"/>
    <row r="5490" customFormat="false" ht="15.75" hidden="false" customHeight="false" outlineLevel="0" collapsed="false"/>
    <row r="5491" customFormat="false" ht="15.75" hidden="false" customHeight="false" outlineLevel="0" collapsed="false"/>
    <row r="5492" customFormat="false" ht="15.75" hidden="false" customHeight="false" outlineLevel="0" collapsed="false"/>
    <row r="5493" customFormat="false" ht="15.75" hidden="false" customHeight="false" outlineLevel="0" collapsed="false"/>
    <row r="5494" customFormat="false" ht="15.75" hidden="false" customHeight="false" outlineLevel="0" collapsed="false"/>
    <row r="5495" customFormat="false" ht="15.75" hidden="false" customHeight="false" outlineLevel="0" collapsed="false"/>
    <row r="5496" customFormat="false" ht="15.75" hidden="false" customHeight="false" outlineLevel="0" collapsed="false"/>
    <row r="5497" customFormat="false" ht="15.75" hidden="false" customHeight="false" outlineLevel="0" collapsed="false"/>
    <row r="5498" customFormat="false" ht="15.75" hidden="false" customHeight="false" outlineLevel="0" collapsed="false"/>
    <row r="5499" customFormat="false" ht="15.75" hidden="false" customHeight="false" outlineLevel="0" collapsed="false"/>
    <row r="5500" customFormat="false" ht="15.75" hidden="false" customHeight="false" outlineLevel="0" collapsed="false"/>
    <row r="5501" customFormat="false" ht="15.75" hidden="false" customHeight="false" outlineLevel="0" collapsed="false"/>
    <row r="5502" customFormat="false" ht="15.75" hidden="false" customHeight="false" outlineLevel="0" collapsed="false"/>
    <row r="5503" customFormat="false" ht="15.75" hidden="false" customHeight="false" outlineLevel="0" collapsed="false"/>
    <row r="5504" customFormat="false" ht="15.75" hidden="false" customHeight="false" outlineLevel="0" collapsed="false"/>
    <row r="5505" customFormat="false" ht="15.75" hidden="false" customHeight="false" outlineLevel="0" collapsed="false"/>
    <row r="5506" customFormat="false" ht="15.75" hidden="false" customHeight="false" outlineLevel="0" collapsed="false"/>
    <row r="5507" customFormat="false" ht="15.75" hidden="false" customHeight="false" outlineLevel="0" collapsed="false"/>
    <row r="5508" customFormat="false" ht="15.75" hidden="false" customHeight="false" outlineLevel="0" collapsed="false"/>
    <row r="5509" customFormat="false" ht="15.75" hidden="false" customHeight="false" outlineLevel="0" collapsed="false"/>
    <row r="5510" customFormat="false" ht="15.75" hidden="false" customHeight="false" outlineLevel="0" collapsed="false"/>
    <row r="5511" customFormat="false" ht="15.75" hidden="false" customHeight="false" outlineLevel="0" collapsed="false"/>
    <row r="5512" customFormat="false" ht="15.75" hidden="false" customHeight="false" outlineLevel="0" collapsed="false"/>
    <row r="5513" customFormat="false" ht="15.75" hidden="false" customHeight="false" outlineLevel="0" collapsed="false"/>
    <row r="5514" customFormat="false" ht="15.75" hidden="false" customHeight="false" outlineLevel="0" collapsed="false"/>
    <row r="5515" customFormat="false" ht="15.75" hidden="false" customHeight="false" outlineLevel="0" collapsed="false"/>
    <row r="5516" customFormat="false" ht="15.75" hidden="false" customHeight="false" outlineLevel="0" collapsed="false"/>
    <row r="5517" customFormat="false" ht="15.75" hidden="false" customHeight="false" outlineLevel="0" collapsed="false"/>
    <row r="5518" customFormat="false" ht="15.75" hidden="false" customHeight="false" outlineLevel="0" collapsed="false"/>
    <row r="5519" customFormat="false" ht="15.75" hidden="false" customHeight="false" outlineLevel="0" collapsed="false"/>
    <row r="5520" customFormat="false" ht="15.75" hidden="false" customHeight="false" outlineLevel="0" collapsed="false"/>
    <row r="5521" customFormat="false" ht="15.75" hidden="false" customHeight="false" outlineLevel="0" collapsed="false"/>
    <row r="5522" customFormat="false" ht="15.75" hidden="false" customHeight="false" outlineLevel="0" collapsed="false"/>
    <row r="5523" customFormat="false" ht="15.75" hidden="false" customHeight="false" outlineLevel="0" collapsed="false"/>
    <row r="5524" customFormat="false" ht="15.75" hidden="false" customHeight="false" outlineLevel="0" collapsed="false"/>
    <row r="5525" customFormat="false" ht="15.75" hidden="false" customHeight="false" outlineLevel="0" collapsed="false"/>
    <row r="5526" customFormat="false" ht="15.75" hidden="false" customHeight="false" outlineLevel="0" collapsed="false"/>
    <row r="5527" customFormat="false" ht="15.75" hidden="false" customHeight="false" outlineLevel="0" collapsed="false"/>
    <row r="5528" customFormat="false" ht="15.75" hidden="false" customHeight="false" outlineLevel="0" collapsed="false"/>
    <row r="5529" customFormat="false" ht="15.75" hidden="false" customHeight="false" outlineLevel="0" collapsed="false"/>
    <row r="5530" customFormat="false" ht="15.75" hidden="false" customHeight="false" outlineLevel="0" collapsed="false"/>
    <row r="5531" customFormat="false" ht="15.75" hidden="false" customHeight="false" outlineLevel="0" collapsed="false"/>
    <row r="5532" customFormat="false" ht="15.75" hidden="false" customHeight="false" outlineLevel="0" collapsed="false"/>
    <row r="5533" customFormat="false" ht="15.75" hidden="false" customHeight="false" outlineLevel="0" collapsed="false"/>
    <row r="5534" customFormat="false" ht="15.75" hidden="false" customHeight="false" outlineLevel="0" collapsed="false"/>
    <row r="5535" customFormat="false" ht="15.75" hidden="false" customHeight="false" outlineLevel="0" collapsed="false"/>
    <row r="5536" customFormat="false" ht="15.75" hidden="false" customHeight="false" outlineLevel="0" collapsed="false"/>
    <row r="5537" customFormat="false" ht="15.75" hidden="false" customHeight="false" outlineLevel="0" collapsed="false"/>
    <row r="5538" customFormat="false" ht="15.75" hidden="false" customHeight="false" outlineLevel="0" collapsed="false"/>
    <row r="5539" customFormat="false" ht="15.75" hidden="false" customHeight="false" outlineLevel="0" collapsed="false"/>
    <row r="5540" customFormat="false" ht="15.75" hidden="false" customHeight="false" outlineLevel="0" collapsed="false"/>
    <row r="5541" customFormat="false" ht="15.75" hidden="false" customHeight="false" outlineLevel="0" collapsed="false"/>
    <row r="5542" customFormat="false" ht="15.75" hidden="false" customHeight="false" outlineLevel="0" collapsed="false"/>
    <row r="5543" customFormat="false" ht="15.75" hidden="false" customHeight="false" outlineLevel="0" collapsed="false"/>
    <row r="5544" customFormat="false" ht="15.75" hidden="false" customHeight="false" outlineLevel="0" collapsed="false"/>
    <row r="5545" customFormat="false" ht="15.75" hidden="false" customHeight="false" outlineLevel="0" collapsed="false"/>
    <row r="5546" customFormat="false" ht="15.75" hidden="false" customHeight="false" outlineLevel="0" collapsed="false"/>
    <row r="5547" customFormat="false" ht="15.75" hidden="false" customHeight="false" outlineLevel="0" collapsed="false"/>
    <row r="5548" customFormat="false" ht="15.75" hidden="false" customHeight="false" outlineLevel="0" collapsed="false"/>
    <row r="5549" customFormat="false" ht="15.75" hidden="false" customHeight="false" outlineLevel="0" collapsed="false"/>
    <row r="5550" customFormat="false" ht="15.75" hidden="false" customHeight="false" outlineLevel="0" collapsed="false"/>
    <row r="5551" customFormat="false" ht="15.75" hidden="false" customHeight="false" outlineLevel="0" collapsed="false"/>
    <row r="5552" customFormat="false" ht="15.75" hidden="false" customHeight="false" outlineLevel="0" collapsed="false"/>
    <row r="5553" customFormat="false" ht="15.75" hidden="false" customHeight="false" outlineLevel="0" collapsed="false"/>
    <row r="5554" customFormat="false" ht="15.75" hidden="false" customHeight="false" outlineLevel="0" collapsed="false"/>
    <row r="5555" customFormat="false" ht="15.75" hidden="false" customHeight="false" outlineLevel="0" collapsed="false"/>
    <row r="5556" customFormat="false" ht="15.75" hidden="false" customHeight="false" outlineLevel="0" collapsed="false"/>
    <row r="5557" customFormat="false" ht="15.75" hidden="false" customHeight="false" outlineLevel="0" collapsed="false"/>
    <row r="5558" customFormat="false" ht="15.75" hidden="false" customHeight="false" outlineLevel="0" collapsed="false"/>
    <row r="5559" customFormat="false" ht="15.75" hidden="false" customHeight="false" outlineLevel="0" collapsed="false"/>
    <row r="5560" customFormat="false" ht="15.75" hidden="false" customHeight="false" outlineLevel="0" collapsed="false"/>
    <row r="5561" customFormat="false" ht="15.75" hidden="false" customHeight="false" outlineLevel="0" collapsed="false"/>
    <row r="5562" customFormat="false" ht="15.75" hidden="false" customHeight="false" outlineLevel="0" collapsed="false"/>
    <row r="5563" customFormat="false" ht="15.75" hidden="false" customHeight="false" outlineLevel="0" collapsed="false"/>
    <row r="5564" customFormat="false" ht="15.75" hidden="false" customHeight="false" outlineLevel="0" collapsed="false"/>
    <row r="5565" customFormat="false" ht="15.75" hidden="false" customHeight="false" outlineLevel="0" collapsed="false"/>
    <row r="5566" customFormat="false" ht="15.75" hidden="false" customHeight="false" outlineLevel="0" collapsed="false"/>
    <row r="5567" customFormat="false" ht="15.75" hidden="false" customHeight="false" outlineLevel="0" collapsed="false"/>
    <row r="5568" customFormat="false" ht="15.75" hidden="false" customHeight="false" outlineLevel="0" collapsed="false"/>
    <row r="5569" customFormat="false" ht="15.75" hidden="false" customHeight="false" outlineLevel="0" collapsed="false"/>
    <row r="5570" customFormat="false" ht="15.75" hidden="false" customHeight="false" outlineLevel="0" collapsed="false"/>
    <row r="5571" customFormat="false" ht="15.75" hidden="false" customHeight="false" outlineLevel="0" collapsed="false"/>
    <row r="5572" customFormat="false" ht="15.75" hidden="false" customHeight="false" outlineLevel="0" collapsed="false"/>
    <row r="5573" customFormat="false" ht="15.75" hidden="false" customHeight="false" outlineLevel="0" collapsed="false"/>
    <row r="5574" customFormat="false" ht="15.75" hidden="false" customHeight="false" outlineLevel="0" collapsed="false"/>
    <row r="5575" customFormat="false" ht="15.75" hidden="false" customHeight="false" outlineLevel="0" collapsed="false"/>
    <row r="5576" customFormat="false" ht="15.75" hidden="false" customHeight="false" outlineLevel="0" collapsed="false"/>
    <row r="5577" customFormat="false" ht="15.75" hidden="false" customHeight="false" outlineLevel="0" collapsed="false"/>
    <row r="5578" customFormat="false" ht="15.75" hidden="false" customHeight="false" outlineLevel="0" collapsed="false"/>
    <row r="5579" customFormat="false" ht="15.75" hidden="false" customHeight="false" outlineLevel="0" collapsed="false"/>
    <row r="5580" customFormat="false" ht="15.75" hidden="false" customHeight="false" outlineLevel="0" collapsed="false"/>
    <row r="5581" customFormat="false" ht="15.75" hidden="false" customHeight="false" outlineLevel="0" collapsed="false"/>
    <row r="5582" customFormat="false" ht="15.75" hidden="false" customHeight="false" outlineLevel="0" collapsed="false"/>
    <row r="5583" customFormat="false" ht="15.75" hidden="false" customHeight="false" outlineLevel="0" collapsed="false"/>
    <row r="5584" customFormat="false" ht="15.75" hidden="false" customHeight="false" outlineLevel="0" collapsed="false"/>
    <row r="5585" customFormat="false" ht="15.75" hidden="false" customHeight="false" outlineLevel="0" collapsed="false"/>
    <row r="5586" customFormat="false" ht="15.75" hidden="false" customHeight="false" outlineLevel="0" collapsed="false"/>
    <row r="5587" customFormat="false" ht="15.75" hidden="false" customHeight="false" outlineLevel="0" collapsed="false"/>
    <row r="5588" customFormat="false" ht="15.75" hidden="false" customHeight="false" outlineLevel="0" collapsed="false"/>
    <row r="5589" customFormat="false" ht="15.75" hidden="false" customHeight="false" outlineLevel="0" collapsed="false"/>
    <row r="5590" customFormat="false" ht="15.75" hidden="false" customHeight="false" outlineLevel="0" collapsed="false"/>
    <row r="5591" customFormat="false" ht="15.75" hidden="false" customHeight="false" outlineLevel="0" collapsed="false"/>
    <row r="5592" customFormat="false" ht="15.75" hidden="false" customHeight="false" outlineLevel="0" collapsed="false"/>
    <row r="5593" customFormat="false" ht="15.75" hidden="false" customHeight="false" outlineLevel="0" collapsed="false"/>
    <row r="5594" customFormat="false" ht="15.75" hidden="false" customHeight="false" outlineLevel="0" collapsed="false"/>
    <row r="5595" customFormat="false" ht="15.75" hidden="false" customHeight="false" outlineLevel="0" collapsed="false"/>
    <row r="5596" customFormat="false" ht="15.75" hidden="false" customHeight="false" outlineLevel="0" collapsed="false"/>
    <row r="5597" customFormat="false" ht="15.75" hidden="false" customHeight="false" outlineLevel="0" collapsed="false"/>
    <row r="5598" customFormat="false" ht="15.75" hidden="false" customHeight="false" outlineLevel="0" collapsed="false"/>
    <row r="5599" customFormat="false" ht="15.75" hidden="false" customHeight="false" outlineLevel="0" collapsed="false"/>
    <row r="5600" customFormat="false" ht="15.75" hidden="false" customHeight="false" outlineLevel="0" collapsed="false"/>
    <row r="5601" customFormat="false" ht="15.75" hidden="false" customHeight="false" outlineLevel="0" collapsed="false"/>
    <row r="5602" customFormat="false" ht="15.75" hidden="false" customHeight="false" outlineLevel="0" collapsed="false"/>
    <row r="5603" customFormat="false" ht="15.75" hidden="false" customHeight="false" outlineLevel="0" collapsed="false"/>
    <row r="5604" customFormat="false" ht="15.75" hidden="false" customHeight="false" outlineLevel="0" collapsed="false"/>
    <row r="5605" customFormat="false" ht="15.75" hidden="false" customHeight="false" outlineLevel="0" collapsed="false"/>
    <row r="5606" customFormat="false" ht="15.75" hidden="false" customHeight="false" outlineLevel="0" collapsed="false"/>
    <row r="5607" customFormat="false" ht="15.75" hidden="false" customHeight="false" outlineLevel="0" collapsed="false"/>
    <row r="5608" customFormat="false" ht="15.75" hidden="false" customHeight="false" outlineLevel="0" collapsed="false"/>
    <row r="5609" customFormat="false" ht="15.75" hidden="false" customHeight="false" outlineLevel="0" collapsed="false"/>
    <row r="5610" customFormat="false" ht="15.75" hidden="false" customHeight="false" outlineLevel="0" collapsed="false"/>
    <row r="5611" customFormat="false" ht="15.75" hidden="false" customHeight="false" outlineLevel="0" collapsed="false"/>
    <row r="5612" customFormat="false" ht="15.75" hidden="false" customHeight="false" outlineLevel="0" collapsed="false"/>
    <row r="5613" customFormat="false" ht="15.75" hidden="false" customHeight="false" outlineLevel="0" collapsed="false"/>
    <row r="5614" customFormat="false" ht="15.75" hidden="false" customHeight="false" outlineLevel="0" collapsed="false"/>
    <row r="5615" customFormat="false" ht="15.75" hidden="false" customHeight="false" outlineLevel="0" collapsed="false"/>
    <row r="5616" customFormat="false" ht="15.75" hidden="false" customHeight="false" outlineLevel="0" collapsed="false"/>
    <row r="5617" customFormat="false" ht="15.75" hidden="false" customHeight="false" outlineLevel="0" collapsed="false"/>
    <row r="5618" customFormat="false" ht="15.75" hidden="false" customHeight="false" outlineLevel="0" collapsed="false"/>
    <row r="5619" customFormat="false" ht="15.75" hidden="false" customHeight="false" outlineLevel="0" collapsed="false"/>
    <row r="5620" customFormat="false" ht="15.75" hidden="false" customHeight="false" outlineLevel="0" collapsed="false"/>
    <row r="5621" customFormat="false" ht="15.75" hidden="false" customHeight="false" outlineLevel="0" collapsed="false"/>
    <row r="5622" customFormat="false" ht="15.75" hidden="false" customHeight="false" outlineLevel="0" collapsed="false"/>
    <row r="5623" customFormat="false" ht="15.75" hidden="false" customHeight="false" outlineLevel="0" collapsed="false"/>
    <row r="5624" customFormat="false" ht="15.75" hidden="false" customHeight="false" outlineLevel="0" collapsed="false"/>
    <row r="5625" customFormat="false" ht="15.75" hidden="false" customHeight="false" outlineLevel="0" collapsed="false"/>
    <row r="5626" customFormat="false" ht="15.75" hidden="false" customHeight="false" outlineLevel="0" collapsed="false"/>
    <row r="5627" customFormat="false" ht="15.75" hidden="false" customHeight="false" outlineLevel="0" collapsed="false"/>
    <row r="5628" customFormat="false" ht="15.75" hidden="false" customHeight="false" outlineLevel="0" collapsed="false"/>
    <row r="5629" customFormat="false" ht="15.75" hidden="false" customHeight="false" outlineLevel="0" collapsed="false"/>
    <row r="5630" customFormat="false" ht="15.75" hidden="false" customHeight="false" outlineLevel="0" collapsed="false"/>
    <row r="5631" customFormat="false" ht="15.75" hidden="false" customHeight="false" outlineLevel="0" collapsed="false"/>
    <row r="5632" customFormat="false" ht="15.75" hidden="false" customHeight="false" outlineLevel="0" collapsed="false"/>
    <row r="5633" customFormat="false" ht="15.75" hidden="false" customHeight="false" outlineLevel="0" collapsed="false"/>
    <row r="5634" customFormat="false" ht="15.75" hidden="false" customHeight="false" outlineLevel="0" collapsed="false"/>
    <row r="5635" customFormat="false" ht="15.75" hidden="false" customHeight="false" outlineLevel="0" collapsed="false"/>
    <row r="5636" customFormat="false" ht="15.75" hidden="false" customHeight="false" outlineLevel="0" collapsed="false"/>
    <row r="5637" customFormat="false" ht="15.75" hidden="false" customHeight="false" outlineLevel="0" collapsed="false"/>
    <row r="5638" customFormat="false" ht="15.75" hidden="false" customHeight="false" outlineLevel="0" collapsed="false"/>
    <row r="5639" customFormat="false" ht="15.75" hidden="false" customHeight="false" outlineLevel="0" collapsed="false"/>
    <row r="5640" customFormat="false" ht="15.75" hidden="false" customHeight="false" outlineLevel="0" collapsed="false"/>
    <row r="5641" customFormat="false" ht="15.75" hidden="false" customHeight="false" outlineLevel="0" collapsed="false"/>
    <row r="5642" customFormat="false" ht="15.75" hidden="false" customHeight="false" outlineLevel="0" collapsed="false"/>
    <row r="5643" customFormat="false" ht="15.75" hidden="false" customHeight="false" outlineLevel="0" collapsed="false"/>
    <row r="5644" customFormat="false" ht="15.75" hidden="false" customHeight="false" outlineLevel="0" collapsed="false"/>
    <row r="5645" customFormat="false" ht="15.75" hidden="false" customHeight="false" outlineLevel="0" collapsed="false"/>
    <row r="5646" customFormat="false" ht="15.75" hidden="false" customHeight="false" outlineLevel="0" collapsed="false"/>
    <row r="5647" customFormat="false" ht="15.75" hidden="false" customHeight="false" outlineLevel="0" collapsed="false"/>
    <row r="5648" customFormat="false" ht="15.75" hidden="false" customHeight="false" outlineLevel="0" collapsed="false"/>
    <row r="5649" customFormat="false" ht="15.75" hidden="false" customHeight="false" outlineLevel="0" collapsed="false"/>
    <row r="5650" customFormat="false" ht="15.75" hidden="false" customHeight="false" outlineLevel="0" collapsed="false"/>
    <row r="5651" customFormat="false" ht="15.75" hidden="false" customHeight="false" outlineLevel="0" collapsed="false"/>
    <row r="5652" customFormat="false" ht="15.75" hidden="false" customHeight="false" outlineLevel="0" collapsed="false"/>
    <row r="5653" customFormat="false" ht="15.75" hidden="false" customHeight="false" outlineLevel="0" collapsed="false"/>
    <row r="5654" customFormat="false" ht="15.75" hidden="false" customHeight="false" outlineLevel="0" collapsed="false"/>
    <row r="5655" customFormat="false" ht="15.75" hidden="false" customHeight="false" outlineLevel="0" collapsed="false"/>
    <row r="5656" customFormat="false" ht="15.75" hidden="false" customHeight="false" outlineLevel="0" collapsed="false"/>
    <row r="5657" customFormat="false" ht="15.75" hidden="false" customHeight="false" outlineLevel="0" collapsed="false"/>
    <row r="5658" customFormat="false" ht="15.75" hidden="false" customHeight="false" outlineLevel="0" collapsed="false"/>
    <row r="5659" customFormat="false" ht="15.75" hidden="false" customHeight="false" outlineLevel="0" collapsed="false"/>
    <row r="5660" customFormat="false" ht="15.75" hidden="false" customHeight="false" outlineLevel="0" collapsed="false"/>
    <row r="5661" customFormat="false" ht="15.75" hidden="false" customHeight="false" outlineLevel="0" collapsed="false"/>
    <row r="5662" customFormat="false" ht="15.75" hidden="false" customHeight="false" outlineLevel="0" collapsed="false"/>
    <row r="5663" customFormat="false" ht="15.75" hidden="false" customHeight="false" outlineLevel="0" collapsed="false"/>
    <row r="5664" customFormat="false" ht="15.75" hidden="false" customHeight="false" outlineLevel="0" collapsed="false"/>
    <row r="5665" customFormat="false" ht="15.75" hidden="false" customHeight="false" outlineLevel="0" collapsed="false"/>
    <row r="5666" customFormat="false" ht="15.75" hidden="false" customHeight="false" outlineLevel="0" collapsed="false"/>
    <row r="5667" customFormat="false" ht="15.75" hidden="false" customHeight="false" outlineLevel="0" collapsed="false"/>
    <row r="5668" customFormat="false" ht="15.75" hidden="false" customHeight="false" outlineLevel="0" collapsed="false"/>
    <row r="5669" customFormat="false" ht="15.75" hidden="false" customHeight="false" outlineLevel="0" collapsed="false"/>
    <row r="5670" customFormat="false" ht="15.75" hidden="false" customHeight="false" outlineLevel="0" collapsed="false"/>
    <row r="5671" customFormat="false" ht="15.75" hidden="false" customHeight="false" outlineLevel="0" collapsed="false"/>
    <row r="5672" customFormat="false" ht="15.75" hidden="false" customHeight="false" outlineLevel="0" collapsed="false"/>
    <row r="5673" customFormat="false" ht="15.75" hidden="false" customHeight="false" outlineLevel="0" collapsed="false"/>
    <row r="5674" customFormat="false" ht="15.75" hidden="false" customHeight="false" outlineLevel="0" collapsed="false"/>
    <row r="5675" customFormat="false" ht="15.75" hidden="false" customHeight="false" outlineLevel="0" collapsed="false"/>
    <row r="5676" customFormat="false" ht="15.75" hidden="false" customHeight="false" outlineLevel="0" collapsed="false"/>
    <row r="5677" customFormat="false" ht="15.75" hidden="false" customHeight="false" outlineLevel="0" collapsed="false"/>
    <row r="5678" customFormat="false" ht="15.75" hidden="false" customHeight="false" outlineLevel="0" collapsed="false"/>
    <row r="5679" customFormat="false" ht="15.75" hidden="false" customHeight="false" outlineLevel="0" collapsed="false"/>
    <row r="5680" customFormat="false" ht="15.75" hidden="false" customHeight="false" outlineLevel="0" collapsed="false"/>
    <row r="5681" customFormat="false" ht="15.75" hidden="false" customHeight="false" outlineLevel="0" collapsed="false"/>
    <row r="5682" customFormat="false" ht="15.75" hidden="false" customHeight="false" outlineLevel="0" collapsed="false"/>
    <row r="5683" customFormat="false" ht="15.75" hidden="false" customHeight="false" outlineLevel="0" collapsed="false"/>
    <row r="5684" customFormat="false" ht="15.75" hidden="false" customHeight="false" outlineLevel="0" collapsed="false"/>
    <row r="5685" customFormat="false" ht="15.75" hidden="false" customHeight="false" outlineLevel="0" collapsed="false"/>
    <row r="5686" customFormat="false" ht="15.75" hidden="false" customHeight="false" outlineLevel="0" collapsed="false"/>
    <row r="5687" customFormat="false" ht="15.75" hidden="false" customHeight="false" outlineLevel="0" collapsed="false"/>
    <row r="5688" customFormat="false" ht="15.75" hidden="false" customHeight="false" outlineLevel="0" collapsed="false"/>
    <row r="5689" customFormat="false" ht="15.75" hidden="false" customHeight="false" outlineLevel="0" collapsed="false"/>
    <row r="5690" customFormat="false" ht="15.75" hidden="false" customHeight="false" outlineLevel="0" collapsed="false"/>
    <row r="5691" customFormat="false" ht="15.75" hidden="false" customHeight="false" outlineLevel="0" collapsed="false"/>
    <row r="5692" customFormat="false" ht="15.75" hidden="false" customHeight="false" outlineLevel="0" collapsed="false"/>
    <row r="5693" customFormat="false" ht="15.75" hidden="false" customHeight="false" outlineLevel="0" collapsed="false"/>
    <row r="5694" customFormat="false" ht="15.75" hidden="false" customHeight="false" outlineLevel="0" collapsed="false"/>
    <row r="5695" customFormat="false" ht="15.75" hidden="false" customHeight="false" outlineLevel="0" collapsed="false"/>
    <row r="5696" customFormat="false" ht="15.75" hidden="false" customHeight="false" outlineLevel="0" collapsed="false"/>
    <row r="5697" customFormat="false" ht="15.75" hidden="false" customHeight="false" outlineLevel="0" collapsed="false"/>
    <row r="5698" customFormat="false" ht="15.75" hidden="false" customHeight="false" outlineLevel="0" collapsed="false"/>
    <row r="5699" customFormat="false" ht="15.75" hidden="false" customHeight="false" outlineLevel="0" collapsed="false"/>
    <row r="5700" customFormat="false" ht="15.75" hidden="false" customHeight="false" outlineLevel="0" collapsed="false"/>
    <row r="5701" customFormat="false" ht="15.75" hidden="false" customHeight="false" outlineLevel="0" collapsed="false"/>
    <row r="5702" customFormat="false" ht="15.75" hidden="false" customHeight="false" outlineLevel="0" collapsed="false"/>
    <row r="5703" customFormat="false" ht="15.75" hidden="false" customHeight="false" outlineLevel="0" collapsed="false"/>
    <row r="5704" customFormat="false" ht="15.75" hidden="false" customHeight="false" outlineLevel="0" collapsed="false"/>
    <row r="5705" customFormat="false" ht="15.75" hidden="false" customHeight="false" outlineLevel="0" collapsed="false"/>
    <row r="5706" customFormat="false" ht="15.75" hidden="false" customHeight="false" outlineLevel="0" collapsed="false"/>
    <row r="5707" customFormat="false" ht="15.75" hidden="false" customHeight="false" outlineLevel="0" collapsed="false"/>
    <row r="5708" customFormat="false" ht="15.75" hidden="false" customHeight="false" outlineLevel="0" collapsed="false"/>
    <row r="5709" customFormat="false" ht="15.75" hidden="false" customHeight="false" outlineLevel="0" collapsed="false"/>
    <row r="5710" customFormat="false" ht="15.75" hidden="false" customHeight="false" outlineLevel="0" collapsed="false"/>
    <row r="5711" customFormat="false" ht="15.75" hidden="false" customHeight="false" outlineLevel="0" collapsed="false"/>
    <row r="5712" customFormat="false" ht="15.75" hidden="false" customHeight="false" outlineLevel="0" collapsed="false"/>
    <row r="5713" customFormat="false" ht="15.75" hidden="false" customHeight="false" outlineLevel="0" collapsed="false"/>
    <row r="5714" customFormat="false" ht="15.75" hidden="false" customHeight="false" outlineLevel="0" collapsed="false"/>
    <row r="5715" customFormat="false" ht="15.75" hidden="false" customHeight="false" outlineLevel="0" collapsed="false"/>
    <row r="5716" customFormat="false" ht="15.75" hidden="false" customHeight="false" outlineLevel="0" collapsed="false"/>
    <row r="5717" customFormat="false" ht="15.75" hidden="false" customHeight="false" outlineLevel="0" collapsed="false"/>
    <row r="5718" customFormat="false" ht="15.75" hidden="false" customHeight="false" outlineLevel="0" collapsed="false"/>
    <row r="5719" customFormat="false" ht="15.75" hidden="false" customHeight="false" outlineLevel="0" collapsed="false"/>
    <row r="5720" customFormat="false" ht="15.75" hidden="false" customHeight="false" outlineLevel="0" collapsed="false"/>
    <row r="5721" customFormat="false" ht="15.75" hidden="false" customHeight="false" outlineLevel="0" collapsed="false"/>
    <row r="5722" customFormat="false" ht="15.75" hidden="false" customHeight="false" outlineLevel="0" collapsed="false"/>
    <row r="5723" customFormat="false" ht="15.75" hidden="false" customHeight="false" outlineLevel="0" collapsed="false"/>
    <row r="5724" customFormat="false" ht="15.75" hidden="false" customHeight="false" outlineLevel="0" collapsed="false"/>
    <row r="5725" customFormat="false" ht="15.75" hidden="false" customHeight="false" outlineLevel="0" collapsed="false"/>
    <row r="5726" customFormat="false" ht="15.75" hidden="false" customHeight="false" outlineLevel="0" collapsed="false"/>
    <row r="5727" customFormat="false" ht="15.75" hidden="false" customHeight="false" outlineLevel="0" collapsed="false"/>
    <row r="5728" customFormat="false" ht="15.75" hidden="false" customHeight="false" outlineLevel="0" collapsed="false"/>
    <row r="5729" customFormat="false" ht="15.75" hidden="false" customHeight="false" outlineLevel="0" collapsed="false"/>
    <row r="5730" customFormat="false" ht="15.75" hidden="false" customHeight="false" outlineLevel="0" collapsed="false"/>
    <row r="5731" customFormat="false" ht="15.75" hidden="false" customHeight="false" outlineLevel="0" collapsed="false"/>
    <row r="5732" customFormat="false" ht="15.75" hidden="false" customHeight="false" outlineLevel="0" collapsed="false"/>
    <row r="5733" customFormat="false" ht="15.75" hidden="false" customHeight="false" outlineLevel="0" collapsed="false"/>
    <row r="5734" customFormat="false" ht="15.75" hidden="false" customHeight="false" outlineLevel="0" collapsed="false"/>
    <row r="5735" customFormat="false" ht="15.75" hidden="false" customHeight="false" outlineLevel="0" collapsed="false"/>
    <row r="5736" customFormat="false" ht="15.75" hidden="false" customHeight="false" outlineLevel="0" collapsed="false"/>
    <row r="5737" customFormat="false" ht="15.75" hidden="false" customHeight="false" outlineLevel="0" collapsed="false"/>
    <row r="5738" customFormat="false" ht="15.75" hidden="false" customHeight="false" outlineLevel="0" collapsed="false"/>
    <row r="5739" customFormat="false" ht="15.75" hidden="false" customHeight="false" outlineLevel="0" collapsed="false"/>
    <row r="5740" customFormat="false" ht="15.75" hidden="false" customHeight="false" outlineLevel="0" collapsed="false"/>
    <row r="5741" customFormat="false" ht="15.75" hidden="false" customHeight="false" outlineLevel="0" collapsed="false"/>
    <row r="5742" customFormat="false" ht="15.75" hidden="false" customHeight="false" outlineLevel="0" collapsed="false"/>
    <row r="5743" customFormat="false" ht="15.75" hidden="false" customHeight="false" outlineLevel="0" collapsed="false"/>
    <row r="5744" customFormat="false" ht="15.75" hidden="false" customHeight="false" outlineLevel="0" collapsed="false"/>
    <row r="5745" customFormat="false" ht="15.75" hidden="false" customHeight="false" outlineLevel="0" collapsed="false"/>
    <row r="5746" customFormat="false" ht="15.75" hidden="false" customHeight="false" outlineLevel="0" collapsed="false"/>
    <row r="5747" customFormat="false" ht="15.75" hidden="false" customHeight="false" outlineLevel="0" collapsed="false"/>
    <row r="5748" customFormat="false" ht="15.75" hidden="false" customHeight="false" outlineLevel="0" collapsed="false"/>
    <row r="5749" customFormat="false" ht="15.75" hidden="false" customHeight="false" outlineLevel="0" collapsed="false"/>
    <row r="5750" customFormat="false" ht="15.75" hidden="false" customHeight="false" outlineLevel="0" collapsed="false"/>
    <row r="5751" customFormat="false" ht="15.75" hidden="false" customHeight="false" outlineLevel="0" collapsed="false"/>
    <row r="5752" customFormat="false" ht="15.75" hidden="false" customHeight="false" outlineLevel="0" collapsed="false"/>
    <row r="5753" customFormat="false" ht="15.75" hidden="false" customHeight="false" outlineLevel="0" collapsed="false"/>
    <row r="5754" customFormat="false" ht="15.75" hidden="false" customHeight="false" outlineLevel="0" collapsed="false"/>
    <row r="5755" customFormat="false" ht="15.75" hidden="false" customHeight="false" outlineLevel="0" collapsed="false"/>
    <row r="5756" customFormat="false" ht="15.75" hidden="false" customHeight="false" outlineLevel="0" collapsed="false"/>
    <row r="5757" customFormat="false" ht="15.75" hidden="false" customHeight="false" outlineLevel="0" collapsed="false"/>
    <row r="5758" customFormat="false" ht="15.75" hidden="false" customHeight="false" outlineLevel="0" collapsed="false"/>
    <row r="5759" customFormat="false" ht="15.75" hidden="false" customHeight="false" outlineLevel="0" collapsed="false"/>
    <row r="5760" customFormat="false" ht="15.75" hidden="false" customHeight="false" outlineLevel="0" collapsed="false"/>
    <row r="5761" customFormat="false" ht="15.75" hidden="false" customHeight="false" outlineLevel="0" collapsed="false"/>
    <row r="5762" customFormat="false" ht="15.75" hidden="false" customHeight="false" outlineLevel="0" collapsed="false"/>
    <row r="5763" customFormat="false" ht="15.75" hidden="false" customHeight="false" outlineLevel="0" collapsed="false"/>
    <row r="5764" customFormat="false" ht="15.75" hidden="false" customHeight="false" outlineLevel="0" collapsed="false"/>
    <row r="5765" customFormat="false" ht="15.75" hidden="false" customHeight="false" outlineLevel="0" collapsed="false"/>
    <row r="5766" customFormat="false" ht="15.75" hidden="false" customHeight="false" outlineLevel="0" collapsed="false"/>
    <row r="5767" customFormat="false" ht="15.75" hidden="false" customHeight="false" outlineLevel="0" collapsed="false"/>
    <row r="5768" customFormat="false" ht="15.75" hidden="false" customHeight="false" outlineLevel="0" collapsed="false"/>
    <row r="5769" customFormat="false" ht="15.75" hidden="false" customHeight="false" outlineLevel="0" collapsed="false"/>
    <row r="5770" customFormat="false" ht="15.75" hidden="false" customHeight="false" outlineLevel="0" collapsed="false"/>
    <row r="5771" customFormat="false" ht="15.75" hidden="false" customHeight="false" outlineLevel="0" collapsed="false"/>
    <row r="5772" customFormat="false" ht="15.75" hidden="false" customHeight="false" outlineLevel="0" collapsed="false"/>
    <row r="5773" customFormat="false" ht="15.75" hidden="false" customHeight="false" outlineLevel="0" collapsed="false"/>
    <row r="5774" customFormat="false" ht="15.75" hidden="false" customHeight="false" outlineLevel="0" collapsed="false"/>
    <row r="5775" customFormat="false" ht="15.75" hidden="false" customHeight="false" outlineLevel="0" collapsed="false"/>
    <row r="5776" customFormat="false" ht="15.75" hidden="false" customHeight="false" outlineLevel="0" collapsed="false"/>
    <row r="5777" customFormat="false" ht="15.75" hidden="false" customHeight="false" outlineLevel="0" collapsed="false"/>
    <row r="5778" customFormat="false" ht="15.75" hidden="false" customHeight="false" outlineLevel="0" collapsed="false"/>
    <row r="5779" customFormat="false" ht="15.75" hidden="false" customHeight="false" outlineLevel="0" collapsed="false"/>
    <row r="5780" customFormat="false" ht="15.75" hidden="false" customHeight="false" outlineLevel="0" collapsed="false"/>
    <row r="5781" customFormat="false" ht="15.75" hidden="false" customHeight="false" outlineLevel="0" collapsed="false"/>
    <row r="5782" customFormat="false" ht="15.75" hidden="false" customHeight="false" outlineLevel="0" collapsed="false"/>
    <row r="5783" customFormat="false" ht="15.75" hidden="false" customHeight="false" outlineLevel="0" collapsed="false"/>
    <row r="5784" customFormat="false" ht="15.75" hidden="false" customHeight="false" outlineLevel="0" collapsed="false"/>
    <row r="5785" customFormat="false" ht="15.75" hidden="false" customHeight="false" outlineLevel="0" collapsed="false"/>
    <row r="5786" customFormat="false" ht="15.75" hidden="false" customHeight="false" outlineLevel="0" collapsed="false"/>
    <row r="5787" customFormat="false" ht="15.75" hidden="false" customHeight="false" outlineLevel="0" collapsed="false"/>
    <row r="5788" customFormat="false" ht="15.75" hidden="false" customHeight="false" outlineLevel="0" collapsed="false"/>
    <row r="5789" customFormat="false" ht="15.75" hidden="false" customHeight="false" outlineLevel="0" collapsed="false"/>
    <row r="5790" customFormat="false" ht="15.75" hidden="false" customHeight="false" outlineLevel="0" collapsed="false"/>
    <row r="5791" customFormat="false" ht="15.75" hidden="false" customHeight="false" outlineLevel="0" collapsed="false"/>
    <row r="5792" customFormat="false" ht="15.75" hidden="false" customHeight="false" outlineLevel="0" collapsed="false"/>
    <row r="5793" customFormat="false" ht="15.75" hidden="false" customHeight="false" outlineLevel="0" collapsed="false"/>
    <row r="5794" customFormat="false" ht="15.75" hidden="false" customHeight="false" outlineLevel="0" collapsed="false"/>
    <row r="5795" customFormat="false" ht="15.75" hidden="false" customHeight="false" outlineLevel="0" collapsed="false"/>
    <row r="5796" customFormat="false" ht="15.75" hidden="false" customHeight="false" outlineLevel="0" collapsed="false"/>
    <row r="5797" customFormat="false" ht="15.75" hidden="false" customHeight="false" outlineLevel="0" collapsed="false"/>
    <row r="5798" customFormat="false" ht="15.75" hidden="false" customHeight="false" outlineLevel="0" collapsed="false"/>
    <row r="5799" customFormat="false" ht="15.75" hidden="false" customHeight="false" outlineLevel="0" collapsed="false"/>
    <row r="5800" customFormat="false" ht="15.75" hidden="false" customHeight="false" outlineLevel="0" collapsed="false"/>
    <row r="5801" customFormat="false" ht="15.75" hidden="false" customHeight="false" outlineLevel="0" collapsed="false"/>
    <row r="5802" customFormat="false" ht="15.75" hidden="false" customHeight="false" outlineLevel="0" collapsed="false"/>
    <row r="5803" customFormat="false" ht="15.75" hidden="false" customHeight="false" outlineLevel="0" collapsed="false"/>
    <row r="5804" customFormat="false" ht="15.75" hidden="false" customHeight="false" outlineLevel="0" collapsed="false"/>
    <row r="5805" customFormat="false" ht="15.75" hidden="false" customHeight="false" outlineLevel="0" collapsed="false"/>
    <row r="5806" customFormat="false" ht="15.75" hidden="false" customHeight="false" outlineLevel="0" collapsed="false"/>
    <row r="5807" customFormat="false" ht="15.75" hidden="false" customHeight="false" outlineLevel="0" collapsed="false"/>
    <row r="5808" customFormat="false" ht="15.75" hidden="false" customHeight="false" outlineLevel="0" collapsed="false"/>
    <row r="5809" customFormat="false" ht="15.75" hidden="false" customHeight="false" outlineLevel="0" collapsed="false"/>
    <row r="5810" customFormat="false" ht="15.75" hidden="false" customHeight="false" outlineLevel="0" collapsed="false"/>
    <row r="5811" customFormat="false" ht="15.75" hidden="false" customHeight="false" outlineLevel="0" collapsed="false"/>
    <row r="5812" customFormat="false" ht="15.75" hidden="false" customHeight="false" outlineLevel="0" collapsed="false"/>
    <row r="5813" customFormat="false" ht="15.75" hidden="false" customHeight="false" outlineLevel="0" collapsed="false"/>
    <row r="5814" customFormat="false" ht="15.75" hidden="false" customHeight="false" outlineLevel="0" collapsed="false"/>
    <row r="5815" customFormat="false" ht="15.75" hidden="false" customHeight="false" outlineLevel="0" collapsed="false"/>
    <row r="5816" customFormat="false" ht="15.75" hidden="false" customHeight="false" outlineLevel="0" collapsed="false"/>
    <row r="5817" customFormat="false" ht="15.75" hidden="false" customHeight="false" outlineLevel="0" collapsed="false"/>
    <row r="5818" customFormat="false" ht="15.75" hidden="false" customHeight="false" outlineLevel="0" collapsed="false"/>
    <row r="5819" customFormat="false" ht="15.75" hidden="false" customHeight="false" outlineLevel="0" collapsed="false"/>
    <row r="5820" customFormat="false" ht="15.75" hidden="false" customHeight="false" outlineLevel="0" collapsed="false"/>
    <row r="5821" customFormat="false" ht="15.75" hidden="false" customHeight="false" outlineLevel="0" collapsed="false"/>
    <row r="5822" customFormat="false" ht="15.75" hidden="false" customHeight="false" outlineLevel="0" collapsed="false"/>
    <row r="5823" customFormat="false" ht="15.75" hidden="false" customHeight="false" outlineLevel="0" collapsed="false"/>
    <row r="5824" customFormat="false" ht="15.75" hidden="false" customHeight="false" outlineLevel="0" collapsed="false"/>
    <row r="5825" customFormat="false" ht="15.75" hidden="false" customHeight="false" outlineLevel="0" collapsed="false"/>
    <row r="5826" customFormat="false" ht="15.75" hidden="false" customHeight="false" outlineLevel="0" collapsed="false"/>
    <row r="5827" customFormat="false" ht="15.75" hidden="false" customHeight="false" outlineLevel="0" collapsed="false"/>
    <row r="5828" customFormat="false" ht="15.75" hidden="false" customHeight="false" outlineLevel="0" collapsed="false"/>
    <row r="5829" customFormat="false" ht="15.75" hidden="false" customHeight="false" outlineLevel="0" collapsed="false"/>
    <row r="5830" customFormat="false" ht="15.75" hidden="false" customHeight="false" outlineLevel="0" collapsed="false"/>
    <row r="5831" customFormat="false" ht="15.75" hidden="false" customHeight="false" outlineLevel="0" collapsed="false"/>
    <row r="5832" customFormat="false" ht="15.75" hidden="false" customHeight="false" outlineLevel="0" collapsed="false"/>
    <row r="5833" customFormat="false" ht="15.75" hidden="false" customHeight="false" outlineLevel="0" collapsed="false"/>
    <row r="5834" customFormat="false" ht="15.75" hidden="false" customHeight="false" outlineLevel="0" collapsed="false"/>
    <row r="5835" customFormat="false" ht="15.75" hidden="false" customHeight="false" outlineLevel="0" collapsed="false"/>
    <row r="5836" customFormat="false" ht="15.75" hidden="false" customHeight="false" outlineLevel="0" collapsed="false"/>
    <row r="5837" customFormat="false" ht="15.75" hidden="false" customHeight="false" outlineLevel="0" collapsed="false"/>
    <row r="5838" customFormat="false" ht="15.75" hidden="false" customHeight="false" outlineLevel="0" collapsed="false"/>
    <row r="5839" customFormat="false" ht="15.75" hidden="false" customHeight="false" outlineLevel="0" collapsed="false"/>
    <row r="5840" customFormat="false" ht="15.75" hidden="false" customHeight="false" outlineLevel="0" collapsed="false"/>
    <row r="5841" customFormat="false" ht="15.75" hidden="false" customHeight="false" outlineLevel="0" collapsed="false"/>
    <row r="5842" customFormat="false" ht="15.75" hidden="false" customHeight="false" outlineLevel="0" collapsed="false"/>
    <row r="5843" customFormat="false" ht="15.75" hidden="false" customHeight="false" outlineLevel="0" collapsed="false"/>
    <row r="5844" customFormat="false" ht="15.75" hidden="false" customHeight="false" outlineLevel="0" collapsed="false"/>
    <row r="5845" customFormat="false" ht="15.75" hidden="false" customHeight="false" outlineLevel="0" collapsed="false"/>
    <row r="5846" customFormat="false" ht="15.75" hidden="false" customHeight="false" outlineLevel="0" collapsed="false"/>
    <row r="5847" customFormat="false" ht="15.75" hidden="false" customHeight="false" outlineLevel="0" collapsed="false"/>
    <row r="5848" customFormat="false" ht="15.75" hidden="false" customHeight="false" outlineLevel="0" collapsed="false"/>
    <row r="5849" customFormat="false" ht="15.75" hidden="false" customHeight="false" outlineLevel="0" collapsed="false"/>
    <row r="5850" customFormat="false" ht="15.75" hidden="false" customHeight="false" outlineLevel="0" collapsed="false"/>
    <row r="5851" customFormat="false" ht="15.75" hidden="false" customHeight="false" outlineLevel="0" collapsed="false"/>
    <row r="5852" customFormat="false" ht="15.75" hidden="false" customHeight="false" outlineLevel="0" collapsed="false"/>
    <row r="5853" customFormat="false" ht="15.75" hidden="false" customHeight="false" outlineLevel="0" collapsed="false"/>
    <row r="5854" customFormat="false" ht="15.75" hidden="false" customHeight="false" outlineLevel="0" collapsed="false"/>
    <row r="5855" customFormat="false" ht="15.75" hidden="false" customHeight="false" outlineLevel="0" collapsed="false"/>
    <row r="5856" customFormat="false" ht="15.75" hidden="false" customHeight="false" outlineLevel="0" collapsed="false"/>
    <row r="5857" customFormat="false" ht="15.75" hidden="false" customHeight="false" outlineLevel="0" collapsed="false"/>
    <row r="5858" customFormat="false" ht="15.75" hidden="false" customHeight="false" outlineLevel="0" collapsed="false"/>
    <row r="5859" customFormat="false" ht="15.75" hidden="false" customHeight="false" outlineLevel="0" collapsed="false"/>
    <row r="5860" customFormat="false" ht="15.75" hidden="false" customHeight="false" outlineLevel="0" collapsed="false"/>
    <row r="5861" customFormat="false" ht="15.75" hidden="false" customHeight="false" outlineLevel="0" collapsed="false"/>
    <row r="5862" customFormat="false" ht="15.75" hidden="false" customHeight="false" outlineLevel="0" collapsed="false"/>
    <row r="5863" customFormat="false" ht="15.75" hidden="false" customHeight="false" outlineLevel="0" collapsed="false"/>
    <row r="5864" customFormat="false" ht="15.75" hidden="false" customHeight="false" outlineLevel="0" collapsed="false"/>
    <row r="5865" customFormat="false" ht="15.75" hidden="false" customHeight="false" outlineLevel="0" collapsed="false"/>
    <row r="5866" customFormat="false" ht="15.75" hidden="false" customHeight="false" outlineLevel="0" collapsed="false"/>
    <row r="5867" customFormat="false" ht="15.75" hidden="false" customHeight="false" outlineLevel="0" collapsed="false"/>
    <row r="5868" customFormat="false" ht="15.75" hidden="false" customHeight="false" outlineLevel="0" collapsed="false"/>
    <row r="5869" customFormat="false" ht="15.75" hidden="false" customHeight="false" outlineLevel="0" collapsed="false"/>
    <row r="5870" customFormat="false" ht="15.75" hidden="false" customHeight="false" outlineLevel="0" collapsed="false"/>
    <row r="5871" customFormat="false" ht="15.75" hidden="false" customHeight="false" outlineLevel="0" collapsed="false"/>
    <row r="5872" customFormat="false" ht="15.75" hidden="false" customHeight="false" outlineLevel="0" collapsed="false"/>
    <row r="5873" customFormat="false" ht="15.75" hidden="false" customHeight="false" outlineLevel="0" collapsed="false"/>
    <row r="5874" customFormat="false" ht="15.75" hidden="false" customHeight="false" outlineLevel="0" collapsed="false"/>
    <row r="5875" customFormat="false" ht="15.75" hidden="false" customHeight="false" outlineLevel="0" collapsed="false"/>
    <row r="5876" customFormat="false" ht="15.75" hidden="false" customHeight="false" outlineLevel="0" collapsed="false"/>
    <row r="5877" customFormat="false" ht="15.75" hidden="false" customHeight="false" outlineLevel="0" collapsed="false"/>
    <row r="5878" customFormat="false" ht="15.75" hidden="false" customHeight="false" outlineLevel="0" collapsed="false"/>
    <row r="5879" customFormat="false" ht="15.75" hidden="false" customHeight="false" outlineLevel="0" collapsed="false"/>
    <row r="5880" customFormat="false" ht="15.75" hidden="false" customHeight="false" outlineLevel="0" collapsed="false"/>
    <row r="5881" customFormat="false" ht="15.75" hidden="false" customHeight="false" outlineLevel="0" collapsed="false"/>
    <row r="5882" customFormat="false" ht="15.75" hidden="false" customHeight="false" outlineLevel="0" collapsed="false"/>
    <row r="5883" customFormat="false" ht="15.75" hidden="false" customHeight="false" outlineLevel="0" collapsed="false"/>
    <row r="5884" customFormat="false" ht="15.75" hidden="false" customHeight="false" outlineLevel="0" collapsed="false"/>
    <row r="5885" customFormat="false" ht="15.75" hidden="false" customHeight="false" outlineLevel="0" collapsed="false"/>
    <row r="5886" customFormat="false" ht="15.75" hidden="false" customHeight="false" outlineLevel="0" collapsed="false"/>
    <row r="5887" customFormat="false" ht="15.75" hidden="false" customHeight="false" outlineLevel="0" collapsed="false"/>
    <row r="5888" customFormat="false" ht="15.75" hidden="false" customHeight="false" outlineLevel="0" collapsed="false"/>
    <row r="5889" customFormat="false" ht="15.75" hidden="false" customHeight="false" outlineLevel="0" collapsed="false"/>
    <row r="5890" customFormat="false" ht="15.75" hidden="false" customHeight="false" outlineLevel="0" collapsed="false"/>
    <row r="5891" customFormat="false" ht="15.75" hidden="false" customHeight="false" outlineLevel="0" collapsed="false"/>
    <row r="5892" customFormat="false" ht="15.75" hidden="false" customHeight="false" outlineLevel="0" collapsed="false"/>
    <row r="5893" customFormat="false" ht="15.75" hidden="false" customHeight="false" outlineLevel="0" collapsed="false"/>
    <row r="5894" customFormat="false" ht="15.75" hidden="false" customHeight="false" outlineLevel="0" collapsed="false"/>
    <row r="5895" customFormat="false" ht="15.75" hidden="false" customHeight="false" outlineLevel="0" collapsed="false"/>
    <row r="5896" customFormat="false" ht="15.75" hidden="false" customHeight="false" outlineLevel="0" collapsed="false"/>
    <row r="5897" customFormat="false" ht="15.75" hidden="false" customHeight="false" outlineLevel="0" collapsed="false"/>
    <row r="5898" customFormat="false" ht="15.75" hidden="false" customHeight="false" outlineLevel="0" collapsed="false"/>
    <row r="5899" customFormat="false" ht="15.75" hidden="false" customHeight="false" outlineLevel="0" collapsed="false"/>
    <row r="5900" customFormat="false" ht="15.75" hidden="false" customHeight="false" outlineLevel="0" collapsed="false"/>
    <row r="5901" customFormat="false" ht="15.75" hidden="false" customHeight="false" outlineLevel="0" collapsed="false"/>
    <row r="5902" customFormat="false" ht="15.75" hidden="false" customHeight="false" outlineLevel="0" collapsed="false"/>
    <row r="5903" customFormat="false" ht="15.75" hidden="false" customHeight="false" outlineLevel="0" collapsed="false"/>
    <row r="5904" customFormat="false" ht="15.75" hidden="false" customHeight="false" outlineLevel="0" collapsed="false"/>
    <row r="5905" customFormat="false" ht="15.75" hidden="false" customHeight="false" outlineLevel="0" collapsed="false"/>
    <row r="5906" customFormat="false" ht="15.75" hidden="false" customHeight="false" outlineLevel="0" collapsed="false"/>
    <row r="5907" customFormat="false" ht="15.75" hidden="false" customHeight="false" outlineLevel="0" collapsed="false"/>
    <row r="5908" customFormat="false" ht="15.75" hidden="false" customHeight="false" outlineLevel="0" collapsed="false"/>
    <row r="5909" customFormat="false" ht="15.75" hidden="false" customHeight="false" outlineLevel="0" collapsed="false"/>
    <row r="5910" customFormat="false" ht="15.75" hidden="false" customHeight="false" outlineLevel="0" collapsed="false"/>
    <row r="5911" customFormat="false" ht="15.75" hidden="false" customHeight="false" outlineLevel="0" collapsed="false"/>
    <row r="5912" customFormat="false" ht="15.75" hidden="false" customHeight="false" outlineLevel="0" collapsed="false"/>
    <row r="5913" customFormat="false" ht="15.75" hidden="false" customHeight="false" outlineLevel="0" collapsed="false"/>
    <row r="5914" customFormat="false" ht="15.75" hidden="false" customHeight="false" outlineLevel="0" collapsed="false"/>
    <row r="5915" customFormat="false" ht="15.75" hidden="false" customHeight="false" outlineLevel="0" collapsed="false"/>
    <row r="5916" customFormat="false" ht="15.75" hidden="false" customHeight="false" outlineLevel="0" collapsed="false"/>
    <row r="5917" customFormat="false" ht="15.75" hidden="false" customHeight="false" outlineLevel="0" collapsed="false"/>
    <row r="5918" customFormat="false" ht="15.75" hidden="false" customHeight="false" outlineLevel="0" collapsed="false"/>
    <row r="5919" customFormat="false" ht="15.75" hidden="false" customHeight="false" outlineLevel="0" collapsed="false"/>
    <row r="5920" customFormat="false" ht="15.75" hidden="false" customHeight="false" outlineLevel="0" collapsed="false"/>
    <row r="5921" customFormat="false" ht="15.75" hidden="false" customHeight="false" outlineLevel="0" collapsed="false"/>
    <row r="5922" customFormat="false" ht="15.75" hidden="false" customHeight="false" outlineLevel="0" collapsed="false"/>
    <row r="5923" customFormat="false" ht="15.75" hidden="false" customHeight="false" outlineLevel="0" collapsed="false"/>
    <row r="5924" customFormat="false" ht="15.75" hidden="false" customHeight="false" outlineLevel="0" collapsed="false"/>
    <row r="5925" customFormat="false" ht="15.75" hidden="false" customHeight="false" outlineLevel="0" collapsed="false"/>
    <row r="5926" customFormat="false" ht="15.75" hidden="false" customHeight="false" outlineLevel="0" collapsed="false"/>
    <row r="5927" customFormat="false" ht="15.75" hidden="false" customHeight="false" outlineLevel="0" collapsed="false"/>
    <row r="5928" customFormat="false" ht="15.75" hidden="false" customHeight="false" outlineLevel="0" collapsed="false"/>
    <row r="5929" customFormat="false" ht="15.75" hidden="false" customHeight="false" outlineLevel="0" collapsed="false"/>
    <row r="5930" customFormat="false" ht="15.75" hidden="false" customHeight="false" outlineLevel="0" collapsed="false"/>
    <row r="5931" customFormat="false" ht="15.75" hidden="false" customHeight="false" outlineLevel="0" collapsed="false"/>
    <row r="5932" customFormat="false" ht="15.75" hidden="false" customHeight="false" outlineLevel="0" collapsed="false"/>
    <row r="5933" customFormat="false" ht="15.75" hidden="false" customHeight="false" outlineLevel="0" collapsed="false"/>
    <row r="5934" customFormat="false" ht="15.75" hidden="false" customHeight="false" outlineLevel="0" collapsed="false"/>
    <row r="5935" customFormat="false" ht="15.75" hidden="false" customHeight="false" outlineLevel="0" collapsed="false"/>
    <row r="5936" customFormat="false" ht="15.75" hidden="false" customHeight="false" outlineLevel="0" collapsed="false"/>
    <row r="5937" customFormat="false" ht="15.75" hidden="false" customHeight="false" outlineLevel="0" collapsed="false"/>
    <row r="5938" customFormat="false" ht="15.75" hidden="false" customHeight="false" outlineLevel="0" collapsed="false"/>
    <row r="5939" customFormat="false" ht="15.75" hidden="false" customHeight="false" outlineLevel="0" collapsed="false"/>
    <row r="5940" customFormat="false" ht="15.75" hidden="false" customHeight="false" outlineLevel="0" collapsed="false"/>
    <row r="5941" customFormat="false" ht="15.75" hidden="false" customHeight="false" outlineLevel="0" collapsed="false"/>
    <row r="5942" customFormat="false" ht="15.75" hidden="false" customHeight="false" outlineLevel="0" collapsed="false"/>
    <row r="5943" customFormat="false" ht="15.75" hidden="false" customHeight="false" outlineLevel="0" collapsed="false"/>
    <row r="5944" customFormat="false" ht="15.75" hidden="false" customHeight="false" outlineLevel="0" collapsed="false"/>
    <row r="5945" customFormat="false" ht="15.75" hidden="false" customHeight="false" outlineLevel="0" collapsed="false"/>
    <row r="5946" customFormat="false" ht="15.75" hidden="false" customHeight="false" outlineLevel="0" collapsed="false"/>
    <row r="5947" customFormat="false" ht="15.75" hidden="false" customHeight="false" outlineLevel="0" collapsed="false"/>
    <row r="5948" customFormat="false" ht="15.75" hidden="false" customHeight="false" outlineLevel="0" collapsed="false"/>
    <row r="5949" customFormat="false" ht="15.75" hidden="false" customHeight="false" outlineLevel="0" collapsed="false"/>
    <row r="5950" customFormat="false" ht="15.75" hidden="false" customHeight="false" outlineLevel="0" collapsed="false"/>
    <row r="5951" customFormat="false" ht="15.75" hidden="false" customHeight="false" outlineLevel="0" collapsed="false"/>
    <row r="5952" customFormat="false" ht="15.75" hidden="false" customHeight="false" outlineLevel="0" collapsed="false"/>
    <row r="5953" customFormat="false" ht="15.75" hidden="false" customHeight="false" outlineLevel="0" collapsed="false"/>
    <row r="5954" customFormat="false" ht="15.75" hidden="false" customHeight="false" outlineLevel="0" collapsed="false"/>
    <row r="5955" customFormat="false" ht="15.75" hidden="false" customHeight="false" outlineLevel="0" collapsed="false"/>
    <row r="5956" customFormat="false" ht="15.75" hidden="false" customHeight="false" outlineLevel="0" collapsed="false"/>
    <row r="5957" customFormat="false" ht="15.75" hidden="false" customHeight="false" outlineLevel="0" collapsed="false"/>
    <row r="5958" customFormat="false" ht="15.75" hidden="false" customHeight="false" outlineLevel="0" collapsed="false"/>
    <row r="5959" customFormat="false" ht="15.75" hidden="false" customHeight="false" outlineLevel="0" collapsed="false"/>
    <row r="5960" customFormat="false" ht="15.75" hidden="false" customHeight="false" outlineLevel="0" collapsed="false"/>
    <row r="5961" customFormat="false" ht="15.75" hidden="false" customHeight="false" outlineLevel="0" collapsed="false"/>
    <row r="5962" customFormat="false" ht="15.75" hidden="false" customHeight="false" outlineLevel="0" collapsed="false"/>
    <row r="5963" customFormat="false" ht="15.75" hidden="false" customHeight="false" outlineLevel="0" collapsed="false"/>
    <row r="5964" customFormat="false" ht="15.75" hidden="false" customHeight="false" outlineLevel="0" collapsed="false"/>
    <row r="5965" customFormat="false" ht="15.75" hidden="false" customHeight="false" outlineLevel="0" collapsed="false"/>
    <row r="5966" customFormat="false" ht="15.75" hidden="false" customHeight="false" outlineLevel="0" collapsed="false"/>
    <row r="5967" customFormat="false" ht="15.75" hidden="false" customHeight="false" outlineLevel="0" collapsed="false"/>
    <row r="5968" customFormat="false" ht="15.75" hidden="false" customHeight="false" outlineLevel="0" collapsed="false"/>
    <row r="5969" customFormat="false" ht="15.75" hidden="false" customHeight="false" outlineLevel="0" collapsed="false"/>
    <row r="5970" customFormat="false" ht="15.75" hidden="false" customHeight="false" outlineLevel="0" collapsed="false"/>
    <row r="5971" customFormat="false" ht="15.75" hidden="false" customHeight="false" outlineLevel="0" collapsed="false"/>
    <row r="5972" customFormat="false" ht="15.75" hidden="false" customHeight="false" outlineLevel="0" collapsed="false"/>
    <row r="5973" customFormat="false" ht="15.75" hidden="false" customHeight="false" outlineLevel="0" collapsed="false"/>
    <row r="5974" customFormat="false" ht="15.75" hidden="false" customHeight="false" outlineLevel="0" collapsed="false"/>
    <row r="5975" customFormat="false" ht="15.75" hidden="false" customHeight="false" outlineLevel="0" collapsed="false"/>
    <row r="5976" customFormat="false" ht="15.75" hidden="false" customHeight="false" outlineLevel="0" collapsed="false"/>
    <row r="5977" customFormat="false" ht="15.75" hidden="false" customHeight="false" outlineLevel="0" collapsed="false"/>
    <row r="5978" customFormat="false" ht="15.75" hidden="false" customHeight="false" outlineLevel="0" collapsed="false"/>
    <row r="5979" customFormat="false" ht="15.75" hidden="false" customHeight="false" outlineLevel="0" collapsed="false"/>
    <row r="5980" customFormat="false" ht="15.75" hidden="false" customHeight="false" outlineLevel="0" collapsed="false"/>
    <row r="5981" customFormat="false" ht="15.75" hidden="false" customHeight="false" outlineLevel="0" collapsed="false"/>
    <row r="5982" customFormat="false" ht="15.75" hidden="false" customHeight="false" outlineLevel="0" collapsed="false"/>
    <row r="5983" customFormat="false" ht="15.75" hidden="false" customHeight="false" outlineLevel="0" collapsed="false"/>
    <row r="5984" customFormat="false" ht="15.75" hidden="false" customHeight="false" outlineLevel="0" collapsed="false"/>
    <row r="5985" customFormat="false" ht="15.75" hidden="false" customHeight="false" outlineLevel="0" collapsed="false"/>
    <row r="5986" customFormat="false" ht="15.75" hidden="false" customHeight="false" outlineLevel="0" collapsed="false"/>
    <row r="5987" customFormat="false" ht="15.75" hidden="false" customHeight="false" outlineLevel="0" collapsed="false"/>
    <row r="5988" customFormat="false" ht="15.75" hidden="false" customHeight="false" outlineLevel="0" collapsed="false"/>
    <row r="5989" customFormat="false" ht="15.75" hidden="false" customHeight="false" outlineLevel="0" collapsed="false"/>
    <row r="5990" customFormat="false" ht="15.75" hidden="false" customHeight="false" outlineLevel="0" collapsed="false"/>
    <row r="5991" customFormat="false" ht="15.75" hidden="false" customHeight="false" outlineLevel="0" collapsed="false"/>
    <row r="5992" customFormat="false" ht="15.75" hidden="false" customHeight="false" outlineLevel="0" collapsed="false"/>
    <row r="5993" customFormat="false" ht="15.75" hidden="false" customHeight="false" outlineLevel="0" collapsed="false"/>
    <row r="5994" customFormat="false" ht="15.75" hidden="false" customHeight="false" outlineLevel="0" collapsed="false"/>
    <row r="5995" customFormat="false" ht="15.75" hidden="false" customHeight="false" outlineLevel="0" collapsed="false"/>
    <row r="5996" customFormat="false" ht="15.75" hidden="false" customHeight="false" outlineLevel="0" collapsed="false"/>
    <row r="5997" customFormat="false" ht="15.75" hidden="false" customHeight="false" outlineLevel="0" collapsed="false"/>
    <row r="5998" customFormat="false" ht="15.75" hidden="false" customHeight="false" outlineLevel="0" collapsed="false"/>
    <row r="5999" customFormat="false" ht="15.75" hidden="false" customHeight="false" outlineLevel="0" collapsed="false"/>
    <row r="6000" customFormat="false" ht="15.75" hidden="false" customHeight="false" outlineLevel="0" collapsed="false"/>
    <row r="6001" customFormat="false" ht="15.75" hidden="false" customHeight="false" outlineLevel="0" collapsed="false"/>
    <row r="6002" customFormat="false" ht="15.75" hidden="false" customHeight="false" outlineLevel="0" collapsed="false"/>
    <row r="6003" customFormat="false" ht="15.75" hidden="false" customHeight="false" outlineLevel="0" collapsed="false"/>
    <row r="6004" customFormat="false" ht="15.75" hidden="false" customHeight="false" outlineLevel="0" collapsed="false"/>
    <row r="6005" customFormat="false" ht="15.75" hidden="false" customHeight="false" outlineLevel="0" collapsed="false"/>
    <row r="6006" customFormat="false" ht="15.75" hidden="false" customHeight="false" outlineLevel="0" collapsed="false"/>
    <row r="6007" customFormat="false" ht="15.75" hidden="false" customHeight="false" outlineLevel="0" collapsed="false"/>
    <row r="6008" customFormat="false" ht="15.75" hidden="false" customHeight="false" outlineLevel="0" collapsed="false"/>
    <row r="6009" customFormat="false" ht="15.75" hidden="false" customHeight="false" outlineLevel="0" collapsed="false"/>
    <row r="6010" customFormat="false" ht="15.75" hidden="false" customHeight="false" outlineLevel="0" collapsed="false"/>
    <row r="6011" customFormat="false" ht="15.75" hidden="false" customHeight="false" outlineLevel="0" collapsed="false"/>
    <row r="6012" customFormat="false" ht="15.75" hidden="false" customHeight="false" outlineLevel="0" collapsed="false"/>
    <row r="6013" customFormat="false" ht="15.75" hidden="false" customHeight="false" outlineLevel="0" collapsed="false"/>
    <row r="6014" customFormat="false" ht="15.75" hidden="false" customHeight="false" outlineLevel="0" collapsed="false"/>
    <row r="6015" customFormat="false" ht="15.75" hidden="false" customHeight="false" outlineLevel="0" collapsed="false"/>
    <row r="6016" customFormat="false" ht="15.75" hidden="false" customHeight="false" outlineLevel="0" collapsed="false"/>
    <row r="6017" customFormat="false" ht="15.75" hidden="false" customHeight="false" outlineLevel="0" collapsed="false"/>
    <row r="6018" customFormat="false" ht="15.75" hidden="false" customHeight="false" outlineLevel="0" collapsed="false"/>
    <row r="6019" customFormat="false" ht="15.75" hidden="false" customHeight="false" outlineLevel="0" collapsed="false"/>
    <row r="6020" customFormat="false" ht="15.75" hidden="false" customHeight="false" outlineLevel="0" collapsed="false"/>
    <row r="6021" customFormat="false" ht="15.75" hidden="false" customHeight="false" outlineLevel="0" collapsed="false"/>
    <row r="6022" customFormat="false" ht="15.75" hidden="false" customHeight="false" outlineLevel="0" collapsed="false"/>
    <row r="6023" customFormat="false" ht="15.75" hidden="false" customHeight="false" outlineLevel="0" collapsed="false"/>
    <row r="6024" customFormat="false" ht="15.75" hidden="false" customHeight="false" outlineLevel="0" collapsed="false"/>
    <row r="6025" customFormat="false" ht="15.75" hidden="false" customHeight="false" outlineLevel="0" collapsed="false"/>
    <row r="6026" customFormat="false" ht="15.75" hidden="false" customHeight="false" outlineLevel="0" collapsed="false"/>
    <row r="6027" customFormat="false" ht="15.75" hidden="false" customHeight="false" outlineLevel="0" collapsed="false"/>
    <row r="6028" customFormat="false" ht="15.75" hidden="false" customHeight="false" outlineLevel="0" collapsed="false"/>
    <row r="6029" customFormat="false" ht="15.75" hidden="false" customHeight="false" outlineLevel="0" collapsed="false"/>
    <row r="6030" customFormat="false" ht="15.75" hidden="false" customHeight="false" outlineLevel="0" collapsed="false"/>
    <row r="6031" customFormat="false" ht="15.75" hidden="false" customHeight="false" outlineLevel="0" collapsed="false"/>
    <row r="6032" customFormat="false" ht="15.75" hidden="false" customHeight="false" outlineLevel="0" collapsed="false"/>
    <row r="6033" customFormat="false" ht="15.75" hidden="false" customHeight="false" outlineLevel="0" collapsed="false"/>
    <row r="6034" customFormat="false" ht="15.75" hidden="false" customHeight="false" outlineLevel="0" collapsed="false"/>
    <row r="6035" customFormat="false" ht="15.75" hidden="false" customHeight="false" outlineLevel="0" collapsed="false"/>
    <row r="6036" customFormat="false" ht="15.75" hidden="false" customHeight="false" outlineLevel="0" collapsed="false"/>
    <row r="6037" customFormat="false" ht="15.75" hidden="false" customHeight="false" outlineLevel="0" collapsed="false"/>
    <row r="6038" customFormat="false" ht="15.75" hidden="false" customHeight="false" outlineLevel="0" collapsed="false"/>
    <row r="6039" customFormat="false" ht="15.75" hidden="false" customHeight="false" outlineLevel="0" collapsed="false"/>
    <row r="6040" customFormat="false" ht="15.75" hidden="false" customHeight="false" outlineLevel="0" collapsed="false"/>
    <row r="6041" customFormat="false" ht="15.75" hidden="false" customHeight="false" outlineLevel="0" collapsed="false"/>
    <row r="6042" customFormat="false" ht="15.75" hidden="false" customHeight="false" outlineLevel="0" collapsed="false"/>
    <row r="6043" customFormat="false" ht="15.75" hidden="false" customHeight="false" outlineLevel="0" collapsed="false"/>
    <row r="6044" customFormat="false" ht="15.75" hidden="false" customHeight="false" outlineLevel="0" collapsed="false"/>
    <row r="6045" customFormat="false" ht="15.75" hidden="false" customHeight="false" outlineLevel="0" collapsed="false"/>
    <row r="6046" customFormat="false" ht="15.75" hidden="false" customHeight="false" outlineLevel="0" collapsed="false"/>
    <row r="6047" customFormat="false" ht="15.75" hidden="false" customHeight="false" outlineLevel="0" collapsed="false"/>
    <row r="6048" customFormat="false" ht="15.75" hidden="false" customHeight="false" outlineLevel="0" collapsed="false"/>
    <row r="6049" customFormat="false" ht="15.75" hidden="false" customHeight="false" outlineLevel="0" collapsed="false"/>
    <row r="6050" customFormat="false" ht="15.75" hidden="false" customHeight="false" outlineLevel="0" collapsed="false"/>
    <row r="6051" customFormat="false" ht="15.75" hidden="false" customHeight="false" outlineLevel="0" collapsed="false"/>
    <row r="6052" customFormat="false" ht="15.75" hidden="false" customHeight="false" outlineLevel="0" collapsed="false"/>
    <row r="6053" customFormat="false" ht="15.75" hidden="false" customHeight="false" outlineLevel="0" collapsed="false"/>
    <row r="6054" customFormat="false" ht="15.75" hidden="false" customHeight="false" outlineLevel="0" collapsed="false"/>
    <row r="6055" customFormat="false" ht="15.75" hidden="false" customHeight="false" outlineLevel="0" collapsed="false"/>
    <row r="6056" customFormat="false" ht="15.75" hidden="false" customHeight="false" outlineLevel="0" collapsed="false"/>
    <row r="6057" customFormat="false" ht="15.75" hidden="false" customHeight="false" outlineLevel="0" collapsed="false"/>
    <row r="6058" customFormat="false" ht="15.75" hidden="false" customHeight="false" outlineLevel="0" collapsed="false"/>
    <row r="6059" customFormat="false" ht="15.75" hidden="false" customHeight="false" outlineLevel="0" collapsed="false"/>
    <row r="6060" customFormat="false" ht="15.75" hidden="false" customHeight="false" outlineLevel="0" collapsed="false"/>
    <row r="6061" customFormat="false" ht="15.75" hidden="false" customHeight="false" outlineLevel="0" collapsed="false"/>
    <row r="6062" customFormat="false" ht="15.75" hidden="false" customHeight="false" outlineLevel="0" collapsed="false"/>
    <row r="6063" customFormat="false" ht="15.75" hidden="false" customHeight="false" outlineLevel="0" collapsed="false"/>
    <row r="6064" customFormat="false" ht="15.75" hidden="false" customHeight="false" outlineLevel="0" collapsed="false"/>
    <row r="6065" customFormat="false" ht="15.75" hidden="false" customHeight="false" outlineLevel="0" collapsed="false"/>
    <row r="6066" customFormat="false" ht="15.75" hidden="false" customHeight="false" outlineLevel="0" collapsed="false"/>
    <row r="6067" customFormat="false" ht="15.75" hidden="false" customHeight="false" outlineLevel="0" collapsed="false"/>
    <row r="6068" customFormat="false" ht="15.75" hidden="false" customHeight="false" outlineLevel="0" collapsed="false"/>
    <row r="6069" customFormat="false" ht="15.75" hidden="false" customHeight="false" outlineLevel="0" collapsed="false"/>
    <row r="6070" customFormat="false" ht="15.75" hidden="false" customHeight="false" outlineLevel="0" collapsed="false"/>
    <row r="6071" customFormat="false" ht="15.75" hidden="false" customHeight="false" outlineLevel="0" collapsed="false"/>
    <row r="6072" customFormat="false" ht="15.75" hidden="false" customHeight="false" outlineLevel="0" collapsed="false"/>
    <row r="6073" customFormat="false" ht="15.75" hidden="false" customHeight="false" outlineLevel="0" collapsed="false"/>
    <row r="6074" customFormat="false" ht="15.75" hidden="false" customHeight="false" outlineLevel="0" collapsed="false"/>
    <row r="6075" customFormat="false" ht="15.75" hidden="false" customHeight="false" outlineLevel="0" collapsed="false"/>
    <row r="6076" customFormat="false" ht="15.75" hidden="false" customHeight="false" outlineLevel="0" collapsed="false"/>
    <row r="6077" customFormat="false" ht="15.75" hidden="false" customHeight="false" outlineLevel="0" collapsed="false"/>
    <row r="6078" customFormat="false" ht="15.75" hidden="false" customHeight="false" outlineLevel="0" collapsed="false"/>
    <row r="6079" customFormat="false" ht="15.75" hidden="false" customHeight="false" outlineLevel="0" collapsed="false"/>
    <row r="6080" customFormat="false" ht="15.75" hidden="false" customHeight="false" outlineLevel="0" collapsed="false"/>
    <row r="6081" customFormat="false" ht="15.75" hidden="false" customHeight="false" outlineLevel="0" collapsed="false"/>
    <row r="6082" customFormat="false" ht="15.75" hidden="false" customHeight="false" outlineLevel="0" collapsed="false"/>
    <row r="6083" customFormat="false" ht="15.75" hidden="false" customHeight="false" outlineLevel="0" collapsed="false"/>
    <row r="6084" customFormat="false" ht="15.75" hidden="false" customHeight="false" outlineLevel="0" collapsed="false"/>
    <row r="6085" customFormat="false" ht="15.75" hidden="false" customHeight="false" outlineLevel="0" collapsed="false"/>
    <row r="6086" customFormat="false" ht="15.75" hidden="false" customHeight="false" outlineLevel="0" collapsed="false"/>
    <row r="6087" customFormat="false" ht="15.75" hidden="false" customHeight="false" outlineLevel="0" collapsed="false"/>
    <row r="6088" customFormat="false" ht="15.75" hidden="false" customHeight="false" outlineLevel="0" collapsed="false"/>
    <row r="6089" customFormat="false" ht="15.75" hidden="false" customHeight="false" outlineLevel="0" collapsed="false"/>
    <row r="6090" customFormat="false" ht="15.75" hidden="false" customHeight="false" outlineLevel="0" collapsed="false"/>
    <row r="6091" customFormat="false" ht="15.75" hidden="false" customHeight="false" outlineLevel="0" collapsed="false"/>
    <row r="6092" customFormat="false" ht="15.75" hidden="false" customHeight="false" outlineLevel="0" collapsed="false"/>
    <row r="6093" customFormat="false" ht="15.75" hidden="false" customHeight="false" outlineLevel="0" collapsed="false"/>
    <row r="6094" customFormat="false" ht="15.75" hidden="false" customHeight="false" outlineLevel="0" collapsed="false"/>
    <row r="6095" customFormat="false" ht="15.75" hidden="false" customHeight="false" outlineLevel="0" collapsed="false"/>
    <row r="6096" customFormat="false" ht="15.75" hidden="false" customHeight="false" outlineLevel="0" collapsed="false"/>
    <row r="6097" customFormat="false" ht="15.75" hidden="false" customHeight="false" outlineLevel="0" collapsed="false"/>
    <row r="6098" customFormat="false" ht="15.75" hidden="false" customHeight="false" outlineLevel="0" collapsed="false"/>
    <row r="6099" customFormat="false" ht="15.75" hidden="false" customHeight="false" outlineLevel="0" collapsed="false"/>
    <row r="6100" customFormat="false" ht="15.75" hidden="false" customHeight="false" outlineLevel="0" collapsed="false"/>
    <row r="6101" customFormat="false" ht="15.75" hidden="false" customHeight="false" outlineLevel="0" collapsed="false"/>
    <row r="6102" customFormat="false" ht="15.75" hidden="false" customHeight="false" outlineLevel="0" collapsed="false"/>
    <row r="6103" customFormat="false" ht="15.75" hidden="false" customHeight="false" outlineLevel="0" collapsed="false"/>
    <row r="6104" customFormat="false" ht="15.75" hidden="false" customHeight="false" outlineLevel="0" collapsed="false"/>
    <row r="6105" customFormat="false" ht="15.75" hidden="false" customHeight="false" outlineLevel="0" collapsed="false"/>
    <row r="6106" customFormat="false" ht="15.75" hidden="false" customHeight="false" outlineLevel="0" collapsed="false"/>
    <row r="6107" customFormat="false" ht="15.75" hidden="false" customHeight="false" outlineLevel="0" collapsed="false"/>
    <row r="6108" customFormat="false" ht="15.75" hidden="false" customHeight="false" outlineLevel="0" collapsed="false"/>
    <row r="6109" customFormat="false" ht="15.75" hidden="false" customHeight="false" outlineLevel="0" collapsed="false"/>
    <row r="6110" customFormat="false" ht="15.75" hidden="false" customHeight="false" outlineLevel="0" collapsed="false"/>
    <row r="6111" customFormat="false" ht="15.75" hidden="false" customHeight="false" outlineLevel="0" collapsed="false"/>
    <row r="6112" customFormat="false" ht="15.75" hidden="false" customHeight="false" outlineLevel="0" collapsed="false"/>
    <row r="6113" customFormat="false" ht="15.75" hidden="false" customHeight="false" outlineLevel="0" collapsed="false"/>
    <row r="6114" customFormat="false" ht="15.75" hidden="false" customHeight="false" outlineLevel="0" collapsed="false"/>
    <row r="6115" customFormat="false" ht="15.75" hidden="false" customHeight="false" outlineLevel="0" collapsed="false"/>
    <row r="6116" customFormat="false" ht="15.75" hidden="false" customHeight="false" outlineLevel="0" collapsed="false"/>
    <row r="6117" customFormat="false" ht="15.75" hidden="false" customHeight="false" outlineLevel="0" collapsed="false"/>
    <row r="6118" customFormat="false" ht="15.75" hidden="false" customHeight="false" outlineLevel="0" collapsed="false"/>
    <row r="6119" customFormat="false" ht="15.75" hidden="false" customHeight="false" outlineLevel="0" collapsed="false"/>
    <row r="6120" customFormat="false" ht="15.75" hidden="false" customHeight="false" outlineLevel="0" collapsed="false"/>
    <row r="6121" customFormat="false" ht="15.75" hidden="false" customHeight="false" outlineLevel="0" collapsed="false"/>
    <row r="6122" customFormat="false" ht="15.75" hidden="false" customHeight="false" outlineLevel="0" collapsed="false"/>
    <row r="6123" customFormat="false" ht="15.75" hidden="false" customHeight="false" outlineLevel="0" collapsed="false"/>
    <row r="6124" customFormat="false" ht="15.75" hidden="false" customHeight="false" outlineLevel="0" collapsed="false"/>
    <row r="6125" customFormat="false" ht="15.75" hidden="false" customHeight="false" outlineLevel="0" collapsed="false"/>
    <row r="6126" customFormat="false" ht="15.75" hidden="false" customHeight="false" outlineLevel="0" collapsed="false"/>
    <row r="6127" customFormat="false" ht="15.75" hidden="false" customHeight="false" outlineLevel="0" collapsed="false"/>
    <row r="6128" customFormat="false" ht="15.75" hidden="false" customHeight="false" outlineLevel="0" collapsed="false"/>
    <row r="6129" customFormat="false" ht="15.75" hidden="false" customHeight="false" outlineLevel="0" collapsed="false"/>
    <row r="6130" customFormat="false" ht="15.75" hidden="false" customHeight="false" outlineLevel="0" collapsed="false"/>
    <row r="6131" customFormat="false" ht="15.75" hidden="false" customHeight="false" outlineLevel="0" collapsed="false"/>
    <row r="6132" customFormat="false" ht="15.75" hidden="false" customHeight="false" outlineLevel="0" collapsed="false"/>
    <row r="6133" customFormat="false" ht="15.75" hidden="false" customHeight="false" outlineLevel="0" collapsed="false"/>
    <row r="6134" customFormat="false" ht="15.75" hidden="false" customHeight="false" outlineLevel="0" collapsed="false"/>
    <row r="6135" customFormat="false" ht="15.75" hidden="false" customHeight="false" outlineLevel="0" collapsed="false"/>
    <row r="6136" customFormat="false" ht="15.75" hidden="false" customHeight="false" outlineLevel="0" collapsed="false"/>
    <row r="6137" customFormat="false" ht="15.75" hidden="false" customHeight="false" outlineLevel="0" collapsed="false"/>
    <row r="6138" customFormat="false" ht="15.75" hidden="false" customHeight="false" outlineLevel="0" collapsed="false"/>
    <row r="6139" customFormat="false" ht="15.75" hidden="false" customHeight="false" outlineLevel="0" collapsed="false"/>
    <row r="6140" customFormat="false" ht="15.75" hidden="false" customHeight="false" outlineLevel="0" collapsed="false"/>
    <row r="6141" customFormat="false" ht="15.75" hidden="false" customHeight="false" outlineLevel="0" collapsed="false"/>
    <row r="6142" customFormat="false" ht="15.75" hidden="false" customHeight="false" outlineLevel="0" collapsed="false"/>
    <row r="6143" customFormat="false" ht="15.75" hidden="false" customHeight="false" outlineLevel="0" collapsed="false"/>
    <row r="6144" customFormat="false" ht="15.75" hidden="false" customHeight="false" outlineLevel="0" collapsed="false"/>
    <row r="6145" customFormat="false" ht="15.75" hidden="false" customHeight="false" outlineLevel="0" collapsed="false"/>
    <row r="6146" customFormat="false" ht="15.75" hidden="false" customHeight="false" outlineLevel="0" collapsed="false"/>
    <row r="6147" customFormat="false" ht="15.75" hidden="false" customHeight="false" outlineLevel="0" collapsed="false"/>
    <row r="6148" customFormat="false" ht="15.75" hidden="false" customHeight="false" outlineLevel="0" collapsed="false"/>
    <row r="6149" customFormat="false" ht="15.75" hidden="false" customHeight="false" outlineLevel="0" collapsed="false"/>
    <row r="6150" customFormat="false" ht="15.75" hidden="false" customHeight="false" outlineLevel="0" collapsed="false"/>
    <row r="6151" customFormat="false" ht="15.75" hidden="false" customHeight="false" outlineLevel="0" collapsed="false"/>
    <row r="6152" customFormat="false" ht="15.75" hidden="false" customHeight="false" outlineLevel="0" collapsed="false"/>
    <row r="6153" customFormat="false" ht="15.75" hidden="false" customHeight="false" outlineLevel="0" collapsed="false"/>
    <row r="6154" customFormat="false" ht="15.75" hidden="false" customHeight="false" outlineLevel="0" collapsed="false"/>
    <row r="6155" customFormat="false" ht="15.75" hidden="false" customHeight="false" outlineLevel="0" collapsed="false"/>
    <row r="6156" customFormat="false" ht="15.75" hidden="false" customHeight="false" outlineLevel="0" collapsed="false"/>
    <row r="6157" customFormat="false" ht="15.75" hidden="false" customHeight="false" outlineLevel="0" collapsed="false"/>
    <row r="6158" customFormat="false" ht="15.75" hidden="false" customHeight="false" outlineLevel="0" collapsed="false"/>
    <row r="6159" customFormat="false" ht="15.75" hidden="false" customHeight="false" outlineLevel="0" collapsed="false"/>
    <row r="6160" customFormat="false" ht="15.75" hidden="false" customHeight="false" outlineLevel="0" collapsed="false"/>
    <row r="6161" customFormat="false" ht="15.75" hidden="false" customHeight="false" outlineLevel="0" collapsed="false"/>
    <row r="6162" customFormat="false" ht="15.75" hidden="false" customHeight="false" outlineLevel="0" collapsed="false"/>
    <row r="6163" customFormat="false" ht="15.75" hidden="false" customHeight="false" outlineLevel="0" collapsed="false"/>
    <row r="6164" customFormat="false" ht="15.75" hidden="false" customHeight="false" outlineLevel="0" collapsed="false"/>
    <row r="6165" customFormat="false" ht="15.75" hidden="false" customHeight="false" outlineLevel="0" collapsed="false"/>
    <row r="6166" customFormat="false" ht="15.75" hidden="false" customHeight="false" outlineLevel="0" collapsed="false"/>
    <row r="6167" customFormat="false" ht="15.75" hidden="false" customHeight="false" outlineLevel="0" collapsed="false"/>
    <row r="6168" customFormat="false" ht="15.75" hidden="false" customHeight="false" outlineLevel="0" collapsed="false"/>
    <row r="6169" customFormat="false" ht="15.75" hidden="false" customHeight="false" outlineLevel="0" collapsed="false"/>
    <row r="6170" customFormat="false" ht="15.75" hidden="false" customHeight="false" outlineLevel="0" collapsed="false"/>
    <row r="6171" customFormat="false" ht="15.75" hidden="false" customHeight="false" outlineLevel="0" collapsed="false"/>
    <row r="6172" customFormat="false" ht="15.75" hidden="false" customHeight="false" outlineLevel="0" collapsed="false"/>
    <row r="6173" customFormat="false" ht="15.75" hidden="false" customHeight="false" outlineLevel="0" collapsed="false"/>
    <row r="6174" customFormat="false" ht="15.75" hidden="false" customHeight="false" outlineLevel="0" collapsed="false"/>
    <row r="6175" customFormat="false" ht="15.75" hidden="false" customHeight="false" outlineLevel="0" collapsed="false"/>
    <row r="6176" customFormat="false" ht="15.75" hidden="false" customHeight="false" outlineLevel="0" collapsed="false"/>
    <row r="6177" customFormat="false" ht="15.75" hidden="false" customHeight="false" outlineLevel="0" collapsed="false"/>
    <row r="6178" customFormat="false" ht="15.75" hidden="false" customHeight="false" outlineLevel="0" collapsed="false"/>
    <row r="6179" customFormat="false" ht="15.75" hidden="false" customHeight="false" outlineLevel="0" collapsed="false"/>
    <row r="6180" customFormat="false" ht="15.75" hidden="false" customHeight="false" outlineLevel="0" collapsed="false"/>
    <row r="6181" customFormat="false" ht="15.75" hidden="false" customHeight="false" outlineLevel="0" collapsed="false"/>
    <row r="6182" customFormat="false" ht="15.75" hidden="false" customHeight="false" outlineLevel="0" collapsed="false"/>
    <row r="6183" customFormat="false" ht="15.75" hidden="false" customHeight="false" outlineLevel="0" collapsed="false"/>
    <row r="6184" customFormat="false" ht="15.75" hidden="false" customHeight="false" outlineLevel="0" collapsed="false"/>
    <row r="6185" customFormat="false" ht="15.75" hidden="false" customHeight="false" outlineLevel="0" collapsed="false"/>
    <row r="6186" customFormat="false" ht="15.75" hidden="false" customHeight="false" outlineLevel="0" collapsed="false"/>
    <row r="6187" customFormat="false" ht="15.75" hidden="false" customHeight="false" outlineLevel="0" collapsed="false"/>
    <row r="6188" customFormat="false" ht="15.75" hidden="false" customHeight="false" outlineLevel="0" collapsed="false"/>
    <row r="6189" customFormat="false" ht="15.75" hidden="false" customHeight="false" outlineLevel="0" collapsed="false"/>
    <row r="6190" customFormat="false" ht="15.75" hidden="false" customHeight="false" outlineLevel="0" collapsed="false"/>
    <row r="6191" customFormat="false" ht="15.75" hidden="false" customHeight="false" outlineLevel="0" collapsed="false"/>
    <row r="6192" customFormat="false" ht="15.75" hidden="false" customHeight="false" outlineLevel="0" collapsed="false"/>
    <row r="6193" customFormat="false" ht="15.75" hidden="false" customHeight="false" outlineLevel="0" collapsed="false"/>
    <row r="6194" customFormat="false" ht="15.75" hidden="false" customHeight="false" outlineLevel="0" collapsed="false"/>
    <row r="6195" customFormat="false" ht="15.75" hidden="false" customHeight="false" outlineLevel="0" collapsed="false"/>
    <row r="6196" customFormat="false" ht="15.75" hidden="false" customHeight="false" outlineLevel="0" collapsed="false"/>
    <row r="6197" customFormat="false" ht="15.75" hidden="false" customHeight="false" outlineLevel="0" collapsed="false"/>
    <row r="6198" customFormat="false" ht="15.75" hidden="false" customHeight="false" outlineLevel="0" collapsed="false"/>
    <row r="6199" customFormat="false" ht="15.75" hidden="false" customHeight="false" outlineLevel="0" collapsed="false"/>
    <row r="6200" customFormat="false" ht="15.75" hidden="false" customHeight="false" outlineLevel="0" collapsed="false"/>
    <row r="6201" customFormat="false" ht="15.75" hidden="false" customHeight="false" outlineLevel="0" collapsed="false"/>
    <row r="6202" customFormat="false" ht="15.75" hidden="false" customHeight="false" outlineLevel="0" collapsed="false"/>
    <row r="6203" customFormat="false" ht="15.75" hidden="false" customHeight="false" outlineLevel="0" collapsed="false"/>
    <row r="6204" customFormat="false" ht="15.75" hidden="false" customHeight="false" outlineLevel="0" collapsed="false"/>
    <row r="6205" customFormat="false" ht="15.75" hidden="false" customHeight="false" outlineLevel="0" collapsed="false"/>
    <row r="6206" customFormat="false" ht="15.75" hidden="false" customHeight="false" outlineLevel="0" collapsed="false"/>
    <row r="6207" customFormat="false" ht="15.75" hidden="false" customHeight="false" outlineLevel="0" collapsed="false"/>
    <row r="6208" customFormat="false" ht="15.75" hidden="false" customHeight="false" outlineLevel="0" collapsed="false"/>
    <row r="6209" customFormat="false" ht="15.75" hidden="false" customHeight="false" outlineLevel="0" collapsed="false"/>
    <row r="6210" customFormat="false" ht="15.75" hidden="false" customHeight="false" outlineLevel="0" collapsed="false"/>
    <row r="6211" customFormat="false" ht="15.75" hidden="false" customHeight="false" outlineLevel="0" collapsed="false"/>
    <row r="6212" customFormat="false" ht="15.75" hidden="false" customHeight="false" outlineLevel="0" collapsed="false"/>
    <row r="6213" customFormat="false" ht="15.75" hidden="false" customHeight="false" outlineLevel="0" collapsed="false"/>
    <row r="6214" customFormat="false" ht="15.75" hidden="false" customHeight="false" outlineLevel="0" collapsed="false"/>
    <row r="6215" customFormat="false" ht="15.75" hidden="false" customHeight="false" outlineLevel="0" collapsed="false"/>
    <row r="6216" customFormat="false" ht="15.75" hidden="false" customHeight="false" outlineLevel="0" collapsed="false"/>
    <row r="6217" customFormat="false" ht="15.75" hidden="false" customHeight="false" outlineLevel="0" collapsed="false"/>
    <row r="6218" customFormat="false" ht="15.75" hidden="false" customHeight="false" outlineLevel="0" collapsed="false"/>
    <row r="6219" customFormat="false" ht="15.75" hidden="false" customHeight="false" outlineLevel="0" collapsed="false"/>
    <row r="6220" customFormat="false" ht="15.75" hidden="false" customHeight="false" outlineLevel="0" collapsed="false"/>
    <row r="6221" customFormat="false" ht="15.75" hidden="false" customHeight="false" outlineLevel="0" collapsed="false"/>
    <row r="6222" customFormat="false" ht="15.75" hidden="false" customHeight="false" outlineLevel="0" collapsed="false"/>
    <row r="6223" customFormat="false" ht="15.75" hidden="false" customHeight="false" outlineLevel="0" collapsed="false"/>
    <row r="6224" customFormat="false" ht="15.75" hidden="false" customHeight="false" outlineLevel="0" collapsed="false"/>
    <row r="6225" customFormat="false" ht="15.75" hidden="false" customHeight="false" outlineLevel="0" collapsed="false"/>
    <row r="6226" customFormat="false" ht="15.75" hidden="false" customHeight="false" outlineLevel="0" collapsed="false"/>
    <row r="6227" customFormat="false" ht="15.75" hidden="false" customHeight="false" outlineLevel="0" collapsed="false"/>
    <row r="6228" customFormat="false" ht="15.75" hidden="false" customHeight="false" outlineLevel="0" collapsed="false"/>
    <row r="6229" customFormat="false" ht="15.75" hidden="false" customHeight="false" outlineLevel="0" collapsed="false"/>
    <row r="6230" customFormat="false" ht="15.75" hidden="false" customHeight="false" outlineLevel="0" collapsed="false"/>
    <row r="6231" customFormat="false" ht="15.75" hidden="false" customHeight="false" outlineLevel="0" collapsed="false"/>
    <row r="6232" customFormat="false" ht="15.75" hidden="false" customHeight="false" outlineLevel="0" collapsed="false"/>
    <row r="6233" customFormat="false" ht="15.75" hidden="false" customHeight="false" outlineLevel="0" collapsed="false"/>
    <row r="6234" customFormat="false" ht="15.75" hidden="false" customHeight="false" outlineLevel="0" collapsed="false"/>
    <row r="6235" customFormat="false" ht="15.75" hidden="false" customHeight="false" outlineLevel="0" collapsed="false"/>
    <row r="6236" customFormat="false" ht="15.75" hidden="false" customHeight="false" outlineLevel="0" collapsed="false"/>
    <row r="6237" customFormat="false" ht="15.75" hidden="false" customHeight="false" outlineLevel="0" collapsed="false"/>
    <row r="6238" customFormat="false" ht="15.75" hidden="false" customHeight="false" outlineLevel="0" collapsed="false"/>
    <row r="6239" customFormat="false" ht="15.75" hidden="false" customHeight="false" outlineLevel="0" collapsed="false"/>
    <row r="6240" customFormat="false" ht="15.75" hidden="false" customHeight="false" outlineLevel="0" collapsed="false"/>
    <row r="6241" customFormat="false" ht="15.75" hidden="false" customHeight="false" outlineLevel="0" collapsed="false"/>
    <row r="6242" customFormat="false" ht="15.75" hidden="false" customHeight="false" outlineLevel="0" collapsed="false"/>
    <row r="6243" customFormat="false" ht="15.75" hidden="false" customHeight="false" outlineLevel="0" collapsed="false"/>
    <row r="6244" customFormat="false" ht="15.75" hidden="false" customHeight="false" outlineLevel="0" collapsed="false"/>
    <row r="6245" customFormat="false" ht="15.75" hidden="false" customHeight="false" outlineLevel="0" collapsed="false"/>
    <row r="6246" customFormat="false" ht="15.75" hidden="false" customHeight="false" outlineLevel="0" collapsed="false"/>
    <row r="6247" customFormat="false" ht="15.75" hidden="false" customHeight="false" outlineLevel="0" collapsed="false"/>
    <row r="6248" customFormat="false" ht="15.75" hidden="false" customHeight="false" outlineLevel="0" collapsed="false"/>
    <row r="6249" customFormat="false" ht="15.75" hidden="false" customHeight="false" outlineLevel="0" collapsed="false"/>
    <row r="6250" customFormat="false" ht="15.75" hidden="false" customHeight="false" outlineLevel="0" collapsed="false"/>
    <row r="6251" customFormat="false" ht="15.75" hidden="false" customHeight="false" outlineLevel="0" collapsed="false"/>
    <row r="6252" customFormat="false" ht="15.75" hidden="false" customHeight="false" outlineLevel="0" collapsed="false"/>
    <row r="6253" customFormat="false" ht="15.75" hidden="false" customHeight="false" outlineLevel="0" collapsed="false"/>
    <row r="6254" customFormat="false" ht="15.75" hidden="false" customHeight="false" outlineLevel="0" collapsed="false"/>
    <row r="6255" customFormat="false" ht="15.75" hidden="false" customHeight="false" outlineLevel="0" collapsed="false"/>
    <row r="6256" customFormat="false" ht="15.75" hidden="false" customHeight="false" outlineLevel="0" collapsed="false"/>
    <row r="6257" customFormat="false" ht="15.75" hidden="false" customHeight="false" outlineLevel="0" collapsed="false"/>
    <row r="6258" customFormat="false" ht="15.75" hidden="false" customHeight="false" outlineLevel="0" collapsed="false"/>
    <row r="6259" customFormat="false" ht="15.75" hidden="false" customHeight="false" outlineLevel="0" collapsed="false"/>
    <row r="6260" customFormat="false" ht="15.75" hidden="false" customHeight="false" outlineLevel="0" collapsed="false"/>
    <row r="6261" customFormat="false" ht="15.75" hidden="false" customHeight="false" outlineLevel="0" collapsed="false"/>
    <row r="6262" customFormat="false" ht="15.75" hidden="false" customHeight="false" outlineLevel="0" collapsed="false"/>
    <row r="6263" customFormat="false" ht="15.75" hidden="false" customHeight="false" outlineLevel="0" collapsed="false"/>
    <row r="6264" customFormat="false" ht="15.75" hidden="false" customHeight="false" outlineLevel="0" collapsed="false"/>
    <row r="6265" customFormat="false" ht="15.75" hidden="false" customHeight="false" outlineLevel="0" collapsed="false"/>
    <row r="6266" customFormat="false" ht="15.75" hidden="false" customHeight="false" outlineLevel="0" collapsed="false"/>
    <row r="6267" customFormat="false" ht="15.75" hidden="false" customHeight="false" outlineLevel="0" collapsed="false"/>
    <row r="6268" customFormat="false" ht="15.75" hidden="false" customHeight="false" outlineLevel="0" collapsed="false"/>
    <row r="6269" customFormat="false" ht="15.75" hidden="false" customHeight="false" outlineLevel="0" collapsed="false"/>
    <row r="6270" customFormat="false" ht="15.75" hidden="false" customHeight="false" outlineLevel="0" collapsed="false"/>
    <row r="6271" customFormat="false" ht="15.75" hidden="false" customHeight="false" outlineLevel="0" collapsed="false"/>
    <row r="6272" customFormat="false" ht="15.75" hidden="false" customHeight="false" outlineLevel="0" collapsed="false"/>
    <row r="6273" customFormat="false" ht="15.75" hidden="false" customHeight="false" outlineLevel="0" collapsed="false"/>
    <row r="6274" customFormat="false" ht="15.75" hidden="false" customHeight="false" outlineLevel="0" collapsed="false"/>
    <row r="6275" customFormat="false" ht="15.75" hidden="false" customHeight="false" outlineLevel="0" collapsed="false"/>
    <row r="6276" customFormat="false" ht="15.75" hidden="false" customHeight="false" outlineLevel="0" collapsed="false"/>
    <row r="6277" customFormat="false" ht="15.75" hidden="false" customHeight="false" outlineLevel="0" collapsed="false"/>
    <row r="6278" customFormat="false" ht="15.75" hidden="false" customHeight="false" outlineLevel="0" collapsed="false"/>
    <row r="6279" customFormat="false" ht="15.75" hidden="false" customHeight="false" outlineLevel="0" collapsed="false"/>
    <row r="6280" customFormat="false" ht="15.75" hidden="false" customHeight="false" outlineLevel="0" collapsed="false"/>
    <row r="6281" customFormat="false" ht="15.75" hidden="false" customHeight="false" outlineLevel="0" collapsed="false"/>
    <row r="6282" customFormat="false" ht="15.75" hidden="false" customHeight="false" outlineLevel="0" collapsed="false"/>
    <row r="6283" customFormat="false" ht="15.75" hidden="false" customHeight="false" outlineLevel="0" collapsed="false"/>
    <row r="6284" customFormat="false" ht="15.75" hidden="false" customHeight="false" outlineLevel="0" collapsed="false"/>
    <row r="6285" customFormat="false" ht="15.75" hidden="false" customHeight="false" outlineLevel="0" collapsed="false"/>
    <row r="6286" customFormat="false" ht="15.75" hidden="false" customHeight="false" outlineLevel="0" collapsed="false"/>
    <row r="6287" customFormat="false" ht="15.75" hidden="false" customHeight="false" outlineLevel="0" collapsed="false"/>
    <row r="6288" customFormat="false" ht="15.75" hidden="false" customHeight="false" outlineLevel="0" collapsed="false"/>
    <row r="6289" customFormat="false" ht="15.75" hidden="false" customHeight="false" outlineLevel="0" collapsed="false"/>
    <row r="6290" customFormat="false" ht="15.75" hidden="false" customHeight="false" outlineLevel="0" collapsed="false"/>
    <row r="6291" customFormat="false" ht="15.75" hidden="false" customHeight="false" outlineLevel="0" collapsed="false"/>
    <row r="6292" customFormat="false" ht="15.75" hidden="false" customHeight="false" outlineLevel="0" collapsed="false"/>
    <row r="6293" customFormat="false" ht="15.75" hidden="false" customHeight="false" outlineLevel="0" collapsed="false"/>
    <row r="6294" customFormat="false" ht="15.75" hidden="false" customHeight="false" outlineLevel="0" collapsed="false"/>
    <row r="6295" customFormat="false" ht="15.75" hidden="false" customHeight="false" outlineLevel="0" collapsed="false"/>
    <row r="6296" customFormat="false" ht="15.75" hidden="false" customHeight="false" outlineLevel="0" collapsed="false"/>
    <row r="6297" customFormat="false" ht="15.75" hidden="false" customHeight="false" outlineLevel="0" collapsed="false"/>
    <row r="6298" customFormat="false" ht="15.75" hidden="false" customHeight="false" outlineLevel="0" collapsed="false"/>
    <row r="6299" customFormat="false" ht="15.75" hidden="false" customHeight="false" outlineLevel="0" collapsed="false"/>
    <row r="6300" customFormat="false" ht="15.75" hidden="false" customHeight="false" outlineLevel="0" collapsed="false"/>
    <row r="6301" customFormat="false" ht="15.75" hidden="false" customHeight="false" outlineLevel="0" collapsed="false"/>
    <row r="6302" customFormat="false" ht="15.75" hidden="false" customHeight="false" outlineLevel="0" collapsed="false"/>
    <row r="6303" customFormat="false" ht="15.75" hidden="false" customHeight="false" outlineLevel="0" collapsed="false"/>
    <row r="6304" customFormat="false" ht="15.75" hidden="false" customHeight="false" outlineLevel="0" collapsed="false"/>
    <row r="6305" customFormat="false" ht="15.75" hidden="false" customHeight="false" outlineLevel="0" collapsed="false"/>
    <row r="6306" customFormat="false" ht="15.75" hidden="false" customHeight="false" outlineLevel="0" collapsed="false"/>
    <row r="6307" customFormat="false" ht="15.75" hidden="false" customHeight="false" outlineLevel="0" collapsed="false"/>
    <row r="6308" customFormat="false" ht="15.75" hidden="false" customHeight="false" outlineLevel="0" collapsed="false"/>
    <row r="6309" customFormat="false" ht="15.75" hidden="false" customHeight="false" outlineLevel="0" collapsed="false"/>
    <row r="6310" customFormat="false" ht="15.75" hidden="false" customHeight="false" outlineLevel="0" collapsed="false"/>
    <row r="6311" customFormat="false" ht="15.75" hidden="false" customHeight="false" outlineLevel="0" collapsed="false"/>
    <row r="6312" customFormat="false" ht="15.75" hidden="false" customHeight="false" outlineLevel="0" collapsed="false"/>
    <row r="6313" customFormat="false" ht="15.75" hidden="false" customHeight="false" outlineLevel="0" collapsed="false"/>
    <row r="6314" customFormat="false" ht="15.75" hidden="false" customHeight="false" outlineLevel="0" collapsed="false"/>
    <row r="6315" customFormat="false" ht="15.75" hidden="false" customHeight="false" outlineLevel="0" collapsed="false"/>
    <row r="6316" customFormat="false" ht="15.75" hidden="false" customHeight="false" outlineLevel="0" collapsed="false"/>
    <row r="6317" customFormat="false" ht="15.75" hidden="false" customHeight="false" outlineLevel="0" collapsed="false"/>
    <row r="6318" customFormat="false" ht="15.75" hidden="false" customHeight="false" outlineLevel="0" collapsed="false"/>
    <row r="6319" customFormat="false" ht="15.75" hidden="false" customHeight="false" outlineLevel="0" collapsed="false"/>
    <row r="6320" customFormat="false" ht="15.75" hidden="false" customHeight="false" outlineLevel="0" collapsed="false"/>
    <row r="6321" customFormat="false" ht="15.75" hidden="false" customHeight="false" outlineLevel="0" collapsed="false"/>
    <row r="6322" customFormat="false" ht="15.75" hidden="false" customHeight="false" outlineLevel="0" collapsed="false"/>
    <row r="6323" customFormat="false" ht="15.75" hidden="false" customHeight="false" outlineLevel="0" collapsed="false"/>
    <row r="6324" customFormat="false" ht="15.75" hidden="false" customHeight="false" outlineLevel="0" collapsed="false"/>
    <row r="6325" customFormat="false" ht="15.75" hidden="false" customHeight="false" outlineLevel="0" collapsed="false"/>
    <row r="6326" customFormat="false" ht="15.75" hidden="false" customHeight="false" outlineLevel="0" collapsed="false"/>
    <row r="6327" customFormat="false" ht="15.75" hidden="false" customHeight="false" outlineLevel="0" collapsed="false"/>
    <row r="6328" customFormat="false" ht="15.75" hidden="false" customHeight="false" outlineLevel="0" collapsed="false"/>
    <row r="6329" customFormat="false" ht="15.75" hidden="false" customHeight="false" outlineLevel="0" collapsed="false"/>
    <row r="6330" customFormat="false" ht="15.75" hidden="false" customHeight="false" outlineLevel="0" collapsed="false"/>
    <row r="6331" customFormat="false" ht="15.75" hidden="false" customHeight="false" outlineLevel="0" collapsed="false"/>
    <row r="6332" customFormat="false" ht="15.75" hidden="false" customHeight="false" outlineLevel="0" collapsed="false"/>
    <row r="6333" customFormat="false" ht="15.75" hidden="false" customHeight="false" outlineLevel="0" collapsed="false"/>
    <row r="6334" customFormat="false" ht="15.75" hidden="false" customHeight="false" outlineLevel="0" collapsed="false"/>
    <row r="6335" customFormat="false" ht="15.75" hidden="false" customHeight="false" outlineLevel="0" collapsed="false"/>
    <row r="6336" customFormat="false" ht="15.75" hidden="false" customHeight="false" outlineLevel="0" collapsed="false"/>
    <row r="6337" customFormat="false" ht="15.75" hidden="false" customHeight="false" outlineLevel="0" collapsed="false"/>
    <row r="6338" customFormat="false" ht="15.75" hidden="false" customHeight="false" outlineLevel="0" collapsed="false"/>
    <row r="6339" customFormat="false" ht="15.75" hidden="false" customHeight="false" outlineLevel="0" collapsed="false"/>
    <row r="6340" customFormat="false" ht="15.75" hidden="false" customHeight="false" outlineLevel="0" collapsed="false"/>
    <row r="6341" customFormat="false" ht="15.75" hidden="false" customHeight="false" outlineLevel="0" collapsed="false"/>
    <row r="6342" customFormat="false" ht="15.75" hidden="false" customHeight="false" outlineLevel="0" collapsed="false"/>
    <row r="6343" customFormat="false" ht="15.75" hidden="false" customHeight="false" outlineLevel="0" collapsed="false"/>
    <row r="6344" customFormat="false" ht="15.75" hidden="false" customHeight="false" outlineLevel="0" collapsed="false"/>
    <row r="6345" customFormat="false" ht="15.75" hidden="false" customHeight="false" outlineLevel="0" collapsed="false"/>
    <row r="6346" customFormat="false" ht="15.75" hidden="false" customHeight="false" outlineLevel="0" collapsed="false"/>
    <row r="6347" customFormat="false" ht="15.75" hidden="false" customHeight="false" outlineLevel="0" collapsed="false"/>
    <row r="6348" customFormat="false" ht="15.75" hidden="false" customHeight="false" outlineLevel="0" collapsed="false"/>
    <row r="6349" customFormat="false" ht="15.75" hidden="false" customHeight="false" outlineLevel="0" collapsed="false"/>
    <row r="6350" customFormat="false" ht="15.75" hidden="false" customHeight="false" outlineLevel="0" collapsed="false"/>
    <row r="6351" customFormat="false" ht="15.75" hidden="false" customHeight="false" outlineLevel="0" collapsed="false"/>
    <row r="6352" customFormat="false" ht="15.75" hidden="false" customHeight="false" outlineLevel="0" collapsed="false"/>
    <row r="6353" customFormat="false" ht="15.75" hidden="false" customHeight="false" outlineLevel="0" collapsed="false"/>
    <row r="6354" customFormat="false" ht="15.75" hidden="false" customHeight="false" outlineLevel="0" collapsed="false"/>
    <row r="6355" customFormat="false" ht="15.75" hidden="false" customHeight="false" outlineLevel="0" collapsed="false"/>
    <row r="6356" customFormat="false" ht="15.75" hidden="false" customHeight="false" outlineLevel="0" collapsed="false"/>
    <row r="6357" customFormat="false" ht="15.75" hidden="false" customHeight="false" outlineLevel="0" collapsed="false"/>
    <row r="6358" customFormat="false" ht="15.75" hidden="false" customHeight="false" outlineLevel="0" collapsed="false"/>
    <row r="6359" customFormat="false" ht="15.75" hidden="false" customHeight="false" outlineLevel="0" collapsed="false"/>
    <row r="6360" customFormat="false" ht="15.75" hidden="false" customHeight="false" outlineLevel="0" collapsed="false"/>
    <row r="6361" customFormat="false" ht="15.75" hidden="false" customHeight="false" outlineLevel="0" collapsed="false"/>
    <row r="6362" customFormat="false" ht="15.75" hidden="false" customHeight="false" outlineLevel="0" collapsed="false"/>
    <row r="6363" customFormat="false" ht="15.75" hidden="false" customHeight="false" outlineLevel="0" collapsed="false"/>
    <row r="6364" customFormat="false" ht="15.75" hidden="false" customHeight="false" outlineLevel="0" collapsed="false"/>
    <row r="6365" customFormat="false" ht="15.75" hidden="false" customHeight="false" outlineLevel="0" collapsed="false"/>
    <row r="6366" customFormat="false" ht="15.75" hidden="false" customHeight="false" outlineLevel="0" collapsed="false"/>
    <row r="6367" customFormat="false" ht="15.75" hidden="false" customHeight="false" outlineLevel="0" collapsed="false"/>
    <row r="6368" customFormat="false" ht="15.75" hidden="false" customHeight="false" outlineLevel="0" collapsed="false"/>
    <row r="6369" customFormat="false" ht="15.75" hidden="false" customHeight="false" outlineLevel="0" collapsed="false"/>
    <row r="6370" customFormat="false" ht="15.75" hidden="false" customHeight="false" outlineLevel="0" collapsed="false"/>
    <row r="6371" customFormat="false" ht="15.75" hidden="false" customHeight="false" outlineLevel="0" collapsed="false"/>
    <row r="6372" customFormat="false" ht="15.75" hidden="false" customHeight="false" outlineLevel="0" collapsed="false"/>
    <row r="6373" customFormat="false" ht="15.75" hidden="false" customHeight="false" outlineLevel="0" collapsed="false"/>
    <row r="6374" customFormat="false" ht="15.75" hidden="false" customHeight="false" outlineLevel="0" collapsed="false"/>
    <row r="6375" customFormat="false" ht="15.75" hidden="false" customHeight="false" outlineLevel="0" collapsed="false"/>
    <row r="6376" customFormat="false" ht="15.75" hidden="false" customHeight="false" outlineLevel="0" collapsed="false"/>
    <row r="6377" customFormat="false" ht="15.75" hidden="false" customHeight="false" outlineLevel="0" collapsed="false"/>
    <row r="6378" customFormat="false" ht="15.75" hidden="false" customHeight="false" outlineLevel="0" collapsed="false"/>
    <row r="6379" customFormat="false" ht="15.75" hidden="false" customHeight="false" outlineLevel="0" collapsed="false"/>
    <row r="6380" customFormat="false" ht="15.75" hidden="false" customHeight="false" outlineLevel="0" collapsed="false"/>
    <row r="6381" customFormat="false" ht="15.75" hidden="false" customHeight="false" outlineLevel="0" collapsed="false"/>
    <row r="6382" customFormat="false" ht="15.75" hidden="false" customHeight="false" outlineLevel="0" collapsed="false"/>
    <row r="6383" customFormat="false" ht="15.75" hidden="false" customHeight="false" outlineLevel="0" collapsed="false"/>
    <row r="6384" customFormat="false" ht="15.75" hidden="false" customHeight="false" outlineLevel="0" collapsed="false"/>
    <row r="6385" customFormat="false" ht="15.75" hidden="false" customHeight="false" outlineLevel="0" collapsed="false"/>
    <row r="6386" customFormat="false" ht="15.75" hidden="false" customHeight="false" outlineLevel="0" collapsed="false"/>
    <row r="6387" customFormat="false" ht="15.75" hidden="false" customHeight="false" outlineLevel="0" collapsed="false"/>
    <row r="6388" customFormat="false" ht="15.75" hidden="false" customHeight="false" outlineLevel="0" collapsed="false"/>
    <row r="6389" customFormat="false" ht="15.75" hidden="false" customHeight="false" outlineLevel="0" collapsed="false"/>
    <row r="6390" customFormat="false" ht="15.75" hidden="false" customHeight="false" outlineLevel="0" collapsed="false"/>
    <row r="6391" customFormat="false" ht="15.75" hidden="false" customHeight="false" outlineLevel="0" collapsed="false"/>
    <row r="6392" customFormat="false" ht="15.75" hidden="false" customHeight="false" outlineLevel="0" collapsed="false"/>
    <row r="6393" customFormat="false" ht="15.75" hidden="false" customHeight="false" outlineLevel="0" collapsed="false"/>
    <row r="6394" customFormat="false" ht="15.75" hidden="false" customHeight="false" outlineLevel="0" collapsed="false"/>
    <row r="6395" customFormat="false" ht="15.75" hidden="false" customHeight="false" outlineLevel="0" collapsed="false"/>
    <row r="6396" customFormat="false" ht="15.75" hidden="false" customHeight="false" outlineLevel="0" collapsed="false"/>
    <row r="6397" customFormat="false" ht="15.75" hidden="false" customHeight="false" outlineLevel="0" collapsed="false"/>
    <row r="6398" customFormat="false" ht="15.75" hidden="false" customHeight="false" outlineLevel="0" collapsed="false"/>
    <row r="6399" customFormat="false" ht="15.75" hidden="false" customHeight="false" outlineLevel="0" collapsed="false"/>
    <row r="6400" customFormat="false" ht="15.75" hidden="false" customHeight="false" outlineLevel="0" collapsed="false"/>
    <row r="6401" customFormat="false" ht="15.75" hidden="false" customHeight="false" outlineLevel="0" collapsed="false"/>
    <row r="6402" customFormat="false" ht="15.75" hidden="false" customHeight="false" outlineLevel="0" collapsed="false"/>
    <row r="6403" customFormat="false" ht="15.75" hidden="false" customHeight="false" outlineLevel="0" collapsed="false"/>
    <row r="6404" customFormat="false" ht="15.75" hidden="false" customHeight="false" outlineLevel="0" collapsed="false"/>
    <row r="6405" customFormat="false" ht="15.75" hidden="false" customHeight="false" outlineLevel="0" collapsed="false"/>
    <row r="6406" customFormat="false" ht="15.75" hidden="false" customHeight="false" outlineLevel="0" collapsed="false"/>
    <row r="6407" customFormat="false" ht="15.75" hidden="false" customHeight="false" outlineLevel="0" collapsed="false"/>
    <row r="6408" customFormat="false" ht="15.75" hidden="false" customHeight="false" outlineLevel="0" collapsed="false"/>
    <row r="6409" customFormat="false" ht="15.75" hidden="false" customHeight="false" outlineLevel="0" collapsed="false"/>
    <row r="6410" customFormat="false" ht="15.75" hidden="false" customHeight="false" outlineLevel="0" collapsed="false"/>
    <row r="6411" customFormat="false" ht="15.75" hidden="false" customHeight="false" outlineLevel="0" collapsed="false"/>
    <row r="6412" customFormat="false" ht="15.75" hidden="false" customHeight="false" outlineLevel="0" collapsed="false"/>
    <row r="6413" customFormat="false" ht="15.75" hidden="false" customHeight="false" outlineLevel="0" collapsed="false"/>
    <row r="6414" customFormat="false" ht="15.75" hidden="false" customHeight="false" outlineLevel="0" collapsed="false"/>
    <row r="6415" customFormat="false" ht="15.75" hidden="false" customHeight="false" outlineLevel="0" collapsed="false"/>
    <row r="6416" customFormat="false" ht="15.75" hidden="false" customHeight="false" outlineLevel="0" collapsed="false"/>
    <row r="6417" customFormat="false" ht="15.75" hidden="false" customHeight="false" outlineLevel="0" collapsed="false"/>
    <row r="6418" customFormat="false" ht="15.75" hidden="false" customHeight="false" outlineLevel="0" collapsed="false"/>
    <row r="6419" customFormat="false" ht="15.75" hidden="false" customHeight="false" outlineLevel="0" collapsed="false"/>
    <row r="6420" customFormat="false" ht="15.75" hidden="false" customHeight="false" outlineLevel="0" collapsed="false"/>
    <row r="6421" customFormat="false" ht="15.75" hidden="false" customHeight="false" outlineLevel="0" collapsed="false"/>
    <row r="6422" customFormat="false" ht="15.75" hidden="false" customHeight="false" outlineLevel="0" collapsed="false"/>
    <row r="6423" customFormat="false" ht="15.75" hidden="false" customHeight="false" outlineLevel="0" collapsed="false"/>
    <row r="6424" customFormat="false" ht="15.75" hidden="false" customHeight="false" outlineLevel="0" collapsed="false"/>
    <row r="6425" customFormat="false" ht="15.75" hidden="false" customHeight="false" outlineLevel="0" collapsed="false"/>
    <row r="6426" customFormat="false" ht="15.75" hidden="false" customHeight="false" outlineLevel="0" collapsed="false"/>
    <row r="6427" customFormat="false" ht="15.75" hidden="false" customHeight="false" outlineLevel="0" collapsed="false"/>
    <row r="6428" customFormat="false" ht="15.75" hidden="false" customHeight="false" outlineLevel="0" collapsed="false"/>
    <row r="6429" customFormat="false" ht="15.75" hidden="false" customHeight="false" outlineLevel="0" collapsed="false"/>
    <row r="6430" customFormat="false" ht="15.75" hidden="false" customHeight="false" outlineLevel="0" collapsed="false"/>
    <row r="6431" customFormat="false" ht="15.75" hidden="false" customHeight="false" outlineLevel="0" collapsed="false"/>
    <row r="6432" customFormat="false" ht="15.75" hidden="false" customHeight="false" outlineLevel="0" collapsed="false"/>
    <row r="6433" customFormat="false" ht="15.75" hidden="false" customHeight="false" outlineLevel="0" collapsed="false"/>
    <row r="6434" customFormat="false" ht="15.75" hidden="false" customHeight="false" outlineLevel="0" collapsed="false"/>
    <row r="6435" customFormat="false" ht="15.75" hidden="false" customHeight="false" outlineLevel="0" collapsed="false"/>
    <row r="6436" customFormat="false" ht="15.75" hidden="false" customHeight="false" outlineLevel="0" collapsed="false"/>
    <row r="6437" customFormat="false" ht="15.75" hidden="false" customHeight="false" outlineLevel="0" collapsed="false"/>
    <row r="6438" customFormat="false" ht="15.75" hidden="false" customHeight="false" outlineLevel="0" collapsed="false"/>
    <row r="6439" customFormat="false" ht="15.75" hidden="false" customHeight="false" outlineLevel="0" collapsed="false"/>
    <row r="6440" customFormat="false" ht="15.75" hidden="false" customHeight="false" outlineLevel="0" collapsed="false"/>
    <row r="6441" customFormat="false" ht="15.75" hidden="false" customHeight="false" outlineLevel="0" collapsed="false"/>
    <row r="6442" customFormat="false" ht="15.75" hidden="false" customHeight="false" outlineLevel="0" collapsed="false"/>
    <row r="6443" customFormat="false" ht="15.75" hidden="false" customHeight="false" outlineLevel="0" collapsed="false"/>
    <row r="6444" customFormat="false" ht="15.75" hidden="false" customHeight="false" outlineLevel="0" collapsed="false"/>
    <row r="6445" customFormat="false" ht="15.75" hidden="false" customHeight="false" outlineLevel="0" collapsed="false"/>
    <row r="6446" customFormat="false" ht="15.75" hidden="false" customHeight="false" outlineLevel="0" collapsed="false"/>
    <row r="6447" customFormat="false" ht="15.75" hidden="false" customHeight="false" outlineLevel="0" collapsed="false"/>
    <row r="6448" customFormat="false" ht="15.75" hidden="false" customHeight="false" outlineLevel="0" collapsed="false"/>
    <row r="6449" customFormat="false" ht="15.75" hidden="false" customHeight="false" outlineLevel="0" collapsed="false"/>
    <row r="6450" customFormat="false" ht="15.75" hidden="false" customHeight="false" outlineLevel="0" collapsed="false"/>
    <row r="6451" customFormat="false" ht="15.75" hidden="false" customHeight="false" outlineLevel="0" collapsed="false"/>
    <row r="6452" customFormat="false" ht="15.75" hidden="false" customHeight="false" outlineLevel="0" collapsed="false"/>
    <row r="6453" customFormat="false" ht="15.75" hidden="false" customHeight="false" outlineLevel="0" collapsed="false"/>
    <row r="6454" customFormat="false" ht="15.75" hidden="false" customHeight="false" outlineLevel="0" collapsed="false"/>
    <row r="6455" customFormat="false" ht="15.75" hidden="false" customHeight="false" outlineLevel="0" collapsed="false"/>
    <row r="6456" customFormat="false" ht="15.75" hidden="false" customHeight="false" outlineLevel="0" collapsed="false"/>
    <row r="6457" customFormat="false" ht="15.75" hidden="false" customHeight="false" outlineLevel="0" collapsed="false"/>
    <row r="6458" customFormat="false" ht="15.75" hidden="false" customHeight="false" outlineLevel="0" collapsed="false"/>
    <row r="6459" customFormat="false" ht="15.75" hidden="false" customHeight="false" outlineLevel="0" collapsed="false"/>
    <row r="6460" customFormat="false" ht="15.75" hidden="false" customHeight="false" outlineLevel="0" collapsed="false"/>
    <row r="6461" customFormat="false" ht="15.75" hidden="false" customHeight="false" outlineLevel="0" collapsed="false"/>
    <row r="6462" customFormat="false" ht="15.75" hidden="false" customHeight="false" outlineLevel="0" collapsed="false"/>
    <row r="6463" customFormat="false" ht="15.75" hidden="false" customHeight="false" outlineLevel="0" collapsed="false"/>
    <row r="6464" customFormat="false" ht="15.75" hidden="false" customHeight="false" outlineLevel="0" collapsed="false"/>
    <row r="6465" customFormat="false" ht="15.75" hidden="false" customHeight="false" outlineLevel="0" collapsed="false"/>
    <row r="6466" customFormat="false" ht="15.75" hidden="false" customHeight="false" outlineLevel="0" collapsed="false"/>
    <row r="6467" customFormat="false" ht="15.75" hidden="false" customHeight="false" outlineLevel="0" collapsed="false"/>
    <row r="6468" customFormat="false" ht="15.75" hidden="false" customHeight="false" outlineLevel="0" collapsed="false"/>
    <row r="6469" customFormat="false" ht="15.75" hidden="false" customHeight="false" outlineLevel="0" collapsed="false"/>
    <row r="6470" customFormat="false" ht="15.75" hidden="false" customHeight="false" outlineLevel="0" collapsed="false"/>
    <row r="6471" customFormat="false" ht="15.75" hidden="false" customHeight="false" outlineLevel="0" collapsed="false"/>
    <row r="6472" customFormat="false" ht="15.75" hidden="false" customHeight="false" outlineLevel="0" collapsed="false"/>
    <row r="6473" customFormat="false" ht="15.75" hidden="false" customHeight="false" outlineLevel="0" collapsed="false"/>
    <row r="6474" customFormat="false" ht="15.75" hidden="false" customHeight="false" outlineLevel="0" collapsed="false"/>
    <row r="6475" customFormat="false" ht="15.75" hidden="false" customHeight="false" outlineLevel="0" collapsed="false"/>
    <row r="6476" customFormat="false" ht="15.75" hidden="false" customHeight="false" outlineLevel="0" collapsed="false"/>
    <row r="6477" customFormat="false" ht="15.75" hidden="false" customHeight="false" outlineLevel="0" collapsed="false"/>
    <row r="6478" customFormat="false" ht="15.75" hidden="false" customHeight="false" outlineLevel="0" collapsed="false"/>
    <row r="6479" customFormat="false" ht="15.75" hidden="false" customHeight="false" outlineLevel="0" collapsed="false"/>
    <row r="6480" customFormat="false" ht="15.75" hidden="false" customHeight="false" outlineLevel="0" collapsed="false"/>
    <row r="6481" customFormat="false" ht="15.75" hidden="false" customHeight="false" outlineLevel="0" collapsed="false"/>
    <row r="6482" customFormat="false" ht="15.75" hidden="false" customHeight="false" outlineLevel="0" collapsed="false"/>
    <row r="6483" customFormat="false" ht="15.75" hidden="false" customHeight="false" outlineLevel="0" collapsed="false"/>
    <row r="6484" customFormat="false" ht="15.75" hidden="false" customHeight="false" outlineLevel="0" collapsed="false"/>
    <row r="6485" customFormat="false" ht="15.75" hidden="false" customHeight="false" outlineLevel="0" collapsed="false"/>
    <row r="6486" customFormat="false" ht="15.75" hidden="false" customHeight="false" outlineLevel="0" collapsed="false"/>
    <row r="6487" customFormat="false" ht="15.75" hidden="false" customHeight="false" outlineLevel="0" collapsed="false"/>
    <row r="6488" customFormat="false" ht="15.75" hidden="false" customHeight="false" outlineLevel="0" collapsed="false"/>
    <row r="6489" customFormat="false" ht="15.75" hidden="false" customHeight="false" outlineLevel="0" collapsed="false"/>
    <row r="6490" customFormat="false" ht="15.75" hidden="false" customHeight="false" outlineLevel="0" collapsed="false"/>
    <row r="6491" customFormat="false" ht="15.75" hidden="false" customHeight="false" outlineLevel="0" collapsed="false"/>
    <row r="6492" customFormat="false" ht="15.75" hidden="false" customHeight="false" outlineLevel="0" collapsed="false"/>
    <row r="6493" customFormat="false" ht="15.75" hidden="false" customHeight="false" outlineLevel="0" collapsed="false"/>
    <row r="6494" customFormat="false" ht="15.75" hidden="false" customHeight="false" outlineLevel="0" collapsed="false"/>
    <row r="6495" customFormat="false" ht="15.75" hidden="false" customHeight="false" outlineLevel="0" collapsed="false"/>
    <row r="6496" customFormat="false" ht="15.75" hidden="false" customHeight="false" outlineLevel="0" collapsed="false"/>
    <row r="6497" customFormat="false" ht="15.75" hidden="false" customHeight="false" outlineLevel="0" collapsed="false"/>
    <row r="6498" customFormat="false" ht="15.75" hidden="false" customHeight="false" outlineLevel="0" collapsed="false"/>
    <row r="6499" customFormat="false" ht="15.75" hidden="false" customHeight="false" outlineLevel="0" collapsed="false"/>
    <row r="6500" customFormat="false" ht="15.75" hidden="false" customHeight="false" outlineLevel="0" collapsed="false"/>
    <row r="6501" customFormat="false" ht="15.75" hidden="false" customHeight="false" outlineLevel="0" collapsed="false"/>
    <row r="6502" customFormat="false" ht="15.75" hidden="false" customHeight="false" outlineLevel="0" collapsed="false"/>
    <row r="6503" customFormat="false" ht="15.75" hidden="false" customHeight="false" outlineLevel="0" collapsed="false"/>
    <row r="6504" customFormat="false" ht="15.75" hidden="false" customHeight="false" outlineLevel="0" collapsed="false"/>
    <row r="6505" customFormat="false" ht="15.75" hidden="false" customHeight="false" outlineLevel="0" collapsed="false"/>
    <row r="6506" customFormat="false" ht="15.75" hidden="false" customHeight="false" outlineLevel="0" collapsed="false"/>
    <row r="6507" customFormat="false" ht="15.75" hidden="false" customHeight="false" outlineLevel="0" collapsed="false"/>
    <row r="6508" customFormat="false" ht="15.75" hidden="false" customHeight="false" outlineLevel="0" collapsed="false"/>
    <row r="6509" customFormat="false" ht="15.75" hidden="false" customHeight="false" outlineLevel="0" collapsed="false"/>
    <row r="6510" customFormat="false" ht="15.75" hidden="false" customHeight="false" outlineLevel="0" collapsed="false"/>
    <row r="6511" customFormat="false" ht="15.75" hidden="false" customHeight="false" outlineLevel="0" collapsed="false"/>
    <row r="6512" customFormat="false" ht="15.75" hidden="false" customHeight="false" outlineLevel="0" collapsed="false"/>
    <row r="6513" customFormat="false" ht="15.75" hidden="false" customHeight="false" outlineLevel="0" collapsed="false"/>
    <row r="6514" customFormat="false" ht="15.75" hidden="false" customHeight="false" outlineLevel="0" collapsed="false"/>
    <row r="6515" customFormat="false" ht="15.75" hidden="false" customHeight="false" outlineLevel="0" collapsed="false"/>
    <row r="6516" customFormat="false" ht="15.75" hidden="false" customHeight="false" outlineLevel="0" collapsed="false"/>
    <row r="6517" customFormat="false" ht="15.75" hidden="false" customHeight="false" outlineLevel="0" collapsed="false"/>
    <row r="6518" customFormat="false" ht="15.75" hidden="false" customHeight="false" outlineLevel="0" collapsed="false"/>
    <row r="6519" customFormat="false" ht="15.75" hidden="false" customHeight="false" outlineLevel="0" collapsed="false"/>
    <row r="6520" customFormat="false" ht="15.75" hidden="false" customHeight="false" outlineLevel="0" collapsed="false"/>
    <row r="6521" customFormat="false" ht="15.75" hidden="false" customHeight="false" outlineLevel="0" collapsed="false"/>
    <row r="6522" customFormat="false" ht="15.75" hidden="false" customHeight="false" outlineLevel="0" collapsed="false"/>
    <row r="6523" customFormat="false" ht="15.75" hidden="false" customHeight="false" outlineLevel="0" collapsed="false"/>
    <row r="6524" customFormat="false" ht="15.75" hidden="false" customHeight="false" outlineLevel="0" collapsed="false"/>
    <row r="6525" customFormat="false" ht="15.75" hidden="false" customHeight="false" outlineLevel="0" collapsed="false"/>
    <row r="6526" customFormat="false" ht="15.75" hidden="false" customHeight="false" outlineLevel="0" collapsed="false"/>
    <row r="6527" customFormat="false" ht="15.75" hidden="false" customHeight="false" outlineLevel="0" collapsed="false"/>
    <row r="6528" customFormat="false" ht="15.75" hidden="false" customHeight="false" outlineLevel="0" collapsed="false"/>
    <row r="6529" customFormat="false" ht="15.75" hidden="false" customHeight="false" outlineLevel="0" collapsed="false"/>
    <row r="6530" customFormat="false" ht="15.75" hidden="false" customHeight="false" outlineLevel="0" collapsed="false"/>
    <row r="6531" customFormat="false" ht="15.75" hidden="false" customHeight="false" outlineLevel="0" collapsed="false"/>
    <row r="6532" customFormat="false" ht="15.75" hidden="false" customHeight="false" outlineLevel="0" collapsed="false"/>
    <row r="6533" customFormat="false" ht="15.75" hidden="false" customHeight="false" outlineLevel="0" collapsed="false"/>
    <row r="6534" customFormat="false" ht="15.75" hidden="false" customHeight="false" outlineLevel="0" collapsed="false"/>
    <row r="6535" customFormat="false" ht="15.75" hidden="false" customHeight="false" outlineLevel="0" collapsed="false"/>
    <row r="6536" customFormat="false" ht="15.75" hidden="false" customHeight="false" outlineLevel="0" collapsed="false"/>
    <row r="6537" customFormat="false" ht="15.75" hidden="false" customHeight="false" outlineLevel="0" collapsed="false"/>
    <row r="6538" customFormat="false" ht="15.75" hidden="false" customHeight="false" outlineLevel="0" collapsed="false"/>
    <row r="6539" customFormat="false" ht="15.75" hidden="false" customHeight="false" outlineLevel="0" collapsed="false"/>
    <row r="6540" customFormat="false" ht="15.75" hidden="false" customHeight="false" outlineLevel="0" collapsed="false"/>
    <row r="6541" customFormat="false" ht="15.75" hidden="false" customHeight="false" outlineLevel="0" collapsed="false"/>
    <row r="6542" customFormat="false" ht="15.75" hidden="false" customHeight="false" outlineLevel="0" collapsed="false"/>
    <row r="6543" customFormat="false" ht="15.75" hidden="false" customHeight="false" outlineLevel="0" collapsed="false"/>
    <row r="6544" customFormat="false" ht="15.75" hidden="false" customHeight="false" outlineLevel="0" collapsed="false"/>
    <row r="6545" customFormat="false" ht="15.75" hidden="false" customHeight="false" outlineLevel="0" collapsed="false"/>
    <row r="6546" customFormat="false" ht="15.75" hidden="false" customHeight="false" outlineLevel="0" collapsed="false"/>
    <row r="6547" customFormat="false" ht="15.75" hidden="false" customHeight="false" outlineLevel="0" collapsed="false"/>
    <row r="6548" customFormat="false" ht="15.75" hidden="false" customHeight="false" outlineLevel="0" collapsed="false"/>
    <row r="6549" customFormat="false" ht="15.75" hidden="false" customHeight="false" outlineLevel="0" collapsed="false"/>
    <row r="6550" customFormat="false" ht="15.75" hidden="false" customHeight="false" outlineLevel="0" collapsed="false"/>
    <row r="6551" customFormat="false" ht="15.75" hidden="false" customHeight="false" outlineLevel="0" collapsed="false"/>
    <row r="6552" customFormat="false" ht="15.75" hidden="false" customHeight="false" outlineLevel="0" collapsed="false"/>
    <row r="6553" customFormat="false" ht="15.75" hidden="false" customHeight="false" outlineLevel="0" collapsed="false"/>
    <row r="6554" customFormat="false" ht="15.75" hidden="false" customHeight="false" outlineLevel="0" collapsed="false"/>
    <row r="6555" customFormat="false" ht="15.75" hidden="false" customHeight="false" outlineLevel="0" collapsed="false"/>
    <row r="6556" customFormat="false" ht="15.75" hidden="false" customHeight="false" outlineLevel="0" collapsed="false"/>
    <row r="6557" customFormat="false" ht="15.75" hidden="false" customHeight="false" outlineLevel="0" collapsed="false"/>
    <row r="6558" customFormat="false" ht="15.75" hidden="false" customHeight="false" outlineLevel="0" collapsed="false"/>
    <row r="6559" customFormat="false" ht="15.75" hidden="false" customHeight="false" outlineLevel="0" collapsed="false"/>
    <row r="6560" customFormat="false" ht="15.75" hidden="false" customHeight="false" outlineLevel="0" collapsed="false"/>
    <row r="6561" customFormat="false" ht="15.75" hidden="false" customHeight="false" outlineLevel="0" collapsed="false"/>
    <row r="6562" customFormat="false" ht="15.75" hidden="false" customHeight="false" outlineLevel="0" collapsed="false"/>
    <row r="6563" customFormat="false" ht="15.75" hidden="false" customHeight="false" outlineLevel="0" collapsed="false"/>
    <row r="6564" customFormat="false" ht="15.75" hidden="false" customHeight="false" outlineLevel="0" collapsed="false"/>
    <row r="6565" customFormat="false" ht="15.75" hidden="false" customHeight="false" outlineLevel="0" collapsed="false"/>
    <row r="6566" customFormat="false" ht="15.75" hidden="false" customHeight="false" outlineLevel="0" collapsed="false"/>
    <row r="6567" customFormat="false" ht="15.75" hidden="false" customHeight="false" outlineLevel="0" collapsed="false"/>
    <row r="6568" customFormat="false" ht="15.75" hidden="false" customHeight="false" outlineLevel="0" collapsed="false"/>
    <row r="6569" customFormat="false" ht="15.75" hidden="false" customHeight="false" outlineLevel="0" collapsed="false"/>
    <row r="6570" customFormat="false" ht="15.75" hidden="false" customHeight="false" outlineLevel="0" collapsed="false"/>
    <row r="6571" customFormat="false" ht="15.75" hidden="false" customHeight="false" outlineLevel="0" collapsed="false"/>
    <row r="6572" customFormat="false" ht="15.75" hidden="false" customHeight="false" outlineLevel="0" collapsed="false"/>
    <row r="6573" customFormat="false" ht="15.75" hidden="false" customHeight="false" outlineLevel="0" collapsed="false"/>
    <row r="6574" customFormat="false" ht="15.75" hidden="false" customHeight="false" outlineLevel="0" collapsed="false"/>
    <row r="6575" customFormat="false" ht="15.75" hidden="false" customHeight="false" outlineLevel="0" collapsed="false"/>
    <row r="6576" customFormat="false" ht="15.75" hidden="false" customHeight="false" outlineLevel="0" collapsed="false"/>
    <row r="6577" customFormat="false" ht="15.75" hidden="false" customHeight="false" outlineLevel="0" collapsed="false"/>
    <row r="6578" customFormat="false" ht="15.75" hidden="false" customHeight="false" outlineLevel="0" collapsed="false"/>
    <row r="6579" customFormat="false" ht="15.75" hidden="false" customHeight="false" outlineLevel="0" collapsed="false"/>
    <row r="6580" customFormat="false" ht="15.75" hidden="false" customHeight="false" outlineLevel="0" collapsed="false"/>
    <row r="6581" customFormat="false" ht="15.75" hidden="false" customHeight="false" outlineLevel="0" collapsed="false"/>
    <row r="6582" customFormat="false" ht="15.75" hidden="false" customHeight="false" outlineLevel="0" collapsed="false"/>
    <row r="6583" customFormat="false" ht="15.75" hidden="false" customHeight="false" outlineLevel="0" collapsed="false"/>
    <row r="6584" customFormat="false" ht="15.75" hidden="false" customHeight="false" outlineLevel="0" collapsed="false"/>
    <row r="6585" customFormat="false" ht="15.75" hidden="false" customHeight="false" outlineLevel="0" collapsed="false"/>
    <row r="6586" customFormat="false" ht="15.75" hidden="false" customHeight="false" outlineLevel="0" collapsed="false"/>
    <row r="6587" customFormat="false" ht="15.75" hidden="false" customHeight="false" outlineLevel="0" collapsed="false"/>
    <row r="6588" customFormat="false" ht="15.75" hidden="false" customHeight="false" outlineLevel="0" collapsed="false"/>
    <row r="6589" customFormat="false" ht="15.75" hidden="false" customHeight="false" outlineLevel="0" collapsed="false"/>
    <row r="6590" customFormat="false" ht="15.75" hidden="false" customHeight="false" outlineLevel="0" collapsed="false"/>
    <row r="6591" customFormat="false" ht="15.75" hidden="false" customHeight="false" outlineLevel="0" collapsed="false"/>
    <row r="6592" customFormat="false" ht="15.75" hidden="false" customHeight="false" outlineLevel="0" collapsed="false"/>
    <row r="6593" customFormat="false" ht="15.75" hidden="false" customHeight="false" outlineLevel="0" collapsed="false"/>
    <row r="6594" customFormat="false" ht="15.75" hidden="false" customHeight="false" outlineLevel="0" collapsed="false"/>
    <row r="6595" customFormat="false" ht="15.75" hidden="false" customHeight="false" outlineLevel="0" collapsed="false"/>
    <row r="6596" customFormat="false" ht="15.75" hidden="false" customHeight="false" outlineLevel="0" collapsed="false"/>
    <row r="6597" customFormat="false" ht="15.75" hidden="false" customHeight="false" outlineLevel="0" collapsed="false"/>
    <row r="6598" customFormat="false" ht="15.75" hidden="false" customHeight="false" outlineLevel="0" collapsed="false"/>
    <row r="6599" customFormat="false" ht="15.75" hidden="false" customHeight="false" outlineLevel="0" collapsed="false"/>
    <row r="6600" customFormat="false" ht="15.75" hidden="false" customHeight="false" outlineLevel="0" collapsed="false"/>
    <row r="6601" customFormat="false" ht="15.75" hidden="false" customHeight="false" outlineLevel="0" collapsed="false"/>
    <row r="6602" customFormat="false" ht="15.75" hidden="false" customHeight="false" outlineLevel="0" collapsed="false"/>
    <row r="6603" customFormat="false" ht="15.75" hidden="false" customHeight="false" outlineLevel="0" collapsed="false"/>
    <row r="6604" customFormat="false" ht="15.75" hidden="false" customHeight="false" outlineLevel="0" collapsed="false"/>
    <row r="6605" customFormat="false" ht="15.75" hidden="false" customHeight="false" outlineLevel="0" collapsed="false"/>
    <row r="6606" customFormat="false" ht="15.75" hidden="false" customHeight="false" outlineLevel="0" collapsed="false"/>
    <row r="6607" customFormat="false" ht="15.75" hidden="false" customHeight="false" outlineLevel="0" collapsed="false"/>
    <row r="6608" customFormat="false" ht="15.75" hidden="false" customHeight="false" outlineLevel="0" collapsed="false"/>
    <row r="6609" customFormat="false" ht="15.75" hidden="false" customHeight="false" outlineLevel="0" collapsed="false"/>
    <row r="6610" customFormat="false" ht="15.75" hidden="false" customHeight="false" outlineLevel="0" collapsed="false"/>
    <row r="6611" customFormat="false" ht="15.75" hidden="false" customHeight="false" outlineLevel="0" collapsed="false"/>
    <row r="6612" customFormat="false" ht="15.75" hidden="false" customHeight="false" outlineLevel="0" collapsed="false"/>
    <row r="6613" customFormat="false" ht="15.75" hidden="false" customHeight="false" outlineLevel="0" collapsed="false"/>
    <row r="6614" customFormat="false" ht="15.75" hidden="false" customHeight="false" outlineLevel="0" collapsed="false"/>
    <row r="6615" customFormat="false" ht="15.75" hidden="false" customHeight="false" outlineLevel="0" collapsed="false"/>
    <row r="6616" customFormat="false" ht="15.75" hidden="false" customHeight="false" outlineLevel="0" collapsed="false"/>
    <row r="6617" customFormat="false" ht="15.75" hidden="false" customHeight="false" outlineLevel="0" collapsed="false"/>
    <row r="6618" customFormat="false" ht="15.75" hidden="false" customHeight="false" outlineLevel="0" collapsed="false"/>
    <row r="6619" customFormat="false" ht="15.75" hidden="false" customHeight="false" outlineLevel="0" collapsed="false"/>
    <row r="6620" customFormat="false" ht="15.75" hidden="false" customHeight="false" outlineLevel="0" collapsed="false"/>
    <row r="6621" customFormat="false" ht="15.75" hidden="false" customHeight="false" outlineLevel="0" collapsed="false"/>
    <row r="6622" customFormat="false" ht="15.75" hidden="false" customHeight="false" outlineLevel="0" collapsed="false"/>
    <row r="6623" customFormat="false" ht="15.75" hidden="false" customHeight="false" outlineLevel="0" collapsed="false"/>
    <row r="6624" customFormat="false" ht="15.75" hidden="false" customHeight="false" outlineLevel="0" collapsed="false"/>
    <row r="6625" customFormat="false" ht="15.75" hidden="false" customHeight="false" outlineLevel="0" collapsed="false"/>
    <row r="6626" customFormat="false" ht="15.75" hidden="false" customHeight="false" outlineLevel="0" collapsed="false"/>
    <row r="6627" customFormat="false" ht="15.75" hidden="false" customHeight="false" outlineLevel="0" collapsed="false"/>
    <row r="6628" customFormat="false" ht="15.75" hidden="false" customHeight="false" outlineLevel="0" collapsed="false"/>
    <row r="6629" customFormat="false" ht="15.75" hidden="false" customHeight="false" outlineLevel="0" collapsed="false"/>
    <row r="6630" customFormat="false" ht="15.75" hidden="false" customHeight="false" outlineLevel="0" collapsed="false"/>
    <row r="6631" customFormat="false" ht="15.75" hidden="false" customHeight="false" outlineLevel="0" collapsed="false"/>
    <row r="6632" customFormat="false" ht="15.75" hidden="false" customHeight="false" outlineLevel="0" collapsed="false"/>
    <row r="6633" customFormat="false" ht="15.75" hidden="false" customHeight="false" outlineLevel="0" collapsed="false"/>
    <row r="6634" customFormat="false" ht="15.75" hidden="false" customHeight="false" outlineLevel="0" collapsed="false"/>
    <row r="6635" customFormat="false" ht="15.75" hidden="false" customHeight="false" outlineLevel="0" collapsed="false"/>
    <row r="6636" customFormat="false" ht="15.75" hidden="false" customHeight="false" outlineLevel="0" collapsed="false"/>
    <row r="6637" customFormat="false" ht="15.75" hidden="false" customHeight="false" outlineLevel="0" collapsed="false"/>
    <row r="6638" customFormat="false" ht="15.75" hidden="false" customHeight="false" outlineLevel="0" collapsed="false"/>
    <row r="6639" customFormat="false" ht="15.75" hidden="false" customHeight="false" outlineLevel="0" collapsed="false"/>
    <row r="6640" customFormat="false" ht="15.75" hidden="false" customHeight="false" outlineLevel="0" collapsed="false"/>
    <row r="6641" customFormat="false" ht="15.75" hidden="false" customHeight="false" outlineLevel="0" collapsed="false"/>
    <row r="6642" customFormat="false" ht="15.75" hidden="false" customHeight="false" outlineLevel="0" collapsed="false"/>
    <row r="6643" customFormat="false" ht="15.75" hidden="false" customHeight="false" outlineLevel="0" collapsed="false"/>
    <row r="6644" customFormat="false" ht="15.75" hidden="false" customHeight="false" outlineLevel="0" collapsed="false"/>
    <row r="6645" customFormat="false" ht="15.75" hidden="false" customHeight="false" outlineLevel="0" collapsed="false"/>
    <row r="6646" customFormat="false" ht="15.75" hidden="false" customHeight="false" outlineLevel="0" collapsed="false"/>
    <row r="6647" customFormat="false" ht="15.75" hidden="false" customHeight="false" outlineLevel="0" collapsed="false"/>
    <row r="6648" customFormat="false" ht="15.75" hidden="false" customHeight="false" outlineLevel="0" collapsed="false"/>
    <row r="6649" customFormat="false" ht="15.75" hidden="false" customHeight="false" outlineLevel="0" collapsed="false"/>
    <row r="6650" customFormat="false" ht="15.75" hidden="false" customHeight="false" outlineLevel="0" collapsed="false"/>
    <row r="6651" customFormat="false" ht="15.75" hidden="false" customHeight="false" outlineLevel="0" collapsed="false"/>
    <row r="6652" customFormat="false" ht="15.75" hidden="false" customHeight="false" outlineLevel="0" collapsed="false"/>
    <row r="6653" customFormat="false" ht="15.75" hidden="false" customHeight="false" outlineLevel="0" collapsed="false"/>
    <row r="6654" customFormat="false" ht="15.75" hidden="false" customHeight="false" outlineLevel="0" collapsed="false"/>
    <row r="6655" customFormat="false" ht="15.75" hidden="false" customHeight="false" outlineLevel="0" collapsed="false"/>
    <row r="6656" customFormat="false" ht="15.75" hidden="false" customHeight="false" outlineLevel="0" collapsed="false"/>
    <row r="6657" customFormat="false" ht="15.75" hidden="false" customHeight="false" outlineLevel="0" collapsed="false"/>
    <row r="6658" customFormat="false" ht="15.75" hidden="false" customHeight="false" outlineLevel="0" collapsed="false"/>
    <row r="6659" customFormat="false" ht="15.75" hidden="false" customHeight="false" outlineLevel="0" collapsed="false"/>
    <row r="6660" customFormat="false" ht="15.75" hidden="false" customHeight="false" outlineLevel="0" collapsed="false"/>
    <row r="6661" customFormat="false" ht="15.75" hidden="false" customHeight="false" outlineLevel="0" collapsed="false"/>
    <row r="6662" customFormat="false" ht="15.75" hidden="false" customHeight="false" outlineLevel="0" collapsed="false"/>
    <row r="6663" customFormat="false" ht="15.75" hidden="false" customHeight="false" outlineLevel="0" collapsed="false"/>
    <row r="6664" customFormat="false" ht="15.75" hidden="false" customHeight="false" outlineLevel="0" collapsed="false"/>
    <row r="6665" customFormat="false" ht="15.75" hidden="false" customHeight="false" outlineLevel="0" collapsed="false"/>
    <row r="6666" customFormat="false" ht="15.75" hidden="false" customHeight="false" outlineLevel="0" collapsed="false"/>
    <row r="6667" customFormat="false" ht="15.75" hidden="false" customHeight="false" outlineLevel="0" collapsed="false"/>
    <row r="6668" customFormat="false" ht="15.75" hidden="false" customHeight="false" outlineLevel="0" collapsed="false"/>
    <row r="6669" customFormat="false" ht="15.75" hidden="false" customHeight="false" outlineLevel="0" collapsed="false"/>
    <row r="6670" customFormat="false" ht="15.75" hidden="false" customHeight="false" outlineLevel="0" collapsed="false"/>
    <row r="6671" customFormat="false" ht="15.75" hidden="false" customHeight="false" outlineLevel="0" collapsed="false"/>
    <row r="6672" customFormat="false" ht="15.75" hidden="false" customHeight="false" outlineLevel="0" collapsed="false"/>
    <row r="6673" customFormat="false" ht="15.75" hidden="false" customHeight="false" outlineLevel="0" collapsed="false"/>
    <row r="6674" customFormat="false" ht="15.75" hidden="false" customHeight="false" outlineLevel="0" collapsed="false"/>
    <row r="6675" customFormat="false" ht="15.75" hidden="false" customHeight="false" outlineLevel="0" collapsed="false"/>
    <row r="6676" customFormat="false" ht="15.75" hidden="false" customHeight="false" outlineLevel="0" collapsed="false"/>
    <row r="6677" customFormat="false" ht="15.75" hidden="false" customHeight="false" outlineLevel="0" collapsed="false"/>
    <row r="6678" customFormat="false" ht="15.75" hidden="false" customHeight="false" outlineLevel="0" collapsed="false"/>
    <row r="6679" customFormat="false" ht="15.75" hidden="false" customHeight="false" outlineLevel="0" collapsed="false"/>
    <row r="6680" customFormat="false" ht="15.75" hidden="false" customHeight="false" outlineLevel="0" collapsed="false"/>
    <row r="6681" customFormat="false" ht="15.75" hidden="false" customHeight="false" outlineLevel="0" collapsed="false"/>
    <row r="6682" customFormat="false" ht="15.75" hidden="false" customHeight="false" outlineLevel="0" collapsed="false"/>
    <row r="6683" customFormat="false" ht="15.75" hidden="false" customHeight="false" outlineLevel="0" collapsed="false"/>
    <row r="6684" customFormat="false" ht="15.75" hidden="false" customHeight="false" outlineLevel="0" collapsed="false"/>
    <row r="6685" customFormat="false" ht="15.75" hidden="false" customHeight="false" outlineLevel="0" collapsed="false"/>
    <row r="6686" customFormat="false" ht="15.75" hidden="false" customHeight="false" outlineLevel="0" collapsed="false"/>
    <row r="6687" customFormat="false" ht="15.75" hidden="false" customHeight="false" outlineLevel="0" collapsed="false"/>
    <row r="6688" customFormat="false" ht="15.75" hidden="false" customHeight="false" outlineLevel="0" collapsed="false"/>
    <row r="6689" customFormat="false" ht="15.75" hidden="false" customHeight="false" outlineLevel="0" collapsed="false"/>
    <row r="6690" customFormat="false" ht="15.75" hidden="false" customHeight="false" outlineLevel="0" collapsed="false"/>
    <row r="6691" customFormat="false" ht="15.75" hidden="false" customHeight="false" outlineLevel="0" collapsed="false"/>
    <row r="6692" customFormat="false" ht="15.75" hidden="false" customHeight="false" outlineLevel="0" collapsed="false"/>
    <row r="6693" customFormat="false" ht="15.75" hidden="false" customHeight="false" outlineLevel="0" collapsed="false"/>
    <row r="6694" customFormat="false" ht="15.75" hidden="false" customHeight="false" outlineLevel="0" collapsed="false"/>
    <row r="6695" customFormat="false" ht="15.75" hidden="false" customHeight="false" outlineLevel="0" collapsed="false"/>
    <row r="6696" customFormat="false" ht="15.75" hidden="false" customHeight="false" outlineLevel="0" collapsed="false"/>
    <row r="6697" customFormat="false" ht="15.75" hidden="false" customHeight="false" outlineLevel="0" collapsed="false"/>
    <row r="6698" customFormat="false" ht="15.75" hidden="false" customHeight="false" outlineLevel="0" collapsed="false"/>
    <row r="6699" customFormat="false" ht="15.75" hidden="false" customHeight="false" outlineLevel="0" collapsed="false"/>
    <row r="6700" customFormat="false" ht="15.75" hidden="false" customHeight="false" outlineLevel="0" collapsed="false"/>
    <row r="6701" customFormat="false" ht="15.75" hidden="false" customHeight="false" outlineLevel="0" collapsed="false"/>
    <row r="6702" customFormat="false" ht="15.75" hidden="false" customHeight="false" outlineLevel="0" collapsed="false"/>
    <row r="6703" customFormat="false" ht="15.75" hidden="false" customHeight="false" outlineLevel="0" collapsed="false"/>
    <row r="6704" customFormat="false" ht="15.75" hidden="false" customHeight="false" outlineLevel="0" collapsed="false"/>
    <row r="6705" customFormat="false" ht="15.75" hidden="false" customHeight="false" outlineLevel="0" collapsed="false"/>
    <row r="6706" customFormat="false" ht="15.75" hidden="false" customHeight="false" outlineLevel="0" collapsed="false"/>
    <row r="6707" customFormat="false" ht="15.75" hidden="false" customHeight="false" outlineLevel="0" collapsed="false"/>
    <row r="6708" customFormat="false" ht="15.75" hidden="false" customHeight="false" outlineLevel="0" collapsed="false"/>
    <row r="6709" customFormat="false" ht="15.75" hidden="false" customHeight="false" outlineLevel="0" collapsed="false"/>
    <row r="6710" customFormat="false" ht="15.75" hidden="false" customHeight="false" outlineLevel="0" collapsed="false"/>
    <row r="6711" customFormat="false" ht="15.75" hidden="false" customHeight="false" outlineLevel="0" collapsed="false"/>
    <row r="6712" customFormat="false" ht="15.75" hidden="false" customHeight="false" outlineLevel="0" collapsed="false"/>
    <row r="6713" customFormat="false" ht="15.75" hidden="false" customHeight="false" outlineLevel="0" collapsed="false"/>
    <row r="6714" customFormat="false" ht="15.75" hidden="false" customHeight="false" outlineLevel="0" collapsed="false"/>
    <row r="6715" customFormat="false" ht="15.75" hidden="false" customHeight="false" outlineLevel="0" collapsed="false"/>
    <row r="6716" customFormat="false" ht="15.75" hidden="false" customHeight="false" outlineLevel="0" collapsed="false"/>
    <row r="6717" customFormat="false" ht="15.75" hidden="false" customHeight="false" outlineLevel="0" collapsed="false"/>
    <row r="6718" customFormat="false" ht="15.75" hidden="false" customHeight="false" outlineLevel="0" collapsed="false"/>
    <row r="6719" customFormat="false" ht="15.75" hidden="false" customHeight="false" outlineLevel="0" collapsed="false"/>
    <row r="6720" customFormat="false" ht="15.75" hidden="false" customHeight="false" outlineLevel="0" collapsed="false"/>
    <row r="6721" customFormat="false" ht="15.75" hidden="false" customHeight="false" outlineLevel="0" collapsed="false"/>
    <row r="6722" customFormat="false" ht="15.75" hidden="false" customHeight="false" outlineLevel="0" collapsed="false"/>
    <row r="6723" customFormat="false" ht="15.75" hidden="false" customHeight="false" outlineLevel="0" collapsed="false"/>
    <row r="6724" customFormat="false" ht="15.75" hidden="false" customHeight="false" outlineLevel="0" collapsed="false"/>
    <row r="6725" customFormat="false" ht="15.75" hidden="false" customHeight="false" outlineLevel="0" collapsed="false"/>
    <row r="6726" customFormat="false" ht="15.75" hidden="false" customHeight="false" outlineLevel="0" collapsed="false"/>
    <row r="6727" customFormat="false" ht="15.75" hidden="false" customHeight="false" outlineLevel="0" collapsed="false"/>
    <row r="6728" customFormat="false" ht="15.75" hidden="false" customHeight="false" outlineLevel="0" collapsed="false"/>
    <row r="6729" customFormat="false" ht="15.75" hidden="false" customHeight="false" outlineLevel="0" collapsed="false"/>
    <row r="6730" customFormat="false" ht="15.75" hidden="false" customHeight="false" outlineLevel="0" collapsed="false"/>
    <row r="6731" customFormat="false" ht="15.75" hidden="false" customHeight="false" outlineLevel="0" collapsed="false"/>
    <row r="6732" customFormat="false" ht="15.75" hidden="false" customHeight="false" outlineLevel="0" collapsed="false"/>
    <row r="6733" customFormat="false" ht="15.75" hidden="false" customHeight="false" outlineLevel="0" collapsed="false"/>
    <row r="6734" customFormat="false" ht="15.75" hidden="false" customHeight="false" outlineLevel="0" collapsed="false"/>
    <row r="6735" customFormat="false" ht="15.75" hidden="false" customHeight="false" outlineLevel="0" collapsed="false"/>
    <row r="6736" customFormat="false" ht="15.75" hidden="false" customHeight="false" outlineLevel="0" collapsed="false"/>
    <row r="6737" customFormat="false" ht="15.75" hidden="false" customHeight="false" outlineLevel="0" collapsed="false"/>
    <row r="6738" customFormat="false" ht="15.75" hidden="false" customHeight="false" outlineLevel="0" collapsed="false"/>
    <row r="6739" customFormat="false" ht="15.75" hidden="false" customHeight="false" outlineLevel="0" collapsed="false"/>
    <row r="6740" customFormat="false" ht="15.75" hidden="false" customHeight="false" outlineLevel="0" collapsed="false"/>
    <row r="6741" customFormat="false" ht="15.75" hidden="false" customHeight="false" outlineLevel="0" collapsed="false"/>
    <row r="6742" customFormat="false" ht="15.75" hidden="false" customHeight="false" outlineLevel="0" collapsed="false"/>
    <row r="6743" customFormat="false" ht="15.75" hidden="false" customHeight="false" outlineLevel="0" collapsed="false"/>
    <row r="6744" customFormat="false" ht="15.75" hidden="false" customHeight="false" outlineLevel="0" collapsed="false"/>
    <row r="6745" customFormat="false" ht="15.75" hidden="false" customHeight="false" outlineLevel="0" collapsed="false"/>
    <row r="6746" customFormat="false" ht="15.75" hidden="false" customHeight="false" outlineLevel="0" collapsed="false"/>
    <row r="6747" customFormat="false" ht="15.75" hidden="false" customHeight="false" outlineLevel="0" collapsed="false"/>
    <row r="6748" customFormat="false" ht="15.75" hidden="false" customHeight="false" outlineLevel="0" collapsed="false"/>
    <row r="6749" customFormat="false" ht="15.75" hidden="false" customHeight="false" outlineLevel="0" collapsed="false"/>
    <row r="6750" customFormat="false" ht="15.75" hidden="false" customHeight="false" outlineLevel="0" collapsed="false"/>
    <row r="6751" customFormat="false" ht="15.75" hidden="false" customHeight="false" outlineLevel="0" collapsed="false"/>
    <row r="6752" customFormat="false" ht="15.75" hidden="false" customHeight="false" outlineLevel="0" collapsed="false"/>
    <row r="6753" customFormat="false" ht="15.75" hidden="false" customHeight="false" outlineLevel="0" collapsed="false"/>
    <row r="6754" customFormat="false" ht="15.75" hidden="false" customHeight="false" outlineLevel="0" collapsed="false"/>
    <row r="6755" customFormat="false" ht="15.75" hidden="false" customHeight="false" outlineLevel="0" collapsed="false"/>
    <row r="6756" customFormat="false" ht="15.75" hidden="false" customHeight="false" outlineLevel="0" collapsed="false"/>
    <row r="6757" customFormat="false" ht="15.75" hidden="false" customHeight="false" outlineLevel="0" collapsed="false"/>
    <row r="6758" customFormat="false" ht="15.75" hidden="false" customHeight="false" outlineLevel="0" collapsed="false"/>
    <row r="6759" customFormat="false" ht="15.75" hidden="false" customHeight="false" outlineLevel="0" collapsed="false"/>
    <row r="6760" customFormat="false" ht="15.75" hidden="false" customHeight="false" outlineLevel="0" collapsed="false"/>
    <row r="6761" customFormat="false" ht="15.75" hidden="false" customHeight="false" outlineLevel="0" collapsed="false"/>
    <row r="6762" customFormat="false" ht="15.75" hidden="false" customHeight="false" outlineLevel="0" collapsed="false"/>
    <row r="6763" customFormat="false" ht="15.75" hidden="false" customHeight="false" outlineLevel="0" collapsed="false"/>
    <row r="6764" customFormat="false" ht="15.75" hidden="false" customHeight="false" outlineLevel="0" collapsed="false"/>
    <row r="6765" customFormat="false" ht="15.75" hidden="false" customHeight="false" outlineLevel="0" collapsed="false"/>
    <row r="6766" customFormat="false" ht="15.75" hidden="false" customHeight="false" outlineLevel="0" collapsed="false"/>
    <row r="6767" customFormat="false" ht="15.75" hidden="false" customHeight="false" outlineLevel="0" collapsed="false"/>
    <row r="6768" customFormat="false" ht="15.75" hidden="false" customHeight="false" outlineLevel="0" collapsed="false"/>
    <row r="6769" customFormat="false" ht="15.75" hidden="false" customHeight="false" outlineLevel="0" collapsed="false"/>
    <row r="6770" customFormat="false" ht="15.75" hidden="false" customHeight="false" outlineLevel="0" collapsed="false"/>
    <row r="6771" customFormat="false" ht="15.75" hidden="false" customHeight="false" outlineLevel="0" collapsed="false"/>
    <row r="6772" customFormat="false" ht="15.75" hidden="false" customHeight="false" outlineLevel="0" collapsed="false"/>
    <row r="6773" customFormat="false" ht="15.75" hidden="false" customHeight="false" outlineLevel="0" collapsed="false"/>
    <row r="6774" customFormat="false" ht="15.75" hidden="false" customHeight="false" outlineLevel="0" collapsed="false"/>
    <row r="6775" customFormat="false" ht="15.75" hidden="false" customHeight="false" outlineLevel="0" collapsed="false"/>
    <row r="6776" customFormat="false" ht="15.75" hidden="false" customHeight="false" outlineLevel="0" collapsed="false"/>
    <row r="6777" customFormat="false" ht="15.75" hidden="false" customHeight="false" outlineLevel="0" collapsed="false"/>
    <row r="6778" customFormat="false" ht="15.75" hidden="false" customHeight="false" outlineLevel="0" collapsed="false"/>
    <row r="6779" customFormat="false" ht="15.75" hidden="false" customHeight="false" outlineLevel="0" collapsed="false"/>
    <row r="6780" customFormat="false" ht="15.75" hidden="false" customHeight="false" outlineLevel="0" collapsed="false"/>
    <row r="6781" customFormat="false" ht="15.75" hidden="false" customHeight="false" outlineLevel="0" collapsed="false"/>
    <row r="6782" customFormat="false" ht="15.75" hidden="false" customHeight="false" outlineLevel="0" collapsed="false"/>
    <row r="6783" customFormat="false" ht="15.75" hidden="false" customHeight="false" outlineLevel="0" collapsed="false"/>
    <row r="6784" customFormat="false" ht="15.75" hidden="false" customHeight="false" outlineLevel="0" collapsed="false"/>
    <row r="6785" customFormat="false" ht="15.75" hidden="false" customHeight="false" outlineLevel="0" collapsed="false"/>
    <row r="6786" customFormat="false" ht="15.75" hidden="false" customHeight="false" outlineLevel="0" collapsed="false"/>
    <row r="6787" customFormat="false" ht="15.75" hidden="false" customHeight="false" outlineLevel="0" collapsed="false"/>
    <row r="6788" customFormat="false" ht="15.75" hidden="false" customHeight="false" outlineLevel="0" collapsed="false"/>
    <row r="6789" customFormat="false" ht="15.75" hidden="false" customHeight="false" outlineLevel="0" collapsed="false"/>
    <row r="6790" customFormat="false" ht="15.75" hidden="false" customHeight="false" outlineLevel="0" collapsed="false"/>
    <row r="6791" customFormat="false" ht="15.75" hidden="false" customHeight="false" outlineLevel="0" collapsed="false"/>
    <row r="6792" customFormat="false" ht="15.75" hidden="false" customHeight="false" outlineLevel="0" collapsed="false"/>
    <row r="6793" customFormat="false" ht="15.75" hidden="false" customHeight="false" outlineLevel="0" collapsed="false"/>
    <row r="6794" customFormat="false" ht="15.75" hidden="false" customHeight="false" outlineLevel="0" collapsed="false"/>
    <row r="6795" customFormat="false" ht="15.75" hidden="false" customHeight="false" outlineLevel="0" collapsed="false"/>
    <row r="6796" customFormat="false" ht="15.75" hidden="false" customHeight="false" outlineLevel="0" collapsed="false"/>
    <row r="6797" customFormat="false" ht="15.75" hidden="false" customHeight="false" outlineLevel="0" collapsed="false"/>
    <row r="6798" customFormat="false" ht="15.75" hidden="false" customHeight="false" outlineLevel="0" collapsed="false"/>
    <row r="6799" customFormat="false" ht="15.75" hidden="false" customHeight="false" outlineLevel="0" collapsed="false"/>
    <row r="6800" customFormat="false" ht="15.75" hidden="false" customHeight="false" outlineLevel="0" collapsed="false"/>
    <row r="6801" customFormat="false" ht="15.75" hidden="false" customHeight="false" outlineLevel="0" collapsed="false"/>
    <row r="6802" customFormat="false" ht="15.75" hidden="false" customHeight="false" outlineLevel="0" collapsed="false"/>
    <row r="6803" customFormat="false" ht="15.75" hidden="false" customHeight="false" outlineLevel="0" collapsed="false"/>
    <row r="6804" customFormat="false" ht="15.75" hidden="false" customHeight="false" outlineLevel="0" collapsed="false"/>
    <row r="6805" customFormat="false" ht="15.75" hidden="false" customHeight="false" outlineLevel="0" collapsed="false"/>
    <row r="6806" customFormat="false" ht="15.75" hidden="false" customHeight="false" outlineLevel="0" collapsed="false"/>
    <row r="6807" customFormat="false" ht="15.75" hidden="false" customHeight="false" outlineLevel="0" collapsed="false"/>
    <row r="6808" customFormat="false" ht="15.75" hidden="false" customHeight="false" outlineLevel="0" collapsed="false"/>
    <row r="6809" customFormat="false" ht="15.75" hidden="false" customHeight="false" outlineLevel="0" collapsed="false"/>
    <row r="6810" customFormat="false" ht="15.75" hidden="false" customHeight="false" outlineLevel="0" collapsed="false"/>
    <row r="6811" customFormat="false" ht="15.75" hidden="false" customHeight="false" outlineLevel="0" collapsed="false"/>
    <row r="6812" customFormat="false" ht="15.75" hidden="false" customHeight="false" outlineLevel="0" collapsed="false"/>
    <row r="6813" customFormat="false" ht="15.75" hidden="false" customHeight="false" outlineLevel="0" collapsed="false"/>
    <row r="6814" customFormat="false" ht="15.75" hidden="false" customHeight="false" outlineLevel="0" collapsed="false"/>
    <row r="6815" customFormat="false" ht="15.75" hidden="false" customHeight="false" outlineLevel="0" collapsed="false"/>
    <row r="6816" customFormat="false" ht="15.75" hidden="false" customHeight="false" outlineLevel="0" collapsed="false"/>
    <row r="6817" customFormat="false" ht="15.75" hidden="false" customHeight="false" outlineLevel="0" collapsed="false"/>
    <row r="6818" customFormat="false" ht="15.75" hidden="false" customHeight="false" outlineLevel="0" collapsed="false"/>
    <row r="6819" customFormat="false" ht="15.75" hidden="false" customHeight="false" outlineLevel="0" collapsed="false"/>
    <row r="6820" customFormat="false" ht="15.75" hidden="false" customHeight="false" outlineLevel="0" collapsed="false"/>
    <row r="6821" customFormat="false" ht="15.75" hidden="false" customHeight="false" outlineLevel="0" collapsed="false"/>
    <row r="6822" customFormat="false" ht="15.75" hidden="false" customHeight="false" outlineLevel="0" collapsed="false"/>
    <row r="6823" customFormat="false" ht="15.75" hidden="false" customHeight="false" outlineLevel="0" collapsed="false"/>
    <row r="6824" customFormat="false" ht="15.75" hidden="false" customHeight="false" outlineLevel="0" collapsed="false"/>
    <row r="6825" customFormat="false" ht="15.75" hidden="false" customHeight="false" outlineLevel="0" collapsed="false"/>
    <row r="6826" customFormat="false" ht="15.75" hidden="false" customHeight="false" outlineLevel="0" collapsed="false"/>
    <row r="6827" customFormat="false" ht="15.75" hidden="false" customHeight="false" outlineLevel="0" collapsed="false"/>
    <row r="6828" customFormat="false" ht="15.75" hidden="false" customHeight="false" outlineLevel="0" collapsed="false"/>
    <row r="6829" customFormat="false" ht="15.75" hidden="false" customHeight="false" outlineLevel="0" collapsed="false"/>
    <row r="6830" customFormat="false" ht="15.75" hidden="false" customHeight="false" outlineLevel="0" collapsed="false"/>
    <row r="6831" customFormat="false" ht="15.75" hidden="false" customHeight="false" outlineLevel="0" collapsed="false"/>
    <row r="6832" customFormat="false" ht="15.75" hidden="false" customHeight="false" outlineLevel="0" collapsed="false"/>
    <row r="6833" customFormat="false" ht="15.75" hidden="false" customHeight="false" outlineLevel="0" collapsed="false"/>
    <row r="6834" customFormat="false" ht="15.75" hidden="false" customHeight="false" outlineLevel="0" collapsed="false"/>
    <row r="6835" customFormat="false" ht="15.75" hidden="false" customHeight="false" outlineLevel="0" collapsed="false"/>
    <row r="6836" customFormat="false" ht="15.75" hidden="false" customHeight="false" outlineLevel="0" collapsed="false"/>
    <row r="6837" customFormat="false" ht="15.75" hidden="false" customHeight="false" outlineLevel="0" collapsed="false"/>
    <row r="6838" customFormat="false" ht="15.75" hidden="false" customHeight="false" outlineLevel="0" collapsed="false"/>
    <row r="6839" customFormat="false" ht="15.75" hidden="false" customHeight="false" outlineLevel="0" collapsed="false"/>
    <row r="6840" customFormat="false" ht="15.75" hidden="false" customHeight="false" outlineLevel="0" collapsed="false"/>
    <row r="6841" customFormat="false" ht="15.75" hidden="false" customHeight="false" outlineLevel="0" collapsed="false"/>
    <row r="6842" customFormat="false" ht="15.75" hidden="false" customHeight="false" outlineLevel="0" collapsed="false"/>
    <row r="6843" customFormat="false" ht="15.75" hidden="false" customHeight="false" outlineLevel="0" collapsed="false"/>
    <row r="6844" customFormat="false" ht="15.75" hidden="false" customHeight="false" outlineLevel="0" collapsed="false"/>
    <row r="6845" customFormat="false" ht="15.75" hidden="false" customHeight="false" outlineLevel="0" collapsed="false"/>
    <row r="6846" customFormat="false" ht="15.75" hidden="false" customHeight="false" outlineLevel="0" collapsed="false"/>
    <row r="6847" customFormat="false" ht="15.75" hidden="false" customHeight="false" outlineLevel="0" collapsed="false"/>
    <row r="6848" customFormat="false" ht="15.75" hidden="false" customHeight="false" outlineLevel="0" collapsed="false"/>
    <row r="6849" customFormat="false" ht="15.75" hidden="false" customHeight="false" outlineLevel="0" collapsed="false"/>
    <row r="6850" customFormat="false" ht="15.75" hidden="false" customHeight="false" outlineLevel="0" collapsed="false"/>
    <row r="6851" customFormat="false" ht="15.75" hidden="false" customHeight="false" outlineLevel="0" collapsed="false"/>
    <row r="6852" customFormat="false" ht="15.75" hidden="false" customHeight="false" outlineLevel="0" collapsed="false"/>
    <row r="6853" customFormat="false" ht="15.75" hidden="false" customHeight="false" outlineLevel="0" collapsed="false"/>
    <row r="6854" customFormat="false" ht="15.75" hidden="false" customHeight="false" outlineLevel="0" collapsed="false"/>
    <row r="6855" customFormat="false" ht="15.75" hidden="false" customHeight="false" outlineLevel="0" collapsed="false"/>
    <row r="6856" customFormat="false" ht="15.75" hidden="false" customHeight="false" outlineLevel="0" collapsed="false"/>
    <row r="6857" customFormat="false" ht="15.75" hidden="false" customHeight="false" outlineLevel="0" collapsed="false"/>
    <row r="6858" customFormat="false" ht="15.75" hidden="false" customHeight="false" outlineLevel="0" collapsed="false"/>
    <row r="6859" customFormat="false" ht="15.75" hidden="false" customHeight="false" outlineLevel="0" collapsed="false"/>
    <row r="6860" customFormat="false" ht="15.75" hidden="false" customHeight="false" outlineLevel="0" collapsed="false"/>
    <row r="6861" customFormat="false" ht="15.75" hidden="false" customHeight="false" outlineLevel="0" collapsed="false"/>
    <row r="6862" customFormat="false" ht="15.75" hidden="false" customHeight="false" outlineLevel="0" collapsed="false"/>
    <row r="6863" customFormat="false" ht="15.75" hidden="false" customHeight="false" outlineLevel="0" collapsed="false"/>
    <row r="6864" customFormat="false" ht="15.75" hidden="false" customHeight="false" outlineLevel="0" collapsed="false"/>
    <row r="6865" customFormat="false" ht="15.75" hidden="false" customHeight="false" outlineLevel="0" collapsed="false"/>
    <row r="6866" customFormat="false" ht="15.75" hidden="false" customHeight="false" outlineLevel="0" collapsed="false"/>
    <row r="6867" customFormat="false" ht="15.75" hidden="false" customHeight="false" outlineLevel="0" collapsed="false"/>
    <row r="6868" customFormat="false" ht="15.75" hidden="false" customHeight="false" outlineLevel="0" collapsed="false"/>
    <row r="6869" customFormat="false" ht="15.75" hidden="false" customHeight="false" outlineLevel="0" collapsed="false"/>
    <row r="6870" customFormat="false" ht="15.75" hidden="false" customHeight="false" outlineLevel="0" collapsed="false"/>
    <row r="6871" customFormat="false" ht="15.75" hidden="false" customHeight="false" outlineLevel="0" collapsed="false"/>
    <row r="6872" customFormat="false" ht="15.75" hidden="false" customHeight="false" outlineLevel="0" collapsed="false"/>
    <row r="6873" customFormat="false" ht="15.75" hidden="false" customHeight="false" outlineLevel="0" collapsed="false"/>
    <row r="6874" customFormat="false" ht="15.75" hidden="false" customHeight="false" outlineLevel="0" collapsed="false"/>
    <row r="6875" customFormat="false" ht="15.75" hidden="false" customHeight="false" outlineLevel="0" collapsed="false"/>
    <row r="6876" customFormat="false" ht="15.75" hidden="false" customHeight="false" outlineLevel="0" collapsed="false"/>
    <row r="6877" customFormat="false" ht="15.75" hidden="false" customHeight="false" outlineLevel="0" collapsed="false"/>
    <row r="6878" customFormat="false" ht="15.75" hidden="false" customHeight="false" outlineLevel="0" collapsed="false"/>
    <row r="6879" customFormat="false" ht="15.75" hidden="false" customHeight="false" outlineLevel="0" collapsed="false"/>
    <row r="6880" customFormat="false" ht="15.75" hidden="false" customHeight="false" outlineLevel="0" collapsed="false"/>
    <row r="6881" customFormat="false" ht="15.75" hidden="false" customHeight="false" outlineLevel="0" collapsed="false"/>
    <row r="6882" customFormat="false" ht="15.75" hidden="false" customHeight="false" outlineLevel="0" collapsed="false"/>
    <row r="6883" customFormat="false" ht="15.75" hidden="false" customHeight="false" outlineLevel="0" collapsed="false"/>
    <row r="6884" customFormat="false" ht="15.75" hidden="false" customHeight="false" outlineLevel="0" collapsed="false"/>
    <row r="6885" customFormat="false" ht="15.75" hidden="false" customHeight="false" outlineLevel="0" collapsed="false"/>
    <row r="6886" customFormat="false" ht="15.75" hidden="false" customHeight="false" outlineLevel="0" collapsed="false"/>
    <row r="6887" customFormat="false" ht="15.75" hidden="false" customHeight="false" outlineLevel="0" collapsed="false"/>
    <row r="6888" customFormat="false" ht="15.75" hidden="false" customHeight="false" outlineLevel="0" collapsed="false"/>
    <row r="6889" customFormat="false" ht="15.75" hidden="false" customHeight="false" outlineLevel="0" collapsed="false"/>
    <row r="6890" customFormat="false" ht="15.75" hidden="false" customHeight="false" outlineLevel="0" collapsed="false"/>
    <row r="6891" customFormat="false" ht="15.75" hidden="false" customHeight="false" outlineLevel="0" collapsed="false"/>
    <row r="6892" customFormat="false" ht="15.75" hidden="false" customHeight="false" outlineLevel="0" collapsed="false"/>
    <row r="6893" customFormat="false" ht="15.75" hidden="false" customHeight="false" outlineLevel="0" collapsed="false"/>
    <row r="6894" customFormat="false" ht="15.75" hidden="false" customHeight="false" outlineLevel="0" collapsed="false"/>
    <row r="6895" customFormat="false" ht="15.75" hidden="false" customHeight="false" outlineLevel="0" collapsed="false"/>
    <row r="6896" customFormat="false" ht="15.75" hidden="false" customHeight="false" outlineLevel="0" collapsed="false"/>
    <row r="6897" customFormat="false" ht="15.75" hidden="false" customHeight="false" outlineLevel="0" collapsed="false"/>
    <row r="6898" customFormat="false" ht="15.75" hidden="false" customHeight="false" outlineLevel="0" collapsed="false"/>
    <row r="6899" customFormat="false" ht="15.75" hidden="false" customHeight="false" outlineLevel="0" collapsed="false"/>
    <row r="6900" customFormat="false" ht="15.75" hidden="false" customHeight="false" outlineLevel="0" collapsed="false"/>
    <row r="6901" customFormat="false" ht="15.75" hidden="false" customHeight="false" outlineLevel="0" collapsed="false"/>
    <row r="6902" customFormat="false" ht="15.75" hidden="false" customHeight="false" outlineLevel="0" collapsed="false"/>
    <row r="6903" customFormat="false" ht="15.75" hidden="false" customHeight="false" outlineLevel="0" collapsed="false"/>
    <row r="6904" customFormat="false" ht="15.75" hidden="false" customHeight="false" outlineLevel="0" collapsed="false"/>
    <row r="6905" customFormat="false" ht="15.75" hidden="false" customHeight="false" outlineLevel="0" collapsed="false"/>
    <row r="6906" customFormat="false" ht="15.75" hidden="false" customHeight="false" outlineLevel="0" collapsed="false"/>
    <row r="6907" customFormat="false" ht="15.75" hidden="false" customHeight="false" outlineLevel="0" collapsed="false"/>
    <row r="6908" customFormat="false" ht="15.75" hidden="false" customHeight="false" outlineLevel="0" collapsed="false"/>
    <row r="6909" customFormat="false" ht="15.75" hidden="false" customHeight="false" outlineLevel="0" collapsed="false"/>
    <row r="6910" customFormat="false" ht="15.75" hidden="false" customHeight="false" outlineLevel="0" collapsed="false"/>
    <row r="6911" customFormat="false" ht="15.75" hidden="false" customHeight="false" outlineLevel="0" collapsed="false"/>
    <row r="6912" customFormat="false" ht="15.75" hidden="false" customHeight="false" outlineLevel="0" collapsed="false"/>
    <row r="6913" customFormat="false" ht="15.75" hidden="false" customHeight="false" outlineLevel="0" collapsed="false"/>
    <row r="6914" customFormat="false" ht="15.75" hidden="false" customHeight="false" outlineLevel="0" collapsed="false"/>
    <row r="6915" customFormat="false" ht="15.75" hidden="false" customHeight="false" outlineLevel="0" collapsed="false"/>
    <row r="6916" customFormat="false" ht="15.75" hidden="false" customHeight="false" outlineLevel="0" collapsed="false"/>
    <row r="6917" customFormat="false" ht="15.75" hidden="false" customHeight="false" outlineLevel="0" collapsed="false"/>
    <row r="6918" customFormat="false" ht="15.75" hidden="false" customHeight="false" outlineLevel="0" collapsed="false"/>
    <row r="6919" customFormat="false" ht="15.75" hidden="false" customHeight="false" outlineLevel="0" collapsed="false"/>
    <row r="6920" customFormat="false" ht="15.75" hidden="false" customHeight="false" outlineLevel="0" collapsed="false"/>
    <row r="6921" customFormat="false" ht="15.75" hidden="false" customHeight="false" outlineLevel="0" collapsed="false"/>
    <row r="6922" customFormat="false" ht="15.75" hidden="false" customHeight="false" outlineLevel="0" collapsed="false"/>
    <row r="6923" customFormat="false" ht="15.75" hidden="false" customHeight="false" outlineLevel="0" collapsed="false"/>
    <row r="6924" customFormat="false" ht="15.75" hidden="false" customHeight="false" outlineLevel="0" collapsed="false"/>
    <row r="6925" customFormat="false" ht="15.75" hidden="false" customHeight="false" outlineLevel="0" collapsed="false"/>
    <row r="6926" customFormat="false" ht="15.75" hidden="false" customHeight="false" outlineLevel="0" collapsed="false"/>
    <row r="6927" customFormat="false" ht="15.75" hidden="false" customHeight="false" outlineLevel="0" collapsed="false"/>
    <row r="6928" customFormat="false" ht="15.75" hidden="false" customHeight="false" outlineLevel="0" collapsed="false"/>
    <row r="6929" customFormat="false" ht="15.75" hidden="false" customHeight="false" outlineLevel="0" collapsed="false"/>
    <row r="6930" customFormat="false" ht="15.75" hidden="false" customHeight="false" outlineLevel="0" collapsed="false"/>
    <row r="6931" customFormat="false" ht="15.75" hidden="false" customHeight="false" outlineLevel="0" collapsed="false"/>
    <row r="6932" customFormat="false" ht="15.75" hidden="false" customHeight="false" outlineLevel="0" collapsed="false"/>
    <row r="6933" customFormat="false" ht="15.75" hidden="false" customHeight="false" outlineLevel="0" collapsed="false"/>
    <row r="6934" customFormat="false" ht="15.75" hidden="false" customHeight="false" outlineLevel="0" collapsed="false"/>
    <row r="6935" customFormat="false" ht="15.75" hidden="false" customHeight="false" outlineLevel="0" collapsed="false"/>
    <row r="6936" customFormat="false" ht="15.75" hidden="false" customHeight="false" outlineLevel="0" collapsed="false"/>
    <row r="6937" customFormat="false" ht="15.75" hidden="false" customHeight="false" outlineLevel="0" collapsed="false"/>
    <row r="6938" customFormat="false" ht="15.75" hidden="false" customHeight="false" outlineLevel="0" collapsed="false"/>
    <row r="6939" customFormat="false" ht="15.75" hidden="false" customHeight="false" outlineLevel="0" collapsed="false"/>
    <row r="6940" customFormat="false" ht="15.75" hidden="false" customHeight="false" outlineLevel="0" collapsed="false"/>
    <row r="6941" customFormat="false" ht="15.75" hidden="false" customHeight="false" outlineLevel="0" collapsed="false"/>
    <row r="6942" customFormat="false" ht="15.75" hidden="false" customHeight="false" outlineLevel="0" collapsed="false"/>
    <row r="6943" customFormat="false" ht="15.75" hidden="false" customHeight="false" outlineLevel="0" collapsed="false"/>
    <row r="6944" customFormat="false" ht="15.75" hidden="false" customHeight="false" outlineLevel="0" collapsed="false"/>
    <row r="6945" customFormat="false" ht="15.75" hidden="false" customHeight="false" outlineLevel="0" collapsed="false"/>
    <row r="6946" customFormat="false" ht="15.75" hidden="false" customHeight="false" outlineLevel="0" collapsed="false"/>
    <row r="6947" customFormat="false" ht="15.75" hidden="false" customHeight="false" outlineLevel="0" collapsed="false"/>
    <row r="6948" customFormat="false" ht="15.75" hidden="false" customHeight="false" outlineLevel="0" collapsed="false"/>
    <row r="6949" customFormat="false" ht="15.75" hidden="false" customHeight="false" outlineLevel="0" collapsed="false"/>
    <row r="6950" customFormat="false" ht="15.75" hidden="false" customHeight="false" outlineLevel="0" collapsed="false"/>
    <row r="6951" customFormat="false" ht="15.75" hidden="false" customHeight="false" outlineLevel="0" collapsed="false"/>
    <row r="6952" customFormat="false" ht="15.75" hidden="false" customHeight="false" outlineLevel="0" collapsed="false"/>
    <row r="6953" customFormat="false" ht="15.75" hidden="false" customHeight="false" outlineLevel="0" collapsed="false"/>
    <row r="6954" customFormat="false" ht="15.75" hidden="false" customHeight="false" outlineLevel="0" collapsed="false"/>
    <row r="6955" customFormat="false" ht="15.75" hidden="false" customHeight="false" outlineLevel="0" collapsed="false"/>
    <row r="6956" customFormat="false" ht="15.75" hidden="false" customHeight="false" outlineLevel="0" collapsed="false"/>
    <row r="6957" customFormat="false" ht="15.75" hidden="false" customHeight="false" outlineLevel="0" collapsed="false"/>
    <row r="6958" customFormat="false" ht="15.75" hidden="false" customHeight="false" outlineLevel="0" collapsed="false"/>
    <row r="6959" customFormat="false" ht="15.75" hidden="false" customHeight="false" outlineLevel="0" collapsed="false"/>
    <row r="6960" customFormat="false" ht="15.75" hidden="false" customHeight="false" outlineLevel="0" collapsed="false"/>
    <row r="6961" customFormat="false" ht="15.75" hidden="false" customHeight="false" outlineLevel="0" collapsed="false"/>
    <row r="6962" customFormat="false" ht="15.75" hidden="false" customHeight="false" outlineLevel="0" collapsed="false"/>
    <row r="6963" customFormat="false" ht="15.75" hidden="false" customHeight="false" outlineLevel="0" collapsed="false"/>
    <row r="6964" customFormat="false" ht="15.75" hidden="false" customHeight="false" outlineLevel="0" collapsed="false"/>
    <row r="6965" customFormat="false" ht="15.75" hidden="false" customHeight="false" outlineLevel="0" collapsed="false"/>
    <row r="6966" customFormat="false" ht="15.75" hidden="false" customHeight="false" outlineLevel="0" collapsed="false"/>
    <row r="6967" customFormat="false" ht="15.75" hidden="false" customHeight="false" outlineLevel="0" collapsed="false"/>
    <row r="6968" customFormat="false" ht="15.75" hidden="false" customHeight="false" outlineLevel="0" collapsed="false"/>
    <row r="6969" customFormat="false" ht="15.75" hidden="false" customHeight="false" outlineLevel="0" collapsed="false"/>
    <row r="6970" customFormat="false" ht="15.75" hidden="false" customHeight="false" outlineLevel="0" collapsed="false"/>
    <row r="6971" customFormat="false" ht="15.75" hidden="false" customHeight="false" outlineLevel="0" collapsed="false"/>
    <row r="6972" customFormat="false" ht="15.75" hidden="false" customHeight="false" outlineLevel="0" collapsed="false"/>
    <row r="6973" customFormat="false" ht="15.75" hidden="false" customHeight="false" outlineLevel="0" collapsed="false"/>
    <row r="6974" customFormat="false" ht="15.75" hidden="false" customHeight="false" outlineLevel="0" collapsed="false"/>
    <row r="6975" customFormat="false" ht="15.75" hidden="false" customHeight="false" outlineLevel="0" collapsed="false"/>
    <row r="6976" customFormat="false" ht="15.75" hidden="false" customHeight="false" outlineLevel="0" collapsed="false"/>
    <row r="6977" customFormat="false" ht="15.75" hidden="false" customHeight="false" outlineLevel="0" collapsed="false"/>
    <row r="6978" customFormat="false" ht="15.75" hidden="false" customHeight="false" outlineLevel="0" collapsed="false"/>
    <row r="6979" customFormat="false" ht="15.75" hidden="false" customHeight="false" outlineLevel="0" collapsed="false"/>
    <row r="6980" customFormat="false" ht="15.75" hidden="false" customHeight="false" outlineLevel="0" collapsed="false"/>
    <row r="6981" customFormat="false" ht="15.75" hidden="false" customHeight="false" outlineLevel="0" collapsed="false"/>
    <row r="6982" customFormat="false" ht="15.75" hidden="false" customHeight="false" outlineLevel="0" collapsed="false"/>
    <row r="6983" customFormat="false" ht="15.75" hidden="false" customHeight="false" outlineLevel="0" collapsed="false"/>
    <row r="6984" customFormat="false" ht="15.75" hidden="false" customHeight="false" outlineLevel="0" collapsed="false"/>
    <row r="6985" customFormat="false" ht="15.75" hidden="false" customHeight="false" outlineLevel="0" collapsed="false"/>
    <row r="6986" customFormat="false" ht="15.75" hidden="false" customHeight="false" outlineLevel="0" collapsed="false"/>
    <row r="6987" customFormat="false" ht="15.75" hidden="false" customHeight="false" outlineLevel="0" collapsed="false"/>
    <row r="6988" customFormat="false" ht="15.75" hidden="false" customHeight="false" outlineLevel="0" collapsed="false"/>
    <row r="6989" customFormat="false" ht="15.75" hidden="false" customHeight="false" outlineLevel="0" collapsed="false"/>
    <row r="6990" customFormat="false" ht="15.75" hidden="false" customHeight="false" outlineLevel="0" collapsed="false"/>
    <row r="6991" customFormat="false" ht="15.75" hidden="false" customHeight="false" outlineLevel="0" collapsed="false"/>
    <row r="6992" customFormat="false" ht="15.75" hidden="false" customHeight="false" outlineLevel="0" collapsed="false"/>
    <row r="6993" customFormat="false" ht="15.75" hidden="false" customHeight="false" outlineLevel="0" collapsed="false"/>
    <row r="6994" customFormat="false" ht="15.75" hidden="false" customHeight="false" outlineLevel="0" collapsed="false"/>
    <row r="6995" customFormat="false" ht="15.75" hidden="false" customHeight="false" outlineLevel="0" collapsed="false"/>
    <row r="6996" customFormat="false" ht="15.75" hidden="false" customHeight="false" outlineLevel="0" collapsed="false"/>
    <row r="6997" customFormat="false" ht="15.75" hidden="false" customHeight="false" outlineLevel="0" collapsed="false"/>
    <row r="6998" customFormat="false" ht="15.75" hidden="false" customHeight="false" outlineLevel="0" collapsed="false"/>
    <row r="6999" customFormat="false" ht="15.75" hidden="false" customHeight="false" outlineLevel="0" collapsed="false"/>
    <row r="7000" customFormat="false" ht="15.75" hidden="false" customHeight="false" outlineLevel="0" collapsed="false"/>
    <row r="7001" customFormat="false" ht="15.75" hidden="false" customHeight="false" outlineLevel="0" collapsed="false"/>
    <row r="7002" customFormat="false" ht="15.75" hidden="false" customHeight="false" outlineLevel="0" collapsed="false"/>
    <row r="7003" customFormat="false" ht="15.75" hidden="false" customHeight="false" outlineLevel="0" collapsed="false"/>
    <row r="7004" customFormat="false" ht="15.75" hidden="false" customHeight="false" outlineLevel="0" collapsed="false"/>
    <row r="7005" customFormat="false" ht="15.75" hidden="false" customHeight="false" outlineLevel="0" collapsed="false"/>
    <row r="7006" customFormat="false" ht="15.75" hidden="false" customHeight="false" outlineLevel="0" collapsed="false"/>
    <row r="7007" customFormat="false" ht="15.75" hidden="false" customHeight="false" outlineLevel="0" collapsed="false"/>
    <row r="7008" customFormat="false" ht="15.75" hidden="false" customHeight="false" outlineLevel="0" collapsed="false"/>
    <row r="7009" customFormat="false" ht="15.75" hidden="false" customHeight="false" outlineLevel="0" collapsed="false"/>
    <row r="7010" customFormat="false" ht="15.75" hidden="false" customHeight="false" outlineLevel="0" collapsed="false"/>
    <row r="7011" customFormat="false" ht="15.75" hidden="false" customHeight="false" outlineLevel="0" collapsed="false"/>
    <row r="7012" customFormat="false" ht="15.75" hidden="false" customHeight="false" outlineLevel="0" collapsed="false"/>
    <row r="7013" customFormat="false" ht="15.75" hidden="false" customHeight="false" outlineLevel="0" collapsed="false"/>
    <row r="7014" customFormat="false" ht="15.75" hidden="false" customHeight="false" outlineLevel="0" collapsed="false"/>
    <row r="7015" customFormat="false" ht="15.75" hidden="false" customHeight="false" outlineLevel="0" collapsed="false"/>
    <row r="7016" customFormat="false" ht="15.75" hidden="false" customHeight="false" outlineLevel="0" collapsed="false"/>
    <row r="7017" customFormat="false" ht="15.75" hidden="false" customHeight="false" outlineLevel="0" collapsed="false"/>
    <row r="7018" customFormat="false" ht="15.75" hidden="false" customHeight="false" outlineLevel="0" collapsed="false"/>
    <row r="7019" customFormat="false" ht="15.75" hidden="false" customHeight="false" outlineLevel="0" collapsed="false"/>
    <row r="7020" customFormat="false" ht="15.75" hidden="false" customHeight="false" outlineLevel="0" collapsed="false"/>
    <row r="7021" customFormat="false" ht="15.75" hidden="false" customHeight="false" outlineLevel="0" collapsed="false"/>
    <row r="7022" customFormat="false" ht="15.75" hidden="false" customHeight="false" outlineLevel="0" collapsed="false"/>
    <row r="7023" customFormat="false" ht="15.75" hidden="false" customHeight="false" outlineLevel="0" collapsed="false"/>
    <row r="7024" customFormat="false" ht="15.75" hidden="false" customHeight="false" outlineLevel="0" collapsed="false"/>
    <row r="7025" customFormat="false" ht="15.75" hidden="false" customHeight="false" outlineLevel="0" collapsed="false"/>
    <row r="7026" customFormat="false" ht="15.75" hidden="false" customHeight="false" outlineLevel="0" collapsed="false"/>
    <row r="7027" customFormat="false" ht="15.75" hidden="false" customHeight="false" outlineLevel="0" collapsed="false"/>
    <row r="7028" customFormat="false" ht="15.75" hidden="false" customHeight="false" outlineLevel="0" collapsed="false"/>
    <row r="7029" customFormat="false" ht="15.75" hidden="false" customHeight="false" outlineLevel="0" collapsed="false"/>
    <row r="7030" customFormat="false" ht="15.75" hidden="false" customHeight="false" outlineLevel="0" collapsed="false"/>
    <row r="7031" customFormat="false" ht="15.75" hidden="false" customHeight="false" outlineLevel="0" collapsed="false"/>
    <row r="7032" customFormat="false" ht="15.75" hidden="false" customHeight="false" outlineLevel="0" collapsed="false"/>
    <row r="7033" customFormat="false" ht="15.75" hidden="false" customHeight="false" outlineLevel="0" collapsed="false"/>
    <row r="7034" customFormat="false" ht="15.75" hidden="false" customHeight="false" outlineLevel="0" collapsed="false"/>
    <row r="7035" customFormat="false" ht="15.75" hidden="false" customHeight="false" outlineLevel="0" collapsed="false"/>
    <row r="7036" customFormat="false" ht="15.75" hidden="false" customHeight="false" outlineLevel="0" collapsed="false"/>
    <row r="7037" customFormat="false" ht="15.75" hidden="false" customHeight="false" outlineLevel="0" collapsed="false"/>
    <row r="7038" customFormat="false" ht="15.75" hidden="false" customHeight="false" outlineLevel="0" collapsed="false"/>
    <row r="7039" customFormat="false" ht="15.75" hidden="false" customHeight="false" outlineLevel="0" collapsed="false"/>
    <row r="7040" customFormat="false" ht="15.75" hidden="false" customHeight="false" outlineLevel="0" collapsed="false"/>
    <row r="7041" customFormat="false" ht="15.75" hidden="false" customHeight="false" outlineLevel="0" collapsed="false"/>
    <row r="7042" customFormat="false" ht="15.75" hidden="false" customHeight="false" outlineLevel="0" collapsed="false"/>
    <row r="7043" customFormat="false" ht="15.75" hidden="false" customHeight="false" outlineLevel="0" collapsed="false"/>
    <row r="7044" customFormat="false" ht="15.75" hidden="false" customHeight="false" outlineLevel="0" collapsed="false"/>
    <row r="7045" customFormat="false" ht="15.75" hidden="false" customHeight="false" outlineLevel="0" collapsed="false"/>
    <row r="7046" customFormat="false" ht="15.75" hidden="false" customHeight="false" outlineLevel="0" collapsed="false"/>
    <row r="7047" customFormat="false" ht="15.75" hidden="false" customHeight="false" outlineLevel="0" collapsed="false"/>
    <row r="7048" customFormat="false" ht="15.75" hidden="false" customHeight="false" outlineLevel="0" collapsed="false"/>
    <row r="7049" customFormat="false" ht="15.75" hidden="false" customHeight="false" outlineLevel="0" collapsed="false"/>
    <row r="7050" customFormat="false" ht="15.75" hidden="false" customHeight="false" outlineLevel="0" collapsed="false"/>
    <row r="7051" customFormat="false" ht="15.75" hidden="false" customHeight="false" outlineLevel="0" collapsed="false"/>
    <row r="7052" customFormat="false" ht="15.75" hidden="false" customHeight="false" outlineLevel="0" collapsed="false"/>
    <row r="7053" customFormat="false" ht="15.75" hidden="false" customHeight="false" outlineLevel="0" collapsed="false"/>
    <row r="7054" customFormat="false" ht="15.75" hidden="false" customHeight="false" outlineLevel="0" collapsed="false"/>
    <row r="7055" customFormat="false" ht="15.75" hidden="false" customHeight="false" outlineLevel="0" collapsed="false"/>
    <row r="7056" customFormat="false" ht="15.75" hidden="false" customHeight="false" outlineLevel="0" collapsed="false"/>
    <row r="7057" customFormat="false" ht="15.75" hidden="false" customHeight="false" outlineLevel="0" collapsed="false"/>
    <row r="7058" customFormat="false" ht="15.75" hidden="false" customHeight="false" outlineLevel="0" collapsed="false"/>
    <row r="7059" customFormat="false" ht="15.75" hidden="false" customHeight="false" outlineLevel="0" collapsed="false"/>
    <row r="7060" customFormat="false" ht="15.75" hidden="false" customHeight="false" outlineLevel="0" collapsed="false"/>
    <row r="7061" customFormat="false" ht="15.75" hidden="false" customHeight="false" outlineLevel="0" collapsed="false"/>
    <row r="7062" customFormat="false" ht="15.75" hidden="false" customHeight="false" outlineLevel="0" collapsed="false"/>
    <row r="7063" customFormat="false" ht="15.75" hidden="false" customHeight="false" outlineLevel="0" collapsed="false"/>
    <row r="7064" customFormat="false" ht="15.75" hidden="false" customHeight="false" outlineLevel="0" collapsed="false"/>
    <row r="7065" customFormat="false" ht="15.75" hidden="false" customHeight="false" outlineLevel="0" collapsed="false"/>
    <row r="7066" customFormat="false" ht="15.75" hidden="false" customHeight="false" outlineLevel="0" collapsed="false"/>
    <row r="7067" customFormat="false" ht="15.75" hidden="false" customHeight="false" outlineLevel="0" collapsed="false"/>
    <row r="7068" customFormat="false" ht="15.75" hidden="false" customHeight="false" outlineLevel="0" collapsed="false"/>
    <row r="7069" customFormat="false" ht="15.75" hidden="false" customHeight="false" outlineLevel="0" collapsed="false"/>
    <row r="7070" customFormat="false" ht="15.75" hidden="false" customHeight="false" outlineLevel="0" collapsed="false"/>
    <row r="7071" customFormat="false" ht="15.75" hidden="false" customHeight="false" outlineLevel="0" collapsed="false"/>
    <row r="7072" customFormat="false" ht="15.75" hidden="false" customHeight="false" outlineLevel="0" collapsed="false"/>
    <row r="7073" customFormat="false" ht="15.75" hidden="false" customHeight="false" outlineLevel="0" collapsed="false"/>
    <row r="7074" customFormat="false" ht="15.75" hidden="false" customHeight="false" outlineLevel="0" collapsed="false"/>
    <row r="7075" customFormat="false" ht="15.75" hidden="false" customHeight="false" outlineLevel="0" collapsed="false"/>
    <row r="7076" customFormat="false" ht="15.75" hidden="false" customHeight="false" outlineLevel="0" collapsed="false"/>
    <row r="7077" customFormat="false" ht="15.75" hidden="false" customHeight="false" outlineLevel="0" collapsed="false"/>
    <row r="7078" customFormat="false" ht="15.75" hidden="false" customHeight="false" outlineLevel="0" collapsed="false"/>
    <row r="7079" customFormat="false" ht="15.75" hidden="false" customHeight="false" outlineLevel="0" collapsed="false"/>
    <row r="7080" customFormat="false" ht="15.75" hidden="false" customHeight="false" outlineLevel="0" collapsed="false"/>
    <row r="7081" customFormat="false" ht="15.75" hidden="false" customHeight="false" outlineLevel="0" collapsed="false"/>
    <row r="7082" customFormat="false" ht="15.75" hidden="false" customHeight="false" outlineLevel="0" collapsed="false"/>
    <row r="7083" customFormat="false" ht="15.75" hidden="false" customHeight="false" outlineLevel="0" collapsed="false"/>
    <row r="7084" customFormat="false" ht="15.75" hidden="false" customHeight="false" outlineLevel="0" collapsed="false"/>
    <row r="7085" customFormat="false" ht="15.75" hidden="false" customHeight="false" outlineLevel="0" collapsed="false"/>
    <row r="7086" customFormat="false" ht="15.75" hidden="false" customHeight="false" outlineLevel="0" collapsed="false"/>
    <row r="7087" customFormat="false" ht="15.75" hidden="false" customHeight="false" outlineLevel="0" collapsed="false"/>
    <row r="7088" customFormat="false" ht="15.75" hidden="false" customHeight="false" outlineLevel="0" collapsed="false"/>
    <row r="7089" customFormat="false" ht="15.75" hidden="false" customHeight="false" outlineLevel="0" collapsed="false"/>
    <row r="7090" customFormat="false" ht="15.75" hidden="false" customHeight="false" outlineLevel="0" collapsed="false"/>
    <row r="7091" customFormat="false" ht="15.75" hidden="false" customHeight="false" outlineLevel="0" collapsed="false"/>
    <row r="7092" customFormat="false" ht="15.75" hidden="false" customHeight="false" outlineLevel="0" collapsed="false"/>
    <row r="7093" customFormat="false" ht="15.75" hidden="false" customHeight="false" outlineLevel="0" collapsed="false"/>
    <row r="7094" customFormat="false" ht="15.75" hidden="false" customHeight="false" outlineLevel="0" collapsed="false"/>
    <row r="7095" customFormat="false" ht="15.75" hidden="false" customHeight="false" outlineLevel="0" collapsed="false"/>
    <row r="7096" customFormat="false" ht="15.75" hidden="false" customHeight="false" outlineLevel="0" collapsed="false"/>
    <row r="7097" customFormat="false" ht="15.75" hidden="false" customHeight="false" outlineLevel="0" collapsed="false"/>
    <row r="7098" customFormat="false" ht="15.75" hidden="false" customHeight="false" outlineLevel="0" collapsed="false"/>
    <row r="7099" customFormat="false" ht="15.75" hidden="false" customHeight="false" outlineLevel="0" collapsed="false"/>
    <row r="7100" customFormat="false" ht="15.75" hidden="false" customHeight="false" outlineLevel="0" collapsed="false"/>
    <row r="7101" customFormat="false" ht="15.75" hidden="false" customHeight="false" outlineLevel="0" collapsed="false"/>
    <row r="7102" customFormat="false" ht="15.75" hidden="false" customHeight="false" outlineLevel="0" collapsed="false"/>
    <row r="7103" customFormat="false" ht="15.75" hidden="false" customHeight="false" outlineLevel="0" collapsed="false"/>
    <row r="7104" customFormat="false" ht="15.75" hidden="false" customHeight="false" outlineLevel="0" collapsed="false"/>
    <row r="7105" customFormat="false" ht="15.75" hidden="false" customHeight="false" outlineLevel="0" collapsed="false"/>
    <row r="7106" customFormat="false" ht="15.75" hidden="false" customHeight="false" outlineLevel="0" collapsed="false"/>
    <row r="7107" customFormat="false" ht="15.75" hidden="false" customHeight="false" outlineLevel="0" collapsed="false"/>
    <row r="7108" customFormat="false" ht="15.75" hidden="false" customHeight="false" outlineLevel="0" collapsed="false"/>
    <row r="7109" customFormat="false" ht="15.75" hidden="false" customHeight="false" outlineLevel="0" collapsed="false"/>
    <row r="7110" customFormat="false" ht="15.75" hidden="false" customHeight="false" outlineLevel="0" collapsed="false"/>
    <row r="7111" customFormat="false" ht="15.75" hidden="false" customHeight="false" outlineLevel="0" collapsed="false"/>
    <row r="7112" customFormat="false" ht="15.75" hidden="false" customHeight="false" outlineLevel="0" collapsed="false"/>
    <row r="7113" customFormat="false" ht="15.75" hidden="false" customHeight="false" outlineLevel="0" collapsed="false"/>
    <row r="7114" customFormat="false" ht="15.75" hidden="false" customHeight="false" outlineLevel="0" collapsed="false"/>
    <row r="7115" customFormat="false" ht="15.75" hidden="false" customHeight="false" outlineLevel="0" collapsed="false"/>
    <row r="7116" customFormat="false" ht="15.75" hidden="false" customHeight="false" outlineLevel="0" collapsed="false"/>
    <row r="7117" customFormat="false" ht="15.75" hidden="false" customHeight="false" outlineLevel="0" collapsed="false"/>
    <row r="7118" customFormat="false" ht="15.75" hidden="false" customHeight="false" outlineLevel="0" collapsed="false"/>
    <row r="7119" customFormat="false" ht="15.75" hidden="false" customHeight="false" outlineLevel="0" collapsed="false"/>
    <row r="7120" customFormat="false" ht="15.75" hidden="false" customHeight="false" outlineLevel="0" collapsed="false"/>
    <row r="7121" customFormat="false" ht="15.75" hidden="false" customHeight="false" outlineLevel="0" collapsed="false"/>
    <row r="7122" customFormat="false" ht="15.75" hidden="false" customHeight="false" outlineLevel="0" collapsed="false"/>
    <row r="7123" customFormat="false" ht="15.75" hidden="false" customHeight="false" outlineLevel="0" collapsed="false"/>
    <row r="7124" customFormat="false" ht="15.75" hidden="false" customHeight="false" outlineLevel="0" collapsed="false"/>
    <row r="7125" customFormat="false" ht="15.75" hidden="false" customHeight="false" outlineLevel="0" collapsed="false"/>
    <row r="7126" customFormat="false" ht="15.75" hidden="false" customHeight="false" outlineLevel="0" collapsed="false"/>
    <row r="7127" customFormat="false" ht="15.75" hidden="false" customHeight="false" outlineLevel="0" collapsed="false"/>
    <row r="7128" customFormat="false" ht="15.75" hidden="false" customHeight="false" outlineLevel="0" collapsed="false"/>
    <row r="7129" customFormat="false" ht="15.75" hidden="false" customHeight="false" outlineLevel="0" collapsed="false"/>
    <row r="7130" customFormat="false" ht="15.75" hidden="false" customHeight="false" outlineLevel="0" collapsed="false"/>
    <row r="7131" customFormat="false" ht="15.75" hidden="false" customHeight="false" outlineLevel="0" collapsed="false"/>
    <row r="7132" customFormat="false" ht="15.75" hidden="false" customHeight="false" outlineLevel="0" collapsed="false"/>
    <row r="7133" customFormat="false" ht="15.75" hidden="false" customHeight="false" outlineLevel="0" collapsed="false"/>
    <row r="7134" customFormat="false" ht="15.75" hidden="false" customHeight="false" outlineLevel="0" collapsed="false"/>
    <row r="7135" customFormat="false" ht="15.75" hidden="false" customHeight="false" outlineLevel="0" collapsed="false"/>
    <row r="7136" customFormat="false" ht="15.75" hidden="false" customHeight="false" outlineLevel="0" collapsed="false"/>
    <row r="7137" customFormat="false" ht="15.75" hidden="false" customHeight="false" outlineLevel="0" collapsed="false"/>
    <row r="7138" customFormat="false" ht="15.75" hidden="false" customHeight="false" outlineLevel="0" collapsed="false"/>
    <row r="7139" customFormat="false" ht="15.75" hidden="false" customHeight="false" outlineLevel="0" collapsed="false"/>
    <row r="7140" customFormat="false" ht="15.75" hidden="false" customHeight="false" outlineLevel="0" collapsed="false"/>
    <row r="7141" customFormat="false" ht="15.75" hidden="false" customHeight="false" outlineLevel="0" collapsed="false"/>
    <row r="7142" customFormat="false" ht="15.75" hidden="false" customHeight="false" outlineLevel="0" collapsed="false"/>
    <row r="7143" customFormat="false" ht="15.75" hidden="false" customHeight="false" outlineLevel="0" collapsed="false"/>
    <row r="7144" customFormat="false" ht="15.75" hidden="false" customHeight="false" outlineLevel="0" collapsed="false"/>
    <row r="7145" customFormat="false" ht="15.75" hidden="false" customHeight="false" outlineLevel="0" collapsed="false"/>
    <row r="7146" customFormat="false" ht="15.75" hidden="false" customHeight="false" outlineLevel="0" collapsed="false"/>
    <row r="7147" customFormat="false" ht="15.75" hidden="false" customHeight="false" outlineLevel="0" collapsed="false"/>
    <row r="7148" customFormat="false" ht="15.75" hidden="false" customHeight="false" outlineLevel="0" collapsed="false"/>
    <row r="7149" customFormat="false" ht="15.75" hidden="false" customHeight="false" outlineLevel="0" collapsed="false"/>
    <row r="7150" customFormat="false" ht="15.75" hidden="false" customHeight="false" outlineLevel="0" collapsed="false"/>
    <row r="7151" customFormat="false" ht="15.75" hidden="false" customHeight="false" outlineLevel="0" collapsed="false"/>
    <row r="7152" customFormat="false" ht="15.75" hidden="false" customHeight="false" outlineLevel="0" collapsed="false"/>
    <row r="7153" customFormat="false" ht="15.75" hidden="false" customHeight="false" outlineLevel="0" collapsed="false"/>
    <row r="7154" customFormat="false" ht="15.75" hidden="false" customHeight="false" outlineLevel="0" collapsed="false"/>
    <row r="7155" customFormat="false" ht="15.75" hidden="false" customHeight="false" outlineLevel="0" collapsed="false"/>
    <row r="7156" customFormat="false" ht="15.75" hidden="false" customHeight="false" outlineLevel="0" collapsed="false"/>
    <row r="7157" customFormat="false" ht="15.75" hidden="false" customHeight="false" outlineLevel="0" collapsed="false"/>
    <row r="7158" customFormat="false" ht="15.75" hidden="false" customHeight="false" outlineLevel="0" collapsed="false"/>
    <row r="7159" customFormat="false" ht="15.75" hidden="false" customHeight="false" outlineLevel="0" collapsed="false"/>
    <row r="7160" customFormat="false" ht="15.75" hidden="false" customHeight="false" outlineLevel="0" collapsed="false"/>
    <row r="7161" customFormat="false" ht="15.75" hidden="false" customHeight="false" outlineLevel="0" collapsed="false"/>
    <row r="7162" customFormat="false" ht="15.75" hidden="false" customHeight="false" outlineLevel="0" collapsed="false"/>
    <row r="7163" customFormat="false" ht="15.75" hidden="false" customHeight="false" outlineLevel="0" collapsed="false"/>
    <row r="7164" customFormat="false" ht="15.75" hidden="false" customHeight="false" outlineLevel="0" collapsed="false"/>
    <row r="7165" customFormat="false" ht="15.75" hidden="false" customHeight="false" outlineLevel="0" collapsed="false"/>
    <row r="7166" customFormat="false" ht="15.75" hidden="false" customHeight="false" outlineLevel="0" collapsed="false"/>
    <row r="7167" customFormat="false" ht="15.75" hidden="false" customHeight="false" outlineLevel="0" collapsed="false"/>
    <row r="7168" customFormat="false" ht="15.75" hidden="false" customHeight="false" outlineLevel="0" collapsed="false"/>
    <row r="7169" customFormat="false" ht="15.75" hidden="false" customHeight="false" outlineLevel="0" collapsed="false"/>
    <row r="7170" customFormat="false" ht="15.75" hidden="false" customHeight="false" outlineLevel="0" collapsed="false"/>
    <row r="7171" customFormat="false" ht="15.75" hidden="false" customHeight="false" outlineLevel="0" collapsed="false"/>
    <row r="7172" customFormat="false" ht="15.75" hidden="false" customHeight="false" outlineLevel="0" collapsed="false"/>
    <row r="7173" customFormat="false" ht="15.75" hidden="false" customHeight="false" outlineLevel="0" collapsed="false"/>
    <row r="7174" customFormat="false" ht="15.75" hidden="false" customHeight="false" outlineLevel="0" collapsed="false"/>
    <row r="7175" customFormat="false" ht="15.75" hidden="false" customHeight="false" outlineLevel="0" collapsed="false"/>
    <row r="7176" customFormat="false" ht="15.75" hidden="false" customHeight="false" outlineLevel="0" collapsed="false"/>
    <row r="7177" customFormat="false" ht="15.75" hidden="false" customHeight="false" outlineLevel="0" collapsed="false"/>
    <row r="7178" customFormat="false" ht="15.75" hidden="false" customHeight="false" outlineLevel="0" collapsed="false"/>
    <row r="7179" customFormat="false" ht="15.75" hidden="false" customHeight="false" outlineLevel="0" collapsed="false"/>
    <row r="7180" customFormat="false" ht="15.75" hidden="false" customHeight="false" outlineLevel="0" collapsed="false"/>
    <row r="7181" customFormat="false" ht="15.75" hidden="false" customHeight="false" outlineLevel="0" collapsed="false"/>
    <row r="7182" customFormat="false" ht="15.75" hidden="false" customHeight="false" outlineLevel="0" collapsed="false"/>
    <row r="7183" customFormat="false" ht="15.75" hidden="false" customHeight="false" outlineLevel="0" collapsed="false"/>
    <row r="7184" customFormat="false" ht="15.75" hidden="false" customHeight="false" outlineLevel="0" collapsed="false"/>
    <row r="7185" customFormat="false" ht="15.75" hidden="false" customHeight="false" outlineLevel="0" collapsed="false"/>
    <row r="7186" customFormat="false" ht="15.75" hidden="false" customHeight="false" outlineLevel="0" collapsed="false"/>
    <row r="7187" customFormat="false" ht="15.75" hidden="false" customHeight="false" outlineLevel="0" collapsed="false"/>
    <row r="7188" customFormat="false" ht="15.75" hidden="false" customHeight="false" outlineLevel="0" collapsed="false"/>
    <row r="7189" customFormat="false" ht="15.75" hidden="false" customHeight="false" outlineLevel="0" collapsed="false"/>
    <row r="7190" customFormat="false" ht="15.75" hidden="false" customHeight="false" outlineLevel="0" collapsed="false"/>
    <row r="7191" customFormat="false" ht="15.75" hidden="false" customHeight="false" outlineLevel="0" collapsed="false"/>
    <row r="7192" customFormat="false" ht="15.75" hidden="false" customHeight="false" outlineLevel="0" collapsed="false"/>
    <row r="7193" customFormat="false" ht="15.75" hidden="false" customHeight="false" outlineLevel="0" collapsed="false"/>
    <row r="7194" customFormat="false" ht="15.75" hidden="false" customHeight="false" outlineLevel="0" collapsed="false"/>
    <row r="7195" customFormat="false" ht="15.75" hidden="false" customHeight="false" outlineLevel="0" collapsed="false"/>
    <row r="7196" customFormat="false" ht="15.75" hidden="false" customHeight="false" outlineLevel="0" collapsed="false"/>
    <row r="7197" customFormat="false" ht="15.75" hidden="false" customHeight="false" outlineLevel="0" collapsed="false"/>
    <row r="7198" customFormat="false" ht="15.75" hidden="false" customHeight="false" outlineLevel="0" collapsed="false"/>
    <row r="7199" customFormat="false" ht="15.75" hidden="false" customHeight="false" outlineLevel="0" collapsed="false"/>
    <row r="7200" customFormat="false" ht="15.75" hidden="false" customHeight="false" outlineLevel="0" collapsed="false"/>
    <row r="7201" customFormat="false" ht="15.75" hidden="false" customHeight="false" outlineLevel="0" collapsed="false"/>
    <row r="7202" customFormat="false" ht="15.75" hidden="false" customHeight="false" outlineLevel="0" collapsed="false"/>
    <row r="7203" customFormat="false" ht="15.75" hidden="false" customHeight="false" outlineLevel="0" collapsed="false"/>
    <row r="7204" customFormat="false" ht="15.75" hidden="false" customHeight="false" outlineLevel="0" collapsed="false"/>
    <row r="7205" customFormat="false" ht="15.75" hidden="false" customHeight="false" outlineLevel="0" collapsed="false"/>
    <row r="7206" customFormat="false" ht="15.75" hidden="false" customHeight="false" outlineLevel="0" collapsed="false"/>
    <row r="7207" customFormat="false" ht="15.75" hidden="false" customHeight="false" outlineLevel="0" collapsed="false"/>
    <row r="7208" customFormat="false" ht="15.75" hidden="false" customHeight="false" outlineLevel="0" collapsed="false"/>
    <row r="7209" customFormat="false" ht="15.75" hidden="false" customHeight="false" outlineLevel="0" collapsed="false"/>
    <row r="7210" customFormat="false" ht="15.75" hidden="false" customHeight="false" outlineLevel="0" collapsed="false"/>
    <row r="7211" customFormat="false" ht="15.75" hidden="false" customHeight="false" outlineLevel="0" collapsed="false"/>
    <row r="7212" customFormat="false" ht="15.75" hidden="false" customHeight="false" outlineLevel="0" collapsed="false"/>
    <row r="7213" customFormat="false" ht="15.75" hidden="false" customHeight="false" outlineLevel="0" collapsed="false"/>
    <row r="7214" customFormat="false" ht="15.75" hidden="false" customHeight="false" outlineLevel="0" collapsed="false"/>
    <row r="7215" customFormat="false" ht="15.75" hidden="false" customHeight="false" outlineLevel="0" collapsed="false"/>
    <row r="7216" customFormat="false" ht="15.75" hidden="false" customHeight="false" outlineLevel="0" collapsed="false"/>
    <row r="7217" customFormat="false" ht="15.75" hidden="false" customHeight="false" outlineLevel="0" collapsed="false"/>
    <row r="7218" customFormat="false" ht="15.75" hidden="false" customHeight="false" outlineLevel="0" collapsed="false"/>
    <row r="7219" customFormat="false" ht="15.75" hidden="false" customHeight="false" outlineLevel="0" collapsed="false"/>
    <row r="7220" customFormat="false" ht="15.75" hidden="false" customHeight="false" outlineLevel="0" collapsed="false"/>
    <row r="7221" customFormat="false" ht="15.75" hidden="false" customHeight="false" outlineLevel="0" collapsed="false"/>
    <row r="7222" customFormat="false" ht="15.75" hidden="false" customHeight="false" outlineLevel="0" collapsed="false"/>
    <row r="7223" customFormat="false" ht="15.75" hidden="false" customHeight="false" outlineLevel="0" collapsed="false"/>
    <row r="7224" customFormat="false" ht="15.75" hidden="false" customHeight="false" outlineLevel="0" collapsed="false"/>
    <row r="7225" customFormat="false" ht="15.75" hidden="false" customHeight="false" outlineLevel="0" collapsed="false"/>
    <row r="7226" customFormat="false" ht="15.75" hidden="false" customHeight="false" outlineLevel="0" collapsed="false"/>
    <row r="7227" customFormat="false" ht="15.75" hidden="false" customHeight="false" outlineLevel="0" collapsed="false"/>
    <row r="7228" customFormat="false" ht="15.75" hidden="false" customHeight="false" outlineLevel="0" collapsed="false"/>
    <row r="7229" customFormat="false" ht="15.75" hidden="false" customHeight="false" outlineLevel="0" collapsed="false"/>
    <row r="7230" customFormat="false" ht="15.75" hidden="false" customHeight="false" outlineLevel="0" collapsed="false"/>
    <row r="7231" customFormat="false" ht="15.75" hidden="false" customHeight="false" outlineLevel="0" collapsed="false"/>
    <row r="7232" customFormat="false" ht="15.75" hidden="false" customHeight="false" outlineLevel="0" collapsed="false"/>
    <row r="7233" customFormat="false" ht="15.75" hidden="false" customHeight="false" outlineLevel="0" collapsed="false"/>
    <row r="7234" customFormat="false" ht="15.75" hidden="false" customHeight="false" outlineLevel="0" collapsed="false"/>
    <row r="7235" customFormat="false" ht="15.75" hidden="false" customHeight="false" outlineLevel="0" collapsed="false"/>
    <row r="7236" customFormat="false" ht="15.75" hidden="false" customHeight="false" outlineLevel="0" collapsed="false"/>
    <row r="7237" customFormat="false" ht="15.75" hidden="false" customHeight="false" outlineLevel="0" collapsed="false"/>
    <row r="7238" customFormat="false" ht="15.75" hidden="false" customHeight="false" outlineLevel="0" collapsed="false"/>
    <row r="7239" customFormat="false" ht="15.75" hidden="false" customHeight="false" outlineLevel="0" collapsed="false"/>
    <row r="7240" customFormat="false" ht="15.75" hidden="false" customHeight="false" outlineLevel="0" collapsed="false"/>
    <row r="7241" customFormat="false" ht="15.75" hidden="false" customHeight="false" outlineLevel="0" collapsed="false"/>
    <row r="7242" customFormat="false" ht="15.75" hidden="false" customHeight="false" outlineLevel="0" collapsed="false"/>
    <row r="7243" customFormat="false" ht="15.75" hidden="false" customHeight="false" outlineLevel="0" collapsed="false"/>
    <row r="7244" customFormat="false" ht="15.75" hidden="false" customHeight="false" outlineLevel="0" collapsed="false"/>
    <row r="7245" customFormat="false" ht="15.75" hidden="false" customHeight="false" outlineLevel="0" collapsed="false"/>
    <row r="7246" customFormat="false" ht="15.75" hidden="false" customHeight="false" outlineLevel="0" collapsed="false"/>
    <row r="7247" customFormat="false" ht="15.75" hidden="false" customHeight="false" outlineLevel="0" collapsed="false"/>
    <row r="7248" customFormat="false" ht="15.75" hidden="false" customHeight="false" outlineLevel="0" collapsed="false"/>
    <row r="7249" customFormat="false" ht="15.75" hidden="false" customHeight="false" outlineLevel="0" collapsed="false"/>
    <row r="7250" customFormat="false" ht="15.75" hidden="false" customHeight="false" outlineLevel="0" collapsed="false"/>
    <row r="7251" customFormat="false" ht="15.75" hidden="false" customHeight="false" outlineLevel="0" collapsed="false"/>
    <row r="7252" customFormat="false" ht="15.75" hidden="false" customHeight="false" outlineLevel="0" collapsed="false"/>
    <row r="7253" customFormat="false" ht="15.75" hidden="false" customHeight="false" outlineLevel="0" collapsed="false"/>
    <row r="7254" customFormat="false" ht="15.75" hidden="false" customHeight="false" outlineLevel="0" collapsed="false"/>
    <row r="7255" customFormat="false" ht="15.75" hidden="false" customHeight="false" outlineLevel="0" collapsed="false"/>
    <row r="7256" customFormat="false" ht="15.75" hidden="false" customHeight="false" outlineLevel="0" collapsed="false"/>
    <row r="7257" customFormat="false" ht="15.75" hidden="false" customHeight="false" outlineLevel="0" collapsed="false"/>
    <row r="7258" customFormat="false" ht="15.75" hidden="false" customHeight="false" outlineLevel="0" collapsed="false"/>
    <row r="7259" customFormat="false" ht="15.75" hidden="false" customHeight="false" outlineLevel="0" collapsed="false"/>
    <row r="7260" customFormat="false" ht="15.75" hidden="false" customHeight="false" outlineLevel="0" collapsed="false"/>
    <row r="7261" customFormat="false" ht="15.75" hidden="false" customHeight="false" outlineLevel="0" collapsed="false"/>
    <row r="7262" customFormat="false" ht="15.75" hidden="false" customHeight="false" outlineLevel="0" collapsed="false"/>
    <row r="7263" customFormat="false" ht="15.75" hidden="false" customHeight="false" outlineLevel="0" collapsed="false"/>
    <row r="7264" customFormat="false" ht="15.75" hidden="false" customHeight="false" outlineLevel="0" collapsed="false"/>
    <row r="7265" customFormat="false" ht="15.75" hidden="false" customHeight="false" outlineLevel="0" collapsed="false"/>
    <row r="7266" customFormat="false" ht="15.75" hidden="false" customHeight="false" outlineLevel="0" collapsed="false"/>
    <row r="7267" customFormat="false" ht="15.75" hidden="false" customHeight="false" outlineLevel="0" collapsed="false"/>
    <row r="7268" customFormat="false" ht="15.75" hidden="false" customHeight="false" outlineLevel="0" collapsed="false"/>
    <row r="7269" customFormat="false" ht="15.75" hidden="false" customHeight="false" outlineLevel="0" collapsed="false"/>
    <row r="7270" customFormat="false" ht="15.75" hidden="false" customHeight="false" outlineLevel="0" collapsed="false"/>
    <row r="7271" customFormat="false" ht="15.75" hidden="false" customHeight="false" outlineLevel="0" collapsed="false"/>
    <row r="7272" customFormat="false" ht="15.75" hidden="false" customHeight="false" outlineLevel="0" collapsed="false"/>
    <row r="7273" customFormat="false" ht="15.75" hidden="false" customHeight="false" outlineLevel="0" collapsed="false"/>
    <row r="7274" customFormat="false" ht="15.75" hidden="false" customHeight="false" outlineLevel="0" collapsed="false"/>
    <row r="7275" customFormat="false" ht="15.75" hidden="false" customHeight="false" outlineLevel="0" collapsed="false"/>
    <row r="7276" customFormat="false" ht="15.75" hidden="false" customHeight="false" outlineLevel="0" collapsed="false"/>
    <row r="7277" customFormat="false" ht="15.75" hidden="false" customHeight="false" outlineLevel="0" collapsed="false"/>
    <row r="7278" customFormat="false" ht="15.75" hidden="false" customHeight="false" outlineLevel="0" collapsed="false"/>
    <row r="7279" customFormat="false" ht="15.75" hidden="false" customHeight="false" outlineLevel="0" collapsed="false"/>
    <row r="7280" customFormat="false" ht="15.75" hidden="false" customHeight="false" outlineLevel="0" collapsed="false"/>
    <row r="7281" customFormat="false" ht="15.75" hidden="false" customHeight="false" outlineLevel="0" collapsed="false"/>
    <row r="7282" customFormat="false" ht="15.75" hidden="false" customHeight="false" outlineLevel="0" collapsed="false"/>
    <row r="7283" customFormat="false" ht="15.75" hidden="false" customHeight="false" outlineLevel="0" collapsed="false"/>
    <row r="7284" customFormat="false" ht="15.75" hidden="false" customHeight="false" outlineLevel="0" collapsed="false"/>
    <row r="7285" customFormat="false" ht="15.75" hidden="false" customHeight="false" outlineLevel="0" collapsed="false"/>
    <row r="7286" customFormat="false" ht="15.75" hidden="false" customHeight="false" outlineLevel="0" collapsed="false"/>
    <row r="7287" customFormat="false" ht="15.75" hidden="false" customHeight="false" outlineLevel="0" collapsed="false"/>
    <row r="7288" customFormat="false" ht="15.75" hidden="false" customHeight="false" outlineLevel="0" collapsed="false"/>
    <row r="7289" customFormat="false" ht="15.75" hidden="false" customHeight="false" outlineLevel="0" collapsed="false"/>
    <row r="7290" customFormat="false" ht="15.75" hidden="false" customHeight="false" outlineLevel="0" collapsed="false"/>
    <row r="7291" customFormat="false" ht="15.75" hidden="false" customHeight="false" outlineLevel="0" collapsed="false"/>
    <row r="7292" customFormat="false" ht="15.75" hidden="false" customHeight="false" outlineLevel="0" collapsed="false"/>
    <row r="7293" customFormat="false" ht="15.75" hidden="false" customHeight="false" outlineLevel="0" collapsed="false"/>
    <row r="7294" customFormat="false" ht="15.75" hidden="false" customHeight="false" outlineLevel="0" collapsed="false"/>
    <row r="7295" customFormat="false" ht="15.75" hidden="false" customHeight="false" outlineLevel="0" collapsed="false"/>
    <row r="7296" customFormat="false" ht="15.75" hidden="false" customHeight="false" outlineLevel="0" collapsed="false"/>
    <row r="7297" customFormat="false" ht="15.75" hidden="false" customHeight="false" outlineLevel="0" collapsed="false"/>
    <row r="7298" customFormat="false" ht="15.75" hidden="false" customHeight="false" outlineLevel="0" collapsed="false"/>
    <row r="7299" customFormat="false" ht="15.75" hidden="false" customHeight="false" outlineLevel="0" collapsed="false"/>
    <row r="7300" customFormat="false" ht="15.75" hidden="false" customHeight="false" outlineLevel="0" collapsed="false"/>
    <row r="7301" customFormat="false" ht="15.75" hidden="false" customHeight="false" outlineLevel="0" collapsed="false"/>
    <row r="7302" customFormat="false" ht="15.75" hidden="false" customHeight="false" outlineLevel="0" collapsed="false"/>
    <row r="7303" customFormat="false" ht="15.75" hidden="false" customHeight="false" outlineLevel="0" collapsed="false"/>
    <row r="7304" customFormat="false" ht="15.75" hidden="false" customHeight="false" outlineLevel="0" collapsed="false"/>
    <row r="7305" customFormat="false" ht="15.75" hidden="false" customHeight="false" outlineLevel="0" collapsed="false"/>
    <row r="7306" customFormat="false" ht="15.75" hidden="false" customHeight="false" outlineLevel="0" collapsed="false"/>
    <row r="7307" customFormat="false" ht="15.75" hidden="false" customHeight="false" outlineLevel="0" collapsed="false"/>
    <row r="7308" customFormat="false" ht="15.75" hidden="false" customHeight="false" outlineLevel="0" collapsed="false"/>
    <row r="7309" customFormat="false" ht="15.75" hidden="false" customHeight="false" outlineLevel="0" collapsed="false"/>
    <row r="7310" customFormat="false" ht="15.75" hidden="false" customHeight="false" outlineLevel="0" collapsed="false"/>
    <row r="7311" customFormat="false" ht="15.75" hidden="false" customHeight="false" outlineLevel="0" collapsed="false"/>
    <row r="7312" customFormat="false" ht="15.75" hidden="false" customHeight="false" outlineLevel="0" collapsed="false"/>
    <row r="7313" customFormat="false" ht="15.75" hidden="false" customHeight="false" outlineLevel="0" collapsed="false"/>
    <row r="7314" customFormat="false" ht="15.75" hidden="false" customHeight="false" outlineLevel="0" collapsed="false"/>
    <row r="7315" customFormat="false" ht="15.75" hidden="false" customHeight="false" outlineLevel="0" collapsed="false"/>
    <row r="7316" customFormat="false" ht="15.75" hidden="false" customHeight="false" outlineLevel="0" collapsed="false"/>
    <row r="7317" customFormat="false" ht="15.75" hidden="false" customHeight="false" outlineLevel="0" collapsed="false"/>
    <row r="7318" customFormat="false" ht="15.75" hidden="false" customHeight="false" outlineLevel="0" collapsed="false"/>
    <row r="7319" customFormat="false" ht="15.75" hidden="false" customHeight="false" outlineLevel="0" collapsed="false"/>
    <row r="7320" customFormat="false" ht="15.75" hidden="false" customHeight="false" outlineLevel="0" collapsed="false"/>
    <row r="7321" customFormat="false" ht="15.75" hidden="false" customHeight="false" outlineLevel="0" collapsed="false"/>
    <row r="7322" customFormat="false" ht="15.75" hidden="false" customHeight="false" outlineLevel="0" collapsed="false"/>
    <row r="7323" customFormat="false" ht="15.75" hidden="false" customHeight="false" outlineLevel="0" collapsed="false"/>
    <row r="7324" customFormat="false" ht="15.75" hidden="false" customHeight="false" outlineLevel="0" collapsed="false"/>
    <row r="7325" customFormat="false" ht="15.75" hidden="false" customHeight="false" outlineLevel="0" collapsed="false"/>
    <row r="7326" customFormat="false" ht="15.75" hidden="false" customHeight="false" outlineLevel="0" collapsed="false"/>
    <row r="7327" customFormat="false" ht="15.75" hidden="false" customHeight="false" outlineLevel="0" collapsed="false"/>
    <row r="7328" customFormat="false" ht="15.75" hidden="false" customHeight="false" outlineLevel="0" collapsed="false"/>
    <row r="7329" customFormat="false" ht="15.75" hidden="false" customHeight="false" outlineLevel="0" collapsed="false"/>
    <row r="7330" customFormat="false" ht="15.75" hidden="false" customHeight="false" outlineLevel="0" collapsed="false"/>
    <row r="7331" customFormat="false" ht="15.75" hidden="false" customHeight="false" outlineLevel="0" collapsed="false"/>
    <row r="7332" customFormat="false" ht="15.75" hidden="false" customHeight="false" outlineLevel="0" collapsed="false"/>
    <row r="7333" customFormat="false" ht="15.75" hidden="false" customHeight="false" outlineLevel="0" collapsed="false"/>
    <row r="7334" customFormat="false" ht="15.75" hidden="false" customHeight="false" outlineLevel="0" collapsed="false"/>
    <row r="7335" customFormat="false" ht="15.75" hidden="false" customHeight="false" outlineLevel="0" collapsed="false"/>
    <row r="7336" customFormat="false" ht="15.75" hidden="false" customHeight="false" outlineLevel="0" collapsed="false"/>
    <row r="7337" customFormat="false" ht="15.75" hidden="false" customHeight="false" outlineLevel="0" collapsed="false"/>
    <row r="7338" customFormat="false" ht="15.75" hidden="false" customHeight="false" outlineLevel="0" collapsed="false"/>
    <row r="7339" customFormat="false" ht="15.75" hidden="false" customHeight="false" outlineLevel="0" collapsed="false"/>
    <row r="7340" customFormat="false" ht="15.75" hidden="false" customHeight="false" outlineLevel="0" collapsed="false"/>
    <row r="7341" customFormat="false" ht="15.75" hidden="false" customHeight="false" outlineLevel="0" collapsed="false"/>
    <row r="7342" customFormat="false" ht="15.75" hidden="false" customHeight="false" outlineLevel="0" collapsed="false"/>
    <row r="7343" customFormat="false" ht="15.75" hidden="false" customHeight="false" outlineLevel="0" collapsed="false"/>
    <row r="7344" customFormat="false" ht="15.75" hidden="false" customHeight="false" outlineLevel="0" collapsed="false"/>
    <row r="7345" customFormat="false" ht="15.75" hidden="false" customHeight="false" outlineLevel="0" collapsed="false"/>
    <row r="7346" customFormat="false" ht="15.75" hidden="false" customHeight="false" outlineLevel="0" collapsed="false"/>
    <row r="7347" customFormat="false" ht="15.75" hidden="false" customHeight="false" outlineLevel="0" collapsed="false"/>
    <row r="7348" customFormat="false" ht="15.75" hidden="false" customHeight="false" outlineLevel="0" collapsed="false"/>
    <row r="7349" customFormat="false" ht="15.75" hidden="false" customHeight="false" outlineLevel="0" collapsed="false"/>
    <row r="7350" customFormat="false" ht="15.75" hidden="false" customHeight="false" outlineLevel="0" collapsed="false"/>
    <row r="7351" customFormat="false" ht="15.75" hidden="false" customHeight="false" outlineLevel="0" collapsed="false"/>
    <row r="7352" customFormat="false" ht="15.75" hidden="false" customHeight="false" outlineLevel="0" collapsed="false"/>
    <row r="7353" customFormat="false" ht="15.75" hidden="false" customHeight="false" outlineLevel="0" collapsed="false"/>
    <row r="7354" customFormat="false" ht="15.75" hidden="false" customHeight="false" outlineLevel="0" collapsed="false"/>
    <row r="7355" customFormat="false" ht="15.75" hidden="false" customHeight="false" outlineLevel="0" collapsed="false"/>
    <row r="7356" customFormat="false" ht="15.75" hidden="false" customHeight="false" outlineLevel="0" collapsed="false"/>
    <row r="7357" customFormat="false" ht="15.75" hidden="false" customHeight="false" outlineLevel="0" collapsed="false"/>
    <row r="7358" customFormat="false" ht="15.75" hidden="false" customHeight="false" outlineLevel="0" collapsed="false"/>
    <row r="7359" customFormat="false" ht="15.75" hidden="false" customHeight="false" outlineLevel="0" collapsed="false"/>
    <row r="7360" customFormat="false" ht="15.75" hidden="false" customHeight="false" outlineLevel="0" collapsed="false"/>
    <row r="7361" customFormat="false" ht="15.75" hidden="false" customHeight="false" outlineLevel="0" collapsed="false"/>
    <row r="7362" customFormat="false" ht="15.75" hidden="false" customHeight="false" outlineLevel="0" collapsed="false"/>
    <row r="7363" customFormat="false" ht="15.75" hidden="false" customHeight="false" outlineLevel="0" collapsed="false"/>
    <row r="7364" customFormat="false" ht="15.75" hidden="false" customHeight="false" outlineLevel="0" collapsed="false"/>
    <row r="7365" customFormat="false" ht="15.75" hidden="false" customHeight="false" outlineLevel="0" collapsed="false"/>
    <row r="7366" customFormat="false" ht="15.75" hidden="false" customHeight="false" outlineLevel="0" collapsed="false"/>
    <row r="7367" customFormat="false" ht="15.75" hidden="false" customHeight="false" outlineLevel="0" collapsed="false"/>
    <row r="7368" customFormat="false" ht="15.75" hidden="false" customHeight="false" outlineLevel="0" collapsed="false"/>
    <row r="7369" customFormat="false" ht="15.75" hidden="false" customHeight="false" outlineLevel="0" collapsed="false"/>
    <row r="7370" customFormat="false" ht="15.75" hidden="false" customHeight="false" outlineLevel="0" collapsed="false"/>
    <row r="7371" customFormat="false" ht="15.75" hidden="false" customHeight="false" outlineLevel="0" collapsed="false"/>
    <row r="7372" customFormat="false" ht="15.75" hidden="false" customHeight="false" outlineLevel="0" collapsed="false"/>
    <row r="7373" customFormat="false" ht="15.75" hidden="false" customHeight="false" outlineLevel="0" collapsed="false"/>
    <row r="7374" customFormat="false" ht="15.75" hidden="false" customHeight="false" outlineLevel="0" collapsed="false"/>
    <row r="7375" customFormat="false" ht="15.75" hidden="false" customHeight="false" outlineLevel="0" collapsed="false"/>
    <row r="7376" customFormat="false" ht="15.75" hidden="false" customHeight="false" outlineLevel="0" collapsed="false"/>
    <row r="7377" customFormat="false" ht="15.75" hidden="false" customHeight="false" outlineLevel="0" collapsed="false"/>
    <row r="7378" customFormat="false" ht="15.75" hidden="false" customHeight="false" outlineLevel="0" collapsed="false"/>
    <row r="7379" customFormat="false" ht="15.75" hidden="false" customHeight="false" outlineLevel="0" collapsed="false"/>
    <row r="7380" customFormat="false" ht="15.75" hidden="false" customHeight="false" outlineLevel="0" collapsed="false"/>
    <row r="7381" customFormat="false" ht="15.75" hidden="false" customHeight="false" outlineLevel="0" collapsed="false"/>
    <row r="7382" customFormat="false" ht="15.75" hidden="false" customHeight="false" outlineLevel="0" collapsed="false"/>
    <row r="7383" customFormat="false" ht="15.75" hidden="false" customHeight="false" outlineLevel="0" collapsed="false"/>
    <row r="7384" customFormat="false" ht="15.75" hidden="false" customHeight="false" outlineLevel="0" collapsed="false"/>
    <row r="7385" customFormat="false" ht="15.75" hidden="false" customHeight="false" outlineLevel="0" collapsed="false"/>
    <row r="7386" customFormat="false" ht="15.75" hidden="false" customHeight="false" outlineLevel="0" collapsed="false"/>
    <row r="7387" customFormat="false" ht="15.75" hidden="false" customHeight="false" outlineLevel="0" collapsed="false"/>
    <row r="7388" customFormat="false" ht="15.75" hidden="false" customHeight="false" outlineLevel="0" collapsed="false"/>
    <row r="7389" customFormat="false" ht="15.75" hidden="false" customHeight="false" outlineLevel="0" collapsed="false"/>
    <row r="7390" customFormat="false" ht="15.75" hidden="false" customHeight="false" outlineLevel="0" collapsed="false"/>
    <row r="7391" customFormat="false" ht="15.75" hidden="false" customHeight="false" outlineLevel="0" collapsed="false"/>
    <row r="7392" customFormat="false" ht="15.75" hidden="false" customHeight="false" outlineLevel="0" collapsed="false"/>
    <row r="7393" customFormat="false" ht="15.75" hidden="false" customHeight="false" outlineLevel="0" collapsed="false"/>
    <row r="7394" customFormat="false" ht="15.75" hidden="false" customHeight="false" outlineLevel="0" collapsed="false"/>
    <row r="7395" customFormat="false" ht="15.75" hidden="false" customHeight="false" outlineLevel="0" collapsed="false"/>
    <row r="7396" customFormat="false" ht="15.75" hidden="false" customHeight="false" outlineLevel="0" collapsed="false"/>
    <row r="7397" customFormat="false" ht="15.75" hidden="false" customHeight="false" outlineLevel="0" collapsed="false"/>
    <row r="7398" customFormat="false" ht="15.75" hidden="false" customHeight="false" outlineLevel="0" collapsed="false"/>
    <row r="7399" customFormat="false" ht="15.75" hidden="false" customHeight="false" outlineLevel="0" collapsed="false"/>
    <row r="7400" customFormat="false" ht="15.75" hidden="false" customHeight="false" outlineLevel="0" collapsed="false"/>
    <row r="7401" customFormat="false" ht="15.75" hidden="false" customHeight="false" outlineLevel="0" collapsed="false"/>
    <row r="7402" customFormat="false" ht="15.75" hidden="false" customHeight="false" outlineLevel="0" collapsed="false"/>
    <row r="7403" customFormat="false" ht="15.75" hidden="false" customHeight="false" outlineLevel="0" collapsed="false"/>
    <row r="7404" customFormat="false" ht="15.75" hidden="false" customHeight="false" outlineLevel="0" collapsed="false"/>
    <row r="7405" customFormat="false" ht="15.75" hidden="false" customHeight="false" outlineLevel="0" collapsed="false"/>
    <row r="7406" customFormat="false" ht="15.75" hidden="false" customHeight="false" outlineLevel="0" collapsed="false"/>
    <row r="7407" customFormat="false" ht="15.75" hidden="false" customHeight="false" outlineLevel="0" collapsed="false"/>
    <row r="7408" customFormat="false" ht="15.75" hidden="false" customHeight="false" outlineLevel="0" collapsed="false"/>
    <row r="7409" customFormat="false" ht="15.75" hidden="false" customHeight="false" outlineLevel="0" collapsed="false"/>
    <row r="7410" customFormat="false" ht="15.75" hidden="false" customHeight="false" outlineLevel="0" collapsed="false"/>
    <row r="7411" customFormat="false" ht="15.75" hidden="false" customHeight="false" outlineLevel="0" collapsed="false"/>
    <row r="7412" customFormat="false" ht="15.75" hidden="false" customHeight="false" outlineLevel="0" collapsed="false"/>
    <row r="7413" customFormat="false" ht="15.75" hidden="false" customHeight="false" outlineLevel="0" collapsed="false"/>
    <row r="7414" customFormat="false" ht="15.75" hidden="false" customHeight="false" outlineLevel="0" collapsed="false"/>
    <row r="7415" customFormat="false" ht="15.75" hidden="false" customHeight="false" outlineLevel="0" collapsed="false"/>
    <row r="7416" customFormat="false" ht="15.75" hidden="false" customHeight="false" outlineLevel="0" collapsed="false"/>
    <row r="7417" customFormat="false" ht="15.75" hidden="false" customHeight="false" outlineLevel="0" collapsed="false"/>
    <row r="7418" customFormat="false" ht="15.75" hidden="false" customHeight="false" outlineLevel="0" collapsed="false"/>
    <row r="7419" customFormat="false" ht="15.75" hidden="false" customHeight="false" outlineLevel="0" collapsed="false"/>
    <row r="7420" customFormat="false" ht="15.75" hidden="false" customHeight="false" outlineLevel="0" collapsed="false"/>
    <row r="7421" customFormat="false" ht="15.75" hidden="false" customHeight="false" outlineLevel="0" collapsed="false"/>
    <row r="7422" customFormat="false" ht="15.75" hidden="false" customHeight="false" outlineLevel="0" collapsed="false"/>
    <row r="7423" customFormat="false" ht="15.75" hidden="false" customHeight="false" outlineLevel="0" collapsed="false"/>
    <row r="7424" customFormat="false" ht="15.75" hidden="false" customHeight="false" outlineLevel="0" collapsed="false"/>
    <row r="7425" customFormat="false" ht="15.75" hidden="false" customHeight="false" outlineLevel="0" collapsed="false"/>
    <row r="7426" customFormat="false" ht="15.75" hidden="false" customHeight="false" outlineLevel="0" collapsed="false"/>
    <row r="7427" customFormat="false" ht="15.75" hidden="false" customHeight="false" outlineLevel="0" collapsed="false"/>
    <row r="7428" customFormat="false" ht="15.75" hidden="false" customHeight="false" outlineLevel="0" collapsed="false"/>
    <row r="7429" customFormat="false" ht="15.75" hidden="false" customHeight="false" outlineLevel="0" collapsed="false"/>
    <row r="7430" customFormat="false" ht="15.75" hidden="false" customHeight="false" outlineLevel="0" collapsed="false"/>
    <row r="7431" customFormat="false" ht="15.75" hidden="false" customHeight="false" outlineLevel="0" collapsed="false"/>
    <row r="7432" customFormat="false" ht="15.75" hidden="false" customHeight="false" outlineLevel="0" collapsed="false"/>
    <row r="7433" customFormat="false" ht="15.75" hidden="false" customHeight="false" outlineLevel="0" collapsed="false"/>
    <row r="7434" customFormat="false" ht="15.75" hidden="false" customHeight="false" outlineLevel="0" collapsed="false"/>
    <row r="7435" customFormat="false" ht="15.75" hidden="false" customHeight="false" outlineLevel="0" collapsed="false"/>
    <row r="7436" customFormat="false" ht="15.75" hidden="false" customHeight="false" outlineLevel="0" collapsed="false"/>
    <row r="7437" customFormat="false" ht="15.75" hidden="false" customHeight="false" outlineLevel="0" collapsed="false"/>
    <row r="7438" customFormat="false" ht="15.75" hidden="false" customHeight="false" outlineLevel="0" collapsed="false"/>
    <row r="7439" customFormat="false" ht="15.75" hidden="false" customHeight="false" outlineLevel="0" collapsed="false"/>
    <row r="7440" customFormat="false" ht="15.75" hidden="false" customHeight="false" outlineLevel="0" collapsed="false"/>
    <row r="7441" customFormat="false" ht="15.75" hidden="false" customHeight="false" outlineLevel="0" collapsed="false"/>
    <row r="7442" customFormat="false" ht="15.75" hidden="false" customHeight="false" outlineLevel="0" collapsed="false"/>
    <row r="7443" customFormat="false" ht="15.75" hidden="false" customHeight="false" outlineLevel="0" collapsed="false"/>
    <row r="7444" customFormat="false" ht="15.75" hidden="false" customHeight="false" outlineLevel="0" collapsed="false"/>
    <row r="7445" customFormat="false" ht="15.75" hidden="false" customHeight="false" outlineLevel="0" collapsed="false"/>
    <row r="7446" customFormat="false" ht="15.75" hidden="false" customHeight="false" outlineLevel="0" collapsed="false"/>
    <row r="7447" customFormat="false" ht="15.75" hidden="false" customHeight="false" outlineLevel="0" collapsed="false"/>
    <row r="7448" customFormat="false" ht="15.75" hidden="false" customHeight="false" outlineLevel="0" collapsed="false"/>
    <row r="7449" customFormat="false" ht="15.75" hidden="false" customHeight="false" outlineLevel="0" collapsed="false"/>
    <row r="7450" customFormat="false" ht="15.75" hidden="false" customHeight="false" outlineLevel="0" collapsed="false"/>
    <row r="7451" customFormat="false" ht="15.75" hidden="false" customHeight="false" outlineLevel="0" collapsed="false"/>
    <row r="7452" customFormat="false" ht="15.75" hidden="false" customHeight="false" outlineLevel="0" collapsed="false"/>
    <row r="7453" customFormat="false" ht="15.75" hidden="false" customHeight="false" outlineLevel="0" collapsed="false"/>
    <row r="7454" customFormat="false" ht="15.75" hidden="false" customHeight="false" outlineLevel="0" collapsed="false"/>
    <row r="7455" customFormat="false" ht="15.75" hidden="false" customHeight="false" outlineLevel="0" collapsed="false"/>
    <row r="7456" customFormat="false" ht="15.75" hidden="false" customHeight="false" outlineLevel="0" collapsed="false"/>
    <row r="7457" customFormat="false" ht="15.75" hidden="false" customHeight="false" outlineLevel="0" collapsed="false"/>
    <row r="7458" customFormat="false" ht="15.75" hidden="false" customHeight="false" outlineLevel="0" collapsed="false"/>
    <row r="7459" customFormat="false" ht="15.75" hidden="false" customHeight="false" outlineLevel="0" collapsed="false"/>
    <row r="7460" customFormat="false" ht="15.75" hidden="false" customHeight="false" outlineLevel="0" collapsed="false"/>
    <row r="7461" customFormat="false" ht="15.75" hidden="false" customHeight="false" outlineLevel="0" collapsed="false"/>
    <row r="7462" customFormat="false" ht="15.75" hidden="false" customHeight="false" outlineLevel="0" collapsed="false"/>
    <row r="7463" customFormat="false" ht="15.75" hidden="false" customHeight="false" outlineLevel="0" collapsed="false"/>
    <row r="7464" customFormat="false" ht="15.75" hidden="false" customHeight="false" outlineLevel="0" collapsed="false"/>
    <row r="7465" customFormat="false" ht="15.75" hidden="false" customHeight="false" outlineLevel="0" collapsed="false"/>
    <row r="7466" customFormat="false" ht="15.75" hidden="false" customHeight="false" outlineLevel="0" collapsed="false"/>
    <row r="7467" customFormat="false" ht="15.75" hidden="false" customHeight="false" outlineLevel="0" collapsed="false"/>
    <row r="7468" customFormat="false" ht="15.75" hidden="false" customHeight="false" outlineLevel="0" collapsed="false"/>
    <row r="7469" customFormat="false" ht="15.75" hidden="false" customHeight="false" outlineLevel="0" collapsed="false"/>
    <row r="7470" customFormat="false" ht="15.75" hidden="false" customHeight="false" outlineLevel="0" collapsed="false"/>
    <row r="7471" customFormat="false" ht="15.75" hidden="false" customHeight="false" outlineLevel="0" collapsed="false"/>
    <row r="7472" customFormat="false" ht="15.75" hidden="false" customHeight="false" outlineLevel="0" collapsed="false"/>
    <row r="7473" customFormat="false" ht="15.75" hidden="false" customHeight="false" outlineLevel="0" collapsed="false"/>
    <row r="7474" customFormat="false" ht="15.75" hidden="false" customHeight="false" outlineLevel="0" collapsed="false"/>
    <row r="7475" customFormat="false" ht="15.75" hidden="false" customHeight="false" outlineLevel="0" collapsed="false"/>
    <row r="7476" customFormat="false" ht="15.75" hidden="false" customHeight="false" outlineLevel="0" collapsed="false"/>
    <row r="7477" customFormat="false" ht="15.75" hidden="false" customHeight="false" outlineLevel="0" collapsed="false"/>
    <row r="7478" customFormat="false" ht="15.75" hidden="false" customHeight="false" outlineLevel="0" collapsed="false"/>
    <row r="7479" customFormat="false" ht="15.75" hidden="false" customHeight="false" outlineLevel="0" collapsed="false"/>
    <row r="7480" customFormat="false" ht="15.75" hidden="false" customHeight="false" outlineLevel="0" collapsed="false"/>
    <row r="7481" customFormat="false" ht="15.75" hidden="false" customHeight="false" outlineLevel="0" collapsed="false"/>
    <row r="7482" customFormat="false" ht="15.75" hidden="false" customHeight="false" outlineLevel="0" collapsed="false"/>
    <row r="7483" customFormat="false" ht="15.75" hidden="false" customHeight="false" outlineLevel="0" collapsed="false"/>
    <row r="7484" customFormat="false" ht="15.75" hidden="false" customHeight="false" outlineLevel="0" collapsed="false"/>
    <row r="7485" customFormat="false" ht="15.75" hidden="false" customHeight="false" outlineLevel="0" collapsed="false"/>
    <row r="7486" customFormat="false" ht="15.75" hidden="false" customHeight="false" outlineLevel="0" collapsed="false"/>
    <row r="7487" customFormat="false" ht="15.75" hidden="false" customHeight="false" outlineLevel="0" collapsed="false"/>
    <row r="7488" customFormat="false" ht="15.75" hidden="false" customHeight="false" outlineLevel="0" collapsed="false"/>
    <row r="7489" customFormat="false" ht="15.75" hidden="false" customHeight="false" outlineLevel="0" collapsed="false"/>
    <row r="7490" customFormat="false" ht="15.75" hidden="false" customHeight="false" outlineLevel="0" collapsed="false"/>
    <row r="7491" customFormat="false" ht="15.75" hidden="false" customHeight="false" outlineLevel="0" collapsed="false"/>
    <row r="7492" customFormat="false" ht="15.75" hidden="false" customHeight="false" outlineLevel="0" collapsed="false"/>
    <row r="7493" customFormat="false" ht="15.75" hidden="false" customHeight="false" outlineLevel="0" collapsed="false"/>
    <row r="7494" customFormat="false" ht="15.75" hidden="false" customHeight="false" outlineLevel="0" collapsed="false"/>
    <row r="7495" customFormat="false" ht="15.75" hidden="false" customHeight="false" outlineLevel="0" collapsed="false"/>
    <row r="7496" customFormat="false" ht="15.75" hidden="false" customHeight="false" outlineLevel="0" collapsed="false"/>
    <row r="7497" customFormat="false" ht="15.75" hidden="false" customHeight="false" outlineLevel="0" collapsed="false"/>
    <row r="7498" customFormat="false" ht="15.75" hidden="false" customHeight="false" outlineLevel="0" collapsed="false"/>
    <row r="7499" customFormat="false" ht="15.75" hidden="false" customHeight="false" outlineLevel="0" collapsed="false"/>
    <row r="7500" customFormat="false" ht="15.75" hidden="false" customHeight="false" outlineLevel="0" collapsed="false"/>
    <row r="7501" customFormat="false" ht="15.75" hidden="false" customHeight="false" outlineLevel="0" collapsed="false"/>
    <row r="7502" customFormat="false" ht="15.75" hidden="false" customHeight="false" outlineLevel="0" collapsed="false"/>
    <row r="7503" customFormat="false" ht="15.75" hidden="false" customHeight="false" outlineLevel="0" collapsed="false"/>
    <row r="7504" customFormat="false" ht="15.75" hidden="false" customHeight="false" outlineLevel="0" collapsed="false"/>
    <row r="7505" customFormat="false" ht="15.75" hidden="false" customHeight="false" outlineLevel="0" collapsed="false"/>
    <row r="7506" customFormat="false" ht="15.75" hidden="false" customHeight="false" outlineLevel="0" collapsed="false"/>
    <row r="7507" customFormat="false" ht="15.75" hidden="false" customHeight="false" outlineLevel="0" collapsed="false"/>
    <row r="7508" customFormat="false" ht="15.75" hidden="false" customHeight="false" outlineLevel="0" collapsed="false"/>
    <row r="7509" customFormat="false" ht="15.75" hidden="false" customHeight="false" outlineLevel="0" collapsed="false"/>
    <row r="7510" customFormat="false" ht="15.75" hidden="false" customHeight="false" outlineLevel="0" collapsed="false"/>
    <row r="7511" customFormat="false" ht="15.75" hidden="false" customHeight="false" outlineLevel="0" collapsed="false"/>
    <row r="7512" customFormat="false" ht="15.75" hidden="false" customHeight="false" outlineLevel="0" collapsed="false"/>
    <row r="7513" customFormat="false" ht="15.75" hidden="false" customHeight="false" outlineLevel="0" collapsed="false"/>
    <row r="7514" customFormat="false" ht="15.75" hidden="false" customHeight="false" outlineLevel="0" collapsed="false"/>
    <row r="7515" customFormat="false" ht="15.75" hidden="false" customHeight="false" outlineLevel="0" collapsed="false"/>
    <row r="7516" customFormat="false" ht="15.75" hidden="false" customHeight="false" outlineLevel="0" collapsed="false"/>
    <row r="7517" customFormat="false" ht="15.75" hidden="false" customHeight="false" outlineLevel="0" collapsed="false"/>
    <row r="7518" customFormat="false" ht="15.75" hidden="false" customHeight="false" outlineLevel="0" collapsed="false"/>
    <row r="7519" customFormat="false" ht="15.75" hidden="false" customHeight="false" outlineLevel="0" collapsed="false"/>
    <row r="7520" customFormat="false" ht="15.75" hidden="false" customHeight="false" outlineLevel="0" collapsed="false"/>
    <row r="7521" customFormat="false" ht="15.75" hidden="false" customHeight="false" outlineLevel="0" collapsed="false"/>
    <row r="7522" customFormat="false" ht="15.75" hidden="false" customHeight="false" outlineLevel="0" collapsed="false"/>
    <row r="7523" customFormat="false" ht="15.75" hidden="false" customHeight="false" outlineLevel="0" collapsed="false"/>
    <row r="7524" customFormat="false" ht="15.75" hidden="false" customHeight="false" outlineLevel="0" collapsed="false"/>
    <row r="7525" customFormat="false" ht="15.75" hidden="false" customHeight="false" outlineLevel="0" collapsed="false"/>
    <row r="7526" customFormat="false" ht="15.75" hidden="false" customHeight="false" outlineLevel="0" collapsed="false"/>
    <row r="7527" customFormat="false" ht="15.75" hidden="false" customHeight="false" outlineLevel="0" collapsed="false"/>
    <row r="7528" customFormat="false" ht="15.75" hidden="false" customHeight="false" outlineLevel="0" collapsed="false"/>
    <row r="7529" customFormat="false" ht="15.75" hidden="false" customHeight="false" outlineLevel="0" collapsed="false"/>
    <row r="7530" customFormat="false" ht="15.75" hidden="false" customHeight="false" outlineLevel="0" collapsed="false"/>
    <row r="7531" customFormat="false" ht="15.75" hidden="false" customHeight="false" outlineLevel="0" collapsed="false"/>
    <row r="7532" customFormat="false" ht="15.75" hidden="false" customHeight="false" outlineLevel="0" collapsed="false"/>
    <row r="7533" customFormat="false" ht="15.75" hidden="false" customHeight="false" outlineLevel="0" collapsed="false"/>
    <row r="7534" customFormat="false" ht="15.75" hidden="false" customHeight="false" outlineLevel="0" collapsed="false"/>
    <row r="7535" customFormat="false" ht="15.75" hidden="false" customHeight="false" outlineLevel="0" collapsed="false"/>
    <row r="7536" customFormat="false" ht="15.75" hidden="false" customHeight="false" outlineLevel="0" collapsed="false"/>
    <row r="7537" customFormat="false" ht="15.75" hidden="false" customHeight="false" outlineLevel="0" collapsed="false"/>
    <row r="7538" customFormat="false" ht="15.75" hidden="false" customHeight="false" outlineLevel="0" collapsed="false"/>
    <row r="7539" customFormat="false" ht="15.75" hidden="false" customHeight="false" outlineLevel="0" collapsed="false"/>
    <row r="7540" customFormat="false" ht="15.75" hidden="false" customHeight="false" outlineLevel="0" collapsed="false"/>
    <row r="7541" customFormat="false" ht="15.75" hidden="false" customHeight="false" outlineLevel="0" collapsed="false"/>
    <row r="7542" customFormat="false" ht="15.75" hidden="false" customHeight="false" outlineLevel="0" collapsed="false"/>
    <row r="7543" customFormat="false" ht="15.75" hidden="false" customHeight="false" outlineLevel="0" collapsed="false"/>
    <row r="7544" customFormat="false" ht="15.75" hidden="false" customHeight="false" outlineLevel="0" collapsed="false"/>
    <row r="7545" customFormat="false" ht="15.75" hidden="false" customHeight="false" outlineLevel="0" collapsed="false"/>
    <row r="7546" customFormat="false" ht="15.75" hidden="false" customHeight="false" outlineLevel="0" collapsed="false"/>
    <row r="7547" customFormat="false" ht="15.75" hidden="false" customHeight="false" outlineLevel="0" collapsed="false"/>
    <row r="7548" customFormat="false" ht="15.75" hidden="false" customHeight="false" outlineLevel="0" collapsed="false"/>
    <row r="7549" customFormat="false" ht="15.75" hidden="false" customHeight="false" outlineLevel="0" collapsed="false"/>
    <row r="7550" customFormat="false" ht="15.75" hidden="false" customHeight="false" outlineLevel="0" collapsed="false"/>
    <row r="7551" customFormat="false" ht="15.75" hidden="false" customHeight="false" outlineLevel="0" collapsed="false"/>
    <row r="7552" customFormat="false" ht="15.75" hidden="false" customHeight="false" outlineLevel="0" collapsed="false"/>
    <row r="7553" customFormat="false" ht="15.75" hidden="false" customHeight="false" outlineLevel="0" collapsed="false"/>
    <row r="7554" customFormat="false" ht="15.75" hidden="false" customHeight="false" outlineLevel="0" collapsed="false"/>
    <row r="7555" customFormat="false" ht="15.75" hidden="false" customHeight="false" outlineLevel="0" collapsed="false"/>
    <row r="7556" customFormat="false" ht="15.75" hidden="false" customHeight="false" outlineLevel="0" collapsed="false"/>
    <row r="7557" customFormat="false" ht="15.75" hidden="false" customHeight="false" outlineLevel="0" collapsed="false"/>
    <row r="7558" customFormat="false" ht="15.75" hidden="false" customHeight="false" outlineLevel="0" collapsed="false"/>
    <row r="7559" customFormat="false" ht="15.75" hidden="false" customHeight="false" outlineLevel="0" collapsed="false"/>
    <row r="7560" customFormat="false" ht="15.75" hidden="false" customHeight="false" outlineLevel="0" collapsed="false"/>
    <row r="7561" customFormat="false" ht="15.75" hidden="false" customHeight="false" outlineLevel="0" collapsed="false"/>
    <row r="7562" customFormat="false" ht="15.75" hidden="false" customHeight="false" outlineLevel="0" collapsed="false"/>
    <row r="7563" customFormat="false" ht="15.75" hidden="false" customHeight="false" outlineLevel="0" collapsed="false"/>
    <row r="7564" customFormat="false" ht="15.75" hidden="false" customHeight="false" outlineLevel="0" collapsed="false"/>
    <row r="7565" customFormat="false" ht="15.75" hidden="false" customHeight="false" outlineLevel="0" collapsed="false"/>
    <row r="7566" customFormat="false" ht="15.75" hidden="false" customHeight="false" outlineLevel="0" collapsed="false"/>
    <row r="7567" customFormat="false" ht="15.75" hidden="false" customHeight="false" outlineLevel="0" collapsed="false"/>
    <row r="7568" customFormat="false" ht="15.75" hidden="false" customHeight="false" outlineLevel="0" collapsed="false"/>
    <row r="7569" customFormat="false" ht="15.75" hidden="false" customHeight="false" outlineLevel="0" collapsed="false"/>
    <row r="7570" customFormat="false" ht="15.75" hidden="false" customHeight="false" outlineLevel="0" collapsed="false"/>
    <row r="7571" customFormat="false" ht="15.75" hidden="false" customHeight="false" outlineLevel="0" collapsed="false"/>
    <row r="7572" customFormat="false" ht="15.75" hidden="false" customHeight="false" outlineLevel="0" collapsed="false"/>
    <row r="7573" customFormat="false" ht="15.75" hidden="false" customHeight="false" outlineLevel="0" collapsed="false"/>
    <row r="7574" customFormat="false" ht="15.75" hidden="false" customHeight="false" outlineLevel="0" collapsed="false"/>
    <row r="7575" customFormat="false" ht="15.75" hidden="false" customHeight="false" outlineLevel="0" collapsed="false"/>
    <row r="7576" customFormat="false" ht="15.75" hidden="false" customHeight="false" outlineLevel="0" collapsed="false"/>
    <row r="7577" customFormat="false" ht="15.75" hidden="false" customHeight="false" outlineLevel="0" collapsed="false"/>
    <row r="7578" customFormat="false" ht="15.75" hidden="false" customHeight="false" outlineLevel="0" collapsed="false"/>
    <row r="7579" customFormat="false" ht="15.75" hidden="false" customHeight="false" outlineLevel="0" collapsed="false"/>
    <row r="7580" customFormat="false" ht="15.75" hidden="false" customHeight="false" outlineLevel="0" collapsed="false"/>
    <row r="7581" customFormat="false" ht="15.75" hidden="false" customHeight="false" outlineLevel="0" collapsed="false"/>
    <row r="7582" customFormat="false" ht="15.75" hidden="false" customHeight="false" outlineLevel="0" collapsed="false"/>
    <row r="7583" customFormat="false" ht="15.75" hidden="false" customHeight="false" outlineLevel="0" collapsed="false"/>
    <row r="7584" customFormat="false" ht="15.75" hidden="false" customHeight="false" outlineLevel="0" collapsed="false"/>
    <row r="7585" customFormat="false" ht="15.75" hidden="false" customHeight="false" outlineLevel="0" collapsed="false"/>
    <row r="7586" customFormat="false" ht="15.75" hidden="false" customHeight="false" outlineLevel="0" collapsed="false"/>
    <row r="7587" customFormat="false" ht="15.75" hidden="false" customHeight="false" outlineLevel="0" collapsed="false"/>
    <row r="7588" customFormat="false" ht="15.75" hidden="false" customHeight="false" outlineLevel="0" collapsed="false"/>
    <row r="7589" customFormat="false" ht="15.75" hidden="false" customHeight="false" outlineLevel="0" collapsed="false"/>
    <row r="7590" customFormat="false" ht="15.75" hidden="false" customHeight="false" outlineLevel="0" collapsed="false"/>
    <row r="7591" customFormat="false" ht="15.75" hidden="false" customHeight="false" outlineLevel="0" collapsed="false"/>
    <row r="7592" customFormat="false" ht="15.75" hidden="false" customHeight="false" outlineLevel="0" collapsed="false"/>
    <row r="7593" customFormat="false" ht="15.75" hidden="false" customHeight="false" outlineLevel="0" collapsed="false"/>
    <row r="7594" customFormat="false" ht="15.75" hidden="false" customHeight="false" outlineLevel="0" collapsed="false"/>
    <row r="7595" customFormat="false" ht="15.75" hidden="false" customHeight="false" outlineLevel="0" collapsed="false"/>
    <row r="7596" customFormat="false" ht="15.75" hidden="false" customHeight="false" outlineLevel="0" collapsed="false"/>
    <row r="7597" customFormat="false" ht="15.75" hidden="false" customHeight="false" outlineLevel="0" collapsed="false"/>
    <row r="7598" customFormat="false" ht="15.75" hidden="false" customHeight="false" outlineLevel="0" collapsed="false"/>
    <row r="7599" customFormat="false" ht="15.75" hidden="false" customHeight="false" outlineLevel="0" collapsed="false"/>
    <row r="7600" customFormat="false" ht="15.75" hidden="false" customHeight="false" outlineLevel="0" collapsed="false"/>
    <row r="7601" customFormat="false" ht="15.75" hidden="false" customHeight="false" outlineLevel="0" collapsed="false"/>
    <row r="7602" customFormat="false" ht="15.75" hidden="false" customHeight="false" outlineLevel="0" collapsed="false"/>
    <row r="7603" customFormat="false" ht="15.75" hidden="false" customHeight="false" outlineLevel="0" collapsed="false"/>
    <row r="7604" customFormat="false" ht="15.75" hidden="false" customHeight="false" outlineLevel="0" collapsed="false"/>
    <row r="7605" customFormat="false" ht="15.75" hidden="false" customHeight="false" outlineLevel="0" collapsed="false"/>
    <row r="7606" customFormat="false" ht="15.75" hidden="false" customHeight="false" outlineLevel="0" collapsed="false"/>
    <row r="7607" customFormat="false" ht="15.75" hidden="false" customHeight="false" outlineLevel="0" collapsed="false"/>
    <row r="7608" customFormat="false" ht="15.75" hidden="false" customHeight="false" outlineLevel="0" collapsed="false"/>
    <row r="7609" customFormat="false" ht="15.75" hidden="false" customHeight="false" outlineLevel="0" collapsed="false"/>
    <row r="7610" customFormat="false" ht="15.75" hidden="false" customHeight="false" outlineLevel="0" collapsed="false"/>
    <row r="7611" customFormat="false" ht="15.75" hidden="false" customHeight="false" outlineLevel="0" collapsed="false"/>
    <row r="7612" customFormat="false" ht="15.75" hidden="false" customHeight="false" outlineLevel="0" collapsed="false"/>
    <row r="7613" customFormat="false" ht="15.75" hidden="false" customHeight="false" outlineLevel="0" collapsed="false"/>
    <row r="7614" customFormat="false" ht="15.75" hidden="false" customHeight="false" outlineLevel="0" collapsed="false"/>
    <row r="7615" customFormat="false" ht="15.75" hidden="false" customHeight="false" outlineLevel="0" collapsed="false"/>
    <row r="7616" customFormat="false" ht="15.75" hidden="false" customHeight="false" outlineLevel="0" collapsed="false"/>
    <row r="7617" customFormat="false" ht="15.75" hidden="false" customHeight="false" outlineLevel="0" collapsed="false"/>
    <row r="7618" customFormat="false" ht="15.75" hidden="false" customHeight="false" outlineLevel="0" collapsed="false"/>
    <row r="7619" customFormat="false" ht="15.75" hidden="false" customHeight="false" outlineLevel="0" collapsed="false"/>
    <row r="7620" customFormat="false" ht="15.75" hidden="false" customHeight="false" outlineLevel="0" collapsed="false"/>
    <row r="7621" customFormat="false" ht="15.75" hidden="false" customHeight="false" outlineLevel="0" collapsed="false"/>
    <row r="7622" customFormat="false" ht="15.75" hidden="false" customHeight="false" outlineLevel="0" collapsed="false"/>
    <row r="7623" customFormat="false" ht="15.75" hidden="false" customHeight="false" outlineLevel="0" collapsed="false"/>
    <row r="7624" customFormat="false" ht="15.75" hidden="false" customHeight="false" outlineLevel="0" collapsed="false"/>
    <row r="7625" customFormat="false" ht="15.75" hidden="false" customHeight="false" outlineLevel="0" collapsed="false"/>
    <row r="7626" customFormat="false" ht="15.75" hidden="false" customHeight="false" outlineLevel="0" collapsed="false"/>
    <row r="7627" customFormat="false" ht="15.75" hidden="false" customHeight="false" outlineLevel="0" collapsed="false"/>
    <row r="7628" customFormat="false" ht="15.75" hidden="false" customHeight="false" outlineLevel="0" collapsed="false"/>
    <row r="7629" customFormat="false" ht="15.75" hidden="false" customHeight="false" outlineLevel="0" collapsed="false"/>
    <row r="7630" customFormat="false" ht="15.75" hidden="false" customHeight="false" outlineLevel="0" collapsed="false"/>
    <row r="7631" customFormat="false" ht="15.75" hidden="false" customHeight="false" outlineLevel="0" collapsed="false"/>
    <row r="7632" customFormat="false" ht="15.75" hidden="false" customHeight="false" outlineLevel="0" collapsed="false"/>
    <row r="7633" customFormat="false" ht="15.75" hidden="false" customHeight="false" outlineLevel="0" collapsed="false"/>
    <row r="7634" customFormat="false" ht="15.75" hidden="false" customHeight="false" outlineLevel="0" collapsed="false"/>
    <row r="7635" customFormat="false" ht="15.75" hidden="false" customHeight="false" outlineLevel="0" collapsed="false"/>
    <row r="7636" customFormat="false" ht="15.75" hidden="false" customHeight="false" outlineLevel="0" collapsed="false"/>
    <row r="7637" customFormat="false" ht="15.75" hidden="false" customHeight="false" outlineLevel="0" collapsed="false"/>
    <row r="7638" customFormat="false" ht="15.75" hidden="false" customHeight="false" outlineLevel="0" collapsed="false"/>
    <row r="7639" customFormat="false" ht="15.75" hidden="false" customHeight="false" outlineLevel="0" collapsed="false"/>
    <row r="7640" customFormat="false" ht="15.75" hidden="false" customHeight="false" outlineLevel="0" collapsed="false"/>
    <row r="7641" customFormat="false" ht="15.75" hidden="false" customHeight="false" outlineLevel="0" collapsed="false"/>
    <row r="7642" customFormat="false" ht="15.75" hidden="false" customHeight="false" outlineLevel="0" collapsed="false"/>
    <row r="7643" customFormat="false" ht="15.75" hidden="false" customHeight="false" outlineLevel="0" collapsed="false"/>
    <row r="7644" customFormat="false" ht="15.75" hidden="false" customHeight="false" outlineLevel="0" collapsed="false"/>
    <row r="7645" customFormat="false" ht="15.75" hidden="false" customHeight="false" outlineLevel="0" collapsed="false"/>
    <row r="7646" customFormat="false" ht="15.75" hidden="false" customHeight="false" outlineLevel="0" collapsed="false"/>
    <row r="7647" customFormat="false" ht="15.75" hidden="false" customHeight="false" outlineLevel="0" collapsed="false"/>
    <row r="7648" customFormat="false" ht="15.75" hidden="false" customHeight="false" outlineLevel="0" collapsed="false"/>
    <row r="7649" customFormat="false" ht="15.75" hidden="false" customHeight="false" outlineLevel="0" collapsed="false"/>
    <row r="7650" customFormat="false" ht="15.75" hidden="false" customHeight="false" outlineLevel="0" collapsed="false"/>
    <row r="7651" customFormat="false" ht="15.75" hidden="false" customHeight="false" outlineLevel="0" collapsed="false"/>
    <row r="7652" customFormat="false" ht="15.75" hidden="false" customHeight="false" outlineLevel="0" collapsed="false"/>
    <row r="7653" customFormat="false" ht="15.75" hidden="false" customHeight="false" outlineLevel="0" collapsed="false"/>
    <row r="7654" customFormat="false" ht="15.75" hidden="false" customHeight="false" outlineLevel="0" collapsed="false"/>
    <row r="7655" customFormat="false" ht="15.75" hidden="false" customHeight="false" outlineLevel="0" collapsed="false"/>
    <row r="7656" customFormat="false" ht="15.75" hidden="false" customHeight="false" outlineLevel="0" collapsed="false"/>
    <row r="7657" customFormat="false" ht="15.75" hidden="false" customHeight="false" outlineLevel="0" collapsed="false"/>
    <row r="7658" customFormat="false" ht="15.75" hidden="false" customHeight="false" outlineLevel="0" collapsed="false"/>
    <row r="7659" customFormat="false" ht="15.75" hidden="false" customHeight="false" outlineLevel="0" collapsed="false"/>
    <row r="7660" customFormat="false" ht="15.75" hidden="false" customHeight="false" outlineLevel="0" collapsed="false"/>
    <row r="7661" customFormat="false" ht="15.75" hidden="false" customHeight="false" outlineLevel="0" collapsed="false"/>
    <row r="7662" customFormat="false" ht="15.75" hidden="false" customHeight="false" outlineLevel="0" collapsed="false"/>
    <row r="7663" customFormat="false" ht="15.75" hidden="false" customHeight="false" outlineLevel="0" collapsed="false"/>
    <row r="7664" customFormat="false" ht="15.75" hidden="false" customHeight="false" outlineLevel="0" collapsed="false"/>
    <row r="7665" customFormat="false" ht="15.75" hidden="false" customHeight="false" outlineLevel="0" collapsed="false"/>
    <row r="7666" customFormat="false" ht="15.75" hidden="false" customHeight="false" outlineLevel="0" collapsed="false"/>
    <row r="7667" customFormat="false" ht="15.75" hidden="false" customHeight="false" outlineLevel="0" collapsed="false"/>
    <row r="7668" customFormat="false" ht="15.75" hidden="false" customHeight="false" outlineLevel="0" collapsed="false"/>
    <row r="7669" customFormat="false" ht="15.75" hidden="false" customHeight="false" outlineLevel="0" collapsed="false"/>
    <row r="7670" customFormat="false" ht="15.75" hidden="false" customHeight="false" outlineLevel="0" collapsed="false"/>
    <row r="7671" customFormat="false" ht="15.75" hidden="false" customHeight="false" outlineLevel="0" collapsed="false"/>
    <row r="7672" customFormat="false" ht="15.75" hidden="false" customHeight="false" outlineLevel="0" collapsed="false"/>
    <row r="7673" customFormat="false" ht="15.75" hidden="false" customHeight="false" outlineLevel="0" collapsed="false"/>
    <row r="7674" customFormat="false" ht="15.75" hidden="false" customHeight="false" outlineLevel="0" collapsed="false"/>
    <row r="7675" customFormat="false" ht="15.75" hidden="false" customHeight="false" outlineLevel="0" collapsed="false"/>
    <row r="7676" customFormat="false" ht="15.75" hidden="false" customHeight="false" outlineLevel="0" collapsed="false"/>
    <row r="7677" customFormat="false" ht="15.75" hidden="false" customHeight="false" outlineLevel="0" collapsed="false"/>
    <row r="7678" customFormat="false" ht="15.75" hidden="false" customHeight="false" outlineLevel="0" collapsed="false"/>
    <row r="7679" customFormat="false" ht="15.75" hidden="false" customHeight="false" outlineLevel="0" collapsed="false"/>
    <row r="7680" customFormat="false" ht="15.75" hidden="false" customHeight="false" outlineLevel="0" collapsed="false"/>
    <row r="7681" customFormat="false" ht="15.75" hidden="false" customHeight="false" outlineLevel="0" collapsed="false"/>
    <row r="7682" customFormat="false" ht="15.75" hidden="false" customHeight="false" outlineLevel="0" collapsed="false"/>
    <row r="7683" customFormat="false" ht="15.75" hidden="false" customHeight="false" outlineLevel="0" collapsed="false"/>
    <row r="7684" customFormat="false" ht="15.75" hidden="false" customHeight="false" outlineLevel="0" collapsed="false"/>
    <row r="7685" customFormat="false" ht="15.75" hidden="false" customHeight="false" outlineLevel="0" collapsed="false"/>
    <row r="7686" customFormat="false" ht="15.75" hidden="false" customHeight="false" outlineLevel="0" collapsed="false"/>
    <row r="7687" customFormat="false" ht="15.75" hidden="false" customHeight="false" outlineLevel="0" collapsed="false"/>
    <row r="7688" customFormat="false" ht="15.75" hidden="false" customHeight="false" outlineLevel="0" collapsed="false"/>
    <row r="7689" customFormat="false" ht="15.75" hidden="false" customHeight="false" outlineLevel="0" collapsed="false"/>
    <row r="7690" customFormat="false" ht="15.75" hidden="false" customHeight="false" outlineLevel="0" collapsed="false"/>
    <row r="7691" customFormat="false" ht="15.75" hidden="false" customHeight="false" outlineLevel="0" collapsed="false"/>
    <row r="7692" customFormat="false" ht="15.75" hidden="false" customHeight="false" outlineLevel="0" collapsed="false"/>
    <row r="7693" customFormat="false" ht="15.75" hidden="false" customHeight="false" outlineLevel="0" collapsed="false"/>
    <row r="7694" customFormat="false" ht="15.75" hidden="false" customHeight="false" outlineLevel="0" collapsed="false"/>
    <row r="7695" customFormat="false" ht="15.75" hidden="false" customHeight="false" outlineLevel="0" collapsed="false"/>
    <row r="7696" customFormat="false" ht="15.75" hidden="false" customHeight="false" outlineLevel="0" collapsed="false"/>
    <row r="7697" customFormat="false" ht="15.75" hidden="false" customHeight="false" outlineLevel="0" collapsed="false"/>
    <row r="7698" customFormat="false" ht="15.75" hidden="false" customHeight="false" outlineLevel="0" collapsed="false"/>
    <row r="7699" customFormat="false" ht="15.75" hidden="false" customHeight="false" outlineLevel="0" collapsed="false"/>
    <row r="7700" customFormat="false" ht="15.75" hidden="false" customHeight="false" outlineLevel="0" collapsed="false"/>
    <row r="7701" customFormat="false" ht="15.75" hidden="false" customHeight="false" outlineLevel="0" collapsed="false"/>
    <row r="7702" customFormat="false" ht="15.75" hidden="false" customHeight="false" outlineLevel="0" collapsed="false"/>
    <row r="7703" customFormat="false" ht="15.75" hidden="false" customHeight="false" outlineLevel="0" collapsed="false"/>
    <row r="7704" customFormat="false" ht="15.75" hidden="false" customHeight="false" outlineLevel="0" collapsed="false"/>
    <row r="7705" customFormat="false" ht="15.75" hidden="false" customHeight="false" outlineLevel="0" collapsed="false"/>
    <row r="7706" customFormat="false" ht="15.75" hidden="false" customHeight="false" outlineLevel="0" collapsed="false"/>
    <row r="7707" customFormat="false" ht="15.75" hidden="false" customHeight="false" outlineLevel="0" collapsed="false"/>
    <row r="7708" customFormat="false" ht="15.75" hidden="false" customHeight="false" outlineLevel="0" collapsed="false"/>
    <row r="7709" customFormat="false" ht="15.75" hidden="false" customHeight="false" outlineLevel="0" collapsed="false"/>
    <row r="7710" customFormat="false" ht="15.75" hidden="false" customHeight="false" outlineLevel="0" collapsed="false"/>
    <row r="7711" customFormat="false" ht="15.75" hidden="false" customHeight="false" outlineLevel="0" collapsed="false"/>
    <row r="7712" customFormat="false" ht="15.75" hidden="false" customHeight="false" outlineLevel="0" collapsed="false"/>
    <row r="7713" customFormat="false" ht="15.75" hidden="false" customHeight="false" outlineLevel="0" collapsed="false"/>
    <row r="7714" customFormat="false" ht="15.75" hidden="false" customHeight="false" outlineLevel="0" collapsed="false"/>
    <row r="7715" customFormat="false" ht="15.75" hidden="false" customHeight="false" outlineLevel="0" collapsed="false"/>
    <row r="7716" customFormat="false" ht="15.75" hidden="false" customHeight="false" outlineLevel="0" collapsed="false"/>
    <row r="7717" customFormat="false" ht="15.75" hidden="false" customHeight="false" outlineLevel="0" collapsed="false"/>
    <row r="7718" customFormat="false" ht="15.75" hidden="false" customHeight="false" outlineLevel="0" collapsed="false"/>
    <row r="7719" customFormat="false" ht="15.75" hidden="false" customHeight="false" outlineLevel="0" collapsed="false"/>
    <row r="7720" customFormat="false" ht="15.75" hidden="false" customHeight="false" outlineLevel="0" collapsed="false"/>
    <row r="7721" customFormat="false" ht="15.75" hidden="false" customHeight="false" outlineLevel="0" collapsed="false"/>
    <row r="7722" customFormat="false" ht="15.75" hidden="false" customHeight="false" outlineLevel="0" collapsed="false"/>
    <row r="7723" customFormat="false" ht="15.75" hidden="false" customHeight="false" outlineLevel="0" collapsed="false"/>
    <row r="7724" customFormat="false" ht="15.75" hidden="false" customHeight="false" outlineLevel="0" collapsed="false"/>
    <row r="7725" customFormat="false" ht="15.75" hidden="false" customHeight="false" outlineLevel="0" collapsed="false"/>
    <row r="7726" customFormat="false" ht="15.75" hidden="false" customHeight="false" outlineLevel="0" collapsed="false"/>
    <row r="7727" customFormat="false" ht="15.75" hidden="false" customHeight="false" outlineLevel="0" collapsed="false"/>
    <row r="7728" customFormat="false" ht="15.75" hidden="false" customHeight="false" outlineLevel="0" collapsed="false"/>
    <row r="7729" customFormat="false" ht="15.75" hidden="false" customHeight="false" outlineLevel="0" collapsed="false"/>
    <row r="7730" customFormat="false" ht="15.75" hidden="false" customHeight="false" outlineLevel="0" collapsed="false"/>
    <row r="7731" customFormat="false" ht="15.75" hidden="false" customHeight="false" outlineLevel="0" collapsed="false"/>
    <row r="7732" customFormat="false" ht="15.75" hidden="false" customHeight="false" outlineLevel="0" collapsed="false"/>
    <row r="7733" customFormat="false" ht="15.75" hidden="false" customHeight="false" outlineLevel="0" collapsed="false"/>
    <row r="7734" customFormat="false" ht="15.75" hidden="false" customHeight="false" outlineLevel="0" collapsed="false"/>
    <row r="7735" customFormat="false" ht="15.75" hidden="false" customHeight="false" outlineLevel="0" collapsed="false"/>
    <row r="7736" customFormat="false" ht="15.75" hidden="false" customHeight="false" outlineLevel="0" collapsed="false"/>
    <row r="7737" customFormat="false" ht="15.75" hidden="false" customHeight="false" outlineLevel="0" collapsed="false"/>
    <row r="7738" customFormat="false" ht="15.75" hidden="false" customHeight="false" outlineLevel="0" collapsed="false"/>
    <row r="7739" customFormat="false" ht="15.75" hidden="false" customHeight="false" outlineLevel="0" collapsed="false"/>
    <row r="7740" customFormat="false" ht="15.75" hidden="false" customHeight="false" outlineLevel="0" collapsed="false"/>
    <row r="7741" customFormat="false" ht="15.75" hidden="false" customHeight="false" outlineLevel="0" collapsed="false"/>
    <row r="7742" customFormat="false" ht="15.75" hidden="false" customHeight="false" outlineLevel="0" collapsed="false"/>
    <row r="7743" customFormat="false" ht="15.75" hidden="false" customHeight="false" outlineLevel="0" collapsed="false"/>
    <row r="7744" customFormat="false" ht="15.75" hidden="false" customHeight="false" outlineLevel="0" collapsed="false"/>
    <row r="7745" customFormat="false" ht="15.75" hidden="false" customHeight="false" outlineLevel="0" collapsed="false"/>
    <row r="7746" customFormat="false" ht="15.75" hidden="false" customHeight="false" outlineLevel="0" collapsed="false"/>
    <row r="7747" customFormat="false" ht="15.75" hidden="false" customHeight="false" outlineLevel="0" collapsed="false"/>
    <row r="7748" customFormat="false" ht="15.75" hidden="false" customHeight="false" outlineLevel="0" collapsed="false"/>
    <row r="7749" customFormat="false" ht="15.75" hidden="false" customHeight="false" outlineLevel="0" collapsed="false"/>
    <row r="7750" customFormat="false" ht="15.75" hidden="false" customHeight="false" outlineLevel="0" collapsed="false"/>
    <row r="7751" customFormat="false" ht="15.75" hidden="false" customHeight="false" outlineLevel="0" collapsed="false"/>
    <row r="7752" customFormat="false" ht="15.75" hidden="false" customHeight="false" outlineLevel="0" collapsed="false"/>
    <row r="7753" customFormat="false" ht="15.75" hidden="false" customHeight="false" outlineLevel="0" collapsed="false"/>
    <row r="7754" customFormat="false" ht="15.75" hidden="false" customHeight="false" outlineLevel="0" collapsed="false"/>
    <row r="7755" customFormat="false" ht="15.75" hidden="false" customHeight="false" outlineLevel="0" collapsed="false"/>
    <row r="7756" customFormat="false" ht="15.75" hidden="false" customHeight="false" outlineLevel="0" collapsed="false"/>
    <row r="7757" customFormat="false" ht="15.75" hidden="false" customHeight="false" outlineLevel="0" collapsed="false"/>
    <row r="7758" customFormat="false" ht="15.75" hidden="false" customHeight="false" outlineLevel="0" collapsed="false"/>
    <row r="7759" customFormat="false" ht="15.75" hidden="false" customHeight="false" outlineLevel="0" collapsed="false"/>
    <row r="7760" customFormat="false" ht="15.75" hidden="false" customHeight="false" outlineLevel="0" collapsed="false"/>
    <row r="7761" customFormat="false" ht="15.75" hidden="false" customHeight="false" outlineLevel="0" collapsed="false"/>
    <row r="7762" customFormat="false" ht="15.75" hidden="false" customHeight="false" outlineLevel="0" collapsed="false"/>
    <row r="7763" customFormat="false" ht="15.75" hidden="false" customHeight="false" outlineLevel="0" collapsed="false"/>
    <row r="7764" customFormat="false" ht="15.75" hidden="false" customHeight="false" outlineLevel="0" collapsed="false"/>
    <row r="7765" customFormat="false" ht="15.75" hidden="false" customHeight="false" outlineLevel="0" collapsed="false"/>
    <row r="7766" customFormat="false" ht="15.75" hidden="false" customHeight="false" outlineLevel="0" collapsed="false"/>
    <row r="7767" customFormat="false" ht="15.75" hidden="false" customHeight="false" outlineLevel="0" collapsed="false"/>
    <row r="7768" customFormat="false" ht="15.75" hidden="false" customHeight="false" outlineLevel="0" collapsed="false"/>
    <row r="7769" customFormat="false" ht="15.75" hidden="false" customHeight="false" outlineLevel="0" collapsed="false"/>
    <row r="7770" customFormat="false" ht="15.75" hidden="false" customHeight="false" outlineLevel="0" collapsed="false"/>
    <row r="7771" customFormat="false" ht="15.75" hidden="false" customHeight="false" outlineLevel="0" collapsed="false"/>
    <row r="7772" customFormat="false" ht="15.75" hidden="false" customHeight="false" outlineLevel="0" collapsed="false"/>
    <row r="7773" customFormat="false" ht="15.75" hidden="false" customHeight="false" outlineLevel="0" collapsed="false"/>
    <row r="7774" customFormat="false" ht="15.75" hidden="false" customHeight="false" outlineLevel="0" collapsed="false"/>
    <row r="7775" customFormat="false" ht="15.75" hidden="false" customHeight="false" outlineLevel="0" collapsed="false"/>
    <row r="7776" customFormat="false" ht="15.75" hidden="false" customHeight="false" outlineLevel="0" collapsed="false"/>
    <row r="7777" customFormat="false" ht="15.75" hidden="false" customHeight="false" outlineLevel="0" collapsed="false"/>
    <row r="7778" customFormat="false" ht="15.75" hidden="false" customHeight="false" outlineLevel="0" collapsed="false"/>
    <row r="7779" customFormat="false" ht="15.75" hidden="false" customHeight="false" outlineLevel="0" collapsed="false"/>
    <row r="7780" customFormat="false" ht="15.75" hidden="false" customHeight="false" outlineLevel="0" collapsed="false"/>
    <row r="7781" customFormat="false" ht="15.75" hidden="false" customHeight="false" outlineLevel="0" collapsed="false"/>
    <row r="7782" customFormat="false" ht="15.75" hidden="false" customHeight="false" outlineLevel="0" collapsed="false"/>
    <row r="7783" customFormat="false" ht="15.75" hidden="false" customHeight="false" outlineLevel="0" collapsed="false"/>
    <row r="7784" customFormat="false" ht="15.75" hidden="false" customHeight="false" outlineLevel="0" collapsed="false"/>
    <row r="7785" customFormat="false" ht="15.75" hidden="false" customHeight="false" outlineLevel="0" collapsed="false"/>
    <row r="7786" customFormat="false" ht="15.75" hidden="false" customHeight="false" outlineLevel="0" collapsed="false"/>
    <row r="7787" customFormat="false" ht="15.75" hidden="false" customHeight="false" outlineLevel="0" collapsed="false"/>
    <row r="7788" customFormat="false" ht="15.75" hidden="false" customHeight="false" outlineLevel="0" collapsed="false"/>
    <row r="7789" customFormat="false" ht="15.75" hidden="false" customHeight="false" outlineLevel="0" collapsed="false"/>
    <row r="7790" customFormat="false" ht="15.75" hidden="false" customHeight="false" outlineLevel="0" collapsed="false"/>
    <row r="7791" customFormat="false" ht="15.75" hidden="false" customHeight="false" outlineLevel="0" collapsed="false"/>
    <row r="7792" customFormat="false" ht="15.75" hidden="false" customHeight="false" outlineLevel="0" collapsed="false"/>
    <row r="7793" customFormat="false" ht="15.75" hidden="false" customHeight="false" outlineLevel="0" collapsed="false"/>
    <row r="7794" customFormat="false" ht="15.75" hidden="false" customHeight="false" outlineLevel="0" collapsed="false"/>
    <row r="7795" customFormat="false" ht="15.75" hidden="false" customHeight="false" outlineLevel="0" collapsed="false"/>
    <row r="7796" customFormat="false" ht="15.75" hidden="false" customHeight="false" outlineLevel="0" collapsed="false"/>
    <row r="7797" customFormat="false" ht="15.75" hidden="false" customHeight="false" outlineLevel="0" collapsed="false"/>
    <row r="7798" customFormat="false" ht="15.75" hidden="false" customHeight="false" outlineLevel="0" collapsed="false"/>
    <row r="7799" customFormat="false" ht="15.75" hidden="false" customHeight="false" outlineLevel="0" collapsed="false"/>
    <row r="7800" customFormat="false" ht="15.75" hidden="false" customHeight="false" outlineLevel="0" collapsed="false"/>
    <row r="7801" customFormat="false" ht="15.75" hidden="false" customHeight="false" outlineLevel="0" collapsed="false"/>
    <row r="7802" customFormat="false" ht="15.75" hidden="false" customHeight="false" outlineLevel="0" collapsed="false"/>
    <row r="7803" customFormat="false" ht="15.75" hidden="false" customHeight="false" outlineLevel="0" collapsed="false"/>
    <row r="7804" customFormat="false" ht="15.75" hidden="false" customHeight="false" outlineLevel="0" collapsed="false"/>
    <row r="7805" customFormat="false" ht="15.75" hidden="false" customHeight="false" outlineLevel="0" collapsed="false"/>
    <row r="7806" customFormat="false" ht="15.75" hidden="false" customHeight="false" outlineLevel="0" collapsed="false"/>
    <row r="7807" customFormat="false" ht="15.75" hidden="false" customHeight="false" outlineLevel="0" collapsed="false"/>
    <row r="7808" customFormat="false" ht="15.75" hidden="false" customHeight="false" outlineLevel="0" collapsed="false"/>
    <row r="7809" customFormat="false" ht="15.75" hidden="false" customHeight="false" outlineLevel="0" collapsed="false"/>
    <row r="7810" customFormat="false" ht="15.75" hidden="false" customHeight="false" outlineLevel="0" collapsed="false"/>
    <row r="7811" customFormat="false" ht="15.75" hidden="false" customHeight="false" outlineLevel="0" collapsed="false"/>
    <row r="7812" customFormat="false" ht="15.75" hidden="false" customHeight="false" outlineLevel="0" collapsed="false"/>
    <row r="7813" customFormat="false" ht="15.75" hidden="false" customHeight="false" outlineLevel="0" collapsed="false"/>
    <row r="7814" customFormat="false" ht="15.75" hidden="false" customHeight="false" outlineLevel="0" collapsed="false"/>
    <row r="7815" customFormat="false" ht="15.75" hidden="false" customHeight="false" outlineLevel="0" collapsed="false"/>
    <row r="7816" customFormat="false" ht="15.75" hidden="false" customHeight="false" outlineLevel="0" collapsed="false"/>
    <row r="7817" customFormat="false" ht="15.75" hidden="false" customHeight="false" outlineLevel="0" collapsed="false"/>
    <row r="7818" customFormat="false" ht="15.75" hidden="false" customHeight="false" outlineLevel="0" collapsed="false"/>
    <row r="7819" customFormat="false" ht="15.75" hidden="false" customHeight="false" outlineLevel="0" collapsed="false"/>
    <row r="7820" customFormat="false" ht="15.75" hidden="false" customHeight="false" outlineLevel="0" collapsed="false"/>
    <row r="7821" customFormat="false" ht="15.75" hidden="false" customHeight="false" outlineLevel="0" collapsed="false"/>
    <row r="7822" customFormat="false" ht="15.75" hidden="false" customHeight="false" outlineLevel="0" collapsed="false"/>
    <row r="7823" customFormat="false" ht="15.75" hidden="false" customHeight="false" outlineLevel="0" collapsed="false"/>
    <row r="7824" customFormat="false" ht="15.75" hidden="false" customHeight="false" outlineLevel="0" collapsed="false"/>
    <row r="7825" customFormat="false" ht="15.75" hidden="false" customHeight="false" outlineLevel="0" collapsed="false"/>
    <row r="7826" customFormat="false" ht="15.75" hidden="false" customHeight="false" outlineLevel="0" collapsed="false"/>
    <row r="7827" customFormat="false" ht="15.75" hidden="false" customHeight="false" outlineLevel="0" collapsed="false"/>
    <row r="7828" customFormat="false" ht="15.75" hidden="false" customHeight="false" outlineLevel="0" collapsed="false"/>
    <row r="7829" customFormat="false" ht="15.75" hidden="false" customHeight="false" outlineLevel="0" collapsed="false"/>
    <row r="7830" customFormat="false" ht="15.75" hidden="false" customHeight="false" outlineLevel="0" collapsed="false"/>
    <row r="7831" customFormat="false" ht="15.75" hidden="false" customHeight="false" outlineLevel="0" collapsed="false"/>
    <row r="7832" customFormat="false" ht="15.75" hidden="false" customHeight="false" outlineLevel="0" collapsed="false"/>
    <row r="7833" customFormat="false" ht="15.75" hidden="false" customHeight="false" outlineLevel="0" collapsed="false"/>
    <row r="7834" customFormat="false" ht="15.75" hidden="false" customHeight="false" outlineLevel="0" collapsed="false"/>
    <row r="7835" customFormat="false" ht="15.75" hidden="false" customHeight="false" outlineLevel="0" collapsed="false"/>
    <row r="7836" customFormat="false" ht="15.75" hidden="false" customHeight="false" outlineLevel="0" collapsed="false"/>
    <row r="7837" customFormat="false" ht="15.75" hidden="false" customHeight="false" outlineLevel="0" collapsed="false"/>
    <row r="7838" customFormat="false" ht="15.75" hidden="false" customHeight="false" outlineLevel="0" collapsed="false"/>
    <row r="7839" customFormat="false" ht="15.75" hidden="false" customHeight="false" outlineLevel="0" collapsed="false"/>
    <row r="7840" customFormat="false" ht="15.75" hidden="false" customHeight="false" outlineLevel="0" collapsed="false"/>
    <row r="7841" customFormat="false" ht="15.75" hidden="false" customHeight="false" outlineLevel="0" collapsed="false"/>
    <row r="7842" customFormat="false" ht="15.75" hidden="false" customHeight="false" outlineLevel="0" collapsed="false"/>
    <row r="7843" customFormat="false" ht="15.75" hidden="false" customHeight="false" outlineLevel="0" collapsed="false"/>
    <row r="7844" customFormat="false" ht="15.75" hidden="false" customHeight="false" outlineLevel="0" collapsed="false"/>
    <row r="7845" customFormat="false" ht="15.75" hidden="false" customHeight="false" outlineLevel="0" collapsed="false"/>
    <row r="7846" customFormat="false" ht="15.75" hidden="false" customHeight="false" outlineLevel="0" collapsed="false"/>
    <row r="7847" customFormat="false" ht="15.75" hidden="false" customHeight="false" outlineLevel="0" collapsed="false"/>
    <row r="7848" customFormat="false" ht="15.75" hidden="false" customHeight="false" outlineLevel="0" collapsed="false"/>
    <row r="7849" customFormat="false" ht="15.75" hidden="false" customHeight="false" outlineLevel="0" collapsed="false"/>
    <row r="7850" customFormat="false" ht="15.75" hidden="false" customHeight="false" outlineLevel="0" collapsed="false"/>
    <row r="7851" customFormat="false" ht="15.75" hidden="false" customHeight="false" outlineLevel="0" collapsed="false"/>
    <row r="7852" customFormat="false" ht="15.75" hidden="false" customHeight="false" outlineLevel="0" collapsed="false"/>
    <row r="7853" customFormat="false" ht="15.75" hidden="false" customHeight="false" outlineLevel="0" collapsed="false"/>
    <row r="7854" customFormat="false" ht="15.75" hidden="false" customHeight="false" outlineLevel="0" collapsed="false"/>
    <row r="7855" customFormat="false" ht="15.75" hidden="false" customHeight="false" outlineLevel="0" collapsed="false"/>
    <row r="7856" customFormat="false" ht="15.75" hidden="false" customHeight="false" outlineLevel="0" collapsed="false"/>
    <row r="7857" customFormat="false" ht="15.75" hidden="false" customHeight="false" outlineLevel="0" collapsed="false"/>
    <row r="7858" customFormat="false" ht="15.75" hidden="false" customHeight="false" outlineLevel="0" collapsed="false"/>
    <row r="7859" customFormat="false" ht="15.75" hidden="false" customHeight="false" outlineLevel="0" collapsed="false"/>
    <row r="7860" customFormat="false" ht="15.75" hidden="false" customHeight="false" outlineLevel="0" collapsed="false"/>
    <row r="7861" customFormat="false" ht="15.75" hidden="false" customHeight="false" outlineLevel="0" collapsed="false"/>
    <row r="7862" customFormat="false" ht="15.75" hidden="false" customHeight="false" outlineLevel="0" collapsed="false"/>
    <row r="7863" customFormat="false" ht="15.75" hidden="false" customHeight="false" outlineLevel="0" collapsed="false"/>
    <row r="7864" customFormat="false" ht="15.75" hidden="false" customHeight="false" outlineLevel="0" collapsed="false"/>
    <row r="7865" customFormat="false" ht="15.75" hidden="false" customHeight="false" outlineLevel="0" collapsed="false"/>
    <row r="7866" customFormat="false" ht="15.75" hidden="false" customHeight="false" outlineLevel="0" collapsed="false"/>
    <row r="7867" customFormat="false" ht="15.75" hidden="false" customHeight="false" outlineLevel="0" collapsed="false"/>
    <row r="7868" customFormat="false" ht="15.75" hidden="false" customHeight="false" outlineLevel="0" collapsed="false"/>
    <row r="7869" customFormat="false" ht="15.75" hidden="false" customHeight="false" outlineLevel="0" collapsed="false"/>
    <row r="7870" customFormat="false" ht="15.75" hidden="false" customHeight="false" outlineLevel="0" collapsed="false"/>
    <row r="7871" customFormat="false" ht="15.75" hidden="false" customHeight="false" outlineLevel="0" collapsed="false"/>
    <row r="7872" customFormat="false" ht="15.75" hidden="false" customHeight="false" outlineLevel="0" collapsed="false"/>
    <row r="7873" customFormat="false" ht="15.75" hidden="false" customHeight="false" outlineLevel="0" collapsed="false"/>
    <row r="7874" customFormat="false" ht="15.75" hidden="false" customHeight="false" outlineLevel="0" collapsed="false"/>
    <row r="7875" customFormat="false" ht="15.75" hidden="false" customHeight="false" outlineLevel="0" collapsed="false"/>
    <row r="7876" customFormat="false" ht="15.75" hidden="false" customHeight="false" outlineLevel="0" collapsed="false"/>
    <row r="7877" customFormat="false" ht="15.75" hidden="false" customHeight="false" outlineLevel="0" collapsed="false"/>
    <row r="7878" customFormat="false" ht="15.75" hidden="false" customHeight="false" outlineLevel="0" collapsed="false"/>
    <row r="7879" customFormat="false" ht="15.75" hidden="false" customHeight="false" outlineLevel="0" collapsed="false"/>
    <row r="7880" customFormat="false" ht="15.75" hidden="false" customHeight="false" outlineLevel="0" collapsed="false"/>
    <row r="7881" customFormat="false" ht="15.75" hidden="false" customHeight="false" outlineLevel="0" collapsed="false"/>
    <row r="7882" customFormat="false" ht="15.75" hidden="false" customHeight="false" outlineLevel="0" collapsed="false"/>
    <row r="7883" customFormat="false" ht="15.75" hidden="false" customHeight="false" outlineLevel="0" collapsed="false"/>
    <row r="7884" customFormat="false" ht="15.75" hidden="false" customHeight="false" outlineLevel="0" collapsed="false"/>
    <row r="7885" customFormat="false" ht="15.75" hidden="false" customHeight="false" outlineLevel="0" collapsed="false"/>
    <row r="7886" customFormat="false" ht="15.75" hidden="false" customHeight="false" outlineLevel="0" collapsed="false"/>
    <row r="7887" customFormat="false" ht="15.75" hidden="false" customHeight="false" outlineLevel="0" collapsed="false"/>
    <row r="7888" customFormat="false" ht="15.75" hidden="false" customHeight="false" outlineLevel="0" collapsed="false"/>
    <row r="7889" customFormat="false" ht="15.75" hidden="false" customHeight="false" outlineLevel="0" collapsed="false"/>
    <row r="7890" customFormat="false" ht="15.75" hidden="false" customHeight="false" outlineLevel="0" collapsed="false"/>
    <row r="7891" customFormat="false" ht="15.75" hidden="false" customHeight="false" outlineLevel="0" collapsed="false"/>
    <row r="7892" customFormat="false" ht="15.75" hidden="false" customHeight="false" outlineLevel="0" collapsed="false"/>
    <row r="7893" customFormat="false" ht="15.75" hidden="false" customHeight="false" outlineLevel="0" collapsed="false"/>
    <row r="7894" customFormat="false" ht="15.75" hidden="false" customHeight="false" outlineLevel="0" collapsed="false"/>
    <row r="7895" customFormat="false" ht="15.75" hidden="false" customHeight="false" outlineLevel="0" collapsed="false"/>
    <row r="7896" customFormat="false" ht="15.75" hidden="false" customHeight="false" outlineLevel="0" collapsed="false"/>
    <row r="7897" customFormat="false" ht="15.75" hidden="false" customHeight="false" outlineLevel="0" collapsed="false"/>
    <row r="7898" customFormat="false" ht="15.75" hidden="false" customHeight="false" outlineLevel="0" collapsed="false"/>
    <row r="7899" customFormat="false" ht="15.75" hidden="false" customHeight="false" outlineLevel="0" collapsed="false"/>
    <row r="7900" customFormat="false" ht="15.75" hidden="false" customHeight="false" outlineLevel="0" collapsed="false"/>
    <row r="7901" customFormat="false" ht="15.75" hidden="false" customHeight="false" outlineLevel="0" collapsed="false"/>
    <row r="7902" customFormat="false" ht="15.75" hidden="false" customHeight="false" outlineLevel="0" collapsed="false"/>
    <row r="7903" customFormat="false" ht="15.75" hidden="false" customHeight="false" outlineLevel="0" collapsed="false"/>
    <row r="7904" customFormat="false" ht="15.75" hidden="false" customHeight="false" outlineLevel="0" collapsed="false"/>
    <row r="7905" customFormat="false" ht="15.75" hidden="false" customHeight="false" outlineLevel="0" collapsed="false"/>
    <row r="7906" customFormat="false" ht="15.75" hidden="false" customHeight="false" outlineLevel="0" collapsed="false"/>
    <row r="7907" customFormat="false" ht="15.75" hidden="false" customHeight="false" outlineLevel="0" collapsed="false"/>
    <row r="7908" customFormat="false" ht="15.75" hidden="false" customHeight="false" outlineLevel="0" collapsed="false"/>
    <row r="7909" customFormat="false" ht="15.75" hidden="false" customHeight="false" outlineLevel="0" collapsed="false"/>
    <row r="7910" customFormat="false" ht="15.75" hidden="false" customHeight="false" outlineLevel="0" collapsed="false"/>
    <row r="7911" customFormat="false" ht="15.75" hidden="false" customHeight="false" outlineLevel="0" collapsed="false"/>
    <row r="7912" customFormat="false" ht="15.75" hidden="false" customHeight="false" outlineLevel="0" collapsed="false"/>
    <row r="7913" customFormat="false" ht="15.75" hidden="false" customHeight="false" outlineLevel="0" collapsed="false"/>
    <row r="7914" customFormat="false" ht="15.75" hidden="false" customHeight="false" outlineLevel="0" collapsed="false"/>
    <row r="7915" customFormat="false" ht="15.75" hidden="false" customHeight="false" outlineLevel="0" collapsed="false"/>
    <row r="7916" customFormat="false" ht="15.75" hidden="false" customHeight="false" outlineLevel="0" collapsed="false"/>
    <row r="7917" customFormat="false" ht="15.75" hidden="false" customHeight="false" outlineLevel="0" collapsed="false"/>
    <row r="7918" customFormat="false" ht="15.75" hidden="false" customHeight="false" outlineLevel="0" collapsed="false"/>
    <row r="7919" customFormat="false" ht="15.75" hidden="false" customHeight="false" outlineLevel="0" collapsed="false"/>
    <row r="7920" customFormat="false" ht="15.75" hidden="false" customHeight="false" outlineLevel="0" collapsed="false"/>
    <row r="7921" customFormat="false" ht="15.75" hidden="false" customHeight="false" outlineLevel="0" collapsed="false"/>
    <row r="7922" customFormat="false" ht="15.75" hidden="false" customHeight="false" outlineLevel="0" collapsed="false"/>
    <row r="7923" customFormat="false" ht="15.75" hidden="false" customHeight="false" outlineLevel="0" collapsed="false"/>
    <row r="7924" customFormat="false" ht="15.75" hidden="false" customHeight="false" outlineLevel="0" collapsed="false"/>
    <row r="7925" customFormat="false" ht="15.75" hidden="false" customHeight="false" outlineLevel="0" collapsed="false"/>
    <row r="7926" customFormat="false" ht="15.75" hidden="false" customHeight="false" outlineLevel="0" collapsed="false"/>
    <row r="7927" customFormat="false" ht="15.75" hidden="false" customHeight="false" outlineLevel="0" collapsed="false"/>
    <row r="7928" customFormat="false" ht="15.75" hidden="false" customHeight="false" outlineLevel="0" collapsed="false"/>
    <row r="7929" customFormat="false" ht="15.75" hidden="false" customHeight="false" outlineLevel="0" collapsed="false"/>
    <row r="7930" customFormat="false" ht="15.75" hidden="false" customHeight="false" outlineLevel="0" collapsed="false"/>
    <row r="7931" customFormat="false" ht="15.75" hidden="false" customHeight="false" outlineLevel="0" collapsed="false"/>
    <row r="7932" customFormat="false" ht="15.75" hidden="false" customHeight="false" outlineLevel="0" collapsed="false"/>
    <row r="7933" customFormat="false" ht="15.75" hidden="false" customHeight="false" outlineLevel="0" collapsed="false"/>
    <row r="7934" customFormat="false" ht="15.75" hidden="false" customHeight="false" outlineLevel="0" collapsed="false"/>
    <row r="7935" customFormat="false" ht="15.75" hidden="false" customHeight="false" outlineLevel="0" collapsed="false"/>
    <row r="7936" customFormat="false" ht="15.75" hidden="false" customHeight="false" outlineLevel="0" collapsed="false"/>
    <row r="7937" customFormat="false" ht="15.75" hidden="false" customHeight="false" outlineLevel="0" collapsed="false"/>
    <row r="7938" customFormat="false" ht="15.75" hidden="false" customHeight="false" outlineLevel="0" collapsed="false"/>
    <row r="7939" customFormat="false" ht="15.75" hidden="false" customHeight="false" outlineLevel="0" collapsed="false"/>
    <row r="7940" customFormat="false" ht="15.75" hidden="false" customHeight="false" outlineLevel="0" collapsed="false"/>
    <row r="7941" customFormat="false" ht="15.75" hidden="false" customHeight="false" outlineLevel="0" collapsed="false"/>
    <row r="7942" customFormat="false" ht="15.75" hidden="false" customHeight="false" outlineLevel="0" collapsed="false"/>
    <row r="7943" customFormat="false" ht="15.75" hidden="false" customHeight="false" outlineLevel="0" collapsed="false"/>
    <row r="7944" customFormat="false" ht="15.75" hidden="false" customHeight="false" outlineLevel="0" collapsed="false"/>
    <row r="7945" customFormat="false" ht="15.75" hidden="false" customHeight="false" outlineLevel="0" collapsed="false"/>
    <row r="7946" customFormat="false" ht="15.75" hidden="false" customHeight="false" outlineLevel="0" collapsed="false"/>
    <row r="7947" customFormat="false" ht="15.75" hidden="false" customHeight="false" outlineLevel="0" collapsed="false"/>
    <row r="7948" customFormat="false" ht="15.75" hidden="false" customHeight="false" outlineLevel="0" collapsed="false"/>
    <row r="7949" customFormat="false" ht="15.75" hidden="false" customHeight="false" outlineLevel="0" collapsed="false"/>
    <row r="7950" customFormat="false" ht="15.75" hidden="false" customHeight="false" outlineLevel="0" collapsed="false"/>
    <row r="7951" customFormat="false" ht="15.75" hidden="false" customHeight="false" outlineLevel="0" collapsed="false"/>
    <row r="7952" customFormat="false" ht="15.75" hidden="false" customHeight="false" outlineLevel="0" collapsed="false"/>
    <row r="7953" customFormat="false" ht="15.75" hidden="false" customHeight="false" outlineLevel="0" collapsed="false"/>
    <row r="7954" customFormat="false" ht="15.75" hidden="false" customHeight="false" outlineLevel="0" collapsed="false"/>
    <row r="7955" customFormat="false" ht="15.75" hidden="false" customHeight="false" outlineLevel="0" collapsed="false"/>
    <row r="7956" customFormat="false" ht="15.75" hidden="false" customHeight="false" outlineLevel="0" collapsed="false"/>
    <row r="7957" customFormat="false" ht="15.75" hidden="false" customHeight="false" outlineLevel="0" collapsed="false"/>
    <row r="7958" customFormat="false" ht="15.75" hidden="false" customHeight="false" outlineLevel="0" collapsed="false"/>
    <row r="7959" customFormat="false" ht="15.75" hidden="false" customHeight="false" outlineLevel="0" collapsed="false"/>
    <row r="7960" customFormat="false" ht="15.75" hidden="false" customHeight="false" outlineLevel="0" collapsed="false"/>
    <row r="7961" customFormat="false" ht="15.75" hidden="false" customHeight="false" outlineLevel="0" collapsed="false"/>
    <row r="7962" customFormat="false" ht="15.75" hidden="false" customHeight="false" outlineLevel="0" collapsed="false"/>
    <row r="7963" customFormat="false" ht="15.75" hidden="false" customHeight="false" outlineLevel="0" collapsed="false"/>
    <row r="7964" customFormat="false" ht="15.75" hidden="false" customHeight="false" outlineLevel="0" collapsed="false"/>
    <row r="7965" customFormat="false" ht="15.75" hidden="false" customHeight="false" outlineLevel="0" collapsed="false"/>
    <row r="7966" customFormat="false" ht="15.75" hidden="false" customHeight="false" outlineLevel="0" collapsed="false"/>
    <row r="7967" customFormat="false" ht="15.75" hidden="false" customHeight="false" outlineLevel="0" collapsed="false"/>
    <row r="7968" customFormat="false" ht="15.75" hidden="false" customHeight="false" outlineLevel="0" collapsed="false"/>
    <row r="7969" customFormat="false" ht="15.75" hidden="false" customHeight="false" outlineLevel="0" collapsed="false"/>
    <row r="7970" customFormat="false" ht="15.75" hidden="false" customHeight="false" outlineLevel="0" collapsed="false"/>
    <row r="7971" customFormat="false" ht="15.75" hidden="false" customHeight="false" outlineLevel="0" collapsed="false"/>
    <row r="7972" customFormat="false" ht="15.75" hidden="false" customHeight="false" outlineLevel="0" collapsed="false"/>
    <row r="7973" customFormat="false" ht="15.75" hidden="false" customHeight="false" outlineLevel="0" collapsed="false"/>
    <row r="7974" customFormat="false" ht="15.75" hidden="false" customHeight="false" outlineLevel="0" collapsed="false"/>
    <row r="7975" customFormat="false" ht="15.75" hidden="false" customHeight="false" outlineLevel="0" collapsed="false"/>
    <row r="7976" customFormat="false" ht="15.75" hidden="false" customHeight="false" outlineLevel="0" collapsed="false"/>
    <row r="7977" customFormat="false" ht="15.75" hidden="false" customHeight="false" outlineLevel="0" collapsed="false"/>
    <row r="7978" customFormat="false" ht="15.75" hidden="false" customHeight="false" outlineLevel="0" collapsed="false"/>
    <row r="7979" customFormat="false" ht="15.75" hidden="false" customHeight="false" outlineLevel="0" collapsed="false"/>
    <row r="7980" customFormat="false" ht="15.75" hidden="false" customHeight="false" outlineLevel="0" collapsed="false"/>
    <row r="7981" customFormat="false" ht="15.75" hidden="false" customHeight="false" outlineLevel="0" collapsed="false"/>
    <row r="7982" customFormat="false" ht="15.75" hidden="false" customHeight="false" outlineLevel="0" collapsed="false"/>
    <row r="7983" customFormat="false" ht="15.75" hidden="false" customHeight="false" outlineLevel="0" collapsed="false"/>
    <row r="7984" customFormat="false" ht="15.75" hidden="false" customHeight="false" outlineLevel="0" collapsed="false"/>
    <row r="7985" customFormat="false" ht="15.75" hidden="false" customHeight="false" outlineLevel="0" collapsed="false"/>
    <row r="7986" customFormat="false" ht="15.75" hidden="false" customHeight="false" outlineLevel="0" collapsed="false"/>
    <row r="7987" customFormat="false" ht="15.75" hidden="false" customHeight="false" outlineLevel="0" collapsed="false"/>
    <row r="7988" customFormat="false" ht="15.75" hidden="false" customHeight="false" outlineLevel="0" collapsed="false"/>
    <row r="7989" customFormat="false" ht="15.75" hidden="false" customHeight="false" outlineLevel="0" collapsed="false"/>
    <row r="7990" customFormat="false" ht="15.75" hidden="false" customHeight="false" outlineLevel="0" collapsed="false"/>
    <row r="7991" customFormat="false" ht="15.75" hidden="false" customHeight="false" outlineLevel="0" collapsed="false"/>
    <row r="7992" customFormat="false" ht="15.75" hidden="false" customHeight="false" outlineLevel="0" collapsed="false"/>
    <row r="7993" customFormat="false" ht="15.75" hidden="false" customHeight="false" outlineLevel="0" collapsed="false"/>
    <row r="7994" customFormat="false" ht="15.75" hidden="false" customHeight="false" outlineLevel="0" collapsed="false"/>
    <row r="7995" customFormat="false" ht="15.75" hidden="false" customHeight="false" outlineLevel="0" collapsed="false"/>
    <row r="7996" customFormat="false" ht="15.75" hidden="false" customHeight="false" outlineLevel="0" collapsed="false"/>
    <row r="7997" customFormat="false" ht="15.75" hidden="false" customHeight="false" outlineLevel="0" collapsed="false"/>
    <row r="7998" customFormat="false" ht="15.75" hidden="false" customHeight="false" outlineLevel="0" collapsed="false"/>
    <row r="7999" customFormat="false" ht="15.75" hidden="false" customHeight="false" outlineLevel="0" collapsed="false"/>
    <row r="8000" customFormat="false" ht="15.75" hidden="false" customHeight="false" outlineLevel="0" collapsed="false"/>
    <row r="8001" customFormat="false" ht="15.75" hidden="false" customHeight="false" outlineLevel="0" collapsed="false"/>
    <row r="8002" customFormat="false" ht="15.75" hidden="false" customHeight="false" outlineLevel="0" collapsed="false"/>
    <row r="8003" customFormat="false" ht="15.75" hidden="false" customHeight="false" outlineLevel="0" collapsed="false"/>
    <row r="8004" customFormat="false" ht="15.75" hidden="false" customHeight="false" outlineLevel="0" collapsed="false"/>
    <row r="8005" customFormat="false" ht="15.75" hidden="false" customHeight="false" outlineLevel="0" collapsed="false"/>
    <row r="8006" customFormat="false" ht="15.75" hidden="false" customHeight="false" outlineLevel="0" collapsed="false"/>
    <row r="8007" customFormat="false" ht="15.75" hidden="false" customHeight="false" outlineLevel="0" collapsed="false"/>
    <row r="8008" customFormat="false" ht="15.75" hidden="false" customHeight="false" outlineLevel="0" collapsed="false"/>
    <row r="8009" customFormat="false" ht="15.75" hidden="false" customHeight="false" outlineLevel="0" collapsed="false"/>
    <row r="8010" customFormat="false" ht="15.75" hidden="false" customHeight="false" outlineLevel="0" collapsed="false"/>
    <row r="8011" customFormat="false" ht="15.75" hidden="false" customHeight="false" outlineLevel="0" collapsed="false"/>
    <row r="8012" customFormat="false" ht="15.75" hidden="false" customHeight="false" outlineLevel="0" collapsed="false"/>
    <row r="8013" customFormat="false" ht="15.75" hidden="false" customHeight="false" outlineLevel="0" collapsed="false"/>
    <row r="8014" customFormat="false" ht="15.75" hidden="false" customHeight="false" outlineLevel="0" collapsed="false"/>
    <row r="8015" customFormat="false" ht="15.75" hidden="false" customHeight="false" outlineLevel="0" collapsed="false"/>
    <row r="8016" customFormat="false" ht="15.75" hidden="false" customHeight="false" outlineLevel="0" collapsed="false"/>
    <row r="8017" customFormat="false" ht="15.75" hidden="false" customHeight="false" outlineLevel="0" collapsed="false"/>
    <row r="8018" customFormat="false" ht="15.75" hidden="false" customHeight="false" outlineLevel="0" collapsed="false"/>
    <row r="8019" customFormat="false" ht="15.75" hidden="false" customHeight="false" outlineLevel="0" collapsed="false"/>
    <row r="8020" customFormat="false" ht="15.75" hidden="false" customHeight="false" outlineLevel="0" collapsed="false"/>
    <row r="8021" customFormat="false" ht="15.75" hidden="false" customHeight="false" outlineLevel="0" collapsed="false"/>
    <row r="8022" customFormat="false" ht="15.75" hidden="false" customHeight="false" outlineLevel="0" collapsed="false"/>
    <row r="8023" customFormat="false" ht="15.75" hidden="false" customHeight="false" outlineLevel="0" collapsed="false"/>
    <row r="8024" customFormat="false" ht="15.75" hidden="false" customHeight="false" outlineLevel="0" collapsed="false"/>
    <row r="8025" customFormat="false" ht="15.75" hidden="false" customHeight="false" outlineLevel="0" collapsed="false"/>
    <row r="8026" customFormat="false" ht="15.75" hidden="false" customHeight="false" outlineLevel="0" collapsed="false"/>
    <row r="8027" customFormat="false" ht="15.75" hidden="false" customHeight="false" outlineLevel="0" collapsed="false"/>
    <row r="8028" customFormat="false" ht="15.75" hidden="false" customHeight="false" outlineLevel="0" collapsed="false"/>
    <row r="8029" customFormat="false" ht="15.75" hidden="false" customHeight="false" outlineLevel="0" collapsed="false"/>
    <row r="8030" customFormat="false" ht="15.75" hidden="false" customHeight="false" outlineLevel="0" collapsed="false"/>
    <row r="8031" customFormat="false" ht="15.75" hidden="false" customHeight="false" outlineLevel="0" collapsed="false"/>
    <row r="8032" customFormat="false" ht="15.75" hidden="false" customHeight="false" outlineLevel="0" collapsed="false"/>
    <row r="8033" customFormat="false" ht="15.75" hidden="false" customHeight="false" outlineLevel="0" collapsed="false"/>
    <row r="8034" customFormat="false" ht="15.75" hidden="false" customHeight="false" outlineLevel="0" collapsed="false"/>
    <row r="8035" customFormat="false" ht="15.75" hidden="false" customHeight="false" outlineLevel="0" collapsed="false"/>
    <row r="8036" customFormat="false" ht="15.75" hidden="false" customHeight="false" outlineLevel="0" collapsed="false"/>
    <row r="8037" customFormat="false" ht="15.75" hidden="false" customHeight="false" outlineLevel="0" collapsed="false"/>
    <row r="8038" customFormat="false" ht="15.75" hidden="false" customHeight="false" outlineLevel="0" collapsed="false"/>
    <row r="8039" customFormat="false" ht="15.75" hidden="false" customHeight="false" outlineLevel="0" collapsed="false"/>
    <row r="8040" customFormat="false" ht="15.75" hidden="false" customHeight="false" outlineLevel="0" collapsed="false"/>
    <row r="8041" customFormat="false" ht="15.75" hidden="false" customHeight="false" outlineLevel="0" collapsed="false"/>
    <row r="8042" customFormat="false" ht="15.75" hidden="false" customHeight="false" outlineLevel="0" collapsed="false"/>
    <row r="8043" customFormat="false" ht="15.75" hidden="false" customHeight="false" outlineLevel="0" collapsed="false"/>
    <row r="8044" customFormat="false" ht="15.75" hidden="false" customHeight="false" outlineLevel="0" collapsed="false"/>
    <row r="8045" customFormat="false" ht="15.75" hidden="false" customHeight="false" outlineLevel="0" collapsed="false"/>
    <row r="8046" customFormat="false" ht="15.75" hidden="false" customHeight="false" outlineLevel="0" collapsed="false"/>
    <row r="8047" customFormat="false" ht="15.75" hidden="false" customHeight="false" outlineLevel="0" collapsed="false"/>
    <row r="8048" customFormat="false" ht="15.75" hidden="false" customHeight="false" outlineLevel="0" collapsed="false"/>
    <row r="8049" customFormat="false" ht="15.75" hidden="false" customHeight="false" outlineLevel="0" collapsed="false"/>
    <row r="8050" customFormat="false" ht="15.75" hidden="false" customHeight="false" outlineLevel="0" collapsed="false"/>
    <row r="8051" customFormat="false" ht="15.75" hidden="false" customHeight="false" outlineLevel="0" collapsed="false"/>
    <row r="8052" customFormat="false" ht="15.75" hidden="false" customHeight="false" outlineLevel="0" collapsed="false"/>
    <row r="8053" customFormat="false" ht="15.75" hidden="false" customHeight="false" outlineLevel="0" collapsed="false"/>
    <row r="8054" customFormat="false" ht="15.75" hidden="false" customHeight="false" outlineLevel="0" collapsed="false"/>
    <row r="8055" customFormat="false" ht="15.75" hidden="false" customHeight="false" outlineLevel="0" collapsed="false"/>
    <row r="8056" customFormat="false" ht="15.75" hidden="false" customHeight="false" outlineLevel="0" collapsed="false"/>
    <row r="8057" customFormat="false" ht="15.75" hidden="false" customHeight="false" outlineLevel="0" collapsed="false"/>
    <row r="8058" customFormat="false" ht="15.75" hidden="false" customHeight="false" outlineLevel="0" collapsed="false"/>
    <row r="8059" customFormat="false" ht="15.75" hidden="false" customHeight="false" outlineLevel="0" collapsed="false"/>
    <row r="8060" customFormat="false" ht="15.75" hidden="false" customHeight="false" outlineLevel="0" collapsed="false"/>
    <row r="8061" customFormat="false" ht="15.75" hidden="false" customHeight="false" outlineLevel="0" collapsed="false"/>
    <row r="8062" customFormat="false" ht="15.75" hidden="false" customHeight="false" outlineLevel="0" collapsed="false"/>
    <row r="8063" customFormat="false" ht="15.75" hidden="false" customHeight="false" outlineLevel="0" collapsed="false"/>
    <row r="8064" customFormat="false" ht="15.75" hidden="false" customHeight="false" outlineLevel="0" collapsed="false"/>
    <row r="8065" customFormat="false" ht="15.75" hidden="false" customHeight="false" outlineLevel="0" collapsed="false"/>
    <row r="8066" customFormat="false" ht="15.75" hidden="false" customHeight="false" outlineLevel="0" collapsed="false"/>
    <row r="8067" customFormat="false" ht="15.75" hidden="false" customHeight="false" outlineLevel="0" collapsed="false"/>
    <row r="8068" customFormat="false" ht="15.75" hidden="false" customHeight="false" outlineLevel="0" collapsed="false"/>
    <row r="8069" customFormat="false" ht="15.75" hidden="false" customHeight="false" outlineLevel="0" collapsed="false"/>
    <row r="8070" customFormat="false" ht="15.75" hidden="false" customHeight="false" outlineLevel="0" collapsed="false"/>
    <row r="8071" customFormat="false" ht="15.75" hidden="false" customHeight="false" outlineLevel="0" collapsed="false"/>
    <row r="8072" customFormat="false" ht="15.75" hidden="false" customHeight="false" outlineLevel="0" collapsed="false"/>
    <row r="8073" customFormat="false" ht="15.75" hidden="false" customHeight="false" outlineLevel="0" collapsed="false"/>
    <row r="8074" customFormat="false" ht="15.75" hidden="false" customHeight="false" outlineLevel="0" collapsed="false"/>
    <row r="8075" customFormat="false" ht="15.75" hidden="false" customHeight="false" outlineLevel="0" collapsed="false"/>
    <row r="8076" customFormat="false" ht="15.75" hidden="false" customHeight="false" outlineLevel="0" collapsed="false"/>
    <row r="8077" customFormat="false" ht="15.75" hidden="false" customHeight="false" outlineLevel="0" collapsed="false"/>
    <row r="8078" customFormat="false" ht="15.75" hidden="false" customHeight="false" outlineLevel="0" collapsed="false"/>
    <row r="8079" customFormat="false" ht="15.75" hidden="false" customHeight="false" outlineLevel="0" collapsed="false"/>
    <row r="8080" customFormat="false" ht="15.75" hidden="false" customHeight="false" outlineLevel="0" collapsed="false"/>
    <row r="8081" customFormat="false" ht="15.75" hidden="false" customHeight="false" outlineLevel="0" collapsed="false"/>
    <row r="8082" customFormat="false" ht="15.75" hidden="false" customHeight="false" outlineLevel="0" collapsed="false"/>
    <row r="8083" customFormat="false" ht="15.75" hidden="false" customHeight="false" outlineLevel="0" collapsed="false"/>
    <row r="8084" customFormat="false" ht="15.75" hidden="false" customHeight="false" outlineLevel="0" collapsed="false"/>
    <row r="8085" customFormat="false" ht="15.75" hidden="false" customHeight="false" outlineLevel="0" collapsed="false"/>
    <row r="8086" customFormat="false" ht="15.75" hidden="false" customHeight="false" outlineLevel="0" collapsed="false"/>
    <row r="8087" customFormat="false" ht="15.75" hidden="false" customHeight="false" outlineLevel="0" collapsed="false"/>
    <row r="8088" customFormat="false" ht="15.75" hidden="false" customHeight="false" outlineLevel="0" collapsed="false"/>
    <row r="8089" customFormat="false" ht="15.75" hidden="false" customHeight="false" outlineLevel="0" collapsed="false"/>
    <row r="8090" customFormat="false" ht="15.75" hidden="false" customHeight="false" outlineLevel="0" collapsed="false"/>
    <row r="8091" customFormat="false" ht="15.75" hidden="false" customHeight="false" outlineLevel="0" collapsed="false"/>
    <row r="8092" customFormat="false" ht="15.75" hidden="false" customHeight="false" outlineLevel="0" collapsed="false"/>
    <row r="8093" customFormat="false" ht="15.75" hidden="false" customHeight="false" outlineLevel="0" collapsed="false"/>
    <row r="8094" customFormat="false" ht="15.75" hidden="false" customHeight="false" outlineLevel="0" collapsed="false"/>
    <row r="8095" customFormat="false" ht="15.75" hidden="false" customHeight="false" outlineLevel="0" collapsed="false"/>
    <row r="8096" customFormat="false" ht="15.75" hidden="false" customHeight="false" outlineLevel="0" collapsed="false"/>
    <row r="8097" customFormat="false" ht="15.75" hidden="false" customHeight="false" outlineLevel="0" collapsed="false"/>
    <row r="8098" customFormat="false" ht="15.75" hidden="false" customHeight="false" outlineLevel="0" collapsed="false"/>
    <row r="8099" customFormat="false" ht="15.75" hidden="false" customHeight="false" outlineLevel="0" collapsed="false"/>
    <row r="8100" customFormat="false" ht="15.75" hidden="false" customHeight="false" outlineLevel="0" collapsed="false"/>
    <row r="8101" customFormat="false" ht="15.75" hidden="false" customHeight="false" outlineLevel="0" collapsed="false"/>
    <row r="8102" customFormat="false" ht="15.75" hidden="false" customHeight="false" outlineLevel="0" collapsed="false"/>
    <row r="8103" customFormat="false" ht="15.75" hidden="false" customHeight="false" outlineLevel="0" collapsed="false"/>
    <row r="8104" customFormat="false" ht="15.75" hidden="false" customHeight="false" outlineLevel="0" collapsed="false"/>
    <row r="8105" customFormat="false" ht="15.75" hidden="false" customHeight="false" outlineLevel="0" collapsed="false"/>
    <row r="8106" customFormat="false" ht="15.75" hidden="false" customHeight="false" outlineLevel="0" collapsed="false"/>
    <row r="8107" customFormat="false" ht="15.75" hidden="false" customHeight="false" outlineLevel="0" collapsed="false"/>
    <row r="8108" customFormat="false" ht="15.75" hidden="false" customHeight="false" outlineLevel="0" collapsed="false"/>
    <row r="8109" customFormat="false" ht="15.75" hidden="false" customHeight="false" outlineLevel="0" collapsed="false"/>
    <row r="8110" customFormat="false" ht="15.75" hidden="false" customHeight="false" outlineLevel="0" collapsed="false"/>
    <row r="8111" customFormat="false" ht="15.75" hidden="false" customHeight="false" outlineLevel="0" collapsed="false"/>
    <row r="8112" customFormat="false" ht="15.75" hidden="false" customHeight="false" outlineLevel="0" collapsed="false"/>
    <row r="8113" customFormat="false" ht="15.75" hidden="false" customHeight="false" outlineLevel="0" collapsed="false"/>
    <row r="8114" customFormat="false" ht="15.75" hidden="false" customHeight="false" outlineLevel="0" collapsed="false"/>
    <row r="8115" customFormat="false" ht="15.75" hidden="false" customHeight="false" outlineLevel="0" collapsed="false"/>
    <row r="8116" customFormat="false" ht="15.75" hidden="false" customHeight="false" outlineLevel="0" collapsed="false"/>
    <row r="8117" customFormat="false" ht="15.75" hidden="false" customHeight="false" outlineLevel="0" collapsed="false"/>
    <row r="8118" customFormat="false" ht="15.75" hidden="false" customHeight="false" outlineLevel="0" collapsed="false"/>
    <row r="8119" customFormat="false" ht="15.75" hidden="false" customHeight="false" outlineLevel="0" collapsed="false"/>
    <row r="8120" customFormat="false" ht="15.75" hidden="false" customHeight="false" outlineLevel="0" collapsed="false"/>
    <row r="8121" customFormat="false" ht="15.75" hidden="false" customHeight="false" outlineLevel="0" collapsed="false"/>
    <row r="8122" customFormat="false" ht="15.75" hidden="false" customHeight="false" outlineLevel="0" collapsed="false"/>
    <row r="8123" customFormat="false" ht="15.75" hidden="false" customHeight="false" outlineLevel="0" collapsed="false"/>
    <row r="8124" customFormat="false" ht="15.75" hidden="false" customHeight="false" outlineLevel="0" collapsed="false"/>
    <row r="8125" customFormat="false" ht="15.75" hidden="false" customHeight="false" outlineLevel="0" collapsed="false"/>
    <row r="8126" customFormat="false" ht="15.75" hidden="false" customHeight="false" outlineLevel="0" collapsed="false"/>
    <row r="8127" customFormat="false" ht="15.75" hidden="false" customHeight="false" outlineLevel="0" collapsed="false"/>
    <row r="8128" customFormat="false" ht="15.75" hidden="false" customHeight="false" outlineLevel="0" collapsed="false"/>
    <row r="8129" customFormat="false" ht="15.75" hidden="false" customHeight="false" outlineLevel="0" collapsed="false"/>
    <row r="8130" customFormat="false" ht="15.75" hidden="false" customHeight="false" outlineLevel="0" collapsed="false"/>
    <row r="8131" customFormat="false" ht="15.75" hidden="false" customHeight="false" outlineLevel="0" collapsed="false"/>
    <row r="8132" customFormat="false" ht="15.75" hidden="false" customHeight="false" outlineLevel="0" collapsed="false"/>
    <row r="8133" customFormat="false" ht="15.75" hidden="false" customHeight="false" outlineLevel="0" collapsed="false"/>
    <row r="8134" customFormat="false" ht="15.75" hidden="false" customHeight="false" outlineLevel="0" collapsed="false"/>
    <row r="8135" customFormat="false" ht="15.75" hidden="false" customHeight="false" outlineLevel="0" collapsed="false"/>
    <row r="8136" customFormat="false" ht="15.75" hidden="false" customHeight="false" outlineLevel="0" collapsed="false"/>
    <row r="8137" customFormat="false" ht="15.75" hidden="false" customHeight="false" outlineLevel="0" collapsed="false"/>
    <row r="8138" customFormat="false" ht="15.75" hidden="false" customHeight="false" outlineLevel="0" collapsed="false"/>
    <row r="8139" customFormat="false" ht="15.75" hidden="false" customHeight="false" outlineLevel="0" collapsed="false"/>
    <row r="8140" customFormat="false" ht="15.75" hidden="false" customHeight="false" outlineLevel="0" collapsed="false"/>
    <row r="8141" customFormat="false" ht="15.75" hidden="false" customHeight="false" outlineLevel="0" collapsed="false"/>
    <row r="8142" customFormat="false" ht="15.75" hidden="false" customHeight="false" outlineLevel="0" collapsed="false"/>
    <row r="8143" customFormat="false" ht="15.75" hidden="false" customHeight="false" outlineLevel="0" collapsed="false"/>
    <row r="8144" customFormat="false" ht="15.75" hidden="false" customHeight="false" outlineLevel="0" collapsed="false"/>
    <row r="8145" customFormat="false" ht="15.75" hidden="false" customHeight="false" outlineLevel="0" collapsed="false"/>
    <row r="8146" customFormat="false" ht="15.75" hidden="false" customHeight="false" outlineLevel="0" collapsed="false"/>
    <row r="8147" customFormat="false" ht="15.75" hidden="false" customHeight="false" outlineLevel="0" collapsed="false"/>
    <row r="8148" customFormat="false" ht="15.75" hidden="false" customHeight="false" outlineLevel="0" collapsed="false"/>
    <row r="8149" customFormat="false" ht="15.75" hidden="false" customHeight="false" outlineLevel="0" collapsed="false"/>
    <row r="8150" customFormat="false" ht="15.75" hidden="false" customHeight="false" outlineLevel="0" collapsed="false"/>
    <row r="8151" customFormat="false" ht="15.75" hidden="false" customHeight="false" outlineLevel="0" collapsed="false"/>
    <row r="8152" customFormat="false" ht="15.75" hidden="false" customHeight="false" outlineLevel="0" collapsed="false"/>
    <row r="8153" customFormat="false" ht="15.75" hidden="false" customHeight="false" outlineLevel="0" collapsed="false"/>
    <row r="8154" customFormat="false" ht="15.75" hidden="false" customHeight="false" outlineLevel="0" collapsed="false"/>
    <row r="8155" customFormat="false" ht="15.75" hidden="false" customHeight="false" outlineLevel="0" collapsed="false"/>
    <row r="8156" customFormat="false" ht="15.75" hidden="false" customHeight="false" outlineLevel="0" collapsed="false"/>
    <row r="8157" customFormat="false" ht="15.75" hidden="false" customHeight="false" outlineLevel="0" collapsed="false"/>
    <row r="8158" customFormat="false" ht="15.75" hidden="false" customHeight="false" outlineLevel="0" collapsed="false"/>
    <row r="8159" customFormat="false" ht="15.75" hidden="false" customHeight="false" outlineLevel="0" collapsed="false"/>
    <row r="8160" customFormat="false" ht="15.75" hidden="false" customHeight="false" outlineLevel="0" collapsed="false"/>
    <row r="8161" customFormat="false" ht="15.75" hidden="false" customHeight="false" outlineLevel="0" collapsed="false"/>
    <row r="8162" customFormat="false" ht="15.75" hidden="false" customHeight="false" outlineLevel="0" collapsed="false"/>
    <row r="8163" customFormat="false" ht="15.75" hidden="false" customHeight="false" outlineLevel="0" collapsed="false"/>
    <row r="8164" customFormat="false" ht="15.75" hidden="false" customHeight="false" outlineLevel="0" collapsed="false"/>
    <row r="8165" customFormat="false" ht="15.75" hidden="false" customHeight="false" outlineLevel="0" collapsed="false"/>
    <row r="8166" customFormat="false" ht="15.75" hidden="false" customHeight="false" outlineLevel="0" collapsed="false"/>
    <row r="8167" customFormat="false" ht="15.75" hidden="false" customHeight="false" outlineLevel="0" collapsed="false"/>
    <row r="8168" customFormat="false" ht="15.75" hidden="false" customHeight="false" outlineLevel="0" collapsed="false"/>
    <row r="8169" customFormat="false" ht="15.75" hidden="false" customHeight="false" outlineLevel="0" collapsed="false"/>
    <row r="8170" customFormat="false" ht="15.75" hidden="false" customHeight="false" outlineLevel="0" collapsed="false"/>
    <row r="8171" customFormat="false" ht="15.75" hidden="false" customHeight="false" outlineLevel="0" collapsed="false"/>
    <row r="8172" customFormat="false" ht="15.75" hidden="false" customHeight="false" outlineLevel="0" collapsed="false"/>
    <row r="8173" customFormat="false" ht="15.75" hidden="false" customHeight="false" outlineLevel="0" collapsed="false"/>
    <row r="8174" customFormat="false" ht="15.75" hidden="false" customHeight="false" outlineLevel="0" collapsed="false"/>
    <row r="8175" customFormat="false" ht="15.75" hidden="false" customHeight="false" outlineLevel="0" collapsed="false"/>
    <row r="8176" customFormat="false" ht="15.75" hidden="false" customHeight="false" outlineLevel="0" collapsed="false"/>
    <row r="8177" customFormat="false" ht="15.75" hidden="false" customHeight="false" outlineLevel="0" collapsed="false"/>
    <row r="8178" customFormat="false" ht="15.75" hidden="false" customHeight="false" outlineLevel="0" collapsed="false"/>
    <row r="8179" customFormat="false" ht="15.75" hidden="false" customHeight="false" outlineLevel="0" collapsed="false"/>
    <row r="8180" customFormat="false" ht="15.75" hidden="false" customHeight="false" outlineLevel="0" collapsed="false"/>
    <row r="8181" customFormat="false" ht="15.75" hidden="false" customHeight="false" outlineLevel="0" collapsed="false"/>
    <row r="8182" customFormat="false" ht="15.75" hidden="false" customHeight="false" outlineLevel="0" collapsed="false"/>
    <row r="8183" customFormat="false" ht="15.75" hidden="false" customHeight="false" outlineLevel="0" collapsed="false"/>
    <row r="8184" customFormat="false" ht="15.75" hidden="false" customHeight="false" outlineLevel="0" collapsed="false"/>
    <row r="8185" customFormat="false" ht="15.75" hidden="false" customHeight="false" outlineLevel="0" collapsed="false"/>
    <row r="8186" customFormat="false" ht="15.75" hidden="false" customHeight="false" outlineLevel="0" collapsed="false"/>
    <row r="8187" customFormat="false" ht="15.75" hidden="false" customHeight="false" outlineLevel="0" collapsed="false"/>
    <row r="8188" customFormat="false" ht="15.75" hidden="false" customHeight="false" outlineLevel="0" collapsed="false"/>
    <row r="8189" customFormat="false" ht="15.75" hidden="false" customHeight="false" outlineLevel="0" collapsed="false"/>
    <row r="8190" customFormat="false" ht="15.75" hidden="false" customHeight="false" outlineLevel="0" collapsed="false"/>
    <row r="8191" customFormat="false" ht="15.75" hidden="false" customHeight="false" outlineLevel="0" collapsed="false"/>
    <row r="8192" customFormat="false" ht="15.75" hidden="false" customHeight="false" outlineLevel="0" collapsed="false"/>
    <row r="8193" customFormat="false" ht="15.75" hidden="false" customHeight="false" outlineLevel="0" collapsed="false"/>
    <row r="8194" customFormat="false" ht="15.75" hidden="false" customHeight="false" outlineLevel="0" collapsed="false"/>
    <row r="8195" customFormat="false" ht="15.75" hidden="false" customHeight="false" outlineLevel="0" collapsed="false"/>
    <row r="8196" customFormat="false" ht="15.75" hidden="false" customHeight="false" outlineLevel="0" collapsed="false"/>
    <row r="8197" customFormat="false" ht="15.75" hidden="false" customHeight="false" outlineLevel="0" collapsed="false"/>
    <row r="8198" customFormat="false" ht="15.75" hidden="false" customHeight="false" outlineLevel="0" collapsed="false"/>
    <row r="8199" customFormat="false" ht="15.75" hidden="false" customHeight="false" outlineLevel="0" collapsed="false"/>
    <row r="8200" customFormat="false" ht="15.75" hidden="false" customHeight="false" outlineLevel="0" collapsed="false"/>
    <row r="8201" customFormat="false" ht="15.75" hidden="false" customHeight="false" outlineLevel="0" collapsed="false"/>
    <row r="8202" customFormat="false" ht="15.75" hidden="false" customHeight="false" outlineLevel="0" collapsed="false"/>
    <row r="8203" customFormat="false" ht="15.75" hidden="false" customHeight="false" outlineLevel="0" collapsed="false"/>
    <row r="8204" customFormat="false" ht="15.75" hidden="false" customHeight="false" outlineLevel="0" collapsed="false"/>
    <row r="8205" customFormat="false" ht="15.75" hidden="false" customHeight="false" outlineLevel="0" collapsed="false"/>
    <row r="8206" customFormat="false" ht="15.75" hidden="false" customHeight="false" outlineLevel="0" collapsed="false"/>
    <row r="8207" customFormat="false" ht="15.75" hidden="false" customHeight="false" outlineLevel="0" collapsed="false"/>
    <row r="8208" customFormat="false" ht="15.75" hidden="false" customHeight="false" outlineLevel="0" collapsed="false"/>
    <row r="8209" customFormat="false" ht="15.75" hidden="false" customHeight="false" outlineLevel="0" collapsed="false"/>
    <row r="8210" customFormat="false" ht="15.75" hidden="false" customHeight="false" outlineLevel="0" collapsed="false"/>
    <row r="8211" customFormat="false" ht="15.75" hidden="false" customHeight="false" outlineLevel="0" collapsed="false"/>
    <row r="8212" customFormat="false" ht="15.75" hidden="false" customHeight="false" outlineLevel="0" collapsed="false"/>
    <row r="8213" customFormat="false" ht="15.75" hidden="false" customHeight="false" outlineLevel="0" collapsed="false"/>
    <row r="8214" customFormat="false" ht="15.75" hidden="false" customHeight="false" outlineLevel="0" collapsed="false"/>
    <row r="8215" customFormat="false" ht="15.75" hidden="false" customHeight="false" outlineLevel="0" collapsed="false"/>
    <row r="8216" customFormat="false" ht="15.75" hidden="false" customHeight="false" outlineLevel="0" collapsed="false"/>
    <row r="8217" customFormat="false" ht="15.75" hidden="false" customHeight="false" outlineLevel="0" collapsed="false"/>
    <row r="8218" customFormat="false" ht="15.75" hidden="false" customHeight="false" outlineLevel="0" collapsed="false"/>
    <row r="8219" customFormat="false" ht="15.75" hidden="false" customHeight="false" outlineLevel="0" collapsed="false"/>
    <row r="8220" customFormat="false" ht="15.75" hidden="false" customHeight="false" outlineLevel="0" collapsed="false"/>
    <row r="8221" customFormat="false" ht="15.75" hidden="false" customHeight="false" outlineLevel="0" collapsed="false"/>
    <row r="8222" customFormat="false" ht="15.75" hidden="false" customHeight="false" outlineLevel="0" collapsed="false"/>
    <row r="8223" customFormat="false" ht="15.75" hidden="false" customHeight="false" outlineLevel="0" collapsed="false"/>
    <row r="8224" customFormat="false" ht="15.75" hidden="false" customHeight="false" outlineLevel="0" collapsed="false"/>
    <row r="8225" customFormat="false" ht="15.75" hidden="false" customHeight="false" outlineLevel="0" collapsed="false"/>
    <row r="8226" customFormat="false" ht="15.75" hidden="false" customHeight="false" outlineLevel="0" collapsed="false"/>
    <row r="8227" customFormat="false" ht="15.75" hidden="false" customHeight="false" outlineLevel="0" collapsed="false"/>
    <row r="8228" customFormat="false" ht="15.75" hidden="false" customHeight="false" outlineLevel="0" collapsed="false"/>
    <row r="8229" customFormat="false" ht="15.75" hidden="false" customHeight="false" outlineLevel="0" collapsed="false"/>
    <row r="8230" customFormat="false" ht="15.75" hidden="false" customHeight="false" outlineLevel="0" collapsed="false"/>
    <row r="8231" customFormat="false" ht="15.75" hidden="false" customHeight="false" outlineLevel="0" collapsed="false"/>
    <row r="8232" customFormat="false" ht="15.75" hidden="false" customHeight="false" outlineLevel="0" collapsed="false"/>
    <row r="8233" customFormat="false" ht="15.75" hidden="false" customHeight="false" outlineLevel="0" collapsed="false"/>
    <row r="8234" customFormat="false" ht="15.75" hidden="false" customHeight="false" outlineLevel="0" collapsed="false"/>
    <row r="8235" customFormat="false" ht="15.75" hidden="false" customHeight="false" outlineLevel="0" collapsed="false"/>
    <row r="8236" customFormat="false" ht="15.75" hidden="false" customHeight="false" outlineLevel="0" collapsed="false"/>
    <row r="8237" customFormat="false" ht="15.75" hidden="false" customHeight="false" outlineLevel="0" collapsed="false"/>
    <row r="8238" customFormat="false" ht="15.75" hidden="false" customHeight="false" outlineLevel="0" collapsed="false"/>
    <row r="8239" customFormat="false" ht="15.75" hidden="false" customHeight="false" outlineLevel="0" collapsed="false"/>
    <row r="8240" customFormat="false" ht="15.75" hidden="false" customHeight="false" outlineLevel="0" collapsed="false"/>
    <row r="8241" customFormat="false" ht="15.75" hidden="false" customHeight="false" outlineLevel="0" collapsed="false"/>
    <row r="8242" customFormat="false" ht="15.75" hidden="false" customHeight="false" outlineLevel="0" collapsed="false"/>
    <row r="8243" customFormat="false" ht="15.75" hidden="false" customHeight="false" outlineLevel="0" collapsed="false"/>
    <row r="8244" customFormat="false" ht="15.75" hidden="false" customHeight="false" outlineLevel="0" collapsed="false"/>
    <row r="8245" customFormat="false" ht="15.75" hidden="false" customHeight="false" outlineLevel="0" collapsed="false"/>
    <row r="8246" customFormat="false" ht="15.75" hidden="false" customHeight="false" outlineLevel="0" collapsed="false"/>
    <row r="8247" customFormat="false" ht="15.75" hidden="false" customHeight="false" outlineLevel="0" collapsed="false"/>
    <row r="8248" customFormat="false" ht="15.75" hidden="false" customHeight="false" outlineLevel="0" collapsed="false"/>
    <row r="8249" customFormat="false" ht="15.75" hidden="false" customHeight="false" outlineLevel="0" collapsed="false"/>
    <row r="8250" customFormat="false" ht="15.75" hidden="false" customHeight="false" outlineLevel="0" collapsed="false"/>
    <row r="8251" customFormat="false" ht="15.75" hidden="false" customHeight="false" outlineLevel="0" collapsed="false"/>
    <row r="8252" customFormat="false" ht="15.75" hidden="false" customHeight="false" outlineLevel="0" collapsed="false"/>
    <row r="8253" customFormat="false" ht="15.75" hidden="false" customHeight="false" outlineLevel="0" collapsed="false"/>
    <row r="8254" customFormat="false" ht="15.75" hidden="false" customHeight="false" outlineLevel="0" collapsed="false"/>
    <row r="8255" customFormat="false" ht="15.75" hidden="false" customHeight="false" outlineLevel="0" collapsed="false"/>
    <row r="8256" customFormat="false" ht="15.75" hidden="false" customHeight="false" outlineLevel="0" collapsed="false"/>
    <row r="8257" customFormat="false" ht="15.75" hidden="false" customHeight="false" outlineLevel="0" collapsed="false"/>
    <row r="8258" customFormat="false" ht="15.75" hidden="false" customHeight="false" outlineLevel="0" collapsed="false"/>
    <row r="8259" customFormat="false" ht="15.75" hidden="false" customHeight="false" outlineLevel="0" collapsed="false"/>
    <row r="8260" customFormat="false" ht="15.75" hidden="false" customHeight="false" outlineLevel="0" collapsed="false"/>
    <row r="8261" customFormat="false" ht="15.75" hidden="false" customHeight="false" outlineLevel="0" collapsed="false"/>
    <row r="8262" customFormat="false" ht="15.75" hidden="false" customHeight="false" outlineLevel="0" collapsed="false"/>
    <row r="8263" customFormat="false" ht="15.75" hidden="false" customHeight="false" outlineLevel="0" collapsed="false"/>
    <row r="8264" customFormat="false" ht="15.75" hidden="false" customHeight="false" outlineLevel="0" collapsed="false"/>
    <row r="8265" customFormat="false" ht="15.75" hidden="false" customHeight="false" outlineLevel="0" collapsed="false"/>
    <row r="8266" customFormat="false" ht="15.75" hidden="false" customHeight="false" outlineLevel="0" collapsed="false"/>
    <row r="8267" customFormat="false" ht="15.75" hidden="false" customHeight="false" outlineLevel="0" collapsed="false"/>
    <row r="8268" customFormat="false" ht="15.75" hidden="false" customHeight="false" outlineLevel="0" collapsed="false"/>
    <row r="8269" customFormat="false" ht="15.75" hidden="false" customHeight="false" outlineLevel="0" collapsed="false"/>
    <row r="8270" customFormat="false" ht="15.75" hidden="false" customHeight="false" outlineLevel="0" collapsed="false"/>
    <row r="8271" customFormat="false" ht="15.75" hidden="false" customHeight="false" outlineLevel="0" collapsed="false"/>
    <row r="8272" customFormat="false" ht="15.75" hidden="false" customHeight="false" outlineLevel="0" collapsed="false"/>
    <row r="8273" customFormat="false" ht="15.75" hidden="false" customHeight="false" outlineLevel="0" collapsed="false"/>
    <row r="8274" customFormat="false" ht="15.75" hidden="false" customHeight="false" outlineLevel="0" collapsed="false"/>
    <row r="8275" customFormat="false" ht="15.75" hidden="false" customHeight="false" outlineLevel="0" collapsed="false"/>
    <row r="8276" customFormat="false" ht="15.75" hidden="false" customHeight="false" outlineLevel="0" collapsed="false"/>
    <row r="8277" customFormat="false" ht="15.75" hidden="false" customHeight="false" outlineLevel="0" collapsed="false"/>
    <row r="8278" customFormat="false" ht="15.75" hidden="false" customHeight="false" outlineLevel="0" collapsed="false"/>
    <row r="8279" customFormat="false" ht="15.75" hidden="false" customHeight="false" outlineLevel="0" collapsed="false"/>
    <row r="8280" customFormat="false" ht="15.75" hidden="false" customHeight="false" outlineLevel="0" collapsed="false"/>
    <row r="8281" customFormat="false" ht="15.75" hidden="false" customHeight="false" outlineLevel="0" collapsed="false"/>
    <row r="8282" customFormat="false" ht="15.75" hidden="false" customHeight="false" outlineLevel="0" collapsed="false"/>
    <row r="8283" customFormat="false" ht="15.75" hidden="false" customHeight="false" outlineLevel="0" collapsed="false"/>
    <row r="8284" customFormat="false" ht="15.75" hidden="false" customHeight="false" outlineLevel="0" collapsed="false"/>
    <row r="8285" customFormat="false" ht="15.75" hidden="false" customHeight="false" outlineLevel="0" collapsed="false"/>
    <row r="8286" customFormat="false" ht="15.75" hidden="false" customHeight="false" outlineLevel="0" collapsed="false"/>
    <row r="8287" customFormat="false" ht="15.75" hidden="false" customHeight="false" outlineLevel="0" collapsed="false"/>
    <row r="8288" customFormat="false" ht="15.75" hidden="false" customHeight="false" outlineLevel="0" collapsed="false"/>
    <row r="8289" customFormat="false" ht="15.75" hidden="false" customHeight="false" outlineLevel="0" collapsed="false"/>
    <row r="8290" customFormat="false" ht="15.75" hidden="false" customHeight="false" outlineLevel="0" collapsed="false"/>
    <row r="8291" customFormat="false" ht="15.75" hidden="false" customHeight="false" outlineLevel="0" collapsed="false"/>
    <row r="8292" customFormat="false" ht="15.75" hidden="false" customHeight="false" outlineLevel="0" collapsed="false"/>
    <row r="8293" customFormat="false" ht="15.75" hidden="false" customHeight="false" outlineLevel="0" collapsed="false"/>
    <row r="8294" customFormat="false" ht="15.75" hidden="false" customHeight="false" outlineLevel="0" collapsed="false"/>
    <row r="8295" customFormat="false" ht="15.75" hidden="false" customHeight="false" outlineLevel="0" collapsed="false"/>
    <row r="8296" customFormat="false" ht="15.75" hidden="false" customHeight="false" outlineLevel="0" collapsed="false"/>
    <row r="8297" customFormat="false" ht="15.75" hidden="false" customHeight="false" outlineLevel="0" collapsed="false"/>
    <row r="8298" customFormat="false" ht="15.75" hidden="false" customHeight="false" outlineLevel="0" collapsed="false"/>
    <row r="8299" customFormat="false" ht="15.75" hidden="false" customHeight="false" outlineLevel="0" collapsed="false"/>
    <row r="8300" customFormat="false" ht="15.75" hidden="false" customHeight="false" outlineLevel="0" collapsed="false"/>
    <row r="8301" customFormat="false" ht="15.75" hidden="false" customHeight="false" outlineLevel="0" collapsed="false"/>
    <row r="8302" customFormat="false" ht="15.75" hidden="false" customHeight="false" outlineLevel="0" collapsed="false"/>
    <row r="8303" customFormat="false" ht="15.75" hidden="false" customHeight="false" outlineLevel="0" collapsed="false"/>
    <row r="8304" customFormat="false" ht="15.75" hidden="false" customHeight="false" outlineLevel="0" collapsed="false"/>
    <row r="8305" customFormat="false" ht="15.75" hidden="false" customHeight="false" outlineLevel="0" collapsed="false"/>
    <row r="8306" customFormat="false" ht="15.75" hidden="false" customHeight="false" outlineLevel="0" collapsed="false"/>
    <row r="8307" customFormat="false" ht="15.75" hidden="false" customHeight="false" outlineLevel="0" collapsed="false"/>
    <row r="8308" customFormat="false" ht="15.75" hidden="false" customHeight="false" outlineLevel="0" collapsed="false"/>
    <row r="8309" customFormat="false" ht="15.75" hidden="false" customHeight="false" outlineLevel="0" collapsed="false"/>
    <row r="8310" customFormat="false" ht="15.75" hidden="false" customHeight="false" outlineLevel="0" collapsed="false"/>
    <row r="8311" customFormat="false" ht="15.75" hidden="false" customHeight="false" outlineLevel="0" collapsed="false"/>
    <row r="8312" customFormat="false" ht="15.75" hidden="false" customHeight="false" outlineLevel="0" collapsed="false"/>
    <row r="8313" customFormat="false" ht="15.75" hidden="false" customHeight="false" outlineLevel="0" collapsed="false"/>
    <row r="8314" customFormat="false" ht="15.75" hidden="false" customHeight="false" outlineLevel="0" collapsed="false"/>
    <row r="8315" customFormat="false" ht="15.75" hidden="false" customHeight="false" outlineLevel="0" collapsed="false"/>
    <row r="8316" customFormat="false" ht="15.75" hidden="false" customHeight="false" outlineLevel="0" collapsed="false"/>
    <row r="8317" customFormat="false" ht="15.75" hidden="false" customHeight="false" outlineLevel="0" collapsed="false"/>
    <row r="8318" customFormat="false" ht="15.75" hidden="false" customHeight="false" outlineLevel="0" collapsed="false"/>
    <row r="8319" customFormat="false" ht="15.75" hidden="false" customHeight="false" outlineLevel="0" collapsed="false"/>
    <row r="8320" customFormat="false" ht="15.75" hidden="false" customHeight="false" outlineLevel="0" collapsed="false"/>
    <row r="8321" customFormat="false" ht="15.75" hidden="false" customHeight="false" outlineLevel="0" collapsed="false"/>
    <row r="8322" customFormat="false" ht="15.75" hidden="false" customHeight="false" outlineLevel="0" collapsed="false"/>
    <row r="8323" customFormat="false" ht="15.75" hidden="false" customHeight="false" outlineLevel="0" collapsed="false"/>
    <row r="8324" customFormat="false" ht="15.75" hidden="false" customHeight="false" outlineLevel="0" collapsed="false"/>
    <row r="8325" customFormat="false" ht="15.75" hidden="false" customHeight="false" outlineLevel="0" collapsed="false"/>
    <row r="8326" customFormat="false" ht="15.75" hidden="false" customHeight="false" outlineLevel="0" collapsed="false"/>
    <row r="8327" customFormat="false" ht="15.75" hidden="false" customHeight="false" outlineLevel="0" collapsed="false"/>
    <row r="8328" customFormat="false" ht="15.75" hidden="false" customHeight="false" outlineLevel="0" collapsed="false"/>
    <row r="8329" customFormat="false" ht="15.75" hidden="false" customHeight="false" outlineLevel="0" collapsed="false"/>
    <row r="8330" customFormat="false" ht="15.75" hidden="false" customHeight="false" outlineLevel="0" collapsed="false"/>
    <row r="8331" customFormat="false" ht="15.75" hidden="false" customHeight="false" outlineLevel="0" collapsed="false"/>
    <row r="8332" customFormat="false" ht="15.75" hidden="false" customHeight="false" outlineLevel="0" collapsed="false"/>
    <row r="8333" customFormat="false" ht="15.75" hidden="false" customHeight="false" outlineLevel="0" collapsed="false"/>
    <row r="8334" customFormat="false" ht="15.75" hidden="false" customHeight="false" outlineLevel="0" collapsed="false"/>
    <row r="8335" customFormat="false" ht="15.75" hidden="false" customHeight="false" outlineLevel="0" collapsed="false"/>
    <row r="8336" customFormat="false" ht="15.75" hidden="false" customHeight="false" outlineLevel="0" collapsed="false"/>
    <row r="8337" customFormat="false" ht="15.75" hidden="false" customHeight="false" outlineLevel="0" collapsed="false"/>
    <row r="8338" customFormat="false" ht="15.75" hidden="false" customHeight="false" outlineLevel="0" collapsed="false"/>
    <row r="8339" customFormat="false" ht="15.75" hidden="false" customHeight="false" outlineLevel="0" collapsed="false"/>
    <row r="8340" customFormat="false" ht="15.75" hidden="false" customHeight="false" outlineLevel="0" collapsed="false"/>
    <row r="8341" customFormat="false" ht="15.75" hidden="false" customHeight="false" outlineLevel="0" collapsed="false"/>
    <row r="8342" customFormat="false" ht="15.75" hidden="false" customHeight="false" outlineLevel="0" collapsed="false"/>
    <row r="8343" customFormat="false" ht="15.75" hidden="false" customHeight="false" outlineLevel="0" collapsed="false"/>
    <row r="8344" customFormat="false" ht="15.75" hidden="false" customHeight="false" outlineLevel="0" collapsed="false"/>
    <row r="8345" customFormat="false" ht="15.75" hidden="false" customHeight="false" outlineLevel="0" collapsed="false"/>
    <row r="8346" customFormat="false" ht="15.75" hidden="false" customHeight="false" outlineLevel="0" collapsed="false"/>
    <row r="8347" customFormat="false" ht="15.75" hidden="false" customHeight="false" outlineLevel="0" collapsed="false"/>
    <row r="8348" customFormat="false" ht="15.75" hidden="false" customHeight="false" outlineLevel="0" collapsed="false"/>
    <row r="8349" customFormat="false" ht="15.75" hidden="false" customHeight="false" outlineLevel="0" collapsed="false"/>
    <row r="8350" customFormat="false" ht="15.75" hidden="false" customHeight="false" outlineLevel="0" collapsed="false"/>
    <row r="8351" customFormat="false" ht="15.75" hidden="false" customHeight="false" outlineLevel="0" collapsed="false"/>
    <row r="8352" customFormat="false" ht="15.75" hidden="false" customHeight="false" outlineLevel="0" collapsed="false"/>
    <row r="8353" customFormat="false" ht="15.75" hidden="false" customHeight="false" outlineLevel="0" collapsed="false"/>
    <row r="8354" customFormat="false" ht="15.75" hidden="false" customHeight="false" outlineLevel="0" collapsed="false"/>
    <row r="8355" customFormat="false" ht="15.75" hidden="false" customHeight="false" outlineLevel="0" collapsed="false"/>
    <row r="8356" customFormat="false" ht="15.75" hidden="false" customHeight="false" outlineLevel="0" collapsed="false"/>
    <row r="8357" customFormat="false" ht="15.75" hidden="false" customHeight="false" outlineLevel="0" collapsed="false"/>
    <row r="8358" customFormat="false" ht="15.75" hidden="false" customHeight="false" outlineLevel="0" collapsed="false"/>
    <row r="8359" customFormat="false" ht="15.75" hidden="false" customHeight="false" outlineLevel="0" collapsed="false"/>
    <row r="8360" customFormat="false" ht="15.75" hidden="false" customHeight="false" outlineLevel="0" collapsed="false"/>
    <row r="8361" customFormat="false" ht="15.75" hidden="false" customHeight="false" outlineLevel="0" collapsed="false"/>
    <row r="8362" customFormat="false" ht="15.75" hidden="false" customHeight="false" outlineLevel="0" collapsed="false"/>
    <row r="8363" customFormat="false" ht="15.75" hidden="false" customHeight="false" outlineLevel="0" collapsed="false"/>
    <row r="8364" customFormat="false" ht="15.75" hidden="false" customHeight="false" outlineLevel="0" collapsed="false"/>
    <row r="8365" customFormat="false" ht="15.75" hidden="false" customHeight="false" outlineLevel="0" collapsed="false"/>
    <row r="8366" customFormat="false" ht="15.75" hidden="false" customHeight="false" outlineLevel="0" collapsed="false"/>
    <row r="8367" customFormat="false" ht="15.75" hidden="false" customHeight="false" outlineLevel="0" collapsed="false"/>
    <row r="8368" customFormat="false" ht="15.75" hidden="false" customHeight="false" outlineLevel="0" collapsed="false"/>
    <row r="8369" customFormat="false" ht="15.75" hidden="false" customHeight="false" outlineLevel="0" collapsed="false"/>
    <row r="8370" customFormat="false" ht="15.75" hidden="false" customHeight="false" outlineLevel="0" collapsed="false"/>
    <row r="8371" customFormat="false" ht="15.75" hidden="false" customHeight="false" outlineLevel="0" collapsed="false"/>
    <row r="8372" customFormat="false" ht="15.75" hidden="false" customHeight="false" outlineLevel="0" collapsed="false"/>
    <row r="8373" customFormat="false" ht="15.75" hidden="false" customHeight="false" outlineLevel="0" collapsed="false"/>
    <row r="8374" customFormat="false" ht="15.75" hidden="false" customHeight="false" outlineLevel="0" collapsed="false"/>
    <row r="8375" customFormat="false" ht="15.75" hidden="false" customHeight="false" outlineLevel="0" collapsed="false"/>
    <row r="8376" customFormat="false" ht="15.75" hidden="false" customHeight="false" outlineLevel="0" collapsed="false"/>
    <row r="8377" customFormat="false" ht="15.75" hidden="false" customHeight="false" outlineLevel="0" collapsed="false"/>
    <row r="8378" customFormat="false" ht="15.75" hidden="false" customHeight="false" outlineLevel="0" collapsed="false"/>
    <row r="8379" customFormat="false" ht="15.75" hidden="false" customHeight="false" outlineLevel="0" collapsed="false"/>
    <row r="8380" customFormat="false" ht="15.75" hidden="false" customHeight="false" outlineLevel="0" collapsed="false"/>
    <row r="8381" customFormat="false" ht="15.75" hidden="false" customHeight="false" outlineLevel="0" collapsed="false"/>
    <row r="8382" customFormat="false" ht="15.75" hidden="false" customHeight="false" outlineLevel="0" collapsed="false"/>
    <row r="8383" customFormat="false" ht="15.75" hidden="false" customHeight="false" outlineLevel="0" collapsed="false"/>
    <row r="8384" customFormat="false" ht="15.75" hidden="false" customHeight="false" outlineLevel="0" collapsed="false"/>
    <row r="8385" customFormat="false" ht="15.75" hidden="false" customHeight="false" outlineLevel="0" collapsed="false"/>
    <row r="8386" customFormat="false" ht="15.75" hidden="false" customHeight="false" outlineLevel="0" collapsed="false"/>
    <row r="8387" customFormat="false" ht="15.75" hidden="false" customHeight="false" outlineLevel="0" collapsed="false"/>
    <row r="8388" customFormat="false" ht="15.75" hidden="false" customHeight="false" outlineLevel="0" collapsed="false"/>
    <row r="8389" customFormat="false" ht="15.75" hidden="false" customHeight="false" outlineLevel="0" collapsed="false"/>
    <row r="8390" customFormat="false" ht="15.75" hidden="false" customHeight="false" outlineLevel="0" collapsed="false"/>
    <row r="8391" customFormat="false" ht="15.75" hidden="false" customHeight="false" outlineLevel="0" collapsed="false"/>
    <row r="8392" customFormat="false" ht="15.75" hidden="false" customHeight="false" outlineLevel="0" collapsed="false"/>
    <row r="8393" customFormat="false" ht="15.75" hidden="false" customHeight="false" outlineLevel="0" collapsed="false"/>
    <row r="8394" customFormat="false" ht="15.75" hidden="false" customHeight="false" outlineLevel="0" collapsed="false"/>
    <row r="8395" customFormat="false" ht="15.75" hidden="false" customHeight="false" outlineLevel="0" collapsed="false"/>
    <row r="8396" customFormat="false" ht="15.75" hidden="false" customHeight="false" outlineLevel="0" collapsed="false"/>
    <row r="8397" customFormat="false" ht="15.75" hidden="false" customHeight="false" outlineLevel="0" collapsed="false"/>
    <row r="8398" customFormat="false" ht="15.75" hidden="false" customHeight="false" outlineLevel="0" collapsed="false"/>
    <row r="8399" customFormat="false" ht="15.75" hidden="false" customHeight="false" outlineLevel="0" collapsed="false"/>
    <row r="8400" customFormat="false" ht="15.75" hidden="false" customHeight="false" outlineLevel="0" collapsed="false"/>
    <row r="8401" customFormat="false" ht="15.75" hidden="false" customHeight="false" outlineLevel="0" collapsed="false"/>
    <row r="8402" customFormat="false" ht="15.75" hidden="false" customHeight="false" outlineLevel="0" collapsed="false"/>
    <row r="8403" customFormat="false" ht="15.75" hidden="false" customHeight="false" outlineLevel="0" collapsed="false"/>
    <row r="8404" customFormat="false" ht="15.75" hidden="false" customHeight="false" outlineLevel="0" collapsed="false"/>
    <row r="8405" customFormat="false" ht="15.75" hidden="false" customHeight="false" outlineLevel="0" collapsed="false"/>
    <row r="8406" customFormat="false" ht="15.75" hidden="false" customHeight="false" outlineLevel="0" collapsed="false"/>
    <row r="8407" customFormat="false" ht="15.75" hidden="false" customHeight="false" outlineLevel="0" collapsed="false"/>
    <row r="8408" customFormat="false" ht="15.75" hidden="false" customHeight="false" outlineLevel="0" collapsed="false"/>
    <row r="8409" customFormat="false" ht="15.75" hidden="false" customHeight="false" outlineLevel="0" collapsed="false"/>
    <row r="8410" customFormat="false" ht="15.75" hidden="false" customHeight="false" outlineLevel="0" collapsed="false"/>
    <row r="8411" customFormat="false" ht="15.75" hidden="false" customHeight="false" outlineLevel="0" collapsed="false"/>
    <row r="8412" customFormat="false" ht="15.75" hidden="false" customHeight="false" outlineLevel="0" collapsed="false"/>
    <row r="8413" customFormat="false" ht="15.75" hidden="false" customHeight="false" outlineLevel="0" collapsed="false"/>
    <row r="8414" customFormat="false" ht="15.75" hidden="false" customHeight="false" outlineLevel="0" collapsed="false"/>
    <row r="8415" customFormat="false" ht="15.75" hidden="false" customHeight="false" outlineLevel="0" collapsed="false"/>
    <row r="8416" customFormat="false" ht="15.75" hidden="false" customHeight="false" outlineLevel="0" collapsed="false"/>
    <row r="8417" customFormat="false" ht="15.75" hidden="false" customHeight="false" outlineLevel="0" collapsed="false"/>
    <row r="8418" customFormat="false" ht="15.75" hidden="false" customHeight="false" outlineLevel="0" collapsed="false"/>
    <row r="8419" customFormat="false" ht="15.75" hidden="false" customHeight="false" outlineLevel="0" collapsed="false"/>
    <row r="8420" customFormat="false" ht="15.75" hidden="false" customHeight="false" outlineLevel="0" collapsed="false"/>
    <row r="8421" customFormat="false" ht="15.75" hidden="false" customHeight="false" outlineLevel="0" collapsed="false"/>
    <row r="8422" customFormat="false" ht="15.75" hidden="false" customHeight="false" outlineLevel="0" collapsed="false"/>
    <row r="8423" customFormat="false" ht="15.75" hidden="false" customHeight="false" outlineLevel="0" collapsed="false"/>
    <row r="8424" customFormat="false" ht="15.75" hidden="false" customHeight="false" outlineLevel="0" collapsed="false"/>
    <row r="8425" customFormat="false" ht="15.75" hidden="false" customHeight="false" outlineLevel="0" collapsed="false"/>
    <row r="8426" customFormat="false" ht="15.75" hidden="false" customHeight="false" outlineLevel="0" collapsed="false"/>
    <row r="8427" customFormat="false" ht="15.75" hidden="false" customHeight="false" outlineLevel="0" collapsed="false"/>
    <row r="8428" customFormat="false" ht="15.75" hidden="false" customHeight="false" outlineLevel="0" collapsed="false"/>
    <row r="8429" customFormat="false" ht="15.75" hidden="false" customHeight="false" outlineLevel="0" collapsed="false"/>
    <row r="8430" customFormat="false" ht="15.75" hidden="false" customHeight="false" outlineLevel="0" collapsed="false"/>
    <row r="8431" customFormat="false" ht="15.75" hidden="false" customHeight="false" outlineLevel="0" collapsed="false"/>
    <row r="8432" customFormat="false" ht="15.75" hidden="false" customHeight="false" outlineLevel="0" collapsed="false"/>
    <row r="8433" customFormat="false" ht="15.75" hidden="false" customHeight="false" outlineLevel="0" collapsed="false"/>
    <row r="8434" customFormat="false" ht="15.75" hidden="false" customHeight="false" outlineLevel="0" collapsed="false"/>
    <row r="8435" customFormat="false" ht="15.75" hidden="false" customHeight="false" outlineLevel="0" collapsed="false"/>
    <row r="8436" customFormat="false" ht="15.75" hidden="false" customHeight="false" outlineLevel="0" collapsed="false"/>
    <row r="8437" customFormat="false" ht="15.75" hidden="false" customHeight="false" outlineLevel="0" collapsed="false"/>
    <row r="8438" customFormat="false" ht="15.75" hidden="false" customHeight="false" outlineLevel="0" collapsed="false"/>
    <row r="8439" customFormat="false" ht="15.75" hidden="false" customHeight="false" outlineLevel="0" collapsed="false"/>
    <row r="8440" customFormat="false" ht="15.75" hidden="false" customHeight="false" outlineLevel="0" collapsed="false"/>
    <row r="8441" customFormat="false" ht="15.75" hidden="false" customHeight="false" outlineLevel="0" collapsed="false"/>
    <row r="8442" customFormat="false" ht="15.75" hidden="false" customHeight="false" outlineLevel="0" collapsed="false"/>
    <row r="8443" customFormat="false" ht="15.75" hidden="false" customHeight="false" outlineLevel="0" collapsed="false"/>
    <row r="8444" customFormat="false" ht="15.75" hidden="false" customHeight="false" outlineLevel="0" collapsed="false"/>
    <row r="8445" customFormat="false" ht="15.75" hidden="false" customHeight="false" outlineLevel="0" collapsed="false"/>
    <row r="8446" customFormat="false" ht="15.75" hidden="false" customHeight="false" outlineLevel="0" collapsed="false"/>
    <row r="8447" customFormat="false" ht="15.75" hidden="false" customHeight="false" outlineLevel="0" collapsed="false"/>
    <row r="8448" customFormat="false" ht="15.75" hidden="false" customHeight="false" outlineLevel="0" collapsed="false"/>
    <row r="8449" customFormat="false" ht="15.75" hidden="false" customHeight="false" outlineLevel="0" collapsed="false"/>
    <row r="8450" customFormat="false" ht="15.75" hidden="false" customHeight="false" outlineLevel="0" collapsed="false"/>
    <row r="8451" customFormat="false" ht="15.75" hidden="false" customHeight="false" outlineLevel="0" collapsed="false"/>
    <row r="8452" customFormat="false" ht="15.75" hidden="false" customHeight="false" outlineLevel="0" collapsed="false"/>
    <row r="8453" customFormat="false" ht="15.75" hidden="false" customHeight="false" outlineLevel="0" collapsed="false"/>
    <row r="8454" customFormat="false" ht="15.75" hidden="false" customHeight="false" outlineLevel="0" collapsed="false"/>
    <row r="8455" customFormat="false" ht="15.75" hidden="false" customHeight="false" outlineLevel="0" collapsed="false"/>
    <row r="8456" customFormat="false" ht="15.75" hidden="false" customHeight="false" outlineLevel="0" collapsed="false"/>
    <row r="8457" customFormat="false" ht="15.75" hidden="false" customHeight="false" outlineLevel="0" collapsed="false"/>
    <row r="8458" customFormat="false" ht="15.75" hidden="false" customHeight="false" outlineLevel="0" collapsed="false"/>
    <row r="8459" customFormat="false" ht="15.75" hidden="false" customHeight="false" outlineLevel="0" collapsed="false"/>
    <row r="8460" customFormat="false" ht="15.75" hidden="false" customHeight="false" outlineLevel="0" collapsed="false"/>
    <row r="8461" customFormat="false" ht="15.75" hidden="false" customHeight="false" outlineLevel="0" collapsed="false"/>
    <row r="8462" customFormat="false" ht="15.75" hidden="false" customHeight="false" outlineLevel="0" collapsed="false"/>
    <row r="8463" customFormat="false" ht="15.75" hidden="false" customHeight="false" outlineLevel="0" collapsed="false"/>
    <row r="8464" customFormat="false" ht="15.75" hidden="false" customHeight="false" outlineLevel="0" collapsed="false"/>
    <row r="8465" customFormat="false" ht="15.75" hidden="false" customHeight="false" outlineLevel="0" collapsed="false"/>
    <row r="8466" customFormat="false" ht="15.75" hidden="false" customHeight="false" outlineLevel="0" collapsed="false"/>
    <row r="8467" customFormat="false" ht="15.75" hidden="false" customHeight="false" outlineLevel="0" collapsed="false"/>
    <row r="8468" customFormat="false" ht="15.75" hidden="false" customHeight="false" outlineLevel="0" collapsed="false"/>
    <row r="8469" customFormat="false" ht="15.75" hidden="false" customHeight="false" outlineLevel="0" collapsed="false"/>
    <row r="8470" customFormat="false" ht="15.75" hidden="false" customHeight="false" outlineLevel="0" collapsed="false"/>
    <row r="8471" customFormat="false" ht="15.75" hidden="false" customHeight="false" outlineLevel="0" collapsed="false"/>
    <row r="8472" customFormat="false" ht="15.75" hidden="false" customHeight="false" outlineLevel="0" collapsed="false"/>
    <row r="8473" customFormat="false" ht="15.75" hidden="false" customHeight="false" outlineLevel="0" collapsed="false"/>
    <row r="8474" customFormat="false" ht="15.75" hidden="false" customHeight="false" outlineLevel="0" collapsed="false"/>
    <row r="8475" customFormat="false" ht="15.75" hidden="false" customHeight="false" outlineLevel="0" collapsed="false"/>
    <row r="8476" customFormat="false" ht="15.75" hidden="false" customHeight="false" outlineLevel="0" collapsed="false"/>
    <row r="8477" customFormat="false" ht="15.75" hidden="false" customHeight="false" outlineLevel="0" collapsed="false"/>
    <row r="8478" customFormat="false" ht="15.75" hidden="false" customHeight="false" outlineLevel="0" collapsed="false"/>
    <row r="8479" customFormat="false" ht="15.75" hidden="false" customHeight="false" outlineLevel="0" collapsed="false"/>
    <row r="8480" customFormat="false" ht="15.75" hidden="false" customHeight="false" outlineLevel="0" collapsed="false"/>
    <row r="8481" customFormat="false" ht="15.75" hidden="false" customHeight="false" outlineLevel="0" collapsed="false"/>
    <row r="8482" customFormat="false" ht="15.75" hidden="false" customHeight="false" outlineLevel="0" collapsed="false"/>
    <row r="8483" customFormat="false" ht="15.75" hidden="false" customHeight="false" outlineLevel="0" collapsed="false"/>
    <row r="8484" customFormat="false" ht="15.75" hidden="false" customHeight="false" outlineLevel="0" collapsed="false"/>
    <row r="8485" customFormat="false" ht="15.75" hidden="false" customHeight="false" outlineLevel="0" collapsed="false"/>
    <row r="8486" customFormat="false" ht="15.75" hidden="false" customHeight="false" outlineLevel="0" collapsed="false"/>
    <row r="8487" customFormat="false" ht="15.75" hidden="false" customHeight="false" outlineLevel="0" collapsed="false"/>
    <row r="8488" customFormat="false" ht="15.75" hidden="false" customHeight="false" outlineLevel="0" collapsed="false"/>
    <row r="8489" customFormat="false" ht="15.75" hidden="false" customHeight="false" outlineLevel="0" collapsed="false"/>
    <row r="8490" customFormat="false" ht="15.75" hidden="false" customHeight="false" outlineLevel="0" collapsed="false"/>
    <row r="8491" customFormat="false" ht="15.75" hidden="false" customHeight="false" outlineLevel="0" collapsed="false"/>
    <row r="8492" customFormat="false" ht="15.75" hidden="false" customHeight="false" outlineLevel="0" collapsed="false"/>
    <row r="8493" customFormat="false" ht="15.75" hidden="false" customHeight="false" outlineLevel="0" collapsed="false"/>
    <row r="8494" customFormat="false" ht="15.75" hidden="false" customHeight="false" outlineLevel="0" collapsed="false"/>
    <row r="8495" customFormat="false" ht="15.75" hidden="false" customHeight="false" outlineLevel="0" collapsed="false"/>
    <row r="8496" customFormat="false" ht="15.75" hidden="false" customHeight="false" outlineLevel="0" collapsed="false"/>
    <row r="8497" customFormat="false" ht="15.75" hidden="false" customHeight="false" outlineLevel="0" collapsed="false"/>
    <row r="8498" customFormat="false" ht="15.75" hidden="false" customHeight="false" outlineLevel="0" collapsed="false"/>
    <row r="8499" customFormat="false" ht="15.75" hidden="false" customHeight="false" outlineLevel="0" collapsed="false"/>
    <row r="8500" customFormat="false" ht="15.75" hidden="false" customHeight="false" outlineLevel="0" collapsed="false"/>
    <row r="8501" customFormat="false" ht="15.75" hidden="false" customHeight="false" outlineLevel="0" collapsed="false"/>
    <row r="8502" customFormat="false" ht="15.75" hidden="false" customHeight="false" outlineLevel="0" collapsed="false"/>
    <row r="8503" customFormat="false" ht="15.75" hidden="false" customHeight="false" outlineLevel="0" collapsed="false"/>
    <row r="8504" customFormat="false" ht="15.75" hidden="false" customHeight="false" outlineLevel="0" collapsed="false"/>
    <row r="8505" customFormat="false" ht="15.75" hidden="false" customHeight="false" outlineLevel="0" collapsed="false"/>
    <row r="8506" customFormat="false" ht="15.75" hidden="false" customHeight="false" outlineLevel="0" collapsed="false"/>
    <row r="8507" customFormat="false" ht="15.75" hidden="false" customHeight="false" outlineLevel="0" collapsed="false"/>
    <row r="8508" customFormat="false" ht="15.75" hidden="false" customHeight="false" outlineLevel="0" collapsed="false"/>
    <row r="8509" customFormat="false" ht="15.75" hidden="false" customHeight="false" outlineLevel="0" collapsed="false"/>
    <row r="8510" customFormat="false" ht="15.75" hidden="false" customHeight="false" outlineLevel="0" collapsed="false"/>
    <row r="8511" customFormat="false" ht="15.75" hidden="false" customHeight="false" outlineLevel="0" collapsed="false"/>
    <row r="8512" customFormat="false" ht="15.75" hidden="false" customHeight="false" outlineLevel="0" collapsed="false"/>
    <row r="8513" customFormat="false" ht="15.75" hidden="false" customHeight="false" outlineLevel="0" collapsed="false"/>
    <row r="8514" customFormat="false" ht="15.75" hidden="false" customHeight="false" outlineLevel="0" collapsed="false"/>
    <row r="8515" customFormat="false" ht="15.75" hidden="false" customHeight="false" outlineLevel="0" collapsed="false"/>
    <row r="8516" customFormat="false" ht="15.75" hidden="false" customHeight="false" outlineLevel="0" collapsed="false"/>
    <row r="8517" customFormat="false" ht="15.75" hidden="false" customHeight="false" outlineLevel="0" collapsed="false"/>
    <row r="8518" customFormat="false" ht="15.75" hidden="false" customHeight="false" outlineLevel="0" collapsed="false"/>
    <row r="8519" customFormat="false" ht="15.75" hidden="false" customHeight="false" outlineLevel="0" collapsed="false"/>
    <row r="8520" customFormat="false" ht="15.75" hidden="false" customHeight="false" outlineLevel="0" collapsed="false"/>
    <row r="8521" customFormat="false" ht="15.75" hidden="false" customHeight="false" outlineLevel="0" collapsed="false"/>
    <row r="8522" customFormat="false" ht="15.75" hidden="false" customHeight="false" outlineLevel="0" collapsed="false"/>
    <row r="8523" customFormat="false" ht="15.75" hidden="false" customHeight="false" outlineLevel="0" collapsed="false"/>
    <row r="8524" customFormat="false" ht="15.75" hidden="false" customHeight="false" outlineLevel="0" collapsed="false"/>
    <row r="8525" customFormat="false" ht="15.75" hidden="false" customHeight="false" outlineLevel="0" collapsed="false"/>
    <row r="8526" customFormat="false" ht="15.75" hidden="false" customHeight="false" outlineLevel="0" collapsed="false"/>
    <row r="8527" customFormat="false" ht="15.75" hidden="false" customHeight="false" outlineLevel="0" collapsed="false"/>
    <row r="8528" customFormat="false" ht="15.75" hidden="false" customHeight="false" outlineLevel="0" collapsed="false"/>
    <row r="8529" customFormat="false" ht="15.75" hidden="false" customHeight="false" outlineLevel="0" collapsed="false"/>
    <row r="8530" customFormat="false" ht="15.75" hidden="false" customHeight="false" outlineLevel="0" collapsed="false"/>
    <row r="8531" customFormat="false" ht="15.75" hidden="false" customHeight="false" outlineLevel="0" collapsed="false"/>
    <row r="8532" customFormat="false" ht="15.75" hidden="false" customHeight="false" outlineLevel="0" collapsed="false"/>
    <row r="8533" customFormat="false" ht="15.75" hidden="false" customHeight="false" outlineLevel="0" collapsed="false"/>
    <row r="8534" customFormat="false" ht="15.75" hidden="false" customHeight="false" outlineLevel="0" collapsed="false"/>
    <row r="8535" customFormat="false" ht="15.75" hidden="false" customHeight="false" outlineLevel="0" collapsed="false"/>
    <row r="8536" customFormat="false" ht="15.75" hidden="false" customHeight="false" outlineLevel="0" collapsed="false"/>
    <row r="8537" customFormat="false" ht="15.75" hidden="false" customHeight="false" outlineLevel="0" collapsed="false"/>
    <row r="8538" customFormat="false" ht="15.75" hidden="false" customHeight="false" outlineLevel="0" collapsed="false"/>
    <row r="8539" customFormat="false" ht="15.75" hidden="false" customHeight="false" outlineLevel="0" collapsed="false"/>
    <row r="8540" customFormat="false" ht="15.75" hidden="false" customHeight="false" outlineLevel="0" collapsed="false"/>
    <row r="8541" customFormat="false" ht="15.75" hidden="false" customHeight="false" outlineLevel="0" collapsed="false"/>
    <row r="8542" customFormat="false" ht="15.75" hidden="false" customHeight="false" outlineLevel="0" collapsed="false"/>
    <row r="8543" customFormat="false" ht="15.75" hidden="false" customHeight="false" outlineLevel="0" collapsed="false"/>
    <row r="8544" customFormat="false" ht="15.75" hidden="false" customHeight="false" outlineLevel="0" collapsed="false"/>
    <row r="8545" customFormat="false" ht="15.75" hidden="false" customHeight="false" outlineLevel="0" collapsed="false"/>
    <row r="8546" customFormat="false" ht="15.75" hidden="false" customHeight="false" outlineLevel="0" collapsed="false"/>
    <row r="8547" customFormat="false" ht="15.75" hidden="false" customHeight="false" outlineLevel="0" collapsed="false"/>
    <row r="8548" customFormat="false" ht="15.75" hidden="false" customHeight="false" outlineLevel="0" collapsed="false"/>
    <row r="8549" customFormat="false" ht="15.75" hidden="false" customHeight="false" outlineLevel="0" collapsed="false"/>
    <row r="8550" customFormat="false" ht="15.75" hidden="false" customHeight="false" outlineLevel="0" collapsed="false"/>
    <row r="8551" customFormat="false" ht="15.75" hidden="false" customHeight="false" outlineLevel="0" collapsed="false"/>
    <row r="8552" customFormat="false" ht="15.75" hidden="false" customHeight="false" outlineLevel="0" collapsed="false"/>
    <row r="8553" customFormat="false" ht="15.75" hidden="false" customHeight="false" outlineLevel="0" collapsed="false"/>
    <row r="8554" customFormat="false" ht="15.75" hidden="false" customHeight="false" outlineLevel="0" collapsed="false"/>
    <row r="8555" customFormat="false" ht="15.75" hidden="false" customHeight="false" outlineLevel="0" collapsed="false"/>
    <row r="8556" customFormat="false" ht="15.75" hidden="false" customHeight="false" outlineLevel="0" collapsed="false"/>
    <row r="8557" customFormat="false" ht="15.75" hidden="false" customHeight="false" outlineLevel="0" collapsed="false"/>
    <row r="8558" customFormat="false" ht="15.75" hidden="false" customHeight="false" outlineLevel="0" collapsed="false"/>
    <row r="8559" customFormat="false" ht="15.75" hidden="false" customHeight="false" outlineLevel="0" collapsed="false"/>
    <row r="8560" customFormat="false" ht="15.75" hidden="false" customHeight="false" outlineLevel="0" collapsed="false"/>
    <row r="8561" customFormat="false" ht="15.75" hidden="false" customHeight="false" outlineLevel="0" collapsed="false"/>
    <row r="8562" customFormat="false" ht="15.75" hidden="false" customHeight="false" outlineLevel="0" collapsed="false"/>
    <row r="8563" customFormat="false" ht="15.75" hidden="false" customHeight="false" outlineLevel="0" collapsed="false"/>
    <row r="8564" customFormat="false" ht="15.75" hidden="false" customHeight="false" outlineLevel="0" collapsed="false"/>
    <row r="8565" customFormat="false" ht="15.75" hidden="false" customHeight="false" outlineLevel="0" collapsed="false"/>
    <row r="8566" customFormat="false" ht="15.75" hidden="false" customHeight="false" outlineLevel="0" collapsed="false"/>
    <row r="8567" customFormat="false" ht="15.75" hidden="false" customHeight="false" outlineLevel="0" collapsed="false"/>
    <row r="8568" customFormat="false" ht="15.75" hidden="false" customHeight="false" outlineLevel="0" collapsed="false"/>
    <row r="8569" customFormat="false" ht="15.75" hidden="false" customHeight="false" outlineLevel="0" collapsed="false"/>
    <row r="8570" customFormat="false" ht="15.75" hidden="false" customHeight="false" outlineLevel="0" collapsed="false"/>
    <row r="8571" customFormat="false" ht="15.75" hidden="false" customHeight="false" outlineLevel="0" collapsed="false"/>
    <row r="8572" customFormat="false" ht="15.75" hidden="false" customHeight="false" outlineLevel="0" collapsed="false"/>
    <row r="8573" customFormat="false" ht="15.75" hidden="false" customHeight="false" outlineLevel="0" collapsed="false"/>
    <row r="8574" customFormat="false" ht="15.75" hidden="false" customHeight="false" outlineLevel="0" collapsed="false"/>
    <row r="8575" customFormat="false" ht="15.75" hidden="false" customHeight="false" outlineLevel="0" collapsed="false"/>
    <row r="8576" customFormat="false" ht="15.75" hidden="false" customHeight="false" outlineLevel="0" collapsed="false"/>
    <row r="8577" customFormat="false" ht="15.75" hidden="false" customHeight="false" outlineLevel="0" collapsed="false"/>
    <row r="8578" customFormat="false" ht="15.75" hidden="false" customHeight="false" outlineLevel="0" collapsed="false"/>
    <row r="8579" customFormat="false" ht="15.75" hidden="false" customHeight="false" outlineLevel="0" collapsed="false"/>
    <row r="8580" customFormat="false" ht="15.75" hidden="false" customHeight="false" outlineLevel="0" collapsed="false"/>
    <row r="8581" customFormat="false" ht="15.75" hidden="false" customHeight="false" outlineLevel="0" collapsed="false"/>
    <row r="8582" customFormat="false" ht="15.75" hidden="false" customHeight="false" outlineLevel="0" collapsed="false"/>
    <row r="8583" customFormat="false" ht="15.75" hidden="false" customHeight="false" outlineLevel="0" collapsed="false"/>
    <row r="8584" customFormat="false" ht="15.75" hidden="false" customHeight="false" outlineLevel="0" collapsed="false"/>
    <row r="8585" customFormat="false" ht="15.75" hidden="false" customHeight="false" outlineLevel="0" collapsed="false"/>
    <row r="8586" customFormat="false" ht="15.75" hidden="false" customHeight="false" outlineLevel="0" collapsed="false"/>
    <row r="8587" customFormat="false" ht="15.75" hidden="false" customHeight="false" outlineLevel="0" collapsed="false"/>
    <row r="8588" customFormat="false" ht="15.75" hidden="false" customHeight="false" outlineLevel="0" collapsed="false"/>
    <row r="8589" customFormat="false" ht="15.75" hidden="false" customHeight="false" outlineLevel="0" collapsed="false"/>
    <row r="8590" customFormat="false" ht="15.75" hidden="false" customHeight="false" outlineLevel="0" collapsed="false"/>
    <row r="8591" customFormat="false" ht="15.75" hidden="false" customHeight="false" outlineLevel="0" collapsed="false"/>
    <row r="8592" customFormat="false" ht="15.75" hidden="false" customHeight="false" outlineLevel="0" collapsed="false"/>
    <row r="8593" customFormat="false" ht="15.75" hidden="false" customHeight="false" outlineLevel="0" collapsed="false"/>
    <row r="8594" customFormat="false" ht="15.75" hidden="false" customHeight="false" outlineLevel="0" collapsed="false"/>
    <row r="8595" customFormat="false" ht="15.75" hidden="false" customHeight="false" outlineLevel="0" collapsed="false"/>
    <row r="8596" customFormat="false" ht="15.75" hidden="false" customHeight="false" outlineLevel="0" collapsed="false"/>
    <row r="8597" customFormat="false" ht="15.75" hidden="false" customHeight="false" outlineLevel="0" collapsed="false"/>
    <row r="8598" customFormat="false" ht="15.75" hidden="false" customHeight="false" outlineLevel="0" collapsed="false"/>
    <row r="8599" customFormat="false" ht="15.75" hidden="false" customHeight="false" outlineLevel="0" collapsed="false"/>
    <row r="8600" customFormat="false" ht="15.75" hidden="false" customHeight="false" outlineLevel="0" collapsed="false"/>
    <row r="8601" customFormat="false" ht="15.75" hidden="false" customHeight="false" outlineLevel="0" collapsed="false"/>
    <row r="8602" customFormat="false" ht="15.75" hidden="false" customHeight="false" outlineLevel="0" collapsed="false"/>
    <row r="8603" customFormat="false" ht="15.75" hidden="false" customHeight="false" outlineLevel="0" collapsed="false"/>
    <row r="8604" customFormat="false" ht="15.75" hidden="false" customHeight="false" outlineLevel="0" collapsed="false"/>
    <row r="8605" customFormat="false" ht="15.75" hidden="false" customHeight="false" outlineLevel="0" collapsed="false"/>
    <row r="8606" customFormat="false" ht="15.75" hidden="false" customHeight="false" outlineLevel="0" collapsed="false"/>
    <row r="8607" customFormat="false" ht="15.75" hidden="false" customHeight="false" outlineLevel="0" collapsed="false"/>
    <row r="8608" customFormat="false" ht="15.75" hidden="false" customHeight="false" outlineLevel="0" collapsed="false"/>
    <row r="8609" customFormat="false" ht="15.75" hidden="false" customHeight="false" outlineLevel="0" collapsed="false"/>
    <row r="8610" customFormat="false" ht="15.75" hidden="false" customHeight="false" outlineLevel="0" collapsed="false"/>
    <row r="8611" customFormat="false" ht="15.75" hidden="false" customHeight="false" outlineLevel="0" collapsed="false"/>
    <row r="8612" customFormat="false" ht="15.75" hidden="false" customHeight="false" outlineLevel="0" collapsed="false"/>
    <row r="8613" customFormat="false" ht="15.75" hidden="false" customHeight="false" outlineLevel="0" collapsed="false"/>
    <row r="8614" customFormat="false" ht="15.75" hidden="false" customHeight="false" outlineLevel="0" collapsed="false"/>
    <row r="8615" customFormat="false" ht="15.75" hidden="false" customHeight="false" outlineLevel="0" collapsed="false"/>
    <row r="8616" customFormat="false" ht="15.75" hidden="false" customHeight="false" outlineLevel="0" collapsed="false"/>
    <row r="8617" customFormat="false" ht="15.75" hidden="false" customHeight="false" outlineLevel="0" collapsed="false"/>
    <row r="8618" customFormat="false" ht="15.75" hidden="false" customHeight="false" outlineLevel="0" collapsed="false"/>
    <row r="8619" customFormat="false" ht="15.75" hidden="false" customHeight="false" outlineLevel="0" collapsed="false"/>
    <row r="8620" customFormat="false" ht="15.75" hidden="false" customHeight="false" outlineLevel="0" collapsed="false"/>
    <row r="8621" customFormat="false" ht="15.75" hidden="false" customHeight="false" outlineLevel="0" collapsed="false"/>
    <row r="8622" customFormat="false" ht="15.75" hidden="false" customHeight="false" outlineLevel="0" collapsed="false"/>
    <row r="8623" customFormat="false" ht="15.75" hidden="false" customHeight="false" outlineLevel="0" collapsed="false"/>
    <row r="8624" customFormat="false" ht="15.75" hidden="false" customHeight="false" outlineLevel="0" collapsed="false"/>
    <row r="8625" customFormat="false" ht="15.75" hidden="false" customHeight="false" outlineLevel="0" collapsed="false"/>
    <row r="8626" customFormat="false" ht="15.75" hidden="false" customHeight="false" outlineLevel="0" collapsed="false"/>
    <row r="8627" customFormat="false" ht="15.75" hidden="false" customHeight="false" outlineLevel="0" collapsed="false"/>
    <row r="8628" customFormat="false" ht="15.75" hidden="false" customHeight="false" outlineLevel="0" collapsed="false"/>
    <row r="8629" customFormat="false" ht="15.75" hidden="false" customHeight="false" outlineLevel="0" collapsed="false"/>
    <row r="8630" customFormat="false" ht="15.75" hidden="false" customHeight="false" outlineLevel="0" collapsed="false"/>
    <row r="8631" customFormat="false" ht="15.75" hidden="false" customHeight="false" outlineLevel="0" collapsed="false"/>
    <row r="8632" customFormat="false" ht="15.75" hidden="false" customHeight="false" outlineLevel="0" collapsed="false"/>
    <row r="8633" customFormat="false" ht="15.75" hidden="false" customHeight="false" outlineLevel="0" collapsed="false"/>
    <row r="8634" customFormat="false" ht="15.75" hidden="false" customHeight="false" outlineLevel="0" collapsed="false"/>
    <row r="8635" customFormat="false" ht="15.75" hidden="false" customHeight="false" outlineLevel="0" collapsed="false"/>
    <row r="8636" customFormat="false" ht="15.75" hidden="false" customHeight="false" outlineLevel="0" collapsed="false"/>
    <row r="8637" customFormat="false" ht="15.75" hidden="false" customHeight="false" outlineLevel="0" collapsed="false"/>
    <row r="8638" customFormat="false" ht="15.75" hidden="false" customHeight="false" outlineLevel="0" collapsed="false"/>
    <row r="8639" customFormat="false" ht="15.75" hidden="false" customHeight="false" outlineLevel="0" collapsed="false"/>
    <row r="8640" customFormat="false" ht="15.75" hidden="false" customHeight="false" outlineLevel="0" collapsed="false"/>
    <row r="8641" customFormat="false" ht="15.75" hidden="false" customHeight="false" outlineLevel="0" collapsed="false"/>
    <row r="8642" customFormat="false" ht="15.75" hidden="false" customHeight="false" outlineLevel="0" collapsed="false"/>
    <row r="8643" customFormat="false" ht="15.75" hidden="false" customHeight="false" outlineLevel="0" collapsed="false"/>
    <row r="8644" customFormat="false" ht="15.75" hidden="false" customHeight="false" outlineLevel="0" collapsed="false"/>
    <row r="8645" customFormat="false" ht="15.75" hidden="false" customHeight="false" outlineLevel="0" collapsed="false"/>
    <row r="8646" customFormat="false" ht="15.75" hidden="false" customHeight="false" outlineLevel="0" collapsed="false"/>
    <row r="8647" customFormat="false" ht="15.75" hidden="false" customHeight="false" outlineLevel="0" collapsed="false"/>
    <row r="8648" customFormat="false" ht="15.75" hidden="false" customHeight="false" outlineLevel="0" collapsed="false"/>
    <row r="8649" customFormat="false" ht="15.75" hidden="false" customHeight="false" outlineLevel="0" collapsed="false"/>
    <row r="8650" customFormat="false" ht="15.75" hidden="false" customHeight="false" outlineLevel="0" collapsed="false"/>
    <row r="8651" customFormat="false" ht="15.75" hidden="false" customHeight="false" outlineLevel="0" collapsed="false"/>
    <row r="8652" customFormat="false" ht="15.75" hidden="false" customHeight="false" outlineLevel="0" collapsed="false"/>
    <row r="8653" customFormat="false" ht="15.75" hidden="false" customHeight="false" outlineLevel="0" collapsed="false"/>
    <row r="8654" customFormat="false" ht="15.75" hidden="false" customHeight="false" outlineLevel="0" collapsed="false"/>
    <row r="8655" customFormat="false" ht="15.75" hidden="false" customHeight="false" outlineLevel="0" collapsed="false"/>
    <row r="8656" customFormat="false" ht="15.75" hidden="false" customHeight="false" outlineLevel="0" collapsed="false"/>
    <row r="8657" customFormat="false" ht="15.75" hidden="false" customHeight="false" outlineLevel="0" collapsed="false"/>
    <row r="8658" customFormat="false" ht="15.75" hidden="false" customHeight="false" outlineLevel="0" collapsed="false"/>
    <row r="8659" customFormat="false" ht="15.75" hidden="false" customHeight="false" outlineLevel="0" collapsed="false"/>
    <row r="8660" customFormat="false" ht="15.75" hidden="false" customHeight="false" outlineLevel="0" collapsed="false"/>
    <row r="8661" customFormat="false" ht="15.75" hidden="false" customHeight="false" outlineLevel="0" collapsed="false"/>
    <row r="8662" customFormat="false" ht="15.75" hidden="false" customHeight="false" outlineLevel="0" collapsed="false"/>
    <row r="8663" customFormat="false" ht="15.75" hidden="false" customHeight="false" outlineLevel="0" collapsed="false"/>
    <row r="8664" customFormat="false" ht="15.75" hidden="false" customHeight="false" outlineLevel="0" collapsed="false"/>
    <row r="8665" customFormat="false" ht="15.75" hidden="false" customHeight="false" outlineLevel="0" collapsed="false"/>
    <row r="8666" customFormat="false" ht="15.75" hidden="false" customHeight="false" outlineLevel="0" collapsed="false"/>
    <row r="8667" customFormat="false" ht="15.75" hidden="false" customHeight="false" outlineLevel="0" collapsed="false"/>
    <row r="8668" customFormat="false" ht="15.75" hidden="false" customHeight="false" outlineLevel="0" collapsed="false"/>
    <row r="8669" customFormat="false" ht="15.75" hidden="false" customHeight="false" outlineLevel="0" collapsed="false"/>
    <row r="8670" customFormat="false" ht="15.75" hidden="false" customHeight="false" outlineLevel="0" collapsed="false"/>
    <row r="8671" customFormat="false" ht="15.75" hidden="false" customHeight="false" outlineLevel="0" collapsed="false"/>
    <row r="8672" customFormat="false" ht="15.75" hidden="false" customHeight="false" outlineLevel="0" collapsed="false"/>
    <row r="8673" customFormat="false" ht="15.75" hidden="false" customHeight="false" outlineLevel="0" collapsed="false"/>
    <row r="8674" customFormat="false" ht="15.75" hidden="false" customHeight="false" outlineLevel="0" collapsed="false"/>
    <row r="8675" customFormat="false" ht="15.75" hidden="false" customHeight="false" outlineLevel="0" collapsed="false"/>
    <row r="8676" customFormat="false" ht="15.75" hidden="false" customHeight="false" outlineLevel="0" collapsed="false"/>
    <row r="8677" customFormat="false" ht="15.75" hidden="false" customHeight="false" outlineLevel="0" collapsed="false"/>
    <row r="8678" customFormat="false" ht="15.75" hidden="false" customHeight="false" outlineLevel="0" collapsed="false"/>
    <row r="8679" customFormat="false" ht="15.75" hidden="false" customHeight="false" outlineLevel="0" collapsed="false"/>
    <row r="8680" customFormat="false" ht="15.75" hidden="false" customHeight="false" outlineLevel="0" collapsed="false"/>
    <row r="8681" customFormat="false" ht="15.75" hidden="false" customHeight="false" outlineLevel="0" collapsed="false"/>
    <row r="8682" customFormat="false" ht="15.75" hidden="false" customHeight="false" outlineLevel="0" collapsed="false"/>
    <row r="8683" customFormat="false" ht="15.75" hidden="false" customHeight="false" outlineLevel="0" collapsed="false"/>
    <row r="8684" customFormat="false" ht="15.75" hidden="false" customHeight="false" outlineLevel="0" collapsed="false"/>
    <row r="8685" customFormat="false" ht="15.75" hidden="false" customHeight="false" outlineLevel="0" collapsed="false"/>
    <row r="8686" customFormat="false" ht="15.75" hidden="false" customHeight="false" outlineLevel="0" collapsed="false"/>
    <row r="8687" customFormat="false" ht="15.75" hidden="false" customHeight="false" outlineLevel="0" collapsed="false"/>
    <row r="8688" customFormat="false" ht="15.75" hidden="false" customHeight="false" outlineLevel="0" collapsed="false"/>
    <row r="8689" customFormat="false" ht="15.75" hidden="false" customHeight="false" outlineLevel="0" collapsed="false"/>
    <row r="8690" customFormat="false" ht="15.75" hidden="false" customHeight="false" outlineLevel="0" collapsed="false"/>
    <row r="8691" customFormat="false" ht="15.75" hidden="false" customHeight="false" outlineLevel="0" collapsed="false"/>
    <row r="8692" customFormat="false" ht="15.75" hidden="false" customHeight="false" outlineLevel="0" collapsed="false"/>
    <row r="8693" customFormat="false" ht="15.75" hidden="false" customHeight="false" outlineLevel="0" collapsed="false"/>
    <row r="8694" customFormat="false" ht="15.75" hidden="false" customHeight="false" outlineLevel="0" collapsed="false"/>
    <row r="8695" customFormat="false" ht="15.75" hidden="false" customHeight="false" outlineLevel="0" collapsed="false"/>
    <row r="8696" customFormat="false" ht="15.75" hidden="false" customHeight="false" outlineLevel="0" collapsed="false"/>
    <row r="8697" customFormat="false" ht="15.75" hidden="false" customHeight="false" outlineLevel="0" collapsed="false"/>
    <row r="8698" customFormat="false" ht="15.75" hidden="false" customHeight="false" outlineLevel="0" collapsed="false"/>
    <row r="8699" customFormat="false" ht="15.75" hidden="false" customHeight="false" outlineLevel="0" collapsed="false"/>
    <row r="8700" customFormat="false" ht="15.75" hidden="false" customHeight="false" outlineLevel="0" collapsed="false"/>
    <row r="8701" customFormat="false" ht="15.75" hidden="false" customHeight="false" outlineLevel="0" collapsed="false"/>
    <row r="8702" customFormat="false" ht="15.75" hidden="false" customHeight="false" outlineLevel="0" collapsed="false"/>
    <row r="8703" customFormat="false" ht="15.75" hidden="false" customHeight="false" outlineLevel="0" collapsed="false"/>
    <row r="8704" customFormat="false" ht="15.75" hidden="false" customHeight="false" outlineLevel="0" collapsed="false"/>
    <row r="8705" customFormat="false" ht="15.75" hidden="false" customHeight="false" outlineLevel="0" collapsed="false"/>
    <row r="8706" customFormat="false" ht="15.75" hidden="false" customHeight="false" outlineLevel="0" collapsed="false"/>
    <row r="8707" customFormat="false" ht="15.75" hidden="false" customHeight="false" outlineLevel="0" collapsed="false"/>
    <row r="8708" customFormat="false" ht="15.75" hidden="false" customHeight="false" outlineLevel="0" collapsed="false"/>
    <row r="8709" customFormat="false" ht="15.75" hidden="false" customHeight="false" outlineLevel="0" collapsed="false"/>
    <row r="8710" customFormat="false" ht="15.75" hidden="false" customHeight="false" outlineLevel="0" collapsed="false"/>
    <row r="8711" customFormat="false" ht="15.75" hidden="false" customHeight="false" outlineLevel="0" collapsed="false"/>
    <row r="8712" customFormat="false" ht="15.75" hidden="false" customHeight="false" outlineLevel="0" collapsed="false"/>
    <row r="8713" customFormat="false" ht="15.75" hidden="false" customHeight="false" outlineLevel="0" collapsed="false"/>
    <row r="8714" customFormat="false" ht="15.75" hidden="false" customHeight="false" outlineLevel="0" collapsed="false"/>
    <row r="8715" customFormat="false" ht="15.75" hidden="false" customHeight="false" outlineLevel="0" collapsed="false"/>
    <row r="8716" customFormat="false" ht="15.75" hidden="false" customHeight="false" outlineLevel="0" collapsed="false"/>
    <row r="8717" customFormat="false" ht="15.75" hidden="false" customHeight="false" outlineLevel="0" collapsed="false"/>
    <row r="8718" customFormat="false" ht="15.75" hidden="false" customHeight="false" outlineLevel="0" collapsed="false"/>
    <row r="8719" customFormat="false" ht="15.75" hidden="false" customHeight="false" outlineLevel="0" collapsed="false"/>
    <row r="8720" customFormat="false" ht="15.75" hidden="false" customHeight="false" outlineLevel="0" collapsed="false"/>
    <row r="8721" customFormat="false" ht="15.75" hidden="false" customHeight="false" outlineLevel="0" collapsed="false"/>
    <row r="8722" customFormat="false" ht="15.75" hidden="false" customHeight="false" outlineLevel="0" collapsed="false"/>
    <row r="8723" customFormat="false" ht="15.75" hidden="false" customHeight="false" outlineLevel="0" collapsed="false"/>
    <row r="8724" customFormat="false" ht="15.75" hidden="false" customHeight="false" outlineLevel="0" collapsed="false"/>
    <row r="8725" customFormat="false" ht="15.75" hidden="false" customHeight="false" outlineLevel="0" collapsed="false"/>
    <row r="8726" customFormat="false" ht="15.75" hidden="false" customHeight="false" outlineLevel="0" collapsed="false"/>
    <row r="8727" customFormat="false" ht="15.75" hidden="false" customHeight="false" outlineLevel="0" collapsed="false"/>
    <row r="8728" customFormat="false" ht="15.75" hidden="false" customHeight="false" outlineLevel="0" collapsed="false"/>
    <row r="8729" customFormat="false" ht="15.75" hidden="false" customHeight="false" outlineLevel="0" collapsed="false"/>
    <row r="8730" customFormat="false" ht="15.75" hidden="false" customHeight="false" outlineLevel="0" collapsed="false"/>
    <row r="8731" customFormat="false" ht="15.75" hidden="false" customHeight="false" outlineLevel="0" collapsed="false"/>
    <row r="8732" customFormat="false" ht="15.75" hidden="false" customHeight="false" outlineLevel="0" collapsed="false"/>
    <row r="8733" customFormat="false" ht="15.75" hidden="false" customHeight="false" outlineLevel="0" collapsed="false"/>
    <row r="8734" customFormat="false" ht="15.75" hidden="false" customHeight="false" outlineLevel="0" collapsed="false"/>
    <row r="8735" customFormat="false" ht="15.75" hidden="false" customHeight="false" outlineLevel="0" collapsed="false"/>
    <row r="8736" customFormat="false" ht="15.75" hidden="false" customHeight="false" outlineLevel="0" collapsed="false"/>
    <row r="8737" customFormat="false" ht="15.75" hidden="false" customHeight="false" outlineLevel="0" collapsed="false"/>
    <row r="8738" customFormat="false" ht="15.75" hidden="false" customHeight="false" outlineLevel="0" collapsed="false"/>
    <row r="8739" customFormat="false" ht="15.75" hidden="false" customHeight="false" outlineLevel="0" collapsed="false"/>
    <row r="8740" customFormat="false" ht="15.75" hidden="false" customHeight="false" outlineLevel="0" collapsed="false"/>
    <row r="8741" customFormat="false" ht="15.75" hidden="false" customHeight="false" outlineLevel="0" collapsed="false"/>
    <row r="8742" customFormat="false" ht="15.75" hidden="false" customHeight="false" outlineLevel="0" collapsed="false"/>
    <row r="8743" customFormat="false" ht="15.75" hidden="false" customHeight="false" outlineLevel="0" collapsed="false"/>
    <row r="8744" customFormat="false" ht="15.75" hidden="false" customHeight="false" outlineLevel="0" collapsed="false"/>
    <row r="8745" customFormat="false" ht="15.75" hidden="false" customHeight="false" outlineLevel="0" collapsed="false"/>
    <row r="8746" customFormat="false" ht="15.75" hidden="false" customHeight="false" outlineLevel="0" collapsed="false"/>
    <row r="8747" customFormat="false" ht="15.75" hidden="false" customHeight="false" outlineLevel="0" collapsed="false"/>
    <row r="8748" customFormat="false" ht="15.75" hidden="false" customHeight="false" outlineLevel="0" collapsed="false"/>
    <row r="8749" customFormat="false" ht="15.75" hidden="false" customHeight="false" outlineLevel="0" collapsed="false"/>
    <row r="8750" customFormat="false" ht="15.75" hidden="false" customHeight="false" outlineLevel="0" collapsed="false"/>
    <row r="8751" customFormat="false" ht="15.75" hidden="false" customHeight="false" outlineLevel="0" collapsed="false"/>
    <row r="8752" customFormat="false" ht="15.75" hidden="false" customHeight="false" outlineLevel="0" collapsed="false"/>
    <row r="8753" customFormat="false" ht="15.75" hidden="false" customHeight="false" outlineLevel="0" collapsed="false"/>
    <row r="8754" customFormat="false" ht="15.75" hidden="false" customHeight="false" outlineLevel="0" collapsed="false"/>
    <row r="8755" customFormat="false" ht="15.75" hidden="false" customHeight="false" outlineLevel="0" collapsed="false"/>
    <row r="8756" customFormat="false" ht="15.75" hidden="false" customHeight="false" outlineLevel="0" collapsed="false"/>
    <row r="8757" customFormat="false" ht="15.75" hidden="false" customHeight="false" outlineLevel="0" collapsed="false"/>
    <row r="8758" customFormat="false" ht="15.75" hidden="false" customHeight="false" outlineLevel="0" collapsed="false"/>
    <row r="8759" customFormat="false" ht="15.75" hidden="false" customHeight="false" outlineLevel="0" collapsed="false"/>
    <row r="8760" customFormat="false" ht="15.75" hidden="false" customHeight="false" outlineLevel="0" collapsed="false"/>
    <row r="8761" customFormat="false" ht="15.75" hidden="false" customHeight="false" outlineLevel="0" collapsed="false"/>
    <row r="8762" customFormat="false" ht="15.75" hidden="false" customHeight="false" outlineLevel="0" collapsed="false"/>
    <row r="8763" customFormat="false" ht="15.75" hidden="false" customHeight="false" outlineLevel="0" collapsed="false"/>
    <row r="8764" customFormat="false" ht="15.75" hidden="false" customHeight="false" outlineLevel="0" collapsed="false"/>
    <row r="8765" customFormat="false" ht="15.75" hidden="false" customHeight="false" outlineLevel="0" collapsed="false"/>
    <row r="8766" customFormat="false" ht="15.75" hidden="false" customHeight="false" outlineLevel="0" collapsed="false"/>
    <row r="8767" customFormat="false" ht="15.75" hidden="false" customHeight="false" outlineLevel="0" collapsed="false"/>
    <row r="8768" customFormat="false" ht="15.75" hidden="false" customHeight="false" outlineLevel="0" collapsed="false"/>
    <row r="8769" customFormat="false" ht="15.75" hidden="false" customHeight="false" outlineLevel="0" collapsed="false"/>
    <row r="8770" customFormat="false" ht="15.75" hidden="false" customHeight="false" outlineLevel="0" collapsed="false"/>
    <row r="8771" customFormat="false" ht="15.75" hidden="false" customHeight="false" outlineLevel="0" collapsed="false"/>
    <row r="8772" customFormat="false" ht="15.75" hidden="false" customHeight="false" outlineLevel="0" collapsed="false"/>
    <row r="8773" customFormat="false" ht="15.75" hidden="false" customHeight="false" outlineLevel="0" collapsed="false"/>
    <row r="8774" customFormat="false" ht="15.75" hidden="false" customHeight="false" outlineLevel="0" collapsed="false"/>
    <row r="8775" customFormat="false" ht="15.75" hidden="false" customHeight="false" outlineLevel="0" collapsed="false"/>
    <row r="8776" customFormat="false" ht="15.75" hidden="false" customHeight="false" outlineLevel="0" collapsed="false"/>
    <row r="8777" customFormat="false" ht="15.75" hidden="false" customHeight="false" outlineLevel="0" collapsed="false"/>
    <row r="8778" customFormat="false" ht="15.75" hidden="false" customHeight="false" outlineLevel="0" collapsed="false"/>
    <row r="8779" customFormat="false" ht="15.75" hidden="false" customHeight="false" outlineLevel="0" collapsed="false"/>
    <row r="8780" customFormat="false" ht="15.75" hidden="false" customHeight="false" outlineLevel="0" collapsed="false"/>
    <row r="8781" customFormat="false" ht="15.75" hidden="false" customHeight="false" outlineLevel="0" collapsed="false"/>
    <row r="8782" customFormat="false" ht="15.75" hidden="false" customHeight="false" outlineLevel="0" collapsed="false"/>
    <row r="8783" customFormat="false" ht="15.75" hidden="false" customHeight="false" outlineLevel="0" collapsed="false"/>
    <row r="8784" customFormat="false" ht="15.75" hidden="false" customHeight="false" outlineLevel="0" collapsed="false"/>
    <row r="8785" customFormat="false" ht="15.75" hidden="false" customHeight="false" outlineLevel="0" collapsed="false"/>
    <row r="8786" customFormat="false" ht="15.75" hidden="false" customHeight="false" outlineLevel="0" collapsed="false"/>
    <row r="8787" customFormat="false" ht="15.75" hidden="false" customHeight="false" outlineLevel="0" collapsed="false"/>
    <row r="8788" customFormat="false" ht="15.75" hidden="false" customHeight="false" outlineLevel="0" collapsed="false"/>
    <row r="8789" customFormat="false" ht="15.75" hidden="false" customHeight="false" outlineLevel="0" collapsed="false"/>
    <row r="8790" customFormat="false" ht="15.75" hidden="false" customHeight="false" outlineLevel="0" collapsed="false"/>
    <row r="8791" customFormat="false" ht="15.75" hidden="false" customHeight="false" outlineLevel="0" collapsed="false"/>
    <row r="8792" customFormat="false" ht="15.75" hidden="false" customHeight="false" outlineLevel="0" collapsed="false"/>
    <row r="8793" customFormat="false" ht="15.75" hidden="false" customHeight="false" outlineLevel="0" collapsed="false"/>
    <row r="8794" customFormat="false" ht="15.75" hidden="false" customHeight="false" outlineLevel="0" collapsed="false"/>
    <row r="8795" customFormat="false" ht="15.75" hidden="false" customHeight="false" outlineLevel="0" collapsed="false"/>
    <row r="8796" customFormat="false" ht="15.75" hidden="false" customHeight="false" outlineLevel="0" collapsed="false"/>
    <row r="8797" customFormat="false" ht="15.75" hidden="false" customHeight="false" outlineLevel="0" collapsed="false"/>
    <row r="8798" customFormat="false" ht="15.75" hidden="false" customHeight="false" outlineLevel="0" collapsed="false"/>
    <row r="8799" customFormat="false" ht="15.75" hidden="false" customHeight="false" outlineLevel="0" collapsed="false"/>
    <row r="8800" customFormat="false" ht="15.75" hidden="false" customHeight="false" outlineLevel="0" collapsed="false"/>
    <row r="8801" customFormat="false" ht="15.75" hidden="false" customHeight="false" outlineLevel="0" collapsed="false"/>
    <row r="8802" customFormat="false" ht="15.75" hidden="false" customHeight="false" outlineLevel="0" collapsed="false"/>
    <row r="8803" customFormat="false" ht="15.75" hidden="false" customHeight="false" outlineLevel="0" collapsed="false"/>
    <row r="8804" customFormat="false" ht="15.75" hidden="false" customHeight="false" outlineLevel="0" collapsed="false"/>
    <row r="8805" customFormat="false" ht="15.75" hidden="false" customHeight="false" outlineLevel="0" collapsed="false"/>
    <row r="8806" customFormat="false" ht="15.75" hidden="false" customHeight="false" outlineLevel="0" collapsed="false"/>
    <row r="8807" customFormat="false" ht="15.75" hidden="false" customHeight="false" outlineLevel="0" collapsed="false"/>
    <row r="8808" customFormat="false" ht="15.75" hidden="false" customHeight="false" outlineLevel="0" collapsed="false"/>
    <row r="8809" customFormat="false" ht="15.75" hidden="false" customHeight="false" outlineLevel="0" collapsed="false"/>
    <row r="8810" customFormat="false" ht="15.75" hidden="false" customHeight="false" outlineLevel="0" collapsed="false"/>
    <row r="8811" customFormat="false" ht="15.75" hidden="false" customHeight="false" outlineLevel="0" collapsed="false"/>
    <row r="8812" customFormat="false" ht="15.75" hidden="false" customHeight="false" outlineLevel="0" collapsed="false"/>
    <row r="8813" customFormat="false" ht="15.75" hidden="false" customHeight="false" outlineLevel="0" collapsed="false"/>
    <row r="8814" customFormat="false" ht="15.75" hidden="false" customHeight="false" outlineLevel="0" collapsed="false"/>
    <row r="8815" customFormat="false" ht="15.75" hidden="false" customHeight="false" outlineLevel="0" collapsed="false"/>
    <row r="8816" customFormat="false" ht="15.75" hidden="false" customHeight="false" outlineLevel="0" collapsed="false"/>
    <row r="8817" customFormat="false" ht="15.75" hidden="false" customHeight="false" outlineLevel="0" collapsed="false"/>
    <row r="8818" customFormat="false" ht="15.75" hidden="false" customHeight="false" outlineLevel="0" collapsed="false"/>
    <row r="8819" customFormat="false" ht="15.75" hidden="false" customHeight="false" outlineLevel="0" collapsed="false"/>
    <row r="8820" customFormat="false" ht="15.75" hidden="false" customHeight="false" outlineLevel="0" collapsed="false"/>
    <row r="8821" customFormat="false" ht="15.75" hidden="false" customHeight="false" outlineLevel="0" collapsed="false"/>
    <row r="8822" customFormat="false" ht="15.75" hidden="false" customHeight="false" outlineLevel="0" collapsed="false"/>
    <row r="8823" customFormat="false" ht="15.75" hidden="false" customHeight="false" outlineLevel="0" collapsed="false"/>
    <row r="8824" customFormat="false" ht="15.75" hidden="false" customHeight="false" outlineLevel="0" collapsed="false"/>
    <row r="8825" customFormat="false" ht="15.75" hidden="false" customHeight="false" outlineLevel="0" collapsed="false"/>
    <row r="8826" customFormat="false" ht="15.75" hidden="false" customHeight="false" outlineLevel="0" collapsed="false"/>
    <row r="8827" customFormat="false" ht="15.75" hidden="false" customHeight="false" outlineLevel="0" collapsed="false"/>
    <row r="8828" customFormat="false" ht="15.75" hidden="false" customHeight="false" outlineLevel="0" collapsed="false"/>
    <row r="8829" customFormat="false" ht="15.75" hidden="false" customHeight="false" outlineLevel="0" collapsed="false"/>
    <row r="8830" customFormat="false" ht="15.75" hidden="false" customHeight="false" outlineLevel="0" collapsed="false"/>
    <row r="8831" customFormat="false" ht="15.75" hidden="false" customHeight="false" outlineLevel="0" collapsed="false"/>
    <row r="8832" customFormat="false" ht="15.75" hidden="false" customHeight="false" outlineLevel="0" collapsed="false"/>
    <row r="8833" customFormat="false" ht="15.75" hidden="false" customHeight="false" outlineLevel="0" collapsed="false"/>
    <row r="8834" customFormat="false" ht="15.75" hidden="false" customHeight="false" outlineLevel="0" collapsed="false"/>
    <row r="8835" customFormat="false" ht="15.75" hidden="false" customHeight="false" outlineLevel="0" collapsed="false"/>
    <row r="8836" customFormat="false" ht="15.75" hidden="false" customHeight="false" outlineLevel="0" collapsed="false"/>
    <row r="8837" customFormat="false" ht="15.75" hidden="false" customHeight="false" outlineLevel="0" collapsed="false"/>
    <row r="8838" customFormat="false" ht="15.75" hidden="false" customHeight="false" outlineLevel="0" collapsed="false"/>
    <row r="8839" customFormat="false" ht="15.75" hidden="false" customHeight="false" outlineLevel="0" collapsed="false"/>
    <row r="8840" customFormat="false" ht="15.75" hidden="false" customHeight="false" outlineLevel="0" collapsed="false"/>
    <row r="8841" customFormat="false" ht="15.75" hidden="false" customHeight="false" outlineLevel="0" collapsed="false"/>
    <row r="8842" customFormat="false" ht="15.75" hidden="false" customHeight="false" outlineLevel="0" collapsed="false"/>
    <row r="8843" customFormat="false" ht="15.75" hidden="false" customHeight="false" outlineLevel="0" collapsed="false"/>
    <row r="8844" customFormat="false" ht="15.75" hidden="false" customHeight="false" outlineLevel="0" collapsed="false"/>
    <row r="8845" customFormat="false" ht="15.75" hidden="false" customHeight="false" outlineLevel="0" collapsed="false"/>
    <row r="8846" customFormat="false" ht="15.75" hidden="false" customHeight="false" outlineLevel="0" collapsed="false"/>
    <row r="8847" customFormat="false" ht="15.75" hidden="false" customHeight="false" outlineLevel="0" collapsed="false"/>
    <row r="8848" customFormat="false" ht="15.75" hidden="false" customHeight="false" outlineLevel="0" collapsed="false"/>
    <row r="8849" customFormat="false" ht="15.75" hidden="false" customHeight="false" outlineLevel="0" collapsed="false"/>
    <row r="8850" customFormat="false" ht="15.75" hidden="false" customHeight="false" outlineLevel="0" collapsed="false"/>
    <row r="8851" customFormat="false" ht="15.75" hidden="false" customHeight="false" outlineLevel="0" collapsed="false"/>
    <row r="8852" customFormat="false" ht="15.75" hidden="false" customHeight="false" outlineLevel="0" collapsed="false"/>
    <row r="8853" customFormat="false" ht="15.75" hidden="false" customHeight="false" outlineLevel="0" collapsed="false"/>
    <row r="8854" customFormat="false" ht="15.75" hidden="false" customHeight="false" outlineLevel="0" collapsed="false"/>
    <row r="8855" customFormat="false" ht="15.75" hidden="false" customHeight="false" outlineLevel="0" collapsed="false"/>
    <row r="8856" customFormat="false" ht="15.75" hidden="false" customHeight="false" outlineLevel="0" collapsed="false"/>
    <row r="8857" customFormat="false" ht="15.75" hidden="false" customHeight="false" outlineLevel="0" collapsed="false"/>
    <row r="8858" customFormat="false" ht="15.75" hidden="false" customHeight="false" outlineLevel="0" collapsed="false"/>
    <row r="8859" customFormat="false" ht="15.75" hidden="false" customHeight="false" outlineLevel="0" collapsed="false"/>
    <row r="8860" customFormat="false" ht="15.75" hidden="false" customHeight="false" outlineLevel="0" collapsed="false"/>
    <row r="8861" customFormat="false" ht="15.75" hidden="false" customHeight="false" outlineLevel="0" collapsed="false"/>
    <row r="8862" customFormat="false" ht="15.75" hidden="false" customHeight="false" outlineLevel="0" collapsed="false"/>
    <row r="8863" customFormat="false" ht="15.75" hidden="false" customHeight="false" outlineLevel="0" collapsed="false"/>
    <row r="8864" customFormat="false" ht="15.75" hidden="false" customHeight="false" outlineLevel="0" collapsed="false"/>
    <row r="8865" customFormat="false" ht="15.75" hidden="false" customHeight="false" outlineLevel="0" collapsed="false"/>
    <row r="8866" customFormat="false" ht="15.75" hidden="false" customHeight="false" outlineLevel="0" collapsed="false"/>
    <row r="8867" customFormat="false" ht="15.75" hidden="false" customHeight="false" outlineLevel="0" collapsed="false"/>
    <row r="8868" customFormat="false" ht="15.75" hidden="false" customHeight="false" outlineLevel="0" collapsed="false"/>
    <row r="8869" customFormat="false" ht="15.75" hidden="false" customHeight="false" outlineLevel="0" collapsed="false"/>
    <row r="8870" customFormat="false" ht="15.75" hidden="false" customHeight="false" outlineLevel="0" collapsed="false"/>
    <row r="8871" customFormat="false" ht="15.75" hidden="false" customHeight="false" outlineLevel="0" collapsed="false"/>
    <row r="8872" customFormat="false" ht="15.75" hidden="false" customHeight="false" outlineLevel="0" collapsed="false"/>
    <row r="8873" customFormat="false" ht="15.75" hidden="false" customHeight="false" outlineLevel="0" collapsed="false"/>
    <row r="8874" customFormat="false" ht="15.75" hidden="false" customHeight="false" outlineLevel="0" collapsed="false"/>
    <row r="8875" customFormat="false" ht="15.75" hidden="false" customHeight="false" outlineLevel="0" collapsed="false"/>
    <row r="8876" customFormat="false" ht="15.75" hidden="false" customHeight="false" outlineLevel="0" collapsed="false"/>
    <row r="8877" customFormat="false" ht="15.75" hidden="false" customHeight="false" outlineLevel="0" collapsed="false"/>
    <row r="8878" customFormat="false" ht="15.75" hidden="false" customHeight="false" outlineLevel="0" collapsed="false"/>
    <row r="8879" customFormat="false" ht="15.75" hidden="false" customHeight="false" outlineLevel="0" collapsed="false"/>
    <row r="8880" customFormat="false" ht="15.75" hidden="false" customHeight="false" outlineLevel="0" collapsed="false"/>
    <row r="8881" customFormat="false" ht="15.75" hidden="false" customHeight="false" outlineLevel="0" collapsed="false"/>
    <row r="8882" customFormat="false" ht="15.75" hidden="false" customHeight="false" outlineLevel="0" collapsed="false"/>
    <row r="8883" customFormat="false" ht="15.75" hidden="false" customHeight="false" outlineLevel="0" collapsed="false"/>
    <row r="8884" customFormat="false" ht="15.75" hidden="false" customHeight="false" outlineLevel="0" collapsed="false"/>
    <row r="8885" customFormat="false" ht="15.75" hidden="false" customHeight="false" outlineLevel="0" collapsed="false"/>
    <row r="8886" customFormat="false" ht="15.75" hidden="false" customHeight="false" outlineLevel="0" collapsed="false"/>
    <row r="8887" customFormat="false" ht="15.75" hidden="false" customHeight="false" outlineLevel="0" collapsed="false"/>
    <row r="8888" customFormat="false" ht="15.75" hidden="false" customHeight="false" outlineLevel="0" collapsed="false"/>
    <row r="8889" customFormat="false" ht="15.75" hidden="false" customHeight="false" outlineLevel="0" collapsed="false"/>
    <row r="8890" customFormat="false" ht="15.75" hidden="false" customHeight="false" outlineLevel="0" collapsed="false"/>
    <row r="8891" customFormat="false" ht="15.75" hidden="false" customHeight="false" outlineLevel="0" collapsed="false"/>
    <row r="8892" customFormat="false" ht="15.75" hidden="false" customHeight="false" outlineLevel="0" collapsed="false"/>
    <row r="8893" customFormat="false" ht="15.75" hidden="false" customHeight="false" outlineLevel="0" collapsed="false"/>
    <row r="8894" customFormat="false" ht="15.75" hidden="false" customHeight="false" outlineLevel="0" collapsed="false"/>
    <row r="8895" customFormat="false" ht="15.75" hidden="false" customHeight="false" outlineLevel="0" collapsed="false"/>
    <row r="8896" customFormat="false" ht="15.75" hidden="false" customHeight="false" outlineLevel="0" collapsed="false"/>
    <row r="8897" customFormat="false" ht="15.75" hidden="false" customHeight="false" outlineLevel="0" collapsed="false"/>
    <row r="8898" customFormat="false" ht="15.75" hidden="false" customHeight="false" outlineLevel="0" collapsed="false"/>
    <row r="8899" customFormat="false" ht="15.75" hidden="false" customHeight="false" outlineLevel="0" collapsed="false"/>
    <row r="8900" customFormat="false" ht="15.75" hidden="false" customHeight="false" outlineLevel="0" collapsed="false"/>
    <row r="8901" customFormat="false" ht="15.75" hidden="false" customHeight="false" outlineLevel="0" collapsed="false"/>
    <row r="8902" customFormat="false" ht="15.75" hidden="false" customHeight="false" outlineLevel="0" collapsed="false"/>
    <row r="8903" customFormat="false" ht="15.75" hidden="false" customHeight="false" outlineLevel="0" collapsed="false"/>
    <row r="8904" customFormat="false" ht="15.75" hidden="false" customHeight="false" outlineLevel="0" collapsed="false"/>
    <row r="8905" customFormat="false" ht="15.75" hidden="false" customHeight="false" outlineLevel="0" collapsed="false"/>
    <row r="8906" customFormat="false" ht="15.75" hidden="false" customHeight="false" outlineLevel="0" collapsed="false"/>
    <row r="8907" customFormat="false" ht="15.75" hidden="false" customHeight="false" outlineLevel="0" collapsed="false"/>
    <row r="8908" customFormat="false" ht="15.75" hidden="false" customHeight="false" outlineLevel="0" collapsed="false"/>
    <row r="8909" customFormat="false" ht="15.75" hidden="false" customHeight="false" outlineLevel="0" collapsed="false"/>
    <row r="8910" customFormat="false" ht="15.75" hidden="false" customHeight="false" outlineLevel="0" collapsed="false"/>
    <row r="8911" customFormat="false" ht="15.75" hidden="false" customHeight="false" outlineLevel="0" collapsed="false"/>
    <row r="8912" customFormat="false" ht="15.75" hidden="false" customHeight="false" outlineLevel="0" collapsed="false"/>
    <row r="8913" customFormat="false" ht="15.75" hidden="false" customHeight="false" outlineLevel="0" collapsed="false"/>
    <row r="8914" customFormat="false" ht="15.75" hidden="false" customHeight="false" outlineLevel="0" collapsed="false"/>
    <row r="8915" customFormat="false" ht="15.75" hidden="false" customHeight="false" outlineLevel="0" collapsed="false"/>
    <row r="8916" customFormat="false" ht="15.75" hidden="false" customHeight="false" outlineLevel="0" collapsed="false"/>
    <row r="8917" customFormat="false" ht="15.75" hidden="false" customHeight="false" outlineLevel="0" collapsed="false"/>
    <row r="8918" customFormat="false" ht="15.75" hidden="false" customHeight="false" outlineLevel="0" collapsed="false"/>
    <row r="8919" customFormat="false" ht="15.75" hidden="false" customHeight="false" outlineLevel="0" collapsed="false"/>
    <row r="8920" customFormat="false" ht="15.75" hidden="false" customHeight="false" outlineLevel="0" collapsed="false"/>
    <row r="8921" customFormat="false" ht="15.75" hidden="false" customHeight="false" outlineLevel="0" collapsed="false"/>
    <row r="8922" customFormat="false" ht="15.75" hidden="false" customHeight="false" outlineLevel="0" collapsed="false"/>
    <row r="8923" customFormat="false" ht="15.75" hidden="false" customHeight="false" outlineLevel="0" collapsed="false"/>
    <row r="8924" customFormat="false" ht="15.75" hidden="false" customHeight="false" outlineLevel="0" collapsed="false"/>
    <row r="8925" customFormat="false" ht="15.75" hidden="false" customHeight="false" outlineLevel="0" collapsed="false"/>
    <row r="8926" customFormat="false" ht="15.75" hidden="false" customHeight="false" outlineLevel="0" collapsed="false"/>
    <row r="8927" customFormat="false" ht="15.75" hidden="false" customHeight="false" outlineLevel="0" collapsed="false"/>
    <row r="8928" customFormat="false" ht="15.75" hidden="false" customHeight="false" outlineLevel="0" collapsed="false"/>
    <row r="8929" customFormat="false" ht="15.75" hidden="false" customHeight="false" outlineLevel="0" collapsed="false"/>
    <row r="8930" customFormat="false" ht="15.75" hidden="false" customHeight="false" outlineLevel="0" collapsed="false"/>
    <row r="8931" customFormat="false" ht="15.75" hidden="false" customHeight="false" outlineLevel="0" collapsed="false"/>
    <row r="8932" customFormat="false" ht="15.75" hidden="false" customHeight="false" outlineLevel="0" collapsed="false"/>
    <row r="8933" customFormat="false" ht="15.75" hidden="false" customHeight="false" outlineLevel="0" collapsed="false"/>
    <row r="8934" customFormat="false" ht="15.75" hidden="false" customHeight="false" outlineLevel="0" collapsed="false"/>
    <row r="8935" customFormat="false" ht="15.75" hidden="false" customHeight="false" outlineLevel="0" collapsed="false"/>
    <row r="8936" customFormat="false" ht="15.75" hidden="false" customHeight="false" outlineLevel="0" collapsed="false"/>
    <row r="8937" customFormat="false" ht="15.75" hidden="false" customHeight="false" outlineLevel="0" collapsed="false"/>
    <row r="8938" customFormat="false" ht="15.75" hidden="false" customHeight="false" outlineLevel="0" collapsed="false"/>
    <row r="8939" customFormat="false" ht="15.75" hidden="false" customHeight="false" outlineLevel="0" collapsed="false"/>
    <row r="8940" customFormat="false" ht="15.75" hidden="false" customHeight="false" outlineLevel="0" collapsed="false"/>
    <row r="8941" customFormat="false" ht="15.75" hidden="false" customHeight="false" outlineLevel="0" collapsed="false"/>
    <row r="8942" customFormat="false" ht="15.75" hidden="false" customHeight="false" outlineLevel="0" collapsed="false"/>
    <row r="8943" customFormat="false" ht="15.75" hidden="false" customHeight="false" outlineLevel="0" collapsed="false"/>
    <row r="8944" customFormat="false" ht="15.75" hidden="false" customHeight="false" outlineLevel="0" collapsed="false"/>
    <row r="8945" customFormat="false" ht="15.75" hidden="false" customHeight="false" outlineLevel="0" collapsed="false"/>
    <row r="8946" customFormat="false" ht="15.75" hidden="false" customHeight="false" outlineLevel="0" collapsed="false"/>
    <row r="8947" customFormat="false" ht="15.75" hidden="false" customHeight="false" outlineLevel="0" collapsed="false"/>
    <row r="8948" customFormat="false" ht="15.75" hidden="false" customHeight="false" outlineLevel="0" collapsed="false"/>
    <row r="8949" customFormat="false" ht="15.75" hidden="false" customHeight="false" outlineLevel="0" collapsed="false"/>
    <row r="8950" customFormat="false" ht="15.75" hidden="false" customHeight="false" outlineLevel="0" collapsed="false"/>
    <row r="8951" customFormat="false" ht="15.75" hidden="false" customHeight="false" outlineLevel="0" collapsed="false"/>
    <row r="8952" customFormat="false" ht="15.75" hidden="false" customHeight="false" outlineLevel="0" collapsed="false"/>
    <row r="8953" customFormat="false" ht="15.75" hidden="false" customHeight="false" outlineLevel="0" collapsed="false"/>
    <row r="8954" customFormat="false" ht="15.75" hidden="false" customHeight="false" outlineLevel="0" collapsed="false"/>
    <row r="8955" customFormat="false" ht="15.75" hidden="false" customHeight="false" outlineLevel="0" collapsed="false"/>
    <row r="8956" customFormat="false" ht="15.75" hidden="false" customHeight="false" outlineLevel="0" collapsed="false"/>
    <row r="8957" customFormat="false" ht="15.75" hidden="false" customHeight="false" outlineLevel="0" collapsed="false"/>
    <row r="8958" customFormat="false" ht="15.75" hidden="false" customHeight="false" outlineLevel="0" collapsed="false"/>
    <row r="8959" customFormat="false" ht="15.75" hidden="false" customHeight="false" outlineLevel="0" collapsed="false"/>
    <row r="8960" customFormat="false" ht="15.75" hidden="false" customHeight="false" outlineLevel="0" collapsed="false"/>
    <row r="8961" customFormat="false" ht="15.75" hidden="false" customHeight="false" outlineLevel="0" collapsed="false"/>
    <row r="8962" customFormat="false" ht="15.75" hidden="false" customHeight="false" outlineLevel="0" collapsed="false"/>
    <row r="8963" customFormat="false" ht="15.75" hidden="false" customHeight="false" outlineLevel="0" collapsed="false"/>
    <row r="8964" customFormat="false" ht="15.75" hidden="false" customHeight="false" outlineLevel="0" collapsed="false"/>
    <row r="8965" customFormat="false" ht="15.75" hidden="false" customHeight="false" outlineLevel="0" collapsed="false"/>
    <row r="8966" customFormat="false" ht="15.75" hidden="false" customHeight="false" outlineLevel="0" collapsed="false"/>
    <row r="8967" customFormat="false" ht="15.75" hidden="false" customHeight="false" outlineLevel="0" collapsed="false"/>
    <row r="8968" customFormat="false" ht="15.75" hidden="false" customHeight="false" outlineLevel="0" collapsed="false"/>
    <row r="8969" customFormat="false" ht="15.75" hidden="false" customHeight="false" outlineLevel="0" collapsed="false"/>
    <row r="8970" customFormat="false" ht="15.75" hidden="false" customHeight="false" outlineLevel="0" collapsed="false"/>
    <row r="8971" customFormat="false" ht="15.75" hidden="false" customHeight="false" outlineLevel="0" collapsed="false"/>
    <row r="8972" customFormat="false" ht="15.75" hidden="false" customHeight="false" outlineLevel="0" collapsed="false"/>
    <row r="8973" customFormat="false" ht="15.75" hidden="false" customHeight="false" outlineLevel="0" collapsed="false"/>
    <row r="8974" customFormat="false" ht="15.75" hidden="false" customHeight="false" outlineLevel="0" collapsed="false"/>
    <row r="8975" customFormat="false" ht="15.75" hidden="false" customHeight="false" outlineLevel="0" collapsed="false"/>
    <row r="8976" customFormat="false" ht="15.75" hidden="false" customHeight="false" outlineLevel="0" collapsed="false"/>
    <row r="8977" customFormat="false" ht="15.75" hidden="false" customHeight="false" outlineLevel="0" collapsed="false"/>
    <row r="8978" customFormat="false" ht="15.75" hidden="false" customHeight="false" outlineLevel="0" collapsed="false"/>
    <row r="8979" customFormat="false" ht="15.75" hidden="false" customHeight="false" outlineLevel="0" collapsed="false"/>
    <row r="8980" customFormat="false" ht="15.75" hidden="false" customHeight="false" outlineLevel="0" collapsed="false"/>
    <row r="8981" customFormat="false" ht="15.75" hidden="false" customHeight="false" outlineLevel="0" collapsed="false"/>
    <row r="8982" customFormat="false" ht="15.75" hidden="false" customHeight="false" outlineLevel="0" collapsed="false"/>
    <row r="8983" customFormat="false" ht="15.75" hidden="false" customHeight="false" outlineLevel="0" collapsed="false"/>
    <row r="8984" customFormat="false" ht="15.75" hidden="false" customHeight="false" outlineLevel="0" collapsed="false"/>
    <row r="8985" customFormat="false" ht="15.75" hidden="false" customHeight="false" outlineLevel="0" collapsed="false"/>
    <row r="8986" customFormat="false" ht="15.75" hidden="false" customHeight="false" outlineLevel="0" collapsed="false"/>
    <row r="8987" customFormat="false" ht="15.75" hidden="false" customHeight="false" outlineLevel="0" collapsed="false"/>
    <row r="8988" customFormat="false" ht="15.75" hidden="false" customHeight="false" outlineLevel="0" collapsed="false"/>
    <row r="8989" customFormat="false" ht="15.75" hidden="false" customHeight="false" outlineLevel="0" collapsed="false"/>
    <row r="8990" customFormat="false" ht="15.75" hidden="false" customHeight="false" outlineLevel="0" collapsed="false"/>
    <row r="8991" customFormat="false" ht="15.75" hidden="false" customHeight="false" outlineLevel="0" collapsed="false"/>
    <row r="8992" customFormat="false" ht="15.75" hidden="false" customHeight="false" outlineLevel="0" collapsed="false"/>
    <row r="8993" customFormat="false" ht="15.75" hidden="false" customHeight="false" outlineLevel="0" collapsed="false"/>
    <row r="8994" customFormat="false" ht="15.75" hidden="false" customHeight="false" outlineLevel="0" collapsed="false"/>
    <row r="8995" customFormat="false" ht="15.75" hidden="false" customHeight="false" outlineLevel="0" collapsed="false"/>
    <row r="8996" customFormat="false" ht="15.75" hidden="false" customHeight="false" outlineLevel="0" collapsed="false"/>
    <row r="8997" customFormat="false" ht="15.75" hidden="false" customHeight="false" outlineLevel="0" collapsed="false"/>
    <row r="8998" customFormat="false" ht="15.75" hidden="false" customHeight="false" outlineLevel="0" collapsed="false"/>
    <row r="8999" customFormat="false" ht="15.75" hidden="false" customHeight="false" outlineLevel="0" collapsed="false"/>
    <row r="9000" customFormat="false" ht="15.75" hidden="false" customHeight="false" outlineLevel="0" collapsed="false"/>
    <row r="9001" customFormat="false" ht="15.75" hidden="false" customHeight="false" outlineLevel="0" collapsed="false"/>
    <row r="9002" customFormat="false" ht="15.75" hidden="false" customHeight="false" outlineLevel="0" collapsed="false"/>
    <row r="9003" customFormat="false" ht="15.75" hidden="false" customHeight="false" outlineLevel="0" collapsed="false"/>
    <row r="9004" customFormat="false" ht="15.75" hidden="false" customHeight="false" outlineLevel="0" collapsed="false"/>
    <row r="9005" customFormat="false" ht="15.75" hidden="false" customHeight="false" outlineLevel="0" collapsed="false"/>
    <row r="9006" customFormat="false" ht="15.75" hidden="false" customHeight="false" outlineLevel="0" collapsed="false"/>
    <row r="9007" customFormat="false" ht="15.75" hidden="false" customHeight="false" outlineLevel="0" collapsed="false"/>
    <row r="9008" customFormat="false" ht="15.75" hidden="false" customHeight="false" outlineLevel="0" collapsed="false"/>
    <row r="9009" customFormat="false" ht="15.75" hidden="false" customHeight="false" outlineLevel="0" collapsed="false"/>
    <row r="9010" customFormat="false" ht="15.75" hidden="false" customHeight="false" outlineLevel="0" collapsed="false"/>
    <row r="9011" customFormat="false" ht="15.75" hidden="false" customHeight="false" outlineLevel="0" collapsed="false"/>
    <row r="9012" customFormat="false" ht="15.75" hidden="false" customHeight="false" outlineLevel="0" collapsed="false"/>
    <row r="9013" customFormat="false" ht="15.75" hidden="false" customHeight="false" outlineLevel="0" collapsed="false"/>
    <row r="9014" customFormat="false" ht="15.75" hidden="false" customHeight="false" outlineLevel="0" collapsed="false"/>
    <row r="9015" customFormat="false" ht="15.75" hidden="false" customHeight="false" outlineLevel="0" collapsed="false"/>
    <row r="9016" customFormat="false" ht="15.75" hidden="false" customHeight="false" outlineLevel="0" collapsed="false"/>
    <row r="9017" customFormat="false" ht="15.75" hidden="false" customHeight="false" outlineLevel="0" collapsed="false"/>
    <row r="9018" customFormat="false" ht="15.75" hidden="false" customHeight="false" outlineLevel="0" collapsed="false"/>
    <row r="9019" customFormat="false" ht="15.75" hidden="false" customHeight="false" outlineLevel="0" collapsed="false"/>
    <row r="9020" customFormat="false" ht="15.75" hidden="false" customHeight="false" outlineLevel="0" collapsed="false"/>
    <row r="9021" customFormat="false" ht="15.75" hidden="false" customHeight="false" outlineLevel="0" collapsed="false"/>
    <row r="9022" customFormat="false" ht="15.75" hidden="false" customHeight="false" outlineLevel="0" collapsed="false"/>
    <row r="9023" customFormat="false" ht="15.75" hidden="false" customHeight="false" outlineLevel="0" collapsed="false"/>
    <row r="9024" customFormat="false" ht="15.75" hidden="false" customHeight="false" outlineLevel="0" collapsed="false"/>
    <row r="9025" customFormat="false" ht="15.75" hidden="false" customHeight="false" outlineLevel="0" collapsed="false"/>
    <row r="9026" customFormat="false" ht="15.75" hidden="false" customHeight="false" outlineLevel="0" collapsed="false"/>
    <row r="9027" customFormat="false" ht="15.75" hidden="false" customHeight="false" outlineLevel="0" collapsed="false"/>
    <row r="9028" customFormat="false" ht="15.75" hidden="false" customHeight="false" outlineLevel="0" collapsed="false"/>
    <row r="9029" customFormat="false" ht="15.75" hidden="false" customHeight="false" outlineLevel="0" collapsed="false"/>
    <row r="9030" customFormat="false" ht="15.75" hidden="false" customHeight="false" outlineLevel="0" collapsed="false"/>
    <row r="9031" customFormat="false" ht="15.75" hidden="false" customHeight="false" outlineLevel="0" collapsed="false"/>
    <row r="9032" customFormat="false" ht="15.75" hidden="false" customHeight="false" outlineLevel="0" collapsed="false"/>
    <row r="9033" customFormat="false" ht="15.75" hidden="false" customHeight="false" outlineLevel="0" collapsed="false"/>
    <row r="9034" customFormat="false" ht="15.75" hidden="false" customHeight="false" outlineLevel="0" collapsed="false"/>
    <row r="9035" customFormat="false" ht="15.75" hidden="false" customHeight="false" outlineLevel="0" collapsed="false"/>
    <row r="9036" customFormat="false" ht="15.75" hidden="false" customHeight="false" outlineLevel="0" collapsed="false"/>
    <row r="9037" customFormat="false" ht="15.75" hidden="false" customHeight="false" outlineLevel="0" collapsed="false"/>
    <row r="9038" customFormat="false" ht="15.75" hidden="false" customHeight="false" outlineLevel="0" collapsed="false"/>
    <row r="9039" customFormat="false" ht="15.75" hidden="false" customHeight="false" outlineLevel="0" collapsed="false"/>
    <row r="9040" customFormat="false" ht="15.75" hidden="false" customHeight="false" outlineLevel="0" collapsed="false"/>
    <row r="9041" customFormat="false" ht="15.75" hidden="false" customHeight="false" outlineLevel="0" collapsed="false"/>
    <row r="9042" customFormat="false" ht="15.75" hidden="false" customHeight="false" outlineLevel="0" collapsed="false"/>
    <row r="9043" customFormat="false" ht="15.75" hidden="false" customHeight="false" outlineLevel="0" collapsed="false"/>
    <row r="9044" customFormat="false" ht="15.75" hidden="false" customHeight="false" outlineLevel="0" collapsed="false"/>
    <row r="9045" customFormat="false" ht="15.75" hidden="false" customHeight="false" outlineLevel="0" collapsed="false"/>
    <row r="9046" customFormat="false" ht="15.75" hidden="false" customHeight="false" outlineLevel="0" collapsed="false"/>
    <row r="9047" customFormat="false" ht="15.75" hidden="false" customHeight="false" outlineLevel="0" collapsed="false"/>
    <row r="9048" customFormat="false" ht="15.75" hidden="false" customHeight="false" outlineLevel="0" collapsed="false"/>
    <row r="9049" customFormat="false" ht="15.75" hidden="false" customHeight="false" outlineLevel="0" collapsed="false"/>
    <row r="9050" customFormat="false" ht="15.75" hidden="false" customHeight="false" outlineLevel="0" collapsed="false"/>
    <row r="9051" customFormat="false" ht="15.75" hidden="false" customHeight="false" outlineLevel="0" collapsed="false"/>
    <row r="9052" customFormat="false" ht="15.75" hidden="false" customHeight="false" outlineLevel="0" collapsed="false"/>
    <row r="9053" customFormat="false" ht="15.75" hidden="false" customHeight="false" outlineLevel="0" collapsed="false"/>
    <row r="9054" customFormat="false" ht="15.75" hidden="false" customHeight="false" outlineLevel="0" collapsed="false"/>
    <row r="9055" customFormat="false" ht="15.75" hidden="false" customHeight="false" outlineLevel="0" collapsed="false"/>
    <row r="9056" customFormat="false" ht="15.75" hidden="false" customHeight="false" outlineLevel="0" collapsed="false"/>
    <row r="9057" customFormat="false" ht="15.75" hidden="false" customHeight="false" outlineLevel="0" collapsed="false"/>
    <row r="9058" customFormat="false" ht="15.75" hidden="false" customHeight="false" outlineLevel="0" collapsed="false"/>
    <row r="9059" customFormat="false" ht="15.75" hidden="false" customHeight="false" outlineLevel="0" collapsed="false"/>
    <row r="9060" customFormat="false" ht="15.75" hidden="false" customHeight="false" outlineLevel="0" collapsed="false"/>
    <row r="9061" customFormat="false" ht="15.75" hidden="false" customHeight="false" outlineLevel="0" collapsed="false"/>
    <row r="9062" customFormat="false" ht="15.75" hidden="false" customHeight="false" outlineLevel="0" collapsed="false"/>
    <row r="9063" customFormat="false" ht="15.75" hidden="false" customHeight="false" outlineLevel="0" collapsed="false"/>
    <row r="9064" customFormat="false" ht="15.75" hidden="false" customHeight="false" outlineLevel="0" collapsed="false"/>
    <row r="9065" customFormat="false" ht="15.75" hidden="false" customHeight="false" outlineLevel="0" collapsed="false"/>
    <row r="9066" customFormat="false" ht="15.75" hidden="false" customHeight="false" outlineLevel="0" collapsed="false"/>
    <row r="9067" customFormat="false" ht="15.75" hidden="false" customHeight="false" outlineLevel="0" collapsed="false"/>
    <row r="9068" customFormat="false" ht="15.75" hidden="false" customHeight="false" outlineLevel="0" collapsed="false"/>
    <row r="9069" customFormat="false" ht="15.75" hidden="false" customHeight="false" outlineLevel="0" collapsed="false"/>
    <row r="9070" customFormat="false" ht="15.75" hidden="false" customHeight="false" outlineLevel="0" collapsed="false"/>
    <row r="9071" customFormat="false" ht="15.75" hidden="false" customHeight="false" outlineLevel="0" collapsed="false"/>
    <row r="9072" customFormat="false" ht="15.75" hidden="false" customHeight="false" outlineLevel="0" collapsed="false"/>
    <row r="9073" customFormat="false" ht="15.75" hidden="false" customHeight="false" outlineLevel="0" collapsed="false"/>
    <row r="9074" customFormat="false" ht="15.75" hidden="false" customHeight="false" outlineLevel="0" collapsed="false"/>
    <row r="9075" customFormat="false" ht="15.75" hidden="false" customHeight="false" outlineLevel="0" collapsed="false"/>
    <row r="9076" customFormat="false" ht="15.75" hidden="false" customHeight="false" outlineLevel="0" collapsed="false"/>
    <row r="9077" customFormat="false" ht="15.75" hidden="false" customHeight="false" outlineLevel="0" collapsed="false"/>
    <row r="9078" customFormat="false" ht="15.75" hidden="false" customHeight="false" outlineLevel="0" collapsed="false"/>
    <row r="9079" customFormat="false" ht="15.75" hidden="false" customHeight="false" outlineLevel="0" collapsed="false"/>
    <row r="9080" customFormat="false" ht="15.75" hidden="false" customHeight="false" outlineLevel="0" collapsed="false"/>
    <row r="9081" customFormat="false" ht="15.75" hidden="false" customHeight="false" outlineLevel="0" collapsed="false"/>
    <row r="9082" customFormat="false" ht="15.75" hidden="false" customHeight="false" outlineLevel="0" collapsed="false"/>
    <row r="9083" customFormat="false" ht="15.75" hidden="false" customHeight="false" outlineLevel="0" collapsed="false"/>
    <row r="9084" customFormat="false" ht="15.75" hidden="false" customHeight="false" outlineLevel="0" collapsed="false"/>
    <row r="9085" customFormat="false" ht="15.75" hidden="false" customHeight="false" outlineLevel="0" collapsed="false"/>
    <row r="9086" customFormat="false" ht="15.75" hidden="false" customHeight="false" outlineLevel="0" collapsed="false"/>
    <row r="9087" customFormat="false" ht="15.75" hidden="false" customHeight="false" outlineLevel="0" collapsed="false"/>
    <row r="9088" customFormat="false" ht="15.75" hidden="false" customHeight="false" outlineLevel="0" collapsed="false"/>
    <row r="9089" customFormat="false" ht="15.75" hidden="false" customHeight="false" outlineLevel="0" collapsed="false"/>
    <row r="9090" customFormat="false" ht="15.75" hidden="false" customHeight="false" outlineLevel="0" collapsed="false"/>
    <row r="9091" customFormat="false" ht="15.75" hidden="false" customHeight="false" outlineLevel="0" collapsed="false"/>
    <row r="9092" customFormat="false" ht="15.75" hidden="false" customHeight="false" outlineLevel="0" collapsed="false"/>
    <row r="9093" customFormat="false" ht="15.75" hidden="false" customHeight="false" outlineLevel="0" collapsed="false"/>
    <row r="9094" customFormat="false" ht="15.75" hidden="false" customHeight="false" outlineLevel="0" collapsed="false"/>
    <row r="9095" customFormat="false" ht="15.75" hidden="false" customHeight="false" outlineLevel="0" collapsed="false"/>
    <row r="9096" customFormat="false" ht="15.75" hidden="false" customHeight="false" outlineLevel="0" collapsed="false"/>
    <row r="9097" customFormat="false" ht="15.75" hidden="false" customHeight="false" outlineLevel="0" collapsed="false"/>
    <row r="9098" customFormat="false" ht="15.75" hidden="false" customHeight="false" outlineLevel="0" collapsed="false"/>
    <row r="9099" customFormat="false" ht="15.75" hidden="false" customHeight="false" outlineLevel="0" collapsed="false"/>
    <row r="9100" customFormat="false" ht="15.75" hidden="false" customHeight="false" outlineLevel="0" collapsed="false"/>
    <row r="9101" customFormat="false" ht="15.75" hidden="false" customHeight="false" outlineLevel="0" collapsed="false"/>
    <row r="9102" customFormat="false" ht="15.75" hidden="false" customHeight="false" outlineLevel="0" collapsed="false"/>
    <row r="9103" customFormat="false" ht="15.75" hidden="false" customHeight="false" outlineLevel="0" collapsed="false"/>
    <row r="9104" customFormat="false" ht="15.75" hidden="false" customHeight="false" outlineLevel="0" collapsed="false"/>
    <row r="9105" customFormat="false" ht="15.75" hidden="false" customHeight="false" outlineLevel="0" collapsed="false"/>
    <row r="9106" customFormat="false" ht="15.75" hidden="false" customHeight="false" outlineLevel="0" collapsed="false"/>
    <row r="9107" customFormat="false" ht="15.75" hidden="false" customHeight="false" outlineLevel="0" collapsed="false"/>
    <row r="9108" customFormat="false" ht="15.75" hidden="false" customHeight="false" outlineLevel="0" collapsed="false"/>
    <row r="9109" customFormat="false" ht="15.75" hidden="false" customHeight="false" outlineLevel="0" collapsed="false"/>
    <row r="9110" customFormat="false" ht="15.75" hidden="false" customHeight="false" outlineLevel="0" collapsed="false"/>
    <row r="9111" customFormat="false" ht="15.75" hidden="false" customHeight="false" outlineLevel="0" collapsed="false"/>
    <row r="9112" customFormat="false" ht="15.75" hidden="false" customHeight="false" outlineLevel="0" collapsed="false"/>
    <row r="9113" customFormat="false" ht="15.75" hidden="false" customHeight="false" outlineLevel="0" collapsed="false"/>
    <row r="9114" customFormat="false" ht="15.75" hidden="false" customHeight="false" outlineLevel="0" collapsed="false"/>
    <row r="9115" customFormat="false" ht="15.75" hidden="false" customHeight="false" outlineLevel="0" collapsed="false"/>
    <row r="9116" customFormat="false" ht="15.75" hidden="false" customHeight="false" outlineLevel="0" collapsed="false"/>
    <row r="9117" customFormat="false" ht="15.75" hidden="false" customHeight="false" outlineLevel="0" collapsed="false"/>
    <row r="9118" customFormat="false" ht="15.75" hidden="false" customHeight="false" outlineLevel="0" collapsed="false"/>
    <row r="9119" customFormat="false" ht="15.75" hidden="false" customHeight="false" outlineLevel="0" collapsed="false"/>
    <row r="9120" customFormat="false" ht="15.75" hidden="false" customHeight="false" outlineLevel="0" collapsed="false"/>
    <row r="9121" customFormat="false" ht="15.75" hidden="false" customHeight="false" outlineLevel="0" collapsed="false"/>
    <row r="9122" customFormat="false" ht="15.75" hidden="false" customHeight="false" outlineLevel="0" collapsed="false"/>
    <row r="9123" customFormat="false" ht="15.75" hidden="false" customHeight="false" outlineLevel="0" collapsed="false"/>
    <row r="9124" customFormat="false" ht="15.75" hidden="false" customHeight="false" outlineLevel="0" collapsed="false"/>
    <row r="9125" customFormat="false" ht="15.75" hidden="false" customHeight="false" outlineLevel="0" collapsed="false"/>
    <row r="9126" customFormat="false" ht="15.75" hidden="false" customHeight="false" outlineLevel="0" collapsed="false"/>
    <row r="9127" customFormat="false" ht="15.75" hidden="false" customHeight="false" outlineLevel="0" collapsed="false"/>
    <row r="9128" customFormat="false" ht="15.75" hidden="false" customHeight="false" outlineLevel="0" collapsed="false"/>
    <row r="9129" customFormat="false" ht="15.75" hidden="false" customHeight="false" outlineLevel="0" collapsed="false"/>
    <row r="9130" customFormat="false" ht="15.75" hidden="false" customHeight="false" outlineLevel="0" collapsed="false"/>
    <row r="9131" customFormat="false" ht="15.75" hidden="false" customHeight="false" outlineLevel="0" collapsed="false"/>
    <row r="9132" customFormat="false" ht="15.75" hidden="false" customHeight="false" outlineLevel="0" collapsed="false"/>
    <row r="9133" customFormat="false" ht="15.75" hidden="false" customHeight="false" outlineLevel="0" collapsed="false"/>
    <row r="9134" customFormat="false" ht="15.75" hidden="false" customHeight="false" outlineLevel="0" collapsed="false"/>
    <row r="9135" customFormat="false" ht="15.75" hidden="false" customHeight="false" outlineLevel="0" collapsed="false"/>
    <row r="9136" customFormat="false" ht="15.75" hidden="false" customHeight="false" outlineLevel="0" collapsed="false"/>
    <row r="9137" customFormat="false" ht="15.75" hidden="false" customHeight="false" outlineLevel="0" collapsed="false"/>
    <row r="9138" customFormat="false" ht="15.75" hidden="false" customHeight="false" outlineLevel="0" collapsed="false"/>
    <row r="9139" customFormat="false" ht="15.75" hidden="false" customHeight="false" outlineLevel="0" collapsed="false"/>
    <row r="9140" customFormat="false" ht="15.75" hidden="false" customHeight="false" outlineLevel="0" collapsed="false"/>
    <row r="9141" customFormat="false" ht="15.75" hidden="false" customHeight="false" outlineLevel="0" collapsed="false"/>
    <row r="9142" customFormat="false" ht="15.75" hidden="false" customHeight="false" outlineLevel="0" collapsed="false"/>
    <row r="9143" customFormat="false" ht="15.75" hidden="false" customHeight="false" outlineLevel="0" collapsed="false"/>
    <row r="9144" customFormat="false" ht="15.75" hidden="false" customHeight="false" outlineLevel="0" collapsed="false"/>
    <row r="9145" customFormat="false" ht="15.75" hidden="false" customHeight="false" outlineLevel="0" collapsed="false"/>
    <row r="9146" customFormat="false" ht="15.75" hidden="false" customHeight="false" outlineLevel="0" collapsed="false"/>
    <row r="9147" customFormat="false" ht="15.75" hidden="false" customHeight="false" outlineLevel="0" collapsed="false"/>
    <row r="9148" customFormat="false" ht="15.75" hidden="false" customHeight="false" outlineLevel="0" collapsed="false"/>
    <row r="9149" customFormat="false" ht="15.75" hidden="false" customHeight="false" outlineLevel="0" collapsed="false"/>
    <row r="9150" customFormat="false" ht="15.75" hidden="false" customHeight="false" outlineLevel="0" collapsed="false"/>
    <row r="9151" customFormat="false" ht="15.75" hidden="false" customHeight="false" outlineLevel="0" collapsed="false"/>
    <row r="9152" customFormat="false" ht="15.75" hidden="false" customHeight="false" outlineLevel="0" collapsed="false"/>
    <row r="9153" customFormat="false" ht="15.75" hidden="false" customHeight="false" outlineLevel="0" collapsed="false"/>
    <row r="9154" customFormat="false" ht="15.75" hidden="false" customHeight="false" outlineLevel="0" collapsed="false"/>
    <row r="9155" customFormat="false" ht="15.75" hidden="false" customHeight="false" outlineLevel="0" collapsed="false"/>
    <row r="9156" customFormat="false" ht="15.75" hidden="false" customHeight="false" outlineLevel="0" collapsed="false"/>
    <row r="9157" customFormat="false" ht="15.75" hidden="false" customHeight="false" outlineLevel="0" collapsed="false"/>
    <row r="9158" customFormat="false" ht="15.75" hidden="false" customHeight="false" outlineLevel="0" collapsed="false"/>
    <row r="9159" customFormat="false" ht="15.75" hidden="false" customHeight="false" outlineLevel="0" collapsed="false"/>
    <row r="9160" customFormat="false" ht="15.75" hidden="false" customHeight="false" outlineLevel="0" collapsed="false"/>
    <row r="9161" customFormat="false" ht="15.75" hidden="false" customHeight="false" outlineLevel="0" collapsed="false"/>
    <row r="9162" customFormat="false" ht="15.75" hidden="false" customHeight="false" outlineLevel="0" collapsed="false"/>
    <row r="9163" customFormat="false" ht="15.75" hidden="false" customHeight="false" outlineLevel="0" collapsed="false"/>
    <row r="9164" customFormat="false" ht="15.75" hidden="false" customHeight="false" outlineLevel="0" collapsed="false"/>
    <row r="9165" customFormat="false" ht="15.75" hidden="false" customHeight="false" outlineLevel="0" collapsed="false"/>
    <row r="9166" customFormat="false" ht="15.75" hidden="false" customHeight="false" outlineLevel="0" collapsed="false"/>
    <row r="9167" customFormat="false" ht="15.75" hidden="false" customHeight="false" outlineLevel="0" collapsed="false"/>
    <row r="9168" customFormat="false" ht="15.75" hidden="false" customHeight="false" outlineLevel="0" collapsed="false"/>
    <row r="9169" customFormat="false" ht="15.75" hidden="false" customHeight="false" outlineLevel="0" collapsed="false"/>
    <row r="9170" customFormat="false" ht="15.75" hidden="false" customHeight="false" outlineLevel="0" collapsed="false"/>
    <row r="9171" customFormat="false" ht="15.75" hidden="false" customHeight="false" outlineLevel="0" collapsed="false"/>
    <row r="9172" customFormat="false" ht="15.75" hidden="false" customHeight="false" outlineLevel="0" collapsed="false"/>
    <row r="9173" customFormat="false" ht="15.75" hidden="false" customHeight="false" outlineLevel="0" collapsed="false"/>
    <row r="9174" customFormat="false" ht="15.75" hidden="false" customHeight="false" outlineLevel="0" collapsed="false"/>
    <row r="9175" customFormat="false" ht="15.75" hidden="false" customHeight="false" outlineLevel="0" collapsed="false"/>
    <row r="9176" customFormat="false" ht="15.75" hidden="false" customHeight="false" outlineLevel="0" collapsed="false"/>
    <row r="9177" customFormat="false" ht="15.75" hidden="false" customHeight="false" outlineLevel="0" collapsed="false"/>
    <row r="9178" customFormat="false" ht="15.75" hidden="false" customHeight="false" outlineLevel="0" collapsed="false"/>
    <row r="9179" customFormat="false" ht="15.75" hidden="false" customHeight="false" outlineLevel="0" collapsed="false"/>
    <row r="9180" customFormat="false" ht="15.75" hidden="false" customHeight="false" outlineLevel="0" collapsed="false"/>
    <row r="9181" customFormat="false" ht="15.75" hidden="false" customHeight="false" outlineLevel="0" collapsed="false"/>
    <row r="9182" customFormat="false" ht="15.75" hidden="false" customHeight="false" outlineLevel="0" collapsed="false"/>
    <row r="9183" customFormat="false" ht="15.75" hidden="false" customHeight="false" outlineLevel="0" collapsed="false"/>
    <row r="9184" customFormat="false" ht="15.75" hidden="false" customHeight="false" outlineLevel="0" collapsed="false"/>
    <row r="9185" customFormat="false" ht="15.75" hidden="false" customHeight="false" outlineLevel="0" collapsed="false"/>
    <row r="9186" customFormat="false" ht="15.75" hidden="false" customHeight="false" outlineLevel="0" collapsed="false"/>
    <row r="9187" customFormat="false" ht="15.75" hidden="false" customHeight="false" outlineLevel="0" collapsed="false"/>
    <row r="9188" customFormat="false" ht="15.75" hidden="false" customHeight="false" outlineLevel="0" collapsed="false"/>
    <row r="9189" customFormat="false" ht="15.75" hidden="false" customHeight="false" outlineLevel="0" collapsed="false"/>
    <row r="9190" customFormat="false" ht="15.75" hidden="false" customHeight="false" outlineLevel="0" collapsed="false"/>
    <row r="9191" customFormat="false" ht="15.75" hidden="false" customHeight="false" outlineLevel="0" collapsed="false"/>
    <row r="9192" customFormat="false" ht="15.75" hidden="false" customHeight="false" outlineLevel="0" collapsed="false"/>
    <row r="9193" customFormat="false" ht="15.75" hidden="false" customHeight="false" outlineLevel="0" collapsed="false"/>
    <row r="9194" customFormat="false" ht="15.75" hidden="false" customHeight="false" outlineLevel="0" collapsed="false"/>
    <row r="9195" customFormat="false" ht="15.75" hidden="false" customHeight="false" outlineLevel="0" collapsed="false"/>
    <row r="9196" customFormat="false" ht="15.75" hidden="false" customHeight="false" outlineLevel="0" collapsed="false"/>
    <row r="9197" customFormat="false" ht="15.75" hidden="false" customHeight="false" outlineLevel="0" collapsed="false"/>
    <row r="9198" customFormat="false" ht="15.75" hidden="false" customHeight="false" outlineLevel="0" collapsed="false"/>
    <row r="9199" customFormat="false" ht="15.75" hidden="false" customHeight="false" outlineLevel="0" collapsed="false"/>
    <row r="9200" customFormat="false" ht="15.75" hidden="false" customHeight="false" outlineLevel="0" collapsed="false"/>
    <row r="9201" customFormat="false" ht="15.75" hidden="false" customHeight="false" outlineLevel="0" collapsed="false"/>
    <row r="9202" customFormat="false" ht="15.75" hidden="false" customHeight="false" outlineLevel="0" collapsed="false"/>
    <row r="9203" customFormat="false" ht="15.75" hidden="false" customHeight="false" outlineLevel="0" collapsed="false"/>
    <row r="9204" customFormat="false" ht="15.75" hidden="false" customHeight="false" outlineLevel="0" collapsed="false"/>
    <row r="9205" customFormat="false" ht="15.75" hidden="false" customHeight="false" outlineLevel="0" collapsed="false"/>
    <row r="9206" customFormat="false" ht="15.75" hidden="false" customHeight="false" outlineLevel="0" collapsed="false"/>
    <row r="9207" customFormat="false" ht="15.75" hidden="false" customHeight="false" outlineLevel="0" collapsed="false"/>
    <row r="9208" customFormat="false" ht="15.75" hidden="false" customHeight="false" outlineLevel="0" collapsed="false"/>
    <row r="9209" customFormat="false" ht="15.75" hidden="false" customHeight="false" outlineLevel="0" collapsed="false"/>
    <row r="9210" customFormat="false" ht="15.75" hidden="false" customHeight="false" outlineLevel="0" collapsed="false"/>
    <row r="9211" customFormat="false" ht="15.75" hidden="false" customHeight="false" outlineLevel="0" collapsed="false"/>
    <row r="9212" customFormat="false" ht="15.75" hidden="false" customHeight="false" outlineLevel="0" collapsed="false"/>
    <row r="9213" customFormat="false" ht="15.75" hidden="false" customHeight="false" outlineLevel="0" collapsed="false"/>
    <row r="9214" customFormat="false" ht="15.75" hidden="false" customHeight="false" outlineLevel="0" collapsed="false"/>
    <row r="9215" customFormat="false" ht="15.75" hidden="false" customHeight="false" outlineLevel="0" collapsed="false"/>
    <row r="9216" customFormat="false" ht="15.75" hidden="false" customHeight="false" outlineLevel="0" collapsed="false"/>
    <row r="9217" customFormat="false" ht="15.75" hidden="false" customHeight="false" outlineLevel="0" collapsed="false"/>
    <row r="9218" customFormat="false" ht="15.75" hidden="false" customHeight="false" outlineLevel="0" collapsed="false"/>
    <row r="9219" customFormat="false" ht="15.75" hidden="false" customHeight="false" outlineLevel="0" collapsed="false"/>
    <row r="9220" customFormat="false" ht="15.75" hidden="false" customHeight="false" outlineLevel="0" collapsed="false"/>
    <row r="9221" customFormat="false" ht="15.75" hidden="false" customHeight="false" outlineLevel="0" collapsed="false"/>
    <row r="9222" customFormat="false" ht="15.75" hidden="false" customHeight="false" outlineLevel="0" collapsed="false"/>
    <row r="9223" customFormat="false" ht="15.75" hidden="false" customHeight="false" outlineLevel="0" collapsed="false"/>
    <row r="9224" customFormat="false" ht="15.75" hidden="false" customHeight="false" outlineLevel="0" collapsed="false"/>
    <row r="9225" customFormat="false" ht="15.75" hidden="false" customHeight="false" outlineLevel="0" collapsed="false"/>
    <row r="9226" customFormat="false" ht="15.75" hidden="false" customHeight="false" outlineLevel="0" collapsed="false"/>
    <row r="9227" customFormat="false" ht="15.75" hidden="false" customHeight="false" outlineLevel="0" collapsed="false"/>
    <row r="9228" customFormat="false" ht="15.75" hidden="false" customHeight="false" outlineLevel="0" collapsed="false"/>
    <row r="9229" customFormat="false" ht="15.75" hidden="false" customHeight="false" outlineLevel="0" collapsed="false"/>
    <row r="9230" customFormat="false" ht="15.75" hidden="false" customHeight="false" outlineLevel="0" collapsed="false"/>
    <row r="9231" customFormat="false" ht="15.75" hidden="false" customHeight="false" outlineLevel="0" collapsed="false"/>
    <row r="9232" customFormat="false" ht="15.75" hidden="false" customHeight="false" outlineLevel="0" collapsed="false"/>
    <row r="9233" customFormat="false" ht="15.75" hidden="false" customHeight="false" outlineLevel="0" collapsed="false"/>
    <row r="9234" customFormat="false" ht="15.75" hidden="false" customHeight="false" outlineLevel="0" collapsed="false"/>
    <row r="9235" customFormat="false" ht="15.75" hidden="false" customHeight="false" outlineLevel="0" collapsed="false"/>
    <row r="9236" customFormat="false" ht="15.75" hidden="false" customHeight="false" outlineLevel="0" collapsed="false"/>
    <row r="9237" customFormat="false" ht="15.75" hidden="false" customHeight="false" outlineLevel="0" collapsed="false"/>
    <row r="9238" customFormat="false" ht="15.75" hidden="false" customHeight="false" outlineLevel="0" collapsed="false"/>
    <row r="9239" customFormat="false" ht="15.75" hidden="false" customHeight="false" outlineLevel="0" collapsed="false"/>
    <row r="9240" customFormat="false" ht="15.75" hidden="false" customHeight="false" outlineLevel="0" collapsed="false"/>
    <row r="9241" customFormat="false" ht="15.75" hidden="false" customHeight="false" outlineLevel="0" collapsed="false"/>
    <row r="9242" customFormat="false" ht="15.75" hidden="false" customHeight="false" outlineLevel="0" collapsed="false"/>
    <row r="9243" customFormat="false" ht="15.75" hidden="false" customHeight="false" outlineLevel="0" collapsed="false"/>
    <row r="9244" customFormat="false" ht="15.75" hidden="false" customHeight="false" outlineLevel="0" collapsed="false"/>
    <row r="9245" customFormat="false" ht="15.75" hidden="false" customHeight="false" outlineLevel="0" collapsed="false"/>
    <row r="9246" customFormat="false" ht="15.75" hidden="false" customHeight="false" outlineLevel="0" collapsed="false"/>
    <row r="9247" customFormat="false" ht="15.75" hidden="false" customHeight="false" outlineLevel="0" collapsed="false"/>
    <row r="9248" customFormat="false" ht="15.75" hidden="false" customHeight="false" outlineLevel="0" collapsed="false"/>
    <row r="9249" customFormat="false" ht="15.75" hidden="false" customHeight="false" outlineLevel="0" collapsed="false"/>
    <row r="9250" customFormat="false" ht="15.75" hidden="false" customHeight="false" outlineLevel="0" collapsed="false"/>
    <row r="9251" customFormat="false" ht="15.75" hidden="false" customHeight="false" outlineLevel="0" collapsed="false"/>
    <row r="9252" customFormat="false" ht="15.75" hidden="false" customHeight="false" outlineLevel="0" collapsed="false"/>
    <row r="9253" customFormat="false" ht="15.75" hidden="false" customHeight="false" outlineLevel="0" collapsed="false"/>
    <row r="9254" customFormat="false" ht="15.75" hidden="false" customHeight="false" outlineLevel="0" collapsed="false"/>
    <row r="9255" customFormat="false" ht="15.75" hidden="false" customHeight="false" outlineLevel="0" collapsed="false"/>
    <row r="9256" customFormat="false" ht="15.75" hidden="false" customHeight="false" outlineLevel="0" collapsed="false"/>
    <row r="9257" customFormat="false" ht="15.75" hidden="false" customHeight="false" outlineLevel="0" collapsed="false"/>
    <row r="9258" customFormat="false" ht="15.75" hidden="false" customHeight="false" outlineLevel="0" collapsed="false"/>
    <row r="9259" customFormat="false" ht="15.75" hidden="false" customHeight="false" outlineLevel="0" collapsed="false"/>
    <row r="9260" customFormat="false" ht="15.75" hidden="false" customHeight="false" outlineLevel="0" collapsed="false"/>
    <row r="9261" customFormat="false" ht="15.75" hidden="false" customHeight="false" outlineLevel="0" collapsed="false"/>
    <row r="9262" customFormat="false" ht="15.75" hidden="false" customHeight="false" outlineLevel="0" collapsed="false"/>
    <row r="9263" customFormat="false" ht="15.75" hidden="false" customHeight="false" outlineLevel="0" collapsed="false"/>
    <row r="9264" customFormat="false" ht="15.75" hidden="false" customHeight="false" outlineLevel="0" collapsed="false"/>
    <row r="9265" customFormat="false" ht="15.75" hidden="false" customHeight="false" outlineLevel="0" collapsed="false"/>
    <row r="9266" customFormat="false" ht="15.75" hidden="false" customHeight="false" outlineLevel="0" collapsed="false"/>
    <row r="9267" customFormat="false" ht="15.75" hidden="false" customHeight="false" outlineLevel="0" collapsed="false"/>
    <row r="9268" customFormat="false" ht="15.75" hidden="false" customHeight="false" outlineLevel="0" collapsed="false"/>
    <row r="9269" customFormat="false" ht="15.75" hidden="false" customHeight="false" outlineLevel="0" collapsed="false"/>
    <row r="9270" customFormat="false" ht="15.75" hidden="false" customHeight="false" outlineLevel="0" collapsed="false"/>
    <row r="9271" customFormat="false" ht="15.75" hidden="false" customHeight="false" outlineLevel="0" collapsed="false"/>
    <row r="9272" customFormat="false" ht="15.75" hidden="false" customHeight="false" outlineLevel="0" collapsed="false"/>
    <row r="9273" customFormat="false" ht="15.75" hidden="false" customHeight="false" outlineLevel="0" collapsed="false"/>
    <row r="9274" customFormat="false" ht="15.75" hidden="false" customHeight="false" outlineLevel="0" collapsed="false"/>
    <row r="9275" customFormat="false" ht="15.75" hidden="false" customHeight="false" outlineLevel="0" collapsed="false"/>
    <row r="9276" customFormat="false" ht="15.75" hidden="false" customHeight="false" outlineLevel="0" collapsed="false"/>
    <row r="9277" customFormat="false" ht="15.75" hidden="false" customHeight="false" outlineLevel="0" collapsed="false"/>
    <row r="9278" customFormat="false" ht="15.75" hidden="false" customHeight="false" outlineLevel="0" collapsed="false"/>
    <row r="9279" customFormat="false" ht="15.75" hidden="false" customHeight="false" outlineLevel="0" collapsed="false"/>
    <row r="9280" customFormat="false" ht="15.75" hidden="false" customHeight="false" outlineLevel="0" collapsed="false"/>
    <row r="9281" customFormat="false" ht="15.75" hidden="false" customHeight="false" outlineLevel="0" collapsed="false"/>
    <row r="9282" customFormat="false" ht="15.75" hidden="false" customHeight="false" outlineLevel="0" collapsed="false"/>
    <row r="9283" customFormat="false" ht="15.75" hidden="false" customHeight="false" outlineLevel="0" collapsed="false"/>
    <row r="9284" customFormat="false" ht="15.75" hidden="false" customHeight="false" outlineLevel="0" collapsed="false"/>
    <row r="9285" customFormat="false" ht="15.75" hidden="false" customHeight="false" outlineLevel="0" collapsed="false"/>
    <row r="9286" customFormat="false" ht="15.75" hidden="false" customHeight="false" outlineLevel="0" collapsed="false"/>
    <row r="9287" customFormat="false" ht="15.75" hidden="false" customHeight="false" outlineLevel="0" collapsed="false"/>
    <row r="9288" customFormat="false" ht="15.75" hidden="false" customHeight="false" outlineLevel="0" collapsed="false"/>
    <row r="9289" customFormat="false" ht="15.75" hidden="false" customHeight="false" outlineLevel="0" collapsed="false"/>
    <row r="9290" customFormat="false" ht="15.75" hidden="false" customHeight="false" outlineLevel="0" collapsed="false"/>
    <row r="9291" customFormat="false" ht="15.75" hidden="false" customHeight="false" outlineLevel="0" collapsed="false"/>
    <row r="9292" customFormat="false" ht="15.75" hidden="false" customHeight="false" outlineLevel="0" collapsed="false"/>
    <row r="9293" customFormat="false" ht="15.75" hidden="false" customHeight="false" outlineLevel="0" collapsed="false"/>
    <row r="9294" customFormat="false" ht="15.75" hidden="false" customHeight="false" outlineLevel="0" collapsed="false"/>
    <row r="9295" customFormat="false" ht="15.75" hidden="false" customHeight="false" outlineLevel="0" collapsed="false"/>
    <row r="9296" customFormat="false" ht="15.75" hidden="false" customHeight="false" outlineLevel="0" collapsed="false"/>
    <row r="9297" customFormat="false" ht="15.75" hidden="false" customHeight="false" outlineLevel="0" collapsed="false"/>
    <row r="9298" customFormat="false" ht="15.75" hidden="false" customHeight="false" outlineLevel="0" collapsed="false"/>
    <row r="9299" customFormat="false" ht="15.75" hidden="false" customHeight="false" outlineLevel="0" collapsed="false"/>
    <row r="9300" customFormat="false" ht="15.75" hidden="false" customHeight="false" outlineLevel="0" collapsed="false"/>
    <row r="9301" customFormat="false" ht="15.75" hidden="false" customHeight="false" outlineLevel="0" collapsed="false"/>
    <row r="9302" customFormat="false" ht="15.75" hidden="false" customHeight="false" outlineLevel="0" collapsed="false"/>
    <row r="9303" customFormat="false" ht="15.75" hidden="false" customHeight="false" outlineLevel="0" collapsed="false"/>
    <row r="9304" customFormat="false" ht="15.75" hidden="false" customHeight="false" outlineLevel="0" collapsed="false"/>
    <row r="9305" customFormat="false" ht="15.75" hidden="false" customHeight="false" outlineLevel="0" collapsed="false"/>
    <row r="9306" customFormat="false" ht="15.75" hidden="false" customHeight="false" outlineLevel="0" collapsed="false"/>
    <row r="9307" customFormat="false" ht="15.75" hidden="false" customHeight="false" outlineLevel="0" collapsed="false"/>
    <row r="9308" customFormat="false" ht="15.75" hidden="false" customHeight="false" outlineLevel="0" collapsed="false"/>
    <row r="9309" customFormat="false" ht="15.75" hidden="false" customHeight="false" outlineLevel="0" collapsed="false"/>
    <row r="9310" customFormat="false" ht="15.75" hidden="false" customHeight="false" outlineLevel="0" collapsed="false"/>
    <row r="9311" customFormat="false" ht="15.75" hidden="false" customHeight="false" outlineLevel="0" collapsed="false"/>
    <row r="9312" customFormat="false" ht="15.75" hidden="false" customHeight="false" outlineLevel="0" collapsed="false"/>
    <row r="9313" customFormat="false" ht="15.75" hidden="false" customHeight="false" outlineLevel="0" collapsed="false"/>
    <row r="9314" customFormat="false" ht="15.75" hidden="false" customHeight="false" outlineLevel="0" collapsed="false"/>
    <row r="9315" customFormat="false" ht="15.75" hidden="false" customHeight="false" outlineLevel="0" collapsed="false"/>
    <row r="9316" customFormat="false" ht="15.75" hidden="false" customHeight="false" outlineLevel="0" collapsed="false"/>
    <row r="9317" customFormat="false" ht="15.75" hidden="false" customHeight="false" outlineLevel="0" collapsed="false"/>
    <row r="9318" customFormat="false" ht="15.75" hidden="false" customHeight="false" outlineLevel="0" collapsed="false"/>
    <row r="9319" customFormat="false" ht="15.75" hidden="false" customHeight="false" outlineLevel="0" collapsed="false"/>
    <row r="9320" customFormat="false" ht="15.75" hidden="false" customHeight="false" outlineLevel="0" collapsed="false"/>
    <row r="9321" customFormat="false" ht="15.75" hidden="false" customHeight="false" outlineLevel="0" collapsed="false"/>
    <row r="9322" customFormat="false" ht="15.75" hidden="false" customHeight="false" outlineLevel="0" collapsed="false"/>
    <row r="9323" customFormat="false" ht="15.75" hidden="false" customHeight="false" outlineLevel="0" collapsed="false"/>
    <row r="9324" customFormat="false" ht="15.75" hidden="false" customHeight="false" outlineLevel="0" collapsed="false"/>
    <row r="9325" customFormat="false" ht="15.75" hidden="false" customHeight="false" outlineLevel="0" collapsed="false"/>
    <row r="9326" customFormat="false" ht="15.75" hidden="false" customHeight="false" outlineLevel="0" collapsed="false"/>
    <row r="9327" customFormat="false" ht="15.75" hidden="false" customHeight="false" outlineLevel="0" collapsed="false"/>
    <row r="9328" customFormat="false" ht="15.75" hidden="false" customHeight="false" outlineLevel="0" collapsed="false"/>
    <row r="9329" customFormat="false" ht="15.75" hidden="false" customHeight="false" outlineLevel="0" collapsed="false"/>
    <row r="9330" customFormat="false" ht="15.75" hidden="false" customHeight="false" outlineLevel="0" collapsed="false"/>
    <row r="9331" customFormat="false" ht="15.75" hidden="false" customHeight="false" outlineLevel="0" collapsed="false"/>
    <row r="9332" customFormat="false" ht="15.75" hidden="false" customHeight="false" outlineLevel="0" collapsed="false"/>
    <row r="9333" customFormat="false" ht="15.75" hidden="false" customHeight="false" outlineLevel="0" collapsed="false"/>
    <row r="9334" customFormat="false" ht="15.75" hidden="false" customHeight="false" outlineLevel="0" collapsed="false"/>
    <row r="9335" customFormat="false" ht="15.75" hidden="false" customHeight="false" outlineLevel="0" collapsed="false"/>
    <row r="9336" customFormat="false" ht="15.75" hidden="false" customHeight="false" outlineLevel="0" collapsed="false"/>
    <row r="9337" customFormat="false" ht="15.75" hidden="false" customHeight="false" outlineLevel="0" collapsed="false"/>
    <row r="9338" customFormat="false" ht="15.75" hidden="false" customHeight="false" outlineLevel="0" collapsed="false"/>
    <row r="9339" customFormat="false" ht="15.75" hidden="false" customHeight="false" outlineLevel="0" collapsed="false"/>
    <row r="9340" customFormat="false" ht="15.75" hidden="false" customHeight="false" outlineLevel="0" collapsed="false"/>
    <row r="9341" customFormat="false" ht="15.75" hidden="false" customHeight="false" outlineLevel="0" collapsed="false"/>
    <row r="9342" customFormat="false" ht="15.75" hidden="false" customHeight="false" outlineLevel="0" collapsed="false"/>
    <row r="9343" customFormat="false" ht="15.75" hidden="false" customHeight="false" outlineLevel="0" collapsed="false"/>
    <row r="9344" customFormat="false" ht="15.75" hidden="false" customHeight="false" outlineLevel="0" collapsed="false"/>
    <row r="9345" customFormat="false" ht="15.75" hidden="false" customHeight="false" outlineLevel="0" collapsed="false"/>
    <row r="9346" customFormat="false" ht="15.75" hidden="false" customHeight="false" outlineLevel="0" collapsed="false"/>
    <row r="9347" customFormat="false" ht="15.75" hidden="false" customHeight="false" outlineLevel="0" collapsed="false"/>
    <row r="9348" customFormat="false" ht="15.75" hidden="false" customHeight="false" outlineLevel="0" collapsed="false"/>
    <row r="9349" customFormat="false" ht="15.75" hidden="false" customHeight="false" outlineLevel="0" collapsed="false"/>
    <row r="9350" customFormat="false" ht="15.75" hidden="false" customHeight="false" outlineLevel="0" collapsed="false"/>
    <row r="9351" customFormat="false" ht="15.75" hidden="false" customHeight="false" outlineLevel="0" collapsed="false"/>
    <row r="9352" customFormat="false" ht="15.75" hidden="false" customHeight="false" outlineLevel="0" collapsed="false"/>
    <row r="9353" customFormat="false" ht="15.75" hidden="false" customHeight="false" outlineLevel="0" collapsed="false"/>
    <row r="9354" customFormat="false" ht="15.75" hidden="false" customHeight="false" outlineLevel="0" collapsed="false"/>
    <row r="9355" customFormat="false" ht="15.75" hidden="false" customHeight="false" outlineLevel="0" collapsed="false"/>
    <row r="9356" customFormat="false" ht="15.75" hidden="false" customHeight="false" outlineLevel="0" collapsed="false"/>
    <row r="9357" customFormat="false" ht="15.75" hidden="false" customHeight="false" outlineLevel="0" collapsed="false"/>
    <row r="9358" customFormat="false" ht="15.75" hidden="false" customHeight="false" outlineLevel="0" collapsed="false"/>
    <row r="9359" customFormat="false" ht="15.75" hidden="false" customHeight="false" outlineLevel="0" collapsed="false"/>
    <row r="9360" customFormat="false" ht="15.75" hidden="false" customHeight="false" outlineLevel="0" collapsed="false"/>
    <row r="9361" customFormat="false" ht="15.75" hidden="false" customHeight="false" outlineLevel="0" collapsed="false"/>
    <row r="9362" customFormat="false" ht="15.75" hidden="false" customHeight="false" outlineLevel="0" collapsed="false"/>
    <row r="9363" customFormat="false" ht="15.75" hidden="false" customHeight="false" outlineLevel="0" collapsed="false"/>
    <row r="9364" customFormat="false" ht="15.75" hidden="false" customHeight="false" outlineLevel="0" collapsed="false"/>
    <row r="9365" customFormat="false" ht="15.75" hidden="false" customHeight="false" outlineLevel="0" collapsed="false"/>
    <row r="9366" customFormat="false" ht="15.75" hidden="false" customHeight="false" outlineLevel="0" collapsed="false"/>
    <row r="9367" customFormat="false" ht="15.75" hidden="false" customHeight="false" outlineLevel="0" collapsed="false"/>
    <row r="9368" customFormat="false" ht="15.75" hidden="false" customHeight="false" outlineLevel="0" collapsed="false"/>
    <row r="9369" customFormat="false" ht="15.75" hidden="false" customHeight="false" outlineLevel="0" collapsed="false"/>
    <row r="9370" customFormat="false" ht="15.75" hidden="false" customHeight="false" outlineLevel="0" collapsed="false"/>
    <row r="9371" customFormat="false" ht="15.75" hidden="false" customHeight="false" outlineLevel="0" collapsed="false"/>
    <row r="9372" customFormat="false" ht="15.75" hidden="false" customHeight="false" outlineLevel="0" collapsed="false"/>
    <row r="9373" customFormat="false" ht="15.75" hidden="false" customHeight="false" outlineLevel="0" collapsed="false"/>
    <row r="9374" customFormat="false" ht="15.75" hidden="false" customHeight="false" outlineLevel="0" collapsed="false"/>
    <row r="9375" customFormat="false" ht="15.75" hidden="false" customHeight="false" outlineLevel="0" collapsed="false"/>
    <row r="9376" customFormat="false" ht="15.75" hidden="false" customHeight="false" outlineLevel="0" collapsed="false"/>
    <row r="9377" customFormat="false" ht="15.75" hidden="false" customHeight="false" outlineLevel="0" collapsed="false"/>
    <row r="9378" customFormat="false" ht="15.75" hidden="false" customHeight="false" outlineLevel="0" collapsed="false"/>
    <row r="9379" customFormat="false" ht="15.75" hidden="false" customHeight="false" outlineLevel="0" collapsed="false"/>
    <row r="9380" customFormat="false" ht="15.75" hidden="false" customHeight="false" outlineLevel="0" collapsed="false"/>
    <row r="9381" customFormat="false" ht="15.75" hidden="false" customHeight="false" outlineLevel="0" collapsed="false"/>
    <row r="9382" customFormat="false" ht="15.75" hidden="false" customHeight="false" outlineLevel="0" collapsed="false"/>
    <row r="9383" customFormat="false" ht="15.75" hidden="false" customHeight="false" outlineLevel="0" collapsed="false"/>
    <row r="9384" customFormat="false" ht="15.75" hidden="false" customHeight="false" outlineLevel="0" collapsed="false"/>
    <row r="9385" customFormat="false" ht="15.75" hidden="false" customHeight="false" outlineLevel="0" collapsed="false"/>
    <row r="9386" customFormat="false" ht="15.75" hidden="false" customHeight="false" outlineLevel="0" collapsed="false"/>
    <row r="9387" customFormat="false" ht="15.75" hidden="false" customHeight="false" outlineLevel="0" collapsed="false"/>
    <row r="9388" customFormat="false" ht="15.75" hidden="false" customHeight="false" outlineLevel="0" collapsed="false"/>
    <row r="9389" customFormat="false" ht="15.75" hidden="false" customHeight="false" outlineLevel="0" collapsed="false"/>
    <row r="9390" customFormat="false" ht="15.75" hidden="false" customHeight="false" outlineLevel="0" collapsed="false"/>
    <row r="9391" customFormat="false" ht="15.75" hidden="false" customHeight="false" outlineLevel="0" collapsed="false"/>
    <row r="9392" customFormat="false" ht="15.75" hidden="false" customHeight="false" outlineLevel="0" collapsed="false"/>
    <row r="9393" customFormat="false" ht="15.75" hidden="false" customHeight="false" outlineLevel="0" collapsed="false"/>
    <row r="9394" customFormat="false" ht="15.75" hidden="false" customHeight="false" outlineLevel="0" collapsed="false"/>
    <row r="9395" customFormat="false" ht="15.75" hidden="false" customHeight="false" outlineLevel="0" collapsed="false"/>
    <row r="9396" customFormat="false" ht="15.75" hidden="false" customHeight="false" outlineLevel="0" collapsed="false"/>
    <row r="9397" customFormat="false" ht="15.75" hidden="false" customHeight="false" outlineLevel="0" collapsed="false"/>
    <row r="9398" customFormat="false" ht="15.75" hidden="false" customHeight="false" outlineLevel="0" collapsed="false"/>
    <row r="9399" customFormat="false" ht="15.75" hidden="false" customHeight="false" outlineLevel="0" collapsed="false"/>
    <row r="9400" customFormat="false" ht="15.75" hidden="false" customHeight="false" outlineLevel="0" collapsed="false"/>
    <row r="9401" customFormat="false" ht="15.75" hidden="false" customHeight="false" outlineLevel="0" collapsed="false"/>
    <row r="9402" customFormat="false" ht="15.75" hidden="false" customHeight="false" outlineLevel="0" collapsed="false"/>
    <row r="9403" customFormat="false" ht="15.75" hidden="false" customHeight="false" outlineLevel="0" collapsed="false"/>
    <row r="9404" customFormat="false" ht="15.75" hidden="false" customHeight="false" outlineLevel="0" collapsed="false"/>
    <row r="9405" customFormat="false" ht="15.75" hidden="false" customHeight="false" outlineLevel="0" collapsed="false"/>
    <row r="9406" customFormat="false" ht="15.75" hidden="false" customHeight="false" outlineLevel="0" collapsed="false"/>
    <row r="9407" customFormat="false" ht="15.75" hidden="false" customHeight="false" outlineLevel="0" collapsed="false"/>
    <row r="9408" customFormat="false" ht="15.75" hidden="false" customHeight="false" outlineLevel="0" collapsed="false"/>
    <row r="9409" customFormat="false" ht="15.75" hidden="false" customHeight="false" outlineLevel="0" collapsed="false"/>
    <row r="9410" customFormat="false" ht="15.75" hidden="false" customHeight="false" outlineLevel="0" collapsed="false"/>
    <row r="9411" customFormat="false" ht="15.75" hidden="false" customHeight="false" outlineLevel="0" collapsed="false"/>
    <row r="9412" customFormat="false" ht="15.75" hidden="false" customHeight="false" outlineLevel="0" collapsed="false"/>
    <row r="9413" customFormat="false" ht="15.75" hidden="false" customHeight="false" outlineLevel="0" collapsed="false"/>
    <row r="9414" customFormat="false" ht="15.75" hidden="false" customHeight="false" outlineLevel="0" collapsed="false"/>
    <row r="9415" customFormat="false" ht="15.75" hidden="false" customHeight="false" outlineLevel="0" collapsed="false"/>
    <row r="9416" customFormat="false" ht="15.75" hidden="false" customHeight="false" outlineLevel="0" collapsed="false"/>
    <row r="9417" customFormat="false" ht="15.75" hidden="false" customHeight="false" outlineLevel="0" collapsed="false"/>
    <row r="9418" customFormat="false" ht="15.75" hidden="false" customHeight="false" outlineLevel="0" collapsed="false"/>
    <row r="9419" customFormat="false" ht="15.75" hidden="false" customHeight="false" outlineLevel="0" collapsed="false"/>
    <row r="9420" customFormat="false" ht="15.75" hidden="false" customHeight="false" outlineLevel="0" collapsed="false"/>
    <row r="9421" customFormat="false" ht="15.75" hidden="false" customHeight="false" outlineLevel="0" collapsed="false"/>
    <row r="9422" customFormat="false" ht="15.75" hidden="false" customHeight="false" outlineLevel="0" collapsed="false"/>
    <row r="9423" customFormat="false" ht="15.75" hidden="false" customHeight="false" outlineLevel="0" collapsed="false"/>
    <row r="9424" customFormat="false" ht="15.75" hidden="false" customHeight="false" outlineLevel="0" collapsed="false"/>
    <row r="9425" customFormat="false" ht="15.75" hidden="false" customHeight="false" outlineLevel="0" collapsed="false"/>
    <row r="9426" customFormat="false" ht="15.75" hidden="false" customHeight="false" outlineLevel="0" collapsed="false"/>
    <row r="9427" customFormat="false" ht="15.75" hidden="false" customHeight="false" outlineLevel="0" collapsed="false"/>
    <row r="9428" customFormat="false" ht="15.75" hidden="false" customHeight="false" outlineLevel="0" collapsed="false"/>
    <row r="9429" customFormat="false" ht="15.75" hidden="false" customHeight="false" outlineLevel="0" collapsed="false"/>
    <row r="9430" customFormat="false" ht="15.75" hidden="false" customHeight="false" outlineLevel="0" collapsed="false"/>
    <row r="9431" customFormat="false" ht="15.75" hidden="false" customHeight="false" outlineLevel="0" collapsed="false"/>
    <row r="9432" customFormat="false" ht="15.75" hidden="false" customHeight="false" outlineLevel="0" collapsed="false"/>
    <row r="9433" customFormat="false" ht="15.75" hidden="false" customHeight="false" outlineLevel="0" collapsed="false"/>
    <row r="9434" customFormat="false" ht="15.75" hidden="false" customHeight="false" outlineLevel="0" collapsed="false"/>
    <row r="9435" customFormat="false" ht="15.75" hidden="false" customHeight="false" outlineLevel="0" collapsed="false"/>
    <row r="9436" customFormat="false" ht="15.75" hidden="false" customHeight="false" outlineLevel="0" collapsed="false"/>
    <row r="9437" customFormat="false" ht="15.75" hidden="false" customHeight="false" outlineLevel="0" collapsed="false"/>
    <row r="9438" customFormat="false" ht="15.75" hidden="false" customHeight="false" outlineLevel="0" collapsed="false"/>
    <row r="9439" customFormat="false" ht="15.75" hidden="false" customHeight="false" outlineLevel="0" collapsed="false"/>
    <row r="9440" customFormat="false" ht="15.75" hidden="false" customHeight="false" outlineLevel="0" collapsed="false"/>
    <row r="9441" customFormat="false" ht="15.75" hidden="false" customHeight="false" outlineLevel="0" collapsed="false"/>
    <row r="9442" customFormat="false" ht="15.75" hidden="false" customHeight="false" outlineLevel="0" collapsed="false"/>
    <row r="9443" customFormat="false" ht="15.75" hidden="false" customHeight="false" outlineLevel="0" collapsed="false"/>
    <row r="9444" customFormat="false" ht="15.75" hidden="false" customHeight="false" outlineLevel="0" collapsed="false"/>
    <row r="9445" customFormat="false" ht="15.75" hidden="false" customHeight="false" outlineLevel="0" collapsed="false"/>
    <row r="9446" customFormat="false" ht="15.75" hidden="false" customHeight="false" outlineLevel="0" collapsed="false"/>
    <row r="9447" customFormat="false" ht="15.75" hidden="false" customHeight="false" outlineLevel="0" collapsed="false"/>
    <row r="9448" customFormat="false" ht="15.75" hidden="false" customHeight="false" outlineLevel="0" collapsed="false"/>
    <row r="9449" customFormat="false" ht="15.75" hidden="false" customHeight="false" outlineLevel="0" collapsed="false"/>
    <row r="9450" customFormat="false" ht="15.75" hidden="false" customHeight="false" outlineLevel="0" collapsed="false"/>
    <row r="9451" customFormat="false" ht="15.75" hidden="false" customHeight="false" outlineLevel="0" collapsed="false"/>
    <row r="9452" customFormat="false" ht="15.75" hidden="false" customHeight="false" outlineLevel="0" collapsed="false"/>
    <row r="9453" customFormat="false" ht="15.75" hidden="false" customHeight="false" outlineLevel="0" collapsed="false"/>
    <row r="9454" customFormat="false" ht="15.75" hidden="false" customHeight="false" outlineLevel="0" collapsed="false"/>
    <row r="9455" customFormat="false" ht="15.75" hidden="false" customHeight="false" outlineLevel="0" collapsed="false"/>
    <row r="9456" customFormat="false" ht="15.75" hidden="false" customHeight="false" outlineLevel="0" collapsed="false"/>
    <row r="9457" customFormat="false" ht="15.75" hidden="false" customHeight="false" outlineLevel="0" collapsed="false"/>
    <row r="9458" customFormat="false" ht="15.75" hidden="false" customHeight="false" outlineLevel="0" collapsed="false"/>
    <row r="9459" customFormat="false" ht="15.75" hidden="false" customHeight="false" outlineLevel="0" collapsed="false"/>
    <row r="9460" customFormat="false" ht="15.75" hidden="false" customHeight="false" outlineLevel="0" collapsed="false"/>
    <row r="9461" customFormat="false" ht="15.75" hidden="false" customHeight="false" outlineLevel="0" collapsed="false"/>
    <row r="9462" customFormat="false" ht="15.75" hidden="false" customHeight="false" outlineLevel="0" collapsed="false"/>
    <row r="9463" customFormat="false" ht="15.75" hidden="false" customHeight="false" outlineLevel="0" collapsed="false"/>
    <row r="9464" customFormat="false" ht="15.75" hidden="false" customHeight="false" outlineLevel="0" collapsed="false"/>
    <row r="9465" customFormat="false" ht="15.75" hidden="false" customHeight="false" outlineLevel="0" collapsed="false"/>
    <row r="9466" customFormat="false" ht="15.75" hidden="false" customHeight="false" outlineLevel="0" collapsed="false"/>
    <row r="9467" customFormat="false" ht="15.75" hidden="false" customHeight="false" outlineLevel="0" collapsed="false"/>
    <row r="9468" customFormat="false" ht="15.75" hidden="false" customHeight="false" outlineLevel="0" collapsed="false"/>
    <row r="9469" customFormat="false" ht="15.75" hidden="false" customHeight="false" outlineLevel="0" collapsed="false"/>
    <row r="9470" customFormat="false" ht="15.75" hidden="false" customHeight="false" outlineLevel="0" collapsed="false"/>
    <row r="9471" customFormat="false" ht="15.75" hidden="false" customHeight="false" outlineLevel="0" collapsed="false"/>
    <row r="9472" customFormat="false" ht="15.75" hidden="false" customHeight="false" outlineLevel="0" collapsed="false"/>
    <row r="9473" customFormat="false" ht="15.75" hidden="false" customHeight="false" outlineLevel="0" collapsed="false"/>
    <row r="9474" customFormat="false" ht="15.75" hidden="false" customHeight="false" outlineLevel="0" collapsed="false"/>
    <row r="9475" customFormat="false" ht="15.75" hidden="false" customHeight="false" outlineLevel="0" collapsed="false"/>
    <row r="9476" customFormat="false" ht="15.75" hidden="false" customHeight="false" outlineLevel="0" collapsed="false"/>
    <row r="9477" customFormat="false" ht="15.75" hidden="false" customHeight="false" outlineLevel="0" collapsed="false"/>
    <row r="9478" customFormat="false" ht="15.75" hidden="false" customHeight="false" outlineLevel="0" collapsed="false"/>
    <row r="9479" customFormat="false" ht="15.75" hidden="false" customHeight="false" outlineLevel="0" collapsed="false"/>
    <row r="9480" customFormat="false" ht="15.75" hidden="false" customHeight="false" outlineLevel="0" collapsed="false"/>
    <row r="9481" customFormat="false" ht="15.75" hidden="false" customHeight="false" outlineLevel="0" collapsed="false"/>
    <row r="9482" customFormat="false" ht="15.75" hidden="false" customHeight="false" outlineLevel="0" collapsed="false"/>
    <row r="9483" customFormat="false" ht="15.75" hidden="false" customHeight="false" outlineLevel="0" collapsed="false"/>
    <row r="9484" customFormat="false" ht="15.75" hidden="false" customHeight="false" outlineLevel="0" collapsed="false"/>
    <row r="9485" customFormat="false" ht="15.75" hidden="false" customHeight="false" outlineLevel="0" collapsed="false"/>
    <row r="9486" customFormat="false" ht="15.75" hidden="false" customHeight="false" outlineLevel="0" collapsed="false"/>
    <row r="9487" customFormat="false" ht="15.75" hidden="false" customHeight="false" outlineLevel="0" collapsed="false"/>
    <row r="9488" customFormat="false" ht="15.75" hidden="false" customHeight="false" outlineLevel="0" collapsed="false"/>
    <row r="9489" customFormat="false" ht="15.75" hidden="false" customHeight="false" outlineLevel="0" collapsed="false"/>
    <row r="9490" customFormat="false" ht="15.75" hidden="false" customHeight="false" outlineLevel="0" collapsed="false"/>
    <row r="9491" customFormat="false" ht="15.75" hidden="false" customHeight="false" outlineLevel="0" collapsed="false"/>
    <row r="9492" customFormat="false" ht="15.75" hidden="false" customHeight="false" outlineLevel="0" collapsed="false"/>
    <row r="9493" customFormat="false" ht="15.75" hidden="false" customHeight="false" outlineLevel="0" collapsed="false"/>
    <row r="9494" customFormat="false" ht="15.75" hidden="false" customHeight="false" outlineLevel="0" collapsed="false"/>
    <row r="9495" customFormat="false" ht="15.75" hidden="false" customHeight="false" outlineLevel="0" collapsed="false"/>
    <row r="9496" customFormat="false" ht="15.75" hidden="false" customHeight="false" outlineLevel="0" collapsed="false"/>
    <row r="9497" customFormat="false" ht="15.75" hidden="false" customHeight="false" outlineLevel="0" collapsed="false"/>
    <row r="9498" customFormat="false" ht="15.75" hidden="false" customHeight="false" outlineLevel="0" collapsed="false"/>
    <row r="9499" customFormat="false" ht="15.75" hidden="false" customHeight="false" outlineLevel="0" collapsed="false"/>
    <row r="9500" customFormat="false" ht="15.75" hidden="false" customHeight="false" outlineLevel="0" collapsed="false"/>
    <row r="9501" customFormat="false" ht="15.75" hidden="false" customHeight="false" outlineLevel="0" collapsed="false"/>
    <row r="9502" customFormat="false" ht="15.75" hidden="false" customHeight="false" outlineLevel="0" collapsed="false"/>
    <row r="9503" customFormat="false" ht="15.75" hidden="false" customHeight="false" outlineLevel="0" collapsed="false"/>
    <row r="9504" customFormat="false" ht="15.75" hidden="false" customHeight="false" outlineLevel="0" collapsed="false"/>
    <row r="9505" customFormat="false" ht="15.75" hidden="false" customHeight="false" outlineLevel="0" collapsed="false"/>
    <row r="9506" customFormat="false" ht="15.75" hidden="false" customHeight="false" outlineLevel="0" collapsed="false"/>
    <row r="9507" customFormat="false" ht="15.75" hidden="false" customHeight="false" outlineLevel="0" collapsed="false"/>
    <row r="9508" customFormat="false" ht="15.75" hidden="false" customHeight="false" outlineLevel="0" collapsed="false"/>
    <row r="9509" customFormat="false" ht="15.75" hidden="false" customHeight="false" outlineLevel="0" collapsed="false"/>
    <row r="9510" customFormat="false" ht="15.75" hidden="false" customHeight="false" outlineLevel="0" collapsed="false"/>
    <row r="9511" customFormat="false" ht="15.75" hidden="false" customHeight="false" outlineLevel="0" collapsed="false"/>
    <row r="9512" customFormat="false" ht="15.75" hidden="false" customHeight="false" outlineLevel="0" collapsed="false"/>
    <row r="9513" customFormat="false" ht="15.75" hidden="false" customHeight="false" outlineLevel="0" collapsed="false"/>
    <row r="9514" customFormat="false" ht="15.75" hidden="false" customHeight="false" outlineLevel="0" collapsed="false"/>
    <row r="9515" customFormat="false" ht="15.75" hidden="false" customHeight="false" outlineLevel="0" collapsed="false"/>
    <row r="9516" customFormat="false" ht="15.75" hidden="false" customHeight="false" outlineLevel="0" collapsed="false"/>
    <row r="9517" customFormat="false" ht="15.75" hidden="false" customHeight="false" outlineLevel="0" collapsed="false"/>
    <row r="9518" customFormat="false" ht="15.75" hidden="false" customHeight="false" outlineLevel="0" collapsed="false"/>
    <row r="9519" customFormat="false" ht="15.75" hidden="false" customHeight="false" outlineLevel="0" collapsed="false"/>
    <row r="9520" customFormat="false" ht="15.75" hidden="false" customHeight="false" outlineLevel="0" collapsed="false"/>
    <row r="9521" customFormat="false" ht="15.75" hidden="false" customHeight="false" outlineLevel="0" collapsed="false"/>
    <row r="9522" customFormat="false" ht="15.75" hidden="false" customHeight="false" outlineLevel="0" collapsed="false"/>
    <row r="9523" customFormat="false" ht="15.75" hidden="false" customHeight="false" outlineLevel="0" collapsed="false"/>
    <row r="9524" customFormat="false" ht="15.75" hidden="false" customHeight="false" outlineLevel="0" collapsed="false"/>
    <row r="9525" customFormat="false" ht="15.75" hidden="false" customHeight="false" outlineLevel="0" collapsed="false"/>
    <row r="9526" customFormat="false" ht="15.75" hidden="false" customHeight="false" outlineLevel="0" collapsed="false"/>
    <row r="9527" customFormat="false" ht="15.75" hidden="false" customHeight="false" outlineLevel="0" collapsed="false"/>
    <row r="9528" customFormat="false" ht="15.75" hidden="false" customHeight="false" outlineLevel="0" collapsed="false"/>
    <row r="9529" customFormat="false" ht="15.75" hidden="false" customHeight="false" outlineLevel="0" collapsed="false"/>
    <row r="9530" customFormat="false" ht="15.75" hidden="false" customHeight="false" outlineLevel="0" collapsed="false"/>
    <row r="9531" customFormat="false" ht="15.75" hidden="false" customHeight="false" outlineLevel="0" collapsed="false"/>
    <row r="9532" customFormat="false" ht="15.75" hidden="false" customHeight="false" outlineLevel="0" collapsed="false"/>
    <row r="9533" customFormat="false" ht="15.75" hidden="false" customHeight="false" outlineLevel="0" collapsed="false"/>
    <row r="9534" customFormat="false" ht="15.75" hidden="false" customHeight="false" outlineLevel="0" collapsed="false"/>
    <row r="9535" customFormat="false" ht="15.75" hidden="false" customHeight="false" outlineLevel="0" collapsed="false"/>
    <row r="9536" customFormat="false" ht="15.75" hidden="false" customHeight="false" outlineLevel="0" collapsed="false"/>
    <row r="9537" customFormat="false" ht="15.75" hidden="false" customHeight="false" outlineLevel="0" collapsed="false"/>
    <row r="9538" customFormat="false" ht="15.75" hidden="false" customHeight="false" outlineLevel="0" collapsed="false"/>
    <row r="9539" customFormat="false" ht="15.75" hidden="false" customHeight="false" outlineLevel="0" collapsed="false"/>
    <row r="9540" customFormat="false" ht="15.75" hidden="false" customHeight="false" outlineLevel="0" collapsed="false"/>
    <row r="9541" customFormat="false" ht="15.75" hidden="false" customHeight="false" outlineLevel="0" collapsed="false"/>
    <row r="9542" customFormat="false" ht="15.75" hidden="false" customHeight="false" outlineLevel="0" collapsed="false"/>
    <row r="9543" customFormat="false" ht="15.75" hidden="false" customHeight="false" outlineLevel="0" collapsed="false"/>
    <row r="9544" customFormat="false" ht="15.75" hidden="false" customHeight="false" outlineLevel="0" collapsed="false"/>
    <row r="9545" customFormat="false" ht="15.75" hidden="false" customHeight="false" outlineLevel="0" collapsed="false"/>
    <row r="9546" customFormat="false" ht="15.75" hidden="false" customHeight="false" outlineLevel="0" collapsed="false"/>
    <row r="9547" customFormat="false" ht="15.75" hidden="false" customHeight="false" outlineLevel="0" collapsed="false"/>
    <row r="9548" customFormat="false" ht="15.75" hidden="false" customHeight="false" outlineLevel="0" collapsed="false"/>
    <row r="9549" customFormat="false" ht="15.75" hidden="false" customHeight="false" outlineLevel="0" collapsed="false"/>
    <row r="9550" customFormat="false" ht="15.75" hidden="false" customHeight="false" outlineLevel="0" collapsed="false"/>
    <row r="9551" customFormat="false" ht="15.75" hidden="false" customHeight="false" outlineLevel="0" collapsed="false"/>
    <row r="9552" customFormat="false" ht="15.75" hidden="false" customHeight="false" outlineLevel="0" collapsed="false"/>
    <row r="9553" customFormat="false" ht="15.75" hidden="false" customHeight="false" outlineLevel="0" collapsed="false"/>
    <row r="9554" customFormat="false" ht="15.75" hidden="false" customHeight="false" outlineLevel="0" collapsed="false"/>
    <row r="9555" customFormat="false" ht="15.75" hidden="false" customHeight="false" outlineLevel="0" collapsed="false"/>
    <row r="9556" customFormat="false" ht="15.75" hidden="false" customHeight="false" outlineLevel="0" collapsed="false"/>
    <row r="9557" customFormat="false" ht="15.75" hidden="false" customHeight="false" outlineLevel="0" collapsed="false"/>
    <row r="9558" customFormat="false" ht="15.75" hidden="false" customHeight="false" outlineLevel="0" collapsed="false"/>
    <row r="9559" customFormat="false" ht="15.75" hidden="false" customHeight="false" outlineLevel="0" collapsed="false"/>
    <row r="9560" customFormat="false" ht="15.75" hidden="false" customHeight="false" outlineLevel="0" collapsed="false"/>
    <row r="9561" customFormat="false" ht="15.75" hidden="false" customHeight="false" outlineLevel="0" collapsed="false"/>
    <row r="9562" customFormat="false" ht="15.75" hidden="false" customHeight="false" outlineLevel="0" collapsed="false"/>
    <row r="9563" customFormat="false" ht="15.75" hidden="false" customHeight="false" outlineLevel="0" collapsed="false"/>
    <row r="9564" customFormat="false" ht="15.75" hidden="false" customHeight="false" outlineLevel="0" collapsed="false"/>
    <row r="9565" customFormat="false" ht="15.75" hidden="false" customHeight="false" outlineLevel="0" collapsed="false"/>
    <row r="9566" customFormat="false" ht="15.75" hidden="false" customHeight="false" outlineLevel="0" collapsed="false"/>
    <row r="9567" customFormat="false" ht="15.75" hidden="false" customHeight="false" outlineLevel="0" collapsed="false"/>
    <row r="9568" customFormat="false" ht="15.75" hidden="false" customHeight="false" outlineLevel="0" collapsed="false"/>
    <row r="9569" customFormat="false" ht="15.75" hidden="false" customHeight="false" outlineLevel="0" collapsed="false"/>
    <row r="9570" customFormat="false" ht="15.75" hidden="false" customHeight="false" outlineLevel="0" collapsed="false"/>
    <row r="9571" customFormat="false" ht="15.75" hidden="false" customHeight="false" outlineLevel="0" collapsed="false"/>
    <row r="9572" customFormat="false" ht="15.75" hidden="false" customHeight="false" outlineLevel="0" collapsed="false"/>
    <row r="9573" customFormat="false" ht="15.75" hidden="false" customHeight="false" outlineLevel="0" collapsed="false"/>
    <row r="9574" customFormat="false" ht="15.75" hidden="false" customHeight="false" outlineLevel="0" collapsed="false"/>
    <row r="9575" customFormat="false" ht="15.75" hidden="false" customHeight="false" outlineLevel="0" collapsed="false"/>
    <row r="9576" customFormat="false" ht="15.75" hidden="false" customHeight="false" outlineLevel="0" collapsed="false"/>
    <row r="9577" customFormat="false" ht="15.75" hidden="false" customHeight="false" outlineLevel="0" collapsed="false"/>
    <row r="9578" customFormat="false" ht="15.75" hidden="false" customHeight="false" outlineLevel="0" collapsed="false"/>
    <row r="9579" customFormat="false" ht="15.75" hidden="false" customHeight="false" outlineLevel="0" collapsed="false"/>
    <row r="9580" customFormat="false" ht="15.75" hidden="false" customHeight="false" outlineLevel="0" collapsed="false"/>
    <row r="9581" customFormat="false" ht="15.75" hidden="false" customHeight="false" outlineLevel="0" collapsed="false"/>
    <row r="9582" customFormat="false" ht="15.75" hidden="false" customHeight="false" outlineLevel="0" collapsed="false"/>
    <row r="9583" customFormat="false" ht="15.75" hidden="false" customHeight="false" outlineLevel="0" collapsed="false"/>
    <row r="9584" customFormat="false" ht="15.75" hidden="false" customHeight="false" outlineLevel="0" collapsed="false"/>
    <row r="9585" customFormat="false" ht="15.75" hidden="false" customHeight="false" outlineLevel="0" collapsed="false"/>
    <row r="9586" customFormat="false" ht="15.75" hidden="false" customHeight="false" outlineLevel="0" collapsed="false"/>
    <row r="9587" customFormat="false" ht="15.75" hidden="false" customHeight="false" outlineLevel="0" collapsed="false"/>
    <row r="9588" customFormat="false" ht="15.75" hidden="false" customHeight="false" outlineLevel="0" collapsed="false"/>
    <row r="9589" customFormat="false" ht="15.75" hidden="false" customHeight="false" outlineLevel="0" collapsed="false"/>
    <row r="9590" customFormat="false" ht="15.75" hidden="false" customHeight="false" outlineLevel="0" collapsed="false"/>
    <row r="9591" customFormat="false" ht="15.75" hidden="false" customHeight="false" outlineLevel="0" collapsed="false"/>
    <row r="9592" customFormat="false" ht="15.75" hidden="false" customHeight="false" outlineLevel="0" collapsed="false"/>
    <row r="9593" customFormat="false" ht="15.75" hidden="false" customHeight="false" outlineLevel="0" collapsed="false"/>
    <row r="9594" customFormat="false" ht="15.75" hidden="false" customHeight="false" outlineLevel="0" collapsed="false"/>
    <row r="9595" customFormat="false" ht="15.75" hidden="false" customHeight="false" outlineLevel="0" collapsed="false"/>
    <row r="9596" customFormat="false" ht="15.75" hidden="false" customHeight="false" outlineLevel="0" collapsed="false"/>
    <row r="9597" customFormat="false" ht="15.75" hidden="false" customHeight="false" outlineLevel="0" collapsed="false"/>
    <row r="9598" customFormat="false" ht="15.75" hidden="false" customHeight="false" outlineLevel="0" collapsed="false"/>
    <row r="9599" customFormat="false" ht="15.75" hidden="false" customHeight="false" outlineLevel="0" collapsed="false"/>
    <row r="9600" customFormat="false" ht="15.75" hidden="false" customHeight="false" outlineLevel="0" collapsed="false"/>
    <row r="9601" customFormat="false" ht="15.75" hidden="false" customHeight="false" outlineLevel="0" collapsed="false"/>
    <row r="9602" customFormat="false" ht="15.75" hidden="false" customHeight="false" outlineLevel="0" collapsed="false"/>
    <row r="9603" customFormat="false" ht="15.75" hidden="false" customHeight="false" outlineLevel="0" collapsed="false"/>
    <row r="9604" customFormat="false" ht="15.75" hidden="false" customHeight="false" outlineLevel="0" collapsed="false"/>
    <row r="9605" customFormat="false" ht="15.75" hidden="false" customHeight="false" outlineLevel="0" collapsed="false"/>
    <row r="9606" customFormat="false" ht="15.75" hidden="false" customHeight="false" outlineLevel="0" collapsed="false"/>
    <row r="9607" customFormat="false" ht="15.75" hidden="false" customHeight="false" outlineLevel="0" collapsed="false"/>
    <row r="9608" customFormat="false" ht="15.75" hidden="false" customHeight="false" outlineLevel="0" collapsed="false"/>
    <row r="9609" customFormat="false" ht="15.75" hidden="false" customHeight="false" outlineLevel="0" collapsed="false"/>
    <row r="9610" customFormat="false" ht="15.75" hidden="false" customHeight="false" outlineLevel="0" collapsed="false"/>
    <row r="9611" customFormat="false" ht="15.75" hidden="false" customHeight="false" outlineLevel="0" collapsed="false"/>
    <row r="9612" customFormat="false" ht="15.75" hidden="false" customHeight="false" outlineLevel="0" collapsed="false"/>
    <row r="9613" customFormat="false" ht="15.75" hidden="false" customHeight="false" outlineLevel="0" collapsed="false"/>
    <row r="9614" customFormat="false" ht="15.75" hidden="false" customHeight="false" outlineLevel="0" collapsed="false"/>
    <row r="9615" customFormat="false" ht="15.75" hidden="false" customHeight="false" outlineLevel="0" collapsed="false"/>
    <row r="9616" customFormat="false" ht="15.75" hidden="false" customHeight="false" outlineLevel="0" collapsed="false"/>
    <row r="9617" customFormat="false" ht="15.75" hidden="false" customHeight="false" outlineLevel="0" collapsed="false"/>
    <row r="9618" customFormat="false" ht="15.75" hidden="false" customHeight="false" outlineLevel="0" collapsed="false"/>
    <row r="9619" customFormat="false" ht="15.75" hidden="false" customHeight="false" outlineLevel="0" collapsed="false"/>
    <row r="9620" customFormat="false" ht="15.75" hidden="false" customHeight="false" outlineLevel="0" collapsed="false"/>
    <row r="9621" customFormat="false" ht="15.75" hidden="false" customHeight="false" outlineLevel="0" collapsed="false"/>
    <row r="9622" customFormat="false" ht="15.75" hidden="false" customHeight="false" outlineLevel="0" collapsed="false"/>
    <row r="9623" customFormat="false" ht="15.75" hidden="false" customHeight="false" outlineLevel="0" collapsed="false"/>
    <row r="9624" customFormat="false" ht="15.75" hidden="false" customHeight="false" outlineLevel="0" collapsed="false"/>
    <row r="9625" customFormat="false" ht="15.75" hidden="false" customHeight="false" outlineLevel="0" collapsed="false"/>
    <row r="9626" customFormat="false" ht="15.75" hidden="false" customHeight="false" outlineLevel="0" collapsed="false"/>
    <row r="9627" customFormat="false" ht="15.75" hidden="false" customHeight="false" outlineLevel="0" collapsed="false"/>
    <row r="9628" customFormat="false" ht="15.75" hidden="false" customHeight="false" outlineLevel="0" collapsed="false"/>
    <row r="9629" customFormat="false" ht="15.75" hidden="false" customHeight="false" outlineLevel="0" collapsed="false"/>
    <row r="9630" customFormat="false" ht="15.75" hidden="false" customHeight="false" outlineLevel="0" collapsed="false"/>
    <row r="9631" customFormat="false" ht="15.75" hidden="false" customHeight="false" outlineLevel="0" collapsed="false"/>
    <row r="9632" customFormat="false" ht="15.75" hidden="false" customHeight="false" outlineLevel="0" collapsed="false"/>
    <row r="9633" customFormat="false" ht="15.75" hidden="false" customHeight="false" outlineLevel="0" collapsed="false"/>
    <row r="9634" customFormat="false" ht="15.75" hidden="false" customHeight="false" outlineLevel="0" collapsed="false"/>
    <row r="9635" customFormat="false" ht="15.75" hidden="false" customHeight="false" outlineLevel="0" collapsed="false"/>
    <row r="9636" customFormat="false" ht="15.75" hidden="false" customHeight="false" outlineLevel="0" collapsed="false"/>
    <row r="9637" customFormat="false" ht="15.75" hidden="false" customHeight="false" outlineLevel="0" collapsed="false"/>
    <row r="9638" customFormat="false" ht="15.75" hidden="false" customHeight="false" outlineLevel="0" collapsed="false"/>
    <row r="9639" customFormat="false" ht="15.75" hidden="false" customHeight="false" outlineLevel="0" collapsed="false"/>
    <row r="9640" customFormat="false" ht="15.75" hidden="false" customHeight="false" outlineLevel="0" collapsed="false"/>
    <row r="9641" customFormat="false" ht="15.75" hidden="false" customHeight="false" outlineLevel="0" collapsed="false"/>
    <row r="9642" customFormat="false" ht="15.75" hidden="false" customHeight="false" outlineLevel="0" collapsed="false"/>
    <row r="9643" customFormat="false" ht="15.75" hidden="false" customHeight="false" outlineLevel="0" collapsed="false"/>
    <row r="9644" customFormat="false" ht="15.75" hidden="false" customHeight="false" outlineLevel="0" collapsed="false"/>
    <row r="9645" customFormat="false" ht="15.75" hidden="false" customHeight="false" outlineLevel="0" collapsed="false"/>
    <row r="9646" customFormat="false" ht="15.75" hidden="false" customHeight="false" outlineLevel="0" collapsed="false"/>
    <row r="9647" customFormat="false" ht="15.75" hidden="false" customHeight="false" outlineLevel="0" collapsed="false"/>
    <row r="9648" customFormat="false" ht="15.75" hidden="false" customHeight="false" outlineLevel="0" collapsed="false"/>
    <row r="9649" customFormat="false" ht="15.75" hidden="false" customHeight="false" outlineLevel="0" collapsed="false"/>
    <row r="9650" customFormat="false" ht="15.75" hidden="false" customHeight="false" outlineLevel="0" collapsed="false"/>
    <row r="9651" customFormat="false" ht="15.75" hidden="false" customHeight="false" outlineLevel="0" collapsed="false"/>
    <row r="9652" customFormat="false" ht="15.75" hidden="false" customHeight="false" outlineLevel="0" collapsed="false"/>
    <row r="9653" customFormat="false" ht="15.75" hidden="false" customHeight="false" outlineLevel="0" collapsed="false"/>
    <row r="9654" customFormat="false" ht="15.75" hidden="false" customHeight="false" outlineLevel="0" collapsed="false"/>
    <row r="9655" customFormat="false" ht="15.75" hidden="false" customHeight="false" outlineLevel="0" collapsed="false"/>
    <row r="9656" customFormat="false" ht="15.75" hidden="false" customHeight="false" outlineLevel="0" collapsed="false"/>
    <row r="9657" customFormat="false" ht="15.75" hidden="false" customHeight="false" outlineLevel="0" collapsed="false"/>
    <row r="9658" customFormat="false" ht="15.75" hidden="false" customHeight="false" outlineLevel="0" collapsed="false"/>
    <row r="9659" customFormat="false" ht="15.75" hidden="false" customHeight="false" outlineLevel="0" collapsed="false"/>
    <row r="9660" customFormat="false" ht="15.75" hidden="false" customHeight="false" outlineLevel="0" collapsed="false"/>
    <row r="9661" customFormat="false" ht="15.75" hidden="false" customHeight="false" outlineLevel="0" collapsed="false"/>
    <row r="9662" customFormat="false" ht="15.75" hidden="false" customHeight="false" outlineLevel="0" collapsed="false"/>
    <row r="9663" customFormat="false" ht="15.75" hidden="false" customHeight="false" outlineLevel="0" collapsed="false"/>
    <row r="9664" customFormat="false" ht="15.75" hidden="false" customHeight="false" outlineLevel="0" collapsed="false"/>
    <row r="9665" customFormat="false" ht="15.75" hidden="false" customHeight="false" outlineLevel="0" collapsed="false"/>
    <row r="9666" customFormat="false" ht="15.75" hidden="false" customHeight="false" outlineLevel="0" collapsed="false"/>
    <row r="9667" customFormat="false" ht="15.75" hidden="false" customHeight="false" outlineLevel="0" collapsed="false"/>
    <row r="9668" customFormat="false" ht="15.75" hidden="false" customHeight="false" outlineLevel="0" collapsed="false"/>
    <row r="9669" customFormat="false" ht="15.75" hidden="false" customHeight="false" outlineLevel="0" collapsed="false"/>
    <row r="9670" customFormat="false" ht="15.75" hidden="false" customHeight="false" outlineLevel="0" collapsed="false"/>
    <row r="9671" customFormat="false" ht="15.75" hidden="false" customHeight="false" outlineLevel="0" collapsed="false"/>
    <row r="9672" customFormat="false" ht="15.75" hidden="false" customHeight="false" outlineLevel="0" collapsed="false"/>
    <row r="9673" customFormat="false" ht="15.75" hidden="false" customHeight="false" outlineLevel="0" collapsed="false"/>
    <row r="9674" customFormat="false" ht="15.75" hidden="false" customHeight="false" outlineLevel="0" collapsed="false"/>
    <row r="9675" customFormat="false" ht="15.75" hidden="false" customHeight="false" outlineLevel="0" collapsed="false"/>
    <row r="9676" customFormat="false" ht="15.75" hidden="false" customHeight="false" outlineLevel="0" collapsed="false"/>
    <row r="9677" customFormat="false" ht="15.75" hidden="false" customHeight="false" outlineLevel="0" collapsed="false"/>
    <row r="9678" customFormat="false" ht="15.75" hidden="false" customHeight="false" outlineLevel="0" collapsed="false"/>
    <row r="9679" customFormat="false" ht="15.75" hidden="false" customHeight="false" outlineLevel="0" collapsed="false"/>
    <row r="9680" customFormat="false" ht="15.75" hidden="false" customHeight="false" outlineLevel="0" collapsed="false"/>
    <row r="9681" customFormat="false" ht="15.75" hidden="false" customHeight="false" outlineLevel="0" collapsed="false"/>
    <row r="9682" customFormat="false" ht="15.75" hidden="false" customHeight="false" outlineLevel="0" collapsed="false"/>
    <row r="9683" customFormat="false" ht="15.75" hidden="false" customHeight="false" outlineLevel="0" collapsed="false"/>
    <row r="9684" customFormat="false" ht="15.75" hidden="false" customHeight="false" outlineLevel="0" collapsed="false"/>
    <row r="9685" customFormat="false" ht="15.75" hidden="false" customHeight="false" outlineLevel="0" collapsed="false"/>
    <row r="9686" customFormat="false" ht="15.75" hidden="false" customHeight="false" outlineLevel="0" collapsed="false"/>
    <row r="9687" customFormat="false" ht="15.75" hidden="false" customHeight="false" outlineLevel="0" collapsed="false"/>
    <row r="9688" customFormat="false" ht="15.75" hidden="false" customHeight="false" outlineLevel="0" collapsed="false"/>
    <row r="9689" customFormat="false" ht="15.75" hidden="false" customHeight="false" outlineLevel="0" collapsed="false"/>
    <row r="9690" customFormat="false" ht="15.75" hidden="false" customHeight="false" outlineLevel="0" collapsed="false"/>
    <row r="9691" customFormat="false" ht="15.75" hidden="false" customHeight="false" outlineLevel="0" collapsed="false"/>
    <row r="9692" customFormat="false" ht="15.75" hidden="false" customHeight="false" outlineLevel="0" collapsed="false"/>
    <row r="9693" customFormat="false" ht="15.75" hidden="false" customHeight="false" outlineLevel="0" collapsed="false"/>
    <row r="9694" customFormat="false" ht="15.75" hidden="false" customHeight="false" outlineLevel="0" collapsed="false"/>
    <row r="9695" customFormat="false" ht="15.75" hidden="false" customHeight="false" outlineLevel="0" collapsed="false"/>
    <row r="9696" customFormat="false" ht="15.75" hidden="false" customHeight="false" outlineLevel="0" collapsed="false"/>
    <row r="9697" customFormat="false" ht="15.75" hidden="false" customHeight="false" outlineLevel="0" collapsed="false"/>
    <row r="9698" customFormat="false" ht="15.75" hidden="false" customHeight="false" outlineLevel="0" collapsed="false"/>
    <row r="9699" customFormat="false" ht="15.75" hidden="false" customHeight="false" outlineLevel="0" collapsed="false"/>
    <row r="9700" customFormat="false" ht="15.75" hidden="false" customHeight="false" outlineLevel="0" collapsed="false"/>
    <row r="9701" customFormat="false" ht="15.75" hidden="false" customHeight="false" outlineLevel="0" collapsed="false"/>
    <row r="9702" customFormat="false" ht="15.75" hidden="false" customHeight="false" outlineLevel="0" collapsed="false"/>
    <row r="9703" customFormat="false" ht="15.75" hidden="false" customHeight="false" outlineLevel="0" collapsed="false"/>
    <row r="9704" customFormat="false" ht="15.75" hidden="false" customHeight="false" outlineLevel="0" collapsed="false"/>
    <row r="9705" customFormat="false" ht="15.75" hidden="false" customHeight="false" outlineLevel="0" collapsed="false"/>
    <row r="9706" customFormat="false" ht="15.75" hidden="false" customHeight="false" outlineLevel="0" collapsed="false"/>
    <row r="9707" customFormat="false" ht="15.75" hidden="false" customHeight="false" outlineLevel="0" collapsed="false"/>
    <row r="9708" customFormat="false" ht="15.75" hidden="false" customHeight="false" outlineLevel="0" collapsed="false"/>
    <row r="9709" customFormat="false" ht="15.75" hidden="false" customHeight="false" outlineLevel="0" collapsed="false"/>
    <row r="9710" customFormat="false" ht="15.75" hidden="false" customHeight="false" outlineLevel="0" collapsed="false"/>
    <row r="9711" customFormat="false" ht="15.75" hidden="false" customHeight="false" outlineLevel="0" collapsed="false"/>
    <row r="9712" customFormat="false" ht="15.75" hidden="false" customHeight="false" outlineLevel="0" collapsed="false"/>
    <row r="9713" customFormat="false" ht="15.75" hidden="false" customHeight="false" outlineLevel="0" collapsed="false"/>
    <row r="9714" customFormat="false" ht="15.75" hidden="false" customHeight="false" outlineLevel="0" collapsed="false"/>
    <row r="9715" customFormat="false" ht="15.75" hidden="false" customHeight="false" outlineLevel="0" collapsed="false"/>
    <row r="9716" customFormat="false" ht="15.75" hidden="false" customHeight="false" outlineLevel="0" collapsed="false"/>
    <row r="9717" customFormat="false" ht="15.75" hidden="false" customHeight="false" outlineLevel="0" collapsed="false"/>
    <row r="9718" customFormat="false" ht="15.75" hidden="false" customHeight="false" outlineLevel="0" collapsed="false"/>
    <row r="9719" customFormat="false" ht="15.75" hidden="false" customHeight="false" outlineLevel="0" collapsed="false"/>
    <row r="9720" customFormat="false" ht="15.75" hidden="false" customHeight="false" outlineLevel="0" collapsed="false"/>
    <row r="9721" customFormat="false" ht="15.75" hidden="false" customHeight="false" outlineLevel="0" collapsed="false"/>
    <row r="9722" customFormat="false" ht="15.75" hidden="false" customHeight="false" outlineLevel="0" collapsed="false"/>
    <row r="9723" customFormat="false" ht="15.75" hidden="false" customHeight="false" outlineLevel="0" collapsed="false"/>
    <row r="9724" customFormat="false" ht="15.75" hidden="false" customHeight="false" outlineLevel="0" collapsed="false"/>
    <row r="9725" customFormat="false" ht="15.75" hidden="false" customHeight="false" outlineLevel="0" collapsed="false"/>
    <row r="9726" customFormat="false" ht="15.75" hidden="false" customHeight="false" outlineLevel="0" collapsed="false"/>
    <row r="9727" customFormat="false" ht="15.75" hidden="false" customHeight="false" outlineLevel="0" collapsed="false"/>
    <row r="9728" customFormat="false" ht="15.75" hidden="false" customHeight="false" outlineLevel="0" collapsed="false"/>
    <row r="9729" customFormat="false" ht="15.75" hidden="false" customHeight="false" outlineLevel="0" collapsed="false"/>
    <row r="9730" customFormat="false" ht="15.75" hidden="false" customHeight="false" outlineLevel="0" collapsed="false"/>
    <row r="9731" customFormat="false" ht="15.75" hidden="false" customHeight="false" outlineLevel="0" collapsed="false"/>
    <row r="9732" customFormat="false" ht="15.75" hidden="false" customHeight="false" outlineLevel="0" collapsed="false"/>
    <row r="9733" customFormat="false" ht="15.75" hidden="false" customHeight="false" outlineLevel="0" collapsed="false"/>
    <row r="9734" customFormat="false" ht="15.75" hidden="false" customHeight="false" outlineLevel="0" collapsed="false"/>
    <row r="9735" customFormat="false" ht="15.75" hidden="false" customHeight="false" outlineLevel="0" collapsed="false"/>
    <row r="9736" customFormat="false" ht="15.75" hidden="false" customHeight="false" outlineLevel="0" collapsed="false"/>
    <row r="9737" customFormat="false" ht="15.75" hidden="false" customHeight="false" outlineLevel="0" collapsed="false"/>
    <row r="9738" customFormat="false" ht="15.75" hidden="false" customHeight="false" outlineLevel="0" collapsed="false"/>
    <row r="9739" customFormat="false" ht="15.75" hidden="false" customHeight="false" outlineLevel="0" collapsed="false"/>
    <row r="9740" customFormat="false" ht="15.75" hidden="false" customHeight="false" outlineLevel="0" collapsed="false"/>
    <row r="9741" customFormat="false" ht="15.75" hidden="false" customHeight="false" outlineLevel="0" collapsed="false"/>
    <row r="9742" customFormat="false" ht="15.75" hidden="false" customHeight="false" outlineLevel="0" collapsed="false"/>
    <row r="9743" customFormat="false" ht="15.75" hidden="false" customHeight="false" outlineLevel="0" collapsed="false"/>
    <row r="9744" customFormat="false" ht="15.75" hidden="false" customHeight="false" outlineLevel="0" collapsed="false"/>
    <row r="9745" customFormat="false" ht="15.75" hidden="false" customHeight="false" outlineLevel="0" collapsed="false"/>
    <row r="9746" customFormat="false" ht="15.75" hidden="false" customHeight="false" outlineLevel="0" collapsed="false"/>
    <row r="9747" customFormat="false" ht="15.75" hidden="false" customHeight="false" outlineLevel="0" collapsed="false"/>
    <row r="9748" customFormat="false" ht="15.75" hidden="false" customHeight="false" outlineLevel="0" collapsed="false"/>
    <row r="9749" customFormat="false" ht="15.75" hidden="false" customHeight="false" outlineLevel="0" collapsed="false"/>
    <row r="9750" customFormat="false" ht="15.75" hidden="false" customHeight="false" outlineLevel="0" collapsed="false"/>
    <row r="9751" customFormat="false" ht="15.75" hidden="false" customHeight="false" outlineLevel="0" collapsed="false"/>
    <row r="9752" customFormat="false" ht="15.75" hidden="false" customHeight="false" outlineLevel="0" collapsed="false"/>
    <row r="9753" customFormat="false" ht="15.75" hidden="false" customHeight="false" outlineLevel="0" collapsed="false"/>
    <row r="9754" customFormat="false" ht="15.75" hidden="false" customHeight="false" outlineLevel="0" collapsed="false"/>
    <row r="9755" customFormat="false" ht="15.75" hidden="false" customHeight="false" outlineLevel="0" collapsed="false"/>
    <row r="9756" customFormat="false" ht="15.75" hidden="false" customHeight="false" outlineLevel="0" collapsed="false"/>
    <row r="9757" customFormat="false" ht="15.75" hidden="false" customHeight="false" outlineLevel="0" collapsed="false"/>
    <row r="9758" customFormat="false" ht="15.75" hidden="false" customHeight="false" outlineLevel="0" collapsed="false"/>
    <row r="9759" customFormat="false" ht="15.75" hidden="false" customHeight="false" outlineLevel="0" collapsed="false"/>
    <row r="9760" customFormat="false" ht="15.75" hidden="false" customHeight="false" outlineLevel="0" collapsed="false"/>
    <row r="9761" customFormat="false" ht="15.75" hidden="false" customHeight="false" outlineLevel="0" collapsed="false"/>
    <row r="9762" customFormat="false" ht="15.75" hidden="false" customHeight="false" outlineLevel="0" collapsed="false"/>
    <row r="9763" customFormat="false" ht="15.75" hidden="false" customHeight="false" outlineLevel="0" collapsed="false"/>
    <row r="9764" customFormat="false" ht="15.75" hidden="false" customHeight="false" outlineLevel="0" collapsed="false"/>
    <row r="9765" customFormat="false" ht="15.75" hidden="false" customHeight="false" outlineLevel="0" collapsed="false"/>
    <row r="9766" customFormat="false" ht="15.75" hidden="false" customHeight="false" outlineLevel="0" collapsed="false"/>
    <row r="9767" customFormat="false" ht="15.75" hidden="false" customHeight="false" outlineLevel="0" collapsed="false"/>
    <row r="9768" customFormat="false" ht="15.75" hidden="false" customHeight="false" outlineLevel="0" collapsed="false"/>
    <row r="9769" customFormat="false" ht="15.75" hidden="false" customHeight="false" outlineLevel="0" collapsed="false"/>
    <row r="9770" customFormat="false" ht="15.75" hidden="false" customHeight="false" outlineLevel="0" collapsed="false"/>
    <row r="9771" customFormat="false" ht="15.75" hidden="false" customHeight="false" outlineLevel="0" collapsed="false"/>
    <row r="9772" customFormat="false" ht="15.75" hidden="false" customHeight="false" outlineLevel="0" collapsed="false"/>
    <row r="9773" customFormat="false" ht="15.75" hidden="false" customHeight="false" outlineLevel="0" collapsed="false"/>
    <row r="9774" customFormat="false" ht="15.75" hidden="false" customHeight="false" outlineLevel="0" collapsed="false"/>
    <row r="9775" customFormat="false" ht="15.75" hidden="false" customHeight="false" outlineLevel="0" collapsed="false"/>
    <row r="9776" customFormat="false" ht="15.75" hidden="false" customHeight="false" outlineLevel="0" collapsed="false"/>
    <row r="9777" customFormat="false" ht="15.75" hidden="false" customHeight="false" outlineLevel="0" collapsed="false"/>
    <row r="9778" customFormat="false" ht="15.75" hidden="false" customHeight="false" outlineLevel="0" collapsed="false"/>
    <row r="9779" customFormat="false" ht="15.75" hidden="false" customHeight="false" outlineLevel="0" collapsed="false"/>
    <row r="9780" customFormat="false" ht="15.75" hidden="false" customHeight="false" outlineLevel="0" collapsed="false"/>
    <row r="9781" customFormat="false" ht="15.75" hidden="false" customHeight="false" outlineLevel="0" collapsed="false"/>
    <row r="9782" customFormat="false" ht="15.75" hidden="false" customHeight="false" outlineLevel="0" collapsed="false"/>
    <row r="9783" customFormat="false" ht="15.75" hidden="false" customHeight="false" outlineLevel="0" collapsed="false"/>
    <row r="9784" customFormat="false" ht="15.75" hidden="false" customHeight="false" outlineLevel="0" collapsed="false"/>
    <row r="9785" customFormat="false" ht="15.75" hidden="false" customHeight="false" outlineLevel="0" collapsed="false"/>
    <row r="9786" customFormat="false" ht="15.75" hidden="false" customHeight="false" outlineLevel="0" collapsed="false"/>
    <row r="9787" customFormat="false" ht="15.75" hidden="false" customHeight="false" outlineLevel="0" collapsed="false"/>
    <row r="9788" customFormat="false" ht="15.75" hidden="false" customHeight="false" outlineLevel="0" collapsed="false"/>
    <row r="9789" customFormat="false" ht="15.75" hidden="false" customHeight="false" outlineLevel="0" collapsed="false"/>
    <row r="9790" customFormat="false" ht="15.75" hidden="false" customHeight="false" outlineLevel="0" collapsed="false"/>
    <row r="9791" customFormat="false" ht="15.75" hidden="false" customHeight="false" outlineLevel="0" collapsed="false"/>
    <row r="9792" customFormat="false" ht="15.75" hidden="false" customHeight="false" outlineLevel="0" collapsed="false"/>
    <row r="9793" customFormat="false" ht="15.75" hidden="false" customHeight="false" outlineLevel="0" collapsed="false"/>
    <row r="9794" customFormat="false" ht="15.75" hidden="false" customHeight="false" outlineLevel="0" collapsed="false"/>
    <row r="9795" customFormat="false" ht="15.75" hidden="false" customHeight="false" outlineLevel="0" collapsed="false"/>
    <row r="9796" customFormat="false" ht="15.75" hidden="false" customHeight="false" outlineLevel="0" collapsed="false"/>
    <row r="9797" customFormat="false" ht="15.75" hidden="false" customHeight="false" outlineLevel="0" collapsed="false"/>
    <row r="9798" customFormat="false" ht="15.75" hidden="false" customHeight="false" outlineLevel="0" collapsed="false"/>
    <row r="9799" customFormat="false" ht="15.75" hidden="false" customHeight="false" outlineLevel="0" collapsed="false"/>
    <row r="9800" customFormat="false" ht="15.75" hidden="false" customHeight="false" outlineLevel="0" collapsed="false"/>
    <row r="9801" customFormat="false" ht="15.75" hidden="false" customHeight="false" outlineLevel="0" collapsed="false"/>
    <row r="9802" customFormat="false" ht="15.75" hidden="false" customHeight="false" outlineLevel="0" collapsed="false"/>
    <row r="9803" customFormat="false" ht="15.75" hidden="false" customHeight="false" outlineLevel="0" collapsed="false"/>
    <row r="9804" customFormat="false" ht="15.75" hidden="false" customHeight="false" outlineLevel="0" collapsed="false"/>
    <row r="9805" customFormat="false" ht="15.75" hidden="false" customHeight="false" outlineLevel="0" collapsed="false"/>
    <row r="9806" customFormat="false" ht="15.75" hidden="false" customHeight="false" outlineLevel="0" collapsed="false"/>
    <row r="9807" customFormat="false" ht="15.75" hidden="false" customHeight="false" outlineLevel="0" collapsed="false"/>
    <row r="9808" customFormat="false" ht="15.75" hidden="false" customHeight="false" outlineLevel="0" collapsed="false"/>
    <row r="9809" customFormat="false" ht="15.75" hidden="false" customHeight="false" outlineLevel="0" collapsed="false"/>
    <row r="9810" customFormat="false" ht="15.75" hidden="false" customHeight="false" outlineLevel="0" collapsed="false"/>
    <row r="9811" customFormat="false" ht="15.75" hidden="false" customHeight="false" outlineLevel="0" collapsed="false"/>
    <row r="9812" customFormat="false" ht="15.75" hidden="false" customHeight="false" outlineLevel="0" collapsed="false"/>
    <row r="9813" customFormat="false" ht="15.75" hidden="false" customHeight="false" outlineLevel="0" collapsed="false"/>
    <row r="9814" customFormat="false" ht="15.75" hidden="false" customHeight="false" outlineLevel="0" collapsed="false"/>
    <row r="9815" customFormat="false" ht="15.75" hidden="false" customHeight="false" outlineLevel="0" collapsed="false"/>
    <row r="9816" customFormat="false" ht="15.75" hidden="false" customHeight="false" outlineLevel="0" collapsed="false"/>
    <row r="9817" customFormat="false" ht="15.75" hidden="false" customHeight="false" outlineLevel="0" collapsed="false"/>
    <row r="9818" customFormat="false" ht="15.75" hidden="false" customHeight="false" outlineLevel="0" collapsed="false"/>
    <row r="9819" customFormat="false" ht="15.75" hidden="false" customHeight="false" outlineLevel="0" collapsed="false"/>
    <row r="9820" customFormat="false" ht="15.75" hidden="false" customHeight="false" outlineLevel="0" collapsed="false"/>
    <row r="9821" customFormat="false" ht="15.75" hidden="false" customHeight="false" outlineLevel="0" collapsed="false"/>
    <row r="9822" customFormat="false" ht="15.75" hidden="false" customHeight="false" outlineLevel="0" collapsed="false"/>
    <row r="9823" customFormat="false" ht="15.75" hidden="false" customHeight="false" outlineLevel="0" collapsed="false"/>
    <row r="9824" customFormat="false" ht="15.75" hidden="false" customHeight="false" outlineLevel="0" collapsed="false"/>
    <row r="9825" customFormat="false" ht="15.75" hidden="false" customHeight="false" outlineLevel="0" collapsed="false"/>
    <row r="9826" customFormat="false" ht="15.75" hidden="false" customHeight="false" outlineLevel="0" collapsed="false"/>
    <row r="9827" customFormat="false" ht="15.75" hidden="false" customHeight="false" outlineLevel="0" collapsed="false"/>
    <row r="9828" customFormat="false" ht="15.75" hidden="false" customHeight="false" outlineLevel="0" collapsed="false"/>
    <row r="9829" customFormat="false" ht="15.75" hidden="false" customHeight="false" outlineLevel="0" collapsed="false"/>
    <row r="9830" customFormat="false" ht="15.75" hidden="false" customHeight="false" outlineLevel="0" collapsed="false"/>
    <row r="9831" customFormat="false" ht="15.75" hidden="false" customHeight="false" outlineLevel="0" collapsed="false"/>
    <row r="9832" customFormat="false" ht="15.75" hidden="false" customHeight="false" outlineLevel="0" collapsed="false"/>
    <row r="9833" customFormat="false" ht="15.75" hidden="false" customHeight="false" outlineLevel="0" collapsed="false"/>
    <row r="9834" customFormat="false" ht="15.75" hidden="false" customHeight="false" outlineLevel="0" collapsed="false"/>
    <row r="9835" customFormat="false" ht="15.75" hidden="false" customHeight="false" outlineLevel="0" collapsed="false"/>
    <row r="9836" customFormat="false" ht="15.75" hidden="false" customHeight="false" outlineLevel="0" collapsed="false"/>
    <row r="9837" customFormat="false" ht="15.75" hidden="false" customHeight="false" outlineLevel="0" collapsed="false"/>
    <row r="9838" customFormat="false" ht="15.75" hidden="false" customHeight="false" outlineLevel="0" collapsed="false"/>
    <row r="9839" customFormat="false" ht="15.75" hidden="false" customHeight="false" outlineLevel="0" collapsed="false"/>
    <row r="9840" customFormat="false" ht="15.75" hidden="false" customHeight="false" outlineLevel="0" collapsed="false"/>
    <row r="9841" customFormat="false" ht="15.75" hidden="false" customHeight="false" outlineLevel="0" collapsed="false"/>
    <row r="9842" customFormat="false" ht="15.75" hidden="false" customHeight="false" outlineLevel="0" collapsed="false"/>
    <row r="9843" customFormat="false" ht="15.75" hidden="false" customHeight="false" outlineLevel="0" collapsed="false"/>
    <row r="9844" customFormat="false" ht="15.75" hidden="false" customHeight="false" outlineLevel="0" collapsed="false"/>
    <row r="9845" customFormat="false" ht="15.75" hidden="false" customHeight="false" outlineLevel="0" collapsed="false"/>
    <row r="9846" customFormat="false" ht="15.75" hidden="false" customHeight="false" outlineLevel="0" collapsed="false"/>
    <row r="9847" customFormat="false" ht="15.75" hidden="false" customHeight="false" outlineLevel="0" collapsed="false"/>
    <row r="9848" customFormat="false" ht="15.75" hidden="false" customHeight="false" outlineLevel="0" collapsed="false"/>
    <row r="9849" customFormat="false" ht="15.75" hidden="false" customHeight="false" outlineLevel="0" collapsed="false"/>
    <row r="9850" customFormat="false" ht="15.75" hidden="false" customHeight="false" outlineLevel="0" collapsed="false"/>
    <row r="9851" customFormat="false" ht="15.75" hidden="false" customHeight="false" outlineLevel="0" collapsed="false"/>
    <row r="9852" customFormat="false" ht="15.75" hidden="false" customHeight="false" outlineLevel="0" collapsed="false"/>
    <row r="9853" customFormat="false" ht="15.75" hidden="false" customHeight="false" outlineLevel="0" collapsed="false"/>
    <row r="9854" customFormat="false" ht="15.75" hidden="false" customHeight="false" outlineLevel="0" collapsed="false"/>
    <row r="9855" customFormat="false" ht="15.75" hidden="false" customHeight="false" outlineLevel="0" collapsed="false"/>
    <row r="9856" customFormat="false" ht="15.75" hidden="false" customHeight="false" outlineLevel="0" collapsed="false"/>
    <row r="9857" customFormat="false" ht="15.75" hidden="false" customHeight="false" outlineLevel="0" collapsed="false"/>
    <row r="9858" customFormat="false" ht="15.75" hidden="false" customHeight="false" outlineLevel="0" collapsed="false"/>
    <row r="9859" customFormat="false" ht="15.75" hidden="false" customHeight="false" outlineLevel="0" collapsed="false"/>
    <row r="9860" customFormat="false" ht="15.75" hidden="false" customHeight="false" outlineLevel="0" collapsed="false"/>
    <row r="9861" customFormat="false" ht="15.75" hidden="false" customHeight="false" outlineLevel="0" collapsed="false"/>
    <row r="9862" customFormat="false" ht="15.75" hidden="false" customHeight="false" outlineLevel="0" collapsed="false"/>
    <row r="9863" customFormat="false" ht="15.75" hidden="false" customHeight="false" outlineLevel="0" collapsed="false"/>
    <row r="9864" customFormat="false" ht="15.75" hidden="false" customHeight="false" outlineLevel="0" collapsed="false"/>
    <row r="9865" customFormat="false" ht="15.75" hidden="false" customHeight="false" outlineLevel="0" collapsed="false"/>
    <row r="9866" customFormat="false" ht="15.75" hidden="false" customHeight="false" outlineLevel="0" collapsed="false"/>
    <row r="9867" customFormat="false" ht="15.75" hidden="false" customHeight="false" outlineLevel="0" collapsed="false"/>
    <row r="9868" customFormat="false" ht="15.75" hidden="false" customHeight="false" outlineLevel="0" collapsed="false"/>
    <row r="9869" customFormat="false" ht="15.75" hidden="false" customHeight="false" outlineLevel="0" collapsed="false"/>
    <row r="9870" customFormat="false" ht="15.75" hidden="false" customHeight="false" outlineLevel="0" collapsed="false"/>
    <row r="9871" customFormat="false" ht="15.75" hidden="false" customHeight="false" outlineLevel="0" collapsed="false"/>
    <row r="9872" customFormat="false" ht="15.75" hidden="false" customHeight="false" outlineLevel="0" collapsed="false"/>
    <row r="9873" customFormat="false" ht="15.75" hidden="false" customHeight="false" outlineLevel="0" collapsed="false"/>
    <row r="9874" customFormat="false" ht="15.75" hidden="false" customHeight="false" outlineLevel="0" collapsed="false"/>
    <row r="9875" customFormat="false" ht="15.75" hidden="false" customHeight="false" outlineLevel="0" collapsed="false"/>
    <row r="9876" customFormat="false" ht="15.75" hidden="false" customHeight="false" outlineLevel="0" collapsed="false"/>
    <row r="9877" customFormat="false" ht="15.75" hidden="false" customHeight="false" outlineLevel="0" collapsed="false"/>
    <row r="9878" customFormat="false" ht="15.75" hidden="false" customHeight="false" outlineLevel="0" collapsed="false"/>
    <row r="9879" customFormat="false" ht="15.75" hidden="false" customHeight="false" outlineLevel="0" collapsed="false"/>
    <row r="9880" customFormat="false" ht="15.75" hidden="false" customHeight="false" outlineLevel="0" collapsed="false"/>
    <row r="9881" customFormat="false" ht="15.75" hidden="false" customHeight="false" outlineLevel="0" collapsed="false"/>
    <row r="9882" customFormat="false" ht="15.75" hidden="false" customHeight="false" outlineLevel="0" collapsed="false"/>
    <row r="9883" customFormat="false" ht="15.75" hidden="false" customHeight="false" outlineLevel="0" collapsed="false"/>
    <row r="9884" customFormat="false" ht="15.75" hidden="false" customHeight="false" outlineLevel="0" collapsed="false"/>
    <row r="9885" customFormat="false" ht="15.75" hidden="false" customHeight="false" outlineLevel="0" collapsed="false"/>
    <row r="9886" customFormat="false" ht="15.75" hidden="false" customHeight="false" outlineLevel="0" collapsed="false"/>
    <row r="9887" customFormat="false" ht="15.75" hidden="false" customHeight="false" outlineLevel="0" collapsed="false"/>
    <row r="9888" customFormat="false" ht="15.75" hidden="false" customHeight="false" outlineLevel="0" collapsed="false"/>
    <row r="9889" customFormat="false" ht="15.75" hidden="false" customHeight="false" outlineLevel="0" collapsed="false"/>
    <row r="9890" customFormat="false" ht="15.75" hidden="false" customHeight="false" outlineLevel="0" collapsed="false"/>
    <row r="9891" customFormat="false" ht="15.75" hidden="false" customHeight="false" outlineLevel="0" collapsed="false"/>
    <row r="9892" customFormat="false" ht="15.75" hidden="false" customHeight="false" outlineLevel="0" collapsed="false"/>
    <row r="9893" customFormat="false" ht="15.75" hidden="false" customHeight="false" outlineLevel="0" collapsed="false"/>
    <row r="9894" customFormat="false" ht="15.75" hidden="false" customHeight="false" outlineLevel="0" collapsed="false"/>
    <row r="9895" customFormat="false" ht="15.75" hidden="false" customHeight="false" outlineLevel="0" collapsed="false"/>
    <row r="9896" customFormat="false" ht="15.75" hidden="false" customHeight="false" outlineLevel="0" collapsed="false"/>
    <row r="9897" customFormat="false" ht="15.75" hidden="false" customHeight="false" outlineLevel="0" collapsed="false"/>
    <row r="9898" customFormat="false" ht="15.75" hidden="false" customHeight="false" outlineLevel="0" collapsed="false"/>
    <row r="9899" customFormat="false" ht="15.75" hidden="false" customHeight="false" outlineLevel="0" collapsed="false"/>
    <row r="9900" customFormat="false" ht="15.75" hidden="false" customHeight="false" outlineLevel="0" collapsed="false"/>
    <row r="9901" customFormat="false" ht="15.75" hidden="false" customHeight="false" outlineLevel="0" collapsed="false"/>
    <row r="9902" customFormat="false" ht="15.75" hidden="false" customHeight="false" outlineLevel="0" collapsed="false"/>
    <row r="9903" customFormat="false" ht="15.75" hidden="false" customHeight="false" outlineLevel="0" collapsed="false"/>
    <row r="9904" customFormat="false" ht="15.75" hidden="false" customHeight="false" outlineLevel="0" collapsed="false"/>
    <row r="9905" customFormat="false" ht="15.75" hidden="false" customHeight="false" outlineLevel="0" collapsed="false"/>
    <row r="9906" customFormat="false" ht="15.75" hidden="false" customHeight="false" outlineLevel="0" collapsed="false"/>
    <row r="9907" customFormat="false" ht="15.75" hidden="false" customHeight="false" outlineLevel="0" collapsed="false"/>
    <row r="9908" customFormat="false" ht="15.75" hidden="false" customHeight="false" outlineLevel="0" collapsed="false"/>
    <row r="9909" customFormat="false" ht="15.75" hidden="false" customHeight="false" outlineLevel="0" collapsed="false"/>
    <row r="9910" customFormat="false" ht="15.75" hidden="false" customHeight="false" outlineLevel="0" collapsed="false"/>
    <row r="9911" customFormat="false" ht="15.75" hidden="false" customHeight="false" outlineLevel="0" collapsed="false"/>
    <row r="9912" customFormat="false" ht="15.75" hidden="false" customHeight="false" outlineLevel="0" collapsed="false"/>
    <row r="9913" customFormat="false" ht="15.75" hidden="false" customHeight="false" outlineLevel="0" collapsed="false"/>
    <row r="9914" customFormat="false" ht="15.75" hidden="false" customHeight="false" outlineLevel="0" collapsed="false"/>
    <row r="9915" customFormat="false" ht="15.75" hidden="false" customHeight="false" outlineLevel="0" collapsed="false"/>
    <row r="9916" customFormat="false" ht="15.75" hidden="false" customHeight="false" outlineLevel="0" collapsed="false"/>
    <row r="9917" customFormat="false" ht="15.75" hidden="false" customHeight="false" outlineLevel="0" collapsed="false"/>
    <row r="9918" customFormat="false" ht="15.75" hidden="false" customHeight="false" outlineLevel="0" collapsed="false"/>
    <row r="9919" customFormat="false" ht="15.75" hidden="false" customHeight="false" outlineLevel="0" collapsed="false"/>
    <row r="9920" customFormat="false" ht="15.75" hidden="false" customHeight="false" outlineLevel="0" collapsed="false"/>
    <row r="9921" customFormat="false" ht="15.75" hidden="false" customHeight="false" outlineLevel="0" collapsed="false"/>
    <row r="9922" customFormat="false" ht="15.75" hidden="false" customHeight="false" outlineLevel="0" collapsed="false"/>
    <row r="9923" customFormat="false" ht="15.75" hidden="false" customHeight="false" outlineLevel="0" collapsed="false"/>
    <row r="9924" customFormat="false" ht="15.75" hidden="false" customHeight="false" outlineLevel="0" collapsed="false"/>
    <row r="9925" customFormat="false" ht="15.75" hidden="false" customHeight="false" outlineLevel="0" collapsed="false"/>
    <row r="9926" customFormat="false" ht="15.75" hidden="false" customHeight="false" outlineLevel="0" collapsed="false"/>
    <row r="9927" customFormat="false" ht="15.75" hidden="false" customHeight="false" outlineLevel="0" collapsed="false"/>
    <row r="9928" customFormat="false" ht="15.75" hidden="false" customHeight="false" outlineLevel="0" collapsed="false"/>
    <row r="9929" customFormat="false" ht="15.75" hidden="false" customHeight="false" outlineLevel="0" collapsed="false"/>
    <row r="9930" customFormat="false" ht="15.75" hidden="false" customHeight="false" outlineLevel="0" collapsed="false"/>
    <row r="9931" customFormat="false" ht="15.75" hidden="false" customHeight="false" outlineLevel="0" collapsed="false"/>
    <row r="9932" customFormat="false" ht="15.75" hidden="false" customHeight="false" outlineLevel="0" collapsed="false"/>
    <row r="9933" customFormat="false" ht="15.75" hidden="false" customHeight="false" outlineLevel="0" collapsed="false"/>
    <row r="9934" customFormat="false" ht="15.75" hidden="false" customHeight="false" outlineLevel="0" collapsed="false"/>
    <row r="9935" customFormat="false" ht="15.75" hidden="false" customHeight="false" outlineLevel="0" collapsed="false"/>
    <row r="9936" customFormat="false" ht="15.75" hidden="false" customHeight="false" outlineLevel="0" collapsed="false"/>
    <row r="9937" customFormat="false" ht="15.75" hidden="false" customHeight="false" outlineLevel="0" collapsed="false"/>
    <row r="9938" customFormat="false" ht="15.75" hidden="false" customHeight="false" outlineLevel="0" collapsed="false"/>
    <row r="9939" customFormat="false" ht="15.75" hidden="false" customHeight="false" outlineLevel="0" collapsed="false"/>
    <row r="9940" customFormat="false" ht="15.75" hidden="false" customHeight="false" outlineLevel="0" collapsed="false"/>
    <row r="9941" customFormat="false" ht="15.75" hidden="false" customHeight="false" outlineLevel="0" collapsed="false"/>
    <row r="9942" customFormat="false" ht="15.75" hidden="false" customHeight="false" outlineLevel="0" collapsed="false"/>
    <row r="9943" customFormat="false" ht="15.75" hidden="false" customHeight="false" outlineLevel="0" collapsed="false"/>
    <row r="9944" customFormat="false" ht="15.75" hidden="false" customHeight="false" outlineLevel="0" collapsed="false"/>
    <row r="9945" customFormat="false" ht="15.75" hidden="false" customHeight="false" outlineLevel="0" collapsed="false"/>
    <row r="9946" customFormat="false" ht="15.75" hidden="false" customHeight="false" outlineLevel="0" collapsed="false"/>
    <row r="9947" customFormat="false" ht="15.75" hidden="false" customHeight="false" outlineLevel="0" collapsed="false"/>
    <row r="9948" customFormat="false" ht="15.75" hidden="false" customHeight="false" outlineLevel="0" collapsed="false"/>
    <row r="9949" customFormat="false" ht="15.75" hidden="false" customHeight="false" outlineLevel="0" collapsed="false"/>
    <row r="9950" customFormat="false" ht="15.75" hidden="false" customHeight="false" outlineLevel="0" collapsed="false"/>
    <row r="9951" customFormat="false" ht="15.75" hidden="false" customHeight="false" outlineLevel="0" collapsed="false"/>
    <row r="9952" customFormat="false" ht="15.75" hidden="false" customHeight="false" outlineLevel="0" collapsed="false"/>
    <row r="9953" customFormat="false" ht="15.75" hidden="false" customHeight="false" outlineLevel="0" collapsed="false"/>
    <row r="9954" customFormat="false" ht="15.75" hidden="false" customHeight="false" outlineLevel="0" collapsed="false"/>
    <row r="9955" customFormat="false" ht="15.75" hidden="false" customHeight="false" outlineLevel="0" collapsed="false"/>
    <row r="9956" customFormat="false" ht="15.75" hidden="false" customHeight="false" outlineLevel="0" collapsed="false"/>
    <row r="9957" customFormat="false" ht="15.75" hidden="false" customHeight="false" outlineLevel="0" collapsed="false"/>
    <row r="9958" customFormat="false" ht="15.75" hidden="false" customHeight="false" outlineLevel="0" collapsed="false"/>
    <row r="9959" customFormat="false" ht="15.75" hidden="false" customHeight="false" outlineLevel="0" collapsed="false"/>
    <row r="9960" customFormat="false" ht="15.75" hidden="false" customHeight="false" outlineLevel="0" collapsed="false"/>
    <row r="9961" customFormat="false" ht="15.75" hidden="false" customHeight="false" outlineLevel="0" collapsed="false"/>
    <row r="9962" customFormat="false" ht="15.75" hidden="false" customHeight="false" outlineLevel="0" collapsed="false"/>
    <row r="9963" customFormat="false" ht="15.75" hidden="false" customHeight="false" outlineLevel="0" collapsed="false"/>
    <row r="9964" customFormat="false" ht="15.75" hidden="false" customHeight="false" outlineLevel="0" collapsed="false"/>
    <row r="9965" customFormat="false" ht="15.75" hidden="false" customHeight="false" outlineLevel="0" collapsed="false"/>
    <row r="9966" customFormat="false" ht="15.75" hidden="false" customHeight="false" outlineLevel="0" collapsed="false"/>
    <row r="9967" customFormat="false" ht="15.75" hidden="false" customHeight="false" outlineLevel="0" collapsed="false"/>
    <row r="9968" customFormat="false" ht="15.75" hidden="false" customHeight="false" outlineLevel="0" collapsed="false"/>
    <row r="9969" customFormat="false" ht="15.75" hidden="false" customHeight="false" outlineLevel="0" collapsed="false"/>
    <row r="9970" customFormat="false" ht="15.75" hidden="false" customHeight="false" outlineLevel="0" collapsed="false"/>
    <row r="9971" customFormat="false" ht="15.75" hidden="false" customHeight="false" outlineLevel="0" collapsed="false"/>
    <row r="9972" customFormat="false" ht="15.75" hidden="false" customHeight="false" outlineLevel="0" collapsed="false"/>
    <row r="9973" customFormat="false" ht="15.75" hidden="false" customHeight="false" outlineLevel="0" collapsed="false"/>
    <row r="9974" customFormat="false" ht="15.75" hidden="false" customHeight="false" outlineLevel="0" collapsed="false"/>
    <row r="9975" customFormat="false" ht="15.75" hidden="false" customHeight="false" outlineLevel="0" collapsed="false"/>
    <row r="9976" customFormat="false" ht="15.75" hidden="false" customHeight="false" outlineLevel="0" collapsed="false"/>
    <row r="9977" customFormat="false" ht="15.75" hidden="false" customHeight="false" outlineLevel="0" collapsed="false"/>
    <row r="9978" customFormat="false" ht="15.75" hidden="false" customHeight="false" outlineLevel="0" collapsed="false"/>
    <row r="9979" customFormat="false" ht="15.75" hidden="false" customHeight="false" outlineLevel="0" collapsed="false"/>
    <row r="9980" customFormat="false" ht="15.75" hidden="false" customHeight="false" outlineLevel="0" collapsed="false"/>
    <row r="9981" customFormat="false" ht="15.75" hidden="false" customHeight="false" outlineLevel="0" collapsed="false"/>
    <row r="9982" customFormat="false" ht="15.75" hidden="false" customHeight="false" outlineLevel="0" collapsed="false"/>
    <row r="9983" customFormat="false" ht="15.75" hidden="false" customHeight="false" outlineLevel="0" collapsed="false"/>
    <row r="9984" customFormat="false" ht="15.75" hidden="false" customHeight="false" outlineLevel="0" collapsed="false"/>
    <row r="9985" customFormat="false" ht="15.75" hidden="false" customHeight="false" outlineLevel="0" collapsed="false"/>
    <row r="9986" customFormat="false" ht="15.75" hidden="false" customHeight="false" outlineLevel="0" collapsed="false"/>
    <row r="9987" customFormat="false" ht="15.75" hidden="false" customHeight="false" outlineLevel="0" collapsed="false"/>
    <row r="9988" customFormat="false" ht="15.75" hidden="false" customHeight="false" outlineLevel="0" collapsed="false"/>
    <row r="9989" customFormat="false" ht="15.75" hidden="false" customHeight="false" outlineLevel="0" collapsed="false"/>
    <row r="9990" customFormat="false" ht="15.75" hidden="false" customHeight="false" outlineLevel="0" collapsed="false"/>
    <row r="9991" customFormat="false" ht="15.75" hidden="false" customHeight="false" outlineLevel="0" collapsed="false"/>
    <row r="9992" customFormat="false" ht="15.75" hidden="false" customHeight="false" outlineLevel="0" collapsed="false"/>
    <row r="9993" customFormat="false" ht="15.75" hidden="false" customHeight="false" outlineLevel="0" collapsed="false"/>
    <row r="9994" customFormat="false" ht="15.75" hidden="false" customHeight="false" outlineLevel="0" collapsed="false"/>
    <row r="9995" customFormat="false" ht="15.75" hidden="false" customHeight="false" outlineLevel="0" collapsed="false"/>
    <row r="9996" customFormat="false" ht="15.75" hidden="false" customHeight="false" outlineLevel="0" collapsed="false"/>
    <row r="9997" customFormat="false" ht="15.75" hidden="false" customHeight="false" outlineLevel="0" collapsed="false"/>
    <row r="9998" customFormat="false" ht="15.75" hidden="false" customHeight="false" outlineLevel="0" collapsed="false"/>
    <row r="9999" customFormat="false" ht="15.75" hidden="false" customHeight="false" outlineLevel="0" collapsed="false"/>
    <row r="10000" customFormat="false" ht="15.75" hidden="false" customHeight="false" outlineLevel="0" collapsed="false"/>
    <row r="10001" customFormat="false" ht="15.75" hidden="false" customHeight="false" outlineLevel="0" collapsed="false"/>
    <row r="10002" customFormat="false" ht="15.75" hidden="false" customHeight="false" outlineLevel="0" collapsed="false"/>
    <row r="10003" customFormat="false" ht="15.75" hidden="false" customHeight="false" outlineLevel="0" collapsed="false"/>
    <row r="10004" customFormat="false" ht="15.75" hidden="false" customHeight="false" outlineLevel="0" collapsed="false"/>
    <row r="10005" customFormat="false" ht="15.75" hidden="false" customHeight="false" outlineLevel="0" collapsed="false"/>
    <row r="10006" customFormat="false" ht="15.75" hidden="false" customHeight="false" outlineLevel="0" collapsed="false"/>
    <row r="10007" customFormat="false" ht="15.75" hidden="false" customHeight="false" outlineLevel="0" collapsed="false"/>
    <row r="10008" customFormat="false" ht="15.75" hidden="false" customHeight="false" outlineLevel="0" collapsed="false"/>
    <row r="10009" customFormat="false" ht="15.75" hidden="false" customHeight="false" outlineLevel="0" collapsed="false"/>
    <row r="10010" customFormat="false" ht="15.75" hidden="false" customHeight="false" outlineLevel="0" collapsed="false"/>
    <row r="10011" customFormat="false" ht="15.75" hidden="false" customHeight="false" outlineLevel="0" collapsed="false"/>
    <row r="10012" customFormat="false" ht="15.75" hidden="false" customHeight="false" outlineLevel="0" collapsed="false"/>
    <row r="10013" customFormat="false" ht="15.75" hidden="false" customHeight="false" outlineLevel="0" collapsed="false"/>
    <row r="10014" customFormat="false" ht="15.75" hidden="false" customHeight="false" outlineLevel="0" collapsed="false"/>
    <row r="10015" customFormat="false" ht="15.75" hidden="false" customHeight="false" outlineLevel="0" collapsed="false"/>
    <row r="10016" customFormat="false" ht="15.75" hidden="false" customHeight="false" outlineLevel="0" collapsed="false"/>
    <row r="10017" customFormat="false" ht="15.75" hidden="false" customHeight="false" outlineLevel="0" collapsed="false"/>
    <row r="10018" customFormat="false" ht="15.75" hidden="false" customHeight="false" outlineLevel="0" collapsed="false"/>
    <row r="10019" customFormat="false" ht="15.75" hidden="false" customHeight="false" outlineLevel="0" collapsed="false"/>
    <row r="10020" customFormat="false" ht="15.75" hidden="false" customHeight="false" outlineLevel="0" collapsed="false"/>
    <row r="10021" customFormat="false" ht="15.75" hidden="false" customHeight="false" outlineLevel="0" collapsed="false"/>
    <row r="10022" customFormat="false" ht="15.75" hidden="false" customHeight="false" outlineLevel="0" collapsed="false"/>
    <row r="10023" customFormat="false" ht="15.75" hidden="false" customHeight="false" outlineLevel="0" collapsed="false"/>
    <row r="10024" customFormat="false" ht="15.75" hidden="false" customHeight="false" outlineLevel="0" collapsed="false"/>
    <row r="10025" customFormat="false" ht="15.75" hidden="false" customHeight="false" outlineLevel="0" collapsed="false"/>
    <row r="10026" customFormat="false" ht="15.75" hidden="false" customHeight="false" outlineLevel="0" collapsed="false"/>
    <row r="10027" customFormat="false" ht="15.75" hidden="false" customHeight="false" outlineLevel="0" collapsed="false"/>
    <row r="10028" customFormat="false" ht="15.75" hidden="false" customHeight="false" outlineLevel="0" collapsed="false"/>
    <row r="10029" customFormat="false" ht="15.75" hidden="false" customHeight="false" outlineLevel="0" collapsed="false"/>
    <row r="10030" customFormat="false" ht="15.75" hidden="false" customHeight="false" outlineLevel="0" collapsed="false"/>
    <row r="10031" customFormat="false" ht="15.75" hidden="false" customHeight="false" outlineLevel="0" collapsed="false"/>
    <row r="10032" customFormat="false" ht="15.75" hidden="false" customHeight="false" outlineLevel="0" collapsed="false"/>
    <row r="10033" customFormat="false" ht="15.75" hidden="false" customHeight="false" outlineLevel="0" collapsed="false"/>
    <row r="10034" customFormat="false" ht="15.75" hidden="false" customHeight="false" outlineLevel="0" collapsed="false"/>
    <row r="10035" customFormat="false" ht="15.75" hidden="false" customHeight="false" outlineLevel="0" collapsed="false"/>
    <row r="10036" customFormat="false" ht="15.75" hidden="false" customHeight="false" outlineLevel="0" collapsed="false"/>
    <row r="10037" customFormat="false" ht="15.75" hidden="false" customHeight="false" outlineLevel="0" collapsed="false"/>
    <row r="10038" customFormat="false" ht="15.75" hidden="false" customHeight="false" outlineLevel="0" collapsed="false"/>
    <row r="10039" customFormat="false" ht="15.75" hidden="false" customHeight="false" outlineLevel="0" collapsed="false"/>
    <row r="10040" customFormat="false" ht="15.75" hidden="false" customHeight="false" outlineLevel="0" collapsed="false"/>
    <row r="10041" customFormat="false" ht="15.75" hidden="false" customHeight="false" outlineLevel="0" collapsed="false"/>
    <row r="10042" customFormat="false" ht="15.75" hidden="false" customHeight="false" outlineLevel="0" collapsed="false"/>
    <row r="10043" customFormat="false" ht="15.75" hidden="false" customHeight="false" outlineLevel="0" collapsed="false"/>
    <row r="10044" customFormat="false" ht="15.75" hidden="false" customHeight="false" outlineLevel="0" collapsed="false"/>
    <row r="10045" customFormat="false" ht="15.75" hidden="false" customHeight="false" outlineLevel="0" collapsed="false"/>
    <row r="10046" customFormat="false" ht="15.75" hidden="false" customHeight="false" outlineLevel="0" collapsed="false"/>
    <row r="10047" customFormat="false" ht="15.75" hidden="false" customHeight="false" outlineLevel="0" collapsed="false"/>
    <row r="10048" customFormat="false" ht="15.75" hidden="false" customHeight="false" outlineLevel="0" collapsed="false"/>
    <row r="10049" customFormat="false" ht="15.75" hidden="false" customHeight="false" outlineLevel="0" collapsed="false"/>
    <row r="10050" customFormat="false" ht="15.75" hidden="false" customHeight="false" outlineLevel="0" collapsed="false"/>
    <row r="10051" customFormat="false" ht="15.75" hidden="false" customHeight="false" outlineLevel="0" collapsed="false"/>
    <row r="10052" customFormat="false" ht="15.75" hidden="false" customHeight="false" outlineLevel="0" collapsed="false"/>
    <row r="10053" customFormat="false" ht="15.75" hidden="false" customHeight="false" outlineLevel="0" collapsed="false"/>
    <row r="10054" customFormat="false" ht="15.75" hidden="false" customHeight="false" outlineLevel="0" collapsed="false"/>
    <row r="10055" customFormat="false" ht="15.75" hidden="false" customHeight="false" outlineLevel="0" collapsed="false"/>
    <row r="10056" customFormat="false" ht="15.75" hidden="false" customHeight="false" outlineLevel="0" collapsed="false"/>
    <row r="10057" customFormat="false" ht="15.75" hidden="false" customHeight="false" outlineLevel="0" collapsed="false"/>
    <row r="10058" customFormat="false" ht="15.75" hidden="false" customHeight="false" outlineLevel="0" collapsed="false"/>
    <row r="10059" customFormat="false" ht="15.75" hidden="false" customHeight="false" outlineLevel="0" collapsed="false"/>
    <row r="10060" customFormat="false" ht="15.75" hidden="false" customHeight="false" outlineLevel="0" collapsed="false"/>
    <row r="10061" customFormat="false" ht="15.75" hidden="false" customHeight="false" outlineLevel="0" collapsed="false"/>
    <row r="10062" customFormat="false" ht="15.75" hidden="false" customHeight="false" outlineLevel="0" collapsed="false"/>
    <row r="10063" customFormat="false" ht="15.75" hidden="false" customHeight="false" outlineLevel="0" collapsed="false"/>
    <row r="10064" customFormat="false" ht="15.75" hidden="false" customHeight="false" outlineLevel="0" collapsed="false"/>
    <row r="10065" customFormat="false" ht="15.75" hidden="false" customHeight="false" outlineLevel="0" collapsed="false"/>
    <row r="10066" customFormat="false" ht="15.75" hidden="false" customHeight="false" outlineLevel="0" collapsed="false"/>
    <row r="10067" customFormat="false" ht="15.75" hidden="false" customHeight="false" outlineLevel="0" collapsed="false"/>
    <row r="10068" customFormat="false" ht="15.75" hidden="false" customHeight="false" outlineLevel="0" collapsed="false"/>
    <row r="10069" customFormat="false" ht="15.75" hidden="false" customHeight="false" outlineLevel="0" collapsed="false"/>
    <row r="10070" customFormat="false" ht="15.75" hidden="false" customHeight="false" outlineLevel="0" collapsed="false"/>
    <row r="10071" customFormat="false" ht="15.75" hidden="false" customHeight="false" outlineLevel="0" collapsed="false"/>
    <row r="10072" customFormat="false" ht="15.75" hidden="false" customHeight="false" outlineLevel="0" collapsed="false"/>
    <row r="10073" customFormat="false" ht="15.75" hidden="false" customHeight="false" outlineLevel="0" collapsed="false"/>
    <row r="10074" customFormat="false" ht="15.75" hidden="false" customHeight="false" outlineLevel="0" collapsed="false"/>
    <row r="10075" customFormat="false" ht="15.75" hidden="false" customHeight="false" outlineLevel="0" collapsed="false"/>
    <row r="10076" customFormat="false" ht="15.75" hidden="false" customHeight="false" outlineLevel="0" collapsed="false"/>
    <row r="10077" customFormat="false" ht="15.75" hidden="false" customHeight="false" outlineLevel="0" collapsed="false"/>
    <row r="10078" customFormat="false" ht="15.75" hidden="false" customHeight="false" outlineLevel="0" collapsed="false"/>
    <row r="10079" customFormat="false" ht="15.75" hidden="false" customHeight="false" outlineLevel="0" collapsed="false"/>
    <row r="10080" customFormat="false" ht="15.75" hidden="false" customHeight="false" outlineLevel="0" collapsed="false"/>
    <row r="10081" customFormat="false" ht="15.75" hidden="false" customHeight="false" outlineLevel="0" collapsed="false"/>
    <row r="10082" customFormat="false" ht="15.75" hidden="false" customHeight="false" outlineLevel="0" collapsed="false"/>
    <row r="10083" customFormat="false" ht="15.75" hidden="false" customHeight="false" outlineLevel="0" collapsed="false"/>
    <row r="10084" customFormat="false" ht="15.75" hidden="false" customHeight="false" outlineLevel="0" collapsed="false"/>
    <row r="10085" customFormat="false" ht="15.75" hidden="false" customHeight="false" outlineLevel="0" collapsed="false"/>
    <row r="10086" customFormat="false" ht="15.75" hidden="false" customHeight="false" outlineLevel="0" collapsed="false"/>
    <row r="10087" customFormat="false" ht="15.75" hidden="false" customHeight="false" outlineLevel="0" collapsed="false"/>
    <row r="10088" customFormat="false" ht="15.75" hidden="false" customHeight="false" outlineLevel="0" collapsed="false"/>
    <row r="10089" customFormat="false" ht="15.75" hidden="false" customHeight="false" outlineLevel="0" collapsed="false"/>
    <row r="10090" customFormat="false" ht="15.75" hidden="false" customHeight="false" outlineLevel="0" collapsed="false"/>
    <row r="10091" customFormat="false" ht="15.75" hidden="false" customHeight="false" outlineLevel="0" collapsed="false"/>
    <row r="10092" customFormat="false" ht="15.75" hidden="false" customHeight="false" outlineLevel="0" collapsed="false"/>
    <row r="10093" customFormat="false" ht="15.75" hidden="false" customHeight="false" outlineLevel="0" collapsed="false"/>
    <row r="10094" customFormat="false" ht="15.75" hidden="false" customHeight="false" outlineLevel="0" collapsed="false"/>
    <row r="10095" customFormat="false" ht="15.75" hidden="false" customHeight="false" outlineLevel="0" collapsed="false"/>
    <row r="10096" customFormat="false" ht="15.75" hidden="false" customHeight="false" outlineLevel="0" collapsed="false"/>
    <row r="10097" customFormat="false" ht="15.75" hidden="false" customHeight="false" outlineLevel="0" collapsed="false"/>
    <row r="10098" customFormat="false" ht="15.75" hidden="false" customHeight="false" outlineLevel="0" collapsed="false"/>
    <row r="10099" customFormat="false" ht="15.75" hidden="false" customHeight="false" outlineLevel="0" collapsed="false"/>
    <row r="10100" customFormat="false" ht="15.75" hidden="false" customHeight="false" outlineLevel="0" collapsed="false"/>
    <row r="10101" customFormat="false" ht="15.75" hidden="false" customHeight="false" outlineLevel="0" collapsed="false"/>
    <row r="10102" customFormat="false" ht="15.75" hidden="false" customHeight="false" outlineLevel="0" collapsed="false"/>
    <row r="10103" customFormat="false" ht="15.75" hidden="false" customHeight="false" outlineLevel="0" collapsed="false"/>
    <row r="10104" customFormat="false" ht="15.75" hidden="false" customHeight="false" outlineLevel="0" collapsed="false"/>
    <row r="10105" customFormat="false" ht="15.75" hidden="false" customHeight="false" outlineLevel="0" collapsed="false"/>
    <row r="10106" customFormat="false" ht="15.75" hidden="false" customHeight="false" outlineLevel="0" collapsed="false"/>
    <row r="10107" customFormat="false" ht="15.75" hidden="false" customHeight="false" outlineLevel="0" collapsed="false"/>
    <row r="10108" customFormat="false" ht="15.75" hidden="false" customHeight="false" outlineLevel="0" collapsed="false"/>
    <row r="10109" customFormat="false" ht="15.75" hidden="false" customHeight="false" outlineLevel="0" collapsed="false"/>
    <row r="10110" customFormat="false" ht="15.75" hidden="false" customHeight="false" outlineLevel="0" collapsed="false"/>
    <row r="10111" customFormat="false" ht="15.75" hidden="false" customHeight="false" outlineLevel="0" collapsed="false"/>
    <row r="10112" customFormat="false" ht="15.75" hidden="false" customHeight="false" outlineLevel="0" collapsed="false"/>
    <row r="10113" customFormat="false" ht="15.75" hidden="false" customHeight="false" outlineLevel="0" collapsed="false"/>
    <row r="10114" customFormat="false" ht="15.75" hidden="false" customHeight="false" outlineLevel="0" collapsed="false"/>
    <row r="10115" customFormat="false" ht="15.75" hidden="false" customHeight="false" outlineLevel="0" collapsed="false"/>
    <row r="10116" customFormat="false" ht="15.75" hidden="false" customHeight="false" outlineLevel="0" collapsed="false"/>
    <row r="10117" customFormat="false" ht="15.75" hidden="false" customHeight="false" outlineLevel="0" collapsed="false"/>
    <row r="10118" customFormat="false" ht="15.75" hidden="false" customHeight="false" outlineLevel="0" collapsed="false"/>
    <row r="10119" customFormat="false" ht="15.75" hidden="false" customHeight="false" outlineLevel="0" collapsed="false"/>
    <row r="10120" customFormat="false" ht="15.75" hidden="false" customHeight="false" outlineLevel="0" collapsed="false"/>
    <row r="10121" customFormat="false" ht="15.75" hidden="false" customHeight="false" outlineLevel="0" collapsed="false"/>
    <row r="10122" customFormat="false" ht="15.75" hidden="false" customHeight="false" outlineLevel="0" collapsed="false"/>
    <row r="10123" customFormat="false" ht="15.75" hidden="false" customHeight="false" outlineLevel="0" collapsed="false"/>
    <row r="10124" customFormat="false" ht="15.75" hidden="false" customHeight="false" outlineLevel="0" collapsed="false"/>
    <row r="10125" customFormat="false" ht="15.75" hidden="false" customHeight="false" outlineLevel="0" collapsed="false"/>
    <row r="10126" customFormat="false" ht="15.75" hidden="false" customHeight="false" outlineLevel="0" collapsed="false"/>
    <row r="10127" customFormat="false" ht="15.75" hidden="false" customHeight="false" outlineLevel="0" collapsed="false"/>
    <row r="10128" customFormat="false" ht="15.75" hidden="false" customHeight="false" outlineLevel="0" collapsed="false"/>
    <row r="10129" customFormat="false" ht="15.75" hidden="false" customHeight="false" outlineLevel="0" collapsed="false"/>
    <row r="10130" customFormat="false" ht="15.75" hidden="false" customHeight="false" outlineLevel="0" collapsed="false"/>
    <row r="10131" customFormat="false" ht="15.75" hidden="false" customHeight="false" outlineLevel="0" collapsed="false"/>
    <row r="10132" customFormat="false" ht="15.75" hidden="false" customHeight="false" outlineLevel="0" collapsed="false"/>
    <row r="10133" customFormat="false" ht="15.75" hidden="false" customHeight="false" outlineLevel="0" collapsed="false"/>
    <row r="10134" customFormat="false" ht="15.75" hidden="false" customHeight="false" outlineLevel="0" collapsed="false"/>
    <row r="10135" customFormat="false" ht="15.75" hidden="false" customHeight="false" outlineLevel="0" collapsed="false"/>
    <row r="10136" customFormat="false" ht="15.75" hidden="false" customHeight="false" outlineLevel="0" collapsed="false"/>
    <row r="10137" customFormat="false" ht="15.75" hidden="false" customHeight="false" outlineLevel="0" collapsed="false"/>
    <row r="10138" customFormat="false" ht="15.75" hidden="false" customHeight="false" outlineLevel="0" collapsed="false"/>
    <row r="10139" customFormat="false" ht="15.75" hidden="false" customHeight="false" outlineLevel="0" collapsed="false"/>
    <row r="10140" customFormat="false" ht="15.75" hidden="false" customHeight="false" outlineLevel="0" collapsed="false"/>
    <row r="10141" customFormat="false" ht="15.75" hidden="false" customHeight="false" outlineLevel="0" collapsed="false"/>
    <row r="10142" customFormat="false" ht="15.75" hidden="false" customHeight="false" outlineLevel="0" collapsed="false"/>
    <row r="10143" customFormat="false" ht="15.75" hidden="false" customHeight="false" outlineLevel="0" collapsed="false"/>
    <row r="10144" customFormat="false" ht="15.75" hidden="false" customHeight="false" outlineLevel="0" collapsed="false"/>
    <row r="10145" customFormat="false" ht="15.75" hidden="false" customHeight="false" outlineLevel="0" collapsed="false"/>
    <row r="10146" customFormat="false" ht="15.75" hidden="false" customHeight="false" outlineLevel="0" collapsed="false"/>
    <row r="10147" customFormat="false" ht="15.75" hidden="false" customHeight="false" outlineLevel="0" collapsed="false"/>
    <row r="10148" customFormat="false" ht="15.75" hidden="false" customHeight="false" outlineLevel="0" collapsed="false"/>
    <row r="10149" customFormat="false" ht="15.75" hidden="false" customHeight="false" outlineLevel="0" collapsed="false"/>
    <row r="10150" customFormat="false" ht="15.75" hidden="false" customHeight="false" outlineLevel="0" collapsed="false"/>
    <row r="10151" customFormat="false" ht="15.75" hidden="false" customHeight="false" outlineLevel="0" collapsed="false"/>
    <row r="10152" customFormat="false" ht="15.75" hidden="false" customHeight="false" outlineLevel="0" collapsed="false"/>
    <row r="10153" customFormat="false" ht="15.75" hidden="false" customHeight="false" outlineLevel="0" collapsed="false"/>
    <row r="10154" customFormat="false" ht="15.75" hidden="false" customHeight="false" outlineLevel="0" collapsed="false"/>
    <row r="10155" customFormat="false" ht="15.75" hidden="false" customHeight="false" outlineLevel="0" collapsed="false"/>
    <row r="10156" customFormat="false" ht="15.75" hidden="false" customHeight="false" outlineLevel="0" collapsed="false"/>
    <row r="10157" customFormat="false" ht="15.75" hidden="false" customHeight="false" outlineLevel="0" collapsed="false"/>
    <row r="10158" customFormat="false" ht="15.75" hidden="false" customHeight="false" outlineLevel="0" collapsed="false"/>
    <row r="10159" customFormat="false" ht="15.75" hidden="false" customHeight="false" outlineLevel="0" collapsed="false"/>
    <row r="10160" customFormat="false" ht="15.75" hidden="false" customHeight="false" outlineLevel="0" collapsed="false"/>
    <row r="10161" customFormat="false" ht="15.75" hidden="false" customHeight="false" outlineLevel="0" collapsed="false"/>
    <row r="10162" customFormat="false" ht="15.75" hidden="false" customHeight="false" outlineLevel="0" collapsed="false"/>
    <row r="10163" customFormat="false" ht="15.75" hidden="false" customHeight="false" outlineLevel="0" collapsed="false"/>
    <row r="10164" customFormat="false" ht="15.75" hidden="false" customHeight="false" outlineLevel="0" collapsed="false"/>
    <row r="10165" customFormat="false" ht="15.75" hidden="false" customHeight="false" outlineLevel="0" collapsed="false"/>
    <row r="10166" customFormat="false" ht="15.75" hidden="false" customHeight="false" outlineLevel="0" collapsed="false"/>
    <row r="10167" customFormat="false" ht="15.75" hidden="false" customHeight="false" outlineLevel="0" collapsed="false"/>
    <row r="10168" customFormat="false" ht="15.75" hidden="false" customHeight="false" outlineLevel="0" collapsed="false"/>
    <row r="10169" customFormat="false" ht="15.75" hidden="false" customHeight="false" outlineLevel="0" collapsed="false"/>
    <row r="10170" customFormat="false" ht="15.75" hidden="false" customHeight="false" outlineLevel="0" collapsed="false"/>
    <row r="10171" customFormat="false" ht="15.75" hidden="false" customHeight="false" outlineLevel="0" collapsed="false"/>
    <row r="10172" customFormat="false" ht="15.75" hidden="false" customHeight="false" outlineLevel="0" collapsed="false"/>
    <row r="10173" customFormat="false" ht="15.75" hidden="false" customHeight="false" outlineLevel="0" collapsed="false"/>
    <row r="10174" customFormat="false" ht="15.75" hidden="false" customHeight="false" outlineLevel="0" collapsed="false"/>
    <row r="10175" customFormat="false" ht="15.75" hidden="false" customHeight="false" outlineLevel="0" collapsed="false"/>
    <row r="10176" customFormat="false" ht="15.75" hidden="false" customHeight="false" outlineLevel="0" collapsed="false"/>
    <row r="10177" customFormat="false" ht="15.75" hidden="false" customHeight="false" outlineLevel="0" collapsed="false"/>
    <row r="10178" customFormat="false" ht="15.75" hidden="false" customHeight="false" outlineLevel="0" collapsed="false"/>
    <row r="10179" customFormat="false" ht="15.75" hidden="false" customHeight="false" outlineLevel="0" collapsed="false"/>
    <row r="10180" customFormat="false" ht="15.75" hidden="false" customHeight="false" outlineLevel="0" collapsed="false"/>
    <row r="10181" customFormat="false" ht="15.75" hidden="false" customHeight="false" outlineLevel="0" collapsed="false"/>
    <row r="10182" customFormat="false" ht="15.75" hidden="false" customHeight="false" outlineLevel="0" collapsed="false"/>
    <row r="10183" customFormat="false" ht="15.75" hidden="false" customHeight="false" outlineLevel="0" collapsed="false"/>
    <row r="10184" customFormat="false" ht="15.75" hidden="false" customHeight="false" outlineLevel="0" collapsed="false"/>
    <row r="10185" customFormat="false" ht="15.75" hidden="false" customHeight="false" outlineLevel="0" collapsed="false"/>
    <row r="10186" customFormat="false" ht="15.75" hidden="false" customHeight="false" outlineLevel="0" collapsed="false"/>
    <row r="10187" customFormat="false" ht="15.75" hidden="false" customHeight="false" outlineLevel="0" collapsed="false"/>
    <row r="10188" customFormat="false" ht="15.75" hidden="false" customHeight="false" outlineLevel="0" collapsed="false"/>
    <row r="10189" customFormat="false" ht="15.75" hidden="false" customHeight="false" outlineLevel="0" collapsed="false"/>
    <row r="10190" customFormat="false" ht="15.75" hidden="false" customHeight="false" outlineLevel="0" collapsed="false"/>
    <row r="10191" customFormat="false" ht="15.75" hidden="false" customHeight="false" outlineLevel="0" collapsed="false"/>
    <row r="10192" customFormat="false" ht="15.75" hidden="false" customHeight="false" outlineLevel="0" collapsed="false"/>
    <row r="10193" customFormat="false" ht="15.75" hidden="false" customHeight="false" outlineLevel="0" collapsed="false"/>
    <row r="10194" customFormat="false" ht="15.75" hidden="false" customHeight="false" outlineLevel="0" collapsed="false"/>
    <row r="10195" customFormat="false" ht="15.75" hidden="false" customHeight="false" outlineLevel="0" collapsed="false"/>
    <row r="10196" customFormat="false" ht="15.75" hidden="false" customHeight="false" outlineLevel="0" collapsed="false"/>
    <row r="10197" customFormat="false" ht="15.75" hidden="false" customHeight="false" outlineLevel="0" collapsed="false"/>
    <row r="10198" customFormat="false" ht="15.75" hidden="false" customHeight="false" outlineLevel="0" collapsed="false"/>
    <row r="10199" customFormat="false" ht="15.75" hidden="false" customHeight="false" outlineLevel="0" collapsed="false"/>
    <row r="10200" customFormat="false" ht="15.75" hidden="false" customHeight="false" outlineLevel="0" collapsed="false"/>
    <row r="10201" customFormat="false" ht="15.75" hidden="false" customHeight="false" outlineLevel="0" collapsed="false"/>
    <row r="10202" customFormat="false" ht="15.75" hidden="false" customHeight="false" outlineLevel="0" collapsed="false"/>
    <row r="10203" customFormat="false" ht="15.75" hidden="false" customHeight="false" outlineLevel="0" collapsed="false"/>
    <row r="10204" customFormat="false" ht="15.75" hidden="false" customHeight="false" outlineLevel="0" collapsed="false"/>
    <row r="10205" customFormat="false" ht="15.75" hidden="false" customHeight="false" outlineLevel="0" collapsed="false"/>
    <row r="10206" customFormat="false" ht="15.75" hidden="false" customHeight="false" outlineLevel="0" collapsed="false"/>
    <row r="10207" customFormat="false" ht="15.75" hidden="false" customHeight="false" outlineLevel="0" collapsed="false"/>
    <row r="10208" customFormat="false" ht="15.75" hidden="false" customHeight="false" outlineLevel="0" collapsed="false"/>
    <row r="10209" customFormat="false" ht="15.75" hidden="false" customHeight="false" outlineLevel="0" collapsed="false"/>
    <row r="10210" customFormat="false" ht="15.75" hidden="false" customHeight="false" outlineLevel="0" collapsed="false"/>
    <row r="10211" customFormat="false" ht="15.75" hidden="false" customHeight="false" outlineLevel="0" collapsed="false"/>
    <row r="10212" customFormat="false" ht="15.75" hidden="false" customHeight="false" outlineLevel="0" collapsed="false"/>
    <row r="10213" customFormat="false" ht="15.75" hidden="false" customHeight="false" outlineLevel="0" collapsed="false"/>
    <row r="10214" customFormat="false" ht="15.75" hidden="false" customHeight="false" outlineLevel="0" collapsed="false"/>
    <row r="10215" customFormat="false" ht="15.75" hidden="false" customHeight="false" outlineLevel="0" collapsed="false"/>
    <row r="10216" customFormat="false" ht="15.75" hidden="false" customHeight="false" outlineLevel="0" collapsed="false"/>
    <row r="10217" customFormat="false" ht="15.75" hidden="false" customHeight="false" outlineLevel="0" collapsed="false"/>
    <row r="10218" customFormat="false" ht="15.75" hidden="false" customHeight="false" outlineLevel="0" collapsed="false"/>
    <row r="10219" customFormat="false" ht="15.75" hidden="false" customHeight="false" outlineLevel="0" collapsed="false"/>
    <row r="10220" customFormat="false" ht="15.75" hidden="false" customHeight="false" outlineLevel="0" collapsed="false"/>
    <row r="10221" customFormat="false" ht="15.75" hidden="false" customHeight="false" outlineLevel="0" collapsed="false"/>
    <row r="10222" customFormat="false" ht="15.75" hidden="false" customHeight="false" outlineLevel="0" collapsed="false"/>
    <row r="10223" customFormat="false" ht="15.75" hidden="false" customHeight="false" outlineLevel="0" collapsed="false"/>
    <row r="10224" customFormat="false" ht="15.75" hidden="false" customHeight="false" outlineLevel="0" collapsed="false"/>
    <row r="10225" customFormat="false" ht="15.75" hidden="false" customHeight="false" outlineLevel="0" collapsed="false"/>
    <row r="10226" customFormat="false" ht="15.75" hidden="false" customHeight="false" outlineLevel="0" collapsed="false"/>
    <row r="10227" customFormat="false" ht="15.75" hidden="false" customHeight="false" outlineLevel="0" collapsed="false"/>
    <row r="10228" customFormat="false" ht="15.75" hidden="false" customHeight="false" outlineLevel="0" collapsed="false"/>
    <row r="10229" customFormat="false" ht="15.75" hidden="false" customHeight="false" outlineLevel="0" collapsed="false"/>
    <row r="10230" customFormat="false" ht="15.75" hidden="false" customHeight="false" outlineLevel="0" collapsed="false"/>
    <row r="10231" customFormat="false" ht="15.75" hidden="false" customHeight="false" outlineLevel="0" collapsed="false"/>
    <row r="10232" customFormat="false" ht="15.75" hidden="false" customHeight="false" outlineLevel="0" collapsed="false"/>
    <row r="10233" customFormat="false" ht="15.75" hidden="false" customHeight="false" outlineLevel="0" collapsed="false"/>
    <row r="10234" customFormat="false" ht="15.75" hidden="false" customHeight="false" outlineLevel="0" collapsed="false"/>
    <row r="10235" customFormat="false" ht="15.75" hidden="false" customHeight="false" outlineLevel="0" collapsed="false"/>
    <row r="10236" customFormat="false" ht="15.75" hidden="false" customHeight="false" outlineLevel="0" collapsed="false"/>
    <row r="10237" customFormat="false" ht="15.75" hidden="false" customHeight="false" outlineLevel="0" collapsed="false"/>
    <row r="10238" customFormat="false" ht="15.75" hidden="false" customHeight="false" outlineLevel="0" collapsed="false"/>
    <row r="10239" customFormat="false" ht="15.75" hidden="false" customHeight="false" outlineLevel="0" collapsed="false"/>
    <row r="10240" customFormat="false" ht="15.75" hidden="false" customHeight="false" outlineLevel="0" collapsed="false"/>
    <row r="10241" customFormat="false" ht="15.75" hidden="false" customHeight="false" outlineLevel="0" collapsed="false"/>
    <row r="10242" customFormat="false" ht="15.75" hidden="false" customHeight="false" outlineLevel="0" collapsed="false"/>
    <row r="10243" customFormat="false" ht="15.75" hidden="false" customHeight="false" outlineLevel="0" collapsed="false"/>
    <row r="10244" customFormat="false" ht="15.75" hidden="false" customHeight="false" outlineLevel="0" collapsed="false"/>
    <row r="10245" customFormat="false" ht="15.75" hidden="false" customHeight="false" outlineLevel="0" collapsed="false"/>
    <row r="10246" customFormat="false" ht="15.75" hidden="false" customHeight="false" outlineLevel="0" collapsed="false"/>
    <row r="10247" customFormat="false" ht="15.75" hidden="false" customHeight="false" outlineLevel="0" collapsed="false"/>
    <row r="10248" customFormat="false" ht="15.75" hidden="false" customHeight="false" outlineLevel="0" collapsed="false"/>
    <row r="10249" customFormat="false" ht="15.75" hidden="false" customHeight="false" outlineLevel="0" collapsed="false"/>
    <row r="10250" customFormat="false" ht="15.75" hidden="false" customHeight="false" outlineLevel="0" collapsed="false"/>
    <row r="10251" customFormat="false" ht="15.75" hidden="false" customHeight="false" outlineLevel="0" collapsed="false"/>
    <row r="10252" customFormat="false" ht="15.75" hidden="false" customHeight="false" outlineLevel="0" collapsed="false"/>
    <row r="10253" customFormat="false" ht="15.75" hidden="false" customHeight="false" outlineLevel="0" collapsed="false"/>
    <row r="10254" customFormat="false" ht="15.75" hidden="false" customHeight="false" outlineLevel="0" collapsed="false"/>
    <row r="10255" customFormat="false" ht="15.75" hidden="false" customHeight="false" outlineLevel="0" collapsed="false"/>
    <row r="10256" customFormat="false" ht="15.75" hidden="false" customHeight="false" outlineLevel="0" collapsed="false"/>
    <row r="10257" customFormat="false" ht="15.75" hidden="false" customHeight="false" outlineLevel="0" collapsed="false"/>
    <row r="10258" customFormat="false" ht="15.75" hidden="false" customHeight="false" outlineLevel="0" collapsed="false"/>
    <row r="10259" customFormat="false" ht="15.75" hidden="false" customHeight="false" outlineLevel="0" collapsed="false"/>
    <row r="10260" customFormat="false" ht="15.75" hidden="false" customHeight="false" outlineLevel="0" collapsed="false"/>
    <row r="10261" customFormat="false" ht="15.75" hidden="false" customHeight="false" outlineLevel="0" collapsed="false"/>
    <row r="10262" customFormat="false" ht="15.75" hidden="false" customHeight="false" outlineLevel="0" collapsed="false"/>
    <row r="10263" customFormat="false" ht="15.75" hidden="false" customHeight="false" outlineLevel="0" collapsed="false"/>
    <row r="10264" customFormat="false" ht="15.75" hidden="false" customHeight="false" outlineLevel="0" collapsed="false"/>
    <row r="10265" customFormat="false" ht="15.75" hidden="false" customHeight="false" outlineLevel="0" collapsed="false"/>
    <row r="10266" customFormat="false" ht="15.75" hidden="false" customHeight="false" outlineLevel="0" collapsed="false"/>
    <row r="10267" customFormat="false" ht="15.75" hidden="false" customHeight="false" outlineLevel="0" collapsed="false"/>
    <row r="10268" customFormat="false" ht="15.75" hidden="false" customHeight="false" outlineLevel="0" collapsed="false"/>
    <row r="10269" customFormat="false" ht="15.75" hidden="false" customHeight="false" outlineLevel="0" collapsed="false"/>
    <row r="10270" customFormat="false" ht="15.75" hidden="false" customHeight="false" outlineLevel="0" collapsed="false"/>
    <row r="10271" customFormat="false" ht="15.75" hidden="false" customHeight="false" outlineLevel="0" collapsed="false"/>
    <row r="10272" customFormat="false" ht="15.75" hidden="false" customHeight="false" outlineLevel="0" collapsed="false"/>
    <row r="10273" customFormat="false" ht="15.75" hidden="false" customHeight="false" outlineLevel="0" collapsed="false"/>
    <row r="10274" customFormat="false" ht="15.75" hidden="false" customHeight="false" outlineLevel="0" collapsed="false"/>
    <row r="10275" customFormat="false" ht="15.75" hidden="false" customHeight="false" outlineLevel="0" collapsed="false"/>
    <row r="10276" customFormat="false" ht="15.75" hidden="false" customHeight="false" outlineLevel="0" collapsed="false"/>
    <row r="10277" customFormat="false" ht="15.75" hidden="false" customHeight="false" outlineLevel="0" collapsed="false"/>
    <row r="10278" customFormat="false" ht="15.75" hidden="false" customHeight="false" outlineLevel="0" collapsed="false"/>
    <row r="10279" customFormat="false" ht="15.75" hidden="false" customHeight="false" outlineLevel="0" collapsed="false"/>
    <row r="10280" customFormat="false" ht="15.75" hidden="false" customHeight="false" outlineLevel="0" collapsed="false"/>
    <row r="10281" customFormat="false" ht="15.75" hidden="false" customHeight="false" outlineLevel="0" collapsed="false"/>
    <row r="10282" customFormat="false" ht="15.75" hidden="false" customHeight="false" outlineLevel="0" collapsed="false"/>
    <row r="10283" customFormat="false" ht="15.75" hidden="false" customHeight="false" outlineLevel="0" collapsed="false"/>
    <row r="10284" customFormat="false" ht="15.75" hidden="false" customHeight="false" outlineLevel="0" collapsed="false"/>
    <row r="10285" customFormat="false" ht="15.75" hidden="false" customHeight="false" outlineLevel="0" collapsed="false"/>
    <row r="10286" customFormat="false" ht="15.75" hidden="false" customHeight="false" outlineLevel="0" collapsed="false"/>
    <row r="10287" customFormat="false" ht="15.75" hidden="false" customHeight="false" outlineLevel="0" collapsed="false"/>
    <row r="10288" customFormat="false" ht="15.75" hidden="false" customHeight="false" outlineLevel="0" collapsed="false"/>
    <row r="10289" customFormat="false" ht="15.75" hidden="false" customHeight="false" outlineLevel="0" collapsed="false"/>
    <row r="10290" customFormat="false" ht="15.75" hidden="false" customHeight="false" outlineLevel="0" collapsed="false"/>
    <row r="10291" customFormat="false" ht="15.75" hidden="false" customHeight="false" outlineLevel="0" collapsed="false"/>
    <row r="10292" customFormat="false" ht="15.75" hidden="false" customHeight="false" outlineLevel="0" collapsed="false"/>
    <row r="10293" customFormat="false" ht="15.75" hidden="false" customHeight="false" outlineLevel="0" collapsed="false"/>
    <row r="10294" customFormat="false" ht="15.75" hidden="false" customHeight="false" outlineLevel="0" collapsed="false"/>
    <row r="10295" customFormat="false" ht="15.75" hidden="false" customHeight="false" outlineLevel="0" collapsed="false"/>
    <row r="10296" customFormat="false" ht="15.75" hidden="false" customHeight="false" outlineLevel="0" collapsed="false"/>
    <row r="10297" customFormat="false" ht="15.75" hidden="false" customHeight="false" outlineLevel="0" collapsed="false"/>
    <row r="10298" customFormat="false" ht="15.75" hidden="false" customHeight="false" outlineLevel="0" collapsed="false"/>
    <row r="10299" customFormat="false" ht="15.75" hidden="false" customHeight="false" outlineLevel="0" collapsed="false"/>
    <row r="10300" customFormat="false" ht="15.75" hidden="false" customHeight="false" outlineLevel="0" collapsed="false"/>
    <row r="10301" customFormat="false" ht="15.75" hidden="false" customHeight="false" outlineLevel="0" collapsed="false"/>
    <row r="10302" customFormat="false" ht="15.75" hidden="false" customHeight="false" outlineLevel="0" collapsed="false"/>
    <row r="10303" customFormat="false" ht="15.75" hidden="false" customHeight="false" outlineLevel="0" collapsed="false"/>
    <row r="10304" customFormat="false" ht="15.75" hidden="false" customHeight="false" outlineLevel="0" collapsed="false"/>
    <row r="10305" customFormat="false" ht="15.75" hidden="false" customHeight="false" outlineLevel="0" collapsed="false"/>
    <row r="10306" customFormat="false" ht="15.75" hidden="false" customHeight="false" outlineLevel="0" collapsed="false"/>
    <row r="10307" customFormat="false" ht="15.75" hidden="false" customHeight="false" outlineLevel="0" collapsed="false"/>
    <row r="10308" customFormat="false" ht="15.75" hidden="false" customHeight="false" outlineLevel="0" collapsed="false"/>
    <row r="10309" customFormat="false" ht="15.75" hidden="false" customHeight="false" outlineLevel="0" collapsed="false"/>
    <row r="10310" customFormat="false" ht="15.75" hidden="false" customHeight="false" outlineLevel="0" collapsed="false"/>
    <row r="10311" customFormat="false" ht="15.75" hidden="false" customHeight="false" outlineLevel="0" collapsed="false"/>
    <row r="10312" customFormat="false" ht="15.75" hidden="false" customHeight="false" outlineLevel="0" collapsed="false"/>
    <row r="10313" customFormat="false" ht="15.75" hidden="false" customHeight="false" outlineLevel="0" collapsed="false"/>
    <row r="10314" customFormat="false" ht="15.75" hidden="false" customHeight="false" outlineLevel="0" collapsed="false"/>
    <row r="10315" customFormat="false" ht="15.75" hidden="false" customHeight="false" outlineLevel="0" collapsed="false"/>
    <row r="10316" customFormat="false" ht="15.75" hidden="false" customHeight="false" outlineLevel="0" collapsed="false"/>
    <row r="10317" customFormat="false" ht="15.75" hidden="false" customHeight="false" outlineLevel="0" collapsed="false"/>
    <row r="10318" customFormat="false" ht="15.75" hidden="false" customHeight="false" outlineLevel="0" collapsed="false"/>
    <row r="10319" customFormat="false" ht="15.75" hidden="false" customHeight="false" outlineLevel="0" collapsed="false"/>
    <row r="10320" customFormat="false" ht="15.75" hidden="false" customHeight="false" outlineLevel="0" collapsed="false"/>
    <row r="10321" customFormat="false" ht="15.75" hidden="false" customHeight="false" outlineLevel="0" collapsed="false"/>
    <row r="10322" customFormat="false" ht="15.75" hidden="false" customHeight="false" outlineLevel="0" collapsed="false"/>
    <row r="10323" customFormat="false" ht="15.75" hidden="false" customHeight="false" outlineLevel="0" collapsed="false"/>
    <row r="10324" customFormat="false" ht="15.75" hidden="false" customHeight="false" outlineLevel="0" collapsed="false"/>
    <row r="10325" customFormat="false" ht="15.75" hidden="false" customHeight="false" outlineLevel="0" collapsed="false"/>
    <row r="10326" customFormat="false" ht="15.75" hidden="false" customHeight="false" outlineLevel="0" collapsed="false"/>
    <row r="10327" customFormat="false" ht="15.75" hidden="false" customHeight="false" outlineLevel="0" collapsed="false"/>
    <row r="10328" customFormat="false" ht="15.75" hidden="false" customHeight="false" outlineLevel="0" collapsed="false"/>
    <row r="10329" customFormat="false" ht="15.75" hidden="false" customHeight="false" outlineLevel="0" collapsed="false"/>
    <row r="10330" customFormat="false" ht="15.75" hidden="false" customHeight="false" outlineLevel="0" collapsed="false"/>
    <row r="10331" customFormat="false" ht="15.75" hidden="false" customHeight="false" outlineLevel="0" collapsed="false"/>
    <row r="10332" customFormat="false" ht="15.75" hidden="false" customHeight="false" outlineLevel="0" collapsed="false"/>
    <row r="10333" customFormat="false" ht="15.75" hidden="false" customHeight="false" outlineLevel="0" collapsed="false"/>
    <row r="10334" customFormat="false" ht="15.75" hidden="false" customHeight="false" outlineLevel="0" collapsed="false"/>
    <row r="10335" customFormat="false" ht="15.75" hidden="false" customHeight="false" outlineLevel="0" collapsed="false"/>
    <row r="10336" customFormat="false" ht="15.75" hidden="false" customHeight="false" outlineLevel="0" collapsed="false"/>
    <row r="10337" customFormat="false" ht="15.75" hidden="false" customHeight="false" outlineLevel="0" collapsed="false"/>
    <row r="10338" customFormat="false" ht="15.75" hidden="false" customHeight="false" outlineLevel="0" collapsed="false"/>
    <row r="10339" customFormat="false" ht="15.75" hidden="false" customHeight="false" outlineLevel="0" collapsed="false"/>
    <row r="10340" customFormat="false" ht="15.75" hidden="false" customHeight="false" outlineLevel="0" collapsed="false"/>
    <row r="10341" customFormat="false" ht="15.75" hidden="false" customHeight="false" outlineLevel="0" collapsed="false"/>
    <row r="10342" customFormat="false" ht="15.75" hidden="false" customHeight="false" outlineLevel="0" collapsed="false"/>
    <row r="10343" customFormat="false" ht="15.75" hidden="false" customHeight="false" outlineLevel="0" collapsed="false"/>
    <row r="10344" customFormat="false" ht="15.75" hidden="false" customHeight="false" outlineLevel="0" collapsed="false"/>
    <row r="10345" customFormat="false" ht="15.75" hidden="false" customHeight="false" outlineLevel="0" collapsed="false"/>
    <row r="10346" customFormat="false" ht="15.75" hidden="false" customHeight="false" outlineLevel="0" collapsed="false"/>
    <row r="10347" customFormat="false" ht="15.75" hidden="false" customHeight="false" outlineLevel="0" collapsed="false"/>
    <row r="10348" customFormat="false" ht="15.75" hidden="false" customHeight="false" outlineLevel="0" collapsed="false"/>
    <row r="10349" customFormat="false" ht="15.75" hidden="false" customHeight="false" outlineLevel="0" collapsed="false"/>
    <row r="10350" customFormat="false" ht="15.75" hidden="false" customHeight="false" outlineLevel="0" collapsed="false"/>
    <row r="10351" customFormat="false" ht="15.75" hidden="false" customHeight="false" outlineLevel="0" collapsed="false"/>
    <row r="10352" customFormat="false" ht="15.75" hidden="false" customHeight="false" outlineLevel="0" collapsed="false"/>
    <row r="10353" customFormat="false" ht="15.75" hidden="false" customHeight="false" outlineLevel="0" collapsed="false"/>
    <row r="10354" customFormat="false" ht="15.75" hidden="false" customHeight="false" outlineLevel="0" collapsed="false"/>
    <row r="10355" customFormat="false" ht="15.75" hidden="false" customHeight="false" outlineLevel="0" collapsed="false"/>
    <row r="10356" customFormat="false" ht="15.75" hidden="false" customHeight="false" outlineLevel="0" collapsed="false"/>
    <row r="10357" customFormat="false" ht="15.75" hidden="false" customHeight="false" outlineLevel="0" collapsed="false"/>
    <row r="10358" customFormat="false" ht="15.75" hidden="false" customHeight="false" outlineLevel="0" collapsed="false"/>
    <row r="10359" customFormat="false" ht="15.75" hidden="false" customHeight="false" outlineLevel="0" collapsed="false"/>
    <row r="10360" customFormat="false" ht="15.75" hidden="false" customHeight="false" outlineLevel="0" collapsed="false"/>
    <row r="10361" customFormat="false" ht="15.75" hidden="false" customHeight="false" outlineLevel="0" collapsed="false"/>
    <row r="10362" customFormat="false" ht="15.75" hidden="false" customHeight="false" outlineLevel="0" collapsed="false"/>
    <row r="10363" customFormat="false" ht="15.75" hidden="false" customHeight="false" outlineLevel="0" collapsed="false"/>
    <row r="10364" customFormat="false" ht="15.75" hidden="false" customHeight="false" outlineLevel="0" collapsed="false"/>
    <row r="10365" customFormat="false" ht="15.75" hidden="false" customHeight="false" outlineLevel="0" collapsed="false"/>
    <row r="10366" customFormat="false" ht="15.75" hidden="false" customHeight="false" outlineLevel="0" collapsed="false"/>
    <row r="10367" customFormat="false" ht="15.75" hidden="false" customHeight="false" outlineLevel="0" collapsed="false"/>
    <row r="10368" customFormat="false" ht="15.75" hidden="false" customHeight="false" outlineLevel="0" collapsed="false"/>
    <row r="10369" customFormat="false" ht="15.75" hidden="false" customHeight="false" outlineLevel="0" collapsed="false"/>
    <row r="10370" customFormat="false" ht="15.75" hidden="false" customHeight="false" outlineLevel="0" collapsed="false"/>
    <row r="10371" customFormat="false" ht="15.75" hidden="false" customHeight="false" outlineLevel="0" collapsed="false"/>
    <row r="10372" customFormat="false" ht="15.75" hidden="false" customHeight="false" outlineLevel="0" collapsed="false"/>
    <row r="10373" customFormat="false" ht="15.75" hidden="false" customHeight="false" outlineLevel="0" collapsed="false"/>
    <row r="10374" customFormat="false" ht="15.75" hidden="false" customHeight="false" outlineLevel="0" collapsed="false"/>
    <row r="10375" customFormat="false" ht="15.75" hidden="false" customHeight="false" outlineLevel="0" collapsed="false"/>
    <row r="10376" customFormat="false" ht="15.75" hidden="false" customHeight="false" outlineLevel="0" collapsed="false"/>
    <row r="10377" customFormat="false" ht="15.75" hidden="false" customHeight="false" outlineLevel="0" collapsed="false"/>
    <row r="10378" customFormat="false" ht="15.75" hidden="false" customHeight="false" outlineLevel="0" collapsed="false"/>
    <row r="10379" customFormat="false" ht="15.75" hidden="false" customHeight="false" outlineLevel="0" collapsed="false"/>
    <row r="10380" customFormat="false" ht="15.75" hidden="false" customHeight="false" outlineLevel="0" collapsed="false"/>
    <row r="10381" customFormat="false" ht="15.75" hidden="false" customHeight="false" outlineLevel="0" collapsed="false"/>
    <row r="10382" customFormat="false" ht="15.75" hidden="false" customHeight="false" outlineLevel="0" collapsed="false"/>
    <row r="10383" customFormat="false" ht="15.75" hidden="false" customHeight="false" outlineLevel="0" collapsed="false"/>
    <row r="10384" customFormat="false" ht="15.75" hidden="false" customHeight="false" outlineLevel="0" collapsed="false"/>
    <row r="10385" customFormat="false" ht="15.75" hidden="false" customHeight="false" outlineLevel="0" collapsed="false"/>
    <row r="10386" customFormat="false" ht="15.75" hidden="false" customHeight="false" outlineLevel="0" collapsed="false"/>
    <row r="10387" customFormat="false" ht="15.75" hidden="false" customHeight="false" outlineLevel="0" collapsed="false"/>
    <row r="10388" customFormat="false" ht="15.75" hidden="false" customHeight="false" outlineLevel="0" collapsed="false"/>
    <row r="10389" customFormat="false" ht="15.75" hidden="false" customHeight="false" outlineLevel="0" collapsed="false"/>
    <row r="10390" customFormat="false" ht="15.75" hidden="false" customHeight="false" outlineLevel="0" collapsed="false"/>
    <row r="10391" customFormat="false" ht="15.75" hidden="false" customHeight="false" outlineLevel="0" collapsed="false"/>
    <row r="10392" customFormat="false" ht="15.75" hidden="false" customHeight="false" outlineLevel="0" collapsed="false"/>
    <row r="10393" customFormat="false" ht="15.75" hidden="false" customHeight="false" outlineLevel="0" collapsed="false"/>
    <row r="10394" customFormat="false" ht="15.75" hidden="false" customHeight="false" outlineLevel="0" collapsed="false"/>
    <row r="10395" customFormat="false" ht="15.75" hidden="false" customHeight="false" outlineLevel="0" collapsed="false"/>
    <row r="10396" customFormat="false" ht="15.75" hidden="false" customHeight="false" outlineLevel="0" collapsed="false"/>
    <row r="10397" customFormat="false" ht="15.75" hidden="false" customHeight="false" outlineLevel="0" collapsed="false"/>
    <row r="10398" customFormat="false" ht="15.75" hidden="false" customHeight="false" outlineLevel="0" collapsed="false"/>
    <row r="10399" customFormat="false" ht="15.75" hidden="false" customHeight="false" outlineLevel="0" collapsed="false"/>
    <row r="10400" customFormat="false" ht="15.75" hidden="false" customHeight="false" outlineLevel="0" collapsed="false"/>
    <row r="10401" customFormat="false" ht="15.75" hidden="false" customHeight="false" outlineLevel="0" collapsed="false"/>
    <row r="10402" customFormat="false" ht="15.75" hidden="false" customHeight="false" outlineLevel="0" collapsed="false"/>
    <row r="10403" customFormat="false" ht="15.75" hidden="false" customHeight="false" outlineLevel="0" collapsed="false"/>
    <row r="10404" customFormat="false" ht="15.75" hidden="false" customHeight="false" outlineLevel="0" collapsed="false"/>
    <row r="10405" customFormat="false" ht="15.75" hidden="false" customHeight="false" outlineLevel="0" collapsed="false"/>
    <row r="10406" customFormat="false" ht="15.75" hidden="false" customHeight="false" outlineLevel="0" collapsed="false"/>
    <row r="10407" customFormat="false" ht="15.75" hidden="false" customHeight="false" outlineLevel="0" collapsed="false"/>
    <row r="10408" customFormat="false" ht="15.75" hidden="false" customHeight="false" outlineLevel="0" collapsed="false"/>
    <row r="10409" customFormat="false" ht="15.75" hidden="false" customHeight="false" outlineLevel="0" collapsed="false"/>
    <row r="10410" customFormat="false" ht="15.75" hidden="false" customHeight="false" outlineLevel="0" collapsed="false"/>
    <row r="10411" customFormat="false" ht="15.75" hidden="false" customHeight="false" outlineLevel="0" collapsed="false"/>
    <row r="10412" customFormat="false" ht="15.75" hidden="false" customHeight="false" outlineLevel="0" collapsed="false"/>
    <row r="10413" customFormat="false" ht="15.75" hidden="false" customHeight="false" outlineLevel="0" collapsed="false"/>
    <row r="10414" customFormat="false" ht="15.75" hidden="false" customHeight="false" outlineLevel="0" collapsed="false"/>
    <row r="10415" customFormat="false" ht="15.75" hidden="false" customHeight="false" outlineLevel="0" collapsed="false"/>
    <row r="10416" customFormat="false" ht="15.75" hidden="false" customHeight="false" outlineLevel="0" collapsed="false"/>
    <row r="10417" customFormat="false" ht="15.75" hidden="false" customHeight="false" outlineLevel="0" collapsed="false"/>
    <row r="10418" customFormat="false" ht="15.75" hidden="false" customHeight="false" outlineLevel="0" collapsed="false"/>
    <row r="10419" customFormat="false" ht="15.75" hidden="false" customHeight="false" outlineLevel="0" collapsed="false"/>
    <row r="10420" customFormat="false" ht="15.75" hidden="false" customHeight="false" outlineLevel="0" collapsed="false"/>
    <row r="10421" customFormat="false" ht="15.75" hidden="false" customHeight="false" outlineLevel="0" collapsed="false"/>
    <row r="10422" customFormat="false" ht="15.75" hidden="false" customHeight="false" outlineLevel="0" collapsed="false"/>
    <row r="10423" customFormat="false" ht="15.75" hidden="false" customHeight="false" outlineLevel="0" collapsed="false"/>
    <row r="10424" customFormat="false" ht="15.75" hidden="false" customHeight="false" outlineLevel="0" collapsed="false"/>
    <row r="10425" customFormat="false" ht="15.75" hidden="false" customHeight="false" outlineLevel="0" collapsed="false"/>
    <row r="10426" customFormat="false" ht="15.75" hidden="false" customHeight="false" outlineLevel="0" collapsed="false"/>
    <row r="10427" customFormat="false" ht="15.75" hidden="false" customHeight="false" outlineLevel="0" collapsed="false"/>
    <row r="10428" customFormat="false" ht="15.75" hidden="false" customHeight="false" outlineLevel="0" collapsed="false"/>
    <row r="10429" customFormat="false" ht="15.75" hidden="false" customHeight="false" outlineLevel="0" collapsed="false"/>
    <row r="10430" customFormat="false" ht="15.75" hidden="false" customHeight="false" outlineLevel="0" collapsed="false"/>
    <row r="10431" customFormat="false" ht="15.75" hidden="false" customHeight="false" outlineLevel="0" collapsed="false"/>
    <row r="10432" customFormat="false" ht="15.75" hidden="false" customHeight="false" outlineLevel="0" collapsed="false"/>
    <row r="10433" customFormat="false" ht="15.75" hidden="false" customHeight="false" outlineLevel="0" collapsed="false"/>
    <row r="10434" customFormat="false" ht="15.75" hidden="false" customHeight="false" outlineLevel="0" collapsed="false"/>
    <row r="10435" customFormat="false" ht="15.75" hidden="false" customHeight="false" outlineLevel="0" collapsed="false"/>
    <row r="10436" customFormat="false" ht="15.75" hidden="false" customHeight="false" outlineLevel="0" collapsed="false"/>
    <row r="10437" customFormat="false" ht="15.75" hidden="false" customHeight="false" outlineLevel="0" collapsed="false"/>
    <row r="10438" customFormat="false" ht="15.75" hidden="false" customHeight="false" outlineLevel="0" collapsed="false"/>
    <row r="10439" customFormat="false" ht="15.75" hidden="false" customHeight="false" outlineLevel="0" collapsed="false"/>
    <row r="10440" customFormat="false" ht="15.75" hidden="false" customHeight="false" outlineLevel="0" collapsed="false"/>
    <row r="10441" customFormat="false" ht="15.75" hidden="false" customHeight="false" outlineLevel="0" collapsed="false"/>
    <row r="10442" customFormat="false" ht="15.75" hidden="false" customHeight="false" outlineLevel="0" collapsed="false"/>
    <row r="10443" customFormat="false" ht="15.75" hidden="false" customHeight="false" outlineLevel="0" collapsed="false"/>
    <row r="10444" customFormat="false" ht="15.75" hidden="false" customHeight="false" outlineLevel="0" collapsed="false"/>
    <row r="10445" customFormat="false" ht="15.75" hidden="false" customHeight="false" outlineLevel="0" collapsed="false"/>
    <row r="10446" customFormat="false" ht="15.75" hidden="false" customHeight="false" outlineLevel="0" collapsed="false"/>
    <row r="10447" customFormat="false" ht="15.75" hidden="false" customHeight="false" outlineLevel="0" collapsed="false"/>
    <row r="10448" customFormat="false" ht="15.75" hidden="false" customHeight="false" outlineLevel="0" collapsed="false"/>
    <row r="10449" customFormat="false" ht="15.75" hidden="false" customHeight="false" outlineLevel="0" collapsed="false"/>
    <row r="10450" customFormat="false" ht="15.75" hidden="false" customHeight="false" outlineLevel="0" collapsed="false"/>
    <row r="10451" customFormat="false" ht="15.75" hidden="false" customHeight="false" outlineLevel="0" collapsed="false"/>
    <row r="10452" customFormat="false" ht="15.75" hidden="false" customHeight="false" outlineLevel="0" collapsed="false"/>
    <row r="10453" customFormat="false" ht="15.75" hidden="false" customHeight="false" outlineLevel="0" collapsed="false"/>
    <row r="10454" customFormat="false" ht="15.75" hidden="false" customHeight="false" outlineLevel="0" collapsed="false"/>
    <row r="10455" customFormat="false" ht="15.75" hidden="false" customHeight="false" outlineLevel="0" collapsed="false"/>
    <row r="10456" customFormat="false" ht="15.75" hidden="false" customHeight="false" outlineLevel="0" collapsed="false"/>
    <row r="10457" customFormat="false" ht="15.75" hidden="false" customHeight="false" outlineLevel="0" collapsed="false"/>
    <row r="10458" customFormat="false" ht="15.75" hidden="false" customHeight="false" outlineLevel="0" collapsed="false"/>
    <row r="10459" customFormat="false" ht="15.75" hidden="false" customHeight="false" outlineLevel="0" collapsed="false"/>
    <row r="10460" customFormat="false" ht="15.75" hidden="false" customHeight="false" outlineLevel="0" collapsed="false"/>
    <row r="10461" customFormat="false" ht="15.75" hidden="false" customHeight="false" outlineLevel="0" collapsed="false"/>
    <row r="10462" customFormat="false" ht="15.75" hidden="false" customHeight="false" outlineLevel="0" collapsed="false"/>
    <row r="10463" customFormat="false" ht="15.75" hidden="false" customHeight="false" outlineLevel="0" collapsed="false"/>
    <row r="10464" customFormat="false" ht="15.75" hidden="false" customHeight="false" outlineLevel="0" collapsed="false"/>
    <row r="10465" customFormat="false" ht="15.75" hidden="false" customHeight="false" outlineLevel="0" collapsed="false"/>
    <row r="10466" customFormat="false" ht="15.75" hidden="false" customHeight="false" outlineLevel="0" collapsed="false"/>
    <row r="10467" customFormat="false" ht="15.75" hidden="false" customHeight="false" outlineLevel="0" collapsed="false"/>
    <row r="10468" customFormat="false" ht="15.75" hidden="false" customHeight="false" outlineLevel="0" collapsed="false"/>
    <row r="10469" customFormat="false" ht="15.75" hidden="false" customHeight="false" outlineLevel="0" collapsed="false"/>
    <row r="10470" customFormat="false" ht="15.75" hidden="false" customHeight="false" outlineLevel="0" collapsed="false"/>
    <row r="10471" customFormat="false" ht="15.75" hidden="false" customHeight="false" outlineLevel="0" collapsed="false"/>
    <row r="10472" customFormat="false" ht="15.75" hidden="false" customHeight="false" outlineLevel="0" collapsed="false"/>
    <row r="10473" customFormat="false" ht="15.75" hidden="false" customHeight="false" outlineLevel="0" collapsed="false"/>
    <row r="10474" customFormat="false" ht="15.75" hidden="false" customHeight="false" outlineLevel="0" collapsed="false"/>
    <row r="10475" customFormat="false" ht="15.75" hidden="false" customHeight="false" outlineLevel="0" collapsed="false"/>
    <row r="10476" customFormat="false" ht="15.75" hidden="false" customHeight="false" outlineLevel="0" collapsed="false"/>
    <row r="10477" customFormat="false" ht="15.75" hidden="false" customHeight="false" outlineLevel="0" collapsed="false"/>
    <row r="10478" customFormat="false" ht="15.75" hidden="false" customHeight="false" outlineLevel="0" collapsed="false"/>
    <row r="10479" customFormat="false" ht="15.75" hidden="false" customHeight="false" outlineLevel="0" collapsed="false"/>
    <row r="10480" customFormat="false" ht="15.75" hidden="false" customHeight="false" outlineLevel="0" collapsed="false"/>
    <row r="10481" customFormat="false" ht="15.75" hidden="false" customHeight="false" outlineLevel="0" collapsed="false"/>
    <row r="10482" customFormat="false" ht="15.75" hidden="false" customHeight="false" outlineLevel="0" collapsed="false"/>
    <row r="10483" customFormat="false" ht="15.75" hidden="false" customHeight="false" outlineLevel="0" collapsed="false"/>
    <row r="10484" customFormat="false" ht="15.75" hidden="false" customHeight="false" outlineLevel="0" collapsed="false"/>
    <row r="10485" customFormat="false" ht="15.75" hidden="false" customHeight="false" outlineLevel="0" collapsed="false"/>
    <row r="10486" customFormat="false" ht="15.75" hidden="false" customHeight="false" outlineLevel="0" collapsed="false"/>
    <row r="10487" customFormat="false" ht="15.75" hidden="false" customHeight="false" outlineLevel="0" collapsed="false"/>
    <row r="10488" customFormat="false" ht="15.75" hidden="false" customHeight="false" outlineLevel="0" collapsed="false"/>
    <row r="10489" customFormat="false" ht="15.75" hidden="false" customHeight="false" outlineLevel="0" collapsed="false"/>
    <row r="10490" customFormat="false" ht="15.75" hidden="false" customHeight="false" outlineLevel="0" collapsed="false"/>
    <row r="10491" customFormat="false" ht="15.75" hidden="false" customHeight="false" outlineLevel="0" collapsed="false"/>
    <row r="10492" customFormat="false" ht="15.75" hidden="false" customHeight="false" outlineLevel="0" collapsed="false"/>
    <row r="10493" customFormat="false" ht="15.75" hidden="false" customHeight="false" outlineLevel="0" collapsed="false"/>
    <row r="10494" customFormat="false" ht="15.75" hidden="false" customHeight="false" outlineLevel="0" collapsed="false"/>
    <row r="10495" customFormat="false" ht="15.75" hidden="false" customHeight="false" outlineLevel="0" collapsed="false"/>
    <row r="10496" customFormat="false" ht="15.75" hidden="false" customHeight="false" outlineLevel="0" collapsed="false"/>
    <row r="10497" customFormat="false" ht="15.75" hidden="false" customHeight="false" outlineLevel="0" collapsed="false"/>
    <row r="10498" customFormat="false" ht="15.75" hidden="false" customHeight="false" outlineLevel="0" collapsed="false"/>
    <row r="10499" customFormat="false" ht="15.75" hidden="false" customHeight="false" outlineLevel="0" collapsed="false"/>
    <row r="10500" customFormat="false" ht="15.75" hidden="false" customHeight="false" outlineLevel="0" collapsed="false"/>
    <row r="10501" customFormat="false" ht="15.75" hidden="false" customHeight="false" outlineLevel="0" collapsed="false"/>
    <row r="10502" customFormat="false" ht="15.75" hidden="false" customHeight="false" outlineLevel="0" collapsed="false"/>
    <row r="10503" customFormat="false" ht="15.75" hidden="false" customHeight="false" outlineLevel="0" collapsed="false"/>
    <row r="10504" customFormat="false" ht="15.75" hidden="false" customHeight="false" outlineLevel="0" collapsed="false"/>
    <row r="10505" customFormat="false" ht="15.75" hidden="false" customHeight="false" outlineLevel="0" collapsed="false"/>
    <row r="10506" customFormat="false" ht="15.75" hidden="false" customHeight="false" outlineLevel="0" collapsed="false"/>
    <row r="10507" customFormat="false" ht="15.75" hidden="false" customHeight="false" outlineLevel="0" collapsed="false"/>
    <row r="10508" customFormat="false" ht="15.75" hidden="false" customHeight="false" outlineLevel="0" collapsed="false"/>
    <row r="10509" customFormat="false" ht="15.75" hidden="false" customHeight="false" outlineLevel="0" collapsed="false"/>
    <row r="10510" customFormat="false" ht="15.75" hidden="false" customHeight="false" outlineLevel="0" collapsed="false"/>
    <row r="10511" customFormat="false" ht="15.75" hidden="false" customHeight="false" outlineLevel="0" collapsed="false"/>
    <row r="10512" customFormat="false" ht="15.75" hidden="false" customHeight="false" outlineLevel="0" collapsed="false"/>
    <row r="10513" customFormat="false" ht="15.75" hidden="false" customHeight="false" outlineLevel="0" collapsed="false"/>
    <row r="10514" customFormat="false" ht="15.75" hidden="false" customHeight="false" outlineLevel="0" collapsed="false"/>
    <row r="10515" customFormat="false" ht="15.75" hidden="false" customHeight="false" outlineLevel="0" collapsed="false"/>
    <row r="10516" customFormat="false" ht="15.75" hidden="false" customHeight="false" outlineLevel="0" collapsed="false"/>
    <row r="10517" customFormat="false" ht="15.75" hidden="false" customHeight="false" outlineLevel="0" collapsed="false"/>
    <row r="10518" customFormat="false" ht="15.75" hidden="false" customHeight="false" outlineLevel="0" collapsed="false"/>
    <row r="10519" customFormat="false" ht="15.75" hidden="false" customHeight="false" outlineLevel="0" collapsed="false"/>
    <row r="10520" customFormat="false" ht="15.75" hidden="false" customHeight="false" outlineLevel="0" collapsed="false"/>
    <row r="10521" customFormat="false" ht="15.75" hidden="false" customHeight="false" outlineLevel="0" collapsed="false"/>
    <row r="10522" customFormat="false" ht="15.75" hidden="false" customHeight="false" outlineLevel="0" collapsed="false"/>
    <row r="10523" customFormat="false" ht="15.75" hidden="false" customHeight="false" outlineLevel="0" collapsed="false"/>
    <row r="10524" customFormat="false" ht="15.75" hidden="false" customHeight="false" outlineLevel="0" collapsed="false"/>
    <row r="10525" customFormat="false" ht="15.75" hidden="false" customHeight="false" outlineLevel="0" collapsed="false"/>
    <row r="10526" customFormat="false" ht="15.75" hidden="false" customHeight="false" outlineLevel="0" collapsed="false"/>
    <row r="10527" customFormat="false" ht="15.75" hidden="false" customHeight="false" outlineLevel="0" collapsed="false"/>
    <row r="10528" customFormat="false" ht="15.75" hidden="false" customHeight="false" outlineLevel="0" collapsed="false"/>
    <row r="10529" customFormat="false" ht="15.75" hidden="false" customHeight="false" outlineLevel="0" collapsed="false"/>
    <row r="10530" customFormat="false" ht="15.75" hidden="false" customHeight="false" outlineLevel="0" collapsed="false"/>
    <row r="10531" customFormat="false" ht="15.75" hidden="false" customHeight="false" outlineLevel="0" collapsed="false"/>
    <row r="10532" customFormat="false" ht="15.75" hidden="false" customHeight="false" outlineLevel="0" collapsed="false"/>
    <row r="10533" customFormat="false" ht="15.75" hidden="false" customHeight="false" outlineLevel="0" collapsed="false"/>
    <row r="10534" customFormat="false" ht="15.75" hidden="false" customHeight="false" outlineLevel="0" collapsed="false"/>
    <row r="10535" customFormat="false" ht="15.75" hidden="false" customHeight="false" outlineLevel="0" collapsed="false"/>
    <row r="10536" customFormat="false" ht="15.75" hidden="false" customHeight="false" outlineLevel="0" collapsed="false"/>
    <row r="10537" customFormat="false" ht="15.75" hidden="false" customHeight="false" outlineLevel="0" collapsed="false"/>
    <row r="10538" customFormat="false" ht="15.75" hidden="false" customHeight="false" outlineLevel="0" collapsed="false"/>
    <row r="10539" customFormat="false" ht="15.75" hidden="false" customHeight="false" outlineLevel="0" collapsed="false"/>
    <row r="10540" customFormat="false" ht="15.75" hidden="false" customHeight="false" outlineLevel="0" collapsed="false"/>
    <row r="10541" customFormat="false" ht="15.75" hidden="false" customHeight="false" outlineLevel="0" collapsed="false"/>
    <row r="10542" customFormat="false" ht="15.75" hidden="false" customHeight="false" outlineLevel="0" collapsed="false"/>
    <row r="10543" customFormat="false" ht="15.75" hidden="false" customHeight="false" outlineLevel="0" collapsed="false"/>
    <row r="10544" customFormat="false" ht="15.75" hidden="false" customHeight="false" outlineLevel="0" collapsed="false"/>
    <row r="10545" customFormat="false" ht="15.75" hidden="false" customHeight="false" outlineLevel="0" collapsed="false"/>
    <row r="10546" customFormat="false" ht="15.75" hidden="false" customHeight="false" outlineLevel="0" collapsed="false"/>
    <row r="10547" customFormat="false" ht="15.75" hidden="false" customHeight="false" outlineLevel="0" collapsed="false"/>
    <row r="10548" customFormat="false" ht="15.75" hidden="false" customHeight="false" outlineLevel="0" collapsed="false"/>
    <row r="10549" customFormat="false" ht="15.75" hidden="false" customHeight="false" outlineLevel="0" collapsed="false"/>
    <row r="10550" customFormat="false" ht="15.75" hidden="false" customHeight="false" outlineLevel="0" collapsed="false"/>
    <row r="10551" customFormat="false" ht="15.75" hidden="false" customHeight="false" outlineLevel="0" collapsed="false"/>
    <row r="10552" customFormat="false" ht="15.75" hidden="false" customHeight="false" outlineLevel="0" collapsed="false"/>
    <row r="10553" customFormat="false" ht="15.75" hidden="false" customHeight="false" outlineLevel="0" collapsed="false"/>
    <row r="10554" customFormat="false" ht="15.75" hidden="false" customHeight="false" outlineLevel="0" collapsed="false"/>
    <row r="10555" customFormat="false" ht="15.75" hidden="false" customHeight="false" outlineLevel="0" collapsed="false"/>
    <row r="10556" customFormat="false" ht="15.75" hidden="false" customHeight="false" outlineLevel="0" collapsed="false"/>
    <row r="10557" customFormat="false" ht="15.75" hidden="false" customHeight="false" outlineLevel="0" collapsed="false"/>
    <row r="10558" customFormat="false" ht="15.75" hidden="false" customHeight="false" outlineLevel="0" collapsed="false"/>
    <row r="10559" customFormat="false" ht="15.75" hidden="false" customHeight="false" outlineLevel="0" collapsed="false"/>
    <row r="10560" customFormat="false" ht="15.75" hidden="false" customHeight="false" outlineLevel="0" collapsed="false"/>
    <row r="10561" customFormat="false" ht="15.75" hidden="false" customHeight="false" outlineLevel="0" collapsed="false"/>
    <row r="10562" customFormat="false" ht="15.75" hidden="false" customHeight="false" outlineLevel="0" collapsed="false"/>
    <row r="10563" customFormat="false" ht="15.75" hidden="false" customHeight="false" outlineLevel="0" collapsed="false"/>
    <row r="10564" customFormat="false" ht="15.75" hidden="false" customHeight="false" outlineLevel="0" collapsed="false"/>
    <row r="10565" customFormat="false" ht="15.75" hidden="false" customHeight="false" outlineLevel="0" collapsed="false"/>
    <row r="10566" customFormat="false" ht="15.75" hidden="false" customHeight="false" outlineLevel="0" collapsed="false"/>
    <row r="10567" customFormat="false" ht="15.75" hidden="false" customHeight="false" outlineLevel="0" collapsed="false"/>
    <row r="10568" customFormat="false" ht="15.75" hidden="false" customHeight="false" outlineLevel="0" collapsed="false"/>
    <row r="10569" customFormat="false" ht="15.75" hidden="false" customHeight="false" outlineLevel="0" collapsed="false"/>
    <row r="10570" customFormat="false" ht="15.75" hidden="false" customHeight="false" outlineLevel="0" collapsed="false"/>
    <row r="10571" customFormat="false" ht="15.75" hidden="false" customHeight="false" outlineLevel="0" collapsed="false"/>
    <row r="10572" customFormat="false" ht="15.75" hidden="false" customHeight="false" outlineLevel="0" collapsed="false"/>
    <row r="10573" customFormat="false" ht="15.75" hidden="false" customHeight="false" outlineLevel="0" collapsed="false"/>
    <row r="10574" customFormat="false" ht="15.75" hidden="false" customHeight="false" outlineLevel="0" collapsed="false"/>
    <row r="10575" customFormat="false" ht="15.75" hidden="false" customHeight="false" outlineLevel="0" collapsed="false"/>
    <row r="10576" customFormat="false" ht="15.75" hidden="false" customHeight="false" outlineLevel="0" collapsed="false"/>
    <row r="10577" customFormat="false" ht="15.75" hidden="false" customHeight="false" outlineLevel="0" collapsed="false"/>
    <row r="10578" customFormat="false" ht="15.75" hidden="false" customHeight="false" outlineLevel="0" collapsed="false"/>
    <row r="10579" customFormat="false" ht="15.75" hidden="false" customHeight="false" outlineLevel="0" collapsed="false"/>
    <row r="10580" customFormat="false" ht="15.75" hidden="false" customHeight="false" outlineLevel="0" collapsed="false"/>
    <row r="10581" customFormat="false" ht="15.75" hidden="false" customHeight="false" outlineLevel="0" collapsed="false"/>
    <row r="10582" customFormat="false" ht="15.75" hidden="false" customHeight="false" outlineLevel="0" collapsed="false"/>
    <row r="10583" customFormat="false" ht="15.75" hidden="false" customHeight="false" outlineLevel="0" collapsed="false"/>
    <row r="10584" customFormat="false" ht="15.75" hidden="false" customHeight="false" outlineLevel="0" collapsed="false"/>
    <row r="10585" customFormat="false" ht="15.75" hidden="false" customHeight="false" outlineLevel="0" collapsed="false"/>
    <row r="10586" customFormat="false" ht="15.75" hidden="false" customHeight="false" outlineLevel="0" collapsed="false"/>
    <row r="10587" customFormat="false" ht="15.75" hidden="false" customHeight="false" outlineLevel="0" collapsed="false"/>
    <row r="10588" customFormat="false" ht="15.75" hidden="false" customHeight="false" outlineLevel="0" collapsed="false"/>
    <row r="10589" customFormat="false" ht="15.75" hidden="false" customHeight="false" outlineLevel="0" collapsed="false"/>
    <row r="10590" customFormat="false" ht="15.75" hidden="false" customHeight="false" outlineLevel="0" collapsed="false"/>
    <row r="10591" customFormat="false" ht="15.75" hidden="false" customHeight="false" outlineLevel="0" collapsed="false"/>
    <row r="10592" customFormat="false" ht="15.75" hidden="false" customHeight="false" outlineLevel="0" collapsed="false"/>
    <row r="10593" customFormat="false" ht="15.75" hidden="false" customHeight="false" outlineLevel="0" collapsed="false"/>
    <row r="10594" customFormat="false" ht="15.75" hidden="false" customHeight="false" outlineLevel="0" collapsed="false"/>
    <row r="10595" customFormat="false" ht="15.75" hidden="false" customHeight="false" outlineLevel="0" collapsed="false"/>
    <row r="10596" customFormat="false" ht="15.75" hidden="false" customHeight="false" outlineLevel="0" collapsed="false"/>
    <row r="10597" customFormat="false" ht="15.75" hidden="false" customHeight="false" outlineLevel="0" collapsed="false"/>
    <row r="10598" customFormat="false" ht="15.75" hidden="false" customHeight="false" outlineLevel="0" collapsed="false"/>
    <row r="10599" customFormat="false" ht="15.75" hidden="false" customHeight="false" outlineLevel="0" collapsed="false"/>
    <row r="10600" customFormat="false" ht="15.75" hidden="false" customHeight="false" outlineLevel="0" collapsed="false"/>
    <row r="10601" customFormat="false" ht="15.75" hidden="false" customHeight="false" outlineLevel="0" collapsed="false"/>
    <row r="10602" customFormat="false" ht="15.75" hidden="false" customHeight="false" outlineLevel="0" collapsed="false"/>
    <row r="10603" customFormat="false" ht="15.75" hidden="false" customHeight="false" outlineLevel="0" collapsed="false"/>
    <row r="10604" customFormat="false" ht="15.75" hidden="false" customHeight="false" outlineLevel="0" collapsed="false"/>
    <row r="10605" customFormat="false" ht="15.75" hidden="false" customHeight="false" outlineLevel="0" collapsed="false"/>
    <row r="10606" customFormat="false" ht="15.75" hidden="false" customHeight="false" outlineLevel="0" collapsed="false"/>
    <row r="10607" customFormat="false" ht="15.75" hidden="false" customHeight="false" outlineLevel="0" collapsed="false"/>
    <row r="10608" customFormat="false" ht="15.75" hidden="false" customHeight="false" outlineLevel="0" collapsed="false"/>
    <row r="10609" customFormat="false" ht="15.75" hidden="false" customHeight="false" outlineLevel="0" collapsed="false"/>
    <row r="10610" customFormat="false" ht="15.75" hidden="false" customHeight="false" outlineLevel="0" collapsed="false"/>
    <row r="10611" customFormat="false" ht="15.75" hidden="false" customHeight="false" outlineLevel="0" collapsed="false"/>
    <row r="10612" customFormat="false" ht="15.75" hidden="false" customHeight="false" outlineLevel="0" collapsed="false"/>
    <row r="10613" customFormat="false" ht="15.75" hidden="false" customHeight="false" outlineLevel="0" collapsed="false"/>
    <row r="10614" customFormat="false" ht="15.75" hidden="false" customHeight="false" outlineLevel="0" collapsed="false"/>
    <row r="10615" customFormat="false" ht="15.75" hidden="false" customHeight="false" outlineLevel="0" collapsed="false"/>
    <row r="10616" customFormat="false" ht="15.75" hidden="false" customHeight="false" outlineLevel="0" collapsed="false"/>
    <row r="10617" customFormat="false" ht="15.75" hidden="false" customHeight="false" outlineLevel="0" collapsed="false"/>
    <row r="10618" customFormat="false" ht="15.75" hidden="false" customHeight="false" outlineLevel="0" collapsed="false"/>
    <row r="10619" customFormat="false" ht="15.75" hidden="false" customHeight="false" outlineLevel="0" collapsed="false"/>
    <row r="10620" customFormat="false" ht="15.75" hidden="false" customHeight="false" outlineLevel="0" collapsed="false"/>
    <row r="10621" customFormat="false" ht="15.75" hidden="false" customHeight="false" outlineLevel="0" collapsed="false"/>
    <row r="10622" customFormat="false" ht="15.75" hidden="false" customHeight="false" outlineLevel="0" collapsed="false"/>
    <row r="10623" customFormat="false" ht="15.75" hidden="false" customHeight="false" outlineLevel="0" collapsed="false"/>
    <row r="10624" customFormat="false" ht="15.75" hidden="false" customHeight="false" outlineLevel="0" collapsed="false"/>
    <row r="10625" customFormat="false" ht="15.75" hidden="false" customHeight="false" outlineLevel="0" collapsed="false"/>
    <row r="10626" customFormat="false" ht="15.75" hidden="false" customHeight="false" outlineLevel="0" collapsed="false"/>
    <row r="10627" customFormat="false" ht="15.75" hidden="false" customHeight="false" outlineLevel="0" collapsed="false"/>
    <row r="10628" customFormat="false" ht="15.75" hidden="false" customHeight="false" outlineLevel="0" collapsed="false"/>
    <row r="10629" customFormat="false" ht="15.75" hidden="false" customHeight="false" outlineLevel="0" collapsed="false"/>
    <row r="10630" customFormat="false" ht="15.75" hidden="false" customHeight="false" outlineLevel="0" collapsed="false"/>
    <row r="10631" customFormat="false" ht="15.75" hidden="false" customHeight="false" outlineLevel="0" collapsed="false"/>
    <row r="10632" customFormat="false" ht="15.75" hidden="false" customHeight="false" outlineLevel="0" collapsed="false"/>
    <row r="10633" customFormat="false" ht="15.75" hidden="false" customHeight="false" outlineLevel="0" collapsed="false"/>
    <row r="10634" customFormat="false" ht="15.75" hidden="false" customHeight="false" outlineLevel="0" collapsed="false"/>
    <row r="10635" customFormat="false" ht="15.75" hidden="false" customHeight="false" outlineLevel="0" collapsed="false"/>
    <row r="10636" customFormat="false" ht="15.75" hidden="false" customHeight="false" outlineLevel="0" collapsed="false"/>
    <row r="10637" customFormat="false" ht="15.75" hidden="false" customHeight="false" outlineLevel="0" collapsed="false"/>
    <row r="10638" customFormat="false" ht="15.75" hidden="false" customHeight="false" outlineLevel="0" collapsed="false"/>
    <row r="10639" customFormat="false" ht="15.75" hidden="false" customHeight="false" outlineLevel="0" collapsed="false"/>
    <row r="10640" customFormat="false" ht="15.75" hidden="false" customHeight="false" outlineLevel="0" collapsed="false"/>
    <row r="10641" customFormat="false" ht="15.75" hidden="false" customHeight="false" outlineLevel="0" collapsed="false"/>
    <row r="10642" customFormat="false" ht="15.75" hidden="false" customHeight="false" outlineLevel="0" collapsed="false"/>
    <row r="10643" customFormat="false" ht="15.75" hidden="false" customHeight="false" outlineLevel="0" collapsed="false"/>
    <row r="10644" customFormat="false" ht="15.75" hidden="false" customHeight="false" outlineLevel="0" collapsed="false"/>
    <row r="10645" customFormat="false" ht="15.75" hidden="false" customHeight="false" outlineLevel="0" collapsed="false"/>
    <row r="10646" customFormat="false" ht="15.75" hidden="false" customHeight="false" outlineLevel="0" collapsed="false"/>
    <row r="10647" customFormat="false" ht="15.75" hidden="false" customHeight="false" outlineLevel="0" collapsed="false"/>
    <row r="10648" customFormat="false" ht="15.75" hidden="false" customHeight="false" outlineLevel="0" collapsed="false"/>
    <row r="10649" customFormat="false" ht="15.75" hidden="false" customHeight="false" outlineLevel="0" collapsed="false"/>
    <row r="10650" customFormat="false" ht="15.75" hidden="false" customHeight="false" outlineLevel="0" collapsed="false"/>
    <row r="10651" customFormat="false" ht="15.75" hidden="false" customHeight="false" outlineLevel="0" collapsed="false"/>
    <row r="10652" customFormat="false" ht="15.75" hidden="false" customHeight="false" outlineLevel="0" collapsed="false"/>
    <row r="10653" customFormat="false" ht="15.75" hidden="false" customHeight="false" outlineLevel="0" collapsed="false"/>
    <row r="10654" customFormat="false" ht="15.75" hidden="false" customHeight="false" outlineLevel="0" collapsed="false"/>
    <row r="10655" customFormat="false" ht="15.75" hidden="false" customHeight="false" outlineLevel="0" collapsed="false"/>
    <row r="10656" customFormat="false" ht="15.75" hidden="false" customHeight="false" outlineLevel="0" collapsed="false"/>
    <row r="10657" customFormat="false" ht="15.75" hidden="false" customHeight="false" outlineLevel="0" collapsed="false"/>
    <row r="10658" customFormat="false" ht="15.75" hidden="false" customHeight="false" outlineLevel="0" collapsed="false"/>
    <row r="10659" customFormat="false" ht="15.75" hidden="false" customHeight="false" outlineLevel="0" collapsed="false"/>
    <row r="10660" customFormat="false" ht="15.75" hidden="false" customHeight="false" outlineLevel="0" collapsed="false"/>
    <row r="10661" customFormat="false" ht="15.75" hidden="false" customHeight="false" outlineLevel="0" collapsed="false"/>
    <row r="10662" customFormat="false" ht="15.75" hidden="false" customHeight="false" outlineLevel="0" collapsed="false"/>
    <row r="10663" customFormat="false" ht="15.75" hidden="false" customHeight="false" outlineLevel="0" collapsed="false"/>
    <row r="10664" customFormat="false" ht="15.75" hidden="false" customHeight="false" outlineLevel="0" collapsed="false"/>
    <row r="10665" customFormat="false" ht="15.75" hidden="false" customHeight="false" outlineLevel="0" collapsed="false"/>
    <row r="10666" customFormat="false" ht="15.75" hidden="false" customHeight="false" outlineLevel="0" collapsed="false"/>
    <row r="10667" customFormat="false" ht="15.75" hidden="false" customHeight="false" outlineLevel="0" collapsed="false"/>
    <row r="10668" customFormat="false" ht="15.75" hidden="false" customHeight="false" outlineLevel="0" collapsed="false"/>
    <row r="10669" customFormat="false" ht="15.75" hidden="false" customHeight="false" outlineLevel="0" collapsed="false"/>
    <row r="10670" customFormat="false" ht="15.75" hidden="false" customHeight="false" outlineLevel="0" collapsed="false"/>
    <row r="10671" customFormat="false" ht="15.75" hidden="false" customHeight="false" outlineLevel="0" collapsed="false"/>
    <row r="10672" customFormat="false" ht="15.75" hidden="false" customHeight="false" outlineLevel="0" collapsed="false"/>
    <row r="10673" customFormat="false" ht="15.75" hidden="false" customHeight="false" outlineLevel="0" collapsed="false"/>
    <row r="10674" customFormat="false" ht="15.75" hidden="false" customHeight="false" outlineLevel="0" collapsed="false"/>
    <row r="10675" customFormat="false" ht="15.75" hidden="false" customHeight="false" outlineLevel="0" collapsed="false"/>
    <row r="10676" customFormat="false" ht="15.75" hidden="false" customHeight="false" outlineLevel="0" collapsed="false"/>
    <row r="10677" customFormat="false" ht="15.75" hidden="false" customHeight="false" outlineLevel="0" collapsed="false"/>
    <row r="10678" customFormat="false" ht="15.75" hidden="false" customHeight="false" outlineLevel="0" collapsed="false"/>
    <row r="10679" customFormat="false" ht="15.75" hidden="false" customHeight="false" outlineLevel="0" collapsed="false"/>
    <row r="10680" customFormat="false" ht="15.75" hidden="false" customHeight="false" outlineLevel="0" collapsed="false"/>
    <row r="10681" customFormat="false" ht="15.75" hidden="false" customHeight="false" outlineLevel="0" collapsed="false"/>
    <row r="10682" customFormat="false" ht="15.75" hidden="false" customHeight="false" outlineLevel="0" collapsed="false"/>
    <row r="10683" customFormat="false" ht="15.75" hidden="false" customHeight="false" outlineLevel="0" collapsed="false"/>
    <row r="10684" customFormat="false" ht="15.75" hidden="false" customHeight="false" outlineLevel="0" collapsed="false"/>
    <row r="10685" customFormat="false" ht="15.75" hidden="false" customHeight="false" outlineLevel="0" collapsed="false"/>
    <row r="10686" customFormat="false" ht="15.75" hidden="false" customHeight="false" outlineLevel="0" collapsed="false"/>
    <row r="10687" customFormat="false" ht="15.75" hidden="false" customHeight="false" outlineLevel="0" collapsed="false"/>
    <row r="10688" customFormat="false" ht="15.75" hidden="false" customHeight="false" outlineLevel="0" collapsed="false"/>
    <row r="10689" customFormat="false" ht="15.75" hidden="false" customHeight="false" outlineLevel="0" collapsed="false"/>
    <row r="10690" customFormat="false" ht="15.75" hidden="false" customHeight="false" outlineLevel="0" collapsed="false"/>
    <row r="10691" customFormat="false" ht="15.75" hidden="false" customHeight="false" outlineLevel="0" collapsed="false"/>
    <row r="10692" customFormat="false" ht="15.75" hidden="false" customHeight="false" outlineLevel="0" collapsed="false"/>
    <row r="10693" customFormat="false" ht="15.75" hidden="false" customHeight="false" outlineLevel="0" collapsed="false"/>
    <row r="10694" customFormat="false" ht="15.75" hidden="false" customHeight="false" outlineLevel="0" collapsed="false"/>
    <row r="10695" customFormat="false" ht="15.75" hidden="false" customHeight="false" outlineLevel="0" collapsed="false"/>
    <row r="10696" customFormat="false" ht="15.75" hidden="false" customHeight="false" outlineLevel="0" collapsed="false"/>
    <row r="10697" customFormat="false" ht="15.75" hidden="false" customHeight="false" outlineLevel="0" collapsed="false"/>
    <row r="10698" customFormat="false" ht="15.75" hidden="false" customHeight="false" outlineLevel="0" collapsed="false"/>
    <row r="10699" customFormat="false" ht="15.75" hidden="false" customHeight="false" outlineLevel="0" collapsed="false"/>
    <row r="10700" customFormat="false" ht="15.75" hidden="false" customHeight="false" outlineLevel="0" collapsed="false"/>
    <row r="10701" customFormat="false" ht="15.75" hidden="false" customHeight="false" outlineLevel="0" collapsed="false"/>
    <row r="10702" customFormat="false" ht="15.75" hidden="false" customHeight="false" outlineLevel="0" collapsed="false"/>
    <row r="10703" customFormat="false" ht="15.75" hidden="false" customHeight="false" outlineLevel="0" collapsed="false"/>
    <row r="10704" customFormat="false" ht="15.75" hidden="false" customHeight="false" outlineLevel="0" collapsed="false"/>
    <row r="10705" customFormat="false" ht="15.75" hidden="false" customHeight="false" outlineLevel="0" collapsed="false"/>
    <row r="10706" customFormat="false" ht="15.75" hidden="false" customHeight="false" outlineLevel="0" collapsed="false"/>
    <row r="10707" customFormat="false" ht="15.75" hidden="false" customHeight="false" outlineLevel="0" collapsed="false"/>
    <row r="10708" customFormat="false" ht="15.75" hidden="false" customHeight="false" outlineLevel="0" collapsed="false"/>
    <row r="10709" customFormat="false" ht="15.75" hidden="false" customHeight="false" outlineLevel="0" collapsed="false"/>
    <row r="10710" customFormat="false" ht="15.75" hidden="false" customHeight="false" outlineLevel="0" collapsed="false"/>
    <row r="10711" customFormat="false" ht="15.75" hidden="false" customHeight="false" outlineLevel="0" collapsed="false"/>
    <row r="10712" customFormat="false" ht="15.75" hidden="false" customHeight="false" outlineLevel="0" collapsed="false"/>
    <row r="10713" customFormat="false" ht="15.75" hidden="false" customHeight="false" outlineLevel="0" collapsed="false"/>
    <row r="10714" customFormat="false" ht="15.75" hidden="false" customHeight="false" outlineLevel="0" collapsed="false"/>
    <row r="10715" customFormat="false" ht="15.75" hidden="false" customHeight="false" outlineLevel="0" collapsed="false"/>
    <row r="10716" customFormat="false" ht="15.75" hidden="false" customHeight="false" outlineLevel="0" collapsed="false"/>
    <row r="10717" customFormat="false" ht="15.75" hidden="false" customHeight="false" outlineLevel="0" collapsed="false"/>
    <row r="10718" customFormat="false" ht="15.75" hidden="false" customHeight="false" outlineLevel="0" collapsed="false"/>
    <row r="10719" customFormat="false" ht="15.75" hidden="false" customHeight="false" outlineLevel="0" collapsed="false"/>
    <row r="10720" customFormat="false" ht="15.75" hidden="false" customHeight="false" outlineLevel="0" collapsed="false"/>
    <row r="10721" customFormat="false" ht="15.75" hidden="false" customHeight="false" outlineLevel="0" collapsed="false"/>
    <row r="10722" customFormat="false" ht="15.75" hidden="false" customHeight="false" outlineLevel="0" collapsed="false"/>
    <row r="10723" customFormat="false" ht="15.75" hidden="false" customHeight="false" outlineLevel="0" collapsed="false"/>
    <row r="10724" customFormat="false" ht="15.75" hidden="false" customHeight="false" outlineLevel="0" collapsed="false"/>
    <row r="10725" customFormat="false" ht="15.75" hidden="false" customHeight="false" outlineLevel="0" collapsed="false"/>
    <row r="10726" customFormat="false" ht="15.75" hidden="false" customHeight="false" outlineLevel="0" collapsed="false"/>
    <row r="10727" customFormat="false" ht="15.75" hidden="false" customHeight="false" outlineLevel="0" collapsed="false"/>
    <row r="10728" customFormat="false" ht="15.75" hidden="false" customHeight="false" outlineLevel="0" collapsed="false"/>
    <row r="10729" customFormat="false" ht="15.75" hidden="false" customHeight="false" outlineLevel="0" collapsed="false"/>
    <row r="10730" customFormat="false" ht="15.75" hidden="false" customHeight="false" outlineLevel="0" collapsed="false"/>
    <row r="10731" customFormat="false" ht="15.75" hidden="false" customHeight="false" outlineLevel="0" collapsed="false"/>
    <row r="10732" customFormat="false" ht="15.75" hidden="false" customHeight="false" outlineLevel="0" collapsed="false"/>
    <row r="10733" customFormat="false" ht="15.75" hidden="false" customHeight="false" outlineLevel="0" collapsed="false"/>
    <row r="10734" customFormat="false" ht="15.75" hidden="false" customHeight="false" outlineLevel="0" collapsed="false"/>
    <row r="10735" customFormat="false" ht="15.75" hidden="false" customHeight="false" outlineLevel="0" collapsed="false"/>
    <row r="10736" customFormat="false" ht="15.75" hidden="false" customHeight="false" outlineLevel="0" collapsed="false"/>
    <row r="10737" customFormat="false" ht="15.75" hidden="false" customHeight="false" outlineLevel="0" collapsed="false"/>
    <row r="10738" customFormat="false" ht="15.75" hidden="false" customHeight="false" outlineLevel="0" collapsed="false"/>
    <row r="10739" customFormat="false" ht="15.75" hidden="false" customHeight="false" outlineLevel="0" collapsed="false"/>
    <row r="10740" customFormat="false" ht="15.75" hidden="false" customHeight="false" outlineLevel="0" collapsed="false"/>
    <row r="10741" customFormat="false" ht="15.75" hidden="false" customHeight="false" outlineLevel="0" collapsed="false"/>
    <row r="10742" customFormat="false" ht="15.75" hidden="false" customHeight="false" outlineLevel="0" collapsed="false"/>
    <row r="10743" customFormat="false" ht="15.75" hidden="false" customHeight="false" outlineLevel="0" collapsed="false"/>
    <row r="10744" customFormat="false" ht="15.75" hidden="false" customHeight="false" outlineLevel="0" collapsed="false"/>
    <row r="10745" customFormat="false" ht="15.75" hidden="false" customHeight="false" outlineLevel="0" collapsed="false"/>
    <row r="10746" customFormat="false" ht="15.75" hidden="false" customHeight="false" outlineLevel="0" collapsed="false"/>
    <row r="10747" customFormat="false" ht="15.75" hidden="false" customHeight="false" outlineLevel="0" collapsed="false"/>
    <row r="10748" customFormat="false" ht="15.75" hidden="false" customHeight="false" outlineLevel="0" collapsed="false"/>
    <row r="10749" customFormat="false" ht="15.75" hidden="false" customHeight="false" outlineLevel="0" collapsed="false"/>
    <row r="10750" customFormat="false" ht="15.75" hidden="false" customHeight="false" outlineLevel="0" collapsed="false"/>
    <row r="10751" customFormat="false" ht="15.75" hidden="false" customHeight="false" outlineLevel="0" collapsed="false"/>
    <row r="10752" customFormat="false" ht="15.75" hidden="false" customHeight="false" outlineLevel="0" collapsed="false"/>
    <row r="10753" customFormat="false" ht="15.75" hidden="false" customHeight="false" outlineLevel="0" collapsed="false"/>
    <row r="10754" customFormat="false" ht="15.75" hidden="false" customHeight="false" outlineLevel="0" collapsed="false"/>
    <row r="10755" customFormat="false" ht="15.75" hidden="false" customHeight="false" outlineLevel="0" collapsed="false"/>
    <row r="10756" customFormat="false" ht="15.75" hidden="false" customHeight="false" outlineLevel="0" collapsed="false"/>
    <row r="10757" customFormat="false" ht="15.75" hidden="false" customHeight="false" outlineLevel="0" collapsed="false"/>
    <row r="10758" customFormat="false" ht="15.75" hidden="false" customHeight="false" outlineLevel="0" collapsed="false"/>
    <row r="10759" customFormat="false" ht="15.75" hidden="false" customHeight="false" outlineLevel="0" collapsed="false"/>
    <row r="10760" customFormat="false" ht="15.75" hidden="false" customHeight="false" outlineLevel="0" collapsed="false"/>
    <row r="10761" customFormat="false" ht="15.75" hidden="false" customHeight="false" outlineLevel="0" collapsed="false"/>
    <row r="10762" customFormat="false" ht="15.75" hidden="false" customHeight="false" outlineLevel="0" collapsed="false"/>
    <row r="10763" customFormat="false" ht="15.75" hidden="false" customHeight="false" outlineLevel="0" collapsed="false"/>
    <row r="10764" customFormat="false" ht="15.75" hidden="false" customHeight="false" outlineLevel="0" collapsed="false"/>
    <row r="10765" customFormat="false" ht="15.75" hidden="false" customHeight="false" outlineLevel="0" collapsed="false"/>
    <row r="10766" customFormat="false" ht="15.75" hidden="false" customHeight="false" outlineLevel="0" collapsed="false"/>
    <row r="10767" customFormat="false" ht="15.75" hidden="false" customHeight="false" outlineLevel="0" collapsed="false"/>
    <row r="10768" customFormat="false" ht="15.75" hidden="false" customHeight="false" outlineLevel="0" collapsed="false"/>
    <row r="10769" customFormat="false" ht="15.75" hidden="false" customHeight="false" outlineLevel="0" collapsed="false"/>
    <row r="10770" customFormat="false" ht="15.75" hidden="false" customHeight="false" outlineLevel="0" collapsed="false"/>
    <row r="10771" customFormat="false" ht="15.75" hidden="false" customHeight="false" outlineLevel="0" collapsed="false"/>
    <row r="10772" customFormat="false" ht="15.75" hidden="false" customHeight="false" outlineLevel="0" collapsed="false"/>
    <row r="10773" customFormat="false" ht="15.75" hidden="false" customHeight="false" outlineLevel="0" collapsed="false"/>
    <row r="10774" customFormat="false" ht="15.75" hidden="false" customHeight="false" outlineLevel="0" collapsed="false"/>
    <row r="10775" customFormat="false" ht="15.75" hidden="false" customHeight="false" outlineLevel="0" collapsed="false"/>
    <row r="10776" customFormat="false" ht="15.75" hidden="false" customHeight="false" outlineLevel="0" collapsed="false"/>
    <row r="10777" customFormat="false" ht="15.75" hidden="false" customHeight="false" outlineLevel="0" collapsed="false"/>
    <row r="10778" customFormat="false" ht="15.75" hidden="false" customHeight="false" outlineLevel="0" collapsed="false"/>
    <row r="10779" customFormat="false" ht="15.75" hidden="false" customHeight="false" outlineLevel="0" collapsed="false"/>
    <row r="10780" customFormat="false" ht="15.75" hidden="false" customHeight="false" outlineLevel="0" collapsed="false"/>
    <row r="10781" customFormat="false" ht="15.75" hidden="false" customHeight="false" outlineLevel="0" collapsed="false"/>
    <row r="10782" customFormat="false" ht="15.75" hidden="false" customHeight="false" outlineLevel="0" collapsed="false"/>
    <row r="10783" customFormat="false" ht="15.75" hidden="false" customHeight="false" outlineLevel="0" collapsed="false"/>
    <row r="10784" customFormat="false" ht="15.75" hidden="false" customHeight="false" outlineLevel="0" collapsed="false"/>
    <row r="10785" customFormat="false" ht="15.75" hidden="false" customHeight="false" outlineLevel="0" collapsed="false"/>
    <row r="10786" customFormat="false" ht="15.75" hidden="false" customHeight="false" outlineLevel="0" collapsed="false"/>
    <row r="10787" customFormat="false" ht="15.75" hidden="false" customHeight="false" outlineLevel="0" collapsed="false"/>
    <row r="10788" customFormat="false" ht="15.75" hidden="false" customHeight="false" outlineLevel="0" collapsed="false"/>
    <row r="10789" customFormat="false" ht="15.75" hidden="false" customHeight="false" outlineLevel="0" collapsed="false"/>
    <row r="10790" customFormat="false" ht="15.75" hidden="false" customHeight="false" outlineLevel="0" collapsed="false"/>
    <row r="10791" customFormat="false" ht="15.75" hidden="false" customHeight="false" outlineLevel="0" collapsed="false"/>
    <row r="10792" customFormat="false" ht="15.75" hidden="false" customHeight="false" outlineLevel="0" collapsed="false"/>
    <row r="10793" customFormat="false" ht="15.75" hidden="false" customHeight="false" outlineLevel="0" collapsed="false"/>
    <row r="10794" customFormat="false" ht="15.75" hidden="false" customHeight="false" outlineLevel="0" collapsed="false"/>
    <row r="10795" customFormat="false" ht="15.75" hidden="false" customHeight="false" outlineLevel="0" collapsed="false"/>
    <row r="10796" customFormat="false" ht="15.75" hidden="false" customHeight="false" outlineLevel="0" collapsed="false"/>
    <row r="10797" customFormat="false" ht="15.75" hidden="false" customHeight="false" outlineLevel="0" collapsed="false"/>
    <row r="10798" customFormat="false" ht="15.75" hidden="false" customHeight="false" outlineLevel="0" collapsed="false"/>
    <row r="10799" customFormat="false" ht="15.75" hidden="false" customHeight="false" outlineLevel="0" collapsed="false"/>
    <row r="10800" customFormat="false" ht="15.75" hidden="false" customHeight="false" outlineLevel="0" collapsed="false"/>
    <row r="10801" customFormat="false" ht="15.75" hidden="false" customHeight="false" outlineLevel="0" collapsed="false"/>
    <row r="10802" customFormat="false" ht="15.75" hidden="false" customHeight="false" outlineLevel="0" collapsed="false"/>
    <row r="10803" customFormat="false" ht="15.75" hidden="false" customHeight="false" outlineLevel="0" collapsed="false"/>
    <row r="10804" customFormat="false" ht="15.75" hidden="false" customHeight="false" outlineLevel="0" collapsed="false"/>
    <row r="10805" customFormat="false" ht="15.75" hidden="false" customHeight="false" outlineLevel="0" collapsed="false"/>
    <row r="10806" customFormat="false" ht="15.75" hidden="false" customHeight="false" outlineLevel="0" collapsed="false"/>
    <row r="10807" customFormat="false" ht="15.75" hidden="false" customHeight="false" outlineLevel="0" collapsed="false"/>
    <row r="10808" customFormat="false" ht="15.75" hidden="false" customHeight="false" outlineLevel="0" collapsed="false"/>
    <row r="10809" customFormat="false" ht="15.75" hidden="false" customHeight="false" outlineLevel="0" collapsed="false"/>
    <row r="10810" customFormat="false" ht="15.75" hidden="false" customHeight="false" outlineLevel="0" collapsed="false"/>
    <row r="10811" customFormat="false" ht="15.75" hidden="false" customHeight="false" outlineLevel="0" collapsed="false"/>
    <row r="10812" customFormat="false" ht="15.75" hidden="false" customHeight="false" outlineLevel="0" collapsed="false"/>
    <row r="10813" customFormat="false" ht="15.75" hidden="false" customHeight="false" outlineLevel="0" collapsed="false"/>
    <row r="10814" customFormat="false" ht="15.75" hidden="false" customHeight="false" outlineLevel="0" collapsed="false"/>
    <row r="10815" customFormat="false" ht="15.75" hidden="false" customHeight="false" outlineLevel="0" collapsed="false"/>
    <row r="10816" customFormat="false" ht="15.75" hidden="false" customHeight="false" outlineLevel="0" collapsed="false"/>
    <row r="10817" customFormat="false" ht="15.75" hidden="false" customHeight="false" outlineLevel="0" collapsed="false"/>
    <row r="10818" customFormat="false" ht="15.75" hidden="false" customHeight="false" outlineLevel="0" collapsed="false"/>
    <row r="10819" customFormat="false" ht="15.75" hidden="false" customHeight="false" outlineLevel="0" collapsed="false"/>
    <row r="10820" customFormat="false" ht="15.75" hidden="false" customHeight="false" outlineLevel="0" collapsed="false"/>
    <row r="10821" customFormat="false" ht="15.75" hidden="false" customHeight="false" outlineLevel="0" collapsed="false"/>
    <row r="10822" customFormat="false" ht="15.75" hidden="false" customHeight="false" outlineLevel="0" collapsed="false"/>
    <row r="10823" customFormat="false" ht="15.75" hidden="false" customHeight="false" outlineLevel="0" collapsed="false"/>
    <row r="10824" customFormat="false" ht="15.75" hidden="false" customHeight="false" outlineLevel="0" collapsed="false"/>
    <row r="10825" customFormat="false" ht="15.75" hidden="false" customHeight="false" outlineLevel="0" collapsed="false"/>
    <row r="10826" customFormat="false" ht="15.75" hidden="false" customHeight="false" outlineLevel="0" collapsed="false"/>
    <row r="10827" customFormat="false" ht="15.75" hidden="false" customHeight="false" outlineLevel="0" collapsed="false"/>
    <row r="10828" customFormat="false" ht="15.75" hidden="false" customHeight="false" outlineLevel="0" collapsed="false"/>
    <row r="10829" customFormat="false" ht="15.75" hidden="false" customHeight="false" outlineLevel="0" collapsed="false"/>
    <row r="10830" customFormat="false" ht="15.75" hidden="false" customHeight="false" outlineLevel="0" collapsed="false"/>
    <row r="10831" customFormat="false" ht="15.75" hidden="false" customHeight="false" outlineLevel="0" collapsed="false"/>
    <row r="10832" customFormat="false" ht="15.75" hidden="false" customHeight="false" outlineLevel="0" collapsed="false"/>
    <row r="10833" customFormat="false" ht="15.75" hidden="false" customHeight="false" outlineLevel="0" collapsed="false"/>
    <row r="10834" customFormat="false" ht="15.75" hidden="false" customHeight="false" outlineLevel="0" collapsed="false"/>
    <row r="10835" customFormat="false" ht="15.75" hidden="false" customHeight="false" outlineLevel="0" collapsed="false"/>
    <row r="10836" customFormat="false" ht="15.75" hidden="false" customHeight="false" outlineLevel="0" collapsed="false"/>
    <row r="10837" customFormat="false" ht="15.75" hidden="false" customHeight="false" outlineLevel="0" collapsed="false"/>
    <row r="10838" customFormat="false" ht="15.75" hidden="false" customHeight="false" outlineLevel="0" collapsed="false"/>
    <row r="10839" customFormat="false" ht="15.75" hidden="false" customHeight="false" outlineLevel="0" collapsed="false"/>
    <row r="10840" customFormat="false" ht="15.75" hidden="false" customHeight="false" outlineLevel="0" collapsed="false"/>
    <row r="10841" customFormat="false" ht="15.75" hidden="false" customHeight="false" outlineLevel="0" collapsed="false"/>
    <row r="10842" customFormat="false" ht="15.75" hidden="false" customHeight="false" outlineLevel="0" collapsed="false"/>
    <row r="10843" customFormat="false" ht="15.75" hidden="false" customHeight="false" outlineLevel="0" collapsed="false"/>
    <row r="10844" customFormat="false" ht="15.75" hidden="false" customHeight="false" outlineLevel="0" collapsed="false"/>
    <row r="10845" customFormat="false" ht="15.75" hidden="false" customHeight="false" outlineLevel="0" collapsed="false"/>
    <row r="10846" customFormat="false" ht="15.75" hidden="false" customHeight="false" outlineLevel="0" collapsed="false"/>
    <row r="10847" customFormat="false" ht="15.75" hidden="false" customHeight="false" outlineLevel="0" collapsed="false"/>
    <row r="10848" customFormat="false" ht="15.75" hidden="false" customHeight="false" outlineLevel="0" collapsed="false"/>
    <row r="10849" customFormat="false" ht="15.75" hidden="false" customHeight="false" outlineLevel="0" collapsed="false"/>
    <row r="10850" customFormat="false" ht="15.75" hidden="false" customHeight="false" outlineLevel="0" collapsed="false"/>
    <row r="10851" customFormat="false" ht="15.75" hidden="false" customHeight="false" outlineLevel="0" collapsed="false"/>
    <row r="10852" customFormat="false" ht="15.75" hidden="false" customHeight="false" outlineLevel="0" collapsed="false"/>
    <row r="10853" customFormat="false" ht="15.75" hidden="false" customHeight="false" outlineLevel="0" collapsed="false"/>
    <row r="10854" customFormat="false" ht="15.75" hidden="false" customHeight="false" outlineLevel="0" collapsed="false"/>
    <row r="10855" customFormat="false" ht="15.75" hidden="false" customHeight="false" outlineLevel="0" collapsed="false"/>
    <row r="10856" customFormat="false" ht="15.75" hidden="false" customHeight="false" outlineLevel="0" collapsed="false"/>
    <row r="10857" customFormat="false" ht="15.75" hidden="false" customHeight="false" outlineLevel="0" collapsed="false"/>
    <row r="10858" customFormat="false" ht="15.75" hidden="false" customHeight="false" outlineLevel="0" collapsed="false"/>
    <row r="10859" customFormat="false" ht="15.75" hidden="false" customHeight="false" outlineLevel="0" collapsed="false"/>
    <row r="10860" customFormat="false" ht="15.75" hidden="false" customHeight="false" outlineLevel="0" collapsed="false"/>
    <row r="10861" customFormat="false" ht="15.75" hidden="false" customHeight="false" outlineLevel="0" collapsed="false"/>
    <row r="10862" customFormat="false" ht="15.75" hidden="false" customHeight="false" outlineLevel="0" collapsed="false"/>
    <row r="10863" customFormat="false" ht="15.75" hidden="false" customHeight="false" outlineLevel="0" collapsed="false"/>
    <row r="10864" customFormat="false" ht="15.75" hidden="false" customHeight="false" outlineLevel="0" collapsed="false"/>
    <row r="10865" customFormat="false" ht="15.75" hidden="false" customHeight="false" outlineLevel="0" collapsed="false"/>
    <row r="10866" customFormat="false" ht="15.75" hidden="false" customHeight="false" outlineLevel="0" collapsed="false"/>
    <row r="10867" customFormat="false" ht="15.75" hidden="false" customHeight="false" outlineLevel="0" collapsed="false"/>
    <row r="10868" customFormat="false" ht="15.75" hidden="false" customHeight="false" outlineLevel="0" collapsed="false"/>
    <row r="10869" customFormat="false" ht="15.75" hidden="false" customHeight="false" outlineLevel="0" collapsed="false"/>
    <row r="10870" customFormat="false" ht="15.75" hidden="false" customHeight="false" outlineLevel="0" collapsed="false"/>
    <row r="10871" customFormat="false" ht="15.75" hidden="false" customHeight="false" outlineLevel="0" collapsed="false"/>
    <row r="10872" customFormat="false" ht="15.75" hidden="false" customHeight="false" outlineLevel="0" collapsed="false"/>
    <row r="10873" customFormat="false" ht="15.75" hidden="false" customHeight="false" outlineLevel="0" collapsed="false"/>
    <row r="10874" customFormat="false" ht="15.75" hidden="false" customHeight="false" outlineLevel="0" collapsed="false"/>
    <row r="10875" customFormat="false" ht="15.75" hidden="false" customHeight="false" outlineLevel="0" collapsed="false"/>
    <row r="10876" customFormat="false" ht="15.75" hidden="false" customHeight="false" outlineLevel="0" collapsed="false"/>
    <row r="10877" customFormat="false" ht="15.75" hidden="false" customHeight="false" outlineLevel="0" collapsed="false"/>
    <row r="10878" customFormat="false" ht="15.75" hidden="false" customHeight="false" outlineLevel="0" collapsed="false"/>
    <row r="10879" customFormat="false" ht="15.75" hidden="false" customHeight="false" outlineLevel="0" collapsed="false"/>
    <row r="10880" customFormat="false" ht="15.75" hidden="false" customHeight="false" outlineLevel="0" collapsed="false"/>
    <row r="10881" customFormat="false" ht="15.75" hidden="false" customHeight="false" outlineLevel="0" collapsed="false"/>
    <row r="10882" customFormat="false" ht="15.75" hidden="false" customHeight="false" outlineLevel="0" collapsed="false"/>
    <row r="10883" customFormat="false" ht="15.75" hidden="false" customHeight="false" outlineLevel="0" collapsed="false"/>
    <row r="10884" customFormat="false" ht="15.75" hidden="false" customHeight="false" outlineLevel="0" collapsed="false"/>
    <row r="10885" customFormat="false" ht="15.75" hidden="false" customHeight="false" outlineLevel="0" collapsed="false"/>
    <row r="10886" customFormat="false" ht="15.75" hidden="false" customHeight="false" outlineLevel="0" collapsed="false"/>
    <row r="10887" customFormat="false" ht="15.75" hidden="false" customHeight="false" outlineLevel="0" collapsed="false"/>
    <row r="10888" customFormat="false" ht="15.75" hidden="false" customHeight="false" outlineLevel="0" collapsed="false"/>
    <row r="10889" customFormat="false" ht="15.75" hidden="false" customHeight="false" outlineLevel="0" collapsed="false"/>
    <row r="10890" customFormat="false" ht="15.75" hidden="false" customHeight="false" outlineLevel="0" collapsed="false"/>
    <row r="10891" customFormat="false" ht="15.75" hidden="false" customHeight="false" outlineLevel="0" collapsed="false"/>
    <row r="10892" customFormat="false" ht="15.75" hidden="false" customHeight="false" outlineLevel="0" collapsed="false"/>
    <row r="10893" customFormat="false" ht="15.75" hidden="false" customHeight="false" outlineLevel="0" collapsed="false"/>
    <row r="10894" customFormat="false" ht="15.75" hidden="false" customHeight="false" outlineLevel="0" collapsed="false"/>
    <row r="10895" customFormat="false" ht="15.75" hidden="false" customHeight="false" outlineLevel="0" collapsed="false"/>
    <row r="10896" customFormat="false" ht="15.75" hidden="false" customHeight="false" outlineLevel="0" collapsed="false"/>
    <row r="10897" customFormat="false" ht="15.75" hidden="false" customHeight="false" outlineLevel="0" collapsed="false"/>
    <row r="10898" customFormat="false" ht="15.75" hidden="false" customHeight="false" outlineLevel="0" collapsed="false"/>
    <row r="10899" customFormat="false" ht="15.75" hidden="false" customHeight="false" outlineLevel="0" collapsed="false"/>
    <row r="10900" customFormat="false" ht="15.75" hidden="false" customHeight="false" outlineLevel="0" collapsed="false"/>
    <row r="10901" customFormat="false" ht="15.75" hidden="false" customHeight="false" outlineLevel="0" collapsed="false"/>
    <row r="10902" customFormat="false" ht="15.75" hidden="false" customHeight="false" outlineLevel="0" collapsed="false"/>
    <row r="10903" customFormat="false" ht="15.75" hidden="false" customHeight="false" outlineLevel="0" collapsed="false"/>
    <row r="10904" customFormat="false" ht="15.75" hidden="false" customHeight="false" outlineLevel="0" collapsed="false"/>
    <row r="10905" customFormat="false" ht="15.75" hidden="false" customHeight="false" outlineLevel="0" collapsed="false"/>
    <row r="10906" customFormat="false" ht="15.75" hidden="false" customHeight="false" outlineLevel="0" collapsed="false"/>
    <row r="10907" customFormat="false" ht="15.75" hidden="false" customHeight="false" outlineLevel="0" collapsed="false"/>
    <row r="10908" customFormat="false" ht="15.75" hidden="false" customHeight="false" outlineLevel="0" collapsed="false"/>
    <row r="10909" customFormat="false" ht="15.75" hidden="false" customHeight="false" outlineLevel="0" collapsed="false"/>
    <row r="10910" customFormat="false" ht="15.75" hidden="false" customHeight="false" outlineLevel="0" collapsed="false"/>
    <row r="10911" customFormat="false" ht="15.75" hidden="false" customHeight="false" outlineLevel="0" collapsed="false"/>
    <row r="10912" customFormat="false" ht="15.75" hidden="false" customHeight="false" outlineLevel="0" collapsed="false"/>
    <row r="10913" customFormat="false" ht="15.75" hidden="false" customHeight="false" outlineLevel="0" collapsed="false"/>
    <row r="10914" customFormat="false" ht="15.75" hidden="false" customHeight="false" outlineLevel="0" collapsed="false"/>
    <row r="10915" customFormat="false" ht="15.75" hidden="false" customHeight="false" outlineLevel="0" collapsed="false"/>
    <row r="10916" customFormat="false" ht="15.75" hidden="false" customHeight="false" outlineLevel="0" collapsed="false"/>
    <row r="10917" customFormat="false" ht="15.75" hidden="false" customHeight="false" outlineLevel="0" collapsed="false"/>
    <row r="10918" customFormat="false" ht="15.75" hidden="false" customHeight="false" outlineLevel="0" collapsed="false"/>
    <row r="10919" customFormat="false" ht="15.75" hidden="false" customHeight="false" outlineLevel="0" collapsed="false"/>
    <row r="10920" customFormat="false" ht="15.75" hidden="false" customHeight="false" outlineLevel="0" collapsed="false"/>
    <row r="10921" customFormat="false" ht="15.75" hidden="false" customHeight="false" outlineLevel="0" collapsed="false"/>
    <row r="10922" customFormat="false" ht="15.75" hidden="false" customHeight="false" outlineLevel="0" collapsed="false"/>
    <row r="10923" customFormat="false" ht="15.75" hidden="false" customHeight="false" outlineLevel="0" collapsed="false"/>
    <row r="10924" customFormat="false" ht="15.75" hidden="false" customHeight="false" outlineLevel="0" collapsed="false"/>
    <row r="10925" customFormat="false" ht="15.75" hidden="false" customHeight="false" outlineLevel="0" collapsed="false"/>
    <row r="10926" customFormat="false" ht="15.75" hidden="false" customHeight="false" outlineLevel="0" collapsed="false"/>
    <row r="10927" customFormat="false" ht="15.75" hidden="false" customHeight="false" outlineLevel="0" collapsed="false"/>
    <row r="10928" customFormat="false" ht="15.75" hidden="false" customHeight="false" outlineLevel="0" collapsed="false"/>
    <row r="10929" customFormat="false" ht="15.75" hidden="false" customHeight="false" outlineLevel="0" collapsed="false"/>
    <row r="10930" customFormat="false" ht="15.75" hidden="false" customHeight="false" outlineLevel="0" collapsed="false"/>
    <row r="10931" customFormat="false" ht="15.75" hidden="false" customHeight="false" outlineLevel="0" collapsed="false"/>
    <row r="10932" customFormat="false" ht="15.75" hidden="false" customHeight="false" outlineLevel="0" collapsed="false"/>
    <row r="10933" customFormat="false" ht="15.75" hidden="false" customHeight="false" outlineLevel="0" collapsed="false"/>
    <row r="10934" customFormat="false" ht="15.75" hidden="false" customHeight="false" outlineLevel="0" collapsed="false"/>
    <row r="10935" customFormat="false" ht="15.75" hidden="false" customHeight="false" outlineLevel="0" collapsed="false"/>
    <row r="10936" customFormat="false" ht="15.75" hidden="false" customHeight="false" outlineLevel="0" collapsed="false"/>
    <row r="10937" customFormat="false" ht="15.75" hidden="false" customHeight="false" outlineLevel="0" collapsed="false"/>
    <row r="10938" customFormat="false" ht="15.75" hidden="false" customHeight="false" outlineLevel="0" collapsed="false"/>
    <row r="10939" customFormat="false" ht="15.75" hidden="false" customHeight="false" outlineLevel="0" collapsed="false"/>
    <row r="10940" customFormat="false" ht="15.75" hidden="false" customHeight="false" outlineLevel="0" collapsed="false"/>
    <row r="10941" customFormat="false" ht="15.75" hidden="false" customHeight="false" outlineLevel="0" collapsed="false"/>
    <row r="10942" customFormat="false" ht="15.75" hidden="false" customHeight="false" outlineLevel="0" collapsed="false"/>
    <row r="10943" customFormat="false" ht="15.75" hidden="false" customHeight="false" outlineLevel="0" collapsed="false"/>
    <row r="10944" customFormat="false" ht="15.75" hidden="false" customHeight="false" outlineLevel="0" collapsed="false"/>
    <row r="10945" customFormat="false" ht="15.75" hidden="false" customHeight="false" outlineLevel="0" collapsed="false"/>
    <row r="10946" customFormat="false" ht="15.75" hidden="false" customHeight="false" outlineLevel="0" collapsed="false"/>
    <row r="10947" customFormat="false" ht="15.75" hidden="false" customHeight="false" outlineLevel="0" collapsed="false"/>
    <row r="10948" customFormat="false" ht="15.75" hidden="false" customHeight="false" outlineLevel="0" collapsed="false"/>
    <row r="10949" customFormat="false" ht="15.75" hidden="false" customHeight="false" outlineLevel="0" collapsed="false"/>
    <row r="10950" customFormat="false" ht="15.75" hidden="false" customHeight="false" outlineLevel="0" collapsed="false"/>
    <row r="10951" customFormat="false" ht="15.75" hidden="false" customHeight="false" outlineLevel="0" collapsed="false"/>
    <row r="10952" customFormat="false" ht="15.75" hidden="false" customHeight="false" outlineLevel="0" collapsed="false"/>
    <row r="10953" customFormat="false" ht="15.75" hidden="false" customHeight="false" outlineLevel="0" collapsed="false"/>
    <row r="10954" customFormat="false" ht="15.75" hidden="false" customHeight="false" outlineLevel="0" collapsed="false"/>
    <row r="10955" customFormat="false" ht="15.75" hidden="false" customHeight="false" outlineLevel="0" collapsed="false"/>
    <row r="10956" customFormat="false" ht="15.75" hidden="false" customHeight="false" outlineLevel="0" collapsed="false"/>
    <row r="10957" customFormat="false" ht="15.75" hidden="false" customHeight="false" outlineLevel="0" collapsed="false"/>
    <row r="10958" customFormat="false" ht="15.75" hidden="false" customHeight="false" outlineLevel="0" collapsed="false"/>
    <row r="10959" customFormat="false" ht="15.75" hidden="false" customHeight="false" outlineLevel="0" collapsed="false"/>
    <row r="10960" customFormat="false" ht="15.75" hidden="false" customHeight="false" outlineLevel="0" collapsed="false"/>
    <row r="10961" customFormat="false" ht="15.75" hidden="false" customHeight="false" outlineLevel="0" collapsed="false"/>
    <row r="10962" customFormat="false" ht="15.75" hidden="false" customHeight="false" outlineLevel="0" collapsed="false"/>
    <row r="10963" customFormat="false" ht="15.75" hidden="false" customHeight="false" outlineLevel="0" collapsed="false"/>
    <row r="10964" customFormat="false" ht="15.75" hidden="false" customHeight="false" outlineLevel="0" collapsed="false"/>
    <row r="10965" customFormat="false" ht="15.75" hidden="false" customHeight="false" outlineLevel="0" collapsed="false"/>
    <row r="10966" customFormat="false" ht="15.75" hidden="false" customHeight="false" outlineLevel="0" collapsed="false"/>
    <row r="10967" customFormat="false" ht="15.75" hidden="false" customHeight="false" outlineLevel="0" collapsed="false"/>
    <row r="10968" customFormat="false" ht="15.75" hidden="false" customHeight="false" outlineLevel="0" collapsed="false"/>
    <row r="10969" customFormat="false" ht="15.75" hidden="false" customHeight="false" outlineLevel="0" collapsed="false"/>
    <row r="10970" customFormat="false" ht="15.75" hidden="false" customHeight="false" outlineLevel="0" collapsed="false"/>
    <row r="10971" customFormat="false" ht="15.75" hidden="false" customHeight="false" outlineLevel="0" collapsed="false"/>
    <row r="10972" customFormat="false" ht="15.75" hidden="false" customHeight="false" outlineLevel="0" collapsed="false"/>
    <row r="10973" customFormat="false" ht="15.75" hidden="false" customHeight="false" outlineLevel="0" collapsed="false"/>
    <row r="10974" customFormat="false" ht="15.75" hidden="false" customHeight="false" outlineLevel="0" collapsed="false"/>
    <row r="10975" customFormat="false" ht="15.75" hidden="false" customHeight="false" outlineLevel="0" collapsed="false"/>
    <row r="10976" customFormat="false" ht="15.75" hidden="false" customHeight="false" outlineLevel="0" collapsed="false"/>
    <row r="10977" customFormat="false" ht="15.75" hidden="false" customHeight="false" outlineLevel="0" collapsed="false"/>
    <row r="10978" customFormat="false" ht="15.75" hidden="false" customHeight="false" outlineLevel="0" collapsed="false"/>
    <row r="10979" customFormat="false" ht="15.75" hidden="false" customHeight="false" outlineLevel="0" collapsed="false"/>
    <row r="10980" customFormat="false" ht="15.75" hidden="false" customHeight="false" outlineLevel="0" collapsed="false"/>
    <row r="10981" customFormat="false" ht="15.75" hidden="false" customHeight="false" outlineLevel="0" collapsed="false"/>
    <row r="10982" customFormat="false" ht="15.75" hidden="false" customHeight="false" outlineLevel="0" collapsed="false"/>
    <row r="10983" customFormat="false" ht="15.75" hidden="false" customHeight="false" outlineLevel="0" collapsed="false"/>
    <row r="10984" customFormat="false" ht="15.75" hidden="false" customHeight="false" outlineLevel="0" collapsed="false"/>
    <row r="10985" customFormat="false" ht="15.75" hidden="false" customHeight="false" outlineLevel="0" collapsed="false"/>
    <row r="10986" customFormat="false" ht="15.75" hidden="false" customHeight="false" outlineLevel="0" collapsed="false"/>
    <row r="10987" customFormat="false" ht="15.75" hidden="false" customHeight="false" outlineLevel="0" collapsed="false"/>
    <row r="10988" customFormat="false" ht="15.75" hidden="false" customHeight="false" outlineLevel="0" collapsed="false"/>
    <row r="10989" customFormat="false" ht="15.75" hidden="false" customHeight="false" outlineLevel="0" collapsed="false"/>
    <row r="10990" customFormat="false" ht="15.75" hidden="false" customHeight="false" outlineLevel="0" collapsed="false"/>
    <row r="10991" customFormat="false" ht="15.75" hidden="false" customHeight="false" outlineLevel="0" collapsed="false"/>
    <row r="10992" customFormat="false" ht="15.75" hidden="false" customHeight="false" outlineLevel="0" collapsed="false"/>
    <row r="10993" customFormat="false" ht="15.75" hidden="false" customHeight="false" outlineLevel="0" collapsed="false"/>
    <row r="10994" customFormat="false" ht="15.75" hidden="false" customHeight="false" outlineLevel="0" collapsed="false"/>
    <row r="10995" customFormat="false" ht="15.75" hidden="false" customHeight="false" outlineLevel="0" collapsed="false"/>
    <row r="10996" customFormat="false" ht="15.75" hidden="false" customHeight="false" outlineLevel="0" collapsed="false"/>
    <row r="10997" customFormat="false" ht="15.75" hidden="false" customHeight="false" outlineLevel="0" collapsed="false"/>
    <row r="10998" customFormat="false" ht="15.75" hidden="false" customHeight="false" outlineLevel="0" collapsed="false"/>
    <row r="10999" customFormat="false" ht="15.75" hidden="false" customHeight="false" outlineLevel="0" collapsed="false"/>
    <row r="11000" customFormat="false" ht="15.75" hidden="false" customHeight="false" outlineLevel="0" collapsed="false"/>
    <row r="11001" customFormat="false" ht="15.75" hidden="false" customHeight="false" outlineLevel="0" collapsed="false"/>
    <row r="11002" customFormat="false" ht="15.75" hidden="false" customHeight="false" outlineLevel="0" collapsed="false"/>
    <row r="11003" customFormat="false" ht="15.75" hidden="false" customHeight="false" outlineLevel="0" collapsed="false"/>
    <row r="11004" customFormat="false" ht="15.75" hidden="false" customHeight="false" outlineLevel="0" collapsed="false"/>
    <row r="11005" customFormat="false" ht="15.75" hidden="false" customHeight="false" outlineLevel="0" collapsed="false"/>
    <row r="11006" customFormat="false" ht="15.75" hidden="false" customHeight="false" outlineLevel="0" collapsed="false"/>
    <row r="11007" customFormat="false" ht="15.75" hidden="false" customHeight="false" outlineLevel="0" collapsed="false"/>
    <row r="11008" customFormat="false" ht="15.75" hidden="false" customHeight="false" outlineLevel="0" collapsed="false"/>
    <row r="11009" customFormat="false" ht="15.75" hidden="false" customHeight="false" outlineLevel="0" collapsed="false"/>
    <row r="11010" customFormat="false" ht="15.75" hidden="false" customHeight="false" outlineLevel="0" collapsed="false"/>
    <row r="11011" customFormat="false" ht="15.75" hidden="false" customHeight="false" outlineLevel="0" collapsed="false"/>
    <row r="11012" customFormat="false" ht="15.75" hidden="false" customHeight="false" outlineLevel="0" collapsed="false"/>
    <row r="11013" customFormat="false" ht="15.75" hidden="false" customHeight="false" outlineLevel="0" collapsed="false"/>
    <row r="11014" customFormat="false" ht="15.75" hidden="false" customHeight="false" outlineLevel="0" collapsed="false"/>
    <row r="11015" customFormat="false" ht="15.75" hidden="false" customHeight="false" outlineLevel="0" collapsed="false"/>
    <row r="11016" customFormat="false" ht="15.75" hidden="false" customHeight="false" outlineLevel="0" collapsed="false"/>
    <row r="11017" customFormat="false" ht="15.75" hidden="false" customHeight="false" outlineLevel="0" collapsed="false"/>
    <row r="11018" customFormat="false" ht="15.75" hidden="false" customHeight="false" outlineLevel="0" collapsed="false"/>
    <row r="11019" customFormat="false" ht="15.75" hidden="false" customHeight="false" outlineLevel="0" collapsed="false"/>
    <row r="11020" customFormat="false" ht="15.75" hidden="false" customHeight="false" outlineLevel="0" collapsed="false"/>
    <row r="11021" customFormat="false" ht="15.75" hidden="false" customHeight="false" outlineLevel="0" collapsed="false"/>
    <row r="11022" customFormat="false" ht="15.75" hidden="false" customHeight="false" outlineLevel="0" collapsed="false"/>
    <row r="11023" customFormat="false" ht="15.75" hidden="false" customHeight="false" outlineLevel="0" collapsed="false"/>
    <row r="11024" customFormat="false" ht="15.75" hidden="false" customHeight="false" outlineLevel="0" collapsed="false"/>
    <row r="11025" customFormat="false" ht="15.75" hidden="false" customHeight="false" outlineLevel="0" collapsed="false"/>
    <row r="11026" customFormat="false" ht="15.75" hidden="false" customHeight="false" outlineLevel="0" collapsed="false"/>
    <row r="11027" customFormat="false" ht="15.75" hidden="false" customHeight="false" outlineLevel="0" collapsed="false"/>
    <row r="11028" customFormat="false" ht="15.75" hidden="false" customHeight="false" outlineLevel="0" collapsed="false"/>
    <row r="11029" customFormat="false" ht="15.75" hidden="false" customHeight="false" outlineLevel="0" collapsed="false"/>
    <row r="11030" customFormat="false" ht="15.75" hidden="false" customHeight="false" outlineLevel="0" collapsed="false"/>
    <row r="11031" customFormat="false" ht="15.75" hidden="false" customHeight="false" outlineLevel="0" collapsed="false"/>
    <row r="11032" customFormat="false" ht="15.75" hidden="false" customHeight="false" outlineLevel="0" collapsed="false"/>
    <row r="11033" customFormat="false" ht="15.75" hidden="false" customHeight="false" outlineLevel="0" collapsed="false"/>
    <row r="11034" customFormat="false" ht="15.75" hidden="false" customHeight="false" outlineLevel="0" collapsed="false"/>
    <row r="11035" customFormat="false" ht="15.75" hidden="false" customHeight="false" outlineLevel="0" collapsed="false"/>
    <row r="11036" customFormat="false" ht="15.75" hidden="false" customHeight="false" outlineLevel="0" collapsed="false"/>
    <row r="11037" customFormat="false" ht="15.75" hidden="false" customHeight="false" outlineLevel="0" collapsed="false"/>
    <row r="11038" customFormat="false" ht="15.75" hidden="false" customHeight="false" outlineLevel="0" collapsed="false"/>
    <row r="11039" customFormat="false" ht="15.75" hidden="false" customHeight="false" outlineLevel="0" collapsed="false"/>
    <row r="11040" customFormat="false" ht="15.75" hidden="false" customHeight="false" outlineLevel="0" collapsed="false"/>
    <row r="11041" customFormat="false" ht="15.75" hidden="false" customHeight="false" outlineLevel="0" collapsed="false"/>
    <row r="11042" customFormat="false" ht="15.75" hidden="false" customHeight="false" outlineLevel="0" collapsed="false"/>
    <row r="11043" customFormat="false" ht="15.75" hidden="false" customHeight="false" outlineLevel="0" collapsed="false"/>
    <row r="11044" customFormat="false" ht="15.75" hidden="false" customHeight="false" outlineLevel="0" collapsed="false"/>
    <row r="11045" customFormat="false" ht="15.75" hidden="false" customHeight="false" outlineLevel="0" collapsed="false"/>
    <row r="11046" customFormat="false" ht="15.75" hidden="false" customHeight="false" outlineLevel="0" collapsed="false"/>
    <row r="11047" customFormat="false" ht="15.75" hidden="false" customHeight="false" outlineLevel="0" collapsed="false"/>
    <row r="11048" customFormat="false" ht="15.75" hidden="false" customHeight="false" outlineLevel="0" collapsed="false"/>
    <row r="11049" customFormat="false" ht="15.75" hidden="false" customHeight="false" outlineLevel="0" collapsed="false"/>
    <row r="11050" customFormat="false" ht="15.75" hidden="false" customHeight="false" outlineLevel="0" collapsed="false"/>
    <row r="11051" customFormat="false" ht="15.75" hidden="false" customHeight="false" outlineLevel="0" collapsed="false"/>
    <row r="11052" customFormat="false" ht="15.75" hidden="false" customHeight="false" outlineLevel="0" collapsed="false"/>
    <row r="11053" customFormat="false" ht="15.75" hidden="false" customHeight="false" outlineLevel="0" collapsed="false"/>
    <row r="11054" customFormat="false" ht="15.75" hidden="false" customHeight="false" outlineLevel="0" collapsed="false"/>
    <row r="11055" customFormat="false" ht="15.75" hidden="false" customHeight="false" outlineLevel="0" collapsed="false"/>
    <row r="11056" customFormat="false" ht="15.75" hidden="false" customHeight="false" outlineLevel="0" collapsed="false"/>
    <row r="11057" customFormat="false" ht="15.75" hidden="false" customHeight="false" outlineLevel="0" collapsed="false"/>
    <row r="11058" customFormat="false" ht="15.75" hidden="false" customHeight="false" outlineLevel="0" collapsed="false"/>
    <row r="11059" customFormat="false" ht="15.75" hidden="false" customHeight="false" outlineLevel="0" collapsed="false"/>
    <row r="11060" customFormat="false" ht="15.75" hidden="false" customHeight="false" outlineLevel="0" collapsed="false"/>
    <row r="11061" customFormat="false" ht="15.75" hidden="false" customHeight="false" outlineLevel="0" collapsed="false"/>
    <row r="11062" customFormat="false" ht="15.75" hidden="false" customHeight="false" outlineLevel="0" collapsed="false"/>
    <row r="11063" customFormat="false" ht="15.75" hidden="false" customHeight="false" outlineLevel="0" collapsed="false"/>
    <row r="11064" customFormat="false" ht="15.75" hidden="false" customHeight="false" outlineLevel="0" collapsed="false"/>
    <row r="11065" customFormat="false" ht="15.75" hidden="false" customHeight="false" outlineLevel="0" collapsed="false"/>
    <row r="11066" customFormat="false" ht="15.75" hidden="false" customHeight="false" outlineLevel="0" collapsed="false"/>
    <row r="11067" customFormat="false" ht="15.75" hidden="false" customHeight="false" outlineLevel="0" collapsed="false"/>
    <row r="11068" customFormat="false" ht="15.75" hidden="false" customHeight="false" outlineLevel="0" collapsed="false"/>
    <row r="11069" customFormat="false" ht="15.75" hidden="false" customHeight="false" outlineLevel="0" collapsed="false"/>
    <row r="11070" customFormat="false" ht="15.75" hidden="false" customHeight="false" outlineLevel="0" collapsed="false"/>
    <row r="11071" customFormat="false" ht="15.75" hidden="false" customHeight="false" outlineLevel="0" collapsed="false"/>
    <row r="11072" customFormat="false" ht="15.75" hidden="false" customHeight="false" outlineLevel="0" collapsed="false"/>
    <row r="11073" customFormat="false" ht="15.75" hidden="false" customHeight="false" outlineLevel="0" collapsed="false"/>
    <row r="11074" customFormat="false" ht="15.75" hidden="false" customHeight="false" outlineLevel="0" collapsed="false"/>
    <row r="11075" customFormat="false" ht="15.75" hidden="false" customHeight="false" outlineLevel="0" collapsed="false"/>
    <row r="11076" customFormat="false" ht="15.75" hidden="false" customHeight="false" outlineLevel="0" collapsed="false"/>
    <row r="11077" customFormat="false" ht="15.75" hidden="false" customHeight="false" outlineLevel="0" collapsed="false"/>
    <row r="11078" customFormat="false" ht="15.75" hidden="false" customHeight="false" outlineLevel="0" collapsed="false"/>
    <row r="11079" customFormat="false" ht="15.75" hidden="false" customHeight="false" outlineLevel="0" collapsed="false"/>
    <row r="11080" customFormat="false" ht="15.75" hidden="false" customHeight="false" outlineLevel="0" collapsed="false"/>
    <row r="11081" customFormat="false" ht="15.75" hidden="false" customHeight="false" outlineLevel="0" collapsed="false"/>
    <row r="11082" customFormat="false" ht="15.75" hidden="false" customHeight="false" outlineLevel="0" collapsed="false"/>
    <row r="11083" customFormat="false" ht="15.75" hidden="false" customHeight="false" outlineLevel="0" collapsed="false"/>
    <row r="11084" customFormat="false" ht="15.75" hidden="false" customHeight="false" outlineLevel="0" collapsed="false"/>
    <row r="11085" customFormat="false" ht="15.75" hidden="false" customHeight="false" outlineLevel="0" collapsed="false"/>
    <row r="11086" customFormat="false" ht="15.75" hidden="false" customHeight="false" outlineLevel="0" collapsed="false"/>
    <row r="11087" customFormat="false" ht="15.75" hidden="false" customHeight="false" outlineLevel="0" collapsed="false"/>
    <row r="11088" customFormat="false" ht="15.75" hidden="false" customHeight="false" outlineLevel="0" collapsed="false"/>
    <row r="11089" customFormat="false" ht="15.75" hidden="false" customHeight="false" outlineLevel="0" collapsed="false"/>
    <row r="11090" customFormat="false" ht="15.75" hidden="false" customHeight="false" outlineLevel="0" collapsed="false"/>
    <row r="11091" customFormat="false" ht="15.75" hidden="false" customHeight="false" outlineLevel="0" collapsed="false"/>
    <row r="11092" customFormat="false" ht="15.75" hidden="false" customHeight="false" outlineLevel="0" collapsed="false"/>
    <row r="11093" customFormat="false" ht="15.75" hidden="false" customHeight="false" outlineLevel="0" collapsed="false"/>
    <row r="11094" customFormat="false" ht="15.75" hidden="false" customHeight="false" outlineLevel="0" collapsed="false"/>
    <row r="11095" customFormat="false" ht="15.75" hidden="false" customHeight="false" outlineLevel="0" collapsed="false"/>
    <row r="11096" customFormat="false" ht="15.75" hidden="false" customHeight="false" outlineLevel="0" collapsed="false"/>
    <row r="11097" customFormat="false" ht="15.75" hidden="false" customHeight="false" outlineLevel="0" collapsed="false"/>
    <row r="11098" customFormat="false" ht="15.75" hidden="false" customHeight="false" outlineLevel="0" collapsed="false"/>
    <row r="11099" customFormat="false" ht="15.75" hidden="false" customHeight="false" outlineLevel="0" collapsed="false"/>
    <row r="11100" customFormat="false" ht="15.75" hidden="false" customHeight="false" outlineLevel="0" collapsed="false"/>
    <row r="11101" customFormat="false" ht="15.75" hidden="false" customHeight="false" outlineLevel="0" collapsed="false"/>
    <row r="11102" customFormat="false" ht="15.75" hidden="false" customHeight="false" outlineLevel="0" collapsed="false"/>
    <row r="11103" customFormat="false" ht="15.75" hidden="false" customHeight="false" outlineLevel="0" collapsed="false"/>
    <row r="11104" customFormat="false" ht="15.75" hidden="false" customHeight="false" outlineLevel="0" collapsed="false"/>
    <row r="11105" customFormat="false" ht="15.75" hidden="false" customHeight="false" outlineLevel="0" collapsed="false"/>
    <row r="11106" customFormat="false" ht="15.75" hidden="false" customHeight="false" outlineLevel="0" collapsed="false"/>
    <row r="11107" customFormat="false" ht="15.75" hidden="false" customHeight="false" outlineLevel="0" collapsed="false"/>
    <row r="11108" customFormat="false" ht="15.75" hidden="false" customHeight="false" outlineLevel="0" collapsed="false"/>
    <row r="11109" customFormat="false" ht="15.75" hidden="false" customHeight="false" outlineLevel="0" collapsed="false"/>
    <row r="11110" customFormat="false" ht="15.75" hidden="false" customHeight="false" outlineLevel="0" collapsed="false"/>
    <row r="11111" customFormat="false" ht="15.75" hidden="false" customHeight="false" outlineLevel="0" collapsed="false"/>
    <row r="11112" customFormat="false" ht="15.75" hidden="false" customHeight="false" outlineLevel="0" collapsed="false"/>
    <row r="11113" customFormat="false" ht="15.75" hidden="false" customHeight="false" outlineLevel="0" collapsed="false"/>
    <row r="11114" customFormat="false" ht="15.75" hidden="false" customHeight="false" outlineLevel="0" collapsed="false"/>
    <row r="11115" customFormat="false" ht="15.75" hidden="false" customHeight="false" outlineLevel="0" collapsed="false"/>
    <row r="11116" customFormat="false" ht="15.75" hidden="false" customHeight="false" outlineLevel="0" collapsed="false"/>
    <row r="11117" customFormat="false" ht="15.75" hidden="false" customHeight="false" outlineLevel="0" collapsed="false"/>
    <row r="11118" customFormat="false" ht="15.75" hidden="false" customHeight="false" outlineLevel="0" collapsed="false"/>
    <row r="11119" customFormat="false" ht="15.75" hidden="false" customHeight="false" outlineLevel="0" collapsed="false"/>
    <row r="11120" customFormat="false" ht="15.75" hidden="false" customHeight="false" outlineLevel="0" collapsed="false"/>
    <row r="11121" customFormat="false" ht="15.75" hidden="false" customHeight="false" outlineLevel="0" collapsed="false"/>
    <row r="11122" customFormat="false" ht="15.75" hidden="false" customHeight="false" outlineLevel="0" collapsed="false"/>
    <row r="11123" customFormat="false" ht="15.75" hidden="false" customHeight="false" outlineLevel="0" collapsed="false"/>
    <row r="11124" customFormat="false" ht="15.75" hidden="false" customHeight="false" outlineLevel="0" collapsed="false"/>
    <row r="11125" customFormat="false" ht="15.75" hidden="false" customHeight="false" outlineLevel="0" collapsed="false"/>
    <row r="11126" customFormat="false" ht="15.75" hidden="false" customHeight="false" outlineLevel="0" collapsed="false"/>
    <row r="11127" customFormat="false" ht="15.75" hidden="false" customHeight="false" outlineLevel="0" collapsed="false"/>
    <row r="11128" customFormat="false" ht="15.75" hidden="false" customHeight="false" outlineLevel="0" collapsed="false"/>
    <row r="11129" customFormat="false" ht="15.75" hidden="false" customHeight="false" outlineLevel="0" collapsed="false"/>
    <row r="11130" customFormat="false" ht="15.75" hidden="false" customHeight="false" outlineLevel="0" collapsed="false"/>
    <row r="11131" customFormat="false" ht="15.75" hidden="false" customHeight="false" outlineLevel="0" collapsed="false"/>
    <row r="11132" customFormat="false" ht="15.75" hidden="false" customHeight="false" outlineLevel="0" collapsed="false"/>
    <row r="11133" customFormat="false" ht="15.75" hidden="false" customHeight="false" outlineLevel="0" collapsed="false"/>
    <row r="11134" customFormat="false" ht="15.75" hidden="false" customHeight="false" outlineLevel="0" collapsed="false"/>
    <row r="11135" customFormat="false" ht="15.75" hidden="false" customHeight="false" outlineLevel="0" collapsed="false"/>
    <row r="11136" customFormat="false" ht="15.75" hidden="false" customHeight="false" outlineLevel="0" collapsed="false"/>
    <row r="11137" customFormat="false" ht="15.75" hidden="false" customHeight="false" outlineLevel="0" collapsed="false"/>
    <row r="11138" customFormat="false" ht="15.75" hidden="false" customHeight="false" outlineLevel="0" collapsed="false"/>
    <row r="11139" customFormat="false" ht="15.75" hidden="false" customHeight="false" outlineLevel="0" collapsed="false"/>
    <row r="11140" customFormat="false" ht="15.75" hidden="false" customHeight="false" outlineLevel="0" collapsed="false"/>
    <row r="11141" customFormat="false" ht="15.75" hidden="false" customHeight="false" outlineLevel="0" collapsed="false"/>
    <row r="11142" customFormat="false" ht="15.75" hidden="false" customHeight="false" outlineLevel="0" collapsed="false"/>
    <row r="11143" customFormat="false" ht="15.75" hidden="false" customHeight="false" outlineLevel="0" collapsed="false"/>
    <row r="11144" customFormat="false" ht="15.75" hidden="false" customHeight="false" outlineLevel="0" collapsed="false"/>
    <row r="11145" customFormat="false" ht="15.75" hidden="false" customHeight="false" outlineLevel="0" collapsed="false"/>
    <row r="11146" customFormat="false" ht="15.75" hidden="false" customHeight="false" outlineLevel="0" collapsed="false"/>
    <row r="11147" customFormat="false" ht="15.75" hidden="false" customHeight="false" outlineLevel="0" collapsed="false"/>
    <row r="11148" customFormat="false" ht="15.75" hidden="false" customHeight="false" outlineLevel="0" collapsed="false"/>
    <row r="11149" customFormat="false" ht="15.75" hidden="false" customHeight="false" outlineLevel="0" collapsed="false"/>
    <row r="11150" customFormat="false" ht="15.75" hidden="false" customHeight="false" outlineLevel="0" collapsed="false"/>
    <row r="11151" customFormat="false" ht="15.75" hidden="false" customHeight="false" outlineLevel="0" collapsed="false"/>
    <row r="11152" customFormat="false" ht="15.75" hidden="false" customHeight="false" outlineLevel="0" collapsed="false"/>
    <row r="11153" customFormat="false" ht="15.75" hidden="false" customHeight="false" outlineLevel="0" collapsed="false"/>
    <row r="11154" customFormat="false" ht="15.75" hidden="false" customHeight="false" outlineLevel="0" collapsed="false"/>
    <row r="11155" customFormat="false" ht="15.75" hidden="false" customHeight="false" outlineLevel="0" collapsed="false"/>
    <row r="11156" customFormat="false" ht="15.75" hidden="false" customHeight="false" outlineLevel="0" collapsed="false"/>
    <row r="11157" customFormat="false" ht="15.75" hidden="false" customHeight="false" outlineLevel="0" collapsed="false"/>
    <row r="11158" customFormat="false" ht="15.75" hidden="false" customHeight="false" outlineLevel="0" collapsed="false"/>
    <row r="11159" customFormat="false" ht="15.75" hidden="false" customHeight="false" outlineLevel="0" collapsed="false"/>
    <row r="11160" customFormat="false" ht="15.75" hidden="false" customHeight="false" outlineLevel="0" collapsed="false"/>
    <row r="11161" customFormat="false" ht="15.75" hidden="false" customHeight="false" outlineLevel="0" collapsed="false"/>
    <row r="11162" customFormat="false" ht="15.75" hidden="false" customHeight="false" outlineLevel="0" collapsed="false"/>
    <row r="11163" customFormat="false" ht="15.75" hidden="false" customHeight="false" outlineLevel="0" collapsed="false"/>
    <row r="11164" customFormat="false" ht="15.75" hidden="false" customHeight="false" outlineLevel="0" collapsed="false"/>
    <row r="11165" customFormat="false" ht="15.75" hidden="false" customHeight="false" outlineLevel="0" collapsed="false"/>
    <row r="11166" customFormat="false" ht="15.75" hidden="false" customHeight="false" outlineLevel="0" collapsed="false"/>
    <row r="11167" customFormat="false" ht="15.75" hidden="false" customHeight="false" outlineLevel="0" collapsed="false"/>
    <row r="11168" customFormat="false" ht="15.75" hidden="false" customHeight="false" outlineLevel="0" collapsed="false"/>
    <row r="11169" customFormat="false" ht="15.75" hidden="false" customHeight="false" outlineLevel="0" collapsed="false"/>
    <row r="11170" customFormat="false" ht="15.75" hidden="false" customHeight="false" outlineLevel="0" collapsed="false"/>
    <row r="11171" customFormat="false" ht="15.75" hidden="false" customHeight="false" outlineLevel="0" collapsed="false"/>
    <row r="11172" customFormat="false" ht="15.75" hidden="false" customHeight="false" outlineLevel="0" collapsed="false"/>
    <row r="11173" customFormat="false" ht="15.75" hidden="false" customHeight="false" outlineLevel="0" collapsed="false"/>
    <row r="11174" customFormat="false" ht="15.75" hidden="false" customHeight="false" outlineLevel="0" collapsed="false"/>
    <row r="11175" customFormat="false" ht="15.75" hidden="false" customHeight="false" outlineLevel="0" collapsed="false"/>
    <row r="11176" customFormat="false" ht="15.75" hidden="false" customHeight="false" outlineLevel="0" collapsed="false"/>
    <row r="11177" customFormat="false" ht="15.75" hidden="false" customHeight="false" outlineLevel="0" collapsed="false"/>
    <row r="11178" customFormat="false" ht="15.75" hidden="false" customHeight="false" outlineLevel="0" collapsed="false"/>
    <row r="11179" customFormat="false" ht="15.75" hidden="false" customHeight="false" outlineLevel="0" collapsed="false"/>
    <row r="11180" customFormat="false" ht="15.75" hidden="false" customHeight="false" outlineLevel="0" collapsed="false"/>
    <row r="11181" customFormat="false" ht="15.75" hidden="false" customHeight="false" outlineLevel="0" collapsed="false"/>
    <row r="11182" customFormat="false" ht="15.75" hidden="false" customHeight="false" outlineLevel="0" collapsed="false"/>
    <row r="11183" customFormat="false" ht="15.75" hidden="false" customHeight="false" outlineLevel="0" collapsed="false"/>
    <row r="11184" customFormat="false" ht="15.75" hidden="false" customHeight="false" outlineLevel="0" collapsed="false"/>
    <row r="11185" customFormat="false" ht="15.75" hidden="false" customHeight="false" outlineLevel="0" collapsed="false"/>
    <row r="11186" customFormat="false" ht="15.75" hidden="false" customHeight="false" outlineLevel="0" collapsed="false"/>
    <row r="11187" customFormat="false" ht="15.75" hidden="false" customHeight="false" outlineLevel="0" collapsed="false"/>
    <row r="11188" customFormat="false" ht="15.75" hidden="false" customHeight="false" outlineLevel="0" collapsed="false"/>
    <row r="11189" customFormat="false" ht="15.75" hidden="false" customHeight="false" outlineLevel="0" collapsed="false"/>
    <row r="11190" customFormat="false" ht="15.75" hidden="false" customHeight="false" outlineLevel="0" collapsed="false"/>
    <row r="11191" customFormat="false" ht="15.75" hidden="false" customHeight="false" outlineLevel="0" collapsed="false"/>
    <row r="11192" customFormat="false" ht="15.75" hidden="false" customHeight="false" outlineLevel="0" collapsed="false"/>
    <row r="11193" customFormat="false" ht="15.75" hidden="false" customHeight="false" outlineLevel="0" collapsed="false"/>
    <row r="11194" customFormat="false" ht="15.75" hidden="false" customHeight="false" outlineLevel="0" collapsed="false"/>
    <row r="11195" customFormat="false" ht="15.75" hidden="false" customHeight="false" outlineLevel="0" collapsed="false"/>
    <row r="11196" customFormat="false" ht="15.75" hidden="false" customHeight="false" outlineLevel="0" collapsed="false"/>
    <row r="11197" customFormat="false" ht="15.75" hidden="false" customHeight="false" outlineLevel="0" collapsed="false"/>
    <row r="11198" customFormat="false" ht="15.75" hidden="false" customHeight="false" outlineLevel="0" collapsed="false"/>
    <row r="11199" customFormat="false" ht="15.75" hidden="false" customHeight="false" outlineLevel="0" collapsed="false"/>
    <row r="11200" customFormat="false" ht="15.75" hidden="false" customHeight="false" outlineLevel="0" collapsed="false"/>
    <row r="11201" customFormat="false" ht="15.75" hidden="false" customHeight="false" outlineLevel="0" collapsed="false"/>
    <row r="11202" customFormat="false" ht="15.75" hidden="false" customHeight="false" outlineLevel="0" collapsed="false"/>
    <row r="11203" customFormat="false" ht="15.75" hidden="false" customHeight="false" outlineLevel="0" collapsed="false"/>
    <row r="11204" customFormat="false" ht="15.75" hidden="false" customHeight="false" outlineLevel="0" collapsed="false"/>
    <row r="11205" customFormat="false" ht="15.75" hidden="false" customHeight="false" outlineLevel="0" collapsed="false"/>
    <row r="11206" customFormat="false" ht="15.75" hidden="false" customHeight="false" outlineLevel="0" collapsed="false"/>
    <row r="11207" customFormat="false" ht="15.75" hidden="false" customHeight="false" outlineLevel="0" collapsed="false"/>
    <row r="11208" customFormat="false" ht="15.75" hidden="false" customHeight="false" outlineLevel="0" collapsed="false"/>
    <row r="11209" customFormat="false" ht="15.75" hidden="false" customHeight="false" outlineLevel="0" collapsed="false"/>
    <row r="11210" customFormat="false" ht="15.75" hidden="false" customHeight="false" outlineLevel="0" collapsed="false"/>
    <row r="11211" customFormat="false" ht="15.75" hidden="false" customHeight="false" outlineLevel="0" collapsed="false"/>
    <row r="11212" customFormat="false" ht="15.75" hidden="false" customHeight="false" outlineLevel="0" collapsed="false"/>
    <row r="11213" customFormat="false" ht="15.75" hidden="false" customHeight="false" outlineLevel="0" collapsed="false"/>
    <row r="11214" customFormat="false" ht="15.75" hidden="false" customHeight="false" outlineLevel="0" collapsed="false"/>
    <row r="11215" customFormat="false" ht="15.75" hidden="false" customHeight="false" outlineLevel="0" collapsed="false"/>
    <row r="11216" customFormat="false" ht="15.75" hidden="false" customHeight="false" outlineLevel="0" collapsed="false"/>
    <row r="11217" customFormat="false" ht="15.75" hidden="false" customHeight="false" outlineLevel="0" collapsed="false"/>
    <row r="11218" customFormat="false" ht="15.75" hidden="false" customHeight="false" outlineLevel="0" collapsed="false"/>
    <row r="11219" customFormat="false" ht="15.75" hidden="false" customHeight="false" outlineLevel="0" collapsed="false"/>
    <row r="11220" customFormat="false" ht="15.75" hidden="false" customHeight="false" outlineLevel="0" collapsed="false"/>
    <row r="11221" customFormat="false" ht="15.75" hidden="false" customHeight="false" outlineLevel="0" collapsed="false"/>
    <row r="11222" customFormat="false" ht="15.75" hidden="false" customHeight="false" outlineLevel="0" collapsed="false"/>
    <row r="11223" customFormat="false" ht="15.75" hidden="false" customHeight="false" outlineLevel="0" collapsed="false"/>
    <row r="11224" customFormat="false" ht="15.75" hidden="false" customHeight="false" outlineLevel="0" collapsed="false"/>
    <row r="11225" customFormat="false" ht="15.75" hidden="false" customHeight="false" outlineLevel="0" collapsed="false"/>
    <row r="11226" customFormat="false" ht="15.75" hidden="false" customHeight="false" outlineLevel="0" collapsed="false"/>
    <row r="11227" customFormat="false" ht="15.75" hidden="false" customHeight="false" outlineLevel="0" collapsed="false"/>
    <row r="11228" customFormat="false" ht="15.75" hidden="false" customHeight="false" outlineLevel="0" collapsed="false"/>
    <row r="11229" customFormat="false" ht="15.75" hidden="false" customHeight="false" outlineLevel="0" collapsed="false"/>
    <row r="11230" customFormat="false" ht="15.75" hidden="false" customHeight="false" outlineLevel="0" collapsed="false"/>
    <row r="11231" customFormat="false" ht="15.75" hidden="false" customHeight="false" outlineLevel="0" collapsed="false"/>
    <row r="11232" customFormat="false" ht="15.75" hidden="false" customHeight="false" outlineLevel="0" collapsed="false"/>
    <row r="11233" customFormat="false" ht="15.75" hidden="false" customHeight="false" outlineLevel="0" collapsed="false"/>
    <row r="11234" customFormat="false" ht="15.75" hidden="false" customHeight="false" outlineLevel="0" collapsed="false"/>
    <row r="11235" customFormat="false" ht="15.75" hidden="false" customHeight="false" outlineLevel="0" collapsed="false"/>
    <row r="11236" customFormat="false" ht="15.75" hidden="false" customHeight="false" outlineLevel="0" collapsed="false"/>
    <row r="11237" customFormat="false" ht="15.75" hidden="false" customHeight="false" outlineLevel="0" collapsed="false"/>
    <row r="11238" customFormat="false" ht="15.75" hidden="false" customHeight="false" outlineLevel="0" collapsed="false"/>
    <row r="11239" customFormat="false" ht="15.75" hidden="false" customHeight="false" outlineLevel="0" collapsed="false"/>
    <row r="11240" customFormat="false" ht="15.75" hidden="false" customHeight="false" outlineLevel="0" collapsed="false"/>
    <row r="11241" customFormat="false" ht="15.75" hidden="false" customHeight="false" outlineLevel="0" collapsed="false"/>
    <row r="11242" customFormat="false" ht="15.75" hidden="false" customHeight="false" outlineLevel="0" collapsed="false"/>
    <row r="11243" customFormat="false" ht="15.75" hidden="false" customHeight="false" outlineLevel="0" collapsed="false"/>
    <row r="11244" customFormat="false" ht="15.75" hidden="false" customHeight="false" outlineLevel="0" collapsed="false"/>
    <row r="11245" customFormat="false" ht="15.75" hidden="false" customHeight="false" outlineLevel="0" collapsed="false"/>
    <row r="11246" customFormat="false" ht="15.75" hidden="false" customHeight="false" outlineLevel="0" collapsed="false"/>
    <row r="11247" customFormat="false" ht="15.75" hidden="false" customHeight="false" outlineLevel="0" collapsed="false"/>
    <row r="11248" customFormat="false" ht="15.75" hidden="false" customHeight="false" outlineLevel="0" collapsed="false"/>
    <row r="11249" customFormat="false" ht="15.75" hidden="false" customHeight="false" outlineLevel="0" collapsed="false"/>
    <row r="11250" customFormat="false" ht="15.75" hidden="false" customHeight="false" outlineLevel="0" collapsed="false"/>
    <row r="11251" customFormat="false" ht="15.75" hidden="false" customHeight="false" outlineLevel="0" collapsed="false"/>
    <row r="11252" customFormat="false" ht="15.75" hidden="false" customHeight="false" outlineLevel="0" collapsed="false"/>
    <row r="11253" customFormat="false" ht="15.75" hidden="false" customHeight="false" outlineLevel="0" collapsed="false"/>
    <row r="11254" customFormat="false" ht="15.75" hidden="false" customHeight="false" outlineLevel="0" collapsed="false"/>
    <row r="11255" customFormat="false" ht="15.75" hidden="false" customHeight="false" outlineLevel="0" collapsed="false"/>
    <row r="11256" customFormat="false" ht="15.75" hidden="false" customHeight="false" outlineLevel="0" collapsed="false"/>
    <row r="11257" customFormat="false" ht="15.75" hidden="false" customHeight="false" outlineLevel="0" collapsed="false"/>
    <row r="11258" customFormat="false" ht="15.75" hidden="false" customHeight="false" outlineLevel="0" collapsed="false"/>
    <row r="11259" customFormat="false" ht="15.75" hidden="false" customHeight="false" outlineLevel="0" collapsed="false"/>
    <row r="11260" customFormat="false" ht="15.75" hidden="false" customHeight="false" outlineLevel="0" collapsed="false"/>
    <row r="11261" customFormat="false" ht="15.75" hidden="false" customHeight="false" outlineLevel="0" collapsed="false"/>
    <row r="11262" customFormat="false" ht="15.75" hidden="false" customHeight="false" outlineLevel="0" collapsed="false"/>
    <row r="11263" customFormat="false" ht="15.75" hidden="false" customHeight="false" outlineLevel="0" collapsed="false"/>
    <row r="11264" customFormat="false" ht="15.75" hidden="false" customHeight="false" outlineLevel="0" collapsed="false"/>
    <row r="11265" customFormat="false" ht="15.75" hidden="false" customHeight="false" outlineLevel="0" collapsed="false"/>
    <row r="11266" customFormat="false" ht="15.75" hidden="false" customHeight="false" outlineLevel="0" collapsed="false"/>
    <row r="11267" customFormat="false" ht="15.75" hidden="false" customHeight="false" outlineLevel="0" collapsed="false"/>
    <row r="11268" customFormat="false" ht="15.75" hidden="false" customHeight="false" outlineLevel="0" collapsed="false"/>
    <row r="11269" customFormat="false" ht="15.75" hidden="false" customHeight="false" outlineLevel="0" collapsed="false"/>
    <row r="11270" customFormat="false" ht="15.75" hidden="false" customHeight="false" outlineLevel="0" collapsed="false"/>
    <row r="11271" customFormat="false" ht="15.75" hidden="false" customHeight="false" outlineLevel="0" collapsed="false"/>
    <row r="11272" customFormat="false" ht="15.75" hidden="false" customHeight="false" outlineLevel="0" collapsed="false"/>
    <row r="11273" customFormat="false" ht="15.75" hidden="false" customHeight="false" outlineLevel="0" collapsed="false"/>
    <row r="11274" customFormat="false" ht="15.75" hidden="false" customHeight="false" outlineLevel="0" collapsed="false"/>
    <row r="11275" customFormat="false" ht="15.75" hidden="false" customHeight="false" outlineLevel="0" collapsed="false"/>
    <row r="11276" customFormat="false" ht="15.75" hidden="false" customHeight="false" outlineLevel="0" collapsed="false"/>
    <row r="11277" customFormat="false" ht="15.75" hidden="false" customHeight="false" outlineLevel="0" collapsed="false"/>
    <row r="11278" customFormat="false" ht="15.75" hidden="false" customHeight="false" outlineLevel="0" collapsed="false"/>
    <row r="11279" customFormat="false" ht="15.75" hidden="false" customHeight="false" outlineLevel="0" collapsed="false"/>
    <row r="11280" customFormat="false" ht="15.75" hidden="false" customHeight="false" outlineLevel="0" collapsed="false"/>
    <row r="11281" customFormat="false" ht="15.75" hidden="false" customHeight="false" outlineLevel="0" collapsed="false"/>
    <row r="11282" customFormat="false" ht="15.75" hidden="false" customHeight="false" outlineLevel="0" collapsed="false"/>
    <row r="11283" customFormat="false" ht="15.75" hidden="false" customHeight="false" outlineLevel="0" collapsed="false"/>
    <row r="11284" customFormat="false" ht="15.75" hidden="false" customHeight="false" outlineLevel="0" collapsed="false"/>
    <row r="11285" customFormat="false" ht="15.75" hidden="false" customHeight="false" outlineLevel="0" collapsed="false"/>
    <row r="11286" customFormat="false" ht="15.75" hidden="false" customHeight="false" outlineLevel="0" collapsed="false"/>
    <row r="11287" customFormat="false" ht="15.75" hidden="false" customHeight="false" outlineLevel="0" collapsed="false"/>
    <row r="11288" customFormat="false" ht="15.75" hidden="false" customHeight="false" outlineLevel="0" collapsed="false"/>
    <row r="11289" customFormat="false" ht="15.75" hidden="false" customHeight="false" outlineLevel="0" collapsed="false"/>
    <row r="11290" customFormat="false" ht="15.75" hidden="false" customHeight="false" outlineLevel="0" collapsed="false"/>
    <row r="11291" customFormat="false" ht="15.75" hidden="false" customHeight="false" outlineLevel="0" collapsed="false"/>
    <row r="11292" customFormat="false" ht="15.75" hidden="false" customHeight="false" outlineLevel="0" collapsed="false"/>
    <row r="11293" customFormat="false" ht="15.75" hidden="false" customHeight="false" outlineLevel="0" collapsed="false"/>
    <row r="11294" customFormat="false" ht="15.75" hidden="false" customHeight="false" outlineLevel="0" collapsed="false"/>
    <row r="11295" customFormat="false" ht="15.75" hidden="false" customHeight="false" outlineLevel="0" collapsed="false"/>
    <row r="11296" customFormat="false" ht="15.75" hidden="false" customHeight="false" outlineLevel="0" collapsed="false"/>
    <row r="11297" customFormat="false" ht="15.75" hidden="false" customHeight="false" outlineLevel="0" collapsed="false"/>
    <row r="11298" customFormat="false" ht="15.75" hidden="false" customHeight="false" outlineLevel="0" collapsed="false"/>
    <row r="11299" customFormat="false" ht="15.75" hidden="false" customHeight="false" outlineLevel="0" collapsed="false"/>
    <row r="11300" customFormat="false" ht="15.75" hidden="false" customHeight="false" outlineLevel="0" collapsed="false"/>
    <row r="11301" customFormat="false" ht="15.75" hidden="false" customHeight="false" outlineLevel="0" collapsed="false"/>
    <row r="11302" customFormat="false" ht="15.75" hidden="false" customHeight="false" outlineLevel="0" collapsed="false"/>
    <row r="11303" customFormat="false" ht="15.75" hidden="false" customHeight="false" outlineLevel="0" collapsed="false"/>
    <row r="11304" customFormat="false" ht="15.75" hidden="false" customHeight="false" outlineLevel="0" collapsed="false"/>
    <row r="11305" customFormat="false" ht="15.75" hidden="false" customHeight="false" outlineLevel="0" collapsed="false"/>
    <row r="11306" customFormat="false" ht="15.75" hidden="false" customHeight="false" outlineLevel="0" collapsed="false"/>
    <row r="11307" customFormat="false" ht="15.75" hidden="false" customHeight="false" outlineLevel="0" collapsed="false"/>
    <row r="11308" customFormat="false" ht="15.75" hidden="false" customHeight="false" outlineLevel="0" collapsed="false"/>
    <row r="11309" customFormat="false" ht="15.75" hidden="false" customHeight="false" outlineLevel="0" collapsed="false"/>
    <row r="11310" customFormat="false" ht="15.75" hidden="false" customHeight="false" outlineLevel="0" collapsed="false"/>
    <row r="11311" customFormat="false" ht="15.75" hidden="false" customHeight="false" outlineLevel="0" collapsed="false"/>
    <row r="11312" customFormat="false" ht="15.75" hidden="false" customHeight="false" outlineLevel="0" collapsed="false"/>
    <row r="11313" customFormat="false" ht="15.75" hidden="false" customHeight="false" outlineLevel="0" collapsed="false"/>
    <row r="11314" customFormat="false" ht="15.75" hidden="false" customHeight="false" outlineLevel="0" collapsed="false"/>
    <row r="11315" customFormat="false" ht="15.75" hidden="false" customHeight="false" outlineLevel="0" collapsed="false"/>
    <row r="11316" customFormat="false" ht="15.75" hidden="false" customHeight="false" outlineLevel="0" collapsed="false"/>
    <row r="11317" customFormat="false" ht="15.75" hidden="false" customHeight="false" outlineLevel="0" collapsed="false"/>
    <row r="11318" customFormat="false" ht="15.75" hidden="false" customHeight="false" outlineLevel="0" collapsed="false"/>
    <row r="11319" customFormat="false" ht="15.75" hidden="false" customHeight="false" outlineLevel="0" collapsed="false"/>
    <row r="11320" customFormat="false" ht="15.75" hidden="false" customHeight="false" outlineLevel="0" collapsed="false"/>
    <row r="11321" customFormat="false" ht="15.75" hidden="false" customHeight="false" outlineLevel="0" collapsed="false"/>
    <row r="11322" customFormat="false" ht="15.75" hidden="false" customHeight="false" outlineLevel="0" collapsed="false"/>
    <row r="11323" customFormat="false" ht="15.75" hidden="false" customHeight="false" outlineLevel="0" collapsed="false"/>
    <row r="11324" customFormat="false" ht="15.75" hidden="false" customHeight="false" outlineLevel="0" collapsed="false"/>
    <row r="11325" customFormat="false" ht="15.75" hidden="false" customHeight="false" outlineLevel="0" collapsed="false"/>
    <row r="11326" customFormat="false" ht="15.75" hidden="false" customHeight="false" outlineLevel="0" collapsed="false"/>
    <row r="11327" customFormat="false" ht="15.75" hidden="false" customHeight="false" outlineLevel="0" collapsed="false"/>
    <row r="11328" customFormat="false" ht="15.75" hidden="false" customHeight="false" outlineLevel="0" collapsed="false"/>
    <row r="11329" customFormat="false" ht="15.75" hidden="false" customHeight="false" outlineLevel="0" collapsed="false"/>
    <row r="11330" customFormat="false" ht="15.75" hidden="false" customHeight="false" outlineLevel="0" collapsed="false"/>
    <row r="11331" customFormat="false" ht="15.75" hidden="false" customHeight="false" outlineLevel="0" collapsed="false"/>
    <row r="11332" customFormat="false" ht="15.75" hidden="false" customHeight="false" outlineLevel="0" collapsed="false"/>
    <row r="11333" customFormat="false" ht="15.75" hidden="false" customHeight="false" outlineLevel="0" collapsed="false"/>
    <row r="11334" customFormat="false" ht="15.75" hidden="false" customHeight="false" outlineLevel="0" collapsed="false"/>
    <row r="11335" customFormat="false" ht="15.75" hidden="false" customHeight="false" outlineLevel="0" collapsed="false"/>
    <row r="11336" customFormat="false" ht="15.75" hidden="false" customHeight="false" outlineLevel="0" collapsed="false"/>
    <row r="11337" customFormat="false" ht="15.75" hidden="false" customHeight="false" outlineLevel="0" collapsed="false"/>
    <row r="11338" customFormat="false" ht="15.75" hidden="false" customHeight="false" outlineLevel="0" collapsed="false"/>
    <row r="11339" customFormat="false" ht="15.75" hidden="false" customHeight="false" outlineLevel="0" collapsed="false"/>
    <row r="11340" customFormat="false" ht="15.75" hidden="false" customHeight="false" outlineLevel="0" collapsed="false"/>
    <row r="11341" customFormat="false" ht="15.75" hidden="false" customHeight="false" outlineLevel="0" collapsed="false"/>
    <row r="11342" customFormat="false" ht="15.75" hidden="false" customHeight="false" outlineLevel="0" collapsed="false"/>
    <row r="11343" customFormat="false" ht="15.75" hidden="false" customHeight="false" outlineLevel="0" collapsed="false"/>
    <row r="11344" customFormat="false" ht="15.75" hidden="false" customHeight="false" outlineLevel="0" collapsed="false"/>
    <row r="11345" customFormat="false" ht="15.75" hidden="false" customHeight="false" outlineLevel="0" collapsed="false"/>
    <row r="11346" customFormat="false" ht="15.75" hidden="false" customHeight="false" outlineLevel="0" collapsed="false"/>
    <row r="11347" customFormat="false" ht="15.75" hidden="false" customHeight="false" outlineLevel="0" collapsed="false"/>
    <row r="11348" customFormat="false" ht="15.75" hidden="false" customHeight="false" outlineLevel="0" collapsed="false"/>
    <row r="11349" customFormat="false" ht="15.75" hidden="false" customHeight="false" outlineLevel="0" collapsed="false"/>
    <row r="11350" customFormat="false" ht="15.75" hidden="false" customHeight="false" outlineLevel="0" collapsed="false"/>
    <row r="11351" customFormat="false" ht="15.75" hidden="false" customHeight="false" outlineLevel="0" collapsed="false"/>
    <row r="11352" customFormat="false" ht="15.75" hidden="false" customHeight="false" outlineLevel="0" collapsed="false"/>
    <row r="11353" customFormat="false" ht="15.75" hidden="false" customHeight="false" outlineLevel="0" collapsed="false"/>
    <row r="11354" customFormat="false" ht="15.75" hidden="false" customHeight="false" outlineLevel="0" collapsed="false"/>
    <row r="11355" customFormat="false" ht="15.75" hidden="false" customHeight="false" outlineLevel="0" collapsed="false"/>
    <row r="11356" customFormat="false" ht="15.75" hidden="false" customHeight="false" outlineLevel="0" collapsed="false"/>
    <row r="11357" customFormat="false" ht="15.75" hidden="false" customHeight="false" outlineLevel="0" collapsed="false"/>
    <row r="11358" customFormat="false" ht="15.75" hidden="false" customHeight="false" outlineLevel="0" collapsed="false"/>
    <row r="11359" customFormat="false" ht="15.75" hidden="false" customHeight="false" outlineLevel="0" collapsed="false"/>
    <row r="11360" customFormat="false" ht="15.75" hidden="false" customHeight="false" outlineLevel="0" collapsed="false"/>
    <row r="11361" customFormat="false" ht="15.75" hidden="false" customHeight="false" outlineLevel="0" collapsed="false"/>
    <row r="11362" customFormat="false" ht="15.75" hidden="false" customHeight="false" outlineLevel="0" collapsed="false"/>
    <row r="11363" customFormat="false" ht="15.75" hidden="false" customHeight="false" outlineLevel="0" collapsed="false"/>
    <row r="11364" customFormat="false" ht="15.75" hidden="false" customHeight="false" outlineLevel="0" collapsed="false"/>
    <row r="11365" customFormat="false" ht="15.75" hidden="false" customHeight="false" outlineLevel="0" collapsed="false"/>
    <row r="11366" customFormat="false" ht="15.75" hidden="false" customHeight="false" outlineLevel="0" collapsed="false"/>
    <row r="11367" customFormat="false" ht="15.75" hidden="false" customHeight="false" outlineLevel="0" collapsed="false"/>
    <row r="11368" customFormat="false" ht="15.75" hidden="false" customHeight="false" outlineLevel="0" collapsed="false"/>
    <row r="11369" customFormat="false" ht="15.75" hidden="false" customHeight="false" outlineLevel="0" collapsed="false"/>
    <row r="11370" customFormat="false" ht="15.75" hidden="false" customHeight="false" outlineLevel="0" collapsed="false"/>
    <row r="11371" customFormat="false" ht="15.75" hidden="false" customHeight="false" outlineLevel="0" collapsed="false"/>
    <row r="11372" customFormat="false" ht="15.75" hidden="false" customHeight="false" outlineLevel="0" collapsed="false"/>
    <row r="11373" customFormat="false" ht="15.75" hidden="false" customHeight="false" outlineLevel="0" collapsed="false"/>
    <row r="11374" customFormat="false" ht="15.75" hidden="false" customHeight="false" outlineLevel="0" collapsed="false"/>
    <row r="11375" customFormat="false" ht="15.75" hidden="false" customHeight="false" outlineLevel="0" collapsed="false"/>
    <row r="11376" customFormat="false" ht="15.75" hidden="false" customHeight="false" outlineLevel="0" collapsed="false"/>
    <row r="11377" customFormat="false" ht="15.75" hidden="false" customHeight="false" outlineLevel="0" collapsed="false"/>
    <row r="11378" customFormat="false" ht="15.75" hidden="false" customHeight="false" outlineLevel="0" collapsed="false"/>
    <row r="11379" customFormat="false" ht="15.75" hidden="false" customHeight="false" outlineLevel="0" collapsed="false"/>
    <row r="11380" customFormat="false" ht="15.75" hidden="false" customHeight="false" outlineLevel="0" collapsed="false"/>
    <row r="11381" customFormat="false" ht="15.75" hidden="false" customHeight="false" outlineLevel="0" collapsed="false"/>
    <row r="11382" customFormat="false" ht="15.75" hidden="false" customHeight="false" outlineLevel="0" collapsed="false"/>
    <row r="11383" customFormat="false" ht="15.75" hidden="false" customHeight="false" outlineLevel="0" collapsed="false"/>
    <row r="11384" customFormat="false" ht="15.75" hidden="false" customHeight="false" outlineLevel="0" collapsed="false"/>
    <row r="11385" customFormat="false" ht="15.75" hidden="false" customHeight="false" outlineLevel="0" collapsed="false"/>
    <row r="11386" customFormat="false" ht="15.75" hidden="false" customHeight="false" outlineLevel="0" collapsed="false"/>
    <row r="11387" customFormat="false" ht="15.75" hidden="false" customHeight="false" outlineLevel="0" collapsed="false"/>
    <row r="11388" customFormat="false" ht="15.75" hidden="false" customHeight="false" outlineLevel="0" collapsed="false"/>
    <row r="11389" customFormat="false" ht="15.75" hidden="false" customHeight="false" outlineLevel="0" collapsed="false"/>
    <row r="11390" customFormat="false" ht="15.75" hidden="false" customHeight="false" outlineLevel="0" collapsed="false"/>
    <row r="11391" customFormat="false" ht="15.75" hidden="false" customHeight="false" outlineLevel="0" collapsed="false"/>
    <row r="11392" customFormat="false" ht="15.75" hidden="false" customHeight="false" outlineLevel="0" collapsed="false"/>
    <row r="11393" customFormat="false" ht="15.75" hidden="false" customHeight="false" outlineLevel="0" collapsed="false"/>
    <row r="11394" customFormat="false" ht="15.75" hidden="false" customHeight="false" outlineLevel="0" collapsed="false"/>
    <row r="11395" customFormat="false" ht="15.75" hidden="false" customHeight="false" outlineLevel="0" collapsed="false"/>
    <row r="11396" customFormat="false" ht="15.75" hidden="false" customHeight="false" outlineLevel="0" collapsed="false"/>
    <row r="11397" customFormat="false" ht="15.75" hidden="false" customHeight="false" outlineLevel="0" collapsed="false"/>
    <row r="11398" customFormat="false" ht="15.75" hidden="false" customHeight="false" outlineLevel="0" collapsed="false"/>
    <row r="11399" customFormat="false" ht="15.75" hidden="false" customHeight="false" outlineLevel="0" collapsed="false"/>
    <row r="11400" customFormat="false" ht="15.75" hidden="false" customHeight="false" outlineLevel="0" collapsed="false"/>
    <row r="11401" customFormat="false" ht="15.75" hidden="false" customHeight="false" outlineLevel="0" collapsed="false"/>
    <row r="11402" customFormat="false" ht="15.75" hidden="false" customHeight="false" outlineLevel="0" collapsed="false"/>
    <row r="11403" customFormat="false" ht="15.75" hidden="false" customHeight="false" outlineLevel="0" collapsed="false"/>
    <row r="11404" customFormat="false" ht="15.75" hidden="false" customHeight="false" outlineLevel="0" collapsed="false"/>
    <row r="11405" customFormat="false" ht="15.75" hidden="false" customHeight="false" outlineLevel="0" collapsed="false"/>
    <row r="11406" customFormat="false" ht="15.75" hidden="false" customHeight="false" outlineLevel="0" collapsed="false"/>
    <row r="11407" customFormat="false" ht="15.75" hidden="false" customHeight="false" outlineLevel="0" collapsed="false"/>
    <row r="11408" customFormat="false" ht="15.75" hidden="false" customHeight="false" outlineLevel="0" collapsed="false"/>
    <row r="11409" customFormat="false" ht="15.75" hidden="false" customHeight="false" outlineLevel="0" collapsed="false"/>
    <row r="11410" customFormat="false" ht="15.75" hidden="false" customHeight="false" outlineLevel="0" collapsed="false"/>
    <row r="11411" customFormat="false" ht="15.75" hidden="false" customHeight="false" outlineLevel="0" collapsed="false"/>
    <row r="11412" customFormat="false" ht="15.75" hidden="false" customHeight="false" outlineLevel="0" collapsed="false"/>
    <row r="11413" customFormat="false" ht="15.75" hidden="false" customHeight="false" outlineLevel="0" collapsed="false"/>
    <row r="11414" customFormat="false" ht="15.75" hidden="false" customHeight="false" outlineLevel="0" collapsed="false"/>
    <row r="11415" customFormat="false" ht="15.75" hidden="false" customHeight="false" outlineLevel="0" collapsed="false"/>
    <row r="11416" customFormat="false" ht="15.75" hidden="false" customHeight="false" outlineLevel="0" collapsed="false"/>
    <row r="11417" customFormat="false" ht="15.75" hidden="false" customHeight="false" outlineLevel="0" collapsed="false"/>
    <row r="11418" customFormat="false" ht="15.75" hidden="false" customHeight="false" outlineLevel="0" collapsed="false"/>
    <row r="11419" customFormat="false" ht="15.75" hidden="false" customHeight="false" outlineLevel="0" collapsed="false"/>
    <row r="11420" customFormat="false" ht="15.75" hidden="false" customHeight="false" outlineLevel="0" collapsed="false"/>
    <row r="11421" customFormat="false" ht="15.75" hidden="false" customHeight="false" outlineLevel="0" collapsed="false"/>
    <row r="11422" customFormat="false" ht="15.75" hidden="false" customHeight="false" outlineLevel="0" collapsed="false"/>
    <row r="11423" customFormat="false" ht="15.75" hidden="false" customHeight="false" outlineLevel="0" collapsed="false"/>
    <row r="11424" customFormat="false" ht="15.75" hidden="false" customHeight="false" outlineLevel="0" collapsed="false"/>
    <row r="11425" customFormat="false" ht="15.75" hidden="false" customHeight="false" outlineLevel="0" collapsed="false"/>
    <row r="11426" customFormat="false" ht="15.75" hidden="false" customHeight="false" outlineLevel="0" collapsed="false"/>
    <row r="11427" customFormat="false" ht="15.75" hidden="false" customHeight="false" outlineLevel="0" collapsed="false"/>
    <row r="11428" customFormat="false" ht="15.75" hidden="false" customHeight="false" outlineLevel="0" collapsed="false"/>
    <row r="11429" customFormat="false" ht="15.75" hidden="false" customHeight="false" outlineLevel="0" collapsed="false"/>
    <row r="11430" customFormat="false" ht="15.75" hidden="false" customHeight="false" outlineLevel="0" collapsed="false"/>
    <row r="11431" customFormat="false" ht="15.75" hidden="false" customHeight="false" outlineLevel="0" collapsed="false"/>
    <row r="11432" customFormat="false" ht="15.75" hidden="false" customHeight="false" outlineLevel="0" collapsed="false"/>
    <row r="11433" customFormat="false" ht="15.75" hidden="false" customHeight="false" outlineLevel="0" collapsed="false"/>
    <row r="11434" customFormat="false" ht="15.75" hidden="false" customHeight="false" outlineLevel="0" collapsed="false"/>
    <row r="11435" customFormat="false" ht="15.75" hidden="false" customHeight="false" outlineLevel="0" collapsed="false"/>
    <row r="11436" customFormat="false" ht="15.75" hidden="false" customHeight="false" outlineLevel="0" collapsed="false"/>
    <row r="11437" customFormat="false" ht="15.75" hidden="false" customHeight="false" outlineLevel="0" collapsed="false"/>
    <row r="11438" customFormat="false" ht="15.75" hidden="false" customHeight="false" outlineLevel="0" collapsed="false"/>
    <row r="11439" customFormat="false" ht="15.75" hidden="false" customHeight="false" outlineLevel="0" collapsed="false"/>
    <row r="11440" customFormat="false" ht="15.75" hidden="false" customHeight="false" outlineLevel="0" collapsed="false"/>
    <row r="11441" customFormat="false" ht="15.75" hidden="false" customHeight="false" outlineLevel="0" collapsed="false"/>
    <row r="11442" customFormat="false" ht="15.75" hidden="false" customHeight="false" outlineLevel="0" collapsed="false"/>
    <row r="11443" customFormat="false" ht="15.75" hidden="false" customHeight="false" outlineLevel="0" collapsed="false"/>
    <row r="11444" customFormat="false" ht="15.75" hidden="false" customHeight="false" outlineLevel="0" collapsed="false"/>
    <row r="11445" customFormat="false" ht="15.75" hidden="false" customHeight="false" outlineLevel="0" collapsed="false"/>
    <row r="11446" customFormat="false" ht="15.75" hidden="false" customHeight="false" outlineLevel="0" collapsed="false"/>
    <row r="11447" customFormat="false" ht="15.75" hidden="false" customHeight="false" outlineLevel="0" collapsed="false"/>
    <row r="11448" customFormat="false" ht="15.75" hidden="false" customHeight="false" outlineLevel="0" collapsed="false"/>
    <row r="11449" customFormat="false" ht="15.75" hidden="false" customHeight="false" outlineLevel="0" collapsed="false"/>
    <row r="11450" customFormat="false" ht="15.75" hidden="false" customHeight="false" outlineLevel="0" collapsed="false"/>
    <row r="11451" customFormat="false" ht="15.75" hidden="false" customHeight="false" outlineLevel="0" collapsed="false"/>
    <row r="11452" customFormat="false" ht="15.75" hidden="false" customHeight="false" outlineLevel="0" collapsed="false"/>
    <row r="11453" customFormat="false" ht="15.75" hidden="false" customHeight="false" outlineLevel="0" collapsed="false"/>
    <row r="11454" customFormat="false" ht="15.75" hidden="false" customHeight="false" outlineLevel="0" collapsed="false"/>
    <row r="11455" customFormat="false" ht="15.75" hidden="false" customHeight="false" outlineLevel="0" collapsed="false"/>
    <row r="11456" customFormat="false" ht="15.75" hidden="false" customHeight="false" outlineLevel="0" collapsed="false"/>
    <row r="11457" customFormat="false" ht="15.75" hidden="false" customHeight="false" outlineLevel="0" collapsed="false"/>
    <row r="11458" customFormat="false" ht="15.75" hidden="false" customHeight="false" outlineLevel="0" collapsed="false"/>
    <row r="11459" customFormat="false" ht="15.75" hidden="false" customHeight="false" outlineLevel="0" collapsed="false"/>
    <row r="11460" customFormat="false" ht="15.75" hidden="false" customHeight="false" outlineLevel="0" collapsed="false"/>
    <row r="11461" customFormat="false" ht="15.75" hidden="false" customHeight="false" outlineLevel="0" collapsed="false"/>
    <row r="11462" customFormat="false" ht="15.75" hidden="false" customHeight="false" outlineLevel="0" collapsed="false"/>
    <row r="11463" customFormat="false" ht="15.75" hidden="false" customHeight="false" outlineLevel="0" collapsed="false"/>
    <row r="11464" customFormat="false" ht="15.75" hidden="false" customHeight="false" outlineLevel="0" collapsed="false"/>
    <row r="11465" customFormat="false" ht="15.75" hidden="false" customHeight="false" outlineLevel="0" collapsed="false"/>
    <row r="11466" customFormat="false" ht="15.75" hidden="false" customHeight="false" outlineLevel="0" collapsed="false"/>
    <row r="11467" customFormat="false" ht="15.75" hidden="false" customHeight="false" outlineLevel="0" collapsed="false"/>
    <row r="11468" customFormat="false" ht="15.75" hidden="false" customHeight="false" outlineLevel="0" collapsed="false"/>
    <row r="11469" customFormat="false" ht="15.75" hidden="false" customHeight="false" outlineLevel="0" collapsed="false"/>
    <row r="11470" customFormat="false" ht="15.75" hidden="false" customHeight="false" outlineLevel="0" collapsed="false"/>
    <row r="11471" customFormat="false" ht="15.75" hidden="false" customHeight="false" outlineLevel="0" collapsed="false"/>
    <row r="11472" customFormat="false" ht="15.75" hidden="false" customHeight="false" outlineLevel="0" collapsed="false"/>
    <row r="11473" customFormat="false" ht="15.75" hidden="false" customHeight="false" outlineLevel="0" collapsed="false"/>
    <row r="11474" customFormat="false" ht="15.75" hidden="false" customHeight="false" outlineLevel="0" collapsed="false"/>
    <row r="11475" customFormat="false" ht="15.75" hidden="false" customHeight="false" outlineLevel="0" collapsed="false"/>
    <row r="11476" customFormat="false" ht="15.75" hidden="false" customHeight="false" outlineLevel="0" collapsed="false"/>
    <row r="11477" customFormat="false" ht="15.75" hidden="false" customHeight="false" outlineLevel="0" collapsed="false"/>
    <row r="11478" customFormat="false" ht="15.75" hidden="false" customHeight="false" outlineLevel="0" collapsed="false"/>
    <row r="11479" customFormat="false" ht="15.75" hidden="false" customHeight="false" outlineLevel="0" collapsed="false"/>
    <row r="11480" customFormat="false" ht="15.75" hidden="false" customHeight="false" outlineLevel="0" collapsed="false"/>
    <row r="11481" customFormat="false" ht="15.75" hidden="false" customHeight="false" outlineLevel="0" collapsed="false"/>
    <row r="11482" customFormat="false" ht="15.75" hidden="false" customHeight="false" outlineLevel="0" collapsed="false"/>
    <row r="11483" customFormat="false" ht="15.75" hidden="false" customHeight="false" outlineLevel="0" collapsed="false"/>
    <row r="11484" customFormat="false" ht="15.75" hidden="false" customHeight="false" outlineLevel="0" collapsed="false"/>
    <row r="11485" customFormat="false" ht="15.75" hidden="false" customHeight="false" outlineLevel="0" collapsed="false"/>
    <row r="11486" customFormat="false" ht="15.75" hidden="false" customHeight="false" outlineLevel="0" collapsed="false"/>
    <row r="11487" customFormat="false" ht="15.75" hidden="false" customHeight="false" outlineLevel="0" collapsed="false"/>
    <row r="11488" customFormat="false" ht="15.75" hidden="false" customHeight="false" outlineLevel="0" collapsed="false"/>
    <row r="11489" customFormat="false" ht="15.75" hidden="false" customHeight="false" outlineLevel="0" collapsed="false"/>
    <row r="11490" customFormat="false" ht="15.75" hidden="false" customHeight="false" outlineLevel="0" collapsed="false"/>
    <row r="11491" customFormat="false" ht="15.75" hidden="false" customHeight="false" outlineLevel="0" collapsed="false"/>
    <row r="11492" customFormat="false" ht="15.75" hidden="false" customHeight="false" outlineLevel="0" collapsed="false"/>
    <row r="11493" customFormat="false" ht="15.75" hidden="false" customHeight="false" outlineLevel="0" collapsed="false"/>
    <row r="11494" customFormat="false" ht="15.75" hidden="false" customHeight="false" outlineLevel="0" collapsed="false"/>
    <row r="11495" customFormat="false" ht="15.75" hidden="false" customHeight="false" outlineLevel="0" collapsed="false"/>
    <row r="11496" customFormat="false" ht="15.75" hidden="false" customHeight="false" outlineLevel="0" collapsed="false"/>
    <row r="11497" customFormat="false" ht="15.75" hidden="false" customHeight="false" outlineLevel="0" collapsed="false"/>
    <row r="11498" customFormat="false" ht="15.75" hidden="false" customHeight="false" outlineLevel="0" collapsed="false"/>
    <row r="11499" customFormat="false" ht="15.75" hidden="false" customHeight="false" outlineLevel="0" collapsed="false"/>
    <row r="11500" customFormat="false" ht="15.75" hidden="false" customHeight="false" outlineLevel="0" collapsed="false"/>
    <row r="11501" customFormat="false" ht="15.75" hidden="false" customHeight="false" outlineLevel="0" collapsed="false"/>
    <row r="11502" customFormat="false" ht="15.75" hidden="false" customHeight="false" outlineLevel="0" collapsed="false"/>
    <row r="11503" customFormat="false" ht="15.75" hidden="false" customHeight="false" outlineLevel="0" collapsed="false"/>
    <row r="11504" customFormat="false" ht="15.75" hidden="false" customHeight="false" outlineLevel="0" collapsed="false"/>
    <row r="11505" customFormat="false" ht="15.75" hidden="false" customHeight="false" outlineLevel="0" collapsed="false"/>
    <row r="11506" customFormat="false" ht="15.75" hidden="false" customHeight="false" outlineLevel="0" collapsed="false"/>
    <row r="11507" customFormat="false" ht="15.75" hidden="false" customHeight="false" outlineLevel="0" collapsed="false"/>
    <row r="11508" customFormat="false" ht="15.75" hidden="false" customHeight="false" outlineLevel="0" collapsed="false"/>
    <row r="11509" customFormat="false" ht="15.75" hidden="false" customHeight="false" outlineLevel="0" collapsed="false"/>
    <row r="11510" customFormat="false" ht="15.75" hidden="false" customHeight="false" outlineLevel="0" collapsed="false"/>
    <row r="11511" customFormat="false" ht="15.75" hidden="false" customHeight="false" outlineLevel="0" collapsed="false"/>
    <row r="11512" customFormat="false" ht="15.75" hidden="false" customHeight="false" outlineLevel="0" collapsed="false"/>
    <row r="11513" customFormat="false" ht="15.75" hidden="false" customHeight="false" outlineLevel="0" collapsed="false"/>
    <row r="11514" customFormat="false" ht="15.75" hidden="false" customHeight="false" outlineLevel="0" collapsed="false"/>
    <row r="11515" customFormat="false" ht="15.75" hidden="false" customHeight="false" outlineLevel="0" collapsed="false"/>
    <row r="11516" customFormat="false" ht="15.75" hidden="false" customHeight="false" outlineLevel="0" collapsed="false"/>
    <row r="11517" customFormat="false" ht="15.75" hidden="false" customHeight="false" outlineLevel="0" collapsed="false"/>
    <row r="11518" customFormat="false" ht="15.75" hidden="false" customHeight="false" outlineLevel="0" collapsed="false"/>
    <row r="11519" customFormat="false" ht="15.75" hidden="false" customHeight="false" outlineLevel="0" collapsed="false"/>
    <row r="11520" customFormat="false" ht="15.75" hidden="false" customHeight="false" outlineLevel="0" collapsed="false"/>
    <row r="11521" customFormat="false" ht="15.75" hidden="false" customHeight="false" outlineLevel="0" collapsed="false"/>
    <row r="11522" customFormat="false" ht="15.75" hidden="false" customHeight="false" outlineLevel="0" collapsed="false"/>
    <row r="11523" customFormat="false" ht="15.75" hidden="false" customHeight="false" outlineLevel="0" collapsed="false"/>
    <row r="11524" customFormat="false" ht="15.75" hidden="false" customHeight="false" outlineLevel="0" collapsed="false"/>
    <row r="11525" customFormat="false" ht="15.75" hidden="false" customHeight="false" outlineLevel="0" collapsed="false"/>
    <row r="11526" customFormat="false" ht="15.75" hidden="false" customHeight="false" outlineLevel="0" collapsed="false"/>
    <row r="11527" customFormat="false" ht="15.75" hidden="false" customHeight="false" outlineLevel="0" collapsed="false"/>
    <row r="11528" customFormat="false" ht="15.75" hidden="false" customHeight="false" outlineLevel="0" collapsed="false"/>
    <row r="11529" customFormat="false" ht="15.75" hidden="false" customHeight="false" outlineLevel="0" collapsed="false"/>
    <row r="11530" customFormat="false" ht="15.75" hidden="false" customHeight="false" outlineLevel="0" collapsed="false"/>
    <row r="11531" customFormat="false" ht="15.75" hidden="false" customHeight="false" outlineLevel="0" collapsed="false"/>
    <row r="11532" customFormat="false" ht="15.75" hidden="false" customHeight="false" outlineLevel="0" collapsed="false"/>
    <row r="11533" customFormat="false" ht="15.75" hidden="false" customHeight="false" outlineLevel="0" collapsed="false"/>
    <row r="11534" customFormat="false" ht="15.75" hidden="false" customHeight="false" outlineLevel="0" collapsed="false"/>
    <row r="11535" customFormat="false" ht="15.75" hidden="false" customHeight="false" outlineLevel="0" collapsed="false"/>
    <row r="11536" customFormat="false" ht="15.75" hidden="false" customHeight="false" outlineLevel="0" collapsed="false"/>
    <row r="11537" customFormat="false" ht="15.75" hidden="false" customHeight="false" outlineLevel="0" collapsed="false"/>
    <row r="11538" customFormat="false" ht="15.75" hidden="false" customHeight="false" outlineLevel="0" collapsed="false"/>
    <row r="11539" customFormat="false" ht="15.75" hidden="false" customHeight="false" outlineLevel="0" collapsed="false"/>
    <row r="11540" customFormat="false" ht="15.75" hidden="false" customHeight="false" outlineLevel="0" collapsed="false"/>
    <row r="11541" customFormat="false" ht="15.75" hidden="false" customHeight="false" outlineLevel="0" collapsed="false"/>
    <row r="11542" customFormat="false" ht="15.75" hidden="false" customHeight="false" outlineLevel="0" collapsed="false"/>
    <row r="11543" customFormat="false" ht="15.75" hidden="false" customHeight="false" outlineLevel="0" collapsed="false"/>
    <row r="11544" customFormat="false" ht="15.75" hidden="false" customHeight="false" outlineLevel="0" collapsed="false"/>
    <row r="11545" customFormat="false" ht="15.75" hidden="false" customHeight="false" outlineLevel="0" collapsed="false"/>
    <row r="11546" customFormat="false" ht="15.75" hidden="false" customHeight="false" outlineLevel="0" collapsed="false"/>
    <row r="11547" customFormat="false" ht="15.75" hidden="false" customHeight="false" outlineLevel="0" collapsed="false"/>
    <row r="11548" customFormat="false" ht="15.75" hidden="false" customHeight="false" outlineLevel="0" collapsed="false"/>
    <row r="11549" customFormat="false" ht="15.75" hidden="false" customHeight="false" outlineLevel="0" collapsed="false"/>
    <row r="11550" customFormat="false" ht="15.75" hidden="false" customHeight="false" outlineLevel="0" collapsed="false"/>
    <row r="11551" customFormat="false" ht="15.75" hidden="false" customHeight="false" outlineLevel="0" collapsed="false"/>
    <row r="11552" customFormat="false" ht="15.75" hidden="false" customHeight="false" outlineLevel="0" collapsed="false"/>
    <row r="11553" customFormat="false" ht="15.75" hidden="false" customHeight="false" outlineLevel="0" collapsed="false"/>
    <row r="11554" customFormat="false" ht="15.75" hidden="false" customHeight="false" outlineLevel="0" collapsed="false"/>
    <row r="11555" customFormat="false" ht="15.75" hidden="false" customHeight="false" outlineLevel="0" collapsed="false"/>
    <row r="11556" customFormat="false" ht="15.75" hidden="false" customHeight="false" outlineLevel="0" collapsed="false"/>
    <row r="11557" customFormat="false" ht="15.75" hidden="false" customHeight="false" outlineLevel="0" collapsed="false"/>
    <row r="11558" customFormat="false" ht="15.75" hidden="false" customHeight="false" outlineLevel="0" collapsed="false"/>
    <row r="11559" customFormat="false" ht="15.75" hidden="false" customHeight="false" outlineLevel="0" collapsed="false"/>
    <row r="11560" customFormat="false" ht="15.75" hidden="false" customHeight="false" outlineLevel="0" collapsed="false"/>
    <row r="11561" customFormat="false" ht="15.75" hidden="false" customHeight="false" outlineLevel="0" collapsed="false"/>
    <row r="11562" customFormat="false" ht="15.75" hidden="false" customHeight="false" outlineLevel="0" collapsed="false"/>
    <row r="11563" customFormat="false" ht="15.75" hidden="false" customHeight="false" outlineLevel="0" collapsed="false"/>
    <row r="11564" customFormat="false" ht="15.75" hidden="false" customHeight="false" outlineLevel="0" collapsed="false"/>
    <row r="11565" customFormat="false" ht="15.75" hidden="false" customHeight="false" outlineLevel="0" collapsed="false"/>
    <row r="11566" customFormat="false" ht="15.75" hidden="false" customHeight="false" outlineLevel="0" collapsed="false"/>
    <row r="11567" customFormat="false" ht="15.75" hidden="false" customHeight="false" outlineLevel="0" collapsed="false"/>
    <row r="11568" customFormat="false" ht="15.75" hidden="false" customHeight="false" outlineLevel="0" collapsed="false"/>
    <row r="11569" customFormat="false" ht="15.75" hidden="false" customHeight="false" outlineLevel="0" collapsed="false"/>
    <row r="11570" customFormat="false" ht="15.75" hidden="false" customHeight="false" outlineLevel="0" collapsed="false"/>
    <row r="11571" customFormat="false" ht="15.75" hidden="false" customHeight="false" outlineLevel="0" collapsed="false"/>
    <row r="11572" customFormat="false" ht="15.75" hidden="false" customHeight="false" outlineLevel="0" collapsed="false"/>
    <row r="11573" customFormat="false" ht="15.75" hidden="false" customHeight="false" outlineLevel="0" collapsed="false"/>
    <row r="11574" customFormat="false" ht="15.75" hidden="false" customHeight="false" outlineLevel="0" collapsed="false"/>
    <row r="11575" customFormat="false" ht="15.75" hidden="false" customHeight="false" outlineLevel="0" collapsed="false"/>
    <row r="11576" customFormat="false" ht="15.75" hidden="false" customHeight="false" outlineLevel="0" collapsed="false"/>
    <row r="11577" customFormat="false" ht="15.75" hidden="false" customHeight="false" outlineLevel="0" collapsed="false"/>
    <row r="11578" customFormat="false" ht="15.75" hidden="false" customHeight="false" outlineLevel="0" collapsed="false"/>
    <row r="11579" customFormat="false" ht="15.75" hidden="false" customHeight="false" outlineLevel="0" collapsed="false"/>
    <row r="11580" customFormat="false" ht="15.75" hidden="false" customHeight="false" outlineLevel="0" collapsed="false"/>
    <row r="11581" customFormat="false" ht="15.75" hidden="false" customHeight="false" outlineLevel="0" collapsed="false"/>
    <row r="11582" customFormat="false" ht="15.75" hidden="false" customHeight="false" outlineLevel="0" collapsed="false"/>
    <row r="11583" customFormat="false" ht="15.75" hidden="false" customHeight="false" outlineLevel="0" collapsed="false"/>
    <row r="11584" customFormat="false" ht="15.75" hidden="false" customHeight="false" outlineLevel="0" collapsed="false"/>
    <row r="11585" customFormat="false" ht="15.75" hidden="false" customHeight="false" outlineLevel="0" collapsed="false"/>
    <row r="11586" customFormat="false" ht="15.75" hidden="false" customHeight="false" outlineLevel="0" collapsed="false"/>
    <row r="11587" customFormat="false" ht="15.75" hidden="false" customHeight="false" outlineLevel="0" collapsed="false"/>
    <row r="11588" customFormat="false" ht="15.75" hidden="false" customHeight="false" outlineLevel="0" collapsed="false"/>
    <row r="11589" customFormat="false" ht="15.75" hidden="false" customHeight="false" outlineLevel="0" collapsed="false"/>
    <row r="11590" customFormat="false" ht="15.75" hidden="false" customHeight="false" outlineLevel="0" collapsed="false"/>
    <row r="11591" customFormat="false" ht="15.75" hidden="false" customHeight="false" outlineLevel="0" collapsed="false"/>
    <row r="11592" customFormat="false" ht="15.75" hidden="false" customHeight="false" outlineLevel="0" collapsed="false"/>
    <row r="11593" customFormat="false" ht="15.75" hidden="false" customHeight="false" outlineLevel="0" collapsed="false"/>
    <row r="11594" customFormat="false" ht="15.75" hidden="false" customHeight="false" outlineLevel="0" collapsed="false"/>
    <row r="11595" customFormat="false" ht="15.75" hidden="false" customHeight="false" outlineLevel="0" collapsed="false"/>
    <row r="11596" customFormat="false" ht="15.75" hidden="false" customHeight="false" outlineLevel="0" collapsed="false"/>
    <row r="11597" customFormat="false" ht="15.75" hidden="false" customHeight="false" outlineLevel="0" collapsed="false"/>
    <row r="11598" customFormat="false" ht="15.75" hidden="false" customHeight="false" outlineLevel="0" collapsed="false"/>
    <row r="11599" customFormat="false" ht="15.75" hidden="false" customHeight="false" outlineLevel="0" collapsed="false"/>
    <row r="11600" customFormat="false" ht="15.75" hidden="false" customHeight="false" outlineLevel="0" collapsed="false"/>
    <row r="11601" customFormat="false" ht="15.75" hidden="false" customHeight="false" outlineLevel="0" collapsed="false"/>
    <row r="11602" customFormat="false" ht="15.75" hidden="false" customHeight="false" outlineLevel="0" collapsed="false"/>
    <row r="11603" customFormat="false" ht="15.75" hidden="false" customHeight="false" outlineLevel="0" collapsed="false"/>
    <row r="11604" customFormat="false" ht="15.75" hidden="false" customHeight="false" outlineLevel="0" collapsed="false"/>
    <row r="11605" customFormat="false" ht="15.75" hidden="false" customHeight="false" outlineLevel="0" collapsed="false"/>
    <row r="11606" customFormat="false" ht="15.75" hidden="false" customHeight="false" outlineLevel="0" collapsed="false"/>
    <row r="11607" customFormat="false" ht="15.75" hidden="false" customHeight="false" outlineLevel="0" collapsed="false"/>
    <row r="11608" customFormat="false" ht="15.75" hidden="false" customHeight="false" outlineLevel="0" collapsed="false"/>
    <row r="11609" customFormat="false" ht="15.75" hidden="false" customHeight="false" outlineLevel="0" collapsed="false"/>
    <row r="11610" customFormat="false" ht="15.75" hidden="false" customHeight="false" outlineLevel="0" collapsed="false"/>
    <row r="11611" customFormat="false" ht="15.75" hidden="false" customHeight="false" outlineLevel="0" collapsed="false"/>
    <row r="11612" customFormat="false" ht="15.75" hidden="false" customHeight="false" outlineLevel="0" collapsed="false"/>
    <row r="11613" customFormat="false" ht="15.75" hidden="false" customHeight="false" outlineLevel="0" collapsed="false"/>
    <row r="11614" customFormat="false" ht="15.75" hidden="false" customHeight="false" outlineLevel="0" collapsed="false"/>
    <row r="11615" customFormat="false" ht="15.75" hidden="false" customHeight="false" outlineLevel="0" collapsed="false"/>
    <row r="11616" customFormat="false" ht="15.75" hidden="false" customHeight="false" outlineLevel="0" collapsed="false"/>
    <row r="11617" customFormat="false" ht="15.75" hidden="false" customHeight="false" outlineLevel="0" collapsed="false"/>
    <row r="11618" customFormat="false" ht="15.75" hidden="false" customHeight="false" outlineLevel="0" collapsed="false"/>
    <row r="11619" customFormat="false" ht="15.75" hidden="false" customHeight="false" outlineLevel="0" collapsed="false"/>
    <row r="11620" customFormat="false" ht="15.75" hidden="false" customHeight="false" outlineLevel="0" collapsed="false"/>
    <row r="11621" customFormat="false" ht="15.75" hidden="false" customHeight="false" outlineLevel="0" collapsed="false"/>
    <row r="11622" customFormat="false" ht="15.75" hidden="false" customHeight="false" outlineLevel="0" collapsed="false"/>
    <row r="11623" customFormat="false" ht="15.75" hidden="false" customHeight="false" outlineLevel="0" collapsed="false"/>
    <row r="11624" customFormat="false" ht="15.75" hidden="false" customHeight="false" outlineLevel="0" collapsed="false"/>
    <row r="11625" customFormat="false" ht="15.75" hidden="false" customHeight="false" outlineLevel="0" collapsed="false"/>
    <row r="11626" customFormat="false" ht="15.75" hidden="false" customHeight="false" outlineLevel="0" collapsed="false"/>
    <row r="11627" customFormat="false" ht="15.75" hidden="false" customHeight="false" outlineLevel="0" collapsed="false"/>
    <row r="11628" customFormat="false" ht="15.75" hidden="false" customHeight="false" outlineLevel="0" collapsed="false"/>
    <row r="11629" customFormat="false" ht="15.75" hidden="false" customHeight="false" outlineLevel="0" collapsed="false"/>
    <row r="11630" customFormat="false" ht="15.75" hidden="false" customHeight="false" outlineLevel="0" collapsed="false"/>
    <row r="11631" customFormat="false" ht="15.75" hidden="false" customHeight="false" outlineLevel="0" collapsed="false"/>
    <row r="11632" customFormat="false" ht="15.75" hidden="false" customHeight="false" outlineLevel="0" collapsed="false"/>
    <row r="11633" customFormat="false" ht="15.75" hidden="false" customHeight="false" outlineLevel="0" collapsed="false"/>
    <row r="11634" customFormat="false" ht="15.75" hidden="false" customHeight="false" outlineLevel="0" collapsed="false"/>
    <row r="11635" customFormat="false" ht="15.75" hidden="false" customHeight="false" outlineLevel="0" collapsed="false"/>
    <row r="11636" customFormat="false" ht="15.75" hidden="false" customHeight="false" outlineLevel="0" collapsed="false"/>
    <row r="11637" customFormat="false" ht="15.75" hidden="false" customHeight="false" outlineLevel="0" collapsed="false"/>
    <row r="11638" customFormat="false" ht="15.75" hidden="false" customHeight="false" outlineLevel="0" collapsed="false"/>
    <row r="11639" customFormat="false" ht="15.75" hidden="false" customHeight="false" outlineLevel="0" collapsed="false"/>
    <row r="11640" customFormat="false" ht="15.75" hidden="false" customHeight="false" outlineLevel="0" collapsed="false"/>
    <row r="11641" customFormat="false" ht="15.75" hidden="false" customHeight="false" outlineLevel="0" collapsed="false"/>
    <row r="11642" customFormat="false" ht="15.75" hidden="false" customHeight="false" outlineLevel="0" collapsed="false"/>
    <row r="11643" customFormat="false" ht="15.75" hidden="false" customHeight="false" outlineLevel="0" collapsed="false"/>
    <row r="11644" customFormat="false" ht="15.75" hidden="false" customHeight="false" outlineLevel="0" collapsed="false"/>
    <row r="11645" customFormat="false" ht="15.75" hidden="false" customHeight="false" outlineLevel="0" collapsed="false"/>
    <row r="11646" customFormat="false" ht="15.75" hidden="false" customHeight="false" outlineLevel="0" collapsed="false"/>
    <row r="11647" customFormat="false" ht="15.75" hidden="false" customHeight="false" outlineLevel="0" collapsed="false"/>
    <row r="11648" customFormat="false" ht="15.75" hidden="false" customHeight="false" outlineLevel="0" collapsed="false"/>
    <row r="11649" customFormat="false" ht="15.75" hidden="false" customHeight="false" outlineLevel="0" collapsed="false"/>
    <row r="11650" customFormat="false" ht="15.75" hidden="false" customHeight="false" outlineLevel="0" collapsed="false"/>
    <row r="11651" customFormat="false" ht="15.75" hidden="false" customHeight="false" outlineLevel="0" collapsed="false"/>
    <row r="11652" customFormat="false" ht="15.75" hidden="false" customHeight="false" outlineLevel="0" collapsed="false"/>
    <row r="11653" customFormat="false" ht="15.75" hidden="false" customHeight="false" outlineLevel="0" collapsed="false"/>
    <row r="11654" customFormat="false" ht="15.75" hidden="false" customHeight="false" outlineLevel="0" collapsed="false"/>
    <row r="11655" customFormat="false" ht="15.75" hidden="false" customHeight="false" outlineLevel="0" collapsed="false"/>
    <row r="11656" customFormat="false" ht="15.75" hidden="false" customHeight="false" outlineLevel="0" collapsed="false"/>
    <row r="11657" customFormat="false" ht="15.75" hidden="false" customHeight="false" outlineLevel="0" collapsed="false"/>
    <row r="11658" customFormat="false" ht="15.75" hidden="false" customHeight="false" outlineLevel="0" collapsed="false"/>
    <row r="11659" customFormat="false" ht="15.75" hidden="false" customHeight="false" outlineLevel="0" collapsed="false"/>
    <row r="11660" customFormat="false" ht="15.75" hidden="false" customHeight="false" outlineLevel="0" collapsed="false"/>
    <row r="11661" customFormat="false" ht="15.75" hidden="false" customHeight="false" outlineLevel="0" collapsed="false"/>
    <row r="11662" customFormat="false" ht="15.75" hidden="false" customHeight="false" outlineLevel="0" collapsed="false"/>
    <row r="11663" customFormat="false" ht="15.75" hidden="false" customHeight="false" outlineLevel="0" collapsed="false"/>
    <row r="11664" customFormat="false" ht="15.75" hidden="false" customHeight="false" outlineLevel="0" collapsed="false"/>
    <row r="11665" customFormat="false" ht="15.75" hidden="false" customHeight="false" outlineLevel="0" collapsed="false"/>
    <row r="11666" customFormat="false" ht="15.75" hidden="false" customHeight="false" outlineLevel="0" collapsed="false"/>
    <row r="11667" customFormat="false" ht="15.75" hidden="false" customHeight="false" outlineLevel="0" collapsed="false"/>
    <row r="11668" customFormat="false" ht="15.75" hidden="false" customHeight="false" outlineLevel="0" collapsed="false"/>
    <row r="11669" customFormat="false" ht="15.75" hidden="false" customHeight="false" outlineLevel="0" collapsed="false"/>
    <row r="11670" customFormat="false" ht="15.75" hidden="false" customHeight="false" outlineLevel="0" collapsed="false"/>
    <row r="11671" customFormat="false" ht="15.75" hidden="false" customHeight="false" outlineLevel="0" collapsed="false"/>
    <row r="11672" customFormat="false" ht="15.75" hidden="false" customHeight="false" outlineLevel="0" collapsed="false"/>
    <row r="11673" customFormat="false" ht="15.75" hidden="false" customHeight="false" outlineLevel="0" collapsed="false"/>
    <row r="11674" customFormat="false" ht="15.75" hidden="false" customHeight="false" outlineLevel="0" collapsed="false"/>
    <row r="11675" customFormat="false" ht="15.75" hidden="false" customHeight="false" outlineLevel="0" collapsed="false"/>
    <row r="11676" customFormat="false" ht="15.75" hidden="false" customHeight="false" outlineLevel="0" collapsed="false"/>
    <row r="11677" customFormat="false" ht="15.75" hidden="false" customHeight="false" outlineLevel="0" collapsed="false"/>
    <row r="11678" customFormat="false" ht="15.75" hidden="false" customHeight="false" outlineLevel="0" collapsed="false"/>
    <row r="11679" customFormat="false" ht="15.75" hidden="false" customHeight="false" outlineLevel="0" collapsed="false"/>
    <row r="11680" customFormat="false" ht="15.75" hidden="false" customHeight="false" outlineLevel="0" collapsed="false"/>
    <row r="11681" customFormat="false" ht="15.75" hidden="false" customHeight="false" outlineLevel="0" collapsed="false"/>
    <row r="11682" customFormat="false" ht="15.75" hidden="false" customHeight="false" outlineLevel="0" collapsed="false"/>
    <row r="11683" customFormat="false" ht="15.75" hidden="false" customHeight="false" outlineLevel="0" collapsed="false"/>
    <row r="11684" customFormat="false" ht="15.75" hidden="false" customHeight="false" outlineLevel="0" collapsed="false"/>
    <row r="11685" customFormat="false" ht="15.75" hidden="false" customHeight="false" outlineLevel="0" collapsed="false"/>
    <row r="11686" customFormat="false" ht="15.75" hidden="false" customHeight="false" outlineLevel="0" collapsed="false"/>
    <row r="11687" customFormat="false" ht="15.75" hidden="false" customHeight="false" outlineLevel="0" collapsed="false"/>
    <row r="11688" customFormat="false" ht="15.75" hidden="false" customHeight="false" outlineLevel="0" collapsed="false"/>
    <row r="11689" customFormat="false" ht="15.75" hidden="false" customHeight="false" outlineLevel="0" collapsed="false"/>
    <row r="11690" customFormat="false" ht="15.75" hidden="false" customHeight="false" outlineLevel="0" collapsed="false"/>
    <row r="11691" customFormat="false" ht="15.75" hidden="false" customHeight="false" outlineLevel="0" collapsed="false"/>
    <row r="11692" customFormat="false" ht="15.75" hidden="false" customHeight="false" outlineLevel="0" collapsed="false"/>
    <row r="11693" customFormat="false" ht="15.75" hidden="false" customHeight="false" outlineLevel="0" collapsed="false"/>
    <row r="11694" customFormat="false" ht="15.75" hidden="false" customHeight="false" outlineLevel="0" collapsed="false"/>
    <row r="11695" customFormat="false" ht="15.75" hidden="false" customHeight="false" outlineLevel="0" collapsed="false"/>
    <row r="11696" customFormat="false" ht="15.75" hidden="false" customHeight="false" outlineLevel="0" collapsed="false"/>
    <row r="11697" customFormat="false" ht="15.75" hidden="false" customHeight="false" outlineLevel="0" collapsed="false"/>
    <row r="11698" customFormat="false" ht="15.75" hidden="false" customHeight="false" outlineLevel="0" collapsed="false"/>
    <row r="11699" customFormat="false" ht="15.75" hidden="false" customHeight="false" outlineLevel="0" collapsed="false"/>
    <row r="11700" customFormat="false" ht="15.75" hidden="false" customHeight="false" outlineLevel="0" collapsed="false"/>
    <row r="11701" customFormat="false" ht="15.75" hidden="false" customHeight="false" outlineLevel="0" collapsed="false"/>
    <row r="11702" customFormat="false" ht="15.75" hidden="false" customHeight="false" outlineLevel="0" collapsed="false"/>
    <row r="11703" customFormat="false" ht="15.75" hidden="false" customHeight="false" outlineLevel="0" collapsed="false"/>
    <row r="11704" customFormat="false" ht="15.75" hidden="false" customHeight="false" outlineLevel="0" collapsed="false"/>
    <row r="11705" customFormat="false" ht="15.75" hidden="false" customHeight="false" outlineLevel="0" collapsed="false"/>
    <row r="11706" customFormat="false" ht="15.75" hidden="false" customHeight="false" outlineLevel="0" collapsed="false"/>
    <row r="11707" customFormat="false" ht="15.75" hidden="false" customHeight="false" outlineLevel="0" collapsed="false"/>
    <row r="11708" customFormat="false" ht="15.75" hidden="false" customHeight="false" outlineLevel="0" collapsed="false"/>
    <row r="11709" customFormat="false" ht="15.75" hidden="false" customHeight="false" outlineLevel="0" collapsed="false"/>
    <row r="11710" customFormat="false" ht="15.75" hidden="false" customHeight="false" outlineLevel="0" collapsed="false"/>
    <row r="11711" customFormat="false" ht="15.75" hidden="false" customHeight="false" outlineLevel="0" collapsed="false"/>
    <row r="11712" customFormat="false" ht="15.75" hidden="false" customHeight="false" outlineLevel="0" collapsed="false"/>
    <row r="11713" customFormat="false" ht="15.75" hidden="false" customHeight="false" outlineLevel="0" collapsed="false"/>
    <row r="11714" customFormat="false" ht="15.75" hidden="false" customHeight="false" outlineLevel="0" collapsed="false"/>
    <row r="11715" customFormat="false" ht="15.75" hidden="false" customHeight="false" outlineLevel="0" collapsed="false"/>
    <row r="11716" customFormat="false" ht="15.75" hidden="false" customHeight="false" outlineLevel="0" collapsed="false"/>
    <row r="11717" customFormat="false" ht="15.75" hidden="false" customHeight="false" outlineLevel="0" collapsed="false"/>
    <row r="11718" customFormat="false" ht="15.75" hidden="false" customHeight="false" outlineLevel="0" collapsed="false"/>
    <row r="11719" customFormat="false" ht="15.75" hidden="false" customHeight="false" outlineLevel="0" collapsed="false"/>
    <row r="11720" customFormat="false" ht="15.75" hidden="false" customHeight="false" outlineLevel="0" collapsed="false"/>
    <row r="11721" customFormat="false" ht="15.75" hidden="false" customHeight="false" outlineLevel="0" collapsed="false"/>
    <row r="11722" customFormat="false" ht="15.75" hidden="false" customHeight="false" outlineLevel="0" collapsed="false"/>
    <row r="11723" customFormat="false" ht="15.75" hidden="false" customHeight="false" outlineLevel="0" collapsed="false"/>
    <row r="11724" customFormat="false" ht="15.75" hidden="false" customHeight="false" outlineLevel="0" collapsed="false"/>
    <row r="11725" customFormat="false" ht="15.75" hidden="false" customHeight="false" outlineLevel="0" collapsed="false"/>
    <row r="11726" customFormat="false" ht="15.75" hidden="false" customHeight="false" outlineLevel="0" collapsed="false"/>
    <row r="11727" customFormat="false" ht="15.75" hidden="false" customHeight="false" outlineLevel="0" collapsed="false"/>
    <row r="11728" customFormat="false" ht="15.75" hidden="false" customHeight="false" outlineLevel="0" collapsed="false"/>
    <row r="11729" customFormat="false" ht="15.75" hidden="false" customHeight="false" outlineLevel="0" collapsed="false"/>
    <row r="11730" customFormat="false" ht="15.75" hidden="false" customHeight="false" outlineLevel="0" collapsed="false"/>
    <row r="11731" customFormat="false" ht="15.75" hidden="false" customHeight="false" outlineLevel="0" collapsed="false"/>
    <row r="11732" customFormat="false" ht="15.75" hidden="false" customHeight="false" outlineLevel="0" collapsed="false"/>
    <row r="11733" customFormat="false" ht="15.75" hidden="false" customHeight="false" outlineLevel="0" collapsed="false"/>
    <row r="11734" customFormat="false" ht="15.75" hidden="false" customHeight="false" outlineLevel="0" collapsed="false"/>
    <row r="11735" customFormat="false" ht="15.75" hidden="false" customHeight="false" outlineLevel="0" collapsed="false"/>
    <row r="11736" customFormat="false" ht="15.75" hidden="false" customHeight="false" outlineLevel="0" collapsed="false"/>
    <row r="11737" customFormat="false" ht="15.75" hidden="false" customHeight="false" outlineLevel="0" collapsed="false"/>
    <row r="11738" customFormat="false" ht="15.75" hidden="false" customHeight="false" outlineLevel="0" collapsed="false"/>
    <row r="11739" customFormat="false" ht="15.75" hidden="false" customHeight="false" outlineLevel="0" collapsed="false"/>
    <row r="11740" customFormat="false" ht="15.75" hidden="false" customHeight="false" outlineLevel="0" collapsed="false"/>
    <row r="11741" customFormat="false" ht="15.75" hidden="false" customHeight="false" outlineLevel="0" collapsed="false"/>
    <row r="11742" customFormat="false" ht="15.75" hidden="false" customHeight="false" outlineLevel="0" collapsed="false"/>
    <row r="11743" customFormat="false" ht="15.75" hidden="false" customHeight="false" outlineLevel="0" collapsed="false"/>
    <row r="11744" customFormat="false" ht="15.75" hidden="false" customHeight="false" outlineLevel="0" collapsed="false"/>
    <row r="11745" customFormat="false" ht="15.75" hidden="false" customHeight="false" outlineLevel="0" collapsed="false"/>
    <row r="11746" customFormat="false" ht="15.75" hidden="false" customHeight="false" outlineLevel="0" collapsed="false"/>
    <row r="11747" customFormat="false" ht="15.75" hidden="false" customHeight="false" outlineLevel="0" collapsed="false"/>
    <row r="11748" customFormat="false" ht="15.75" hidden="false" customHeight="false" outlineLevel="0" collapsed="false"/>
    <row r="11749" customFormat="false" ht="15.75" hidden="false" customHeight="false" outlineLevel="0" collapsed="false"/>
    <row r="11750" customFormat="false" ht="15.75" hidden="false" customHeight="false" outlineLevel="0" collapsed="false"/>
    <row r="11751" customFormat="false" ht="15.75" hidden="false" customHeight="false" outlineLevel="0" collapsed="false"/>
    <row r="11752" customFormat="false" ht="15.75" hidden="false" customHeight="false" outlineLevel="0" collapsed="false"/>
    <row r="11753" customFormat="false" ht="15.75" hidden="false" customHeight="false" outlineLevel="0" collapsed="false"/>
    <row r="11754" customFormat="false" ht="15.75" hidden="false" customHeight="false" outlineLevel="0" collapsed="false"/>
    <row r="11755" customFormat="false" ht="15.75" hidden="false" customHeight="false" outlineLevel="0" collapsed="false"/>
    <row r="11756" customFormat="false" ht="15.75" hidden="false" customHeight="false" outlineLevel="0" collapsed="false"/>
    <row r="11757" customFormat="false" ht="15.75" hidden="false" customHeight="false" outlineLevel="0" collapsed="false"/>
    <row r="11758" customFormat="false" ht="15.75" hidden="false" customHeight="false" outlineLevel="0" collapsed="false"/>
    <row r="11759" customFormat="false" ht="15.75" hidden="false" customHeight="false" outlineLevel="0" collapsed="false"/>
    <row r="11760" customFormat="false" ht="15.75" hidden="false" customHeight="false" outlineLevel="0" collapsed="false"/>
    <row r="11761" customFormat="false" ht="15.75" hidden="false" customHeight="false" outlineLevel="0" collapsed="false"/>
    <row r="11762" customFormat="false" ht="15.75" hidden="false" customHeight="false" outlineLevel="0" collapsed="false"/>
    <row r="11763" customFormat="false" ht="15.75" hidden="false" customHeight="false" outlineLevel="0" collapsed="false"/>
    <row r="11764" customFormat="false" ht="15.75" hidden="false" customHeight="false" outlineLevel="0" collapsed="false"/>
    <row r="11765" customFormat="false" ht="15.75" hidden="false" customHeight="false" outlineLevel="0" collapsed="false"/>
    <row r="11766" customFormat="false" ht="15.75" hidden="false" customHeight="false" outlineLevel="0" collapsed="false"/>
    <row r="11767" customFormat="false" ht="15.75" hidden="false" customHeight="false" outlineLevel="0" collapsed="false"/>
    <row r="11768" customFormat="false" ht="15.75" hidden="false" customHeight="false" outlineLevel="0" collapsed="false"/>
    <row r="11769" customFormat="false" ht="15.75" hidden="false" customHeight="false" outlineLevel="0" collapsed="false"/>
    <row r="11770" customFormat="false" ht="15.75" hidden="false" customHeight="false" outlineLevel="0" collapsed="false"/>
    <row r="11771" customFormat="false" ht="15.75" hidden="false" customHeight="false" outlineLevel="0" collapsed="false"/>
    <row r="11772" customFormat="false" ht="15.75" hidden="false" customHeight="false" outlineLevel="0" collapsed="false"/>
    <row r="11773" customFormat="false" ht="15.75" hidden="false" customHeight="false" outlineLevel="0" collapsed="false"/>
    <row r="11774" customFormat="false" ht="15.75" hidden="false" customHeight="false" outlineLevel="0" collapsed="false"/>
    <row r="11775" customFormat="false" ht="15.75" hidden="false" customHeight="false" outlineLevel="0" collapsed="false"/>
    <row r="11776" customFormat="false" ht="15.75" hidden="false" customHeight="false" outlineLevel="0" collapsed="false"/>
    <row r="11777" customFormat="false" ht="15.75" hidden="false" customHeight="false" outlineLevel="0" collapsed="false"/>
    <row r="11778" customFormat="false" ht="15.75" hidden="false" customHeight="false" outlineLevel="0" collapsed="false"/>
    <row r="11779" customFormat="false" ht="15.75" hidden="false" customHeight="false" outlineLevel="0" collapsed="false"/>
    <row r="11780" customFormat="false" ht="15.75" hidden="false" customHeight="false" outlineLevel="0" collapsed="false"/>
    <row r="11781" customFormat="false" ht="15.75" hidden="false" customHeight="false" outlineLevel="0" collapsed="false"/>
    <row r="11782" customFormat="false" ht="15.75" hidden="false" customHeight="false" outlineLevel="0" collapsed="false"/>
    <row r="11783" customFormat="false" ht="15.75" hidden="false" customHeight="false" outlineLevel="0" collapsed="false"/>
    <row r="11784" customFormat="false" ht="15.75" hidden="false" customHeight="false" outlineLevel="0" collapsed="false"/>
    <row r="11785" customFormat="false" ht="15.75" hidden="false" customHeight="false" outlineLevel="0" collapsed="false"/>
    <row r="11786" customFormat="false" ht="15.75" hidden="false" customHeight="false" outlineLevel="0" collapsed="false"/>
    <row r="11787" customFormat="false" ht="15.75" hidden="false" customHeight="false" outlineLevel="0" collapsed="false"/>
    <row r="11788" customFormat="false" ht="15.75" hidden="false" customHeight="false" outlineLevel="0" collapsed="false"/>
    <row r="11789" customFormat="false" ht="15.75" hidden="false" customHeight="false" outlineLevel="0" collapsed="false"/>
    <row r="11790" customFormat="false" ht="15.75" hidden="false" customHeight="false" outlineLevel="0" collapsed="false"/>
    <row r="11791" customFormat="false" ht="15.75" hidden="false" customHeight="false" outlineLevel="0" collapsed="false"/>
    <row r="11792" customFormat="false" ht="15.75" hidden="false" customHeight="false" outlineLevel="0" collapsed="false"/>
    <row r="11793" customFormat="false" ht="15.75" hidden="false" customHeight="false" outlineLevel="0" collapsed="false"/>
    <row r="11794" customFormat="false" ht="15.75" hidden="false" customHeight="false" outlineLevel="0" collapsed="false"/>
    <row r="11795" customFormat="false" ht="15.75" hidden="false" customHeight="false" outlineLevel="0" collapsed="false"/>
    <row r="11796" customFormat="false" ht="15.75" hidden="false" customHeight="false" outlineLevel="0" collapsed="false"/>
    <row r="11797" customFormat="false" ht="15.75" hidden="false" customHeight="false" outlineLevel="0" collapsed="false"/>
    <row r="11798" customFormat="false" ht="15.75" hidden="false" customHeight="false" outlineLevel="0" collapsed="false"/>
    <row r="11799" customFormat="false" ht="15.75" hidden="false" customHeight="false" outlineLevel="0" collapsed="false"/>
    <row r="11800" customFormat="false" ht="15.75" hidden="false" customHeight="false" outlineLevel="0" collapsed="false"/>
    <row r="11801" customFormat="false" ht="15.75" hidden="false" customHeight="false" outlineLevel="0" collapsed="false"/>
    <row r="11802" customFormat="false" ht="15.75" hidden="false" customHeight="false" outlineLevel="0" collapsed="false"/>
    <row r="11803" customFormat="false" ht="15.75" hidden="false" customHeight="false" outlineLevel="0" collapsed="false"/>
    <row r="11804" customFormat="false" ht="15.75" hidden="false" customHeight="false" outlineLevel="0" collapsed="false"/>
    <row r="11805" customFormat="false" ht="15.75" hidden="false" customHeight="false" outlineLevel="0" collapsed="false"/>
    <row r="11806" customFormat="false" ht="15.75" hidden="false" customHeight="false" outlineLevel="0" collapsed="false"/>
    <row r="11807" customFormat="false" ht="15.75" hidden="false" customHeight="false" outlineLevel="0" collapsed="false"/>
    <row r="11808" customFormat="false" ht="15.75" hidden="false" customHeight="false" outlineLevel="0" collapsed="false"/>
    <row r="11809" customFormat="false" ht="15.75" hidden="false" customHeight="false" outlineLevel="0" collapsed="false"/>
    <row r="11810" customFormat="false" ht="15.75" hidden="false" customHeight="false" outlineLevel="0" collapsed="false"/>
    <row r="11811" customFormat="false" ht="15.75" hidden="false" customHeight="false" outlineLevel="0" collapsed="false"/>
    <row r="11812" customFormat="false" ht="15.75" hidden="false" customHeight="false" outlineLevel="0" collapsed="false"/>
    <row r="11813" customFormat="false" ht="15.75" hidden="false" customHeight="false" outlineLevel="0" collapsed="false"/>
    <row r="11814" customFormat="false" ht="15.75" hidden="false" customHeight="false" outlineLevel="0" collapsed="false"/>
    <row r="11815" customFormat="false" ht="15.75" hidden="false" customHeight="false" outlineLevel="0" collapsed="false"/>
    <row r="11816" customFormat="false" ht="15.75" hidden="false" customHeight="false" outlineLevel="0" collapsed="false"/>
    <row r="11817" customFormat="false" ht="15.75" hidden="false" customHeight="false" outlineLevel="0" collapsed="false"/>
    <row r="11818" customFormat="false" ht="15.75" hidden="false" customHeight="false" outlineLevel="0" collapsed="false"/>
    <row r="11819" customFormat="false" ht="15.75" hidden="false" customHeight="false" outlineLevel="0" collapsed="false"/>
    <row r="11820" customFormat="false" ht="15.75" hidden="false" customHeight="false" outlineLevel="0" collapsed="false"/>
    <row r="11821" customFormat="false" ht="15.75" hidden="false" customHeight="false" outlineLevel="0" collapsed="false"/>
    <row r="11822" customFormat="false" ht="15.75" hidden="false" customHeight="false" outlineLevel="0" collapsed="false"/>
    <row r="11823" customFormat="false" ht="15.75" hidden="false" customHeight="false" outlineLevel="0" collapsed="false"/>
    <row r="11824" customFormat="false" ht="15.75" hidden="false" customHeight="false" outlineLevel="0" collapsed="false"/>
    <row r="11825" customFormat="false" ht="15.75" hidden="false" customHeight="false" outlineLevel="0" collapsed="false"/>
    <row r="11826" customFormat="false" ht="15.75" hidden="false" customHeight="false" outlineLevel="0" collapsed="false"/>
    <row r="11827" customFormat="false" ht="15.75" hidden="false" customHeight="false" outlineLevel="0" collapsed="false"/>
    <row r="11828" customFormat="false" ht="15.75" hidden="false" customHeight="false" outlineLevel="0" collapsed="false"/>
    <row r="11829" customFormat="false" ht="15.75" hidden="false" customHeight="false" outlineLevel="0" collapsed="false"/>
    <row r="11830" customFormat="false" ht="15.75" hidden="false" customHeight="false" outlineLevel="0" collapsed="false"/>
    <row r="11831" customFormat="false" ht="15.75" hidden="false" customHeight="false" outlineLevel="0" collapsed="false"/>
    <row r="11832" customFormat="false" ht="15.75" hidden="false" customHeight="false" outlineLevel="0" collapsed="false"/>
    <row r="11833" customFormat="false" ht="15.75" hidden="false" customHeight="false" outlineLevel="0" collapsed="false"/>
    <row r="11834" customFormat="false" ht="15.75" hidden="false" customHeight="false" outlineLevel="0" collapsed="false"/>
    <row r="11835" customFormat="false" ht="15.75" hidden="false" customHeight="false" outlineLevel="0" collapsed="false"/>
    <row r="11836" customFormat="false" ht="15.75" hidden="false" customHeight="false" outlineLevel="0" collapsed="false"/>
    <row r="11837" customFormat="false" ht="15.75" hidden="false" customHeight="false" outlineLevel="0" collapsed="false"/>
    <row r="11838" customFormat="false" ht="15.75" hidden="false" customHeight="false" outlineLevel="0" collapsed="false"/>
    <row r="11839" customFormat="false" ht="15.75" hidden="false" customHeight="false" outlineLevel="0" collapsed="false"/>
    <row r="11840" customFormat="false" ht="15.75" hidden="false" customHeight="false" outlineLevel="0" collapsed="false"/>
    <row r="11841" customFormat="false" ht="15.75" hidden="false" customHeight="false" outlineLevel="0" collapsed="false"/>
    <row r="11842" customFormat="false" ht="15.75" hidden="false" customHeight="false" outlineLevel="0" collapsed="false"/>
    <row r="11843" customFormat="false" ht="15.75" hidden="false" customHeight="false" outlineLevel="0" collapsed="false"/>
    <row r="11844" customFormat="false" ht="15.75" hidden="false" customHeight="false" outlineLevel="0" collapsed="false"/>
    <row r="11845" customFormat="false" ht="15.75" hidden="false" customHeight="false" outlineLevel="0" collapsed="false"/>
    <row r="11846" customFormat="false" ht="15.75" hidden="false" customHeight="false" outlineLevel="0" collapsed="false"/>
    <row r="11847" customFormat="false" ht="15.75" hidden="false" customHeight="false" outlineLevel="0" collapsed="false"/>
    <row r="11848" customFormat="false" ht="15.75" hidden="false" customHeight="false" outlineLevel="0" collapsed="false"/>
    <row r="11849" customFormat="false" ht="15.75" hidden="false" customHeight="false" outlineLevel="0" collapsed="false"/>
    <row r="11850" customFormat="false" ht="15.75" hidden="false" customHeight="false" outlineLevel="0" collapsed="false"/>
    <row r="11851" customFormat="false" ht="15.75" hidden="false" customHeight="false" outlineLevel="0" collapsed="false"/>
    <row r="11852" customFormat="false" ht="15.75" hidden="false" customHeight="false" outlineLevel="0" collapsed="false"/>
    <row r="11853" customFormat="false" ht="15.75" hidden="false" customHeight="false" outlineLevel="0" collapsed="false"/>
    <row r="11854" customFormat="false" ht="15.75" hidden="false" customHeight="false" outlineLevel="0" collapsed="false"/>
    <row r="11855" customFormat="false" ht="15.75" hidden="false" customHeight="false" outlineLevel="0" collapsed="false"/>
    <row r="11856" customFormat="false" ht="15.75" hidden="false" customHeight="false" outlineLevel="0" collapsed="false"/>
    <row r="11857" customFormat="false" ht="15.75" hidden="false" customHeight="false" outlineLevel="0" collapsed="false"/>
    <row r="11858" customFormat="false" ht="15.75" hidden="false" customHeight="false" outlineLevel="0" collapsed="false"/>
    <row r="11859" customFormat="false" ht="15.75" hidden="false" customHeight="false" outlineLevel="0" collapsed="false"/>
    <row r="11860" customFormat="false" ht="15.75" hidden="false" customHeight="false" outlineLevel="0" collapsed="false"/>
    <row r="11861" customFormat="false" ht="15.75" hidden="false" customHeight="false" outlineLevel="0" collapsed="false"/>
    <row r="11862" customFormat="false" ht="15.75" hidden="false" customHeight="false" outlineLevel="0" collapsed="false"/>
    <row r="11863" customFormat="false" ht="15.75" hidden="false" customHeight="false" outlineLevel="0" collapsed="false"/>
    <row r="11864" customFormat="false" ht="15.75" hidden="false" customHeight="false" outlineLevel="0" collapsed="false"/>
    <row r="11865" customFormat="false" ht="15.75" hidden="false" customHeight="false" outlineLevel="0" collapsed="false"/>
    <row r="11866" customFormat="false" ht="15.75" hidden="false" customHeight="false" outlineLevel="0" collapsed="false"/>
    <row r="11867" customFormat="false" ht="15.75" hidden="false" customHeight="false" outlineLevel="0" collapsed="false"/>
    <row r="11868" customFormat="false" ht="15.75" hidden="false" customHeight="false" outlineLevel="0" collapsed="false"/>
    <row r="11869" customFormat="false" ht="15.75" hidden="false" customHeight="false" outlineLevel="0" collapsed="false"/>
    <row r="11870" customFormat="false" ht="15.75" hidden="false" customHeight="false" outlineLevel="0" collapsed="false"/>
    <row r="11871" customFormat="false" ht="15.75" hidden="false" customHeight="false" outlineLevel="0" collapsed="false"/>
    <row r="11872" customFormat="false" ht="15.75" hidden="false" customHeight="false" outlineLevel="0" collapsed="false"/>
    <row r="11873" customFormat="false" ht="15.75" hidden="false" customHeight="false" outlineLevel="0" collapsed="false"/>
    <row r="11874" customFormat="false" ht="15.75" hidden="false" customHeight="false" outlineLevel="0" collapsed="false"/>
    <row r="11875" customFormat="false" ht="15.75" hidden="false" customHeight="false" outlineLevel="0" collapsed="false"/>
    <row r="11876" customFormat="false" ht="15.75" hidden="false" customHeight="false" outlineLevel="0" collapsed="false"/>
    <row r="11877" customFormat="false" ht="15.75" hidden="false" customHeight="false" outlineLevel="0" collapsed="false"/>
    <row r="11878" customFormat="false" ht="15.75" hidden="false" customHeight="false" outlineLevel="0" collapsed="false"/>
    <row r="11879" customFormat="false" ht="15.75" hidden="false" customHeight="false" outlineLevel="0" collapsed="false"/>
    <row r="11880" customFormat="false" ht="15.75" hidden="false" customHeight="false" outlineLevel="0" collapsed="false"/>
    <row r="11881" customFormat="false" ht="15.75" hidden="false" customHeight="false" outlineLevel="0" collapsed="false"/>
    <row r="11882" customFormat="false" ht="15.75" hidden="false" customHeight="false" outlineLevel="0" collapsed="false"/>
    <row r="11883" customFormat="false" ht="15.75" hidden="false" customHeight="false" outlineLevel="0" collapsed="false"/>
    <row r="11884" customFormat="false" ht="15.75" hidden="false" customHeight="false" outlineLevel="0" collapsed="false"/>
    <row r="11885" customFormat="false" ht="15.75" hidden="false" customHeight="false" outlineLevel="0" collapsed="false"/>
    <row r="11886" customFormat="false" ht="15.75" hidden="false" customHeight="false" outlineLevel="0" collapsed="false"/>
    <row r="11887" customFormat="false" ht="15.75" hidden="false" customHeight="false" outlineLevel="0" collapsed="false"/>
    <row r="11888" customFormat="false" ht="15.75" hidden="false" customHeight="false" outlineLevel="0" collapsed="false"/>
    <row r="11889" customFormat="false" ht="15.75" hidden="false" customHeight="false" outlineLevel="0" collapsed="false"/>
    <row r="11890" customFormat="false" ht="15.75" hidden="false" customHeight="false" outlineLevel="0" collapsed="false"/>
    <row r="11891" customFormat="false" ht="15.75" hidden="false" customHeight="false" outlineLevel="0" collapsed="false"/>
    <row r="11892" customFormat="false" ht="15.75" hidden="false" customHeight="false" outlineLevel="0" collapsed="false"/>
    <row r="11893" customFormat="false" ht="15.75" hidden="false" customHeight="false" outlineLevel="0" collapsed="false"/>
    <row r="11894" customFormat="false" ht="15.75" hidden="false" customHeight="false" outlineLevel="0" collapsed="false"/>
    <row r="11895" customFormat="false" ht="15.75" hidden="false" customHeight="false" outlineLevel="0" collapsed="false"/>
    <row r="11896" customFormat="false" ht="15.75" hidden="false" customHeight="false" outlineLevel="0" collapsed="false"/>
    <row r="11897" customFormat="false" ht="15.75" hidden="false" customHeight="false" outlineLevel="0" collapsed="false"/>
    <row r="11898" customFormat="false" ht="15.75" hidden="false" customHeight="false" outlineLevel="0" collapsed="false"/>
    <row r="11899" customFormat="false" ht="15.75" hidden="false" customHeight="false" outlineLevel="0" collapsed="false"/>
    <row r="11900" customFormat="false" ht="15.75" hidden="false" customHeight="false" outlineLevel="0" collapsed="false"/>
    <row r="11901" customFormat="false" ht="15.75" hidden="false" customHeight="false" outlineLevel="0" collapsed="false"/>
    <row r="11902" customFormat="false" ht="15.75" hidden="false" customHeight="false" outlineLevel="0" collapsed="false"/>
    <row r="11903" customFormat="false" ht="15.75" hidden="false" customHeight="false" outlineLevel="0" collapsed="false"/>
    <row r="11904" customFormat="false" ht="15.75" hidden="false" customHeight="false" outlineLevel="0" collapsed="false"/>
    <row r="11905" customFormat="false" ht="15.75" hidden="false" customHeight="false" outlineLevel="0" collapsed="false"/>
    <row r="11906" customFormat="false" ht="15.75" hidden="false" customHeight="false" outlineLevel="0" collapsed="false"/>
    <row r="11907" customFormat="false" ht="15.75" hidden="false" customHeight="false" outlineLevel="0" collapsed="false"/>
    <row r="11908" customFormat="false" ht="15.75" hidden="false" customHeight="false" outlineLevel="0" collapsed="false"/>
    <row r="11909" customFormat="false" ht="15.75" hidden="false" customHeight="false" outlineLevel="0" collapsed="false"/>
    <row r="11910" customFormat="false" ht="15.75" hidden="false" customHeight="false" outlineLevel="0" collapsed="false"/>
    <row r="11911" customFormat="false" ht="15.75" hidden="false" customHeight="false" outlineLevel="0" collapsed="false"/>
    <row r="11912" customFormat="false" ht="15.75" hidden="false" customHeight="false" outlineLevel="0" collapsed="false"/>
    <row r="11913" customFormat="false" ht="15.75" hidden="false" customHeight="false" outlineLevel="0" collapsed="false"/>
    <row r="11914" customFormat="false" ht="15.75" hidden="false" customHeight="false" outlineLevel="0" collapsed="false"/>
    <row r="11915" customFormat="false" ht="15.75" hidden="false" customHeight="false" outlineLevel="0" collapsed="false"/>
    <row r="11916" customFormat="false" ht="15.75" hidden="false" customHeight="false" outlineLevel="0" collapsed="false"/>
    <row r="11917" customFormat="false" ht="15.75" hidden="false" customHeight="false" outlineLevel="0" collapsed="false"/>
    <row r="11918" customFormat="false" ht="15.75" hidden="false" customHeight="false" outlineLevel="0" collapsed="false"/>
    <row r="11919" customFormat="false" ht="15.75" hidden="false" customHeight="false" outlineLevel="0" collapsed="false"/>
    <row r="11920" customFormat="false" ht="15.75" hidden="false" customHeight="false" outlineLevel="0" collapsed="false"/>
    <row r="11921" customFormat="false" ht="15.75" hidden="false" customHeight="false" outlineLevel="0" collapsed="false"/>
    <row r="11922" customFormat="false" ht="15.75" hidden="false" customHeight="false" outlineLevel="0" collapsed="false"/>
    <row r="11923" customFormat="false" ht="15.75" hidden="false" customHeight="false" outlineLevel="0" collapsed="false"/>
    <row r="11924" customFormat="false" ht="15.75" hidden="false" customHeight="false" outlineLevel="0" collapsed="false"/>
    <row r="11925" customFormat="false" ht="15.75" hidden="false" customHeight="false" outlineLevel="0" collapsed="false"/>
    <row r="11926" customFormat="false" ht="15.75" hidden="false" customHeight="false" outlineLevel="0" collapsed="false"/>
    <row r="11927" customFormat="false" ht="15.75" hidden="false" customHeight="false" outlineLevel="0" collapsed="false"/>
    <row r="11928" customFormat="false" ht="15.75" hidden="false" customHeight="false" outlineLevel="0" collapsed="false"/>
    <row r="11929" customFormat="false" ht="15.75" hidden="false" customHeight="false" outlineLevel="0" collapsed="false"/>
    <row r="11930" customFormat="false" ht="15.75" hidden="false" customHeight="false" outlineLevel="0" collapsed="false"/>
    <row r="11931" customFormat="false" ht="15.75" hidden="false" customHeight="false" outlineLevel="0" collapsed="false"/>
    <row r="11932" customFormat="false" ht="15.75" hidden="false" customHeight="false" outlineLevel="0" collapsed="false"/>
    <row r="11933" customFormat="false" ht="15.75" hidden="false" customHeight="false" outlineLevel="0" collapsed="false"/>
    <row r="11934" customFormat="false" ht="15.75" hidden="false" customHeight="false" outlineLevel="0" collapsed="false"/>
    <row r="11935" customFormat="false" ht="15.75" hidden="false" customHeight="false" outlineLevel="0" collapsed="false"/>
    <row r="11936" customFormat="false" ht="15.75" hidden="false" customHeight="false" outlineLevel="0" collapsed="false"/>
    <row r="11937" customFormat="false" ht="15.75" hidden="false" customHeight="false" outlineLevel="0" collapsed="false"/>
    <row r="11938" customFormat="false" ht="15.75" hidden="false" customHeight="false" outlineLevel="0" collapsed="false"/>
    <row r="11939" customFormat="false" ht="15.75" hidden="false" customHeight="false" outlineLevel="0" collapsed="false"/>
    <row r="11940" customFormat="false" ht="15.75" hidden="false" customHeight="false" outlineLevel="0" collapsed="false"/>
    <row r="11941" customFormat="false" ht="15.75" hidden="false" customHeight="false" outlineLevel="0" collapsed="false"/>
    <row r="11942" customFormat="false" ht="15.75" hidden="false" customHeight="false" outlineLevel="0" collapsed="false"/>
    <row r="11943" customFormat="false" ht="15.75" hidden="false" customHeight="false" outlineLevel="0" collapsed="false"/>
    <row r="11944" customFormat="false" ht="15.75" hidden="false" customHeight="false" outlineLevel="0" collapsed="false"/>
    <row r="11945" customFormat="false" ht="15.75" hidden="false" customHeight="false" outlineLevel="0" collapsed="false"/>
    <row r="11946" customFormat="false" ht="15.75" hidden="false" customHeight="false" outlineLevel="0" collapsed="false"/>
    <row r="11947" customFormat="false" ht="15.75" hidden="false" customHeight="false" outlineLevel="0" collapsed="false"/>
    <row r="11948" customFormat="false" ht="15.75" hidden="false" customHeight="false" outlineLevel="0" collapsed="false"/>
    <row r="11949" customFormat="false" ht="15.75" hidden="false" customHeight="false" outlineLevel="0" collapsed="false"/>
    <row r="11950" customFormat="false" ht="15.75" hidden="false" customHeight="false" outlineLevel="0" collapsed="false"/>
    <row r="11951" customFormat="false" ht="15.75" hidden="false" customHeight="false" outlineLevel="0" collapsed="false"/>
    <row r="11952" customFormat="false" ht="15.75" hidden="false" customHeight="false" outlineLevel="0" collapsed="false"/>
    <row r="11953" customFormat="false" ht="15.75" hidden="false" customHeight="false" outlineLevel="0" collapsed="false"/>
    <row r="11954" customFormat="false" ht="15.75" hidden="false" customHeight="false" outlineLevel="0" collapsed="false"/>
    <row r="11955" customFormat="false" ht="15.75" hidden="false" customHeight="false" outlineLevel="0" collapsed="false"/>
    <row r="11956" customFormat="false" ht="15.75" hidden="false" customHeight="false" outlineLevel="0" collapsed="false"/>
    <row r="11957" customFormat="false" ht="15.75" hidden="false" customHeight="false" outlineLevel="0" collapsed="false"/>
    <row r="11958" customFormat="false" ht="15.75" hidden="false" customHeight="false" outlineLevel="0" collapsed="false"/>
    <row r="11959" customFormat="false" ht="15.75" hidden="false" customHeight="false" outlineLevel="0" collapsed="false"/>
    <row r="11960" customFormat="false" ht="15.75" hidden="false" customHeight="false" outlineLevel="0" collapsed="false"/>
    <row r="11961" customFormat="false" ht="15.75" hidden="false" customHeight="false" outlineLevel="0" collapsed="false"/>
    <row r="11962" customFormat="false" ht="15.75" hidden="false" customHeight="false" outlineLevel="0" collapsed="false"/>
    <row r="11963" customFormat="false" ht="15.75" hidden="false" customHeight="false" outlineLevel="0" collapsed="false"/>
    <row r="11964" customFormat="false" ht="15.75" hidden="false" customHeight="false" outlineLevel="0" collapsed="false"/>
    <row r="11965" customFormat="false" ht="15.75" hidden="false" customHeight="false" outlineLevel="0" collapsed="false"/>
    <row r="11966" customFormat="false" ht="15.75" hidden="false" customHeight="false" outlineLevel="0" collapsed="false"/>
    <row r="11967" customFormat="false" ht="15.75" hidden="false" customHeight="false" outlineLevel="0" collapsed="false"/>
    <row r="11968" customFormat="false" ht="15.75" hidden="false" customHeight="false" outlineLevel="0" collapsed="false"/>
    <row r="11969" customFormat="false" ht="15.75" hidden="false" customHeight="false" outlineLevel="0" collapsed="false"/>
    <row r="11970" customFormat="false" ht="15.75" hidden="false" customHeight="false" outlineLevel="0" collapsed="false"/>
    <row r="11971" customFormat="false" ht="15.75" hidden="false" customHeight="false" outlineLevel="0" collapsed="false"/>
    <row r="11972" customFormat="false" ht="15.75" hidden="false" customHeight="false" outlineLevel="0" collapsed="false"/>
    <row r="11973" customFormat="false" ht="15.75" hidden="false" customHeight="false" outlineLevel="0" collapsed="false"/>
    <row r="11974" customFormat="false" ht="15.75" hidden="false" customHeight="false" outlineLevel="0" collapsed="false"/>
    <row r="11975" customFormat="false" ht="15.75" hidden="false" customHeight="false" outlineLevel="0" collapsed="false"/>
    <row r="11976" customFormat="false" ht="15.75" hidden="false" customHeight="false" outlineLevel="0" collapsed="false"/>
    <row r="11977" customFormat="false" ht="15.75" hidden="false" customHeight="false" outlineLevel="0" collapsed="false"/>
    <row r="11978" customFormat="false" ht="15.75" hidden="false" customHeight="false" outlineLevel="0" collapsed="false"/>
    <row r="11979" customFormat="false" ht="15.75" hidden="false" customHeight="false" outlineLevel="0" collapsed="false"/>
    <row r="11980" customFormat="false" ht="15.75" hidden="false" customHeight="false" outlineLevel="0" collapsed="false"/>
    <row r="11981" customFormat="false" ht="15.75" hidden="false" customHeight="false" outlineLevel="0" collapsed="false"/>
    <row r="11982" customFormat="false" ht="15.75" hidden="false" customHeight="false" outlineLevel="0" collapsed="false"/>
    <row r="11983" customFormat="false" ht="15.75" hidden="false" customHeight="false" outlineLevel="0" collapsed="false"/>
    <row r="11984" customFormat="false" ht="15.75" hidden="false" customHeight="false" outlineLevel="0" collapsed="false"/>
    <row r="11985" customFormat="false" ht="15.75" hidden="false" customHeight="false" outlineLevel="0" collapsed="false"/>
    <row r="11986" customFormat="false" ht="15.75" hidden="false" customHeight="false" outlineLevel="0" collapsed="false"/>
    <row r="11987" customFormat="false" ht="15.75" hidden="false" customHeight="false" outlineLevel="0" collapsed="false"/>
    <row r="11988" customFormat="false" ht="15.75" hidden="false" customHeight="false" outlineLevel="0" collapsed="false"/>
    <row r="11989" customFormat="false" ht="15.75" hidden="false" customHeight="false" outlineLevel="0" collapsed="false"/>
    <row r="11990" customFormat="false" ht="15.75" hidden="false" customHeight="false" outlineLevel="0" collapsed="false"/>
    <row r="11991" customFormat="false" ht="15.75" hidden="false" customHeight="false" outlineLevel="0" collapsed="false"/>
    <row r="11992" customFormat="false" ht="15.75" hidden="false" customHeight="false" outlineLevel="0" collapsed="false"/>
    <row r="11993" customFormat="false" ht="15.75" hidden="false" customHeight="false" outlineLevel="0" collapsed="false"/>
    <row r="11994" customFormat="false" ht="15.75" hidden="false" customHeight="false" outlineLevel="0" collapsed="false"/>
    <row r="11995" customFormat="false" ht="15.75" hidden="false" customHeight="false" outlineLevel="0" collapsed="false"/>
    <row r="11996" customFormat="false" ht="15.75" hidden="false" customHeight="false" outlineLevel="0" collapsed="false"/>
    <row r="11997" customFormat="false" ht="15.75" hidden="false" customHeight="false" outlineLevel="0" collapsed="false"/>
    <row r="11998" customFormat="false" ht="15.75" hidden="false" customHeight="false" outlineLevel="0" collapsed="false"/>
    <row r="11999" customFormat="false" ht="15.75" hidden="false" customHeight="false" outlineLevel="0" collapsed="false"/>
    <row r="12000" customFormat="false" ht="15.75" hidden="false" customHeight="false" outlineLevel="0" collapsed="false"/>
    <row r="12001" customFormat="false" ht="15.75" hidden="false" customHeight="false" outlineLevel="0" collapsed="false"/>
    <row r="12002" customFormat="false" ht="15.75" hidden="false" customHeight="false" outlineLevel="0" collapsed="false"/>
    <row r="12003" customFormat="false" ht="15.75" hidden="false" customHeight="false" outlineLevel="0" collapsed="false"/>
    <row r="12004" customFormat="false" ht="15.75" hidden="false" customHeight="false" outlineLevel="0" collapsed="false"/>
    <row r="12005" customFormat="false" ht="15.75" hidden="false" customHeight="false" outlineLevel="0" collapsed="false"/>
    <row r="12006" customFormat="false" ht="15.75" hidden="false" customHeight="false" outlineLevel="0" collapsed="false"/>
    <row r="12007" customFormat="false" ht="15.75" hidden="false" customHeight="false" outlineLevel="0" collapsed="false"/>
    <row r="12008" customFormat="false" ht="15.75" hidden="false" customHeight="false" outlineLevel="0" collapsed="false"/>
    <row r="12009" customFormat="false" ht="15.75" hidden="false" customHeight="false" outlineLevel="0" collapsed="false"/>
    <row r="12010" customFormat="false" ht="15.75" hidden="false" customHeight="false" outlineLevel="0" collapsed="false"/>
    <row r="12011" customFormat="false" ht="15.75" hidden="false" customHeight="false" outlineLevel="0" collapsed="false"/>
    <row r="12012" customFormat="false" ht="15.75" hidden="false" customHeight="false" outlineLevel="0" collapsed="false"/>
    <row r="12013" customFormat="false" ht="15.75" hidden="false" customHeight="false" outlineLevel="0" collapsed="false"/>
    <row r="12014" customFormat="false" ht="15.75" hidden="false" customHeight="false" outlineLevel="0" collapsed="false"/>
    <row r="12015" customFormat="false" ht="15.75" hidden="false" customHeight="false" outlineLevel="0" collapsed="false"/>
    <row r="12016" customFormat="false" ht="15.75" hidden="false" customHeight="false" outlineLevel="0" collapsed="false"/>
    <row r="12017" customFormat="false" ht="15.75" hidden="false" customHeight="false" outlineLevel="0" collapsed="false"/>
    <row r="12018" customFormat="false" ht="15.75" hidden="false" customHeight="false" outlineLevel="0" collapsed="false"/>
    <row r="12019" customFormat="false" ht="15.75" hidden="false" customHeight="false" outlineLevel="0" collapsed="false"/>
    <row r="12020" customFormat="false" ht="15.75" hidden="false" customHeight="false" outlineLevel="0" collapsed="false"/>
    <row r="12021" customFormat="false" ht="15.75" hidden="false" customHeight="false" outlineLevel="0" collapsed="false"/>
    <row r="12022" customFormat="false" ht="15.75" hidden="false" customHeight="false" outlineLevel="0" collapsed="false"/>
    <row r="12023" customFormat="false" ht="15.75" hidden="false" customHeight="false" outlineLevel="0" collapsed="false"/>
    <row r="12024" customFormat="false" ht="15.75" hidden="false" customHeight="false" outlineLevel="0" collapsed="false"/>
    <row r="12025" customFormat="false" ht="15.75" hidden="false" customHeight="false" outlineLevel="0" collapsed="false"/>
    <row r="12026" customFormat="false" ht="15.75" hidden="false" customHeight="false" outlineLevel="0" collapsed="false"/>
    <row r="12027" customFormat="false" ht="15.75" hidden="false" customHeight="false" outlineLevel="0" collapsed="false"/>
    <row r="12028" customFormat="false" ht="15.75" hidden="false" customHeight="false" outlineLevel="0" collapsed="false"/>
    <row r="12029" customFormat="false" ht="15.75" hidden="false" customHeight="false" outlineLevel="0" collapsed="false"/>
    <row r="12030" customFormat="false" ht="15.75" hidden="false" customHeight="false" outlineLevel="0" collapsed="false"/>
    <row r="12031" customFormat="false" ht="15.75" hidden="false" customHeight="false" outlineLevel="0" collapsed="false"/>
    <row r="12032" customFormat="false" ht="15.75" hidden="false" customHeight="false" outlineLevel="0" collapsed="false"/>
    <row r="12033" customFormat="false" ht="15.75" hidden="false" customHeight="false" outlineLevel="0" collapsed="false"/>
    <row r="12034" customFormat="false" ht="15.75" hidden="false" customHeight="false" outlineLevel="0" collapsed="false"/>
    <row r="12035" customFormat="false" ht="15.75" hidden="false" customHeight="false" outlineLevel="0" collapsed="false"/>
    <row r="12036" customFormat="false" ht="15.75" hidden="false" customHeight="false" outlineLevel="0" collapsed="false"/>
    <row r="12037" customFormat="false" ht="15.75" hidden="false" customHeight="false" outlineLevel="0" collapsed="false"/>
    <row r="12038" customFormat="false" ht="15.75" hidden="false" customHeight="false" outlineLevel="0" collapsed="false"/>
    <row r="12039" customFormat="false" ht="15.75" hidden="false" customHeight="false" outlineLevel="0" collapsed="false"/>
    <row r="12040" customFormat="false" ht="15.75" hidden="false" customHeight="false" outlineLevel="0" collapsed="false"/>
    <row r="12041" customFormat="false" ht="15.75" hidden="false" customHeight="false" outlineLevel="0" collapsed="false"/>
    <row r="12042" customFormat="false" ht="15.75" hidden="false" customHeight="false" outlineLevel="0" collapsed="false"/>
    <row r="12043" customFormat="false" ht="15.75" hidden="false" customHeight="false" outlineLevel="0" collapsed="false"/>
    <row r="12044" customFormat="false" ht="15.75" hidden="false" customHeight="false" outlineLevel="0" collapsed="false"/>
    <row r="12045" customFormat="false" ht="15.75" hidden="false" customHeight="false" outlineLevel="0" collapsed="false"/>
    <row r="12046" customFormat="false" ht="15.75" hidden="false" customHeight="false" outlineLevel="0" collapsed="false"/>
    <row r="12047" customFormat="false" ht="15.75" hidden="false" customHeight="false" outlineLevel="0" collapsed="false"/>
    <row r="12048" customFormat="false" ht="15.75" hidden="false" customHeight="false" outlineLevel="0" collapsed="false"/>
    <row r="12049" customFormat="false" ht="15.75" hidden="false" customHeight="false" outlineLevel="0" collapsed="false"/>
    <row r="12050" customFormat="false" ht="15.75" hidden="false" customHeight="false" outlineLevel="0" collapsed="false"/>
    <row r="12051" customFormat="false" ht="15.75" hidden="false" customHeight="false" outlineLevel="0" collapsed="false"/>
    <row r="12052" customFormat="false" ht="15.75" hidden="false" customHeight="false" outlineLevel="0" collapsed="false"/>
    <row r="12053" customFormat="false" ht="15.75" hidden="false" customHeight="false" outlineLevel="0" collapsed="false"/>
    <row r="12054" customFormat="false" ht="15.75" hidden="false" customHeight="false" outlineLevel="0" collapsed="false"/>
    <row r="12055" customFormat="false" ht="15.75" hidden="false" customHeight="false" outlineLevel="0" collapsed="false"/>
    <row r="12056" customFormat="false" ht="15.75" hidden="false" customHeight="false" outlineLevel="0" collapsed="false"/>
    <row r="12057" customFormat="false" ht="15.75" hidden="false" customHeight="false" outlineLevel="0" collapsed="false"/>
    <row r="12058" customFormat="false" ht="15.75" hidden="false" customHeight="false" outlineLevel="0" collapsed="false"/>
    <row r="12059" customFormat="false" ht="15.75" hidden="false" customHeight="false" outlineLevel="0" collapsed="false"/>
    <row r="12060" customFormat="false" ht="15.75" hidden="false" customHeight="false" outlineLevel="0" collapsed="false"/>
    <row r="12061" customFormat="false" ht="15.75" hidden="false" customHeight="false" outlineLevel="0" collapsed="false"/>
    <row r="12062" customFormat="false" ht="15.75" hidden="false" customHeight="false" outlineLevel="0" collapsed="false"/>
    <row r="12063" customFormat="false" ht="15.75" hidden="false" customHeight="false" outlineLevel="0" collapsed="false"/>
    <row r="12064" customFormat="false" ht="15.75" hidden="false" customHeight="false" outlineLevel="0" collapsed="false"/>
    <row r="12065" customFormat="false" ht="15.75" hidden="false" customHeight="false" outlineLevel="0" collapsed="false"/>
    <row r="12066" customFormat="false" ht="15.75" hidden="false" customHeight="false" outlineLevel="0" collapsed="false"/>
    <row r="12067" customFormat="false" ht="15.75" hidden="false" customHeight="false" outlineLevel="0" collapsed="false"/>
    <row r="12068" customFormat="false" ht="15.75" hidden="false" customHeight="false" outlineLevel="0" collapsed="false"/>
    <row r="12069" customFormat="false" ht="15.75" hidden="false" customHeight="false" outlineLevel="0" collapsed="false"/>
    <row r="12070" customFormat="false" ht="15.75" hidden="false" customHeight="false" outlineLevel="0" collapsed="false"/>
    <row r="12071" customFormat="false" ht="15.75" hidden="false" customHeight="false" outlineLevel="0" collapsed="false"/>
    <row r="12072" customFormat="false" ht="15.75" hidden="false" customHeight="false" outlineLevel="0" collapsed="false"/>
    <row r="12073" customFormat="false" ht="15.75" hidden="false" customHeight="false" outlineLevel="0" collapsed="false"/>
    <row r="12074" customFormat="false" ht="15.75" hidden="false" customHeight="false" outlineLevel="0" collapsed="false"/>
    <row r="12075" customFormat="false" ht="15.75" hidden="false" customHeight="false" outlineLevel="0" collapsed="false"/>
    <row r="12076" customFormat="false" ht="15.75" hidden="false" customHeight="false" outlineLevel="0" collapsed="false"/>
    <row r="12077" customFormat="false" ht="15.75" hidden="false" customHeight="false" outlineLevel="0" collapsed="false"/>
    <row r="12078" customFormat="false" ht="15.75" hidden="false" customHeight="false" outlineLevel="0" collapsed="false"/>
    <row r="12079" customFormat="false" ht="15.75" hidden="false" customHeight="false" outlineLevel="0" collapsed="false"/>
    <row r="12080" customFormat="false" ht="15.75" hidden="false" customHeight="false" outlineLevel="0" collapsed="false"/>
    <row r="12081" customFormat="false" ht="15.75" hidden="false" customHeight="false" outlineLevel="0" collapsed="false"/>
    <row r="12082" customFormat="false" ht="15.75" hidden="false" customHeight="false" outlineLevel="0" collapsed="false"/>
    <row r="12083" customFormat="false" ht="15.75" hidden="false" customHeight="false" outlineLevel="0" collapsed="false"/>
    <row r="12084" customFormat="false" ht="15.75" hidden="false" customHeight="false" outlineLevel="0" collapsed="false"/>
    <row r="12085" customFormat="false" ht="15.75" hidden="false" customHeight="false" outlineLevel="0" collapsed="false"/>
    <row r="12086" customFormat="false" ht="15.75" hidden="false" customHeight="false" outlineLevel="0" collapsed="false"/>
    <row r="12087" customFormat="false" ht="15.75" hidden="false" customHeight="false" outlineLevel="0" collapsed="false"/>
    <row r="12088" customFormat="false" ht="15.75" hidden="false" customHeight="false" outlineLevel="0" collapsed="false"/>
    <row r="12089" customFormat="false" ht="15.75" hidden="false" customHeight="false" outlineLevel="0" collapsed="false"/>
    <row r="12090" customFormat="false" ht="15.75" hidden="false" customHeight="false" outlineLevel="0" collapsed="false"/>
    <row r="12091" customFormat="false" ht="15.75" hidden="false" customHeight="false" outlineLevel="0" collapsed="false"/>
    <row r="12092" customFormat="false" ht="15.75" hidden="false" customHeight="false" outlineLevel="0" collapsed="false"/>
    <row r="12093" customFormat="false" ht="15.75" hidden="false" customHeight="false" outlineLevel="0" collapsed="false"/>
    <row r="12094" customFormat="false" ht="15.75" hidden="false" customHeight="false" outlineLevel="0" collapsed="false"/>
    <row r="12095" customFormat="false" ht="15.75" hidden="false" customHeight="false" outlineLevel="0" collapsed="false"/>
    <row r="12096" customFormat="false" ht="15.75" hidden="false" customHeight="false" outlineLevel="0" collapsed="false"/>
    <row r="12097" customFormat="false" ht="15.75" hidden="false" customHeight="false" outlineLevel="0" collapsed="false"/>
    <row r="12098" customFormat="false" ht="15.75" hidden="false" customHeight="false" outlineLevel="0" collapsed="false"/>
    <row r="12099" customFormat="false" ht="15.75" hidden="false" customHeight="false" outlineLevel="0" collapsed="false"/>
    <row r="12100" customFormat="false" ht="15.75" hidden="false" customHeight="false" outlineLevel="0" collapsed="false"/>
    <row r="12101" customFormat="false" ht="15.75" hidden="false" customHeight="false" outlineLevel="0" collapsed="false"/>
    <row r="12102" customFormat="false" ht="15.75" hidden="false" customHeight="false" outlineLevel="0" collapsed="false"/>
    <row r="12103" customFormat="false" ht="15.75" hidden="false" customHeight="false" outlineLevel="0" collapsed="false"/>
    <row r="12104" customFormat="false" ht="15.75" hidden="false" customHeight="false" outlineLevel="0" collapsed="false"/>
    <row r="12105" customFormat="false" ht="15.75" hidden="false" customHeight="false" outlineLevel="0" collapsed="false"/>
    <row r="12106" customFormat="false" ht="15.75" hidden="false" customHeight="false" outlineLevel="0" collapsed="false"/>
    <row r="12107" customFormat="false" ht="15.75" hidden="false" customHeight="false" outlineLevel="0" collapsed="false"/>
    <row r="12108" customFormat="false" ht="15.75" hidden="false" customHeight="false" outlineLevel="0" collapsed="false"/>
    <row r="12109" customFormat="false" ht="15.75" hidden="false" customHeight="false" outlineLevel="0" collapsed="false"/>
    <row r="12110" customFormat="false" ht="15.75" hidden="false" customHeight="false" outlineLevel="0" collapsed="false"/>
    <row r="12111" customFormat="false" ht="15.75" hidden="false" customHeight="false" outlineLevel="0" collapsed="false"/>
    <row r="12112" customFormat="false" ht="15.75" hidden="false" customHeight="false" outlineLevel="0" collapsed="false"/>
    <row r="12113" customFormat="false" ht="15.75" hidden="false" customHeight="false" outlineLevel="0" collapsed="false"/>
    <row r="12114" customFormat="false" ht="15.75" hidden="false" customHeight="false" outlineLevel="0" collapsed="false"/>
    <row r="12115" customFormat="false" ht="15.75" hidden="false" customHeight="false" outlineLevel="0" collapsed="false"/>
    <row r="12116" customFormat="false" ht="15.75" hidden="false" customHeight="false" outlineLevel="0" collapsed="false"/>
    <row r="12117" customFormat="false" ht="15.75" hidden="false" customHeight="false" outlineLevel="0" collapsed="false"/>
    <row r="12118" customFormat="false" ht="15.75" hidden="false" customHeight="false" outlineLevel="0" collapsed="false"/>
    <row r="12119" customFormat="false" ht="15.75" hidden="false" customHeight="false" outlineLevel="0" collapsed="false"/>
    <row r="12120" customFormat="false" ht="15.75" hidden="false" customHeight="false" outlineLevel="0" collapsed="false"/>
    <row r="12121" customFormat="false" ht="15.75" hidden="false" customHeight="false" outlineLevel="0" collapsed="false"/>
    <row r="12122" customFormat="false" ht="15.75" hidden="false" customHeight="false" outlineLevel="0" collapsed="false"/>
    <row r="12123" customFormat="false" ht="15.75" hidden="false" customHeight="false" outlineLevel="0" collapsed="false"/>
    <row r="12124" customFormat="false" ht="15.75" hidden="false" customHeight="false" outlineLevel="0" collapsed="false"/>
    <row r="12125" customFormat="false" ht="15.75" hidden="false" customHeight="false" outlineLevel="0" collapsed="false"/>
    <row r="12126" customFormat="false" ht="15.75" hidden="false" customHeight="false" outlineLevel="0" collapsed="false"/>
    <row r="12127" customFormat="false" ht="15.75" hidden="false" customHeight="false" outlineLevel="0" collapsed="false"/>
    <row r="12128" customFormat="false" ht="15.75" hidden="false" customHeight="false" outlineLevel="0" collapsed="false"/>
    <row r="12129" customFormat="false" ht="15.75" hidden="false" customHeight="false" outlineLevel="0" collapsed="false"/>
    <row r="12130" customFormat="false" ht="15.75" hidden="false" customHeight="false" outlineLevel="0" collapsed="false"/>
    <row r="12131" customFormat="false" ht="15.75" hidden="false" customHeight="false" outlineLevel="0" collapsed="false"/>
    <row r="12132" customFormat="false" ht="15.75" hidden="false" customHeight="false" outlineLevel="0" collapsed="false"/>
    <row r="12133" customFormat="false" ht="15.75" hidden="false" customHeight="false" outlineLevel="0" collapsed="false"/>
    <row r="12134" customFormat="false" ht="15.75" hidden="false" customHeight="false" outlineLevel="0" collapsed="false"/>
    <row r="12135" customFormat="false" ht="15.75" hidden="false" customHeight="false" outlineLevel="0" collapsed="false"/>
    <row r="12136" customFormat="false" ht="15.75" hidden="false" customHeight="false" outlineLevel="0" collapsed="false"/>
    <row r="12137" customFormat="false" ht="15.75" hidden="false" customHeight="false" outlineLevel="0" collapsed="false"/>
    <row r="12138" customFormat="false" ht="15.75" hidden="false" customHeight="false" outlineLevel="0" collapsed="false"/>
    <row r="12139" customFormat="false" ht="15.75" hidden="false" customHeight="false" outlineLevel="0" collapsed="false"/>
    <row r="12140" customFormat="false" ht="15.75" hidden="false" customHeight="false" outlineLevel="0" collapsed="false"/>
    <row r="12141" customFormat="false" ht="15.75" hidden="false" customHeight="false" outlineLevel="0" collapsed="false"/>
    <row r="12142" customFormat="false" ht="15.75" hidden="false" customHeight="false" outlineLevel="0" collapsed="false"/>
    <row r="12143" customFormat="false" ht="15.75" hidden="false" customHeight="false" outlineLevel="0" collapsed="false"/>
    <row r="12144" customFormat="false" ht="15.75" hidden="false" customHeight="false" outlineLevel="0" collapsed="false"/>
    <row r="12145" customFormat="false" ht="15.75" hidden="false" customHeight="false" outlineLevel="0" collapsed="false"/>
    <row r="12146" customFormat="false" ht="15.75" hidden="false" customHeight="false" outlineLevel="0" collapsed="false"/>
    <row r="12147" customFormat="false" ht="15.75" hidden="false" customHeight="false" outlineLevel="0" collapsed="false"/>
    <row r="12148" customFormat="false" ht="15.75" hidden="false" customHeight="false" outlineLevel="0" collapsed="false"/>
    <row r="12149" customFormat="false" ht="15.75" hidden="false" customHeight="false" outlineLevel="0" collapsed="false"/>
    <row r="12150" customFormat="false" ht="15.75" hidden="false" customHeight="false" outlineLevel="0" collapsed="false"/>
    <row r="12151" customFormat="false" ht="15.75" hidden="false" customHeight="false" outlineLevel="0" collapsed="false"/>
    <row r="12152" customFormat="false" ht="15.75" hidden="false" customHeight="false" outlineLevel="0" collapsed="false"/>
    <row r="12153" customFormat="false" ht="15.75" hidden="false" customHeight="false" outlineLevel="0" collapsed="false"/>
    <row r="12154" customFormat="false" ht="15.75" hidden="false" customHeight="false" outlineLevel="0" collapsed="false"/>
    <row r="12155" customFormat="false" ht="15.75" hidden="false" customHeight="false" outlineLevel="0" collapsed="false"/>
    <row r="12156" customFormat="false" ht="15.75" hidden="false" customHeight="false" outlineLevel="0" collapsed="false"/>
    <row r="12157" customFormat="false" ht="15.75" hidden="false" customHeight="false" outlineLevel="0" collapsed="false"/>
    <row r="12158" customFormat="false" ht="15.75" hidden="false" customHeight="false" outlineLevel="0" collapsed="false"/>
    <row r="12159" customFormat="false" ht="15.75" hidden="false" customHeight="false" outlineLevel="0" collapsed="false"/>
    <row r="12160" customFormat="false" ht="15.75" hidden="false" customHeight="false" outlineLevel="0" collapsed="false"/>
    <row r="12161" customFormat="false" ht="15.75" hidden="false" customHeight="false" outlineLevel="0" collapsed="false"/>
    <row r="12162" customFormat="false" ht="15.75" hidden="false" customHeight="false" outlineLevel="0" collapsed="false"/>
    <row r="12163" customFormat="false" ht="15.75" hidden="false" customHeight="false" outlineLevel="0" collapsed="false"/>
    <row r="12164" customFormat="false" ht="15.75" hidden="false" customHeight="false" outlineLevel="0" collapsed="false"/>
    <row r="12165" customFormat="false" ht="15.75" hidden="false" customHeight="false" outlineLevel="0" collapsed="false"/>
    <row r="12166" customFormat="false" ht="15.75" hidden="false" customHeight="false" outlineLevel="0" collapsed="false"/>
    <row r="12167" customFormat="false" ht="15.75" hidden="false" customHeight="false" outlineLevel="0" collapsed="false"/>
    <row r="12168" customFormat="false" ht="15.75" hidden="false" customHeight="false" outlineLevel="0" collapsed="false"/>
    <row r="12169" customFormat="false" ht="15.75" hidden="false" customHeight="false" outlineLevel="0" collapsed="false"/>
    <row r="12170" customFormat="false" ht="15.75" hidden="false" customHeight="false" outlineLevel="0" collapsed="false"/>
    <row r="12171" customFormat="false" ht="15.75" hidden="false" customHeight="false" outlineLevel="0" collapsed="false"/>
    <row r="12172" customFormat="false" ht="15.75" hidden="false" customHeight="false" outlineLevel="0" collapsed="false"/>
    <row r="12173" customFormat="false" ht="15.75" hidden="false" customHeight="false" outlineLevel="0" collapsed="false"/>
    <row r="12174" customFormat="false" ht="15.75" hidden="false" customHeight="false" outlineLevel="0" collapsed="false"/>
    <row r="12175" customFormat="false" ht="15.75" hidden="false" customHeight="false" outlineLevel="0" collapsed="false"/>
    <row r="12176" customFormat="false" ht="15.75" hidden="false" customHeight="false" outlineLevel="0" collapsed="false"/>
    <row r="12177" customFormat="false" ht="15.75" hidden="false" customHeight="false" outlineLevel="0" collapsed="false"/>
    <row r="12178" customFormat="false" ht="15.75" hidden="false" customHeight="false" outlineLevel="0" collapsed="false"/>
    <row r="12179" customFormat="false" ht="15.75" hidden="false" customHeight="false" outlineLevel="0" collapsed="false"/>
    <row r="12180" customFormat="false" ht="15.75" hidden="false" customHeight="false" outlineLevel="0" collapsed="false"/>
    <row r="12181" customFormat="false" ht="15.75" hidden="false" customHeight="false" outlineLevel="0" collapsed="false"/>
    <row r="12182" customFormat="false" ht="15.75" hidden="false" customHeight="false" outlineLevel="0" collapsed="false"/>
    <row r="12183" customFormat="false" ht="15.75" hidden="false" customHeight="false" outlineLevel="0" collapsed="false"/>
    <row r="12184" customFormat="false" ht="15.75" hidden="false" customHeight="false" outlineLevel="0" collapsed="false"/>
    <row r="12185" customFormat="false" ht="15.75" hidden="false" customHeight="false" outlineLevel="0" collapsed="false"/>
    <row r="12186" customFormat="false" ht="15.75" hidden="false" customHeight="false" outlineLevel="0" collapsed="false"/>
    <row r="12187" customFormat="false" ht="15.75" hidden="false" customHeight="false" outlineLevel="0" collapsed="false"/>
    <row r="12188" customFormat="false" ht="15.75" hidden="false" customHeight="false" outlineLevel="0" collapsed="false"/>
    <row r="12189" customFormat="false" ht="15.75" hidden="false" customHeight="false" outlineLevel="0" collapsed="false"/>
    <row r="12190" customFormat="false" ht="15.75" hidden="false" customHeight="false" outlineLevel="0" collapsed="false"/>
    <row r="12191" customFormat="false" ht="15.75" hidden="false" customHeight="false" outlineLevel="0" collapsed="false"/>
    <row r="12192" customFormat="false" ht="15.75" hidden="false" customHeight="false" outlineLevel="0" collapsed="false"/>
    <row r="12193" customFormat="false" ht="15.75" hidden="false" customHeight="false" outlineLevel="0" collapsed="false"/>
    <row r="12194" customFormat="false" ht="15.75" hidden="false" customHeight="false" outlineLevel="0" collapsed="false"/>
    <row r="12195" customFormat="false" ht="15.75" hidden="false" customHeight="false" outlineLevel="0" collapsed="false"/>
    <row r="12196" customFormat="false" ht="15.75" hidden="false" customHeight="false" outlineLevel="0" collapsed="false"/>
    <row r="12197" customFormat="false" ht="15.75" hidden="false" customHeight="false" outlineLevel="0" collapsed="false"/>
    <row r="12198" customFormat="false" ht="15.75" hidden="false" customHeight="false" outlineLevel="0" collapsed="false"/>
    <row r="12199" customFormat="false" ht="15.75" hidden="false" customHeight="false" outlineLevel="0" collapsed="false"/>
    <row r="12200" customFormat="false" ht="15.75" hidden="false" customHeight="false" outlineLevel="0" collapsed="false"/>
    <row r="12201" customFormat="false" ht="15.75" hidden="false" customHeight="false" outlineLevel="0" collapsed="false"/>
    <row r="12202" customFormat="false" ht="15.75" hidden="false" customHeight="false" outlineLevel="0" collapsed="false"/>
    <row r="12203" customFormat="false" ht="15.75" hidden="false" customHeight="false" outlineLevel="0" collapsed="false"/>
    <row r="12204" customFormat="false" ht="15.75" hidden="false" customHeight="false" outlineLevel="0" collapsed="false"/>
    <row r="12205" customFormat="false" ht="15.75" hidden="false" customHeight="false" outlineLevel="0" collapsed="false"/>
    <row r="12206" customFormat="false" ht="15.75" hidden="false" customHeight="false" outlineLevel="0" collapsed="false"/>
    <row r="12207" customFormat="false" ht="15.75" hidden="false" customHeight="false" outlineLevel="0" collapsed="false"/>
    <row r="12208" customFormat="false" ht="15.75" hidden="false" customHeight="false" outlineLevel="0" collapsed="false"/>
    <row r="12209" customFormat="false" ht="15.75" hidden="false" customHeight="false" outlineLevel="0" collapsed="false"/>
    <row r="12210" customFormat="false" ht="15.75" hidden="false" customHeight="false" outlineLevel="0" collapsed="false"/>
    <row r="12211" customFormat="false" ht="15.75" hidden="false" customHeight="false" outlineLevel="0" collapsed="false"/>
    <row r="12212" customFormat="false" ht="15.75" hidden="false" customHeight="false" outlineLevel="0" collapsed="false"/>
    <row r="12213" customFormat="false" ht="15.75" hidden="false" customHeight="false" outlineLevel="0" collapsed="false"/>
    <row r="12214" customFormat="false" ht="15.75" hidden="false" customHeight="false" outlineLevel="0" collapsed="false"/>
    <row r="12215" customFormat="false" ht="15.75" hidden="false" customHeight="false" outlineLevel="0" collapsed="false"/>
    <row r="12216" customFormat="false" ht="15.75" hidden="false" customHeight="false" outlineLevel="0" collapsed="false"/>
    <row r="12217" customFormat="false" ht="15.75" hidden="false" customHeight="false" outlineLevel="0" collapsed="false"/>
    <row r="12218" customFormat="false" ht="15.75" hidden="false" customHeight="false" outlineLevel="0" collapsed="false"/>
    <row r="12219" customFormat="false" ht="15.75" hidden="false" customHeight="false" outlineLevel="0" collapsed="false"/>
    <row r="12220" customFormat="false" ht="15.75" hidden="false" customHeight="false" outlineLevel="0" collapsed="false"/>
    <row r="12221" customFormat="false" ht="15.75" hidden="false" customHeight="false" outlineLevel="0" collapsed="false"/>
    <row r="12222" customFormat="false" ht="15.75" hidden="false" customHeight="false" outlineLevel="0" collapsed="false"/>
    <row r="12223" customFormat="false" ht="15.75" hidden="false" customHeight="false" outlineLevel="0" collapsed="false"/>
    <row r="12224" customFormat="false" ht="15.75" hidden="false" customHeight="false" outlineLevel="0" collapsed="false"/>
    <row r="12225" customFormat="false" ht="15.75" hidden="false" customHeight="false" outlineLevel="0" collapsed="false"/>
    <row r="12226" customFormat="false" ht="15.75" hidden="false" customHeight="false" outlineLevel="0" collapsed="false"/>
    <row r="12227" customFormat="false" ht="15.75" hidden="false" customHeight="false" outlineLevel="0" collapsed="false"/>
    <row r="12228" customFormat="false" ht="15.75" hidden="false" customHeight="false" outlineLevel="0" collapsed="false"/>
    <row r="12229" customFormat="false" ht="15.75" hidden="false" customHeight="false" outlineLevel="0" collapsed="false"/>
    <row r="12230" customFormat="false" ht="15.75" hidden="false" customHeight="false" outlineLevel="0" collapsed="false"/>
    <row r="12231" customFormat="false" ht="15.75" hidden="false" customHeight="false" outlineLevel="0" collapsed="false"/>
    <row r="12232" customFormat="false" ht="15.75" hidden="false" customHeight="false" outlineLevel="0" collapsed="false"/>
    <row r="12233" customFormat="false" ht="15.75" hidden="false" customHeight="false" outlineLevel="0" collapsed="false"/>
    <row r="12234" customFormat="false" ht="15.75" hidden="false" customHeight="false" outlineLevel="0" collapsed="false"/>
    <row r="12235" customFormat="false" ht="15.75" hidden="false" customHeight="false" outlineLevel="0" collapsed="false"/>
    <row r="12236" customFormat="false" ht="15.75" hidden="false" customHeight="false" outlineLevel="0" collapsed="false"/>
    <row r="12237" customFormat="false" ht="15.75" hidden="false" customHeight="false" outlineLevel="0" collapsed="false"/>
    <row r="12238" customFormat="false" ht="15.75" hidden="false" customHeight="false" outlineLevel="0" collapsed="false"/>
    <row r="12239" customFormat="false" ht="15.75" hidden="false" customHeight="false" outlineLevel="0" collapsed="false"/>
    <row r="12240" customFormat="false" ht="15.75" hidden="false" customHeight="false" outlineLevel="0" collapsed="false"/>
    <row r="12241" customFormat="false" ht="15.75" hidden="false" customHeight="false" outlineLevel="0" collapsed="false"/>
    <row r="12242" customFormat="false" ht="15.75" hidden="false" customHeight="false" outlineLevel="0" collapsed="false"/>
    <row r="12243" customFormat="false" ht="15.75" hidden="false" customHeight="false" outlineLevel="0" collapsed="false"/>
    <row r="12244" customFormat="false" ht="15.75" hidden="false" customHeight="false" outlineLevel="0" collapsed="false"/>
    <row r="12245" customFormat="false" ht="15.75" hidden="false" customHeight="false" outlineLevel="0" collapsed="false"/>
    <row r="12246" customFormat="false" ht="15.75" hidden="false" customHeight="false" outlineLevel="0" collapsed="false"/>
    <row r="12247" customFormat="false" ht="15.75" hidden="false" customHeight="false" outlineLevel="0" collapsed="false"/>
    <row r="12248" customFormat="false" ht="15.75" hidden="false" customHeight="false" outlineLevel="0" collapsed="false"/>
    <row r="12249" customFormat="false" ht="15.75" hidden="false" customHeight="false" outlineLevel="0" collapsed="false"/>
    <row r="12250" customFormat="false" ht="15.75" hidden="false" customHeight="false" outlineLevel="0" collapsed="false"/>
    <row r="12251" customFormat="false" ht="15.75" hidden="false" customHeight="false" outlineLevel="0" collapsed="false"/>
    <row r="12252" customFormat="false" ht="15.75" hidden="false" customHeight="false" outlineLevel="0" collapsed="false"/>
    <row r="12253" customFormat="false" ht="15.75" hidden="false" customHeight="false" outlineLevel="0" collapsed="false"/>
    <row r="12254" customFormat="false" ht="15.75" hidden="false" customHeight="false" outlineLevel="0" collapsed="false"/>
    <row r="12255" customFormat="false" ht="15.75" hidden="false" customHeight="false" outlineLevel="0" collapsed="false"/>
    <row r="12256" customFormat="false" ht="15.75" hidden="false" customHeight="false" outlineLevel="0" collapsed="false"/>
    <row r="12257" customFormat="false" ht="15.75" hidden="false" customHeight="false" outlineLevel="0" collapsed="false"/>
    <row r="12258" customFormat="false" ht="15.75" hidden="false" customHeight="false" outlineLevel="0" collapsed="false"/>
    <row r="12259" customFormat="false" ht="15.75" hidden="false" customHeight="false" outlineLevel="0" collapsed="false"/>
    <row r="12260" customFormat="false" ht="15.75" hidden="false" customHeight="false" outlineLevel="0" collapsed="false"/>
    <row r="12261" customFormat="false" ht="15.75" hidden="false" customHeight="false" outlineLevel="0" collapsed="false"/>
    <row r="12262" customFormat="false" ht="15.75" hidden="false" customHeight="false" outlineLevel="0" collapsed="false"/>
    <row r="12263" customFormat="false" ht="15.75" hidden="false" customHeight="false" outlineLevel="0" collapsed="false"/>
    <row r="12264" customFormat="false" ht="15.75" hidden="false" customHeight="false" outlineLevel="0" collapsed="false"/>
    <row r="12265" customFormat="false" ht="15.75" hidden="false" customHeight="false" outlineLevel="0" collapsed="false"/>
    <row r="12266" customFormat="false" ht="15.75" hidden="false" customHeight="false" outlineLevel="0" collapsed="false"/>
    <row r="12267" customFormat="false" ht="15.75" hidden="false" customHeight="false" outlineLevel="0" collapsed="false"/>
    <row r="12268" customFormat="false" ht="15.75" hidden="false" customHeight="false" outlineLevel="0" collapsed="false"/>
    <row r="12269" customFormat="false" ht="15.75" hidden="false" customHeight="false" outlineLevel="0" collapsed="false"/>
    <row r="12270" customFormat="false" ht="15.75" hidden="false" customHeight="false" outlineLevel="0" collapsed="false"/>
    <row r="12271" customFormat="false" ht="15.75" hidden="false" customHeight="false" outlineLevel="0" collapsed="false"/>
    <row r="12272" customFormat="false" ht="15.75" hidden="false" customHeight="false" outlineLevel="0" collapsed="false"/>
    <row r="12273" customFormat="false" ht="15.75" hidden="false" customHeight="false" outlineLevel="0" collapsed="false"/>
    <row r="12274" customFormat="false" ht="15.75" hidden="false" customHeight="false" outlineLevel="0" collapsed="false"/>
    <row r="12275" customFormat="false" ht="15.75" hidden="false" customHeight="false" outlineLevel="0" collapsed="false"/>
    <row r="12276" customFormat="false" ht="15.75" hidden="false" customHeight="false" outlineLevel="0" collapsed="false"/>
    <row r="12277" customFormat="false" ht="15.75" hidden="false" customHeight="false" outlineLevel="0" collapsed="false"/>
    <row r="12278" customFormat="false" ht="15.75" hidden="false" customHeight="false" outlineLevel="0" collapsed="false"/>
    <row r="12279" customFormat="false" ht="15.75" hidden="false" customHeight="false" outlineLevel="0" collapsed="false"/>
    <row r="12280" customFormat="false" ht="15.75" hidden="false" customHeight="false" outlineLevel="0" collapsed="false"/>
    <row r="12281" customFormat="false" ht="15.75" hidden="false" customHeight="false" outlineLevel="0" collapsed="false"/>
    <row r="12282" customFormat="false" ht="15.75" hidden="false" customHeight="false" outlineLevel="0" collapsed="false"/>
    <row r="12283" customFormat="false" ht="15.75" hidden="false" customHeight="false" outlineLevel="0" collapsed="false"/>
    <row r="12284" customFormat="false" ht="15.75" hidden="false" customHeight="false" outlineLevel="0" collapsed="false"/>
    <row r="12285" customFormat="false" ht="15.75" hidden="false" customHeight="false" outlineLevel="0" collapsed="false"/>
    <row r="12286" customFormat="false" ht="15.75" hidden="false" customHeight="false" outlineLevel="0" collapsed="false"/>
    <row r="12287" customFormat="false" ht="15.75" hidden="false" customHeight="false" outlineLevel="0" collapsed="false"/>
    <row r="12288" customFormat="false" ht="15.75" hidden="false" customHeight="false" outlineLevel="0" collapsed="false"/>
    <row r="12289" customFormat="false" ht="15.75" hidden="false" customHeight="false" outlineLevel="0" collapsed="false"/>
    <row r="12290" customFormat="false" ht="15.75" hidden="false" customHeight="false" outlineLevel="0" collapsed="false"/>
    <row r="12291" customFormat="false" ht="15.75" hidden="false" customHeight="false" outlineLevel="0" collapsed="false"/>
    <row r="12292" customFormat="false" ht="15.75" hidden="false" customHeight="false" outlineLevel="0" collapsed="false"/>
    <row r="12293" customFormat="false" ht="15.75" hidden="false" customHeight="false" outlineLevel="0" collapsed="false"/>
    <row r="12294" customFormat="false" ht="15.75" hidden="false" customHeight="false" outlineLevel="0" collapsed="false"/>
    <row r="12295" customFormat="false" ht="15.75" hidden="false" customHeight="false" outlineLevel="0" collapsed="false"/>
    <row r="12296" customFormat="false" ht="15.75" hidden="false" customHeight="false" outlineLevel="0" collapsed="false"/>
    <row r="12297" customFormat="false" ht="15.75" hidden="false" customHeight="false" outlineLevel="0" collapsed="false"/>
    <row r="12298" customFormat="false" ht="15.75" hidden="false" customHeight="false" outlineLevel="0" collapsed="false"/>
    <row r="12299" customFormat="false" ht="15.75" hidden="false" customHeight="false" outlineLevel="0" collapsed="false"/>
    <row r="12300" customFormat="false" ht="15.75" hidden="false" customHeight="false" outlineLevel="0" collapsed="false"/>
    <row r="12301" customFormat="false" ht="15.75" hidden="false" customHeight="false" outlineLevel="0" collapsed="false"/>
    <row r="12302" customFormat="false" ht="15.75" hidden="false" customHeight="false" outlineLevel="0" collapsed="false"/>
    <row r="12303" customFormat="false" ht="15.75" hidden="false" customHeight="false" outlineLevel="0" collapsed="false"/>
    <row r="12304" customFormat="false" ht="15.75" hidden="false" customHeight="false" outlineLevel="0" collapsed="false"/>
    <row r="12305" customFormat="false" ht="15.75" hidden="false" customHeight="false" outlineLevel="0" collapsed="false"/>
    <row r="12306" customFormat="false" ht="15.75" hidden="false" customHeight="false" outlineLevel="0" collapsed="false"/>
    <row r="12307" customFormat="false" ht="15.75" hidden="false" customHeight="false" outlineLevel="0" collapsed="false"/>
    <row r="12308" customFormat="false" ht="15.75" hidden="false" customHeight="false" outlineLevel="0" collapsed="false"/>
    <row r="12309" customFormat="false" ht="15.75" hidden="false" customHeight="false" outlineLevel="0" collapsed="false"/>
    <row r="12310" customFormat="false" ht="15.75" hidden="false" customHeight="false" outlineLevel="0" collapsed="false"/>
    <row r="12311" customFormat="false" ht="15.75" hidden="false" customHeight="false" outlineLevel="0" collapsed="false"/>
    <row r="12312" customFormat="false" ht="15.75" hidden="false" customHeight="false" outlineLevel="0" collapsed="false"/>
    <row r="12313" customFormat="false" ht="15.75" hidden="false" customHeight="false" outlineLevel="0" collapsed="false"/>
    <row r="12314" customFormat="false" ht="15.75" hidden="false" customHeight="false" outlineLevel="0" collapsed="false"/>
    <row r="12315" customFormat="false" ht="15.75" hidden="false" customHeight="false" outlineLevel="0" collapsed="false"/>
    <row r="12316" customFormat="false" ht="15.75" hidden="false" customHeight="false" outlineLevel="0" collapsed="false"/>
    <row r="12317" customFormat="false" ht="15.75" hidden="false" customHeight="false" outlineLevel="0" collapsed="false"/>
    <row r="12318" customFormat="false" ht="15.75" hidden="false" customHeight="false" outlineLevel="0" collapsed="false"/>
    <row r="12319" customFormat="false" ht="15.75" hidden="false" customHeight="false" outlineLevel="0" collapsed="false"/>
    <row r="12320" customFormat="false" ht="15.75" hidden="false" customHeight="false" outlineLevel="0" collapsed="false"/>
    <row r="12321" customFormat="false" ht="15.75" hidden="false" customHeight="false" outlineLevel="0" collapsed="false"/>
    <row r="12322" customFormat="false" ht="15.75" hidden="false" customHeight="false" outlineLevel="0" collapsed="false"/>
    <row r="12323" customFormat="false" ht="15.75" hidden="false" customHeight="false" outlineLevel="0" collapsed="false"/>
    <row r="12324" customFormat="false" ht="15.75" hidden="false" customHeight="false" outlineLevel="0" collapsed="false"/>
    <row r="12325" customFormat="false" ht="15.75" hidden="false" customHeight="false" outlineLevel="0" collapsed="false"/>
    <row r="12326" customFormat="false" ht="15.75" hidden="false" customHeight="false" outlineLevel="0" collapsed="false"/>
    <row r="12327" customFormat="false" ht="15.75" hidden="false" customHeight="false" outlineLevel="0" collapsed="false"/>
    <row r="12328" customFormat="false" ht="15.75" hidden="false" customHeight="false" outlineLevel="0" collapsed="false"/>
    <row r="12329" customFormat="false" ht="15.75" hidden="false" customHeight="false" outlineLevel="0" collapsed="false"/>
    <row r="12330" customFormat="false" ht="15.75" hidden="false" customHeight="false" outlineLevel="0" collapsed="false"/>
    <row r="12331" customFormat="false" ht="15.75" hidden="false" customHeight="false" outlineLevel="0" collapsed="false"/>
    <row r="12332" customFormat="false" ht="15.75" hidden="false" customHeight="false" outlineLevel="0" collapsed="false"/>
    <row r="12333" customFormat="false" ht="15.75" hidden="false" customHeight="false" outlineLevel="0" collapsed="false"/>
    <row r="12334" customFormat="false" ht="15.75" hidden="false" customHeight="false" outlineLevel="0" collapsed="false"/>
    <row r="12335" customFormat="false" ht="15.75" hidden="false" customHeight="false" outlineLevel="0" collapsed="false"/>
    <row r="12336" customFormat="false" ht="15.75" hidden="false" customHeight="false" outlineLevel="0" collapsed="false"/>
    <row r="12337" customFormat="false" ht="15.75" hidden="false" customHeight="false" outlineLevel="0" collapsed="false"/>
    <row r="12338" customFormat="false" ht="15.75" hidden="false" customHeight="false" outlineLevel="0" collapsed="false"/>
    <row r="12339" customFormat="false" ht="15.75" hidden="false" customHeight="false" outlineLevel="0" collapsed="false"/>
    <row r="12340" customFormat="false" ht="15.75" hidden="false" customHeight="false" outlineLevel="0" collapsed="false"/>
    <row r="12341" customFormat="false" ht="15.75" hidden="false" customHeight="false" outlineLevel="0" collapsed="false"/>
    <row r="12342" customFormat="false" ht="15.75" hidden="false" customHeight="false" outlineLevel="0" collapsed="false"/>
    <row r="12343" customFormat="false" ht="15.75" hidden="false" customHeight="false" outlineLevel="0" collapsed="false"/>
    <row r="12344" customFormat="false" ht="15.75" hidden="false" customHeight="false" outlineLevel="0" collapsed="false"/>
    <row r="12345" customFormat="false" ht="15.75" hidden="false" customHeight="false" outlineLevel="0" collapsed="false"/>
    <row r="12346" customFormat="false" ht="15.75" hidden="false" customHeight="false" outlineLevel="0" collapsed="false"/>
    <row r="12347" customFormat="false" ht="15.75" hidden="false" customHeight="false" outlineLevel="0" collapsed="false"/>
    <row r="12348" customFormat="false" ht="15.75" hidden="false" customHeight="false" outlineLevel="0" collapsed="false"/>
    <row r="12349" customFormat="false" ht="15.75" hidden="false" customHeight="false" outlineLevel="0" collapsed="false"/>
    <row r="12350" customFormat="false" ht="15.75" hidden="false" customHeight="false" outlineLevel="0" collapsed="false"/>
    <row r="12351" customFormat="false" ht="15.75" hidden="false" customHeight="false" outlineLevel="0" collapsed="false"/>
    <row r="12352" customFormat="false" ht="15.75" hidden="false" customHeight="false" outlineLevel="0" collapsed="false"/>
    <row r="12353" customFormat="false" ht="15.75" hidden="false" customHeight="false" outlineLevel="0" collapsed="false"/>
    <row r="12354" customFormat="false" ht="15.75" hidden="false" customHeight="false" outlineLevel="0" collapsed="false"/>
    <row r="12355" customFormat="false" ht="15.75" hidden="false" customHeight="false" outlineLevel="0" collapsed="false"/>
    <row r="12356" customFormat="false" ht="15.75" hidden="false" customHeight="false" outlineLevel="0" collapsed="false"/>
    <row r="12357" customFormat="false" ht="15.75" hidden="false" customHeight="false" outlineLevel="0" collapsed="false"/>
    <row r="12358" customFormat="false" ht="15.75" hidden="false" customHeight="false" outlineLevel="0" collapsed="false"/>
    <row r="12359" customFormat="false" ht="15.75" hidden="false" customHeight="false" outlineLevel="0" collapsed="false"/>
    <row r="12360" customFormat="false" ht="15.75" hidden="false" customHeight="false" outlineLevel="0" collapsed="false"/>
    <row r="12361" customFormat="false" ht="15.75" hidden="false" customHeight="false" outlineLevel="0" collapsed="false"/>
    <row r="12362" customFormat="false" ht="15.75" hidden="false" customHeight="false" outlineLevel="0" collapsed="false"/>
    <row r="12363" customFormat="false" ht="15.75" hidden="false" customHeight="false" outlineLevel="0" collapsed="false"/>
    <row r="12364" customFormat="false" ht="15.75" hidden="false" customHeight="false" outlineLevel="0" collapsed="false"/>
    <row r="12365" customFormat="false" ht="15.75" hidden="false" customHeight="false" outlineLevel="0" collapsed="false"/>
    <row r="12366" customFormat="false" ht="15.75" hidden="false" customHeight="false" outlineLevel="0" collapsed="false"/>
    <row r="12367" customFormat="false" ht="15.75" hidden="false" customHeight="false" outlineLevel="0" collapsed="false"/>
    <row r="12368" customFormat="false" ht="15.75" hidden="false" customHeight="false" outlineLevel="0" collapsed="false"/>
    <row r="12369" customFormat="false" ht="15.75" hidden="false" customHeight="false" outlineLevel="0" collapsed="false"/>
    <row r="12370" customFormat="false" ht="15.75" hidden="false" customHeight="false" outlineLevel="0" collapsed="false"/>
    <row r="12371" customFormat="false" ht="15.75" hidden="false" customHeight="false" outlineLevel="0" collapsed="false"/>
    <row r="12372" customFormat="false" ht="15.75" hidden="false" customHeight="false" outlineLevel="0" collapsed="false"/>
    <row r="12373" customFormat="false" ht="15.75" hidden="false" customHeight="false" outlineLevel="0" collapsed="false"/>
    <row r="12374" customFormat="false" ht="15.75" hidden="false" customHeight="false" outlineLevel="0" collapsed="false"/>
    <row r="12375" customFormat="false" ht="15.75" hidden="false" customHeight="false" outlineLevel="0" collapsed="false"/>
    <row r="12376" customFormat="false" ht="15.75" hidden="false" customHeight="false" outlineLevel="0" collapsed="false"/>
    <row r="12377" customFormat="false" ht="15.75" hidden="false" customHeight="false" outlineLevel="0" collapsed="false"/>
    <row r="12378" customFormat="false" ht="15.75" hidden="false" customHeight="false" outlineLevel="0" collapsed="false"/>
    <row r="12379" customFormat="false" ht="15.75" hidden="false" customHeight="false" outlineLevel="0" collapsed="false"/>
    <row r="12380" customFormat="false" ht="15.75" hidden="false" customHeight="false" outlineLevel="0" collapsed="false"/>
    <row r="12381" customFormat="false" ht="15.75" hidden="false" customHeight="false" outlineLevel="0" collapsed="false"/>
    <row r="12382" customFormat="false" ht="15.75" hidden="false" customHeight="false" outlineLevel="0" collapsed="false"/>
    <row r="12383" customFormat="false" ht="15.75" hidden="false" customHeight="false" outlineLevel="0" collapsed="false"/>
    <row r="12384" customFormat="false" ht="15.75" hidden="false" customHeight="false" outlineLevel="0" collapsed="false"/>
    <row r="12385" customFormat="false" ht="15.75" hidden="false" customHeight="false" outlineLevel="0" collapsed="false"/>
    <row r="12386" customFormat="false" ht="15.75" hidden="false" customHeight="false" outlineLevel="0" collapsed="false"/>
    <row r="12387" customFormat="false" ht="15.75" hidden="false" customHeight="false" outlineLevel="0" collapsed="false"/>
    <row r="12388" customFormat="false" ht="15.75" hidden="false" customHeight="false" outlineLevel="0" collapsed="false"/>
    <row r="12389" customFormat="false" ht="15.75" hidden="false" customHeight="false" outlineLevel="0" collapsed="false"/>
    <row r="12390" customFormat="false" ht="15.75" hidden="false" customHeight="false" outlineLevel="0" collapsed="false"/>
    <row r="12391" customFormat="false" ht="15.75" hidden="false" customHeight="false" outlineLevel="0" collapsed="false"/>
    <row r="12392" customFormat="false" ht="15.75" hidden="false" customHeight="false" outlineLevel="0" collapsed="false"/>
    <row r="12393" customFormat="false" ht="15.75" hidden="false" customHeight="false" outlineLevel="0" collapsed="false"/>
    <row r="12394" customFormat="false" ht="15.75" hidden="false" customHeight="false" outlineLevel="0" collapsed="false"/>
    <row r="12395" customFormat="false" ht="15.75" hidden="false" customHeight="false" outlineLevel="0" collapsed="false"/>
    <row r="12396" customFormat="false" ht="15.75" hidden="false" customHeight="false" outlineLevel="0" collapsed="false"/>
    <row r="12397" customFormat="false" ht="15.75" hidden="false" customHeight="false" outlineLevel="0" collapsed="false"/>
    <row r="12398" customFormat="false" ht="15.75" hidden="false" customHeight="false" outlineLevel="0" collapsed="false"/>
    <row r="12399" customFormat="false" ht="15.75" hidden="false" customHeight="false" outlineLevel="0" collapsed="false"/>
    <row r="12400" customFormat="false" ht="15.75" hidden="false" customHeight="false" outlineLevel="0" collapsed="false"/>
    <row r="12401" customFormat="false" ht="15.75" hidden="false" customHeight="false" outlineLevel="0" collapsed="false"/>
    <row r="12402" customFormat="false" ht="15.75" hidden="false" customHeight="false" outlineLevel="0" collapsed="false"/>
    <row r="12403" customFormat="false" ht="15.75" hidden="false" customHeight="false" outlineLevel="0" collapsed="false"/>
    <row r="12404" customFormat="false" ht="15.75" hidden="false" customHeight="false" outlineLevel="0" collapsed="false"/>
    <row r="12405" customFormat="false" ht="15.75" hidden="false" customHeight="false" outlineLevel="0" collapsed="false"/>
    <row r="12406" customFormat="false" ht="15.75" hidden="false" customHeight="false" outlineLevel="0" collapsed="false"/>
    <row r="12407" customFormat="false" ht="15.75" hidden="false" customHeight="false" outlineLevel="0" collapsed="false"/>
    <row r="12408" customFormat="false" ht="15.75" hidden="false" customHeight="false" outlineLevel="0" collapsed="false"/>
    <row r="12409" customFormat="false" ht="15.75" hidden="false" customHeight="false" outlineLevel="0" collapsed="false"/>
    <row r="12410" customFormat="false" ht="15.75" hidden="false" customHeight="false" outlineLevel="0" collapsed="false"/>
    <row r="12411" customFormat="false" ht="15.75" hidden="false" customHeight="false" outlineLevel="0" collapsed="false"/>
    <row r="12412" customFormat="false" ht="15.75" hidden="false" customHeight="false" outlineLevel="0" collapsed="false"/>
    <row r="12413" customFormat="false" ht="15.75" hidden="false" customHeight="false" outlineLevel="0" collapsed="false"/>
    <row r="12414" customFormat="false" ht="15.75" hidden="false" customHeight="false" outlineLevel="0" collapsed="false"/>
    <row r="12415" customFormat="false" ht="15.75" hidden="false" customHeight="false" outlineLevel="0" collapsed="false"/>
    <row r="12416" customFormat="false" ht="15.75" hidden="false" customHeight="false" outlineLevel="0" collapsed="false"/>
    <row r="12417" customFormat="false" ht="15.75" hidden="false" customHeight="false" outlineLevel="0" collapsed="false"/>
    <row r="12418" customFormat="false" ht="15.75" hidden="false" customHeight="false" outlineLevel="0" collapsed="false"/>
    <row r="12419" customFormat="false" ht="15.75" hidden="false" customHeight="false" outlineLevel="0" collapsed="false"/>
    <row r="12420" customFormat="false" ht="15.75" hidden="false" customHeight="false" outlineLevel="0" collapsed="false"/>
    <row r="12421" customFormat="false" ht="15.75" hidden="false" customHeight="false" outlineLevel="0" collapsed="false"/>
    <row r="12422" customFormat="false" ht="15.75" hidden="false" customHeight="false" outlineLevel="0" collapsed="false"/>
    <row r="12423" customFormat="false" ht="15.75" hidden="false" customHeight="false" outlineLevel="0" collapsed="false"/>
    <row r="12424" customFormat="false" ht="15.75" hidden="false" customHeight="false" outlineLevel="0" collapsed="false"/>
    <row r="12425" customFormat="false" ht="15.75" hidden="false" customHeight="false" outlineLevel="0" collapsed="false"/>
    <row r="12426" customFormat="false" ht="15.75" hidden="false" customHeight="false" outlineLevel="0" collapsed="false"/>
    <row r="12427" customFormat="false" ht="15.75" hidden="false" customHeight="false" outlineLevel="0" collapsed="false"/>
    <row r="12428" customFormat="false" ht="15.75" hidden="false" customHeight="false" outlineLevel="0" collapsed="false"/>
    <row r="12429" customFormat="false" ht="15.75" hidden="false" customHeight="false" outlineLevel="0" collapsed="false"/>
    <row r="12430" customFormat="false" ht="15.75" hidden="false" customHeight="false" outlineLevel="0" collapsed="false"/>
    <row r="12431" customFormat="false" ht="15.75" hidden="false" customHeight="false" outlineLevel="0" collapsed="false"/>
    <row r="12432" customFormat="false" ht="15.75" hidden="false" customHeight="false" outlineLevel="0" collapsed="false"/>
    <row r="12433" customFormat="false" ht="15.75" hidden="false" customHeight="false" outlineLevel="0" collapsed="false"/>
    <row r="12434" customFormat="false" ht="15.75" hidden="false" customHeight="false" outlineLevel="0" collapsed="false"/>
    <row r="12435" customFormat="false" ht="15.75" hidden="false" customHeight="false" outlineLevel="0" collapsed="false"/>
    <row r="12436" customFormat="false" ht="15.75" hidden="false" customHeight="false" outlineLevel="0" collapsed="false"/>
    <row r="12437" customFormat="false" ht="15.75" hidden="false" customHeight="false" outlineLevel="0" collapsed="false"/>
    <row r="12438" customFormat="false" ht="15.75" hidden="false" customHeight="false" outlineLevel="0" collapsed="false"/>
    <row r="12439" customFormat="false" ht="15.75" hidden="false" customHeight="false" outlineLevel="0" collapsed="false"/>
    <row r="12440" customFormat="false" ht="15.75" hidden="false" customHeight="false" outlineLevel="0" collapsed="false"/>
    <row r="12441" customFormat="false" ht="15.75" hidden="false" customHeight="false" outlineLevel="0" collapsed="false"/>
    <row r="12442" customFormat="false" ht="15.75" hidden="false" customHeight="false" outlineLevel="0" collapsed="false"/>
    <row r="12443" customFormat="false" ht="15.75" hidden="false" customHeight="false" outlineLevel="0" collapsed="false"/>
    <row r="12444" customFormat="false" ht="15.75" hidden="false" customHeight="false" outlineLevel="0" collapsed="false"/>
    <row r="12445" customFormat="false" ht="15.75" hidden="false" customHeight="false" outlineLevel="0" collapsed="false"/>
    <row r="12446" customFormat="false" ht="15.75" hidden="false" customHeight="false" outlineLevel="0" collapsed="false"/>
    <row r="12447" customFormat="false" ht="15.75" hidden="false" customHeight="false" outlineLevel="0" collapsed="false"/>
    <row r="12448" customFormat="false" ht="15.75" hidden="false" customHeight="false" outlineLevel="0" collapsed="false"/>
    <row r="12449" customFormat="false" ht="15.75" hidden="false" customHeight="false" outlineLevel="0" collapsed="false"/>
    <row r="12450" customFormat="false" ht="15.75" hidden="false" customHeight="false" outlineLevel="0" collapsed="false"/>
    <row r="12451" customFormat="false" ht="15.75" hidden="false" customHeight="false" outlineLevel="0" collapsed="false"/>
    <row r="12452" customFormat="false" ht="15.75" hidden="false" customHeight="false" outlineLevel="0" collapsed="false"/>
    <row r="12453" customFormat="false" ht="15.75" hidden="false" customHeight="false" outlineLevel="0" collapsed="false"/>
    <row r="12454" customFormat="false" ht="15.75" hidden="false" customHeight="false" outlineLevel="0" collapsed="false"/>
    <row r="12455" customFormat="false" ht="15.75" hidden="false" customHeight="false" outlineLevel="0" collapsed="false"/>
    <row r="12456" customFormat="false" ht="15.75" hidden="false" customHeight="false" outlineLevel="0" collapsed="false"/>
    <row r="12457" customFormat="false" ht="15.75" hidden="false" customHeight="false" outlineLevel="0" collapsed="false"/>
    <row r="12458" customFormat="false" ht="15.75" hidden="false" customHeight="false" outlineLevel="0" collapsed="false"/>
    <row r="12459" customFormat="false" ht="15.75" hidden="false" customHeight="false" outlineLevel="0" collapsed="false"/>
    <row r="12460" customFormat="false" ht="15.75" hidden="false" customHeight="false" outlineLevel="0" collapsed="false"/>
    <row r="12461" customFormat="false" ht="15.75" hidden="false" customHeight="false" outlineLevel="0" collapsed="false"/>
    <row r="12462" customFormat="false" ht="15.75" hidden="false" customHeight="false" outlineLevel="0" collapsed="false"/>
    <row r="12463" customFormat="false" ht="15.75" hidden="false" customHeight="false" outlineLevel="0" collapsed="false"/>
    <row r="12464" customFormat="false" ht="15.75" hidden="false" customHeight="false" outlineLevel="0" collapsed="false"/>
    <row r="12465" customFormat="false" ht="15.75" hidden="false" customHeight="false" outlineLevel="0" collapsed="false"/>
    <row r="12466" customFormat="false" ht="15.75" hidden="false" customHeight="false" outlineLevel="0" collapsed="false"/>
    <row r="12467" customFormat="false" ht="15.75" hidden="false" customHeight="false" outlineLevel="0" collapsed="false"/>
    <row r="12468" customFormat="false" ht="15.75" hidden="false" customHeight="false" outlineLevel="0" collapsed="false"/>
    <row r="12469" customFormat="false" ht="15.75" hidden="false" customHeight="false" outlineLevel="0" collapsed="false"/>
    <row r="12470" customFormat="false" ht="15.75" hidden="false" customHeight="false" outlineLevel="0" collapsed="false"/>
    <row r="12471" customFormat="false" ht="15.75" hidden="false" customHeight="false" outlineLevel="0" collapsed="false"/>
    <row r="12472" customFormat="false" ht="15.75" hidden="false" customHeight="false" outlineLevel="0" collapsed="false"/>
    <row r="12473" customFormat="false" ht="15.75" hidden="false" customHeight="false" outlineLevel="0" collapsed="false"/>
    <row r="12474" customFormat="false" ht="15.75" hidden="false" customHeight="false" outlineLevel="0" collapsed="false"/>
    <row r="12475" customFormat="false" ht="15.75" hidden="false" customHeight="false" outlineLevel="0" collapsed="false"/>
    <row r="12476" customFormat="false" ht="15.75" hidden="false" customHeight="false" outlineLevel="0" collapsed="false"/>
    <row r="12477" customFormat="false" ht="15.75" hidden="false" customHeight="false" outlineLevel="0" collapsed="false"/>
    <row r="12478" customFormat="false" ht="15.75" hidden="false" customHeight="false" outlineLevel="0" collapsed="false"/>
    <row r="12479" customFormat="false" ht="15.75" hidden="false" customHeight="false" outlineLevel="0" collapsed="false"/>
    <row r="12480" customFormat="false" ht="15.75" hidden="false" customHeight="false" outlineLevel="0" collapsed="false"/>
    <row r="12481" customFormat="false" ht="15.75" hidden="false" customHeight="false" outlineLevel="0" collapsed="false"/>
    <row r="12482" customFormat="false" ht="15.75" hidden="false" customHeight="false" outlineLevel="0" collapsed="false"/>
    <row r="12483" customFormat="false" ht="15.75" hidden="false" customHeight="false" outlineLevel="0" collapsed="false"/>
    <row r="12484" customFormat="false" ht="15.75" hidden="false" customHeight="false" outlineLevel="0" collapsed="false"/>
    <row r="12485" customFormat="false" ht="15.75" hidden="false" customHeight="false" outlineLevel="0" collapsed="false"/>
    <row r="12486" customFormat="false" ht="15.75" hidden="false" customHeight="false" outlineLevel="0" collapsed="false"/>
    <row r="12487" customFormat="false" ht="15.75" hidden="false" customHeight="false" outlineLevel="0" collapsed="false"/>
    <row r="12488" customFormat="false" ht="15.75" hidden="false" customHeight="false" outlineLevel="0" collapsed="false"/>
    <row r="12489" customFormat="false" ht="15.75" hidden="false" customHeight="false" outlineLevel="0" collapsed="false"/>
    <row r="12490" customFormat="false" ht="15.75" hidden="false" customHeight="false" outlineLevel="0" collapsed="false"/>
    <row r="12491" customFormat="false" ht="15.75" hidden="false" customHeight="false" outlineLevel="0" collapsed="false"/>
    <row r="12492" customFormat="false" ht="15.75" hidden="false" customHeight="false" outlineLevel="0" collapsed="false"/>
    <row r="12493" customFormat="false" ht="15.75" hidden="false" customHeight="false" outlineLevel="0" collapsed="false"/>
    <row r="12494" customFormat="false" ht="15.75" hidden="false" customHeight="false" outlineLevel="0" collapsed="false"/>
    <row r="12495" customFormat="false" ht="15.75" hidden="false" customHeight="false" outlineLevel="0" collapsed="false"/>
    <row r="12496" customFormat="false" ht="15.75" hidden="false" customHeight="false" outlineLevel="0" collapsed="false"/>
    <row r="12497" customFormat="false" ht="15.75" hidden="false" customHeight="false" outlineLevel="0" collapsed="false"/>
    <row r="12498" customFormat="false" ht="15.75" hidden="false" customHeight="false" outlineLevel="0" collapsed="false"/>
    <row r="12499" customFormat="false" ht="15.75" hidden="false" customHeight="false" outlineLevel="0" collapsed="false"/>
    <row r="12500" customFormat="false" ht="15.75" hidden="false" customHeight="false" outlineLevel="0" collapsed="false"/>
    <row r="12501" customFormat="false" ht="15.75" hidden="false" customHeight="false" outlineLevel="0" collapsed="false"/>
    <row r="12502" customFormat="false" ht="15.75" hidden="false" customHeight="false" outlineLevel="0" collapsed="false"/>
    <row r="12503" customFormat="false" ht="15.75" hidden="false" customHeight="false" outlineLevel="0" collapsed="false"/>
    <row r="12504" customFormat="false" ht="15.75" hidden="false" customHeight="false" outlineLevel="0" collapsed="false"/>
    <row r="12505" customFormat="false" ht="15.75" hidden="false" customHeight="false" outlineLevel="0" collapsed="false"/>
    <row r="12506" customFormat="false" ht="15.75" hidden="false" customHeight="false" outlineLevel="0" collapsed="false"/>
    <row r="12507" customFormat="false" ht="15.75" hidden="false" customHeight="false" outlineLevel="0" collapsed="false"/>
    <row r="12508" customFormat="false" ht="15.75" hidden="false" customHeight="false" outlineLevel="0" collapsed="false"/>
    <row r="12509" customFormat="false" ht="15.75" hidden="false" customHeight="false" outlineLevel="0" collapsed="false"/>
    <row r="12510" customFormat="false" ht="15.75" hidden="false" customHeight="false" outlineLevel="0" collapsed="false"/>
    <row r="12511" customFormat="false" ht="15.75" hidden="false" customHeight="false" outlineLevel="0" collapsed="false"/>
    <row r="12512" customFormat="false" ht="15.75" hidden="false" customHeight="false" outlineLevel="0" collapsed="false"/>
    <row r="12513" customFormat="false" ht="15.75" hidden="false" customHeight="false" outlineLevel="0" collapsed="false"/>
    <row r="12514" customFormat="false" ht="15.75" hidden="false" customHeight="false" outlineLevel="0" collapsed="false"/>
    <row r="12515" customFormat="false" ht="15.75" hidden="false" customHeight="false" outlineLevel="0" collapsed="false"/>
    <row r="12516" customFormat="false" ht="15.75" hidden="false" customHeight="false" outlineLevel="0" collapsed="false"/>
    <row r="12517" customFormat="false" ht="15.75" hidden="false" customHeight="false" outlineLevel="0" collapsed="false"/>
    <row r="12518" customFormat="false" ht="15.75" hidden="false" customHeight="false" outlineLevel="0" collapsed="false"/>
    <row r="12519" customFormat="false" ht="15.75" hidden="false" customHeight="false" outlineLevel="0" collapsed="false"/>
    <row r="12520" customFormat="false" ht="15.75" hidden="false" customHeight="false" outlineLevel="0" collapsed="false"/>
    <row r="12521" customFormat="false" ht="15.75" hidden="false" customHeight="false" outlineLevel="0" collapsed="false"/>
    <row r="12522" customFormat="false" ht="15.75" hidden="false" customHeight="false" outlineLevel="0" collapsed="false"/>
    <row r="12523" customFormat="false" ht="15.75" hidden="false" customHeight="false" outlineLevel="0" collapsed="false"/>
    <row r="12524" customFormat="false" ht="15.75" hidden="false" customHeight="false" outlineLevel="0" collapsed="false"/>
    <row r="12525" customFormat="false" ht="15.75" hidden="false" customHeight="false" outlineLevel="0" collapsed="false"/>
    <row r="12526" customFormat="false" ht="15.75" hidden="false" customHeight="false" outlineLevel="0" collapsed="false"/>
    <row r="12527" customFormat="false" ht="15.75" hidden="false" customHeight="false" outlineLevel="0" collapsed="false"/>
    <row r="12528" customFormat="false" ht="15.75" hidden="false" customHeight="false" outlineLevel="0" collapsed="false"/>
    <row r="12529" customFormat="false" ht="15.75" hidden="false" customHeight="false" outlineLevel="0" collapsed="false"/>
    <row r="12530" customFormat="false" ht="15.75" hidden="false" customHeight="false" outlineLevel="0" collapsed="false"/>
    <row r="12531" customFormat="false" ht="15.75" hidden="false" customHeight="false" outlineLevel="0" collapsed="false"/>
    <row r="12532" customFormat="false" ht="15.75" hidden="false" customHeight="false" outlineLevel="0" collapsed="false"/>
    <row r="12533" customFormat="false" ht="15.75" hidden="false" customHeight="false" outlineLevel="0" collapsed="false"/>
    <row r="12534" customFormat="false" ht="15.75" hidden="false" customHeight="false" outlineLevel="0" collapsed="false"/>
    <row r="12535" customFormat="false" ht="15.75" hidden="false" customHeight="false" outlineLevel="0" collapsed="false"/>
    <row r="12536" customFormat="false" ht="15.75" hidden="false" customHeight="false" outlineLevel="0" collapsed="false"/>
    <row r="12537" customFormat="false" ht="15.75" hidden="false" customHeight="false" outlineLevel="0" collapsed="false"/>
    <row r="12538" customFormat="false" ht="15.75" hidden="false" customHeight="false" outlineLevel="0" collapsed="false"/>
    <row r="12539" customFormat="false" ht="15.75" hidden="false" customHeight="false" outlineLevel="0" collapsed="false"/>
    <row r="12540" customFormat="false" ht="15.75" hidden="false" customHeight="false" outlineLevel="0" collapsed="false"/>
    <row r="12541" customFormat="false" ht="15.75" hidden="false" customHeight="false" outlineLevel="0" collapsed="false"/>
    <row r="12542" customFormat="false" ht="15.75" hidden="false" customHeight="false" outlineLevel="0" collapsed="false"/>
    <row r="12543" customFormat="false" ht="15.75" hidden="false" customHeight="false" outlineLevel="0" collapsed="false"/>
    <row r="12544" customFormat="false" ht="15.75" hidden="false" customHeight="false" outlineLevel="0" collapsed="false"/>
    <row r="12545" customFormat="false" ht="15.75" hidden="false" customHeight="false" outlineLevel="0" collapsed="false"/>
    <row r="12546" customFormat="false" ht="15.75" hidden="false" customHeight="false" outlineLevel="0" collapsed="false"/>
    <row r="12547" customFormat="false" ht="15.75" hidden="false" customHeight="false" outlineLevel="0" collapsed="false"/>
    <row r="12548" customFormat="false" ht="15.75" hidden="false" customHeight="false" outlineLevel="0" collapsed="false"/>
    <row r="12549" customFormat="false" ht="15.75" hidden="false" customHeight="false" outlineLevel="0" collapsed="false"/>
    <row r="12550" customFormat="false" ht="15.75" hidden="false" customHeight="false" outlineLevel="0" collapsed="false"/>
    <row r="12551" customFormat="false" ht="15.75" hidden="false" customHeight="false" outlineLevel="0" collapsed="false"/>
    <row r="12552" customFormat="false" ht="15.75" hidden="false" customHeight="false" outlineLevel="0" collapsed="false"/>
    <row r="12553" customFormat="false" ht="15.75" hidden="false" customHeight="false" outlineLevel="0" collapsed="false"/>
    <row r="12554" customFormat="false" ht="15.75" hidden="false" customHeight="false" outlineLevel="0" collapsed="false"/>
    <row r="12555" customFormat="false" ht="15.75" hidden="false" customHeight="false" outlineLevel="0" collapsed="false"/>
    <row r="12556" customFormat="false" ht="15.75" hidden="false" customHeight="false" outlineLevel="0" collapsed="false"/>
    <row r="12557" customFormat="false" ht="15.75" hidden="false" customHeight="false" outlineLevel="0" collapsed="false"/>
    <row r="12558" customFormat="false" ht="15.75" hidden="false" customHeight="false" outlineLevel="0" collapsed="false"/>
    <row r="12559" customFormat="false" ht="15.75" hidden="false" customHeight="false" outlineLevel="0" collapsed="false"/>
    <row r="12560" customFormat="false" ht="15.75" hidden="false" customHeight="false" outlineLevel="0" collapsed="false"/>
    <row r="12561" customFormat="false" ht="15.75" hidden="false" customHeight="false" outlineLevel="0" collapsed="false"/>
    <row r="12562" customFormat="false" ht="15.75" hidden="false" customHeight="false" outlineLevel="0" collapsed="false"/>
    <row r="12563" customFormat="false" ht="15.75" hidden="false" customHeight="false" outlineLevel="0" collapsed="false"/>
    <row r="12564" customFormat="false" ht="15.75" hidden="false" customHeight="false" outlineLevel="0" collapsed="false"/>
    <row r="12565" customFormat="false" ht="15.75" hidden="false" customHeight="false" outlineLevel="0" collapsed="false"/>
    <row r="12566" customFormat="false" ht="15.75" hidden="false" customHeight="false" outlineLevel="0" collapsed="false"/>
    <row r="12567" customFormat="false" ht="15.75" hidden="false" customHeight="false" outlineLevel="0" collapsed="false"/>
    <row r="12568" customFormat="false" ht="15.75" hidden="false" customHeight="false" outlineLevel="0" collapsed="false"/>
    <row r="12569" customFormat="false" ht="15.75" hidden="false" customHeight="false" outlineLevel="0" collapsed="false"/>
    <row r="12570" customFormat="false" ht="15.75" hidden="false" customHeight="false" outlineLevel="0" collapsed="false"/>
    <row r="12571" customFormat="false" ht="15.75" hidden="false" customHeight="false" outlineLevel="0" collapsed="false"/>
    <row r="12572" customFormat="false" ht="15.75" hidden="false" customHeight="false" outlineLevel="0" collapsed="false"/>
    <row r="12573" customFormat="false" ht="15.75" hidden="false" customHeight="false" outlineLevel="0" collapsed="false"/>
    <row r="12574" customFormat="false" ht="15.75" hidden="false" customHeight="false" outlineLevel="0" collapsed="false"/>
    <row r="12575" customFormat="false" ht="15.75" hidden="false" customHeight="false" outlineLevel="0" collapsed="false"/>
    <row r="12576" customFormat="false" ht="15.75" hidden="false" customHeight="false" outlineLevel="0" collapsed="false"/>
    <row r="12577" customFormat="false" ht="15.75" hidden="false" customHeight="false" outlineLevel="0" collapsed="false"/>
    <row r="12578" customFormat="false" ht="15.75" hidden="false" customHeight="false" outlineLevel="0" collapsed="false"/>
    <row r="12579" customFormat="false" ht="15.75" hidden="false" customHeight="false" outlineLevel="0" collapsed="false"/>
    <row r="12580" customFormat="false" ht="15.75" hidden="false" customHeight="false" outlineLevel="0" collapsed="false"/>
    <row r="12581" customFormat="false" ht="15.75" hidden="false" customHeight="false" outlineLevel="0" collapsed="false"/>
    <row r="12582" customFormat="false" ht="15.75" hidden="false" customHeight="false" outlineLevel="0" collapsed="false"/>
    <row r="12583" customFormat="false" ht="15.75" hidden="false" customHeight="false" outlineLevel="0" collapsed="false"/>
    <row r="12584" customFormat="false" ht="15.75" hidden="false" customHeight="false" outlineLevel="0" collapsed="false"/>
    <row r="12585" customFormat="false" ht="15.75" hidden="false" customHeight="false" outlineLevel="0" collapsed="false"/>
    <row r="12586" customFormat="false" ht="15.75" hidden="false" customHeight="false" outlineLevel="0" collapsed="false"/>
    <row r="12587" customFormat="false" ht="15.75" hidden="false" customHeight="false" outlineLevel="0" collapsed="false"/>
    <row r="12588" customFormat="false" ht="15.75" hidden="false" customHeight="false" outlineLevel="0" collapsed="false"/>
    <row r="12589" customFormat="false" ht="15.75" hidden="false" customHeight="false" outlineLevel="0" collapsed="false"/>
    <row r="12590" customFormat="false" ht="15.75" hidden="false" customHeight="false" outlineLevel="0" collapsed="false"/>
    <row r="12591" customFormat="false" ht="15.75" hidden="false" customHeight="false" outlineLevel="0" collapsed="false"/>
    <row r="12592" customFormat="false" ht="15.75" hidden="false" customHeight="false" outlineLevel="0" collapsed="false"/>
    <row r="12593" customFormat="false" ht="15.75" hidden="false" customHeight="false" outlineLevel="0" collapsed="false"/>
    <row r="12594" customFormat="false" ht="15.75" hidden="false" customHeight="false" outlineLevel="0" collapsed="false"/>
    <row r="12595" customFormat="false" ht="15.75" hidden="false" customHeight="false" outlineLevel="0" collapsed="false"/>
    <row r="12596" customFormat="false" ht="15.75" hidden="false" customHeight="false" outlineLevel="0" collapsed="false"/>
    <row r="12597" customFormat="false" ht="15.75" hidden="false" customHeight="false" outlineLevel="0" collapsed="false"/>
    <row r="12598" customFormat="false" ht="15.75" hidden="false" customHeight="false" outlineLevel="0" collapsed="false"/>
    <row r="12599" customFormat="false" ht="15.75" hidden="false" customHeight="false" outlineLevel="0" collapsed="false"/>
    <row r="12600" customFormat="false" ht="15.75" hidden="false" customHeight="false" outlineLevel="0" collapsed="false"/>
    <row r="12601" customFormat="false" ht="15.75" hidden="false" customHeight="false" outlineLevel="0" collapsed="false"/>
    <row r="12602" customFormat="false" ht="15.75" hidden="false" customHeight="false" outlineLevel="0" collapsed="false"/>
    <row r="12603" customFormat="false" ht="15.75" hidden="false" customHeight="false" outlineLevel="0" collapsed="false"/>
    <row r="12604" customFormat="false" ht="15.75" hidden="false" customHeight="false" outlineLevel="0" collapsed="false"/>
    <row r="12605" customFormat="false" ht="15.75" hidden="false" customHeight="false" outlineLevel="0" collapsed="false"/>
    <row r="12606" customFormat="false" ht="15.75" hidden="false" customHeight="false" outlineLevel="0" collapsed="false"/>
    <row r="12607" customFormat="false" ht="15.75" hidden="false" customHeight="false" outlineLevel="0" collapsed="false"/>
    <row r="12608" customFormat="false" ht="15.75" hidden="false" customHeight="false" outlineLevel="0" collapsed="false"/>
    <row r="12609" customFormat="false" ht="15.75" hidden="false" customHeight="false" outlineLevel="0" collapsed="false"/>
    <row r="12610" customFormat="false" ht="15.75" hidden="false" customHeight="false" outlineLevel="0" collapsed="false"/>
    <row r="12611" customFormat="false" ht="15.75" hidden="false" customHeight="false" outlineLevel="0" collapsed="false"/>
    <row r="12612" customFormat="false" ht="15.75" hidden="false" customHeight="false" outlineLevel="0" collapsed="false"/>
    <row r="12613" customFormat="false" ht="15.75" hidden="false" customHeight="false" outlineLevel="0" collapsed="false"/>
    <row r="12614" customFormat="false" ht="15.75" hidden="false" customHeight="false" outlineLevel="0" collapsed="false"/>
    <row r="12615" customFormat="false" ht="15.75" hidden="false" customHeight="false" outlineLevel="0" collapsed="false"/>
    <row r="12616" customFormat="false" ht="15.75" hidden="false" customHeight="false" outlineLevel="0" collapsed="false"/>
    <row r="12617" customFormat="false" ht="15.75" hidden="false" customHeight="false" outlineLevel="0" collapsed="false"/>
    <row r="12618" customFormat="false" ht="15.75" hidden="false" customHeight="false" outlineLevel="0" collapsed="false"/>
    <row r="12619" customFormat="false" ht="15.75" hidden="false" customHeight="false" outlineLevel="0" collapsed="false"/>
    <row r="12620" customFormat="false" ht="15.75" hidden="false" customHeight="false" outlineLevel="0" collapsed="false"/>
    <row r="12621" customFormat="false" ht="15.75" hidden="false" customHeight="false" outlineLevel="0" collapsed="false"/>
    <row r="12622" customFormat="false" ht="15.75" hidden="false" customHeight="false" outlineLevel="0" collapsed="false"/>
    <row r="12623" customFormat="false" ht="15.75" hidden="false" customHeight="false" outlineLevel="0" collapsed="false"/>
    <row r="12624" customFormat="false" ht="15.75" hidden="false" customHeight="false" outlineLevel="0" collapsed="false"/>
    <row r="12625" customFormat="false" ht="15.75" hidden="false" customHeight="false" outlineLevel="0" collapsed="false"/>
    <row r="12626" customFormat="false" ht="15.75" hidden="false" customHeight="false" outlineLevel="0" collapsed="false"/>
    <row r="12627" customFormat="false" ht="15.75" hidden="false" customHeight="false" outlineLevel="0" collapsed="false"/>
    <row r="12628" customFormat="false" ht="15.75" hidden="false" customHeight="false" outlineLevel="0" collapsed="false"/>
    <row r="12629" customFormat="false" ht="15.75" hidden="false" customHeight="false" outlineLevel="0" collapsed="false"/>
    <row r="12630" customFormat="false" ht="15.75" hidden="false" customHeight="false" outlineLevel="0" collapsed="false"/>
    <row r="12631" customFormat="false" ht="15.75" hidden="false" customHeight="false" outlineLevel="0" collapsed="false"/>
    <row r="12632" customFormat="false" ht="15.75" hidden="false" customHeight="false" outlineLevel="0" collapsed="false"/>
    <row r="12633" customFormat="false" ht="15.75" hidden="false" customHeight="false" outlineLevel="0" collapsed="false"/>
    <row r="12634" customFormat="false" ht="15.75" hidden="false" customHeight="false" outlineLevel="0" collapsed="false"/>
    <row r="12635" customFormat="false" ht="15.75" hidden="false" customHeight="false" outlineLevel="0" collapsed="false"/>
    <row r="12636" customFormat="false" ht="15.75" hidden="false" customHeight="false" outlineLevel="0" collapsed="false"/>
    <row r="12637" customFormat="false" ht="15.75" hidden="false" customHeight="false" outlineLevel="0" collapsed="false"/>
    <row r="12638" customFormat="false" ht="15.75" hidden="false" customHeight="false" outlineLevel="0" collapsed="false"/>
    <row r="12639" customFormat="false" ht="15.75" hidden="false" customHeight="false" outlineLevel="0" collapsed="false"/>
    <row r="12640" customFormat="false" ht="15.75" hidden="false" customHeight="false" outlineLevel="0" collapsed="false"/>
    <row r="12641" customFormat="false" ht="15.75" hidden="false" customHeight="false" outlineLevel="0" collapsed="false"/>
    <row r="12642" customFormat="false" ht="15.75" hidden="false" customHeight="false" outlineLevel="0" collapsed="false"/>
    <row r="12643" customFormat="false" ht="15.75" hidden="false" customHeight="false" outlineLevel="0" collapsed="false"/>
    <row r="12644" customFormat="false" ht="15.75" hidden="false" customHeight="false" outlineLevel="0" collapsed="false"/>
    <row r="12645" customFormat="false" ht="15.75" hidden="false" customHeight="false" outlineLevel="0" collapsed="false"/>
    <row r="12646" customFormat="false" ht="15.75" hidden="false" customHeight="false" outlineLevel="0" collapsed="false"/>
    <row r="12647" customFormat="false" ht="15.75" hidden="false" customHeight="false" outlineLevel="0" collapsed="false"/>
    <row r="12648" customFormat="false" ht="15.75" hidden="false" customHeight="false" outlineLevel="0" collapsed="false"/>
    <row r="12649" customFormat="false" ht="15.75" hidden="false" customHeight="false" outlineLevel="0" collapsed="false"/>
    <row r="12650" customFormat="false" ht="15.75" hidden="false" customHeight="false" outlineLevel="0" collapsed="false"/>
    <row r="12651" customFormat="false" ht="15.75" hidden="false" customHeight="false" outlineLevel="0" collapsed="false"/>
    <row r="12652" customFormat="false" ht="15.75" hidden="false" customHeight="false" outlineLevel="0" collapsed="false"/>
    <row r="12653" customFormat="false" ht="15.75" hidden="false" customHeight="false" outlineLevel="0" collapsed="false"/>
    <row r="12654" customFormat="false" ht="15.75" hidden="false" customHeight="false" outlineLevel="0" collapsed="false"/>
    <row r="12655" customFormat="false" ht="15.75" hidden="false" customHeight="false" outlineLevel="0" collapsed="false"/>
    <row r="12656" customFormat="false" ht="15.75" hidden="false" customHeight="false" outlineLevel="0" collapsed="false"/>
    <row r="12657" customFormat="false" ht="15.75" hidden="false" customHeight="false" outlineLevel="0" collapsed="false"/>
    <row r="12658" customFormat="false" ht="15.75" hidden="false" customHeight="false" outlineLevel="0" collapsed="false"/>
    <row r="12659" customFormat="false" ht="15.75" hidden="false" customHeight="false" outlineLevel="0" collapsed="false"/>
    <row r="12660" customFormat="false" ht="15.75" hidden="false" customHeight="false" outlineLevel="0" collapsed="false"/>
    <row r="12661" customFormat="false" ht="15.75" hidden="false" customHeight="false" outlineLevel="0" collapsed="false"/>
    <row r="12662" customFormat="false" ht="15.75" hidden="false" customHeight="false" outlineLevel="0" collapsed="false"/>
    <row r="12663" customFormat="false" ht="15.75" hidden="false" customHeight="false" outlineLevel="0" collapsed="false"/>
    <row r="12664" customFormat="false" ht="15.75" hidden="false" customHeight="false" outlineLevel="0" collapsed="false"/>
    <row r="12665" customFormat="false" ht="15.75" hidden="false" customHeight="false" outlineLevel="0" collapsed="false"/>
    <row r="12666" customFormat="false" ht="15.75" hidden="false" customHeight="false" outlineLevel="0" collapsed="false"/>
    <row r="12667" customFormat="false" ht="15.75" hidden="false" customHeight="false" outlineLevel="0" collapsed="false"/>
    <row r="12668" customFormat="false" ht="15.75" hidden="false" customHeight="false" outlineLevel="0" collapsed="false"/>
    <row r="12669" customFormat="false" ht="15.75" hidden="false" customHeight="false" outlineLevel="0" collapsed="false"/>
    <row r="12670" customFormat="false" ht="15.75" hidden="false" customHeight="false" outlineLevel="0" collapsed="false"/>
    <row r="12671" customFormat="false" ht="15.75" hidden="false" customHeight="false" outlineLevel="0" collapsed="false"/>
    <row r="12672" customFormat="false" ht="15.75" hidden="false" customHeight="false" outlineLevel="0" collapsed="false"/>
    <row r="12673" customFormat="false" ht="15.75" hidden="false" customHeight="false" outlineLevel="0" collapsed="false"/>
    <row r="12674" customFormat="false" ht="15.75" hidden="false" customHeight="false" outlineLevel="0" collapsed="false"/>
    <row r="12675" customFormat="false" ht="15.75" hidden="false" customHeight="false" outlineLevel="0" collapsed="false"/>
    <row r="12676" customFormat="false" ht="15.75" hidden="false" customHeight="false" outlineLevel="0" collapsed="false"/>
    <row r="12677" customFormat="false" ht="15.75" hidden="false" customHeight="false" outlineLevel="0" collapsed="false"/>
    <row r="12678" customFormat="false" ht="15.75" hidden="false" customHeight="false" outlineLevel="0" collapsed="false"/>
    <row r="12679" customFormat="false" ht="15.75" hidden="false" customHeight="false" outlineLevel="0" collapsed="false"/>
    <row r="12680" customFormat="false" ht="15.75" hidden="false" customHeight="false" outlineLevel="0" collapsed="false"/>
    <row r="12681" customFormat="false" ht="15.75" hidden="false" customHeight="false" outlineLevel="0" collapsed="false"/>
    <row r="12682" customFormat="false" ht="15.75" hidden="false" customHeight="false" outlineLevel="0" collapsed="false"/>
    <row r="12683" customFormat="false" ht="15.75" hidden="false" customHeight="false" outlineLevel="0" collapsed="false"/>
    <row r="12684" customFormat="false" ht="15.75" hidden="false" customHeight="false" outlineLevel="0" collapsed="false"/>
    <row r="12685" customFormat="false" ht="15.75" hidden="false" customHeight="false" outlineLevel="0" collapsed="false"/>
    <row r="12686" customFormat="false" ht="15.75" hidden="false" customHeight="false" outlineLevel="0" collapsed="false"/>
    <row r="12687" customFormat="false" ht="15.75" hidden="false" customHeight="false" outlineLevel="0" collapsed="false"/>
    <row r="12688" customFormat="false" ht="15.75" hidden="false" customHeight="false" outlineLevel="0" collapsed="false"/>
    <row r="12689" customFormat="false" ht="15.75" hidden="false" customHeight="false" outlineLevel="0" collapsed="false"/>
    <row r="12690" customFormat="false" ht="15.75" hidden="false" customHeight="false" outlineLevel="0" collapsed="false"/>
    <row r="12691" customFormat="false" ht="15.75" hidden="false" customHeight="false" outlineLevel="0" collapsed="false"/>
    <row r="12692" customFormat="false" ht="15.75" hidden="false" customHeight="false" outlineLevel="0" collapsed="false"/>
    <row r="12693" customFormat="false" ht="15.75" hidden="false" customHeight="false" outlineLevel="0" collapsed="false"/>
    <row r="12694" customFormat="false" ht="15.75" hidden="false" customHeight="false" outlineLevel="0" collapsed="false"/>
    <row r="12695" customFormat="false" ht="15.75" hidden="false" customHeight="false" outlineLevel="0" collapsed="false"/>
    <row r="12696" customFormat="false" ht="15.75" hidden="false" customHeight="false" outlineLevel="0" collapsed="false"/>
    <row r="12697" customFormat="false" ht="15.75" hidden="false" customHeight="false" outlineLevel="0" collapsed="false"/>
    <row r="12698" customFormat="false" ht="15.75" hidden="false" customHeight="false" outlineLevel="0" collapsed="false"/>
    <row r="12699" customFormat="false" ht="15.75" hidden="false" customHeight="false" outlineLevel="0" collapsed="false"/>
    <row r="12700" customFormat="false" ht="15.75" hidden="false" customHeight="false" outlineLevel="0" collapsed="false"/>
    <row r="12701" customFormat="false" ht="15.75" hidden="false" customHeight="false" outlineLevel="0" collapsed="false"/>
    <row r="12702" customFormat="false" ht="15.75" hidden="false" customHeight="false" outlineLevel="0" collapsed="false"/>
    <row r="12703" customFormat="false" ht="15.75" hidden="false" customHeight="false" outlineLevel="0" collapsed="false"/>
    <row r="12704" customFormat="false" ht="15.75" hidden="false" customHeight="false" outlineLevel="0" collapsed="false"/>
    <row r="12705" customFormat="false" ht="15.75" hidden="false" customHeight="false" outlineLevel="0" collapsed="false"/>
    <row r="12706" customFormat="false" ht="15.75" hidden="false" customHeight="false" outlineLevel="0" collapsed="false"/>
    <row r="12707" customFormat="false" ht="15.75" hidden="false" customHeight="false" outlineLevel="0" collapsed="false"/>
    <row r="12708" customFormat="false" ht="15.75" hidden="false" customHeight="false" outlineLevel="0" collapsed="false"/>
    <row r="12709" customFormat="false" ht="15.75" hidden="false" customHeight="false" outlineLevel="0" collapsed="false"/>
    <row r="12710" customFormat="false" ht="15.75" hidden="false" customHeight="false" outlineLevel="0" collapsed="false"/>
    <row r="12711" customFormat="false" ht="15.75" hidden="false" customHeight="false" outlineLevel="0" collapsed="false"/>
    <row r="12712" customFormat="false" ht="15.75" hidden="false" customHeight="false" outlineLevel="0" collapsed="false"/>
    <row r="12713" customFormat="false" ht="15.75" hidden="false" customHeight="false" outlineLevel="0" collapsed="false"/>
    <row r="12714" customFormat="false" ht="15.75" hidden="false" customHeight="false" outlineLevel="0" collapsed="false"/>
    <row r="12715" customFormat="false" ht="15.75" hidden="false" customHeight="false" outlineLevel="0" collapsed="false"/>
    <row r="12716" customFormat="false" ht="15.75" hidden="false" customHeight="false" outlineLevel="0" collapsed="false"/>
    <row r="12717" customFormat="false" ht="15.75" hidden="false" customHeight="false" outlineLevel="0" collapsed="false"/>
    <row r="12718" customFormat="false" ht="15.75" hidden="false" customHeight="false" outlineLevel="0" collapsed="false"/>
    <row r="12719" customFormat="false" ht="15.75" hidden="false" customHeight="false" outlineLevel="0" collapsed="false"/>
    <row r="12720" customFormat="false" ht="15.75" hidden="false" customHeight="false" outlineLevel="0" collapsed="false"/>
    <row r="12721" customFormat="false" ht="15.75" hidden="false" customHeight="false" outlineLevel="0" collapsed="false"/>
    <row r="12722" customFormat="false" ht="15.75" hidden="false" customHeight="false" outlineLevel="0" collapsed="false"/>
    <row r="12723" customFormat="false" ht="15.75" hidden="false" customHeight="false" outlineLevel="0" collapsed="false"/>
    <row r="12724" customFormat="false" ht="15.75" hidden="false" customHeight="false" outlineLevel="0" collapsed="false"/>
    <row r="12725" customFormat="false" ht="15.75" hidden="false" customHeight="false" outlineLevel="0" collapsed="false"/>
    <row r="12726" customFormat="false" ht="15.75" hidden="false" customHeight="false" outlineLevel="0" collapsed="false"/>
    <row r="12727" customFormat="false" ht="15.75" hidden="false" customHeight="false" outlineLevel="0" collapsed="false"/>
    <row r="12728" customFormat="false" ht="15.75" hidden="false" customHeight="false" outlineLevel="0" collapsed="false"/>
    <row r="12729" customFormat="false" ht="15.75" hidden="false" customHeight="false" outlineLevel="0" collapsed="false"/>
    <row r="12730" customFormat="false" ht="15.75" hidden="false" customHeight="false" outlineLevel="0" collapsed="false"/>
    <row r="12731" customFormat="false" ht="15.75" hidden="false" customHeight="false" outlineLevel="0" collapsed="false"/>
    <row r="12732" customFormat="false" ht="15.75" hidden="false" customHeight="false" outlineLevel="0" collapsed="false"/>
    <row r="12733" customFormat="false" ht="15.75" hidden="false" customHeight="false" outlineLevel="0" collapsed="false"/>
    <row r="12734" customFormat="false" ht="15.75" hidden="false" customHeight="false" outlineLevel="0" collapsed="false"/>
    <row r="12735" customFormat="false" ht="15.75" hidden="false" customHeight="false" outlineLevel="0" collapsed="false"/>
    <row r="12736" customFormat="false" ht="15.75" hidden="false" customHeight="false" outlineLevel="0" collapsed="false"/>
    <row r="12737" customFormat="false" ht="15.75" hidden="false" customHeight="false" outlineLevel="0" collapsed="false"/>
    <row r="12738" customFormat="false" ht="15.75" hidden="false" customHeight="false" outlineLevel="0" collapsed="false"/>
    <row r="12739" customFormat="false" ht="15.75" hidden="false" customHeight="false" outlineLevel="0" collapsed="false"/>
    <row r="12740" customFormat="false" ht="15.75" hidden="false" customHeight="false" outlineLevel="0" collapsed="false"/>
    <row r="12741" customFormat="false" ht="15.75" hidden="false" customHeight="false" outlineLevel="0" collapsed="false"/>
    <row r="12742" customFormat="false" ht="15.75" hidden="false" customHeight="false" outlineLevel="0" collapsed="false"/>
    <row r="12743" customFormat="false" ht="15.75" hidden="false" customHeight="false" outlineLevel="0" collapsed="false"/>
    <row r="12744" customFormat="false" ht="15.75" hidden="false" customHeight="false" outlineLevel="0" collapsed="false"/>
    <row r="12745" customFormat="false" ht="15.75" hidden="false" customHeight="false" outlineLevel="0" collapsed="false"/>
    <row r="12746" customFormat="false" ht="15.75" hidden="false" customHeight="false" outlineLevel="0" collapsed="false"/>
    <row r="12747" customFormat="false" ht="15.75" hidden="false" customHeight="false" outlineLevel="0" collapsed="false"/>
    <row r="12748" customFormat="false" ht="15.75" hidden="false" customHeight="false" outlineLevel="0" collapsed="false"/>
    <row r="12749" customFormat="false" ht="15.75" hidden="false" customHeight="false" outlineLevel="0" collapsed="false"/>
    <row r="12750" customFormat="false" ht="15.75" hidden="false" customHeight="false" outlineLevel="0" collapsed="false"/>
    <row r="12751" customFormat="false" ht="15.75" hidden="false" customHeight="false" outlineLevel="0" collapsed="false"/>
    <row r="12752" customFormat="false" ht="15.75" hidden="false" customHeight="false" outlineLevel="0" collapsed="false"/>
    <row r="12753" customFormat="false" ht="15.75" hidden="false" customHeight="false" outlineLevel="0" collapsed="false"/>
    <row r="12754" customFormat="false" ht="15.75" hidden="false" customHeight="false" outlineLevel="0" collapsed="false"/>
    <row r="12755" customFormat="false" ht="15.75" hidden="false" customHeight="false" outlineLevel="0" collapsed="false"/>
    <row r="12756" customFormat="false" ht="15.75" hidden="false" customHeight="false" outlineLevel="0" collapsed="false"/>
    <row r="12757" customFormat="false" ht="15.75" hidden="false" customHeight="false" outlineLevel="0" collapsed="false"/>
    <row r="12758" customFormat="false" ht="15.75" hidden="false" customHeight="false" outlineLevel="0" collapsed="false"/>
    <row r="12759" customFormat="false" ht="15.75" hidden="false" customHeight="false" outlineLevel="0" collapsed="false"/>
    <row r="12760" customFormat="false" ht="15.75" hidden="false" customHeight="false" outlineLevel="0" collapsed="false"/>
    <row r="12761" customFormat="false" ht="15.75" hidden="false" customHeight="false" outlineLevel="0" collapsed="false"/>
    <row r="12762" customFormat="false" ht="15.75" hidden="false" customHeight="false" outlineLevel="0" collapsed="false"/>
    <row r="12763" customFormat="false" ht="15.75" hidden="false" customHeight="false" outlineLevel="0" collapsed="false"/>
    <row r="12764" customFormat="false" ht="15.75" hidden="false" customHeight="false" outlineLevel="0" collapsed="false"/>
    <row r="12765" customFormat="false" ht="15.75" hidden="false" customHeight="false" outlineLevel="0" collapsed="false"/>
    <row r="12766" customFormat="false" ht="15.75" hidden="false" customHeight="false" outlineLevel="0" collapsed="false"/>
    <row r="12767" customFormat="false" ht="15.75" hidden="false" customHeight="false" outlineLevel="0" collapsed="false"/>
    <row r="12768" customFormat="false" ht="15.75" hidden="false" customHeight="false" outlineLevel="0" collapsed="false"/>
    <row r="12769" customFormat="false" ht="15.75" hidden="false" customHeight="false" outlineLevel="0" collapsed="false"/>
    <row r="12770" customFormat="false" ht="15.75" hidden="false" customHeight="false" outlineLevel="0" collapsed="false"/>
    <row r="12771" customFormat="false" ht="15.75" hidden="false" customHeight="false" outlineLevel="0" collapsed="false"/>
    <row r="12772" customFormat="false" ht="15.75" hidden="false" customHeight="false" outlineLevel="0" collapsed="false"/>
    <row r="12773" customFormat="false" ht="15.75" hidden="false" customHeight="false" outlineLevel="0" collapsed="false"/>
    <row r="12774" customFormat="false" ht="15.75" hidden="false" customHeight="false" outlineLevel="0" collapsed="false"/>
    <row r="12775" customFormat="false" ht="15.75" hidden="false" customHeight="false" outlineLevel="0" collapsed="false"/>
    <row r="12776" customFormat="false" ht="15.75" hidden="false" customHeight="false" outlineLevel="0" collapsed="false"/>
    <row r="12777" customFormat="false" ht="15.75" hidden="false" customHeight="false" outlineLevel="0" collapsed="false"/>
    <row r="12778" customFormat="false" ht="15.75" hidden="false" customHeight="false" outlineLevel="0" collapsed="false"/>
    <row r="12779" customFormat="false" ht="15.75" hidden="false" customHeight="false" outlineLevel="0" collapsed="false"/>
    <row r="12780" customFormat="false" ht="15.75" hidden="false" customHeight="false" outlineLevel="0" collapsed="false"/>
    <row r="12781" customFormat="false" ht="15.75" hidden="false" customHeight="false" outlineLevel="0" collapsed="false"/>
    <row r="12782" customFormat="false" ht="15.75" hidden="false" customHeight="false" outlineLevel="0" collapsed="false"/>
    <row r="12783" customFormat="false" ht="15.75" hidden="false" customHeight="false" outlineLevel="0" collapsed="false"/>
    <row r="12784" customFormat="false" ht="15.75" hidden="false" customHeight="false" outlineLevel="0" collapsed="false"/>
    <row r="12785" customFormat="false" ht="15.75" hidden="false" customHeight="false" outlineLevel="0" collapsed="false"/>
    <row r="12786" customFormat="false" ht="15.75" hidden="false" customHeight="false" outlineLevel="0" collapsed="false"/>
    <row r="12787" customFormat="false" ht="15.75" hidden="false" customHeight="false" outlineLevel="0" collapsed="false"/>
    <row r="12788" customFormat="false" ht="15.75" hidden="false" customHeight="false" outlineLevel="0" collapsed="false"/>
    <row r="12789" customFormat="false" ht="15.75" hidden="false" customHeight="false" outlineLevel="0" collapsed="false"/>
    <row r="12790" customFormat="false" ht="15.75" hidden="false" customHeight="false" outlineLevel="0" collapsed="false"/>
    <row r="12791" customFormat="false" ht="15.75" hidden="false" customHeight="false" outlineLevel="0" collapsed="false"/>
    <row r="12792" customFormat="false" ht="15.75" hidden="false" customHeight="false" outlineLevel="0" collapsed="false"/>
    <row r="12793" customFormat="false" ht="15.75" hidden="false" customHeight="false" outlineLevel="0" collapsed="false"/>
    <row r="12794" customFormat="false" ht="15.75" hidden="false" customHeight="false" outlineLevel="0" collapsed="false"/>
    <row r="12795" customFormat="false" ht="15.75" hidden="false" customHeight="false" outlineLevel="0" collapsed="false"/>
    <row r="12796" customFormat="false" ht="15.75" hidden="false" customHeight="false" outlineLevel="0" collapsed="false"/>
    <row r="12797" customFormat="false" ht="15.75" hidden="false" customHeight="false" outlineLevel="0" collapsed="false"/>
    <row r="12798" customFormat="false" ht="15.75" hidden="false" customHeight="false" outlineLevel="0" collapsed="false"/>
    <row r="12799" customFormat="false" ht="15.75" hidden="false" customHeight="false" outlineLevel="0" collapsed="false"/>
    <row r="12800" customFormat="false" ht="15.75" hidden="false" customHeight="false" outlineLevel="0" collapsed="false"/>
    <row r="12801" customFormat="false" ht="15.75" hidden="false" customHeight="false" outlineLevel="0" collapsed="false"/>
    <row r="12802" customFormat="false" ht="15.75" hidden="false" customHeight="false" outlineLevel="0" collapsed="false"/>
    <row r="12803" customFormat="false" ht="15.75" hidden="false" customHeight="false" outlineLevel="0" collapsed="false"/>
    <row r="12804" customFormat="false" ht="15.75" hidden="false" customHeight="false" outlineLevel="0" collapsed="false"/>
    <row r="12805" customFormat="false" ht="15.75" hidden="false" customHeight="false" outlineLevel="0" collapsed="false"/>
    <row r="12806" customFormat="false" ht="15.75" hidden="false" customHeight="false" outlineLevel="0" collapsed="false"/>
    <row r="12807" customFormat="false" ht="15.75" hidden="false" customHeight="false" outlineLevel="0" collapsed="false"/>
    <row r="12808" customFormat="false" ht="15.75" hidden="false" customHeight="false" outlineLevel="0" collapsed="false"/>
    <row r="12809" customFormat="false" ht="15.75" hidden="false" customHeight="false" outlineLevel="0" collapsed="false"/>
    <row r="12810" customFormat="false" ht="15.75" hidden="false" customHeight="false" outlineLevel="0" collapsed="false"/>
    <row r="12811" customFormat="false" ht="15.75" hidden="false" customHeight="false" outlineLevel="0" collapsed="false"/>
    <row r="12812" customFormat="false" ht="15.75" hidden="false" customHeight="false" outlineLevel="0" collapsed="false"/>
    <row r="12813" customFormat="false" ht="15.75" hidden="false" customHeight="false" outlineLevel="0" collapsed="false"/>
    <row r="12814" customFormat="false" ht="15.75" hidden="false" customHeight="false" outlineLevel="0" collapsed="false"/>
    <row r="12815" customFormat="false" ht="15.75" hidden="false" customHeight="false" outlineLevel="0" collapsed="false"/>
    <row r="12816" customFormat="false" ht="15.75" hidden="false" customHeight="false" outlineLevel="0" collapsed="false"/>
    <row r="12817" customFormat="false" ht="15.75" hidden="false" customHeight="false" outlineLevel="0" collapsed="false"/>
    <row r="12818" customFormat="false" ht="15.75" hidden="false" customHeight="false" outlineLevel="0" collapsed="false"/>
    <row r="12819" customFormat="false" ht="15.75" hidden="false" customHeight="false" outlineLevel="0" collapsed="false"/>
    <row r="12820" customFormat="false" ht="15.75" hidden="false" customHeight="false" outlineLevel="0" collapsed="false"/>
    <row r="12821" customFormat="false" ht="15.75" hidden="false" customHeight="false" outlineLevel="0" collapsed="false"/>
    <row r="12822" customFormat="false" ht="15.75" hidden="false" customHeight="false" outlineLevel="0" collapsed="false"/>
    <row r="12823" customFormat="false" ht="15.75" hidden="false" customHeight="false" outlineLevel="0" collapsed="false"/>
    <row r="12824" customFormat="false" ht="15.75" hidden="false" customHeight="false" outlineLevel="0" collapsed="false"/>
    <row r="12825" customFormat="false" ht="15.75" hidden="false" customHeight="false" outlineLevel="0" collapsed="false"/>
    <row r="12826" customFormat="false" ht="15.75" hidden="false" customHeight="false" outlineLevel="0" collapsed="false"/>
    <row r="12827" customFormat="false" ht="15.75" hidden="false" customHeight="false" outlineLevel="0" collapsed="false"/>
    <row r="12828" customFormat="false" ht="15.75" hidden="false" customHeight="false" outlineLevel="0" collapsed="false"/>
    <row r="12829" customFormat="false" ht="15.75" hidden="false" customHeight="false" outlineLevel="0" collapsed="false"/>
    <row r="12830" customFormat="false" ht="15.75" hidden="false" customHeight="false" outlineLevel="0" collapsed="false"/>
    <row r="12831" customFormat="false" ht="15.75" hidden="false" customHeight="false" outlineLevel="0" collapsed="false"/>
    <row r="12832" customFormat="false" ht="15.75" hidden="false" customHeight="false" outlineLevel="0" collapsed="false"/>
    <row r="12833" customFormat="false" ht="15.75" hidden="false" customHeight="false" outlineLevel="0" collapsed="false"/>
    <row r="12834" customFormat="false" ht="15.75" hidden="false" customHeight="false" outlineLevel="0" collapsed="false"/>
    <row r="12835" customFormat="false" ht="15.75" hidden="false" customHeight="false" outlineLevel="0" collapsed="false"/>
    <row r="12836" customFormat="false" ht="15.75" hidden="false" customHeight="false" outlineLevel="0" collapsed="false"/>
    <row r="12837" customFormat="false" ht="15.75" hidden="false" customHeight="false" outlineLevel="0" collapsed="false"/>
    <row r="12838" customFormat="false" ht="15.75" hidden="false" customHeight="false" outlineLevel="0" collapsed="false"/>
    <row r="12839" customFormat="false" ht="15.75" hidden="false" customHeight="false" outlineLevel="0" collapsed="false"/>
    <row r="12840" customFormat="false" ht="15.75" hidden="false" customHeight="false" outlineLevel="0" collapsed="false"/>
    <row r="12841" customFormat="false" ht="15.75" hidden="false" customHeight="false" outlineLevel="0" collapsed="false"/>
    <row r="12842" customFormat="false" ht="15.75" hidden="false" customHeight="false" outlineLevel="0" collapsed="false"/>
    <row r="12843" customFormat="false" ht="15.75" hidden="false" customHeight="false" outlineLevel="0" collapsed="false"/>
    <row r="12844" customFormat="false" ht="15.75" hidden="false" customHeight="false" outlineLevel="0" collapsed="false"/>
    <row r="12845" customFormat="false" ht="15.75" hidden="false" customHeight="false" outlineLevel="0" collapsed="false"/>
    <row r="12846" customFormat="false" ht="15.75" hidden="false" customHeight="false" outlineLevel="0" collapsed="false"/>
    <row r="12847" customFormat="false" ht="15.75" hidden="false" customHeight="false" outlineLevel="0" collapsed="false"/>
    <row r="12848" customFormat="false" ht="15.75" hidden="false" customHeight="false" outlineLevel="0" collapsed="false"/>
    <row r="12849" customFormat="false" ht="15.75" hidden="false" customHeight="false" outlineLevel="0" collapsed="false"/>
    <row r="12850" customFormat="false" ht="15.75" hidden="false" customHeight="false" outlineLevel="0" collapsed="false"/>
    <row r="12851" customFormat="false" ht="15.75" hidden="false" customHeight="false" outlineLevel="0" collapsed="false"/>
    <row r="12852" customFormat="false" ht="15.75" hidden="false" customHeight="false" outlineLevel="0" collapsed="false"/>
    <row r="12853" customFormat="false" ht="15.75" hidden="false" customHeight="false" outlineLevel="0" collapsed="false"/>
    <row r="12854" customFormat="false" ht="15.75" hidden="false" customHeight="false" outlineLevel="0" collapsed="false"/>
    <row r="12855" customFormat="false" ht="15.75" hidden="false" customHeight="false" outlineLevel="0" collapsed="false"/>
    <row r="12856" customFormat="false" ht="15.75" hidden="false" customHeight="false" outlineLevel="0" collapsed="false"/>
    <row r="12857" customFormat="false" ht="15.75" hidden="false" customHeight="false" outlineLevel="0" collapsed="false"/>
    <row r="12858" customFormat="false" ht="15.75" hidden="false" customHeight="false" outlineLevel="0" collapsed="false"/>
    <row r="12859" customFormat="false" ht="15.75" hidden="false" customHeight="false" outlineLevel="0" collapsed="false"/>
    <row r="12860" customFormat="false" ht="15.75" hidden="false" customHeight="false" outlineLevel="0" collapsed="false"/>
    <row r="12861" customFormat="false" ht="15.75" hidden="false" customHeight="false" outlineLevel="0" collapsed="false"/>
    <row r="12862" customFormat="false" ht="15.75" hidden="false" customHeight="false" outlineLevel="0" collapsed="false"/>
    <row r="12863" customFormat="false" ht="15.75" hidden="false" customHeight="false" outlineLevel="0" collapsed="false"/>
    <row r="12864" customFormat="false" ht="15.75" hidden="false" customHeight="false" outlineLevel="0" collapsed="false"/>
    <row r="12865" customFormat="false" ht="15.75" hidden="false" customHeight="false" outlineLevel="0" collapsed="false"/>
    <row r="12866" customFormat="false" ht="15.75" hidden="false" customHeight="false" outlineLevel="0" collapsed="false"/>
    <row r="12867" customFormat="false" ht="15.75" hidden="false" customHeight="false" outlineLevel="0" collapsed="false"/>
    <row r="12868" customFormat="false" ht="15.75" hidden="false" customHeight="false" outlineLevel="0" collapsed="false"/>
    <row r="12869" customFormat="false" ht="15.75" hidden="false" customHeight="false" outlineLevel="0" collapsed="false"/>
    <row r="12870" customFormat="false" ht="15.75" hidden="false" customHeight="false" outlineLevel="0" collapsed="false"/>
    <row r="12871" customFormat="false" ht="15.75" hidden="false" customHeight="false" outlineLevel="0" collapsed="false"/>
    <row r="12872" customFormat="false" ht="15.75" hidden="false" customHeight="false" outlineLevel="0" collapsed="false"/>
    <row r="12873" customFormat="false" ht="15.75" hidden="false" customHeight="false" outlineLevel="0" collapsed="false"/>
    <row r="12874" customFormat="false" ht="15.75" hidden="false" customHeight="false" outlineLevel="0" collapsed="false"/>
    <row r="12875" customFormat="false" ht="15.75" hidden="false" customHeight="false" outlineLevel="0" collapsed="false"/>
    <row r="12876" customFormat="false" ht="15.75" hidden="false" customHeight="false" outlineLevel="0" collapsed="false"/>
    <row r="12877" customFormat="false" ht="15.75" hidden="false" customHeight="false" outlineLevel="0" collapsed="false"/>
    <row r="12878" customFormat="false" ht="15.75" hidden="false" customHeight="false" outlineLevel="0" collapsed="false"/>
    <row r="12879" customFormat="false" ht="15.75" hidden="false" customHeight="false" outlineLevel="0" collapsed="false"/>
    <row r="12880" customFormat="false" ht="15.75" hidden="false" customHeight="false" outlineLevel="0" collapsed="false"/>
    <row r="12881" customFormat="false" ht="15.75" hidden="false" customHeight="false" outlineLevel="0" collapsed="false"/>
    <row r="12882" customFormat="false" ht="15.75" hidden="false" customHeight="false" outlineLevel="0" collapsed="false"/>
    <row r="12883" customFormat="false" ht="15.75" hidden="false" customHeight="false" outlineLevel="0" collapsed="false"/>
    <row r="12884" customFormat="false" ht="15.75" hidden="false" customHeight="false" outlineLevel="0" collapsed="false"/>
    <row r="12885" customFormat="false" ht="15.75" hidden="false" customHeight="false" outlineLevel="0" collapsed="false"/>
    <row r="12886" customFormat="false" ht="15.75" hidden="false" customHeight="false" outlineLevel="0" collapsed="false"/>
    <row r="12887" customFormat="false" ht="15.75" hidden="false" customHeight="false" outlineLevel="0" collapsed="false"/>
    <row r="12888" customFormat="false" ht="15.75" hidden="false" customHeight="false" outlineLevel="0" collapsed="false"/>
    <row r="12889" customFormat="false" ht="15.75" hidden="false" customHeight="false" outlineLevel="0" collapsed="false"/>
    <row r="12890" customFormat="false" ht="15.75" hidden="false" customHeight="false" outlineLevel="0" collapsed="false"/>
    <row r="12891" customFormat="false" ht="15.75" hidden="false" customHeight="false" outlineLevel="0" collapsed="false"/>
    <row r="12892" customFormat="false" ht="15.75" hidden="false" customHeight="false" outlineLevel="0" collapsed="false"/>
    <row r="12893" customFormat="false" ht="15.75" hidden="false" customHeight="false" outlineLevel="0" collapsed="false"/>
    <row r="12894" customFormat="false" ht="15.75" hidden="false" customHeight="false" outlineLevel="0" collapsed="false"/>
    <row r="12895" customFormat="false" ht="15.75" hidden="false" customHeight="false" outlineLevel="0" collapsed="false"/>
    <row r="12896" customFormat="false" ht="15.75" hidden="false" customHeight="false" outlineLevel="0" collapsed="false"/>
    <row r="12897" customFormat="false" ht="15.75" hidden="false" customHeight="false" outlineLevel="0" collapsed="false"/>
    <row r="12898" customFormat="false" ht="15.75" hidden="false" customHeight="false" outlineLevel="0" collapsed="false"/>
    <row r="12899" customFormat="false" ht="15.75" hidden="false" customHeight="false" outlineLevel="0" collapsed="false"/>
    <row r="12900" customFormat="false" ht="15.75" hidden="false" customHeight="false" outlineLevel="0" collapsed="false"/>
    <row r="12901" customFormat="false" ht="15.75" hidden="false" customHeight="false" outlineLevel="0" collapsed="false"/>
    <row r="12902" customFormat="false" ht="15.75" hidden="false" customHeight="false" outlineLevel="0" collapsed="false"/>
    <row r="12903" customFormat="false" ht="15.75" hidden="false" customHeight="false" outlineLevel="0" collapsed="false"/>
    <row r="12904" customFormat="false" ht="15.75" hidden="false" customHeight="false" outlineLevel="0" collapsed="false"/>
    <row r="12905" customFormat="false" ht="15.75" hidden="false" customHeight="false" outlineLevel="0" collapsed="false"/>
    <row r="12906" customFormat="false" ht="15.75" hidden="false" customHeight="false" outlineLevel="0" collapsed="false"/>
    <row r="12907" customFormat="false" ht="15.75" hidden="false" customHeight="false" outlineLevel="0" collapsed="false"/>
    <row r="12908" customFormat="false" ht="15.75" hidden="false" customHeight="false" outlineLevel="0" collapsed="false"/>
    <row r="12909" customFormat="false" ht="15.75" hidden="false" customHeight="false" outlineLevel="0" collapsed="false"/>
    <row r="12910" customFormat="false" ht="15.75" hidden="false" customHeight="false" outlineLevel="0" collapsed="false"/>
    <row r="12911" customFormat="false" ht="15.75" hidden="false" customHeight="false" outlineLevel="0" collapsed="false"/>
    <row r="12912" customFormat="false" ht="15.75" hidden="false" customHeight="false" outlineLevel="0" collapsed="false"/>
    <row r="12913" customFormat="false" ht="15.75" hidden="false" customHeight="false" outlineLevel="0" collapsed="false"/>
    <row r="12914" customFormat="false" ht="15.75" hidden="false" customHeight="false" outlineLevel="0" collapsed="false"/>
    <row r="12915" customFormat="false" ht="15.75" hidden="false" customHeight="false" outlineLevel="0" collapsed="false"/>
    <row r="12916" customFormat="false" ht="15.75" hidden="false" customHeight="false" outlineLevel="0" collapsed="false"/>
    <row r="12917" customFormat="false" ht="15.75" hidden="false" customHeight="false" outlineLevel="0" collapsed="false"/>
    <row r="12918" customFormat="false" ht="15.75" hidden="false" customHeight="false" outlineLevel="0" collapsed="false"/>
    <row r="12919" customFormat="false" ht="15.75" hidden="false" customHeight="false" outlineLevel="0" collapsed="false"/>
    <row r="12920" customFormat="false" ht="15.75" hidden="false" customHeight="false" outlineLevel="0" collapsed="false"/>
    <row r="12921" customFormat="false" ht="15.75" hidden="false" customHeight="false" outlineLevel="0" collapsed="false"/>
    <row r="12922" customFormat="false" ht="15.75" hidden="false" customHeight="false" outlineLevel="0" collapsed="false"/>
    <row r="12923" customFormat="false" ht="15.75" hidden="false" customHeight="false" outlineLevel="0" collapsed="false"/>
    <row r="12924" customFormat="false" ht="15.75" hidden="false" customHeight="false" outlineLevel="0" collapsed="false"/>
    <row r="12925" customFormat="false" ht="15.75" hidden="false" customHeight="false" outlineLevel="0" collapsed="false"/>
    <row r="12926" customFormat="false" ht="15.75" hidden="false" customHeight="false" outlineLevel="0" collapsed="false"/>
    <row r="12927" customFormat="false" ht="15.75" hidden="false" customHeight="false" outlineLevel="0" collapsed="false"/>
    <row r="12928" customFormat="false" ht="15.75" hidden="false" customHeight="false" outlineLevel="0" collapsed="false"/>
    <row r="12929" customFormat="false" ht="15.75" hidden="false" customHeight="false" outlineLevel="0" collapsed="false"/>
    <row r="12930" customFormat="false" ht="15.75" hidden="false" customHeight="false" outlineLevel="0" collapsed="false"/>
    <row r="12931" customFormat="false" ht="15.75" hidden="false" customHeight="false" outlineLevel="0" collapsed="false"/>
    <row r="12932" customFormat="false" ht="15.75" hidden="false" customHeight="false" outlineLevel="0" collapsed="false"/>
    <row r="12933" customFormat="false" ht="15.75" hidden="false" customHeight="false" outlineLevel="0" collapsed="false"/>
    <row r="12934" customFormat="false" ht="15.75" hidden="false" customHeight="false" outlineLevel="0" collapsed="false"/>
    <row r="12935" customFormat="false" ht="15.75" hidden="false" customHeight="false" outlineLevel="0" collapsed="false"/>
    <row r="12936" customFormat="false" ht="15.75" hidden="false" customHeight="false" outlineLevel="0" collapsed="false"/>
    <row r="12937" customFormat="false" ht="15.75" hidden="false" customHeight="false" outlineLevel="0" collapsed="false"/>
    <row r="12938" customFormat="false" ht="15.75" hidden="false" customHeight="false" outlineLevel="0" collapsed="false"/>
    <row r="12939" customFormat="false" ht="15.75" hidden="false" customHeight="false" outlineLevel="0" collapsed="false"/>
    <row r="12940" customFormat="false" ht="15.75" hidden="false" customHeight="false" outlineLevel="0" collapsed="false"/>
    <row r="12941" customFormat="false" ht="15.75" hidden="false" customHeight="false" outlineLevel="0" collapsed="false"/>
    <row r="12942" customFormat="false" ht="15.75" hidden="false" customHeight="false" outlineLevel="0" collapsed="false"/>
    <row r="12943" customFormat="false" ht="15.75" hidden="false" customHeight="false" outlineLevel="0" collapsed="false"/>
    <row r="12944" customFormat="false" ht="15.75" hidden="false" customHeight="false" outlineLevel="0" collapsed="false"/>
    <row r="12945" customFormat="false" ht="15.75" hidden="false" customHeight="false" outlineLevel="0" collapsed="false"/>
    <row r="12946" customFormat="false" ht="15.75" hidden="false" customHeight="false" outlineLevel="0" collapsed="false"/>
    <row r="12947" customFormat="false" ht="15.75" hidden="false" customHeight="false" outlineLevel="0" collapsed="false"/>
    <row r="12948" customFormat="false" ht="15.75" hidden="false" customHeight="false" outlineLevel="0" collapsed="false"/>
    <row r="12949" customFormat="false" ht="15.75" hidden="false" customHeight="false" outlineLevel="0" collapsed="false"/>
    <row r="12950" customFormat="false" ht="15.75" hidden="false" customHeight="false" outlineLevel="0" collapsed="false"/>
    <row r="12951" customFormat="false" ht="15.75" hidden="false" customHeight="false" outlineLevel="0" collapsed="false"/>
    <row r="12952" customFormat="false" ht="15.75" hidden="false" customHeight="false" outlineLevel="0" collapsed="false"/>
    <row r="12953" customFormat="false" ht="15.75" hidden="false" customHeight="false" outlineLevel="0" collapsed="false"/>
    <row r="12954" customFormat="false" ht="15.75" hidden="false" customHeight="false" outlineLevel="0" collapsed="false"/>
    <row r="12955" customFormat="false" ht="15.75" hidden="false" customHeight="false" outlineLevel="0" collapsed="false"/>
    <row r="12956" customFormat="false" ht="15.75" hidden="false" customHeight="false" outlineLevel="0" collapsed="false"/>
    <row r="12957" customFormat="false" ht="15.75" hidden="false" customHeight="false" outlineLevel="0" collapsed="false"/>
    <row r="12958" customFormat="false" ht="15.75" hidden="false" customHeight="false" outlineLevel="0" collapsed="false"/>
    <row r="12959" customFormat="false" ht="15.75" hidden="false" customHeight="false" outlineLevel="0" collapsed="false"/>
    <row r="12960" customFormat="false" ht="15.75" hidden="false" customHeight="false" outlineLevel="0" collapsed="false"/>
    <row r="12961" customFormat="false" ht="15.75" hidden="false" customHeight="false" outlineLevel="0" collapsed="false"/>
    <row r="12962" customFormat="false" ht="15.75" hidden="false" customHeight="false" outlineLevel="0" collapsed="false"/>
    <row r="12963" customFormat="false" ht="15.75" hidden="false" customHeight="false" outlineLevel="0" collapsed="false"/>
    <row r="12964" customFormat="false" ht="15.75" hidden="false" customHeight="false" outlineLevel="0" collapsed="false"/>
    <row r="12965" customFormat="false" ht="15.75" hidden="false" customHeight="false" outlineLevel="0" collapsed="false"/>
    <row r="12966" customFormat="false" ht="15.75" hidden="false" customHeight="false" outlineLevel="0" collapsed="false"/>
    <row r="12967" customFormat="false" ht="15.75" hidden="false" customHeight="false" outlineLevel="0" collapsed="false"/>
    <row r="12968" customFormat="false" ht="15.75" hidden="false" customHeight="false" outlineLevel="0" collapsed="false"/>
    <row r="12969" customFormat="false" ht="15.75" hidden="false" customHeight="false" outlineLevel="0" collapsed="false"/>
    <row r="12970" customFormat="false" ht="15.75" hidden="false" customHeight="false" outlineLevel="0" collapsed="false"/>
    <row r="12971" customFormat="false" ht="15.75" hidden="false" customHeight="false" outlineLevel="0" collapsed="false"/>
    <row r="12972" customFormat="false" ht="15.75" hidden="false" customHeight="false" outlineLevel="0" collapsed="false"/>
    <row r="12973" customFormat="false" ht="15.75" hidden="false" customHeight="false" outlineLevel="0" collapsed="false"/>
    <row r="12974" customFormat="false" ht="15.75" hidden="false" customHeight="false" outlineLevel="0" collapsed="false"/>
    <row r="12975" customFormat="false" ht="15.75" hidden="false" customHeight="false" outlineLevel="0" collapsed="false"/>
    <row r="12976" customFormat="false" ht="15.75" hidden="false" customHeight="false" outlineLevel="0" collapsed="false"/>
    <row r="12977" customFormat="false" ht="15.75" hidden="false" customHeight="false" outlineLevel="0" collapsed="false"/>
    <row r="12978" customFormat="false" ht="15.75" hidden="false" customHeight="false" outlineLevel="0" collapsed="false"/>
    <row r="12979" customFormat="false" ht="15.75" hidden="false" customHeight="false" outlineLevel="0" collapsed="false"/>
    <row r="12980" customFormat="false" ht="15.75" hidden="false" customHeight="false" outlineLevel="0" collapsed="false"/>
    <row r="12981" customFormat="false" ht="15.75" hidden="false" customHeight="false" outlineLevel="0" collapsed="false"/>
    <row r="12982" customFormat="false" ht="15.75" hidden="false" customHeight="false" outlineLevel="0" collapsed="false"/>
    <row r="12983" customFormat="false" ht="15.75" hidden="false" customHeight="false" outlineLevel="0" collapsed="false"/>
    <row r="12984" customFormat="false" ht="15.75" hidden="false" customHeight="false" outlineLevel="0" collapsed="false"/>
    <row r="12985" customFormat="false" ht="15.75" hidden="false" customHeight="false" outlineLevel="0" collapsed="false"/>
    <row r="12986" customFormat="false" ht="15.75" hidden="false" customHeight="false" outlineLevel="0" collapsed="false"/>
    <row r="12987" customFormat="false" ht="15.75" hidden="false" customHeight="false" outlineLevel="0" collapsed="false"/>
    <row r="12988" customFormat="false" ht="15.75" hidden="false" customHeight="false" outlineLevel="0" collapsed="false"/>
    <row r="12989" customFormat="false" ht="15.75" hidden="false" customHeight="false" outlineLevel="0" collapsed="false"/>
    <row r="12990" customFormat="false" ht="15.75" hidden="false" customHeight="false" outlineLevel="0" collapsed="false"/>
    <row r="12991" customFormat="false" ht="15.75" hidden="false" customHeight="false" outlineLevel="0" collapsed="false"/>
    <row r="12992" customFormat="false" ht="15.75" hidden="false" customHeight="false" outlineLevel="0" collapsed="false"/>
    <row r="12993" customFormat="false" ht="15.75" hidden="false" customHeight="false" outlineLevel="0" collapsed="false"/>
    <row r="12994" customFormat="false" ht="15.75" hidden="false" customHeight="false" outlineLevel="0" collapsed="false"/>
    <row r="12995" customFormat="false" ht="15.75" hidden="false" customHeight="false" outlineLevel="0" collapsed="false"/>
    <row r="12996" customFormat="false" ht="15.75" hidden="false" customHeight="false" outlineLevel="0" collapsed="false"/>
    <row r="12997" customFormat="false" ht="15.75" hidden="false" customHeight="false" outlineLevel="0" collapsed="false"/>
    <row r="12998" customFormat="false" ht="15.75" hidden="false" customHeight="false" outlineLevel="0" collapsed="false"/>
    <row r="12999" customFormat="false" ht="15.75" hidden="false" customHeight="false" outlineLevel="0" collapsed="false"/>
    <row r="13000" customFormat="false" ht="15.75" hidden="false" customHeight="false" outlineLevel="0" collapsed="false"/>
    <row r="13001" customFormat="false" ht="15.75" hidden="false" customHeight="false" outlineLevel="0" collapsed="false"/>
    <row r="13002" customFormat="false" ht="15.75" hidden="false" customHeight="false" outlineLevel="0" collapsed="false"/>
    <row r="13003" customFormat="false" ht="15.75" hidden="false" customHeight="false" outlineLevel="0" collapsed="false"/>
    <row r="13004" customFormat="false" ht="15.75" hidden="false" customHeight="false" outlineLevel="0" collapsed="false"/>
    <row r="13005" customFormat="false" ht="15.75" hidden="false" customHeight="false" outlineLevel="0" collapsed="false"/>
    <row r="13006" customFormat="false" ht="15.75" hidden="false" customHeight="false" outlineLevel="0" collapsed="false"/>
    <row r="13007" customFormat="false" ht="15.75" hidden="false" customHeight="false" outlineLevel="0" collapsed="false"/>
    <row r="13008" customFormat="false" ht="15.75" hidden="false" customHeight="false" outlineLevel="0" collapsed="false"/>
    <row r="13009" customFormat="false" ht="15.75" hidden="false" customHeight="false" outlineLevel="0" collapsed="false"/>
    <row r="13010" customFormat="false" ht="15.75" hidden="false" customHeight="false" outlineLevel="0" collapsed="false"/>
    <row r="13011" customFormat="false" ht="15.75" hidden="false" customHeight="false" outlineLevel="0" collapsed="false"/>
    <row r="13012" customFormat="false" ht="15.75" hidden="false" customHeight="false" outlineLevel="0" collapsed="false"/>
    <row r="13013" customFormat="false" ht="15.75" hidden="false" customHeight="false" outlineLevel="0" collapsed="false"/>
    <row r="13014" customFormat="false" ht="15.75" hidden="false" customHeight="false" outlineLevel="0" collapsed="false"/>
    <row r="13015" customFormat="false" ht="15.75" hidden="false" customHeight="false" outlineLevel="0" collapsed="false"/>
    <row r="13016" customFormat="false" ht="15.75" hidden="false" customHeight="false" outlineLevel="0" collapsed="false"/>
    <row r="13017" customFormat="false" ht="15.75" hidden="false" customHeight="false" outlineLevel="0" collapsed="false"/>
    <row r="13018" customFormat="false" ht="15.75" hidden="false" customHeight="false" outlineLevel="0" collapsed="false"/>
    <row r="13019" customFormat="false" ht="15.75" hidden="false" customHeight="false" outlineLevel="0" collapsed="false"/>
    <row r="13020" customFormat="false" ht="15.75" hidden="false" customHeight="false" outlineLevel="0" collapsed="false"/>
    <row r="13021" customFormat="false" ht="15.75" hidden="false" customHeight="false" outlineLevel="0" collapsed="false"/>
    <row r="13022" customFormat="false" ht="15.75" hidden="false" customHeight="false" outlineLevel="0" collapsed="false"/>
    <row r="13023" customFormat="false" ht="15.75" hidden="false" customHeight="false" outlineLevel="0" collapsed="false"/>
    <row r="13024" customFormat="false" ht="15.75" hidden="false" customHeight="false" outlineLevel="0" collapsed="false"/>
    <row r="13025" customFormat="false" ht="15.75" hidden="false" customHeight="false" outlineLevel="0" collapsed="false"/>
    <row r="13026" customFormat="false" ht="15.75" hidden="false" customHeight="false" outlineLevel="0" collapsed="false"/>
    <row r="13027" customFormat="false" ht="15.75" hidden="false" customHeight="false" outlineLevel="0" collapsed="false"/>
    <row r="13028" customFormat="false" ht="15.75" hidden="false" customHeight="false" outlineLevel="0" collapsed="false"/>
    <row r="13029" customFormat="false" ht="15.75" hidden="false" customHeight="false" outlineLevel="0" collapsed="false"/>
    <row r="13030" customFormat="false" ht="15.75" hidden="false" customHeight="false" outlineLevel="0" collapsed="false"/>
    <row r="13031" customFormat="false" ht="15.75" hidden="false" customHeight="false" outlineLevel="0" collapsed="false"/>
    <row r="13032" customFormat="false" ht="15.75" hidden="false" customHeight="false" outlineLevel="0" collapsed="false"/>
    <row r="13033" customFormat="false" ht="15.75" hidden="false" customHeight="false" outlineLevel="0" collapsed="false"/>
    <row r="13034" customFormat="false" ht="15.75" hidden="false" customHeight="false" outlineLevel="0" collapsed="false"/>
    <row r="13035" customFormat="false" ht="15.75" hidden="false" customHeight="false" outlineLevel="0" collapsed="false"/>
    <row r="13036" customFormat="false" ht="15.75" hidden="false" customHeight="false" outlineLevel="0" collapsed="false"/>
    <row r="13037" customFormat="false" ht="15.75" hidden="false" customHeight="false" outlineLevel="0" collapsed="false"/>
    <row r="13038" customFormat="false" ht="15.75" hidden="false" customHeight="false" outlineLevel="0" collapsed="false"/>
    <row r="13039" customFormat="false" ht="15.75" hidden="false" customHeight="false" outlineLevel="0" collapsed="false"/>
    <row r="13040" customFormat="false" ht="15.75" hidden="false" customHeight="false" outlineLevel="0" collapsed="false"/>
    <row r="13041" customFormat="false" ht="15.75" hidden="false" customHeight="false" outlineLevel="0" collapsed="false"/>
    <row r="13042" customFormat="false" ht="15.75" hidden="false" customHeight="false" outlineLevel="0" collapsed="false"/>
    <row r="13043" customFormat="false" ht="15.75" hidden="false" customHeight="false" outlineLevel="0" collapsed="false"/>
    <row r="13044" customFormat="false" ht="15.75" hidden="false" customHeight="false" outlineLevel="0" collapsed="false"/>
    <row r="13045" customFormat="false" ht="15.75" hidden="false" customHeight="false" outlineLevel="0" collapsed="false"/>
    <row r="13046" customFormat="false" ht="15.75" hidden="false" customHeight="false" outlineLevel="0" collapsed="false"/>
    <row r="13047" customFormat="false" ht="15.75" hidden="false" customHeight="false" outlineLevel="0" collapsed="false"/>
    <row r="13048" customFormat="false" ht="15.75" hidden="false" customHeight="false" outlineLevel="0" collapsed="false"/>
    <row r="13049" customFormat="false" ht="15.75" hidden="false" customHeight="false" outlineLevel="0" collapsed="false"/>
    <row r="13050" customFormat="false" ht="15.75" hidden="false" customHeight="false" outlineLevel="0" collapsed="false"/>
    <row r="13051" customFormat="false" ht="15.75" hidden="false" customHeight="false" outlineLevel="0" collapsed="false"/>
    <row r="13052" customFormat="false" ht="15.75" hidden="false" customHeight="false" outlineLevel="0" collapsed="false"/>
    <row r="13053" customFormat="false" ht="15.75" hidden="false" customHeight="false" outlineLevel="0" collapsed="false"/>
    <row r="13054" customFormat="false" ht="15.75" hidden="false" customHeight="false" outlineLevel="0" collapsed="false"/>
    <row r="13055" customFormat="false" ht="15.75" hidden="false" customHeight="false" outlineLevel="0" collapsed="false"/>
    <row r="13056" customFormat="false" ht="15.75" hidden="false" customHeight="false" outlineLevel="0" collapsed="false"/>
    <row r="13057" customFormat="false" ht="15.75" hidden="false" customHeight="false" outlineLevel="0" collapsed="false"/>
    <row r="13058" customFormat="false" ht="15.75" hidden="false" customHeight="false" outlineLevel="0" collapsed="false"/>
    <row r="13059" customFormat="false" ht="15.75" hidden="false" customHeight="false" outlineLevel="0" collapsed="false"/>
    <row r="13060" customFormat="false" ht="15.75" hidden="false" customHeight="false" outlineLevel="0" collapsed="false"/>
    <row r="13061" customFormat="false" ht="15.75" hidden="false" customHeight="false" outlineLevel="0" collapsed="false"/>
    <row r="13062" customFormat="false" ht="15.75" hidden="false" customHeight="false" outlineLevel="0" collapsed="false"/>
    <row r="13063" customFormat="false" ht="15.75" hidden="false" customHeight="false" outlineLevel="0" collapsed="false"/>
    <row r="13064" customFormat="false" ht="15.75" hidden="false" customHeight="false" outlineLevel="0" collapsed="false"/>
    <row r="13065" customFormat="false" ht="15.75" hidden="false" customHeight="false" outlineLevel="0" collapsed="false"/>
    <row r="13066" customFormat="false" ht="15.75" hidden="false" customHeight="false" outlineLevel="0" collapsed="false"/>
    <row r="13067" customFormat="false" ht="15.75" hidden="false" customHeight="false" outlineLevel="0" collapsed="false"/>
    <row r="13068" customFormat="false" ht="15.75" hidden="false" customHeight="false" outlineLevel="0" collapsed="false"/>
    <row r="13069" customFormat="false" ht="15.75" hidden="false" customHeight="false" outlineLevel="0" collapsed="false"/>
    <row r="13070" customFormat="false" ht="15.75" hidden="false" customHeight="false" outlineLevel="0" collapsed="false"/>
    <row r="13071" customFormat="false" ht="15.75" hidden="false" customHeight="false" outlineLevel="0" collapsed="false"/>
    <row r="13072" customFormat="false" ht="15.75" hidden="false" customHeight="false" outlineLevel="0" collapsed="false"/>
    <row r="13073" customFormat="false" ht="15.75" hidden="false" customHeight="false" outlineLevel="0" collapsed="false"/>
    <row r="13074" customFormat="false" ht="15.75" hidden="false" customHeight="false" outlineLevel="0" collapsed="false"/>
    <row r="13075" customFormat="false" ht="15.75" hidden="false" customHeight="false" outlineLevel="0" collapsed="false"/>
    <row r="13076" customFormat="false" ht="15.75" hidden="false" customHeight="false" outlineLevel="0" collapsed="false"/>
    <row r="13077" customFormat="false" ht="15.75" hidden="false" customHeight="false" outlineLevel="0" collapsed="false"/>
    <row r="13078" customFormat="false" ht="15.75" hidden="false" customHeight="false" outlineLevel="0" collapsed="false"/>
    <row r="13079" customFormat="false" ht="15.75" hidden="false" customHeight="false" outlineLevel="0" collapsed="false"/>
    <row r="13080" customFormat="false" ht="15.75" hidden="false" customHeight="false" outlineLevel="0" collapsed="false"/>
    <row r="13081" customFormat="false" ht="15.75" hidden="false" customHeight="false" outlineLevel="0" collapsed="false"/>
    <row r="13082" customFormat="false" ht="15.75" hidden="false" customHeight="false" outlineLevel="0" collapsed="false"/>
    <row r="13083" customFormat="false" ht="15.75" hidden="false" customHeight="false" outlineLevel="0" collapsed="false"/>
    <row r="13084" customFormat="false" ht="15.75" hidden="false" customHeight="false" outlineLevel="0" collapsed="false"/>
    <row r="13085" customFormat="false" ht="15.75" hidden="false" customHeight="false" outlineLevel="0" collapsed="false"/>
    <row r="13086" customFormat="false" ht="15.75" hidden="false" customHeight="false" outlineLevel="0" collapsed="false"/>
    <row r="13087" customFormat="false" ht="15.75" hidden="false" customHeight="false" outlineLevel="0" collapsed="false"/>
    <row r="13088" customFormat="false" ht="15.75" hidden="false" customHeight="false" outlineLevel="0" collapsed="false"/>
    <row r="13089" customFormat="false" ht="15.75" hidden="false" customHeight="false" outlineLevel="0" collapsed="false"/>
    <row r="13090" customFormat="false" ht="15.75" hidden="false" customHeight="false" outlineLevel="0" collapsed="false"/>
    <row r="13091" customFormat="false" ht="15.75" hidden="false" customHeight="false" outlineLevel="0" collapsed="false"/>
    <row r="13092" customFormat="false" ht="15.75" hidden="false" customHeight="false" outlineLevel="0" collapsed="false"/>
    <row r="13093" customFormat="false" ht="15.75" hidden="false" customHeight="false" outlineLevel="0" collapsed="false"/>
    <row r="13094" customFormat="false" ht="15.75" hidden="false" customHeight="false" outlineLevel="0" collapsed="false"/>
    <row r="13095" customFormat="false" ht="15.75" hidden="false" customHeight="false" outlineLevel="0" collapsed="false"/>
    <row r="13096" customFormat="false" ht="15.75" hidden="false" customHeight="false" outlineLevel="0" collapsed="false"/>
    <row r="13097" customFormat="false" ht="15.75" hidden="false" customHeight="false" outlineLevel="0" collapsed="false"/>
    <row r="13098" customFormat="false" ht="15.75" hidden="false" customHeight="false" outlineLevel="0" collapsed="false"/>
    <row r="13099" customFormat="false" ht="15.75" hidden="false" customHeight="false" outlineLevel="0" collapsed="false"/>
    <row r="13100" customFormat="false" ht="15.75" hidden="false" customHeight="false" outlineLevel="0" collapsed="false"/>
    <row r="13101" customFormat="false" ht="15.75" hidden="false" customHeight="false" outlineLevel="0" collapsed="false"/>
    <row r="13102" customFormat="false" ht="15.75" hidden="false" customHeight="false" outlineLevel="0" collapsed="false"/>
    <row r="13103" customFormat="false" ht="15.75" hidden="false" customHeight="false" outlineLevel="0" collapsed="false"/>
    <row r="13104" customFormat="false" ht="15.75" hidden="false" customHeight="false" outlineLevel="0" collapsed="false"/>
    <row r="13105" customFormat="false" ht="15.75" hidden="false" customHeight="false" outlineLevel="0" collapsed="false"/>
    <row r="13106" customFormat="false" ht="15.75" hidden="false" customHeight="false" outlineLevel="0" collapsed="false"/>
    <row r="13107" customFormat="false" ht="15.75" hidden="false" customHeight="false" outlineLevel="0" collapsed="false"/>
    <row r="13108" customFormat="false" ht="15.75" hidden="false" customHeight="false" outlineLevel="0" collapsed="false"/>
    <row r="13109" customFormat="false" ht="15.75" hidden="false" customHeight="false" outlineLevel="0" collapsed="false"/>
    <row r="13110" customFormat="false" ht="15.75" hidden="false" customHeight="false" outlineLevel="0" collapsed="false"/>
    <row r="13111" customFormat="false" ht="15.75" hidden="false" customHeight="false" outlineLevel="0" collapsed="false"/>
    <row r="13112" customFormat="false" ht="15.75" hidden="false" customHeight="false" outlineLevel="0" collapsed="false"/>
    <row r="13113" customFormat="false" ht="15.75" hidden="false" customHeight="false" outlineLevel="0" collapsed="false"/>
    <row r="13114" customFormat="false" ht="15.75" hidden="false" customHeight="false" outlineLevel="0" collapsed="false"/>
    <row r="13115" customFormat="false" ht="15.75" hidden="false" customHeight="false" outlineLevel="0" collapsed="false"/>
    <row r="13116" customFormat="false" ht="15.75" hidden="false" customHeight="false" outlineLevel="0" collapsed="false"/>
    <row r="13117" customFormat="false" ht="15.75" hidden="false" customHeight="false" outlineLevel="0" collapsed="false"/>
    <row r="13118" customFormat="false" ht="15.75" hidden="false" customHeight="false" outlineLevel="0" collapsed="false"/>
    <row r="13119" customFormat="false" ht="15.75" hidden="false" customHeight="false" outlineLevel="0" collapsed="false"/>
    <row r="13120" customFormat="false" ht="15.75" hidden="false" customHeight="false" outlineLevel="0" collapsed="false"/>
    <row r="13121" customFormat="false" ht="15.75" hidden="false" customHeight="false" outlineLevel="0" collapsed="false"/>
    <row r="13122" customFormat="false" ht="15.75" hidden="false" customHeight="false" outlineLevel="0" collapsed="false"/>
    <row r="13123" customFormat="false" ht="15.75" hidden="false" customHeight="false" outlineLevel="0" collapsed="false"/>
    <row r="13124" customFormat="false" ht="15.75" hidden="false" customHeight="false" outlineLevel="0" collapsed="false"/>
    <row r="13125" customFormat="false" ht="15.75" hidden="false" customHeight="false" outlineLevel="0" collapsed="false"/>
    <row r="13126" customFormat="false" ht="15.75" hidden="false" customHeight="false" outlineLevel="0" collapsed="false"/>
    <row r="13127" customFormat="false" ht="15.75" hidden="false" customHeight="false" outlineLevel="0" collapsed="false"/>
    <row r="13128" customFormat="false" ht="15.75" hidden="false" customHeight="false" outlineLevel="0" collapsed="false"/>
    <row r="13129" customFormat="false" ht="15.75" hidden="false" customHeight="false" outlineLevel="0" collapsed="false"/>
    <row r="13130" customFormat="false" ht="15.75" hidden="false" customHeight="false" outlineLevel="0" collapsed="false"/>
    <row r="13131" customFormat="false" ht="15.75" hidden="false" customHeight="false" outlineLevel="0" collapsed="false"/>
    <row r="13132" customFormat="false" ht="15.75" hidden="false" customHeight="false" outlineLevel="0" collapsed="false"/>
    <row r="13133" customFormat="false" ht="15.75" hidden="false" customHeight="false" outlineLevel="0" collapsed="false"/>
    <row r="13134" customFormat="false" ht="15.75" hidden="false" customHeight="false" outlineLevel="0" collapsed="false"/>
    <row r="13135" customFormat="false" ht="15.75" hidden="false" customHeight="false" outlineLevel="0" collapsed="false"/>
    <row r="13136" customFormat="false" ht="15.75" hidden="false" customHeight="false" outlineLevel="0" collapsed="false"/>
    <row r="13137" customFormat="false" ht="15.75" hidden="false" customHeight="false" outlineLevel="0" collapsed="false"/>
    <row r="13138" customFormat="false" ht="15.75" hidden="false" customHeight="false" outlineLevel="0" collapsed="false"/>
    <row r="13139" customFormat="false" ht="15.75" hidden="false" customHeight="false" outlineLevel="0" collapsed="false"/>
    <row r="13140" customFormat="false" ht="15.75" hidden="false" customHeight="false" outlineLevel="0" collapsed="false"/>
    <row r="13141" customFormat="false" ht="15.75" hidden="false" customHeight="false" outlineLevel="0" collapsed="false"/>
    <row r="13142" customFormat="false" ht="15.75" hidden="false" customHeight="false" outlineLevel="0" collapsed="false"/>
    <row r="13143" customFormat="false" ht="15.75" hidden="false" customHeight="false" outlineLevel="0" collapsed="false"/>
    <row r="13144" customFormat="false" ht="15.75" hidden="false" customHeight="false" outlineLevel="0" collapsed="false"/>
    <row r="13145" customFormat="false" ht="15.75" hidden="false" customHeight="false" outlineLevel="0" collapsed="false"/>
    <row r="13146" customFormat="false" ht="15.75" hidden="false" customHeight="false" outlineLevel="0" collapsed="false"/>
    <row r="13147" customFormat="false" ht="15.75" hidden="false" customHeight="false" outlineLevel="0" collapsed="false"/>
    <row r="13148" customFormat="false" ht="15.75" hidden="false" customHeight="false" outlineLevel="0" collapsed="false"/>
    <row r="13149" customFormat="false" ht="15.75" hidden="false" customHeight="false" outlineLevel="0" collapsed="false"/>
    <row r="13150" customFormat="false" ht="15.75" hidden="false" customHeight="false" outlineLevel="0" collapsed="false"/>
    <row r="13151" customFormat="false" ht="15.75" hidden="false" customHeight="false" outlineLevel="0" collapsed="false"/>
    <row r="13152" customFormat="false" ht="15.75" hidden="false" customHeight="false" outlineLevel="0" collapsed="false"/>
    <row r="13153" customFormat="false" ht="15.75" hidden="false" customHeight="false" outlineLevel="0" collapsed="false"/>
    <row r="13154" customFormat="false" ht="15.75" hidden="false" customHeight="false" outlineLevel="0" collapsed="false"/>
    <row r="13155" customFormat="false" ht="15.75" hidden="false" customHeight="false" outlineLevel="0" collapsed="false"/>
    <row r="13156" customFormat="false" ht="15.75" hidden="false" customHeight="false" outlineLevel="0" collapsed="false"/>
    <row r="13157" customFormat="false" ht="15.75" hidden="false" customHeight="false" outlineLevel="0" collapsed="false"/>
    <row r="13158" customFormat="false" ht="15.75" hidden="false" customHeight="false" outlineLevel="0" collapsed="false"/>
    <row r="13159" customFormat="false" ht="15.75" hidden="false" customHeight="false" outlineLevel="0" collapsed="false"/>
    <row r="13160" customFormat="false" ht="15.75" hidden="false" customHeight="false" outlineLevel="0" collapsed="false"/>
    <row r="13161" customFormat="false" ht="15.75" hidden="false" customHeight="false" outlineLevel="0" collapsed="false"/>
    <row r="13162" customFormat="false" ht="15.75" hidden="false" customHeight="false" outlineLevel="0" collapsed="false"/>
    <row r="13163" customFormat="false" ht="15.75" hidden="false" customHeight="false" outlineLevel="0" collapsed="false"/>
    <row r="13164" customFormat="false" ht="15.75" hidden="false" customHeight="false" outlineLevel="0" collapsed="false"/>
    <row r="13165" customFormat="false" ht="15.75" hidden="false" customHeight="false" outlineLevel="0" collapsed="false"/>
    <row r="13166" customFormat="false" ht="15.75" hidden="false" customHeight="false" outlineLevel="0" collapsed="false"/>
    <row r="13167" customFormat="false" ht="15.75" hidden="false" customHeight="false" outlineLevel="0" collapsed="false"/>
    <row r="13168" customFormat="false" ht="15.75" hidden="false" customHeight="false" outlineLevel="0" collapsed="false"/>
    <row r="13169" customFormat="false" ht="15.75" hidden="false" customHeight="false" outlineLevel="0" collapsed="false"/>
    <row r="13170" customFormat="false" ht="15.75" hidden="false" customHeight="false" outlineLevel="0" collapsed="false"/>
    <row r="13171" customFormat="false" ht="15.75" hidden="false" customHeight="false" outlineLevel="0" collapsed="false"/>
    <row r="13172" customFormat="false" ht="15.75" hidden="false" customHeight="false" outlineLevel="0" collapsed="false"/>
    <row r="13173" customFormat="false" ht="15.75" hidden="false" customHeight="false" outlineLevel="0" collapsed="false"/>
    <row r="13174" customFormat="false" ht="15.75" hidden="false" customHeight="false" outlineLevel="0" collapsed="false"/>
    <row r="13175" customFormat="false" ht="15.75" hidden="false" customHeight="false" outlineLevel="0" collapsed="false"/>
    <row r="13176" customFormat="false" ht="15.75" hidden="false" customHeight="false" outlineLevel="0" collapsed="false"/>
    <row r="13177" customFormat="false" ht="15.75" hidden="false" customHeight="false" outlineLevel="0" collapsed="false"/>
    <row r="13178" customFormat="false" ht="15.75" hidden="false" customHeight="false" outlineLevel="0" collapsed="false"/>
    <row r="13179" customFormat="false" ht="15.75" hidden="false" customHeight="false" outlineLevel="0" collapsed="false"/>
    <row r="13180" customFormat="false" ht="15.75" hidden="false" customHeight="false" outlineLevel="0" collapsed="false"/>
    <row r="13181" customFormat="false" ht="15.75" hidden="false" customHeight="false" outlineLevel="0" collapsed="false"/>
    <row r="13182" customFormat="false" ht="15.75" hidden="false" customHeight="false" outlineLevel="0" collapsed="false"/>
    <row r="13183" customFormat="false" ht="15.75" hidden="false" customHeight="false" outlineLevel="0" collapsed="false"/>
    <row r="13184" customFormat="false" ht="15.75" hidden="false" customHeight="false" outlineLevel="0" collapsed="false"/>
    <row r="13185" customFormat="false" ht="15.75" hidden="false" customHeight="false" outlineLevel="0" collapsed="false"/>
    <row r="13186" customFormat="false" ht="15.75" hidden="false" customHeight="false" outlineLevel="0" collapsed="false"/>
    <row r="13187" customFormat="false" ht="15.75" hidden="false" customHeight="false" outlineLevel="0" collapsed="false"/>
    <row r="13188" customFormat="false" ht="15.75" hidden="false" customHeight="false" outlineLevel="0" collapsed="false"/>
    <row r="13189" customFormat="false" ht="15.75" hidden="false" customHeight="false" outlineLevel="0" collapsed="false"/>
    <row r="13190" customFormat="false" ht="15.75" hidden="false" customHeight="false" outlineLevel="0" collapsed="false"/>
    <row r="13191" customFormat="false" ht="15.75" hidden="false" customHeight="false" outlineLevel="0" collapsed="false"/>
    <row r="13192" customFormat="false" ht="15.75" hidden="false" customHeight="false" outlineLevel="0" collapsed="false"/>
    <row r="13193" customFormat="false" ht="15.75" hidden="false" customHeight="false" outlineLevel="0" collapsed="false"/>
    <row r="13194" customFormat="false" ht="15.75" hidden="false" customHeight="false" outlineLevel="0" collapsed="false"/>
    <row r="13195" customFormat="false" ht="15.75" hidden="false" customHeight="false" outlineLevel="0" collapsed="false"/>
    <row r="13196" customFormat="false" ht="15.75" hidden="false" customHeight="false" outlineLevel="0" collapsed="false"/>
    <row r="13197" customFormat="false" ht="15.75" hidden="false" customHeight="false" outlineLevel="0" collapsed="false"/>
    <row r="13198" customFormat="false" ht="15.75" hidden="false" customHeight="false" outlineLevel="0" collapsed="false"/>
    <row r="13199" customFormat="false" ht="15.75" hidden="false" customHeight="false" outlineLevel="0" collapsed="false"/>
    <row r="13200" customFormat="false" ht="15.75" hidden="false" customHeight="false" outlineLevel="0" collapsed="false"/>
    <row r="13201" customFormat="false" ht="15.75" hidden="false" customHeight="false" outlineLevel="0" collapsed="false"/>
    <row r="13202" customFormat="false" ht="15.75" hidden="false" customHeight="false" outlineLevel="0" collapsed="false"/>
    <row r="13203" customFormat="false" ht="15.75" hidden="false" customHeight="false" outlineLevel="0" collapsed="false"/>
    <row r="13204" customFormat="false" ht="15.75" hidden="false" customHeight="false" outlineLevel="0" collapsed="false"/>
    <row r="13205" customFormat="false" ht="15.75" hidden="false" customHeight="false" outlineLevel="0" collapsed="false"/>
    <row r="13206" customFormat="false" ht="15.75" hidden="false" customHeight="false" outlineLevel="0" collapsed="false"/>
    <row r="13207" customFormat="false" ht="15.75" hidden="false" customHeight="false" outlineLevel="0" collapsed="false"/>
    <row r="13208" customFormat="false" ht="15.75" hidden="false" customHeight="false" outlineLevel="0" collapsed="false"/>
    <row r="13209" customFormat="false" ht="15.75" hidden="false" customHeight="false" outlineLevel="0" collapsed="false"/>
    <row r="13210" customFormat="false" ht="15.75" hidden="false" customHeight="false" outlineLevel="0" collapsed="false"/>
    <row r="13211" customFormat="false" ht="15.75" hidden="false" customHeight="false" outlineLevel="0" collapsed="false"/>
    <row r="13212" customFormat="false" ht="15.75" hidden="false" customHeight="false" outlineLevel="0" collapsed="false"/>
    <row r="13213" customFormat="false" ht="15.75" hidden="false" customHeight="false" outlineLevel="0" collapsed="false"/>
    <row r="13214" customFormat="false" ht="15.75" hidden="false" customHeight="false" outlineLevel="0" collapsed="false"/>
    <row r="13215" customFormat="false" ht="15.75" hidden="false" customHeight="false" outlineLevel="0" collapsed="false"/>
    <row r="13216" customFormat="false" ht="15.75" hidden="false" customHeight="false" outlineLevel="0" collapsed="false"/>
    <row r="13217" customFormat="false" ht="15.75" hidden="false" customHeight="false" outlineLevel="0" collapsed="false"/>
    <row r="13218" customFormat="false" ht="15.75" hidden="false" customHeight="false" outlineLevel="0" collapsed="false"/>
    <row r="13219" customFormat="false" ht="15.75" hidden="false" customHeight="false" outlineLevel="0" collapsed="false"/>
    <row r="13220" customFormat="false" ht="15.75" hidden="false" customHeight="false" outlineLevel="0" collapsed="false"/>
    <row r="13221" customFormat="false" ht="15.75" hidden="false" customHeight="false" outlineLevel="0" collapsed="false"/>
    <row r="13222" customFormat="false" ht="15.75" hidden="false" customHeight="false" outlineLevel="0" collapsed="false"/>
    <row r="13223" customFormat="false" ht="15.75" hidden="false" customHeight="false" outlineLevel="0" collapsed="false"/>
    <row r="13224" customFormat="false" ht="15.75" hidden="false" customHeight="false" outlineLevel="0" collapsed="false"/>
    <row r="13225" customFormat="false" ht="15.75" hidden="false" customHeight="false" outlineLevel="0" collapsed="false"/>
    <row r="13226" customFormat="false" ht="15.75" hidden="false" customHeight="false" outlineLevel="0" collapsed="false"/>
    <row r="13227" customFormat="false" ht="15.75" hidden="false" customHeight="false" outlineLevel="0" collapsed="false"/>
    <row r="13228" customFormat="false" ht="15.75" hidden="false" customHeight="false" outlineLevel="0" collapsed="false"/>
    <row r="13229" customFormat="false" ht="15.75" hidden="false" customHeight="false" outlineLevel="0" collapsed="false"/>
    <row r="13230" customFormat="false" ht="15.75" hidden="false" customHeight="false" outlineLevel="0" collapsed="false"/>
    <row r="13231" customFormat="false" ht="15.75" hidden="false" customHeight="false" outlineLevel="0" collapsed="false"/>
    <row r="13232" customFormat="false" ht="15.75" hidden="false" customHeight="false" outlineLevel="0" collapsed="false"/>
    <row r="13233" customFormat="false" ht="15.75" hidden="false" customHeight="false" outlineLevel="0" collapsed="false"/>
    <row r="13234" customFormat="false" ht="15.75" hidden="false" customHeight="false" outlineLevel="0" collapsed="false"/>
    <row r="13235" customFormat="false" ht="15.75" hidden="false" customHeight="false" outlineLevel="0" collapsed="false"/>
    <row r="13236" customFormat="false" ht="15.75" hidden="false" customHeight="false" outlineLevel="0" collapsed="false"/>
    <row r="13237" customFormat="false" ht="15.75" hidden="false" customHeight="false" outlineLevel="0" collapsed="false"/>
    <row r="13238" customFormat="false" ht="15.75" hidden="false" customHeight="false" outlineLevel="0" collapsed="false"/>
    <row r="13239" customFormat="false" ht="15.75" hidden="false" customHeight="false" outlineLevel="0" collapsed="false"/>
    <row r="13240" customFormat="false" ht="15.75" hidden="false" customHeight="false" outlineLevel="0" collapsed="false"/>
    <row r="13241" customFormat="false" ht="15.75" hidden="false" customHeight="false" outlineLevel="0" collapsed="false"/>
    <row r="13242" customFormat="false" ht="15.75" hidden="false" customHeight="false" outlineLevel="0" collapsed="false"/>
    <row r="13243" customFormat="false" ht="15.75" hidden="false" customHeight="false" outlineLevel="0" collapsed="false"/>
    <row r="13244" customFormat="false" ht="15.75" hidden="false" customHeight="false" outlineLevel="0" collapsed="false"/>
    <row r="13245" customFormat="false" ht="15.75" hidden="false" customHeight="false" outlineLevel="0" collapsed="false"/>
    <row r="13246" customFormat="false" ht="15.75" hidden="false" customHeight="false" outlineLevel="0" collapsed="false"/>
    <row r="13247" customFormat="false" ht="15.75" hidden="false" customHeight="false" outlineLevel="0" collapsed="false"/>
    <row r="13248" customFormat="false" ht="15.75" hidden="false" customHeight="false" outlineLevel="0" collapsed="false"/>
    <row r="13249" customFormat="false" ht="15.75" hidden="false" customHeight="false" outlineLevel="0" collapsed="false"/>
    <row r="13250" customFormat="false" ht="15.75" hidden="false" customHeight="false" outlineLevel="0" collapsed="false"/>
    <row r="13251" customFormat="false" ht="15.75" hidden="false" customHeight="false" outlineLevel="0" collapsed="false"/>
    <row r="13252" customFormat="false" ht="15.75" hidden="false" customHeight="false" outlineLevel="0" collapsed="false"/>
    <row r="13253" customFormat="false" ht="15.75" hidden="false" customHeight="false" outlineLevel="0" collapsed="false"/>
    <row r="13254" customFormat="false" ht="15.75" hidden="false" customHeight="false" outlineLevel="0" collapsed="false"/>
    <row r="13255" customFormat="false" ht="15.75" hidden="false" customHeight="false" outlineLevel="0" collapsed="false"/>
    <row r="13256" customFormat="false" ht="15.75" hidden="false" customHeight="false" outlineLevel="0" collapsed="false"/>
    <row r="13257" customFormat="false" ht="15.75" hidden="false" customHeight="false" outlineLevel="0" collapsed="false"/>
    <row r="13258" customFormat="false" ht="15.75" hidden="false" customHeight="false" outlineLevel="0" collapsed="false"/>
    <row r="13259" customFormat="false" ht="15.75" hidden="false" customHeight="false" outlineLevel="0" collapsed="false"/>
    <row r="13260" customFormat="false" ht="15.75" hidden="false" customHeight="false" outlineLevel="0" collapsed="false"/>
    <row r="13261" customFormat="false" ht="15.75" hidden="false" customHeight="false" outlineLevel="0" collapsed="false"/>
    <row r="13262" customFormat="false" ht="15.75" hidden="false" customHeight="false" outlineLevel="0" collapsed="false"/>
    <row r="13263" customFormat="false" ht="15.75" hidden="false" customHeight="false" outlineLevel="0" collapsed="false"/>
    <row r="13264" customFormat="false" ht="15.75" hidden="false" customHeight="false" outlineLevel="0" collapsed="false"/>
    <row r="13265" customFormat="false" ht="15.75" hidden="false" customHeight="false" outlineLevel="0" collapsed="false"/>
    <row r="13266" customFormat="false" ht="15.75" hidden="false" customHeight="false" outlineLevel="0" collapsed="false"/>
    <row r="13267" customFormat="false" ht="15.75" hidden="false" customHeight="false" outlineLevel="0" collapsed="false"/>
    <row r="13268" customFormat="false" ht="15.75" hidden="false" customHeight="false" outlineLevel="0" collapsed="false"/>
    <row r="13269" customFormat="false" ht="15.75" hidden="false" customHeight="false" outlineLevel="0" collapsed="false"/>
    <row r="13270" customFormat="false" ht="15.75" hidden="false" customHeight="false" outlineLevel="0" collapsed="false"/>
    <row r="13271" customFormat="false" ht="15.75" hidden="false" customHeight="false" outlineLevel="0" collapsed="false"/>
    <row r="13272" customFormat="false" ht="15.75" hidden="false" customHeight="false" outlineLevel="0" collapsed="false"/>
    <row r="13273" customFormat="false" ht="15.75" hidden="false" customHeight="false" outlineLevel="0" collapsed="false"/>
    <row r="13274" customFormat="false" ht="15.75" hidden="false" customHeight="false" outlineLevel="0" collapsed="false"/>
    <row r="13275" customFormat="false" ht="15.75" hidden="false" customHeight="false" outlineLevel="0" collapsed="false"/>
    <row r="13276" customFormat="false" ht="15.75" hidden="false" customHeight="false" outlineLevel="0" collapsed="false"/>
    <row r="13277" customFormat="false" ht="15.75" hidden="false" customHeight="false" outlineLevel="0" collapsed="false"/>
    <row r="13278" customFormat="false" ht="15.75" hidden="false" customHeight="false" outlineLevel="0" collapsed="false"/>
    <row r="13279" customFormat="false" ht="15.75" hidden="false" customHeight="false" outlineLevel="0" collapsed="false"/>
    <row r="13280" customFormat="false" ht="15.75" hidden="false" customHeight="false" outlineLevel="0" collapsed="false"/>
    <row r="13281" customFormat="false" ht="15.75" hidden="false" customHeight="false" outlineLevel="0" collapsed="false"/>
    <row r="13282" customFormat="false" ht="15.75" hidden="false" customHeight="false" outlineLevel="0" collapsed="false"/>
    <row r="13283" customFormat="false" ht="15.75" hidden="false" customHeight="false" outlineLevel="0" collapsed="false"/>
    <row r="13284" customFormat="false" ht="15.75" hidden="false" customHeight="false" outlineLevel="0" collapsed="false"/>
    <row r="13285" customFormat="false" ht="15.75" hidden="false" customHeight="false" outlineLevel="0" collapsed="false"/>
    <row r="13286" customFormat="false" ht="15.75" hidden="false" customHeight="false" outlineLevel="0" collapsed="false"/>
    <row r="13287" customFormat="false" ht="15.75" hidden="false" customHeight="false" outlineLevel="0" collapsed="false"/>
    <row r="13288" customFormat="false" ht="15.75" hidden="false" customHeight="false" outlineLevel="0" collapsed="false"/>
    <row r="13289" customFormat="false" ht="15.75" hidden="false" customHeight="false" outlineLevel="0" collapsed="false"/>
    <row r="13290" customFormat="false" ht="15.75" hidden="false" customHeight="false" outlineLevel="0" collapsed="false"/>
    <row r="13291" customFormat="false" ht="15.75" hidden="false" customHeight="false" outlineLevel="0" collapsed="false"/>
    <row r="13292" customFormat="false" ht="15.75" hidden="false" customHeight="false" outlineLevel="0" collapsed="false"/>
    <row r="13293" customFormat="false" ht="15.75" hidden="false" customHeight="false" outlineLevel="0" collapsed="false"/>
    <row r="13294" customFormat="false" ht="15.75" hidden="false" customHeight="false" outlineLevel="0" collapsed="false"/>
    <row r="13295" customFormat="false" ht="15.75" hidden="false" customHeight="false" outlineLevel="0" collapsed="false"/>
    <row r="13296" customFormat="false" ht="15.75" hidden="false" customHeight="false" outlineLevel="0" collapsed="false"/>
    <row r="13297" customFormat="false" ht="15.75" hidden="false" customHeight="false" outlineLevel="0" collapsed="false"/>
    <row r="13298" customFormat="false" ht="15.75" hidden="false" customHeight="false" outlineLevel="0" collapsed="false"/>
    <row r="13299" customFormat="false" ht="15.75" hidden="false" customHeight="false" outlineLevel="0" collapsed="false"/>
    <row r="13300" customFormat="false" ht="15.75" hidden="false" customHeight="false" outlineLevel="0" collapsed="false"/>
    <row r="13301" customFormat="false" ht="15.75" hidden="false" customHeight="false" outlineLevel="0" collapsed="false"/>
    <row r="13302" customFormat="false" ht="15.75" hidden="false" customHeight="false" outlineLevel="0" collapsed="false"/>
    <row r="13303" customFormat="false" ht="15.75" hidden="false" customHeight="false" outlineLevel="0" collapsed="false"/>
    <row r="13304" customFormat="false" ht="15.75" hidden="false" customHeight="false" outlineLevel="0" collapsed="false"/>
    <row r="13305" customFormat="false" ht="15.75" hidden="false" customHeight="false" outlineLevel="0" collapsed="false"/>
    <row r="13306" customFormat="false" ht="15.75" hidden="false" customHeight="false" outlineLevel="0" collapsed="false"/>
    <row r="13307" customFormat="false" ht="15.75" hidden="false" customHeight="false" outlineLevel="0" collapsed="false"/>
    <row r="13308" customFormat="false" ht="15.75" hidden="false" customHeight="false" outlineLevel="0" collapsed="false"/>
    <row r="13309" customFormat="false" ht="15.75" hidden="false" customHeight="false" outlineLevel="0" collapsed="false"/>
    <row r="13310" customFormat="false" ht="15.75" hidden="false" customHeight="false" outlineLevel="0" collapsed="false"/>
    <row r="13311" customFormat="false" ht="15.75" hidden="false" customHeight="false" outlineLevel="0" collapsed="false"/>
    <row r="13312" customFormat="false" ht="15.75" hidden="false" customHeight="false" outlineLevel="0" collapsed="false"/>
    <row r="13313" customFormat="false" ht="15.75" hidden="false" customHeight="false" outlineLevel="0" collapsed="false"/>
    <row r="13314" customFormat="false" ht="15.75" hidden="false" customHeight="false" outlineLevel="0" collapsed="false"/>
    <row r="13315" customFormat="false" ht="15.75" hidden="false" customHeight="false" outlineLevel="0" collapsed="false"/>
    <row r="13316" customFormat="false" ht="15.75" hidden="false" customHeight="false" outlineLevel="0" collapsed="false"/>
    <row r="13317" customFormat="false" ht="15.75" hidden="false" customHeight="false" outlineLevel="0" collapsed="false"/>
    <row r="13318" customFormat="false" ht="15.75" hidden="false" customHeight="false" outlineLevel="0" collapsed="false"/>
    <row r="13319" customFormat="false" ht="15.75" hidden="false" customHeight="false" outlineLevel="0" collapsed="false"/>
    <row r="13320" customFormat="false" ht="15.75" hidden="false" customHeight="false" outlineLevel="0" collapsed="false"/>
    <row r="13321" customFormat="false" ht="15.75" hidden="false" customHeight="false" outlineLevel="0" collapsed="false"/>
    <row r="13322" customFormat="false" ht="15.75" hidden="false" customHeight="false" outlineLevel="0" collapsed="false"/>
    <row r="13323" customFormat="false" ht="15.75" hidden="false" customHeight="false" outlineLevel="0" collapsed="false"/>
    <row r="13324" customFormat="false" ht="15.75" hidden="false" customHeight="false" outlineLevel="0" collapsed="false"/>
    <row r="13325" customFormat="false" ht="15.75" hidden="false" customHeight="false" outlineLevel="0" collapsed="false"/>
    <row r="13326" customFormat="false" ht="15.75" hidden="false" customHeight="false" outlineLevel="0" collapsed="false"/>
    <row r="13327" customFormat="false" ht="15.75" hidden="false" customHeight="false" outlineLevel="0" collapsed="false"/>
    <row r="13328" customFormat="false" ht="15.75" hidden="false" customHeight="false" outlineLevel="0" collapsed="false"/>
    <row r="13329" customFormat="false" ht="15.75" hidden="false" customHeight="false" outlineLevel="0" collapsed="false"/>
    <row r="13330" customFormat="false" ht="15.75" hidden="false" customHeight="false" outlineLevel="0" collapsed="false"/>
    <row r="13331" customFormat="false" ht="15.75" hidden="false" customHeight="false" outlineLevel="0" collapsed="false"/>
    <row r="13332" customFormat="false" ht="15.75" hidden="false" customHeight="false" outlineLevel="0" collapsed="false"/>
    <row r="13333" customFormat="false" ht="15.75" hidden="false" customHeight="false" outlineLevel="0" collapsed="false"/>
    <row r="13334" customFormat="false" ht="15.75" hidden="false" customHeight="false" outlineLevel="0" collapsed="false"/>
    <row r="13335" customFormat="false" ht="15.75" hidden="false" customHeight="false" outlineLevel="0" collapsed="false"/>
    <row r="13336" customFormat="false" ht="15.75" hidden="false" customHeight="false" outlineLevel="0" collapsed="false"/>
    <row r="13337" customFormat="false" ht="15.75" hidden="false" customHeight="false" outlineLevel="0" collapsed="false"/>
    <row r="13338" customFormat="false" ht="15.75" hidden="false" customHeight="false" outlineLevel="0" collapsed="false"/>
    <row r="13339" customFormat="false" ht="15.75" hidden="false" customHeight="false" outlineLevel="0" collapsed="false"/>
    <row r="13340" customFormat="false" ht="15.75" hidden="false" customHeight="false" outlineLevel="0" collapsed="false"/>
    <row r="13341" customFormat="false" ht="15.75" hidden="false" customHeight="false" outlineLevel="0" collapsed="false"/>
    <row r="13342" customFormat="false" ht="15.75" hidden="false" customHeight="false" outlineLevel="0" collapsed="false"/>
    <row r="13343" customFormat="false" ht="15.75" hidden="false" customHeight="false" outlineLevel="0" collapsed="false"/>
    <row r="13344" customFormat="false" ht="15.75" hidden="false" customHeight="false" outlineLevel="0" collapsed="false"/>
    <row r="13345" customFormat="false" ht="15.75" hidden="false" customHeight="false" outlineLevel="0" collapsed="false"/>
    <row r="13346" customFormat="false" ht="15.75" hidden="false" customHeight="false" outlineLevel="0" collapsed="false"/>
    <row r="13347" customFormat="false" ht="15.75" hidden="false" customHeight="false" outlineLevel="0" collapsed="false"/>
    <row r="13348" customFormat="false" ht="15.75" hidden="false" customHeight="false" outlineLevel="0" collapsed="false"/>
    <row r="13349" customFormat="false" ht="15.75" hidden="false" customHeight="false" outlineLevel="0" collapsed="false"/>
    <row r="13350" customFormat="false" ht="15.75" hidden="false" customHeight="false" outlineLevel="0" collapsed="false"/>
    <row r="13351" customFormat="false" ht="15.75" hidden="false" customHeight="false" outlineLevel="0" collapsed="false"/>
    <row r="13352" customFormat="false" ht="15.75" hidden="false" customHeight="false" outlineLevel="0" collapsed="false"/>
    <row r="13353" customFormat="false" ht="15.75" hidden="false" customHeight="false" outlineLevel="0" collapsed="false"/>
    <row r="13354" customFormat="false" ht="15.75" hidden="false" customHeight="false" outlineLevel="0" collapsed="false"/>
    <row r="13355" customFormat="false" ht="15.75" hidden="false" customHeight="false" outlineLevel="0" collapsed="false"/>
    <row r="13356" customFormat="false" ht="15.75" hidden="false" customHeight="false" outlineLevel="0" collapsed="false"/>
    <row r="13357" customFormat="false" ht="15.75" hidden="false" customHeight="false" outlineLevel="0" collapsed="false"/>
    <row r="13358" customFormat="false" ht="15.75" hidden="false" customHeight="false" outlineLevel="0" collapsed="false"/>
    <row r="13359" customFormat="false" ht="15.75" hidden="false" customHeight="false" outlineLevel="0" collapsed="false"/>
    <row r="13360" customFormat="false" ht="15.75" hidden="false" customHeight="false" outlineLevel="0" collapsed="false"/>
    <row r="13361" customFormat="false" ht="15.75" hidden="false" customHeight="false" outlineLevel="0" collapsed="false"/>
    <row r="13362" customFormat="false" ht="15.75" hidden="false" customHeight="false" outlineLevel="0" collapsed="false"/>
    <row r="13363" customFormat="false" ht="15.75" hidden="false" customHeight="false" outlineLevel="0" collapsed="false"/>
    <row r="13364" customFormat="false" ht="15.75" hidden="false" customHeight="false" outlineLevel="0" collapsed="false"/>
    <row r="13365" customFormat="false" ht="15.75" hidden="false" customHeight="false" outlineLevel="0" collapsed="false"/>
    <row r="13366" customFormat="false" ht="15.75" hidden="false" customHeight="false" outlineLevel="0" collapsed="false"/>
    <row r="13367" customFormat="false" ht="15.75" hidden="false" customHeight="false" outlineLevel="0" collapsed="false"/>
    <row r="13368" customFormat="false" ht="15.75" hidden="false" customHeight="false" outlineLevel="0" collapsed="false"/>
    <row r="13369" customFormat="false" ht="15.75" hidden="false" customHeight="false" outlineLevel="0" collapsed="false"/>
    <row r="13370" customFormat="false" ht="15.75" hidden="false" customHeight="false" outlineLevel="0" collapsed="false"/>
    <row r="13371" customFormat="false" ht="15.75" hidden="false" customHeight="false" outlineLevel="0" collapsed="false"/>
    <row r="13372" customFormat="false" ht="15.75" hidden="false" customHeight="false" outlineLevel="0" collapsed="false"/>
    <row r="13373" customFormat="false" ht="15.75" hidden="false" customHeight="false" outlineLevel="0" collapsed="false"/>
    <row r="13374" customFormat="false" ht="15.75" hidden="false" customHeight="false" outlineLevel="0" collapsed="false"/>
    <row r="13375" customFormat="false" ht="15.75" hidden="false" customHeight="false" outlineLevel="0" collapsed="false"/>
    <row r="13376" customFormat="false" ht="15.75" hidden="false" customHeight="false" outlineLevel="0" collapsed="false"/>
    <row r="13377" customFormat="false" ht="15.75" hidden="false" customHeight="false" outlineLevel="0" collapsed="false"/>
    <row r="13378" customFormat="false" ht="15.75" hidden="false" customHeight="false" outlineLevel="0" collapsed="false"/>
    <row r="13379" customFormat="false" ht="15.75" hidden="false" customHeight="false" outlineLevel="0" collapsed="false"/>
    <row r="13380" customFormat="false" ht="15.75" hidden="false" customHeight="false" outlineLevel="0" collapsed="false"/>
    <row r="13381" customFormat="false" ht="15.75" hidden="false" customHeight="false" outlineLevel="0" collapsed="false"/>
    <row r="13382" customFormat="false" ht="15.75" hidden="false" customHeight="false" outlineLevel="0" collapsed="false"/>
    <row r="13383" customFormat="false" ht="15.75" hidden="false" customHeight="false" outlineLevel="0" collapsed="false"/>
    <row r="13384" customFormat="false" ht="15.75" hidden="false" customHeight="false" outlineLevel="0" collapsed="false"/>
    <row r="13385" customFormat="false" ht="15.75" hidden="false" customHeight="false" outlineLevel="0" collapsed="false"/>
    <row r="13386" customFormat="false" ht="15.75" hidden="false" customHeight="false" outlineLevel="0" collapsed="false"/>
    <row r="13387" customFormat="false" ht="15.75" hidden="false" customHeight="false" outlineLevel="0" collapsed="false"/>
    <row r="13388" customFormat="false" ht="15.75" hidden="false" customHeight="false" outlineLevel="0" collapsed="false"/>
    <row r="13389" customFormat="false" ht="15.75" hidden="false" customHeight="false" outlineLevel="0" collapsed="false"/>
    <row r="13390" customFormat="false" ht="15.75" hidden="false" customHeight="false" outlineLevel="0" collapsed="false"/>
    <row r="13391" customFormat="false" ht="15.75" hidden="false" customHeight="false" outlineLevel="0" collapsed="false"/>
    <row r="13392" customFormat="false" ht="15.75" hidden="false" customHeight="false" outlineLevel="0" collapsed="false"/>
    <row r="13393" customFormat="false" ht="15.75" hidden="false" customHeight="false" outlineLevel="0" collapsed="false"/>
    <row r="13394" customFormat="false" ht="15.75" hidden="false" customHeight="false" outlineLevel="0" collapsed="false"/>
    <row r="13395" customFormat="false" ht="15.75" hidden="false" customHeight="false" outlineLevel="0" collapsed="false"/>
    <row r="13396" customFormat="false" ht="15.75" hidden="false" customHeight="false" outlineLevel="0" collapsed="false"/>
    <row r="13397" customFormat="false" ht="15.75" hidden="false" customHeight="false" outlineLevel="0" collapsed="false"/>
    <row r="13398" customFormat="false" ht="15.75" hidden="false" customHeight="false" outlineLevel="0" collapsed="false"/>
    <row r="13399" customFormat="false" ht="15.75" hidden="false" customHeight="false" outlineLevel="0" collapsed="false"/>
    <row r="13400" customFormat="false" ht="15.75" hidden="false" customHeight="false" outlineLevel="0" collapsed="false"/>
    <row r="13401" customFormat="false" ht="15.75" hidden="false" customHeight="false" outlineLevel="0" collapsed="false"/>
    <row r="13402" customFormat="false" ht="15.75" hidden="false" customHeight="false" outlineLevel="0" collapsed="false"/>
    <row r="13403" customFormat="false" ht="15.75" hidden="false" customHeight="false" outlineLevel="0" collapsed="false"/>
    <row r="13404" customFormat="false" ht="15.75" hidden="false" customHeight="false" outlineLevel="0" collapsed="false"/>
    <row r="13405" customFormat="false" ht="15.75" hidden="false" customHeight="false" outlineLevel="0" collapsed="false"/>
    <row r="13406" customFormat="false" ht="15.75" hidden="false" customHeight="false" outlineLevel="0" collapsed="false"/>
    <row r="13407" customFormat="false" ht="15.75" hidden="false" customHeight="false" outlineLevel="0" collapsed="false"/>
    <row r="13408" customFormat="false" ht="15.75" hidden="false" customHeight="false" outlineLevel="0" collapsed="false"/>
    <row r="13409" customFormat="false" ht="15.75" hidden="false" customHeight="false" outlineLevel="0" collapsed="false"/>
    <row r="13410" customFormat="false" ht="15.75" hidden="false" customHeight="false" outlineLevel="0" collapsed="false"/>
    <row r="13411" customFormat="false" ht="15.75" hidden="false" customHeight="false" outlineLevel="0" collapsed="false"/>
    <row r="13412" customFormat="false" ht="15.75" hidden="false" customHeight="false" outlineLevel="0" collapsed="false"/>
    <row r="13413" customFormat="false" ht="15.75" hidden="false" customHeight="false" outlineLevel="0" collapsed="false"/>
    <row r="13414" customFormat="false" ht="15.75" hidden="false" customHeight="false" outlineLevel="0" collapsed="false"/>
    <row r="13415" customFormat="false" ht="15.75" hidden="false" customHeight="false" outlineLevel="0" collapsed="false"/>
    <row r="13416" customFormat="false" ht="15.75" hidden="false" customHeight="false" outlineLevel="0" collapsed="false"/>
    <row r="13417" customFormat="false" ht="15.75" hidden="false" customHeight="false" outlineLevel="0" collapsed="false"/>
    <row r="13418" customFormat="false" ht="15.75" hidden="false" customHeight="false" outlineLevel="0" collapsed="false"/>
    <row r="13419" customFormat="false" ht="15.75" hidden="false" customHeight="false" outlineLevel="0" collapsed="false"/>
    <row r="13420" customFormat="false" ht="15.75" hidden="false" customHeight="false" outlineLevel="0" collapsed="false"/>
    <row r="13421" customFormat="false" ht="15.75" hidden="false" customHeight="false" outlineLevel="0" collapsed="false"/>
    <row r="13422" customFormat="false" ht="15.75" hidden="false" customHeight="false" outlineLevel="0" collapsed="false"/>
    <row r="13423" customFormat="false" ht="15.75" hidden="false" customHeight="false" outlineLevel="0" collapsed="false"/>
    <row r="13424" customFormat="false" ht="15.75" hidden="false" customHeight="false" outlineLevel="0" collapsed="false"/>
    <row r="13425" customFormat="false" ht="15.75" hidden="false" customHeight="false" outlineLevel="0" collapsed="false"/>
    <row r="13426" customFormat="false" ht="15.75" hidden="false" customHeight="false" outlineLevel="0" collapsed="false"/>
    <row r="13427" customFormat="false" ht="15.75" hidden="false" customHeight="false" outlineLevel="0" collapsed="false"/>
    <row r="13428" customFormat="false" ht="15.75" hidden="false" customHeight="false" outlineLevel="0" collapsed="false"/>
    <row r="13429" customFormat="false" ht="15.75" hidden="false" customHeight="false" outlineLevel="0" collapsed="false"/>
    <row r="13430" customFormat="false" ht="15.75" hidden="false" customHeight="false" outlineLevel="0" collapsed="false"/>
    <row r="13431" customFormat="false" ht="15.75" hidden="false" customHeight="false" outlineLevel="0" collapsed="false"/>
    <row r="13432" customFormat="false" ht="15.75" hidden="false" customHeight="false" outlineLevel="0" collapsed="false"/>
    <row r="13433" customFormat="false" ht="15.75" hidden="false" customHeight="false" outlineLevel="0" collapsed="false"/>
    <row r="13434" customFormat="false" ht="15.75" hidden="false" customHeight="false" outlineLevel="0" collapsed="false"/>
    <row r="13435" customFormat="false" ht="15.75" hidden="false" customHeight="false" outlineLevel="0" collapsed="false"/>
    <row r="13436" customFormat="false" ht="15.75" hidden="false" customHeight="false" outlineLevel="0" collapsed="false"/>
    <row r="13437" customFormat="false" ht="15.75" hidden="false" customHeight="false" outlineLevel="0" collapsed="false"/>
    <row r="13438" customFormat="false" ht="15.75" hidden="false" customHeight="false" outlineLevel="0" collapsed="false"/>
    <row r="13439" customFormat="false" ht="15.75" hidden="false" customHeight="false" outlineLevel="0" collapsed="false"/>
    <row r="13440" customFormat="false" ht="15.75" hidden="false" customHeight="false" outlineLevel="0" collapsed="false"/>
    <row r="13441" customFormat="false" ht="15.75" hidden="false" customHeight="false" outlineLevel="0" collapsed="false"/>
    <row r="13442" customFormat="false" ht="15.75" hidden="false" customHeight="false" outlineLevel="0" collapsed="false"/>
    <row r="13443" customFormat="false" ht="15.75" hidden="false" customHeight="false" outlineLevel="0" collapsed="false"/>
    <row r="13444" customFormat="false" ht="15.75" hidden="false" customHeight="false" outlineLevel="0" collapsed="false"/>
    <row r="13445" customFormat="false" ht="15.75" hidden="false" customHeight="false" outlineLevel="0" collapsed="false"/>
    <row r="13446" customFormat="false" ht="15.75" hidden="false" customHeight="false" outlineLevel="0" collapsed="false"/>
    <row r="13447" customFormat="false" ht="15.75" hidden="false" customHeight="false" outlineLevel="0" collapsed="false"/>
    <row r="13448" customFormat="false" ht="15.75" hidden="false" customHeight="false" outlineLevel="0" collapsed="false"/>
    <row r="13449" customFormat="false" ht="15.75" hidden="false" customHeight="false" outlineLevel="0" collapsed="false"/>
    <row r="13450" customFormat="false" ht="15.75" hidden="false" customHeight="false" outlineLevel="0" collapsed="false"/>
    <row r="13451" customFormat="false" ht="15.75" hidden="false" customHeight="false" outlineLevel="0" collapsed="false"/>
    <row r="13452" customFormat="false" ht="15.75" hidden="false" customHeight="false" outlineLevel="0" collapsed="false"/>
    <row r="13453" customFormat="false" ht="15.75" hidden="false" customHeight="false" outlineLevel="0" collapsed="false"/>
    <row r="13454" customFormat="false" ht="15.75" hidden="false" customHeight="false" outlineLevel="0" collapsed="false"/>
    <row r="13455" customFormat="false" ht="15.75" hidden="false" customHeight="false" outlineLevel="0" collapsed="false"/>
    <row r="13456" customFormat="false" ht="15.75" hidden="false" customHeight="false" outlineLevel="0" collapsed="false"/>
    <row r="13457" customFormat="false" ht="15.75" hidden="false" customHeight="false" outlineLevel="0" collapsed="false"/>
    <row r="13458" customFormat="false" ht="15.75" hidden="false" customHeight="false" outlineLevel="0" collapsed="false"/>
    <row r="13459" customFormat="false" ht="15.75" hidden="false" customHeight="false" outlineLevel="0" collapsed="false"/>
    <row r="13460" customFormat="false" ht="15.75" hidden="false" customHeight="false" outlineLevel="0" collapsed="false"/>
    <row r="13461" customFormat="false" ht="15.75" hidden="false" customHeight="false" outlineLevel="0" collapsed="false"/>
    <row r="13462" customFormat="false" ht="15.75" hidden="false" customHeight="false" outlineLevel="0" collapsed="false"/>
    <row r="13463" customFormat="false" ht="15.75" hidden="false" customHeight="false" outlineLevel="0" collapsed="false"/>
    <row r="13464" customFormat="false" ht="15.75" hidden="false" customHeight="false" outlineLevel="0" collapsed="false"/>
    <row r="13465" customFormat="false" ht="15.75" hidden="false" customHeight="false" outlineLevel="0" collapsed="false"/>
    <row r="13466" customFormat="false" ht="15.75" hidden="false" customHeight="false" outlineLevel="0" collapsed="false"/>
    <row r="13467" customFormat="false" ht="15.75" hidden="false" customHeight="false" outlineLevel="0" collapsed="false"/>
    <row r="13468" customFormat="false" ht="15.75" hidden="false" customHeight="false" outlineLevel="0" collapsed="false"/>
    <row r="13469" customFormat="false" ht="15.75" hidden="false" customHeight="false" outlineLevel="0" collapsed="false"/>
    <row r="13470" customFormat="false" ht="15.75" hidden="false" customHeight="false" outlineLevel="0" collapsed="false"/>
    <row r="13471" customFormat="false" ht="15.75" hidden="false" customHeight="false" outlineLevel="0" collapsed="false"/>
    <row r="13472" customFormat="false" ht="15.75" hidden="false" customHeight="false" outlineLevel="0" collapsed="false"/>
    <row r="13473" customFormat="false" ht="15.75" hidden="false" customHeight="false" outlineLevel="0" collapsed="false"/>
    <row r="13474" customFormat="false" ht="15.75" hidden="false" customHeight="false" outlineLevel="0" collapsed="false"/>
    <row r="13475" customFormat="false" ht="15.75" hidden="false" customHeight="false" outlineLevel="0" collapsed="false"/>
    <row r="13476" customFormat="false" ht="15.75" hidden="false" customHeight="false" outlineLevel="0" collapsed="false"/>
    <row r="13477" customFormat="false" ht="15.75" hidden="false" customHeight="false" outlineLevel="0" collapsed="false"/>
    <row r="13478" customFormat="false" ht="15.75" hidden="false" customHeight="false" outlineLevel="0" collapsed="false"/>
    <row r="13479" customFormat="false" ht="15.75" hidden="false" customHeight="false" outlineLevel="0" collapsed="false"/>
    <row r="13480" customFormat="false" ht="15.75" hidden="false" customHeight="false" outlineLevel="0" collapsed="false"/>
    <row r="13481" customFormat="false" ht="15.75" hidden="false" customHeight="false" outlineLevel="0" collapsed="false"/>
    <row r="13482" customFormat="false" ht="15.75" hidden="false" customHeight="false" outlineLevel="0" collapsed="false"/>
    <row r="13483" customFormat="false" ht="15.75" hidden="false" customHeight="false" outlineLevel="0" collapsed="false"/>
    <row r="13484" customFormat="false" ht="15.75" hidden="false" customHeight="false" outlineLevel="0" collapsed="false"/>
    <row r="13485" customFormat="false" ht="15.75" hidden="false" customHeight="false" outlineLevel="0" collapsed="false"/>
    <row r="13486" customFormat="false" ht="15.75" hidden="false" customHeight="false" outlineLevel="0" collapsed="false"/>
    <row r="13487" customFormat="false" ht="15.75" hidden="false" customHeight="false" outlineLevel="0" collapsed="false"/>
    <row r="13488" customFormat="false" ht="15.75" hidden="false" customHeight="false" outlineLevel="0" collapsed="false"/>
    <row r="13489" customFormat="false" ht="15.75" hidden="false" customHeight="false" outlineLevel="0" collapsed="false"/>
    <row r="13490" customFormat="false" ht="15.75" hidden="false" customHeight="false" outlineLevel="0" collapsed="false"/>
    <row r="13491" customFormat="false" ht="15.75" hidden="false" customHeight="false" outlineLevel="0" collapsed="false"/>
    <row r="13492" customFormat="false" ht="15.75" hidden="false" customHeight="false" outlineLevel="0" collapsed="false"/>
    <row r="13493" customFormat="false" ht="15.75" hidden="false" customHeight="false" outlineLevel="0" collapsed="false"/>
    <row r="13494" customFormat="false" ht="15.75" hidden="false" customHeight="false" outlineLevel="0" collapsed="false"/>
    <row r="13495" customFormat="false" ht="15.75" hidden="false" customHeight="false" outlineLevel="0" collapsed="false"/>
    <row r="13496" customFormat="false" ht="15.75" hidden="false" customHeight="false" outlineLevel="0" collapsed="false"/>
    <row r="13497" customFormat="false" ht="15.75" hidden="false" customHeight="false" outlineLevel="0" collapsed="false"/>
    <row r="13498" customFormat="false" ht="15.75" hidden="false" customHeight="false" outlineLevel="0" collapsed="false"/>
    <row r="13499" customFormat="false" ht="15.75" hidden="false" customHeight="false" outlineLevel="0" collapsed="false"/>
    <row r="13500" customFormat="false" ht="15.75" hidden="false" customHeight="false" outlineLevel="0" collapsed="false"/>
    <row r="13501" customFormat="false" ht="15.75" hidden="false" customHeight="false" outlineLevel="0" collapsed="false"/>
    <row r="13502" customFormat="false" ht="15.75" hidden="false" customHeight="false" outlineLevel="0" collapsed="false"/>
    <row r="13503" customFormat="false" ht="15.75" hidden="false" customHeight="false" outlineLevel="0" collapsed="false"/>
    <row r="13504" customFormat="false" ht="15.75" hidden="false" customHeight="false" outlineLevel="0" collapsed="false"/>
    <row r="13505" customFormat="false" ht="15.75" hidden="false" customHeight="false" outlineLevel="0" collapsed="false"/>
    <row r="13506" customFormat="false" ht="15.75" hidden="false" customHeight="false" outlineLevel="0" collapsed="false"/>
    <row r="13507" customFormat="false" ht="15.75" hidden="false" customHeight="false" outlineLevel="0" collapsed="false"/>
    <row r="13508" customFormat="false" ht="15.75" hidden="false" customHeight="false" outlineLevel="0" collapsed="false"/>
    <row r="13509" customFormat="false" ht="15.75" hidden="false" customHeight="false" outlineLevel="0" collapsed="false"/>
    <row r="13510" customFormat="false" ht="15.75" hidden="false" customHeight="false" outlineLevel="0" collapsed="false"/>
    <row r="13511" customFormat="false" ht="15.75" hidden="false" customHeight="false" outlineLevel="0" collapsed="false"/>
    <row r="13512" customFormat="false" ht="15.75" hidden="false" customHeight="false" outlineLevel="0" collapsed="false"/>
    <row r="13513" customFormat="false" ht="15.75" hidden="false" customHeight="false" outlineLevel="0" collapsed="false"/>
    <row r="13514" customFormat="false" ht="15.75" hidden="false" customHeight="false" outlineLevel="0" collapsed="false"/>
    <row r="13515" customFormat="false" ht="15.75" hidden="false" customHeight="false" outlineLevel="0" collapsed="false"/>
    <row r="13516" customFormat="false" ht="15.75" hidden="false" customHeight="false" outlineLevel="0" collapsed="false"/>
    <row r="13517" customFormat="false" ht="15.75" hidden="false" customHeight="false" outlineLevel="0" collapsed="false"/>
    <row r="13518" customFormat="false" ht="15.75" hidden="false" customHeight="false" outlineLevel="0" collapsed="false"/>
    <row r="13519" customFormat="false" ht="15.75" hidden="false" customHeight="false" outlineLevel="0" collapsed="false"/>
    <row r="13520" customFormat="false" ht="15.75" hidden="false" customHeight="false" outlineLevel="0" collapsed="false"/>
    <row r="13521" customFormat="false" ht="15.75" hidden="false" customHeight="false" outlineLevel="0" collapsed="false"/>
    <row r="13522" customFormat="false" ht="15.75" hidden="false" customHeight="false" outlineLevel="0" collapsed="false"/>
    <row r="13523" customFormat="false" ht="15.75" hidden="false" customHeight="false" outlineLevel="0" collapsed="false"/>
    <row r="13524" customFormat="false" ht="15.75" hidden="false" customHeight="false" outlineLevel="0" collapsed="false"/>
    <row r="13525" customFormat="false" ht="15.75" hidden="false" customHeight="false" outlineLevel="0" collapsed="false"/>
    <row r="13526" customFormat="false" ht="15.75" hidden="false" customHeight="false" outlineLevel="0" collapsed="false"/>
    <row r="13527" customFormat="false" ht="15.75" hidden="false" customHeight="false" outlineLevel="0" collapsed="false"/>
    <row r="13528" customFormat="false" ht="15.75" hidden="false" customHeight="false" outlineLevel="0" collapsed="false"/>
    <row r="13529" customFormat="false" ht="15.75" hidden="false" customHeight="false" outlineLevel="0" collapsed="false"/>
    <row r="13530" customFormat="false" ht="15.75" hidden="false" customHeight="false" outlineLevel="0" collapsed="false"/>
    <row r="13531" customFormat="false" ht="15.75" hidden="false" customHeight="false" outlineLevel="0" collapsed="false"/>
    <row r="13532" customFormat="false" ht="15.75" hidden="false" customHeight="false" outlineLevel="0" collapsed="false"/>
    <row r="13533" customFormat="false" ht="15.75" hidden="false" customHeight="false" outlineLevel="0" collapsed="false"/>
    <row r="13534" customFormat="false" ht="15.75" hidden="false" customHeight="false" outlineLevel="0" collapsed="false"/>
    <row r="13535" customFormat="false" ht="15.75" hidden="false" customHeight="false" outlineLevel="0" collapsed="false"/>
    <row r="13536" customFormat="false" ht="15.75" hidden="false" customHeight="false" outlineLevel="0" collapsed="false"/>
    <row r="13537" customFormat="false" ht="15.75" hidden="false" customHeight="false" outlineLevel="0" collapsed="false"/>
    <row r="13538" customFormat="false" ht="15.75" hidden="false" customHeight="false" outlineLevel="0" collapsed="false"/>
    <row r="13539" customFormat="false" ht="15.75" hidden="false" customHeight="false" outlineLevel="0" collapsed="false"/>
    <row r="13540" customFormat="false" ht="15.75" hidden="false" customHeight="false" outlineLevel="0" collapsed="false"/>
    <row r="13541" customFormat="false" ht="15.75" hidden="false" customHeight="false" outlineLevel="0" collapsed="false"/>
    <row r="13542" customFormat="false" ht="15.75" hidden="false" customHeight="false" outlineLevel="0" collapsed="false"/>
    <row r="13543" customFormat="false" ht="15.75" hidden="false" customHeight="false" outlineLevel="0" collapsed="false"/>
    <row r="13544" customFormat="false" ht="15.75" hidden="false" customHeight="false" outlineLevel="0" collapsed="false"/>
    <row r="13545" customFormat="false" ht="15.75" hidden="false" customHeight="false" outlineLevel="0" collapsed="false"/>
    <row r="13546" customFormat="false" ht="15.75" hidden="false" customHeight="false" outlineLevel="0" collapsed="false"/>
    <row r="13547" customFormat="false" ht="15.75" hidden="false" customHeight="false" outlineLevel="0" collapsed="false"/>
    <row r="13548" customFormat="false" ht="15.75" hidden="false" customHeight="false" outlineLevel="0" collapsed="false"/>
    <row r="13549" customFormat="false" ht="15.75" hidden="false" customHeight="false" outlineLevel="0" collapsed="false"/>
    <row r="13550" customFormat="false" ht="15.75" hidden="false" customHeight="false" outlineLevel="0" collapsed="false"/>
    <row r="13551" customFormat="false" ht="15.75" hidden="false" customHeight="false" outlineLevel="0" collapsed="false"/>
    <row r="13552" customFormat="false" ht="15.75" hidden="false" customHeight="false" outlineLevel="0" collapsed="false"/>
    <row r="13553" customFormat="false" ht="15.75" hidden="false" customHeight="false" outlineLevel="0" collapsed="false"/>
    <row r="13554" customFormat="false" ht="15.75" hidden="false" customHeight="false" outlineLevel="0" collapsed="false"/>
    <row r="13555" customFormat="false" ht="15.75" hidden="false" customHeight="false" outlineLevel="0" collapsed="false"/>
    <row r="13556" customFormat="false" ht="15.75" hidden="false" customHeight="false" outlineLevel="0" collapsed="false"/>
    <row r="13557" customFormat="false" ht="15.75" hidden="false" customHeight="false" outlineLevel="0" collapsed="false"/>
    <row r="13558" customFormat="false" ht="15.75" hidden="false" customHeight="false" outlineLevel="0" collapsed="false"/>
    <row r="13559" customFormat="false" ht="15.75" hidden="false" customHeight="false" outlineLevel="0" collapsed="false"/>
    <row r="13560" customFormat="false" ht="15.75" hidden="false" customHeight="false" outlineLevel="0" collapsed="false"/>
    <row r="13561" customFormat="false" ht="15.75" hidden="false" customHeight="false" outlineLevel="0" collapsed="false"/>
    <row r="13562" customFormat="false" ht="15.75" hidden="false" customHeight="false" outlineLevel="0" collapsed="false"/>
    <row r="13563" customFormat="false" ht="15.75" hidden="false" customHeight="false" outlineLevel="0" collapsed="false"/>
    <row r="13564" customFormat="false" ht="15.75" hidden="false" customHeight="false" outlineLevel="0" collapsed="false"/>
    <row r="13565" customFormat="false" ht="15.75" hidden="false" customHeight="false" outlineLevel="0" collapsed="false"/>
    <row r="13566" customFormat="false" ht="15.75" hidden="false" customHeight="false" outlineLevel="0" collapsed="false"/>
    <row r="13567" customFormat="false" ht="15.75" hidden="false" customHeight="false" outlineLevel="0" collapsed="false"/>
    <row r="13568" customFormat="false" ht="15.75" hidden="false" customHeight="false" outlineLevel="0" collapsed="false"/>
    <row r="13569" customFormat="false" ht="15.75" hidden="false" customHeight="false" outlineLevel="0" collapsed="false"/>
    <row r="13570" customFormat="false" ht="15.75" hidden="false" customHeight="false" outlineLevel="0" collapsed="false"/>
    <row r="13571" customFormat="false" ht="15.75" hidden="false" customHeight="false" outlineLevel="0" collapsed="false"/>
    <row r="13572" customFormat="false" ht="15.75" hidden="false" customHeight="false" outlineLevel="0" collapsed="false"/>
    <row r="13573" customFormat="false" ht="15.75" hidden="false" customHeight="false" outlineLevel="0" collapsed="false"/>
    <row r="13574" customFormat="false" ht="15.75" hidden="false" customHeight="false" outlineLevel="0" collapsed="false"/>
    <row r="13575" customFormat="false" ht="15.75" hidden="false" customHeight="false" outlineLevel="0" collapsed="false"/>
    <row r="13576" customFormat="false" ht="15.75" hidden="false" customHeight="false" outlineLevel="0" collapsed="false"/>
    <row r="13577" customFormat="false" ht="15.75" hidden="false" customHeight="false" outlineLevel="0" collapsed="false"/>
    <row r="13578" customFormat="false" ht="15.75" hidden="false" customHeight="false" outlineLevel="0" collapsed="false"/>
    <row r="13579" customFormat="false" ht="15.75" hidden="false" customHeight="false" outlineLevel="0" collapsed="false"/>
    <row r="13580" customFormat="false" ht="15.75" hidden="false" customHeight="false" outlineLevel="0" collapsed="false"/>
    <row r="13581" customFormat="false" ht="15.75" hidden="false" customHeight="false" outlineLevel="0" collapsed="false"/>
    <row r="13582" customFormat="false" ht="15.75" hidden="false" customHeight="false" outlineLevel="0" collapsed="false"/>
    <row r="13583" customFormat="false" ht="15.75" hidden="false" customHeight="false" outlineLevel="0" collapsed="false"/>
    <row r="13584" customFormat="false" ht="15.75" hidden="false" customHeight="false" outlineLevel="0" collapsed="false"/>
    <row r="13585" customFormat="false" ht="15.75" hidden="false" customHeight="false" outlineLevel="0" collapsed="false"/>
    <row r="13586" customFormat="false" ht="15.75" hidden="false" customHeight="false" outlineLevel="0" collapsed="false"/>
    <row r="13587" customFormat="false" ht="15.75" hidden="false" customHeight="false" outlineLevel="0" collapsed="false"/>
    <row r="13588" customFormat="false" ht="15.75" hidden="false" customHeight="false" outlineLevel="0" collapsed="false"/>
    <row r="13589" customFormat="false" ht="15.75" hidden="false" customHeight="false" outlineLevel="0" collapsed="false"/>
    <row r="13590" customFormat="false" ht="15.75" hidden="false" customHeight="false" outlineLevel="0" collapsed="false"/>
    <row r="13591" customFormat="false" ht="15.75" hidden="false" customHeight="false" outlineLevel="0" collapsed="false"/>
    <row r="13592" customFormat="false" ht="15.75" hidden="false" customHeight="false" outlineLevel="0" collapsed="false"/>
    <row r="13593" customFormat="false" ht="15.75" hidden="false" customHeight="false" outlineLevel="0" collapsed="false"/>
    <row r="13594" customFormat="false" ht="15.75" hidden="false" customHeight="false" outlineLevel="0" collapsed="false"/>
    <row r="13595" customFormat="false" ht="15.75" hidden="false" customHeight="false" outlineLevel="0" collapsed="false"/>
    <row r="13596" customFormat="false" ht="15.75" hidden="false" customHeight="false" outlineLevel="0" collapsed="false"/>
    <row r="13597" customFormat="false" ht="15.75" hidden="false" customHeight="false" outlineLevel="0" collapsed="false"/>
    <row r="13598" customFormat="false" ht="15.75" hidden="false" customHeight="false" outlineLevel="0" collapsed="false"/>
    <row r="13599" customFormat="false" ht="15.75" hidden="false" customHeight="false" outlineLevel="0" collapsed="false"/>
    <row r="13600" customFormat="false" ht="15.75" hidden="false" customHeight="false" outlineLevel="0" collapsed="false"/>
    <row r="13601" customFormat="false" ht="15.75" hidden="false" customHeight="false" outlineLevel="0" collapsed="false"/>
    <row r="13602" customFormat="false" ht="15.75" hidden="false" customHeight="false" outlineLevel="0" collapsed="false"/>
    <row r="13603" customFormat="false" ht="15.75" hidden="false" customHeight="false" outlineLevel="0" collapsed="false"/>
    <row r="13604" customFormat="false" ht="15.75" hidden="false" customHeight="false" outlineLevel="0" collapsed="false"/>
    <row r="13605" customFormat="false" ht="15.75" hidden="false" customHeight="false" outlineLevel="0" collapsed="false"/>
    <row r="13606" customFormat="false" ht="15.75" hidden="false" customHeight="false" outlineLevel="0" collapsed="false"/>
    <row r="13607" customFormat="false" ht="15.75" hidden="false" customHeight="false" outlineLevel="0" collapsed="false"/>
    <row r="13608" customFormat="false" ht="15.75" hidden="false" customHeight="false" outlineLevel="0" collapsed="false"/>
    <row r="13609" customFormat="false" ht="15.75" hidden="false" customHeight="false" outlineLevel="0" collapsed="false"/>
    <row r="13610" customFormat="false" ht="15.75" hidden="false" customHeight="false" outlineLevel="0" collapsed="false"/>
    <row r="13611" customFormat="false" ht="15.75" hidden="false" customHeight="false" outlineLevel="0" collapsed="false"/>
    <row r="13612" customFormat="false" ht="15.75" hidden="false" customHeight="false" outlineLevel="0" collapsed="false"/>
    <row r="13613" customFormat="false" ht="15.75" hidden="false" customHeight="false" outlineLevel="0" collapsed="false"/>
    <row r="13614" customFormat="false" ht="15.75" hidden="false" customHeight="false" outlineLevel="0" collapsed="false"/>
    <row r="13615" customFormat="false" ht="15.75" hidden="false" customHeight="false" outlineLevel="0" collapsed="false"/>
    <row r="13616" customFormat="false" ht="15.75" hidden="false" customHeight="false" outlineLevel="0" collapsed="false"/>
    <row r="13617" customFormat="false" ht="15.75" hidden="false" customHeight="false" outlineLevel="0" collapsed="false"/>
    <row r="13618" customFormat="false" ht="15.75" hidden="false" customHeight="false" outlineLevel="0" collapsed="false"/>
    <row r="13619" customFormat="false" ht="15.75" hidden="false" customHeight="false" outlineLevel="0" collapsed="false"/>
    <row r="13620" customFormat="false" ht="15.75" hidden="false" customHeight="false" outlineLevel="0" collapsed="false"/>
    <row r="13621" customFormat="false" ht="15.75" hidden="false" customHeight="false" outlineLevel="0" collapsed="false"/>
    <row r="13622" customFormat="false" ht="15.75" hidden="false" customHeight="false" outlineLevel="0" collapsed="false"/>
    <row r="13623" customFormat="false" ht="15.75" hidden="false" customHeight="false" outlineLevel="0" collapsed="false"/>
    <row r="13624" customFormat="false" ht="15.75" hidden="false" customHeight="false" outlineLevel="0" collapsed="false"/>
    <row r="13625" customFormat="false" ht="15.75" hidden="false" customHeight="false" outlineLevel="0" collapsed="false"/>
    <row r="13626" customFormat="false" ht="15.75" hidden="false" customHeight="false" outlineLevel="0" collapsed="false"/>
    <row r="13627" customFormat="false" ht="15.75" hidden="false" customHeight="false" outlineLevel="0" collapsed="false"/>
    <row r="13628" customFormat="false" ht="15.75" hidden="false" customHeight="false" outlineLevel="0" collapsed="false"/>
    <row r="13629" customFormat="false" ht="15.75" hidden="false" customHeight="false" outlineLevel="0" collapsed="false"/>
    <row r="13630" customFormat="false" ht="15.75" hidden="false" customHeight="false" outlineLevel="0" collapsed="false"/>
    <row r="13631" customFormat="false" ht="15.75" hidden="false" customHeight="false" outlineLevel="0" collapsed="false"/>
    <row r="13632" customFormat="false" ht="15.75" hidden="false" customHeight="false" outlineLevel="0" collapsed="false"/>
    <row r="13633" customFormat="false" ht="15.75" hidden="false" customHeight="false" outlineLevel="0" collapsed="false"/>
    <row r="13634" customFormat="false" ht="15.75" hidden="false" customHeight="false" outlineLevel="0" collapsed="false"/>
    <row r="13635" customFormat="false" ht="15.75" hidden="false" customHeight="false" outlineLevel="0" collapsed="false"/>
    <row r="13636" customFormat="false" ht="15.75" hidden="false" customHeight="false" outlineLevel="0" collapsed="false"/>
    <row r="13637" customFormat="false" ht="15.75" hidden="false" customHeight="false" outlineLevel="0" collapsed="false"/>
    <row r="13638" customFormat="false" ht="15.75" hidden="false" customHeight="false" outlineLevel="0" collapsed="false"/>
    <row r="13639" customFormat="false" ht="15.75" hidden="false" customHeight="false" outlineLevel="0" collapsed="false"/>
    <row r="13640" customFormat="false" ht="15.75" hidden="false" customHeight="false" outlineLevel="0" collapsed="false"/>
    <row r="13641" customFormat="false" ht="15.75" hidden="false" customHeight="false" outlineLevel="0" collapsed="false"/>
    <row r="13642" customFormat="false" ht="15.75" hidden="false" customHeight="false" outlineLevel="0" collapsed="false"/>
    <row r="13643" customFormat="false" ht="15.75" hidden="false" customHeight="false" outlineLevel="0" collapsed="false"/>
    <row r="13644" customFormat="false" ht="15.75" hidden="false" customHeight="false" outlineLevel="0" collapsed="false"/>
    <row r="13645" customFormat="false" ht="15.75" hidden="false" customHeight="false" outlineLevel="0" collapsed="false"/>
    <row r="13646" customFormat="false" ht="15.75" hidden="false" customHeight="false" outlineLevel="0" collapsed="false"/>
    <row r="13647" customFormat="false" ht="15.75" hidden="false" customHeight="false" outlineLevel="0" collapsed="false"/>
    <row r="13648" customFormat="false" ht="15.75" hidden="false" customHeight="false" outlineLevel="0" collapsed="false"/>
    <row r="13649" customFormat="false" ht="15.75" hidden="false" customHeight="false" outlineLevel="0" collapsed="false"/>
    <row r="13650" customFormat="false" ht="15.75" hidden="false" customHeight="false" outlineLevel="0" collapsed="false"/>
    <row r="13651" customFormat="false" ht="15.75" hidden="false" customHeight="false" outlineLevel="0" collapsed="false"/>
    <row r="13652" customFormat="false" ht="15.75" hidden="false" customHeight="false" outlineLevel="0" collapsed="false"/>
    <row r="13653" customFormat="false" ht="15.75" hidden="false" customHeight="false" outlineLevel="0" collapsed="false"/>
    <row r="13654" customFormat="false" ht="15.75" hidden="false" customHeight="false" outlineLevel="0" collapsed="false"/>
    <row r="13655" customFormat="false" ht="15.75" hidden="false" customHeight="false" outlineLevel="0" collapsed="false"/>
    <row r="13656" customFormat="false" ht="15.75" hidden="false" customHeight="false" outlineLevel="0" collapsed="false"/>
    <row r="13657" customFormat="false" ht="15.75" hidden="false" customHeight="false" outlineLevel="0" collapsed="false"/>
    <row r="13658" customFormat="false" ht="15.75" hidden="false" customHeight="false" outlineLevel="0" collapsed="false"/>
    <row r="13659" customFormat="false" ht="15.75" hidden="false" customHeight="false" outlineLevel="0" collapsed="false"/>
    <row r="13660" customFormat="false" ht="15.75" hidden="false" customHeight="false" outlineLevel="0" collapsed="false"/>
    <row r="13661" customFormat="false" ht="15.75" hidden="false" customHeight="false" outlineLevel="0" collapsed="false"/>
    <row r="13662" customFormat="false" ht="15.75" hidden="false" customHeight="false" outlineLevel="0" collapsed="false"/>
    <row r="13663" customFormat="false" ht="15.75" hidden="false" customHeight="false" outlineLevel="0" collapsed="false"/>
    <row r="13664" customFormat="false" ht="15.75" hidden="false" customHeight="false" outlineLevel="0" collapsed="false"/>
    <row r="13665" customFormat="false" ht="15.75" hidden="false" customHeight="false" outlineLevel="0" collapsed="false"/>
    <row r="13666" customFormat="false" ht="15.75" hidden="false" customHeight="false" outlineLevel="0" collapsed="false"/>
    <row r="13667" customFormat="false" ht="15.75" hidden="false" customHeight="false" outlineLevel="0" collapsed="false"/>
    <row r="13668" customFormat="false" ht="15.75" hidden="false" customHeight="false" outlineLevel="0" collapsed="false"/>
    <row r="13669" customFormat="false" ht="15.75" hidden="false" customHeight="false" outlineLevel="0" collapsed="false"/>
    <row r="13670" customFormat="false" ht="15.75" hidden="false" customHeight="false" outlineLevel="0" collapsed="false"/>
    <row r="13671" customFormat="false" ht="15.75" hidden="false" customHeight="false" outlineLevel="0" collapsed="false"/>
    <row r="13672" customFormat="false" ht="15.75" hidden="false" customHeight="false" outlineLevel="0" collapsed="false"/>
    <row r="13673" customFormat="false" ht="15.75" hidden="false" customHeight="false" outlineLevel="0" collapsed="false"/>
    <row r="13674" customFormat="false" ht="15.75" hidden="false" customHeight="false" outlineLevel="0" collapsed="false"/>
    <row r="13675" customFormat="false" ht="15.75" hidden="false" customHeight="false" outlineLevel="0" collapsed="false"/>
    <row r="13676" customFormat="false" ht="15.75" hidden="false" customHeight="false" outlineLevel="0" collapsed="false"/>
    <row r="13677" customFormat="false" ht="15.75" hidden="false" customHeight="false" outlineLevel="0" collapsed="false"/>
    <row r="13678" customFormat="false" ht="15.75" hidden="false" customHeight="false" outlineLevel="0" collapsed="false"/>
    <row r="13679" customFormat="false" ht="15.75" hidden="false" customHeight="false" outlineLevel="0" collapsed="false"/>
    <row r="13680" customFormat="false" ht="15.75" hidden="false" customHeight="false" outlineLevel="0" collapsed="false"/>
    <row r="13681" customFormat="false" ht="15.75" hidden="false" customHeight="false" outlineLevel="0" collapsed="false"/>
    <row r="13682" customFormat="false" ht="15.75" hidden="false" customHeight="false" outlineLevel="0" collapsed="false"/>
    <row r="13683" customFormat="false" ht="15.75" hidden="false" customHeight="false" outlineLevel="0" collapsed="false"/>
    <row r="13684" customFormat="false" ht="15.75" hidden="false" customHeight="false" outlineLevel="0" collapsed="false"/>
    <row r="13685" customFormat="false" ht="15.75" hidden="false" customHeight="false" outlineLevel="0" collapsed="false"/>
    <row r="13686" customFormat="false" ht="15.75" hidden="false" customHeight="false" outlineLevel="0" collapsed="false"/>
    <row r="13687" customFormat="false" ht="15.75" hidden="false" customHeight="false" outlineLevel="0" collapsed="false"/>
    <row r="13688" customFormat="false" ht="15.75" hidden="false" customHeight="false" outlineLevel="0" collapsed="false"/>
    <row r="13689" customFormat="false" ht="15.75" hidden="false" customHeight="false" outlineLevel="0" collapsed="false"/>
    <row r="13690" customFormat="false" ht="15.75" hidden="false" customHeight="false" outlineLevel="0" collapsed="false"/>
    <row r="13691" customFormat="false" ht="15.75" hidden="false" customHeight="false" outlineLevel="0" collapsed="false"/>
    <row r="13692" customFormat="false" ht="15.75" hidden="false" customHeight="false" outlineLevel="0" collapsed="false"/>
    <row r="13693" customFormat="false" ht="15.75" hidden="false" customHeight="false" outlineLevel="0" collapsed="false"/>
    <row r="13694" customFormat="false" ht="15.75" hidden="false" customHeight="false" outlineLevel="0" collapsed="false"/>
    <row r="13695" customFormat="false" ht="15.75" hidden="false" customHeight="false" outlineLevel="0" collapsed="false"/>
    <row r="13696" customFormat="false" ht="15.75" hidden="false" customHeight="false" outlineLevel="0" collapsed="false"/>
    <row r="13697" customFormat="false" ht="15.75" hidden="false" customHeight="false" outlineLevel="0" collapsed="false"/>
    <row r="13698" customFormat="false" ht="15.75" hidden="false" customHeight="false" outlineLevel="0" collapsed="false"/>
    <row r="13699" customFormat="false" ht="15.75" hidden="false" customHeight="false" outlineLevel="0" collapsed="false"/>
    <row r="13700" customFormat="false" ht="15.75" hidden="false" customHeight="false" outlineLevel="0" collapsed="false"/>
    <row r="13701" customFormat="false" ht="15.75" hidden="false" customHeight="false" outlineLevel="0" collapsed="false"/>
    <row r="13702" customFormat="false" ht="15.75" hidden="false" customHeight="false" outlineLevel="0" collapsed="false"/>
    <row r="13703" customFormat="false" ht="15.75" hidden="false" customHeight="false" outlineLevel="0" collapsed="false"/>
    <row r="13704" customFormat="false" ht="15.75" hidden="false" customHeight="false" outlineLevel="0" collapsed="false"/>
    <row r="13705" customFormat="false" ht="15.75" hidden="false" customHeight="false" outlineLevel="0" collapsed="false"/>
    <row r="13706" customFormat="false" ht="15.75" hidden="false" customHeight="false" outlineLevel="0" collapsed="false"/>
    <row r="13707" customFormat="false" ht="15.75" hidden="false" customHeight="false" outlineLevel="0" collapsed="false"/>
    <row r="13708" customFormat="false" ht="15.75" hidden="false" customHeight="false" outlineLevel="0" collapsed="false"/>
    <row r="13709" customFormat="false" ht="15.75" hidden="false" customHeight="false" outlineLevel="0" collapsed="false"/>
    <row r="13710" customFormat="false" ht="15.75" hidden="false" customHeight="false" outlineLevel="0" collapsed="false"/>
    <row r="13711" customFormat="false" ht="15.75" hidden="false" customHeight="false" outlineLevel="0" collapsed="false"/>
    <row r="13712" customFormat="false" ht="15.75" hidden="false" customHeight="false" outlineLevel="0" collapsed="false"/>
    <row r="13713" customFormat="false" ht="15.75" hidden="false" customHeight="false" outlineLevel="0" collapsed="false"/>
    <row r="13714" customFormat="false" ht="15.75" hidden="false" customHeight="false" outlineLevel="0" collapsed="false"/>
    <row r="13715" customFormat="false" ht="15.75" hidden="false" customHeight="false" outlineLevel="0" collapsed="false"/>
    <row r="13716" customFormat="false" ht="15.75" hidden="false" customHeight="false" outlineLevel="0" collapsed="false"/>
    <row r="13717" customFormat="false" ht="15.75" hidden="false" customHeight="false" outlineLevel="0" collapsed="false"/>
    <row r="13718" customFormat="false" ht="15.75" hidden="false" customHeight="false" outlineLevel="0" collapsed="false"/>
    <row r="13719" customFormat="false" ht="15.75" hidden="false" customHeight="false" outlineLevel="0" collapsed="false"/>
    <row r="13720" customFormat="false" ht="15.75" hidden="false" customHeight="false" outlineLevel="0" collapsed="false"/>
    <row r="13721" customFormat="false" ht="15.75" hidden="false" customHeight="false" outlineLevel="0" collapsed="false"/>
    <row r="13722" customFormat="false" ht="15.75" hidden="false" customHeight="false" outlineLevel="0" collapsed="false"/>
    <row r="13723" customFormat="false" ht="15.75" hidden="false" customHeight="false" outlineLevel="0" collapsed="false"/>
    <row r="13724" customFormat="false" ht="15.75" hidden="false" customHeight="false" outlineLevel="0" collapsed="false"/>
    <row r="13725" customFormat="false" ht="15.75" hidden="false" customHeight="false" outlineLevel="0" collapsed="false"/>
    <row r="13726" customFormat="false" ht="15.75" hidden="false" customHeight="false" outlineLevel="0" collapsed="false"/>
    <row r="13727" customFormat="false" ht="15.75" hidden="false" customHeight="false" outlineLevel="0" collapsed="false"/>
    <row r="13728" customFormat="false" ht="15.75" hidden="false" customHeight="false" outlineLevel="0" collapsed="false"/>
    <row r="13729" customFormat="false" ht="15.75" hidden="false" customHeight="false" outlineLevel="0" collapsed="false"/>
    <row r="13730" customFormat="false" ht="15.75" hidden="false" customHeight="false" outlineLevel="0" collapsed="false"/>
    <row r="13731" customFormat="false" ht="15.75" hidden="false" customHeight="false" outlineLevel="0" collapsed="false"/>
    <row r="13732" customFormat="false" ht="15.75" hidden="false" customHeight="false" outlineLevel="0" collapsed="false"/>
    <row r="13733" customFormat="false" ht="15.75" hidden="false" customHeight="false" outlineLevel="0" collapsed="false"/>
    <row r="13734" customFormat="false" ht="15.75" hidden="false" customHeight="false" outlineLevel="0" collapsed="false"/>
    <row r="13735" customFormat="false" ht="15.75" hidden="false" customHeight="false" outlineLevel="0" collapsed="false"/>
    <row r="13736" customFormat="false" ht="15.75" hidden="false" customHeight="false" outlineLevel="0" collapsed="false"/>
    <row r="13737" customFormat="false" ht="15.75" hidden="false" customHeight="false" outlineLevel="0" collapsed="false"/>
    <row r="13738" customFormat="false" ht="15.75" hidden="false" customHeight="false" outlineLevel="0" collapsed="false"/>
    <row r="13739" customFormat="false" ht="15.75" hidden="false" customHeight="false" outlineLevel="0" collapsed="false"/>
    <row r="13740" customFormat="false" ht="15.75" hidden="false" customHeight="false" outlineLevel="0" collapsed="false"/>
    <row r="13741" customFormat="false" ht="15.75" hidden="false" customHeight="false" outlineLevel="0" collapsed="false"/>
    <row r="13742" customFormat="false" ht="15.75" hidden="false" customHeight="false" outlineLevel="0" collapsed="false"/>
    <row r="13743" customFormat="false" ht="15.75" hidden="false" customHeight="false" outlineLevel="0" collapsed="false"/>
    <row r="13744" customFormat="false" ht="15.75" hidden="false" customHeight="false" outlineLevel="0" collapsed="false"/>
    <row r="13745" customFormat="false" ht="15.75" hidden="false" customHeight="false" outlineLevel="0" collapsed="false"/>
    <row r="13746" customFormat="false" ht="15.75" hidden="false" customHeight="false" outlineLevel="0" collapsed="false"/>
    <row r="13747" customFormat="false" ht="15.75" hidden="false" customHeight="false" outlineLevel="0" collapsed="false"/>
    <row r="13748" customFormat="false" ht="15.75" hidden="false" customHeight="false" outlineLevel="0" collapsed="false"/>
    <row r="13749" customFormat="false" ht="15.75" hidden="false" customHeight="false" outlineLevel="0" collapsed="false"/>
    <row r="13750" customFormat="false" ht="15.75" hidden="false" customHeight="false" outlineLevel="0" collapsed="false"/>
    <row r="13751" customFormat="false" ht="15.75" hidden="false" customHeight="false" outlineLevel="0" collapsed="false"/>
    <row r="13752" customFormat="false" ht="15.75" hidden="false" customHeight="false" outlineLevel="0" collapsed="false"/>
    <row r="13753" customFormat="false" ht="15.75" hidden="false" customHeight="false" outlineLevel="0" collapsed="false"/>
    <row r="13754" customFormat="false" ht="15.75" hidden="false" customHeight="false" outlineLevel="0" collapsed="false"/>
    <row r="13755" customFormat="false" ht="15.75" hidden="false" customHeight="false" outlineLevel="0" collapsed="false"/>
    <row r="13756" customFormat="false" ht="15.75" hidden="false" customHeight="false" outlineLevel="0" collapsed="false"/>
    <row r="13757" customFormat="false" ht="15.75" hidden="false" customHeight="false" outlineLevel="0" collapsed="false"/>
    <row r="13758" customFormat="false" ht="15.75" hidden="false" customHeight="false" outlineLevel="0" collapsed="false"/>
    <row r="13759" customFormat="false" ht="15.75" hidden="false" customHeight="false" outlineLevel="0" collapsed="false"/>
    <row r="13760" customFormat="false" ht="15.75" hidden="false" customHeight="false" outlineLevel="0" collapsed="false"/>
    <row r="13761" customFormat="false" ht="15.75" hidden="false" customHeight="false" outlineLevel="0" collapsed="false"/>
    <row r="13762" customFormat="false" ht="15.75" hidden="false" customHeight="false" outlineLevel="0" collapsed="false"/>
    <row r="13763" customFormat="false" ht="15.75" hidden="false" customHeight="false" outlineLevel="0" collapsed="false"/>
    <row r="13764" customFormat="false" ht="15.75" hidden="false" customHeight="false" outlineLevel="0" collapsed="false"/>
    <row r="13765" customFormat="false" ht="15.75" hidden="false" customHeight="false" outlineLevel="0" collapsed="false"/>
    <row r="13766" customFormat="false" ht="15.75" hidden="false" customHeight="false" outlineLevel="0" collapsed="false"/>
    <row r="13767" customFormat="false" ht="15.75" hidden="false" customHeight="false" outlineLevel="0" collapsed="false"/>
    <row r="13768" customFormat="false" ht="15.75" hidden="false" customHeight="false" outlineLevel="0" collapsed="false"/>
    <row r="13769" customFormat="false" ht="15.75" hidden="false" customHeight="false" outlineLevel="0" collapsed="false"/>
    <row r="13770" customFormat="false" ht="15.75" hidden="false" customHeight="false" outlineLevel="0" collapsed="false"/>
    <row r="13771" customFormat="false" ht="15.75" hidden="false" customHeight="false" outlineLevel="0" collapsed="false"/>
    <row r="13772" customFormat="false" ht="15.75" hidden="false" customHeight="false" outlineLevel="0" collapsed="false"/>
    <row r="13773" customFormat="false" ht="15.75" hidden="false" customHeight="false" outlineLevel="0" collapsed="false"/>
    <row r="13774" customFormat="false" ht="15.75" hidden="false" customHeight="false" outlineLevel="0" collapsed="false"/>
    <row r="13775" customFormat="false" ht="15.75" hidden="false" customHeight="false" outlineLevel="0" collapsed="false"/>
    <row r="13776" customFormat="false" ht="15.75" hidden="false" customHeight="false" outlineLevel="0" collapsed="false"/>
    <row r="13777" customFormat="false" ht="15.75" hidden="false" customHeight="false" outlineLevel="0" collapsed="false"/>
    <row r="13778" customFormat="false" ht="15.75" hidden="false" customHeight="false" outlineLevel="0" collapsed="false"/>
    <row r="13779" customFormat="false" ht="15.75" hidden="false" customHeight="false" outlineLevel="0" collapsed="false"/>
    <row r="13780" customFormat="false" ht="15.75" hidden="false" customHeight="false" outlineLevel="0" collapsed="false"/>
    <row r="13781" customFormat="false" ht="15.75" hidden="false" customHeight="false" outlineLevel="0" collapsed="false"/>
    <row r="13782" customFormat="false" ht="15.75" hidden="false" customHeight="false" outlineLevel="0" collapsed="false"/>
    <row r="13783" customFormat="false" ht="15.75" hidden="false" customHeight="false" outlineLevel="0" collapsed="false"/>
    <row r="13784" customFormat="false" ht="15.75" hidden="false" customHeight="false" outlineLevel="0" collapsed="false"/>
    <row r="13785" customFormat="false" ht="15.75" hidden="false" customHeight="false" outlineLevel="0" collapsed="false"/>
    <row r="13786" customFormat="false" ht="15.75" hidden="false" customHeight="false" outlineLevel="0" collapsed="false"/>
    <row r="13787" customFormat="false" ht="15.75" hidden="false" customHeight="false" outlineLevel="0" collapsed="false"/>
    <row r="13788" customFormat="false" ht="15.75" hidden="false" customHeight="false" outlineLevel="0" collapsed="false"/>
    <row r="13789" customFormat="false" ht="15.75" hidden="false" customHeight="false" outlineLevel="0" collapsed="false"/>
    <row r="13790" customFormat="false" ht="15.75" hidden="false" customHeight="false" outlineLevel="0" collapsed="false"/>
    <row r="13791" customFormat="false" ht="15.75" hidden="false" customHeight="false" outlineLevel="0" collapsed="false"/>
    <row r="13792" customFormat="false" ht="15.75" hidden="false" customHeight="false" outlineLevel="0" collapsed="false"/>
    <row r="13793" customFormat="false" ht="15.75" hidden="false" customHeight="false" outlineLevel="0" collapsed="false"/>
    <row r="13794" customFormat="false" ht="15.75" hidden="false" customHeight="false" outlineLevel="0" collapsed="false"/>
    <row r="13795" customFormat="false" ht="15.75" hidden="false" customHeight="false" outlineLevel="0" collapsed="false"/>
    <row r="13796" customFormat="false" ht="15.75" hidden="false" customHeight="false" outlineLevel="0" collapsed="false"/>
    <row r="13797" customFormat="false" ht="15.75" hidden="false" customHeight="false" outlineLevel="0" collapsed="false"/>
    <row r="13798" customFormat="false" ht="15.75" hidden="false" customHeight="false" outlineLevel="0" collapsed="false"/>
    <row r="13799" customFormat="false" ht="15.75" hidden="false" customHeight="false" outlineLevel="0" collapsed="false"/>
    <row r="13800" customFormat="false" ht="15.75" hidden="false" customHeight="false" outlineLevel="0" collapsed="false"/>
    <row r="13801" customFormat="false" ht="15.75" hidden="false" customHeight="false" outlineLevel="0" collapsed="false"/>
    <row r="13802" customFormat="false" ht="15.75" hidden="false" customHeight="false" outlineLevel="0" collapsed="false"/>
    <row r="13803" customFormat="false" ht="15.75" hidden="false" customHeight="false" outlineLevel="0" collapsed="false"/>
    <row r="13804" customFormat="false" ht="15.75" hidden="false" customHeight="false" outlineLevel="0" collapsed="false"/>
    <row r="13805" customFormat="false" ht="15.75" hidden="false" customHeight="false" outlineLevel="0" collapsed="false"/>
    <row r="13806" customFormat="false" ht="15.75" hidden="false" customHeight="false" outlineLevel="0" collapsed="false"/>
    <row r="13807" customFormat="false" ht="15.75" hidden="false" customHeight="false" outlineLevel="0" collapsed="false"/>
    <row r="13808" customFormat="false" ht="15.75" hidden="false" customHeight="false" outlineLevel="0" collapsed="false"/>
    <row r="13809" customFormat="false" ht="15.75" hidden="false" customHeight="false" outlineLevel="0" collapsed="false"/>
    <row r="13810" customFormat="false" ht="15.75" hidden="false" customHeight="false" outlineLevel="0" collapsed="false"/>
    <row r="13811" customFormat="false" ht="15.75" hidden="false" customHeight="false" outlineLevel="0" collapsed="false"/>
    <row r="13812" customFormat="false" ht="15.75" hidden="false" customHeight="false" outlineLevel="0" collapsed="false"/>
    <row r="13813" customFormat="false" ht="15.75" hidden="false" customHeight="false" outlineLevel="0" collapsed="false"/>
    <row r="13814" customFormat="false" ht="15.75" hidden="false" customHeight="false" outlineLevel="0" collapsed="false"/>
    <row r="13815" customFormat="false" ht="15.75" hidden="false" customHeight="false" outlineLevel="0" collapsed="false"/>
    <row r="13816" customFormat="false" ht="15.75" hidden="false" customHeight="false" outlineLevel="0" collapsed="false"/>
    <row r="13817" customFormat="false" ht="15.75" hidden="false" customHeight="false" outlineLevel="0" collapsed="false"/>
    <row r="13818" customFormat="false" ht="15.75" hidden="false" customHeight="false" outlineLevel="0" collapsed="false"/>
    <row r="13819" customFormat="false" ht="15.75" hidden="false" customHeight="false" outlineLevel="0" collapsed="false"/>
    <row r="13820" customFormat="false" ht="15.75" hidden="false" customHeight="false" outlineLevel="0" collapsed="false"/>
    <row r="13821" customFormat="false" ht="15.75" hidden="false" customHeight="false" outlineLevel="0" collapsed="false"/>
    <row r="13822" customFormat="false" ht="15.75" hidden="false" customHeight="false" outlineLevel="0" collapsed="false"/>
    <row r="13823" customFormat="false" ht="15.75" hidden="false" customHeight="false" outlineLevel="0" collapsed="false"/>
    <row r="13824" customFormat="false" ht="15.75" hidden="false" customHeight="false" outlineLevel="0" collapsed="false"/>
    <row r="13825" customFormat="false" ht="15.75" hidden="false" customHeight="false" outlineLevel="0" collapsed="false"/>
    <row r="13826" customFormat="false" ht="15.75" hidden="false" customHeight="false" outlineLevel="0" collapsed="false"/>
    <row r="13827" customFormat="false" ht="15.75" hidden="false" customHeight="false" outlineLevel="0" collapsed="false"/>
    <row r="13828" customFormat="false" ht="15.75" hidden="false" customHeight="false" outlineLevel="0" collapsed="false"/>
    <row r="13829" customFormat="false" ht="15.75" hidden="false" customHeight="false" outlineLevel="0" collapsed="false"/>
    <row r="13830" customFormat="false" ht="15.75" hidden="false" customHeight="false" outlineLevel="0" collapsed="false"/>
    <row r="13831" customFormat="false" ht="15.75" hidden="false" customHeight="false" outlineLevel="0" collapsed="false"/>
    <row r="13832" customFormat="false" ht="15.75" hidden="false" customHeight="false" outlineLevel="0" collapsed="false"/>
    <row r="13833" customFormat="false" ht="15.75" hidden="false" customHeight="false" outlineLevel="0" collapsed="false"/>
    <row r="13834" customFormat="false" ht="15.75" hidden="false" customHeight="false" outlineLevel="0" collapsed="false"/>
    <row r="13835" customFormat="false" ht="15.75" hidden="false" customHeight="false" outlineLevel="0" collapsed="false"/>
    <row r="13836" customFormat="false" ht="15.75" hidden="false" customHeight="false" outlineLevel="0" collapsed="false"/>
    <row r="13837" customFormat="false" ht="15.75" hidden="false" customHeight="false" outlineLevel="0" collapsed="false"/>
    <row r="13838" customFormat="false" ht="15.75" hidden="false" customHeight="false" outlineLevel="0" collapsed="false"/>
    <row r="13839" customFormat="false" ht="15.75" hidden="false" customHeight="false" outlineLevel="0" collapsed="false"/>
    <row r="13840" customFormat="false" ht="15.75" hidden="false" customHeight="false" outlineLevel="0" collapsed="false"/>
    <row r="13841" customFormat="false" ht="15.75" hidden="false" customHeight="false" outlineLevel="0" collapsed="false"/>
    <row r="13842" customFormat="false" ht="15.75" hidden="false" customHeight="false" outlineLevel="0" collapsed="false"/>
    <row r="13843" customFormat="false" ht="15.75" hidden="false" customHeight="false" outlineLevel="0" collapsed="false"/>
    <row r="13844" customFormat="false" ht="15.75" hidden="false" customHeight="false" outlineLevel="0" collapsed="false"/>
    <row r="13845" customFormat="false" ht="15.75" hidden="false" customHeight="false" outlineLevel="0" collapsed="false"/>
    <row r="13846" customFormat="false" ht="15.75" hidden="false" customHeight="false" outlineLevel="0" collapsed="false"/>
    <row r="13847" customFormat="false" ht="15.75" hidden="false" customHeight="false" outlineLevel="0" collapsed="false"/>
    <row r="13848" customFormat="false" ht="15.75" hidden="false" customHeight="false" outlineLevel="0" collapsed="false"/>
    <row r="13849" customFormat="false" ht="15.75" hidden="false" customHeight="false" outlineLevel="0" collapsed="false"/>
    <row r="13850" customFormat="false" ht="15.75" hidden="false" customHeight="false" outlineLevel="0" collapsed="false"/>
    <row r="13851" customFormat="false" ht="15.75" hidden="false" customHeight="false" outlineLevel="0" collapsed="false"/>
    <row r="13852" customFormat="false" ht="15.75" hidden="false" customHeight="false" outlineLevel="0" collapsed="false"/>
    <row r="13853" customFormat="false" ht="15.75" hidden="false" customHeight="false" outlineLevel="0" collapsed="false"/>
    <row r="13854" customFormat="false" ht="15.75" hidden="false" customHeight="false" outlineLevel="0" collapsed="false"/>
    <row r="13855" customFormat="false" ht="15.75" hidden="false" customHeight="false" outlineLevel="0" collapsed="false"/>
    <row r="13856" customFormat="false" ht="15.75" hidden="false" customHeight="false" outlineLevel="0" collapsed="false"/>
    <row r="13857" customFormat="false" ht="15.75" hidden="false" customHeight="false" outlineLevel="0" collapsed="false"/>
    <row r="13858" customFormat="false" ht="15.75" hidden="false" customHeight="false" outlineLevel="0" collapsed="false"/>
    <row r="13859" customFormat="false" ht="15.75" hidden="false" customHeight="false" outlineLevel="0" collapsed="false"/>
    <row r="13860" customFormat="false" ht="15.75" hidden="false" customHeight="false" outlineLevel="0" collapsed="false"/>
    <row r="13861" customFormat="false" ht="15.75" hidden="false" customHeight="false" outlineLevel="0" collapsed="false"/>
    <row r="13862" customFormat="false" ht="15.75" hidden="false" customHeight="false" outlineLevel="0" collapsed="false"/>
    <row r="13863" customFormat="false" ht="15.75" hidden="false" customHeight="false" outlineLevel="0" collapsed="false"/>
    <row r="13864" customFormat="false" ht="15.75" hidden="false" customHeight="false" outlineLevel="0" collapsed="false"/>
    <row r="13865" customFormat="false" ht="15.75" hidden="false" customHeight="false" outlineLevel="0" collapsed="false"/>
    <row r="13866" customFormat="false" ht="15.75" hidden="false" customHeight="false" outlineLevel="0" collapsed="false"/>
    <row r="13867" customFormat="false" ht="15.75" hidden="false" customHeight="false" outlineLevel="0" collapsed="false"/>
    <row r="13868" customFormat="false" ht="15.75" hidden="false" customHeight="false" outlineLevel="0" collapsed="false"/>
    <row r="13869" customFormat="false" ht="15.75" hidden="false" customHeight="false" outlineLevel="0" collapsed="false"/>
    <row r="13870" customFormat="false" ht="15.75" hidden="false" customHeight="false" outlineLevel="0" collapsed="false"/>
    <row r="13871" customFormat="false" ht="15.75" hidden="false" customHeight="false" outlineLevel="0" collapsed="false"/>
    <row r="13872" customFormat="false" ht="15.75" hidden="false" customHeight="false" outlineLevel="0" collapsed="false"/>
    <row r="13873" customFormat="false" ht="15.75" hidden="false" customHeight="false" outlineLevel="0" collapsed="false"/>
    <row r="13874" customFormat="false" ht="15.75" hidden="false" customHeight="false" outlineLevel="0" collapsed="false"/>
    <row r="13875" customFormat="false" ht="15.75" hidden="false" customHeight="false" outlineLevel="0" collapsed="false"/>
    <row r="13876" customFormat="false" ht="15.75" hidden="false" customHeight="false" outlineLevel="0" collapsed="false"/>
    <row r="13877" customFormat="false" ht="15.75" hidden="false" customHeight="false" outlineLevel="0" collapsed="false"/>
    <row r="13878" customFormat="false" ht="15.75" hidden="false" customHeight="false" outlineLevel="0" collapsed="false"/>
    <row r="13879" customFormat="false" ht="15.75" hidden="false" customHeight="false" outlineLevel="0" collapsed="false"/>
    <row r="13880" customFormat="false" ht="15.75" hidden="false" customHeight="false" outlineLevel="0" collapsed="false"/>
    <row r="13881" customFormat="false" ht="15.75" hidden="false" customHeight="false" outlineLevel="0" collapsed="false"/>
    <row r="13882" customFormat="false" ht="15.75" hidden="false" customHeight="false" outlineLevel="0" collapsed="false"/>
    <row r="13883" customFormat="false" ht="15.75" hidden="false" customHeight="false" outlineLevel="0" collapsed="false"/>
    <row r="13884" customFormat="false" ht="15.75" hidden="false" customHeight="false" outlineLevel="0" collapsed="false"/>
    <row r="13885" customFormat="false" ht="15.75" hidden="false" customHeight="false" outlineLevel="0" collapsed="false"/>
    <row r="13886" customFormat="false" ht="15.75" hidden="false" customHeight="false" outlineLevel="0" collapsed="false"/>
    <row r="13887" customFormat="false" ht="15.75" hidden="false" customHeight="false" outlineLevel="0" collapsed="false"/>
    <row r="13888" customFormat="false" ht="15.75" hidden="false" customHeight="false" outlineLevel="0" collapsed="false"/>
    <row r="13889" customFormat="false" ht="15.75" hidden="false" customHeight="false" outlineLevel="0" collapsed="false"/>
    <row r="13890" customFormat="false" ht="15.75" hidden="false" customHeight="false" outlineLevel="0" collapsed="false"/>
    <row r="13891" customFormat="false" ht="15.75" hidden="false" customHeight="false" outlineLevel="0" collapsed="false"/>
    <row r="13892" customFormat="false" ht="15.75" hidden="false" customHeight="false" outlineLevel="0" collapsed="false"/>
    <row r="13893" customFormat="false" ht="15.75" hidden="false" customHeight="false" outlineLevel="0" collapsed="false"/>
    <row r="13894" customFormat="false" ht="15.75" hidden="false" customHeight="false" outlineLevel="0" collapsed="false"/>
    <row r="13895" customFormat="false" ht="15.75" hidden="false" customHeight="false" outlineLevel="0" collapsed="false"/>
    <row r="13896" customFormat="false" ht="15.75" hidden="false" customHeight="false" outlineLevel="0" collapsed="false"/>
    <row r="13897" customFormat="false" ht="15.75" hidden="false" customHeight="false" outlineLevel="0" collapsed="false"/>
    <row r="13898" customFormat="false" ht="15.75" hidden="false" customHeight="false" outlineLevel="0" collapsed="false"/>
    <row r="13899" customFormat="false" ht="15.75" hidden="false" customHeight="false" outlineLevel="0" collapsed="false"/>
    <row r="13900" customFormat="false" ht="15.75" hidden="false" customHeight="false" outlineLevel="0" collapsed="false"/>
    <row r="13901" customFormat="false" ht="15.75" hidden="false" customHeight="false" outlineLevel="0" collapsed="false"/>
    <row r="13902" customFormat="false" ht="15.75" hidden="false" customHeight="false" outlineLevel="0" collapsed="false"/>
    <row r="13903" customFormat="false" ht="15.75" hidden="false" customHeight="false" outlineLevel="0" collapsed="false"/>
    <row r="13904" customFormat="false" ht="15.75" hidden="false" customHeight="false" outlineLevel="0" collapsed="false"/>
    <row r="13905" customFormat="false" ht="15.75" hidden="false" customHeight="false" outlineLevel="0" collapsed="false"/>
    <row r="13906" customFormat="false" ht="15.75" hidden="false" customHeight="false" outlineLevel="0" collapsed="false"/>
    <row r="13907" customFormat="false" ht="15.75" hidden="false" customHeight="false" outlineLevel="0" collapsed="false"/>
    <row r="13908" customFormat="false" ht="15.75" hidden="false" customHeight="false" outlineLevel="0" collapsed="false"/>
    <row r="13909" customFormat="false" ht="15.75" hidden="false" customHeight="false" outlineLevel="0" collapsed="false"/>
    <row r="13910" customFormat="false" ht="15.75" hidden="false" customHeight="false" outlineLevel="0" collapsed="false"/>
    <row r="13911" customFormat="false" ht="15.75" hidden="false" customHeight="false" outlineLevel="0" collapsed="false"/>
    <row r="13912" customFormat="false" ht="15.75" hidden="false" customHeight="false" outlineLevel="0" collapsed="false"/>
    <row r="13913" customFormat="false" ht="15.75" hidden="false" customHeight="false" outlineLevel="0" collapsed="false"/>
    <row r="13914" customFormat="false" ht="15.75" hidden="false" customHeight="false" outlineLevel="0" collapsed="false"/>
    <row r="13915" customFormat="false" ht="15.75" hidden="false" customHeight="false" outlineLevel="0" collapsed="false"/>
    <row r="13916" customFormat="false" ht="15.75" hidden="false" customHeight="false" outlineLevel="0" collapsed="false"/>
    <row r="13917" customFormat="false" ht="15.75" hidden="false" customHeight="false" outlineLevel="0" collapsed="false"/>
    <row r="13918" customFormat="false" ht="15.75" hidden="false" customHeight="false" outlineLevel="0" collapsed="false"/>
    <row r="13919" customFormat="false" ht="15.75" hidden="false" customHeight="false" outlineLevel="0" collapsed="false"/>
    <row r="13920" customFormat="false" ht="15.75" hidden="false" customHeight="false" outlineLevel="0" collapsed="false"/>
    <row r="13921" customFormat="false" ht="15.75" hidden="false" customHeight="false" outlineLevel="0" collapsed="false"/>
    <row r="13922" customFormat="false" ht="15.75" hidden="false" customHeight="false" outlineLevel="0" collapsed="false"/>
    <row r="13923" customFormat="false" ht="15.75" hidden="false" customHeight="false" outlineLevel="0" collapsed="false"/>
    <row r="13924" customFormat="false" ht="15.75" hidden="false" customHeight="false" outlineLevel="0" collapsed="false"/>
    <row r="13925" customFormat="false" ht="15.75" hidden="false" customHeight="false" outlineLevel="0" collapsed="false"/>
    <row r="13926" customFormat="false" ht="15.75" hidden="false" customHeight="false" outlineLevel="0" collapsed="false"/>
    <row r="13927" customFormat="false" ht="15.75" hidden="false" customHeight="false" outlineLevel="0" collapsed="false"/>
    <row r="13928" customFormat="false" ht="15.75" hidden="false" customHeight="false" outlineLevel="0" collapsed="false"/>
    <row r="13929" customFormat="false" ht="15.75" hidden="false" customHeight="false" outlineLevel="0" collapsed="false"/>
    <row r="13930" customFormat="false" ht="15.75" hidden="false" customHeight="false" outlineLevel="0" collapsed="false"/>
    <row r="13931" customFormat="false" ht="15.75" hidden="false" customHeight="false" outlineLevel="0" collapsed="false"/>
    <row r="13932" customFormat="false" ht="15.75" hidden="false" customHeight="false" outlineLevel="0" collapsed="false"/>
    <row r="13933" customFormat="false" ht="15.75" hidden="false" customHeight="false" outlineLevel="0" collapsed="false"/>
    <row r="13934" customFormat="false" ht="15.75" hidden="false" customHeight="false" outlineLevel="0" collapsed="false"/>
    <row r="13935" customFormat="false" ht="15.75" hidden="false" customHeight="false" outlineLevel="0" collapsed="false"/>
    <row r="13936" customFormat="false" ht="15.75" hidden="false" customHeight="false" outlineLevel="0" collapsed="false"/>
    <row r="13937" customFormat="false" ht="15.75" hidden="false" customHeight="false" outlineLevel="0" collapsed="false"/>
    <row r="13938" customFormat="false" ht="15.75" hidden="false" customHeight="false" outlineLevel="0" collapsed="false"/>
    <row r="13939" customFormat="false" ht="15.75" hidden="false" customHeight="false" outlineLevel="0" collapsed="false"/>
    <row r="13940" customFormat="false" ht="15.75" hidden="false" customHeight="false" outlineLevel="0" collapsed="false"/>
    <row r="13941" customFormat="false" ht="15.75" hidden="false" customHeight="false" outlineLevel="0" collapsed="false"/>
    <row r="13942" customFormat="false" ht="15.75" hidden="false" customHeight="false" outlineLevel="0" collapsed="false"/>
    <row r="13943" customFormat="false" ht="15.75" hidden="false" customHeight="false" outlineLevel="0" collapsed="false"/>
    <row r="13944" customFormat="false" ht="15.75" hidden="false" customHeight="false" outlineLevel="0" collapsed="false"/>
    <row r="13945" customFormat="false" ht="15.75" hidden="false" customHeight="false" outlineLevel="0" collapsed="false"/>
    <row r="13946" customFormat="false" ht="15.75" hidden="false" customHeight="false" outlineLevel="0" collapsed="false"/>
    <row r="13947" customFormat="false" ht="15.75" hidden="false" customHeight="false" outlineLevel="0" collapsed="false"/>
    <row r="13948" customFormat="false" ht="15.75" hidden="false" customHeight="false" outlineLevel="0" collapsed="false"/>
    <row r="13949" customFormat="false" ht="15.75" hidden="false" customHeight="false" outlineLevel="0" collapsed="false"/>
    <row r="13950" customFormat="false" ht="15.75" hidden="false" customHeight="false" outlineLevel="0" collapsed="false"/>
    <row r="13951" customFormat="false" ht="15.75" hidden="false" customHeight="false" outlineLevel="0" collapsed="false"/>
    <row r="13952" customFormat="false" ht="15.75" hidden="false" customHeight="false" outlineLevel="0" collapsed="false"/>
    <row r="13953" customFormat="false" ht="15.75" hidden="false" customHeight="false" outlineLevel="0" collapsed="false"/>
    <row r="13954" customFormat="false" ht="15.75" hidden="false" customHeight="false" outlineLevel="0" collapsed="false"/>
    <row r="13955" customFormat="false" ht="15.75" hidden="false" customHeight="false" outlineLevel="0" collapsed="false"/>
    <row r="13956" customFormat="false" ht="15.75" hidden="false" customHeight="false" outlineLevel="0" collapsed="false"/>
    <row r="13957" customFormat="false" ht="15.75" hidden="false" customHeight="false" outlineLevel="0" collapsed="false"/>
    <row r="13958" customFormat="false" ht="15.75" hidden="false" customHeight="false" outlineLevel="0" collapsed="false"/>
    <row r="13959" customFormat="false" ht="15.75" hidden="false" customHeight="false" outlineLevel="0" collapsed="false"/>
    <row r="13960" customFormat="false" ht="15.75" hidden="false" customHeight="false" outlineLevel="0" collapsed="false"/>
    <row r="13961" customFormat="false" ht="15.75" hidden="false" customHeight="false" outlineLevel="0" collapsed="false"/>
    <row r="13962" customFormat="false" ht="15.75" hidden="false" customHeight="false" outlineLevel="0" collapsed="false"/>
    <row r="13963" customFormat="false" ht="15.75" hidden="false" customHeight="false" outlineLevel="0" collapsed="false"/>
    <row r="13964" customFormat="false" ht="15.75" hidden="false" customHeight="false" outlineLevel="0" collapsed="false"/>
    <row r="13965" customFormat="false" ht="15.75" hidden="false" customHeight="false" outlineLevel="0" collapsed="false"/>
    <row r="13966" customFormat="false" ht="15.75" hidden="false" customHeight="false" outlineLevel="0" collapsed="false"/>
    <row r="13967" customFormat="false" ht="15.75" hidden="false" customHeight="false" outlineLevel="0" collapsed="false"/>
    <row r="13968" customFormat="false" ht="15.75" hidden="false" customHeight="false" outlineLevel="0" collapsed="false"/>
    <row r="13969" customFormat="false" ht="15.75" hidden="false" customHeight="false" outlineLevel="0" collapsed="false"/>
    <row r="13970" customFormat="false" ht="15.75" hidden="false" customHeight="false" outlineLevel="0" collapsed="false"/>
    <row r="13971" customFormat="false" ht="15.75" hidden="false" customHeight="false" outlineLevel="0" collapsed="false"/>
    <row r="13972" customFormat="false" ht="15.75" hidden="false" customHeight="false" outlineLevel="0" collapsed="false"/>
    <row r="13973" customFormat="false" ht="15.75" hidden="false" customHeight="false" outlineLevel="0" collapsed="false"/>
    <row r="13974" customFormat="false" ht="15.75" hidden="false" customHeight="false" outlineLevel="0" collapsed="false"/>
    <row r="13975" customFormat="false" ht="15.75" hidden="false" customHeight="false" outlineLevel="0" collapsed="false"/>
    <row r="13976" customFormat="false" ht="15.75" hidden="false" customHeight="false" outlineLevel="0" collapsed="false"/>
    <row r="13977" customFormat="false" ht="15.75" hidden="false" customHeight="false" outlineLevel="0" collapsed="false"/>
    <row r="13978" customFormat="false" ht="15.75" hidden="false" customHeight="false" outlineLevel="0" collapsed="false"/>
    <row r="13979" customFormat="false" ht="15.75" hidden="false" customHeight="false" outlineLevel="0" collapsed="false"/>
    <row r="13980" customFormat="false" ht="15.75" hidden="false" customHeight="false" outlineLevel="0" collapsed="false"/>
    <row r="13981" customFormat="false" ht="15.75" hidden="false" customHeight="false" outlineLevel="0" collapsed="false"/>
    <row r="13982" customFormat="false" ht="15.75" hidden="false" customHeight="false" outlineLevel="0" collapsed="false"/>
    <row r="13983" customFormat="false" ht="15.75" hidden="false" customHeight="false" outlineLevel="0" collapsed="false"/>
    <row r="13984" customFormat="false" ht="15.75" hidden="false" customHeight="false" outlineLevel="0" collapsed="false"/>
    <row r="13985" customFormat="false" ht="15.75" hidden="false" customHeight="false" outlineLevel="0" collapsed="false"/>
    <row r="13986" customFormat="false" ht="15.75" hidden="false" customHeight="false" outlineLevel="0" collapsed="false"/>
    <row r="13987" customFormat="false" ht="15.75" hidden="false" customHeight="false" outlineLevel="0" collapsed="false"/>
    <row r="13988" customFormat="false" ht="15.75" hidden="false" customHeight="false" outlineLevel="0" collapsed="false"/>
    <row r="13989" customFormat="false" ht="15.75" hidden="false" customHeight="false" outlineLevel="0" collapsed="false"/>
    <row r="13990" customFormat="false" ht="15.75" hidden="false" customHeight="false" outlineLevel="0" collapsed="false"/>
    <row r="13991" customFormat="false" ht="15.75" hidden="false" customHeight="false" outlineLevel="0" collapsed="false"/>
    <row r="13992" customFormat="false" ht="15.75" hidden="false" customHeight="false" outlineLevel="0" collapsed="false"/>
    <row r="13993" customFormat="false" ht="15.75" hidden="false" customHeight="false" outlineLevel="0" collapsed="false"/>
    <row r="13994" customFormat="false" ht="15.75" hidden="false" customHeight="false" outlineLevel="0" collapsed="false"/>
    <row r="13995" customFormat="false" ht="15.75" hidden="false" customHeight="false" outlineLevel="0" collapsed="false"/>
    <row r="13996" customFormat="false" ht="15.75" hidden="false" customHeight="false" outlineLevel="0" collapsed="false"/>
    <row r="13997" customFormat="false" ht="15.75" hidden="false" customHeight="false" outlineLevel="0" collapsed="false"/>
    <row r="13998" customFormat="false" ht="15.75" hidden="false" customHeight="false" outlineLevel="0" collapsed="false"/>
    <row r="13999" customFormat="false" ht="15.75" hidden="false" customHeight="false" outlineLevel="0" collapsed="false"/>
    <row r="14000" customFormat="false" ht="15.75" hidden="false" customHeight="false" outlineLevel="0" collapsed="false"/>
    <row r="14001" customFormat="false" ht="15.75" hidden="false" customHeight="false" outlineLevel="0" collapsed="false"/>
    <row r="14002" customFormat="false" ht="15.75" hidden="false" customHeight="false" outlineLevel="0" collapsed="false"/>
    <row r="14003" customFormat="false" ht="15.75" hidden="false" customHeight="false" outlineLevel="0" collapsed="false"/>
    <row r="14004" customFormat="false" ht="15.75" hidden="false" customHeight="false" outlineLevel="0" collapsed="false"/>
    <row r="14005" customFormat="false" ht="15.75" hidden="false" customHeight="false" outlineLevel="0" collapsed="false"/>
    <row r="14006" customFormat="false" ht="15.75" hidden="false" customHeight="false" outlineLevel="0" collapsed="false"/>
    <row r="14007" customFormat="false" ht="15.75" hidden="false" customHeight="false" outlineLevel="0" collapsed="false"/>
    <row r="14008" customFormat="false" ht="15.75" hidden="false" customHeight="false" outlineLevel="0" collapsed="false"/>
    <row r="14009" customFormat="false" ht="15.75" hidden="false" customHeight="false" outlineLevel="0" collapsed="false"/>
    <row r="14010" customFormat="false" ht="15.75" hidden="false" customHeight="false" outlineLevel="0" collapsed="false"/>
    <row r="14011" customFormat="false" ht="15.75" hidden="false" customHeight="false" outlineLevel="0" collapsed="false"/>
    <row r="14012" customFormat="false" ht="15.75" hidden="false" customHeight="false" outlineLevel="0" collapsed="false"/>
    <row r="14013" customFormat="false" ht="15.75" hidden="false" customHeight="false" outlineLevel="0" collapsed="false"/>
    <row r="14014" customFormat="false" ht="15.75" hidden="false" customHeight="false" outlineLevel="0" collapsed="false"/>
    <row r="14015" customFormat="false" ht="15.75" hidden="false" customHeight="false" outlineLevel="0" collapsed="false"/>
    <row r="14016" customFormat="false" ht="15.75" hidden="false" customHeight="false" outlineLevel="0" collapsed="false"/>
    <row r="14017" customFormat="false" ht="15.75" hidden="false" customHeight="false" outlineLevel="0" collapsed="false"/>
    <row r="14018" customFormat="false" ht="15.75" hidden="false" customHeight="false" outlineLevel="0" collapsed="false"/>
    <row r="14019" customFormat="false" ht="15.75" hidden="false" customHeight="false" outlineLevel="0" collapsed="false"/>
    <row r="14020" customFormat="false" ht="15.75" hidden="false" customHeight="false" outlineLevel="0" collapsed="false"/>
    <row r="14021" customFormat="false" ht="15.75" hidden="false" customHeight="false" outlineLevel="0" collapsed="false"/>
    <row r="14022" customFormat="false" ht="15.75" hidden="false" customHeight="false" outlineLevel="0" collapsed="false"/>
    <row r="14023" customFormat="false" ht="15.75" hidden="false" customHeight="false" outlineLevel="0" collapsed="false"/>
    <row r="14024" customFormat="false" ht="15.75" hidden="false" customHeight="false" outlineLevel="0" collapsed="false"/>
    <row r="14025" customFormat="false" ht="15.75" hidden="false" customHeight="false" outlineLevel="0" collapsed="false"/>
    <row r="14026" customFormat="false" ht="15.75" hidden="false" customHeight="false" outlineLevel="0" collapsed="false"/>
    <row r="14027" customFormat="false" ht="15.75" hidden="false" customHeight="false" outlineLevel="0" collapsed="false"/>
    <row r="14028" customFormat="false" ht="15.75" hidden="false" customHeight="false" outlineLevel="0" collapsed="false"/>
    <row r="14029" customFormat="false" ht="15.75" hidden="false" customHeight="false" outlineLevel="0" collapsed="false"/>
    <row r="14030" customFormat="false" ht="15.75" hidden="false" customHeight="false" outlineLevel="0" collapsed="false"/>
    <row r="14031" customFormat="false" ht="15.75" hidden="false" customHeight="false" outlineLevel="0" collapsed="false"/>
    <row r="14032" customFormat="false" ht="15.75" hidden="false" customHeight="false" outlineLevel="0" collapsed="false"/>
    <row r="14033" customFormat="false" ht="15.75" hidden="false" customHeight="false" outlineLevel="0" collapsed="false"/>
    <row r="14034" customFormat="false" ht="15.75" hidden="false" customHeight="false" outlineLevel="0" collapsed="false"/>
    <row r="14035" customFormat="false" ht="15.75" hidden="false" customHeight="false" outlineLevel="0" collapsed="false"/>
    <row r="14036" customFormat="false" ht="15.75" hidden="false" customHeight="false" outlineLevel="0" collapsed="false"/>
    <row r="14037" customFormat="false" ht="15.75" hidden="false" customHeight="false" outlineLevel="0" collapsed="false"/>
    <row r="14038" customFormat="false" ht="15.75" hidden="false" customHeight="false" outlineLevel="0" collapsed="false"/>
    <row r="14039" customFormat="false" ht="15.75" hidden="false" customHeight="false" outlineLevel="0" collapsed="false"/>
    <row r="14040" customFormat="false" ht="15.75" hidden="false" customHeight="false" outlineLevel="0" collapsed="false"/>
    <row r="14041" customFormat="false" ht="15.75" hidden="false" customHeight="false" outlineLevel="0" collapsed="false"/>
    <row r="14042" customFormat="false" ht="15.75" hidden="false" customHeight="false" outlineLevel="0" collapsed="false"/>
    <row r="14043" customFormat="false" ht="15.75" hidden="false" customHeight="false" outlineLevel="0" collapsed="false"/>
    <row r="14044" customFormat="false" ht="15.75" hidden="false" customHeight="false" outlineLevel="0" collapsed="false"/>
    <row r="14045" customFormat="false" ht="15.75" hidden="false" customHeight="false" outlineLevel="0" collapsed="false"/>
    <row r="14046" customFormat="false" ht="15.75" hidden="false" customHeight="false" outlineLevel="0" collapsed="false"/>
    <row r="14047" customFormat="false" ht="15.75" hidden="false" customHeight="false" outlineLevel="0" collapsed="false"/>
    <row r="14048" customFormat="false" ht="15.75" hidden="false" customHeight="false" outlineLevel="0" collapsed="false"/>
    <row r="14049" customFormat="false" ht="15.75" hidden="false" customHeight="false" outlineLevel="0" collapsed="false"/>
    <row r="14050" customFormat="false" ht="15.75" hidden="false" customHeight="false" outlineLevel="0" collapsed="false"/>
    <row r="14051" customFormat="false" ht="15.75" hidden="false" customHeight="false" outlineLevel="0" collapsed="false"/>
    <row r="14052" customFormat="false" ht="15.75" hidden="false" customHeight="false" outlineLevel="0" collapsed="false"/>
    <row r="14053" customFormat="false" ht="15.75" hidden="false" customHeight="false" outlineLevel="0" collapsed="false"/>
    <row r="14054" customFormat="false" ht="15.75" hidden="false" customHeight="false" outlineLevel="0" collapsed="false"/>
    <row r="14055" customFormat="false" ht="15.75" hidden="false" customHeight="false" outlineLevel="0" collapsed="false"/>
    <row r="14056" customFormat="false" ht="15.75" hidden="false" customHeight="false" outlineLevel="0" collapsed="false"/>
    <row r="14057" customFormat="false" ht="15.75" hidden="false" customHeight="false" outlineLevel="0" collapsed="false"/>
    <row r="14058" customFormat="false" ht="15.75" hidden="false" customHeight="false" outlineLevel="0" collapsed="false"/>
    <row r="14059" customFormat="false" ht="15.75" hidden="false" customHeight="false" outlineLevel="0" collapsed="false"/>
    <row r="14060" customFormat="false" ht="15.75" hidden="false" customHeight="false" outlineLevel="0" collapsed="false"/>
    <row r="14061" customFormat="false" ht="15.75" hidden="false" customHeight="false" outlineLevel="0" collapsed="false"/>
    <row r="14062" customFormat="false" ht="15.75" hidden="false" customHeight="false" outlineLevel="0" collapsed="false"/>
    <row r="14063" customFormat="false" ht="15.75" hidden="false" customHeight="false" outlineLevel="0" collapsed="false"/>
    <row r="14064" customFormat="false" ht="15.75" hidden="false" customHeight="false" outlineLevel="0" collapsed="false"/>
    <row r="14065" customFormat="false" ht="15.75" hidden="false" customHeight="false" outlineLevel="0" collapsed="false"/>
    <row r="14066" customFormat="false" ht="15.75" hidden="false" customHeight="false" outlineLevel="0" collapsed="false"/>
    <row r="14067" customFormat="false" ht="15.75" hidden="false" customHeight="false" outlineLevel="0" collapsed="false"/>
    <row r="14068" customFormat="false" ht="15.75" hidden="false" customHeight="false" outlineLevel="0" collapsed="false"/>
    <row r="14069" customFormat="false" ht="15.75" hidden="false" customHeight="false" outlineLevel="0" collapsed="false"/>
    <row r="14070" customFormat="false" ht="15.75" hidden="false" customHeight="false" outlineLevel="0" collapsed="false"/>
    <row r="14071" customFormat="false" ht="15.75" hidden="false" customHeight="false" outlineLevel="0" collapsed="false"/>
    <row r="14072" customFormat="false" ht="15.75" hidden="false" customHeight="false" outlineLevel="0" collapsed="false"/>
    <row r="14073" customFormat="false" ht="15.75" hidden="false" customHeight="false" outlineLevel="0" collapsed="false"/>
    <row r="14074" customFormat="false" ht="15.75" hidden="false" customHeight="false" outlineLevel="0" collapsed="false"/>
    <row r="14075" customFormat="false" ht="15.75" hidden="false" customHeight="false" outlineLevel="0" collapsed="false"/>
    <row r="14076" customFormat="false" ht="15.75" hidden="false" customHeight="false" outlineLevel="0" collapsed="false"/>
    <row r="14077" customFormat="false" ht="15.75" hidden="false" customHeight="false" outlineLevel="0" collapsed="false"/>
    <row r="14078" customFormat="false" ht="15.75" hidden="false" customHeight="false" outlineLevel="0" collapsed="false"/>
    <row r="14079" customFormat="false" ht="15.75" hidden="false" customHeight="false" outlineLevel="0" collapsed="false"/>
    <row r="14080" customFormat="false" ht="15.75" hidden="false" customHeight="false" outlineLevel="0" collapsed="false"/>
    <row r="14081" customFormat="false" ht="15.75" hidden="false" customHeight="false" outlineLevel="0" collapsed="false"/>
    <row r="14082" customFormat="false" ht="15.75" hidden="false" customHeight="false" outlineLevel="0" collapsed="false"/>
    <row r="14083" customFormat="false" ht="15.75" hidden="false" customHeight="false" outlineLevel="0" collapsed="false"/>
    <row r="14084" customFormat="false" ht="15.75" hidden="false" customHeight="false" outlineLevel="0" collapsed="false"/>
    <row r="14085" customFormat="false" ht="15.75" hidden="false" customHeight="false" outlineLevel="0" collapsed="false"/>
    <row r="14086" customFormat="false" ht="15.75" hidden="false" customHeight="false" outlineLevel="0" collapsed="false"/>
    <row r="14087" customFormat="false" ht="15.75" hidden="false" customHeight="false" outlineLevel="0" collapsed="false"/>
    <row r="14088" customFormat="false" ht="15.75" hidden="false" customHeight="false" outlineLevel="0" collapsed="false"/>
    <row r="14089" customFormat="false" ht="15.75" hidden="false" customHeight="false" outlineLevel="0" collapsed="false"/>
    <row r="14090" customFormat="false" ht="15.75" hidden="false" customHeight="false" outlineLevel="0" collapsed="false"/>
    <row r="14091" customFormat="false" ht="15.75" hidden="false" customHeight="false" outlineLevel="0" collapsed="false"/>
    <row r="14092" customFormat="false" ht="15.75" hidden="false" customHeight="false" outlineLevel="0" collapsed="false"/>
    <row r="14093" customFormat="false" ht="15.75" hidden="false" customHeight="false" outlineLevel="0" collapsed="false"/>
    <row r="14094" customFormat="false" ht="15.75" hidden="false" customHeight="false" outlineLevel="0" collapsed="false"/>
    <row r="14095" customFormat="false" ht="15.75" hidden="false" customHeight="false" outlineLevel="0" collapsed="false"/>
    <row r="14096" customFormat="false" ht="15.75" hidden="false" customHeight="false" outlineLevel="0" collapsed="false"/>
    <row r="14097" customFormat="false" ht="15.75" hidden="false" customHeight="false" outlineLevel="0" collapsed="false"/>
    <row r="14098" customFormat="false" ht="15.75" hidden="false" customHeight="false" outlineLevel="0" collapsed="false"/>
    <row r="14099" customFormat="false" ht="15.75" hidden="false" customHeight="false" outlineLevel="0" collapsed="false"/>
    <row r="14100" customFormat="false" ht="15.75" hidden="false" customHeight="false" outlineLevel="0" collapsed="false"/>
    <row r="14101" customFormat="false" ht="15.75" hidden="false" customHeight="false" outlineLevel="0" collapsed="false"/>
    <row r="14102" customFormat="false" ht="15.75" hidden="false" customHeight="false" outlineLevel="0" collapsed="false"/>
    <row r="14103" customFormat="false" ht="15.75" hidden="false" customHeight="false" outlineLevel="0" collapsed="false"/>
    <row r="14104" customFormat="false" ht="15.75" hidden="false" customHeight="false" outlineLevel="0" collapsed="false"/>
    <row r="14105" customFormat="false" ht="15.75" hidden="false" customHeight="false" outlineLevel="0" collapsed="false"/>
    <row r="14106" customFormat="false" ht="15.75" hidden="false" customHeight="false" outlineLevel="0" collapsed="false"/>
    <row r="14107" customFormat="false" ht="15.75" hidden="false" customHeight="false" outlineLevel="0" collapsed="false"/>
    <row r="14108" customFormat="false" ht="15.75" hidden="false" customHeight="false" outlineLevel="0" collapsed="false"/>
    <row r="14109" customFormat="false" ht="15.75" hidden="false" customHeight="false" outlineLevel="0" collapsed="false"/>
    <row r="14110" customFormat="false" ht="15.75" hidden="false" customHeight="false" outlineLevel="0" collapsed="false"/>
    <row r="14111" customFormat="false" ht="15.75" hidden="false" customHeight="false" outlineLevel="0" collapsed="false"/>
    <row r="14112" customFormat="false" ht="15.75" hidden="false" customHeight="false" outlineLevel="0" collapsed="false"/>
    <row r="14113" customFormat="false" ht="15.75" hidden="false" customHeight="false" outlineLevel="0" collapsed="false"/>
    <row r="14114" customFormat="false" ht="15.75" hidden="false" customHeight="false" outlineLevel="0" collapsed="false"/>
    <row r="14115" customFormat="false" ht="15.75" hidden="false" customHeight="false" outlineLevel="0" collapsed="false"/>
    <row r="14116" customFormat="false" ht="15.75" hidden="false" customHeight="false" outlineLevel="0" collapsed="false"/>
    <row r="14117" customFormat="false" ht="15.75" hidden="false" customHeight="false" outlineLevel="0" collapsed="false"/>
    <row r="14118" customFormat="false" ht="15.75" hidden="false" customHeight="false" outlineLevel="0" collapsed="false"/>
    <row r="14119" customFormat="false" ht="15.75" hidden="false" customHeight="false" outlineLevel="0" collapsed="false"/>
    <row r="14120" customFormat="false" ht="15.75" hidden="false" customHeight="false" outlineLevel="0" collapsed="false"/>
    <row r="14121" customFormat="false" ht="15.75" hidden="false" customHeight="false" outlineLevel="0" collapsed="false"/>
    <row r="14122" customFormat="false" ht="15.75" hidden="false" customHeight="false" outlineLevel="0" collapsed="false"/>
    <row r="14123" customFormat="false" ht="15.75" hidden="false" customHeight="false" outlineLevel="0" collapsed="false"/>
    <row r="14124" customFormat="false" ht="15.75" hidden="false" customHeight="false" outlineLevel="0" collapsed="false"/>
    <row r="14125" customFormat="false" ht="15.75" hidden="false" customHeight="false" outlineLevel="0" collapsed="false"/>
    <row r="14126" customFormat="false" ht="15.75" hidden="false" customHeight="false" outlineLevel="0" collapsed="false"/>
    <row r="14127" customFormat="false" ht="15.75" hidden="false" customHeight="false" outlineLevel="0" collapsed="false"/>
    <row r="14128" customFormat="false" ht="15.75" hidden="false" customHeight="false" outlineLevel="0" collapsed="false"/>
    <row r="14129" customFormat="false" ht="15.75" hidden="false" customHeight="false" outlineLevel="0" collapsed="false"/>
    <row r="14130" customFormat="false" ht="15.75" hidden="false" customHeight="false" outlineLevel="0" collapsed="false"/>
    <row r="14131" customFormat="false" ht="15.75" hidden="false" customHeight="false" outlineLevel="0" collapsed="false"/>
    <row r="14132" customFormat="false" ht="15.75" hidden="false" customHeight="false" outlineLevel="0" collapsed="false"/>
    <row r="14133" customFormat="false" ht="15.75" hidden="false" customHeight="false" outlineLevel="0" collapsed="false"/>
    <row r="14134" customFormat="false" ht="15.75" hidden="false" customHeight="false" outlineLevel="0" collapsed="false"/>
    <row r="14135" customFormat="false" ht="15.75" hidden="false" customHeight="false" outlineLevel="0" collapsed="false"/>
    <row r="14136" customFormat="false" ht="15.75" hidden="false" customHeight="false" outlineLevel="0" collapsed="false"/>
    <row r="14137" customFormat="false" ht="15.75" hidden="false" customHeight="false" outlineLevel="0" collapsed="false"/>
    <row r="14138" customFormat="false" ht="15.75" hidden="false" customHeight="false" outlineLevel="0" collapsed="false"/>
    <row r="14139" customFormat="false" ht="15.75" hidden="false" customHeight="false" outlineLevel="0" collapsed="false"/>
    <row r="14140" customFormat="false" ht="15.75" hidden="false" customHeight="false" outlineLevel="0" collapsed="false"/>
    <row r="14141" customFormat="false" ht="15.75" hidden="false" customHeight="false" outlineLevel="0" collapsed="false"/>
    <row r="14142" customFormat="false" ht="15.75" hidden="false" customHeight="false" outlineLevel="0" collapsed="false"/>
    <row r="14143" customFormat="false" ht="15.75" hidden="false" customHeight="false" outlineLevel="0" collapsed="false"/>
    <row r="14144" customFormat="false" ht="15.75" hidden="false" customHeight="false" outlineLevel="0" collapsed="false"/>
    <row r="14145" customFormat="false" ht="15.75" hidden="false" customHeight="false" outlineLevel="0" collapsed="false"/>
    <row r="14146" customFormat="false" ht="15.75" hidden="false" customHeight="false" outlineLevel="0" collapsed="false"/>
    <row r="14147" customFormat="false" ht="15.75" hidden="false" customHeight="false" outlineLevel="0" collapsed="false"/>
    <row r="14148" customFormat="false" ht="15.75" hidden="false" customHeight="false" outlineLevel="0" collapsed="false"/>
    <row r="14149" customFormat="false" ht="15.75" hidden="false" customHeight="false" outlineLevel="0" collapsed="false"/>
    <row r="14150" customFormat="false" ht="15.75" hidden="false" customHeight="false" outlineLevel="0" collapsed="false"/>
    <row r="14151" customFormat="false" ht="15.75" hidden="false" customHeight="false" outlineLevel="0" collapsed="false"/>
    <row r="14152" customFormat="false" ht="15.75" hidden="false" customHeight="false" outlineLevel="0" collapsed="false"/>
    <row r="14153" customFormat="false" ht="15.75" hidden="false" customHeight="false" outlineLevel="0" collapsed="false"/>
    <row r="14154" customFormat="false" ht="15.75" hidden="false" customHeight="false" outlineLevel="0" collapsed="false"/>
    <row r="14155" customFormat="false" ht="15.75" hidden="false" customHeight="false" outlineLevel="0" collapsed="false"/>
    <row r="14156" customFormat="false" ht="15.75" hidden="false" customHeight="false" outlineLevel="0" collapsed="false"/>
    <row r="14157" customFormat="false" ht="15.75" hidden="false" customHeight="false" outlineLevel="0" collapsed="false"/>
    <row r="14158" customFormat="false" ht="15.75" hidden="false" customHeight="false" outlineLevel="0" collapsed="false"/>
    <row r="14159" customFormat="false" ht="15.75" hidden="false" customHeight="false" outlineLevel="0" collapsed="false"/>
    <row r="14160" customFormat="false" ht="15.75" hidden="false" customHeight="false" outlineLevel="0" collapsed="false"/>
    <row r="14161" customFormat="false" ht="15.75" hidden="false" customHeight="false" outlineLevel="0" collapsed="false"/>
    <row r="14162" customFormat="false" ht="15.75" hidden="false" customHeight="false" outlineLevel="0" collapsed="false"/>
    <row r="14163" customFormat="false" ht="15.75" hidden="false" customHeight="false" outlineLevel="0" collapsed="false"/>
    <row r="14164" customFormat="false" ht="15.75" hidden="false" customHeight="false" outlineLevel="0" collapsed="false"/>
    <row r="14165" customFormat="false" ht="15.75" hidden="false" customHeight="false" outlineLevel="0" collapsed="false"/>
    <row r="14166" customFormat="false" ht="15.75" hidden="false" customHeight="false" outlineLevel="0" collapsed="false"/>
    <row r="14167" customFormat="false" ht="15.75" hidden="false" customHeight="false" outlineLevel="0" collapsed="false"/>
    <row r="14168" customFormat="false" ht="15.75" hidden="false" customHeight="false" outlineLevel="0" collapsed="false"/>
    <row r="14169" customFormat="false" ht="15.75" hidden="false" customHeight="false" outlineLevel="0" collapsed="false"/>
    <row r="14170" customFormat="false" ht="15.75" hidden="false" customHeight="false" outlineLevel="0" collapsed="false"/>
    <row r="14171" customFormat="false" ht="15.75" hidden="false" customHeight="false" outlineLevel="0" collapsed="false"/>
    <row r="14172" customFormat="false" ht="15.75" hidden="false" customHeight="false" outlineLevel="0" collapsed="false"/>
    <row r="14173" customFormat="false" ht="15.75" hidden="false" customHeight="false" outlineLevel="0" collapsed="false"/>
    <row r="14174" customFormat="false" ht="15.75" hidden="false" customHeight="false" outlineLevel="0" collapsed="false"/>
    <row r="14175" customFormat="false" ht="15.75" hidden="false" customHeight="false" outlineLevel="0" collapsed="false"/>
    <row r="14176" customFormat="false" ht="15.75" hidden="false" customHeight="false" outlineLevel="0" collapsed="false"/>
    <row r="14177" customFormat="false" ht="15.75" hidden="false" customHeight="false" outlineLevel="0" collapsed="false"/>
    <row r="14178" customFormat="false" ht="15.75" hidden="false" customHeight="false" outlineLevel="0" collapsed="false"/>
    <row r="14179" customFormat="false" ht="15.75" hidden="false" customHeight="false" outlineLevel="0" collapsed="false"/>
    <row r="14180" customFormat="false" ht="15.75" hidden="false" customHeight="false" outlineLevel="0" collapsed="false"/>
    <row r="14181" customFormat="false" ht="15.75" hidden="false" customHeight="false" outlineLevel="0" collapsed="false"/>
    <row r="14182" customFormat="false" ht="15.75" hidden="false" customHeight="false" outlineLevel="0" collapsed="false"/>
    <row r="14183" customFormat="false" ht="15.75" hidden="false" customHeight="false" outlineLevel="0" collapsed="false"/>
    <row r="14184" customFormat="false" ht="15.75" hidden="false" customHeight="false" outlineLevel="0" collapsed="false"/>
    <row r="14185" customFormat="false" ht="15.75" hidden="false" customHeight="false" outlineLevel="0" collapsed="false"/>
    <row r="14186" customFormat="false" ht="15.75" hidden="false" customHeight="false" outlineLevel="0" collapsed="false"/>
    <row r="14187" customFormat="false" ht="15.75" hidden="false" customHeight="false" outlineLevel="0" collapsed="false"/>
    <row r="14188" customFormat="false" ht="15.75" hidden="false" customHeight="false" outlineLevel="0" collapsed="false"/>
    <row r="14189" customFormat="false" ht="15.75" hidden="false" customHeight="false" outlineLevel="0" collapsed="false"/>
    <row r="14190" customFormat="false" ht="15.75" hidden="false" customHeight="false" outlineLevel="0" collapsed="false"/>
    <row r="14191" customFormat="false" ht="15.75" hidden="false" customHeight="false" outlineLevel="0" collapsed="false"/>
    <row r="14192" customFormat="false" ht="15.75" hidden="false" customHeight="false" outlineLevel="0" collapsed="false"/>
    <row r="14193" customFormat="false" ht="15.75" hidden="false" customHeight="false" outlineLevel="0" collapsed="false"/>
    <row r="14194" customFormat="false" ht="15.75" hidden="false" customHeight="false" outlineLevel="0" collapsed="false"/>
    <row r="14195" customFormat="false" ht="15.75" hidden="false" customHeight="false" outlineLevel="0" collapsed="false"/>
    <row r="14196" customFormat="false" ht="15.75" hidden="false" customHeight="false" outlineLevel="0" collapsed="false"/>
    <row r="14197" customFormat="false" ht="15.75" hidden="false" customHeight="false" outlineLevel="0" collapsed="false"/>
    <row r="14198" customFormat="false" ht="15.75" hidden="false" customHeight="false" outlineLevel="0" collapsed="false"/>
    <row r="14199" customFormat="false" ht="15.75" hidden="false" customHeight="false" outlineLevel="0" collapsed="false"/>
    <row r="14200" customFormat="false" ht="15.75" hidden="false" customHeight="false" outlineLevel="0" collapsed="false"/>
    <row r="14201" customFormat="false" ht="15.75" hidden="false" customHeight="false" outlineLevel="0" collapsed="false"/>
    <row r="14202" customFormat="false" ht="15.75" hidden="false" customHeight="false" outlineLevel="0" collapsed="false"/>
    <row r="14203" customFormat="false" ht="15.75" hidden="false" customHeight="false" outlineLevel="0" collapsed="false"/>
    <row r="14204" customFormat="false" ht="15.75" hidden="false" customHeight="false" outlineLevel="0" collapsed="false"/>
    <row r="14205" customFormat="false" ht="15.75" hidden="false" customHeight="false" outlineLevel="0" collapsed="false"/>
    <row r="14206" customFormat="false" ht="15.75" hidden="false" customHeight="false" outlineLevel="0" collapsed="false"/>
    <row r="14207" customFormat="false" ht="15.75" hidden="false" customHeight="false" outlineLevel="0" collapsed="false"/>
    <row r="14208" customFormat="false" ht="15.75" hidden="false" customHeight="false" outlineLevel="0" collapsed="false"/>
    <row r="14209" customFormat="false" ht="15.75" hidden="false" customHeight="false" outlineLevel="0" collapsed="false"/>
    <row r="14210" customFormat="false" ht="15.75" hidden="false" customHeight="false" outlineLevel="0" collapsed="false"/>
    <row r="14211" customFormat="false" ht="15.75" hidden="false" customHeight="false" outlineLevel="0" collapsed="false"/>
    <row r="14212" customFormat="false" ht="15.75" hidden="false" customHeight="false" outlineLevel="0" collapsed="false"/>
    <row r="14213" customFormat="false" ht="15.75" hidden="false" customHeight="false" outlineLevel="0" collapsed="false"/>
    <row r="14214" customFormat="false" ht="15.75" hidden="false" customHeight="false" outlineLevel="0" collapsed="false"/>
    <row r="14215" customFormat="false" ht="15.75" hidden="false" customHeight="false" outlineLevel="0" collapsed="false"/>
    <row r="14216" customFormat="false" ht="15.75" hidden="false" customHeight="false" outlineLevel="0" collapsed="false"/>
    <row r="14217" customFormat="false" ht="15.75" hidden="false" customHeight="false" outlineLevel="0" collapsed="false"/>
    <row r="14218" customFormat="false" ht="15.75" hidden="false" customHeight="false" outlineLevel="0" collapsed="false"/>
    <row r="14219" customFormat="false" ht="15.75" hidden="false" customHeight="false" outlineLevel="0" collapsed="false"/>
    <row r="14220" customFormat="false" ht="15.75" hidden="false" customHeight="false" outlineLevel="0" collapsed="false"/>
    <row r="14221" customFormat="false" ht="15.75" hidden="false" customHeight="false" outlineLevel="0" collapsed="false"/>
    <row r="14222" customFormat="false" ht="15.75" hidden="false" customHeight="false" outlineLevel="0" collapsed="false"/>
    <row r="14223" customFormat="false" ht="15.75" hidden="false" customHeight="false" outlineLevel="0" collapsed="false"/>
    <row r="14224" customFormat="false" ht="15.75" hidden="false" customHeight="false" outlineLevel="0" collapsed="false"/>
    <row r="14225" customFormat="false" ht="15.75" hidden="false" customHeight="false" outlineLevel="0" collapsed="false"/>
    <row r="14226" customFormat="false" ht="15.75" hidden="false" customHeight="false" outlineLevel="0" collapsed="false"/>
    <row r="14227" customFormat="false" ht="15.75" hidden="false" customHeight="false" outlineLevel="0" collapsed="false"/>
    <row r="14228" customFormat="false" ht="15.75" hidden="false" customHeight="false" outlineLevel="0" collapsed="false"/>
    <row r="14229" customFormat="false" ht="15.75" hidden="false" customHeight="false" outlineLevel="0" collapsed="false"/>
    <row r="14230" customFormat="false" ht="15.75" hidden="false" customHeight="false" outlineLevel="0" collapsed="false"/>
    <row r="14231" customFormat="false" ht="15.75" hidden="false" customHeight="false" outlineLevel="0" collapsed="false"/>
    <row r="14232" customFormat="false" ht="15.75" hidden="false" customHeight="false" outlineLevel="0" collapsed="false"/>
    <row r="14233" customFormat="false" ht="15.75" hidden="false" customHeight="false" outlineLevel="0" collapsed="false"/>
    <row r="14234" customFormat="false" ht="15.75" hidden="false" customHeight="false" outlineLevel="0" collapsed="false"/>
    <row r="14235" customFormat="false" ht="15.75" hidden="false" customHeight="false" outlineLevel="0" collapsed="false"/>
    <row r="14236" customFormat="false" ht="15.75" hidden="false" customHeight="false" outlineLevel="0" collapsed="false"/>
    <row r="14237" customFormat="false" ht="15.75" hidden="false" customHeight="false" outlineLevel="0" collapsed="false"/>
    <row r="14238" customFormat="false" ht="15.75" hidden="false" customHeight="false" outlineLevel="0" collapsed="false"/>
    <row r="14239" customFormat="false" ht="15.75" hidden="false" customHeight="false" outlineLevel="0" collapsed="false"/>
    <row r="14240" customFormat="false" ht="15.75" hidden="false" customHeight="false" outlineLevel="0" collapsed="false"/>
    <row r="14241" customFormat="false" ht="15.75" hidden="false" customHeight="false" outlineLevel="0" collapsed="false"/>
    <row r="14242" customFormat="false" ht="15.75" hidden="false" customHeight="false" outlineLevel="0" collapsed="false"/>
    <row r="14243" customFormat="false" ht="15.75" hidden="false" customHeight="false" outlineLevel="0" collapsed="false"/>
    <row r="14244" customFormat="false" ht="15.75" hidden="false" customHeight="false" outlineLevel="0" collapsed="false"/>
    <row r="14245" customFormat="false" ht="15.75" hidden="false" customHeight="false" outlineLevel="0" collapsed="false"/>
    <row r="14246" customFormat="false" ht="15.75" hidden="false" customHeight="false" outlineLevel="0" collapsed="false"/>
    <row r="14247" customFormat="false" ht="15.75" hidden="false" customHeight="false" outlineLevel="0" collapsed="false"/>
    <row r="14248" customFormat="false" ht="15.75" hidden="false" customHeight="false" outlineLevel="0" collapsed="false"/>
    <row r="14249" customFormat="false" ht="15.75" hidden="false" customHeight="false" outlineLevel="0" collapsed="false"/>
    <row r="14250" customFormat="false" ht="15.75" hidden="false" customHeight="false" outlineLevel="0" collapsed="false"/>
    <row r="14251" customFormat="false" ht="15.75" hidden="false" customHeight="false" outlineLevel="0" collapsed="false"/>
    <row r="14252" customFormat="false" ht="15.75" hidden="false" customHeight="false" outlineLevel="0" collapsed="false"/>
    <row r="14253" customFormat="false" ht="15.75" hidden="false" customHeight="false" outlineLevel="0" collapsed="false"/>
    <row r="14254" customFormat="false" ht="15.75" hidden="false" customHeight="false" outlineLevel="0" collapsed="false"/>
    <row r="14255" customFormat="false" ht="15.75" hidden="false" customHeight="false" outlineLevel="0" collapsed="false"/>
    <row r="14256" customFormat="false" ht="15.75" hidden="false" customHeight="false" outlineLevel="0" collapsed="false"/>
    <row r="14257" customFormat="false" ht="15.75" hidden="false" customHeight="false" outlineLevel="0" collapsed="false"/>
    <row r="14258" customFormat="false" ht="15.75" hidden="false" customHeight="false" outlineLevel="0" collapsed="false"/>
    <row r="14259" customFormat="false" ht="15.75" hidden="false" customHeight="false" outlineLevel="0" collapsed="false"/>
    <row r="14260" customFormat="false" ht="15.75" hidden="false" customHeight="false" outlineLevel="0" collapsed="false"/>
    <row r="14261" customFormat="false" ht="15.75" hidden="false" customHeight="false" outlineLevel="0" collapsed="false"/>
    <row r="14262" customFormat="false" ht="15.75" hidden="false" customHeight="false" outlineLevel="0" collapsed="false"/>
    <row r="14263" customFormat="false" ht="15.75" hidden="false" customHeight="false" outlineLevel="0" collapsed="false"/>
    <row r="14264" customFormat="false" ht="15.75" hidden="false" customHeight="false" outlineLevel="0" collapsed="false"/>
    <row r="14265" customFormat="false" ht="15.75" hidden="false" customHeight="false" outlineLevel="0" collapsed="false"/>
    <row r="14266" customFormat="false" ht="15.75" hidden="false" customHeight="false" outlineLevel="0" collapsed="false"/>
    <row r="14267" customFormat="false" ht="15.75" hidden="false" customHeight="false" outlineLevel="0" collapsed="false"/>
    <row r="14268" customFormat="false" ht="15.75" hidden="false" customHeight="false" outlineLevel="0" collapsed="false"/>
    <row r="14269" customFormat="false" ht="15.75" hidden="false" customHeight="false" outlineLevel="0" collapsed="false"/>
    <row r="14270" customFormat="false" ht="15.75" hidden="false" customHeight="false" outlineLevel="0" collapsed="false"/>
    <row r="14271" customFormat="false" ht="15.75" hidden="false" customHeight="false" outlineLevel="0" collapsed="false"/>
    <row r="14272" customFormat="false" ht="15.75" hidden="false" customHeight="false" outlineLevel="0" collapsed="false"/>
    <row r="14273" customFormat="false" ht="15.75" hidden="false" customHeight="false" outlineLevel="0" collapsed="false"/>
    <row r="14274" customFormat="false" ht="15.75" hidden="false" customHeight="false" outlineLevel="0" collapsed="false"/>
    <row r="14275" customFormat="false" ht="15.75" hidden="false" customHeight="false" outlineLevel="0" collapsed="false"/>
    <row r="14276" customFormat="false" ht="15.75" hidden="false" customHeight="false" outlineLevel="0" collapsed="false"/>
    <row r="14277" customFormat="false" ht="15.75" hidden="false" customHeight="false" outlineLevel="0" collapsed="false"/>
    <row r="14278" customFormat="false" ht="15.75" hidden="false" customHeight="false" outlineLevel="0" collapsed="false"/>
    <row r="14279" customFormat="false" ht="15.75" hidden="false" customHeight="false" outlineLevel="0" collapsed="false"/>
    <row r="14280" customFormat="false" ht="15.75" hidden="false" customHeight="false" outlineLevel="0" collapsed="false"/>
    <row r="14281" customFormat="false" ht="15.75" hidden="false" customHeight="false" outlineLevel="0" collapsed="false"/>
    <row r="14282" customFormat="false" ht="15.75" hidden="false" customHeight="false" outlineLevel="0" collapsed="false"/>
    <row r="14283" customFormat="false" ht="15.75" hidden="false" customHeight="false" outlineLevel="0" collapsed="false"/>
    <row r="14284" customFormat="false" ht="15.75" hidden="false" customHeight="false" outlineLevel="0" collapsed="false"/>
    <row r="14285" customFormat="false" ht="15.75" hidden="false" customHeight="false" outlineLevel="0" collapsed="false"/>
    <row r="14286" customFormat="false" ht="15.75" hidden="false" customHeight="false" outlineLevel="0" collapsed="false"/>
    <row r="14287" customFormat="false" ht="15.75" hidden="false" customHeight="false" outlineLevel="0" collapsed="false"/>
    <row r="14288" customFormat="false" ht="15.75" hidden="false" customHeight="false" outlineLevel="0" collapsed="false"/>
    <row r="14289" customFormat="false" ht="15.75" hidden="false" customHeight="false" outlineLevel="0" collapsed="false"/>
    <row r="14290" customFormat="false" ht="15.75" hidden="false" customHeight="false" outlineLevel="0" collapsed="false"/>
    <row r="14291" customFormat="false" ht="15.75" hidden="false" customHeight="false" outlineLevel="0" collapsed="false"/>
    <row r="14292" customFormat="false" ht="15.75" hidden="false" customHeight="false" outlineLevel="0" collapsed="false"/>
    <row r="14293" customFormat="false" ht="15.75" hidden="false" customHeight="false" outlineLevel="0" collapsed="false"/>
    <row r="14294" customFormat="false" ht="15.75" hidden="false" customHeight="false" outlineLevel="0" collapsed="false"/>
    <row r="14295" customFormat="false" ht="15.75" hidden="false" customHeight="false" outlineLevel="0" collapsed="false"/>
    <row r="14296" customFormat="false" ht="15.75" hidden="false" customHeight="false" outlineLevel="0" collapsed="false"/>
    <row r="14297" customFormat="false" ht="15.75" hidden="false" customHeight="false" outlineLevel="0" collapsed="false"/>
    <row r="14298" customFormat="false" ht="15.75" hidden="false" customHeight="false" outlineLevel="0" collapsed="false"/>
    <row r="14299" customFormat="false" ht="15.75" hidden="false" customHeight="false" outlineLevel="0" collapsed="false"/>
    <row r="14300" customFormat="false" ht="15.75" hidden="false" customHeight="false" outlineLevel="0" collapsed="false"/>
    <row r="14301" customFormat="false" ht="15.75" hidden="false" customHeight="false" outlineLevel="0" collapsed="false"/>
    <row r="14302" customFormat="false" ht="15.75" hidden="false" customHeight="false" outlineLevel="0" collapsed="false"/>
    <row r="14303" customFormat="false" ht="15.75" hidden="false" customHeight="false" outlineLevel="0" collapsed="false"/>
    <row r="14304" customFormat="false" ht="15.75" hidden="false" customHeight="false" outlineLevel="0" collapsed="false"/>
    <row r="14305" customFormat="false" ht="15.75" hidden="false" customHeight="false" outlineLevel="0" collapsed="false"/>
    <row r="14306" customFormat="false" ht="15.75" hidden="false" customHeight="false" outlineLevel="0" collapsed="false"/>
    <row r="14307" customFormat="false" ht="15.75" hidden="false" customHeight="false" outlineLevel="0" collapsed="false"/>
    <row r="14308" customFormat="false" ht="15.75" hidden="false" customHeight="false" outlineLevel="0" collapsed="false"/>
    <row r="14309" customFormat="false" ht="15.75" hidden="false" customHeight="false" outlineLevel="0" collapsed="false"/>
    <row r="14310" customFormat="false" ht="15.75" hidden="false" customHeight="false" outlineLevel="0" collapsed="false"/>
    <row r="14311" customFormat="false" ht="15.75" hidden="false" customHeight="false" outlineLevel="0" collapsed="false"/>
    <row r="14312" customFormat="false" ht="15.75" hidden="false" customHeight="false" outlineLevel="0" collapsed="false"/>
    <row r="14313" customFormat="false" ht="15.75" hidden="false" customHeight="false" outlineLevel="0" collapsed="false"/>
    <row r="14314" customFormat="false" ht="15.75" hidden="false" customHeight="false" outlineLevel="0" collapsed="false"/>
    <row r="14315" customFormat="false" ht="15.75" hidden="false" customHeight="false" outlineLevel="0" collapsed="false"/>
    <row r="14316" customFormat="false" ht="15.75" hidden="false" customHeight="false" outlineLevel="0" collapsed="false"/>
    <row r="14317" customFormat="false" ht="15.75" hidden="false" customHeight="false" outlineLevel="0" collapsed="false"/>
    <row r="14318" customFormat="false" ht="15.75" hidden="false" customHeight="false" outlineLevel="0" collapsed="false"/>
    <row r="14319" customFormat="false" ht="15.75" hidden="false" customHeight="false" outlineLevel="0" collapsed="false"/>
    <row r="14320" customFormat="false" ht="15.75" hidden="false" customHeight="false" outlineLevel="0" collapsed="false"/>
    <row r="14321" customFormat="false" ht="15.75" hidden="false" customHeight="false" outlineLevel="0" collapsed="false"/>
    <row r="14322" customFormat="false" ht="15.75" hidden="false" customHeight="false" outlineLevel="0" collapsed="false"/>
    <row r="14323" customFormat="false" ht="15.75" hidden="false" customHeight="false" outlineLevel="0" collapsed="false"/>
    <row r="14324" customFormat="false" ht="15.75" hidden="false" customHeight="false" outlineLevel="0" collapsed="false"/>
    <row r="14325" customFormat="false" ht="15.75" hidden="false" customHeight="false" outlineLevel="0" collapsed="false"/>
    <row r="14326" customFormat="false" ht="15.75" hidden="false" customHeight="false" outlineLevel="0" collapsed="false"/>
    <row r="14327" customFormat="false" ht="15.75" hidden="false" customHeight="false" outlineLevel="0" collapsed="false"/>
    <row r="14328" customFormat="false" ht="15.75" hidden="false" customHeight="false" outlineLevel="0" collapsed="false"/>
    <row r="14329" customFormat="false" ht="15.75" hidden="false" customHeight="false" outlineLevel="0" collapsed="false"/>
    <row r="14330" customFormat="false" ht="15.75" hidden="false" customHeight="false" outlineLevel="0" collapsed="false"/>
    <row r="14331" customFormat="false" ht="15.75" hidden="false" customHeight="false" outlineLevel="0" collapsed="false"/>
    <row r="14332" customFormat="false" ht="15.75" hidden="false" customHeight="false" outlineLevel="0" collapsed="false"/>
    <row r="14333" customFormat="false" ht="15.75" hidden="false" customHeight="false" outlineLevel="0" collapsed="false"/>
    <row r="14334" customFormat="false" ht="15.75" hidden="false" customHeight="false" outlineLevel="0" collapsed="false"/>
    <row r="14335" customFormat="false" ht="15.75" hidden="false" customHeight="false" outlineLevel="0" collapsed="false"/>
    <row r="14336" customFormat="false" ht="15.75" hidden="false" customHeight="false" outlineLevel="0" collapsed="false"/>
    <row r="14337" customFormat="false" ht="15.75" hidden="false" customHeight="false" outlineLevel="0" collapsed="false"/>
    <row r="14338" customFormat="false" ht="15.75" hidden="false" customHeight="false" outlineLevel="0" collapsed="false"/>
    <row r="14339" customFormat="false" ht="15.75" hidden="false" customHeight="false" outlineLevel="0" collapsed="false"/>
    <row r="14340" customFormat="false" ht="15.75" hidden="false" customHeight="false" outlineLevel="0" collapsed="false"/>
    <row r="14341" customFormat="false" ht="15.75" hidden="false" customHeight="false" outlineLevel="0" collapsed="false"/>
    <row r="14342" customFormat="false" ht="15.75" hidden="false" customHeight="false" outlineLevel="0" collapsed="false"/>
    <row r="14343" customFormat="false" ht="15.75" hidden="false" customHeight="false" outlineLevel="0" collapsed="false"/>
    <row r="14344" customFormat="false" ht="15.75" hidden="false" customHeight="false" outlineLevel="0" collapsed="false"/>
    <row r="14345" customFormat="false" ht="15.75" hidden="false" customHeight="false" outlineLevel="0" collapsed="false"/>
    <row r="14346" customFormat="false" ht="15.75" hidden="false" customHeight="false" outlineLevel="0" collapsed="false"/>
    <row r="14347" customFormat="false" ht="15.75" hidden="false" customHeight="false" outlineLevel="0" collapsed="false"/>
    <row r="14348" customFormat="false" ht="15.75" hidden="false" customHeight="false" outlineLevel="0" collapsed="false"/>
    <row r="14349" customFormat="false" ht="15.75" hidden="false" customHeight="false" outlineLevel="0" collapsed="false"/>
    <row r="14350" customFormat="false" ht="15.75" hidden="false" customHeight="false" outlineLevel="0" collapsed="false"/>
    <row r="14351" customFormat="false" ht="15.75" hidden="false" customHeight="false" outlineLevel="0" collapsed="false"/>
    <row r="14352" customFormat="false" ht="15.75" hidden="false" customHeight="false" outlineLevel="0" collapsed="false"/>
    <row r="14353" customFormat="false" ht="15.75" hidden="false" customHeight="false" outlineLevel="0" collapsed="false"/>
    <row r="14354" customFormat="false" ht="15.75" hidden="false" customHeight="false" outlineLevel="0" collapsed="false"/>
    <row r="14355" customFormat="false" ht="15.75" hidden="false" customHeight="false" outlineLevel="0" collapsed="false"/>
    <row r="14356" customFormat="false" ht="15.75" hidden="false" customHeight="false" outlineLevel="0" collapsed="false"/>
    <row r="14357" customFormat="false" ht="15.75" hidden="false" customHeight="false" outlineLevel="0" collapsed="false"/>
    <row r="14358" customFormat="false" ht="15.75" hidden="false" customHeight="false" outlineLevel="0" collapsed="false"/>
    <row r="14359" customFormat="false" ht="15.75" hidden="false" customHeight="false" outlineLevel="0" collapsed="false"/>
    <row r="14360" customFormat="false" ht="15.75" hidden="false" customHeight="false" outlineLevel="0" collapsed="false"/>
    <row r="14361" customFormat="false" ht="15.75" hidden="false" customHeight="false" outlineLevel="0" collapsed="false"/>
    <row r="14362" customFormat="false" ht="15.75" hidden="false" customHeight="false" outlineLevel="0" collapsed="false"/>
    <row r="14363" customFormat="false" ht="15.75" hidden="false" customHeight="false" outlineLevel="0" collapsed="false"/>
    <row r="14364" customFormat="false" ht="15.75" hidden="false" customHeight="false" outlineLevel="0" collapsed="false"/>
    <row r="14365" customFormat="false" ht="15.75" hidden="false" customHeight="false" outlineLevel="0" collapsed="false"/>
    <row r="14366" customFormat="false" ht="15.75" hidden="false" customHeight="false" outlineLevel="0" collapsed="false"/>
    <row r="14367" customFormat="false" ht="15.75" hidden="false" customHeight="false" outlineLevel="0" collapsed="false"/>
    <row r="14368" customFormat="false" ht="15.75" hidden="false" customHeight="false" outlineLevel="0" collapsed="false"/>
    <row r="14369" customFormat="false" ht="15.75" hidden="false" customHeight="false" outlineLevel="0" collapsed="false"/>
    <row r="14370" customFormat="false" ht="15.75" hidden="false" customHeight="false" outlineLevel="0" collapsed="false"/>
    <row r="14371" customFormat="false" ht="15.75" hidden="false" customHeight="false" outlineLevel="0" collapsed="false"/>
    <row r="14372" customFormat="false" ht="15.75" hidden="false" customHeight="false" outlineLevel="0" collapsed="false"/>
    <row r="14373" customFormat="false" ht="15.75" hidden="false" customHeight="false" outlineLevel="0" collapsed="false"/>
    <row r="14374" customFormat="false" ht="15.75" hidden="false" customHeight="false" outlineLevel="0" collapsed="false"/>
    <row r="14375" customFormat="false" ht="15.75" hidden="false" customHeight="false" outlineLevel="0" collapsed="false"/>
    <row r="14376" customFormat="false" ht="15.75" hidden="false" customHeight="false" outlineLevel="0" collapsed="false"/>
    <row r="14377" customFormat="false" ht="15.75" hidden="false" customHeight="false" outlineLevel="0" collapsed="false"/>
    <row r="14378" customFormat="false" ht="15.75" hidden="false" customHeight="false" outlineLevel="0" collapsed="false"/>
    <row r="14379" customFormat="false" ht="15.75" hidden="false" customHeight="false" outlineLevel="0" collapsed="false"/>
    <row r="14380" customFormat="false" ht="15.75" hidden="false" customHeight="false" outlineLevel="0" collapsed="false"/>
    <row r="14381" customFormat="false" ht="15.75" hidden="false" customHeight="false" outlineLevel="0" collapsed="false"/>
    <row r="14382" customFormat="false" ht="15.75" hidden="false" customHeight="false" outlineLevel="0" collapsed="false"/>
    <row r="14383" customFormat="false" ht="15.75" hidden="false" customHeight="false" outlineLevel="0" collapsed="false"/>
    <row r="14384" customFormat="false" ht="15.75" hidden="false" customHeight="false" outlineLevel="0" collapsed="false"/>
    <row r="14385" customFormat="false" ht="15.75" hidden="false" customHeight="false" outlineLevel="0" collapsed="false"/>
    <row r="14386" customFormat="false" ht="15.75" hidden="false" customHeight="false" outlineLevel="0" collapsed="false"/>
    <row r="14387" customFormat="false" ht="15.75" hidden="false" customHeight="false" outlineLevel="0" collapsed="false"/>
    <row r="14388" customFormat="false" ht="15.75" hidden="false" customHeight="false" outlineLevel="0" collapsed="false"/>
    <row r="14389" customFormat="false" ht="15.75" hidden="false" customHeight="false" outlineLevel="0" collapsed="false"/>
    <row r="14390" customFormat="false" ht="15.75" hidden="false" customHeight="false" outlineLevel="0" collapsed="false"/>
    <row r="14391" customFormat="false" ht="15.75" hidden="false" customHeight="false" outlineLevel="0" collapsed="false"/>
    <row r="14392" customFormat="false" ht="15.75" hidden="false" customHeight="false" outlineLevel="0" collapsed="false"/>
    <row r="14393" customFormat="false" ht="15.75" hidden="false" customHeight="false" outlineLevel="0" collapsed="false"/>
    <row r="14394" customFormat="false" ht="15.75" hidden="false" customHeight="false" outlineLevel="0" collapsed="false"/>
    <row r="14395" customFormat="false" ht="15.75" hidden="false" customHeight="false" outlineLevel="0" collapsed="false"/>
    <row r="14396" customFormat="false" ht="15.75" hidden="false" customHeight="false" outlineLevel="0" collapsed="false"/>
    <row r="14397" customFormat="false" ht="15.75" hidden="false" customHeight="false" outlineLevel="0" collapsed="false"/>
    <row r="14398" customFormat="false" ht="15.75" hidden="false" customHeight="false" outlineLevel="0" collapsed="false"/>
    <row r="14399" customFormat="false" ht="15.75" hidden="false" customHeight="false" outlineLevel="0" collapsed="false"/>
    <row r="14400" customFormat="false" ht="15.75" hidden="false" customHeight="false" outlineLevel="0" collapsed="false"/>
    <row r="14401" customFormat="false" ht="15.75" hidden="false" customHeight="false" outlineLevel="0" collapsed="false"/>
    <row r="14402" customFormat="false" ht="15.75" hidden="false" customHeight="false" outlineLevel="0" collapsed="false"/>
    <row r="14403" customFormat="false" ht="15.75" hidden="false" customHeight="false" outlineLevel="0" collapsed="false"/>
    <row r="14404" customFormat="false" ht="15.75" hidden="false" customHeight="false" outlineLevel="0" collapsed="false"/>
    <row r="14405" customFormat="false" ht="15.75" hidden="false" customHeight="false" outlineLevel="0" collapsed="false"/>
    <row r="14406" customFormat="false" ht="15.75" hidden="false" customHeight="false" outlineLevel="0" collapsed="false"/>
    <row r="14407" customFormat="false" ht="15.75" hidden="false" customHeight="false" outlineLevel="0" collapsed="false"/>
    <row r="14408" customFormat="false" ht="15.75" hidden="false" customHeight="false" outlineLevel="0" collapsed="false"/>
    <row r="14409" customFormat="false" ht="15.75" hidden="false" customHeight="false" outlineLevel="0" collapsed="false"/>
    <row r="14410" customFormat="false" ht="15.75" hidden="false" customHeight="false" outlineLevel="0" collapsed="false"/>
    <row r="14411" customFormat="false" ht="15.75" hidden="false" customHeight="false" outlineLevel="0" collapsed="false"/>
    <row r="14412" customFormat="false" ht="15.75" hidden="false" customHeight="false" outlineLevel="0" collapsed="false"/>
    <row r="14413" customFormat="false" ht="15.75" hidden="false" customHeight="false" outlineLevel="0" collapsed="false"/>
    <row r="14414" customFormat="false" ht="15.75" hidden="false" customHeight="false" outlineLevel="0" collapsed="false"/>
    <row r="14415" customFormat="false" ht="15.75" hidden="false" customHeight="false" outlineLevel="0" collapsed="false"/>
    <row r="14416" customFormat="false" ht="15.75" hidden="false" customHeight="false" outlineLevel="0" collapsed="false"/>
    <row r="14417" customFormat="false" ht="15.75" hidden="false" customHeight="false" outlineLevel="0" collapsed="false"/>
    <row r="14418" customFormat="false" ht="15.75" hidden="false" customHeight="false" outlineLevel="0" collapsed="false"/>
    <row r="14419" customFormat="false" ht="15.75" hidden="false" customHeight="false" outlineLevel="0" collapsed="false"/>
    <row r="14420" customFormat="false" ht="15.75" hidden="false" customHeight="false" outlineLevel="0" collapsed="false"/>
    <row r="14421" customFormat="false" ht="15.75" hidden="false" customHeight="false" outlineLevel="0" collapsed="false"/>
    <row r="14422" customFormat="false" ht="15.75" hidden="false" customHeight="false" outlineLevel="0" collapsed="false"/>
    <row r="14423" customFormat="false" ht="15.75" hidden="false" customHeight="false" outlineLevel="0" collapsed="false"/>
    <row r="14424" customFormat="false" ht="15.75" hidden="false" customHeight="false" outlineLevel="0" collapsed="false"/>
    <row r="14425" customFormat="false" ht="15.75" hidden="false" customHeight="false" outlineLevel="0" collapsed="false"/>
    <row r="14426" customFormat="false" ht="15.75" hidden="false" customHeight="false" outlineLevel="0" collapsed="false"/>
    <row r="14427" customFormat="false" ht="15.75" hidden="false" customHeight="false" outlineLevel="0" collapsed="false"/>
    <row r="14428" customFormat="false" ht="15.75" hidden="false" customHeight="false" outlineLevel="0" collapsed="false"/>
    <row r="14429" customFormat="false" ht="15.75" hidden="false" customHeight="false" outlineLevel="0" collapsed="false"/>
    <row r="14430" customFormat="false" ht="15.75" hidden="false" customHeight="false" outlineLevel="0" collapsed="false"/>
    <row r="14431" customFormat="false" ht="15.75" hidden="false" customHeight="false" outlineLevel="0" collapsed="false"/>
    <row r="14432" customFormat="false" ht="15.75" hidden="false" customHeight="false" outlineLevel="0" collapsed="false"/>
    <row r="14433" customFormat="false" ht="15.75" hidden="false" customHeight="false" outlineLevel="0" collapsed="false"/>
    <row r="14434" customFormat="false" ht="15.75" hidden="false" customHeight="false" outlineLevel="0" collapsed="false"/>
    <row r="14435" customFormat="false" ht="15.75" hidden="false" customHeight="false" outlineLevel="0" collapsed="false"/>
    <row r="14436" customFormat="false" ht="15.75" hidden="false" customHeight="false" outlineLevel="0" collapsed="false"/>
    <row r="14437" customFormat="false" ht="15.75" hidden="false" customHeight="false" outlineLevel="0" collapsed="false"/>
    <row r="14438" customFormat="false" ht="15.75" hidden="false" customHeight="false" outlineLevel="0" collapsed="false"/>
    <row r="14439" customFormat="false" ht="15.75" hidden="false" customHeight="false" outlineLevel="0" collapsed="false"/>
    <row r="14440" customFormat="false" ht="15.75" hidden="false" customHeight="false" outlineLevel="0" collapsed="false"/>
    <row r="14441" customFormat="false" ht="15.75" hidden="false" customHeight="false" outlineLevel="0" collapsed="false"/>
    <row r="14442" customFormat="false" ht="15.75" hidden="false" customHeight="false" outlineLevel="0" collapsed="false"/>
    <row r="14443" customFormat="false" ht="15.75" hidden="false" customHeight="false" outlineLevel="0" collapsed="false"/>
    <row r="14444" customFormat="false" ht="15.75" hidden="false" customHeight="false" outlineLevel="0" collapsed="false"/>
    <row r="14445" customFormat="false" ht="15.75" hidden="false" customHeight="false" outlineLevel="0" collapsed="false"/>
    <row r="14446" customFormat="false" ht="15.75" hidden="false" customHeight="false" outlineLevel="0" collapsed="false"/>
    <row r="14447" customFormat="false" ht="15.75" hidden="false" customHeight="false" outlineLevel="0" collapsed="false"/>
    <row r="14448" customFormat="false" ht="15.75" hidden="false" customHeight="false" outlineLevel="0" collapsed="false"/>
    <row r="14449" customFormat="false" ht="15.75" hidden="false" customHeight="false" outlineLevel="0" collapsed="false"/>
    <row r="14450" customFormat="false" ht="15.75" hidden="false" customHeight="false" outlineLevel="0" collapsed="false"/>
    <row r="14451" customFormat="false" ht="15.75" hidden="false" customHeight="false" outlineLevel="0" collapsed="false"/>
    <row r="14452" customFormat="false" ht="15.75" hidden="false" customHeight="false" outlineLevel="0" collapsed="false"/>
    <row r="14453" customFormat="false" ht="15.75" hidden="false" customHeight="false" outlineLevel="0" collapsed="false"/>
    <row r="14454" customFormat="false" ht="15.75" hidden="false" customHeight="false" outlineLevel="0" collapsed="false"/>
    <row r="14455" customFormat="false" ht="15.75" hidden="false" customHeight="false" outlineLevel="0" collapsed="false"/>
    <row r="14456" customFormat="false" ht="15.75" hidden="false" customHeight="false" outlineLevel="0" collapsed="false"/>
    <row r="14457" customFormat="false" ht="15.75" hidden="false" customHeight="false" outlineLevel="0" collapsed="false"/>
    <row r="14458" customFormat="false" ht="15.75" hidden="false" customHeight="false" outlineLevel="0" collapsed="false"/>
    <row r="14459" customFormat="false" ht="15.75" hidden="false" customHeight="false" outlineLevel="0" collapsed="false"/>
    <row r="14460" customFormat="false" ht="15.75" hidden="false" customHeight="false" outlineLevel="0" collapsed="false"/>
    <row r="14461" customFormat="false" ht="15.75" hidden="false" customHeight="false" outlineLevel="0" collapsed="false"/>
    <row r="14462" customFormat="false" ht="15.75" hidden="false" customHeight="false" outlineLevel="0" collapsed="false"/>
    <row r="14463" customFormat="false" ht="15.75" hidden="false" customHeight="false" outlineLevel="0" collapsed="false"/>
    <row r="14464" customFormat="false" ht="15.75" hidden="false" customHeight="false" outlineLevel="0" collapsed="false"/>
    <row r="14465" customFormat="false" ht="15.75" hidden="false" customHeight="false" outlineLevel="0" collapsed="false"/>
    <row r="14466" customFormat="false" ht="15.75" hidden="false" customHeight="false" outlineLevel="0" collapsed="false"/>
    <row r="14467" customFormat="false" ht="15.75" hidden="false" customHeight="false" outlineLevel="0" collapsed="false"/>
    <row r="14468" customFormat="false" ht="15.75" hidden="false" customHeight="false" outlineLevel="0" collapsed="false"/>
    <row r="14469" customFormat="false" ht="15.75" hidden="false" customHeight="false" outlineLevel="0" collapsed="false"/>
    <row r="14470" customFormat="false" ht="15.75" hidden="false" customHeight="false" outlineLevel="0" collapsed="false"/>
    <row r="14471" customFormat="false" ht="15.75" hidden="false" customHeight="false" outlineLevel="0" collapsed="false"/>
    <row r="14472" customFormat="false" ht="15.75" hidden="false" customHeight="false" outlineLevel="0" collapsed="false"/>
    <row r="14473" customFormat="false" ht="15.75" hidden="false" customHeight="false" outlineLevel="0" collapsed="false"/>
    <row r="14474" customFormat="false" ht="15.75" hidden="false" customHeight="false" outlineLevel="0" collapsed="false"/>
    <row r="14475" customFormat="false" ht="15.75" hidden="false" customHeight="false" outlineLevel="0" collapsed="false"/>
    <row r="14476" customFormat="false" ht="15.75" hidden="false" customHeight="false" outlineLevel="0" collapsed="false"/>
    <row r="14477" customFormat="false" ht="15.75" hidden="false" customHeight="false" outlineLevel="0" collapsed="false"/>
    <row r="14478" customFormat="false" ht="15.75" hidden="false" customHeight="false" outlineLevel="0" collapsed="false"/>
    <row r="14479" customFormat="false" ht="15.75" hidden="false" customHeight="false" outlineLevel="0" collapsed="false"/>
    <row r="14480" customFormat="false" ht="15.75" hidden="false" customHeight="false" outlineLevel="0" collapsed="false"/>
    <row r="14481" customFormat="false" ht="15.75" hidden="false" customHeight="false" outlineLevel="0" collapsed="false"/>
    <row r="14482" customFormat="false" ht="15.75" hidden="false" customHeight="false" outlineLevel="0" collapsed="false"/>
    <row r="14483" customFormat="false" ht="15.75" hidden="false" customHeight="false" outlineLevel="0" collapsed="false"/>
    <row r="14484" customFormat="false" ht="15.75" hidden="false" customHeight="false" outlineLevel="0" collapsed="false"/>
    <row r="14485" customFormat="false" ht="15.75" hidden="false" customHeight="false" outlineLevel="0" collapsed="false"/>
    <row r="14486" customFormat="false" ht="15.75" hidden="false" customHeight="false" outlineLevel="0" collapsed="false"/>
    <row r="14487" customFormat="false" ht="15.75" hidden="false" customHeight="false" outlineLevel="0" collapsed="false"/>
    <row r="14488" customFormat="false" ht="15.75" hidden="false" customHeight="false" outlineLevel="0" collapsed="false"/>
    <row r="14489" customFormat="false" ht="15.75" hidden="false" customHeight="false" outlineLevel="0" collapsed="false"/>
    <row r="14490" customFormat="false" ht="15.75" hidden="false" customHeight="false" outlineLevel="0" collapsed="false"/>
    <row r="14491" customFormat="false" ht="15.75" hidden="false" customHeight="false" outlineLevel="0" collapsed="false"/>
    <row r="14492" customFormat="false" ht="15.75" hidden="false" customHeight="false" outlineLevel="0" collapsed="false"/>
    <row r="14493" customFormat="false" ht="15.75" hidden="false" customHeight="false" outlineLevel="0" collapsed="false"/>
    <row r="14494" customFormat="false" ht="15.75" hidden="false" customHeight="false" outlineLevel="0" collapsed="false"/>
    <row r="14495" customFormat="false" ht="15.75" hidden="false" customHeight="false" outlineLevel="0" collapsed="false"/>
    <row r="14496" customFormat="false" ht="15.75" hidden="false" customHeight="false" outlineLevel="0" collapsed="false"/>
    <row r="14497" customFormat="false" ht="15.75" hidden="false" customHeight="false" outlineLevel="0" collapsed="false"/>
    <row r="14498" customFormat="false" ht="15.75" hidden="false" customHeight="false" outlineLevel="0" collapsed="false"/>
    <row r="14499" customFormat="false" ht="15.75" hidden="false" customHeight="false" outlineLevel="0" collapsed="false"/>
    <row r="14500" customFormat="false" ht="15.75" hidden="false" customHeight="false" outlineLevel="0" collapsed="false"/>
    <row r="14501" customFormat="false" ht="15.75" hidden="false" customHeight="false" outlineLevel="0" collapsed="false"/>
    <row r="14502" customFormat="false" ht="15.75" hidden="false" customHeight="false" outlineLevel="0" collapsed="false"/>
    <row r="14503" customFormat="false" ht="15.75" hidden="false" customHeight="false" outlineLevel="0" collapsed="false"/>
    <row r="14504" customFormat="false" ht="15.75" hidden="false" customHeight="false" outlineLevel="0" collapsed="false"/>
    <row r="14505" customFormat="false" ht="15.75" hidden="false" customHeight="false" outlineLevel="0" collapsed="false"/>
    <row r="14506" customFormat="false" ht="15.75" hidden="false" customHeight="false" outlineLevel="0" collapsed="false"/>
    <row r="14507" customFormat="false" ht="15.75" hidden="false" customHeight="false" outlineLevel="0" collapsed="false"/>
    <row r="14508" customFormat="false" ht="15.75" hidden="false" customHeight="false" outlineLevel="0" collapsed="false"/>
    <row r="14509" customFormat="false" ht="15.75" hidden="false" customHeight="false" outlineLevel="0" collapsed="false"/>
    <row r="14510" customFormat="false" ht="15.75" hidden="false" customHeight="false" outlineLevel="0" collapsed="false"/>
    <row r="14511" customFormat="false" ht="15.75" hidden="false" customHeight="false" outlineLevel="0" collapsed="false"/>
    <row r="14512" customFormat="false" ht="15.75" hidden="false" customHeight="false" outlineLevel="0" collapsed="false"/>
    <row r="14513" customFormat="false" ht="15.75" hidden="false" customHeight="false" outlineLevel="0" collapsed="false"/>
    <row r="14514" customFormat="false" ht="15.75" hidden="false" customHeight="false" outlineLevel="0" collapsed="false"/>
    <row r="14515" customFormat="false" ht="15.75" hidden="false" customHeight="false" outlineLevel="0" collapsed="false"/>
    <row r="14516" customFormat="false" ht="15.75" hidden="false" customHeight="false" outlineLevel="0" collapsed="false"/>
    <row r="14517" customFormat="false" ht="15.75" hidden="false" customHeight="false" outlineLevel="0" collapsed="false"/>
    <row r="14518" customFormat="false" ht="15.75" hidden="false" customHeight="false" outlineLevel="0" collapsed="false"/>
    <row r="14519" customFormat="false" ht="15.75" hidden="false" customHeight="false" outlineLevel="0" collapsed="false"/>
    <row r="14520" customFormat="false" ht="15.75" hidden="false" customHeight="false" outlineLevel="0" collapsed="false"/>
    <row r="14521" customFormat="false" ht="15.75" hidden="false" customHeight="false" outlineLevel="0" collapsed="false"/>
    <row r="14522" customFormat="false" ht="15.75" hidden="false" customHeight="false" outlineLevel="0" collapsed="false"/>
    <row r="14523" customFormat="false" ht="15.75" hidden="false" customHeight="false" outlineLevel="0" collapsed="false"/>
    <row r="14524" customFormat="false" ht="15.75" hidden="false" customHeight="false" outlineLevel="0" collapsed="false"/>
    <row r="14525" customFormat="false" ht="15.75" hidden="false" customHeight="false" outlineLevel="0" collapsed="false"/>
    <row r="14526" customFormat="false" ht="15.75" hidden="false" customHeight="false" outlineLevel="0" collapsed="false"/>
    <row r="14527" customFormat="false" ht="15.75" hidden="false" customHeight="false" outlineLevel="0" collapsed="false"/>
    <row r="14528" customFormat="false" ht="15.75" hidden="false" customHeight="false" outlineLevel="0" collapsed="false"/>
    <row r="14529" customFormat="false" ht="15.75" hidden="false" customHeight="false" outlineLevel="0" collapsed="false"/>
    <row r="14530" customFormat="false" ht="15.75" hidden="false" customHeight="false" outlineLevel="0" collapsed="false"/>
    <row r="14531" customFormat="false" ht="15.75" hidden="false" customHeight="false" outlineLevel="0" collapsed="false"/>
    <row r="14532" customFormat="false" ht="15.75" hidden="false" customHeight="false" outlineLevel="0" collapsed="false"/>
    <row r="14533" customFormat="false" ht="15.75" hidden="false" customHeight="false" outlineLevel="0" collapsed="false"/>
    <row r="14534" customFormat="false" ht="15.75" hidden="false" customHeight="false" outlineLevel="0" collapsed="false"/>
    <row r="14535" customFormat="false" ht="15.75" hidden="false" customHeight="false" outlineLevel="0" collapsed="false"/>
    <row r="14536" customFormat="false" ht="15.75" hidden="false" customHeight="false" outlineLevel="0" collapsed="false"/>
    <row r="14537" customFormat="false" ht="15.75" hidden="false" customHeight="false" outlineLevel="0" collapsed="false"/>
    <row r="14538" customFormat="false" ht="15.75" hidden="false" customHeight="false" outlineLevel="0" collapsed="false"/>
    <row r="14539" customFormat="false" ht="15.75" hidden="false" customHeight="false" outlineLevel="0" collapsed="false"/>
    <row r="14540" customFormat="false" ht="15.75" hidden="false" customHeight="false" outlineLevel="0" collapsed="false"/>
    <row r="14541" customFormat="false" ht="15.75" hidden="false" customHeight="false" outlineLevel="0" collapsed="false"/>
    <row r="14542" customFormat="false" ht="15.75" hidden="false" customHeight="false" outlineLevel="0" collapsed="false"/>
    <row r="14543" customFormat="false" ht="15.75" hidden="false" customHeight="false" outlineLevel="0" collapsed="false"/>
    <row r="14544" customFormat="false" ht="15.75" hidden="false" customHeight="false" outlineLevel="0" collapsed="false"/>
    <row r="14545" customFormat="false" ht="15.75" hidden="false" customHeight="false" outlineLevel="0" collapsed="false"/>
    <row r="14546" customFormat="false" ht="15.75" hidden="false" customHeight="false" outlineLevel="0" collapsed="false"/>
    <row r="14547" customFormat="false" ht="15.75" hidden="false" customHeight="false" outlineLevel="0" collapsed="false"/>
    <row r="14548" customFormat="false" ht="15.75" hidden="false" customHeight="false" outlineLevel="0" collapsed="false"/>
    <row r="14549" customFormat="false" ht="15.75" hidden="false" customHeight="false" outlineLevel="0" collapsed="false"/>
    <row r="14550" customFormat="false" ht="15.75" hidden="false" customHeight="false" outlineLevel="0" collapsed="false"/>
    <row r="14551" customFormat="false" ht="15.75" hidden="false" customHeight="false" outlineLevel="0" collapsed="false"/>
    <row r="14552" customFormat="false" ht="15.75" hidden="false" customHeight="false" outlineLevel="0" collapsed="false"/>
    <row r="14553" customFormat="false" ht="15.75" hidden="false" customHeight="false" outlineLevel="0" collapsed="false"/>
    <row r="14554" customFormat="false" ht="15.75" hidden="false" customHeight="false" outlineLevel="0" collapsed="false"/>
    <row r="14555" customFormat="false" ht="15.75" hidden="false" customHeight="false" outlineLevel="0" collapsed="false"/>
    <row r="14556" customFormat="false" ht="15.75" hidden="false" customHeight="false" outlineLevel="0" collapsed="false"/>
    <row r="14557" customFormat="false" ht="15.75" hidden="false" customHeight="false" outlineLevel="0" collapsed="false"/>
    <row r="14558" customFormat="false" ht="15.75" hidden="false" customHeight="false" outlineLevel="0" collapsed="false"/>
    <row r="14559" customFormat="false" ht="15.75" hidden="false" customHeight="false" outlineLevel="0" collapsed="false"/>
    <row r="14560" customFormat="false" ht="15.75" hidden="false" customHeight="false" outlineLevel="0" collapsed="false"/>
    <row r="14561" customFormat="false" ht="15.75" hidden="false" customHeight="false" outlineLevel="0" collapsed="false"/>
    <row r="14562" customFormat="false" ht="15.75" hidden="false" customHeight="false" outlineLevel="0" collapsed="false"/>
    <row r="14563" customFormat="false" ht="15.75" hidden="false" customHeight="false" outlineLevel="0" collapsed="false"/>
    <row r="14564" customFormat="false" ht="15.75" hidden="false" customHeight="false" outlineLevel="0" collapsed="false"/>
    <row r="14565" customFormat="false" ht="15.75" hidden="false" customHeight="false" outlineLevel="0" collapsed="false"/>
    <row r="14566" customFormat="false" ht="15.75" hidden="false" customHeight="false" outlineLevel="0" collapsed="false"/>
    <row r="14567" customFormat="false" ht="15.75" hidden="false" customHeight="false" outlineLevel="0" collapsed="false"/>
    <row r="14568" customFormat="false" ht="15.75" hidden="false" customHeight="false" outlineLevel="0" collapsed="false"/>
    <row r="14569" customFormat="false" ht="15.75" hidden="false" customHeight="false" outlineLevel="0" collapsed="false"/>
    <row r="14570" customFormat="false" ht="15.75" hidden="false" customHeight="false" outlineLevel="0" collapsed="false"/>
    <row r="14571" customFormat="false" ht="15.75" hidden="false" customHeight="false" outlineLevel="0" collapsed="false"/>
    <row r="14572" customFormat="false" ht="15.75" hidden="false" customHeight="false" outlineLevel="0" collapsed="false"/>
    <row r="14573" customFormat="false" ht="15.75" hidden="false" customHeight="false" outlineLevel="0" collapsed="false"/>
    <row r="14574" customFormat="false" ht="15.75" hidden="false" customHeight="false" outlineLevel="0" collapsed="false"/>
    <row r="14575" customFormat="false" ht="15.75" hidden="false" customHeight="false" outlineLevel="0" collapsed="false"/>
    <row r="14576" customFormat="false" ht="15.75" hidden="false" customHeight="false" outlineLevel="0" collapsed="false"/>
    <row r="14577" customFormat="false" ht="15.75" hidden="false" customHeight="false" outlineLevel="0" collapsed="false"/>
    <row r="14578" customFormat="false" ht="15.75" hidden="false" customHeight="false" outlineLevel="0" collapsed="false"/>
    <row r="14579" customFormat="false" ht="15.75" hidden="false" customHeight="false" outlineLevel="0" collapsed="false"/>
    <row r="14580" customFormat="false" ht="15.75" hidden="false" customHeight="false" outlineLevel="0" collapsed="false"/>
    <row r="14581" customFormat="false" ht="15.75" hidden="false" customHeight="false" outlineLevel="0" collapsed="false"/>
    <row r="14582" customFormat="false" ht="15.75" hidden="false" customHeight="false" outlineLevel="0" collapsed="false"/>
    <row r="14583" customFormat="false" ht="15.75" hidden="false" customHeight="false" outlineLevel="0" collapsed="false"/>
    <row r="14584" customFormat="false" ht="15.75" hidden="false" customHeight="false" outlineLevel="0" collapsed="false"/>
    <row r="14585" customFormat="false" ht="15.75" hidden="false" customHeight="false" outlineLevel="0" collapsed="false"/>
    <row r="14586" customFormat="false" ht="15.75" hidden="false" customHeight="false" outlineLevel="0" collapsed="false"/>
    <row r="14587" customFormat="false" ht="15.75" hidden="false" customHeight="false" outlineLevel="0" collapsed="false"/>
    <row r="14588" customFormat="false" ht="15.75" hidden="false" customHeight="false" outlineLevel="0" collapsed="false"/>
    <row r="14589" customFormat="false" ht="15.75" hidden="false" customHeight="false" outlineLevel="0" collapsed="false"/>
    <row r="14590" customFormat="false" ht="15.75" hidden="false" customHeight="false" outlineLevel="0" collapsed="false"/>
    <row r="14591" customFormat="false" ht="15.75" hidden="false" customHeight="false" outlineLevel="0" collapsed="false"/>
    <row r="14592" customFormat="false" ht="15.75" hidden="false" customHeight="false" outlineLevel="0" collapsed="false"/>
    <row r="14593" customFormat="false" ht="15.75" hidden="false" customHeight="false" outlineLevel="0" collapsed="false"/>
    <row r="14594" customFormat="false" ht="15.75" hidden="false" customHeight="false" outlineLevel="0" collapsed="false"/>
    <row r="14595" customFormat="false" ht="15.75" hidden="false" customHeight="false" outlineLevel="0" collapsed="false"/>
    <row r="14596" customFormat="false" ht="15.75" hidden="false" customHeight="false" outlineLevel="0" collapsed="false"/>
    <row r="14597" customFormat="false" ht="15.75" hidden="false" customHeight="false" outlineLevel="0" collapsed="false"/>
    <row r="14598" customFormat="false" ht="15.75" hidden="false" customHeight="false" outlineLevel="0" collapsed="false"/>
    <row r="14599" customFormat="false" ht="15.75" hidden="false" customHeight="false" outlineLevel="0" collapsed="false"/>
    <row r="14600" customFormat="false" ht="15.75" hidden="false" customHeight="false" outlineLevel="0" collapsed="false"/>
    <row r="14601" customFormat="false" ht="15.75" hidden="false" customHeight="false" outlineLevel="0" collapsed="false"/>
    <row r="14602" customFormat="false" ht="15.75" hidden="false" customHeight="false" outlineLevel="0" collapsed="false"/>
    <row r="14603" customFormat="false" ht="15.75" hidden="false" customHeight="false" outlineLevel="0" collapsed="false"/>
    <row r="14604" customFormat="false" ht="15.75" hidden="false" customHeight="false" outlineLevel="0" collapsed="false"/>
    <row r="14605" customFormat="false" ht="15.75" hidden="false" customHeight="false" outlineLevel="0" collapsed="false"/>
    <row r="14606" customFormat="false" ht="15.75" hidden="false" customHeight="false" outlineLevel="0" collapsed="false"/>
    <row r="14607" customFormat="false" ht="15.75" hidden="false" customHeight="false" outlineLevel="0" collapsed="false"/>
    <row r="14608" customFormat="false" ht="15.75" hidden="false" customHeight="false" outlineLevel="0" collapsed="false"/>
    <row r="14609" customFormat="false" ht="15.75" hidden="false" customHeight="false" outlineLevel="0" collapsed="false"/>
    <row r="14610" customFormat="false" ht="15.75" hidden="false" customHeight="false" outlineLevel="0" collapsed="false"/>
    <row r="14611" customFormat="false" ht="15.75" hidden="false" customHeight="false" outlineLevel="0" collapsed="false"/>
    <row r="14612" customFormat="false" ht="15.75" hidden="false" customHeight="false" outlineLevel="0" collapsed="false"/>
    <row r="14613" customFormat="false" ht="15.75" hidden="false" customHeight="false" outlineLevel="0" collapsed="false"/>
    <row r="14614" customFormat="false" ht="15.75" hidden="false" customHeight="false" outlineLevel="0" collapsed="false"/>
    <row r="14615" customFormat="false" ht="15.75" hidden="false" customHeight="false" outlineLevel="0" collapsed="false"/>
    <row r="14616" customFormat="false" ht="15.75" hidden="false" customHeight="false" outlineLevel="0" collapsed="false"/>
    <row r="14617" customFormat="false" ht="15.75" hidden="false" customHeight="false" outlineLevel="0" collapsed="false"/>
    <row r="14618" customFormat="false" ht="15.75" hidden="false" customHeight="false" outlineLevel="0" collapsed="false"/>
    <row r="14619" customFormat="false" ht="15.75" hidden="false" customHeight="false" outlineLevel="0" collapsed="false"/>
    <row r="14620" customFormat="false" ht="15.75" hidden="false" customHeight="false" outlineLevel="0" collapsed="false"/>
    <row r="14621" customFormat="false" ht="15.75" hidden="false" customHeight="false" outlineLevel="0" collapsed="false"/>
    <row r="14622" customFormat="false" ht="15.75" hidden="false" customHeight="false" outlineLevel="0" collapsed="false"/>
    <row r="14623" customFormat="false" ht="15.75" hidden="false" customHeight="false" outlineLevel="0" collapsed="false"/>
    <row r="14624" customFormat="false" ht="15.75" hidden="false" customHeight="false" outlineLevel="0" collapsed="false"/>
    <row r="14625" customFormat="false" ht="15.75" hidden="false" customHeight="false" outlineLevel="0" collapsed="false"/>
    <row r="14626" customFormat="false" ht="15.75" hidden="false" customHeight="false" outlineLevel="0" collapsed="false"/>
    <row r="14627" customFormat="false" ht="15.75" hidden="false" customHeight="false" outlineLevel="0" collapsed="false"/>
    <row r="14628" customFormat="false" ht="15.75" hidden="false" customHeight="false" outlineLevel="0" collapsed="false"/>
    <row r="14629" customFormat="false" ht="15.75" hidden="false" customHeight="false" outlineLevel="0" collapsed="false"/>
    <row r="14630" customFormat="false" ht="15.75" hidden="false" customHeight="false" outlineLevel="0" collapsed="false"/>
    <row r="14631" customFormat="false" ht="15.75" hidden="false" customHeight="false" outlineLevel="0" collapsed="false"/>
    <row r="14632" customFormat="false" ht="15.75" hidden="false" customHeight="false" outlineLevel="0" collapsed="false"/>
    <row r="14633" customFormat="false" ht="15.75" hidden="false" customHeight="false" outlineLevel="0" collapsed="false"/>
    <row r="14634" customFormat="false" ht="15.75" hidden="false" customHeight="false" outlineLevel="0" collapsed="false"/>
    <row r="14635" customFormat="false" ht="15.75" hidden="false" customHeight="false" outlineLevel="0" collapsed="false"/>
    <row r="14636" customFormat="false" ht="15.75" hidden="false" customHeight="false" outlineLevel="0" collapsed="false"/>
    <row r="14637" customFormat="false" ht="15.75" hidden="false" customHeight="false" outlineLevel="0" collapsed="false"/>
    <row r="14638" customFormat="false" ht="15.75" hidden="false" customHeight="false" outlineLevel="0" collapsed="false"/>
    <row r="14639" customFormat="false" ht="15.75" hidden="false" customHeight="false" outlineLevel="0" collapsed="false"/>
    <row r="14640" customFormat="false" ht="15.75" hidden="false" customHeight="false" outlineLevel="0" collapsed="false"/>
    <row r="14641" customFormat="false" ht="15.75" hidden="false" customHeight="false" outlineLevel="0" collapsed="false"/>
    <row r="14642" customFormat="false" ht="15.75" hidden="false" customHeight="false" outlineLevel="0" collapsed="false"/>
    <row r="14643" customFormat="false" ht="15.75" hidden="false" customHeight="false" outlineLevel="0" collapsed="false"/>
    <row r="14644" customFormat="false" ht="15.75" hidden="false" customHeight="false" outlineLevel="0" collapsed="false"/>
    <row r="14645" customFormat="false" ht="15.75" hidden="false" customHeight="false" outlineLevel="0" collapsed="false"/>
    <row r="14646" customFormat="false" ht="15.75" hidden="false" customHeight="false" outlineLevel="0" collapsed="false"/>
    <row r="14647" customFormat="false" ht="15.75" hidden="false" customHeight="false" outlineLevel="0" collapsed="false"/>
    <row r="14648" customFormat="false" ht="15.75" hidden="false" customHeight="false" outlineLevel="0" collapsed="false"/>
    <row r="14649" customFormat="false" ht="15.75" hidden="false" customHeight="false" outlineLevel="0" collapsed="false"/>
    <row r="14650" customFormat="false" ht="15.75" hidden="false" customHeight="false" outlineLevel="0" collapsed="false"/>
    <row r="14651" customFormat="false" ht="15.75" hidden="false" customHeight="false" outlineLevel="0" collapsed="false"/>
    <row r="14652" customFormat="false" ht="15.75" hidden="false" customHeight="false" outlineLevel="0" collapsed="false"/>
    <row r="14653" customFormat="false" ht="15.75" hidden="false" customHeight="false" outlineLevel="0" collapsed="false"/>
    <row r="14654" customFormat="false" ht="15.75" hidden="false" customHeight="false" outlineLevel="0" collapsed="false"/>
    <row r="14655" customFormat="false" ht="15.75" hidden="false" customHeight="false" outlineLevel="0" collapsed="false"/>
    <row r="14656" customFormat="false" ht="15.75" hidden="false" customHeight="false" outlineLevel="0" collapsed="false"/>
    <row r="14657" customFormat="false" ht="15.75" hidden="false" customHeight="false" outlineLevel="0" collapsed="false"/>
    <row r="14658" customFormat="false" ht="15.75" hidden="false" customHeight="false" outlineLevel="0" collapsed="false"/>
    <row r="14659" customFormat="false" ht="15.75" hidden="false" customHeight="false" outlineLevel="0" collapsed="false"/>
    <row r="14660" customFormat="false" ht="15.75" hidden="false" customHeight="false" outlineLevel="0" collapsed="false"/>
    <row r="14661" customFormat="false" ht="15.75" hidden="false" customHeight="false" outlineLevel="0" collapsed="false"/>
    <row r="14662" customFormat="false" ht="15.75" hidden="false" customHeight="false" outlineLevel="0" collapsed="false"/>
    <row r="14663" customFormat="false" ht="15.75" hidden="false" customHeight="false" outlineLevel="0" collapsed="false"/>
    <row r="14664" customFormat="false" ht="15.75" hidden="false" customHeight="false" outlineLevel="0" collapsed="false"/>
    <row r="14665" customFormat="false" ht="15.75" hidden="false" customHeight="false" outlineLevel="0" collapsed="false"/>
    <row r="14666" customFormat="false" ht="15.75" hidden="false" customHeight="false" outlineLevel="0" collapsed="false"/>
    <row r="14667" customFormat="false" ht="15.75" hidden="false" customHeight="false" outlineLevel="0" collapsed="false"/>
    <row r="14668" customFormat="false" ht="15.75" hidden="false" customHeight="false" outlineLevel="0" collapsed="false"/>
    <row r="14669" customFormat="false" ht="15.75" hidden="false" customHeight="false" outlineLevel="0" collapsed="false"/>
    <row r="14670" customFormat="false" ht="15.75" hidden="false" customHeight="false" outlineLevel="0" collapsed="false"/>
    <row r="14671" customFormat="false" ht="15.75" hidden="false" customHeight="false" outlineLevel="0" collapsed="false"/>
    <row r="14672" customFormat="false" ht="15.75" hidden="false" customHeight="false" outlineLevel="0" collapsed="false"/>
    <row r="14673" customFormat="false" ht="15.75" hidden="false" customHeight="false" outlineLevel="0" collapsed="false"/>
    <row r="14674" customFormat="false" ht="15.75" hidden="false" customHeight="false" outlineLevel="0" collapsed="false"/>
    <row r="14675" customFormat="false" ht="15.75" hidden="false" customHeight="false" outlineLevel="0" collapsed="false"/>
    <row r="14676" customFormat="false" ht="15.75" hidden="false" customHeight="false" outlineLevel="0" collapsed="false"/>
    <row r="14677" customFormat="false" ht="15.75" hidden="false" customHeight="false" outlineLevel="0" collapsed="false"/>
    <row r="14678" customFormat="false" ht="15.75" hidden="false" customHeight="false" outlineLevel="0" collapsed="false"/>
    <row r="14679" customFormat="false" ht="15.75" hidden="false" customHeight="false" outlineLevel="0" collapsed="false"/>
    <row r="14680" customFormat="false" ht="15.75" hidden="false" customHeight="false" outlineLevel="0" collapsed="false"/>
    <row r="14681" customFormat="false" ht="15.75" hidden="false" customHeight="false" outlineLevel="0" collapsed="false"/>
    <row r="14682" customFormat="false" ht="15.75" hidden="false" customHeight="false" outlineLevel="0" collapsed="false"/>
    <row r="14683" customFormat="false" ht="15.75" hidden="false" customHeight="false" outlineLevel="0" collapsed="false"/>
    <row r="14684" customFormat="false" ht="15.75" hidden="false" customHeight="false" outlineLevel="0" collapsed="false"/>
    <row r="14685" customFormat="false" ht="15.75" hidden="false" customHeight="false" outlineLevel="0" collapsed="false"/>
    <row r="14686" customFormat="false" ht="15.75" hidden="false" customHeight="false" outlineLevel="0" collapsed="false"/>
    <row r="14687" customFormat="false" ht="15.75" hidden="false" customHeight="false" outlineLevel="0" collapsed="false"/>
    <row r="14688" customFormat="false" ht="15.75" hidden="false" customHeight="false" outlineLevel="0" collapsed="false"/>
    <row r="14689" customFormat="false" ht="15.75" hidden="false" customHeight="false" outlineLevel="0" collapsed="false"/>
    <row r="14690" customFormat="false" ht="15.75" hidden="false" customHeight="false" outlineLevel="0" collapsed="false"/>
    <row r="14691" customFormat="false" ht="15.75" hidden="false" customHeight="false" outlineLevel="0" collapsed="false"/>
    <row r="14692" customFormat="false" ht="15.75" hidden="false" customHeight="false" outlineLevel="0" collapsed="false"/>
    <row r="14693" customFormat="false" ht="15.75" hidden="false" customHeight="false" outlineLevel="0" collapsed="false"/>
    <row r="14694" customFormat="false" ht="15.75" hidden="false" customHeight="false" outlineLevel="0" collapsed="false"/>
    <row r="14695" customFormat="false" ht="15.75" hidden="false" customHeight="false" outlineLevel="0" collapsed="false"/>
    <row r="14696" customFormat="false" ht="15.75" hidden="false" customHeight="false" outlineLevel="0" collapsed="false"/>
    <row r="14697" customFormat="false" ht="15.75" hidden="false" customHeight="false" outlineLevel="0" collapsed="false"/>
    <row r="14698" customFormat="false" ht="15.75" hidden="false" customHeight="false" outlineLevel="0" collapsed="false"/>
    <row r="14699" customFormat="false" ht="15.75" hidden="false" customHeight="false" outlineLevel="0" collapsed="false"/>
    <row r="14700" customFormat="false" ht="15.75" hidden="false" customHeight="false" outlineLevel="0" collapsed="false"/>
    <row r="14701" customFormat="false" ht="15.75" hidden="false" customHeight="false" outlineLevel="0" collapsed="false"/>
    <row r="14702" customFormat="false" ht="15.75" hidden="false" customHeight="false" outlineLevel="0" collapsed="false"/>
    <row r="14703" customFormat="false" ht="15.75" hidden="false" customHeight="false" outlineLevel="0" collapsed="false"/>
    <row r="14704" customFormat="false" ht="15.75" hidden="false" customHeight="false" outlineLevel="0" collapsed="false"/>
    <row r="14705" customFormat="false" ht="15.75" hidden="false" customHeight="false" outlineLevel="0" collapsed="false"/>
    <row r="14706" customFormat="false" ht="15.75" hidden="false" customHeight="false" outlineLevel="0" collapsed="false"/>
    <row r="14707" customFormat="false" ht="15.75" hidden="false" customHeight="false" outlineLevel="0" collapsed="false"/>
    <row r="14708" customFormat="false" ht="15.75" hidden="false" customHeight="false" outlineLevel="0" collapsed="false"/>
    <row r="14709" customFormat="false" ht="15.75" hidden="false" customHeight="false" outlineLevel="0" collapsed="false"/>
    <row r="14710" customFormat="false" ht="15.75" hidden="false" customHeight="false" outlineLevel="0" collapsed="false"/>
    <row r="14711" customFormat="false" ht="15.75" hidden="false" customHeight="false" outlineLevel="0" collapsed="false"/>
    <row r="14712" customFormat="false" ht="15.75" hidden="false" customHeight="false" outlineLevel="0" collapsed="false"/>
    <row r="14713" customFormat="false" ht="15.75" hidden="false" customHeight="false" outlineLevel="0" collapsed="false"/>
    <row r="14714" customFormat="false" ht="15.75" hidden="false" customHeight="false" outlineLevel="0" collapsed="false"/>
    <row r="14715" customFormat="false" ht="15.75" hidden="false" customHeight="false" outlineLevel="0" collapsed="false"/>
    <row r="14716" customFormat="false" ht="15.75" hidden="false" customHeight="false" outlineLevel="0" collapsed="false"/>
    <row r="14717" customFormat="false" ht="15.75" hidden="false" customHeight="false" outlineLevel="0" collapsed="false"/>
    <row r="14718" customFormat="false" ht="15.75" hidden="false" customHeight="false" outlineLevel="0" collapsed="false"/>
    <row r="14719" customFormat="false" ht="15.75" hidden="false" customHeight="false" outlineLevel="0" collapsed="false"/>
    <row r="14720" customFormat="false" ht="15.75" hidden="false" customHeight="false" outlineLevel="0" collapsed="false"/>
    <row r="14721" customFormat="false" ht="15.75" hidden="false" customHeight="false" outlineLevel="0" collapsed="false"/>
    <row r="14722" customFormat="false" ht="15.75" hidden="false" customHeight="false" outlineLevel="0" collapsed="false"/>
    <row r="14723" customFormat="false" ht="15.75" hidden="false" customHeight="false" outlineLevel="0" collapsed="false"/>
    <row r="14724" customFormat="false" ht="15.75" hidden="false" customHeight="false" outlineLevel="0" collapsed="false"/>
    <row r="14725" customFormat="false" ht="15.75" hidden="false" customHeight="false" outlineLevel="0" collapsed="false"/>
    <row r="14726" customFormat="false" ht="15.75" hidden="false" customHeight="false" outlineLevel="0" collapsed="false"/>
    <row r="14727" customFormat="false" ht="15.75" hidden="false" customHeight="false" outlineLevel="0" collapsed="false"/>
    <row r="14728" customFormat="false" ht="15.75" hidden="false" customHeight="false" outlineLevel="0" collapsed="false"/>
    <row r="14729" customFormat="false" ht="15.75" hidden="false" customHeight="false" outlineLevel="0" collapsed="false"/>
    <row r="14730" customFormat="false" ht="15.75" hidden="false" customHeight="false" outlineLevel="0" collapsed="false"/>
    <row r="14731" customFormat="false" ht="15.75" hidden="false" customHeight="false" outlineLevel="0" collapsed="false"/>
    <row r="14732" customFormat="false" ht="15.75" hidden="false" customHeight="false" outlineLevel="0" collapsed="false"/>
    <row r="14733" customFormat="false" ht="15.75" hidden="false" customHeight="false" outlineLevel="0" collapsed="false"/>
    <row r="14734" customFormat="false" ht="15.75" hidden="false" customHeight="false" outlineLevel="0" collapsed="false"/>
    <row r="14735" customFormat="false" ht="15.75" hidden="false" customHeight="false" outlineLevel="0" collapsed="false"/>
    <row r="14736" customFormat="false" ht="15.75" hidden="false" customHeight="false" outlineLevel="0" collapsed="false"/>
    <row r="14737" customFormat="false" ht="15.75" hidden="false" customHeight="false" outlineLevel="0" collapsed="false"/>
    <row r="14738" customFormat="false" ht="15.75" hidden="false" customHeight="false" outlineLevel="0" collapsed="false"/>
    <row r="14739" customFormat="false" ht="15.75" hidden="false" customHeight="false" outlineLevel="0" collapsed="false"/>
    <row r="14740" customFormat="false" ht="15.75" hidden="false" customHeight="false" outlineLevel="0" collapsed="false"/>
    <row r="14741" customFormat="false" ht="15.75" hidden="false" customHeight="false" outlineLevel="0" collapsed="false"/>
    <row r="14742" customFormat="false" ht="15.75" hidden="false" customHeight="false" outlineLevel="0" collapsed="false"/>
    <row r="14743" customFormat="false" ht="15.75" hidden="false" customHeight="false" outlineLevel="0" collapsed="false"/>
    <row r="14744" customFormat="false" ht="15.75" hidden="false" customHeight="false" outlineLevel="0" collapsed="false"/>
    <row r="14745" customFormat="false" ht="15.75" hidden="false" customHeight="false" outlineLevel="0" collapsed="false"/>
    <row r="14746" customFormat="false" ht="15.75" hidden="false" customHeight="false" outlineLevel="0" collapsed="false"/>
    <row r="14747" customFormat="false" ht="15.75" hidden="false" customHeight="false" outlineLevel="0" collapsed="false"/>
    <row r="14748" customFormat="false" ht="15.75" hidden="false" customHeight="false" outlineLevel="0" collapsed="false"/>
    <row r="14749" customFormat="false" ht="15.75" hidden="false" customHeight="false" outlineLevel="0" collapsed="false"/>
    <row r="14750" customFormat="false" ht="15.75" hidden="false" customHeight="false" outlineLevel="0" collapsed="false"/>
    <row r="14751" customFormat="false" ht="15.75" hidden="false" customHeight="false" outlineLevel="0" collapsed="false"/>
    <row r="14752" customFormat="false" ht="15.75" hidden="false" customHeight="false" outlineLevel="0" collapsed="false"/>
    <row r="14753" customFormat="false" ht="15.75" hidden="false" customHeight="false" outlineLevel="0" collapsed="false"/>
    <row r="14754" customFormat="false" ht="15.75" hidden="false" customHeight="false" outlineLevel="0" collapsed="false"/>
    <row r="14755" customFormat="false" ht="15.75" hidden="false" customHeight="false" outlineLevel="0" collapsed="false"/>
    <row r="14756" customFormat="false" ht="15.75" hidden="false" customHeight="false" outlineLevel="0" collapsed="false"/>
    <row r="14757" customFormat="false" ht="15.75" hidden="false" customHeight="false" outlineLevel="0" collapsed="false"/>
    <row r="14758" customFormat="false" ht="15.75" hidden="false" customHeight="false" outlineLevel="0" collapsed="false"/>
    <row r="14759" customFormat="false" ht="15.75" hidden="false" customHeight="false" outlineLevel="0" collapsed="false"/>
    <row r="14760" customFormat="false" ht="15.75" hidden="false" customHeight="false" outlineLevel="0" collapsed="false"/>
    <row r="14761" customFormat="false" ht="15.75" hidden="false" customHeight="false" outlineLevel="0" collapsed="false"/>
    <row r="14762" customFormat="false" ht="15.75" hidden="false" customHeight="false" outlineLevel="0" collapsed="false"/>
    <row r="14763" customFormat="false" ht="15.75" hidden="false" customHeight="false" outlineLevel="0" collapsed="false"/>
    <row r="14764" customFormat="false" ht="15.75" hidden="false" customHeight="false" outlineLevel="0" collapsed="false"/>
    <row r="14765" customFormat="false" ht="15.75" hidden="false" customHeight="false" outlineLevel="0" collapsed="false"/>
    <row r="14766" customFormat="false" ht="15.75" hidden="false" customHeight="false" outlineLevel="0" collapsed="false"/>
    <row r="14767" customFormat="false" ht="15.75" hidden="false" customHeight="false" outlineLevel="0" collapsed="false"/>
    <row r="14768" customFormat="false" ht="15.75" hidden="false" customHeight="false" outlineLevel="0" collapsed="false"/>
    <row r="14769" customFormat="false" ht="15.75" hidden="false" customHeight="false" outlineLevel="0" collapsed="false"/>
    <row r="14770" customFormat="false" ht="15.75" hidden="false" customHeight="false" outlineLevel="0" collapsed="false"/>
    <row r="14771" customFormat="false" ht="15.75" hidden="false" customHeight="false" outlineLevel="0" collapsed="false"/>
    <row r="14772" customFormat="false" ht="15.75" hidden="false" customHeight="false" outlineLevel="0" collapsed="false"/>
    <row r="14773" customFormat="false" ht="15.75" hidden="false" customHeight="false" outlineLevel="0" collapsed="false"/>
    <row r="14774" customFormat="false" ht="15.75" hidden="false" customHeight="false" outlineLevel="0" collapsed="false"/>
    <row r="14775" customFormat="false" ht="15.75" hidden="false" customHeight="false" outlineLevel="0" collapsed="false"/>
    <row r="14776" customFormat="false" ht="15.75" hidden="false" customHeight="false" outlineLevel="0" collapsed="false"/>
    <row r="14777" customFormat="false" ht="15.75" hidden="false" customHeight="false" outlineLevel="0" collapsed="false"/>
    <row r="14778" customFormat="false" ht="15.75" hidden="false" customHeight="false" outlineLevel="0" collapsed="false"/>
    <row r="14779" customFormat="false" ht="15.75" hidden="false" customHeight="false" outlineLevel="0" collapsed="false"/>
    <row r="14780" customFormat="false" ht="15.75" hidden="false" customHeight="false" outlineLevel="0" collapsed="false"/>
    <row r="14781" customFormat="false" ht="15.75" hidden="false" customHeight="false" outlineLevel="0" collapsed="false"/>
    <row r="14782" customFormat="false" ht="15.75" hidden="false" customHeight="false" outlineLevel="0" collapsed="false"/>
    <row r="14783" customFormat="false" ht="15.75" hidden="false" customHeight="false" outlineLevel="0" collapsed="false"/>
    <row r="14784" customFormat="false" ht="15.75" hidden="false" customHeight="false" outlineLevel="0" collapsed="false"/>
    <row r="14785" customFormat="false" ht="15.75" hidden="false" customHeight="false" outlineLevel="0" collapsed="false"/>
    <row r="14786" customFormat="false" ht="15.75" hidden="false" customHeight="false" outlineLevel="0" collapsed="false"/>
    <row r="14787" customFormat="false" ht="15.75" hidden="false" customHeight="false" outlineLevel="0" collapsed="false"/>
    <row r="14788" customFormat="false" ht="15.75" hidden="false" customHeight="false" outlineLevel="0" collapsed="false"/>
    <row r="14789" customFormat="false" ht="15.75" hidden="false" customHeight="false" outlineLevel="0" collapsed="false"/>
    <row r="14790" customFormat="false" ht="15.75" hidden="false" customHeight="false" outlineLevel="0" collapsed="false"/>
    <row r="14791" customFormat="false" ht="15.75" hidden="false" customHeight="false" outlineLevel="0" collapsed="false"/>
    <row r="14792" customFormat="false" ht="15.75" hidden="false" customHeight="false" outlineLevel="0" collapsed="false"/>
    <row r="14793" customFormat="false" ht="15.75" hidden="false" customHeight="false" outlineLevel="0" collapsed="false"/>
    <row r="14794" customFormat="false" ht="15.75" hidden="false" customHeight="false" outlineLevel="0" collapsed="false"/>
    <row r="14795" customFormat="false" ht="15.75" hidden="false" customHeight="false" outlineLevel="0" collapsed="false"/>
    <row r="14796" customFormat="false" ht="15.75" hidden="false" customHeight="false" outlineLevel="0" collapsed="false"/>
    <row r="14797" customFormat="false" ht="15.75" hidden="false" customHeight="false" outlineLevel="0" collapsed="false"/>
    <row r="14798" customFormat="false" ht="15.75" hidden="false" customHeight="false" outlineLevel="0" collapsed="false"/>
    <row r="14799" customFormat="false" ht="15.75" hidden="false" customHeight="false" outlineLevel="0" collapsed="false"/>
    <row r="14800" customFormat="false" ht="15.75" hidden="false" customHeight="false" outlineLevel="0" collapsed="false"/>
    <row r="14801" customFormat="false" ht="15.75" hidden="false" customHeight="false" outlineLevel="0" collapsed="false"/>
    <row r="14802" customFormat="false" ht="15.75" hidden="false" customHeight="false" outlineLevel="0" collapsed="false"/>
    <row r="14803" customFormat="false" ht="15.75" hidden="false" customHeight="false" outlineLevel="0" collapsed="false"/>
    <row r="14804" customFormat="false" ht="15.75" hidden="false" customHeight="false" outlineLevel="0" collapsed="false"/>
    <row r="14805" customFormat="false" ht="15.75" hidden="false" customHeight="false" outlineLevel="0" collapsed="false"/>
    <row r="14806" customFormat="false" ht="15.75" hidden="false" customHeight="false" outlineLevel="0" collapsed="false"/>
    <row r="14807" customFormat="false" ht="15.75" hidden="false" customHeight="false" outlineLevel="0" collapsed="false"/>
    <row r="14808" customFormat="false" ht="15.75" hidden="false" customHeight="false" outlineLevel="0" collapsed="false"/>
    <row r="14809" customFormat="false" ht="15.75" hidden="false" customHeight="false" outlineLevel="0" collapsed="false"/>
    <row r="14810" customFormat="false" ht="15.75" hidden="false" customHeight="false" outlineLevel="0" collapsed="false"/>
    <row r="14811" customFormat="false" ht="15.75" hidden="false" customHeight="false" outlineLevel="0" collapsed="false"/>
    <row r="14812" customFormat="false" ht="15.75" hidden="false" customHeight="false" outlineLevel="0" collapsed="false"/>
    <row r="14813" customFormat="false" ht="15.75" hidden="false" customHeight="false" outlineLevel="0" collapsed="false"/>
    <row r="14814" customFormat="false" ht="15.75" hidden="false" customHeight="false" outlineLevel="0" collapsed="false"/>
    <row r="14815" customFormat="false" ht="15.75" hidden="false" customHeight="false" outlineLevel="0" collapsed="false"/>
    <row r="14816" customFormat="false" ht="15.75" hidden="false" customHeight="false" outlineLevel="0" collapsed="false"/>
    <row r="14817" customFormat="false" ht="15.75" hidden="false" customHeight="false" outlineLevel="0" collapsed="false"/>
    <row r="14818" customFormat="false" ht="15.75" hidden="false" customHeight="false" outlineLevel="0" collapsed="false"/>
    <row r="14819" customFormat="false" ht="15.75" hidden="false" customHeight="false" outlineLevel="0" collapsed="false"/>
    <row r="14820" customFormat="false" ht="15.75" hidden="false" customHeight="false" outlineLevel="0" collapsed="false"/>
    <row r="14821" customFormat="false" ht="15.75" hidden="false" customHeight="false" outlineLevel="0" collapsed="false"/>
    <row r="14822" customFormat="false" ht="15.75" hidden="false" customHeight="false" outlineLevel="0" collapsed="false"/>
    <row r="14823" customFormat="false" ht="15.75" hidden="false" customHeight="false" outlineLevel="0" collapsed="false"/>
    <row r="14824" customFormat="false" ht="15.75" hidden="false" customHeight="false" outlineLevel="0" collapsed="false"/>
    <row r="14825" customFormat="false" ht="15.75" hidden="false" customHeight="false" outlineLevel="0" collapsed="false"/>
    <row r="14826" customFormat="false" ht="15.75" hidden="false" customHeight="false" outlineLevel="0" collapsed="false"/>
    <row r="14827" customFormat="false" ht="15.75" hidden="false" customHeight="false" outlineLevel="0" collapsed="false"/>
    <row r="14828" customFormat="false" ht="15.75" hidden="false" customHeight="false" outlineLevel="0" collapsed="false"/>
    <row r="14829" customFormat="false" ht="15.75" hidden="false" customHeight="false" outlineLevel="0" collapsed="false"/>
    <row r="14830" customFormat="false" ht="15.75" hidden="false" customHeight="false" outlineLevel="0" collapsed="false"/>
    <row r="14831" customFormat="false" ht="15.75" hidden="false" customHeight="false" outlineLevel="0" collapsed="false"/>
    <row r="14832" customFormat="false" ht="15.75" hidden="false" customHeight="false" outlineLevel="0" collapsed="false"/>
    <row r="14833" customFormat="false" ht="15.75" hidden="false" customHeight="false" outlineLevel="0" collapsed="false"/>
    <row r="14834" customFormat="false" ht="15.75" hidden="false" customHeight="false" outlineLevel="0" collapsed="false"/>
    <row r="14835" customFormat="false" ht="15.75" hidden="false" customHeight="false" outlineLevel="0" collapsed="false"/>
    <row r="14836" customFormat="false" ht="15.75" hidden="false" customHeight="false" outlineLevel="0" collapsed="false"/>
    <row r="14837" customFormat="false" ht="15.75" hidden="false" customHeight="false" outlineLevel="0" collapsed="false"/>
    <row r="14838" customFormat="false" ht="15.75" hidden="false" customHeight="false" outlineLevel="0" collapsed="false"/>
    <row r="14839" customFormat="false" ht="15.75" hidden="false" customHeight="false" outlineLevel="0" collapsed="false"/>
    <row r="14840" customFormat="false" ht="15.75" hidden="false" customHeight="false" outlineLevel="0" collapsed="false"/>
    <row r="14841" customFormat="false" ht="15.75" hidden="false" customHeight="false" outlineLevel="0" collapsed="false"/>
    <row r="14842" customFormat="false" ht="15.75" hidden="false" customHeight="false" outlineLevel="0" collapsed="false"/>
    <row r="14843" customFormat="false" ht="15.75" hidden="false" customHeight="false" outlineLevel="0" collapsed="false"/>
    <row r="14844" customFormat="false" ht="15.75" hidden="false" customHeight="false" outlineLevel="0" collapsed="false"/>
    <row r="14845" customFormat="false" ht="15.75" hidden="false" customHeight="false" outlineLevel="0" collapsed="false"/>
    <row r="14846" customFormat="false" ht="15.75" hidden="false" customHeight="false" outlineLevel="0" collapsed="false"/>
    <row r="14847" customFormat="false" ht="15.75" hidden="false" customHeight="false" outlineLevel="0" collapsed="false"/>
    <row r="14848" customFormat="false" ht="15.75" hidden="false" customHeight="false" outlineLevel="0" collapsed="false"/>
    <row r="14849" customFormat="false" ht="15.75" hidden="false" customHeight="false" outlineLevel="0" collapsed="false"/>
    <row r="14850" customFormat="false" ht="15.75" hidden="false" customHeight="false" outlineLevel="0" collapsed="false"/>
    <row r="14851" customFormat="false" ht="15.75" hidden="false" customHeight="false" outlineLevel="0" collapsed="false"/>
    <row r="14852" customFormat="false" ht="15.75" hidden="false" customHeight="false" outlineLevel="0" collapsed="false"/>
    <row r="14853" customFormat="false" ht="15.75" hidden="false" customHeight="false" outlineLevel="0" collapsed="false"/>
    <row r="14854" customFormat="false" ht="15.75" hidden="false" customHeight="false" outlineLevel="0" collapsed="false"/>
    <row r="14855" customFormat="false" ht="15.75" hidden="false" customHeight="false" outlineLevel="0" collapsed="false"/>
    <row r="14856" customFormat="false" ht="15.75" hidden="false" customHeight="false" outlineLevel="0" collapsed="false"/>
    <row r="14857" customFormat="false" ht="15.75" hidden="false" customHeight="false" outlineLevel="0" collapsed="false"/>
    <row r="14858" customFormat="false" ht="15.75" hidden="false" customHeight="false" outlineLevel="0" collapsed="false"/>
    <row r="14859" customFormat="false" ht="15.75" hidden="false" customHeight="false" outlineLevel="0" collapsed="false"/>
    <row r="14860" customFormat="false" ht="15.75" hidden="false" customHeight="false" outlineLevel="0" collapsed="false"/>
    <row r="14861" customFormat="false" ht="15.75" hidden="false" customHeight="false" outlineLevel="0" collapsed="false"/>
    <row r="14862" customFormat="false" ht="15.75" hidden="false" customHeight="false" outlineLevel="0" collapsed="false"/>
    <row r="14863" customFormat="false" ht="15.75" hidden="false" customHeight="false" outlineLevel="0" collapsed="false"/>
    <row r="14864" customFormat="false" ht="15.75" hidden="false" customHeight="false" outlineLevel="0" collapsed="false"/>
    <row r="14865" customFormat="false" ht="15.75" hidden="false" customHeight="false" outlineLevel="0" collapsed="false"/>
    <row r="14866" customFormat="false" ht="15.75" hidden="false" customHeight="false" outlineLevel="0" collapsed="false"/>
    <row r="14867" customFormat="false" ht="15.75" hidden="false" customHeight="false" outlineLevel="0" collapsed="false"/>
    <row r="14868" customFormat="false" ht="15.75" hidden="false" customHeight="false" outlineLevel="0" collapsed="false"/>
    <row r="14869" customFormat="false" ht="15.75" hidden="false" customHeight="false" outlineLevel="0" collapsed="false"/>
    <row r="14870" customFormat="false" ht="15.75" hidden="false" customHeight="false" outlineLevel="0" collapsed="false"/>
    <row r="14871" customFormat="false" ht="15.75" hidden="false" customHeight="false" outlineLevel="0" collapsed="false"/>
    <row r="14872" customFormat="false" ht="15.75" hidden="false" customHeight="false" outlineLevel="0" collapsed="false"/>
    <row r="14873" customFormat="false" ht="15.75" hidden="false" customHeight="false" outlineLevel="0" collapsed="false"/>
    <row r="14874" customFormat="false" ht="15.75" hidden="false" customHeight="false" outlineLevel="0" collapsed="false"/>
    <row r="14875" customFormat="false" ht="15.75" hidden="false" customHeight="false" outlineLevel="0" collapsed="false"/>
    <row r="14876" customFormat="false" ht="15.75" hidden="false" customHeight="false" outlineLevel="0" collapsed="false"/>
    <row r="14877" customFormat="false" ht="15.75" hidden="false" customHeight="false" outlineLevel="0" collapsed="false"/>
    <row r="14878" customFormat="false" ht="15.75" hidden="false" customHeight="false" outlineLevel="0" collapsed="false"/>
    <row r="14879" customFormat="false" ht="15.75" hidden="false" customHeight="false" outlineLevel="0" collapsed="false"/>
    <row r="14880" customFormat="false" ht="15.75" hidden="false" customHeight="false" outlineLevel="0" collapsed="false"/>
    <row r="14881" customFormat="false" ht="15.75" hidden="false" customHeight="false" outlineLevel="0" collapsed="false"/>
    <row r="14882" customFormat="false" ht="15.75" hidden="false" customHeight="false" outlineLevel="0" collapsed="false"/>
    <row r="14883" customFormat="false" ht="15.75" hidden="false" customHeight="false" outlineLevel="0" collapsed="false"/>
    <row r="14884" customFormat="false" ht="15.75" hidden="false" customHeight="false" outlineLevel="0" collapsed="false"/>
    <row r="14885" customFormat="false" ht="15.75" hidden="false" customHeight="false" outlineLevel="0" collapsed="false"/>
    <row r="14886" customFormat="false" ht="15.75" hidden="false" customHeight="false" outlineLevel="0" collapsed="false"/>
    <row r="14887" customFormat="false" ht="15.75" hidden="false" customHeight="false" outlineLevel="0" collapsed="false"/>
    <row r="14888" customFormat="false" ht="15.75" hidden="false" customHeight="false" outlineLevel="0" collapsed="false"/>
    <row r="14889" customFormat="false" ht="15.75" hidden="false" customHeight="false" outlineLevel="0" collapsed="false"/>
    <row r="14890" customFormat="false" ht="15.75" hidden="false" customHeight="false" outlineLevel="0" collapsed="false"/>
    <row r="14891" customFormat="false" ht="15.75" hidden="false" customHeight="false" outlineLevel="0" collapsed="false"/>
    <row r="14892" customFormat="false" ht="15.75" hidden="false" customHeight="false" outlineLevel="0" collapsed="false"/>
    <row r="14893" customFormat="false" ht="15.75" hidden="false" customHeight="false" outlineLevel="0" collapsed="false"/>
    <row r="14894" customFormat="false" ht="15.75" hidden="false" customHeight="false" outlineLevel="0" collapsed="false"/>
    <row r="14895" customFormat="false" ht="15.75" hidden="false" customHeight="false" outlineLevel="0" collapsed="false"/>
    <row r="14896" customFormat="false" ht="15.75" hidden="false" customHeight="false" outlineLevel="0" collapsed="false"/>
    <row r="14897" customFormat="false" ht="15.75" hidden="false" customHeight="false" outlineLevel="0" collapsed="false"/>
    <row r="14898" customFormat="false" ht="15.75" hidden="false" customHeight="false" outlineLevel="0" collapsed="false"/>
    <row r="14899" customFormat="false" ht="15.75" hidden="false" customHeight="false" outlineLevel="0" collapsed="false"/>
    <row r="14900" customFormat="false" ht="15.75" hidden="false" customHeight="false" outlineLevel="0" collapsed="false"/>
    <row r="14901" customFormat="false" ht="15.75" hidden="false" customHeight="false" outlineLevel="0" collapsed="false"/>
    <row r="14902" customFormat="false" ht="15.75" hidden="false" customHeight="false" outlineLevel="0" collapsed="false"/>
    <row r="14903" customFormat="false" ht="15.75" hidden="false" customHeight="false" outlineLevel="0" collapsed="false"/>
    <row r="14904" customFormat="false" ht="15.75" hidden="false" customHeight="false" outlineLevel="0" collapsed="false"/>
    <row r="14905" customFormat="false" ht="15.75" hidden="false" customHeight="false" outlineLevel="0" collapsed="false"/>
    <row r="14906" customFormat="false" ht="15.75" hidden="false" customHeight="false" outlineLevel="0" collapsed="false"/>
    <row r="14907" customFormat="false" ht="15.75" hidden="false" customHeight="false" outlineLevel="0" collapsed="false"/>
    <row r="14908" customFormat="false" ht="15.75" hidden="false" customHeight="false" outlineLevel="0" collapsed="false"/>
    <row r="14909" customFormat="false" ht="15.75" hidden="false" customHeight="false" outlineLevel="0" collapsed="false"/>
    <row r="14910" customFormat="false" ht="15.75" hidden="false" customHeight="false" outlineLevel="0" collapsed="false"/>
    <row r="14911" customFormat="false" ht="15.75" hidden="false" customHeight="false" outlineLevel="0" collapsed="false"/>
    <row r="14912" customFormat="false" ht="15.75" hidden="false" customHeight="false" outlineLevel="0" collapsed="false"/>
    <row r="14913" customFormat="false" ht="15.75" hidden="false" customHeight="false" outlineLevel="0" collapsed="false"/>
    <row r="14914" customFormat="false" ht="15.75" hidden="false" customHeight="false" outlineLevel="0" collapsed="false"/>
    <row r="14915" customFormat="false" ht="15.75" hidden="false" customHeight="false" outlineLevel="0" collapsed="false"/>
    <row r="14916" customFormat="false" ht="15.75" hidden="false" customHeight="false" outlineLevel="0" collapsed="false"/>
    <row r="14917" customFormat="false" ht="15.75" hidden="false" customHeight="false" outlineLevel="0" collapsed="false"/>
    <row r="14918" customFormat="false" ht="15.75" hidden="false" customHeight="false" outlineLevel="0" collapsed="false"/>
    <row r="14919" customFormat="false" ht="15.75" hidden="false" customHeight="false" outlineLevel="0" collapsed="false"/>
    <row r="14920" customFormat="false" ht="15.75" hidden="false" customHeight="false" outlineLevel="0" collapsed="false"/>
    <row r="14921" customFormat="false" ht="15.75" hidden="false" customHeight="false" outlineLevel="0" collapsed="false"/>
    <row r="14922" customFormat="false" ht="15.75" hidden="false" customHeight="false" outlineLevel="0" collapsed="false"/>
    <row r="14923" customFormat="false" ht="15.75" hidden="false" customHeight="false" outlineLevel="0" collapsed="false"/>
    <row r="14924" customFormat="false" ht="15.75" hidden="false" customHeight="false" outlineLevel="0" collapsed="false"/>
    <row r="14925" customFormat="false" ht="15.75" hidden="false" customHeight="false" outlineLevel="0" collapsed="false"/>
    <row r="14926" customFormat="false" ht="15.75" hidden="false" customHeight="false" outlineLevel="0" collapsed="false"/>
    <row r="14927" customFormat="false" ht="15.75" hidden="false" customHeight="false" outlineLevel="0" collapsed="false"/>
    <row r="14928" customFormat="false" ht="15.75" hidden="false" customHeight="false" outlineLevel="0" collapsed="false"/>
    <row r="14929" customFormat="false" ht="15.75" hidden="false" customHeight="false" outlineLevel="0" collapsed="false"/>
    <row r="14930" customFormat="false" ht="15.75" hidden="false" customHeight="false" outlineLevel="0" collapsed="false"/>
    <row r="14931" customFormat="false" ht="15.75" hidden="false" customHeight="false" outlineLevel="0" collapsed="false"/>
    <row r="14932" customFormat="false" ht="15.75" hidden="false" customHeight="false" outlineLevel="0" collapsed="false"/>
    <row r="14933" customFormat="false" ht="15.75" hidden="false" customHeight="false" outlineLevel="0" collapsed="false"/>
    <row r="14934" customFormat="false" ht="15.75" hidden="false" customHeight="false" outlineLevel="0" collapsed="false"/>
    <row r="14935" customFormat="false" ht="15.75" hidden="false" customHeight="false" outlineLevel="0" collapsed="false"/>
    <row r="14936" customFormat="false" ht="15.75" hidden="false" customHeight="false" outlineLevel="0" collapsed="false"/>
    <row r="14937" customFormat="false" ht="15.75" hidden="false" customHeight="false" outlineLevel="0" collapsed="false"/>
    <row r="14938" customFormat="false" ht="15.75" hidden="false" customHeight="false" outlineLevel="0" collapsed="false"/>
    <row r="14939" customFormat="false" ht="15.75" hidden="false" customHeight="false" outlineLevel="0" collapsed="false"/>
    <row r="14940" customFormat="false" ht="15.75" hidden="false" customHeight="false" outlineLevel="0" collapsed="false"/>
    <row r="14941" customFormat="false" ht="15.75" hidden="false" customHeight="false" outlineLevel="0" collapsed="false"/>
    <row r="14942" customFormat="false" ht="15.75" hidden="false" customHeight="false" outlineLevel="0" collapsed="false"/>
    <row r="14943" customFormat="false" ht="15.75" hidden="false" customHeight="false" outlineLevel="0" collapsed="false"/>
    <row r="14944" customFormat="false" ht="15.75" hidden="false" customHeight="false" outlineLevel="0" collapsed="false"/>
    <row r="14945" customFormat="false" ht="15.75" hidden="false" customHeight="false" outlineLevel="0" collapsed="false"/>
    <row r="14946" customFormat="false" ht="15.75" hidden="false" customHeight="false" outlineLevel="0" collapsed="false"/>
    <row r="14947" customFormat="false" ht="15.75" hidden="false" customHeight="false" outlineLevel="0" collapsed="false"/>
    <row r="14948" customFormat="false" ht="15.75" hidden="false" customHeight="false" outlineLevel="0" collapsed="false"/>
    <row r="14949" customFormat="false" ht="15.75" hidden="false" customHeight="false" outlineLevel="0" collapsed="false"/>
    <row r="14950" customFormat="false" ht="15.75" hidden="false" customHeight="false" outlineLevel="0" collapsed="false"/>
    <row r="14951" customFormat="false" ht="15.75" hidden="false" customHeight="false" outlineLevel="0" collapsed="false"/>
    <row r="14952" customFormat="false" ht="15.75" hidden="false" customHeight="false" outlineLevel="0" collapsed="false"/>
    <row r="14953" customFormat="false" ht="15.75" hidden="false" customHeight="false" outlineLevel="0" collapsed="false"/>
    <row r="14954" customFormat="false" ht="15.75" hidden="false" customHeight="false" outlineLevel="0" collapsed="false"/>
    <row r="14955" customFormat="false" ht="15.75" hidden="false" customHeight="false" outlineLevel="0" collapsed="false"/>
    <row r="14956" customFormat="false" ht="15.75" hidden="false" customHeight="false" outlineLevel="0" collapsed="false"/>
    <row r="14957" customFormat="false" ht="15.75" hidden="false" customHeight="false" outlineLevel="0" collapsed="false"/>
    <row r="14958" customFormat="false" ht="15.75" hidden="false" customHeight="false" outlineLevel="0" collapsed="false"/>
    <row r="14959" customFormat="false" ht="15.75" hidden="false" customHeight="false" outlineLevel="0" collapsed="false"/>
    <row r="14960" customFormat="false" ht="15.75" hidden="false" customHeight="false" outlineLevel="0" collapsed="false"/>
    <row r="14961" customFormat="false" ht="15.75" hidden="false" customHeight="false" outlineLevel="0" collapsed="false"/>
    <row r="14962" customFormat="false" ht="15.75" hidden="false" customHeight="false" outlineLevel="0" collapsed="false"/>
    <row r="14963" customFormat="false" ht="15.75" hidden="false" customHeight="false" outlineLevel="0" collapsed="false"/>
    <row r="14964" customFormat="false" ht="15.75" hidden="false" customHeight="false" outlineLevel="0" collapsed="false"/>
    <row r="14965" customFormat="false" ht="15.75" hidden="false" customHeight="false" outlineLevel="0" collapsed="false"/>
    <row r="14966" customFormat="false" ht="15.75" hidden="false" customHeight="false" outlineLevel="0" collapsed="false"/>
    <row r="14967" customFormat="false" ht="15.75" hidden="false" customHeight="false" outlineLevel="0" collapsed="false"/>
    <row r="14968" customFormat="false" ht="15.75" hidden="false" customHeight="false" outlineLevel="0" collapsed="false"/>
    <row r="14969" customFormat="false" ht="15.75" hidden="false" customHeight="false" outlineLevel="0" collapsed="false"/>
    <row r="14970" customFormat="false" ht="15.75" hidden="false" customHeight="false" outlineLevel="0" collapsed="false"/>
    <row r="14971" customFormat="false" ht="15.75" hidden="false" customHeight="false" outlineLevel="0" collapsed="false"/>
    <row r="14972" customFormat="false" ht="15.75" hidden="false" customHeight="false" outlineLevel="0" collapsed="false"/>
    <row r="14973" customFormat="false" ht="15.75" hidden="false" customHeight="false" outlineLevel="0" collapsed="false"/>
    <row r="14974" customFormat="false" ht="15.75" hidden="false" customHeight="false" outlineLevel="0" collapsed="false"/>
    <row r="14975" customFormat="false" ht="15.75" hidden="false" customHeight="false" outlineLevel="0" collapsed="false"/>
    <row r="14976" customFormat="false" ht="15.75" hidden="false" customHeight="false" outlineLevel="0" collapsed="false"/>
    <row r="14977" customFormat="false" ht="15.75" hidden="false" customHeight="false" outlineLevel="0" collapsed="false"/>
    <row r="14978" customFormat="false" ht="15.75" hidden="false" customHeight="false" outlineLevel="0" collapsed="false"/>
    <row r="14979" customFormat="false" ht="15.75" hidden="false" customHeight="false" outlineLevel="0" collapsed="false"/>
    <row r="14980" customFormat="false" ht="15.75" hidden="false" customHeight="false" outlineLevel="0" collapsed="false"/>
    <row r="14981" customFormat="false" ht="15.75" hidden="false" customHeight="false" outlineLevel="0" collapsed="false"/>
    <row r="14982" customFormat="false" ht="15.75" hidden="false" customHeight="false" outlineLevel="0" collapsed="false"/>
    <row r="14983" customFormat="false" ht="15.75" hidden="false" customHeight="false" outlineLevel="0" collapsed="false"/>
    <row r="14984" customFormat="false" ht="15.75" hidden="false" customHeight="false" outlineLevel="0" collapsed="false"/>
    <row r="14985" customFormat="false" ht="15.75" hidden="false" customHeight="false" outlineLevel="0" collapsed="false"/>
    <row r="14986" customFormat="false" ht="15.75" hidden="false" customHeight="false" outlineLevel="0" collapsed="false"/>
    <row r="14987" customFormat="false" ht="15.75" hidden="false" customHeight="false" outlineLevel="0" collapsed="false"/>
    <row r="14988" customFormat="false" ht="15.75" hidden="false" customHeight="false" outlineLevel="0" collapsed="false"/>
    <row r="14989" customFormat="false" ht="15.75" hidden="false" customHeight="false" outlineLevel="0" collapsed="false"/>
    <row r="14990" customFormat="false" ht="15.75" hidden="false" customHeight="false" outlineLevel="0" collapsed="false"/>
    <row r="14991" customFormat="false" ht="15.75" hidden="false" customHeight="false" outlineLevel="0" collapsed="false"/>
    <row r="14992" customFormat="false" ht="15.75" hidden="false" customHeight="false" outlineLevel="0" collapsed="false"/>
    <row r="14993" customFormat="false" ht="15.75" hidden="false" customHeight="false" outlineLevel="0" collapsed="false"/>
    <row r="14994" customFormat="false" ht="15.75" hidden="false" customHeight="false" outlineLevel="0" collapsed="false"/>
    <row r="14995" customFormat="false" ht="15.75" hidden="false" customHeight="false" outlineLevel="0" collapsed="false"/>
    <row r="14996" customFormat="false" ht="15.75" hidden="false" customHeight="false" outlineLevel="0" collapsed="false"/>
    <row r="14997" customFormat="false" ht="15.75" hidden="false" customHeight="false" outlineLevel="0" collapsed="false"/>
    <row r="14998" customFormat="false" ht="15.75" hidden="false" customHeight="false" outlineLevel="0" collapsed="false"/>
    <row r="14999" customFormat="false" ht="15.75" hidden="false" customHeight="false" outlineLevel="0" collapsed="false"/>
    <row r="15000" customFormat="false" ht="15.75" hidden="false" customHeight="false" outlineLevel="0" collapsed="false"/>
    <row r="15001" customFormat="false" ht="15.75" hidden="false" customHeight="false" outlineLevel="0" collapsed="false"/>
    <row r="15002" customFormat="false" ht="15.75" hidden="false" customHeight="false" outlineLevel="0" collapsed="false"/>
    <row r="15003" customFormat="false" ht="15.75" hidden="false" customHeight="false" outlineLevel="0" collapsed="false"/>
    <row r="15004" customFormat="false" ht="15.75" hidden="false" customHeight="false" outlineLevel="0" collapsed="false"/>
    <row r="15005" customFormat="false" ht="15.75" hidden="false" customHeight="false" outlineLevel="0" collapsed="false"/>
    <row r="15006" customFormat="false" ht="15.75" hidden="false" customHeight="false" outlineLevel="0" collapsed="false"/>
    <row r="15007" customFormat="false" ht="15.75" hidden="false" customHeight="false" outlineLevel="0" collapsed="false"/>
    <row r="15008" customFormat="false" ht="15.75" hidden="false" customHeight="false" outlineLevel="0" collapsed="false"/>
    <row r="15009" customFormat="false" ht="15.75" hidden="false" customHeight="false" outlineLevel="0" collapsed="false"/>
    <row r="15010" customFormat="false" ht="15.75" hidden="false" customHeight="false" outlineLevel="0" collapsed="false"/>
    <row r="15011" customFormat="false" ht="15.75" hidden="false" customHeight="false" outlineLevel="0" collapsed="false"/>
    <row r="15012" customFormat="false" ht="15.75" hidden="false" customHeight="false" outlineLevel="0" collapsed="false"/>
    <row r="15013" customFormat="false" ht="15.75" hidden="false" customHeight="false" outlineLevel="0" collapsed="false"/>
    <row r="15014" customFormat="false" ht="15.75" hidden="false" customHeight="false" outlineLevel="0" collapsed="false"/>
    <row r="15015" customFormat="false" ht="15.75" hidden="false" customHeight="false" outlineLevel="0" collapsed="false"/>
    <row r="15016" customFormat="false" ht="15.75" hidden="false" customHeight="false" outlineLevel="0" collapsed="false"/>
    <row r="15017" customFormat="false" ht="15.75" hidden="false" customHeight="false" outlineLevel="0" collapsed="false"/>
    <row r="15018" customFormat="false" ht="15.75" hidden="false" customHeight="false" outlineLevel="0" collapsed="false"/>
    <row r="15019" customFormat="false" ht="15.75" hidden="false" customHeight="false" outlineLevel="0" collapsed="false"/>
    <row r="15020" customFormat="false" ht="15.75" hidden="false" customHeight="false" outlineLevel="0" collapsed="false"/>
    <row r="15021" customFormat="false" ht="15.75" hidden="false" customHeight="false" outlineLevel="0" collapsed="false"/>
    <row r="15022" customFormat="false" ht="15.75" hidden="false" customHeight="false" outlineLevel="0" collapsed="false"/>
    <row r="15023" customFormat="false" ht="15.75" hidden="false" customHeight="false" outlineLevel="0" collapsed="false"/>
    <row r="15024" customFormat="false" ht="15.75" hidden="false" customHeight="false" outlineLevel="0" collapsed="false"/>
    <row r="15025" customFormat="false" ht="15.75" hidden="false" customHeight="false" outlineLevel="0" collapsed="false"/>
    <row r="15026" customFormat="false" ht="15.75" hidden="false" customHeight="false" outlineLevel="0" collapsed="false"/>
    <row r="15027" customFormat="false" ht="15.75" hidden="false" customHeight="false" outlineLevel="0" collapsed="false"/>
    <row r="15028" customFormat="false" ht="15.75" hidden="false" customHeight="false" outlineLevel="0" collapsed="false"/>
    <row r="15029" customFormat="false" ht="15.75" hidden="false" customHeight="false" outlineLevel="0" collapsed="false"/>
    <row r="15030" customFormat="false" ht="15.75" hidden="false" customHeight="false" outlineLevel="0" collapsed="false"/>
    <row r="15031" customFormat="false" ht="15.75" hidden="false" customHeight="false" outlineLevel="0" collapsed="false"/>
    <row r="15032" customFormat="false" ht="15.75" hidden="false" customHeight="false" outlineLevel="0" collapsed="false"/>
    <row r="15033" customFormat="false" ht="15.75" hidden="false" customHeight="false" outlineLevel="0" collapsed="false"/>
    <row r="15034" customFormat="false" ht="15.75" hidden="false" customHeight="false" outlineLevel="0" collapsed="false"/>
    <row r="15035" customFormat="false" ht="15.75" hidden="false" customHeight="false" outlineLevel="0" collapsed="false"/>
    <row r="15036" customFormat="false" ht="15.75" hidden="false" customHeight="false" outlineLevel="0" collapsed="false"/>
    <row r="15037" customFormat="false" ht="15.75" hidden="false" customHeight="false" outlineLevel="0" collapsed="false"/>
    <row r="15038" customFormat="false" ht="15.75" hidden="false" customHeight="false" outlineLevel="0" collapsed="false"/>
    <row r="15039" customFormat="false" ht="15.75" hidden="false" customHeight="false" outlineLevel="0" collapsed="false"/>
    <row r="15040" customFormat="false" ht="15.75" hidden="false" customHeight="false" outlineLevel="0" collapsed="false"/>
    <row r="15041" customFormat="false" ht="15.75" hidden="false" customHeight="false" outlineLevel="0" collapsed="false"/>
    <row r="15042" customFormat="false" ht="15.75" hidden="false" customHeight="false" outlineLevel="0" collapsed="false"/>
    <row r="15043" customFormat="false" ht="15.75" hidden="false" customHeight="false" outlineLevel="0" collapsed="false"/>
    <row r="15044" customFormat="false" ht="15.75" hidden="false" customHeight="false" outlineLevel="0" collapsed="false"/>
    <row r="15045" customFormat="false" ht="15.75" hidden="false" customHeight="false" outlineLevel="0" collapsed="false"/>
    <row r="15046" customFormat="false" ht="15.75" hidden="false" customHeight="false" outlineLevel="0" collapsed="false"/>
    <row r="15047" customFormat="false" ht="15.75" hidden="false" customHeight="false" outlineLevel="0" collapsed="false"/>
    <row r="15048" customFormat="false" ht="15.75" hidden="false" customHeight="false" outlineLevel="0" collapsed="false"/>
    <row r="15049" customFormat="false" ht="15.75" hidden="false" customHeight="false" outlineLevel="0" collapsed="false"/>
    <row r="15050" customFormat="false" ht="15.75" hidden="false" customHeight="false" outlineLevel="0" collapsed="false"/>
    <row r="15051" customFormat="false" ht="15.75" hidden="false" customHeight="false" outlineLevel="0" collapsed="false"/>
    <row r="15052" customFormat="false" ht="15.75" hidden="false" customHeight="false" outlineLevel="0" collapsed="false"/>
    <row r="15053" customFormat="false" ht="15.75" hidden="false" customHeight="false" outlineLevel="0" collapsed="false"/>
    <row r="15054" customFormat="false" ht="15.75" hidden="false" customHeight="false" outlineLevel="0" collapsed="false"/>
    <row r="15055" customFormat="false" ht="15.75" hidden="false" customHeight="false" outlineLevel="0" collapsed="false"/>
    <row r="15056" customFormat="false" ht="15.75" hidden="false" customHeight="false" outlineLevel="0" collapsed="false"/>
    <row r="15057" customFormat="false" ht="15.75" hidden="false" customHeight="false" outlineLevel="0" collapsed="false"/>
    <row r="15058" customFormat="false" ht="15.75" hidden="false" customHeight="false" outlineLevel="0" collapsed="false"/>
    <row r="15059" customFormat="false" ht="15.75" hidden="false" customHeight="false" outlineLevel="0" collapsed="false"/>
    <row r="15060" customFormat="false" ht="15.75" hidden="false" customHeight="false" outlineLevel="0" collapsed="false"/>
    <row r="15061" customFormat="false" ht="15.75" hidden="false" customHeight="false" outlineLevel="0" collapsed="false"/>
    <row r="15062" customFormat="false" ht="15.75" hidden="false" customHeight="false" outlineLevel="0" collapsed="false"/>
    <row r="15063" customFormat="false" ht="15.75" hidden="false" customHeight="false" outlineLevel="0" collapsed="false"/>
    <row r="15064" customFormat="false" ht="15.75" hidden="false" customHeight="false" outlineLevel="0" collapsed="false"/>
    <row r="15065" customFormat="false" ht="15.75" hidden="false" customHeight="false" outlineLevel="0" collapsed="false"/>
    <row r="15066" customFormat="false" ht="15.75" hidden="false" customHeight="false" outlineLevel="0" collapsed="false"/>
    <row r="15067" customFormat="false" ht="15.75" hidden="false" customHeight="false" outlineLevel="0" collapsed="false"/>
    <row r="15068" customFormat="false" ht="15.75" hidden="false" customHeight="false" outlineLevel="0" collapsed="false"/>
    <row r="15069" customFormat="false" ht="15.75" hidden="false" customHeight="false" outlineLevel="0" collapsed="false"/>
    <row r="15070" customFormat="false" ht="15.75" hidden="false" customHeight="false" outlineLevel="0" collapsed="false"/>
    <row r="15071" customFormat="false" ht="15.75" hidden="false" customHeight="false" outlineLevel="0" collapsed="false"/>
    <row r="15072" customFormat="false" ht="15.75" hidden="false" customHeight="false" outlineLevel="0" collapsed="false"/>
    <row r="15073" customFormat="false" ht="15.75" hidden="false" customHeight="false" outlineLevel="0" collapsed="false"/>
    <row r="15074" customFormat="false" ht="15.75" hidden="false" customHeight="false" outlineLevel="0" collapsed="false"/>
    <row r="15075" customFormat="false" ht="15.75" hidden="false" customHeight="false" outlineLevel="0" collapsed="false"/>
    <row r="15076" customFormat="false" ht="15.75" hidden="false" customHeight="false" outlineLevel="0" collapsed="false"/>
    <row r="15077" customFormat="false" ht="15.75" hidden="false" customHeight="false" outlineLevel="0" collapsed="false"/>
    <row r="15078" customFormat="false" ht="15.75" hidden="false" customHeight="false" outlineLevel="0" collapsed="false"/>
    <row r="15079" customFormat="false" ht="15.75" hidden="false" customHeight="false" outlineLevel="0" collapsed="false"/>
    <row r="15080" customFormat="false" ht="15.75" hidden="false" customHeight="false" outlineLevel="0" collapsed="false"/>
    <row r="15081" customFormat="false" ht="15.75" hidden="false" customHeight="false" outlineLevel="0" collapsed="false"/>
    <row r="15082" customFormat="false" ht="15.75" hidden="false" customHeight="false" outlineLevel="0" collapsed="false"/>
    <row r="15083" customFormat="false" ht="15.75" hidden="false" customHeight="false" outlineLevel="0" collapsed="false"/>
    <row r="15084" customFormat="false" ht="15.75" hidden="false" customHeight="false" outlineLevel="0" collapsed="false"/>
    <row r="15085" customFormat="false" ht="15.75" hidden="false" customHeight="false" outlineLevel="0" collapsed="false"/>
    <row r="15086" customFormat="false" ht="15.75" hidden="false" customHeight="false" outlineLevel="0" collapsed="false"/>
    <row r="15087" customFormat="false" ht="15.75" hidden="false" customHeight="false" outlineLevel="0" collapsed="false"/>
    <row r="15088" customFormat="false" ht="15.75" hidden="false" customHeight="false" outlineLevel="0" collapsed="false"/>
    <row r="15089" customFormat="false" ht="15.75" hidden="false" customHeight="false" outlineLevel="0" collapsed="false"/>
    <row r="15090" customFormat="false" ht="15.75" hidden="false" customHeight="false" outlineLevel="0" collapsed="false"/>
    <row r="15091" customFormat="false" ht="15.75" hidden="false" customHeight="false" outlineLevel="0" collapsed="false"/>
    <row r="15092" customFormat="false" ht="15.75" hidden="false" customHeight="false" outlineLevel="0" collapsed="false"/>
    <row r="15093" customFormat="false" ht="15.75" hidden="false" customHeight="false" outlineLevel="0" collapsed="false"/>
    <row r="15094" customFormat="false" ht="15.75" hidden="false" customHeight="false" outlineLevel="0" collapsed="false"/>
    <row r="15095" customFormat="false" ht="15.75" hidden="false" customHeight="false" outlineLevel="0" collapsed="false"/>
    <row r="15096" customFormat="false" ht="15.75" hidden="false" customHeight="false" outlineLevel="0" collapsed="false"/>
    <row r="15097" customFormat="false" ht="15.75" hidden="false" customHeight="false" outlineLevel="0" collapsed="false"/>
    <row r="15098" customFormat="false" ht="15.75" hidden="false" customHeight="false" outlineLevel="0" collapsed="false"/>
    <row r="15099" customFormat="false" ht="15.75" hidden="false" customHeight="false" outlineLevel="0" collapsed="false"/>
    <row r="15100" customFormat="false" ht="15.75" hidden="false" customHeight="false" outlineLevel="0" collapsed="false"/>
    <row r="15101" customFormat="false" ht="15.75" hidden="false" customHeight="false" outlineLevel="0" collapsed="false"/>
    <row r="15102" customFormat="false" ht="15.75" hidden="false" customHeight="false" outlineLevel="0" collapsed="false"/>
    <row r="15103" customFormat="false" ht="15.75" hidden="false" customHeight="false" outlineLevel="0" collapsed="false"/>
    <row r="15104" customFormat="false" ht="15.75" hidden="false" customHeight="false" outlineLevel="0" collapsed="false"/>
    <row r="15105" customFormat="false" ht="15.75" hidden="false" customHeight="false" outlineLevel="0" collapsed="false"/>
    <row r="15106" customFormat="false" ht="15.75" hidden="false" customHeight="false" outlineLevel="0" collapsed="false"/>
    <row r="15107" customFormat="false" ht="15.75" hidden="false" customHeight="false" outlineLevel="0" collapsed="false"/>
    <row r="15108" customFormat="false" ht="15.75" hidden="false" customHeight="false" outlineLevel="0" collapsed="false"/>
    <row r="15109" customFormat="false" ht="15.75" hidden="false" customHeight="false" outlineLevel="0" collapsed="false"/>
    <row r="15110" customFormat="false" ht="15.75" hidden="false" customHeight="false" outlineLevel="0" collapsed="false"/>
    <row r="15111" customFormat="false" ht="15.75" hidden="false" customHeight="false" outlineLevel="0" collapsed="false"/>
    <row r="15112" customFormat="false" ht="15.75" hidden="false" customHeight="false" outlineLevel="0" collapsed="false"/>
    <row r="15113" customFormat="false" ht="15.75" hidden="false" customHeight="false" outlineLevel="0" collapsed="false"/>
    <row r="15114" customFormat="false" ht="15.75" hidden="false" customHeight="false" outlineLevel="0" collapsed="false"/>
    <row r="15115" customFormat="false" ht="15.75" hidden="false" customHeight="false" outlineLevel="0" collapsed="false"/>
    <row r="15116" customFormat="false" ht="15.75" hidden="false" customHeight="false" outlineLevel="0" collapsed="false"/>
    <row r="15117" customFormat="false" ht="15.75" hidden="false" customHeight="false" outlineLevel="0" collapsed="false"/>
    <row r="15118" customFormat="false" ht="15.75" hidden="false" customHeight="false" outlineLevel="0" collapsed="false"/>
    <row r="15119" customFormat="false" ht="15.75" hidden="false" customHeight="false" outlineLevel="0" collapsed="false"/>
    <row r="15120" customFormat="false" ht="15.75" hidden="false" customHeight="false" outlineLevel="0" collapsed="false"/>
    <row r="15121" customFormat="false" ht="15.75" hidden="false" customHeight="false" outlineLevel="0" collapsed="false"/>
    <row r="15122" customFormat="false" ht="15.75" hidden="false" customHeight="false" outlineLevel="0" collapsed="false"/>
    <row r="15123" customFormat="false" ht="15.75" hidden="false" customHeight="false" outlineLevel="0" collapsed="false"/>
    <row r="15124" customFormat="false" ht="15.75" hidden="false" customHeight="false" outlineLevel="0" collapsed="false"/>
    <row r="15125" customFormat="false" ht="15.75" hidden="false" customHeight="false" outlineLevel="0" collapsed="false"/>
    <row r="15126" customFormat="false" ht="15.75" hidden="false" customHeight="false" outlineLevel="0" collapsed="false"/>
    <row r="15127" customFormat="false" ht="15.75" hidden="false" customHeight="false" outlineLevel="0" collapsed="false"/>
    <row r="15128" customFormat="false" ht="15.75" hidden="false" customHeight="false" outlineLevel="0" collapsed="false"/>
    <row r="15129" customFormat="false" ht="15.75" hidden="false" customHeight="false" outlineLevel="0" collapsed="false"/>
    <row r="15130" customFormat="false" ht="15.75" hidden="false" customHeight="false" outlineLevel="0" collapsed="false"/>
    <row r="15131" customFormat="false" ht="15.75" hidden="false" customHeight="false" outlineLevel="0" collapsed="false"/>
    <row r="15132" customFormat="false" ht="15.75" hidden="false" customHeight="false" outlineLevel="0" collapsed="false"/>
    <row r="15133" customFormat="false" ht="15.75" hidden="false" customHeight="false" outlineLevel="0" collapsed="false"/>
    <row r="15134" customFormat="false" ht="15.75" hidden="false" customHeight="false" outlineLevel="0" collapsed="false"/>
    <row r="15135" customFormat="false" ht="15.75" hidden="false" customHeight="false" outlineLevel="0" collapsed="false"/>
    <row r="15136" customFormat="false" ht="15.75" hidden="false" customHeight="false" outlineLevel="0" collapsed="false"/>
    <row r="15137" customFormat="false" ht="15.75" hidden="false" customHeight="false" outlineLevel="0" collapsed="false"/>
    <row r="15138" customFormat="false" ht="15.75" hidden="false" customHeight="false" outlineLevel="0" collapsed="false"/>
    <row r="15139" customFormat="false" ht="15.75" hidden="false" customHeight="false" outlineLevel="0" collapsed="false"/>
    <row r="15140" customFormat="false" ht="15.75" hidden="false" customHeight="false" outlineLevel="0" collapsed="false"/>
    <row r="15141" customFormat="false" ht="15.75" hidden="false" customHeight="false" outlineLevel="0" collapsed="false"/>
    <row r="15142" customFormat="false" ht="15.75" hidden="false" customHeight="false" outlineLevel="0" collapsed="false"/>
    <row r="15143" customFormat="false" ht="15.75" hidden="false" customHeight="false" outlineLevel="0" collapsed="false"/>
    <row r="15144" customFormat="false" ht="15.75" hidden="false" customHeight="false" outlineLevel="0" collapsed="false"/>
    <row r="15145" customFormat="false" ht="15.75" hidden="false" customHeight="false" outlineLevel="0" collapsed="false"/>
    <row r="15146" customFormat="false" ht="15.75" hidden="false" customHeight="false" outlineLevel="0" collapsed="false"/>
    <row r="15147" customFormat="false" ht="15.75" hidden="false" customHeight="false" outlineLevel="0" collapsed="false"/>
    <row r="15148" customFormat="false" ht="15.75" hidden="false" customHeight="false" outlineLevel="0" collapsed="false"/>
    <row r="15149" customFormat="false" ht="15.75" hidden="false" customHeight="false" outlineLevel="0" collapsed="false"/>
    <row r="15150" customFormat="false" ht="15.75" hidden="false" customHeight="false" outlineLevel="0" collapsed="false"/>
    <row r="15151" customFormat="false" ht="15.75" hidden="false" customHeight="false" outlineLevel="0" collapsed="false"/>
    <row r="15152" customFormat="false" ht="15.75" hidden="false" customHeight="false" outlineLevel="0" collapsed="false"/>
    <row r="15153" customFormat="false" ht="15.75" hidden="false" customHeight="false" outlineLevel="0" collapsed="false"/>
    <row r="15154" customFormat="false" ht="15.75" hidden="false" customHeight="false" outlineLevel="0" collapsed="false"/>
    <row r="15155" customFormat="false" ht="15.75" hidden="false" customHeight="false" outlineLevel="0" collapsed="false"/>
    <row r="15156" customFormat="false" ht="15.75" hidden="false" customHeight="false" outlineLevel="0" collapsed="false"/>
    <row r="15157" customFormat="false" ht="15.75" hidden="false" customHeight="false" outlineLevel="0" collapsed="false"/>
    <row r="15158" customFormat="false" ht="15.75" hidden="false" customHeight="false" outlineLevel="0" collapsed="false"/>
    <row r="15159" customFormat="false" ht="15.75" hidden="false" customHeight="false" outlineLevel="0" collapsed="false"/>
    <row r="15160" customFormat="false" ht="15.75" hidden="false" customHeight="false" outlineLevel="0" collapsed="false"/>
    <row r="15161" customFormat="false" ht="15.75" hidden="false" customHeight="false" outlineLevel="0" collapsed="false"/>
    <row r="15162" customFormat="false" ht="15.75" hidden="false" customHeight="false" outlineLevel="0" collapsed="false"/>
    <row r="15163" customFormat="false" ht="15.75" hidden="false" customHeight="false" outlineLevel="0" collapsed="false"/>
    <row r="15164" customFormat="false" ht="15.75" hidden="false" customHeight="false" outlineLevel="0" collapsed="false"/>
    <row r="15165" customFormat="false" ht="15.75" hidden="false" customHeight="false" outlineLevel="0" collapsed="false"/>
    <row r="15166" customFormat="false" ht="15.75" hidden="false" customHeight="false" outlineLevel="0" collapsed="false"/>
    <row r="15167" customFormat="false" ht="15.75" hidden="false" customHeight="false" outlineLevel="0" collapsed="false"/>
    <row r="15168" customFormat="false" ht="15.75" hidden="false" customHeight="false" outlineLevel="0" collapsed="false"/>
    <row r="15169" customFormat="false" ht="15.75" hidden="false" customHeight="false" outlineLevel="0" collapsed="false"/>
    <row r="15170" customFormat="false" ht="15.75" hidden="false" customHeight="false" outlineLevel="0" collapsed="false"/>
    <row r="15171" customFormat="false" ht="15.75" hidden="false" customHeight="false" outlineLevel="0" collapsed="false"/>
    <row r="15172" customFormat="false" ht="15.75" hidden="false" customHeight="false" outlineLevel="0" collapsed="false"/>
    <row r="15173" customFormat="false" ht="15.75" hidden="false" customHeight="false" outlineLevel="0" collapsed="false"/>
    <row r="15174" customFormat="false" ht="15.75" hidden="false" customHeight="false" outlineLevel="0" collapsed="false"/>
    <row r="15175" customFormat="false" ht="15.75" hidden="false" customHeight="false" outlineLevel="0" collapsed="false"/>
    <row r="15176" customFormat="false" ht="15.75" hidden="false" customHeight="false" outlineLevel="0" collapsed="false"/>
    <row r="15177" customFormat="false" ht="15.75" hidden="false" customHeight="false" outlineLevel="0" collapsed="false"/>
    <row r="15178" customFormat="false" ht="15.75" hidden="false" customHeight="false" outlineLevel="0" collapsed="false"/>
    <row r="15179" customFormat="false" ht="15.75" hidden="false" customHeight="false" outlineLevel="0" collapsed="false"/>
    <row r="15180" customFormat="false" ht="15.75" hidden="false" customHeight="false" outlineLevel="0" collapsed="false"/>
    <row r="15181" customFormat="false" ht="15.75" hidden="false" customHeight="false" outlineLevel="0" collapsed="false"/>
    <row r="15182" customFormat="false" ht="15.75" hidden="false" customHeight="false" outlineLevel="0" collapsed="false"/>
    <row r="15183" customFormat="false" ht="15.75" hidden="false" customHeight="false" outlineLevel="0" collapsed="false"/>
    <row r="15184" customFormat="false" ht="15.75" hidden="false" customHeight="false" outlineLevel="0" collapsed="false"/>
    <row r="15185" customFormat="false" ht="15.75" hidden="false" customHeight="false" outlineLevel="0" collapsed="false"/>
    <row r="15186" customFormat="false" ht="15.75" hidden="false" customHeight="false" outlineLevel="0" collapsed="false"/>
    <row r="15187" customFormat="false" ht="15.75" hidden="false" customHeight="false" outlineLevel="0" collapsed="false"/>
    <row r="15188" customFormat="false" ht="15.75" hidden="false" customHeight="false" outlineLevel="0" collapsed="false"/>
    <row r="15189" customFormat="false" ht="15.75" hidden="false" customHeight="false" outlineLevel="0" collapsed="false"/>
    <row r="15190" customFormat="false" ht="15.75" hidden="false" customHeight="false" outlineLevel="0" collapsed="false"/>
    <row r="15191" customFormat="false" ht="15.75" hidden="false" customHeight="false" outlineLevel="0" collapsed="false"/>
    <row r="15192" customFormat="false" ht="15.75" hidden="false" customHeight="false" outlineLevel="0" collapsed="false"/>
    <row r="15193" customFormat="false" ht="15.75" hidden="false" customHeight="false" outlineLevel="0" collapsed="false"/>
    <row r="15194" customFormat="false" ht="15.75" hidden="false" customHeight="false" outlineLevel="0" collapsed="false"/>
    <row r="15195" customFormat="false" ht="15.75" hidden="false" customHeight="false" outlineLevel="0" collapsed="false"/>
    <row r="15196" customFormat="false" ht="15.75" hidden="false" customHeight="false" outlineLevel="0" collapsed="false"/>
    <row r="15197" customFormat="false" ht="15.75" hidden="false" customHeight="false" outlineLevel="0" collapsed="false"/>
    <row r="15198" customFormat="false" ht="15.75" hidden="false" customHeight="false" outlineLevel="0" collapsed="false"/>
    <row r="15199" customFormat="false" ht="15.75" hidden="false" customHeight="false" outlineLevel="0" collapsed="false"/>
    <row r="15200" customFormat="false" ht="15.75" hidden="false" customHeight="false" outlineLevel="0" collapsed="false"/>
    <row r="15201" customFormat="false" ht="15.75" hidden="false" customHeight="false" outlineLevel="0" collapsed="false"/>
    <row r="15202" customFormat="false" ht="15.75" hidden="false" customHeight="false" outlineLevel="0" collapsed="false"/>
    <row r="15203" customFormat="false" ht="15.75" hidden="false" customHeight="false" outlineLevel="0" collapsed="false"/>
    <row r="15204" customFormat="false" ht="15.75" hidden="false" customHeight="false" outlineLevel="0" collapsed="false"/>
    <row r="15205" customFormat="false" ht="15.75" hidden="false" customHeight="false" outlineLevel="0" collapsed="false"/>
    <row r="15206" customFormat="false" ht="15.75" hidden="false" customHeight="false" outlineLevel="0" collapsed="false"/>
    <row r="15207" customFormat="false" ht="15.75" hidden="false" customHeight="false" outlineLevel="0" collapsed="false"/>
    <row r="15208" customFormat="false" ht="15.75" hidden="false" customHeight="false" outlineLevel="0" collapsed="false"/>
    <row r="15209" customFormat="false" ht="15.75" hidden="false" customHeight="false" outlineLevel="0" collapsed="false"/>
    <row r="15210" customFormat="false" ht="15.75" hidden="false" customHeight="false" outlineLevel="0" collapsed="false"/>
    <row r="15211" customFormat="false" ht="15.75" hidden="false" customHeight="false" outlineLevel="0" collapsed="false"/>
    <row r="15212" customFormat="false" ht="15.75" hidden="false" customHeight="false" outlineLevel="0" collapsed="false"/>
    <row r="15213" customFormat="false" ht="15.75" hidden="false" customHeight="false" outlineLevel="0" collapsed="false"/>
    <row r="15214" customFormat="false" ht="15.75" hidden="false" customHeight="false" outlineLevel="0" collapsed="false"/>
    <row r="15215" customFormat="false" ht="15.75" hidden="false" customHeight="false" outlineLevel="0" collapsed="false"/>
    <row r="15216" customFormat="false" ht="15.75" hidden="false" customHeight="false" outlineLevel="0" collapsed="false"/>
    <row r="15217" customFormat="false" ht="15.75" hidden="false" customHeight="false" outlineLevel="0" collapsed="false"/>
    <row r="15218" customFormat="false" ht="15.75" hidden="false" customHeight="false" outlineLevel="0" collapsed="false"/>
    <row r="15219" customFormat="false" ht="15.75" hidden="false" customHeight="false" outlineLevel="0" collapsed="false"/>
    <row r="15220" customFormat="false" ht="15.75" hidden="false" customHeight="false" outlineLevel="0" collapsed="false"/>
    <row r="15221" customFormat="false" ht="15.75" hidden="false" customHeight="false" outlineLevel="0" collapsed="false"/>
    <row r="15222" customFormat="false" ht="15.75" hidden="false" customHeight="false" outlineLevel="0" collapsed="false"/>
    <row r="15223" customFormat="false" ht="15.75" hidden="false" customHeight="false" outlineLevel="0" collapsed="false"/>
    <row r="15224" customFormat="false" ht="15.75" hidden="false" customHeight="false" outlineLevel="0" collapsed="false"/>
    <row r="15225" customFormat="false" ht="15.75" hidden="false" customHeight="false" outlineLevel="0" collapsed="false"/>
    <row r="15226" customFormat="false" ht="15.75" hidden="false" customHeight="false" outlineLevel="0" collapsed="false"/>
    <row r="15227" customFormat="false" ht="15.75" hidden="false" customHeight="false" outlineLevel="0" collapsed="false"/>
    <row r="15228" customFormat="false" ht="15.75" hidden="false" customHeight="false" outlineLevel="0" collapsed="false"/>
    <row r="15229" customFormat="false" ht="15.75" hidden="false" customHeight="false" outlineLevel="0" collapsed="false"/>
    <row r="15230" customFormat="false" ht="15.75" hidden="false" customHeight="false" outlineLevel="0" collapsed="false"/>
    <row r="15231" customFormat="false" ht="15.75" hidden="false" customHeight="false" outlineLevel="0" collapsed="false"/>
    <row r="15232" customFormat="false" ht="15.75" hidden="false" customHeight="false" outlineLevel="0" collapsed="false"/>
    <row r="15233" customFormat="false" ht="15.75" hidden="false" customHeight="false" outlineLevel="0" collapsed="false"/>
    <row r="15234" customFormat="false" ht="15.75" hidden="false" customHeight="false" outlineLevel="0" collapsed="false"/>
    <row r="15235" customFormat="false" ht="15.75" hidden="false" customHeight="false" outlineLevel="0" collapsed="false"/>
    <row r="15236" customFormat="false" ht="15.75" hidden="false" customHeight="false" outlineLevel="0" collapsed="false"/>
    <row r="15237" customFormat="false" ht="15.75" hidden="false" customHeight="false" outlineLevel="0" collapsed="false"/>
    <row r="15238" customFormat="false" ht="15.75" hidden="false" customHeight="false" outlineLevel="0" collapsed="false"/>
    <row r="15239" customFormat="false" ht="15.75" hidden="false" customHeight="false" outlineLevel="0" collapsed="false"/>
    <row r="15240" customFormat="false" ht="15.75" hidden="false" customHeight="false" outlineLevel="0" collapsed="false"/>
    <row r="15241" customFormat="false" ht="15.75" hidden="false" customHeight="false" outlineLevel="0" collapsed="false"/>
    <row r="15242" customFormat="false" ht="15.75" hidden="false" customHeight="false" outlineLevel="0" collapsed="false"/>
    <row r="15243" customFormat="false" ht="15.75" hidden="false" customHeight="false" outlineLevel="0" collapsed="false"/>
    <row r="15244" customFormat="false" ht="15.75" hidden="false" customHeight="false" outlineLevel="0" collapsed="false"/>
    <row r="15245" customFormat="false" ht="15.75" hidden="false" customHeight="false" outlineLevel="0" collapsed="false"/>
    <row r="15246" customFormat="false" ht="15.75" hidden="false" customHeight="false" outlineLevel="0" collapsed="false"/>
    <row r="15247" customFormat="false" ht="15.75" hidden="false" customHeight="false" outlineLevel="0" collapsed="false"/>
    <row r="15248" customFormat="false" ht="15.75" hidden="false" customHeight="false" outlineLevel="0" collapsed="false"/>
    <row r="15249" customFormat="false" ht="15.75" hidden="false" customHeight="false" outlineLevel="0" collapsed="false"/>
    <row r="15250" customFormat="false" ht="15.75" hidden="false" customHeight="false" outlineLevel="0" collapsed="false"/>
    <row r="15251" customFormat="false" ht="15.75" hidden="false" customHeight="false" outlineLevel="0" collapsed="false"/>
    <row r="15252" customFormat="false" ht="15.75" hidden="false" customHeight="false" outlineLevel="0" collapsed="false"/>
    <row r="15253" customFormat="false" ht="15.75" hidden="false" customHeight="false" outlineLevel="0" collapsed="false"/>
    <row r="15254" customFormat="false" ht="15.75" hidden="false" customHeight="false" outlineLevel="0" collapsed="false"/>
    <row r="15255" customFormat="false" ht="15.75" hidden="false" customHeight="false" outlineLevel="0" collapsed="false"/>
    <row r="15256" customFormat="false" ht="15.75" hidden="false" customHeight="false" outlineLevel="0" collapsed="false"/>
    <row r="15257" customFormat="false" ht="15.75" hidden="false" customHeight="false" outlineLevel="0" collapsed="false"/>
    <row r="15258" customFormat="false" ht="15.75" hidden="false" customHeight="false" outlineLevel="0" collapsed="false"/>
    <row r="15259" customFormat="false" ht="15.75" hidden="false" customHeight="false" outlineLevel="0" collapsed="false"/>
    <row r="15260" customFormat="false" ht="15.75" hidden="false" customHeight="false" outlineLevel="0" collapsed="false"/>
    <row r="15261" customFormat="false" ht="15.75" hidden="false" customHeight="false" outlineLevel="0" collapsed="false"/>
    <row r="15262" customFormat="false" ht="15.75" hidden="false" customHeight="false" outlineLevel="0" collapsed="false"/>
    <row r="15263" customFormat="false" ht="15.75" hidden="false" customHeight="false" outlineLevel="0" collapsed="false"/>
    <row r="15264" customFormat="false" ht="15.75" hidden="false" customHeight="false" outlineLevel="0" collapsed="false"/>
    <row r="15265" customFormat="false" ht="15.75" hidden="false" customHeight="false" outlineLevel="0" collapsed="false"/>
    <row r="15266" customFormat="false" ht="15.75" hidden="false" customHeight="false" outlineLevel="0" collapsed="false"/>
    <row r="15267" customFormat="false" ht="15.75" hidden="false" customHeight="false" outlineLevel="0" collapsed="false"/>
    <row r="15268" customFormat="false" ht="15.75" hidden="false" customHeight="false" outlineLevel="0" collapsed="false"/>
    <row r="15269" customFormat="false" ht="15.75" hidden="false" customHeight="false" outlineLevel="0" collapsed="false"/>
    <row r="15270" customFormat="false" ht="15.75" hidden="false" customHeight="false" outlineLevel="0" collapsed="false"/>
    <row r="15271" customFormat="false" ht="15.75" hidden="false" customHeight="false" outlineLevel="0" collapsed="false"/>
    <row r="15272" customFormat="false" ht="15.75" hidden="false" customHeight="false" outlineLevel="0" collapsed="false"/>
    <row r="15273" customFormat="false" ht="15.75" hidden="false" customHeight="false" outlineLevel="0" collapsed="false"/>
    <row r="15274" customFormat="false" ht="15.75" hidden="false" customHeight="false" outlineLevel="0" collapsed="false"/>
    <row r="15275" customFormat="false" ht="15.75" hidden="false" customHeight="false" outlineLevel="0" collapsed="false"/>
    <row r="15276" customFormat="false" ht="15.75" hidden="false" customHeight="false" outlineLevel="0" collapsed="false"/>
    <row r="15277" customFormat="false" ht="15.75" hidden="false" customHeight="false" outlineLevel="0" collapsed="false"/>
    <row r="15278" customFormat="false" ht="15.75" hidden="false" customHeight="false" outlineLevel="0" collapsed="false"/>
    <row r="15279" customFormat="false" ht="15.75" hidden="false" customHeight="false" outlineLevel="0" collapsed="false"/>
    <row r="15280" customFormat="false" ht="15.75" hidden="false" customHeight="false" outlineLevel="0" collapsed="false"/>
    <row r="15281" customFormat="false" ht="15.75" hidden="false" customHeight="false" outlineLevel="0" collapsed="false"/>
    <row r="15282" customFormat="false" ht="15.75" hidden="false" customHeight="false" outlineLevel="0" collapsed="false"/>
    <row r="15283" customFormat="false" ht="15.75" hidden="false" customHeight="false" outlineLevel="0" collapsed="false"/>
    <row r="15284" customFormat="false" ht="15.75" hidden="false" customHeight="false" outlineLevel="0" collapsed="false"/>
    <row r="15285" customFormat="false" ht="15.75" hidden="false" customHeight="false" outlineLevel="0" collapsed="false"/>
    <row r="15286" customFormat="false" ht="15.75" hidden="false" customHeight="false" outlineLevel="0" collapsed="false"/>
    <row r="15287" customFormat="false" ht="15.75" hidden="false" customHeight="false" outlineLevel="0" collapsed="false"/>
    <row r="15288" customFormat="false" ht="15.75" hidden="false" customHeight="false" outlineLevel="0" collapsed="false"/>
    <row r="15289" customFormat="false" ht="15.75" hidden="false" customHeight="false" outlineLevel="0" collapsed="false"/>
    <row r="15290" customFormat="false" ht="15.75" hidden="false" customHeight="false" outlineLevel="0" collapsed="false"/>
    <row r="15291" customFormat="false" ht="15.75" hidden="false" customHeight="false" outlineLevel="0" collapsed="false"/>
    <row r="15292" customFormat="false" ht="15.75" hidden="false" customHeight="false" outlineLevel="0" collapsed="false"/>
    <row r="15293" customFormat="false" ht="15.75" hidden="false" customHeight="false" outlineLevel="0" collapsed="false"/>
    <row r="15294" customFormat="false" ht="15.75" hidden="false" customHeight="false" outlineLevel="0" collapsed="false"/>
    <row r="15295" customFormat="false" ht="15.75" hidden="false" customHeight="false" outlineLevel="0" collapsed="false"/>
    <row r="15296" customFormat="false" ht="15.75" hidden="false" customHeight="false" outlineLevel="0" collapsed="false"/>
    <row r="15297" customFormat="false" ht="15.75" hidden="false" customHeight="false" outlineLevel="0" collapsed="false"/>
    <row r="15298" customFormat="false" ht="15.75" hidden="false" customHeight="false" outlineLevel="0" collapsed="false"/>
    <row r="15299" customFormat="false" ht="15.75" hidden="false" customHeight="false" outlineLevel="0" collapsed="false"/>
    <row r="15300" customFormat="false" ht="15.75" hidden="false" customHeight="false" outlineLevel="0" collapsed="false"/>
    <row r="15301" customFormat="false" ht="15.75" hidden="false" customHeight="false" outlineLevel="0" collapsed="false"/>
    <row r="15302" customFormat="false" ht="15.75" hidden="false" customHeight="false" outlineLevel="0" collapsed="false"/>
    <row r="15303" customFormat="false" ht="15.75" hidden="false" customHeight="false" outlineLevel="0" collapsed="false"/>
    <row r="15304" customFormat="false" ht="15.75" hidden="false" customHeight="false" outlineLevel="0" collapsed="false"/>
    <row r="15305" customFormat="false" ht="15.75" hidden="false" customHeight="false" outlineLevel="0" collapsed="false"/>
    <row r="15306" customFormat="false" ht="15.75" hidden="false" customHeight="false" outlineLevel="0" collapsed="false"/>
    <row r="15307" customFormat="false" ht="15.75" hidden="false" customHeight="false" outlineLevel="0" collapsed="false"/>
    <row r="15308" customFormat="false" ht="15.75" hidden="false" customHeight="false" outlineLevel="0" collapsed="false"/>
    <row r="15309" customFormat="false" ht="15.75" hidden="false" customHeight="false" outlineLevel="0" collapsed="false"/>
    <row r="15310" customFormat="false" ht="15.75" hidden="false" customHeight="false" outlineLevel="0" collapsed="false"/>
    <row r="15311" customFormat="false" ht="15.75" hidden="false" customHeight="false" outlineLevel="0" collapsed="false"/>
    <row r="15312" customFormat="false" ht="15.75" hidden="false" customHeight="false" outlineLevel="0" collapsed="false"/>
    <row r="15313" customFormat="false" ht="15.75" hidden="false" customHeight="false" outlineLevel="0" collapsed="false"/>
    <row r="15314" customFormat="false" ht="15.75" hidden="false" customHeight="false" outlineLevel="0" collapsed="false"/>
    <row r="15315" customFormat="false" ht="15.75" hidden="false" customHeight="false" outlineLevel="0" collapsed="false"/>
    <row r="15316" customFormat="false" ht="15.75" hidden="false" customHeight="false" outlineLevel="0" collapsed="false"/>
    <row r="15317" customFormat="false" ht="15.75" hidden="false" customHeight="false" outlineLevel="0" collapsed="false"/>
    <row r="15318" customFormat="false" ht="15.75" hidden="false" customHeight="false" outlineLevel="0" collapsed="false"/>
    <row r="15319" customFormat="false" ht="15.75" hidden="false" customHeight="false" outlineLevel="0" collapsed="false"/>
    <row r="15320" customFormat="false" ht="15.75" hidden="false" customHeight="false" outlineLevel="0" collapsed="false"/>
    <row r="15321" customFormat="false" ht="15.75" hidden="false" customHeight="false" outlineLevel="0" collapsed="false"/>
    <row r="15322" customFormat="false" ht="15.75" hidden="false" customHeight="false" outlineLevel="0" collapsed="false"/>
    <row r="15323" customFormat="false" ht="15.75" hidden="false" customHeight="false" outlineLevel="0" collapsed="false"/>
    <row r="15324" customFormat="false" ht="15.75" hidden="false" customHeight="false" outlineLevel="0" collapsed="false"/>
    <row r="15325" customFormat="false" ht="15.75" hidden="false" customHeight="false" outlineLevel="0" collapsed="false"/>
    <row r="15326" customFormat="false" ht="15.75" hidden="false" customHeight="false" outlineLevel="0" collapsed="false"/>
    <row r="15327" customFormat="false" ht="15.75" hidden="false" customHeight="false" outlineLevel="0" collapsed="false"/>
    <row r="15328" customFormat="false" ht="15.75" hidden="false" customHeight="false" outlineLevel="0" collapsed="false"/>
    <row r="15329" customFormat="false" ht="15.75" hidden="false" customHeight="false" outlineLevel="0" collapsed="false"/>
    <row r="15330" customFormat="false" ht="15.75" hidden="false" customHeight="false" outlineLevel="0" collapsed="false"/>
    <row r="15331" customFormat="false" ht="15.75" hidden="false" customHeight="false" outlineLevel="0" collapsed="false"/>
    <row r="15332" customFormat="false" ht="15.75" hidden="false" customHeight="false" outlineLevel="0" collapsed="false"/>
    <row r="15333" customFormat="false" ht="15.75" hidden="false" customHeight="false" outlineLevel="0" collapsed="false"/>
    <row r="15334" customFormat="false" ht="15.75" hidden="false" customHeight="false" outlineLevel="0" collapsed="false"/>
    <row r="15335" customFormat="false" ht="15.75" hidden="false" customHeight="false" outlineLevel="0" collapsed="false"/>
    <row r="15336" customFormat="false" ht="15.75" hidden="false" customHeight="false" outlineLevel="0" collapsed="false"/>
    <row r="15337" customFormat="false" ht="15.75" hidden="false" customHeight="false" outlineLevel="0" collapsed="false"/>
    <row r="15338" customFormat="false" ht="15.75" hidden="false" customHeight="false" outlineLevel="0" collapsed="false"/>
    <row r="15339" customFormat="false" ht="15.75" hidden="false" customHeight="false" outlineLevel="0" collapsed="false"/>
    <row r="15340" customFormat="false" ht="15.75" hidden="false" customHeight="false" outlineLevel="0" collapsed="false"/>
    <row r="15341" customFormat="false" ht="15.75" hidden="false" customHeight="false" outlineLevel="0" collapsed="false"/>
    <row r="15342" customFormat="false" ht="15.75" hidden="false" customHeight="false" outlineLevel="0" collapsed="false"/>
    <row r="15343" customFormat="false" ht="15.75" hidden="false" customHeight="false" outlineLevel="0" collapsed="false"/>
    <row r="15344" customFormat="false" ht="15.75" hidden="false" customHeight="false" outlineLevel="0" collapsed="false"/>
    <row r="15345" customFormat="false" ht="15.75" hidden="false" customHeight="false" outlineLevel="0" collapsed="false"/>
    <row r="15346" customFormat="false" ht="15.75" hidden="false" customHeight="false" outlineLevel="0" collapsed="false"/>
    <row r="15347" customFormat="false" ht="15.75" hidden="false" customHeight="false" outlineLevel="0" collapsed="false"/>
    <row r="15348" customFormat="false" ht="15.75" hidden="false" customHeight="false" outlineLevel="0" collapsed="false"/>
    <row r="15349" customFormat="false" ht="15.75" hidden="false" customHeight="false" outlineLevel="0" collapsed="false"/>
    <row r="15350" customFormat="false" ht="15.75" hidden="false" customHeight="false" outlineLevel="0" collapsed="false"/>
    <row r="15351" customFormat="false" ht="15.75" hidden="false" customHeight="false" outlineLevel="0" collapsed="false"/>
    <row r="15352" customFormat="false" ht="15.75" hidden="false" customHeight="false" outlineLevel="0" collapsed="false"/>
    <row r="15353" customFormat="false" ht="15.75" hidden="false" customHeight="false" outlineLevel="0" collapsed="false"/>
    <row r="15354" customFormat="false" ht="15.75" hidden="false" customHeight="false" outlineLevel="0" collapsed="false"/>
    <row r="15355" customFormat="false" ht="15.75" hidden="false" customHeight="false" outlineLevel="0" collapsed="false"/>
    <row r="15356" customFormat="false" ht="15.75" hidden="false" customHeight="false" outlineLevel="0" collapsed="false"/>
    <row r="15357" customFormat="false" ht="15.75" hidden="false" customHeight="false" outlineLevel="0" collapsed="false"/>
    <row r="15358" customFormat="false" ht="15.75" hidden="false" customHeight="false" outlineLevel="0" collapsed="false"/>
    <row r="15359" customFormat="false" ht="15.75" hidden="false" customHeight="false" outlineLevel="0" collapsed="false"/>
    <row r="15360" customFormat="false" ht="15.75" hidden="false" customHeight="false" outlineLevel="0" collapsed="false"/>
    <row r="15361" customFormat="false" ht="15.75" hidden="false" customHeight="false" outlineLevel="0" collapsed="false"/>
    <row r="15362" customFormat="false" ht="15.75" hidden="false" customHeight="false" outlineLevel="0" collapsed="false"/>
    <row r="15363" customFormat="false" ht="15.75" hidden="false" customHeight="false" outlineLevel="0" collapsed="false"/>
    <row r="15364" customFormat="false" ht="15.75" hidden="false" customHeight="false" outlineLevel="0" collapsed="false"/>
    <row r="15365" customFormat="false" ht="15.75" hidden="false" customHeight="false" outlineLevel="0" collapsed="false"/>
    <row r="15366" customFormat="false" ht="15.75" hidden="false" customHeight="false" outlineLevel="0" collapsed="false"/>
    <row r="15367" customFormat="false" ht="15.75" hidden="false" customHeight="false" outlineLevel="0" collapsed="false"/>
    <row r="15368" customFormat="false" ht="15.75" hidden="false" customHeight="false" outlineLevel="0" collapsed="false"/>
    <row r="15369" customFormat="false" ht="15.75" hidden="false" customHeight="false" outlineLevel="0" collapsed="false"/>
    <row r="15370" customFormat="false" ht="15.75" hidden="false" customHeight="false" outlineLevel="0" collapsed="false"/>
    <row r="15371" customFormat="false" ht="15.75" hidden="false" customHeight="false" outlineLevel="0" collapsed="false"/>
    <row r="15372" customFormat="false" ht="15.75" hidden="false" customHeight="false" outlineLevel="0" collapsed="false"/>
    <row r="15373" customFormat="false" ht="15.75" hidden="false" customHeight="false" outlineLevel="0" collapsed="false"/>
    <row r="15374" customFormat="false" ht="15.75" hidden="false" customHeight="false" outlineLevel="0" collapsed="false"/>
    <row r="15375" customFormat="false" ht="15.75" hidden="false" customHeight="false" outlineLevel="0" collapsed="false"/>
    <row r="15376" customFormat="false" ht="15.75" hidden="false" customHeight="false" outlineLevel="0" collapsed="false"/>
    <row r="15377" customFormat="false" ht="15.75" hidden="false" customHeight="false" outlineLevel="0" collapsed="false"/>
    <row r="15378" customFormat="false" ht="15.75" hidden="false" customHeight="false" outlineLevel="0" collapsed="false"/>
    <row r="15379" customFormat="false" ht="15.75" hidden="false" customHeight="false" outlineLevel="0" collapsed="false"/>
    <row r="15380" customFormat="false" ht="15.75" hidden="false" customHeight="false" outlineLevel="0" collapsed="false"/>
    <row r="15381" customFormat="false" ht="15.75" hidden="false" customHeight="false" outlineLevel="0" collapsed="false"/>
    <row r="15382" customFormat="false" ht="15.75" hidden="false" customHeight="false" outlineLevel="0" collapsed="false"/>
    <row r="15383" customFormat="false" ht="15.75" hidden="false" customHeight="false" outlineLevel="0" collapsed="false"/>
    <row r="15384" customFormat="false" ht="15.75" hidden="false" customHeight="false" outlineLevel="0" collapsed="false"/>
    <row r="15385" customFormat="false" ht="15.75" hidden="false" customHeight="false" outlineLevel="0" collapsed="false"/>
    <row r="15386" customFormat="false" ht="15.75" hidden="false" customHeight="false" outlineLevel="0" collapsed="false"/>
    <row r="15387" customFormat="false" ht="15.75" hidden="false" customHeight="false" outlineLevel="0" collapsed="false"/>
    <row r="15388" customFormat="false" ht="15.75" hidden="false" customHeight="false" outlineLevel="0" collapsed="false"/>
    <row r="15389" customFormat="false" ht="15.75" hidden="false" customHeight="false" outlineLevel="0" collapsed="false"/>
    <row r="15390" customFormat="false" ht="15.75" hidden="false" customHeight="false" outlineLevel="0" collapsed="false"/>
    <row r="15391" customFormat="false" ht="15.75" hidden="false" customHeight="false" outlineLevel="0" collapsed="false"/>
    <row r="15392" customFormat="false" ht="15.75" hidden="false" customHeight="false" outlineLevel="0" collapsed="false"/>
    <row r="15393" customFormat="false" ht="15.75" hidden="false" customHeight="false" outlineLevel="0" collapsed="false"/>
    <row r="15394" customFormat="false" ht="15.75" hidden="false" customHeight="false" outlineLevel="0" collapsed="false"/>
    <row r="15395" customFormat="false" ht="15.75" hidden="false" customHeight="false" outlineLevel="0" collapsed="false"/>
    <row r="15396" customFormat="false" ht="15.75" hidden="false" customHeight="false" outlineLevel="0" collapsed="false"/>
    <row r="15397" customFormat="false" ht="15.75" hidden="false" customHeight="false" outlineLevel="0" collapsed="false"/>
    <row r="15398" customFormat="false" ht="15.75" hidden="false" customHeight="false" outlineLevel="0" collapsed="false"/>
    <row r="15399" customFormat="false" ht="15.75" hidden="false" customHeight="false" outlineLevel="0" collapsed="false"/>
    <row r="15400" customFormat="false" ht="15.75" hidden="false" customHeight="false" outlineLevel="0" collapsed="false"/>
    <row r="15401" customFormat="false" ht="15.75" hidden="false" customHeight="false" outlineLevel="0" collapsed="false"/>
    <row r="15402" customFormat="false" ht="15.75" hidden="false" customHeight="false" outlineLevel="0" collapsed="false"/>
    <row r="15403" customFormat="false" ht="15.75" hidden="false" customHeight="false" outlineLevel="0" collapsed="false"/>
    <row r="15404" customFormat="false" ht="15.75" hidden="false" customHeight="false" outlineLevel="0" collapsed="false"/>
    <row r="15405" customFormat="false" ht="15.75" hidden="false" customHeight="false" outlineLevel="0" collapsed="false"/>
    <row r="15406" customFormat="false" ht="15.75" hidden="false" customHeight="false" outlineLevel="0" collapsed="false"/>
    <row r="15407" customFormat="false" ht="15.75" hidden="false" customHeight="false" outlineLevel="0" collapsed="false"/>
    <row r="15408" customFormat="false" ht="15.75" hidden="false" customHeight="false" outlineLevel="0" collapsed="false"/>
    <row r="15409" customFormat="false" ht="15.75" hidden="false" customHeight="false" outlineLevel="0" collapsed="false"/>
    <row r="15410" customFormat="false" ht="15.75" hidden="false" customHeight="false" outlineLevel="0" collapsed="false"/>
    <row r="15411" customFormat="false" ht="15.75" hidden="false" customHeight="false" outlineLevel="0" collapsed="false"/>
    <row r="15412" customFormat="false" ht="15.75" hidden="false" customHeight="false" outlineLevel="0" collapsed="false"/>
    <row r="15413" customFormat="false" ht="15.75" hidden="false" customHeight="false" outlineLevel="0" collapsed="false"/>
    <row r="15414" customFormat="false" ht="15.75" hidden="false" customHeight="false" outlineLevel="0" collapsed="false"/>
    <row r="15415" customFormat="false" ht="15.75" hidden="false" customHeight="false" outlineLevel="0" collapsed="false"/>
    <row r="15416" customFormat="false" ht="15.75" hidden="false" customHeight="false" outlineLevel="0" collapsed="false"/>
    <row r="15417" customFormat="false" ht="15.75" hidden="false" customHeight="false" outlineLevel="0" collapsed="false"/>
    <row r="15418" customFormat="false" ht="15.75" hidden="false" customHeight="false" outlineLevel="0" collapsed="false"/>
    <row r="15419" customFormat="false" ht="15.75" hidden="false" customHeight="false" outlineLevel="0" collapsed="false"/>
    <row r="15420" customFormat="false" ht="15.75" hidden="false" customHeight="false" outlineLevel="0" collapsed="false"/>
    <row r="15421" customFormat="false" ht="15.75" hidden="false" customHeight="false" outlineLevel="0" collapsed="false"/>
    <row r="15422" customFormat="false" ht="15.75" hidden="false" customHeight="false" outlineLevel="0" collapsed="false"/>
    <row r="15423" customFormat="false" ht="15.75" hidden="false" customHeight="false" outlineLevel="0" collapsed="false"/>
    <row r="15424" customFormat="false" ht="15.75" hidden="false" customHeight="false" outlineLevel="0" collapsed="false"/>
    <row r="15425" customFormat="false" ht="15.75" hidden="false" customHeight="false" outlineLevel="0" collapsed="false"/>
    <row r="15426" customFormat="false" ht="15.75" hidden="false" customHeight="false" outlineLevel="0" collapsed="false"/>
    <row r="15427" customFormat="false" ht="15.75" hidden="false" customHeight="false" outlineLevel="0" collapsed="false"/>
    <row r="15428" customFormat="false" ht="15.75" hidden="false" customHeight="false" outlineLevel="0" collapsed="false"/>
    <row r="15429" customFormat="false" ht="15.75" hidden="false" customHeight="false" outlineLevel="0" collapsed="false"/>
    <row r="15430" customFormat="false" ht="15.75" hidden="false" customHeight="false" outlineLevel="0" collapsed="false"/>
    <row r="15431" customFormat="false" ht="15.75" hidden="false" customHeight="false" outlineLevel="0" collapsed="false"/>
    <row r="15432" customFormat="false" ht="15.75" hidden="false" customHeight="false" outlineLevel="0" collapsed="false"/>
    <row r="15433" customFormat="false" ht="15.75" hidden="false" customHeight="false" outlineLevel="0" collapsed="false"/>
    <row r="15434" customFormat="false" ht="15.75" hidden="false" customHeight="false" outlineLevel="0" collapsed="false"/>
    <row r="15435" customFormat="false" ht="15.75" hidden="false" customHeight="false" outlineLevel="0" collapsed="false"/>
    <row r="15436" customFormat="false" ht="15.75" hidden="false" customHeight="false" outlineLevel="0" collapsed="false"/>
    <row r="15437" customFormat="false" ht="15.75" hidden="false" customHeight="false" outlineLevel="0" collapsed="false"/>
    <row r="15438" customFormat="false" ht="15.75" hidden="false" customHeight="false" outlineLevel="0" collapsed="false"/>
    <row r="15439" customFormat="false" ht="15.75" hidden="false" customHeight="false" outlineLevel="0" collapsed="false"/>
    <row r="15440" customFormat="false" ht="15.75" hidden="false" customHeight="false" outlineLevel="0" collapsed="false"/>
    <row r="15441" customFormat="false" ht="15.75" hidden="false" customHeight="false" outlineLevel="0" collapsed="false"/>
    <row r="15442" customFormat="false" ht="15.75" hidden="false" customHeight="false" outlineLevel="0" collapsed="false"/>
    <row r="15443" customFormat="false" ht="15.75" hidden="false" customHeight="false" outlineLevel="0" collapsed="false"/>
    <row r="15444" customFormat="false" ht="15.75" hidden="false" customHeight="false" outlineLevel="0" collapsed="false"/>
    <row r="15445" customFormat="false" ht="15.75" hidden="false" customHeight="false" outlineLevel="0" collapsed="false"/>
    <row r="15446" customFormat="false" ht="15.75" hidden="false" customHeight="false" outlineLevel="0" collapsed="false"/>
    <row r="15447" customFormat="false" ht="15.75" hidden="false" customHeight="false" outlineLevel="0" collapsed="false"/>
    <row r="15448" customFormat="false" ht="15.75" hidden="false" customHeight="false" outlineLevel="0" collapsed="false"/>
    <row r="15449" customFormat="false" ht="15.75" hidden="false" customHeight="false" outlineLevel="0" collapsed="false"/>
    <row r="15450" customFormat="false" ht="15.75" hidden="false" customHeight="false" outlineLevel="0" collapsed="false"/>
    <row r="15451" customFormat="false" ht="15.75" hidden="false" customHeight="false" outlineLevel="0" collapsed="false"/>
    <row r="15452" customFormat="false" ht="15.75" hidden="false" customHeight="false" outlineLevel="0" collapsed="false"/>
    <row r="15453" customFormat="false" ht="15.75" hidden="false" customHeight="false" outlineLevel="0" collapsed="false"/>
    <row r="15454" customFormat="false" ht="15.75" hidden="false" customHeight="false" outlineLevel="0" collapsed="false"/>
    <row r="15455" customFormat="false" ht="15.75" hidden="false" customHeight="false" outlineLevel="0" collapsed="false"/>
    <row r="15456" customFormat="false" ht="15.75" hidden="false" customHeight="false" outlineLevel="0" collapsed="false"/>
    <row r="15457" customFormat="false" ht="15.75" hidden="false" customHeight="false" outlineLevel="0" collapsed="false"/>
    <row r="15458" customFormat="false" ht="15.75" hidden="false" customHeight="false" outlineLevel="0" collapsed="false"/>
    <row r="15459" customFormat="false" ht="15.75" hidden="false" customHeight="false" outlineLevel="0" collapsed="false"/>
    <row r="15460" customFormat="false" ht="15.75" hidden="false" customHeight="false" outlineLevel="0" collapsed="false"/>
    <row r="15461" customFormat="false" ht="15.75" hidden="false" customHeight="false" outlineLevel="0" collapsed="false"/>
    <row r="15462" customFormat="false" ht="15.75" hidden="false" customHeight="false" outlineLevel="0" collapsed="false"/>
    <row r="15463" customFormat="false" ht="15.75" hidden="false" customHeight="false" outlineLevel="0" collapsed="false"/>
    <row r="15464" customFormat="false" ht="15.75" hidden="false" customHeight="false" outlineLevel="0" collapsed="false"/>
    <row r="15465" customFormat="false" ht="15.75" hidden="false" customHeight="false" outlineLevel="0" collapsed="false"/>
    <row r="15466" customFormat="false" ht="15.75" hidden="false" customHeight="false" outlineLevel="0" collapsed="false"/>
    <row r="15467" customFormat="false" ht="15.75" hidden="false" customHeight="false" outlineLevel="0" collapsed="false"/>
    <row r="15468" customFormat="false" ht="15.75" hidden="false" customHeight="false" outlineLevel="0" collapsed="false"/>
    <row r="15469" customFormat="false" ht="15.75" hidden="false" customHeight="false" outlineLevel="0" collapsed="false"/>
    <row r="15470" customFormat="false" ht="15.75" hidden="false" customHeight="false" outlineLevel="0" collapsed="false"/>
    <row r="15471" customFormat="false" ht="15.75" hidden="false" customHeight="false" outlineLevel="0" collapsed="false"/>
    <row r="15472" customFormat="false" ht="15.75" hidden="false" customHeight="false" outlineLevel="0" collapsed="false"/>
    <row r="15473" customFormat="false" ht="15.75" hidden="false" customHeight="false" outlineLevel="0" collapsed="false"/>
    <row r="15474" customFormat="false" ht="15.75" hidden="false" customHeight="false" outlineLevel="0" collapsed="false"/>
    <row r="15475" customFormat="false" ht="15.75" hidden="false" customHeight="false" outlineLevel="0" collapsed="false"/>
    <row r="15476" customFormat="false" ht="15.75" hidden="false" customHeight="false" outlineLevel="0" collapsed="false"/>
    <row r="15477" customFormat="false" ht="15.75" hidden="false" customHeight="false" outlineLevel="0" collapsed="false"/>
    <row r="15478" customFormat="false" ht="15.75" hidden="false" customHeight="false" outlineLevel="0" collapsed="false"/>
    <row r="15479" customFormat="false" ht="15.75" hidden="false" customHeight="false" outlineLevel="0" collapsed="false"/>
    <row r="15480" customFormat="false" ht="15.75" hidden="false" customHeight="false" outlineLevel="0" collapsed="false"/>
    <row r="15481" customFormat="false" ht="15.75" hidden="false" customHeight="false" outlineLevel="0" collapsed="false"/>
    <row r="15482" customFormat="false" ht="15.75" hidden="false" customHeight="false" outlineLevel="0" collapsed="false"/>
    <row r="15483" customFormat="false" ht="15.75" hidden="false" customHeight="false" outlineLevel="0" collapsed="false"/>
    <row r="15484" customFormat="false" ht="15.75" hidden="false" customHeight="false" outlineLevel="0" collapsed="false"/>
    <row r="15485" customFormat="false" ht="15.75" hidden="false" customHeight="false" outlineLevel="0" collapsed="false"/>
    <row r="15486" customFormat="false" ht="15.75" hidden="false" customHeight="false" outlineLevel="0" collapsed="false"/>
    <row r="15487" customFormat="false" ht="15.75" hidden="false" customHeight="false" outlineLevel="0" collapsed="false"/>
    <row r="15488" customFormat="false" ht="15.75" hidden="false" customHeight="false" outlineLevel="0" collapsed="false"/>
    <row r="15489" customFormat="false" ht="15.75" hidden="false" customHeight="false" outlineLevel="0" collapsed="false"/>
    <row r="15490" customFormat="false" ht="15.75" hidden="false" customHeight="false" outlineLevel="0" collapsed="false"/>
    <row r="15491" customFormat="false" ht="15.75" hidden="false" customHeight="false" outlineLevel="0" collapsed="false"/>
    <row r="15492" customFormat="false" ht="15.75" hidden="false" customHeight="false" outlineLevel="0" collapsed="false"/>
    <row r="15493" customFormat="false" ht="15.75" hidden="false" customHeight="false" outlineLevel="0" collapsed="false"/>
    <row r="15494" customFormat="false" ht="15.75" hidden="false" customHeight="false" outlineLevel="0" collapsed="false"/>
    <row r="15495" customFormat="false" ht="15.75" hidden="false" customHeight="false" outlineLevel="0" collapsed="false"/>
    <row r="15496" customFormat="false" ht="15.75" hidden="false" customHeight="false" outlineLevel="0" collapsed="false"/>
    <row r="15497" customFormat="false" ht="15.75" hidden="false" customHeight="false" outlineLevel="0" collapsed="false"/>
    <row r="15498" customFormat="false" ht="15.75" hidden="false" customHeight="false" outlineLevel="0" collapsed="false"/>
    <row r="15499" customFormat="false" ht="15.75" hidden="false" customHeight="false" outlineLevel="0" collapsed="false"/>
    <row r="15500" customFormat="false" ht="15.75" hidden="false" customHeight="false" outlineLevel="0" collapsed="false"/>
    <row r="15501" customFormat="false" ht="15.75" hidden="false" customHeight="false" outlineLevel="0" collapsed="false"/>
    <row r="15502" customFormat="false" ht="15.75" hidden="false" customHeight="false" outlineLevel="0" collapsed="false"/>
    <row r="15503" customFormat="false" ht="15.75" hidden="false" customHeight="false" outlineLevel="0" collapsed="false"/>
    <row r="15504" customFormat="false" ht="15.75" hidden="false" customHeight="false" outlineLevel="0" collapsed="false"/>
    <row r="15505" customFormat="false" ht="15.75" hidden="false" customHeight="false" outlineLevel="0" collapsed="false"/>
    <row r="15506" customFormat="false" ht="15.75" hidden="false" customHeight="false" outlineLevel="0" collapsed="false"/>
    <row r="15507" customFormat="false" ht="15.75" hidden="false" customHeight="false" outlineLevel="0" collapsed="false"/>
    <row r="15508" customFormat="false" ht="15.75" hidden="false" customHeight="false" outlineLevel="0" collapsed="false"/>
    <row r="15509" customFormat="false" ht="15.75" hidden="false" customHeight="false" outlineLevel="0" collapsed="false"/>
    <row r="15510" customFormat="false" ht="15.75" hidden="false" customHeight="false" outlineLevel="0" collapsed="false"/>
    <row r="15511" customFormat="false" ht="15.75" hidden="false" customHeight="false" outlineLevel="0" collapsed="false"/>
    <row r="15512" customFormat="false" ht="15.75" hidden="false" customHeight="false" outlineLevel="0" collapsed="false"/>
    <row r="15513" customFormat="false" ht="15.75" hidden="false" customHeight="false" outlineLevel="0" collapsed="false"/>
    <row r="15514" customFormat="false" ht="15.75" hidden="false" customHeight="false" outlineLevel="0" collapsed="false"/>
    <row r="15515" customFormat="false" ht="15.75" hidden="false" customHeight="false" outlineLevel="0" collapsed="false"/>
    <row r="15516" customFormat="false" ht="15.75" hidden="false" customHeight="false" outlineLevel="0" collapsed="false"/>
    <row r="15517" customFormat="false" ht="15.75" hidden="false" customHeight="false" outlineLevel="0" collapsed="false"/>
    <row r="15518" customFormat="false" ht="15.75" hidden="false" customHeight="false" outlineLevel="0" collapsed="false"/>
    <row r="15519" customFormat="false" ht="15.75" hidden="false" customHeight="false" outlineLevel="0" collapsed="false"/>
    <row r="15520" customFormat="false" ht="15.75" hidden="false" customHeight="false" outlineLevel="0" collapsed="false"/>
    <row r="15521" customFormat="false" ht="15.75" hidden="false" customHeight="false" outlineLevel="0" collapsed="false"/>
    <row r="15522" customFormat="false" ht="15.75" hidden="false" customHeight="false" outlineLevel="0" collapsed="false"/>
    <row r="15523" customFormat="false" ht="15.75" hidden="false" customHeight="false" outlineLevel="0" collapsed="false"/>
    <row r="15524" customFormat="false" ht="15.75" hidden="false" customHeight="false" outlineLevel="0" collapsed="false"/>
    <row r="15525" customFormat="false" ht="15.75" hidden="false" customHeight="false" outlineLevel="0" collapsed="false"/>
    <row r="15526" customFormat="false" ht="15.75" hidden="false" customHeight="false" outlineLevel="0" collapsed="false"/>
    <row r="15527" customFormat="false" ht="15.75" hidden="false" customHeight="false" outlineLevel="0" collapsed="false"/>
    <row r="15528" customFormat="false" ht="15.75" hidden="false" customHeight="false" outlineLevel="0" collapsed="false"/>
    <row r="15529" customFormat="false" ht="15.75" hidden="false" customHeight="false" outlineLevel="0" collapsed="false"/>
    <row r="15530" customFormat="false" ht="15.75" hidden="false" customHeight="false" outlineLevel="0" collapsed="false"/>
    <row r="15531" customFormat="false" ht="15.75" hidden="false" customHeight="false" outlineLevel="0" collapsed="false"/>
    <row r="15532" customFormat="false" ht="15.75" hidden="false" customHeight="false" outlineLevel="0" collapsed="false"/>
    <row r="15533" customFormat="false" ht="15.75" hidden="false" customHeight="false" outlineLevel="0" collapsed="false"/>
    <row r="15534" customFormat="false" ht="15.75" hidden="false" customHeight="false" outlineLevel="0" collapsed="false"/>
    <row r="15535" customFormat="false" ht="15.75" hidden="false" customHeight="false" outlineLevel="0" collapsed="false"/>
    <row r="15536" customFormat="false" ht="15.75" hidden="false" customHeight="false" outlineLevel="0" collapsed="false"/>
    <row r="15537" customFormat="false" ht="15.75" hidden="false" customHeight="false" outlineLevel="0" collapsed="false"/>
    <row r="15538" customFormat="false" ht="15.75" hidden="false" customHeight="false" outlineLevel="0" collapsed="false"/>
    <row r="15539" customFormat="false" ht="15.75" hidden="false" customHeight="false" outlineLevel="0" collapsed="false"/>
    <row r="15540" customFormat="false" ht="15.75" hidden="false" customHeight="false" outlineLevel="0" collapsed="false"/>
    <row r="15541" customFormat="false" ht="15.75" hidden="false" customHeight="false" outlineLevel="0" collapsed="false"/>
    <row r="15542" customFormat="false" ht="15.75" hidden="false" customHeight="false" outlineLevel="0" collapsed="false"/>
    <row r="15543" customFormat="false" ht="15.75" hidden="false" customHeight="false" outlineLevel="0" collapsed="false"/>
    <row r="15544" customFormat="false" ht="15.75" hidden="false" customHeight="false" outlineLevel="0" collapsed="false"/>
    <row r="15545" customFormat="false" ht="15.75" hidden="false" customHeight="false" outlineLevel="0" collapsed="false"/>
    <row r="15546" customFormat="false" ht="15.75" hidden="false" customHeight="false" outlineLevel="0" collapsed="false"/>
    <row r="15547" customFormat="false" ht="15.75" hidden="false" customHeight="false" outlineLevel="0" collapsed="false"/>
    <row r="15548" customFormat="false" ht="15.75" hidden="false" customHeight="false" outlineLevel="0" collapsed="false"/>
    <row r="15549" customFormat="false" ht="15.75" hidden="false" customHeight="false" outlineLevel="0" collapsed="false"/>
    <row r="15550" customFormat="false" ht="15.75" hidden="false" customHeight="false" outlineLevel="0" collapsed="false"/>
    <row r="15551" customFormat="false" ht="15.75" hidden="false" customHeight="false" outlineLevel="0" collapsed="false"/>
    <row r="15552" customFormat="false" ht="15.75" hidden="false" customHeight="false" outlineLevel="0" collapsed="false"/>
    <row r="15553" customFormat="false" ht="15.75" hidden="false" customHeight="false" outlineLevel="0" collapsed="false"/>
    <row r="15554" customFormat="false" ht="15.75" hidden="false" customHeight="false" outlineLevel="0" collapsed="false"/>
    <row r="15555" customFormat="false" ht="15.75" hidden="false" customHeight="false" outlineLevel="0" collapsed="false"/>
    <row r="15556" customFormat="false" ht="15.75" hidden="false" customHeight="false" outlineLevel="0" collapsed="false"/>
    <row r="15557" customFormat="false" ht="15.75" hidden="false" customHeight="false" outlineLevel="0" collapsed="false"/>
    <row r="15558" customFormat="false" ht="15.75" hidden="false" customHeight="false" outlineLevel="0" collapsed="false"/>
    <row r="15559" customFormat="false" ht="15.75" hidden="false" customHeight="false" outlineLevel="0" collapsed="false"/>
    <row r="15560" customFormat="false" ht="15.75" hidden="false" customHeight="false" outlineLevel="0" collapsed="false"/>
    <row r="15561" customFormat="false" ht="15.75" hidden="false" customHeight="false" outlineLevel="0" collapsed="false"/>
    <row r="15562" customFormat="false" ht="15.75" hidden="false" customHeight="false" outlineLevel="0" collapsed="false"/>
    <row r="15563" customFormat="false" ht="15.75" hidden="false" customHeight="false" outlineLevel="0" collapsed="false"/>
    <row r="15564" customFormat="false" ht="15.75" hidden="false" customHeight="false" outlineLevel="0" collapsed="false"/>
    <row r="15565" customFormat="false" ht="15.75" hidden="false" customHeight="false" outlineLevel="0" collapsed="false"/>
    <row r="15566" customFormat="false" ht="15.75" hidden="false" customHeight="false" outlineLevel="0" collapsed="false"/>
    <row r="15567" customFormat="false" ht="15.75" hidden="false" customHeight="false" outlineLevel="0" collapsed="false"/>
    <row r="15568" customFormat="false" ht="15.75" hidden="false" customHeight="false" outlineLevel="0" collapsed="false"/>
    <row r="15569" customFormat="false" ht="15.75" hidden="false" customHeight="false" outlineLevel="0" collapsed="false"/>
    <row r="15570" customFormat="false" ht="15.75" hidden="false" customHeight="false" outlineLevel="0" collapsed="false"/>
    <row r="15571" customFormat="false" ht="15.75" hidden="false" customHeight="false" outlineLevel="0" collapsed="false"/>
    <row r="15572" customFormat="false" ht="15.75" hidden="false" customHeight="false" outlineLevel="0" collapsed="false"/>
    <row r="15573" customFormat="false" ht="15.75" hidden="false" customHeight="false" outlineLevel="0" collapsed="false"/>
    <row r="15574" customFormat="false" ht="15.75" hidden="false" customHeight="false" outlineLevel="0" collapsed="false"/>
    <row r="15575" customFormat="false" ht="15.75" hidden="false" customHeight="false" outlineLevel="0" collapsed="false"/>
    <row r="15576" customFormat="false" ht="15.75" hidden="false" customHeight="false" outlineLevel="0" collapsed="false"/>
    <row r="15577" customFormat="false" ht="15.75" hidden="false" customHeight="false" outlineLevel="0" collapsed="false"/>
    <row r="15578" customFormat="false" ht="15.75" hidden="false" customHeight="false" outlineLevel="0" collapsed="false"/>
    <row r="15579" customFormat="false" ht="15.75" hidden="false" customHeight="false" outlineLevel="0" collapsed="false"/>
    <row r="15580" customFormat="false" ht="15.75" hidden="false" customHeight="false" outlineLevel="0" collapsed="false"/>
    <row r="15581" customFormat="false" ht="15.75" hidden="false" customHeight="false" outlineLevel="0" collapsed="false"/>
    <row r="15582" customFormat="false" ht="15.75" hidden="false" customHeight="false" outlineLevel="0" collapsed="false"/>
    <row r="15583" customFormat="false" ht="15.75" hidden="false" customHeight="false" outlineLevel="0" collapsed="false"/>
    <row r="15584" customFormat="false" ht="15.75" hidden="false" customHeight="false" outlineLevel="0" collapsed="false"/>
    <row r="15585" customFormat="false" ht="15.75" hidden="false" customHeight="false" outlineLevel="0" collapsed="false"/>
    <row r="15586" customFormat="false" ht="15.75" hidden="false" customHeight="false" outlineLevel="0" collapsed="false"/>
    <row r="15587" customFormat="false" ht="15.75" hidden="false" customHeight="false" outlineLevel="0" collapsed="false"/>
    <row r="15588" customFormat="false" ht="15.75" hidden="false" customHeight="false" outlineLevel="0" collapsed="false"/>
    <row r="15589" customFormat="false" ht="15.75" hidden="false" customHeight="false" outlineLevel="0" collapsed="false"/>
    <row r="15590" customFormat="false" ht="15.75" hidden="false" customHeight="false" outlineLevel="0" collapsed="false"/>
    <row r="15591" customFormat="false" ht="15.75" hidden="false" customHeight="false" outlineLevel="0" collapsed="false"/>
    <row r="15592" customFormat="false" ht="15.75" hidden="false" customHeight="false" outlineLevel="0" collapsed="false"/>
    <row r="15593" customFormat="false" ht="15.75" hidden="false" customHeight="false" outlineLevel="0" collapsed="false"/>
    <row r="15594" customFormat="false" ht="15.75" hidden="false" customHeight="false" outlineLevel="0" collapsed="false"/>
    <row r="15595" customFormat="false" ht="15.75" hidden="false" customHeight="false" outlineLevel="0" collapsed="false"/>
    <row r="15596" customFormat="false" ht="15.75" hidden="false" customHeight="false" outlineLevel="0" collapsed="false"/>
    <row r="15597" customFormat="false" ht="15.75" hidden="false" customHeight="false" outlineLevel="0" collapsed="false"/>
    <row r="15598" customFormat="false" ht="15.75" hidden="false" customHeight="false" outlineLevel="0" collapsed="false"/>
    <row r="15599" customFormat="false" ht="15.75" hidden="false" customHeight="false" outlineLevel="0" collapsed="false"/>
    <row r="15600" customFormat="false" ht="15.75" hidden="false" customHeight="false" outlineLevel="0" collapsed="false"/>
    <row r="15601" customFormat="false" ht="15.75" hidden="false" customHeight="false" outlineLevel="0" collapsed="false"/>
    <row r="15602" customFormat="false" ht="15.75" hidden="false" customHeight="false" outlineLevel="0" collapsed="false"/>
    <row r="15603" customFormat="false" ht="15.75" hidden="false" customHeight="false" outlineLevel="0" collapsed="false"/>
    <row r="15604" customFormat="false" ht="15.75" hidden="false" customHeight="false" outlineLevel="0" collapsed="false"/>
    <row r="15605" customFormat="false" ht="15.75" hidden="false" customHeight="false" outlineLevel="0" collapsed="false"/>
    <row r="15606" customFormat="false" ht="15.75" hidden="false" customHeight="false" outlineLevel="0" collapsed="false"/>
    <row r="15607" customFormat="false" ht="15.75" hidden="false" customHeight="false" outlineLevel="0" collapsed="false"/>
    <row r="15608" customFormat="false" ht="15.75" hidden="false" customHeight="false" outlineLevel="0" collapsed="false"/>
    <row r="15609" customFormat="false" ht="15.75" hidden="false" customHeight="false" outlineLevel="0" collapsed="false"/>
    <row r="15610" customFormat="false" ht="15.75" hidden="false" customHeight="false" outlineLevel="0" collapsed="false"/>
    <row r="15611" customFormat="false" ht="15.75" hidden="false" customHeight="false" outlineLevel="0" collapsed="false"/>
    <row r="15612" customFormat="false" ht="15.75" hidden="false" customHeight="false" outlineLevel="0" collapsed="false"/>
    <row r="15613" customFormat="false" ht="15.75" hidden="false" customHeight="false" outlineLevel="0" collapsed="false"/>
    <row r="15614" customFormat="false" ht="15.75" hidden="false" customHeight="false" outlineLevel="0" collapsed="false"/>
    <row r="15615" customFormat="false" ht="15.75" hidden="false" customHeight="false" outlineLevel="0" collapsed="false"/>
    <row r="15616" customFormat="false" ht="15.75" hidden="false" customHeight="false" outlineLevel="0" collapsed="false"/>
    <row r="15617" customFormat="false" ht="15.75" hidden="false" customHeight="false" outlineLevel="0" collapsed="false"/>
    <row r="15618" customFormat="false" ht="15.75" hidden="false" customHeight="false" outlineLevel="0" collapsed="false"/>
    <row r="15619" customFormat="false" ht="15.75" hidden="false" customHeight="false" outlineLevel="0" collapsed="false"/>
    <row r="15620" customFormat="false" ht="15.75" hidden="false" customHeight="false" outlineLevel="0" collapsed="false"/>
    <row r="15621" customFormat="false" ht="15.75" hidden="false" customHeight="false" outlineLevel="0" collapsed="false"/>
    <row r="15622" customFormat="false" ht="15.75" hidden="false" customHeight="false" outlineLevel="0" collapsed="false"/>
    <row r="15623" customFormat="false" ht="15.75" hidden="false" customHeight="false" outlineLevel="0" collapsed="false"/>
    <row r="15624" customFormat="false" ht="15.75" hidden="false" customHeight="false" outlineLevel="0" collapsed="false"/>
    <row r="15625" customFormat="false" ht="15.75" hidden="false" customHeight="false" outlineLevel="0" collapsed="false"/>
    <row r="15626" customFormat="false" ht="15.75" hidden="false" customHeight="false" outlineLevel="0" collapsed="false"/>
    <row r="15627" customFormat="false" ht="15.75" hidden="false" customHeight="false" outlineLevel="0" collapsed="false"/>
    <row r="15628" customFormat="false" ht="15.75" hidden="false" customHeight="false" outlineLevel="0" collapsed="false"/>
    <row r="15629" customFormat="false" ht="15.75" hidden="false" customHeight="false" outlineLevel="0" collapsed="false"/>
    <row r="15630" customFormat="false" ht="15.75" hidden="false" customHeight="false" outlineLevel="0" collapsed="false"/>
    <row r="15631" customFormat="false" ht="15.75" hidden="false" customHeight="false" outlineLevel="0" collapsed="false"/>
    <row r="15632" customFormat="false" ht="15.75" hidden="false" customHeight="false" outlineLevel="0" collapsed="false"/>
    <row r="15633" customFormat="false" ht="15.75" hidden="false" customHeight="false" outlineLevel="0" collapsed="false"/>
    <row r="15634" customFormat="false" ht="15.75" hidden="false" customHeight="false" outlineLevel="0" collapsed="false"/>
    <row r="15635" customFormat="false" ht="15.75" hidden="false" customHeight="false" outlineLevel="0" collapsed="false"/>
    <row r="15636" customFormat="false" ht="15.75" hidden="false" customHeight="false" outlineLevel="0" collapsed="false"/>
    <row r="15637" customFormat="false" ht="15.75" hidden="false" customHeight="false" outlineLevel="0" collapsed="false"/>
    <row r="15638" customFormat="false" ht="15.75" hidden="false" customHeight="false" outlineLevel="0" collapsed="false"/>
    <row r="15639" customFormat="false" ht="15.75" hidden="false" customHeight="false" outlineLevel="0" collapsed="false"/>
    <row r="15640" customFormat="false" ht="15.75" hidden="false" customHeight="false" outlineLevel="0" collapsed="false"/>
    <row r="15641" customFormat="false" ht="15.75" hidden="false" customHeight="false" outlineLevel="0" collapsed="false"/>
    <row r="15642" customFormat="false" ht="15.75" hidden="false" customHeight="false" outlineLevel="0" collapsed="false"/>
    <row r="15643" customFormat="false" ht="15.75" hidden="false" customHeight="false" outlineLevel="0" collapsed="false"/>
    <row r="15644" customFormat="false" ht="15.75" hidden="false" customHeight="false" outlineLevel="0" collapsed="false"/>
    <row r="15645" customFormat="false" ht="15.75" hidden="false" customHeight="false" outlineLevel="0" collapsed="false"/>
    <row r="15646" customFormat="false" ht="15.75" hidden="false" customHeight="false" outlineLevel="0" collapsed="false"/>
    <row r="15647" customFormat="false" ht="15.75" hidden="false" customHeight="false" outlineLevel="0" collapsed="false"/>
    <row r="15648" customFormat="false" ht="15.75" hidden="false" customHeight="false" outlineLevel="0" collapsed="false"/>
    <row r="15649" customFormat="false" ht="15.75" hidden="false" customHeight="false" outlineLevel="0" collapsed="false"/>
    <row r="15650" customFormat="false" ht="15.75" hidden="false" customHeight="false" outlineLevel="0" collapsed="false"/>
    <row r="15651" customFormat="false" ht="15.75" hidden="false" customHeight="false" outlineLevel="0" collapsed="false"/>
    <row r="15652" customFormat="false" ht="15.75" hidden="false" customHeight="false" outlineLevel="0" collapsed="false"/>
    <row r="15653" customFormat="false" ht="15.75" hidden="false" customHeight="false" outlineLevel="0" collapsed="false"/>
    <row r="15654" customFormat="false" ht="15.75" hidden="false" customHeight="false" outlineLevel="0" collapsed="false"/>
    <row r="15655" customFormat="false" ht="15.75" hidden="false" customHeight="false" outlineLevel="0" collapsed="false"/>
    <row r="15656" customFormat="false" ht="15.75" hidden="false" customHeight="false" outlineLevel="0" collapsed="false"/>
    <row r="15657" customFormat="false" ht="15.75" hidden="false" customHeight="false" outlineLevel="0" collapsed="false"/>
    <row r="15658" customFormat="false" ht="15.75" hidden="false" customHeight="false" outlineLevel="0" collapsed="false"/>
    <row r="15659" customFormat="false" ht="15.75" hidden="false" customHeight="false" outlineLevel="0" collapsed="false"/>
    <row r="15660" customFormat="false" ht="15.75" hidden="false" customHeight="false" outlineLevel="0" collapsed="false"/>
    <row r="15661" customFormat="false" ht="15.75" hidden="false" customHeight="false" outlineLevel="0" collapsed="false"/>
    <row r="15662" customFormat="false" ht="15.75" hidden="false" customHeight="false" outlineLevel="0" collapsed="false"/>
    <row r="15663" customFormat="false" ht="15.75" hidden="false" customHeight="false" outlineLevel="0" collapsed="false"/>
    <row r="15664" customFormat="false" ht="15.75" hidden="false" customHeight="false" outlineLevel="0" collapsed="false"/>
    <row r="15665" customFormat="false" ht="15.75" hidden="false" customHeight="false" outlineLevel="0" collapsed="false"/>
    <row r="15666" customFormat="false" ht="15.75" hidden="false" customHeight="false" outlineLevel="0" collapsed="false"/>
    <row r="15667" customFormat="false" ht="15.75" hidden="false" customHeight="false" outlineLevel="0" collapsed="false"/>
    <row r="15668" customFormat="false" ht="15.75" hidden="false" customHeight="false" outlineLevel="0" collapsed="false"/>
    <row r="15669" customFormat="false" ht="15.75" hidden="false" customHeight="false" outlineLevel="0" collapsed="false"/>
    <row r="15670" customFormat="false" ht="15.75" hidden="false" customHeight="false" outlineLevel="0" collapsed="false"/>
    <row r="15671" customFormat="false" ht="15.75" hidden="false" customHeight="false" outlineLevel="0" collapsed="false"/>
    <row r="15672" customFormat="false" ht="15.75" hidden="false" customHeight="false" outlineLevel="0" collapsed="false"/>
    <row r="15673" customFormat="false" ht="15.75" hidden="false" customHeight="false" outlineLevel="0" collapsed="false"/>
    <row r="15674" customFormat="false" ht="15.75" hidden="false" customHeight="false" outlineLevel="0" collapsed="false"/>
    <row r="15675" customFormat="false" ht="15.75" hidden="false" customHeight="false" outlineLevel="0" collapsed="false"/>
    <row r="15676" customFormat="false" ht="15.75" hidden="false" customHeight="false" outlineLevel="0" collapsed="false"/>
    <row r="15677" customFormat="false" ht="15.75" hidden="false" customHeight="false" outlineLevel="0" collapsed="false"/>
    <row r="15678" customFormat="false" ht="15.75" hidden="false" customHeight="false" outlineLevel="0" collapsed="false"/>
    <row r="15679" customFormat="false" ht="15.75" hidden="false" customHeight="false" outlineLevel="0" collapsed="false"/>
    <row r="15680" customFormat="false" ht="15.75" hidden="false" customHeight="false" outlineLevel="0" collapsed="false"/>
    <row r="15681" customFormat="false" ht="15.75" hidden="false" customHeight="false" outlineLevel="0" collapsed="false"/>
    <row r="15682" customFormat="false" ht="15.75" hidden="false" customHeight="false" outlineLevel="0" collapsed="false"/>
    <row r="15683" customFormat="false" ht="15.75" hidden="false" customHeight="false" outlineLevel="0" collapsed="false"/>
    <row r="15684" customFormat="false" ht="15.75" hidden="false" customHeight="false" outlineLevel="0" collapsed="false"/>
    <row r="15685" customFormat="false" ht="15.75" hidden="false" customHeight="false" outlineLevel="0" collapsed="false"/>
    <row r="15686" customFormat="false" ht="15.75" hidden="false" customHeight="false" outlineLevel="0" collapsed="false"/>
    <row r="15687" customFormat="false" ht="15.75" hidden="false" customHeight="false" outlineLevel="0" collapsed="false"/>
    <row r="15688" customFormat="false" ht="15.75" hidden="false" customHeight="false" outlineLevel="0" collapsed="false"/>
    <row r="15689" customFormat="false" ht="15.75" hidden="false" customHeight="false" outlineLevel="0" collapsed="false"/>
    <row r="15690" customFormat="false" ht="15.75" hidden="false" customHeight="false" outlineLevel="0" collapsed="false"/>
    <row r="15691" customFormat="false" ht="15.75" hidden="false" customHeight="false" outlineLevel="0" collapsed="false"/>
    <row r="15692" customFormat="false" ht="15.75" hidden="false" customHeight="false" outlineLevel="0" collapsed="false"/>
    <row r="15693" customFormat="false" ht="15.75" hidden="false" customHeight="false" outlineLevel="0" collapsed="false"/>
    <row r="15694" customFormat="false" ht="15.75" hidden="false" customHeight="false" outlineLevel="0" collapsed="false"/>
    <row r="15695" customFormat="false" ht="15.75" hidden="false" customHeight="false" outlineLevel="0" collapsed="false"/>
    <row r="15696" customFormat="false" ht="15.75" hidden="false" customHeight="false" outlineLevel="0" collapsed="false"/>
    <row r="15697" customFormat="false" ht="15.75" hidden="false" customHeight="false" outlineLevel="0" collapsed="false"/>
    <row r="15698" customFormat="false" ht="15.75" hidden="false" customHeight="false" outlineLevel="0" collapsed="false"/>
    <row r="15699" customFormat="false" ht="15.75" hidden="false" customHeight="false" outlineLevel="0" collapsed="false"/>
    <row r="15700" customFormat="false" ht="15.75" hidden="false" customHeight="false" outlineLevel="0" collapsed="false"/>
    <row r="15701" customFormat="false" ht="15.75" hidden="false" customHeight="false" outlineLevel="0" collapsed="false"/>
    <row r="15702" customFormat="false" ht="15.75" hidden="false" customHeight="false" outlineLevel="0" collapsed="false"/>
    <row r="15703" customFormat="false" ht="15.75" hidden="false" customHeight="false" outlineLevel="0" collapsed="false"/>
    <row r="15704" customFormat="false" ht="15.75" hidden="false" customHeight="false" outlineLevel="0" collapsed="false"/>
    <row r="15705" customFormat="false" ht="15.75" hidden="false" customHeight="false" outlineLevel="0" collapsed="false"/>
    <row r="15706" customFormat="false" ht="15.75" hidden="false" customHeight="false" outlineLevel="0" collapsed="false"/>
    <row r="15707" customFormat="false" ht="15.75" hidden="false" customHeight="false" outlineLevel="0" collapsed="false"/>
    <row r="15708" customFormat="false" ht="15.75" hidden="false" customHeight="false" outlineLevel="0" collapsed="false"/>
    <row r="15709" customFormat="false" ht="15.75" hidden="false" customHeight="false" outlineLevel="0" collapsed="false"/>
    <row r="15710" customFormat="false" ht="15.75" hidden="false" customHeight="false" outlineLevel="0" collapsed="false"/>
    <row r="15711" customFormat="false" ht="15.75" hidden="false" customHeight="false" outlineLevel="0" collapsed="false"/>
    <row r="15712" customFormat="false" ht="15.75" hidden="false" customHeight="false" outlineLevel="0" collapsed="false"/>
    <row r="15713" customFormat="false" ht="15.75" hidden="false" customHeight="false" outlineLevel="0" collapsed="false"/>
    <row r="15714" customFormat="false" ht="15.75" hidden="false" customHeight="false" outlineLevel="0" collapsed="false"/>
    <row r="15715" customFormat="false" ht="15.75" hidden="false" customHeight="false" outlineLevel="0" collapsed="false"/>
    <row r="15716" customFormat="false" ht="15.75" hidden="false" customHeight="false" outlineLevel="0" collapsed="false"/>
    <row r="15717" customFormat="false" ht="15.75" hidden="false" customHeight="false" outlineLevel="0" collapsed="false"/>
    <row r="15718" customFormat="false" ht="15.75" hidden="false" customHeight="false" outlineLevel="0" collapsed="false"/>
    <row r="15719" customFormat="false" ht="15.75" hidden="false" customHeight="false" outlineLevel="0" collapsed="false"/>
    <row r="15720" customFormat="false" ht="15.75" hidden="false" customHeight="false" outlineLevel="0" collapsed="false"/>
    <row r="15721" customFormat="false" ht="15.75" hidden="false" customHeight="false" outlineLevel="0" collapsed="false"/>
    <row r="15722" customFormat="false" ht="15.75" hidden="false" customHeight="false" outlineLevel="0" collapsed="false"/>
    <row r="15723" customFormat="false" ht="15.75" hidden="false" customHeight="false" outlineLevel="0" collapsed="false"/>
    <row r="15724" customFormat="false" ht="15.75" hidden="false" customHeight="false" outlineLevel="0" collapsed="false"/>
    <row r="15725" customFormat="false" ht="15.75" hidden="false" customHeight="false" outlineLevel="0" collapsed="false"/>
    <row r="15726" customFormat="false" ht="15.75" hidden="false" customHeight="false" outlineLevel="0" collapsed="false"/>
    <row r="15727" customFormat="false" ht="15.75" hidden="false" customHeight="false" outlineLevel="0" collapsed="false"/>
    <row r="15728" customFormat="false" ht="15.75" hidden="false" customHeight="false" outlineLevel="0" collapsed="false"/>
    <row r="15729" customFormat="false" ht="15.75" hidden="false" customHeight="false" outlineLevel="0" collapsed="false"/>
    <row r="15730" customFormat="false" ht="15.75" hidden="false" customHeight="false" outlineLevel="0" collapsed="false"/>
    <row r="15731" customFormat="false" ht="15.75" hidden="false" customHeight="false" outlineLevel="0" collapsed="false"/>
    <row r="15732" customFormat="false" ht="15.75" hidden="false" customHeight="false" outlineLevel="0" collapsed="false"/>
    <row r="15733" customFormat="false" ht="15.75" hidden="false" customHeight="false" outlineLevel="0" collapsed="false"/>
    <row r="15734" customFormat="false" ht="15.75" hidden="false" customHeight="false" outlineLevel="0" collapsed="false"/>
    <row r="15735" customFormat="false" ht="15.75" hidden="false" customHeight="false" outlineLevel="0" collapsed="false"/>
    <row r="15736" customFormat="false" ht="15.75" hidden="false" customHeight="false" outlineLevel="0" collapsed="false"/>
    <row r="15737" customFormat="false" ht="15.75" hidden="false" customHeight="false" outlineLevel="0" collapsed="false"/>
    <row r="15738" customFormat="false" ht="15.75" hidden="false" customHeight="false" outlineLevel="0" collapsed="false"/>
    <row r="15739" customFormat="false" ht="15.75" hidden="false" customHeight="false" outlineLevel="0" collapsed="false"/>
    <row r="15740" customFormat="false" ht="15.75" hidden="false" customHeight="false" outlineLevel="0" collapsed="false"/>
    <row r="15741" customFormat="false" ht="15.75" hidden="false" customHeight="false" outlineLevel="0" collapsed="false"/>
    <row r="15742" customFormat="false" ht="15.75" hidden="false" customHeight="false" outlineLevel="0" collapsed="false"/>
    <row r="15743" customFormat="false" ht="15.75" hidden="false" customHeight="false" outlineLevel="0" collapsed="false"/>
    <row r="15744" customFormat="false" ht="15.75" hidden="false" customHeight="false" outlineLevel="0" collapsed="false"/>
    <row r="15745" customFormat="false" ht="15.75" hidden="false" customHeight="false" outlineLevel="0" collapsed="false"/>
    <row r="15746" customFormat="false" ht="15.75" hidden="false" customHeight="false" outlineLevel="0" collapsed="false"/>
    <row r="15747" customFormat="false" ht="15.75" hidden="false" customHeight="false" outlineLevel="0" collapsed="false"/>
    <row r="15748" customFormat="false" ht="15.75" hidden="false" customHeight="false" outlineLevel="0" collapsed="false"/>
    <row r="15749" customFormat="false" ht="15.75" hidden="false" customHeight="false" outlineLevel="0" collapsed="false"/>
    <row r="15750" customFormat="false" ht="15.75" hidden="false" customHeight="false" outlineLevel="0" collapsed="false"/>
    <row r="15751" customFormat="false" ht="15.75" hidden="false" customHeight="false" outlineLevel="0" collapsed="false"/>
    <row r="15752" customFormat="false" ht="15.75" hidden="false" customHeight="false" outlineLevel="0" collapsed="false"/>
    <row r="15753" customFormat="false" ht="15.75" hidden="false" customHeight="false" outlineLevel="0" collapsed="false"/>
    <row r="15754" customFormat="false" ht="15.75" hidden="false" customHeight="false" outlineLevel="0" collapsed="false"/>
    <row r="15755" customFormat="false" ht="15.75" hidden="false" customHeight="false" outlineLevel="0" collapsed="false"/>
    <row r="15756" customFormat="false" ht="15.75" hidden="false" customHeight="false" outlineLevel="0" collapsed="false"/>
    <row r="15757" customFormat="false" ht="15.75" hidden="false" customHeight="false" outlineLevel="0" collapsed="false"/>
    <row r="15758" customFormat="false" ht="15.75" hidden="false" customHeight="false" outlineLevel="0" collapsed="false"/>
    <row r="15759" customFormat="false" ht="15.75" hidden="false" customHeight="false" outlineLevel="0" collapsed="false"/>
    <row r="15760" customFormat="false" ht="15.75" hidden="false" customHeight="false" outlineLevel="0" collapsed="false"/>
    <row r="15761" customFormat="false" ht="15.75" hidden="false" customHeight="false" outlineLevel="0" collapsed="false"/>
    <row r="15762" customFormat="false" ht="15.75" hidden="false" customHeight="false" outlineLevel="0" collapsed="false"/>
    <row r="15763" customFormat="false" ht="15.75" hidden="false" customHeight="false" outlineLevel="0" collapsed="false"/>
    <row r="15764" customFormat="false" ht="15.75" hidden="false" customHeight="false" outlineLevel="0" collapsed="false"/>
    <row r="15765" customFormat="false" ht="15.75" hidden="false" customHeight="false" outlineLevel="0" collapsed="false"/>
    <row r="15766" customFormat="false" ht="15.75" hidden="false" customHeight="false" outlineLevel="0" collapsed="false"/>
    <row r="15767" customFormat="false" ht="15.75" hidden="false" customHeight="false" outlineLevel="0" collapsed="false"/>
    <row r="15768" customFormat="false" ht="15.75" hidden="false" customHeight="false" outlineLevel="0" collapsed="false"/>
    <row r="15769" customFormat="false" ht="15.75" hidden="false" customHeight="false" outlineLevel="0" collapsed="false"/>
    <row r="15770" customFormat="false" ht="15.75" hidden="false" customHeight="false" outlineLevel="0" collapsed="false"/>
    <row r="15771" customFormat="false" ht="15.75" hidden="false" customHeight="false" outlineLevel="0" collapsed="false"/>
    <row r="15772" customFormat="false" ht="15.75" hidden="false" customHeight="false" outlineLevel="0" collapsed="false"/>
    <row r="15773" customFormat="false" ht="15.75" hidden="false" customHeight="false" outlineLevel="0" collapsed="false"/>
    <row r="15774" customFormat="false" ht="15.75" hidden="false" customHeight="false" outlineLevel="0" collapsed="false"/>
    <row r="15775" customFormat="false" ht="15.75" hidden="false" customHeight="false" outlineLevel="0" collapsed="false"/>
    <row r="15776" customFormat="false" ht="15.75" hidden="false" customHeight="false" outlineLevel="0" collapsed="false"/>
    <row r="15777" customFormat="false" ht="15.75" hidden="false" customHeight="false" outlineLevel="0" collapsed="false"/>
    <row r="15778" customFormat="false" ht="15.75" hidden="false" customHeight="false" outlineLevel="0" collapsed="false"/>
    <row r="15779" customFormat="false" ht="15.75" hidden="false" customHeight="false" outlineLevel="0" collapsed="false"/>
    <row r="15780" customFormat="false" ht="15.75" hidden="false" customHeight="false" outlineLevel="0" collapsed="false"/>
    <row r="15781" customFormat="false" ht="15.75" hidden="false" customHeight="false" outlineLevel="0" collapsed="false"/>
    <row r="15782" customFormat="false" ht="15.75" hidden="false" customHeight="false" outlineLevel="0" collapsed="false"/>
    <row r="15783" customFormat="false" ht="15.75" hidden="false" customHeight="false" outlineLevel="0" collapsed="false"/>
    <row r="15784" customFormat="false" ht="15.75" hidden="false" customHeight="false" outlineLevel="0" collapsed="false"/>
    <row r="15785" customFormat="false" ht="15.75" hidden="false" customHeight="false" outlineLevel="0" collapsed="false"/>
    <row r="15786" customFormat="false" ht="15.75" hidden="false" customHeight="false" outlineLevel="0" collapsed="false"/>
    <row r="15787" customFormat="false" ht="15.75" hidden="false" customHeight="false" outlineLevel="0" collapsed="false"/>
    <row r="15788" customFormat="false" ht="15.75" hidden="false" customHeight="false" outlineLevel="0" collapsed="false"/>
    <row r="15789" customFormat="false" ht="15.75" hidden="false" customHeight="false" outlineLevel="0" collapsed="false"/>
    <row r="15790" customFormat="false" ht="15.75" hidden="false" customHeight="false" outlineLevel="0" collapsed="false"/>
    <row r="15791" customFormat="false" ht="15.75" hidden="false" customHeight="false" outlineLevel="0" collapsed="false"/>
    <row r="15792" customFormat="false" ht="15.75" hidden="false" customHeight="false" outlineLevel="0" collapsed="false"/>
    <row r="15793" customFormat="false" ht="15.75" hidden="false" customHeight="false" outlineLevel="0" collapsed="false"/>
    <row r="15794" customFormat="false" ht="15.75" hidden="false" customHeight="false" outlineLevel="0" collapsed="false"/>
    <row r="15795" customFormat="false" ht="15.75" hidden="false" customHeight="false" outlineLevel="0" collapsed="false"/>
    <row r="15796" customFormat="false" ht="15.75" hidden="false" customHeight="false" outlineLevel="0" collapsed="false"/>
    <row r="15797" customFormat="false" ht="15.75" hidden="false" customHeight="false" outlineLevel="0" collapsed="false"/>
    <row r="15798" customFormat="false" ht="15.75" hidden="false" customHeight="false" outlineLevel="0" collapsed="false"/>
    <row r="15799" customFormat="false" ht="15.75" hidden="false" customHeight="false" outlineLevel="0" collapsed="false"/>
    <row r="15800" customFormat="false" ht="15.75" hidden="false" customHeight="false" outlineLevel="0" collapsed="false"/>
    <row r="15801" customFormat="false" ht="15.75" hidden="false" customHeight="false" outlineLevel="0" collapsed="false"/>
    <row r="15802" customFormat="false" ht="15.75" hidden="false" customHeight="false" outlineLevel="0" collapsed="false"/>
    <row r="15803" customFormat="false" ht="15.75" hidden="false" customHeight="false" outlineLevel="0" collapsed="false"/>
    <row r="15804" customFormat="false" ht="15.75" hidden="false" customHeight="false" outlineLevel="0" collapsed="false"/>
    <row r="15805" customFormat="false" ht="15.75" hidden="false" customHeight="false" outlineLevel="0" collapsed="false"/>
    <row r="15806" customFormat="false" ht="15.75" hidden="false" customHeight="false" outlineLevel="0" collapsed="false"/>
    <row r="15807" customFormat="false" ht="15.75" hidden="false" customHeight="false" outlineLevel="0" collapsed="false"/>
    <row r="15808" customFormat="false" ht="15.75" hidden="false" customHeight="false" outlineLevel="0" collapsed="false"/>
    <row r="15809" customFormat="false" ht="15.75" hidden="false" customHeight="false" outlineLevel="0" collapsed="false"/>
    <row r="15810" customFormat="false" ht="15.75" hidden="false" customHeight="false" outlineLevel="0" collapsed="false"/>
    <row r="15811" customFormat="false" ht="15.75" hidden="false" customHeight="false" outlineLevel="0" collapsed="false"/>
    <row r="15812" customFormat="false" ht="15.75" hidden="false" customHeight="false" outlineLevel="0" collapsed="false"/>
    <row r="15813" customFormat="false" ht="15.75" hidden="false" customHeight="false" outlineLevel="0" collapsed="false"/>
    <row r="15814" customFormat="false" ht="15.75" hidden="false" customHeight="false" outlineLevel="0" collapsed="false"/>
    <row r="15815" customFormat="false" ht="15.75" hidden="false" customHeight="false" outlineLevel="0" collapsed="false"/>
    <row r="15816" customFormat="false" ht="15.75" hidden="false" customHeight="false" outlineLevel="0" collapsed="false"/>
    <row r="15817" customFormat="false" ht="15.75" hidden="false" customHeight="false" outlineLevel="0" collapsed="false"/>
    <row r="15818" customFormat="false" ht="15.75" hidden="false" customHeight="false" outlineLevel="0" collapsed="false"/>
    <row r="15819" customFormat="false" ht="15.75" hidden="false" customHeight="false" outlineLevel="0" collapsed="false"/>
    <row r="15820" customFormat="false" ht="15.75" hidden="false" customHeight="false" outlineLevel="0" collapsed="false"/>
    <row r="15821" customFormat="false" ht="15.75" hidden="false" customHeight="false" outlineLevel="0" collapsed="false"/>
    <row r="15822" customFormat="false" ht="15.75" hidden="false" customHeight="false" outlineLevel="0" collapsed="false"/>
    <row r="15823" customFormat="false" ht="15.75" hidden="false" customHeight="false" outlineLevel="0" collapsed="false"/>
    <row r="15824" customFormat="false" ht="15.75" hidden="false" customHeight="false" outlineLevel="0" collapsed="false"/>
    <row r="15825" customFormat="false" ht="15.75" hidden="false" customHeight="false" outlineLevel="0" collapsed="false"/>
    <row r="15826" customFormat="false" ht="15.75" hidden="false" customHeight="false" outlineLevel="0" collapsed="false"/>
    <row r="15827" customFormat="false" ht="15.75" hidden="false" customHeight="false" outlineLevel="0" collapsed="false"/>
    <row r="15828" customFormat="false" ht="15.75" hidden="false" customHeight="false" outlineLevel="0" collapsed="false"/>
    <row r="15829" customFormat="false" ht="15.75" hidden="false" customHeight="false" outlineLevel="0" collapsed="false"/>
    <row r="15830" customFormat="false" ht="15.75" hidden="false" customHeight="false" outlineLevel="0" collapsed="false"/>
    <row r="15831" customFormat="false" ht="15.75" hidden="false" customHeight="false" outlineLevel="0" collapsed="false"/>
    <row r="15832" customFormat="false" ht="15.75" hidden="false" customHeight="false" outlineLevel="0" collapsed="false"/>
    <row r="15833" customFormat="false" ht="15.75" hidden="false" customHeight="false" outlineLevel="0" collapsed="false"/>
    <row r="15834" customFormat="false" ht="15.75" hidden="false" customHeight="false" outlineLevel="0" collapsed="false"/>
    <row r="15835" customFormat="false" ht="15.75" hidden="false" customHeight="false" outlineLevel="0" collapsed="false"/>
    <row r="15836" customFormat="false" ht="15.75" hidden="false" customHeight="false" outlineLevel="0" collapsed="false"/>
    <row r="15837" customFormat="false" ht="15.75" hidden="false" customHeight="false" outlineLevel="0" collapsed="false"/>
    <row r="15838" customFormat="false" ht="15.75" hidden="false" customHeight="false" outlineLevel="0" collapsed="false"/>
    <row r="15839" customFormat="false" ht="15.75" hidden="false" customHeight="false" outlineLevel="0" collapsed="false"/>
    <row r="15840" customFormat="false" ht="15.75" hidden="false" customHeight="false" outlineLevel="0" collapsed="false"/>
    <row r="15841" customFormat="false" ht="15.75" hidden="false" customHeight="false" outlineLevel="0" collapsed="false"/>
    <row r="15842" customFormat="false" ht="15.75" hidden="false" customHeight="false" outlineLevel="0" collapsed="false"/>
    <row r="15843" customFormat="false" ht="15.75" hidden="false" customHeight="false" outlineLevel="0" collapsed="false"/>
    <row r="15844" customFormat="false" ht="15.75" hidden="false" customHeight="false" outlineLevel="0" collapsed="false"/>
    <row r="15845" customFormat="false" ht="15.75" hidden="false" customHeight="false" outlineLevel="0" collapsed="false"/>
    <row r="15846" customFormat="false" ht="15.75" hidden="false" customHeight="false" outlineLevel="0" collapsed="false"/>
    <row r="15847" customFormat="false" ht="15.75" hidden="false" customHeight="false" outlineLevel="0" collapsed="false"/>
    <row r="15848" customFormat="false" ht="15.75" hidden="false" customHeight="false" outlineLevel="0" collapsed="false"/>
    <row r="15849" customFormat="false" ht="15.75" hidden="false" customHeight="false" outlineLevel="0" collapsed="false"/>
    <row r="15850" customFormat="false" ht="15.75" hidden="false" customHeight="false" outlineLevel="0" collapsed="false"/>
    <row r="15851" customFormat="false" ht="15.75" hidden="false" customHeight="false" outlineLevel="0" collapsed="false"/>
    <row r="15852" customFormat="false" ht="15.75" hidden="false" customHeight="false" outlineLevel="0" collapsed="false"/>
    <row r="15853" customFormat="false" ht="15.75" hidden="false" customHeight="false" outlineLevel="0" collapsed="false"/>
    <row r="15854" customFormat="false" ht="15.75" hidden="false" customHeight="false" outlineLevel="0" collapsed="false"/>
    <row r="15855" customFormat="false" ht="15.75" hidden="false" customHeight="false" outlineLevel="0" collapsed="false"/>
    <row r="15856" customFormat="false" ht="15.75" hidden="false" customHeight="false" outlineLevel="0" collapsed="false"/>
    <row r="15857" customFormat="false" ht="15.75" hidden="false" customHeight="false" outlineLevel="0" collapsed="false"/>
    <row r="15858" customFormat="false" ht="15.75" hidden="false" customHeight="false" outlineLevel="0" collapsed="false"/>
    <row r="15859" customFormat="false" ht="15.75" hidden="false" customHeight="false" outlineLevel="0" collapsed="false"/>
    <row r="15860" customFormat="false" ht="15.75" hidden="false" customHeight="false" outlineLevel="0" collapsed="false"/>
    <row r="15861" customFormat="false" ht="15.75" hidden="false" customHeight="false" outlineLevel="0" collapsed="false"/>
    <row r="15862" customFormat="false" ht="15.75" hidden="false" customHeight="false" outlineLevel="0" collapsed="false"/>
    <row r="15863" customFormat="false" ht="15.75" hidden="false" customHeight="false" outlineLevel="0" collapsed="false"/>
    <row r="15864" customFormat="false" ht="15.75" hidden="false" customHeight="false" outlineLevel="0" collapsed="false"/>
    <row r="15865" customFormat="false" ht="15.75" hidden="false" customHeight="false" outlineLevel="0" collapsed="false"/>
    <row r="15866" customFormat="false" ht="15.75" hidden="false" customHeight="false" outlineLevel="0" collapsed="false"/>
    <row r="15867" customFormat="false" ht="15.75" hidden="false" customHeight="false" outlineLevel="0" collapsed="false"/>
    <row r="15868" customFormat="false" ht="15.75" hidden="false" customHeight="false" outlineLevel="0" collapsed="false"/>
    <row r="15869" customFormat="false" ht="15.75" hidden="false" customHeight="false" outlineLevel="0" collapsed="false"/>
    <row r="15870" customFormat="false" ht="15.75" hidden="false" customHeight="false" outlineLevel="0" collapsed="false"/>
    <row r="15871" customFormat="false" ht="15.75" hidden="false" customHeight="false" outlineLevel="0" collapsed="false"/>
    <row r="15872" customFormat="false" ht="15.75" hidden="false" customHeight="false" outlineLevel="0" collapsed="false"/>
    <row r="15873" customFormat="false" ht="15.75" hidden="false" customHeight="false" outlineLevel="0" collapsed="false"/>
    <row r="15874" customFormat="false" ht="15.75" hidden="false" customHeight="false" outlineLevel="0" collapsed="false"/>
    <row r="15875" customFormat="false" ht="15.75" hidden="false" customHeight="false" outlineLevel="0" collapsed="false"/>
    <row r="15876" customFormat="false" ht="15.75" hidden="false" customHeight="false" outlineLevel="0" collapsed="false"/>
    <row r="15877" customFormat="false" ht="15.75" hidden="false" customHeight="false" outlineLevel="0" collapsed="false"/>
    <row r="15878" customFormat="false" ht="15.75" hidden="false" customHeight="false" outlineLevel="0" collapsed="false"/>
    <row r="15879" customFormat="false" ht="15.75" hidden="false" customHeight="false" outlineLevel="0" collapsed="false"/>
    <row r="15880" customFormat="false" ht="15.75" hidden="false" customHeight="false" outlineLevel="0" collapsed="false"/>
    <row r="15881" customFormat="false" ht="15.75" hidden="false" customHeight="false" outlineLevel="0" collapsed="false"/>
    <row r="15882" customFormat="false" ht="15.75" hidden="false" customHeight="false" outlineLevel="0" collapsed="false"/>
    <row r="15883" customFormat="false" ht="15.75" hidden="false" customHeight="false" outlineLevel="0" collapsed="false"/>
    <row r="15884" customFormat="false" ht="15.75" hidden="false" customHeight="false" outlineLevel="0" collapsed="false"/>
    <row r="15885" customFormat="false" ht="15.75" hidden="false" customHeight="false" outlineLevel="0" collapsed="false"/>
    <row r="15886" customFormat="false" ht="15.75" hidden="false" customHeight="false" outlineLevel="0" collapsed="false"/>
    <row r="15887" customFormat="false" ht="15.75" hidden="false" customHeight="false" outlineLevel="0" collapsed="false"/>
    <row r="15888" customFormat="false" ht="15.75" hidden="false" customHeight="false" outlineLevel="0" collapsed="false"/>
    <row r="15889" customFormat="false" ht="15.75" hidden="false" customHeight="false" outlineLevel="0" collapsed="false"/>
    <row r="15890" customFormat="false" ht="15.75" hidden="false" customHeight="false" outlineLevel="0" collapsed="false"/>
    <row r="15891" customFormat="false" ht="15.75" hidden="false" customHeight="false" outlineLevel="0" collapsed="false"/>
    <row r="15892" customFormat="false" ht="15.75" hidden="false" customHeight="false" outlineLevel="0" collapsed="false"/>
    <row r="15893" customFormat="false" ht="15.75" hidden="false" customHeight="false" outlineLevel="0" collapsed="false"/>
    <row r="15894" customFormat="false" ht="15.75" hidden="false" customHeight="false" outlineLevel="0" collapsed="false"/>
    <row r="15895" customFormat="false" ht="15.75" hidden="false" customHeight="false" outlineLevel="0" collapsed="false"/>
    <row r="15896" customFormat="false" ht="15.75" hidden="false" customHeight="false" outlineLevel="0" collapsed="false"/>
    <row r="15897" customFormat="false" ht="15.75" hidden="false" customHeight="false" outlineLevel="0" collapsed="false"/>
    <row r="15898" customFormat="false" ht="15.75" hidden="false" customHeight="false" outlineLevel="0" collapsed="false"/>
    <row r="15899" customFormat="false" ht="15.75" hidden="false" customHeight="false" outlineLevel="0" collapsed="false"/>
    <row r="15900" customFormat="false" ht="15.75" hidden="false" customHeight="false" outlineLevel="0" collapsed="false"/>
    <row r="15901" customFormat="false" ht="15.75" hidden="false" customHeight="false" outlineLevel="0" collapsed="false"/>
    <row r="15902" customFormat="false" ht="15.75" hidden="false" customHeight="false" outlineLevel="0" collapsed="false"/>
    <row r="15903" customFormat="false" ht="15.75" hidden="false" customHeight="false" outlineLevel="0" collapsed="false"/>
    <row r="15904" customFormat="false" ht="15.75" hidden="false" customHeight="false" outlineLevel="0" collapsed="false"/>
    <row r="15905" customFormat="false" ht="15.75" hidden="false" customHeight="false" outlineLevel="0" collapsed="false"/>
    <row r="15906" customFormat="false" ht="15.75" hidden="false" customHeight="false" outlineLevel="0" collapsed="false"/>
    <row r="15907" customFormat="false" ht="15.75" hidden="false" customHeight="false" outlineLevel="0" collapsed="false"/>
    <row r="15908" customFormat="false" ht="15.75" hidden="false" customHeight="false" outlineLevel="0" collapsed="false"/>
    <row r="15909" customFormat="false" ht="15.75" hidden="false" customHeight="false" outlineLevel="0" collapsed="false"/>
    <row r="15910" customFormat="false" ht="15.75" hidden="false" customHeight="false" outlineLevel="0" collapsed="false"/>
    <row r="15911" customFormat="false" ht="15.75" hidden="false" customHeight="false" outlineLevel="0" collapsed="false"/>
    <row r="15912" customFormat="false" ht="15.75" hidden="false" customHeight="false" outlineLevel="0" collapsed="false"/>
    <row r="15913" customFormat="false" ht="15.75" hidden="false" customHeight="false" outlineLevel="0" collapsed="false"/>
    <row r="15914" customFormat="false" ht="15.75" hidden="false" customHeight="false" outlineLevel="0" collapsed="false"/>
    <row r="15915" customFormat="false" ht="15.75" hidden="false" customHeight="false" outlineLevel="0" collapsed="false"/>
    <row r="15916" customFormat="false" ht="15.75" hidden="false" customHeight="false" outlineLevel="0" collapsed="false"/>
    <row r="15917" customFormat="false" ht="15.75" hidden="false" customHeight="false" outlineLevel="0" collapsed="false"/>
    <row r="15918" customFormat="false" ht="15.75" hidden="false" customHeight="false" outlineLevel="0" collapsed="false"/>
    <row r="15919" customFormat="false" ht="15.75" hidden="false" customHeight="false" outlineLevel="0" collapsed="false"/>
    <row r="15920" customFormat="false" ht="15.75" hidden="false" customHeight="false" outlineLevel="0" collapsed="false"/>
    <row r="15921" customFormat="false" ht="15.75" hidden="false" customHeight="false" outlineLevel="0" collapsed="false"/>
    <row r="15922" customFormat="false" ht="15.75" hidden="false" customHeight="false" outlineLevel="0" collapsed="false"/>
    <row r="15923" customFormat="false" ht="15.75" hidden="false" customHeight="false" outlineLevel="0" collapsed="false"/>
    <row r="15924" customFormat="false" ht="15.75" hidden="false" customHeight="false" outlineLevel="0" collapsed="false"/>
    <row r="15925" customFormat="false" ht="15.75" hidden="false" customHeight="false" outlineLevel="0" collapsed="false"/>
    <row r="15926" customFormat="false" ht="15.75" hidden="false" customHeight="false" outlineLevel="0" collapsed="false"/>
    <row r="15927" customFormat="false" ht="15.75" hidden="false" customHeight="false" outlineLevel="0" collapsed="false"/>
    <row r="15928" customFormat="false" ht="15.75" hidden="false" customHeight="false" outlineLevel="0" collapsed="false"/>
    <row r="15929" customFormat="false" ht="15.75" hidden="false" customHeight="false" outlineLevel="0" collapsed="false"/>
    <row r="15930" customFormat="false" ht="15.75" hidden="false" customHeight="false" outlineLevel="0" collapsed="false"/>
    <row r="15931" customFormat="false" ht="15.75" hidden="false" customHeight="false" outlineLevel="0" collapsed="false"/>
    <row r="15932" customFormat="false" ht="15.75" hidden="false" customHeight="false" outlineLevel="0" collapsed="false"/>
    <row r="15933" customFormat="false" ht="15.75" hidden="false" customHeight="false" outlineLevel="0" collapsed="false"/>
    <row r="15934" customFormat="false" ht="15.75" hidden="false" customHeight="false" outlineLevel="0" collapsed="false"/>
    <row r="15935" customFormat="false" ht="15.75" hidden="false" customHeight="false" outlineLevel="0" collapsed="false"/>
    <row r="15936" customFormat="false" ht="15.75" hidden="false" customHeight="false" outlineLevel="0" collapsed="false"/>
    <row r="15937" customFormat="false" ht="15.75" hidden="false" customHeight="false" outlineLevel="0" collapsed="false"/>
    <row r="15938" customFormat="false" ht="15.75" hidden="false" customHeight="false" outlineLevel="0" collapsed="false"/>
    <row r="15939" customFormat="false" ht="15.75" hidden="false" customHeight="false" outlineLevel="0" collapsed="false"/>
    <row r="15940" customFormat="false" ht="15.75" hidden="false" customHeight="false" outlineLevel="0" collapsed="false"/>
    <row r="15941" customFormat="false" ht="15.75" hidden="false" customHeight="false" outlineLevel="0" collapsed="false"/>
    <row r="15942" customFormat="false" ht="15.75" hidden="false" customHeight="false" outlineLevel="0" collapsed="false"/>
    <row r="15943" customFormat="false" ht="15.75" hidden="false" customHeight="false" outlineLevel="0" collapsed="false"/>
    <row r="15944" customFormat="false" ht="15.75" hidden="false" customHeight="false" outlineLevel="0" collapsed="false"/>
    <row r="15945" customFormat="false" ht="15.75" hidden="false" customHeight="false" outlineLevel="0" collapsed="false"/>
    <row r="15946" customFormat="false" ht="15.75" hidden="false" customHeight="false" outlineLevel="0" collapsed="false"/>
    <row r="15947" customFormat="false" ht="15.75" hidden="false" customHeight="false" outlineLevel="0" collapsed="false"/>
    <row r="15948" customFormat="false" ht="15.75" hidden="false" customHeight="false" outlineLevel="0" collapsed="false"/>
    <row r="15949" customFormat="false" ht="15.75" hidden="false" customHeight="false" outlineLevel="0" collapsed="false"/>
    <row r="15950" customFormat="false" ht="15.75" hidden="false" customHeight="false" outlineLevel="0" collapsed="false"/>
    <row r="15951" customFormat="false" ht="15.75" hidden="false" customHeight="false" outlineLevel="0" collapsed="false"/>
    <row r="15952" customFormat="false" ht="15.75" hidden="false" customHeight="false" outlineLevel="0" collapsed="false"/>
    <row r="15953" customFormat="false" ht="15.75" hidden="false" customHeight="false" outlineLevel="0" collapsed="false"/>
    <row r="15954" customFormat="false" ht="15.75" hidden="false" customHeight="false" outlineLevel="0" collapsed="false"/>
    <row r="15955" customFormat="false" ht="15.75" hidden="false" customHeight="false" outlineLevel="0" collapsed="false"/>
    <row r="15956" customFormat="false" ht="15.75" hidden="false" customHeight="false" outlineLevel="0" collapsed="false"/>
    <row r="15957" customFormat="false" ht="15.75" hidden="false" customHeight="false" outlineLevel="0" collapsed="false"/>
    <row r="15958" customFormat="false" ht="15.75" hidden="false" customHeight="false" outlineLevel="0" collapsed="false"/>
    <row r="15959" customFormat="false" ht="15.75" hidden="false" customHeight="false" outlineLevel="0" collapsed="false"/>
    <row r="15960" customFormat="false" ht="15.75" hidden="false" customHeight="false" outlineLevel="0" collapsed="false"/>
    <row r="15961" customFormat="false" ht="15.75" hidden="false" customHeight="false" outlineLevel="0" collapsed="false"/>
    <row r="15962" customFormat="false" ht="15.75" hidden="false" customHeight="false" outlineLevel="0" collapsed="false"/>
    <row r="15963" customFormat="false" ht="15.75" hidden="false" customHeight="false" outlineLevel="0" collapsed="false"/>
    <row r="15964" customFormat="false" ht="15.75" hidden="false" customHeight="false" outlineLevel="0" collapsed="false"/>
    <row r="15965" customFormat="false" ht="15.75" hidden="false" customHeight="false" outlineLevel="0" collapsed="false"/>
    <row r="15966" customFormat="false" ht="15.75" hidden="false" customHeight="false" outlineLevel="0" collapsed="false"/>
    <row r="15967" customFormat="false" ht="15.75" hidden="false" customHeight="false" outlineLevel="0" collapsed="false"/>
    <row r="15968" customFormat="false" ht="15.75" hidden="false" customHeight="false" outlineLevel="0" collapsed="false"/>
    <row r="15969" customFormat="false" ht="15.75" hidden="false" customHeight="false" outlineLevel="0" collapsed="false"/>
    <row r="15970" customFormat="false" ht="15.75" hidden="false" customHeight="false" outlineLevel="0" collapsed="false"/>
    <row r="15971" customFormat="false" ht="15.75" hidden="false" customHeight="false" outlineLevel="0" collapsed="false"/>
    <row r="15972" customFormat="false" ht="15.75" hidden="false" customHeight="false" outlineLevel="0" collapsed="false"/>
    <row r="15973" customFormat="false" ht="15.75" hidden="false" customHeight="false" outlineLevel="0" collapsed="false"/>
    <row r="15974" customFormat="false" ht="15.75" hidden="false" customHeight="false" outlineLevel="0" collapsed="false"/>
    <row r="15975" customFormat="false" ht="15.75" hidden="false" customHeight="false" outlineLevel="0" collapsed="false"/>
    <row r="15976" customFormat="false" ht="15.75" hidden="false" customHeight="false" outlineLevel="0" collapsed="false"/>
    <row r="15977" customFormat="false" ht="15.75" hidden="false" customHeight="false" outlineLevel="0" collapsed="false"/>
    <row r="15978" customFormat="false" ht="15.75" hidden="false" customHeight="false" outlineLevel="0" collapsed="false"/>
    <row r="15979" customFormat="false" ht="15.75" hidden="false" customHeight="false" outlineLevel="0" collapsed="false"/>
    <row r="15980" customFormat="false" ht="15.75" hidden="false" customHeight="false" outlineLevel="0" collapsed="false"/>
    <row r="15981" customFormat="false" ht="15.75" hidden="false" customHeight="false" outlineLevel="0" collapsed="false"/>
    <row r="15982" customFormat="false" ht="15.75" hidden="false" customHeight="false" outlineLevel="0" collapsed="false"/>
    <row r="15983" customFormat="false" ht="15.75" hidden="false" customHeight="false" outlineLevel="0" collapsed="false"/>
    <row r="15984" customFormat="false" ht="15.75" hidden="false" customHeight="false" outlineLevel="0" collapsed="false"/>
    <row r="15985" customFormat="false" ht="15.75" hidden="false" customHeight="false" outlineLevel="0" collapsed="false"/>
    <row r="15986" customFormat="false" ht="15.75" hidden="false" customHeight="false" outlineLevel="0" collapsed="false"/>
    <row r="15987" customFormat="false" ht="15.75" hidden="false" customHeight="false" outlineLevel="0" collapsed="false"/>
    <row r="15988" customFormat="false" ht="15.75" hidden="false" customHeight="false" outlineLevel="0" collapsed="false"/>
    <row r="15989" customFormat="false" ht="15.75" hidden="false" customHeight="false" outlineLevel="0" collapsed="false"/>
    <row r="15990" customFormat="false" ht="15.75" hidden="false" customHeight="false" outlineLevel="0" collapsed="false"/>
    <row r="15991" customFormat="false" ht="15.75" hidden="false" customHeight="false" outlineLevel="0" collapsed="false"/>
    <row r="15992" customFormat="false" ht="15.75" hidden="false" customHeight="false" outlineLevel="0" collapsed="false"/>
    <row r="15993" customFormat="false" ht="15.75" hidden="false" customHeight="false" outlineLevel="0" collapsed="false"/>
    <row r="15994" customFormat="false" ht="15.75" hidden="false" customHeight="false" outlineLevel="0" collapsed="false"/>
    <row r="15995" customFormat="false" ht="15.75" hidden="false" customHeight="false" outlineLevel="0" collapsed="false"/>
    <row r="15996" customFormat="false" ht="15.75" hidden="false" customHeight="false" outlineLevel="0" collapsed="false"/>
    <row r="15997" customFormat="false" ht="15.75" hidden="false" customHeight="false" outlineLevel="0" collapsed="false"/>
    <row r="15998" customFormat="false" ht="15.75" hidden="false" customHeight="false" outlineLevel="0" collapsed="false"/>
    <row r="15999" customFormat="false" ht="15.75" hidden="false" customHeight="false" outlineLevel="0" collapsed="false"/>
    <row r="16000" customFormat="false" ht="15.75" hidden="false" customHeight="false" outlineLevel="0" collapsed="false"/>
    <row r="16001" customFormat="false" ht="15.75" hidden="false" customHeight="false" outlineLevel="0" collapsed="false"/>
    <row r="16002" customFormat="false" ht="15.75" hidden="false" customHeight="false" outlineLevel="0" collapsed="false"/>
    <row r="16003" customFormat="false" ht="15.75" hidden="false" customHeight="false" outlineLevel="0" collapsed="false"/>
    <row r="16004" customFormat="false" ht="15.75" hidden="false" customHeight="false" outlineLevel="0" collapsed="false"/>
    <row r="16005" customFormat="false" ht="15.75" hidden="false" customHeight="false" outlineLevel="0" collapsed="false"/>
    <row r="16006" customFormat="false" ht="15.75" hidden="false" customHeight="false" outlineLevel="0" collapsed="false"/>
    <row r="16007" customFormat="false" ht="15.75" hidden="false" customHeight="false" outlineLevel="0" collapsed="false"/>
    <row r="16008" customFormat="false" ht="15.75" hidden="false" customHeight="false" outlineLevel="0" collapsed="false"/>
    <row r="16009" customFormat="false" ht="15.75" hidden="false" customHeight="false" outlineLevel="0" collapsed="false"/>
    <row r="16010" customFormat="false" ht="15.75" hidden="false" customHeight="false" outlineLevel="0" collapsed="false"/>
    <row r="16011" customFormat="false" ht="15.75" hidden="false" customHeight="false" outlineLevel="0" collapsed="false"/>
    <row r="16012" customFormat="false" ht="15.75" hidden="false" customHeight="false" outlineLevel="0" collapsed="false"/>
    <row r="16013" customFormat="false" ht="15.75" hidden="false" customHeight="false" outlineLevel="0" collapsed="false"/>
    <row r="16014" customFormat="false" ht="15.75" hidden="false" customHeight="false" outlineLevel="0" collapsed="false"/>
    <row r="16015" customFormat="false" ht="15.75" hidden="false" customHeight="false" outlineLevel="0" collapsed="false"/>
    <row r="16016" customFormat="false" ht="15.75" hidden="false" customHeight="false" outlineLevel="0" collapsed="false"/>
    <row r="16017" customFormat="false" ht="15.75" hidden="false" customHeight="false" outlineLevel="0" collapsed="false"/>
    <row r="16018" customFormat="false" ht="15.75" hidden="false" customHeight="false" outlineLevel="0" collapsed="false"/>
    <row r="16019" customFormat="false" ht="15.75" hidden="false" customHeight="false" outlineLevel="0" collapsed="false"/>
    <row r="16020" customFormat="false" ht="15.75" hidden="false" customHeight="false" outlineLevel="0" collapsed="false"/>
    <row r="16021" customFormat="false" ht="15.75" hidden="false" customHeight="false" outlineLevel="0" collapsed="false"/>
    <row r="16022" customFormat="false" ht="15.75" hidden="false" customHeight="false" outlineLevel="0" collapsed="false"/>
    <row r="16023" customFormat="false" ht="15.75" hidden="false" customHeight="false" outlineLevel="0" collapsed="false"/>
    <row r="16024" customFormat="false" ht="15.75" hidden="false" customHeight="false" outlineLevel="0" collapsed="false"/>
    <row r="16025" customFormat="false" ht="15.75" hidden="false" customHeight="false" outlineLevel="0" collapsed="false"/>
    <row r="16026" customFormat="false" ht="15.75" hidden="false" customHeight="false" outlineLevel="0" collapsed="false"/>
    <row r="16027" customFormat="false" ht="15.75" hidden="false" customHeight="false" outlineLevel="0" collapsed="false"/>
    <row r="16028" customFormat="false" ht="15.75" hidden="false" customHeight="false" outlineLevel="0" collapsed="false"/>
    <row r="16029" customFormat="false" ht="15.75" hidden="false" customHeight="false" outlineLevel="0" collapsed="false"/>
    <row r="16030" customFormat="false" ht="15.75" hidden="false" customHeight="false" outlineLevel="0" collapsed="false"/>
    <row r="16031" customFormat="false" ht="15.75" hidden="false" customHeight="false" outlineLevel="0" collapsed="false"/>
    <row r="16032" customFormat="false" ht="15.75" hidden="false" customHeight="false" outlineLevel="0" collapsed="false"/>
    <row r="16033" customFormat="false" ht="15.75" hidden="false" customHeight="false" outlineLevel="0" collapsed="false"/>
    <row r="16034" customFormat="false" ht="15.75" hidden="false" customHeight="false" outlineLevel="0" collapsed="false"/>
    <row r="16035" customFormat="false" ht="15.75" hidden="false" customHeight="false" outlineLevel="0" collapsed="false"/>
    <row r="16036" customFormat="false" ht="15.75" hidden="false" customHeight="false" outlineLevel="0" collapsed="false"/>
    <row r="16037" customFormat="false" ht="15.75" hidden="false" customHeight="false" outlineLevel="0" collapsed="false"/>
    <row r="16038" customFormat="false" ht="15.75" hidden="false" customHeight="false" outlineLevel="0" collapsed="false"/>
    <row r="16039" customFormat="false" ht="15.75" hidden="false" customHeight="false" outlineLevel="0" collapsed="false"/>
    <row r="16040" customFormat="false" ht="15.75" hidden="false" customHeight="false" outlineLevel="0" collapsed="false"/>
    <row r="16041" customFormat="false" ht="15.75" hidden="false" customHeight="false" outlineLevel="0" collapsed="false"/>
    <row r="16042" customFormat="false" ht="15.75" hidden="false" customHeight="false" outlineLevel="0" collapsed="false"/>
    <row r="16043" customFormat="false" ht="15.75" hidden="false" customHeight="false" outlineLevel="0" collapsed="false"/>
    <row r="16044" customFormat="false" ht="15.75" hidden="false" customHeight="false" outlineLevel="0" collapsed="false"/>
    <row r="16045" customFormat="false" ht="15.75" hidden="false" customHeight="false" outlineLevel="0" collapsed="false"/>
    <row r="16046" customFormat="false" ht="15.75" hidden="false" customHeight="false" outlineLevel="0" collapsed="false"/>
    <row r="16047" customFormat="false" ht="15.75" hidden="false" customHeight="false" outlineLevel="0" collapsed="false"/>
    <row r="16048" customFormat="false" ht="15.75" hidden="false" customHeight="false" outlineLevel="0" collapsed="false"/>
    <row r="16049" customFormat="false" ht="15.75" hidden="false" customHeight="false" outlineLevel="0" collapsed="false"/>
    <row r="16050" customFormat="false" ht="15.75" hidden="false" customHeight="false" outlineLevel="0" collapsed="false"/>
    <row r="16051" customFormat="false" ht="15.75" hidden="false" customHeight="false" outlineLevel="0" collapsed="false"/>
    <row r="16052" customFormat="false" ht="15.75" hidden="false" customHeight="false" outlineLevel="0" collapsed="false"/>
    <row r="16053" customFormat="false" ht="15.75" hidden="false" customHeight="false" outlineLevel="0" collapsed="false"/>
    <row r="16054" customFormat="false" ht="15.75" hidden="false" customHeight="false" outlineLevel="0" collapsed="false"/>
    <row r="16055" customFormat="false" ht="15.75" hidden="false" customHeight="false" outlineLevel="0" collapsed="false"/>
    <row r="16056" customFormat="false" ht="15.75" hidden="false" customHeight="false" outlineLevel="0" collapsed="false"/>
    <row r="16057" customFormat="false" ht="15.75" hidden="false" customHeight="false" outlineLevel="0" collapsed="false"/>
    <row r="16058" customFormat="false" ht="15.75" hidden="false" customHeight="false" outlineLevel="0" collapsed="false"/>
    <row r="16059" customFormat="false" ht="15.75" hidden="false" customHeight="false" outlineLevel="0" collapsed="false"/>
    <row r="16060" customFormat="false" ht="15.75" hidden="false" customHeight="false" outlineLevel="0" collapsed="false"/>
    <row r="16061" customFormat="false" ht="15.75" hidden="false" customHeight="false" outlineLevel="0" collapsed="false"/>
    <row r="16062" customFormat="false" ht="15.75" hidden="false" customHeight="false" outlineLevel="0" collapsed="false"/>
    <row r="16063" customFormat="false" ht="15.75" hidden="false" customHeight="false" outlineLevel="0" collapsed="false"/>
    <row r="16064" customFormat="false" ht="15.75" hidden="false" customHeight="false" outlineLevel="0" collapsed="false"/>
    <row r="16065" customFormat="false" ht="15.75" hidden="false" customHeight="false" outlineLevel="0" collapsed="false"/>
    <row r="16066" customFormat="false" ht="15.75" hidden="false" customHeight="false" outlineLevel="0" collapsed="false"/>
    <row r="16067" customFormat="false" ht="15.75" hidden="false" customHeight="false" outlineLevel="0" collapsed="false"/>
    <row r="16068" customFormat="false" ht="15.75" hidden="false" customHeight="false" outlineLevel="0" collapsed="false"/>
    <row r="16069" customFormat="false" ht="15.75" hidden="false" customHeight="false" outlineLevel="0" collapsed="false"/>
    <row r="16070" customFormat="false" ht="15.75" hidden="false" customHeight="false" outlineLevel="0" collapsed="false"/>
    <row r="16071" customFormat="false" ht="15.75" hidden="false" customHeight="false" outlineLevel="0" collapsed="false"/>
    <row r="16072" customFormat="false" ht="15.75" hidden="false" customHeight="false" outlineLevel="0" collapsed="false"/>
    <row r="16073" customFormat="false" ht="15.75" hidden="false" customHeight="false" outlineLevel="0" collapsed="false"/>
    <row r="16074" customFormat="false" ht="15.75" hidden="false" customHeight="false" outlineLevel="0" collapsed="false"/>
    <row r="16075" customFormat="false" ht="15.75" hidden="false" customHeight="false" outlineLevel="0" collapsed="false"/>
    <row r="16076" customFormat="false" ht="15.75" hidden="false" customHeight="false" outlineLevel="0" collapsed="false"/>
    <row r="16077" customFormat="false" ht="15.75" hidden="false" customHeight="false" outlineLevel="0" collapsed="false"/>
    <row r="16078" customFormat="false" ht="15.75" hidden="false" customHeight="false" outlineLevel="0" collapsed="false"/>
    <row r="16079" customFormat="false" ht="15.75" hidden="false" customHeight="false" outlineLevel="0" collapsed="false"/>
    <row r="16080" customFormat="false" ht="15.75" hidden="false" customHeight="false" outlineLevel="0" collapsed="false"/>
    <row r="16081" customFormat="false" ht="15.75" hidden="false" customHeight="false" outlineLevel="0" collapsed="false"/>
    <row r="16082" customFormat="false" ht="15.75" hidden="false" customHeight="false" outlineLevel="0" collapsed="false"/>
    <row r="16083" customFormat="false" ht="15.75" hidden="false" customHeight="false" outlineLevel="0" collapsed="false"/>
    <row r="16084" customFormat="false" ht="15.75" hidden="false" customHeight="false" outlineLevel="0" collapsed="false"/>
    <row r="16085" customFormat="false" ht="15.75" hidden="false" customHeight="false" outlineLevel="0" collapsed="false"/>
    <row r="16086" customFormat="false" ht="15.75" hidden="false" customHeight="false" outlineLevel="0" collapsed="false"/>
    <row r="16087" customFormat="false" ht="15.75" hidden="false" customHeight="false" outlineLevel="0" collapsed="false"/>
    <row r="16088" customFormat="false" ht="15.75" hidden="false" customHeight="false" outlineLevel="0" collapsed="false"/>
    <row r="16089" customFormat="false" ht="15.75" hidden="false" customHeight="false" outlineLevel="0" collapsed="false"/>
    <row r="16090" customFormat="false" ht="15.75" hidden="false" customHeight="false" outlineLevel="0" collapsed="false"/>
    <row r="16091" customFormat="false" ht="15.75" hidden="false" customHeight="false" outlineLevel="0" collapsed="false"/>
    <row r="16092" customFormat="false" ht="15.75" hidden="false" customHeight="false" outlineLevel="0" collapsed="false"/>
    <row r="16093" customFormat="false" ht="15.75" hidden="false" customHeight="false" outlineLevel="0" collapsed="false"/>
    <row r="16094" customFormat="false" ht="15.75" hidden="false" customHeight="false" outlineLevel="0" collapsed="false"/>
    <row r="16095" customFormat="false" ht="15.75" hidden="false" customHeight="false" outlineLevel="0" collapsed="false"/>
    <row r="16096" customFormat="false" ht="15.75" hidden="false" customHeight="false" outlineLevel="0" collapsed="false"/>
    <row r="16097" customFormat="false" ht="15.75" hidden="false" customHeight="false" outlineLevel="0" collapsed="false"/>
    <row r="16098" customFormat="false" ht="15.75" hidden="false" customHeight="false" outlineLevel="0" collapsed="false"/>
    <row r="16099" customFormat="false" ht="15.75" hidden="false" customHeight="false" outlineLevel="0" collapsed="false"/>
    <row r="16100" customFormat="false" ht="15.75" hidden="false" customHeight="false" outlineLevel="0" collapsed="false"/>
    <row r="16101" customFormat="false" ht="15.75" hidden="false" customHeight="false" outlineLevel="0" collapsed="false"/>
    <row r="16102" customFormat="false" ht="15.75" hidden="false" customHeight="false" outlineLevel="0" collapsed="false"/>
    <row r="16103" customFormat="false" ht="15.75" hidden="false" customHeight="false" outlineLevel="0" collapsed="false"/>
    <row r="16104" customFormat="false" ht="15.75" hidden="false" customHeight="false" outlineLevel="0" collapsed="false"/>
    <row r="16105" customFormat="false" ht="15.75" hidden="false" customHeight="false" outlineLevel="0" collapsed="false"/>
    <row r="16106" customFormat="false" ht="15.75" hidden="false" customHeight="false" outlineLevel="0" collapsed="false"/>
    <row r="16107" customFormat="false" ht="15.75" hidden="false" customHeight="false" outlineLevel="0" collapsed="false"/>
    <row r="16108" customFormat="false" ht="15.75" hidden="false" customHeight="false" outlineLevel="0" collapsed="false"/>
    <row r="16109" customFormat="false" ht="15.75" hidden="false" customHeight="false" outlineLevel="0" collapsed="false"/>
    <row r="16110" customFormat="false" ht="15.75" hidden="false" customHeight="false" outlineLevel="0" collapsed="false"/>
    <row r="16111" customFormat="false" ht="15.75" hidden="false" customHeight="false" outlineLevel="0" collapsed="false"/>
    <row r="16112" customFormat="false" ht="15.75" hidden="false" customHeight="false" outlineLevel="0" collapsed="false"/>
    <row r="16113" customFormat="false" ht="15.75" hidden="false" customHeight="false" outlineLevel="0" collapsed="false"/>
    <row r="16114" customFormat="false" ht="15.75" hidden="false" customHeight="false" outlineLevel="0" collapsed="false"/>
    <row r="16115" customFormat="false" ht="15.75" hidden="false" customHeight="false" outlineLevel="0" collapsed="false"/>
    <row r="16116" customFormat="false" ht="15.75" hidden="false" customHeight="false" outlineLevel="0" collapsed="false"/>
    <row r="16117" customFormat="false" ht="15.75" hidden="false" customHeight="false" outlineLevel="0" collapsed="false"/>
    <row r="16118" customFormat="false" ht="15.75" hidden="false" customHeight="false" outlineLevel="0" collapsed="false"/>
    <row r="16119" customFormat="false" ht="15.75" hidden="false" customHeight="false" outlineLevel="0" collapsed="false"/>
    <row r="16120" customFormat="false" ht="15.75" hidden="false" customHeight="false" outlineLevel="0" collapsed="false"/>
    <row r="16121" customFormat="false" ht="15.75" hidden="false" customHeight="false" outlineLevel="0" collapsed="false"/>
    <row r="16122" customFormat="false" ht="15.75" hidden="false" customHeight="false" outlineLevel="0" collapsed="false"/>
    <row r="16123" customFormat="false" ht="15.75" hidden="false" customHeight="false" outlineLevel="0" collapsed="false"/>
    <row r="16124" customFormat="false" ht="15.75" hidden="false" customHeight="false" outlineLevel="0" collapsed="false"/>
    <row r="16125" customFormat="false" ht="15.75" hidden="false" customHeight="false" outlineLevel="0" collapsed="false"/>
    <row r="16126" customFormat="false" ht="15.75" hidden="false" customHeight="false" outlineLevel="0" collapsed="false"/>
    <row r="16127" customFormat="false" ht="15.75" hidden="false" customHeight="false" outlineLevel="0" collapsed="false"/>
    <row r="16128" customFormat="false" ht="15.75" hidden="false" customHeight="false" outlineLevel="0" collapsed="false"/>
    <row r="16129" customFormat="false" ht="15.75" hidden="false" customHeight="false" outlineLevel="0" collapsed="false"/>
    <row r="16130" customFormat="false" ht="15.75" hidden="false" customHeight="false" outlineLevel="0" collapsed="false"/>
    <row r="16131" customFormat="false" ht="15.75" hidden="false" customHeight="false" outlineLevel="0" collapsed="false"/>
    <row r="16132" customFormat="false" ht="15.75" hidden="false" customHeight="false" outlineLevel="0" collapsed="false"/>
    <row r="16133" customFormat="false" ht="15.75" hidden="false" customHeight="false" outlineLevel="0" collapsed="false"/>
    <row r="16134" customFormat="false" ht="15.75" hidden="false" customHeight="false" outlineLevel="0" collapsed="false"/>
    <row r="16135" customFormat="false" ht="15.75" hidden="false" customHeight="false" outlineLevel="0" collapsed="false"/>
    <row r="16136" customFormat="false" ht="15.75" hidden="false" customHeight="false" outlineLevel="0" collapsed="false"/>
    <row r="16137" customFormat="false" ht="15.75" hidden="false" customHeight="false" outlineLevel="0" collapsed="false"/>
    <row r="16138" customFormat="false" ht="15.75" hidden="false" customHeight="false" outlineLevel="0" collapsed="false"/>
    <row r="16139" customFormat="false" ht="15.75" hidden="false" customHeight="false" outlineLevel="0" collapsed="false"/>
    <row r="16140" customFormat="false" ht="15.75" hidden="false" customHeight="false" outlineLevel="0" collapsed="false"/>
    <row r="16141" customFormat="false" ht="15.75" hidden="false" customHeight="false" outlineLevel="0" collapsed="false"/>
    <row r="16142" customFormat="false" ht="15.75" hidden="false" customHeight="false" outlineLevel="0" collapsed="false"/>
    <row r="16143" customFormat="false" ht="15.75" hidden="false" customHeight="false" outlineLevel="0" collapsed="false"/>
    <row r="16144" customFormat="false" ht="15.75" hidden="false" customHeight="false" outlineLevel="0" collapsed="false"/>
    <row r="16145" customFormat="false" ht="15.75" hidden="false" customHeight="false" outlineLevel="0" collapsed="false"/>
    <row r="16146" customFormat="false" ht="15.75" hidden="false" customHeight="false" outlineLevel="0" collapsed="false"/>
    <row r="16147" customFormat="false" ht="15.75" hidden="false" customHeight="false" outlineLevel="0" collapsed="false"/>
    <row r="16148" customFormat="false" ht="15.75" hidden="false" customHeight="false" outlineLevel="0" collapsed="false"/>
    <row r="16149" customFormat="false" ht="15.75" hidden="false" customHeight="false" outlineLevel="0" collapsed="false"/>
    <row r="16150" customFormat="false" ht="15.75" hidden="false" customHeight="false" outlineLevel="0" collapsed="false"/>
    <row r="16151" customFormat="false" ht="15.75" hidden="false" customHeight="false" outlineLevel="0" collapsed="false"/>
    <row r="16152" customFormat="false" ht="15.75" hidden="false" customHeight="false" outlineLevel="0" collapsed="false"/>
    <row r="16153" customFormat="false" ht="15.75" hidden="false" customHeight="false" outlineLevel="0" collapsed="false"/>
    <row r="16154" customFormat="false" ht="15.75" hidden="false" customHeight="false" outlineLevel="0" collapsed="false"/>
    <row r="16155" customFormat="false" ht="15.75" hidden="false" customHeight="false" outlineLevel="0" collapsed="false"/>
    <row r="16156" customFormat="false" ht="15.75" hidden="false" customHeight="false" outlineLevel="0" collapsed="false"/>
    <row r="16157" customFormat="false" ht="15.75" hidden="false" customHeight="false" outlineLevel="0" collapsed="false"/>
    <row r="16158" customFormat="false" ht="15.75" hidden="false" customHeight="false" outlineLevel="0" collapsed="false"/>
    <row r="16159" customFormat="false" ht="15.75" hidden="false" customHeight="false" outlineLevel="0" collapsed="false"/>
    <row r="16160" customFormat="false" ht="15.75" hidden="false" customHeight="false" outlineLevel="0" collapsed="false"/>
    <row r="16161" customFormat="false" ht="15.75" hidden="false" customHeight="false" outlineLevel="0" collapsed="false"/>
    <row r="16162" customFormat="false" ht="15.75" hidden="false" customHeight="false" outlineLevel="0" collapsed="false"/>
    <row r="16163" customFormat="false" ht="15.75" hidden="false" customHeight="false" outlineLevel="0" collapsed="false"/>
    <row r="16164" customFormat="false" ht="15.75" hidden="false" customHeight="false" outlineLevel="0" collapsed="false"/>
    <row r="16165" customFormat="false" ht="15.75" hidden="false" customHeight="false" outlineLevel="0" collapsed="false"/>
    <row r="16166" customFormat="false" ht="15.75" hidden="false" customHeight="false" outlineLevel="0" collapsed="false"/>
    <row r="16167" customFormat="false" ht="15.75" hidden="false" customHeight="false" outlineLevel="0" collapsed="false"/>
    <row r="16168" customFormat="false" ht="15.75" hidden="false" customHeight="false" outlineLevel="0" collapsed="false"/>
    <row r="16169" customFormat="false" ht="15.75" hidden="false" customHeight="false" outlineLevel="0" collapsed="false"/>
    <row r="16170" customFormat="false" ht="15.75" hidden="false" customHeight="false" outlineLevel="0" collapsed="false"/>
    <row r="16171" customFormat="false" ht="15.75" hidden="false" customHeight="false" outlineLevel="0" collapsed="false"/>
    <row r="16172" customFormat="false" ht="15.75" hidden="false" customHeight="false" outlineLevel="0" collapsed="false"/>
    <row r="16173" customFormat="false" ht="15.75" hidden="false" customHeight="false" outlineLevel="0" collapsed="false"/>
    <row r="16174" customFormat="false" ht="15.75" hidden="false" customHeight="false" outlineLevel="0" collapsed="false"/>
    <row r="16175" customFormat="false" ht="15.75" hidden="false" customHeight="false" outlineLevel="0" collapsed="false"/>
    <row r="16176" customFormat="false" ht="15.75" hidden="false" customHeight="false" outlineLevel="0" collapsed="false"/>
    <row r="16177" customFormat="false" ht="15.75" hidden="false" customHeight="false" outlineLevel="0" collapsed="false"/>
    <row r="16178" customFormat="false" ht="15.75" hidden="false" customHeight="false" outlineLevel="0" collapsed="false"/>
    <row r="16179" customFormat="false" ht="15.75" hidden="false" customHeight="false" outlineLevel="0" collapsed="false"/>
    <row r="16180" customFormat="false" ht="15.75" hidden="false" customHeight="false" outlineLevel="0" collapsed="false"/>
    <row r="16181" customFormat="false" ht="15.75" hidden="false" customHeight="false" outlineLevel="0" collapsed="false"/>
    <row r="16182" customFormat="false" ht="15.75" hidden="false" customHeight="false" outlineLevel="0" collapsed="false"/>
    <row r="16183" customFormat="false" ht="15.75" hidden="false" customHeight="false" outlineLevel="0" collapsed="false"/>
    <row r="16184" customFormat="false" ht="15.75" hidden="false" customHeight="false" outlineLevel="0" collapsed="false"/>
    <row r="16185" customFormat="false" ht="15.75" hidden="false" customHeight="false" outlineLevel="0" collapsed="false"/>
    <row r="16186" customFormat="false" ht="15.75" hidden="false" customHeight="false" outlineLevel="0" collapsed="false"/>
    <row r="16187" customFormat="false" ht="15.75" hidden="false" customHeight="false" outlineLevel="0" collapsed="false"/>
    <row r="16188" customFormat="false" ht="15.75" hidden="false" customHeight="false" outlineLevel="0" collapsed="false"/>
    <row r="16189" customFormat="false" ht="15.75" hidden="false" customHeight="false" outlineLevel="0" collapsed="false"/>
    <row r="16190" customFormat="false" ht="15.75" hidden="false" customHeight="false" outlineLevel="0" collapsed="false"/>
    <row r="16191" customFormat="false" ht="15.75" hidden="false" customHeight="false" outlineLevel="0" collapsed="false"/>
    <row r="16192" customFormat="false" ht="15.75" hidden="false" customHeight="false" outlineLevel="0" collapsed="false"/>
    <row r="16193" customFormat="false" ht="15.75" hidden="false" customHeight="false" outlineLevel="0" collapsed="false"/>
    <row r="16194" customFormat="false" ht="15.75" hidden="false" customHeight="false" outlineLevel="0" collapsed="false"/>
    <row r="16195" customFormat="false" ht="15.75" hidden="false" customHeight="false" outlineLevel="0" collapsed="false"/>
    <row r="16196" customFormat="false" ht="15.75" hidden="false" customHeight="false" outlineLevel="0" collapsed="false"/>
    <row r="16197" customFormat="false" ht="15.75" hidden="false" customHeight="false" outlineLevel="0" collapsed="false"/>
    <row r="16198" customFormat="false" ht="15.75" hidden="false" customHeight="false" outlineLevel="0" collapsed="false"/>
    <row r="16199" customFormat="false" ht="15.75" hidden="false" customHeight="false" outlineLevel="0" collapsed="false"/>
    <row r="16200" customFormat="false" ht="15.75" hidden="false" customHeight="false" outlineLevel="0" collapsed="false"/>
    <row r="16201" customFormat="false" ht="15.75" hidden="false" customHeight="false" outlineLevel="0" collapsed="false"/>
    <row r="16202" customFormat="false" ht="15.75" hidden="false" customHeight="false" outlineLevel="0" collapsed="false"/>
    <row r="16203" customFormat="false" ht="15.75" hidden="false" customHeight="false" outlineLevel="0" collapsed="false"/>
    <row r="16204" customFormat="false" ht="15.75" hidden="false" customHeight="false" outlineLevel="0" collapsed="false"/>
    <row r="16205" customFormat="false" ht="15.75" hidden="false" customHeight="false" outlineLevel="0" collapsed="false"/>
    <row r="16206" customFormat="false" ht="15.75" hidden="false" customHeight="false" outlineLevel="0" collapsed="false"/>
    <row r="16207" customFormat="false" ht="15.75" hidden="false" customHeight="false" outlineLevel="0" collapsed="false"/>
    <row r="16208" customFormat="false" ht="15.75" hidden="false" customHeight="false" outlineLevel="0" collapsed="false"/>
    <row r="16209" customFormat="false" ht="15.75" hidden="false" customHeight="false" outlineLevel="0" collapsed="false"/>
    <row r="16210" customFormat="false" ht="15.75" hidden="false" customHeight="false" outlineLevel="0" collapsed="false"/>
    <row r="16211" customFormat="false" ht="15.75" hidden="false" customHeight="false" outlineLevel="0" collapsed="false"/>
    <row r="16212" customFormat="false" ht="15.75" hidden="false" customHeight="false" outlineLevel="0" collapsed="false"/>
    <row r="16213" customFormat="false" ht="15.75" hidden="false" customHeight="false" outlineLevel="0" collapsed="false"/>
    <row r="16214" customFormat="false" ht="15.75" hidden="false" customHeight="false" outlineLevel="0" collapsed="false"/>
    <row r="16215" customFormat="false" ht="15.75" hidden="false" customHeight="false" outlineLevel="0" collapsed="false"/>
    <row r="16216" customFormat="false" ht="15.75" hidden="false" customHeight="false" outlineLevel="0" collapsed="false"/>
    <row r="16217" customFormat="false" ht="15.75" hidden="false" customHeight="false" outlineLevel="0" collapsed="false"/>
    <row r="16218" customFormat="false" ht="15.75" hidden="false" customHeight="false" outlineLevel="0" collapsed="false"/>
    <row r="16219" customFormat="false" ht="15.75" hidden="false" customHeight="false" outlineLevel="0" collapsed="false"/>
    <row r="16220" customFormat="false" ht="15.75" hidden="false" customHeight="false" outlineLevel="0" collapsed="false"/>
    <row r="16221" customFormat="false" ht="15.75" hidden="false" customHeight="false" outlineLevel="0" collapsed="false"/>
    <row r="16222" customFormat="false" ht="15.75" hidden="false" customHeight="false" outlineLevel="0" collapsed="false"/>
    <row r="16223" customFormat="false" ht="15.75" hidden="false" customHeight="false" outlineLevel="0" collapsed="false"/>
    <row r="16224" customFormat="false" ht="15.75" hidden="false" customHeight="false" outlineLevel="0" collapsed="false"/>
    <row r="16225" customFormat="false" ht="15.75" hidden="false" customHeight="false" outlineLevel="0" collapsed="false"/>
    <row r="16226" customFormat="false" ht="15.75" hidden="false" customHeight="false" outlineLevel="0" collapsed="false"/>
    <row r="16227" customFormat="false" ht="15.75" hidden="false" customHeight="false" outlineLevel="0" collapsed="false"/>
    <row r="16228" customFormat="false" ht="15.75" hidden="false" customHeight="false" outlineLevel="0" collapsed="false"/>
    <row r="16229" customFormat="false" ht="15.75" hidden="false" customHeight="false" outlineLevel="0" collapsed="false"/>
    <row r="16230" customFormat="false" ht="15.75" hidden="false" customHeight="false" outlineLevel="0" collapsed="false"/>
    <row r="16231" customFormat="false" ht="15.75" hidden="false" customHeight="false" outlineLevel="0" collapsed="false"/>
    <row r="16232" customFormat="false" ht="15.75" hidden="false" customHeight="false" outlineLevel="0" collapsed="false"/>
    <row r="16233" customFormat="false" ht="15.75" hidden="false" customHeight="false" outlineLevel="0" collapsed="false"/>
    <row r="16234" customFormat="false" ht="15.75" hidden="false" customHeight="false" outlineLevel="0" collapsed="false"/>
    <row r="16235" customFormat="false" ht="15.75" hidden="false" customHeight="false" outlineLevel="0" collapsed="false"/>
    <row r="16236" customFormat="false" ht="15.75" hidden="false" customHeight="false" outlineLevel="0" collapsed="false"/>
    <row r="16237" customFormat="false" ht="15.75" hidden="false" customHeight="false" outlineLevel="0" collapsed="false"/>
    <row r="16238" customFormat="false" ht="15.75" hidden="false" customHeight="false" outlineLevel="0" collapsed="false"/>
    <row r="16239" customFormat="false" ht="15.75" hidden="false" customHeight="false" outlineLevel="0" collapsed="false"/>
    <row r="16240" customFormat="false" ht="15.75" hidden="false" customHeight="false" outlineLevel="0" collapsed="false"/>
    <row r="16241" customFormat="false" ht="15.75" hidden="false" customHeight="false" outlineLevel="0" collapsed="false"/>
    <row r="16242" customFormat="false" ht="15.75" hidden="false" customHeight="false" outlineLevel="0" collapsed="false"/>
    <row r="16243" customFormat="false" ht="15.75" hidden="false" customHeight="false" outlineLevel="0" collapsed="false"/>
    <row r="16244" customFormat="false" ht="15.75" hidden="false" customHeight="false" outlineLevel="0" collapsed="false"/>
    <row r="16245" customFormat="false" ht="15.75" hidden="false" customHeight="false" outlineLevel="0" collapsed="false"/>
    <row r="16246" customFormat="false" ht="15.75" hidden="false" customHeight="false" outlineLevel="0" collapsed="false"/>
    <row r="16247" customFormat="false" ht="15.75" hidden="false" customHeight="false" outlineLevel="0" collapsed="false"/>
    <row r="16248" customFormat="false" ht="15.75" hidden="false" customHeight="false" outlineLevel="0" collapsed="false"/>
    <row r="16249" customFormat="false" ht="15.75" hidden="false" customHeight="false" outlineLevel="0" collapsed="false"/>
    <row r="16250" customFormat="false" ht="15.75" hidden="false" customHeight="false" outlineLevel="0" collapsed="false"/>
    <row r="16251" customFormat="false" ht="15.75" hidden="false" customHeight="false" outlineLevel="0" collapsed="false"/>
    <row r="16252" customFormat="false" ht="15.75" hidden="false" customHeight="false" outlineLevel="0" collapsed="false"/>
    <row r="16253" customFormat="false" ht="15.75" hidden="false" customHeight="false" outlineLevel="0" collapsed="false"/>
    <row r="16254" customFormat="false" ht="15.75" hidden="false" customHeight="false" outlineLevel="0" collapsed="false"/>
    <row r="16255" customFormat="false" ht="15.75" hidden="false" customHeight="false" outlineLevel="0" collapsed="false"/>
    <row r="16256" customFormat="false" ht="15.75" hidden="false" customHeight="false" outlineLevel="0" collapsed="false"/>
    <row r="16257" customFormat="false" ht="15.75" hidden="false" customHeight="false" outlineLevel="0" collapsed="false"/>
    <row r="16258" customFormat="false" ht="15.75" hidden="false" customHeight="false" outlineLevel="0" collapsed="false"/>
    <row r="16259" customFormat="false" ht="15.75" hidden="false" customHeight="false" outlineLevel="0" collapsed="false"/>
    <row r="16260" customFormat="false" ht="15.75" hidden="false" customHeight="false" outlineLevel="0" collapsed="false"/>
    <row r="16261" customFormat="false" ht="15.75" hidden="false" customHeight="false" outlineLevel="0" collapsed="false"/>
    <row r="16262" customFormat="false" ht="15.75" hidden="false" customHeight="false" outlineLevel="0" collapsed="false"/>
    <row r="16263" customFormat="false" ht="15.75" hidden="false" customHeight="false" outlineLevel="0" collapsed="false"/>
    <row r="16264" customFormat="false" ht="15.75" hidden="false" customHeight="false" outlineLevel="0" collapsed="false"/>
    <row r="16265" customFormat="false" ht="15.75" hidden="false" customHeight="false" outlineLevel="0" collapsed="false"/>
    <row r="16266" customFormat="false" ht="15.75" hidden="false" customHeight="false" outlineLevel="0" collapsed="false"/>
    <row r="16267" customFormat="false" ht="15.75" hidden="false" customHeight="false" outlineLevel="0" collapsed="false"/>
    <row r="16268" customFormat="false" ht="15.75" hidden="false" customHeight="false" outlineLevel="0" collapsed="false"/>
    <row r="16269" customFormat="false" ht="15.75" hidden="false" customHeight="false" outlineLevel="0" collapsed="false"/>
    <row r="16270" customFormat="false" ht="15.75" hidden="false" customHeight="false" outlineLevel="0" collapsed="false"/>
    <row r="16271" customFormat="false" ht="15.75" hidden="false" customHeight="false" outlineLevel="0" collapsed="false"/>
    <row r="16272" customFormat="false" ht="15.75" hidden="false" customHeight="false" outlineLevel="0" collapsed="false"/>
    <row r="16273" customFormat="false" ht="15.75" hidden="false" customHeight="false" outlineLevel="0" collapsed="false"/>
    <row r="16274" customFormat="false" ht="15.75" hidden="false" customHeight="false" outlineLevel="0" collapsed="false"/>
    <row r="16275" customFormat="false" ht="15.75" hidden="false" customHeight="false" outlineLevel="0" collapsed="false"/>
    <row r="16276" customFormat="false" ht="15.75" hidden="false" customHeight="false" outlineLevel="0" collapsed="false"/>
    <row r="16277" customFormat="false" ht="15.75" hidden="false" customHeight="false" outlineLevel="0" collapsed="false"/>
    <row r="16278" customFormat="false" ht="15.75" hidden="false" customHeight="false" outlineLevel="0" collapsed="false"/>
    <row r="16279" customFormat="false" ht="15.75" hidden="false" customHeight="false" outlineLevel="0" collapsed="false"/>
    <row r="16280" customFormat="false" ht="15.75" hidden="false" customHeight="false" outlineLevel="0" collapsed="false"/>
    <row r="16281" customFormat="false" ht="15.75" hidden="false" customHeight="false" outlineLevel="0" collapsed="false"/>
    <row r="16282" customFormat="false" ht="15.75" hidden="false" customHeight="false" outlineLevel="0" collapsed="false"/>
    <row r="16283" customFormat="false" ht="15.75" hidden="false" customHeight="false" outlineLevel="0" collapsed="false"/>
    <row r="16284" customFormat="false" ht="15.75" hidden="false" customHeight="false" outlineLevel="0" collapsed="false"/>
    <row r="16285" customFormat="false" ht="15.75" hidden="false" customHeight="false" outlineLevel="0" collapsed="false"/>
    <row r="16286" customFormat="false" ht="15.75" hidden="false" customHeight="false" outlineLevel="0" collapsed="false"/>
    <row r="16287" customFormat="false" ht="15.75" hidden="false" customHeight="false" outlineLevel="0" collapsed="false"/>
    <row r="16288" customFormat="false" ht="15.75" hidden="false" customHeight="false" outlineLevel="0" collapsed="false"/>
    <row r="16289" customFormat="false" ht="15.75" hidden="false" customHeight="false" outlineLevel="0" collapsed="false"/>
    <row r="16290" customFormat="false" ht="15.75" hidden="false" customHeight="false" outlineLevel="0" collapsed="false"/>
    <row r="16291" customFormat="false" ht="15.75" hidden="false" customHeight="false" outlineLevel="0" collapsed="false"/>
    <row r="16292" customFormat="false" ht="15.75" hidden="false" customHeight="false" outlineLevel="0" collapsed="false"/>
    <row r="16293" customFormat="false" ht="15.75" hidden="false" customHeight="false" outlineLevel="0" collapsed="false"/>
    <row r="16294" customFormat="false" ht="15.75" hidden="false" customHeight="false" outlineLevel="0" collapsed="false"/>
    <row r="16295" customFormat="false" ht="15.75" hidden="false" customHeight="false" outlineLevel="0" collapsed="false"/>
    <row r="16296" customFormat="false" ht="15.75" hidden="false" customHeight="false" outlineLevel="0" collapsed="false"/>
    <row r="16297" customFormat="false" ht="15.75" hidden="false" customHeight="false" outlineLevel="0" collapsed="false"/>
    <row r="16298" customFormat="false" ht="15.75" hidden="false" customHeight="false" outlineLevel="0" collapsed="false"/>
    <row r="16299" customFormat="false" ht="15.75" hidden="false" customHeight="false" outlineLevel="0" collapsed="false"/>
    <row r="16300" customFormat="false" ht="15.75" hidden="false" customHeight="false" outlineLevel="0" collapsed="false"/>
    <row r="16301" customFormat="false" ht="15.75" hidden="false" customHeight="false" outlineLevel="0" collapsed="false"/>
    <row r="16302" customFormat="false" ht="15.75" hidden="false" customHeight="false" outlineLevel="0" collapsed="false"/>
    <row r="16303" customFormat="false" ht="15.75" hidden="false" customHeight="false" outlineLevel="0" collapsed="false"/>
    <row r="16304" customFormat="false" ht="15.75" hidden="false" customHeight="false" outlineLevel="0" collapsed="false"/>
    <row r="16305" customFormat="false" ht="15.75" hidden="false" customHeight="false" outlineLevel="0" collapsed="false"/>
    <row r="16306" customFormat="false" ht="15.75" hidden="false" customHeight="false" outlineLevel="0" collapsed="false"/>
    <row r="16307" customFormat="false" ht="15.75" hidden="false" customHeight="false" outlineLevel="0" collapsed="false"/>
    <row r="16308" customFormat="false" ht="15.75" hidden="false" customHeight="false" outlineLevel="0" collapsed="false"/>
    <row r="16309" customFormat="false" ht="15.75" hidden="false" customHeight="false" outlineLevel="0" collapsed="false"/>
    <row r="16310" customFormat="false" ht="15.75" hidden="false" customHeight="false" outlineLevel="0" collapsed="false"/>
    <row r="16311" customFormat="false" ht="15.75" hidden="false" customHeight="false" outlineLevel="0" collapsed="false"/>
    <row r="16312" customFormat="false" ht="15.75" hidden="false" customHeight="false" outlineLevel="0" collapsed="false"/>
    <row r="16313" customFormat="false" ht="15.75" hidden="false" customHeight="false" outlineLevel="0" collapsed="false"/>
    <row r="16314" customFormat="false" ht="15.75" hidden="false" customHeight="false" outlineLevel="0" collapsed="false"/>
    <row r="16315" customFormat="false" ht="15.75" hidden="false" customHeight="false" outlineLevel="0" collapsed="false"/>
    <row r="16316" customFormat="false" ht="15.75" hidden="false" customHeight="false" outlineLevel="0" collapsed="false"/>
    <row r="16317" customFormat="false" ht="15.75" hidden="false" customHeight="false" outlineLevel="0" collapsed="false"/>
    <row r="16318" customFormat="false" ht="15.75" hidden="false" customHeight="false" outlineLevel="0" collapsed="false"/>
    <row r="16319" customFormat="false" ht="15.75" hidden="false" customHeight="false" outlineLevel="0" collapsed="false"/>
    <row r="16320" customFormat="false" ht="15.75" hidden="false" customHeight="false" outlineLevel="0" collapsed="false"/>
    <row r="16321" customFormat="false" ht="15.75" hidden="false" customHeight="false" outlineLevel="0" collapsed="false"/>
    <row r="16322" customFormat="false" ht="15.75" hidden="false" customHeight="false" outlineLevel="0" collapsed="false"/>
    <row r="16323" customFormat="false" ht="15.75" hidden="false" customHeight="false" outlineLevel="0" collapsed="false"/>
    <row r="16324" customFormat="false" ht="15.75" hidden="false" customHeight="false" outlineLevel="0" collapsed="false"/>
    <row r="16325" customFormat="false" ht="15.75" hidden="false" customHeight="false" outlineLevel="0" collapsed="false"/>
    <row r="16326" customFormat="false" ht="15.75" hidden="false" customHeight="false" outlineLevel="0" collapsed="false"/>
    <row r="16327" customFormat="false" ht="15.75" hidden="false" customHeight="false" outlineLevel="0" collapsed="false"/>
    <row r="16328" customFormat="false" ht="15.75" hidden="false" customHeight="false" outlineLevel="0" collapsed="false"/>
    <row r="16329" customFormat="false" ht="15.75" hidden="false" customHeight="false" outlineLevel="0" collapsed="false"/>
    <row r="16330" customFormat="false" ht="15.75" hidden="false" customHeight="false" outlineLevel="0" collapsed="false"/>
    <row r="16331" customFormat="false" ht="15.75" hidden="false" customHeight="false" outlineLevel="0" collapsed="false"/>
    <row r="16332" customFormat="false" ht="15.75" hidden="false" customHeight="false" outlineLevel="0" collapsed="false"/>
    <row r="16333" customFormat="false" ht="15.75" hidden="false" customHeight="false" outlineLevel="0" collapsed="false"/>
    <row r="16334" customFormat="false" ht="15.75" hidden="false" customHeight="false" outlineLevel="0" collapsed="false"/>
    <row r="16335" customFormat="false" ht="15.75" hidden="false" customHeight="false" outlineLevel="0" collapsed="false"/>
    <row r="16336" customFormat="false" ht="15.75" hidden="false" customHeight="false" outlineLevel="0" collapsed="false"/>
    <row r="16337" customFormat="false" ht="15.75" hidden="false" customHeight="false" outlineLevel="0" collapsed="false"/>
    <row r="16338" customFormat="false" ht="15.75" hidden="false" customHeight="false" outlineLevel="0" collapsed="false"/>
    <row r="16339" customFormat="false" ht="15.75" hidden="false" customHeight="false" outlineLevel="0" collapsed="false"/>
    <row r="16340" customFormat="false" ht="15.75" hidden="false" customHeight="false" outlineLevel="0" collapsed="false"/>
    <row r="16341" customFormat="false" ht="15.75" hidden="false" customHeight="false" outlineLevel="0" collapsed="false"/>
    <row r="16342" customFormat="false" ht="15.75" hidden="false" customHeight="false" outlineLevel="0" collapsed="false"/>
    <row r="16343" customFormat="false" ht="15.75" hidden="false" customHeight="false" outlineLevel="0" collapsed="false"/>
    <row r="16344" customFormat="false" ht="15.75" hidden="false" customHeight="false" outlineLevel="0" collapsed="false"/>
    <row r="16345" customFormat="false" ht="15.75" hidden="false" customHeight="false" outlineLevel="0" collapsed="false"/>
    <row r="16346" customFormat="false" ht="15.75" hidden="false" customHeight="false" outlineLevel="0" collapsed="false"/>
    <row r="16347" customFormat="false" ht="15.75" hidden="false" customHeight="false" outlineLevel="0" collapsed="false"/>
    <row r="16348" customFormat="false" ht="15.75" hidden="false" customHeight="false" outlineLevel="0" collapsed="false"/>
    <row r="16349" customFormat="false" ht="15.75" hidden="false" customHeight="false" outlineLevel="0" collapsed="false"/>
    <row r="16350" customFormat="false" ht="15.75" hidden="false" customHeight="false" outlineLevel="0" collapsed="false"/>
    <row r="16351" customFormat="false" ht="15.75" hidden="false" customHeight="false" outlineLevel="0" collapsed="false"/>
    <row r="16352" customFormat="false" ht="15.75" hidden="false" customHeight="false" outlineLevel="0" collapsed="false"/>
    <row r="16353" customFormat="false" ht="15.75" hidden="false" customHeight="false" outlineLevel="0" collapsed="false"/>
    <row r="16354" customFormat="false" ht="15.75" hidden="false" customHeight="false" outlineLevel="0" collapsed="false"/>
    <row r="16355" customFormat="false" ht="15.75" hidden="false" customHeight="false" outlineLevel="0" collapsed="false"/>
    <row r="16356" customFormat="false" ht="15.75" hidden="false" customHeight="false" outlineLevel="0" collapsed="false"/>
    <row r="16357" customFormat="false" ht="15.75" hidden="false" customHeight="false" outlineLevel="0" collapsed="false"/>
    <row r="16358" customFormat="false" ht="15.75" hidden="false" customHeight="false" outlineLevel="0" collapsed="false"/>
    <row r="16359" customFormat="false" ht="15.75" hidden="false" customHeight="false" outlineLevel="0" collapsed="false"/>
    <row r="16360" customFormat="false" ht="15.75" hidden="false" customHeight="false" outlineLevel="0" collapsed="false"/>
    <row r="16361" customFormat="false" ht="15.75" hidden="false" customHeight="false" outlineLevel="0" collapsed="false"/>
    <row r="16362" customFormat="false" ht="15.75" hidden="false" customHeight="false" outlineLevel="0" collapsed="false"/>
    <row r="16363" customFormat="false" ht="15.75" hidden="false" customHeight="false" outlineLevel="0" collapsed="false"/>
    <row r="16364" customFormat="false" ht="15.75" hidden="false" customHeight="false" outlineLevel="0" collapsed="false"/>
    <row r="16365" customFormat="false" ht="15.75" hidden="false" customHeight="false" outlineLevel="0" collapsed="false"/>
    <row r="16366" customFormat="false" ht="15.75" hidden="false" customHeight="false" outlineLevel="0" collapsed="false"/>
    <row r="16367" customFormat="false" ht="15.75" hidden="false" customHeight="false" outlineLevel="0" collapsed="false"/>
    <row r="16368" customFormat="false" ht="15.75" hidden="false" customHeight="false" outlineLevel="0" collapsed="false"/>
    <row r="16369" customFormat="false" ht="15.75" hidden="false" customHeight="false" outlineLevel="0" collapsed="false"/>
    <row r="16370" customFormat="false" ht="15.75" hidden="false" customHeight="false" outlineLevel="0" collapsed="false"/>
    <row r="16371" customFormat="false" ht="15.75" hidden="false" customHeight="false" outlineLevel="0" collapsed="false"/>
    <row r="16372" customFormat="false" ht="15.75" hidden="false" customHeight="false" outlineLevel="0" collapsed="false"/>
    <row r="16373" customFormat="false" ht="15.75" hidden="false" customHeight="false" outlineLevel="0" collapsed="false"/>
    <row r="16374" customFormat="false" ht="15.75" hidden="false" customHeight="false" outlineLevel="0" collapsed="false"/>
    <row r="16375" customFormat="false" ht="15.75" hidden="false" customHeight="false" outlineLevel="0" collapsed="false"/>
    <row r="16376" customFormat="false" ht="15.75" hidden="false" customHeight="false" outlineLevel="0" collapsed="false"/>
    <row r="16377" customFormat="false" ht="15.75" hidden="false" customHeight="false" outlineLevel="0" collapsed="false"/>
    <row r="16378" customFormat="false" ht="15.75" hidden="false" customHeight="false" outlineLevel="0" collapsed="false"/>
    <row r="16379" customFormat="false" ht="15.75" hidden="false" customHeight="false" outlineLevel="0" collapsed="false"/>
    <row r="16380" customFormat="false" ht="15.75" hidden="false" customHeight="false" outlineLevel="0" collapsed="false"/>
    <row r="16381" customFormat="false" ht="15.75" hidden="false" customHeight="false" outlineLevel="0" collapsed="false"/>
    <row r="16382" customFormat="false" ht="15.75" hidden="false" customHeight="false" outlineLevel="0" collapsed="false"/>
    <row r="16383" customFormat="false" ht="15.75" hidden="false" customHeight="false" outlineLevel="0" collapsed="false"/>
    <row r="16384" customFormat="false" ht="15.75" hidden="false" customHeight="false" outlineLevel="0" collapsed="false"/>
    <row r="16385" customFormat="false" ht="15.75" hidden="false" customHeight="false" outlineLevel="0" collapsed="false"/>
    <row r="16386" customFormat="false" ht="15.75" hidden="false" customHeight="false" outlineLevel="0" collapsed="false"/>
    <row r="16387" customFormat="false" ht="15.75" hidden="false" customHeight="false" outlineLevel="0" collapsed="false"/>
    <row r="16388" customFormat="false" ht="15.75" hidden="false" customHeight="false" outlineLevel="0" collapsed="false"/>
    <row r="16389" customFormat="false" ht="15.75" hidden="false" customHeight="false" outlineLevel="0" collapsed="false"/>
    <row r="16390" customFormat="false" ht="15.75" hidden="false" customHeight="false" outlineLevel="0" collapsed="false"/>
    <row r="16391" customFormat="false" ht="15.75" hidden="false" customHeight="false" outlineLevel="0" collapsed="false"/>
    <row r="16392" customFormat="false" ht="15.75" hidden="false" customHeight="false" outlineLevel="0" collapsed="false"/>
    <row r="16393" customFormat="false" ht="15.75" hidden="false" customHeight="false" outlineLevel="0" collapsed="false"/>
    <row r="16394" customFormat="false" ht="15.75" hidden="false" customHeight="false" outlineLevel="0" collapsed="false"/>
    <row r="16395" customFormat="false" ht="15.75" hidden="false" customHeight="false" outlineLevel="0" collapsed="false"/>
    <row r="16396" customFormat="false" ht="15.75" hidden="false" customHeight="false" outlineLevel="0" collapsed="false"/>
    <row r="16397" customFormat="false" ht="15.75" hidden="false" customHeight="false" outlineLevel="0" collapsed="false"/>
    <row r="16398" customFormat="false" ht="15.75" hidden="false" customHeight="false" outlineLevel="0" collapsed="false"/>
    <row r="16399" customFormat="false" ht="15.75" hidden="false" customHeight="false" outlineLevel="0" collapsed="false"/>
    <row r="16400" customFormat="false" ht="15.75" hidden="false" customHeight="false" outlineLevel="0" collapsed="false"/>
    <row r="16401" customFormat="false" ht="15.75" hidden="false" customHeight="false" outlineLevel="0" collapsed="false"/>
    <row r="16402" customFormat="false" ht="15.75" hidden="false" customHeight="false" outlineLevel="0" collapsed="false"/>
    <row r="16403" customFormat="false" ht="15.75" hidden="false" customHeight="false" outlineLevel="0" collapsed="false"/>
    <row r="16404" customFormat="false" ht="15.75" hidden="false" customHeight="false" outlineLevel="0" collapsed="false"/>
    <row r="16405" customFormat="false" ht="15.75" hidden="false" customHeight="false" outlineLevel="0" collapsed="false"/>
    <row r="16406" customFormat="false" ht="15.75" hidden="false" customHeight="false" outlineLevel="0" collapsed="false"/>
    <row r="16407" customFormat="false" ht="15.75" hidden="false" customHeight="false" outlineLevel="0" collapsed="false"/>
    <row r="16408" customFormat="false" ht="15.75" hidden="false" customHeight="false" outlineLevel="0" collapsed="false"/>
    <row r="16409" customFormat="false" ht="15.75" hidden="false" customHeight="false" outlineLevel="0" collapsed="false"/>
    <row r="16410" customFormat="false" ht="15.75" hidden="false" customHeight="false" outlineLevel="0" collapsed="false"/>
    <row r="16411" customFormat="false" ht="15.75" hidden="false" customHeight="false" outlineLevel="0" collapsed="false"/>
    <row r="16412" customFormat="false" ht="15.75" hidden="false" customHeight="false" outlineLevel="0" collapsed="false"/>
    <row r="16413" customFormat="false" ht="15.75" hidden="false" customHeight="false" outlineLevel="0" collapsed="false"/>
    <row r="16414" customFormat="false" ht="15.75" hidden="false" customHeight="false" outlineLevel="0" collapsed="false"/>
    <row r="16415" customFormat="false" ht="15.75" hidden="false" customHeight="false" outlineLevel="0" collapsed="false"/>
    <row r="16416" customFormat="false" ht="15.75" hidden="false" customHeight="false" outlineLevel="0" collapsed="false"/>
    <row r="16417" customFormat="false" ht="15.75" hidden="false" customHeight="false" outlineLevel="0" collapsed="false"/>
    <row r="16418" customFormat="false" ht="15.75" hidden="false" customHeight="false" outlineLevel="0" collapsed="false"/>
    <row r="16419" customFormat="false" ht="15.75" hidden="false" customHeight="false" outlineLevel="0" collapsed="false"/>
    <row r="16420" customFormat="false" ht="15.75" hidden="false" customHeight="false" outlineLevel="0" collapsed="false"/>
    <row r="16421" customFormat="false" ht="15.75" hidden="false" customHeight="false" outlineLevel="0" collapsed="false"/>
    <row r="16422" customFormat="false" ht="15.75" hidden="false" customHeight="false" outlineLevel="0" collapsed="false"/>
    <row r="16423" customFormat="false" ht="15.75" hidden="false" customHeight="false" outlineLevel="0" collapsed="false"/>
    <row r="16424" customFormat="false" ht="15.75" hidden="false" customHeight="false" outlineLevel="0" collapsed="false"/>
    <row r="16425" customFormat="false" ht="15.75" hidden="false" customHeight="false" outlineLevel="0" collapsed="false"/>
    <row r="16426" customFormat="false" ht="15.75" hidden="false" customHeight="false" outlineLevel="0" collapsed="false"/>
    <row r="16427" customFormat="false" ht="15.75" hidden="false" customHeight="false" outlineLevel="0" collapsed="false"/>
    <row r="16428" customFormat="false" ht="15.75" hidden="false" customHeight="false" outlineLevel="0" collapsed="false"/>
    <row r="16429" customFormat="false" ht="15.75" hidden="false" customHeight="false" outlineLevel="0" collapsed="false"/>
    <row r="16430" customFormat="false" ht="15.75" hidden="false" customHeight="false" outlineLevel="0" collapsed="false"/>
    <row r="16431" customFormat="false" ht="15.75" hidden="false" customHeight="false" outlineLevel="0" collapsed="false"/>
    <row r="16432" customFormat="false" ht="15.75" hidden="false" customHeight="false" outlineLevel="0" collapsed="false"/>
    <row r="16433" customFormat="false" ht="15.75" hidden="false" customHeight="false" outlineLevel="0" collapsed="false"/>
    <row r="16434" customFormat="false" ht="15.75" hidden="false" customHeight="false" outlineLevel="0" collapsed="false"/>
    <row r="16435" customFormat="false" ht="15.75" hidden="false" customHeight="false" outlineLevel="0" collapsed="false"/>
    <row r="16436" customFormat="false" ht="15.75" hidden="false" customHeight="false" outlineLevel="0" collapsed="false"/>
    <row r="16437" customFormat="false" ht="15.75" hidden="false" customHeight="false" outlineLevel="0" collapsed="false"/>
    <row r="16438" customFormat="false" ht="15.75" hidden="false" customHeight="false" outlineLevel="0" collapsed="false"/>
    <row r="16439" customFormat="false" ht="15.75" hidden="false" customHeight="false" outlineLevel="0" collapsed="false"/>
    <row r="16440" customFormat="false" ht="15.75" hidden="false" customHeight="false" outlineLevel="0" collapsed="false"/>
    <row r="16441" customFormat="false" ht="15.75" hidden="false" customHeight="false" outlineLevel="0" collapsed="false"/>
    <row r="16442" customFormat="false" ht="15.75" hidden="false" customHeight="false" outlineLevel="0" collapsed="false"/>
    <row r="16443" customFormat="false" ht="15.75" hidden="false" customHeight="false" outlineLevel="0" collapsed="false"/>
    <row r="16444" customFormat="false" ht="15.75" hidden="false" customHeight="false" outlineLevel="0" collapsed="false"/>
    <row r="16445" customFormat="false" ht="15.75" hidden="false" customHeight="false" outlineLevel="0" collapsed="false"/>
    <row r="16446" customFormat="false" ht="15.75" hidden="false" customHeight="false" outlineLevel="0" collapsed="false"/>
    <row r="16447" customFormat="false" ht="15.75" hidden="false" customHeight="false" outlineLevel="0" collapsed="false"/>
    <row r="16448" customFormat="false" ht="15.75" hidden="false" customHeight="false" outlineLevel="0" collapsed="false"/>
    <row r="16449" customFormat="false" ht="15.75" hidden="false" customHeight="false" outlineLevel="0" collapsed="false"/>
    <row r="16450" customFormat="false" ht="15.75" hidden="false" customHeight="false" outlineLevel="0" collapsed="false"/>
    <row r="16451" customFormat="false" ht="15.75" hidden="false" customHeight="false" outlineLevel="0" collapsed="false"/>
    <row r="16452" customFormat="false" ht="15.75" hidden="false" customHeight="false" outlineLevel="0" collapsed="false"/>
    <row r="16453" customFormat="false" ht="15.75" hidden="false" customHeight="false" outlineLevel="0" collapsed="false"/>
    <row r="16454" customFormat="false" ht="15.75" hidden="false" customHeight="false" outlineLevel="0" collapsed="false"/>
    <row r="16455" customFormat="false" ht="15.75" hidden="false" customHeight="false" outlineLevel="0" collapsed="false"/>
    <row r="16456" customFormat="false" ht="15.75" hidden="false" customHeight="false" outlineLevel="0" collapsed="false"/>
    <row r="16457" customFormat="false" ht="15.75" hidden="false" customHeight="false" outlineLevel="0" collapsed="false"/>
    <row r="16458" customFormat="false" ht="15.75" hidden="false" customHeight="false" outlineLevel="0" collapsed="false"/>
    <row r="16459" customFormat="false" ht="15.75" hidden="false" customHeight="false" outlineLevel="0" collapsed="false"/>
    <row r="16460" customFormat="false" ht="15.75" hidden="false" customHeight="false" outlineLevel="0" collapsed="false"/>
    <row r="16461" customFormat="false" ht="15.75" hidden="false" customHeight="false" outlineLevel="0" collapsed="false"/>
    <row r="16462" customFormat="false" ht="15.75" hidden="false" customHeight="false" outlineLevel="0" collapsed="false"/>
    <row r="16463" customFormat="false" ht="15.75" hidden="false" customHeight="false" outlineLevel="0" collapsed="false"/>
    <row r="16464" customFormat="false" ht="15.75" hidden="false" customHeight="false" outlineLevel="0" collapsed="false"/>
    <row r="16465" customFormat="false" ht="15.75" hidden="false" customHeight="false" outlineLevel="0" collapsed="false"/>
    <row r="16466" customFormat="false" ht="15.75" hidden="false" customHeight="false" outlineLevel="0" collapsed="false"/>
    <row r="16467" customFormat="false" ht="15.75" hidden="false" customHeight="false" outlineLevel="0" collapsed="false"/>
    <row r="16468" customFormat="false" ht="15.75" hidden="false" customHeight="false" outlineLevel="0" collapsed="false"/>
    <row r="16469" customFormat="false" ht="15.75" hidden="false" customHeight="false" outlineLevel="0" collapsed="false"/>
    <row r="16470" customFormat="false" ht="15.75" hidden="false" customHeight="false" outlineLevel="0" collapsed="false"/>
    <row r="16471" customFormat="false" ht="15.75" hidden="false" customHeight="false" outlineLevel="0" collapsed="false"/>
    <row r="16472" customFormat="false" ht="15.75" hidden="false" customHeight="false" outlineLevel="0" collapsed="false"/>
    <row r="16473" customFormat="false" ht="15.75" hidden="false" customHeight="false" outlineLevel="0" collapsed="false"/>
    <row r="16474" customFormat="false" ht="15.75" hidden="false" customHeight="false" outlineLevel="0" collapsed="false"/>
    <row r="16475" customFormat="false" ht="15.75" hidden="false" customHeight="false" outlineLevel="0" collapsed="false"/>
    <row r="16476" customFormat="false" ht="15.75" hidden="false" customHeight="false" outlineLevel="0" collapsed="false"/>
    <row r="16477" customFormat="false" ht="15.75" hidden="false" customHeight="false" outlineLevel="0" collapsed="false"/>
    <row r="16478" customFormat="false" ht="15.75" hidden="false" customHeight="false" outlineLevel="0" collapsed="false"/>
    <row r="16479" customFormat="false" ht="15.75" hidden="false" customHeight="false" outlineLevel="0" collapsed="false"/>
    <row r="16480" customFormat="false" ht="15.75" hidden="false" customHeight="false" outlineLevel="0" collapsed="false"/>
    <row r="16481" customFormat="false" ht="15.75" hidden="false" customHeight="false" outlineLevel="0" collapsed="false"/>
    <row r="16482" customFormat="false" ht="15.75" hidden="false" customHeight="false" outlineLevel="0" collapsed="false"/>
    <row r="16483" customFormat="false" ht="15.75" hidden="false" customHeight="false" outlineLevel="0" collapsed="false"/>
    <row r="16484" customFormat="false" ht="15.75" hidden="false" customHeight="false" outlineLevel="0" collapsed="false"/>
    <row r="16485" customFormat="false" ht="15.75" hidden="false" customHeight="false" outlineLevel="0" collapsed="false"/>
    <row r="16486" customFormat="false" ht="15.75" hidden="false" customHeight="false" outlineLevel="0" collapsed="false"/>
    <row r="16487" customFormat="false" ht="15.75" hidden="false" customHeight="false" outlineLevel="0" collapsed="false"/>
    <row r="16488" customFormat="false" ht="15.75" hidden="false" customHeight="false" outlineLevel="0" collapsed="false"/>
    <row r="16489" customFormat="false" ht="15.75" hidden="false" customHeight="false" outlineLevel="0" collapsed="false"/>
    <row r="16490" customFormat="false" ht="15.75" hidden="false" customHeight="false" outlineLevel="0" collapsed="false"/>
    <row r="16491" customFormat="false" ht="15.75" hidden="false" customHeight="false" outlineLevel="0" collapsed="false"/>
    <row r="16492" customFormat="false" ht="15.75" hidden="false" customHeight="false" outlineLevel="0" collapsed="false"/>
    <row r="16493" customFormat="false" ht="15.75" hidden="false" customHeight="false" outlineLevel="0" collapsed="false"/>
    <row r="16494" customFormat="false" ht="15.75" hidden="false" customHeight="false" outlineLevel="0" collapsed="false"/>
    <row r="16495" customFormat="false" ht="15.75" hidden="false" customHeight="false" outlineLevel="0" collapsed="false"/>
    <row r="16496" customFormat="false" ht="15.75" hidden="false" customHeight="false" outlineLevel="0" collapsed="false"/>
    <row r="16497" customFormat="false" ht="15.75" hidden="false" customHeight="false" outlineLevel="0" collapsed="false"/>
    <row r="16498" customFormat="false" ht="15.75" hidden="false" customHeight="false" outlineLevel="0" collapsed="false"/>
    <row r="16499" customFormat="false" ht="15.75" hidden="false" customHeight="false" outlineLevel="0" collapsed="false"/>
    <row r="16500" customFormat="false" ht="15.75" hidden="false" customHeight="false" outlineLevel="0" collapsed="false"/>
    <row r="16501" customFormat="false" ht="15.75" hidden="false" customHeight="false" outlineLevel="0" collapsed="false"/>
    <row r="16502" customFormat="false" ht="15.75" hidden="false" customHeight="false" outlineLevel="0" collapsed="false"/>
    <row r="16503" customFormat="false" ht="15.75" hidden="false" customHeight="false" outlineLevel="0" collapsed="false"/>
    <row r="16504" customFormat="false" ht="15.75" hidden="false" customHeight="false" outlineLevel="0" collapsed="false"/>
    <row r="16505" customFormat="false" ht="15.75" hidden="false" customHeight="false" outlineLevel="0" collapsed="false"/>
    <row r="16506" customFormat="false" ht="15.75" hidden="false" customHeight="false" outlineLevel="0" collapsed="false"/>
    <row r="16507" customFormat="false" ht="15.75" hidden="false" customHeight="false" outlineLevel="0" collapsed="false"/>
    <row r="16508" customFormat="false" ht="15.75" hidden="false" customHeight="false" outlineLevel="0" collapsed="false"/>
    <row r="16509" customFormat="false" ht="15.75" hidden="false" customHeight="false" outlineLevel="0" collapsed="false"/>
    <row r="16510" customFormat="false" ht="15.75" hidden="false" customHeight="false" outlineLevel="0" collapsed="false"/>
    <row r="16511" customFormat="false" ht="15.75" hidden="false" customHeight="false" outlineLevel="0" collapsed="false"/>
    <row r="16512" customFormat="false" ht="15.75" hidden="false" customHeight="false" outlineLevel="0" collapsed="false"/>
    <row r="16513" customFormat="false" ht="15.75" hidden="false" customHeight="false" outlineLevel="0" collapsed="false"/>
    <row r="16514" customFormat="false" ht="15.75" hidden="false" customHeight="false" outlineLevel="0" collapsed="false"/>
    <row r="16515" customFormat="false" ht="15.75" hidden="false" customHeight="false" outlineLevel="0" collapsed="false"/>
    <row r="16516" customFormat="false" ht="15.75" hidden="false" customHeight="false" outlineLevel="0" collapsed="false"/>
    <row r="16517" customFormat="false" ht="15.75" hidden="false" customHeight="false" outlineLevel="0" collapsed="false"/>
    <row r="16518" customFormat="false" ht="15.75" hidden="false" customHeight="false" outlineLevel="0" collapsed="false"/>
    <row r="16519" customFormat="false" ht="15.75" hidden="false" customHeight="false" outlineLevel="0" collapsed="false"/>
    <row r="16520" customFormat="false" ht="15.75" hidden="false" customHeight="false" outlineLevel="0" collapsed="false"/>
    <row r="16521" customFormat="false" ht="15.75" hidden="false" customHeight="false" outlineLevel="0" collapsed="false"/>
    <row r="16522" customFormat="false" ht="15.75" hidden="false" customHeight="false" outlineLevel="0" collapsed="false"/>
    <row r="16523" customFormat="false" ht="15.75" hidden="false" customHeight="false" outlineLevel="0" collapsed="false"/>
    <row r="16524" customFormat="false" ht="15.75" hidden="false" customHeight="false" outlineLevel="0" collapsed="false"/>
    <row r="16525" customFormat="false" ht="15.75" hidden="false" customHeight="false" outlineLevel="0" collapsed="false"/>
    <row r="16526" customFormat="false" ht="15.75" hidden="false" customHeight="false" outlineLevel="0" collapsed="false"/>
    <row r="16527" customFormat="false" ht="15.75" hidden="false" customHeight="false" outlineLevel="0" collapsed="false"/>
    <row r="16528" customFormat="false" ht="15.75" hidden="false" customHeight="false" outlineLevel="0" collapsed="false"/>
    <row r="16529" customFormat="false" ht="15.75" hidden="false" customHeight="false" outlineLevel="0" collapsed="false"/>
    <row r="16530" customFormat="false" ht="15.75" hidden="false" customHeight="false" outlineLevel="0" collapsed="false"/>
    <row r="16531" customFormat="false" ht="15.75" hidden="false" customHeight="false" outlineLevel="0" collapsed="false"/>
    <row r="16532" customFormat="false" ht="15.75" hidden="false" customHeight="false" outlineLevel="0" collapsed="false"/>
    <row r="16533" customFormat="false" ht="15.75" hidden="false" customHeight="false" outlineLevel="0" collapsed="false"/>
    <row r="16534" customFormat="false" ht="15.75" hidden="false" customHeight="false" outlineLevel="0" collapsed="false"/>
    <row r="16535" customFormat="false" ht="15.75" hidden="false" customHeight="false" outlineLevel="0" collapsed="false"/>
    <row r="16536" customFormat="false" ht="15.75" hidden="false" customHeight="false" outlineLevel="0" collapsed="false"/>
    <row r="16537" customFormat="false" ht="15.75" hidden="false" customHeight="false" outlineLevel="0" collapsed="false"/>
    <row r="16538" customFormat="false" ht="15.75" hidden="false" customHeight="false" outlineLevel="0" collapsed="false"/>
    <row r="16539" customFormat="false" ht="15.75" hidden="false" customHeight="false" outlineLevel="0" collapsed="false"/>
    <row r="16540" customFormat="false" ht="15.75" hidden="false" customHeight="false" outlineLevel="0" collapsed="false"/>
    <row r="16541" customFormat="false" ht="15.75" hidden="false" customHeight="false" outlineLevel="0" collapsed="false"/>
    <row r="16542" customFormat="false" ht="15.75" hidden="false" customHeight="false" outlineLevel="0" collapsed="false"/>
    <row r="16543" customFormat="false" ht="15.75" hidden="false" customHeight="false" outlineLevel="0" collapsed="false"/>
    <row r="16544" customFormat="false" ht="15.75" hidden="false" customHeight="false" outlineLevel="0" collapsed="false"/>
    <row r="16545" customFormat="false" ht="15.75" hidden="false" customHeight="false" outlineLevel="0" collapsed="false"/>
    <row r="16546" customFormat="false" ht="15.75" hidden="false" customHeight="false" outlineLevel="0" collapsed="false"/>
    <row r="16547" customFormat="false" ht="15.75" hidden="false" customHeight="false" outlineLevel="0" collapsed="false"/>
    <row r="16548" customFormat="false" ht="15.75" hidden="false" customHeight="false" outlineLevel="0" collapsed="false"/>
    <row r="16549" customFormat="false" ht="15.75" hidden="false" customHeight="false" outlineLevel="0" collapsed="false"/>
    <row r="16550" customFormat="false" ht="15.75" hidden="false" customHeight="false" outlineLevel="0" collapsed="false"/>
    <row r="16551" customFormat="false" ht="15.75" hidden="false" customHeight="false" outlineLevel="0" collapsed="false"/>
    <row r="16552" customFormat="false" ht="15.75" hidden="false" customHeight="false" outlineLevel="0" collapsed="false"/>
    <row r="16553" customFormat="false" ht="15.75" hidden="false" customHeight="false" outlineLevel="0" collapsed="false"/>
    <row r="16554" customFormat="false" ht="15.75" hidden="false" customHeight="false" outlineLevel="0" collapsed="false"/>
    <row r="16555" customFormat="false" ht="15.75" hidden="false" customHeight="false" outlineLevel="0" collapsed="false"/>
    <row r="16556" customFormat="false" ht="15.75" hidden="false" customHeight="false" outlineLevel="0" collapsed="false"/>
    <row r="16557" customFormat="false" ht="15.75" hidden="false" customHeight="false" outlineLevel="0" collapsed="false"/>
    <row r="16558" customFormat="false" ht="15.75" hidden="false" customHeight="false" outlineLevel="0" collapsed="false"/>
    <row r="16559" customFormat="false" ht="15.75" hidden="false" customHeight="false" outlineLevel="0" collapsed="false"/>
    <row r="16560" customFormat="false" ht="15.75" hidden="false" customHeight="false" outlineLevel="0" collapsed="false"/>
    <row r="16561" customFormat="false" ht="15.75" hidden="false" customHeight="false" outlineLevel="0" collapsed="false"/>
    <row r="16562" customFormat="false" ht="15.75" hidden="false" customHeight="false" outlineLevel="0" collapsed="false"/>
    <row r="16563" customFormat="false" ht="15.75" hidden="false" customHeight="false" outlineLevel="0" collapsed="false"/>
    <row r="16564" customFormat="false" ht="15.75" hidden="false" customHeight="false" outlineLevel="0" collapsed="false"/>
    <row r="16565" customFormat="false" ht="15.75" hidden="false" customHeight="false" outlineLevel="0" collapsed="false"/>
    <row r="16566" customFormat="false" ht="15.75" hidden="false" customHeight="false" outlineLevel="0" collapsed="false"/>
    <row r="16567" customFormat="false" ht="15.75" hidden="false" customHeight="false" outlineLevel="0" collapsed="false"/>
    <row r="16568" customFormat="false" ht="15.75" hidden="false" customHeight="false" outlineLevel="0" collapsed="false"/>
    <row r="16569" customFormat="false" ht="15.75" hidden="false" customHeight="false" outlineLevel="0" collapsed="false"/>
    <row r="16570" customFormat="false" ht="15.75" hidden="false" customHeight="false" outlineLevel="0" collapsed="false"/>
    <row r="16571" customFormat="false" ht="15.75" hidden="false" customHeight="false" outlineLevel="0" collapsed="false"/>
    <row r="16572" customFormat="false" ht="15.75" hidden="false" customHeight="false" outlineLevel="0" collapsed="false"/>
    <row r="16573" customFormat="false" ht="15.75" hidden="false" customHeight="false" outlineLevel="0" collapsed="false"/>
    <row r="16574" customFormat="false" ht="15.75" hidden="false" customHeight="false" outlineLevel="0" collapsed="false"/>
    <row r="16575" customFormat="false" ht="15.75" hidden="false" customHeight="false" outlineLevel="0" collapsed="false"/>
    <row r="16576" customFormat="false" ht="15.75" hidden="false" customHeight="false" outlineLevel="0" collapsed="false"/>
    <row r="16577" customFormat="false" ht="15.75" hidden="false" customHeight="false" outlineLevel="0" collapsed="false"/>
    <row r="16578" customFormat="false" ht="15.75" hidden="false" customHeight="false" outlineLevel="0" collapsed="false"/>
    <row r="16579" customFormat="false" ht="15.75" hidden="false" customHeight="false" outlineLevel="0" collapsed="false"/>
    <row r="16580" customFormat="false" ht="15.75" hidden="false" customHeight="false" outlineLevel="0" collapsed="false"/>
    <row r="16581" customFormat="false" ht="15.75" hidden="false" customHeight="false" outlineLevel="0" collapsed="false"/>
    <row r="16582" customFormat="false" ht="15.75" hidden="false" customHeight="false" outlineLevel="0" collapsed="false"/>
    <row r="16583" customFormat="false" ht="15.75" hidden="false" customHeight="false" outlineLevel="0" collapsed="false"/>
    <row r="16584" customFormat="false" ht="15.75" hidden="false" customHeight="false" outlineLevel="0" collapsed="false"/>
    <row r="16585" customFormat="false" ht="15.75" hidden="false" customHeight="false" outlineLevel="0" collapsed="false"/>
    <row r="16586" customFormat="false" ht="15.75" hidden="false" customHeight="false" outlineLevel="0" collapsed="false"/>
    <row r="16587" customFormat="false" ht="15.75" hidden="false" customHeight="false" outlineLevel="0" collapsed="false"/>
    <row r="16588" customFormat="false" ht="15.75" hidden="false" customHeight="false" outlineLevel="0" collapsed="false"/>
    <row r="16589" customFormat="false" ht="15.75" hidden="false" customHeight="false" outlineLevel="0" collapsed="false"/>
    <row r="16590" customFormat="false" ht="15.75" hidden="false" customHeight="false" outlineLevel="0" collapsed="false"/>
    <row r="16591" customFormat="false" ht="15.75" hidden="false" customHeight="false" outlineLevel="0" collapsed="false"/>
    <row r="16592" customFormat="false" ht="15.75" hidden="false" customHeight="false" outlineLevel="0" collapsed="false"/>
    <row r="16593" customFormat="false" ht="15.75" hidden="false" customHeight="false" outlineLevel="0" collapsed="false"/>
    <row r="16594" customFormat="false" ht="15.75" hidden="false" customHeight="false" outlineLevel="0" collapsed="false"/>
    <row r="16595" customFormat="false" ht="15.75" hidden="false" customHeight="false" outlineLevel="0" collapsed="false"/>
    <row r="16596" customFormat="false" ht="15.75" hidden="false" customHeight="false" outlineLevel="0" collapsed="false"/>
    <row r="16597" customFormat="false" ht="15.75" hidden="false" customHeight="false" outlineLevel="0" collapsed="false"/>
    <row r="16598" customFormat="false" ht="15.75" hidden="false" customHeight="false" outlineLevel="0" collapsed="false"/>
    <row r="16599" customFormat="false" ht="15.75" hidden="false" customHeight="false" outlineLevel="0" collapsed="false"/>
    <row r="16600" customFormat="false" ht="15.75" hidden="false" customHeight="false" outlineLevel="0" collapsed="false"/>
    <row r="16601" customFormat="false" ht="15.75" hidden="false" customHeight="false" outlineLevel="0" collapsed="false"/>
    <row r="16602" customFormat="false" ht="15.75" hidden="false" customHeight="false" outlineLevel="0" collapsed="false"/>
    <row r="16603" customFormat="false" ht="15.75" hidden="false" customHeight="false" outlineLevel="0" collapsed="false"/>
    <row r="16604" customFormat="false" ht="15.75" hidden="false" customHeight="false" outlineLevel="0" collapsed="false"/>
    <row r="16605" customFormat="false" ht="15.75" hidden="false" customHeight="false" outlineLevel="0" collapsed="false"/>
    <row r="16606" customFormat="false" ht="15.75" hidden="false" customHeight="false" outlineLevel="0" collapsed="false"/>
    <row r="16607" customFormat="false" ht="15.75" hidden="false" customHeight="false" outlineLevel="0" collapsed="false"/>
    <row r="16608" customFormat="false" ht="15.75" hidden="false" customHeight="false" outlineLevel="0" collapsed="false"/>
    <row r="16609" customFormat="false" ht="15.75" hidden="false" customHeight="false" outlineLevel="0" collapsed="false"/>
    <row r="16610" customFormat="false" ht="15.75" hidden="false" customHeight="false" outlineLevel="0" collapsed="false"/>
    <row r="16611" customFormat="false" ht="15.75" hidden="false" customHeight="false" outlineLevel="0" collapsed="false"/>
    <row r="16612" customFormat="false" ht="15.75" hidden="false" customHeight="false" outlineLevel="0" collapsed="false"/>
    <row r="16613" customFormat="false" ht="15.75" hidden="false" customHeight="false" outlineLevel="0" collapsed="false"/>
    <row r="16614" customFormat="false" ht="15.75" hidden="false" customHeight="false" outlineLevel="0" collapsed="false"/>
    <row r="16615" customFormat="false" ht="15.75" hidden="false" customHeight="false" outlineLevel="0" collapsed="false"/>
    <row r="16616" customFormat="false" ht="15.75" hidden="false" customHeight="false" outlineLevel="0" collapsed="false"/>
    <row r="16617" customFormat="false" ht="15.75" hidden="false" customHeight="false" outlineLevel="0" collapsed="false"/>
    <row r="16618" customFormat="false" ht="15.75" hidden="false" customHeight="false" outlineLevel="0" collapsed="false"/>
    <row r="16619" customFormat="false" ht="15.75" hidden="false" customHeight="false" outlineLevel="0" collapsed="false"/>
    <row r="16620" customFormat="false" ht="15.75" hidden="false" customHeight="false" outlineLevel="0" collapsed="false"/>
    <row r="16621" customFormat="false" ht="15.75" hidden="false" customHeight="false" outlineLevel="0" collapsed="false"/>
    <row r="16622" customFormat="false" ht="15.75" hidden="false" customHeight="false" outlineLevel="0" collapsed="false"/>
    <row r="16623" customFormat="false" ht="15.75" hidden="false" customHeight="false" outlineLevel="0" collapsed="false"/>
    <row r="16624" customFormat="false" ht="15.75" hidden="false" customHeight="false" outlineLevel="0" collapsed="false"/>
    <row r="16625" customFormat="false" ht="15.75" hidden="false" customHeight="false" outlineLevel="0" collapsed="false"/>
    <row r="16626" customFormat="false" ht="15.75" hidden="false" customHeight="false" outlineLevel="0" collapsed="false"/>
    <row r="16627" customFormat="false" ht="15.75" hidden="false" customHeight="false" outlineLevel="0" collapsed="false"/>
    <row r="16628" customFormat="false" ht="15.75" hidden="false" customHeight="false" outlineLevel="0" collapsed="false"/>
    <row r="16629" customFormat="false" ht="15.75" hidden="false" customHeight="false" outlineLevel="0" collapsed="false"/>
    <row r="16630" customFormat="false" ht="15.75" hidden="false" customHeight="false" outlineLevel="0" collapsed="false"/>
    <row r="16631" customFormat="false" ht="15.75" hidden="false" customHeight="false" outlineLevel="0" collapsed="false"/>
    <row r="16632" customFormat="false" ht="15.75" hidden="false" customHeight="false" outlineLevel="0" collapsed="false"/>
    <row r="16633" customFormat="false" ht="15.75" hidden="false" customHeight="false" outlineLevel="0" collapsed="false"/>
    <row r="16634" customFormat="false" ht="15.75" hidden="false" customHeight="false" outlineLevel="0" collapsed="false"/>
    <row r="16635" customFormat="false" ht="15.75" hidden="false" customHeight="false" outlineLevel="0" collapsed="false"/>
    <row r="16636" customFormat="false" ht="15.75" hidden="false" customHeight="false" outlineLevel="0" collapsed="false"/>
    <row r="16637" customFormat="false" ht="15.75" hidden="false" customHeight="false" outlineLevel="0" collapsed="false"/>
    <row r="16638" customFormat="false" ht="15.75" hidden="false" customHeight="false" outlineLevel="0" collapsed="false"/>
    <row r="16639" customFormat="false" ht="15.75" hidden="false" customHeight="false" outlineLevel="0" collapsed="false"/>
    <row r="16640" customFormat="false" ht="15.75" hidden="false" customHeight="false" outlineLevel="0" collapsed="false"/>
    <row r="16641" customFormat="false" ht="15.75" hidden="false" customHeight="false" outlineLevel="0" collapsed="false"/>
    <row r="16642" customFormat="false" ht="15.75" hidden="false" customHeight="false" outlineLevel="0" collapsed="false"/>
    <row r="16643" customFormat="false" ht="15.75" hidden="false" customHeight="false" outlineLevel="0" collapsed="false"/>
    <row r="16644" customFormat="false" ht="15.75" hidden="false" customHeight="false" outlineLevel="0" collapsed="false"/>
    <row r="16645" customFormat="false" ht="15.75" hidden="false" customHeight="false" outlineLevel="0" collapsed="false"/>
    <row r="16646" customFormat="false" ht="15.75" hidden="false" customHeight="false" outlineLevel="0" collapsed="false"/>
    <row r="16647" customFormat="false" ht="15.75" hidden="false" customHeight="false" outlineLevel="0" collapsed="false"/>
    <row r="16648" customFormat="false" ht="15.75" hidden="false" customHeight="false" outlineLevel="0" collapsed="false"/>
    <row r="16649" customFormat="false" ht="15.75" hidden="false" customHeight="false" outlineLevel="0" collapsed="false"/>
    <row r="16650" customFormat="false" ht="15.75" hidden="false" customHeight="false" outlineLevel="0" collapsed="false"/>
    <row r="16651" customFormat="false" ht="15.75" hidden="false" customHeight="false" outlineLevel="0" collapsed="false"/>
    <row r="16652" customFormat="false" ht="15.75" hidden="false" customHeight="false" outlineLevel="0" collapsed="false"/>
    <row r="16653" customFormat="false" ht="15.75" hidden="false" customHeight="false" outlineLevel="0" collapsed="false"/>
    <row r="16654" customFormat="false" ht="15.75" hidden="false" customHeight="false" outlineLevel="0" collapsed="false"/>
    <row r="16655" customFormat="false" ht="15.75" hidden="false" customHeight="false" outlineLevel="0" collapsed="false"/>
    <row r="16656" customFormat="false" ht="15.75" hidden="false" customHeight="false" outlineLevel="0" collapsed="false"/>
    <row r="16657" customFormat="false" ht="15.75" hidden="false" customHeight="false" outlineLevel="0" collapsed="false"/>
    <row r="16658" customFormat="false" ht="15.75" hidden="false" customHeight="false" outlineLevel="0" collapsed="false"/>
    <row r="16659" customFormat="false" ht="15.75" hidden="false" customHeight="false" outlineLevel="0" collapsed="false"/>
    <row r="16660" customFormat="false" ht="15.75" hidden="false" customHeight="false" outlineLevel="0" collapsed="false"/>
    <row r="16661" customFormat="false" ht="15.75" hidden="false" customHeight="false" outlineLevel="0" collapsed="false"/>
    <row r="16662" customFormat="false" ht="15.75" hidden="false" customHeight="false" outlineLevel="0" collapsed="false"/>
    <row r="16663" customFormat="false" ht="15.75" hidden="false" customHeight="false" outlineLevel="0" collapsed="false"/>
    <row r="16664" customFormat="false" ht="15.75" hidden="false" customHeight="false" outlineLevel="0" collapsed="false"/>
    <row r="16665" customFormat="false" ht="15.75" hidden="false" customHeight="false" outlineLevel="0" collapsed="false"/>
    <row r="16666" customFormat="false" ht="15.75" hidden="false" customHeight="false" outlineLevel="0" collapsed="false"/>
    <row r="16667" customFormat="false" ht="15.75" hidden="false" customHeight="false" outlineLevel="0" collapsed="false"/>
    <row r="16668" customFormat="false" ht="15.75" hidden="false" customHeight="false" outlineLevel="0" collapsed="false"/>
    <row r="16669" customFormat="false" ht="15.75" hidden="false" customHeight="false" outlineLevel="0" collapsed="false"/>
    <row r="16670" customFormat="false" ht="15.75" hidden="false" customHeight="false" outlineLevel="0" collapsed="false"/>
    <row r="16671" customFormat="false" ht="15.75" hidden="false" customHeight="false" outlineLevel="0" collapsed="false"/>
    <row r="16672" customFormat="false" ht="15.75" hidden="false" customHeight="false" outlineLevel="0" collapsed="false"/>
    <row r="16673" customFormat="false" ht="15.75" hidden="false" customHeight="false" outlineLevel="0" collapsed="false"/>
    <row r="16674" customFormat="false" ht="15.75" hidden="false" customHeight="false" outlineLevel="0" collapsed="false"/>
    <row r="16675" customFormat="false" ht="15.75" hidden="false" customHeight="false" outlineLevel="0" collapsed="false"/>
    <row r="16676" customFormat="false" ht="15.75" hidden="false" customHeight="false" outlineLevel="0" collapsed="false"/>
    <row r="16677" customFormat="false" ht="15.75" hidden="false" customHeight="false" outlineLevel="0" collapsed="false"/>
    <row r="16678" customFormat="false" ht="15.75" hidden="false" customHeight="false" outlineLevel="0" collapsed="false"/>
    <row r="16679" customFormat="false" ht="15.75" hidden="false" customHeight="false" outlineLevel="0" collapsed="false"/>
    <row r="16680" customFormat="false" ht="15.75" hidden="false" customHeight="false" outlineLevel="0" collapsed="false"/>
    <row r="16681" customFormat="false" ht="15.75" hidden="false" customHeight="false" outlineLevel="0" collapsed="false"/>
    <row r="16682" customFormat="false" ht="15.75" hidden="false" customHeight="false" outlineLevel="0" collapsed="false"/>
    <row r="16683" customFormat="false" ht="15.75" hidden="false" customHeight="false" outlineLevel="0" collapsed="false"/>
    <row r="16684" customFormat="false" ht="15.75" hidden="false" customHeight="false" outlineLevel="0" collapsed="false"/>
    <row r="16685" customFormat="false" ht="15.75" hidden="false" customHeight="false" outlineLevel="0" collapsed="false"/>
    <row r="16686" customFormat="false" ht="15.75" hidden="false" customHeight="false" outlineLevel="0" collapsed="false"/>
    <row r="16687" customFormat="false" ht="15.75" hidden="false" customHeight="false" outlineLevel="0" collapsed="false"/>
    <row r="16688" customFormat="false" ht="15.75" hidden="false" customHeight="false" outlineLevel="0" collapsed="false"/>
    <row r="16689" customFormat="false" ht="15.75" hidden="false" customHeight="false" outlineLevel="0" collapsed="false"/>
    <row r="16690" customFormat="false" ht="15.75" hidden="false" customHeight="false" outlineLevel="0" collapsed="false"/>
    <row r="16691" customFormat="false" ht="15.75" hidden="false" customHeight="false" outlineLevel="0" collapsed="false"/>
    <row r="16692" customFormat="false" ht="15.75" hidden="false" customHeight="false" outlineLevel="0" collapsed="false"/>
    <row r="16693" customFormat="false" ht="15.75" hidden="false" customHeight="false" outlineLevel="0" collapsed="false"/>
    <row r="16694" customFormat="false" ht="15.75" hidden="false" customHeight="false" outlineLevel="0" collapsed="false"/>
    <row r="16695" customFormat="false" ht="15.75" hidden="false" customHeight="false" outlineLevel="0" collapsed="false"/>
    <row r="16696" customFormat="false" ht="15.75" hidden="false" customHeight="false" outlineLevel="0" collapsed="false"/>
    <row r="16697" customFormat="false" ht="15.75" hidden="false" customHeight="false" outlineLevel="0" collapsed="false"/>
    <row r="16698" customFormat="false" ht="15.75" hidden="false" customHeight="false" outlineLevel="0" collapsed="false"/>
    <row r="16699" customFormat="false" ht="15.75" hidden="false" customHeight="false" outlineLevel="0" collapsed="false"/>
    <row r="16700" customFormat="false" ht="15.75" hidden="false" customHeight="false" outlineLevel="0" collapsed="false"/>
    <row r="16701" customFormat="false" ht="15.75" hidden="false" customHeight="false" outlineLevel="0" collapsed="false"/>
    <row r="16702" customFormat="false" ht="15.75" hidden="false" customHeight="false" outlineLevel="0" collapsed="false"/>
    <row r="16703" customFormat="false" ht="15.75" hidden="false" customHeight="false" outlineLevel="0" collapsed="false"/>
    <row r="16704" customFormat="false" ht="15.75" hidden="false" customHeight="false" outlineLevel="0" collapsed="false"/>
    <row r="16705" customFormat="false" ht="15.75" hidden="false" customHeight="false" outlineLevel="0" collapsed="false"/>
    <row r="16706" customFormat="false" ht="15.75" hidden="false" customHeight="false" outlineLevel="0" collapsed="false"/>
    <row r="16707" customFormat="false" ht="15.75" hidden="false" customHeight="false" outlineLevel="0" collapsed="false"/>
    <row r="16708" customFormat="false" ht="15.75" hidden="false" customHeight="false" outlineLevel="0" collapsed="false"/>
    <row r="16709" customFormat="false" ht="15.75" hidden="false" customHeight="false" outlineLevel="0" collapsed="false"/>
    <row r="16710" customFormat="false" ht="15.75" hidden="false" customHeight="false" outlineLevel="0" collapsed="false"/>
    <row r="16711" customFormat="false" ht="15.75" hidden="false" customHeight="false" outlineLevel="0" collapsed="false"/>
    <row r="16712" customFormat="false" ht="15.75" hidden="false" customHeight="false" outlineLevel="0" collapsed="false"/>
    <row r="16713" customFormat="false" ht="15.75" hidden="false" customHeight="false" outlineLevel="0" collapsed="false"/>
    <row r="16714" customFormat="false" ht="15.75" hidden="false" customHeight="false" outlineLevel="0" collapsed="false"/>
    <row r="16715" customFormat="false" ht="15.75" hidden="false" customHeight="false" outlineLevel="0" collapsed="false"/>
    <row r="16716" customFormat="false" ht="15.75" hidden="false" customHeight="false" outlineLevel="0" collapsed="false"/>
    <row r="16717" customFormat="false" ht="15.75" hidden="false" customHeight="false" outlineLevel="0" collapsed="false"/>
    <row r="16718" customFormat="false" ht="15.75" hidden="false" customHeight="false" outlineLevel="0" collapsed="false"/>
    <row r="16719" customFormat="false" ht="15.75" hidden="false" customHeight="false" outlineLevel="0" collapsed="false"/>
    <row r="16720" customFormat="false" ht="15.75" hidden="false" customHeight="false" outlineLevel="0" collapsed="false"/>
    <row r="16721" customFormat="false" ht="15.75" hidden="false" customHeight="false" outlineLevel="0" collapsed="false"/>
    <row r="16722" customFormat="false" ht="15.75" hidden="false" customHeight="false" outlineLevel="0" collapsed="false"/>
    <row r="16723" customFormat="false" ht="15.75" hidden="false" customHeight="false" outlineLevel="0" collapsed="false"/>
    <row r="16724" customFormat="false" ht="15.75" hidden="false" customHeight="false" outlineLevel="0" collapsed="false"/>
    <row r="16725" customFormat="false" ht="15.75" hidden="false" customHeight="false" outlineLevel="0" collapsed="false"/>
    <row r="16726" customFormat="false" ht="15.75" hidden="false" customHeight="false" outlineLevel="0" collapsed="false"/>
    <row r="16727" customFormat="false" ht="15.75" hidden="false" customHeight="false" outlineLevel="0" collapsed="false"/>
    <row r="16728" customFormat="false" ht="15.75" hidden="false" customHeight="false" outlineLevel="0" collapsed="false"/>
    <row r="16729" customFormat="false" ht="15.75" hidden="false" customHeight="false" outlineLevel="0" collapsed="false"/>
    <row r="16730" customFormat="false" ht="15.75" hidden="false" customHeight="false" outlineLevel="0" collapsed="false"/>
    <row r="16731" customFormat="false" ht="15.75" hidden="false" customHeight="false" outlineLevel="0" collapsed="false"/>
    <row r="16732" customFormat="false" ht="15.75" hidden="false" customHeight="false" outlineLevel="0" collapsed="false"/>
    <row r="16733" customFormat="false" ht="15.75" hidden="false" customHeight="false" outlineLevel="0" collapsed="false"/>
    <row r="16734" customFormat="false" ht="15.75" hidden="false" customHeight="false" outlineLevel="0" collapsed="false"/>
    <row r="16735" customFormat="false" ht="15.75" hidden="false" customHeight="false" outlineLevel="0" collapsed="false"/>
    <row r="16736" customFormat="false" ht="15.75" hidden="false" customHeight="false" outlineLevel="0" collapsed="false"/>
    <row r="16737" customFormat="false" ht="15.75" hidden="false" customHeight="false" outlineLevel="0" collapsed="false"/>
    <row r="16738" customFormat="false" ht="15.75" hidden="false" customHeight="false" outlineLevel="0" collapsed="false"/>
    <row r="16739" customFormat="false" ht="15.75" hidden="false" customHeight="false" outlineLevel="0" collapsed="false"/>
    <row r="16740" customFormat="false" ht="15.75" hidden="false" customHeight="false" outlineLevel="0" collapsed="false"/>
    <row r="16741" customFormat="false" ht="15.75" hidden="false" customHeight="false" outlineLevel="0" collapsed="false"/>
    <row r="16742" customFormat="false" ht="15.75" hidden="false" customHeight="false" outlineLevel="0" collapsed="false"/>
    <row r="16743" customFormat="false" ht="15.75" hidden="false" customHeight="false" outlineLevel="0" collapsed="false"/>
    <row r="16744" customFormat="false" ht="15.75" hidden="false" customHeight="false" outlineLevel="0" collapsed="false"/>
    <row r="16745" customFormat="false" ht="15.75" hidden="false" customHeight="false" outlineLevel="0" collapsed="false"/>
    <row r="16746" customFormat="false" ht="15.75" hidden="false" customHeight="false" outlineLevel="0" collapsed="false"/>
    <row r="16747" customFormat="false" ht="15.75" hidden="false" customHeight="false" outlineLevel="0" collapsed="false"/>
    <row r="16748" customFormat="false" ht="15.75" hidden="false" customHeight="false" outlineLevel="0" collapsed="false"/>
    <row r="16749" customFormat="false" ht="15.75" hidden="false" customHeight="false" outlineLevel="0" collapsed="false"/>
    <row r="16750" customFormat="false" ht="15.75" hidden="false" customHeight="false" outlineLevel="0" collapsed="false"/>
    <row r="16751" customFormat="false" ht="15.75" hidden="false" customHeight="false" outlineLevel="0" collapsed="false"/>
    <row r="16752" customFormat="false" ht="15.75" hidden="false" customHeight="false" outlineLevel="0" collapsed="false"/>
    <row r="16753" customFormat="false" ht="15.75" hidden="false" customHeight="false" outlineLevel="0" collapsed="false"/>
    <row r="16754" customFormat="false" ht="15.75" hidden="false" customHeight="false" outlineLevel="0" collapsed="false"/>
    <row r="16755" customFormat="false" ht="15.75" hidden="false" customHeight="false" outlineLevel="0" collapsed="false"/>
    <row r="16756" customFormat="false" ht="15.75" hidden="false" customHeight="false" outlineLevel="0" collapsed="false"/>
    <row r="16757" customFormat="false" ht="15.75" hidden="false" customHeight="false" outlineLevel="0" collapsed="false"/>
    <row r="16758" customFormat="false" ht="15.75" hidden="false" customHeight="false" outlineLevel="0" collapsed="false"/>
    <row r="16759" customFormat="false" ht="15.75" hidden="false" customHeight="false" outlineLevel="0" collapsed="false"/>
    <row r="16760" customFormat="false" ht="15.75" hidden="false" customHeight="false" outlineLevel="0" collapsed="false"/>
    <row r="16761" customFormat="false" ht="15.75" hidden="false" customHeight="false" outlineLevel="0" collapsed="false"/>
    <row r="16762" customFormat="false" ht="15.75" hidden="false" customHeight="false" outlineLevel="0" collapsed="false"/>
    <row r="16763" customFormat="false" ht="15.75" hidden="false" customHeight="false" outlineLevel="0" collapsed="false"/>
    <row r="16764" customFormat="false" ht="15.75" hidden="false" customHeight="false" outlineLevel="0" collapsed="false"/>
    <row r="16765" customFormat="false" ht="15.75" hidden="false" customHeight="false" outlineLevel="0" collapsed="false"/>
    <row r="16766" customFormat="false" ht="15.75" hidden="false" customHeight="false" outlineLevel="0" collapsed="false"/>
    <row r="16767" customFormat="false" ht="15.75" hidden="false" customHeight="false" outlineLevel="0" collapsed="false"/>
    <row r="16768" customFormat="false" ht="15.75" hidden="false" customHeight="false" outlineLevel="0" collapsed="false"/>
    <row r="16769" customFormat="false" ht="15.75" hidden="false" customHeight="false" outlineLevel="0" collapsed="false"/>
    <row r="16770" customFormat="false" ht="15.75" hidden="false" customHeight="false" outlineLevel="0" collapsed="false"/>
    <row r="16771" customFormat="false" ht="15.75" hidden="false" customHeight="false" outlineLevel="0" collapsed="false"/>
    <row r="16772" customFormat="false" ht="15.75" hidden="false" customHeight="false" outlineLevel="0" collapsed="false"/>
    <row r="16773" customFormat="false" ht="15.75" hidden="false" customHeight="false" outlineLevel="0" collapsed="false"/>
    <row r="16774" customFormat="false" ht="15.75" hidden="false" customHeight="false" outlineLevel="0" collapsed="false"/>
    <row r="16775" customFormat="false" ht="15.75" hidden="false" customHeight="false" outlineLevel="0" collapsed="false"/>
    <row r="16776" customFormat="false" ht="15.75" hidden="false" customHeight="false" outlineLevel="0" collapsed="false"/>
    <row r="16777" customFormat="false" ht="15.75" hidden="false" customHeight="false" outlineLevel="0" collapsed="false"/>
    <row r="16778" customFormat="false" ht="15.75" hidden="false" customHeight="false" outlineLevel="0" collapsed="false"/>
    <row r="16779" customFormat="false" ht="15.75" hidden="false" customHeight="false" outlineLevel="0" collapsed="false"/>
    <row r="16780" customFormat="false" ht="15.75" hidden="false" customHeight="false" outlineLevel="0" collapsed="false"/>
    <row r="16781" customFormat="false" ht="15.75" hidden="false" customHeight="false" outlineLevel="0" collapsed="false"/>
    <row r="16782" customFormat="false" ht="15.75" hidden="false" customHeight="false" outlineLevel="0" collapsed="false"/>
    <row r="16783" customFormat="false" ht="15.75" hidden="false" customHeight="false" outlineLevel="0" collapsed="false"/>
    <row r="16784" customFormat="false" ht="15.75" hidden="false" customHeight="false" outlineLevel="0" collapsed="false"/>
    <row r="16785" customFormat="false" ht="15.75" hidden="false" customHeight="false" outlineLevel="0" collapsed="false"/>
    <row r="16786" customFormat="false" ht="15.75" hidden="false" customHeight="false" outlineLevel="0" collapsed="false"/>
    <row r="16787" customFormat="false" ht="15.75" hidden="false" customHeight="false" outlineLevel="0" collapsed="false"/>
    <row r="16788" customFormat="false" ht="15.75" hidden="false" customHeight="false" outlineLevel="0" collapsed="false"/>
    <row r="16789" customFormat="false" ht="15.75" hidden="false" customHeight="false" outlineLevel="0" collapsed="false"/>
    <row r="16790" customFormat="false" ht="15.75" hidden="false" customHeight="false" outlineLevel="0" collapsed="false"/>
    <row r="16791" customFormat="false" ht="15.75" hidden="false" customHeight="false" outlineLevel="0" collapsed="false"/>
    <row r="16792" customFormat="false" ht="15.75" hidden="false" customHeight="false" outlineLevel="0" collapsed="false"/>
    <row r="16793" customFormat="false" ht="15.75" hidden="false" customHeight="false" outlineLevel="0" collapsed="false"/>
    <row r="16794" customFormat="false" ht="15.75" hidden="false" customHeight="false" outlineLevel="0" collapsed="false"/>
    <row r="16795" customFormat="false" ht="15.75" hidden="false" customHeight="false" outlineLevel="0" collapsed="false"/>
    <row r="16796" customFormat="false" ht="15.75" hidden="false" customHeight="false" outlineLevel="0" collapsed="false"/>
    <row r="16797" customFormat="false" ht="15.75" hidden="false" customHeight="false" outlineLevel="0" collapsed="false"/>
    <row r="16798" customFormat="false" ht="15.75" hidden="false" customHeight="false" outlineLevel="0" collapsed="false"/>
    <row r="16799" customFormat="false" ht="15.75" hidden="false" customHeight="false" outlineLevel="0" collapsed="false"/>
    <row r="16800" customFormat="false" ht="15.75" hidden="false" customHeight="false" outlineLevel="0" collapsed="false"/>
    <row r="16801" customFormat="false" ht="15.75" hidden="false" customHeight="false" outlineLevel="0" collapsed="false"/>
    <row r="16802" customFormat="false" ht="15.75" hidden="false" customHeight="false" outlineLevel="0" collapsed="false"/>
    <row r="16803" customFormat="false" ht="15.75" hidden="false" customHeight="false" outlineLevel="0" collapsed="false"/>
    <row r="16804" customFormat="false" ht="15.75" hidden="false" customHeight="false" outlineLevel="0" collapsed="false"/>
    <row r="16805" customFormat="false" ht="15.75" hidden="false" customHeight="false" outlineLevel="0" collapsed="false"/>
    <row r="16806" customFormat="false" ht="15.75" hidden="false" customHeight="false" outlineLevel="0" collapsed="false"/>
    <row r="16807" customFormat="false" ht="15.75" hidden="false" customHeight="false" outlineLevel="0" collapsed="false"/>
    <row r="16808" customFormat="false" ht="15.75" hidden="false" customHeight="false" outlineLevel="0" collapsed="false"/>
    <row r="16809" customFormat="false" ht="15.75" hidden="false" customHeight="false" outlineLevel="0" collapsed="false"/>
    <row r="16810" customFormat="false" ht="15.75" hidden="false" customHeight="false" outlineLevel="0" collapsed="false"/>
    <row r="16811" customFormat="false" ht="15.75" hidden="false" customHeight="false" outlineLevel="0" collapsed="false"/>
    <row r="16812" customFormat="false" ht="15.75" hidden="false" customHeight="false" outlineLevel="0" collapsed="false"/>
    <row r="16813" customFormat="false" ht="15.75" hidden="false" customHeight="false" outlineLevel="0" collapsed="false"/>
    <row r="16814" customFormat="false" ht="15.75" hidden="false" customHeight="false" outlineLevel="0" collapsed="false"/>
    <row r="16815" customFormat="false" ht="15.75" hidden="false" customHeight="false" outlineLevel="0" collapsed="false"/>
    <row r="16816" customFormat="false" ht="15.75" hidden="false" customHeight="false" outlineLevel="0" collapsed="false"/>
    <row r="16817" customFormat="false" ht="15.75" hidden="false" customHeight="false" outlineLevel="0" collapsed="false"/>
    <row r="16818" customFormat="false" ht="15.75" hidden="false" customHeight="false" outlineLevel="0" collapsed="false"/>
    <row r="16819" customFormat="false" ht="15.75" hidden="false" customHeight="false" outlineLevel="0" collapsed="false"/>
    <row r="16820" customFormat="false" ht="15.75" hidden="false" customHeight="false" outlineLevel="0" collapsed="false"/>
    <row r="16821" customFormat="false" ht="15.75" hidden="false" customHeight="false" outlineLevel="0" collapsed="false"/>
    <row r="16822" customFormat="false" ht="15.75" hidden="false" customHeight="false" outlineLevel="0" collapsed="false"/>
    <row r="16823" customFormat="false" ht="15.75" hidden="false" customHeight="false" outlineLevel="0" collapsed="false"/>
    <row r="16824" customFormat="false" ht="15.75" hidden="false" customHeight="false" outlineLevel="0" collapsed="false"/>
    <row r="16825" customFormat="false" ht="15.75" hidden="false" customHeight="false" outlineLevel="0" collapsed="false"/>
    <row r="16826" customFormat="false" ht="15.75" hidden="false" customHeight="false" outlineLevel="0" collapsed="false"/>
    <row r="16827" customFormat="false" ht="15.75" hidden="false" customHeight="false" outlineLevel="0" collapsed="false"/>
    <row r="16828" customFormat="false" ht="15.75" hidden="false" customHeight="false" outlineLevel="0" collapsed="false"/>
    <row r="16829" customFormat="false" ht="15.75" hidden="false" customHeight="false" outlineLevel="0" collapsed="false"/>
    <row r="16830" customFormat="false" ht="15.75" hidden="false" customHeight="false" outlineLevel="0" collapsed="false"/>
    <row r="16831" customFormat="false" ht="15.75" hidden="false" customHeight="false" outlineLevel="0" collapsed="false"/>
    <row r="16832" customFormat="false" ht="15.75" hidden="false" customHeight="false" outlineLevel="0" collapsed="false"/>
    <row r="16833" customFormat="false" ht="15.75" hidden="false" customHeight="false" outlineLevel="0" collapsed="false"/>
    <row r="16834" customFormat="false" ht="15.75" hidden="false" customHeight="false" outlineLevel="0" collapsed="false"/>
    <row r="16835" customFormat="false" ht="15.75" hidden="false" customHeight="false" outlineLevel="0" collapsed="false"/>
    <row r="16836" customFormat="false" ht="15.75" hidden="false" customHeight="false" outlineLevel="0" collapsed="false"/>
    <row r="16837" customFormat="false" ht="15.75" hidden="false" customHeight="false" outlineLevel="0" collapsed="false"/>
    <row r="16838" customFormat="false" ht="15.75" hidden="false" customHeight="false" outlineLevel="0" collapsed="false"/>
    <row r="16839" customFormat="false" ht="15.75" hidden="false" customHeight="false" outlineLevel="0" collapsed="false"/>
    <row r="16840" customFormat="false" ht="15.75" hidden="false" customHeight="false" outlineLevel="0" collapsed="false"/>
    <row r="16841" customFormat="false" ht="15.75" hidden="false" customHeight="false" outlineLevel="0" collapsed="false"/>
    <row r="16842" customFormat="false" ht="15.75" hidden="false" customHeight="false" outlineLevel="0" collapsed="false"/>
    <row r="16843" customFormat="false" ht="15.75" hidden="false" customHeight="false" outlineLevel="0" collapsed="false"/>
    <row r="16844" customFormat="false" ht="15.75" hidden="false" customHeight="false" outlineLevel="0" collapsed="false"/>
    <row r="16845" customFormat="false" ht="15.75" hidden="false" customHeight="false" outlineLevel="0" collapsed="false"/>
    <row r="16846" customFormat="false" ht="15.75" hidden="false" customHeight="false" outlineLevel="0" collapsed="false"/>
    <row r="16847" customFormat="false" ht="15.75" hidden="false" customHeight="false" outlineLevel="0" collapsed="false"/>
    <row r="16848" customFormat="false" ht="15.75" hidden="false" customHeight="false" outlineLevel="0" collapsed="false"/>
    <row r="16849" customFormat="false" ht="15.75" hidden="false" customHeight="false" outlineLevel="0" collapsed="false"/>
    <row r="16850" customFormat="false" ht="15.75" hidden="false" customHeight="false" outlineLevel="0" collapsed="false"/>
    <row r="16851" customFormat="false" ht="15.75" hidden="false" customHeight="false" outlineLevel="0" collapsed="false"/>
    <row r="16852" customFormat="false" ht="15.75" hidden="false" customHeight="false" outlineLevel="0" collapsed="false"/>
    <row r="16853" customFormat="false" ht="15.75" hidden="false" customHeight="false" outlineLevel="0" collapsed="false"/>
    <row r="16854" customFormat="false" ht="15.75" hidden="false" customHeight="false" outlineLevel="0" collapsed="false"/>
    <row r="16855" customFormat="false" ht="15.75" hidden="false" customHeight="false" outlineLevel="0" collapsed="false"/>
    <row r="16856" customFormat="false" ht="15.75" hidden="false" customHeight="false" outlineLevel="0" collapsed="false"/>
    <row r="16857" customFormat="false" ht="15.75" hidden="false" customHeight="false" outlineLevel="0" collapsed="false"/>
    <row r="16858" customFormat="false" ht="15.75" hidden="false" customHeight="false" outlineLevel="0" collapsed="false"/>
    <row r="16859" customFormat="false" ht="15.75" hidden="false" customHeight="false" outlineLevel="0" collapsed="false"/>
    <row r="16860" customFormat="false" ht="15.75" hidden="false" customHeight="false" outlineLevel="0" collapsed="false"/>
    <row r="16861" customFormat="false" ht="15.75" hidden="false" customHeight="false" outlineLevel="0" collapsed="false"/>
    <row r="16862" customFormat="false" ht="15.75" hidden="false" customHeight="false" outlineLevel="0" collapsed="false"/>
    <row r="16863" customFormat="false" ht="15.75" hidden="false" customHeight="false" outlineLevel="0" collapsed="false"/>
    <row r="16864" customFormat="false" ht="15.75" hidden="false" customHeight="false" outlineLevel="0" collapsed="false"/>
    <row r="16865" customFormat="false" ht="15.75" hidden="false" customHeight="false" outlineLevel="0" collapsed="false"/>
    <row r="16866" customFormat="false" ht="15.75" hidden="false" customHeight="false" outlineLevel="0" collapsed="false"/>
    <row r="16867" customFormat="false" ht="15.75" hidden="false" customHeight="false" outlineLevel="0" collapsed="false"/>
    <row r="16868" customFormat="false" ht="15.75" hidden="false" customHeight="false" outlineLevel="0" collapsed="false"/>
    <row r="16869" customFormat="false" ht="15.75" hidden="false" customHeight="false" outlineLevel="0" collapsed="false"/>
    <row r="16870" customFormat="false" ht="15.75" hidden="false" customHeight="false" outlineLevel="0" collapsed="false"/>
    <row r="16871" customFormat="false" ht="15.75" hidden="false" customHeight="false" outlineLevel="0" collapsed="false"/>
    <row r="16872" customFormat="false" ht="15.75" hidden="false" customHeight="false" outlineLevel="0" collapsed="false"/>
    <row r="16873" customFormat="false" ht="15.75" hidden="false" customHeight="false" outlineLevel="0" collapsed="false"/>
    <row r="16874" customFormat="false" ht="15.75" hidden="false" customHeight="false" outlineLevel="0" collapsed="false"/>
    <row r="16875" customFormat="false" ht="15.75" hidden="false" customHeight="false" outlineLevel="0" collapsed="false"/>
    <row r="16876" customFormat="false" ht="15.75" hidden="false" customHeight="false" outlineLevel="0" collapsed="false"/>
    <row r="16877" customFormat="false" ht="15.75" hidden="false" customHeight="false" outlineLevel="0" collapsed="false"/>
    <row r="16878" customFormat="false" ht="15.75" hidden="false" customHeight="false" outlineLevel="0" collapsed="false"/>
    <row r="16879" customFormat="false" ht="15.75" hidden="false" customHeight="false" outlineLevel="0" collapsed="false"/>
    <row r="16880" customFormat="false" ht="15.75" hidden="false" customHeight="false" outlineLevel="0" collapsed="false"/>
    <row r="16881" customFormat="false" ht="15.75" hidden="false" customHeight="false" outlineLevel="0" collapsed="false"/>
    <row r="16882" customFormat="false" ht="15.75" hidden="false" customHeight="false" outlineLevel="0" collapsed="false"/>
    <row r="16883" customFormat="false" ht="15.75" hidden="false" customHeight="false" outlineLevel="0" collapsed="false"/>
    <row r="16884" customFormat="false" ht="15.75" hidden="false" customHeight="false" outlineLevel="0" collapsed="false"/>
    <row r="16885" customFormat="false" ht="15.75" hidden="false" customHeight="false" outlineLevel="0" collapsed="false"/>
    <row r="16886" customFormat="false" ht="15.75" hidden="false" customHeight="false" outlineLevel="0" collapsed="false"/>
    <row r="16887" customFormat="false" ht="15.75" hidden="false" customHeight="false" outlineLevel="0" collapsed="false"/>
    <row r="16888" customFormat="false" ht="15.75" hidden="false" customHeight="false" outlineLevel="0" collapsed="false"/>
    <row r="16889" customFormat="false" ht="15.75" hidden="false" customHeight="false" outlineLevel="0" collapsed="false"/>
    <row r="16890" customFormat="false" ht="15.75" hidden="false" customHeight="false" outlineLevel="0" collapsed="false"/>
    <row r="16891" customFormat="false" ht="15.75" hidden="false" customHeight="false" outlineLevel="0" collapsed="false"/>
    <row r="16892" customFormat="false" ht="15.75" hidden="false" customHeight="false" outlineLevel="0" collapsed="false"/>
    <row r="16893" customFormat="false" ht="15.75" hidden="false" customHeight="false" outlineLevel="0" collapsed="false"/>
    <row r="16894" customFormat="false" ht="15.75" hidden="false" customHeight="false" outlineLevel="0" collapsed="false"/>
    <row r="16895" customFormat="false" ht="15.75" hidden="false" customHeight="false" outlineLevel="0" collapsed="false"/>
    <row r="16896" customFormat="false" ht="15.75" hidden="false" customHeight="false" outlineLevel="0" collapsed="false"/>
    <row r="16897" customFormat="false" ht="15.75" hidden="false" customHeight="false" outlineLevel="0" collapsed="false"/>
    <row r="16898" customFormat="false" ht="15.75" hidden="false" customHeight="false" outlineLevel="0" collapsed="false"/>
    <row r="16899" customFormat="false" ht="15.75" hidden="false" customHeight="false" outlineLevel="0" collapsed="false"/>
    <row r="16900" customFormat="false" ht="15.75" hidden="false" customHeight="false" outlineLevel="0" collapsed="false"/>
    <row r="16901" customFormat="false" ht="15.75" hidden="false" customHeight="false" outlineLevel="0" collapsed="false"/>
    <row r="16902" customFormat="false" ht="15.75" hidden="false" customHeight="false" outlineLevel="0" collapsed="false"/>
    <row r="16903" customFormat="false" ht="15.75" hidden="false" customHeight="false" outlineLevel="0" collapsed="false"/>
    <row r="16904" customFormat="false" ht="15.75" hidden="false" customHeight="false" outlineLevel="0" collapsed="false"/>
    <row r="16905" customFormat="false" ht="15.75" hidden="false" customHeight="false" outlineLevel="0" collapsed="false"/>
    <row r="16906" customFormat="false" ht="15.75" hidden="false" customHeight="false" outlineLevel="0" collapsed="false"/>
    <row r="16907" customFormat="false" ht="15.75" hidden="false" customHeight="false" outlineLevel="0" collapsed="false"/>
    <row r="16908" customFormat="false" ht="15.75" hidden="false" customHeight="false" outlineLevel="0" collapsed="false"/>
    <row r="16909" customFormat="false" ht="15.75" hidden="false" customHeight="false" outlineLevel="0" collapsed="false"/>
    <row r="16910" customFormat="false" ht="15.75" hidden="false" customHeight="false" outlineLevel="0" collapsed="false"/>
    <row r="16911" customFormat="false" ht="15.75" hidden="false" customHeight="false" outlineLevel="0" collapsed="false"/>
    <row r="16912" customFormat="false" ht="15.75" hidden="false" customHeight="false" outlineLevel="0" collapsed="false"/>
    <row r="16913" customFormat="false" ht="15.75" hidden="false" customHeight="false" outlineLevel="0" collapsed="false"/>
    <row r="16914" customFormat="false" ht="15.75" hidden="false" customHeight="false" outlineLevel="0" collapsed="false"/>
    <row r="16915" customFormat="false" ht="15.75" hidden="false" customHeight="false" outlineLevel="0" collapsed="false"/>
    <row r="16916" customFormat="false" ht="15.75" hidden="false" customHeight="false" outlineLevel="0" collapsed="false"/>
    <row r="16917" customFormat="false" ht="15.75" hidden="false" customHeight="false" outlineLevel="0" collapsed="false"/>
    <row r="16918" customFormat="false" ht="15.75" hidden="false" customHeight="false" outlineLevel="0" collapsed="false"/>
    <row r="16919" customFormat="false" ht="15.75" hidden="false" customHeight="false" outlineLevel="0" collapsed="false"/>
    <row r="16920" customFormat="false" ht="15.75" hidden="false" customHeight="false" outlineLevel="0" collapsed="false"/>
    <row r="16921" customFormat="false" ht="15.75" hidden="false" customHeight="false" outlineLevel="0" collapsed="false"/>
    <row r="16922" customFormat="false" ht="15.75" hidden="false" customHeight="false" outlineLevel="0" collapsed="false"/>
    <row r="16923" customFormat="false" ht="15.75" hidden="false" customHeight="false" outlineLevel="0" collapsed="false"/>
    <row r="16924" customFormat="false" ht="15.75" hidden="false" customHeight="false" outlineLevel="0" collapsed="false"/>
    <row r="16925" customFormat="false" ht="15.75" hidden="false" customHeight="false" outlineLevel="0" collapsed="false"/>
    <row r="16926" customFormat="false" ht="15.75" hidden="false" customHeight="false" outlineLevel="0" collapsed="false"/>
    <row r="16927" customFormat="false" ht="15.75" hidden="false" customHeight="false" outlineLevel="0" collapsed="false"/>
    <row r="16928" customFormat="false" ht="15.75" hidden="false" customHeight="false" outlineLevel="0" collapsed="false"/>
    <row r="16929" customFormat="false" ht="15.75" hidden="false" customHeight="false" outlineLevel="0" collapsed="false"/>
    <row r="16930" customFormat="false" ht="15.75" hidden="false" customHeight="false" outlineLevel="0" collapsed="false"/>
    <row r="16931" customFormat="false" ht="15.75" hidden="false" customHeight="false" outlineLevel="0" collapsed="false"/>
    <row r="16932" customFormat="false" ht="15.75" hidden="false" customHeight="false" outlineLevel="0" collapsed="false"/>
    <row r="16933" customFormat="false" ht="15.75" hidden="false" customHeight="false" outlineLevel="0" collapsed="false"/>
    <row r="16934" customFormat="false" ht="15.75" hidden="false" customHeight="false" outlineLevel="0" collapsed="false"/>
    <row r="16935" customFormat="false" ht="15.75" hidden="false" customHeight="false" outlineLevel="0" collapsed="false"/>
    <row r="16936" customFormat="false" ht="15.75" hidden="false" customHeight="false" outlineLevel="0" collapsed="false"/>
    <row r="16937" customFormat="false" ht="15.75" hidden="false" customHeight="false" outlineLevel="0" collapsed="false"/>
    <row r="16938" customFormat="false" ht="15.75" hidden="false" customHeight="false" outlineLevel="0" collapsed="false"/>
    <row r="16939" customFormat="false" ht="15.75" hidden="false" customHeight="false" outlineLevel="0" collapsed="false"/>
    <row r="16940" customFormat="false" ht="15.75" hidden="false" customHeight="false" outlineLevel="0" collapsed="false"/>
    <row r="16941" customFormat="false" ht="15.75" hidden="false" customHeight="false" outlineLevel="0" collapsed="false"/>
    <row r="16942" customFormat="false" ht="15.75" hidden="false" customHeight="false" outlineLevel="0" collapsed="false"/>
    <row r="16943" customFormat="false" ht="15.75" hidden="false" customHeight="false" outlineLevel="0" collapsed="false"/>
    <row r="16944" customFormat="false" ht="15.75" hidden="false" customHeight="false" outlineLevel="0" collapsed="false"/>
    <row r="16945" customFormat="false" ht="15.75" hidden="false" customHeight="false" outlineLevel="0" collapsed="false"/>
    <row r="16946" customFormat="false" ht="15.75" hidden="false" customHeight="false" outlineLevel="0" collapsed="false"/>
    <row r="16947" customFormat="false" ht="15.75" hidden="false" customHeight="false" outlineLevel="0" collapsed="false"/>
    <row r="16948" customFormat="false" ht="15.75" hidden="false" customHeight="false" outlineLevel="0" collapsed="false"/>
    <row r="16949" customFormat="false" ht="15.75" hidden="false" customHeight="false" outlineLevel="0" collapsed="false"/>
    <row r="16950" customFormat="false" ht="15.75" hidden="false" customHeight="false" outlineLevel="0" collapsed="false"/>
    <row r="16951" customFormat="false" ht="15.75" hidden="false" customHeight="false" outlineLevel="0" collapsed="false"/>
    <row r="16952" customFormat="false" ht="15.75" hidden="false" customHeight="false" outlineLevel="0" collapsed="false"/>
    <row r="16953" customFormat="false" ht="15.75" hidden="false" customHeight="false" outlineLevel="0" collapsed="false"/>
    <row r="16954" customFormat="false" ht="15.75" hidden="false" customHeight="false" outlineLevel="0" collapsed="false"/>
    <row r="16955" customFormat="false" ht="15.75" hidden="false" customHeight="false" outlineLevel="0" collapsed="false"/>
    <row r="16956" customFormat="false" ht="15.75" hidden="false" customHeight="false" outlineLevel="0" collapsed="false"/>
    <row r="16957" customFormat="false" ht="15.75" hidden="false" customHeight="false" outlineLevel="0" collapsed="false"/>
    <row r="16958" customFormat="false" ht="15.75" hidden="false" customHeight="false" outlineLevel="0" collapsed="false"/>
    <row r="16959" customFormat="false" ht="15.75" hidden="false" customHeight="false" outlineLevel="0" collapsed="false"/>
    <row r="16960" customFormat="false" ht="15.75" hidden="false" customHeight="false" outlineLevel="0" collapsed="false"/>
    <row r="16961" customFormat="false" ht="15.75" hidden="false" customHeight="false" outlineLevel="0" collapsed="false"/>
    <row r="16962" customFormat="false" ht="15.75" hidden="false" customHeight="false" outlineLevel="0" collapsed="false"/>
    <row r="16963" customFormat="false" ht="15.75" hidden="false" customHeight="false" outlineLevel="0" collapsed="false"/>
    <row r="16964" customFormat="false" ht="15.75" hidden="false" customHeight="false" outlineLevel="0" collapsed="false"/>
    <row r="16965" customFormat="false" ht="15.75" hidden="false" customHeight="false" outlineLevel="0" collapsed="false"/>
    <row r="16966" customFormat="false" ht="15.75" hidden="false" customHeight="false" outlineLevel="0" collapsed="false"/>
    <row r="16967" customFormat="false" ht="15.75" hidden="false" customHeight="false" outlineLevel="0" collapsed="false"/>
    <row r="16968" customFormat="false" ht="15.75" hidden="false" customHeight="false" outlineLevel="0" collapsed="false"/>
    <row r="16969" customFormat="false" ht="15.75" hidden="false" customHeight="false" outlineLevel="0" collapsed="false"/>
    <row r="16970" customFormat="false" ht="15.75" hidden="false" customHeight="false" outlineLevel="0" collapsed="false"/>
    <row r="16971" customFormat="false" ht="15.75" hidden="false" customHeight="false" outlineLevel="0" collapsed="false"/>
    <row r="16972" customFormat="false" ht="15.75" hidden="false" customHeight="false" outlineLevel="0" collapsed="false"/>
    <row r="16973" customFormat="false" ht="15.75" hidden="false" customHeight="false" outlineLevel="0" collapsed="false"/>
    <row r="16974" customFormat="false" ht="15.75" hidden="false" customHeight="false" outlineLevel="0" collapsed="false"/>
    <row r="16975" customFormat="false" ht="15.75" hidden="false" customHeight="false" outlineLevel="0" collapsed="false"/>
    <row r="16976" customFormat="false" ht="15.75" hidden="false" customHeight="false" outlineLevel="0" collapsed="false"/>
    <row r="16977" customFormat="false" ht="15.75" hidden="false" customHeight="false" outlineLevel="0" collapsed="false"/>
    <row r="16978" customFormat="false" ht="15.75" hidden="false" customHeight="false" outlineLevel="0" collapsed="false"/>
    <row r="16979" customFormat="false" ht="15.75" hidden="false" customHeight="false" outlineLevel="0" collapsed="false"/>
    <row r="16980" customFormat="false" ht="15.75" hidden="false" customHeight="false" outlineLevel="0" collapsed="false"/>
    <row r="16981" customFormat="false" ht="15.75" hidden="false" customHeight="false" outlineLevel="0" collapsed="false"/>
    <row r="16982" customFormat="false" ht="15.75" hidden="false" customHeight="false" outlineLevel="0" collapsed="false"/>
    <row r="16983" customFormat="false" ht="15.75" hidden="false" customHeight="false" outlineLevel="0" collapsed="false"/>
    <row r="16984" customFormat="false" ht="15.75" hidden="false" customHeight="false" outlineLevel="0" collapsed="false"/>
    <row r="16985" customFormat="false" ht="15.75" hidden="false" customHeight="false" outlineLevel="0" collapsed="false"/>
    <row r="16986" customFormat="false" ht="15.75" hidden="false" customHeight="false" outlineLevel="0" collapsed="false"/>
    <row r="16987" customFormat="false" ht="15.75" hidden="false" customHeight="false" outlineLevel="0" collapsed="false"/>
    <row r="16988" customFormat="false" ht="15.75" hidden="false" customHeight="false" outlineLevel="0" collapsed="false"/>
    <row r="16989" customFormat="false" ht="15.75" hidden="false" customHeight="false" outlineLevel="0" collapsed="false"/>
    <row r="16990" customFormat="false" ht="15.75" hidden="false" customHeight="false" outlineLevel="0" collapsed="false"/>
    <row r="16991" customFormat="false" ht="15.75" hidden="false" customHeight="false" outlineLevel="0" collapsed="false"/>
    <row r="16992" customFormat="false" ht="15.75" hidden="false" customHeight="false" outlineLevel="0" collapsed="false"/>
    <row r="16993" customFormat="false" ht="15.75" hidden="false" customHeight="false" outlineLevel="0" collapsed="false"/>
    <row r="16994" customFormat="false" ht="15.75" hidden="false" customHeight="false" outlineLevel="0" collapsed="false"/>
    <row r="16995" customFormat="false" ht="15.75" hidden="false" customHeight="false" outlineLevel="0" collapsed="false"/>
    <row r="16996" customFormat="false" ht="15.75" hidden="false" customHeight="false" outlineLevel="0" collapsed="false"/>
    <row r="16997" customFormat="false" ht="15.75" hidden="false" customHeight="false" outlineLevel="0" collapsed="false"/>
    <row r="16998" customFormat="false" ht="15.75" hidden="false" customHeight="false" outlineLevel="0" collapsed="false"/>
    <row r="16999" customFormat="false" ht="15.75" hidden="false" customHeight="false" outlineLevel="0" collapsed="false"/>
    <row r="17000" customFormat="false" ht="15.75" hidden="false" customHeight="false" outlineLevel="0" collapsed="false"/>
    <row r="17001" customFormat="false" ht="15.75" hidden="false" customHeight="false" outlineLevel="0" collapsed="false"/>
    <row r="17002" customFormat="false" ht="15.75" hidden="false" customHeight="false" outlineLevel="0" collapsed="false"/>
    <row r="17003" customFormat="false" ht="15.75" hidden="false" customHeight="false" outlineLevel="0" collapsed="false"/>
    <row r="17004" customFormat="false" ht="15.75" hidden="false" customHeight="false" outlineLevel="0" collapsed="false"/>
    <row r="17005" customFormat="false" ht="15.75" hidden="false" customHeight="false" outlineLevel="0" collapsed="false"/>
    <row r="17006" customFormat="false" ht="15.75" hidden="false" customHeight="false" outlineLevel="0" collapsed="false"/>
    <row r="17007" customFormat="false" ht="15.75" hidden="false" customHeight="false" outlineLevel="0" collapsed="false"/>
    <row r="17008" customFormat="false" ht="15.75" hidden="false" customHeight="false" outlineLevel="0" collapsed="false"/>
    <row r="17009" customFormat="false" ht="15.75" hidden="false" customHeight="false" outlineLevel="0" collapsed="false"/>
    <row r="17010" customFormat="false" ht="15.75" hidden="false" customHeight="false" outlineLevel="0" collapsed="false"/>
    <row r="17011" customFormat="false" ht="15.75" hidden="false" customHeight="false" outlineLevel="0" collapsed="false"/>
    <row r="17012" customFormat="false" ht="15.75" hidden="false" customHeight="false" outlineLevel="0" collapsed="false"/>
    <row r="17013" customFormat="false" ht="15.75" hidden="false" customHeight="false" outlineLevel="0" collapsed="false"/>
    <row r="17014" customFormat="false" ht="15.75" hidden="false" customHeight="false" outlineLevel="0" collapsed="false"/>
    <row r="17015" customFormat="false" ht="15.75" hidden="false" customHeight="false" outlineLevel="0" collapsed="false"/>
    <row r="17016" customFormat="false" ht="15.75" hidden="false" customHeight="false" outlineLevel="0" collapsed="false"/>
    <row r="17017" customFormat="false" ht="15.75" hidden="false" customHeight="false" outlineLevel="0" collapsed="false"/>
    <row r="17018" customFormat="false" ht="15.75" hidden="false" customHeight="false" outlineLevel="0" collapsed="false"/>
    <row r="17019" customFormat="false" ht="15.75" hidden="false" customHeight="false" outlineLevel="0" collapsed="false"/>
    <row r="17020" customFormat="false" ht="15.75" hidden="false" customHeight="false" outlineLevel="0" collapsed="false"/>
    <row r="17021" customFormat="false" ht="15.75" hidden="false" customHeight="false" outlineLevel="0" collapsed="false"/>
    <row r="17022" customFormat="false" ht="15.75" hidden="false" customHeight="false" outlineLevel="0" collapsed="false"/>
    <row r="17023" customFormat="false" ht="15.75" hidden="false" customHeight="false" outlineLevel="0" collapsed="false"/>
    <row r="17024" customFormat="false" ht="15.75" hidden="false" customHeight="false" outlineLevel="0" collapsed="false"/>
    <row r="17025" customFormat="false" ht="15.75" hidden="false" customHeight="false" outlineLevel="0" collapsed="false"/>
    <row r="17026" customFormat="false" ht="15.75" hidden="false" customHeight="false" outlineLevel="0" collapsed="false"/>
    <row r="17027" customFormat="false" ht="15.75" hidden="false" customHeight="false" outlineLevel="0" collapsed="false"/>
    <row r="17028" customFormat="false" ht="15.75" hidden="false" customHeight="false" outlineLevel="0" collapsed="false"/>
    <row r="17029" customFormat="false" ht="15.75" hidden="false" customHeight="false" outlineLevel="0" collapsed="false"/>
    <row r="17030" customFormat="false" ht="15.75" hidden="false" customHeight="false" outlineLevel="0" collapsed="false"/>
    <row r="17031" customFormat="false" ht="15.75" hidden="false" customHeight="false" outlineLevel="0" collapsed="false"/>
    <row r="17032" customFormat="false" ht="15.75" hidden="false" customHeight="false" outlineLevel="0" collapsed="false"/>
    <row r="17033" customFormat="false" ht="15.75" hidden="false" customHeight="false" outlineLevel="0" collapsed="false"/>
    <row r="17034" customFormat="false" ht="15.75" hidden="false" customHeight="false" outlineLevel="0" collapsed="false"/>
    <row r="17035" customFormat="false" ht="15.75" hidden="false" customHeight="false" outlineLevel="0" collapsed="false"/>
    <row r="17036" customFormat="false" ht="15.75" hidden="false" customHeight="false" outlineLevel="0" collapsed="false"/>
    <row r="17037" customFormat="false" ht="15.75" hidden="false" customHeight="false" outlineLevel="0" collapsed="false"/>
    <row r="17038" customFormat="false" ht="15.75" hidden="false" customHeight="false" outlineLevel="0" collapsed="false"/>
    <row r="17039" customFormat="false" ht="15.75" hidden="false" customHeight="false" outlineLevel="0" collapsed="false"/>
    <row r="17040" customFormat="false" ht="15.75" hidden="false" customHeight="false" outlineLevel="0" collapsed="false"/>
    <row r="17041" customFormat="false" ht="15.75" hidden="false" customHeight="false" outlineLevel="0" collapsed="false"/>
    <row r="17042" customFormat="false" ht="15.75" hidden="false" customHeight="false" outlineLevel="0" collapsed="false"/>
    <row r="17043" customFormat="false" ht="15.75" hidden="false" customHeight="false" outlineLevel="0" collapsed="false"/>
    <row r="17044" customFormat="false" ht="15.75" hidden="false" customHeight="false" outlineLevel="0" collapsed="false"/>
    <row r="17045" customFormat="false" ht="15.75" hidden="false" customHeight="false" outlineLevel="0" collapsed="false"/>
    <row r="17046" customFormat="false" ht="15.75" hidden="false" customHeight="false" outlineLevel="0" collapsed="false"/>
    <row r="17047" customFormat="false" ht="15.75" hidden="false" customHeight="false" outlineLevel="0" collapsed="false"/>
    <row r="17048" customFormat="false" ht="15.75" hidden="false" customHeight="false" outlineLevel="0" collapsed="false"/>
    <row r="17049" customFormat="false" ht="15.75" hidden="false" customHeight="false" outlineLevel="0" collapsed="false"/>
    <row r="17050" customFormat="false" ht="15.75" hidden="false" customHeight="false" outlineLevel="0" collapsed="false"/>
    <row r="17051" customFormat="false" ht="15.75" hidden="false" customHeight="false" outlineLevel="0" collapsed="false"/>
    <row r="17052" customFormat="false" ht="15.75" hidden="false" customHeight="false" outlineLevel="0" collapsed="false"/>
    <row r="17053" customFormat="false" ht="15.75" hidden="false" customHeight="false" outlineLevel="0" collapsed="false"/>
    <row r="17054" customFormat="false" ht="15.75" hidden="false" customHeight="false" outlineLevel="0" collapsed="false"/>
    <row r="17055" customFormat="false" ht="15.75" hidden="false" customHeight="false" outlineLevel="0" collapsed="false"/>
    <row r="17056" customFormat="false" ht="15.75" hidden="false" customHeight="false" outlineLevel="0" collapsed="false"/>
    <row r="17057" customFormat="false" ht="15.75" hidden="false" customHeight="false" outlineLevel="0" collapsed="false"/>
    <row r="17058" customFormat="false" ht="15.75" hidden="false" customHeight="false" outlineLevel="0" collapsed="false"/>
    <row r="17059" customFormat="false" ht="15.75" hidden="false" customHeight="false" outlineLevel="0" collapsed="false"/>
    <row r="17060" customFormat="false" ht="15.75" hidden="false" customHeight="false" outlineLevel="0" collapsed="false"/>
    <row r="17061" customFormat="false" ht="15.75" hidden="false" customHeight="false" outlineLevel="0" collapsed="false"/>
    <row r="17062" customFormat="false" ht="15.75" hidden="false" customHeight="false" outlineLevel="0" collapsed="false"/>
    <row r="17063" customFormat="false" ht="15.75" hidden="false" customHeight="false" outlineLevel="0" collapsed="false"/>
    <row r="17064" customFormat="false" ht="15.75" hidden="false" customHeight="false" outlineLevel="0" collapsed="false"/>
    <row r="17065" customFormat="false" ht="15.75" hidden="false" customHeight="false" outlineLevel="0" collapsed="false"/>
    <row r="17066" customFormat="false" ht="15.75" hidden="false" customHeight="false" outlineLevel="0" collapsed="false"/>
    <row r="17067" customFormat="false" ht="15.75" hidden="false" customHeight="false" outlineLevel="0" collapsed="false"/>
    <row r="17068" customFormat="false" ht="15.75" hidden="false" customHeight="false" outlineLevel="0" collapsed="false"/>
    <row r="17069" customFormat="false" ht="15.75" hidden="false" customHeight="false" outlineLevel="0" collapsed="false"/>
    <row r="17070" customFormat="false" ht="15.75" hidden="false" customHeight="false" outlineLevel="0" collapsed="false"/>
    <row r="17071" customFormat="false" ht="15.75" hidden="false" customHeight="false" outlineLevel="0" collapsed="false"/>
    <row r="17072" customFormat="false" ht="15.75" hidden="false" customHeight="false" outlineLevel="0" collapsed="false"/>
    <row r="17073" customFormat="false" ht="15.75" hidden="false" customHeight="false" outlineLevel="0" collapsed="false"/>
    <row r="17074" customFormat="false" ht="15.75" hidden="false" customHeight="false" outlineLevel="0" collapsed="false"/>
    <row r="17075" customFormat="false" ht="15.75" hidden="false" customHeight="false" outlineLevel="0" collapsed="false"/>
    <row r="17076" customFormat="false" ht="15.75" hidden="false" customHeight="false" outlineLevel="0" collapsed="false"/>
    <row r="17077" customFormat="false" ht="15.75" hidden="false" customHeight="false" outlineLevel="0" collapsed="false"/>
    <row r="17078" customFormat="false" ht="15.75" hidden="false" customHeight="false" outlineLevel="0" collapsed="false"/>
    <row r="17079" customFormat="false" ht="15.75" hidden="false" customHeight="false" outlineLevel="0" collapsed="false"/>
    <row r="17080" customFormat="false" ht="15.75" hidden="false" customHeight="false" outlineLevel="0" collapsed="false"/>
    <row r="17081" customFormat="false" ht="15.75" hidden="false" customHeight="false" outlineLevel="0" collapsed="false"/>
    <row r="17082" customFormat="false" ht="15.75" hidden="false" customHeight="false" outlineLevel="0" collapsed="false"/>
    <row r="17083" customFormat="false" ht="15.75" hidden="false" customHeight="false" outlineLevel="0" collapsed="false"/>
    <row r="17084" customFormat="false" ht="15.75" hidden="false" customHeight="false" outlineLevel="0" collapsed="false"/>
    <row r="17085" customFormat="false" ht="15.75" hidden="false" customHeight="false" outlineLevel="0" collapsed="false"/>
    <row r="17086" customFormat="false" ht="15.75" hidden="false" customHeight="false" outlineLevel="0" collapsed="false"/>
    <row r="17087" customFormat="false" ht="15.75" hidden="false" customHeight="false" outlineLevel="0" collapsed="false"/>
    <row r="17088" customFormat="false" ht="15.75" hidden="false" customHeight="false" outlineLevel="0" collapsed="false"/>
    <row r="17089" customFormat="false" ht="15.75" hidden="false" customHeight="false" outlineLevel="0" collapsed="false"/>
    <row r="17090" customFormat="false" ht="15.75" hidden="false" customHeight="false" outlineLevel="0" collapsed="false"/>
    <row r="17091" customFormat="false" ht="15.75" hidden="false" customHeight="false" outlineLevel="0" collapsed="false"/>
    <row r="17092" customFormat="false" ht="15.75" hidden="false" customHeight="false" outlineLevel="0" collapsed="false"/>
    <row r="17093" customFormat="false" ht="15.75" hidden="false" customHeight="false" outlineLevel="0" collapsed="false"/>
    <row r="17094" customFormat="false" ht="15.75" hidden="false" customHeight="false" outlineLevel="0" collapsed="false"/>
    <row r="17095" customFormat="false" ht="15.75" hidden="false" customHeight="false" outlineLevel="0" collapsed="false"/>
    <row r="17096" customFormat="false" ht="15.75" hidden="false" customHeight="false" outlineLevel="0" collapsed="false"/>
    <row r="17097" customFormat="false" ht="15.75" hidden="false" customHeight="false" outlineLevel="0" collapsed="false"/>
    <row r="17098" customFormat="false" ht="15.75" hidden="false" customHeight="false" outlineLevel="0" collapsed="false"/>
    <row r="17099" customFormat="false" ht="15.75" hidden="false" customHeight="false" outlineLevel="0" collapsed="false"/>
    <row r="17100" customFormat="false" ht="15.75" hidden="false" customHeight="false" outlineLevel="0" collapsed="false"/>
    <row r="17101" customFormat="false" ht="15.75" hidden="false" customHeight="false" outlineLevel="0" collapsed="false"/>
    <row r="17102" customFormat="false" ht="15.75" hidden="false" customHeight="false" outlineLevel="0" collapsed="false"/>
    <row r="17103" customFormat="false" ht="15.75" hidden="false" customHeight="false" outlineLevel="0" collapsed="false"/>
    <row r="17104" customFormat="false" ht="15.75" hidden="false" customHeight="false" outlineLevel="0" collapsed="false"/>
    <row r="17105" customFormat="false" ht="15.75" hidden="false" customHeight="false" outlineLevel="0" collapsed="false"/>
    <row r="17106" customFormat="false" ht="15.75" hidden="false" customHeight="false" outlineLevel="0" collapsed="false"/>
    <row r="17107" customFormat="false" ht="15.75" hidden="false" customHeight="false" outlineLevel="0" collapsed="false"/>
    <row r="17108" customFormat="false" ht="15.75" hidden="false" customHeight="false" outlineLevel="0" collapsed="false"/>
    <row r="17109" customFormat="false" ht="15.75" hidden="false" customHeight="false" outlineLevel="0" collapsed="false"/>
    <row r="17110" customFormat="false" ht="15.75" hidden="false" customHeight="false" outlineLevel="0" collapsed="false"/>
    <row r="17111" customFormat="false" ht="15.75" hidden="false" customHeight="false" outlineLevel="0" collapsed="false"/>
    <row r="17112" customFormat="false" ht="15.75" hidden="false" customHeight="false" outlineLevel="0" collapsed="false"/>
    <row r="17113" customFormat="false" ht="15.75" hidden="false" customHeight="false" outlineLevel="0" collapsed="false"/>
    <row r="17114" customFormat="false" ht="15.75" hidden="false" customHeight="false" outlineLevel="0" collapsed="false"/>
    <row r="17115" customFormat="false" ht="15.75" hidden="false" customHeight="false" outlineLevel="0" collapsed="false"/>
    <row r="17116" customFormat="false" ht="15.75" hidden="false" customHeight="false" outlineLevel="0" collapsed="false"/>
    <row r="17117" customFormat="false" ht="15.75" hidden="false" customHeight="false" outlineLevel="0" collapsed="false"/>
    <row r="17118" customFormat="false" ht="15.75" hidden="false" customHeight="false" outlineLevel="0" collapsed="false"/>
    <row r="17119" customFormat="false" ht="15.75" hidden="false" customHeight="false" outlineLevel="0" collapsed="false"/>
    <row r="17120" customFormat="false" ht="15.75" hidden="false" customHeight="false" outlineLevel="0" collapsed="false"/>
    <row r="17121" customFormat="false" ht="15.75" hidden="false" customHeight="false" outlineLevel="0" collapsed="false"/>
    <row r="17122" customFormat="false" ht="15.75" hidden="false" customHeight="false" outlineLevel="0" collapsed="false"/>
    <row r="17123" customFormat="false" ht="15.75" hidden="false" customHeight="false" outlineLevel="0" collapsed="false"/>
    <row r="17124" customFormat="false" ht="15.75" hidden="false" customHeight="false" outlineLevel="0" collapsed="false"/>
    <row r="17125" customFormat="false" ht="15.75" hidden="false" customHeight="false" outlineLevel="0" collapsed="false"/>
    <row r="17126" customFormat="false" ht="15.75" hidden="false" customHeight="false" outlineLevel="0" collapsed="false"/>
    <row r="17127" customFormat="false" ht="15.75" hidden="false" customHeight="false" outlineLevel="0" collapsed="false"/>
    <row r="17128" customFormat="false" ht="15.75" hidden="false" customHeight="false" outlineLevel="0" collapsed="false"/>
    <row r="17129" customFormat="false" ht="15.75" hidden="false" customHeight="false" outlineLevel="0" collapsed="false"/>
    <row r="17130" customFormat="false" ht="15.75" hidden="false" customHeight="false" outlineLevel="0" collapsed="false"/>
    <row r="17131" customFormat="false" ht="15.75" hidden="false" customHeight="false" outlineLevel="0" collapsed="false"/>
    <row r="17132" customFormat="false" ht="15.75" hidden="false" customHeight="false" outlineLevel="0" collapsed="false"/>
    <row r="17133" customFormat="false" ht="15.75" hidden="false" customHeight="false" outlineLevel="0" collapsed="false"/>
    <row r="17134" customFormat="false" ht="15.75" hidden="false" customHeight="false" outlineLevel="0" collapsed="false"/>
    <row r="17135" customFormat="false" ht="15.75" hidden="false" customHeight="false" outlineLevel="0" collapsed="false"/>
    <row r="17136" customFormat="false" ht="15.75" hidden="false" customHeight="false" outlineLevel="0" collapsed="false"/>
    <row r="17137" customFormat="false" ht="15.75" hidden="false" customHeight="false" outlineLevel="0" collapsed="false"/>
    <row r="17138" customFormat="false" ht="15.75" hidden="false" customHeight="false" outlineLevel="0" collapsed="false"/>
    <row r="17139" customFormat="false" ht="15.75" hidden="false" customHeight="false" outlineLevel="0" collapsed="false"/>
    <row r="17140" customFormat="false" ht="15.75" hidden="false" customHeight="false" outlineLevel="0" collapsed="false"/>
    <row r="17141" customFormat="false" ht="15.75" hidden="false" customHeight="false" outlineLevel="0" collapsed="false"/>
    <row r="17142" customFormat="false" ht="15.75" hidden="false" customHeight="false" outlineLevel="0" collapsed="false"/>
    <row r="17143" customFormat="false" ht="15.75" hidden="false" customHeight="false" outlineLevel="0" collapsed="false"/>
    <row r="17144" customFormat="false" ht="15.75" hidden="false" customHeight="false" outlineLevel="0" collapsed="false"/>
    <row r="17145" customFormat="false" ht="15.75" hidden="false" customHeight="false" outlineLevel="0" collapsed="false"/>
    <row r="17146" customFormat="false" ht="15.75" hidden="false" customHeight="false" outlineLevel="0" collapsed="false"/>
    <row r="17147" customFormat="false" ht="15.75" hidden="false" customHeight="false" outlineLevel="0" collapsed="false"/>
    <row r="17148" customFormat="false" ht="15.75" hidden="false" customHeight="false" outlineLevel="0" collapsed="false"/>
    <row r="17149" customFormat="false" ht="15.75" hidden="false" customHeight="false" outlineLevel="0" collapsed="false"/>
    <row r="17150" customFormat="false" ht="15.75" hidden="false" customHeight="false" outlineLevel="0" collapsed="false"/>
    <row r="17151" customFormat="false" ht="15.75" hidden="false" customHeight="false" outlineLevel="0" collapsed="false"/>
    <row r="17152" customFormat="false" ht="15.75" hidden="false" customHeight="false" outlineLevel="0" collapsed="false"/>
    <row r="17153" customFormat="false" ht="15.75" hidden="false" customHeight="false" outlineLevel="0" collapsed="false"/>
    <row r="17154" customFormat="false" ht="15.75" hidden="false" customHeight="false" outlineLevel="0" collapsed="false"/>
    <row r="17155" customFormat="false" ht="15.75" hidden="false" customHeight="false" outlineLevel="0" collapsed="false"/>
    <row r="17156" customFormat="false" ht="15.75" hidden="false" customHeight="false" outlineLevel="0" collapsed="false"/>
    <row r="17157" customFormat="false" ht="15.75" hidden="false" customHeight="false" outlineLevel="0" collapsed="false"/>
    <row r="17158" customFormat="false" ht="15.75" hidden="false" customHeight="false" outlineLevel="0" collapsed="false"/>
    <row r="17159" customFormat="false" ht="15.75" hidden="false" customHeight="false" outlineLevel="0" collapsed="false"/>
    <row r="17160" customFormat="false" ht="15.75" hidden="false" customHeight="false" outlineLevel="0" collapsed="false"/>
    <row r="17161" customFormat="false" ht="15.75" hidden="false" customHeight="false" outlineLevel="0" collapsed="false"/>
    <row r="17162" customFormat="false" ht="15.75" hidden="false" customHeight="false" outlineLevel="0" collapsed="false"/>
    <row r="17163" customFormat="false" ht="15.75" hidden="false" customHeight="false" outlineLevel="0" collapsed="false"/>
    <row r="17164" customFormat="false" ht="15.75" hidden="false" customHeight="false" outlineLevel="0" collapsed="false"/>
    <row r="17165" customFormat="false" ht="15.75" hidden="false" customHeight="false" outlineLevel="0" collapsed="false"/>
    <row r="17166" customFormat="false" ht="15.75" hidden="false" customHeight="false" outlineLevel="0" collapsed="false"/>
    <row r="17167" customFormat="false" ht="15.75" hidden="false" customHeight="false" outlineLevel="0" collapsed="false"/>
    <row r="17168" customFormat="false" ht="15.75" hidden="false" customHeight="false" outlineLevel="0" collapsed="false"/>
    <row r="17169" customFormat="false" ht="15.75" hidden="false" customHeight="false" outlineLevel="0" collapsed="false"/>
    <row r="17170" customFormat="false" ht="15.75" hidden="false" customHeight="false" outlineLevel="0" collapsed="false"/>
    <row r="17171" customFormat="false" ht="15.75" hidden="false" customHeight="false" outlineLevel="0" collapsed="false"/>
    <row r="17172" customFormat="false" ht="15.75" hidden="false" customHeight="false" outlineLevel="0" collapsed="false"/>
    <row r="17173" customFormat="false" ht="15.75" hidden="false" customHeight="false" outlineLevel="0" collapsed="false"/>
    <row r="17174" customFormat="false" ht="15.75" hidden="false" customHeight="false" outlineLevel="0" collapsed="false"/>
    <row r="17175" customFormat="false" ht="15.75" hidden="false" customHeight="false" outlineLevel="0" collapsed="false"/>
    <row r="17176" customFormat="false" ht="15.75" hidden="false" customHeight="false" outlineLevel="0" collapsed="false"/>
    <row r="17177" customFormat="false" ht="15.75" hidden="false" customHeight="false" outlineLevel="0" collapsed="false"/>
    <row r="17178" customFormat="false" ht="15.75" hidden="false" customHeight="false" outlineLevel="0" collapsed="false"/>
    <row r="17179" customFormat="false" ht="15.75" hidden="false" customHeight="false" outlineLevel="0" collapsed="false"/>
    <row r="17180" customFormat="false" ht="15.75" hidden="false" customHeight="false" outlineLevel="0" collapsed="false"/>
    <row r="17181" customFormat="false" ht="15.75" hidden="false" customHeight="false" outlineLevel="0" collapsed="false"/>
    <row r="17182" customFormat="false" ht="15.75" hidden="false" customHeight="false" outlineLevel="0" collapsed="false"/>
    <row r="17183" customFormat="false" ht="15.75" hidden="false" customHeight="false" outlineLevel="0" collapsed="false"/>
    <row r="17184" customFormat="false" ht="15.75" hidden="false" customHeight="false" outlineLevel="0" collapsed="false"/>
    <row r="17185" customFormat="false" ht="15.75" hidden="false" customHeight="false" outlineLevel="0" collapsed="false"/>
    <row r="17186" customFormat="false" ht="15.75" hidden="false" customHeight="false" outlineLevel="0" collapsed="false"/>
    <row r="17187" customFormat="false" ht="15.75" hidden="false" customHeight="false" outlineLevel="0" collapsed="false"/>
    <row r="17188" customFormat="false" ht="15.75" hidden="false" customHeight="false" outlineLevel="0" collapsed="false"/>
    <row r="17189" customFormat="false" ht="15.75" hidden="false" customHeight="false" outlineLevel="0" collapsed="false"/>
    <row r="17190" customFormat="false" ht="15.75" hidden="false" customHeight="false" outlineLevel="0" collapsed="false"/>
    <row r="17191" customFormat="false" ht="15.75" hidden="false" customHeight="false" outlineLevel="0" collapsed="false"/>
    <row r="17192" customFormat="false" ht="15.75" hidden="false" customHeight="false" outlineLevel="0" collapsed="false"/>
    <row r="17193" customFormat="false" ht="15.75" hidden="false" customHeight="false" outlineLevel="0" collapsed="false"/>
    <row r="17194" customFormat="false" ht="15.75" hidden="false" customHeight="false" outlineLevel="0" collapsed="false"/>
    <row r="17195" customFormat="false" ht="15.75" hidden="false" customHeight="false" outlineLevel="0" collapsed="false"/>
    <row r="17196" customFormat="false" ht="15.75" hidden="false" customHeight="false" outlineLevel="0" collapsed="false"/>
    <row r="17197" customFormat="false" ht="15.75" hidden="false" customHeight="false" outlineLevel="0" collapsed="false"/>
    <row r="17198" customFormat="false" ht="15.75" hidden="false" customHeight="false" outlineLevel="0" collapsed="false"/>
    <row r="17199" customFormat="false" ht="15.75" hidden="false" customHeight="false" outlineLevel="0" collapsed="false"/>
    <row r="17200" customFormat="false" ht="15.75" hidden="false" customHeight="false" outlineLevel="0" collapsed="false"/>
    <row r="17201" customFormat="false" ht="15.75" hidden="false" customHeight="false" outlineLevel="0" collapsed="false"/>
    <row r="17202" customFormat="false" ht="15.75" hidden="false" customHeight="false" outlineLevel="0" collapsed="false"/>
    <row r="17203" customFormat="false" ht="15.75" hidden="false" customHeight="false" outlineLevel="0" collapsed="false"/>
    <row r="17204" customFormat="false" ht="15.75" hidden="false" customHeight="false" outlineLevel="0" collapsed="false"/>
    <row r="17205" customFormat="false" ht="15.75" hidden="false" customHeight="false" outlineLevel="0" collapsed="false"/>
    <row r="17206" customFormat="false" ht="15.75" hidden="false" customHeight="false" outlineLevel="0" collapsed="false"/>
    <row r="17207" customFormat="false" ht="15.75" hidden="false" customHeight="false" outlineLevel="0" collapsed="false"/>
    <row r="17208" customFormat="false" ht="15.75" hidden="false" customHeight="false" outlineLevel="0" collapsed="false"/>
    <row r="17209" customFormat="false" ht="15.75" hidden="false" customHeight="false" outlineLevel="0" collapsed="false"/>
    <row r="17210" customFormat="false" ht="15.75" hidden="false" customHeight="false" outlineLevel="0" collapsed="false"/>
    <row r="17211" customFormat="false" ht="15.75" hidden="false" customHeight="false" outlineLevel="0" collapsed="false"/>
    <row r="17212" customFormat="false" ht="15.75" hidden="false" customHeight="false" outlineLevel="0" collapsed="false"/>
    <row r="17213" customFormat="false" ht="15.75" hidden="false" customHeight="false" outlineLevel="0" collapsed="false"/>
    <row r="17214" customFormat="false" ht="15.75" hidden="false" customHeight="false" outlineLevel="0" collapsed="false"/>
    <row r="17215" customFormat="false" ht="15.75" hidden="false" customHeight="false" outlineLevel="0" collapsed="false"/>
    <row r="17216" customFormat="false" ht="15.75" hidden="false" customHeight="false" outlineLevel="0" collapsed="false"/>
    <row r="17217" customFormat="false" ht="15.75" hidden="false" customHeight="false" outlineLevel="0" collapsed="false"/>
    <row r="17218" customFormat="false" ht="15.75" hidden="false" customHeight="false" outlineLevel="0" collapsed="false"/>
    <row r="17219" customFormat="false" ht="15.75" hidden="false" customHeight="false" outlineLevel="0" collapsed="false"/>
    <row r="17220" customFormat="false" ht="15.75" hidden="false" customHeight="false" outlineLevel="0" collapsed="false"/>
    <row r="17221" customFormat="false" ht="15.75" hidden="false" customHeight="false" outlineLevel="0" collapsed="false"/>
    <row r="17222" customFormat="false" ht="15.75" hidden="false" customHeight="false" outlineLevel="0" collapsed="false"/>
    <row r="17223" customFormat="false" ht="15.75" hidden="false" customHeight="false" outlineLevel="0" collapsed="false"/>
    <row r="17224" customFormat="false" ht="15.75" hidden="false" customHeight="false" outlineLevel="0" collapsed="false"/>
    <row r="17225" customFormat="false" ht="15.75" hidden="false" customHeight="false" outlineLevel="0" collapsed="false"/>
    <row r="17226" customFormat="false" ht="15.75" hidden="false" customHeight="false" outlineLevel="0" collapsed="false"/>
    <row r="17227" customFormat="false" ht="15.75" hidden="false" customHeight="false" outlineLevel="0" collapsed="false"/>
    <row r="17228" customFormat="false" ht="15.75" hidden="false" customHeight="false" outlineLevel="0" collapsed="false"/>
    <row r="17229" customFormat="false" ht="15.75" hidden="false" customHeight="false" outlineLevel="0" collapsed="false"/>
    <row r="17230" customFormat="false" ht="15.75" hidden="false" customHeight="false" outlineLevel="0" collapsed="false"/>
    <row r="17231" customFormat="false" ht="15.75" hidden="false" customHeight="false" outlineLevel="0" collapsed="false"/>
    <row r="17232" customFormat="false" ht="15.75" hidden="false" customHeight="false" outlineLevel="0" collapsed="false"/>
    <row r="17233" customFormat="false" ht="15.75" hidden="false" customHeight="false" outlineLevel="0" collapsed="false"/>
    <row r="17234" customFormat="false" ht="15.75" hidden="false" customHeight="false" outlineLevel="0" collapsed="false"/>
    <row r="17235" customFormat="false" ht="15.75" hidden="false" customHeight="false" outlineLevel="0" collapsed="false"/>
    <row r="17236" customFormat="false" ht="15.75" hidden="false" customHeight="false" outlineLevel="0" collapsed="false"/>
    <row r="17237" customFormat="false" ht="15.75" hidden="false" customHeight="false" outlineLevel="0" collapsed="false"/>
    <row r="17238" customFormat="false" ht="15.75" hidden="false" customHeight="false" outlineLevel="0" collapsed="false"/>
    <row r="17239" customFormat="false" ht="15.75" hidden="false" customHeight="false" outlineLevel="0" collapsed="false"/>
    <row r="17240" customFormat="false" ht="15.75" hidden="false" customHeight="false" outlineLevel="0" collapsed="false"/>
    <row r="17241" customFormat="false" ht="15.75" hidden="false" customHeight="false" outlineLevel="0" collapsed="false"/>
    <row r="17242" customFormat="false" ht="15.75" hidden="false" customHeight="false" outlineLevel="0" collapsed="false"/>
    <row r="17243" customFormat="false" ht="15.75" hidden="false" customHeight="false" outlineLevel="0" collapsed="false"/>
    <row r="17244" customFormat="false" ht="15.75" hidden="false" customHeight="false" outlineLevel="0" collapsed="false"/>
    <row r="17245" customFormat="false" ht="15.75" hidden="false" customHeight="false" outlineLevel="0" collapsed="false"/>
    <row r="17246" customFormat="false" ht="15.75" hidden="false" customHeight="false" outlineLevel="0" collapsed="false"/>
    <row r="17247" customFormat="false" ht="15.75" hidden="false" customHeight="false" outlineLevel="0" collapsed="false"/>
    <row r="17248" customFormat="false" ht="15.75" hidden="false" customHeight="false" outlineLevel="0" collapsed="false"/>
    <row r="17249" customFormat="false" ht="15.75" hidden="false" customHeight="false" outlineLevel="0" collapsed="false"/>
    <row r="17250" customFormat="false" ht="15.75" hidden="false" customHeight="false" outlineLevel="0" collapsed="false"/>
    <row r="17251" customFormat="false" ht="15.75" hidden="false" customHeight="false" outlineLevel="0" collapsed="false"/>
    <row r="17252" customFormat="false" ht="15.75" hidden="false" customHeight="false" outlineLevel="0" collapsed="false"/>
    <row r="17253" customFormat="false" ht="15.75" hidden="false" customHeight="false" outlineLevel="0" collapsed="false"/>
    <row r="17254" customFormat="false" ht="15.75" hidden="false" customHeight="false" outlineLevel="0" collapsed="false"/>
    <row r="17255" customFormat="false" ht="15.75" hidden="false" customHeight="false" outlineLevel="0" collapsed="false"/>
    <row r="17256" customFormat="false" ht="15.75" hidden="false" customHeight="false" outlineLevel="0" collapsed="false"/>
    <row r="17257" customFormat="false" ht="15.75" hidden="false" customHeight="false" outlineLevel="0" collapsed="false"/>
    <row r="17258" customFormat="false" ht="15.75" hidden="false" customHeight="false" outlineLevel="0" collapsed="false"/>
    <row r="17259" customFormat="false" ht="15.75" hidden="false" customHeight="false" outlineLevel="0" collapsed="false"/>
    <row r="17260" customFormat="false" ht="15.75" hidden="false" customHeight="false" outlineLevel="0" collapsed="false"/>
    <row r="17261" customFormat="false" ht="15.75" hidden="false" customHeight="false" outlineLevel="0" collapsed="false"/>
    <row r="17262" customFormat="false" ht="15.75" hidden="false" customHeight="false" outlineLevel="0" collapsed="false"/>
    <row r="17263" customFormat="false" ht="15.75" hidden="false" customHeight="false" outlineLevel="0" collapsed="false"/>
    <row r="17264" customFormat="false" ht="15.75" hidden="false" customHeight="false" outlineLevel="0" collapsed="false"/>
    <row r="17265" customFormat="false" ht="15.75" hidden="false" customHeight="false" outlineLevel="0" collapsed="false"/>
    <row r="17266" customFormat="false" ht="15.75" hidden="false" customHeight="false" outlineLevel="0" collapsed="false"/>
    <row r="17267" customFormat="false" ht="15.75" hidden="false" customHeight="false" outlineLevel="0" collapsed="false"/>
    <row r="17268" customFormat="false" ht="15.75" hidden="false" customHeight="false" outlineLevel="0" collapsed="false"/>
    <row r="17269" customFormat="false" ht="15.75" hidden="false" customHeight="false" outlineLevel="0" collapsed="false"/>
    <row r="17270" customFormat="false" ht="15.75" hidden="false" customHeight="false" outlineLevel="0" collapsed="false"/>
    <row r="17271" customFormat="false" ht="15.75" hidden="false" customHeight="false" outlineLevel="0" collapsed="false"/>
    <row r="17272" customFormat="false" ht="15.75" hidden="false" customHeight="false" outlineLevel="0" collapsed="false"/>
    <row r="17273" customFormat="false" ht="15.75" hidden="false" customHeight="false" outlineLevel="0" collapsed="false"/>
    <row r="17274" customFormat="false" ht="15.75" hidden="false" customHeight="false" outlineLevel="0" collapsed="false"/>
    <row r="17275" customFormat="false" ht="15.75" hidden="false" customHeight="false" outlineLevel="0" collapsed="false"/>
    <row r="17276" customFormat="false" ht="15.75" hidden="false" customHeight="false" outlineLevel="0" collapsed="false"/>
    <row r="17277" customFormat="false" ht="15.75" hidden="false" customHeight="false" outlineLevel="0" collapsed="false"/>
    <row r="17278" customFormat="false" ht="15.75" hidden="false" customHeight="false" outlineLevel="0" collapsed="false"/>
    <row r="17279" customFormat="false" ht="15.75" hidden="false" customHeight="false" outlineLevel="0" collapsed="false"/>
    <row r="17280" customFormat="false" ht="15.75" hidden="false" customHeight="false" outlineLevel="0" collapsed="false"/>
    <row r="17281" customFormat="false" ht="15.75" hidden="false" customHeight="false" outlineLevel="0" collapsed="false"/>
    <row r="17282" customFormat="false" ht="15.75" hidden="false" customHeight="false" outlineLevel="0" collapsed="false"/>
    <row r="17283" customFormat="false" ht="15.75" hidden="false" customHeight="false" outlineLevel="0" collapsed="false"/>
    <row r="17284" customFormat="false" ht="15.75" hidden="false" customHeight="false" outlineLevel="0" collapsed="false"/>
    <row r="17285" customFormat="false" ht="15.75" hidden="false" customHeight="false" outlineLevel="0" collapsed="false"/>
    <row r="17286" customFormat="false" ht="15.75" hidden="false" customHeight="false" outlineLevel="0" collapsed="false"/>
    <row r="17287" customFormat="false" ht="15.75" hidden="false" customHeight="false" outlineLevel="0" collapsed="false"/>
    <row r="17288" customFormat="false" ht="15.75" hidden="false" customHeight="false" outlineLevel="0" collapsed="false"/>
    <row r="17289" customFormat="false" ht="15.75" hidden="false" customHeight="false" outlineLevel="0" collapsed="false"/>
    <row r="17290" customFormat="false" ht="15.75" hidden="false" customHeight="false" outlineLevel="0" collapsed="false"/>
    <row r="17291" customFormat="false" ht="15.75" hidden="false" customHeight="false" outlineLevel="0" collapsed="false"/>
    <row r="17292" customFormat="false" ht="15.75" hidden="false" customHeight="false" outlineLevel="0" collapsed="false"/>
    <row r="17293" customFormat="false" ht="15.75" hidden="false" customHeight="false" outlineLevel="0" collapsed="false"/>
    <row r="17294" customFormat="false" ht="15.75" hidden="false" customHeight="false" outlineLevel="0" collapsed="false"/>
    <row r="17295" customFormat="false" ht="15.75" hidden="false" customHeight="false" outlineLevel="0" collapsed="false"/>
    <row r="17296" customFormat="false" ht="15.75" hidden="false" customHeight="false" outlineLevel="0" collapsed="false"/>
    <row r="17297" customFormat="false" ht="15.75" hidden="false" customHeight="false" outlineLevel="0" collapsed="false"/>
    <row r="17298" customFormat="false" ht="15.75" hidden="false" customHeight="false" outlineLevel="0" collapsed="false"/>
    <row r="17299" customFormat="false" ht="15.75" hidden="false" customHeight="false" outlineLevel="0" collapsed="false"/>
    <row r="17300" customFormat="false" ht="15.75" hidden="false" customHeight="false" outlineLevel="0" collapsed="false"/>
    <row r="17301" customFormat="false" ht="15.75" hidden="false" customHeight="false" outlineLevel="0" collapsed="false"/>
    <row r="17302" customFormat="false" ht="15.75" hidden="false" customHeight="false" outlineLevel="0" collapsed="false"/>
    <row r="17303" customFormat="false" ht="15.75" hidden="false" customHeight="false" outlineLevel="0" collapsed="false"/>
    <row r="17304" customFormat="false" ht="15.75" hidden="false" customHeight="false" outlineLevel="0" collapsed="false"/>
    <row r="17305" customFormat="false" ht="15.75" hidden="false" customHeight="false" outlineLevel="0" collapsed="false"/>
    <row r="17306" customFormat="false" ht="15.75" hidden="false" customHeight="false" outlineLevel="0" collapsed="false"/>
    <row r="17307" customFormat="false" ht="15.75" hidden="false" customHeight="false" outlineLevel="0" collapsed="false"/>
    <row r="17308" customFormat="false" ht="15.75" hidden="false" customHeight="false" outlineLevel="0" collapsed="false"/>
    <row r="17309" customFormat="false" ht="15.75" hidden="false" customHeight="false" outlineLevel="0" collapsed="false"/>
    <row r="17310" customFormat="false" ht="15.75" hidden="false" customHeight="false" outlineLevel="0" collapsed="false"/>
    <row r="17311" customFormat="false" ht="15.75" hidden="false" customHeight="false" outlineLevel="0" collapsed="false"/>
    <row r="17312" customFormat="false" ht="15.75" hidden="false" customHeight="false" outlineLevel="0" collapsed="false"/>
    <row r="17313" customFormat="false" ht="15.75" hidden="false" customHeight="false" outlineLevel="0" collapsed="false"/>
    <row r="17314" customFormat="false" ht="15.75" hidden="false" customHeight="false" outlineLevel="0" collapsed="false"/>
    <row r="17315" customFormat="false" ht="15.75" hidden="false" customHeight="false" outlineLevel="0" collapsed="false"/>
    <row r="17316" customFormat="false" ht="15.75" hidden="false" customHeight="false" outlineLevel="0" collapsed="false"/>
    <row r="17317" customFormat="false" ht="15.75" hidden="false" customHeight="false" outlineLevel="0" collapsed="false"/>
    <row r="17318" customFormat="false" ht="15.75" hidden="false" customHeight="false" outlineLevel="0" collapsed="false"/>
    <row r="17319" customFormat="false" ht="15.75" hidden="false" customHeight="false" outlineLevel="0" collapsed="false"/>
    <row r="17320" customFormat="false" ht="15.75" hidden="false" customHeight="false" outlineLevel="0" collapsed="false"/>
    <row r="17321" customFormat="false" ht="15.75" hidden="false" customHeight="false" outlineLevel="0" collapsed="false"/>
    <row r="17322" customFormat="false" ht="15.75" hidden="false" customHeight="false" outlineLevel="0" collapsed="false"/>
    <row r="17323" customFormat="false" ht="15.75" hidden="false" customHeight="false" outlineLevel="0" collapsed="false"/>
    <row r="17324" customFormat="false" ht="15.75" hidden="false" customHeight="false" outlineLevel="0" collapsed="false"/>
    <row r="17325" customFormat="false" ht="15.75" hidden="false" customHeight="false" outlineLevel="0" collapsed="false"/>
    <row r="17326" customFormat="false" ht="15.75" hidden="false" customHeight="false" outlineLevel="0" collapsed="false"/>
    <row r="17327" customFormat="false" ht="15.75" hidden="false" customHeight="false" outlineLevel="0" collapsed="false"/>
    <row r="17328" customFormat="false" ht="15.75" hidden="false" customHeight="false" outlineLevel="0" collapsed="false"/>
    <row r="17329" customFormat="false" ht="15.75" hidden="false" customHeight="false" outlineLevel="0" collapsed="false"/>
    <row r="17330" customFormat="false" ht="15.75" hidden="false" customHeight="false" outlineLevel="0" collapsed="false"/>
    <row r="17331" customFormat="false" ht="15.75" hidden="false" customHeight="false" outlineLevel="0" collapsed="false"/>
    <row r="17332" customFormat="false" ht="15.75" hidden="false" customHeight="false" outlineLevel="0" collapsed="false"/>
    <row r="17333" customFormat="false" ht="15.75" hidden="false" customHeight="false" outlineLevel="0" collapsed="false"/>
    <row r="17334" customFormat="false" ht="15.75" hidden="false" customHeight="false" outlineLevel="0" collapsed="false"/>
    <row r="17335" customFormat="false" ht="15.75" hidden="false" customHeight="false" outlineLevel="0" collapsed="false"/>
    <row r="17336" customFormat="false" ht="15.75" hidden="false" customHeight="false" outlineLevel="0" collapsed="false"/>
    <row r="17337" customFormat="false" ht="15.75" hidden="false" customHeight="false" outlineLevel="0" collapsed="false"/>
    <row r="17338" customFormat="false" ht="15.75" hidden="false" customHeight="false" outlineLevel="0" collapsed="false"/>
    <row r="17339" customFormat="false" ht="15.75" hidden="false" customHeight="false" outlineLevel="0" collapsed="false"/>
    <row r="17340" customFormat="false" ht="15.75" hidden="false" customHeight="false" outlineLevel="0" collapsed="false"/>
    <row r="17341" customFormat="false" ht="15.75" hidden="false" customHeight="false" outlineLevel="0" collapsed="false"/>
    <row r="17342" customFormat="false" ht="15.75" hidden="false" customHeight="false" outlineLevel="0" collapsed="false"/>
    <row r="17343" customFormat="false" ht="15.75" hidden="false" customHeight="false" outlineLevel="0" collapsed="false"/>
    <row r="17344" customFormat="false" ht="15.75" hidden="false" customHeight="false" outlineLevel="0" collapsed="false"/>
    <row r="17345" customFormat="false" ht="15.75" hidden="false" customHeight="false" outlineLevel="0" collapsed="false"/>
    <row r="17346" customFormat="false" ht="15.75" hidden="false" customHeight="false" outlineLevel="0" collapsed="false"/>
    <row r="17347" customFormat="false" ht="15.75" hidden="false" customHeight="false" outlineLevel="0" collapsed="false"/>
    <row r="17348" customFormat="false" ht="15.75" hidden="false" customHeight="false" outlineLevel="0" collapsed="false"/>
    <row r="17349" customFormat="false" ht="15.75" hidden="false" customHeight="false" outlineLevel="0" collapsed="false"/>
    <row r="17350" customFormat="false" ht="15.75" hidden="false" customHeight="false" outlineLevel="0" collapsed="false"/>
    <row r="17351" customFormat="false" ht="15.75" hidden="false" customHeight="false" outlineLevel="0" collapsed="false"/>
    <row r="17352" customFormat="false" ht="15.75" hidden="false" customHeight="false" outlineLevel="0" collapsed="false"/>
    <row r="17353" customFormat="false" ht="15.75" hidden="false" customHeight="false" outlineLevel="0" collapsed="false"/>
    <row r="17354" customFormat="false" ht="15.75" hidden="false" customHeight="false" outlineLevel="0" collapsed="false"/>
    <row r="17355" customFormat="false" ht="15.75" hidden="false" customHeight="false" outlineLevel="0" collapsed="false"/>
    <row r="17356" customFormat="false" ht="15.75" hidden="false" customHeight="false" outlineLevel="0" collapsed="false"/>
    <row r="17357" customFormat="false" ht="15.75" hidden="false" customHeight="false" outlineLevel="0" collapsed="false"/>
    <row r="17358" customFormat="false" ht="15.75" hidden="false" customHeight="false" outlineLevel="0" collapsed="false"/>
    <row r="17359" customFormat="false" ht="15.75" hidden="false" customHeight="false" outlineLevel="0" collapsed="false"/>
    <row r="17360" customFormat="false" ht="15.75" hidden="false" customHeight="false" outlineLevel="0" collapsed="false"/>
    <row r="17361" customFormat="false" ht="15.75" hidden="false" customHeight="false" outlineLevel="0" collapsed="false"/>
    <row r="17362" customFormat="false" ht="15.75" hidden="false" customHeight="false" outlineLevel="0" collapsed="false"/>
    <row r="17363" customFormat="false" ht="15.75" hidden="false" customHeight="false" outlineLevel="0" collapsed="false"/>
    <row r="17364" customFormat="false" ht="15.75" hidden="false" customHeight="false" outlineLevel="0" collapsed="false"/>
    <row r="17365" customFormat="false" ht="15.75" hidden="false" customHeight="false" outlineLevel="0" collapsed="false"/>
    <row r="17366" customFormat="false" ht="15.75" hidden="false" customHeight="false" outlineLevel="0" collapsed="false"/>
    <row r="17367" customFormat="false" ht="15.75" hidden="false" customHeight="false" outlineLevel="0" collapsed="false"/>
    <row r="17368" customFormat="false" ht="15.75" hidden="false" customHeight="false" outlineLevel="0" collapsed="false"/>
    <row r="17369" customFormat="false" ht="15.75" hidden="false" customHeight="false" outlineLevel="0" collapsed="false"/>
    <row r="17370" customFormat="false" ht="15.75" hidden="false" customHeight="false" outlineLevel="0" collapsed="false"/>
    <row r="17371" customFormat="false" ht="15.75" hidden="false" customHeight="false" outlineLevel="0" collapsed="false"/>
    <row r="17372" customFormat="false" ht="15.75" hidden="false" customHeight="false" outlineLevel="0" collapsed="false"/>
    <row r="17373" customFormat="false" ht="15.75" hidden="false" customHeight="false" outlineLevel="0" collapsed="false"/>
    <row r="17374" customFormat="false" ht="15.75" hidden="false" customHeight="false" outlineLevel="0" collapsed="false"/>
    <row r="17375" customFormat="false" ht="15.75" hidden="false" customHeight="false" outlineLevel="0" collapsed="false"/>
    <row r="17376" customFormat="false" ht="15.75" hidden="false" customHeight="false" outlineLevel="0" collapsed="false"/>
    <row r="17377" customFormat="false" ht="15.75" hidden="false" customHeight="false" outlineLevel="0" collapsed="false"/>
    <row r="17378" customFormat="false" ht="15.75" hidden="false" customHeight="false" outlineLevel="0" collapsed="false"/>
    <row r="17379" customFormat="false" ht="15.75" hidden="false" customHeight="false" outlineLevel="0" collapsed="false"/>
    <row r="17380" customFormat="false" ht="15.75" hidden="false" customHeight="false" outlineLevel="0" collapsed="false"/>
    <row r="17381" customFormat="false" ht="15.75" hidden="false" customHeight="false" outlineLevel="0" collapsed="false"/>
    <row r="17382" customFormat="false" ht="15.75" hidden="false" customHeight="false" outlineLevel="0" collapsed="false"/>
    <row r="17383" customFormat="false" ht="15.75" hidden="false" customHeight="false" outlineLevel="0" collapsed="false"/>
    <row r="17384" customFormat="false" ht="15.75" hidden="false" customHeight="false" outlineLevel="0" collapsed="false"/>
    <row r="17385" customFormat="false" ht="15.75" hidden="false" customHeight="false" outlineLevel="0" collapsed="false"/>
    <row r="17386" customFormat="false" ht="15.75" hidden="false" customHeight="false" outlineLevel="0" collapsed="false"/>
    <row r="17387" customFormat="false" ht="15.75" hidden="false" customHeight="false" outlineLevel="0" collapsed="false"/>
    <row r="17388" customFormat="false" ht="15.75" hidden="false" customHeight="false" outlineLevel="0" collapsed="false"/>
    <row r="17389" customFormat="false" ht="15.75" hidden="false" customHeight="false" outlineLevel="0" collapsed="false"/>
    <row r="17390" customFormat="false" ht="15.75" hidden="false" customHeight="false" outlineLevel="0" collapsed="false"/>
    <row r="17391" customFormat="false" ht="15.75" hidden="false" customHeight="false" outlineLevel="0" collapsed="false"/>
    <row r="17392" customFormat="false" ht="15.75" hidden="false" customHeight="false" outlineLevel="0" collapsed="false"/>
    <row r="17393" customFormat="false" ht="15.75" hidden="false" customHeight="false" outlineLevel="0" collapsed="false"/>
    <row r="17394" customFormat="false" ht="15.75" hidden="false" customHeight="false" outlineLevel="0" collapsed="false"/>
    <row r="17395" customFormat="false" ht="15.75" hidden="false" customHeight="false" outlineLevel="0" collapsed="false"/>
    <row r="17396" customFormat="false" ht="15.75" hidden="false" customHeight="false" outlineLevel="0" collapsed="false"/>
    <row r="17397" customFormat="false" ht="15.75" hidden="false" customHeight="false" outlineLevel="0" collapsed="false"/>
    <row r="17398" customFormat="false" ht="15.75" hidden="false" customHeight="false" outlineLevel="0" collapsed="false"/>
    <row r="17399" customFormat="false" ht="15.75" hidden="false" customHeight="false" outlineLevel="0" collapsed="false"/>
    <row r="17400" customFormat="false" ht="15.75" hidden="false" customHeight="false" outlineLevel="0" collapsed="false"/>
    <row r="17401" customFormat="false" ht="15.75" hidden="false" customHeight="false" outlineLevel="0" collapsed="false"/>
    <row r="17402" customFormat="false" ht="15.75" hidden="false" customHeight="false" outlineLevel="0" collapsed="false"/>
    <row r="17403" customFormat="false" ht="15.75" hidden="false" customHeight="false" outlineLevel="0" collapsed="false"/>
    <row r="17404" customFormat="false" ht="15.75" hidden="false" customHeight="false" outlineLevel="0" collapsed="false"/>
    <row r="17405" customFormat="false" ht="15.75" hidden="false" customHeight="false" outlineLevel="0" collapsed="false"/>
    <row r="17406" customFormat="false" ht="15.75" hidden="false" customHeight="false" outlineLevel="0" collapsed="false"/>
    <row r="17407" customFormat="false" ht="15.75" hidden="false" customHeight="false" outlineLevel="0" collapsed="false"/>
    <row r="17408" customFormat="false" ht="15.75" hidden="false" customHeight="false" outlineLevel="0" collapsed="false"/>
    <row r="17409" customFormat="false" ht="15.75" hidden="false" customHeight="false" outlineLevel="0" collapsed="false"/>
    <row r="17410" customFormat="false" ht="15.75" hidden="false" customHeight="false" outlineLevel="0" collapsed="false"/>
    <row r="17411" customFormat="false" ht="15.75" hidden="false" customHeight="false" outlineLevel="0" collapsed="false"/>
    <row r="17412" customFormat="false" ht="15.75" hidden="false" customHeight="false" outlineLevel="0" collapsed="false"/>
    <row r="17413" customFormat="false" ht="15.75" hidden="false" customHeight="false" outlineLevel="0" collapsed="false"/>
    <row r="17414" customFormat="false" ht="15.75" hidden="false" customHeight="false" outlineLevel="0" collapsed="false"/>
    <row r="17415" customFormat="false" ht="15.75" hidden="false" customHeight="false" outlineLevel="0" collapsed="false"/>
    <row r="17416" customFormat="false" ht="15.75" hidden="false" customHeight="false" outlineLevel="0" collapsed="false"/>
    <row r="17417" customFormat="false" ht="15.75" hidden="false" customHeight="false" outlineLevel="0" collapsed="false"/>
    <row r="17418" customFormat="false" ht="15.75" hidden="false" customHeight="false" outlineLevel="0" collapsed="false"/>
    <row r="17419" customFormat="false" ht="15.75" hidden="false" customHeight="false" outlineLevel="0" collapsed="false"/>
    <row r="17420" customFormat="false" ht="15.75" hidden="false" customHeight="false" outlineLevel="0" collapsed="false"/>
    <row r="17421" customFormat="false" ht="15.75" hidden="false" customHeight="false" outlineLevel="0" collapsed="false"/>
    <row r="17422" customFormat="false" ht="15.75" hidden="false" customHeight="false" outlineLevel="0" collapsed="false"/>
    <row r="17423" customFormat="false" ht="15.75" hidden="false" customHeight="false" outlineLevel="0" collapsed="false"/>
    <row r="17424" customFormat="false" ht="15.75" hidden="false" customHeight="false" outlineLevel="0" collapsed="false"/>
    <row r="17425" customFormat="false" ht="15.75" hidden="false" customHeight="false" outlineLevel="0" collapsed="false"/>
    <row r="17426" customFormat="false" ht="15.75" hidden="false" customHeight="false" outlineLevel="0" collapsed="false"/>
    <row r="17427" customFormat="false" ht="15.75" hidden="false" customHeight="false" outlineLevel="0" collapsed="false"/>
    <row r="17428" customFormat="false" ht="15.75" hidden="false" customHeight="false" outlineLevel="0" collapsed="false"/>
    <row r="17429" customFormat="false" ht="15.75" hidden="false" customHeight="false" outlineLevel="0" collapsed="false"/>
    <row r="17430" customFormat="false" ht="15.75" hidden="false" customHeight="false" outlineLevel="0" collapsed="false"/>
    <row r="17431" customFormat="false" ht="15.75" hidden="false" customHeight="false" outlineLevel="0" collapsed="false"/>
    <row r="17432" customFormat="false" ht="15.75" hidden="false" customHeight="false" outlineLevel="0" collapsed="false"/>
    <row r="17433" customFormat="false" ht="15.75" hidden="false" customHeight="false" outlineLevel="0" collapsed="false"/>
    <row r="17434" customFormat="false" ht="15.75" hidden="false" customHeight="false" outlineLevel="0" collapsed="false"/>
    <row r="17435" customFormat="false" ht="15.75" hidden="false" customHeight="false" outlineLevel="0" collapsed="false"/>
    <row r="17436" customFormat="false" ht="15.75" hidden="false" customHeight="false" outlineLevel="0" collapsed="false"/>
    <row r="17437" customFormat="false" ht="15.75" hidden="false" customHeight="false" outlineLevel="0" collapsed="false"/>
    <row r="17438" customFormat="false" ht="15.75" hidden="false" customHeight="false" outlineLevel="0" collapsed="false"/>
    <row r="17439" customFormat="false" ht="15.75" hidden="false" customHeight="false" outlineLevel="0" collapsed="false"/>
    <row r="17440" customFormat="false" ht="15.75" hidden="false" customHeight="false" outlineLevel="0" collapsed="false"/>
    <row r="17441" customFormat="false" ht="15.75" hidden="false" customHeight="false" outlineLevel="0" collapsed="false"/>
    <row r="17442" customFormat="false" ht="15.75" hidden="false" customHeight="false" outlineLevel="0" collapsed="false"/>
    <row r="17443" customFormat="false" ht="15.75" hidden="false" customHeight="false" outlineLevel="0" collapsed="false"/>
    <row r="17444" customFormat="false" ht="15.75" hidden="false" customHeight="false" outlineLevel="0" collapsed="false"/>
    <row r="17445" customFormat="false" ht="15.75" hidden="false" customHeight="false" outlineLevel="0" collapsed="false"/>
    <row r="17446" customFormat="false" ht="15.75" hidden="false" customHeight="false" outlineLevel="0" collapsed="false"/>
    <row r="17447" customFormat="false" ht="15.75" hidden="false" customHeight="false" outlineLevel="0" collapsed="false"/>
    <row r="17448" customFormat="false" ht="15.75" hidden="false" customHeight="false" outlineLevel="0" collapsed="false"/>
    <row r="17449" customFormat="false" ht="15.75" hidden="false" customHeight="false" outlineLevel="0" collapsed="false"/>
    <row r="17450" customFormat="false" ht="15.75" hidden="false" customHeight="false" outlineLevel="0" collapsed="false"/>
    <row r="17451" customFormat="false" ht="15.75" hidden="false" customHeight="false" outlineLevel="0" collapsed="false"/>
    <row r="17452" customFormat="false" ht="15.75" hidden="false" customHeight="false" outlineLevel="0" collapsed="false"/>
    <row r="17453" customFormat="false" ht="15.75" hidden="false" customHeight="false" outlineLevel="0" collapsed="false"/>
    <row r="17454" customFormat="false" ht="15.75" hidden="false" customHeight="false" outlineLevel="0" collapsed="false"/>
    <row r="17455" customFormat="false" ht="15.75" hidden="false" customHeight="false" outlineLevel="0" collapsed="false"/>
    <row r="17456" customFormat="false" ht="15.75" hidden="false" customHeight="false" outlineLevel="0" collapsed="false"/>
    <row r="17457" customFormat="false" ht="15.75" hidden="false" customHeight="false" outlineLevel="0" collapsed="false"/>
    <row r="17458" customFormat="false" ht="15.75" hidden="false" customHeight="false" outlineLevel="0" collapsed="false"/>
    <row r="17459" customFormat="false" ht="15.75" hidden="false" customHeight="false" outlineLevel="0" collapsed="false"/>
    <row r="17460" customFormat="false" ht="15.75" hidden="false" customHeight="false" outlineLevel="0" collapsed="false"/>
    <row r="17461" customFormat="false" ht="15.75" hidden="false" customHeight="false" outlineLevel="0" collapsed="false"/>
    <row r="17462" customFormat="false" ht="15.75" hidden="false" customHeight="false" outlineLevel="0" collapsed="false"/>
    <row r="17463" customFormat="false" ht="15.75" hidden="false" customHeight="false" outlineLevel="0" collapsed="false"/>
    <row r="17464" customFormat="false" ht="15.75" hidden="false" customHeight="false" outlineLevel="0" collapsed="false"/>
    <row r="17465" customFormat="false" ht="15.75" hidden="false" customHeight="false" outlineLevel="0" collapsed="false"/>
    <row r="17466" customFormat="false" ht="15.75" hidden="false" customHeight="false" outlineLevel="0" collapsed="false"/>
    <row r="17467" customFormat="false" ht="15.75" hidden="false" customHeight="false" outlineLevel="0" collapsed="false"/>
    <row r="17468" customFormat="false" ht="15.75" hidden="false" customHeight="false" outlineLevel="0" collapsed="false"/>
    <row r="17469" customFormat="false" ht="15.75" hidden="false" customHeight="false" outlineLevel="0" collapsed="false"/>
    <row r="17470" customFormat="false" ht="15.75" hidden="false" customHeight="false" outlineLevel="0" collapsed="false"/>
    <row r="17471" customFormat="false" ht="15.75" hidden="false" customHeight="false" outlineLevel="0" collapsed="false"/>
    <row r="17472" customFormat="false" ht="15.75" hidden="false" customHeight="false" outlineLevel="0" collapsed="false"/>
    <row r="17473" customFormat="false" ht="15.75" hidden="false" customHeight="false" outlineLevel="0" collapsed="false"/>
    <row r="17474" customFormat="false" ht="15.75" hidden="false" customHeight="false" outlineLevel="0" collapsed="false"/>
    <row r="17475" customFormat="false" ht="15.75" hidden="false" customHeight="false" outlineLevel="0" collapsed="false"/>
    <row r="17476" customFormat="false" ht="15.75" hidden="false" customHeight="false" outlineLevel="0" collapsed="false"/>
    <row r="17477" customFormat="false" ht="15.75" hidden="false" customHeight="false" outlineLevel="0" collapsed="false"/>
    <row r="17478" customFormat="false" ht="15.75" hidden="false" customHeight="false" outlineLevel="0" collapsed="false"/>
    <row r="17479" customFormat="false" ht="15.75" hidden="false" customHeight="false" outlineLevel="0" collapsed="false"/>
    <row r="17480" customFormat="false" ht="15.75" hidden="false" customHeight="false" outlineLevel="0" collapsed="false"/>
    <row r="17481" customFormat="false" ht="15.75" hidden="false" customHeight="false" outlineLevel="0" collapsed="false"/>
    <row r="17482" customFormat="false" ht="15.75" hidden="false" customHeight="false" outlineLevel="0" collapsed="false"/>
    <row r="17483" customFormat="false" ht="15.75" hidden="false" customHeight="false" outlineLevel="0" collapsed="false"/>
    <row r="17484" customFormat="false" ht="15.75" hidden="false" customHeight="false" outlineLevel="0" collapsed="false"/>
    <row r="17485" customFormat="false" ht="15.75" hidden="false" customHeight="false" outlineLevel="0" collapsed="false"/>
    <row r="17486" customFormat="false" ht="15.75" hidden="false" customHeight="false" outlineLevel="0" collapsed="false"/>
    <row r="17487" customFormat="false" ht="15.75" hidden="false" customHeight="false" outlineLevel="0" collapsed="false"/>
    <row r="17488" customFormat="false" ht="15.75" hidden="false" customHeight="false" outlineLevel="0" collapsed="false"/>
    <row r="17489" customFormat="false" ht="15.75" hidden="false" customHeight="false" outlineLevel="0" collapsed="false"/>
    <row r="17490" customFormat="false" ht="15.75" hidden="false" customHeight="false" outlineLevel="0" collapsed="false"/>
    <row r="17491" customFormat="false" ht="15.75" hidden="false" customHeight="false" outlineLevel="0" collapsed="false"/>
    <row r="17492" customFormat="false" ht="15.75" hidden="false" customHeight="false" outlineLevel="0" collapsed="false"/>
    <row r="17493" customFormat="false" ht="15.75" hidden="false" customHeight="false" outlineLevel="0" collapsed="false"/>
    <row r="17494" customFormat="false" ht="15.75" hidden="false" customHeight="false" outlineLevel="0" collapsed="false"/>
    <row r="17495" customFormat="false" ht="15.75" hidden="false" customHeight="false" outlineLevel="0" collapsed="false"/>
    <row r="17496" customFormat="false" ht="15.75" hidden="false" customHeight="false" outlineLevel="0" collapsed="false"/>
    <row r="17497" customFormat="false" ht="15.75" hidden="false" customHeight="false" outlineLevel="0" collapsed="false"/>
    <row r="17498" customFormat="false" ht="15.75" hidden="false" customHeight="false" outlineLevel="0" collapsed="false"/>
    <row r="17499" customFormat="false" ht="15.75" hidden="false" customHeight="false" outlineLevel="0" collapsed="false"/>
    <row r="17500" customFormat="false" ht="15.75" hidden="false" customHeight="false" outlineLevel="0" collapsed="false"/>
    <row r="17501" customFormat="false" ht="15.75" hidden="false" customHeight="false" outlineLevel="0" collapsed="false"/>
    <row r="17502" customFormat="false" ht="15.75" hidden="false" customHeight="false" outlineLevel="0" collapsed="false"/>
    <row r="17503" customFormat="false" ht="15.75" hidden="false" customHeight="false" outlineLevel="0" collapsed="false"/>
    <row r="17504" customFormat="false" ht="15.75" hidden="false" customHeight="false" outlineLevel="0" collapsed="false"/>
    <row r="17505" customFormat="false" ht="15.75" hidden="false" customHeight="false" outlineLevel="0" collapsed="false"/>
    <row r="17506" customFormat="false" ht="15.75" hidden="false" customHeight="false" outlineLevel="0" collapsed="false"/>
    <row r="17507" customFormat="false" ht="15.75" hidden="false" customHeight="false" outlineLevel="0" collapsed="false"/>
    <row r="17508" customFormat="false" ht="15.75" hidden="false" customHeight="false" outlineLevel="0" collapsed="false"/>
    <row r="17509" customFormat="false" ht="15.75" hidden="false" customHeight="false" outlineLevel="0" collapsed="false"/>
    <row r="17510" customFormat="false" ht="15.75" hidden="false" customHeight="false" outlineLevel="0" collapsed="false"/>
    <row r="17511" customFormat="false" ht="15.75" hidden="false" customHeight="false" outlineLevel="0" collapsed="false"/>
    <row r="17512" customFormat="false" ht="15.75" hidden="false" customHeight="false" outlineLevel="0" collapsed="false"/>
    <row r="17513" customFormat="false" ht="15.75" hidden="false" customHeight="false" outlineLevel="0" collapsed="false"/>
    <row r="17514" customFormat="false" ht="15.75" hidden="false" customHeight="false" outlineLevel="0" collapsed="false"/>
    <row r="17515" customFormat="false" ht="15.75" hidden="false" customHeight="false" outlineLevel="0" collapsed="false"/>
    <row r="17516" customFormat="false" ht="15.75" hidden="false" customHeight="false" outlineLevel="0" collapsed="false"/>
    <row r="17517" customFormat="false" ht="15.75" hidden="false" customHeight="false" outlineLevel="0" collapsed="false"/>
    <row r="17518" customFormat="false" ht="15.75" hidden="false" customHeight="false" outlineLevel="0" collapsed="false"/>
    <row r="17519" customFormat="false" ht="15.75" hidden="false" customHeight="false" outlineLevel="0" collapsed="false"/>
    <row r="17520" customFormat="false" ht="15.75" hidden="false" customHeight="false" outlineLevel="0" collapsed="false"/>
    <row r="17521" customFormat="false" ht="15.75" hidden="false" customHeight="false" outlineLevel="0" collapsed="false"/>
    <row r="17522" customFormat="false" ht="15.75" hidden="false" customHeight="false" outlineLevel="0" collapsed="false"/>
    <row r="17523" customFormat="false" ht="15.75" hidden="false" customHeight="false" outlineLevel="0" collapsed="false"/>
    <row r="17524" customFormat="false" ht="15.75" hidden="false" customHeight="false" outlineLevel="0" collapsed="false"/>
    <row r="17525" customFormat="false" ht="15.75" hidden="false" customHeight="false" outlineLevel="0" collapsed="false"/>
    <row r="17526" customFormat="false" ht="15.75" hidden="false" customHeight="false" outlineLevel="0" collapsed="false"/>
    <row r="17527" customFormat="false" ht="15.75" hidden="false" customHeight="false" outlineLevel="0" collapsed="false"/>
    <row r="17528" customFormat="false" ht="15.75" hidden="false" customHeight="false" outlineLevel="0" collapsed="false"/>
    <row r="17529" customFormat="false" ht="15.75" hidden="false" customHeight="false" outlineLevel="0" collapsed="false"/>
    <row r="17530" customFormat="false" ht="15.75" hidden="false" customHeight="false" outlineLevel="0" collapsed="false"/>
    <row r="17531" customFormat="false" ht="15.75" hidden="false" customHeight="false" outlineLevel="0" collapsed="false"/>
    <row r="17532" customFormat="false" ht="15.75" hidden="false" customHeight="false" outlineLevel="0" collapsed="false"/>
    <row r="17533" customFormat="false" ht="15.75" hidden="false" customHeight="false" outlineLevel="0" collapsed="false"/>
    <row r="17534" customFormat="false" ht="15.75" hidden="false" customHeight="false" outlineLevel="0" collapsed="false"/>
    <row r="17535" customFormat="false" ht="15.75" hidden="false" customHeight="false" outlineLevel="0" collapsed="false"/>
    <row r="17536" customFormat="false" ht="15.75" hidden="false" customHeight="false" outlineLevel="0" collapsed="false"/>
    <row r="17537" customFormat="false" ht="15.75" hidden="false" customHeight="false" outlineLevel="0" collapsed="false"/>
    <row r="17538" customFormat="false" ht="15.75" hidden="false" customHeight="false" outlineLevel="0" collapsed="false"/>
    <row r="17539" customFormat="false" ht="15.75" hidden="false" customHeight="false" outlineLevel="0" collapsed="false"/>
    <row r="17540" customFormat="false" ht="15.75" hidden="false" customHeight="false" outlineLevel="0" collapsed="false"/>
    <row r="17541" customFormat="false" ht="15.75" hidden="false" customHeight="false" outlineLevel="0" collapsed="false"/>
    <row r="17542" customFormat="false" ht="15.75" hidden="false" customHeight="false" outlineLevel="0" collapsed="false"/>
    <row r="17543" customFormat="false" ht="15.75" hidden="false" customHeight="false" outlineLevel="0" collapsed="false"/>
    <row r="17544" customFormat="false" ht="15.75" hidden="false" customHeight="false" outlineLevel="0" collapsed="false"/>
    <row r="17545" customFormat="false" ht="15.75" hidden="false" customHeight="false" outlineLevel="0" collapsed="false"/>
    <row r="17546" customFormat="false" ht="15.75" hidden="false" customHeight="false" outlineLevel="0" collapsed="false"/>
    <row r="17547" customFormat="false" ht="15.75" hidden="false" customHeight="false" outlineLevel="0" collapsed="false"/>
    <row r="17548" customFormat="false" ht="15.75" hidden="false" customHeight="false" outlineLevel="0" collapsed="false"/>
    <row r="17549" customFormat="false" ht="15.75" hidden="false" customHeight="false" outlineLevel="0" collapsed="false"/>
    <row r="17550" customFormat="false" ht="15.75" hidden="false" customHeight="false" outlineLevel="0" collapsed="false"/>
    <row r="17551" customFormat="false" ht="15.75" hidden="false" customHeight="false" outlineLevel="0" collapsed="false"/>
    <row r="17552" customFormat="false" ht="15.75" hidden="false" customHeight="false" outlineLevel="0" collapsed="false"/>
    <row r="17553" customFormat="false" ht="15.75" hidden="false" customHeight="false" outlineLevel="0" collapsed="false"/>
    <row r="17554" customFormat="false" ht="15.75" hidden="false" customHeight="false" outlineLevel="0" collapsed="false"/>
    <row r="17555" customFormat="false" ht="15.75" hidden="false" customHeight="false" outlineLevel="0" collapsed="false"/>
    <row r="17556" customFormat="false" ht="15.75" hidden="false" customHeight="false" outlineLevel="0" collapsed="false"/>
    <row r="17557" customFormat="false" ht="15.75" hidden="false" customHeight="false" outlineLevel="0" collapsed="false"/>
    <row r="17558" customFormat="false" ht="15.75" hidden="false" customHeight="false" outlineLevel="0" collapsed="false"/>
    <row r="17559" customFormat="false" ht="15.75" hidden="false" customHeight="false" outlineLevel="0" collapsed="false"/>
    <row r="17560" customFormat="false" ht="15.75" hidden="false" customHeight="false" outlineLevel="0" collapsed="false"/>
    <row r="17561" customFormat="false" ht="15.75" hidden="false" customHeight="false" outlineLevel="0" collapsed="false"/>
    <row r="17562" customFormat="false" ht="15.75" hidden="false" customHeight="false" outlineLevel="0" collapsed="false"/>
    <row r="17563" customFormat="false" ht="15.75" hidden="false" customHeight="false" outlineLevel="0" collapsed="false"/>
    <row r="17564" customFormat="false" ht="15.75" hidden="false" customHeight="false" outlineLevel="0" collapsed="false"/>
    <row r="17565" customFormat="false" ht="15.75" hidden="false" customHeight="false" outlineLevel="0" collapsed="false"/>
    <row r="17566" customFormat="false" ht="15.75" hidden="false" customHeight="false" outlineLevel="0" collapsed="false"/>
    <row r="17567" customFormat="false" ht="15.75" hidden="false" customHeight="false" outlineLevel="0" collapsed="false"/>
    <row r="17568" customFormat="false" ht="15.75" hidden="false" customHeight="false" outlineLevel="0" collapsed="false"/>
    <row r="17569" customFormat="false" ht="15.75" hidden="false" customHeight="false" outlineLevel="0" collapsed="false"/>
    <row r="17570" customFormat="false" ht="15.75" hidden="false" customHeight="false" outlineLevel="0" collapsed="false"/>
    <row r="17571" customFormat="false" ht="15.75" hidden="false" customHeight="false" outlineLevel="0" collapsed="false"/>
    <row r="17572" customFormat="false" ht="15.75" hidden="false" customHeight="false" outlineLevel="0" collapsed="false"/>
    <row r="17573" customFormat="false" ht="15.75" hidden="false" customHeight="false" outlineLevel="0" collapsed="false"/>
    <row r="17574" customFormat="false" ht="15.75" hidden="false" customHeight="false" outlineLevel="0" collapsed="false"/>
    <row r="17575" customFormat="false" ht="15.75" hidden="false" customHeight="false" outlineLevel="0" collapsed="false"/>
    <row r="17576" customFormat="false" ht="15.75" hidden="false" customHeight="false" outlineLevel="0" collapsed="false"/>
    <row r="17577" customFormat="false" ht="15.75" hidden="false" customHeight="false" outlineLevel="0" collapsed="false"/>
    <row r="17578" customFormat="false" ht="15.75" hidden="false" customHeight="false" outlineLevel="0" collapsed="false"/>
    <row r="17579" customFormat="false" ht="15.75" hidden="false" customHeight="false" outlineLevel="0" collapsed="false"/>
    <row r="17580" customFormat="false" ht="15.75" hidden="false" customHeight="false" outlineLevel="0" collapsed="false"/>
    <row r="17581" customFormat="false" ht="15.75" hidden="false" customHeight="false" outlineLevel="0" collapsed="false"/>
    <row r="17582" customFormat="false" ht="15.75" hidden="false" customHeight="false" outlineLevel="0" collapsed="false"/>
    <row r="17583" customFormat="false" ht="15.75" hidden="false" customHeight="false" outlineLevel="0" collapsed="false"/>
    <row r="17584" customFormat="false" ht="15.75" hidden="false" customHeight="false" outlineLevel="0" collapsed="false"/>
    <row r="17585" customFormat="false" ht="15.75" hidden="false" customHeight="false" outlineLevel="0" collapsed="false"/>
    <row r="17586" customFormat="false" ht="15.75" hidden="false" customHeight="false" outlineLevel="0" collapsed="false"/>
    <row r="17587" customFormat="false" ht="15.75" hidden="false" customHeight="false" outlineLevel="0" collapsed="false"/>
    <row r="17588" customFormat="false" ht="15.75" hidden="false" customHeight="false" outlineLevel="0" collapsed="false"/>
    <row r="17589" customFormat="false" ht="15.75" hidden="false" customHeight="false" outlineLevel="0" collapsed="false"/>
    <row r="17590" customFormat="false" ht="15.75" hidden="false" customHeight="false" outlineLevel="0" collapsed="false"/>
    <row r="17591" customFormat="false" ht="15.75" hidden="false" customHeight="false" outlineLevel="0" collapsed="false"/>
    <row r="17592" customFormat="false" ht="15.75" hidden="false" customHeight="false" outlineLevel="0" collapsed="false"/>
    <row r="17593" customFormat="false" ht="15.75" hidden="false" customHeight="false" outlineLevel="0" collapsed="false"/>
    <row r="17594" customFormat="false" ht="15.75" hidden="false" customHeight="false" outlineLevel="0" collapsed="false"/>
    <row r="17595" customFormat="false" ht="15.75" hidden="false" customHeight="false" outlineLevel="0" collapsed="false"/>
    <row r="17596" customFormat="false" ht="15.75" hidden="false" customHeight="false" outlineLevel="0" collapsed="false"/>
    <row r="17597" customFormat="false" ht="15.75" hidden="false" customHeight="false" outlineLevel="0" collapsed="false"/>
    <row r="17598" customFormat="false" ht="15.75" hidden="false" customHeight="false" outlineLevel="0" collapsed="false"/>
    <row r="17599" customFormat="false" ht="15.75" hidden="false" customHeight="false" outlineLevel="0" collapsed="false"/>
    <row r="17600" customFormat="false" ht="15.75" hidden="false" customHeight="false" outlineLevel="0" collapsed="false"/>
    <row r="17601" customFormat="false" ht="15.75" hidden="false" customHeight="false" outlineLevel="0" collapsed="false"/>
    <row r="17602" customFormat="false" ht="15.75" hidden="false" customHeight="false" outlineLevel="0" collapsed="false"/>
    <row r="17603" customFormat="false" ht="15.75" hidden="false" customHeight="false" outlineLevel="0" collapsed="false"/>
    <row r="17604" customFormat="false" ht="15.75" hidden="false" customHeight="false" outlineLevel="0" collapsed="false"/>
    <row r="17605" customFormat="false" ht="15.75" hidden="false" customHeight="false" outlineLevel="0" collapsed="false"/>
    <row r="17606" customFormat="false" ht="15.75" hidden="false" customHeight="false" outlineLevel="0" collapsed="false"/>
    <row r="17607" customFormat="false" ht="15.75" hidden="false" customHeight="false" outlineLevel="0" collapsed="false"/>
    <row r="17608" customFormat="false" ht="15.75" hidden="false" customHeight="false" outlineLevel="0" collapsed="false"/>
    <row r="17609" customFormat="false" ht="15.75" hidden="false" customHeight="false" outlineLevel="0" collapsed="false"/>
    <row r="17610" customFormat="false" ht="15.75" hidden="false" customHeight="false" outlineLevel="0" collapsed="false"/>
    <row r="17611" customFormat="false" ht="15.75" hidden="false" customHeight="false" outlineLevel="0" collapsed="false"/>
    <row r="17612" customFormat="false" ht="15.75" hidden="false" customHeight="false" outlineLevel="0" collapsed="false"/>
    <row r="17613" customFormat="false" ht="15.75" hidden="false" customHeight="false" outlineLevel="0" collapsed="false"/>
    <row r="17614" customFormat="false" ht="15.75" hidden="false" customHeight="false" outlineLevel="0" collapsed="false"/>
    <row r="17615" customFormat="false" ht="15.75" hidden="false" customHeight="false" outlineLevel="0" collapsed="false"/>
    <row r="17616" customFormat="false" ht="15.75" hidden="false" customHeight="false" outlineLevel="0" collapsed="false"/>
    <row r="17617" customFormat="false" ht="15.75" hidden="false" customHeight="false" outlineLevel="0" collapsed="false"/>
    <row r="17618" customFormat="false" ht="15.75" hidden="false" customHeight="false" outlineLevel="0" collapsed="false"/>
    <row r="17619" customFormat="false" ht="15.75" hidden="false" customHeight="false" outlineLevel="0" collapsed="false"/>
    <row r="17620" customFormat="false" ht="15.75" hidden="false" customHeight="false" outlineLevel="0" collapsed="false"/>
    <row r="17621" customFormat="false" ht="15.75" hidden="false" customHeight="false" outlineLevel="0" collapsed="false"/>
    <row r="17622" customFormat="false" ht="15.75" hidden="false" customHeight="false" outlineLevel="0" collapsed="false"/>
    <row r="17623" customFormat="false" ht="15.75" hidden="false" customHeight="false" outlineLevel="0" collapsed="false"/>
    <row r="17624" customFormat="false" ht="15.75" hidden="false" customHeight="false" outlineLevel="0" collapsed="false"/>
    <row r="17625" customFormat="false" ht="15.75" hidden="false" customHeight="false" outlineLevel="0" collapsed="false"/>
    <row r="17626" customFormat="false" ht="15.75" hidden="false" customHeight="false" outlineLevel="0" collapsed="false"/>
    <row r="17627" customFormat="false" ht="15.75" hidden="false" customHeight="false" outlineLevel="0" collapsed="false"/>
    <row r="17628" customFormat="false" ht="15.75" hidden="false" customHeight="false" outlineLevel="0" collapsed="false"/>
    <row r="17629" customFormat="false" ht="15.75" hidden="false" customHeight="false" outlineLevel="0" collapsed="false"/>
    <row r="17630" customFormat="false" ht="15.75" hidden="false" customHeight="false" outlineLevel="0" collapsed="false"/>
    <row r="17631" customFormat="false" ht="15.75" hidden="false" customHeight="false" outlineLevel="0" collapsed="false"/>
    <row r="17632" customFormat="false" ht="15.75" hidden="false" customHeight="false" outlineLevel="0" collapsed="false"/>
    <row r="17633" customFormat="false" ht="15.75" hidden="false" customHeight="false" outlineLevel="0" collapsed="false"/>
    <row r="17634" customFormat="false" ht="15.75" hidden="false" customHeight="false" outlineLevel="0" collapsed="false"/>
    <row r="17635" customFormat="false" ht="15.75" hidden="false" customHeight="false" outlineLevel="0" collapsed="false"/>
    <row r="17636" customFormat="false" ht="15.75" hidden="false" customHeight="false" outlineLevel="0" collapsed="false"/>
    <row r="17637" customFormat="false" ht="15.75" hidden="false" customHeight="false" outlineLevel="0" collapsed="false"/>
    <row r="17638" customFormat="false" ht="15.75" hidden="false" customHeight="false" outlineLevel="0" collapsed="false"/>
    <row r="17639" customFormat="false" ht="15.75" hidden="false" customHeight="false" outlineLevel="0" collapsed="false"/>
    <row r="17640" customFormat="false" ht="15.75" hidden="false" customHeight="false" outlineLevel="0" collapsed="false"/>
    <row r="17641" customFormat="false" ht="15.75" hidden="false" customHeight="false" outlineLevel="0" collapsed="false"/>
    <row r="17642" customFormat="false" ht="15.75" hidden="false" customHeight="false" outlineLevel="0" collapsed="false"/>
    <row r="17643" customFormat="false" ht="15.75" hidden="false" customHeight="false" outlineLevel="0" collapsed="false"/>
    <row r="17644" customFormat="false" ht="15.75" hidden="false" customHeight="false" outlineLevel="0" collapsed="false"/>
    <row r="17645" customFormat="false" ht="15.75" hidden="false" customHeight="false" outlineLevel="0" collapsed="false"/>
    <row r="17646" customFormat="false" ht="15.75" hidden="false" customHeight="false" outlineLevel="0" collapsed="false"/>
    <row r="17647" customFormat="false" ht="15.75" hidden="false" customHeight="false" outlineLevel="0" collapsed="false"/>
    <row r="17648" customFormat="false" ht="15.75" hidden="false" customHeight="false" outlineLevel="0" collapsed="false"/>
    <row r="17649" customFormat="false" ht="15.75" hidden="false" customHeight="false" outlineLevel="0" collapsed="false"/>
    <row r="17650" customFormat="false" ht="15.75" hidden="false" customHeight="false" outlineLevel="0" collapsed="false"/>
    <row r="17651" customFormat="false" ht="15.75" hidden="false" customHeight="false" outlineLevel="0" collapsed="false"/>
    <row r="17652" customFormat="false" ht="15.75" hidden="false" customHeight="false" outlineLevel="0" collapsed="false"/>
    <row r="17653" customFormat="false" ht="15.75" hidden="false" customHeight="false" outlineLevel="0" collapsed="false"/>
    <row r="17654" customFormat="false" ht="15.75" hidden="false" customHeight="false" outlineLevel="0" collapsed="false"/>
    <row r="17655" customFormat="false" ht="15.75" hidden="false" customHeight="false" outlineLevel="0" collapsed="false"/>
    <row r="17656" customFormat="false" ht="15.75" hidden="false" customHeight="false" outlineLevel="0" collapsed="false"/>
    <row r="17657" customFormat="false" ht="15.75" hidden="false" customHeight="false" outlineLevel="0" collapsed="false"/>
    <row r="17658" customFormat="false" ht="15.75" hidden="false" customHeight="false" outlineLevel="0" collapsed="false"/>
    <row r="17659" customFormat="false" ht="15.75" hidden="false" customHeight="false" outlineLevel="0" collapsed="false"/>
    <row r="17660" customFormat="false" ht="15.75" hidden="false" customHeight="false" outlineLevel="0" collapsed="false"/>
    <row r="17661" customFormat="false" ht="15.75" hidden="false" customHeight="false" outlineLevel="0" collapsed="false"/>
    <row r="17662" customFormat="false" ht="15.75" hidden="false" customHeight="false" outlineLevel="0" collapsed="false"/>
    <row r="17663" customFormat="false" ht="15.75" hidden="false" customHeight="false" outlineLevel="0" collapsed="false"/>
    <row r="17664" customFormat="false" ht="15.75" hidden="false" customHeight="false" outlineLevel="0" collapsed="false"/>
    <row r="17665" customFormat="false" ht="15.75" hidden="false" customHeight="false" outlineLevel="0" collapsed="false"/>
    <row r="17666" customFormat="false" ht="15.75" hidden="false" customHeight="false" outlineLevel="0" collapsed="false"/>
    <row r="17667" customFormat="false" ht="15.75" hidden="false" customHeight="false" outlineLevel="0" collapsed="false"/>
    <row r="17668" customFormat="false" ht="15.75" hidden="false" customHeight="false" outlineLevel="0" collapsed="false"/>
    <row r="17669" customFormat="false" ht="15.75" hidden="false" customHeight="false" outlineLevel="0" collapsed="false"/>
    <row r="17670" customFormat="false" ht="15.75" hidden="false" customHeight="false" outlineLevel="0" collapsed="false"/>
    <row r="17671" customFormat="false" ht="15.75" hidden="false" customHeight="false" outlineLevel="0" collapsed="false"/>
    <row r="17672" customFormat="false" ht="15.75" hidden="false" customHeight="false" outlineLevel="0" collapsed="false"/>
    <row r="17673" customFormat="false" ht="15.75" hidden="false" customHeight="false" outlineLevel="0" collapsed="false"/>
    <row r="17674" customFormat="false" ht="15.75" hidden="false" customHeight="false" outlineLevel="0" collapsed="false"/>
    <row r="17675" customFormat="false" ht="15.75" hidden="false" customHeight="false" outlineLevel="0" collapsed="false"/>
    <row r="17676" customFormat="false" ht="15.75" hidden="false" customHeight="false" outlineLevel="0" collapsed="false"/>
    <row r="17677" customFormat="false" ht="15.75" hidden="false" customHeight="false" outlineLevel="0" collapsed="false"/>
    <row r="17678" customFormat="false" ht="15.75" hidden="false" customHeight="false" outlineLevel="0" collapsed="false"/>
    <row r="17679" customFormat="false" ht="15.75" hidden="false" customHeight="false" outlineLevel="0" collapsed="false"/>
    <row r="17680" customFormat="false" ht="15.75" hidden="false" customHeight="false" outlineLevel="0" collapsed="false"/>
    <row r="17681" customFormat="false" ht="15.75" hidden="false" customHeight="false" outlineLevel="0" collapsed="false"/>
    <row r="17682" customFormat="false" ht="15.75" hidden="false" customHeight="false" outlineLevel="0" collapsed="false"/>
    <row r="17683" customFormat="false" ht="15.75" hidden="false" customHeight="false" outlineLevel="0" collapsed="false"/>
    <row r="17684" customFormat="false" ht="15.75" hidden="false" customHeight="false" outlineLevel="0" collapsed="false"/>
    <row r="17685" customFormat="false" ht="15.75" hidden="false" customHeight="false" outlineLevel="0" collapsed="false"/>
    <row r="17686" customFormat="false" ht="15.75" hidden="false" customHeight="false" outlineLevel="0" collapsed="false"/>
    <row r="17687" customFormat="false" ht="15.75" hidden="false" customHeight="false" outlineLevel="0" collapsed="false"/>
    <row r="17688" customFormat="false" ht="15.75" hidden="false" customHeight="false" outlineLevel="0" collapsed="false"/>
    <row r="17689" customFormat="false" ht="15.75" hidden="false" customHeight="false" outlineLevel="0" collapsed="false"/>
    <row r="17690" customFormat="false" ht="15.75" hidden="false" customHeight="false" outlineLevel="0" collapsed="false"/>
    <row r="17691" customFormat="false" ht="15.75" hidden="false" customHeight="false" outlineLevel="0" collapsed="false"/>
    <row r="17692" customFormat="false" ht="15.75" hidden="false" customHeight="false" outlineLevel="0" collapsed="false"/>
    <row r="17693" customFormat="false" ht="15.75" hidden="false" customHeight="false" outlineLevel="0" collapsed="false"/>
    <row r="17694" customFormat="false" ht="15.75" hidden="false" customHeight="false" outlineLevel="0" collapsed="false"/>
    <row r="17695" customFormat="false" ht="15.75" hidden="false" customHeight="false" outlineLevel="0" collapsed="false"/>
    <row r="17696" customFormat="false" ht="15.75" hidden="false" customHeight="false" outlineLevel="0" collapsed="false"/>
    <row r="17697" customFormat="false" ht="15.75" hidden="false" customHeight="false" outlineLevel="0" collapsed="false"/>
    <row r="17698" customFormat="false" ht="15.75" hidden="false" customHeight="false" outlineLevel="0" collapsed="false"/>
    <row r="17699" customFormat="false" ht="15.75" hidden="false" customHeight="false" outlineLevel="0" collapsed="false"/>
    <row r="17700" customFormat="false" ht="15.75" hidden="false" customHeight="false" outlineLevel="0" collapsed="false"/>
    <row r="17701" customFormat="false" ht="15.75" hidden="false" customHeight="false" outlineLevel="0" collapsed="false"/>
    <row r="17702" customFormat="false" ht="15.75" hidden="false" customHeight="false" outlineLevel="0" collapsed="false"/>
    <row r="17703" customFormat="false" ht="15.75" hidden="false" customHeight="false" outlineLevel="0" collapsed="false"/>
    <row r="17704" customFormat="false" ht="15.75" hidden="false" customHeight="false" outlineLevel="0" collapsed="false"/>
    <row r="17705" customFormat="false" ht="15.75" hidden="false" customHeight="false" outlineLevel="0" collapsed="false"/>
    <row r="17706" customFormat="false" ht="15.75" hidden="false" customHeight="false" outlineLevel="0" collapsed="false"/>
    <row r="17707" customFormat="false" ht="15.75" hidden="false" customHeight="false" outlineLevel="0" collapsed="false"/>
    <row r="17708" customFormat="false" ht="15.75" hidden="false" customHeight="false" outlineLevel="0" collapsed="false"/>
    <row r="17709" customFormat="false" ht="15.75" hidden="false" customHeight="false" outlineLevel="0" collapsed="false"/>
    <row r="17710" customFormat="false" ht="15.75" hidden="false" customHeight="false" outlineLevel="0" collapsed="false"/>
    <row r="17711" customFormat="false" ht="15.75" hidden="false" customHeight="false" outlineLevel="0" collapsed="false"/>
    <row r="17712" customFormat="false" ht="15.75" hidden="false" customHeight="false" outlineLevel="0" collapsed="false"/>
    <row r="17713" customFormat="false" ht="15.75" hidden="false" customHeight="false" outlineLevel="0" collapsed="false"/>
    <row r="17714" customFormat="false" ht="15.75" hidden="false" customHeight="false" outlineLevel="0" collapsed="false"/>
    <row r="17715" customFormat="false" ht="15.75" hidden="false" customHeight="false" outlineLevel="0" collapsed="false"/>
    <row r="17716" customFormat="false" ht="15.75" hidden="false" customHeight="false" outlineLevel="0" collapsed="false"/>
    <row r="17717" customFormat="false" ht="15.75" hidden="false" customHeight="false" outlineLevel="0" collapsed="false"/>
    <row r="17718" customFormat="false" ht="15.75" hidden="false" customHeight="false" outlineLevel="0" collapsed="false"/>
    <row r="17719" customFormat="false" ht="15.75" hidden="false" customHeight="false" outlineLevel="0" collapsed="false"/>
    <row r="17720" customFormat="false" ht="15.75" hidden="false" customHeight="false" outlineLevel="0" collapsed="false"/>
    <row r="17721" customFormat="false" ht="15.75" hidden="false" customHeight="false" outlineLevel="0" collapsed="false"/>
    <row r="17722" customFormat="false" ht="15.75" hidden="false" customHeight="false" outlineLevel="0" collapsed="false"/>
    <row r="17723" customFormat="false" ht="15.75" hidden="false" customHeight="false" outlineLevel="0" collapsed="false"/>
    <row r="17724" customFormat="false" ht="15.75" hidden="false" customHeight="false" outlineLevel="0" collapsed="false"/>
    <row r="17725" customFormat="false" ht="15.75" hidden="false" customHeight="false" outlineLevel="0" collapsed="false"/>
    <row r="17726" customFormat="false" ht="15.75" hidden="false" customHeight="false" outlineLevel="0" collapsed="false"/>
    <row r="17727" customFormat="false" ht="15.75" hidden="false" customHeight="false" outlineLevel="0" collapsed="false"/>
    <row r="17728" customFormat="false" ht="15.75" hidden="false" customHeight="false" outlineLevel="0" collapsed="false"/>
    <row r="17729" customFormat="false" ht="15.75" hidden="false" customHeight="false" outlineLevel="0" collapsed="false"/>
    <row r="17730" customFormat="false" ht="15.75" hidden="false" customHeight="false" outlineLevel="0" collapsed="false"/>
    <row r="17731" customFormat="false" ht="15.75" hidden="false" customHeight="false" outlineLevel="0" collapsed="false"/>
    <row r="17732" customFormat="false" ht="15.75" hidden="false" customHeight="false" outlineLevel="0" collapsed="false"/>
    <row r="17733" customFormat="false" ht="15.75" hidden="false" customHeight="false" outlineLevel="0" collapsed="false"/>
    <row r="17734" customFormat="false" ht="15.75" hidden="false" customHeight="false" outlineLevel="0" collapsed="false"/>
    <row r="17735" customFormat="false" ht="15.75" hidden="false" customHeight="false" outlineLevel="0" collapsed="false"/>
    <row r="17736" customFormat="false" ht="15.75" hidden="false" customHeight="false" outlineLevel="0" collapsed="false"/>
    <row r="17737" customFormat="false" ht="15.75" hidden="false" customHeight="false" outlineLevel="0" collapsed="false"/>
    <row r="17738" customFormat="false" ht="15.75" hidden="false" customHeight="false" outlineLevel="0" collapsed="false"/>
    <row r="17739" customFormat="false" ht="15.75" hidden="false" customHeight="false" outlineLevel="0" collapsed="false"/>
    <row r="17740" customFormat="false" ht="15.75" hidden="false" customHeight="false" outlineLevel="0" collapsed="false"/>
    <row r="17741" customFormat="false" ht="15.75" hidden="false" customHeight="false" outlineLevel="0" collapsed="false"/>
    <row r="17742" customFormat="false" ht="15.75" hidden="false" customHeight="false" outlineLevel="0" collapsed="false"/>
    <row r="17743" customFormat="false" ht="15.75" hidden="false" customHeight="false" outlineLevel="0" collapsed="false"/>
    <row r="17744" customFormat="false" ht="15.75" hidden="false" customHeight="false" outlineLevel="0" collapsed="false"/>
    <row r="17745" customFormat="false" ht="15.75" hidden="false" customHeight="false" outlineLevel="0" collapsed="false"/>
    <row r="17746" customFormat="false" ht="15.75" hidden="false" customHeight="false" outlineLevel="0" collapsed="false"/>
    <row r="17747" customFormat="false" ht="15.75" hidden="false" customHeight="false" outlineLevel="0" collapsed="false"/>
    <row r="17748" customFormat="false" ht="15.75" hidden="false" customHeight="false" outlineLevel="0" collapsed="false"/>
    <row r="17749" customFormat="false" ht="15.75" hidden="false" customHeight="false" outlineLevel="0" collapsed="false"/>
    <row r="17750" customFormat="false" ht="15.75" hidden="false" customHeight="false" outlineLevel="0" collapsed="false"/>
    <row r="17751" customFormat="false" ht="15.75" hidden="false" customHeight="false" outlineLevel="0" collapsed="false"/>
    <row r="17752" customFormat="false" ht="15.75" hidden="false" customHeight="false" outlineLevel="0" collapsed="false"/>
    <row r="17753" customFormat="false" ht="15.75" hidden="false" customHeight="false" outlineLevel="0" collapsed="false"/>
    <row r="17754" customFormat="false" ht="15.75" hidden="false" customHeight="false" outlineLevel="0" collapsed="false"/>
    <row r="17755" customFormat="false" ht="15.75" hidden="false" customHeight="false" outlineLevel="0" collapsed="false"/>
    <row r="17756" customFormat="false" ht="15.75" hidden="false" customHeight="false" outlineLevel="0" collapsed="false"/>
    <row r="17757" customFormat="false" ht="15.75" hidden="false" customHeight="false" outlineLevel="0" collapsed="false"/>
    <row r="17758" customFormat="false" ht="15.75" hidden="false" customHeight="false" outlineLevel="0" collapsed="false"/>
    <row r="17759" customFormat="false" ht="15.75" hidden="false" customHeight="false" outlineLevel="0" collapsed="false"/>
    <row r="17760" customFormat="false" ht="15.75" hidden="false" customHeight="false" outlineLevel="0" collapsed="false"/>
    <row r="17761" customFormat="false" ht="15.75" hidden="false" customHeight="false" outlineLevel="0" collapsed="false"/>
    <row r="17762" customFormat="false" ht="15.75" hidden="false" customHeight="false" outlineLevel="0" collapsed="false"/>
    <row r="17763" customFormat="false" ht="15.75" hidden="false" customHeight="false" outlineLevel="0" collapsed="false"/>
    <row r="17764" customFormat="false" ht="15.75" hidden="false" customHeight="false" outlineLevel="0" collapsed="false"/>
    <row r="17765" customFormat="false" ht="15.75" hidden="false" customHeight="false" outlineLevel="0" collapsed="false"/>
    <row r="17766" customFormat="false" ht="15.75" hidden="false" customHeight="false" outlineLevel="0" collapsed="false"/>
    <row r="17767" customFormat="false" ht="15.75" hidden="false" customHeight="false" outlineLevel="0" collapsed="false"/>
    <row r="17768" customFormat="false" ht="15.75" hidden="false" customHeight="false" outlineLevel="0" collapsed="false"/>
    <row r="17769" customFormat="false" ht="15.75" hidden="false" customHeight="false" outlineLevel="0" collapsed="false"/>
    <row r="17770" customFormat="false" ht="15.75" hidden="false" customHeight="false" outlineLevel="0" collapsed="false"/>
    <row r="17771" customFormat="false" ht="15.75" hidden="false" customHeight="false" outlineLevel="0" collapsed="false"/>
    <row r="17772" customFormat="false" ht="15.75" hidden="false" customHeight="false" outlineLevel="0" collapsed="false"/>
    <row r="17773" customFormat="false" ht="15.75" hidden="false" customHeight="false" outlineLevel="0" collapsed="false"/>
    <row r="17774" customFormat="false" ht="15.75" hidden="false" customHeight="false" outlineLevel="0" collapsed="false"/>
    <row r="17775" customFormat="false" ht="15.75" hidden="false" customHeight="false" outlineLevel="0" collapsed="false"/>
    <row r="17776" customFormat="false" ht="15.75" hidden="false" customHeight="false" outlineLevel="0" collapsed="false"/>
    <row r="17777" customFormat="false" ht="15.75" hidden="false" customHeight="false" outlineLevel="0" collapsed="false"/>
    <row r="17778" customFormat="false" ht="15.75" hidden="false" customHeight="false" outlineLevel="0" collapsed="false"/>
    <row r="17779" customFormat="false" ht="15.75" hidden="false" customHeight="false" outlineLevel="0" collapsed="false"/>
    <row r="17780" customFormat="false" ht="15.75" hidden="false" customHeight="false" outlineLevel="0" collapsed="false"/>
    <row r="17781" customFormat="false" ht="15.75" hidden="false" customHeight="false" outlineLevel="0" collapsed="false"/>
    <row r="17782" customFormat="false" ht="15.75" hidden="false" customHeight="false" outlineLevel="0" collapsed="false"/>
    <row r="17783" customFormat="false" ht="15.75" hidden="false" customHeight="false" outlineLevel="0" collapsed="false"/>
    <row r="17784" customFormat="false" ht="15.75" hidden="false" customHeight="false" outlineLevel="0" collapsed="false"/>
    <row r="17785" customFormat="false" ht="15.75" hidden="false" customHeight="false" outlineLevel="0" collapsed="false"/>
    <row r="17786" customFormat="false" ht="15.75" hidden="false" customHeight="false" outlineLevel="0" collapsed="false"/>
    <row r="17787" customFormat="false" ht="15.75" hidden="false" customHeight="false" outlineLevel="0" collapsed="false"/>
    <row r="17788" customFormat="false" ht="15.75" hidden="false" customHeight="false" outlineLevel="0" collapsed="false"/>
    <row r="17789" customFormat="false" ht="15.75" hidden="false" customHeight="false" outlineLevel="0" collapsed="false"/>
    <row r="17790" customFormat="false" ht="15.75" hidden="false" customHeight="false" outlineLevel="0" collapsed="false"/>
    <row r="17791" customFormat="false" ht="15.75" hidden="false" customHeight="false" outlineLevel="0" collapsed="false"/>
    <row r="17792" customFormat="false" ht="15.75" hidden="false" customHeight="false" outlineLevel="0" collapsed="false"/>
    <row r="17793" customFormat="false" ht="15.75" hidden="false" customHeight="false" outlineLevel="0" collapsed="false"/>
    <row r="17794" customFormat="false" ht="15.75" hidden="false" customHeight="false" outlineLevel="0" collapsed="false"/>
    <row r="17795" customFormat="false" ht="15.75" hidden="false" customHeight="false" outlineLevel="0" collapsed="false"/>
    <row r="17796" customFormat="false" ht="15.75" hidden="false" customHeight="false" outlineLevel="0" collapsed="false"/>
    <row r="17797" customFormat="false" ht="15.75" hidden="false" customHeight="false" outlineLevel="0" collapsed="false"/>
    <row r="17798" customFormat="false" ht="15.75" hidden="false" customHeight="false" outlineLevel="0" collapsed="false"/>
    <row r="17799" customFormat="false" ht="15.75" hidden="false" customHeight="false" outlineLevel="0" collapsed="false"/>
    <row r="17800" customFormat="false" ht="15.75" hidden="false" customHeight="false" outlineLevel="0" collapsed="false"/>
    <row r="17801" customFormat="false" ht="15.75" hidden="false" customHeight="false" outlineLevel="0" collapsed="false"/>
    <row r="17802" customFormat="false" ht="15.75" hidden="false" customHeight="false" outlineLevel="0" collapsed="false"/>
    <row r="17803" customFormat="false" ht="15.75" hidden="false" customHeight="false" outlineLevel="0" collapsed="false"/>
    <row r="17804" customFormat="false" ht="15.75" hidden="false" customHeight="false" outlineLevel="0" collapsed="false"/>
    <row r="17805" customFormat="false" ht="15.75" hidden="false" customHeight="false" outlineLevel="0" collapsed="false"/>
    <row r="17806" customFormat="false" ht="15.75" hidden="false" customHeight="false" outlineLevel="0" collapsed="false"/>
    <row r="17807" customFormat="false" ht="15.75" hidden="false" customHeight="false" outlineLevel="0" collapsed="false"/>
    <row r="17808" customFormat="false" ht="15.75" hidden="false" customHeight="false" outlineLevel="0" collapsed="false"/>
    <row r="17809" customFormat="false" ht="15.75" hidden="false" customHeight="false" outlineLevel="0" collapsed="false"/>
    <row r="17810" customFormat="false" ht="15.75" hidden="false" customHeight="false" outlineLevel="0" collapsed="false"/>
    <row r="17811" customFormat="false" ht="15.75" hidden="false" customHeight="false" outlineLevel="0" collapsed="false"/>
    <row r="17812" customFormat="false" ht="15.75" hidden="false" customHeight="false" outlineLevel="0" collapsed="false"/>
    <row r="17813" customFormat="false" ht="15.75" hidden="false" customHeight="false" outlineLevel="0" collapsed="false"/>
    <row r="17814" customFormat="false" ht="15.75" hidden="false" customHeight="false" outlineLevel="0" collapsed="false"/>
    <row r="17815" customFormat="false" ht="15.75" hidden="false" customHeight="false" outlineLevel="0" collapsed="false"/>
    <row r="17816" customFormat="false" ht="15.75" hidden="false" customHeight="false" outlineLevel="0" collapsed="false"/>
    <row r="17817" customFormat="false" ht="15.75" hidden="false" customHeight="false" outlineLevel="0" collapsed="false"/>
    <row r="17818" customFormat="false" ht="15.75" hidden="false" customHeight="false" outlineLevel="0" collapsed="false"/>
    <row r="17819" customFormat="false" ht="15.75" hidden="false" customHeight="false" outlineLevel="0" collapsed="false"/>
    <row r="17820" customFormat="false" ht="15.75" hidden="false" customHeight="false" outlineLevel="0" collapsed="false"/>
    <row r="17821" customFormat="false" ht="15.75" hidden="false" customHeight="false" outlineLevel="0" collapsed="false"/>
    <row r="17822" customFormat="false" ht="15.75" hidden="false" customHeight="false" outlineLevel="0" collapsed="false"/>
    <row r="17823" customFormat="false" ht="15.75" hidden="false" customHeight="false" outlineLevel="0" collapsed="false"/>
    <row r="17824" customFormat="false" ht="15.75" hidden="false" customHeight="false" outlineLevel="0" collapsed="false"/>
    <row r="17825" customFormat="false" ht="15.75" hidden="false" customHeight="false" outlineLevel="0" collapsed="false"/>
    <row r="17826" customFormat="false" ht="15.75" hidden="false" customHeight="false" outlineLevel="0" collapsed="false"/>
    <row r="17827" customFormat="false" ht="15.75" hidden="false" customHeight="false" outlineLevel="0" collapsed="false"/>
    <row r="17828" customFormat="false" ht="15.75" hidden="false" customHeight="false" outlineLevel="0" collapsed="false"/>
    <row r="17829" customFormat="false" ht="15.75" hidden="false" customHeight="false" outlineLevel="0" collapsed="false"/>
    <row r="17830" customFormat="false" ht="15.75" hidden="false" customHeight="false" outlineLevel="0" collapsed="false"/>
    <row r="17831" customFormat="false" ht="15.75" hidden="false" customHeight="false" outlineLevel="0" collapsed="false"/>
    <row r="17832" customFormat="false" ht="15.75" hidden="false" customHeight="false" outlineLevel="0" collapsed="false"/>
    <row r="17833" customFormat="false" ht="15.75" hidden="false" customHeight="false" outlineLevel="0" collapsed="false"/>
    <row r="17834" customFormat="false" ht="15.75" hidden="false" customHeight="false" outlineLevel="0" collapsed="false"/>
    <row r="17835" customFormat="false" ht="15.75" hidden="false" customHeight="false" outlineLevel="0" collapsed="false"/>
    <row r="17836" customFormat="false" ht="15.75" hidden="false" customHeight="false" outlineLevel="0" collapsed="false"/>
    <row r="17837" customFormat="false" ht="15.75" hidden="false" customHeight="false" outlineLevel="0" collapsed="false"/>
    <row r="17838" customFormat="false" ht="15.75" hidden="false" customHeight="false" outlineLevel="0" collapsed="false"/>
    <row r="17839" customFormat="false" ht="15.75" hidden="false" customHeight="false" outlineLevel="0" collapsed="false"/>
    <row r="17840" customFormat="false" ht="15.75" hidden="false" customHeight="false" outlineLevel="0" collapsed="false"/>
    <row r="17841" customFormat="false" ht="15.75" hidden="false" customHeight="false" outlineLevel="0" collapsed="false"/>
    <row r="17842" customFormat="false" ht="15.75" hidden="false" customHeight="false" outlineLevel="0" collapsed="false"/>
    <row r="17843" customFormat="false" ht="15.75" hidden="false" customHeight="false" outlineLevel="0" collapsed="false"/>
    <row r="17844" customFormat="false" ht="15.75" hidden="false" customHeight="false" outlineLevel="0" collapsed="false"/>
    <row r="17845" customFormat="false" ht="15.75" hidden="false" customHeight="false" outlineLevel="0" collapsed="false"/>
    <row r="17846" customFormat="false" ht="15.75" hidden="false" customHeight="false" outlineLevel="0" collapsed="false"/>
    <row r="17847" customFormat="false" ht="15.75" hidden="false" customHeight="false" outlineLevel="0" collapsed="false"/>
    <row r="17848" customFormat="false" ht="15.75" hidden="false" customHeight="false" outlineLevel="0" collapsed="false"/>
    <row r="17849" customFormat="false" ht="15.75" hidden="false" customHeight="false" outlineLevel="0" collapsed="false"/>
    <row r="17850" customFormat="false" ht="15.75" hidden="false" customHeight="false" outlineLevel="0" collapsed="false"/>
    <row r="17851" customFormat="false" ht="15.75" hidden="false" customHeight="false" outlineLevel="0" collapsed="false"/>
    <row r="17852" customFormat="false" ht="15.75" hidden="false" customHeight="false" outlineLevel="0" collapsed="false"/>
    <row r="17853" customFormat="false" ht="15.75" hidden="false" customHeight="false" outlineLevel="0" collapsed="false"/>
    <row r="17854" customFormat="false" ht="15.75" hidden="false" customHeight="false" outlineLevel="0" collapsed="false"/>
    <row r="17855" customFormat="false" ht="15.75" hidden="false" customHeight="false" outlineLevel="0" collapsed="false"/>
    <row r="17856" customFormat="false" ht="15.75" hidden="false" customHeight="false" outlineLevel="0" collapsed="false"/>
    <row r="17857" customFormat="false" ht="15.75" hidden="false" customHeight="false" outlineLevel="0" collapsed="false"/>
    <row r="17858" customFormat="false" ht="15.75" hidden="false" customHeight="false" outlineLevel="0" collapsed="false"/>
    <row r="17859" customFormat="false" ht="15.75" hidden="false" customHeight="false" outlineLevel="0" collapsed="false"/>
    <row r="17860" customFormat="false" ht="15.75" hidden="false" customHeight="false" outlineLevel="0" collapsed="false"/>
    <row r="17861" customFormat="false" ht="15.75" hidden="false" customHeight="false" outlineLevel="0" collapsed="false"/>
    <row r="17862" customFormat="false" ht="15.75" hidden="false" customHeight="false" outlineLevel="0" collapsed="false"/>
    <row r="17863" customFormat="false" ht="15.75" hidden="false" customHeight="false" outlineLevel="0" collapsed="false"/>
    <row r="17864" customFormat="false" ht="15.75" hidden="false" customHeight="false" outlineLevel="0" collapsed="false"/>
    <row r="17865" customFormat="false" ht="15.75" hidden="false" customHeight="false" outlineLevel="0" collapsed="false"/>
    <row r="17866" customFormat="false" ht="15.75" hidden="false" customHeight="false" outlineLevel="0" collapsed="false"/>
    <row r="17867" customFormat="false" ht="15.75" hidden="false" customHeight="false" outlineLevel="0" collapsed="false"/>
    <row r="17868" customFormat="false" ht="15.75" hidden="false" customHeight="false" outlineLevel="0" collapsed="false"/>
    <row r="17869" customFormat="false" ht="15.75" hidden="false" customHeight="false" outlineLevel="0" collapsed="false"/>
    <row r="17870" customFormat="false" ht="15.75" hidden="false" customHeight="false" outlineLevel="0" collapsed="false"/>
    <row r="17871" customFormat="false" ht="15.75" hidden="false" customHeight="false" outlineLevel="0" collapsed="false"/>
    <row r="17872" customFormat="false" ht="15.75" hidden="false" customHeight="false" outlineLevel="0" collapsed="false"/>
    <row r="17873" customFormat="false" ht="15.75" hidden="false" customHeight="false" outlineLevel="0" collapsed="false"/>
    <row r="17874" customFormat="false" ht="15.75" hidden="false" customHeight="false" outlineLevel="0" collapsed="false"/>
    <row r="17875" customFormat="false" ht="15.75" hidden="false" customHeight="false" outlineLevel="0" collapsed="false"/>
    <row r="17876" customFormat="false" ht="15.75" hidden="false" customHeight="false" outlineLevel="0" collapsed="false"/>
    <row r="17877" customFormat="false" ht="15.75" hidden="false" customHeight="false" outlineLevel="0" collapsed="false"/>
    <row r="17878" customFormat="false" ht="15.75" hidden="false" customHeight="false" outlineLevel="0" collapsed="false"/>
    <row r="17879" customFormat="false" ht="15.75" hidden="false" customHeight="false" outlineLevel="0" collapsed="false"/>
    <row r="17880" customFormat="false" ht="15.75" hidden="false" customHeight="false" outlineLevel="0" collapsed="false"/>
    <row r="17881" customFormat="false" ht="15.75" hidden="false" customHeight="false" outlineLevel="0" collapsed="false"/>
    <row r="17882" customFormat="false" ht="15.75" hidden="false" customHeight="false" outlineLevel="0" collapsed="false"/>
    <row r="17883" customFormat="false" ht="15.75" hidden="false" customHeight="false" outlineLevel="0" collapsed="false"/>
    <row r="17884" customFormat="false" ht="15.75" hidden="false" customHeight="false" outlineLevel="0" collapsed="false"/>
    <row r="17885" customFormat="false" ht="15.75" hidden="false" customHeight="false" outlineLevel="0" collapsed="false"/>
    <row r="17886" customFormat="false" ht="15.75" hidden="false" customHeight="false" outlineLevel="0" collapsed="false"/>
    <row r="17887" customFormat="false" ht="15.75" hidden="false" customHeight="false" outlineLevel="0" collapsed="false"/>
    <row r="17888" customFormat="false" ht="15.75" hidden="false" customHeight="false" outlineLevel="0" collapsed="false"/>
    <row r="17889" customFormat="false" ht="15.75" hidden="false" customHeight="false" outlineLevel="0" collapsed="false"/>
    <row r="17890" customFormat="false" ht="15.75" hidden="false" customHeight="false" outlineLevel="0" collapsed="false"/>
    <row r="17891" customFormat="false" ht="15.75" hidden="false" customHeight="false" outlineLevel="0" collapsed="false"/>
    <row r="17892" customFormat="false" ht="15.75" hidden="false" customHeight="false" outlineLevel="0" collapsed="false"/>
    <row r="17893" customFormat="false" ht="15.75" hidden="false" customHeight="false" outlineLevel="0" collapsed="false"/>
    <row r="17894" customFormat="false" ht="15.75" hidden="false" customHeight="false" outlineLevel="0" collapsed="false"/>
    <row r="17895" customFormat="false" ht="15.75" hidden="false" customHeight="false" outlineLevel="0" collapsed="false"/>
    <row r="17896" customFormat="false" ht="15.75" hidden="false" customHeight="false" outlineLevel="0" collapsed="false"/>
    <row r="17897" customFormat="false" ht="15.75" hidden="false" customHeight="false" outlineLevel="0" collapsed="false"/>
    <row r="17898" customFormat="false" ht="15.75" hidden="false" customHeight="false" outlineLevel="0" collapsed="false"/>
    <row r="17899" customFormat="false" ht="15.75" hidden="false" customHeight="false" outlineLevel="0" collapsed="false"/>
    <row r="17900" customFormat="false" ht="15.75" hidden="false" customHeight="false" outlineLevel="0" collapsed="false"/>
    <row r="17901" customFormat="false" ht="15.75" hidden="false" customHeight="false" outlineLevel="0" collapsed="false"/>
    <row r="17902" customFormat="false" ht="15.75" hidden="false" customHeight="false" outlineLevel="0" collapsed="false"/>
    <row r="17903" customFormat="false" ht="15.75" hidden="false" customHeight="false" outlineLevel="0" collapsed="false"/>
    <row r="17904" customFormat="false" ht="15.75" hidden="false" customHeight="false" outlineLevel="0" collapsed="false"/>
    <row r="17905" customFormat="false" ht="15.75" hidden="false" customHeight="false" outlineLevel="0" collapsed="false"/>
    <row r="17906" customFormat="false" ht="15.75" hidden="false" customHeight="false" outlineLevel="0" collapsed="false"/>
    <row r="17907" customFormat="false" ht="15.75" hidden="false" customHeight="false" outlineLevel="0" collapsed="false"/>
    <row r="17908" customFormat="false" ht="15.75" hidden="false" customHeight="false" outlineLevel="0" collapsed="false"/>
    <row r="17909" customFormat="false" ht="15.75" hidden="false" customHeight="false" outlineLevel="0" collapsed="false"/>
    <row r="17910" customFormat="false" ht="15.75" hidden="false" customHeight="false" outlineLevel="0" collapsed="false"/>
    <row r="17911" customFormat="false" ht="15.75" hidden="false" customHeight="false" outlineLevel="0" collapsed="false"/>
    <row r="17912" customFormat="false" ht="15.75" hidden="false" customHeight="false" outlineLevel="0" collapsed="false"/>
    <row r="17913" customFormat="false" ht="15.75" hidden="false" customHeight="false" outlineLevel="0" collapsed="false"/>
    <row r="17914" customFormat="false" ht="15.75" hidden="false" customHeight="false" outlineLevel="0" collapsed="false"/>
    <row r="17915" customFormat="false" ht="15.75" hidden="false" customHeight="false" outlineLevel="0" collapsed="false"/>
    <row r="17916" customFormat="false" ht="15.75" hidden="false" customHeight="false" outlineLevel="0" collapsed="false"/>
    <row r="17917" customFormat="false" ht="15.75" hidden="false" customHeight="false" outlineLevel="0" collapsed="false"/>
    <row r="17918" customFormat="false" ht="15.75" hidden="false" customHeight="false" outlineLevel="0" collapsed="false"/>
    <row r="17919" customFormat="false" ht="15.75" hidden="false" customHeight="false" outlineLevel="0" collapsed="false"/>
    <row r="17920" customFormat="false" ht="15.75" hidden="false" customHeight="false" outlineLevel="0" collapsed="false"/>
    <row r="17921" customFormat="false" ht="15.75" hidden="false" customHeight="false" outlineLevel="0" collapsed="false"/>
    <row r="17922" customFormat="false" ht="15.75" hidden="false" customHeight="false" outlineLevel="0" collapsed="false"/>
    <row r="17923" customFormat="false" ht="15.75" hidden="false" customHeight="false" outlineLevel="0" collapsed="false"/>
    <row r="17924" customFormat="false" ht="15.75" hidden="false" customHeight="false" outlineLevel="0" collapsed="false"/>
    <row r="17925" customFormat="false" ht="15.75" hidden="false" customHeight="false" outlineLevel="0" collapsed="false"/>
    <row r="17926" customFormat="false" ht="15.75" hidden="false" customHeight="false" outlineLevel="0" collapsed="false"/>
    <row r="17927" customFormat="false" ht="15.75" hidden="false" customHeight="false" outlineLevel="0" collapsed="false"/>
    <row r="17928" customFormat="false" ht="15.75" hidden="false" customHeight="false" outlineLevel="0" collapsed="false"/>
    <row r="17929" customFormat="false" ht="15.75" hidden="false" customHeight="false" outlineLevel="0" collapsed="false"/>
    <row r="17930" customFormat="false" ht="15.75" hidden="false" customHeight="false" outlineLevel="0" collapsed="false"/>
    <row r="17931" customFormat="false" ht="15.75" hidden="false" customHeight="false" outlineLevel="0" collapsed="false"/>
    <row r="17932" customFormat="false" ht="15.75" hidden="false" customHeight="false" outlineLevel="0" collapsed="false"/>
    <row r="17933" customFormat="false" ht="15.75" hidden="false" customHeight="false" outlineLevel="0" collapsed="false"/>
    <row r="17934" customFormat="false" ht="15.75" hidden="false" customHeight="false" outlineLevel="0" collapsed="false"/>
    <row r="17935" customFormat="false" ht="15.75" hidden="false" customHeight="false" outlineLevel="0" collapsed="false"/>
    <row r="17936" customFormat="false" ht="15.75" hidden="false" customHeight="false" outlineLevel="0" collapsed="false"/>
    <row r="17937" customFormat="false" ht="15.75" hidden="false" customHeight="false" outlineLevel="0" collapsed="false"/>
    <row r="17938" customFormat="false" ht="15.75" hidden="false" customHeight="false" outlineLevel="0" collapsed="false"/>
    <row r="17939" customFormat="false" ht="15.75" hidden="false" customHeight="false" outlineLevel="0" collapsed="false"/>
    <row r="17940" customFormat="false" ht="15.75" hidden="false" customHeight="false" outlineLevel="0" collapsed="false"/>
    <row r="17941" customFormat="false" ht="15.75" hidden="false" customHeight="false" outlineLevel="0" collapsed="false"/>
    <row r="17942" customFormat="false" ht="15.75" hidden="false" customHeight="false" outlineLevel="0" collapsed="false"/>
    <row r="17943" customFormat="false" ht="15.75" hidden="false" customHeight="false" outlineLevel="0" collapsed="false"/>
    <row r="17944" customFormat="false" ht="15.75" hidden="false" customHeight="false" outlineLevel="0" collapsed="false"/>
    <row r="17945" customFormat="false" ht="15.75" hidden="false" customHeight="false" outlineLevel="0" collapsed="false"/>
    <row r="17946" customFormat="false" ht="15.75" hidden="false" customHeight="false" outlineLevel="0" collapsed="false"/>
    <row r="17947" customFormat="false" ht="15.75" hidden="false" customHeight="false" outlineLevel="0" collapsed="false"/>
    <row r="17948" customFormat="false" ht="15.75" hidden="false" customHeight="false" outlineLevel="0" collapsed="false"/>
    <row r="17949" customFormat="false" ht="15.75" hidden="false" customHeight="false" outlineLevel="0" collapsed="false"/>
    <row r="17950" customFormat="false" ht="15.75" hidden="false" customHeight="false" outlineLevel="0" collapsed="false"/>
    <row r="17951" customFormat="false" ht="15.75" hidden="false" customHeight="false" outlineLevel="0" collapsed="false"/>
    <row r="17952" customFormat="false" ht="15.75" hidden="false" customHeight="false" outlineLevel="0" collapsed="false"/>
    <row r="17953" customFormat="false" ht="15.75" hidden="false" customHeight="false" outlineLevel="0" collapsed="false"/>
    <row r="17954" customFormat="false" ht="15.75" hidden="false" customHeight="false" outlineLevel="0" collapsed="false"/>
    <row r="17955" customFormat="false" ht="15.75" hidden="false" customHeight="false" outlineLevel="0" collapsed="false"/>
    <row r="17956" customFormat="false" ht="15.75" hidden="false" customHeight="false" outlineLevel="0" collapsed="false"/>
    <row r="17957" customFormat="false" ht="15.75" hidden="false" customHeight="false" outlineLevel="0" collapsed="false"/>
    <row r="17958" customFormat="false" ht="15.75" hidden="false" customHeight="false" outlineLevel="0" collapsed="false"/>
    <row r="17959" customFormat="false" ht="15.75" hidden="false" customHeight="false" outlineLevel="0" collapsed="false"/>
    <row r="17960" customFormat="false" ht="15.75" hidden="false" customHeight="false" outlineLevel="0" collapsed="false"/>
    <row r="17961" customFormat="false" ht="15.75" hidden="false" customHeight="false" outlineLevel="0" collapsed="false"/>
    <row r="17962" customFormat="false" ht="15.75" hidden="false" customHeight="false" outlineLevel="0" collapsed="false"/>
    <row r="17963" customFormat="false" ht="15.75" hidden="false" customHeight="false" outlineLevel="0" collapsed="false"/>
    <row r="17964" customFormat="false" ht="15.75" hidden="false" customHeight="false" outlineLevel="0" collapsed="false"/>
    <row r="17965" customFormat="false" ht="15.75" hidden="false" customHeight="false" outlineLevel="0" collapsed="false"/>
    <row r="17966" customFormat="false" ht="15.75" hidden="false" customHeight="false" outlineLevel="0" collapsed="false"/>
    <row r="17967" customFormat="false" ht="15.75" hidden="false" customHeight="false" outlineLevel="0" collapsed="false"/>
    <row r="17968" customFormat="false" ht="15.75" hidden="false" customHeight="false" outlineLevel="0" collapsed="false"/>
    <row r="17969" customFormat="false" ht="15.75" hidden="false" customHeight="false" outlineLevel="0" collapsed="false"/>
    <row r="17970" customFormat="false" ht="15.75" hidden="false" customHeight="false" outlineLevel="0" collapsed="false"/>
    <row r="17971" customFormat="false" ht="15.75" hidden="false" customHeight="false" outlineLevel="0" collapsed="false"/>
    <row r="17972" customFormat="false" ht="15.75" hidden="false" customHeight="false" outlineLevel="0" collapsed="false"/>
    <row r="17973" customFormat="false" ht="15.75" hidden="false" customHeight="false" outlineLevel="0" collapsed="false"/>
    <row r="17974" customFormat="false" ht="15.75" hidden="false" customHeight="false" outlineLevel="0" collapsed="false"/>
    <row r="17975" customFormat="false" ht="15.75" hidden="false" customHeight="false" outlineLevel="0" collapsed="false"/>
    <row r="17976" customFormat="false" ht="15.75" hidden="false" customHeight="false" outlineLevel="0" collapsed="false"/>
    <row r="17977" customFormat="false" ht="15.75" hidden="false" customHeight="false" outlineLevel="0" collapsed="false"/>
    <row r="17978" customFormat="false" ht="15.75" hidden="false" customHeight="false" outlineLevel="0" collapsed="false"/>
    <row r="17979" customFormat="false" ht="15.75" hidden="false" customHeight="false" outlineLevel="0" collapsed="false"/>
    <row r="17980" customFormat="false" ht="15.75" hidden="false" customHeight="false" outlineLevel="0" collapsed="false"/>
    <row r="17981" customFormat="false" ht="15.75" hidden="false" customHeight="false" outlineLevel="0" collapsed="false"/>
    <row r="17982" customFormat="false" ht="15.75" hidden="false" customHeight="false" outlineLevel="0" collapsed="false"/>
    <row r="17983" customFormat="false" ht="15.75" hidden="false" customHeight="false" outlineLevel="0" collapsed="false"/>
    <row r="17984" customFormat="false" ht="15.75" hidden="false" customHeight="false" outlineLevel="0" collapsed="false"/>
    <row r="17985" customFormat="false" ht="15.75" hidden="false" customHeight="false" outlineLevel="0" collapsed="false"/>
    <row r="17986" customFormat="false" ht="15.75" hidden="false" customHeight="false" outlineLevel="0" collapsed="false"/>
    <row r="17987" customFormat="false" ht="15.75" hidden="false" customHeight="false" outlineLevel="0" collapsed="false"/>
    <row r="17988" customFormat="false" ht="15.75" hidden="false" customHeight="false" outlineLevel="0" collapsed="false"/>
    <row r="17989" customFormat="false" ht="15.75" hidden="false" customHeight="false" outlineLevel="0" collapsed="false"/>
    <row r="17990" customFormat="false" ht="15.75" hidden="false" customHeight="false" outlineLevel="0" collapsed="false"/>
    <row r="17991" customFormat="false" ht="15.75" hidden="false" customHeight="false" outlineLevel="0" collapsed="false"/>
    <row r="17992" customFormat="false" ht="15.75" hidden="false" customHeight="false" outlineLevel="0" collapsed="false"/>
    <row r="17993" customFormat="false" ht="15.75" hidden="false" customHeight="false" outlineLevel="0" collapsed="false"/>
    <row r="17994" customFormat="false" ht="15.75" hidden="false" customHeight="false" outlineLevel="0" collapsed="false"/>
    <row r="17995" customFormat="false" ht="15.75" hidden="false" customHeight="false" outlineLevel="0" collapsed="false"/>
    <row r="17996" customFormat="false" ht="15.75" hidden="false" customHeight="false" outlineLevel="0" collapsed="false"/>
    <row r="17997" customFormat="false" ht="15.75" hidden="false" customHeight="false" outlineLevel="0" collapsed="false"/>
    <row r="17998" customFormat="false" ht="15.75" hidden="false" customHeight="false" outlineLevel="0" collapsed="false"/>
    <row r="17999" customFormat="false" ht="15.75" hidden="false" customHeight="false" outlineLevel="0" collapsed="false"/>
    <row r="18000" customFormat="false" ht="15.75" hidden="false" customHeight="false" outlineLevel="0" collapsed="false"/>
    <row r="18001" customFormat="false" ht="15.75" hidden="false" customHeight="false" outlineLevel="0" collapsed="false"/>
    <row r="18002" customFormat="false" ht="15.75" hidden="false" customHeight="false" outlineLevel="0" collapsed="false"/>
    <row r="18003" customFormat="false" ht="15.75" hidden="false" customHeight="false" outlineLevel="0" collapsed="false"/>
    <row r="18004" customFormat="false" ht="15.75" hidden="false" customHeight="false" outlineLevel="0" collapsed="false"/>
    <row r="18005" customFormat="false" ht="15.75" hidden="false" customHeight="false" outlineLevel="0" collapsed="false"/>
    <row r="18006" customFormat="false" ht="15.75" hidden="false" customHeight="false" outlineLevel="0" collapsed="false"/>
    <row r="18007" customFormat="false" ht="15.75" hidden="false" customHeight="false" outlineLevel="0" collapsed="false"/>
    <row r="18008" customFormat="false" ht="15.75" hidden="false" customHeight="false" outlineLevel="0" collapsed="false"/>
    <row r="18009" customFormat="false" ht="15.75" hidden="false" customHeight="false" outlineLevel="0" collapsed="false"/>
    <row r="18010" customFormat="false" ht="15.75" hidden="false" customHeight="false" outlineLevel="0" collapsed="false"/>
    <row r="18011" customFormat="false" ht="15.75" hidden="false" customHeight="false" outlineLevel="0" collapsed="false"/>
    <row r="18012" customFormat="false" ht="15.75" hidden="false" customHeight="false" outlineLevel="0" collapsed="false"/>
    <row r="18013" customFormat="false" ht="15.75" hidden="false" customHeight="false" outlineLevel="0" collapsed="false"/>
    <row r="18014" customFormat="false" ht="15.75" hidden="false" customHeight="false" outlineLevel="0" collapsed="false"/>
    <row r="18015" customFormat="false" ht="15.75" hidden="false" customHeight="false" outlineLevel="0" collapsed="false"/>
    <row r="18016" customFormat="false" ht="15.75" hidden="false" customHeight="false" outlineLevel="0" collapsed="false"/>
    <row r="18017" customFormat="false" ht="15.75" hidden="false" customHeight="false" outlineLevel="0" collapsed="false"/>
    <row r="18018" customFormat="false" ht="15.75" hidden="false" customHeight="false" outlineLevel="0" collapsed="false"/>
    <row r="18019" customFormat="false" ht="15.75" hidden="false" customHeight="false" outlineLevel="0" collapsed="false"/>
    <row r="18020" customFormat="false" ht="15.75" hidden="false" customHeight="false" outlineLevel="0" collapsed="false"/>
    <row r="18021" customFormat="false" ht="15.75" hidden="false" customHeight="false" outlineLevel="0" collapsed="false"/>
    <row r="18022" customFormat="false" ht="15.75" hidden="false" customHeight="false" outlineLevel="0" collapsed="false"/>
    <row r="18023" customFormat="false" ht="15.75" hidden="false" customHeight="false" outlineLevel="0" collapsed="false"/>
    <row r="18024" customFormat="false" ht="15.75" hidden="false" customHeight="false" outlineLevel="0" collapsed="false"/>
    <row r="18025" customFormat="false" ht="15.75" hidden="false" customHeight="false" outlineLevel="0" collapsed="false"/>
    <row r="18026" customFormat="false" ht="15.75" hidden="false" customHeight="false" outlineLevel="0" collapsed="false"/>
    <row r="18027" customFormat="false" ht="15.75" hidden="false" customHeight="false" outlineLevel="0" collapsed="false"/>
    <row r="18028" customFormat="false" ht="15.75" hidden="false" customHeight="false" outlineLevel="0" collapsed="false"/>
    <row r="18029" customFormat="false" ht="15.75" hidden="false" customHeight="false" outlineLevel="0" collapsed="false"/>
    <row r="18030" customFormat="false" ht="15.75" hidden="false" customHeight="false" outlineLevel="0" collapsed="false"/>
    <row r="18031" customFormat="false" ht="15.75" hidden="false" customHeight="false" outlineLevel="0" collapsed="false"/>
    <row r="18032" customFormat="false" ht="15.75" hidden="false" customHeight="false" outlineLevel="0" collapsed="false"/>
    <row r="18033" customFormat="false" ht="15.75" hidden="false" customHeight="false" outlineLevel="0" collapsed="false"/>
    <row r="18034" customFormat="false" ht="15.75" hidden="false" customHeight="false" outlineLevel="0" collapsed="false"/>
    <row r="18035" customFormat="false" ht="15.75" hidden="false" customHeight="false" outlineLevel="0" collapsed="false"/>
    <row r="18036" customFormat="false" ht="15.75" hidden="false" customHeight="false" outlineLevel="0" collapsed="false"/>
    <row r="18037" customFormat="false" ht="15.75" hidden="false" customHeight="false" outlineLevel="0" collapsed="false"/>
    <row r="18038" customFormat="false" ht="15.75" hidden="false" customHeight="false" outlineLevel="0" collapsed="false"/>
    <row r="18039" customFormat="false" ht="15.75" hidden="false" customHeight="false" outlineLevel="0" collapsed="false"/>
    <row r="18040" customFormat="false" ht="15.75" hidden="false" customHeight="false" outlineLevel="0" collapsed="false"/>
    <row r="18041" customFormat="false" ht="15.75" hidden="false" customHeight="false" outlineLevel="0" collapsed="false"/>
    <row r="18042" customFormat="false" ht="15.75" hidden="false" customHeight="false" outlineLevel="0" collapsed="false"/>
    <row r="18043" customFormat="false" ht="15.75" hidden="false" customHeight="false" outlineLevel="0" collapsed="false"/>
    <row r="18044" customFormat="false" ht="15.75" hidden="false" customHeight="false" outlineLevel="0" collapsed="false"/>
    <row r="18045" customFormat="false" ht="15.75" hidden="false" customHeight="false" outlineLevel="0" collapsed="false"/>
    <row r="18046" customFormat="false" ht="15.75" hidden="false" customHeight="false" outlineLevel="0" collapsed="false"/>
    <row r="18047" customFormat="false" ht="15.75" hidden="false" customHeight="false" outlineLevel="0" collapsed="false"/>
    <row r="18048" customFormat="false" ht="15.75" hidden="false" customHeight="false" outlineLevel="0" collapsed="false"/>
    <row r="18049" customFormat="false" ht="15.75" hidden="false" customHeight="false" outlineLevel="0" collapsed="false"/>
    <row r="18050" customFormat="false" ht="15.75" hidden="false" customHeight="false" outlineLevel="0" collapsed="false"/>
    <row r="18051" customFormat="false" ht="15.75" hidden="false" customHeight="false" outlineLevel="0" collapsed="false"/>
    <row r="18052" customFormat="false" ht="15.75" hidden="false" customHeight="false" outlineLevel="0" collapsed="false"/>
    <row r="18053" customFormat="false" ht="15.75" hidden="false" customHeight="false" outlineLevel="0" collapsed="false"/>
    <row r="18054" customFormat="false" ht="15.75" hidden="false" customHeight="false" outlineLevel="0" collapsed="false"/>
    <row r="18055" customFormat="false" ht="15.75" hidden="false" customHeight="false" outlineLevel="0" collapsed="false"/>
    <row r="18056" customFormat="false" ht="15.75" hidden="false" customHeight="false" outlineLevel="0" collapsed="false"/>
    <row r="18057" customFormat="false" ht="15.75" hidden="false" customHeight="false" outlineLevel="0" collapsed="false"/>
    <row r="18058" customFormat="false" ht="15.75" hidden="false" customHeight="false" outlineLevel="0" collapsed="false"/>
    <row r="18059" customFormat="false" ht="15.75" hidden="false" customHeight="false" outlineLevel="0" collapsed="false"/>
    <row r="18060" customFormat="false" ht="15.75" hidden="false" customHeight="false" outlineLevel="0" collapsed="false"/>
    <row r="18061" customFormat="false" ht="15.75" hidden="false" customHeight="false" outlineLevel="0" collapsed="false"/>
    <row r="18062" customFormat="false" ht="15.75" hidden="false" customHeight="false" outlineLevel="0" collapsed="false"/>
    <row r="18063" customFormat="false" ht="15.75" hidden="false" customHeight="false" outlineLevel="0" collapsed="false"/>
    <row r="18064" customFormat="false" ht="15.75" hidden="false" customHeight="false" outlineLevel="0" collapsed="false"/>
    <row r="18065" customFormat="false" ht="15.75" hidden="false" customHeight="false" outlineLevel="0" collapsed="false"/>
    <row r="18066" customFormat="false" ht="15.75" hidden="false" customHeight="false" outlineLevel="0" collapsed="false"/>
    <row r="18067" customFormat="false" ht="15.75" hidden="false" customHeight="false" outlineLevel="0" collapsed="false"/>
    <row r="18068" customFormat="false" ht="15.75" hidden="false" customHeight="false" outlineLevel="0" collapsed="false"/>
    <row r="18069" customFormat="false" ht="15.75" hidden="false" customHeight="false" outlineLevel="0" collapsed="false"/>
    <row r="18070" customFormat="false" ht="15.75" hidden="false" customHeight="false" outlineLevel="0" collapsed="false"/>
    <row r="18071" customFormat="false" ht="15.75" hidden="false" customHeight="false" outlineLevel="0" collapsed="false"/>
    <row r="18072" customFormat="false" ht="15.75" hidden="false" customHeight="false" outlineLevel="0" collapsed="false"/>
    <row r="18073" customFormat="false" ht="15.75" hidden="false" customHeight="false" outlineLevel="0" collapsed="false"/>
    <row r="18074" customFormat="false" ht="15.75" hidden="false" customHeight="false" outlineLevel="0" collapsed="false"/>
    <row r="18075" customFormat="false" ht="15.75" hidden="false" customHeight="false" outlineLevel="0" collapsed="false"/>
    <row r="18076" customFormat="false" ht="15.75" hidden="false" customHeight="false" outlineLevel="0" collapsed="false"/>
    <row r="18077" customFormat="false" ht="15.75" hidden="false" customHeight="false" outlineLevel="0" collapsed="false"/>
    <row r="18078" customFormat="false" ht="15.75" hidden="false" customHeight="false" outlineLevel="0" collapsed="false"/>
    <row r="18079" customFormat="false" ht="15.75" hidden="false" customHeight="false" outlineLevel="0" collapsed="false"/>
    <row r="18080" customFormat="false" ht="15.75" hidden="false" customHeight="false" outlineLevel="0" collapsed="false"/>
    <row r="18081" customFormat="false" ht="15.75" hidden="false" customHeight="false" outlineLevel="0" collapsed="false"/>
    <row r="18082" customFormat="false" ht="15.75" hidden="false" customHeight="false" outlineLevel="0" collapsed="false"/>
    <row r="18083" customFormat="false" ht="15.75" hidden="false" customHeight="false" outlineLevel="0" collapsed="false"/>
    <row r="18084" customFormat="false" ht="15.75" hidden="false" customHeight="false" outlineLevel="0" collapsed="false"/>
    <row r="18085" customFormat="false" ht="15.75" hidden="false" customHeight="false" outlineLevel="0" collapsed="false"/>
    <row r="18086" customFormat="false" ht="15.75" hidden="false" customHeight="false" outlineLevel="0" collapsed="false"/>
    <row r="18087" customFormat="false" ht="15.75" hidden="false" customHeight="false" outlineLevel="0" collapsed="false"/>
    <row r="18088" customFormat="false" ht="15.75" hidden="false" customHeight="false" outlineLevel="0" collapsed="false"/>
    <row r="18089" customFormat="false" ht="15.75" hidden="false" customHeight="false" outlineLevel="0" collapsed="false"/>
    <row r="18090" customFormat="false" ht="15.75" hidden="false" customHeight="false" outlineLevel="0" collapsed="false"/>
    <row r="18091" customFormat="false" ht="15.75" hidden="false" customHeight="false" outlineLevel="0" collapsed="false"/>
    <row r="18092" customFormat="false" ht="15.75" hidden="false" customHeight="false" outlineLevel="0" collapsed="false"/>
    <row r="18093" customFormat="false" ht="15.75" hidden="false" customHeight="false" outlineLevel="0" collapsed="false"/>
    <row r="18094" customFormat="false" ht="15.75" hidden="false" customHeight="false" outlineLevel="0" collapsed="false"/>
    <row r="18095" customFormat="false" ht="15.75" hidden="false" customHeight="false" outlineLevel="0" collapsed="false"/>
    <row r="18096" customFormat="false" ht="15.75" hidden="false" customHeight="false" outlineLevel="0" collapsed="false"/>
    <row r="18097" customFormat="false" ht="15.75" hidden="false" customHeight="false" outlineLevel="0" collapsed="false"/>
    <row r="18098" customFormat="false" ht="15.75" hidden="false" customHeight="false" outlineLevel="0" collapsed="false"/>
    <row r="18099" customFormat="false" ht="15.75" hidden="false" customHeight="false" outlineLevel="0" collapsed="false"/>
    <row r="18100" customFormat="false" ht="15.75" hidden="false" customHeight="false" outlineLevel="0" collapsed="false"/>
    <row r="18101" customFormat="false" ht="15.75" hidden="false" customHeight="false" outlineLevel="0" collapsed="false"/>
    <row r="18102" customFormat="false" ht="15.75" hidden="false" customHeight="false" outlineLevel="0" collapsed="false"/>
    <row r="18103" customFormat="false" ht="15.75" hidden="false" customHeight="false" outlineLevel="0" collapsed="false"/>
    <row r="18104" customFormat="false" ht="15.75" hidden="false" customHeight="false" outlineLevel="0" collapsed="false"/>
    <row r="18105" customFormat="false" ht="15.75" hidden="false" customHeight="false" outlineLevel="0" collapsed="false"/>
    <row r="18106" customFormat="false" ht="15.75" hidden="false" customHeight="false" outlineLevel="0" collapsed="false"/>
    <row r="18107" customFormat="false" ht="15.75" hidden="false" customHeight="false" outlineLevel="0" collapsed="false"/>
    <row r="18108" customFormat="false" ht="15.75" hidden="false" customHeight="false" outlineLevel="0" collapsed="false"/>
    <row r="18109" customFormat="false" ht="15.75" hidden="false" customHeight="false" outlineLevel="0" collapsed="false"/>
    <row r="18110" customFormat="false" ht="15.75" hidden="false" customHeight="false" outlineLevel="0" collapsed="false"/>
    <row r="18111" customFormat="false" ht="15.75" hidden="false" customHeight="false" outlineLevel="0" collapsed="false"/>
    <row r="18112" customFormat="false" ht="15.75" hidden="false" customHeight="false" outlineLevel="0" collapsed="false"/>
    <row r="18113" customFormat="false" ht="15.75" hidden="false" customHeight="false" outlineLevel="0" collapsed="false"/>
    <row r="18114" customFormat="false" ht="15.75" hidden="false" customHeight="false" outlineLevel="0" collapsed="false"/>
    <row r="18115" customFormat="false" ht="15.75" hidden="false" customHeight="false" outlineLevel="0" collapsed="false"/>
    <row r="18116" customFormat="false" ht="15.75" hidden="false" customHeight="false" outlineLevel="0" collapsed="false"/>
    <row r="18117" customFormat="false" ht="15.75" hidden="false" customHeight="false" outlineLevel="0" collapsed="false"/>
    <row r="18118" customFormat="false" ht="15.75" hidden="false" customHeight="false" outlineLevel="0" collapsed="false"/>
    <row r="18119" customFormat="false" ht="15.75" hidden="false" customHeight="false" outlineLevel="0" collapsed="false"/>
    <row r="18120" customFormat="false" ht="15.75" hidden="false" customHeight="false" outlineLevel="0" collapsed="false"/>
    <row r="18121" customFormat="false" ht="15.75" hidden="false" customHeight="false" outlineLevel="0" collapsed="false"/>
    <row r="18122" customFormat="false" ht="15.75" hidden="false" customHeight="false" outlineLevel="0" collapsed="false"/>
    <row r="18123" customFormat="false" ht="15.75" hidden="false" customHeight="false" outlineLevel="0" collapsed="false"/>
    <row r="18124" customFormat="false" ht="15.75" hidden="false" customHeight="false" outlineLevel="0" collapsed="false"/>
    <row r="18125" customFormat="false" ht="15.75" hidden="false" customHeight="false" outlineLevel="0" collapsed="false"/>
    <row r="18126" customFormat="false" ht="15.75" hidden="false" customHeight="false" outlineLevel="0" collapsed="false"/>
    <row r="18127" customFormat="false" ht="15.75" hidden="false" customHeight="false" outlineLevel="0" collapsed="false"/>
    <row r="18128" customFormat="false" ht="15.75" hidden="false" customHeight="false" outlineLevel="0" collapsed="false"/>
    <row r="18129" customFormat="false" ht="15.75" hidden="false" customHeight="false" outlineLevel="0" collapsed="false"/>
    <row r="18130" customFormat="false" ht="15.75" hidden="false" customHeight="false" outlineLevel="0" collapsed="false"/>
    <row r="18131" customFormat="false" ht="15.75" hidden="false" customHeight="false" outlineLevel="0" collapsed="false"/>
    <row r="18132" customFormat="false" ht="15.75" hidden="false" customHeight="false" outlineLevel="0" collapsed="false"/>
    <row r="18133" customFormat="false" ht="15.75" hidden="false" customHeight="false" outlineLevel="0" collapsed="false"/>
    <row r="18134" customFormat="false" ht="15.75" hidden="false" customHeight="false" outlineLevel="0" collapsed="false"/>
    <row r="18135" customFormat="false" ht="15.75" hidden="false" customHeight="false" outlineLevel="0" collapsed="false"/>
    <row r="18136" customFormat="false" ht="15.75" hidden="false" customHeight="false" outlineLevel="0" collapsed="false"/>
    <row r="18137" customFormat="false" ht="15.75" hidden="false" customHeight="false" outlineLevel="0" collapsed="false"/>
    <row r="18138" customFormat="false" ht="15.75" hidden="false" customHeight="false" outlineLevel="0" collapsed="false"/>
    <row r="18139" customFormat="false" ht="15.75" hidden="false" customHeight="false" outlineLevel="0" collapsed="false"/>
    <row r="18140" customFormat="false" ht="15.75" hidden="false" customHeight="false" outlineLevel="0" collapsed="false"/>
    <row r="18141" customFormat="false" ht="15.75" hidden="false" customHeight="false" outlineLevel="0" collapsed="false"/>
    <row r="18142" customFormat="false" ht="15.75" hidden="false" customHeight="false" outlineLevel="0" collapsed="false"/>
    <row r="18143" customFormat="false" ht="15.75" hidden="false" customHeight="false" outlineLevel="0" collapsed="false"/>
    <row r="18144" customFormat="false" ht="15.75" hidden="false" customHeight="false" outlineLevel="0" collapsed="false"/>
    <row r="18145" customFormat="false" ht="15.75" hidden="false" customHeight="false" outlineLevel="0" collapsed="false"/>
    <row r="18146" customFormat="false" ht="15.75" hidden="false" customHeight="false" outlineLevel="0" collapsed="false"/>
    <row r="18147" customFormat="false" ht="15.75" hidden="false" customHeight="false" outlineLevel="0" collapsed="false"/>
    <row r="18148" customFormat="false" ht="15.75" hidden="false" customHeight="false" outlineLevel="0" collapsed="false"/>
    <row r="18149" customFormat="false" ht="15.75" hidden="false" customHeight="false" outlineLevel="0" collapsed="false"/>
    <row r="18150" customFormat="false" ht="15.75" hidden="false" customHeight="false" outlineLevel="0" collapsed="false"/>
    <row r="18151" customFormat="false" ht="15.75" hidden="false" customHeight="false" outlineLevel="0" collapsed="false"/>
    <row r="18152" customFormat="false" ht="15.75" hidden="false" customHeight="false" outlineLevel="0" collapsed="false"/>
    <row r="18153" customFormat="false" ht="15.75" hidden="false" customHeight="false" outlineLevel="0" collapsed="false"/>
    <row r="18154" customFormat="false" ht="15.75" hidden="false" customHeight="false" outlineLevel="0" collapsed="false"/>
    <row r="18155" customFormat="false" ht="15.75" hidden="false" customHeight="false" outlineLevel="0" collapsed="false"/>
    <row r="18156" customFormat="false" ht="15.75" hidden="false" customHeight="false" outlineLevel="0" collapsed="false"/>
    <row r="18157" customFormat="false" ht="15.75" hidden="false" customHeight="false" outlineLevel="0" collapsed="false"/>
    <row r="18158" customFormat="false" ht="15.75" hidden="false" customHeight="false" outlineLevel="0" collapsed="false"/>
    <row r="18159" customFormat="false" ht="15.75" hidden="false" customHeight="false" outlineLevel="0" collapsed="false"/>
    <row r="18160" customFormat="false" ht="15.75" hidden="false" customHeight="false" outlineLevel="0" collapsed="false"/>
    <row r="18161" customFormat="false" ht="15.75" hidden="false" customHeight="false" outlineLevel="0" collapsed="false"/>
    <row r="18162" customFormat="false" ht="15.75" hidden="false" customHeight="false" outlineLevel="0" collapsed="false"/>
    <row r="18163" customFormat="false" ht="15.75" hidden="false" customHeight="false" outlineLevel="0" collapsed="false"/>
    <row r="18164" customFormat="false" ht="15.75" hidden="false" customHeight="false" outlineLevel="0" collapsed="false"/>
    <row r="18165" customFormat="false" ht="15.75" hidden="false" customHeight="false" outlineLevel="0" collapsed="false"/>
    <row r="18166" customFormat="false" ht="15.75" hidden="false" customHeight="false" outlineLevel="0" collapsed="false"/>
    <row r="18167" customFormat="false" ht="15.75" hidden="false" customHeight="false" outlineLevel="0" collapsed="false"/>
    <row r="18168" customFormat="false" ht="15.75" hidden="false" customHeight="false" outlineLevel="0" collapsed="false"/>
    <row r="18169" customFormat="false" ht="15.75" hidden="false" customHeight="false" outlineLevel="0" collapsed="false"/>
    <row r="18170" customFormat="false" ht="15.75" hidden="false" customHeight="false" outlineLevel="0" collapsed="false"/>
    <row r="18171" customFormat="false" ht="15.75" hidden="false" customHeight="false" outlineLevel="0" collapsed="false"/>
    <row r="18172" customFormat="false" ht="15.75" hidden="false" customHeight="false" outlineLevel="0" collapsed="false"/>
    <row r="18173" customFormat="false" ht="15.75" hidden="false" customHeight="false" outlineLevel="0" collapsed="false"/>
    <row r="18174" customFormat="false" ht="15.75" hidden="false" customHeight="false" outlineLevel="0" collapsed="false"/>
    <row r="18175" customFormat="false" ht="15.75" hidden="false" customHeight="false" outlineLevel="0" collapsed="false"/>
    <row r="18176" customFormat="false" ht="15.75" hidden="false" customHeight="false" outlineLevel="0" collapsed="false"/>
    <row r="18177" customFormat="false" ht="15.75" hidden="false" customHeight="false" outlineLevel="0" collapsed="false"/>
    <row r="18178" customFormat="false" ht="15.75" hidden="false" customHeight="false" outlineLevel="0" collapsed="false"/>
    <row r="18179" customFormat="false" ht="15.75" hidden="false" customHeight="false" outlineLevel="0" collapsed="false"/>
    <row r="18180" customFormat="false" ht="15.75" hidden="false" customHeight="false" outlineLevel="0" collapsed="false"/>
    <row r="18181" customFormat="false" ht="15.75" hidden="false" customHeight="false" outlineLevel="0" collapsed="false"/>
    <row r="18182" customFormat="false" ht="15.75" hidden="false" customHeight="false" outlineLevel="0" collapsed="false"/>
    <row r="18183" customFormat="false" ht="15.75" hidden="false" customHeight="false" outlineLevel="0" collapsed="false"/>
    <row r="18184" customFormat="false" ht="15.75" hidden="false" customHeight="false" outlineLevel="0" collapsed="false"/>
    <row r="18185" customFormat="false" ht="15.75" hidden="false" customHeight="false" outlineLevel="0" collapsed="false"/>
    <row r="18186" customFormat="false" ht="15.75" hidden="false" customHeight="false" outlineLevel="0" collapsed="false"/>
    <row r="18187" customFormat="false" ht="15.75" hidden="false" customHeight="false" outlineLevel="0" collapsed="false"/>
    <row r="18188" customFormat="false" ht="15.75" hidden="false" customHeight="false" outlineLevel="0" collapsed="false"/>
    <row r="18189" customFormat="false" ht="15.75" hidden="false" customHeight="false" outlineLevel="0" collapsed="false"/>
    <row r="18190" customFormat="false" ht="15.75" hidden="false" customHeight="false" outlineLevel="0" collapsed="false"/>
    <row r="18191" customFormat="false" ht="15.75" hidden="false" customHeight="false" outlineLevel="0" collapsed="false"/>
    <row r="18192" customFormat="false" ht="15.75" hidden="false" customHeight="false" outlineLevel="0" collapsed="false"/>
    <row r="18193" customFormat="false" ht="15.75" hidden="false" customHeight="false" outlineLevel="0" collapsed="false"/>
    <row r="18194" customFormat="false" ht="15.75" hidden="false" customHeight="false" outlineLevel="0" collapsed="false"/>
    <row r="18195" customFormat="false" ht="15.75" hidden="false" customHeight="false" outlineLevel="0" collapsed="false"/>
    <row r="18196" customFormat="false" ht="15.75" hidden="false" customHeight="false" outlineLevel="0" collapsed="false"/>
    <row r="18197" customFormat="false" ht="15.75" hidden="false" customHeight="false" outlineLevel="0" collapsed="false"/>
    <row r="18198" customFormat="false" ht="15.75" hidden="false" customHeight="false" outlineLevel="0" collapsed="false"/>
    <row r="18199" customFormat="false" ht="15.75" hidden="false" customHeight="false" outlineLevel="0" collapsed="false"/>
    <row r="18200" customFormat="false" ht="15.75" hidden="false" customHeight="false" outlineLevel="0" collapsed="false"/>
    <row r="18201" customFormat="false" ht="15.75" hidden="false" customHeight="false" outlineLevel="0" collapsed="false"/>
    <row r="18202" customFormat="false" ht="15.75" hidden="false" customHeight="false" outlineLevel="0" collapsed="false"/>
    <row r="18203" customFormat="false" ht="15.75" hidden="false" customHeight="false" outlineLevel="0" collapsed="false"/>
    <row r="18204" customFormat="false" ht="15.75" hidden="false" customHeight="false" outlineLevel="0" collapsed="false"/>
    <row r="18205" customFormat="false" ht="15.75" hidden="false" customHeight="false" outlineLevel="0" collapsed="false"/>
    <row r="18206" customFormat="false" ht="15.75" hidden="false" customHeight="false" outlineLevel="0" collapsed="false"/>
    <row r="18207" customFormat="false" ht="15.75" hidden="false" customHeight="false" outlineLevel="0" collapsed="false"/>
    <row r="18208" customFormat="false" ht="15.75" hidden="false" customHeight="false" outlineLevel="0" collapsed="false"/>
    <row r="18209" customFormat="false" ht="15.75" hidden="false" customHeight="false" outlineLevel="0" collapsed="false"/>
    <row r="18210" customFormat="false" ht="15.75" hidden="false" customHeight="false" outlineLevel="0" collapsed="false"/>
    <row r="18211" customFormat="false" ht="15.75" hidden="false" customHeight="false" outlineLevel="0" collapsed="false"/>
    <row r="18212" customFormat="false" ht="15.75" hidden="false" customHeight="false" outlineLevel="0" collapsed="false"/>
    <row r="18213" customFormat="false" ht="15.75" hidden="false" customHeight="false" outlineLevel="0" collapsed="false"/>
    <row r="18214" customFormat="false" ht="15.75" hidden="false" customHeight="false" outlineLevel="0" collapsed="false"/>
    <row r="18215" customFormat="false" ht="15.75" hidden="false" customHeight="false" outlineLevel="0" collapsed="false"/>
    <row r="18216" customFormat="false" ht="15.75" hidden="false" customHeight="false" outlineLevel="0" collapsed="false"/>
    <row r="18217" customFormat="false" ht="15.75" hidden="false" customHeight="false" outlineLevel="0" collapsed="false"/>
    <row r="18218" customFormat="false" ht="15.75" hidden="false" customHeight="false" outlineLevel="0" collapsed="false"/>
    <row r="18219" customFormat="false" ht="15.75" hidden="false" customHeight="false" outlineLevel="0" collapsed="false"/>
    <row r="18220" customFormat="false" ht="15.75" hidden="false" customHeight="false" outlineLevel="0" collapsed="false"/>
    <row r="18221" customFormat="false" ht="15.75" hidden="false" customHeight="false" outlineLevel="0" collapsed="false"/>
    <row r="18222" customFormat="false" ht="15.75" hidden="false" customHeight="false" outlineLevel="0" collapsed="false"/>
    <row r="18223" customFormat="false" ht="15.75" hidden="false" customHeight="false" outlineLevel="0" collapsed="false"/>
    <row r="18224" customFormat="false" ht="15.75" hidden="false" customHeight="false" outlineLevel="0" collapsed="false"/>
    <row r="18225" customFormat="false" ht="15.75" hidden="false" customHeight="false" outlineLevel="0" collapsed="false"/>
    <row r="18226" customFormat="false" ht="15.75" hidden="false" customHeight="false" outlineLevel="0" collapsed="false"/>
    <row r="18227" customFormat="false" ht="15.75" hidden="false" customHeight="false" outlineLevel="0" collapsed="false"/>
    <row r="18228" customFormat="false" ht="15.75" hidden="false" customHeight="false" outlineLevel="0" collapsed="false"/>
    <row r="18229" customFormat="false" ht="15.75" hidden="false" customHeight="false" outlineLevel="0" collapsed="false"/>
    <row r="18230" customFormat="false" ht="15.75" hidden="false" customHeight="false" outlineLevel="0" collapsed="false"/>
    <row r="18231" customFormat="false" ht="15.75" hidden="false" customHeight="false" outlineLevel="0" collapsed="false"/>
    <row r="18232" customFormat="false" ht="15.75" hidden="false" customHeight="false" outlineLevel="0" collapsed="false"/>
    <row r="18233" customFormat="false" ht="15.75" hidden="false" customHeight="false" outlineLevel="0" collapsed="false"/>
    <row r="18234" customFormat="false" ht="15.75" hidden="false" customHeight="false" outlineLevel="0" collapsed="false"/>
    <row r="18235" customFormat="false" ht="15.75" hidden="false" customHeight="false" outlineLevel="0" collapsed="false"/>
    <row r="18236" customFormat="false" ht="15.75" hidden="false" customHeight="false" outlineLevel="0" collapsed="false"/>
    <row r="18237" customFormat="false" ht="15.75" hidden="false" customHeight="false" outlineLevel="0" collapsed="false"/>
    <row r="18238" customFormat="false" ht="15.75" hidden="false" customHeight="false" outlineLevel="0" collapsed="false"/>
    <row r="18239" customFormat="false" ht="15.75" hidden="false" customHeight="false" outlineLevel="0" collapsed="false"/>
    <row r="18240" customFormat="false" ht="15.75" hidden="false" customHeight="false" outlineLevel="0" collapsed="false"/>
    <row r="18241" customFormat="false" ht="15.75" hidden="false" customHeight="false" outlineLevel="0" collapsed="false"/>
    <row r="18242" customFormat="false" ht="15.75" hidden="false" customHeight="false" outlineLevel="0" collapsed="false"/>
    <row r="18243" customFormat="false" ht="15.75" hidden="false" customHeight="false" outlineLevel="0" collapsed="false"/>
    <row r="18244" customFormat="false" ht="15.75" hidden="false" customHeight="false" outlineLevel="0" collapsed="false"/>
    <row r="18245" customFormat="false" ht="15.75" hidden="false" customHeight="false" outlineLevel="0" collapsed="false"/>
    <row r="18246" customFormat="false" ht="15.75" hidden="false" customHeight="false" outlineLevel="0" collapsed="false"/>
    <row r="18247" customFormat="false" ht="15.75" hidden="false" customHeight="false" outlineLevel="0" collapsed="false"/>
    <row r="18248" customFormat="false" ht="15.75" hidden="false" customHeight="false" outlineLevel="0" collapsed="false"/>
    <row r="18249" customFormat="false" ht="15.75" hidden="false" customHeight="false" outlineLevel="0" collapsed="false"/>
    <row r="18250" customFormat="false" ht="15.75" hidden="false" customHeight="false" outlineLevel="0" collapsed="false"/>
    <row r="18251" customFormat="false" ht="15.75" hidden="false" customHeight="false" outlineLevel="0" collapsed="false"/>
    <row r="18252" customFormat="false" ht="15.75" hidden="false" customHeight="false" outlineLevel="0" collapsed="false"/>
    <row r="18253" customFormat="false" ht="15.75" hidden="false" customHeight="false" outlineLevel="0" collapsed="false"/>
    <row r="18254" customFormat="false" ht="15.75" hidden="false" customHeight="false" outlineLevel="0" collapsed="false"/>
    <row r="18255" customFormat="false" ht="15.75" hidden="false" customHeight="false" outlineLevel="0" collapsed="false"/>
    <row r="18256" customFormat="false" ht="15.75" hidden="false" customHeight="false" outlineLevel="0" collapsed="false"/>
    <row r="18257" customFormat="false" ht="15.75" hidden="false" customHeight="false" outlineLevel="0" collapsed="false"/>
    <row r="18258" customFormat="false" ht="15.75" hidden="false" customHeight="false" outlineLevel="0" collapsed="false"/>
    <row r="18259" customFormat="false" ht="15.75" hidden="false" customHeight="false" outlineLevel="0" collapsed="false"/>
    <row r="18260" customFormat="false" ht="15.75" hidden="false" customHeight="false" outlineLevel="0" collapsed="false"/>
    <row r="18261" customFormat="false" ht="15.75" hidden="false" customHeight="false" outlineLevel="0" collapsed="false"/>
    <row r="18262" customFormat="false" ht="15.75" hidden="false" customHeight="false" outlineLevel="0" collapsed="false"/>
    <row r="18263" customFormat="false" ht="15.75" hidden="false" customHeight="false" outlineLevel="0" collapsed="false"/>
    <row r="18264" customFormat="false" ht="15.75" hidden="false" customHeight="false" outlineLevel="0" collapsed="false"/>
    <row r="18265" customFormat="false" ht="15.75" hidden="false" customHeight="false" outlineLevel="0" collapsed="false"/>
    <row r="18266" customFormat="false" ht="15.75" hidden="false" customHeight="false" outlineLevel="0" collapsed="false"/>
    <row r="18267" customFormat="false" ht="15.75" hidden="false" customHeight="false" outlineLevel="0" collapsed="false"/>
    <row r="18268" customFormat="false" ht="15.75" hidden="false" customHeight="false" outlineLevel="0" collapsed="false"/>
    <row r="18269" customFormat="false" ht="15.75" hidden="false" customHeight="false" outlineLevel="0" collapsed="false"/>
    <row r="18270" customFormat="false" ht="15.75" hidden="false" customHeight="false" outlineLevel="0" collapsed="false"/>
    <row r="18271" customFormat="false" ht="15.75" hidden="false" customHeight="false" outlineLevel="0" collapsed="false"/>
    <row r="18272" customFormat="false" ht="15.75" hidden="false" customHeight="false" outlineLevel="0" collapsed="false"/>
    <row r="18273" customFormat="false" ht="15.75" hidden="false" customHeight="false" outlineLevel="0" collapsed="false"/>
    <row r="18274" customFormat="false" ht="15.75" hidden="false" customHeight="false" outlineLevel="0" collapsed="false"/>
    <row r="18275" customFormat="false" ht="15.75" hidden="false" customHeight="false" outlineLevel="0" collapsed="false"/>
    <row r="18276" customFormat="false" ht="15.75" hidden="false" customHeight="false" outlineLevel="0" collapsed="false"/>
    <row r="18277" customFormat="false" ht="15.75" hidden="false" customHeight="false" outlineLevel="0" collapsed="false"/>
    <row r="18278" customFormat="false" ht="15.75" hidden="false" customHeight="false" outlineLevel="0" collapsed="false"/>
    <row r="18279" customFormat="false" ht="15.75" hidden="false" customHeight="false" outlineLevel="0" collapsed="false"/>
    <row r="18280" customFormat="false" ht="15.75" hidden="false" customHeight="false" outlineLevel="0" collapsed="false"/>
    <row r="18281" customFormat="false" ht="15.75" hidden="false" customHeight="false" outlineLevel="0" collapsed="false"/>
    <row r="18282" customFormat="false" ht="15.75" hidden="false" customHeight="false" outlineLevel="0" collapsed="false"/>
    <row r="18283" customFormat="false" ht="15.75" hidden="false" customHeight="false" outlineLevel="0" collapsed="false"/>
    <row r="18284" customFormat="false" ht="15.75" hidden="false" customHeight="false" outlineLevel="0" collapsed="false"/>
    <row r="18285" customFormat="false" ht="15.75" hidden="false" customHeight="false" outlineLevel="0" collapsed="false"/>
    <row r="18286" customFormat="false" ht="15.75" hidden="false" customHeight="false" outlineLevel="0" collapsed="false"/>
    <row r="18287" customFormat="false" ht="15.75" hidden="false" customHeight="false" outlineLevel="0" collapsed="false"/>
    <row r="18288" customFormat="false" ht="15.75" hidden="false" customHeight="false" outlineLevel="0" collapsed="false"/>
    <row r="18289" customFormat="false" ht="15.75" hidden="false" customHeight="false" outlineLevel="0" collapsed="false"/>
    <row r="18290" customFormat="false" ht="15.75" hidden="false" customHeight="false" outlineLevel="0" collapsed="false"/>
    <row r="18291" customFormat="false" ht="15.75" hidden="false" customHeight="false" outlineLevel="0" collapsed="false"/>
    <row r="18292" customFormat="false" ht="15.75" hidden="false" customHeight="false" outlineLevel="0" collapsed="false"/>
    <row r="18293" customFormat="false" ht="15.75" hidden="false" customHeight="false" outlineLevel="0" collapsed="false"/>
    <row r="18294" customFormat="false" ht="15.75" hidden="false" customHeight="false" outlineLevel="0" collapsed="false"/>
    <row r="18295" customFormat="false" ht="15.75" hidden="false" customHeight="false" outlineLevel="0" collapsed="false"/>
    <row r="18296" customFormat="false" ht="15.75" hidden="false" customHeight="false" outlineLevel="0" collapsed="false"/>
    <row r="18297" customFormat="false" ht="15.75" hidden="false" customHeight="false" outlineLevel="0" collapsed="false"/>
    <row r="18298" customFormat="false" ht="15.75" hidden="false" customHeight="false" outlineLevel="0" collapsed="false"/>
    <row r="18299" customFormat="false" ht="15.75" hidden="false" customHeight="false" outlineLevel="0" collapsed="false"/>
    <row r="18300" customFormat="false" ht="15.75" hidden="false" customHeight="false" outlineLevel="0" collapsed="false"/>
    <row r="18301" customFormat="false" ht="15.75" hidden="false" customHeight="false" outlineLevel="0" collapsed="false"/>
    <row r="18302" customFormat="false" ht="15.75" hidden="false" customHeight="false" outlineLevel="0" collapsed="false"/>
    <row r="18303" customFormat="false" ht="15.75" hidden="false" customHeight="false" outlineLevel="0" collapsed="false"/>
    <row r="18304" customFormat="false" ht="15.75" hidden="false" customHeight="false" outlineLevel="0" collapsed="false"/>
    <row r="18305" customFormat="false" ht="15.75" hidden="false" customHeight="false" outlineLevel="0" collapsed="false"/>
    <row r="18306" customFormat="false" ht="15.75" hidden="false" customHeight="false" outlineLevel="0" collapsed="false"/>
    <row r="18307" customFormat="false" ht="15.75" hidden="false" customHeight="false" outlineLevel="0" collapsed="false"/>
    <row r="18308" customFormat="false" ht="15.75" hidden="false" customHeight="false" outlineLevel="0" collapsed="false"/>
    <row r="18309" customFormat="false" ht="15.75" hidden="false" customHeight="false" outlineLevel="0" collapsed="false"/>
    <row r="18310" customFormat="false" ht="15.75" hidden="false" customHeight="false" outlineLevel="0" collapsed="false"/>
    <row r="18311" customFormat="false" ht="15.75" hidden="false" customHeight="false" outlineLevel="0" collapsed="false"/>
    <row r="18312" customFormat="false" ht="15.75" hidden="false" customHeight="false" outlineLevel="0" collapsed="false"/>
    <row r="18313" customFormat="false" ht="15.75" hidden="false" customHeight="false" outlineLevel="0" collapsed="false"/>
    <row r="18314" customFormat="false" ht="15.75" hidden="false" customHeight="false" outlineLevel="0" collapsed="false"/>
    <row r="18315" customFormat="false" ht="15.75" hidden="false" customHeight="false" outlineLevel="0" collapsed="false"/>
    <row r="18316" customFormat="false" ht="15.75" hidden="false" customHeight="false" outlineLevel="0" collapsed="false"/>
    <row r="18317" customFormat="false" ht="15.75" hidden="false" customHeight="false" outlineLevel="0" collapsed="false"/>
    <row r="18318" customFormat="false" ht="15.75" hidden="false" customHeight="false" outlineLevel="0" collapsed="false"/>
    <row r="18319" customFormat="false" ht="15.75" hidden="false" customHeight="false" outlineLevel="0" collapsed="false"/>
    <row r="18320" customFormat="false" ht="15.75" hidden="false" customHeight="false" outlineLevel="0" collapsed="false"/>
    <row r="18321" customFormat="false" ht="15.75" hidden="false" customHeight="false" outlineLevel="0" collapsed="false"/>
    <row r="18322" customFormat="false" ht="15.75" hidden="false" customHeight="false" outlineLevel="0" collapsed="false"/>
    <row r="18323" customFormat="false" ht="15.75" hidden="false" customHeight="false" outlineLevel="0" collapsed="false"/>
    <row r="18324" customFormat="false" ht="15.75" hidden="false" customHeight="false" outlineLevel="0" collapsed="false"/>
    <row r="18325" customFormat="false" ht="15.75" hidden="false" customHeight="false" outlineLevel="0" collapsed="false"/>
    <row r="18326" customFormat="false" ht="15.75" hidden="false" customHeight="false" outlineLevel="0" collapsed="false"/>
    <row r="18327" customFormat="false" ht="15.75" hidden="false" customHeight="false" outlineLevel="0" collapsed="false"/>
    <row r="18328" customFormat="false" ht="15.75" hidden="false" customHeight="false" outlineLevel="0" collapsed="false"/>
    <row r="18329" customFormat="false" ht="15.75" hidden="false" customHeight="false" outlineLevel="0" collapsed="false"/>
    <row r="18330" customFormat="false" ht="15.75" hidden="false" customHeight="false" outlineLevel="0" collapsed="false"/>
    <row r="18331" customFormat="false" ht="15.75" hidden="false" customHeight="false" outlineLevel="0" collapsed="false"/>
    <row r="18332" customFormat="false" ht="15.75" hidden="false" customHeight="false" outlineLevel="0" collapsed="false"/>
    <row r="18333" customFormat="false" ht="15.75" hidden="false" customHeight="false" outlineLevel="0" collapsed="false"/>
    <row r="18334" customFormat="false" ht="15.75" hidden="false" customHeight="false" outlineLevel="0" collapsed="false"/>
    <row r="18335" customFormat="false" ht="15.75" hidden="false" customHeight="false" outlineLevel="0" collapsed="false"/>
    <row r="18336" customFormat="false" ht="15.75" hidden="false" customHeight="false" outlineLevel="0" collapsed="false"/>
    <row r="18337" customFormat="false" ht="15.75" hidden="false" customHeight="false" outlineLevel="0" collapsed="false"/>
    <row r="18338" customFormat="false" ht="15.75" hidden="false" customHeight="false" outlineLevel="0" collapsed="false"/>
    <row r="18339" customFormat="false" ht="15.75" hidden="false" customHeight="false" outlineLevel="0" collapsed="false"/>
    <row r="18340" customFormat="false" ht="15.75" hidden="false" customHeight="false" outlineLevel="0" collapsed="false"/>
    <row r="18341" customFormat="false" ht="15.75" hidden="false" customHeight="false" outlineLevel="0" collapsed="false"/>
    <row r="18342" customFormat="false" ht="15.75" hidden="false" customHeight="false" outlineLevel="0" collapsed="false"/>
    <row r="18343" customFormat="false" ht="15.75" hidden="false" customHeight="false" outlineLevel="0" collapsed="false"/>
    <row r="18344" customFormat="false" ht="15.75" hidden="false" customHeight="false" outlineLevel="0" collapsed="false"/>
    <row r="18345" customFormat="false" ht="15.75" hidden="false" customHeight="false" outlineLevel="0" collapsed="false"/>
    <row r="18346" customFormat="false" ht="15.75" hidden="false" customHeight="false" outlineLevel="0" collapsed="false"/>
    <row r="18347" customFormat="false" ht="15.75" hidden="false" customHeight="false" outlineLevel="0" collapsed="false"/>
    <row r="18348" customFormat="false" ht="15.75" hidden="false" customHeight="false" outlineLevel="0" collapsed="false"/>
    <row r="18349" customFormat="false" ht="15.75" hidden="false" customHeight="false" outlineLevel="0" collapsed="false"/>
    <row r="18350" customFormat="false" ht="15.75" hidden="false" customHeight="false" outlineLevel="0" collapsed="false"/>
    <row r="18351" customFormat="false" ht="15.75" hidden="false" customHeight="false" outlineLevel="0" collapsed="false"/>
    <row r="18352" customFormat="false" ht="15.75" hidden="false" customHeight="false" outlineLevel="0" collapsed="false"/>
    <row r="18353" customFormat="false" ht="15.75" hidden="false" customHeight="false" outlineLevel="0" collapsed="false"/>
    <row r="18354" customFormat="false" ht="15.75" hidden="false" customHeight="false" outlineLevel="0" collapsed="false"/>
    <row r="18355" customFormat="false" ht="15.75" hidden="false" customHeight="false" outlineLevel="0" collapsed="false"/>
    <row r="18356" customFormat="false" ht="15.75" hidden="false" customHeight="false" outlineLevel="0" collapsed="false"/>
    <row r="18357" customFormat="false" ht="15.75" hidden="false" customHeight="false" outlineLevel="0" collapsed="false"/>
    <row r="18358" customFormat="false" ht="15.75" hidden="false" customHeight="false" outlineLevel="0" collapsed="false"/>
    <row r="18359" customFormat="false" ht="15.75" hidden="false" customHeight="false" outlineLevel="0" collapsed="false"/>
    <row r="18360" customFormat="false" ht="15.75" hidden="false" customHeight="false" outlineLevel="0" collapsed="false"/>
    <row r="18361" customFormat="false" ht="15.75" hidden="false" customHeight="false" outlineLevel="0" collapsed="false"/>
    <row r="18362" customFormat="false" ht="15.75" hidden="false" customHeight="false" outlineLevel="0" collapsed="false"/>
    <row r="18363" customFormat="false" ht="15.75" hidden="false" customHeight="false" outlineLevel="0" collapsed="false"/>
    <row r="18364" customFormat="false" ht="15.75" hidden="false" customHeight="false" outlineLevel="0" collapsed="false"/>
    <row r="18365" customFormat="false" ht="15.75" hidden="false" customHeight="false" outlineLevel="0" collapsed="false"/>
    <row r="18366" customFormat="false" ht="15.75" hidden="false" customHeight="false" outlineLevel="0" collapsed="false"/>
    <row r="18367" customFormat="false" ht="15.75" hidden="false" customHeight="false" outlineLevel="0" collapsed="false"/>
    <row r="18368" customFormat="false" ht="15.75" hidden="false" customHeight="false" outlineLevel="0" collapsed="false"/>
    <row r="18369" customFormat="false" ht="15.75" hidden="false" customHeight="false" outlineLevel="0" collapsed="false"/>
    <row r="18370" customFormat="false" ht="15.75" hidden="false" customHeight="false" outlineLevel="0" collapsed="false"/>
    <row r="18371" customFormat="false" ht="15.75" hidden="false" customHeight="false" outlineLevel="0" collapsed="false"/>
    <row r="18372" customFormat="false" ht="15.75" hidden="false" customHeight="false" outlineLevel="0" collapsed="false"/>
    <row r="18373" customFormat="false" ht="15.75" hidden="false" customHeight="false" outlineLevel="0" collapsed="false"/>
    <row r="18374" customFormat="false" ht="15.75" hidden="false" customHeight="false" outlineLevel="0" collapsed="false"/>
    <row r="18375" customFormat="false" ht="15.75" hidden="false" customHeight="false" outlineLevel="0" collapsed="false"/>
    <row r="18376" customFormat="false" ht="15.75" hidden="false" customHeight="false" outlineLevel="0" collapsed="false"/>
    <row r="18377" customFormat="false" ht="15.75" hidden="false" customHeight="false" outlineLevel="0" collapsed="false"/>
    <row r="18378" customFormat="false" ht="15.75" hidden="false" customHeight="false" outlineLevel="0" collapsed="false"/>
    <row r="18379" customFormat="false" ht="15.75" hidden="false" customHeight="false" outlineLevel="0" collapsed="false"/>
    <row r="18380" customFormat="false" ht="15.75" hidden="false" customHeight="false" outlineLevel="0" collapsed="false"/>
    <row r="18381" customFormat="false" ht="15.75" hidden="false" customHeight="false" outlineLevel="0" collapsed="false"/>
    <row r="18382" customFormat="false" ht="15.75" hidden="false" customHeight="false" outlineLevel="0" collapsed="false"/>
    <row r="18383" customFormat="false" ht="15.75" hidden="false" customHeight="false" outlineLevel="0" collapsed="false"/>
    <row r="18384" customFormat="false" ht="15.75" hidden="false" customHeight="false" outlineLevel="0" collapsed="false"/>
    <row r="18385" customFormat="false" ht="15.75" hidden="false" customHeight="false" outlineLevel="0" collapsed="false"/>
    <row r="18386" customFormat="false" ht="15.75" hidden="false" customHeight="false" outlineLevel="0" collapsed="false"/>
    <row r="18387" customFormat="false" ht="15.75" hidden="false" customHeight="false" outlineLevel="0" collapsed="false"/>
    <row r="18388" customFormat="false" ht="15.75" hidden="false" customHeight="false" outlineLevel="0" collapsed="false"/>
    <row r="18389" customFormat="false" ht="15.75" hidden="false" customHeight="false" outlineLevel="0" collapsed="false"/>
    <row r="18390" customFormat="false" ht="15.75" hidden="false" customHeight="false" outlineLevel="0" collapsed="false"/>
    <row r="18391" customFormat="false" ht="15.75" hidden="false" customHeight="false" outlineLevel="0" collapsed="false"/>
    <row r="18392" customFormat="false" ht="15.75" hidden="false" customHeight="false" outlineLevel="0" collapsed="false"/>
    <row r="18393" customFormat="false" ht="15.75" hidden="false" customHeight="false" outlineLevel="0" collapsed="false"/>
    <row r="18394" customFormat="false" ht="15.75" hidden="false" customHeight="false" outlineLevel="0" collapsed="false"/>
    <row r="18395" customFormat="false" ht="15.75" hidden="false" customHeight="false" outlineLevel="0" collapsed="false"/>
    <row r="18396" customFormat="false" ht="15.75" hidden="false" customHeight="false" outlineLevel="0" collapsed="false"/>
    <row r="18397" customFormat="false" ht="15.75" hidden="false" customHeight="false" outlineLevel="0" collapsed="false"/>
    <row r="18398" customFormat="false" ht="15.75" hidden="false" customHeight="false" outlineLevel="0" collapsed="false"/>
    <row r="18399" customFormat="false" ht="15.75" hidden="false" customHeight="false" outlineLevel="0" collapsed="false"/>
    <row r="18400" customFormat="false" ht="15.75" hidden="false" customHeight="false" outlineLevel="0" collapsed="false"/>
    <row r="18401" customFormat="false" ht="15.75" hidden="false" customHeight="false" outlineLevel="0" collapsed="false"/>
    <row r="18402" customFormat="false" ht="15.75" hidden="false" customHeight="false" outlineLevel="0" collapsed="false"/>
    <row r="18403" customFormat="false" ht="15.75" hidden="false" customHeight="false" outlineLevel="0" collapsed="false"/>
    <row r="18404" customFormat="false" ht="15.75" hidden="false" customHeight="false" outlineLevel="0" collapsed="false"/>
    <row r="18405" customFormat="false" ht="15.75" hidden="false" customHeight="false" outlineLevel="0" collapsed="false"/>
    <row r="18406" customFormat="false" ht="15.75" hidden="false" customHeight="false" outlineLevel="0" collapsed="false"/>
    <row r="18407" customFormat="false" ht="15.75" hidden="false" customHeight="false" outlineLevel="0" collapsed="false"/>
    <row r="18408" customFormat="false" ht="15.75" hidden="false" customHeight="false" outlineLevel="0" collapsed="false"/>
    <row r="18409" customFormat="false" ht="15.75" hidden="false" customHeight="false" outlineLevel="0" collapsed="false"/>
    <row r="18410" customFormat="false" ht="15.75" hidden="false" customHeight="false" outlineLevel="0" collapsed="false"/>
    <row r="18411" customFormat="false" ht="15.75" hidden="false" customHeight="false" outlineLevel="0" collapsed="false"/>
    <row r="18412" customFormat="false" ht="15.75" hidden="false" customHeight="false" outlineLevel="0" collapsed="false"/>
    <row r="18413" customFormat="false" ht="15.75" hidden="false" customHeight="false" outlineLevel="0" collapsed="false"/>
    <row r="18414" customFormat="false" ht="15.75" hidden="false" customHeight="false" outlineLevel="0" collapsed="false"/>
    <row r="18415" customFormat="false" ht="15.75" hidden="false" customHeight="false" outlineLevel="0" collapsed="false"/>
    <row r="18416" customFormat="false" ht="15.75" hidden="false" customHeight="false" outlineLevel="0" collapsed="false"/>
    <row r="18417" customFormat="false" ht="15.75" hidden="false" customHeight="false" outlineLevel="0" collapsed="false"/>
    <row r="18418" customFormat="false" ht="15.75" hidden="false" customHeight="false" outlineLevel="0" collapsed="false"/>
    <row r="18419" customFormat="false" ht="15.75" hidden="false" customHeight="false" outlineLevel="0" collapsed="false"/>
    <row r="18420" customFormat="false" ht="15.75" hidden="false" customHeight="false" outlineLevel="0" collapsed="false"/>
    <row r="18421" customFormat="false" ht="15.75" hidden="false" customHeight="false" outlineLevel="0" collapsed="false"/>
    <row r="18422" customFormat="false" ht="15.75" hidden="false" customHeight="false" outlineLevel="0" collapsed="false"/>
    <row r="18423" customFormat="false" ht="15.75" hidden="false" customHeight="false" outlineLevel="0" collapsed="false"/>
    <row r="18424" customFormat="false" ht="15.75" hidden="false" customHeight="false" outlineLevel="0" collapsed="false"/>
    <row r="18425" customFormat="false" ht="15.75" hidden="false" customHeight="false" outlineLevel="0" collapsed="false"/>
    <row r="18426" customFormat="false" ht="15.75" hidden="false" customHeight="false" outlineLevel="0" collapsed="false"/>
    <row r="18427" customFormat="false" ht="15.75" hidden="false" customHeight="false" outlineLevel="0" collapsed="false"/>
    <row r="18428" customFormat="false" ht="15.75" hidden="false" customHeight="false" outlineLevel="0" collapsed="false"/>
    <row r="18429" customFormat="false" ht="15.75" hidden="false" customHeight="false" outlineLevel="0" collapsed="false"/>
    <row r="18430" customFormat="false" ht="15.75" hidden="false" customHeight="false" outlineLevel="0" collapsed="false"/>
    <row r="18431" customFormat="false" ht="15.75" hidden="false" customHeight="false" outlineLevel="0" collapsed="false"/>
    <row r="18432" customFormat="false" ht="15.75" hidden="false" customHeight="false" outlineLevel="0" collapsed="false"/>
    <row r="18433" customFormat="false" ht="15.75" hidden="false" customHeight="false" outlineLevel="0" collapsed="false"/>
    <row r="18434" customFormat="false" ht="15.75" hidden="false" customHeight="false" outlineLevel="0" collapsed="false"/>
    <row r="18435" customFormat="false" ht="15.75" hidden="false" customHeight="false" outlineLevel="0" collapsed="false"/>
    <row r="18436" customFormat="false" ht="15.75" hidden="false" customHeight="false" outlineLevel="0" collapsed="false"/>
    <row r="18437" customFormat="false" ht="15.75" hidden="false" customHeight="false" outlineLevel="0" collapsed="false"/>
    <row r="18438" customFormat="false" ht="15.75" hidden="false" customHeight="false" outlineLevel="0" collapsed="false"/>
    <row r="18439" customFormat="false" ht="15.75" hidden="false" customHeight="false" outlineLevel="0" collapsed="false"/>
    <row r="18440" customFormat="false" ht="15.75" hidden="false" customHeight="false" outlineLevel="0" collapsed="false"/>
    <row r="18441" customFormat="false" ht="15.75" hidden="false" customHeight="false" outlineLevel="0" collapsed="false"/>
    <row r="18442" customFormat="false" ht="15.75" hidden="false" customHeight="false" outlineLevel="0" collapsed="false"/>
    <row r="18443" customFormat="false" ht="15.75" hidden="false" customHeight="false" outlineLevel="0" collapsed="false"/>
    <row r="18444" customFormat="false" ht="15.75" hidden="false" customHeight="false" outlineLevel="0" collapsed="false"/>
    <row r="18445" customFormat="false" ht="15.75" hidden="false" customHeight="false" outlineLevel="0" collapsed="false"/>
    <row r="18446" customFormat="false" ht="15.75" hidden="false" customHeight="false" outlineLevel="0" collapsed="false"/>
    <row r="18447" customFormat="false" ht="15.75" hidden="false" customHeight="false" outlineLevel="0" collapsed="false"/>
    <row r="18448" customFormat="false" ht="15.75" hidden="false" customHeight="false" outlineLevel="0" collapsed="false"/>
    <row r="18449" customFormat="false" ht="15.75" hidden="false" customHeight="false" outlineLevel="0" collapsed="false"/>
    <row r="18450" customFormat="false" ht="15.75" hidden="false" customHeight="false" outlineLevel="0" collapsed="false"/>
    <row r="18451" customFormat="false" ht="15.75" hidden="false" customHeight="false" outlineLevel="0" collapsed="false"/>
    <row r="18452" customFormat="false" ht="15.75" hidden="false" customHeight="false" outlineLevel="0" collapsed="false"/>
    <row r="18453" customFormat="false" ht="15.75" hidden="false" customHeight="false" outlineLevel="0" collapsed="false"/>
    <row r="18454" customFormat="false" ht="15.75" hidden="false" customHeight="false" outlineLevel="0" collapsed="false"/>
    <row r="18455" customFormat="false" ht="15.75" hidden="false" customHeight="false" outlineLevel="0" collapsed="false"/>
    <row r="18456" customFormat="false" ht="15.75" hidden="false" customHeight="false" outlineLevel="0" collapsed="false"/>
    <row r="18457" customFormat="false" ht="15.75" hidden="false" customHeight="false" outlineLevel="0" collapsed="false"/>
    <row r="18458" customFormat="false" ht="15.75" hidden="false" customHeight="false" outlineLevel="0" collapsed="false"/>
    <row r="18459" customFormat="false" ht="15.75" hidden="false" customHeight="false" outlineLevel="0" collapsed="false"/>
    <row r="18460" customFormat="false" ht="15.75" hidden="false" customHeight="false" outlineLevel="0" collapsed="false"/>
    <row r="18461" customFormat="false" ht="15.75" hidden="false" customHeight="false" outlineLevel="0" collapsed="false"/>
    <row r="18462" customFormat="false" ht="15.75" hidden="false" customHeight="false" outlineLevel="0" collapsed="false"/>
    <row r="18463" customFormat="false" ht="15.75" hidden="false" customHeight="false" outlineLevel="0" collapsed="false"/>
    <row r="18464" customFormat="false" ht="15.75" hidden="false" customHeight="false" outlineLevel="0" collapsed="false"/>
    <row r="18465" customFormat="false" ht="15.75" hidden="false" customHeight="false" outlineLevel="0" collapsed="false"/>
    <row r="18466" customFormat="false" ht="15.75" hidden="false" customHeight="false" outlineLevel="0" collapsed="false"/>
    <row r="18467" customFormat="false" ht="15.75" hidden="false" customHeight="false" outlineLevel="0" collapsed="false"/>
    <row r="18468" customFormat="false" ht="15.75" hidden="false" customHeight="false" outlineLevel="0" collapsed="false"/>
    <row r="18469" customFormat="false" ht="15.75" hidden="false" customHeight="false" outlineLevel="0" collapsed="false"/>
    <row r="18470" customFormat="false" ht="15.75" hidden="false" customHeight="false" outlineLevel="0" collapsed="false"/>
    <row r="18471" customFormat="false" ht="15.75" hidden="false" customHeight="false" outlineLevel="0" collapsed="false"/>
    <row r="18472" customFormat="false" ht="15.75" hidden="false" customHeight="false" outlineLevel="0" collapsed="false"/>
    <row r="18473" customFormat="false" ht="15.75" hidden="false" customHeight="false" outlineLevel="0" collapsed="false"/>
    <row r="18474" customFormat="false" ht="15.75" hidden="false" customHeight="false" outlineLevel="0" collapsed="false"/>
    <row r="18475" customFormat="false" ht="15.75" hidden="false" customHeight="false" outlineLevel="0" collapsed="false"/>
    <row r="18476" customFormat="false" ht="15.75" hidden="false" customHeight="false" outlineLevel="0" collapsed="false"/>
    <row r="18477" customFormat="false" ht="15.75" hidden="false" customHeight="false" outlineLevel="0" collapsed="false"/>
    <row r="18478" customFormat="false" ht="15.75" hidden="false" customHeight="false" outlineLevel="0" collapsed="false"/>
    <row r="18479" customFormat="false" ht="15.75" hidden="false" customHeight="false" outlineLevel="0" collapsed="false"/>
    <row r="18480" customFormat="false" ht="15.75" hidden="false" customHeight="false" outlineLevel="0" collapsed="false"/>
    <row r="18481" customFormat="false" ht="15.75" hidden="false" customHeight="false" outlineLevel="0" collapsed="false"/>
    <row r="18482" customFormat="false" ht="15.75" hidden="false" customHeight="false" outlineLevel="0" collapsed="false"/>
    <row r="18483" customFormat="false" ht="15.75" hidden="false" customHeight="false" outlineLevel="0" collapsed="false"/>
    <row r="18484" customFormat="false" ht="15.75" hidden="false" customHeight="false" outlineLevel="0" collapsed="false"/>
    <row r="18485" customFormat="false" ht="15.75" hidden="false" customHeight="false" outlineLevel="0" collapsed="false"/>
    <row r="18486" customFormat="false" ht="15.75" hidden="false" customHeight="false" outlineLevel="0" collapsed="false"/>
    <row r="18487" customFormat="false" ht="15.75" hidden="false" customHeight="false" outlineLevel="0" collapsed="false"/>
    <row r="18488" customFormat="false" ht="15.75" hidden="false" customHeight="false" outlineLevel="0" collapsed="false"/>
    <row r="18489" customFormat="false" ht="15.75" hidden="false" customHeight="false" outlineLevel="0" collapsed="false"/>
    <row r="18490" customFormat="false" ht="15.75" hidden="false" customHeight="false" outlineLevel="0" collapsed="false"/>
    <row r="18491" customFormat="false" ht="15.75" hidden="false" customHeight="false" outlineLevel="0" collapsed="false"/>
    <row r="18492" customFormat="false" ht="15.75" hidden="false" customHeight="false" outlineLevel="0" collapsed="false"/>
    <row r="18493" customFormat="false" ht="15.75" hidden="false" customHeight="false" outlineLevel="0" collapsed="false"/>
    <row r="18494" customFormat="false" ht="15.75" hidden="false" customHeight="false" outlineLevel="0" collapsed="false"/>
    <row r="18495" customFormat="false" ht="15.75" hidden="false" customHeight="false" outlineLevel="0" collapsed="false"/>
    <row r="18496" customFormat="false" ht="15.75" hidden="false" customHeight="false" outlineLevel="0" collapsed="false"/>
    <row r="18497" customFormat="false" ht="15.75" hidden="false" customHeight="false" outlineLevel="0" collapsed="false"/>
    <row r="18498" customFormat="false" ht="15.75" hidden="false" customHeight="false" outlineLevel="0" collapsed="false"/>
    <row r="18499" customFormat="false" ht="15.75" hidden="false" customHeight="false" outlineLevel="0" collapsed="false"/>
    <row r="18500" customFormat="false" ht="15.75" hidden="false" customHeight="false" outlineLevel="0" collapsed="false"/>
    <row r="18501" customFormat="false" ht="15.75" hidden="false" customHeight="false" outlineLevel="0" collapsed="false"/>
    <row r="18502" customFormat="false" ht="15.75" hidden="false" customHeight="false" outlineLevel="0" collapsed="false"/>
    <row r="18503" customFormat="false" ht="15.75" hidden="false" customHeight="false" outlineLevel="0" collapsed="false"/>
    <row r="18504" customFormat="false" ht="15.75" hidden="false" customHeight="false" outlineLevel="0" collapsed="false"/>
    <row r="18505" customFormat="false" ht="15.75" hidden="false" customHeight="false" outlineLevel="0" collapsed="false"/>
    <row r="18506" customFormat="false" ht="15.75" hidden="false" customHeight="false" outlineLevel="0" collapsed="false"/>
    <row r="18507" customFormat="false" ht="15.75" hidden="false" customHeight="false" outlineLevel="0" collapsed="false"/>
    <row r="18508" customFormat="false" ht="15.75" hidden="false" customHeight="false" outlineLevel="0" collapsed="false"/>
    <row r="18509" customFormat="false" ht="15.75" hidden="false" customHeight="false" outlineLevel="0" collapsed="false"/>
    <row r="18510" customFormat="false" ht="15.75" hidden="false" customHeight="false" outlineLevel="0" collapsed="false"/>
    <row r="18511" customFormat="false" ht="15.75" hidden="false" customHeight="false" outlineLevel="0" collapsed="false"/>
    <row r="18512" customFormat="false" ht="15.75" hidden="false" customHeight="false" outlineLevel="0" collapsed="false"/>
    <row r="18513" customFormat="false" ht="15.75" hidden="false" customHeight="false" outlineLevel="0" collapsed="false"/>
    <row r="18514" customFormat="false" ht="15.75" hidden="false" customHeight="false" outlineLevel="0" collapsed="false"/>
    <row r="18515" customFormat="false" ht="15.75" hidden="false" customHeight="false" outlineLevel="0" collapsed="false"/>
    <row r="18516" customFormat="false" ht="15.75" hidden="false" customHeight="false" outlineLevel="0" collapsed="false"/>
    <row r="18517" customFormat="false" ht="15.75" hidden="false" customHeight="false" outlineLevel="0" collapsed="false"/>
    <row r="18518" customFormat="false" ht="15.75" hidden="false" customHeight="false" outlineLevel="0" collapsed="false"/>
    <row r="18519" customFormat="false" ht="15.75" hidden="false" customHeight="false" outlineLevel="0" collapsed="false"/>
    <row r="18520" customFormat="false" ht="15.75" hidden="false" customHeight="false" outlineLevel="0" collapsed="false"/>
    <row r="18521" customFormat="false" ht="15.75" hidden="false" customHeight="false" outlineLevel="0" collapsed="false"/>
    <row r="18522" customFormat="false" ht="15.75" hidden="false" customHeight="false" outlineLevel="0" collapsed="false"/>
    <row r="18523" customFormat="false" ht="15.75" hidden="false" customHeight="false" outlineLevel="0" collapsed="false"/>
    <row r="18524" customFormat="false" ht="15.75" hidden="false" customHeight="false" outlineLevel="0" collapsed="false"/>
    <row r="18525" customFormat="false" ht="15.75" hidden="false" customHeight="false" outlineLevel="0" collapsed="false"/>
    <row r="18526" customFormat="false" ht="15.75" hidden="false" customHeight="false" outlineLevel="0" collapsed="false"/>
    <row r="18527" customFormat="false" ht="15.75" hidden="false" customHeight="false" outlineLevel="0" collapsed="false"/>
    <row r="18528" customFormat="false" ht="15.75" hidden="false" customHeight="false" outlineLevel="0" collapsed="false"/>
    <row r="18529" customFormat="false" ht="15.75" hidden="false" customHeight="false" outlineLevel="0" collapsed="false"/>
    <row r="18530" customFormat="false" ht="15.75" hidden="false" customHeight="false" outlineLevel="0" collapsed="false"/>
    <row r="18531" customFormat="false" ht="15.75" hidden="false" customHeight="false" outlineLevel="0" collapsed="false"/>
    <row r="18532" customFormat="false" ht="15.75" hidden="false" customHeight="false" outlineLevel="0" collapsed="false"/>
    <row r="18533" customFormat="false" ht="15.75" hidden="false" customHeight="false" outlineLevel="0" collapsed="false"/>
    <row r="18534" customFormat="false" ht="15.75" hidden="false" customHeight="false" outlineLevel="0" collapsed="false"/>
    <row r="18535" customFormat="false" ht="15.75" hidden="false" customHeight="false" outlineLevel="0" collapsed="false"/>
    <row r="18536" customFormat="false" ht="15.75" hidden="false" customHeight="false" outlineLevel="0" collapsed="false"/>
    <row r="18537" customFormat="false" ht="15.75" hidden="false" customHeight="false" outlineLevel="0" collapsed="false"/>
    <row r="18538" customFormat="false" ht="15.75" hidden="false" customHeight="false" outlineLevel="0" collapsed="false"/>
    <row r="18539" customFormat="false" ht="15.75" hidden="false" customHeight="false" outlineLevel="0" collapsed="false"/>
    <row r="18540" customFormat="false" ht="15.75" hidden="false" customHeight="false" outlineLevel="0" collapsed="false"/>
    <row r="18541" customFormat="false" ht="15.75" hidden="false" customHeight="false" outlineLevel="0" collapsed="false"/>
    <row r="18542" customFormat="false" ht="15.75" hidden="false" customHeight="false" outlineLevel="0" collapsed="false"/>
    <row r="18543" customFormat="false" ht="15.75" hidden="false" customHeight="false" outlineLevel="0" collapsed="false"/>
    <row r="18544" customFormat="false" ht="15.75" hidden="false" customHeight="false" outlineLevel="0" collapsed="false"/>
    <row r="18545" customFormat="false" ht="15.75" hidden="false" customHeight="false" outlineLevel="0" collapsed="false"/>
    <row r="18546" customFormat="false" ht="15.75" hidden="false" customHeight="false" outlineLevel="0" collapsed="false"/>
    <row r="18547" customFormat="false" ht="15.75" hidden="false" customHeight="false" outlineLevel="0" collapsed="false"/>
    <row r="18548" customFormat="false" ht="15.75" hidden="false" customHeight="false" outlineLevel="0" collapsed="false"/>
    <row r="18549" customFormat="false" ht="15.75" hidden="false" customHeight="false" outlineLevel="0" collapsed="false"/>
    <row r="18550" customFormat="false" ht="15.75" hidden="false" customHeight="false" outlineLevel="0" collapsed="false"/>
    <row r="18551" customFormat="false" ht="15.75" hidden="false" customHeight="false" outlineLevel="0" collapsed="false"/>
    <row r="18552" customFormat="false" ht="15.75" hidden="false" customHeight="false" outlineLevel="0" collapsed="false"/>
    <row r="18553" customFormat="false" ht="15.75" hidden="false" customHeight="false" outlineLevel="0" collapsed="false"/>
    <row r="18554" customFormat="false" ht="15.75" hidden="false" customHeight="false" outlineLevel="0" collapsed="false"/>
    <row r="18555" customFormat="false" ht="15.75" hidden="false" customHeight="false" outlineLevel="0" collapsed="false"/>
    <row r="18556" customFormat="false" ht="15.75" hidden="false" customHeight="false" outlineLevel="0" collapsed="false"/>
    <row r="18557" customFormat="false" ht="15.75" hidden="false" customHeight="false" outlineLevel="0" collapsed="false"/>
    <row r="18558" customFormat="false" ht="15.75" hidden="false" customHeight="false" outlineLevel="0" collapsed="false"/>
    <row r="18559" customFormat="false" ht="15.75" hidden="false" customHeight="false" outlineLevel="0" collapsed="false"/>
    <row r="18560" customFormat="false" ht="15.75" hidden="false" customHeight="false" outlineLevel="0" collapsed="false"/>
    <row r="18561" customFormat="false" ht="15.75" hidden="false" customHeight="false" outlineLevel="0" collapsed="false"/>
    <row r="18562" customFormat="false" ht="15.75" hidden="false" customHeight="false" outlineLevel="0" collapsed="false"/>
    <row r="18563" customFormat="false" ht="15.75" hidden="false" customHeight="false" outlineLevel="0" collapsed="false"/>
    <row r="18564" customFormat="false" ht="15.75" hidden="false" customHeight="false" outlineLevel="0" collapsed="false"/>
    <row r="18565" customFormat="false" ht="15.75" hidden="false" customHeight="false" outlineLevel="0" collapsed="false"/>
    <row r="18566" customFormat="false" ht="15.75" hidden="false" customHeight="false" outlineLevel="0" collapsed="false"/>
    <row r="18567" customFormat="false" ht="15.75" hidden="false" customHeight="false" outlineLevel="0" collapsed="false"/>
    <row r="18568" customFormat="false" ht="15.75" hidden="false" customHeight="false" outlineLevel="0" collapsed="false"/>
    <row r="18569" customFormat="false" ht="15.75" hidden="false" customHeight="false" outlineLevel="0" collapsed="false"/>
    <row r="18570" customFormat="false" ht="15.75" hidden="false" customHeight="false" outlineLevel="0" collapsed="false"/>
    <row r="18571" customFormat="false" ht="15.75" hidden="false" customHeight="false" outlineLevel="0" collapsed="false"/>
    <row r="18572" customFormat="false" ht="15.75" hidden="false" customHeight="false" outlineLevel="0" collapsed="false"/>
    <row r="18573" customFormat="false" ht="15.75" hidden="false" customHeight="false" outlineLevel="0" collapsed="false"/>
    <row r="18574" customFormat="false" ht="15.75" hidden="false" customHeight="false" outlineLevel="0" collapsed="false"/>
    <row r="18575" customFormat="false" ht="15.75" hidden="false" customHeight="false" outlineLevel="0" collapsed="false"/>
    <row r="18576" customFormat="false" ht="15.75" hidden="false" customHeight="false" outlineLevel="0" collapsed="false"/>
    <row r="18577" customFormat="false" ht="15.75" hidden="false" customHeight="false" outlineLevel="0" collapsed="false"/>
    <row r="18578" customFormat="false" ht="15.75" hidden="false" customHeight="false" outlineLevel="0" collapsed="false"/>
    <row r="18579" customFormat="false" ht="15.75" hidden="false" customHeight="false" outlineLevel="0" collapsed="false"/>
    <row r="18580" customFormat="false" ht="15.75" hidden="false" customHeight="false" outlineLevel="0" collapsed="false"/>
    <row r="18581" customFormat="false" ht="15.75" hidden="false" customHeight="false" outlineLevel="0" collapsed="false"/>
    <row r="18582" customFormat="false" ht="15.75" hidden="false" customHeight="false" outlineLevel="0" collapsed="false"/>
    <row r="18583" customFormat="false" ht="15.75" hidden="false" customHeight="false" outlineLevel="0" collapsed="false"/>
    <row r="18584" customFormat="false" ht="15.75" hidden="false" customHeight="false" outlineLevel="0" collapsed="false"/>
    <row r="18585" customFormat="false" ht="15.75" hidden="false" customHeight="false" outlineLevel="0" collapsed="false"/>
    <row r="18586" customFormat="false" ht="15.75" hidden="false" customHeight="false" outlineLevel="0" collapsed="false"/>
    <row r="18587" customFormat="false" ht="15.75" hidden="false" customHeight="false" outlineLevel="0" collapsed="false"/>
    <row r="18588" customFormat="false" ht="15.75" hidden="false" customHeight="false" outlineLevel="0" collapsed="false"/>
    <row r="18589" customFormat="false" ht="15.75" hidden="false" customHeight="false" outlineLevel="0" collapsed="false"/>
    <row r="18590" customFormat="false" ht="15.75" hidden="false" customHeight="false" outlineLevel="0" collapsed="false"/>
    <row r="18591" customFormat="false" ht="15.75" hidden="false" customHeight="false" outlineLevel="0" collapsed="false"/>
    <row r="18592" customFormat="false" ht="15.75" hidden="false" customHeight="false" outlineLevel="0" collapsed="false"/>
    <row r="18593" customFormat="false" ht="15.75" hidden="false" customHeight="false" outlineLevel="0" collapsed="false"/>
    <row r="18594" customFormat="false" ht="15.75" hidden="false" customHeight="false" outlineLevel="0" collapsed="false"/>
    <row r="18595" customFormat="false" ht="15.75" hidden="false" customHeight="false" outlineLevel="0" collapsed="false"/>
    <row r="18596" customFormat="false" ht="15.75" hidden="false" customHeight="false" outlineLevel="0" collapsed="false"/>
    <row r="18597" customFormat="false" ht="15.75" hidden="false" customHeight="false" outlineLevel="0" collapsed="false"/>
    <row r="18598" customFormat="false" ht="15.75" hidden="false" customHeight="false" outlineLevel="0" collapsed="false"/>
    <row r="18599" customFormat="false" ht="15.75" hidden="false" customHeight="false" outlineLevel="0" collapsed="false"/>
    <row r="18600" customFormat="false" ht="15.75" hidden="false" customHeight="false" outlineLevel="0" collapsed="false"/>
    <row r="18601" customFormat="false" ht="15.75" hidden="false" customHeight="false" outlineLevel="0" collapsed="false"/>
    <row r="18602" customFormat="false" ht="15.75" hidden="false" customHeight="false" outlineLevel="0" collapsed="false"/>
    <row r="18603" customFormat="false" ht="15.75" hidden="false" customHeight="false" outlineLevel="0" collapsed="false"/>
    <row r="18604" customFormat="false" ht="15.75" hidden="false" customHeight="false" outlineLevel="0" collapsed="false"/>
    <row r="18605" customFormat="false" ht="15.75" hidden="false" customHeight="false" outlineLevel="0" collapsed="false"/>
    <row r="18606" customFormat="false" ht="15.75" hidden="false" customHeight="false" outlineLevel="0" collapsed="false"/>
    <row r="18607" customFormat="false" ht="15.75" hidden="false" customHeight="false" outlineLevel="0" collapsed="false"/>
    <row r="18608" customFormat="false" ht="15.75" hidden="false" customHeight="false" outlineLevel="0" collapsed="false"/>
    <row r="18609" customFormat="false" ht="15.75" hidden="false" customHeight="false" outlineLevel="0" collapsed="false"/>
    <row r="18610" customFormat="false" ht="15.75" hidden="false" customHeight="false" outlineLevel="0" collapsed="false"/>
    <row r="18611" customFormat="false" ht="15.75" hidden="false" customHeight="false" outlineLevel="0" collapsed="false"/>
    <row r="18612" customFormat="false" ht="15.75" hidden="false" customHeight="false" outlineLevel="0" collapsed="false"/>
    <row r="18613" customFormat="false" ht="15.75" hidden="false" customHeight="false" outlineLevel="0" collapsed="false"/>
    <row r="18614" customFormat="false" ht="15.75" hidden="false" customHeight="false" outlineLevel="0" collapsed="false"/>
    <row r="18615" customFormat="false" ht="15.75" hidden="false" customHeight="false" outlineLevel="0" collapsed="false"/>
    <row r="18616" customFormat="false" ht="15.75" hidden="false" customHeight="false" outlineLevel="0" collapsed="false"/>
    <row r="18617" customFormat="false" ht="15.75" hidden="false" customHeight="false" outlineLevel="0" collapsed="false"/>
    <row r="18618" customFormat="false" ht="15.75" hidden="false" customHeight="false" outlineLevel="0" collapsed="false"/>
    <row r="18619" customFormat="false" ht="15.75" hidden="false" customHeight="false" outlineLevel="0" collapsed="false"/>
    <row r="18620" customFormat="false" ht="15.75" hidden="false" customHeight="false" outlineLevel="0" collapsed="false"/>
    <row r="18621" customFormat="false" ht="15.75" hidden="false" customHeight="false" outlineLevel="0" collapsed="false"/>
    <row r="18622" customFormat="false" ht="15.75" hidden="false" customHeight="false" outlineLevel="0" collapsed="false"/>
    <row r="18623" customFormat="false" ht="15.75" hidden="false" customHeight="false" outlineLevel="0" collapsed="false"/>
    <row r="18624" customFormat="false" ht="15.75" hidden="false" customHeight="false" outlineLevel="0" collapsed="false"/>
    <row r="18625" customFormat="false" ht="15.75" hidden="false" customHeight="false" outlineLevel="0" collapsed="false"/>
    <row r="18626" customFormat="false" ht="15.75" hidden="false" customHeight="false" outlineLevel="0" collapsed="false"/>
    <row r="18627" customFormat="false" ht="15.75" hidden="false" customHeight="false" outlineLevel="0" collapsed="false"/>
    <row r="18628" customFormat="false" ht="15.75" hidden="false" customHeight="false" outlineLevel="0" collapsed="false"/>
    <row r="18629" customFormat="false" ht="15.75" hidden="false" customHeight="false" outlineLevel="0" collapsed="false"/>
    <row r="18630" customFormat="false" ht="15.75" hidden="false" customHeight="false" outlineLevel="0" collapsed="false"/>
    <row r="18631" customFormat="false" ht="15.75" hidden="false" customHeight="false" outlineLevel="0" collapsed="false"/>
    <row r="18632" customFormat="false" ht="15.75" hidden="false" customHeight="false" outlineLevel="0" collapsed="false"/>
    <row r="18633" customFormat="false" ht="15.75" hidden="false" customHeight="false" outlineLevel="0" collapsed="false"/>
    <row r="18634" customFormat="false" ht="15.75" hidden="false" customHeight="false" outlineLevel="0" collapsed="false"/>
    <row r="18635" customFormat="false" ht="15.75" hidden="false" customHeight="false" outlineLevel="0" collapsed="false"/>
    <row r="18636" customFormat="false" ht="15.75" hidden="false" customHeight="false" outlineLevel="0" collapsed="false"/>
    <row r="18637" customFormat="false" ht="15.75" hidden="false" customHeight="false" outlineLevel="0" collapsed="false"/>
    <row r="18638" customFormat="false" ht="15.75" hidden="false" customHeight="false" outlineLevel="0" collapsed="false"/>
    <row r="18639" customFormat="false" ht="15.75" hidden="false" customHeight="false" outlineLevel="0" collapsed="false"/>
    <row r="18640" customFormat="false" ht="15.75" hidden="false" customHeight="false" outlineLevel="0" collapsed="false"/>
    <row r="18641" customFormat="false" ht="15.75" hidden="false" customHeight="false" outlineLevel="0" collapsed="false"/>
    <row r="18642" customFormat="false" ht="15.75" hidden="false" customHeight="false" outlineLevel="0" collapsed="false"/>
    <row r="18643" customFormat="false" ht="15.75" hidden="false" customHeight="false" outlineLevel="0" collapsed="false"/>
    <row r="18644" customFormat="false" ht="15.75" hidden="false" customHeight="false" outlineLevel="0" collapsed="false"/>
    <row r="18645" customFormat="false" ht="15.75" hidden="false" customHeight="false" outlineLevel="0" collapsed="false"/>
    <row r="18646" customFormat="false" ht="15.75" hidden="false" customHeight="false" outlineLevel="0" collapsed="false"/>
    <row r="18647" customFormat="false" ht="15.75" hidden="false" customHeight="false" outlineLevel="0" collapsed="false"/>
    <row r="18648" customFormat="false" ht="15.75" hidden="false" customHeight="false" outlineLevel="0" collapsed="false"/>
    <row r="18649" customFormat="false" ht="15.75" hidden="false" customHeight="false" outlineLevel="0" collapsed="false"/>
    <row r="18650" customFormat="false" ht="15.75" hidden="false" customHeight="false" outlineLevel="0" collapsed="false"/>
    <row r="18651" customFormat="false" ht="15.75" hidden="false" customHeight="false" outlineLevel="0" collapsed="false"/>
    <row r="18652" customFormat="false" ht="15.75" hidden="false" customHeight="false" outlineLevel="0" collapsed="false"/>
    <row r="18653" customFormat="false" ht="15.75" hidden="false" customHeight="false" outlineLevel="0" collapsed="false"/>
    <row r="18654" customFormat="false" ht="15.75" hidden="false" customHeight="false" outlineLevel="0" collapsed="false"/>
    <row r="18655" customFormat="false" ht="15.75" hidden="false" customHeight="false" outlineLevel="0" collapsed="false"/>
    <row r="18656" customFormat="false" ht="15.75" hidden="false" customHeight="false" outlineLevel="0" collapsed="false"/>
    <row r="18657" customFormat="false" ht="15.75" hidden="false" customHeight="false" outlineLevel="0" collapsed="false"/>
    <row r="18658" customFormat="false" ht="15.75" hidden="false" customHeight="false" outlineLevel="0" collapsed="false"/>
    <row r="18659" customFormat="false" ht="15.75" hidden="false" customHeight="false" outlineLevel="0" collapsed="false"/>
    <row r="18660" customFormat="false" ht="15.75" hidden="false" customHeight="false" outlineLevel="0" collapsed="false"/>
    <row r="18661" customFormat="false" ht="15.75" hidden="false" customHeight="false" outlineLevel="0" collapsed="false"/>
    <row r="18662" customFormat="false" ht="15.75" hidden="false" customHeight="false" outlineLevel="0" collapsed="false"/>
    <row r="18663" customFormat="false" ht="15.75" hidden="false" customHeight="false" outlineLevel="0" collapsed="false"/>
    <row r="18664" customFormat="false" ht="15.75" hidden="false" customHeight="false" outlineLevel="0" collapsed="false"/>
    <row r="18665" customFormat="false" ht="15.75" hidden="false" customHeight="false" outlineLevel="0" collapsed="false"/>
    <row r="18666" customFormat="false" ht="15.75" hidden="false" customHeight="false" outlineLevel="0" collapsed="false"/>
    <row r="18667" customFormat="false" ht="15.75" hidden="false" customHeight="false" outlineLevel="0" collapsed="false"/>
    <row r="18668" customFormat="false" ht="15.75" hidden="false" customHeight="false" outlineLevel="0" collapsed="false"/>
    <row r="18669" customFormat="false" ht="15.75" hidden="false" customHeight="false" outlineLevel="0" collapsed="false"/>
    <row r="18670" customFormat="false" ht="15.75" hidden="false" customHeight="false" outlineLevel="0" collapsed="false"/>
    <row r="18671" customFormat="false" ht="15.75" hidden="false" customHeight="false" outlineLevel="0" collapsed="false"/>
    <row r="18672" customFormat="false" ht="15.75" hidden="false" customHeight="false" outlineLevel="0" collapsed="false"/>
    <row r="18673" customFormat="false" ht="15.75" hidden="false" customHeight="false" outlineLevel="0" collapsed="false"/>
    <row r="18674" customFormat="false" ht="15.75" hidden="false" customHeight="false" outlineLevel="0" collapsed="false"/>
    <row r="18675" customFormat="false" ht="15.75" hidden="false" customHeight="false" outlineLevel="0" collapsed="false"/>
    <row r="18676" customFormat="false" ht="15.75" hidden="false" customHeight="false" outlineLevel="0" collapsed="false"/>
    <row r="18677" customFormat="false" ht="15.75" hidden="false" customHeight="false" outlineLevel="0" collapsed="false"/>
    <row r="18678" customFormat="false" ht="15.75" hidden="false" customHeight="false" outlineLevel="0" collapsed="false"/>
    <row r="18679" customFormat="false" ht="15.75" hidden="false" customHeight="false" outlineLevel="0" collapsed="false"/>
    <row r="18680" customFormat="false" ht="15.75" hidden="false" customHeight="false" outlineLevel="0" collapsed="false"/>
    <row r="18681" customFormat="false" ht="15.75" hidden="false" customHeight="false" outlineLevel="0" collapsed="false"/>
    <row r="18682" customFormat="false" ht="15.75" hidden="false" customHeight="false" outlineLevel="0" collapsed="false"/>
    <row r="18683" customFormat="false" ht="15.75" hidden="false" customHeight="false" outlineLevel="0" collapsed="false"/>
    <row r="18684" customFormat="false" ht="15.75" hidden="false" customHeight="false" outlineLevel="0" collapsed="false"/>
    <row r="18685" customFormat="false" ht="15.75" hidden="false" customHeight="false" outlineLevel="0" collapsed="false"/>
    <row r="18686" customFormat="false" ht="15.75" hidden="false" customHeight="false" outlineLevel="0" collapsed="false"/>
    <row r="18687" customFormat="false" ht="15.75" hidden="false" customHeight="false" outlineLevel="0" collapsed="false"/>
    <row r="18688" customFormat="false" ht="15.75" hidden="false" customHeight="false" outlineLevel="0" collapsed="false"/>
    <row r="18689" customFormat="false" ht="15.75" hidden="false" customHeight="false" outlineLevel="0" collapsed="false"/>
    <row r="18690" customFormat="false" ht="15.75" hidden="false" customHeight="false" outlineLevel="0" collapsed="false"/>
    <row r="18691" customFormat="false" ht="15.75" hidden="false" customHeight="false" outlineLevel="0" collapsed="false"/>
    <row r="18692" customFormat="false" ht="15.75" hidden="false" customHeight="false" outlineLevel="0" collapsed="false"/>
    <row r="18693" customFormat="false" ht="15.75" hidden="false" customHeight="false" outlineLevel="0" collapsed="false"/>
    <row r="18694" customFormat="false" ht="15.75" hidden="false" customHeight="false" outlineLevel="0" collapsed="false"/>
    <row r="18695" customFormat="false" ht="15.75" hidden="false" customHeight="false" outlineLevel="0" collapsed="false"/>
    <row r="18696" customFormat="false" ht="15.75" hidden="false" customHeight="false" outlineLevel="0" collapsed="false"/>
    <row r="18697" customFormat="false" ht="15.75" hidden="false" customHeight="false" outlineLevel="0" collapsed="false"/>
    <row r="18698" customFormat="false" ht="15.75" hidden="false" customHeight="false" outlineLevel="0" collapsed="false"/>
    <row r="18699" customFormat="false" ht="15.75" hidden="false" customHeight="false" outlineLevel="0" collapsed="false"/>
    <row r="18700" customFormat="false" ht="15.75" hidden="false" customHeight="false" outlineLevel="0" collapsed="false"/>
    <row r="18701" customFormat="false" ht="15.75" hidden="false" customHeight="false" outlineLevel="0" collapsed="false"/>
    <row r="18702" customFormat="false" ht="15.75" hidden="false" customHeight="false" outlineLevel="0" collapsed="false"/>
    <row r="18703" customFormat="false" ht="15.75" hidden="false" customHeight="false" outlineLevel="0" collapsed="false"/>
    <row r="18704" customFormat="false" ht="15.75" hidden="false" customHeight="false" outlineLevel="0" collapsed="false"/>
    <row r="18705" customFormat="false" ht="15.75" hidden="false" customHeight="false" outlineLevel="0" collapsed="false"/>
    <row r="18706" customFormat="false" ht="15.75" hidden="false" customHeight="false" outlineLevel="0" collapsed="false"/>
    <row r="18707" customFormat="false" ht="15.75" hidden="false" customHeight="false" outlineLevel="0" collapsed="false"/>
    <row r="18708" customFormat="false" ht="15.75" hidden="false" customHeight="false" outlineLevel="0" collapsed="false"/>
    <row r="18709" customFormat="false" ht="15.75" hidden="false" customHeight="false" outlineLevel="0" collapsed="false"/>
    <row r="18710" customFormat="false" ht="15.75" hidden="false" customHeight="false" outlineLevel="0" collapsed="false"/>
    <row r="18711" customFormat="false" ht="15.75" hidden="false" customHeight="false" outlineLevel="0" collapsed="false"/>
    <row r="18712" customFormat="false" ht="15.75" hidden="false" customHeight="false" outlineLevel="0" collapsed="false"/>
    <row r="18713" customFormat="false" ht="15.75" hidden="false" customHeight="false" outlineLevel="0" collapsed="false"/>
    <row r="18714" customFormat="false" ht="15.75" hidden="false" customHeight="false" outlineLevel="0" collapsed="false"/>
    <row r="18715" customFormat="false" ht="15.75" hidden="false" customHeight="false" outlineLevel="0" collapsed="false"/>
    <row r="18716" customFormat="false" ht="15.75" hidden="false" customHeight="false" outlineLevel="0" collapsed="false"/>
    <row r="18717" customFormat="false" ht="15.75" hidden="false" customHeight="false" outlineLevel="0" collapsed="false"/>
    <row r="18718" customFormat="false" ht="15.75" hidden="false" customHeight="false" outlineLevel="0" collapsed="false"/>
    <row r="18719" customFormat="false" ht="15.75" hidden="false" customHeight="false" outlineLevel="0" collapsed="false"/>
    <row r="18720" customFormat="false" ht="15.75" hidden="false" customHeight="false" outlineLevel="0" collapsed="false"/>
    <row r="18721" customFormat="false" ht="15.75" hidden="false" customHeight="false" outlineLevel="0" collapsed="false"/>
    <row r="18722" customFormat="false" ht="15.75" hidden="false" customHeight="false" outlineLevel="0" collapsed="false"/>
    <row r="18723" customFormat="false" ht="15.75" hidden="false" customHeight="false" outlineLevel="0" collapsed="false"/>
    <row r="18724" customFormat="false" ht="15.75" hidden="false" customHeight="false" outlineLevel="0" collapsed="false"/>
    <row r="18725" customFormat="false" ht="15.75" hidden="false" customHeight="false" outlineLevel="0" collapsed="false"/>
    <row r="18726" customFormat="false" ht="15.75" hidden="false" customHeight="false" outlineLevel="0" collapsed="false"/>
    <row r="18727" customFormat="false" ht="15.75" hidden="false" customHeight="false" outlineLevel="0" collapsed="false"/>
    <row r="18728" customFormat="false" ht="15.75" hidden="false" customHeight="false" outlineLevel="0" collapsed="false"/>
    <row r="18729" customFormat="false" ht="15.75" hidden="false" customHeight="false" outlineLevel="0" collapsed="false"/>
    <row r="18730" customFormat="false" ht="15.75" hidden="false" customHeight="false" outlineLevel="0" collapsed="false"/>
    <row r="18731" customFormat="false" ht="15.75" hidden="false" customHeight="false" outlineLevel="0" collapsed="false"/>
    <row r="18732" customFormat="false" ht="15.75" hidden="false" customHeight="false" outlineLevel="0" collapsed="false"/>
    <row r="18733" customFormat="false" ht="15.75" hidden="false" customHeight="false" outlineLevel="0" collapsed="false"/>
    <row r="18734" customFormat="false" ht="15.75" hidden="false" customHeight="false" outlineLevel="0" collapsed="false"/>
    <row r="18735" customFormat="false" ht="15.75" hidden="false" customHeight="false" outlineLevel="0" collapsed="false"/>
    <row r="18736" customFormat="false" ht="15.75" hidden="false" customHeight="false" outlineLevel="0" collapsed="false"/>
    <row r="18737" customFormat="false" ht="15.75" hidden="false" customHeight="false" outlineLevel="0" collapsed="false"/>
    <row r="18738" customFormat="false" ht="15.75" hidden="false" customHeight="false" outlineLevel="0" collapsed="false"/>
    <row r="18739" customFormat="false" ht="15.75" hidden="false" customHeight="false" outlineLevel="0" collapsed="false"/>
    <row r="18740" customFormat="false" ht="15.75" hidden="false" customHeight="false" outlineLevel="0" collapsed="false"/>
    <row r="18741" customFormat="false" ht="15.75" hidden="false" customHeight="false" outlineLevel="0" collapsed="false"/>
    <row r="18742" customFormat="false" ht="15.75" hidden="false" customHeight="false" outlineLevel="0" collapsed="false"/>
    <row r="18743" customFormat="false" ht="15.75" hidden="false" customHeight="false" outlineLevel="0" collapsed="false"/>
    <row r="18744" customFormat="false" ht="15.75" hidden="false" customHeight="false" outlineLevel="0" collapsed="false"/>
    <row r="18745" customFormat="false" ht="15.75" hidden="false" customHeight="false" outlineLevel="0" collapsed="false"/>
    <row r="18746" customFormat="false" ht="15.75" hidden="false" customHeight="false" outlineLevel="0" collapsed="false"/>
    <row r="18747" customFormat="false" ht="15.75" hidden="false" customHeight="false" outlineLevel="0" collapsed="false"/>
    <row r="18748" customFormat="false" ht="15.75" hidden="false" customHeight="false" outlineLevel="0" collapsed="false"/>
    <row r="18749" customFormat="false" ht="15.75" hidden="false" customHeight="false" outlineLevel="0" collapsed="false"/>
    <row r="18750" customFormat="false" ht="15.75" hidden="false" customHeight="false" outlineLevel="0" collapsed="false"/>
    <row r="18751" customFormat="false" ht="15.75" hidden="false" customHeight="false" outlineLevel="0" collapsed="false"/>
    <row r="18752" customFormat="false" ht="15.75" hidden="false" customHeight="false" outlineLevel="0" collapsed="false"/>
    <row r="18753" customFormat="false" ht="15.75" hidden="false" customHeight="false" outlineLevel="0" collapsed="false"/>
    <row r="18754" customFormat="false" ht="15.75" hidden="false" customHeight="false" outlineLevel="0" collapsed="false"/>
    <row r="18755" customFormat="false" ht="15.75" hidden="false" customHeight="false" outlineLevel="0" collapsed="false"/>
    <row r="18756" customFormat="false" ht="15.75" hidden="false" customHeight="false" outlineLevel="0" collapsed="false"/>
    <row r="18757" customFormat="false" ht="15.75" hidden="false" customHeight="false" outlineLevel="0" collapsed="false"/>
    <row r="18758" customFormat="false" ht="15.75" hidden="false" customHeight="false" outlineLevel="0" collapsed="false"/>
    <row r="18759" customFormat="false" ht="15.75" hidden="false" customHeight="false" outlineLevel="0" collapsed="false"/>
    <row r="18760" customFormat="false" ht="15.75" hidden="false" customHeight="false" outlineLevel="0" collapsed="false"/>
    <row r="18761" customFormat="false" ht="15.75" hidden="false" customHeight="false" outlineLevel="0" collapsed="false"/>
    <row r="18762" customFormat="false" ht="15.75" hidden="false" customHeight="false" outlineLevel="0" collapsed="false"/>
    <row r="18763" customFormat="false" ht="15.75" hidden="false" customHeight="false" outlineLevel="0" collapsed="false"/>
    <row r="18764" customFormat="false" ht="15.75" hidden="false" customHeight="false" outlineLevel="0" collapsed="false"/>
    <row r="18765" customFormat="false" ht="15.75" hidden="false" customHeight="false" outlineLevel="0" collapsed="false"/>
    <row r="18766" customFormat="false" ht="15.75" hidden="false" customHeight="false" outlineLevel="0" collapsed="false"/>
    <row r="18767" customFormat="false" ht="15.75" hidden="false" customHeight="false" outlineLevel="0" collapsed="false"/>
    <row r="18768" customFormat="false" ht="15.75" hidden="false" customHeight="false" outlineLevel="0" collapsed="false"/>
    <row r="18769" customFormat="false" ht="15.75" hidden="false" customHeight="false" outlineLevel="0" collapsed="false"/>
    <row r="18770" customFormat="false" ht="15.75" hidden="false" customHeight="false" outlineLevel="0" collapsed="false"/>
    <row r="18771" customFormat="false" ht="15.75" hidden="false" customHeight="false" outlineLevel="0" collapsed="false"/>
    <row r="18772" customFormat="false" ht="15.75" hidden="false" customHeight="false" outlineLevel="0" collapsed="false"/>
    <row r="18773" customFormat="false" ht="15.75" hidden="false" customHeight="false" outlineLevel="0" collapsed="false"/>
    <row r="18774" customFormat="false" ht="15.75" hidden="false" customHeight="false" outlineLevel="0" collapsed="false"/>
    <row r="18775" customFormat="false" ht="15.75" hidden="false" customHeight="false" outlineLevel="0" collapsed="false"/>
    <row r="18776" customFormat="false" ht="15.75" hidden="false" customHeight="false" outlineLevel="0" collapsed="false"/>
    <row r="18777" customFormat="false" ht="15.75" hidden="false" customHeight="false" outlineLevel="0" collapsed="false"/>
    <row r="18778" customFormat="false" ht="15.75" hidden="false" customHeight="false" outlineLevel="0" collapsed="false"/>
    <row r="18779" customFormat="false" ht="15.75" hidden="false" customHeight="false" outlineLevel="0" collapsed="false"/>
    <row r="18780" customFormat="false" ht="15.75" hidden="false" customHeight="false" outlineLevel="0" collapsed="false"/>
    <row r="18781" customFormat="false" ht="15.75" hidden="false" customHeight="false" outlineLevel="0" collapsed="false"/>
    <row r="18782" customFormat="false" ht="15.75" hidden="false" customHeight="false" outlineLevel="0" collapsed="false"/>
    <row r="18783" customFormat="false" ht="15.75" hidden="false" customHeight="false" outlineLevel="0" collapsed="false"/>
    <row r="18784" customFormat="false" ht="15.75" hidden="false" customHeight="false" outlineLevel="0" collapsed="false"/>
    <row r="18785" customFormat="false" ht="15.75" hidden="false" customHeight="false" outlineLevel="0" collapsed="false"/>
    <row r="18786" customFormat="false" ht="15.75" hidden="false" customHeight="false" outlineLevel="0" collapsed="false"/>
    <row r="18787" customFormat="false" ht="15.75" hidden="false" customHeight="false" outlineLevel="0" collapsed="false"/>
    <row r="18788" customFormat="false" ht="15.75" hidden="false" customHeight="false" outlineLevel="0" collapsed="false"/>
    <row r="18789" customFormat="false" ht="15.75" hidden="false" customHeight="false" outlineLevel="0" collapsed="false"/>
    <row r="18790" customFormat="false" ht="15.75" hidden="false" customHeight="false" outlineLevel="0" collapsed="false"/>
    <row r="18791" customFormat="false" ht="15.75" hidden="false" customHeight="false" outlineLevel="0" collapsed="false"/>
    <row r="18792" customFormat="false" ht="15.75" hidden="false" customHeight="false" outlineLevel="0" collapsed="false"/>
    <row r="18793" customFormat="false" ht="15.75" hidden="false" customHeight="false" outlineLevel="0" collapsed="false"/>
    <row r="18794" customFormat="false" ht="15.75" hidden="false" customHeight="false" outlineLevel="0" collapsed="false"/>
    <row r="18795" customFormat="false" ht="15.75" hidden="false" customHeight="false" outlineLevel="0" collapsed="false"/>
    <row r="18796" customFormat="false" ht="15.75" hidden="false" customHeight="false" outlineLevel="0" collapsed="false"/>
    <row r="18797" customFormat="false" ht="15.75" hidden="false" customHeight="false" outlineLevel="0" collapsed="false"/>
    <row r="18798" customFormat="false" ht="15.75" hidden="false" customHeight="false" outlineLevel="0" collapsed="false"/>
    <row r="18799" customFormat="false" ht="15.75" hidden="false" customHeight="false" outlineLevel="0" collapsed="false"/>
    <row r="18800" customFormat="false" ht="15.75" hidden="false" customHeight="false" outlineLevel="0" collapsed="false"/>
    <row r="18801" customFormat="false" ht="15.75" hidden="false" customHeight="false" outlineLevel="0" collapsed="false"/>
    <row r="18802" customFormat="false" ht="15.75" hidden="false" customHeight="false" outlineLevel="0" collapsed="false"/>
    <row r="18803" customFormat="false" ht="15.75" hidden="false" customHeight="false" outlineLevel="0" collapsed="false"/>
    <row r="18804" customFormat="false" ht="15.75" hidden="false" customHeight="false" outlineLevel="0" collapsed="false"/>
    <row r="18805" customFormat="false" ht="15.75" hidden="false" customHeight="false" outlineLevel="0" collapsed="false"/>
    <row r="18806" customFormat="false" ht="15.75" hidden="false" customHeight="false" outlineLevel="0" collapsed="false"/>
    <row r="18807" customFormat="false" ht="15.75" hidden="false" customHeight="false" outlineLevel="0" collapsed="false"/>
    <row r="18808" customFormat="false" ht="15.75" hidden="false" customHeight="false" outlineLevel="0" collapsed="false"/>
    <row r="18809" customFormat="false" ht="15.75" hidden="false" customHeight="false" outlineLevel="0" collapsed="false"/>
    <row r="18810" customFormat="false" ht="15.75" hidden="false" customHeight="false" outlineLevel="0" collapsed="false"/>
    <row r="18811" customFormat="false" ht="15.75" hidden="false" customHeight="false" outlineLevel="0" collapsed="false"/>
    <row r="18812" customFormat="false" ht="15.75" hidden="false" customHeight="false" outlineLevel="0" collapsed="false"/>
    <row r="18813" customFormat="false" ht="15.75" hidden="false" customHeight="false" outlineLevel="0" collapsed="false"/>
    <row r="18814" customFormat="false" ht="15.75" hidden="false" customHeight="false" outlineLevel="0" collapsed="false"/>
    <row r="18815" customFormat="false" ht="15.75" hidden="false" customHeight="false" outlineLevel="0" collapsed="false"/>
    <row r="18816" customFormat="false" ht="15.75" hidden="false" customHeight="false" outlineLevel="0" collapsed="false"/>
    <row r="18817" customFormat="false" ht="15.75" hidden="false" customHeight="false" outlineLevel="0" collapsed="false"/>
    <row r="18818" customFormat="false" ht="15.75" hidden="false" customHeight="false" outlineLevel="0" collapsed="false"/>
    <row r="18819" customFormat="false" ht="15.75" hidden="false" customHeight="false" outlineLevel="0" collapsed="false"/>
    <row r="18820" customFormat="false" ht="15.75" hidden="false" customHeight="false" outlineLevel="0" collapsed="false"/>
    <row r="18821" customFormat="false" ht="15.75" hidden="false" customHeight="false" outlineLevel="0" collapsed="false"/>
    <row r="18822" customFormat="false" ht="15.75" hidden="false" customHeight="false" outlineLevel="0" collapsed="false"/>
    <row r="18823" customFormat="false" ht="15.75" hidden="false" customHeight="false" outlineLevel="0" collapsed="false"/>
    <row r="18824" customFormat="false" ht="15.75" hidden="false" customHeight="false" outlineLevel="0" collapsed="false"/>
    <row r="18825" customFormat="false" ht="15.75" hidden="false" customHeight="false" outlineLevel="0" collapsed="false"/>
    <row r="18826" customFormat="false" ht="15.75" hidden="false" customHeight="false" outlineLevel="0" collapsed="false"/>
    <row r="18827" customFormat="false" ht="15.75" hidden="false" customHeight="false" outlineLevel="0" collapsed="false"/>
    <row r="18828" customFormat="false" ht="15.75" hidden="false" customHeight="false" outlineLevel="0" collapsed="false"/>
    <row r="18829" customFormat="false" ht="15.75" hidden="false" customHeight="false" outlineLevel="0" collapsed="false"/>
    <row r="18830" customFormat="false" ht="15.75" hidden="false" customHeight="false" outlineLevel="0" collapsed="false"/>
    <row r="18831" customFormat="false" ht="15.75" hidden="false" customHeight="false" outlineLevel="0" collapsed="false"/>
    <row r="18832" customFormat="false" ht="15.75" hidden="false" customHeight="false" outlineLevel="0" collapsed="false"/>
    <row r="18833" customFormat="false" ht="15.75" hidden="false" customHeight="false" outlineLevel="0" collapsed="false"/>
    <row r="18834" customFormat="false" ht="15.75" hidden="false" customHeight="false" outlineLevel="0" collapsed="false"/>
    <row r="18835" customFormat="false" ht="15.75" hidden="false" customHeight="false" outlineLevel="0" collapsed="false"/>
    <row r="18836" customFormat="false" ht="15.75" hidden="false" customHeight="false" outlineLevel="0" collapsed="false"/>
    <row r="18837" customFormat="false" ht="15.75" hidden="false" customHeight="false" outlineLevel="0" collapsed="false"/>
    <row r="18838" customFormat="false" ht="15.75" hidden="false" customHeight="false" outlineLevel="0" collapsed="false"/>
    <row r="18839" customFormat="false" ht="15.75" hidden="false" customHeight="false" outlineLevel="0" collapsed="false"/>
    <row r="18840" customFormat="false" ht="15.75" hidden="false" customHeight="false" outlineLevel="0" collapsed="false"/>
    <row r="18841" customFormat="false" ht="15.75" hidden="false" customHeight="false" outlineLevel="0" collapsed="false"/>
    <row r="18842" customFormat="false" ht="15.75" hidden="false" customHeight="false" outlineLevel="0" collapsed="false"/>
    <row r="18843" customFormat="false" ht="15.75" hidden="false" customHeight="false" outlineLevel="0" collapsed="false"/>
    <row r="18844" customFormat="false" ht="15.75" hidden="false" customHeight="false" outlineLevel="0" collapsed="false"/>
    <row r="18845" customFormat="false" ht="15.75" hidden="false" customHeight="false" outlineLevel="0" collapsed="false"/>
    <row r="18846" customFormat="false" ht="15.75" hidden="false" customHeight="false" outlineLevel="0" collapsed="false"/>
    <row r="18847" customFormat="false" ht="15.75" hidden="false" customHeight="false" outlineLevel="0" collapsed="false"/>
    <row r="18848" customFormat="false" ht="15.75" hidden="false" customHeight="false" outlineLevel="0" collapsed="false"/>
    <row r="18849" customFormat="false" ht="15.75" hidden="false" customHeight="false" outlineLevel="0" collapsed="false"/>
    <row r="18850" customFormat="false" ht="15.75" hidden="false" customHeight="false" outlineLevel="0" collapsed="false"/>
    <row r="18851" customFormat="false" ht="15.75" hidden="false" customHeight="false" outlineLevel="0" collapsed="false"/>
    <row r="18852" customFormat="false" ht="15.75" hidden="false" customHeight="false" outlineLevel="0" collapsed="false"/>
    <row r="18853" customFormat="false" ht="15.75" hidden="false" customHeight="false" outlineLevel="0" collapsed="false"/>
    <row r="18854" customFormat="false" ht="15.75" hidden="false" customHeight="false" outlineLevel="0" collapsed="false"/>
    <row r="18855" customFormat="false" ht="15.75" hidden="false" customHeight="false" outlineLevel="0" collapsed="false"/>
    <row r="18856" customFormat="false" ht="15.75" hidden="false" customHeight="false" outlineLevel="0" collapsed="false"/>
    <row r="18857" customFormat="false" ht="15.75" hidden="false" customHeight="false" outlineLevel="0" collapsed="false"/>
    <row r="18858" customFormat="false" ht="15.75" hidden="false" customHeight="false" outlineLevel="0" collapsed="false"/>
    <row r="18859" customFormat="false" ht="15.75" hidden="false" customHeight="false" outlineLevel="0" collapsed="false"/>
    <row r="18860" customFormat="false" ht="15.75" hidden="false" customHeight="false" outlineLevel="0" collapsed="false"/>
    <row r="18861" customFormat="false" ht="15.75" hidden="false" customHeight="false" outlineLevel="0" collapsed="false"/>
    <row r="18862" customFormat="false" ht="15.75" hidden="false" customHeight="false" outlineLevel="0" collapsed="false"/>
    <row r="18863" customFormat="false" ht="15.75" hidden="false" customHeight="false" outlineLevel="0" collapsed="false"/>
    <row r="18864" customFormat="false" ht="15.75" hidden="false" customHeight="false" outlineLevel="0" collapsed="false"/>
    <row r="18865" customFormat="false" ht="15.75" hidden="false" customHeight="false" outlineLevel="0" collapsed="false"/>
    <row r="18866" customFormat="false" ht="15.75" hidden="false" customHeight="false" outlineLevel="0" collapsed="false"/>
    <row r="18867" customFormat="false" ht="15.75" hidden="false" customHeight="false" outlineLevel="0" collapsed="false"/>
    <row r="18868" customFormat="false" ht="15.75" hidden="false" customHeight="false" outlineLevel="0" collapsed="false"/>
    <row r="18869" customFormat="false" ht="15.75" hidden="false" customHeight="false" outlineLevel="0" collapsed="false"/>
    <row r="18870" customFormat="false" ht="15.75" hidden="false" customHeight="false" outlineLevel="0" collapsed="false"/>
    <row r="18871" customFormat="false" ht="15.75" hidden="false" customHeight="false" outlineLevel="0" collapsed="false"/>
    <row r="18872" customFormat="false" ht="15.75" hidden="false" customHeight="false" outlineLevel="0" collapsed="false"/>
    <row r="18873" customFormat="false" ht="15.75" hidden="false" customHeight="false" outlineLevel="0" collapsed="false"/>
    <row r="18874" customFormat="false" ht="15.75" hidden="false" customHeight="false" outlineLevel="0" collapsed="false"/>
    <row r="18875" customFormat="false" ht="15.75" hidden="false" customHeight="false" outlineLevel="0" collapsed="false"/>
    <row r="18876" customFormat="false" ht="15.75" hidden="false" customHeight="false" outlineLevel="0" collapsed="false"/>
    <row r="18877" customFormat="false" ht="15.75" hidden="false" customHeight="false" outlineLevel="0" collapsed="false"/>
    <row r="18878" customFormat="false" ht="15.75" hidden="false" customHeight="false" outlineLevel="0" collapsed="false"/>
    <row r="18879" customFormat="false" ht="15.75" hidden="false" customHeight="false" outlineLevel="0" collapsed="false"/>
    <row r="18880" customFormat="false" ht="15.75" hidden="false" customHeight="false" outlineLevel="0" collapsed="false"/>
    <row r="18881" customFormat="false" ht="15.75" hidden="false" customHeight="false" outlineLevel="0" collapsed="false"/>
    <row r="18882" customFormat="false" ht="15.75" hidden="false" customHeight="false" outlineLevel="0" collapsed="false"/>
    <row r="18883" customFormat="false" ht="15.75" hidden="false" customHeight="false" outlineLevel="0" collapsed="false"/>
    <row r="18884" customFormat="false" ht="15.75" hidden="false" customHeight="false" outlineLevel="0" collapsed="false"/>
    <row r="18885" customFormat="false" ht="15.75" hidden="false" customHeight="false" outlineLevel="0" collapsed="false"/>
    <row r="18886" customFormat="false" ht="15.75" hidden="false" customHeight="false" outlineLevel="0" collapsed="false"/>
    <row r="18887" customFormat="false" ht="15.75" hidden="false" customHeight="false" outlineLevel="0" collapsed="false"/>
    <row r="18888" customFormat="false" ht="15.75" hidden="false" customHeight="false" outlineLevel="0" collapsed="false"/>
    <row r="18889" customFormat="false" ht="15.75" hidden="false" customHeight="false" outlineLevel="0" collapsed="false"/>
    <row r="18890" customFormat="false" ht="15.75" hidden="false" customHeight="false" outlineLevel="0" collapsed="false"/>
    <row r="18891" customFormat="false" ht="15.75" hidden="false" customHeight="false" outlineLevel="0" collapsed="false"/>
    <row r="18892" customFormat="false" ht="15.75" hidden="false" customHeight="false" outlineLevel="0" collapsed="false"/>
    <row r="18893" customFormat="false" ht="15.75" hidden="false" customHeight="false" outlineLevel="0" collapsed="false"/>
    <row r="18894" customFormat="false" ht="15.75" hidden="false" customHeight="false" outlineLevel="0" collapsed="false"/>
    <row r="18895" customFormat="false" ht="15.75" hidden="false" customHeight="false" outlineLevel="0" collapsed="false"/>
    <row r="18896" customFormat="false" ht="15.75" hidden="false" customHeight="false" outlineLevel="0" collapsed="false"/>
    <row r="18897" customFormat="false" ht="15.75" hidden="false" customHeight="false" outlineLevel="0" collapsed="false"/>
    <row r="18898" customFormat="false" ht="15.75" hidden="false" customHeight="false" outlineLevel="0" collapsed="false"/>
    <row r="18899" customFormat="false" ht="15.75" hidden="false" customHeight="false" outlineLevel="0" collapsed="false"/>
    <row r="18900" customFormat="false" ht="15.75" hidden="false" customHeight="false" outlineLevel="0" collapsed="false"/>
    <row r="18901" customFormat="false" ht="15.75" hidden="false" customHeight="false" outlineLevel="0" collapsed="false"/>
    <row r="18902" customFormat="false" ht="15.75" hidden="false" customHeight="false" outlineLevel="0" collapsed="false"/>
    <row r="18903" customFormat="false" ht="15.75" hidden="false" customHeight="false" outlineLevel="0" collapsed="false"/>
    <row r="18904" customFormat="false" ht="15.75" hidden="false" customHeight="false" outlineLevel="0" collapsed="false"/>
    <row r="18905" customFormat="false" ht="15.75" hidden="false" customHeight="false" outlineLevel="0" collapsed="false"/>
    <row r="18906" customFormat="false" ht="15.75" hidden="false" customHeight="false" outlineLevel="0" collapsed="false"/>
    <row r="18907" customFormat="false" ht="15.75" hidden="false" customHeight="false" outlineLevel="0" collapsed="false"/>
    <row r="18908" customFormat="false" ht="15.75" hidden="false" customHeight="false" outlineLevel="0" collapsed="false"/>
    <row r="18909" customFormat="false" ht="15.75" hidden="false" customHeight="false" outlineLevel="0" collapsed="false"/>
    <row r="18910" customFormat="false" ht="15.75" hidden="false" customHeight="false" outlineLevel="0" collapsed="false"/>
    <row r="18911" customFormat="false" ht="15.75" hidden="false" customHeight="false" outlineLevel="0" collapsed="false"/>
    <row r="18912" customFormat="false" ht="15.75" hidden="false" customHeight="false" outlineLevel="0" collapsed="false"/>
    <row r="18913" customFormat="false" ht="15.75" hidden="false" customHeight="false" outlineLevel="0" collapsed="false"/>
    <row r="18914" customFormat="false" ht="15.75" hidden="false" customHeight="false" outlineLevel="0" collapsed="false"/>
    <row r="18915" customFormat="false" ht="15.75" hidden="false" customHeight="false" outlineLevel="0" collapsed="false"/>
    <row r="18916" customFormat="false" ht="15.75" hidden="false" customHeight="false" outlineLevel="0" collapsed="false"/>
    <row r="18917" customFormat="false" ht="15.75" hidden="false" customHeight="false" outlineLevel="0" collapsed="false"/>
    <row r="18918" customFormat="false" ht="15.75" hidden="false" customHeight="false" outlineLevel="0" collapsed="false"/>
    <row r="18919" customFormat="false" ht="15.75" hidden="false" customHeight="false" outlineLevel="0" collapsed="false"/>
    <row r="18920" customFormat="false" ht="15.75" hidden="false" customHeight="false" outlineLevel="0" collapsed="false"/>
    <row r="18921" customFormat="false" ht="15.75" hidden="false" customHeight="false" outlineLevel="0" collapsed="false"/>
    <row r="18922" customFormat="false" ht="15.75" hidden="false" customHeight="false" outlineLevel="0" collapsed="false"/>
    <row r="18923" customFormat="false" ht="15.75" hidden="false" customHeight="false" outlineLevel="0" collapsed="false"/>
    <row r="18924" customFormat="false" ht="15.75" hidden="false" customHeight="false" outlineLevel="0" collapsed="false"/>
    <row r="18925" customFormat="false" ht="15.75" hidden="false" customHeight="false" outlineLevel="0" collapsed="false"/>
    <row r="18926" customFormat="false" ht="15.75" hidden="false" customHeight="false" outlineLevel="0" collapsed="false"/>
    <row r="18927" customFormat="false" ht="15.75" hidden="false" customHeight="false" outlineLevel="0" collapsed="false"/>
    <row r="18928" customFormat="false" ht="15.75" hidden="false" customHeight="false" outlineLevel="0" collapsed="false"/>
    <row r="18929" customFormat="false" ht="15.75" hidden="false" customHeight="false" outlineLevel="0" collapsed="false"/>
    <row r="18930" customFormat="false" ht="15.75" hidden="false" customHeight="false" outlineLevel="0" collapsed="false"/>
    <row r="18931" customFormat="false" ht="15.75" hidden="false" customHeight="false" outlineLevel="0" collapsed="false"/>
    <row r="18932" customFormat="false" ht="15.75" hidden="false" customHeight="false" outlineLevel="0" collapsed="false"/>
    <row r="18933" customFormat="false" ht="15.75" hidden="false" customHeight="false" outlineLevel="0" collapsed="false"/>
    <row r="18934" customFormat="false" ht="15.75" hidden="false" customHeight="false" outlineLevel="0" collapsed="false"/>
    <row r="18935" customFormat="false" ht="15.75" hidden="false" customHeight="false" outlineLevel="0" collapsed="false"/>
    <row r="18936" customFormat="false" ht="15.75" hidden="false" customHeight="false" outlineLevel="0" collapsed="false"/>
    <row r="18937" customFormat="false" ht="15.75" hidden="false" customHeight="false" outlineLevel="0" collapsed="false"/>
    <row r="18938" customFormat="false" ht="15.75" hidden="false" customHeight="false" outlineLevel="0" collapsed="false"/>
    <row r="18939" customFormat="false" ht="15.75" hidden="false" customHeight="false" outlineLevel="0" collapsed="false"/>
    <row r="18940" customFormat="false" ht="15.75" hidden="false" customHeight="false" outlineLevel="0" collapsed="false"/>
    <row r="18941" customFormat="false" ht="15.75" hidden="false" customHeight="false" outlineLevel="0" collapsed="false"/>
    <row r="18942" customFormat="false" ht="15.75" hidden="false" customHeight="false" outlineLevel="0" collapsed="false"/>
    <row r="18943" customFormat="false" ht="15.75" hidden="false" customHeight="false" outlineLevel="0" collapsed="false"/>
    <row r="18944" customFormat="false" ht="15.75" hidden="false" customHeight="false" outlineLevel="0" collapsed="false"/>
    <row r="18945" customFormat="false" ht="15.75" hidden="false" customHeight="false" outlineLevel="0" collapsed="false"/>
    <row r="18946" customFormat="false" ht="15.75" hidden="false" customHeight="false" outlineLevel="0" collapsed="false"/>
    <row r="18947" customFormat="false" ht="15.75" hidden="false" customHeight="false" outlineLevel="0" collapsed="false"/>
    <row r="18948" customFormat="false" ht="15.75" hidden="false" customHeight="false" outlineLevel="0" collapsed="false"/>
    <row r="18949" customFormat="false" ht="15.75" hidden="false" customHeight="false" outlineLevel="0" collapsed="false"/>
    <row r="18950" customFormat="false" ht="15.75" hidden="false" customHeight="false" outlineLevel="0" collapsed="false"/>
    <row r="18951" customFormat="false" ht="15.75" hidden="false" customHeight="false" outlineLevel="0" collapsed="false"/>
    <row r="18952" customFormat="false" ht="15.75" hidden="false" customHeight="false" outlineLevel="0" collapsed="false"/>
    <row r="18953" customFormat="false" ht="15.75" hidden="false" customHeight="false" outlineLevel="0" collapsed="false"/>
    <row r="18954" customFormat="false" ht="15.75" hidden="false" customHeight="false" outlineLevel="0" collapsed="false"/>
    <row r="18955" customFormat="false" ht="15.75" hidden="false" customHeight="false" outlineLevel="0" collapsed="false"/>
    <row r="18956" customFormat="false" ht="15.75" hidden="false" customHeight="false" outlineLevel="0" collapsed="false"/>
    <row r="18957" customFormat="false" ht="15.75" hidden="false" customHeight="false" outlineLevel="0" collapsed="false"/>
    <row r="18958" customFormat="false" ht="15.75" hidden="false" customHeight="false" outlineLevel="0" collapsed="false"/>
    <row r="18959" customFormat="false" ht="15.75" hidden="false" customHeight="false" outlineLevel="0" collapsed="false"/>
    <row r="18960" customFormat="false" ht="15.75" hidden="false" customHeight="false" outlineLevel="0" collapsed="false"/>
    <row r="18961" customFormat="false" ht="15.75" hidden="false" customHeight="false" outlineLevel="0" collapsed="false"/>
    <row r="18962" customFormat="false" ht="15.75" hidden="false" customHeight="false" outlineLevel="0" collapsed="false"/>
    <row r="18963" customFormat="false" ht="15.75" hidden="false" customHeight="false" outlineLevel="0" collapsed="false"/>
    <row r="18964" customFormat="false" ht="15.75" hidden="false" customHeight="false" outlineLevel="0" collapsed="false"/>
    <row r="18965" customFormat="false" ht="15.75" hidden="false" customHeight="false" outlineLevel="0" collapsed="false"/>
    <row r="18966" customFormat="false" ht="15.75" hidden="false" customHeight="false" outlineLevel="0" collapsed="false"/>
    <row r="18967" customFormat="false" ht="15.75" hidden="false" customHeight="false" outlineLevel="0" collapsed="false"/>
    <row r="18968" customFormat="false" ht="15.75" hidden="false" customHeight="false" outlineLevel="0" collapsed="false"/>
    <row r="18969" customFormat="false" ht="15.75" hidden="false" customHeight="false" outlineLevel="0" collapsed="false"/>
    <row r="18970" customFormat="false" ht="15.75" hidden="false" customHeight="false" outlineLevel="0" collapsed="false"/>
    <row r="18971" customFormat="false" ht="15.75" hidden="false" customHeight="false" outlineLevel="0" collapsed="false"/>
    <row r="18972" customFormat="false" ht="15.75" hidden="false" customHeight="false" outlineLevel="0" collapsed="false"/>
    <row r="18973" customFormat="false" ht="15.75" hidden="false" customHeight="false" outlineLevel="0" collapsed="false"/>
    <row r="18974" customFormat="false" ht="15.75" hidden="false" customHeight="false" outlineLevel="0" collapsed="false"/>
    <row r="18975" customFormat="false" ht="15.75" hidden="false" customHeight="false" outlineLevel="0" collapsed="false"/>
    <row r="18976" customFormat="false" ht="15.75" hidden="false" customHeight="false" outlineLevel="0" collapsed="false"/>
    <row r="18977" customFormat="false" ht="15.75" hidden="false" customHeight="false" outlineLevel="0" collapsed="false"/>
    <row r="18978" customFormat="false" ht="15.75" hidden="false" customHeight="false" outlineLevel="0" collapsed="false"/>
    <row r="18979" customFormat="false" ht="15.75" hidden="false" customHeight="false" outlineLevel="0" collapsed="false"/>
    <row r="18980" customFormat="false" ht="15.75" hidden="false" customHeight="false" outlineLevel="0" collapsed="false"/>
    <row r="18981" customFormat="false" ht="15.75" hidden="false" customHeight="false" outlineLevel="0" collapsed="false"/>
    <row r="18982" customFormat="false" ht="15.75" hidden="false" customHeight="false" outlineLevel="0" collapsed="false"/>
    <row r="18983" customFormat="false" ht="15.75" hidden="false" customHeight="false" outlineLevel="0" collapsed="false"/>
    <row r="18984" customFormat="false" ht="15.75" hidden="false" customHeight="false" outlineLevel="0" collapsed="false"/>
    <row r="18985" customFormat="false" ht="15.75" hidden="false" customHeight="false" outlineLevel="0" collapsed="false"/>
    <row r="18986" customFormat="false" ht="15.75" hidden="false" customHeight="false" outlineLevel="0" collapsed="false"/>
    <row r="18987" customFormat="false" ht="15.75" hidden="false" customHeight="false" outlineLevel="0" collapsed="false"/>
    <row r="18988" customFormat="false" ht="15.75" hidden="false" customHeight="false" outlineLevel="0" collapsed="false"/>
    <row r="18989" customFormat="false" ht="15.75" hidden="false" customHeight="false" outlineLevel="0" collapsed="false"/>
    <row r="18990" customFormat="false" ht="15.75" hidden="false" customHeight="false" outlineLevel="0" collapsed="false"/>
    <row r="18991" customFormat="false" ht="15.75" hidden="false" customHeight="false" outlineLevel="0" collapsed="false"/>
    <row r="18992" customFormat="false" ht="15.75" hidden="false" customHeight="false" outlineLevel="0" collapsed="false"/>
    <row r="18993" customFormat="false" ht="15.75" hidden="false" customHeight="false" outlineLevel="0" collapsed="false"/>
    <row r="18994" customFormat="false" ht="15.75" hidden="false" customHeight="false" outlineLevel="0" collapsed="false"/>
    <row r="18995" customFormat="false" ht="15.75" hidden="false" customHeight="false" outlineLevel="0" collapsed="false"/>
    <row r="18996" customFormat="false" ht="15.75" hidden="false" customHeight="false" outlineLevel="0" collapsed="false"/>
    <row r="18997" customFormat="false" ht="15.75" hidden="false" customHeight="false" outlineLevel="0" collapsed="false"/>
    <row r="18998" customFormat="false" ht="15.75" hidden="false" customHeight="false" outlineLevel="0" collapsed="false"/>
    <row r="18999" customFormat="false" ht="15.75" hidden="false" customHeight="false" outlineLevel="0" collapsed="false"/>
    <row r="19000" customFormat="false" ht="15.75" hidden="false" customHeight="false" outlineLevel="0" collapsed="false"/>
    <row r="19001" customFormat="false" ht="15.75" hidden="false" customHeight="false" outlineLevel="0" collapsed="false"/>
    <row r="19002" customFormat="false" ht="15.75" hidden="false" customHeight="false" outlineLevel="0" collapsed="false"/>
    <row r="19003" customFormat="false" ht="15.75" hidden="false" customHeight="false" outlineLevel="0" collapsed="false"/>
    <row r="19004" customFormat="false" ht="15.75" hidden="false" customHeight="false" outlineLevel="0" collapsed="false"/>
    <row r="19005" customFormat="false" ht="15.75" hidden="false" customHeight="false" outlineLevel="0" collapsed="false"/>
    <row r="19006" customFormat="false" ht="15.75" hidden="false" customHeight="false" outlineLevel="0" collapsed="false"/>
    <row r="19007" customFormat="false" ht="15.75" hidden="false" customHeight="false" outlineLevel="0" collapsed="false"/>
    <row r="19008" customFormat="false" ht="15.75" hidden="false" customHeight="false" outlineLevel="0" collapsed="false"/>
    <row r="19009" customFormat="false" ht="15.75" hidden="false" customHeight="false" outlineLevel="0" collapsed="false"/>
    <row r="19010" customFormat="false" ht="15.75" hidden="false" customHeight="false" outlineLevel="0" collapsed="false"/>
    <row r="19011" customFormat="false" ht="15.75" hidden="false" customHeight="false" outlineLevel="0" collapsed="false"/>
    <row r="19012" customFormat="false" ht="15.75" hidden="false" customHeight="false" outlineLevel="0" collapsed="false"/>
    <row r="19013" customFormat="false" ht="15.75" hidden="false" customHeight="false" outlineLevel="0" collapsed="false"/>
    <row r="19014" customFormat="false" ht="15.75" hidden="false" customHeight="false" outlineLevel="0" collapsed="false"/>
    <row r="19015" customFormat="false" ht="15.75" hidden="false" customHeight="false" outlineLevel="0" collapsed="false"/>
    <row r="19016" customFormat="false" ht="15.75" hidden="false" customHeight="false" outlineLevel="0" collapsed="false"/>
    <row r="19017" customFormat="false" ht="15.75" hidden="false" customHeight="false" outlineLevel="0" collapsed="false"/>
    <row r="19018" customFormat="false" ht="15.75" hidden="false" customHeight="false" outlineLevel="0" collapsed="false"/>
    <row r="19019" customFormat="false" ht="15.75" hidden="false" customHeight="false" outlineLevel="0" collapsed="false"/>
    <row r="19020" customFormat="false" ht="15.75" hidden="false" customHeight="false" outlineLevel="0" collapsed="false"/>
    <row r="19021" customFormat="false" ht="15.75" hidden="false" customHeight="false" outlineLevel="0" collapsed="false"/>
    <row r="19022" customFormat="false" ht="15.75" hidden="false" customHeight="false" outlineLevel="0" collapsed="false"/>
    <row r="19023" customFormat="false" ht="15.75" hidden="false" customHeight="false" outlineLevel="0" collapsed="false"/>
    <row r="19024" customFormat="false" ht="15.75" hidden="false" customHeight="false" outlineLevel="0" collapsed="false"/>
    <row r="19025" customFormat="false" ht="15.75" hidden="false" customHeight="false" outlineLevel="0" collapsed="false"/>
    <row r="19026" customFormat="false" ht="15.75" hidden="false" customHeight="false" outlineLevel="0" collapsed="false"/>
    <row r="19027" customFormat="false" ht="15.75" hidden="false" customHeight="false" outlineLevel="0" collapsed="false"/>
    <row r="19028" customFormat="false" ht="15.75" hidden="false" customHeight="false" outlineLevel="0" collapsed="false"/>
    <row r="19029" customFormat="false" ht="15.75" hidden="false" customHeight="false" outlineLevel="0" collapsed="false"/>
    <row r="19030" customFormat="false" ht="15.75" hidden="false" customHeight="false" outlineLevel="0" collapsed="false"/>
    <row r="19031" customFormat="false" ht="15.75" hidden="false" customHeight="false" outlineLevel="0" collapsed="false"/>
    <row r="19032" customFormat="false" ht="15.75" hidden="false" customHeight="false" outlineLevel="0" collapsed="false"/>
    <row r="19033" customFormat="false" ht="15.75" hidden="false" customHeight="false" outlineLevel="0" collapsed="false"/>
    <row r="19034" customFormat="false" ht="15.75" hidden="false" customHeight="false" outlineLevel="0" collapsed="false"/>
    <row r="19035" customFormat="false" ht="15.75" hidden="false" customHeight="false" outlineLevel="0" collapsed="false"/>
    <row r="19036" customFormat="false" ht="15.75" hidden="false" customHeight="false" outlineLevel="0" collapsed="false"/>
    <row r="19037" customFormat="false" ht="15.75" hidden="false" customHeight="false" outlineLevel="0" collapsed="false"/>
    <row r="19038" customFormat="false" ht="15.75" hidden="false" customHeight="false" outlineLevel="0" collapsed="false"/>
    <row r="19039" customFormat="false" ht="15.75" hidden="false" customHeight="false" outlineLevel="0" collapsed="false"/>
    <row r="19040" customFormat="false" ht="15.75" hidden="false" customHeight="false" outlineLevel="0" collapsed="false"/>
    <row r="19041" customFormat="false" ht="15.75" hidden="false" customHeight="false" outlineLevel="0" collapsed="false"/>
    <row r="19042" customFormat="false" ht="15.75" hidden="false" customHeight="false" outlineLevel="0" collapsed="false"/>
    <row r="19043" customFormat="false" ht="15.75" hidden="false" customHeight="false" outlineLevel="0" collapsed="false"/>
    <row r="19044" customFormat="false" ht="15.75" hidden="false" customHeight="false" outlineLevel="0" collapsed="false"/>
    <row r="19045" customFormat="false" ht="15.75" hidden="false" customHeight="false" outlineLevel="0" collapsed="false"/>
    <row r="19046" customFormat="false" ht="15.75" hidden="false" customHeight="false" outlineLevel="0" collapsed="false"/>
    <row r="19047" customFormat="false" ht="15.75" hidden="false" customHeight="false" outlineLevel="0" collapsed="false"/>
    <row r="19048" customFormat="false" ht="15.75" hidden="false" customHeight="false" outlineLevel="0" collapsed="false"/>
    <row r="19049" customFormat="false" ht="15.75" hidden="false" customHeight="false" outlineLevel="0" collapsed="false"/>
    <row r="19050" customFormat="false" ht="15.75" hidden="false" customHeight="false" outlineLevel="0" collapsed="false"/>
    <row r="19051" customFormat="false" ht="15.75" hidden="false" customHeight="false" outlineLevel="0" collapsed="false"/>
    <row r="19052" customFormat="false" ht="15.75" hidden="false" customHeight="false" outlineLevel="0" collapsed="false"/>
    <row r="19053" customFormat="false" ht="15.75" hidden="false" customHeight="false" outlineLevel="0" collapsed="false"/>
    <row r="19054" customFormat="false" ht="15.75" hidden="false" customHeight="false" outlineLevel="0" collapsed="false"/>
    <row r="19055" customFormat="false" ht="15.75" hidden="false" customHeight="false" outlineLevel="0" collapsed="false"/>
    <row r="19056" customFormat="false" ht="15.75" hidden="false" customHeight="false" outlineLevel="0" collapsed="false"/>
    <row r="19057" customFormat="false" ht="15.75" hidden="false" customHeight="false" outlineLevel="0" collapsed="false"/>
    <row r="19058" customFormat="false" ht="15.75" hidden="false" customHeight="false" outlineLevel="0" collapsed="false"/>
    <row r="19059" customFormat="false" ht="15.75" hidden="false" customHeight="false" outlineLevel="0" collapsed="false"/>
    <row r="19060" customFormat="false" ht="15.75" hidden="false" customHeight="false" outlineLevel="0" collapsed="false"/>
    <row r="19061" customFormat="false" ht="15.75" hidden="false" customHeight="false" outlineLevel="0" collapsed="false"/>
    <row r="19062" customFormat="false" ht="15.75" hidden="false" customHeight="false" outlineLevel="0" collapsed="false"/>
    <row r="19063" customFormat="false" ht="15.75" hidden="false" customHeight="false" outlineLevel="0" collapsed="false"/>
    <row r="19064" customFormat="false" ht="15.75" hidden="false" customHeight="false" outlineLevel="0" collapsed="false"/>
    <row r="19065" customFormat="false" ht="15.75" hidden="false" customHeight="false" outlineLevel="0" collapsed="false"/>
    <row r="19066" customFormat="false" ht="15.75" hidden="false" customHeight="false" outlineLevel="0" collapsed="false"/>
    <row r="19067" customFormat="false" ht="15.75" hidden="false" customHeight="false" outlineLevel="0" collapsed="false"/>
    <row r="19068" customFormat="false" ht="15.75" hidden="false" customHeight="false" outlineLevel="0" collapsed="false"/>
    <row r="19069" customFormat="false" ht="15.75" hidden="false" customHeight="false" outlineLevel="0" collapsed="false"/>
    <row r="19070" customFormat="false" ht="15.75" hidden="false" customHeight="false" outlineLevel="0" collapsed="false"/>
    <row r="19071" customFormat="false" ht="15.75" hidden="false" customHeight="false" outlineLevel="0" collapsed="false"/>
    <row r="19072" customFormat="false" ht="15.75" hidden="false" customHeight="false" outlineLevel="0" collapsed="false"/>
    <row r="19073" customFormat="false" ht="15.75" hidden="false" customHeight="false" outlineLevel="0" collapsed="false"/>
    <row r="19074" customFormat="false" ht="15.75" hidden="false" customHeight="false" outlineLevel="0" collapsed="false"/>
    <row r="19075" customFormat="false" ht="15.75" hidden="false" customHeight="false" outlineLevel="0" collapsed="false"/>
    <row r="19076" customFormat="false" ht="15.75" hidden="false" customHeight="false" outlineLevel="0" collapsed="false"/>
    <row r="19077" customFormat="false" ht="15.75" hidden="false" customHeight="false" outlineLevel="0" collapsed="false"/>
    <row r="19078" customFormat="false" ht="15.75" hidden="false" customHeight="false" outlineLevel="0" collapsed="false"/>
    <row r="19079" customFormat="false" ht="15.75" hidden="false" customHeight="false" outlineLevel="0" collapsed="false"/>
    <row r="19080" customFormat="false" ht="15.75" hidden="false" customHeight="false" outlineLevel="0" collapsed="false"/>
    <row r="19081" customFormat="false" ht="15.75" hidden="false" customHeight="false" outlineLevel="0" collapsed="false"/>
    <row r="19082" customFormat="false" ht="15.75" hidden="false" customHeight="false" outlineLevel="0" collapsed="false"/>
    <row r="19083" customFormat="false" ht="15.75" hidden="false" customHeight="false" outlineLevel="0" collapsed="false"/>
    <row r="19084" customFormat="false" ht="15.75" hidden="false" customHeight="false" outlineLevel="0" collapsed="false"/>
    <row r="19085" customFormat="false" ht="15.75" hidden="false" customHeight="false" outlineLevel="0" collapsed="false"/>
    <row r="19086" customFormat="false" ht="15.75" hidden="false" customHeight="false" outlineLevel="0" collapsed="false"/>
    <row r="19087" customFormat="false" ht="15.75" hidden="false" customHeight="false" outlineLevel="0" collapsed="false"/>
    <row r="19088" customFormat="false" ht="15.75" hidden="false" customHeight="false" outlineLevel="0" collapsed="false"/>
    <row r="19089" customFormat="false" ht="15.75" hidden="false" customHeight="false" outlineLevel="0" collapsed="false"/>
    <row r="19090" customFormat="false" ht="15.75" hidden="false" customHeight="false" outlineLevel="0" collapsed="false"/>
    <row r="19091" customFormat="false" ht="15.75" hidden="false" customHeight="false" outlineLevel="0" collapsed="false"/>
    <row r="19092" customFormat="false" ht="15.75" hidden="false" customHeight="false" outlineLevel="0" collapsed="false"/>
    <row r="19093" customFormat="false" ht="15.75" hidden="false" customHeight="false" outlineLevel="0" collapsed="false"/>
    <row r="19094" customFormat="false" ht="15.75" hidden="false" customHeight="false" outlineLevel="0" collapsed="false"/>
    <row r="19095" customFormat="false" ht="15.75" hidden="false" customHeight="false" outlineLevel="0" collapsed="false"/>
    <row r="19096" customFormat="false" ht="15.75" hidden="false" customHeight="false" outlineLevel="0" collapsed="false"/>
    <row r="19097" customFormat="false" ht="15.75" hidden="false" customHeight="false" outlineLevel="0" collapsed="false"/>
    <row r="19098" customFormat="false" ht="15.75" hidden="false" customHeight="false" outlineLevel="0" collapsed="false"/>
    <row r="19099" customFormat="false" ht="15.75" hidden="false" customHeight="false" outlineLevel="0" collapsed="false"/>
    <row r="19100" customFormat="false" ht="15.75" hidden="false" customHeight="false" outlineLevel="0" collapsed="false"/>
    <row r="19101" customFormat="false" ht="15.75" hidden="false" customHeight="false" outlineLevel="0" collapsed="false"/>
    <row r="19102" customFormat="false" ht="15.75" hidden="false" customHeight="false" outlineLevel="0" collapsed="false"/>
    <row r="19103" customFormat="false" ht="15.75" hidden="false" customHeight="false" outlineLevel="0" collapsed="false"/>
    <row r="19104" customFormat="false" ht="15.75" hidden="false" customHeight="false" outlineLevel="0" collapsed="false"/>
    <row r="19105" customFormat="false" ht="15.75" hidden="false" customHeight="false" outlineLevel="0" collapsed="false"/>
    <row r="19106" customFormat="false" ht="15.75" hidden="false" customHeight="false" outlineLevel="0" collapsed="false"/>
    <row r="19107" customFormat="false" ht="15.75" hidden="false" customHeight="false" outlineLevel="0" collapsed="false"/>
    <row r="19108" customFormat="false" ht="15.75" hidden="false" customHeight="false" outlineLevel="0" collapsed="false"/>
    <row r="19109" customFormat="false" ht="15.75" hidden="false" customHeight="false" outlineLevel="0" collapsed="false"/>
    <row r="19110" customFormat="false" ht="15.75" hidden="false" customHeight="false" outlineLevel="0" collapsed="false"/>
    <row r="19111" customFormat="false" ht="15.75" hidden="false" customHeight="false" outlineLevel="0" collapsed="false"/>
    <row r="19112" customFormat="false" ht="15.75" hidden="false" customHeight="false" outlineLevel="0" collapsed="false"/>
    <row r="19113" customFormat="false" ht="15.75" hidden="false" customHeight="false" outlineLevel="0" collapsed="false"/>
    <row r="19114" customFormat="false" ht="15.75" hidden="false" customHeight="false" outlineLevel="0" collapsed="false"/>
    <row r="19115" customFormat="false" ht="15.75" hidden="false" customHeight="false" outlineLevel="0" collapsed="false"/>
    <row r="19116" customFormat="false" ht="15.75" hidden="false" customHeight="false" outlineLevel="0" collapsed="false"/>
    <row r="19117" customFormat="false" ht="15.75" hidden="false" customHeight="false" outlineLevel="0" collapsed="false"/>
    <row r="19118" customFormat="false" ht="15.75" hidden="false" customHeight="false" outlineLevel="0" collapsed="false"/>
    <row r="19119" customFormat="false" ht="15.75" hidden="false" customHeight="false" outlineLevel="0" collapsed="false"/>
    <row r="19120" customFormat="false" ht="15.75" hidden="false" customHeight="false" outlineLevel="0" collapsed="false"/>
    <row r="19121" customFormat="false" ht="15.75" hidden="false" customHeight="false" outlineLevel="0" collapsed="false"/>
    <row r="19122" customFormat="false" ht="15.75" hidden="false" customHeight="false" outlineLevel="0" collapsed="false"/>
    <row r="19123" customFormat="false" ht="15.75" hidden="false" customHeight="false" outlineLevel="0" collapsed="false"/>
    <row r="19124" customFormat="false" ht="15.75" hidden="false" customHeight="false" outlineLevel="0" collapsed="false"/>
    <row r="19125" customFormat="false" ht="15.75" hidden="false" customHeight="false" outlineLevel="0" collapsed="false"/>
    <row r="19126" customFormat="false" ht="15.75" hidden="false" customHeight="false" outlineLevel="0" collapsed="false"/>
    <row r="19127" customFormat="false" ht="15.75" hidden="false" customHeight="false" outlineLevel="0" collapsed="false"/>
    <row r="19128" customFormat="false" ht="15.75" hidden="false" customHeight="false" outlineLevel="0" collapsed="false"/>
    <row r="19129" customFormat="false" ht="15.75" hidden="false" customHeight="false" outlineLevel="0" collapsed="false"/>
    <row r="19130" customFormat="false" ht="15.75" hidden="false" customHeight="false" outlineLevel="0" collapsed="false"/>
    <row r="19131" customFormat="false" ht="15.75" hidden="false" customHeight="false" outlineLevel="0" collapsed="false"/>
    <row r="19132" customFormat="false" ht="15.75" hidden="false" customHeight="false" outlineLevel="0" collapsed="false"/>
    <row r="19133" customFormat="false" ht="15.75" hidden="false" customHeight="false" outlineLevel="0" collapsed="false"/>
    <row r="19134" customFormat="false" ht="15.75" hidden="false" customHeight="false" outlineLevel="0" collapsed="false"/>
    <row r="19135" customFormat="false" ht="15.75" hidden="false" customHeight="false" outlineLevel="0" collapsed="false"/>
    <row r="19136" customFormat="false" ht="15.75" hidden="false" customHeight="false" outlineLevel="0" collapsed="false"/>
    <row r="19137" customFormat="false" ht="15.75" hidden="false" customHeight="false" outlineLevel="0" collapsed="false"/>
    <row r="19138" customFormat="false" ht="15.75" hidden="false" customHeight="false" outlineLevel="0" collapsed="false"/>
    <row r="19139" customFormat="false" ht="15.75" hidden="false" customHeight="false" outlineLevel="0" collapsed="false"/>
    <row r="19140" customFormat="false" ht="15.75" hidden="false" customHeight="false" outlineLevel="0" collapsed="false"/>
    <row r="19141" customFormat="false" ht="15.75" hidden="false" customHeight="false" outlineLevel="0" collapsed="false"/>
    <row r="19142" customFormat="false" ht="15.75" hidden="false" customHeight="false" outlineLevel="0" collapsed="false"/>
    <row r="19143" customFormat="false" ht="15.75" hidden="false" customHeight="false" outlineLevel="0" collapsed="false"/>
    <row r="19144" customFormat="false" ht="15.75" hidden="false" customHeight="false" outlineLevel="0" collapsed="false"/>
    <row r="19145" customFormat="false" ht="15.75" hidden="false" customHeight="false" outlineLevel="0" collapsed="false"/>
    <row r="19146" customFormat="false" ht="15.75" hidden="false" customHeight="false" outlineLevel="0" collapsed="false"/>
    <row r="19147" customFormat="false" ht="15.75" hidden="false" customHeight="false" outlineLevel="0" collapsed="false"/>
    <row r="19148" customFormat="false" ht="15.75" hidden="false" customHeight="false" outlineLevel="0" collapsed="false"/>
    <row r="19149" customFormat="false" ht="15.75" hidden="false" customHeight="false" outlineLevel="0" collapsed="false"/>
    <row r="19150" customFormat="false" ht="15.75" hidden="false" customHeight="false" outlineLevel="0" collapsed="false"/>
    <row r="19151" customFormat="false" ht="15.75" hidden="false" customHeight="false" outlineLevel="0" collapsed="false"/>
    <row r="19152" customFormat="false" ht="15.75" hidden="false" customHeight="false" outlineLevel="0" collapsed="false"/>
    <row r="19153" customFormat="false" ht="15.75" hidden="false" customHeight="false" outlineLevel="0" collapsed="false"/>
    <row r="19154" customFormat="false" ht="15.75" hidden="false" customHeight="false" outlineLevel="0" collapsed="false"/>
    <row r="19155" customFormat="false" ht="15.75" hidden="false" customHeight="false" outlineLevel="0" collapsed="false"/>
    <row r="19156" customFormat="false" ht="15.75" hidden="false" customHeight="false" outlineLevel="0" collapsed="false"/>
    <row r="19157" customFormat="false" ht="15.75" hidden="false" customHeight="false" outlineLevel="0" collapsed="false"/>
    <row r="19158" customFormat="false" ht="15.75" hidden="false" customHeight="false" outlineLevel="0" collapsed="false"/>
    <row r="19159" customFormat="false" ht="15.75" hidden="false" customHeight="false" outlineLevel="0" collapsed="false"/>
    <row r="19160" customFormat="false" ht="15.75" hidden="false" customHeight="false" outlineLevel="0" collapsed="false"/>
    <row r="19161" customFormat="false" ht="15.75" hidden="false" customHeight="false" outlineLevel="0" collapsed="false"/>
    <row r="19162" customFormat="false" ht="15.75" hidden="false" customHeight="false" outlineLevel="0" collapsed="false"/>
    <row r="19163" customFormat="false" ht="15.75" hidden="false" customHeight="false" outlineLevel="0" collapsed="false"/>
    <row r="19164" customFormat="false" ht="15.75" hidden="false" customHeight="false" outlineLevel="0" collapsed="false"/>
    <row r="19165" customFormat="false" ht="15.75" hidden="false" customHeight="false" outlineLevel="0" collapsed="false"/>
    <row r="19166" customFormat="false" ht="15.75" hidden="false" customHeight="false" outlineLevel="0" collapsed="false"/>
    <row r="19167" customFormat="false" ht="15.75" hidden="false" customHeight="false" outlineLevel="0" collapsed="false"/>
    <row r="19168" customFormat="false" ht="15.75" hidden="false" customHeight="false" outlineLevel="0" collapsed="false"/>
    <row r="19169" customFormat="false" ht="15.75" hidden="false" customHeight="false" outlineLevel="0" collapsed="false"/>
    <row r="19170" customFormat="false" ht="15.75" hidden="false" customHeight="false" outlineLevel="0" collapsed="false"/>
    <row r="19171" customFormat="false" ht="15.75" hidden="false" customHeight="false" outlineLevel="0" collapsed="false"/>
    <row r="19172" customFormat="false" ht="15.75" hidden="false" customHeight="false" outlineLevel="0" collapsed="false"/>
    <row r="19173" customFormat="false" ht="15.75" hidden="false" customHeight="false" outlineLevel="0" collapsed="false"/>
    <row r="19174" customFormat="false" ht="15.75" hidden="false" customHeight="false" outlineLevel="0" collapsed="false"/>
    <row r="19175" customFormat="false" ht="15.75" hidden="false" customHeight="false" outlineLevel="0" collapsed="false"/>
    <row r="19176" customFormat="false" ht="15.75" hidden="false" customHeight="false" outlineLevel="0" collapsed="false"/>
    <row r="19177" customFormat="false" ht="15.75" hidden="false" customHeight="false" outlineLevel="0" collapsed="false"/>
    <row r="19178" customFormat="false" ht="15.75" hidden="false" customHeight="false" outlineLevel="0" collapsed="false"/>
    <row r="19179" customFormat="false" ht="15.75" hidden="false" customHeight="false" outlineLevel="0" collapsed="false"/>
    <row r="19180" customFormat="false" ht="15.75" hidden="false" customHeight="false" outlineLevel="0" collapsed="false"/>
    <row r="19181" customFormat="false" ht="15.75" hidden="false" customHeight="false" outlineLevel="0" collapsed="false"/>
    <row r="19182" customFormat="false" ht="15.75" hidden="false" customHeight="false" outlineLevel="0" collapsed="false"/>
    <row r="19183" customFormat="false" ht="15.75" hidden="false" customHeight="false" outlineLevel="0" collapsed="false"/>
    <row r="19184" customFormat="false" ht="15.75" hidden="false" customHeight="false" outlineLevel="0" collapsed="false"/>
    <row r="19185" customFormat="false" ht="15.75" hidden="false" customHeight="false" outlineLevel="0" collapsed="false"/>
    <row r="19186" customFormat="false" ht="15.75" hidden="false" customHeight="false" outlineLevel="0" collapsed="false"/>
    <row r="19187" customFormat="false" ht="15.75" hidden="false" customHeight="false" outlineLevel="0" collapsed="false"/>
    <row r="19188" customFormat="false" ht="15.75" hidden="false" customHeight="false" outlineLevel="0" collapsed="false"/>
    <row r="19189" customFormat="false" ht="15.75" hidden="false" customHeight="false" outlineLevel="0" collapsed="false"/>
    <row r="19190" customFormat="false" ht="15.75" hidden="false" customHeight="false" outlineLevel="0" collapsed="false"/>
    <row r="19191" customFormat="false" ht="15.75" hidden="false" customHeight="false" outlineLevel="0" collapsed="false"/>
    <row r="19192" customFormat="false" ht="15.75" hidden="false" customHeight="false" outlineLevel="0" collapsed="false"/>
    <row r="19193" customFormat="false" ht="15.75" hidden="false" customHeight="false" outlineLevel="0" collapsed="false"/>
    <row r="19194" customFormat="false" ht="15.75" hidden="false" customHeight="false" outlineLevel="0" collapsed="false"/>
    <row r="19195" customFormat="false" ht="15.75" hidden="false" customHeight="false" outlineLevel="0" collapsed="false"/>
    <row r="19196" customFormat="false" ht="15.75" hidden="false" customHeight="false" outlineLevel="0" collapsed="false"/>
    <row r="19197" customFormat="false" ht="15.75" hidden="false" customHeight="false" outlineLevel="0" collapsed="false"/>
    <row r="19198" customFormat="false" ht="15.75" hidden="false" customHeight="false" outlineLevel="0" collapsed="false"/>
    <row r="19199" customFormat="false" ht="15.75" hidden="false" customHeight="false" outlineLevel="0" collapsed="false"/>
    <row r="19200" customFormat="false" ht="15.75" hidden="false" customHeight="false" outlineLevel="0" collapsed="false"/>
    <row r="19201" customFormat="false" ht="15.75" hidden="false" customHeight="false" outlineLevel="0" collapsed="false"/>
    <row r="19202" customFormat="false" ht="15.75" hidden="false" customHeight="false" outlineLevel="0" collapsed="false"/>
    <row r="19203" customFormat="false" ht="15.75" hidden="false" customHeight="false" outlineLevel="0" collapsed="false"/>
    <row r="19204" customFormat="false" ht="15.75" hidden="false" customHeight="false" outlineLevel="0" collapsed="false"/>
    <row r="19205" customFormat="false" ht="15.75" hidden="false" customHeight="false" outlineLevel="0" collapsed="false"/>
    <row r="19206" customFormat="false" ht="15.75" hidden="false" customHeight="false" outlineLevel="0" collapsed="false"/>
    <row r="19207" customFormat="false" ht="15.75" hidden="false" customHeight="false" outlineLevel="0" collapsed="false"/>
    <row r="19208" customFormat="false" ht="15.75" hidden="false" customHeight="false" outlineLevel="0" collapsed="false"/>
    <row r="19209" customFormat="false" ht="15.75" hidden="false" customHeight="false" outlineLevel="0" collapsed="false"/>
    <row r="19210" customFormat="false" ht="15.75" hidden="false" customHeight="false" outlineLevel="0" collapsed="false"/>
    <row r="19211" customFormat="false" ht="15.75" hidden="false" customHeight="false" outlineLevel="0" collapsed="false"/>
    <row r="19212" customFormat="false" ht="15.75" hidden="false" customHeight="false" outlineLevel="0" collapsed="false"/>
    <row r="19213" customFormat="false" ht="15.75" hidden="false" customHeight="false" outlineLevel="0" collapsed="false"/>
    <row r="19214" customFormat="false" ht="15.75" hidden="false" customHeight="false" outlineLevel="0" collapsed="false"/>
    <row r="19215" customFormat="false" ht="15.75" hidden="false" customHeight="false" outlineLevel="0" collapsed="false"/>
    <row r="19216" customFormat="false" ht="15.75" hidden="false" customHeight="false" outlineLevel="0" collapsed="false"/>
    <row r="19217" customFormat="false" ht="15.75" hidden="false" customHeight="false" outlineLevel="0" collapsed="false"/>
    <row r="19218" customFormat="false" ht="15.75" hidden="false" customHeight="false" outlineLevel="0" collapsed="false"/>
    <row r="19219" customFormat="false" ht="15.75" hidden="false" customHeight="false" outlineLevel="0" collapsed="false"/>
    <row r="19220" customFormat="false" ht="15.75" hidden="false" customHeight="false" outlineLevel="0" collapsed="false"/>
    <row r="19221" customFormat="false" ht="15.75" hidden="false" customHeight="false" outlineLevel="0" collapsed="false"/>
    <row r="19222" customFormat="false" ht="15.75" hidden="false" customHeight="false" outlineLevel="0" collapsed="false"/>
    <row r="19223" customFormat="false" ht="15.75" hidden="false" customHeight="false" outlineLevel="0" collapsed="false"/>
    <row r="19224" customFormat="false" ht="15.75" hidden="false" customHeight="false" outlineLevel="0" collapsed="false"/>
    <row r="19225" customFormat="false" ht="15.75" hidden="false" customHeight="false" outlineLevel="0" collapsed="false"/>
    <row r="19226" customFormat="false" ht="15.75" hidden="false" customHeight="false" outlineLevel="0" collapsed="false"/>
    <row r="19227" customFormat="false" ht="15.75" hidden="false" customHeight="false" outlineLevel="0" collapsed="false"/>
    <row r="19228" customFormat="false" ht="15.75" hidden="false" customHeight="false" outlineLevel="0" collapsed="false"/>
    <row r="19229" customFormat="false" ht="15.75" hidden="false" customHeight="false" outlineLevel="0" collapsed="false"/>
    <row r="19230" customFormat="false" ht="15.75" hidden="false" customHeight="false" outlineLevel="0" collapsed="false"/>
    <row r="19231" customFormat="false" ht="15.75" hidden="false" customHeight="false" outlineLevel="0" collapsed="false"/>
    <row r="19232" customFormat="false" ht="15.75" hidden="false" customHeight="false" outlineLevel="0" collapsed="false"/>
    <row r="19233" customFormat="false" ht="15.75" hidden="false" customHeight="false" outlineLevel="0" collapsed="false"/>
    <row r="19234" customFormat="false" ht="15.75" hidden="false" customHeight="false" outlineLevel="0" collapsed="false"/>
    <row r="19235" customFormat="false" ht="15.75" hidden="false" customHeight="false" outlineLevel="0" collapsed="false"/>
    <row r="19236" customFormat="false" ht="15.75" hidden="false" customHeight="false" outlineLevel="0" collapsed="false"/>
    <row r="19237" customFormat="false" ht="15.75" hidden="false" customHeight="false" outlineLevel="0" collapsed="false"/>
    <row r="19238" customFormat="false" ht="15.75" hidden="false" customHeight="false" outlineLevel="0" collapsed="false"/>
    <row r="19239" customFormat="false" ht="15.75" hidden="false" customHeight="false" outlineLevel="0" collapsed="false"/>
    <row r="19240" customFormat="false" ht="15.75" hidden="false" customHeight="false" outlineLevel="0" collapsed="false"/>
    <row r="19241" customFormat="false" ht="15.75" hidden="false" customHeight="false" outlineLevel="0" collapsed="false"/>
    <row r="19242" customFormat="false" ht="15.75" hidden="false" customHeight="false" outlineLevel="0" collapsed="false"/>
    <row r="19243" customFormat="false" ht="15.75" hidden="false" customHeight="false" outlineLevel="0" collapsed="false"/>
    <row r="19244" customFormat="false" ht="15.75" hidden="false" customHeight="false" outlineLevel="0" collapsed="false"/>
    <row r="19245" customFormat="false" ht="15.75" hidden="false" customHeight="false" outlineLevel="0" collapsed="false"/>
    <row r="19246" customFormat="false" ht="15.75" hidden="false" customHeight="false" outlineLevel="0" collapsed="false"/>
    <row r="19247" customFormat="false" ht="15.75" hidden="false" customHeight="false" outlineLevel="0" collapsed="false"/>
    <row r="19248" customFormat="false" ht="15.75" hidden="false" customHeight="false" outlineLevel="0" collapsed="false"/>
    <row r="19249" customFormat="false" ht="15.75" hidden="false" customHeight="false" outlineLevel="0" collapsed="false"/>
    <row r="19250" customFormat="false" ht="15.75" hidden="false" customHeight="false" outlineLevel="0" collapsed="false"/>
    <row r="19251" customFormat="false" ht="15.75" hidden="false" customHeight="false" outlineLevel="0" collapsed="false"/>
    <row r="19252" customFormat="false" ht="15.75" hidden="false" customHeight="false" outlineLevel="0" collapsed="false"/>
    <row r="19253" customFormat="false" ht="15.75" hidden="false" customHeight="false" outlineLevel="0" collapsed="false"/>
    <row r="19254" customFormat="false" ht="15.75" hidden="false" customHeight="false" outlineLevel="0" collapsed="false"/>
    <row r="19255" customFormat="false" ht="15.75" hidden="false" customHeight="false" outlineLevel="0" collapsed="false"/>
    <row r="19256" customFormat="false" ht="15.75" hidden="false" customHeight="false" outlineLevel="0" collapsed="false"/>
    <row r="19257" customFormat="false" ht="15.75" hidden="false" customHeight="false" outlineLevel="0" collapsed="false"/>
    <row r="19258" customFormat="false" ht="15.75" hidden="false" customHeight="false" outlineLevel="0" collapsed="false"/>
    <row r="19259" customFormat="false" ht="15.75" hidden="false" customHeight="false" outlineLevel="0" collapsed="false"/>
    <row r="19260" customFormat="false" ht="15.75" hidden="false" customHeight="false" outlineLevel="0" collapsed="false"/>
    <row r="19261" customFormat="false" ht="15.75" hidden="false" customHeight="false" outlineLevel="0" collapsed="false"/>
    <row r="19262" customFormat="false" ht="15.75" hidden="false" customHeight="false" outlineLevel="0" collapsed="false"/>
    <row r="19263" customFormat="false" ht="15.75" hidden="false" customHeight="false" outlineLevel="0" collapsed="false"/>
    <row r="19264" customFormat="false" ht="15.75" hidden="false" customHeight="false" outlineLevel="0" collapsed="false"/>
    <row r="19265" customFormat="false" ht="15.75" hidden="false" customHeight="false" outlineLevel="0" collapsed="false"/>
    <row r="19266" customFormat="false" ht="15.75" hidden="false" customHeight="false" outlineLevel="0" collapsed="false"/>
    <row r="19267" customFormat="false" ht="15.75" hidden="false" customHeight="false" outlineLevel="0" collapsed="false"/>
    <row r="19268" customFormat="false" ht="15.75" hidden="false" customHeight="false" outlineLevel="0" collapsed="false"/>
    <row r="19269" customFormat="false" ht="15.75" hidden="false" customHeight="false" outlineLevel="0" collapsed="false"/>
    <row r="19270" customFormat="false" ht="15.75" hidden="false" customHeight="false" outlineLevel="0" collapsed="false"/>
    <row r="19271" customFormat="false" ht="15.75" hidden="false" customHeight="false" outlineLevel="0" collapsed="false"/>
    <row r="19272" customFormat="false" ht="15.75" hidden="false" customHeight="false" outlineLevel="0" collapsed="false"/>
    <row r="19273" customFormat="false" ht="15.75" hidden="false" customHeight="false" outlineLevel="0" collapsed="false"/>
    <row r="19274" customFormat="false" ht="15.75" hidden="false" customHeight="false" outlineLevel="0" collapsed="false"/>
    <row r="19275" customFormat="false" ht="15.75" hidden="false" customHeight="false" outlineLevel="0" collapsed="false"/>
    <row r="19276" customFormat="false" ht="15.75" hidden="false" customHeight="false" outlineLevel="0" collapsed="false"/>
    <row r="19277" customFormat="false" ht="15.75" hidden="false" customHeight="false" outlineLevel="0" collapsed="false"/>
    <row r="19278" customFormat="false" ht="15.75" hidden="false" customHeight="false" outlineLevel="0" collapsed="false"/>
    <row r="19279" customFormat="false" ht="15.75" hidden="false" customHeight="false" outlineLevel="0" collapsed="false"/>
    <row r="19280" customFormat="false" ht="15.75" hidden="false" customHeight="false" outlineLevel="0" collapsed="false"/>
    <row r="19281" customFormat="false" ht="15.75" hidden="false" customHeight="false" outlineLevel="0" collapsed="false"/>
    <row r="19282" customFormat="false" ht="15.75" hidden="false" customHeight="false" outlineLevel="0" collapsed="false"/>
    <row r="19283" customFormat="false" ht="15.75" hidden="false" customHeight="false" outlineLevel="0" collapsed="false"/>
    <row r="19284" customFormat="false" ht="15.75" hidden="false" customHeight="false" outlineLevel="0" collapsed="false"/>
    <row r="19285" customFormat="false" ht="15.75" hidden="false" customHeight="false" outlineLevel="0" collapsed="false"/>
    <row r="19286" customFormat="false" ht="15.75" hidden="false" customHeight="false" outlineLevel="0" collapsed="false"/>
    <row r="19287" customFormat="false" ht="15.75" hidden="false" customHeight="false" outlineLevel="0" collapsed="false"/>
    <row r="19288" customFormat="false" ht="15.75" hidden="false" customHeight="false" outlineLevel="0" collapsed="false"/>
    <row r="19289" customFormat="false" ht="15.75" hidden="false" customHeight="false" outlineLevel="0" collapsed="false"/>
    <row r="19290" customFormat="false" ht="15.75" hidden="false" customHeight="false" outlineLevel="0" collapsed="false"/>
    <row r="19291" customFormat="false" ht="15.75" hidden="false" customHeight="false" outlineLevel="0" collapsed="false"/>
    <row r="19292" customFormat="false" ht="15.75" hidden="false" customHeight="false" outlineLevel="0" collapsed="false"/>
    <row r="19293" customFormat="false" ht="15.75" hidden="false" customHeight="false" outlineLevel="0" collapsed="false"/>
    <row r="19294" customFormat="false" ht="15.75" hidden="false" customHeight="false" outlineLevel="0" collapsed="false"/>
    <row r="19295" customFormat="false" ht="15.75" hidden="false" customHeight="false" outlineLevel="0" collapsed="false"/>
    <row r="19296" customFormat="false" ht="15.75" hidden="false" customHeight="false" outlineLevel="0" collapsed="false"/>
    <row r="19297" customFormat="false" ht="15.75" hidden="false" customHeight="false" outlineLevel="0" collapsed="false"/>
    <row r="19298" customFormat="false" ht="15.75" hidden="false" customHeight="false" outlineLevel="0" collapsed="false"/>
    <row r="19299" customFormat="false" ht="15.75" hidden="false" customHeight="false" outlineLevel="0" collapsed="false"/>
    <row r="19300" customFormat="false" ht="15.75" hidden="false" customHeight="false" outlineLevel="0" collapsed="false"/>
    <row r="19301" customFormat="false" ht="15.75" hidden="false" customHeight="false" outlineLevel="0" collapsed="false"/>
    <row r="19302" customFormat="false" ht="15.75" hidden="false" customHeight="false" outlineLevel="0" collapsed="false"/>
    <row r="19303" customFormat="false" ht="15.75" hidden="false" customHeight="false" outlineLevel="0" collapsed="false"/>
    <row r="19304" customFormat="false" ht="15.75" hidden="false" customHeight="false" outlineLevel="0" collapsed="false"/>
    <row r="19305" customFormat="false" ht="15.75" hidden="false" customHeight="false" outlineLevel="0" collapsed="false"/>
    <row r="19306" customFormat="false" ht="15.75" hidden="false" customHeight="false" outlineLevel="0" collapsed="false"/>
    <row r="19307" customFormat="false" ht="15.75" hidden="false" customHeight="false" outlineLevel="0" collapsed="false"/>
    <row r="19308" customFormat="false" ht="15.75" hidden="false" customHeight="false" outlineLevel="0" collapsed="false"/>
    <row r="19309" customFormat="false" ht="15.75" hidden="false" customHeight="false" outlineLevel="0" collapsed="false"/>
    <row r="19310" customFormat="false" ht="15.75" hidden="false" customHeight="false" outlineLevel="0" collapsed="false"/>
    <row r="19311" customFormat="false" ht="15.75" hidden="false" customHeight="false" outlineLevel="0" collapsed="false"/>
    <row r="19312" customFormat="false" ht="15.75" hidden="false" customHeight="false" outlineLevel="0" collapsed="false"/>
    <row r="19313" customFormat="false" ht="15.75" hidden="false" customHeight="false" outlineLevel="0" collapsed="false"/>
    <row r="19314" customFormat="false" ht="15.75" hidden="false" customHeight="false" outlineLevel="0" collapsed="false"/>
    <row r="19315" customFormat="false" ht="15.75" hidden="false" customHeight="false" outlineLevel="0" collapsed="false"/>
    <row r="19316" customFormat="false" ht="15.75" hidden="false" customHeight="false" outlineLevel="0" collapsed="false"/>
    <row r="19317" customFormat="false" ht="15.75" hidden="false" customHeight="false" outlineLevel="0" collapsed="false"/>
    <row r="19318" customFormat="false" ht="15.75" hidden="false" customHeight="false" outlineLevel="0" collapsed="false"/>
    <row r="19319" customFormat="false" ht="15.75" hidden="false" customHeight="false" outlineLevel="0" collapsed="false"/>
    <row r="19320" customFormat="false" ht="15.75" hidden="false" customHeight="false" outlineLevel="0" collapsed="false"/>
    <row r="19321" customFormat="false" ht="15.75" hidden="false" customHeight="false" outlineLevel="0" collapsed="false"/>
    <row r="19322" customFormat="false" ht="15.75" hidden="false" customHeight="false" outlineLevel="0" collapsed="false"/>
    <row r="19323" customFormat="false" ht="15.75" hidden="false" customHeight="false" outlineLevel="0" collapsed="false"/>
    <row r="19324" customFormat="false" ht="15.75" hidden="false" customHeight="false" outlineLevel="0" collapsed="false"/>
    <row r="19325" customFormat="false" ht="15.75" hidden="false" customHeight="false" outlineLevel="0" collapsed="false"/>
    <row r="19326" customFormat="false" ht="15.75" hidden="false" customHeight="false" outlineLevel="0" collapsed="false"/>
    <row r="19327" customFormat="false" ht="15.75" hidden="false" customHeight="false" outlineLevel="0" collapsed="false"/>
    <row r="19328" customFormat="false" ht="15.75" hidden="false" customHeight="false" outlineLevel="0" collapsed="false"/>
    <row r="19329" customFormat="false" ht="15.75" hidden="false" customHeight="false" outlineLevel="0" collapsed="false"/>
    <row r="19330" customFormat="false" ht="15.75" hidden="false" customHeight="false" outlineLevel="0" collapsed="false"/>
    <row r="19331" customFormat="false" ht="15.75" hidden="false" customHeight="false" outlineLevel="0" collapsed="false"/>
    <row r="19332" customFormat="false" ht="15.75" hidden="false" customHeight="false" outlineLevel="0" collapsed="false"/>
    <row r="19333" customFormat="false" ht="15.75" hidden="false" customHeight="false" outlineLevel="0" collapsed="false"/>
    <row r="19334" customFormat="false" ht="15.75" hidden="false" customHeight="false" outlineLevel="0" collapsed="false"/>
    <row r="19335" customFormat="false" ht="15.75" hidden="false" customHeight="false" outlineLevel="0" collapsed="false"/>
    <row r="19336" customFormat="false" ht="15.75" hidden="false" customHeight="false" outlineLevel="0" collapsed="false"/>
    <row r="19337" customFormat="false" ht="15.75" hidden="false" customHeight="false" outlineLevel="0" collapsed="false"/>
    <row r="19338" customFormat="false" ht="15.75" hidden="false" customHeight="false" outlineLevel="0" collapsed="false"/>
    <row r="19339" customFormat="false" ht="15.75" hidden="false" customHeight="false" outlineLevel="0" collapsed="false"/>
    <row r="19340" customFormat="false" ht="15.75" hidden="false" customHeight="false" outlineLevel="0" collapsed="false"/>
    <row r="19341" customFormat="false" ht="15.75" hidden="false" customHeight="false" outlineLevel="0" collapsed="false"/>
    <row r="19342" customFormat="false" ht="15.75" hidden="false" customHeight="false" outlineLevel="0" collapsed="false"/>
    <row r="19343" customFormat="false" ht="15.75" hidden="false" customHeight="false" outlineLevel="0" collapsed="false"/>
    <row r="19344" customFormat="false" ht="15.75" hidden="false" customHeight="false" outlineLevel="0" collapsed="false"/>
    <row r="19345" customFormat="false" ht="15.75" hidden="false" customHeight="false" outlineLevel="0" collapsed="false"/>
    <row r="19346" customFormat="false" ht="15.75" hidden="false" customHeight="false" outlineLevel="0" collapsed="false"/>
    <row r="19347" customFormat="false" ht="15.75" hidden="false" customHeight="false" outlineLevel="0" collapsed="false"/>
    <row r="19348" customFormat="false" ht="15.75" hidden="false" customHeight="false" outlineLevel="0" collapsed="false"/>
    <row r="19349" customFormat="false" ht="15.75" hidden="false" customHeight="false" outlineLevel="0" collapsed="false"/>
    <row r="19350" customFormat="false" ht="15.75" hidden="false" customHeight="false" outlineLevel="0" collapsed="false"/>
    <row r="19351" customFormat="false" ht="15.75" hidden="false" customHeight="false" outlineLevel="0" collapsed="false"/>
    <row r="19352" customFormat="false" ht="15.75" hidden="false" customHeight="false" outlineLevel="0" collapsed="false"/>
    <row r="19353" customFormat="false" ht="15.75" hidden="false" customHeight="false" outlineLevel="0" collapsed="false"/>
    <row r="19354" customFormat="false" ht="15.75" hidden="false" customHeight="false" outlineLevel="0" collapsed="false"/>
    <row r="19355" customFormat="false" ht="15.75" hidden="false" customHeight="false" outlineLevel="0" collapsed="false"/>
    <row r="19356" customFormat="false" ht="15.75" hidden="false" customHeight="false" outlineLevel="0" collapsed="false"/>
    <row r="19357" customFormat="false" ht="15.75" hidden="false" customHeight="false" outlineLevel="0" collapsed="false"/>
    <row r="19358" customFormat="false" ht="15.75" hidden="false" customHeight="false" outlineLevel="0" collapsed="false"/>
    <row r="19359" customFormat="false" ht="15.75" hidden="false" customHeight="false" outlineLevel="0" collapsed="false"/>
    <row r="19360" customFormat="false" ht="15.75" hidden="false" customHeight="false" outlineLevel="0" collapsed="false"/>
    <row r="19361" customFormat="false" ht="15.75" hidden="false" customHeight="false" outlineLevel="0" collapsed="false"/>
    <row r="19362" customFormat="false" ht="15.75" hidden="false" customHeight="false" outlineLevel="0" collapsed="false"/>
    <row r="19363" customFormat="false" ht="15.75" hidden="false" customHeight="false" outlineLevel="0" collapsed="false"/>
    <row r="19364" customFormat="false" ht="15.75" hidden="false" customHeight="false" outlineLevel="0" collapsed="false"/>
    <row r="19365" customFormat="false" ht="15.75" hidden="false" customHeight="false" outlineLevel="0" collapsed="false"/>
    <row r="19366" customFormat="false" ht="15.75" hidden="false" customHeight="false" outlineLevel="0" collapsed="false"/>
    <row r="19367" customFormat="false" ht="15.75" hidden="false" customHeight="false" outlineLevel="0" collapsed="false"/>
    <row r="19368" customFormat="false" ht="15.75" hidden="false" customHeight="false" outlineLevel="0" collapsed="false"/>
    <row r="19369" customFormat="false" ht="15.75" hidden="false" customHeight="false" outlineLevel="0" collapsed="false"/>
    <row r="19370" customFormat="false" ht="15.75" hidden="false" customHeight="false" outlineLevel="0" collapsed="false"/>
    <row r="19371" customFormat="false" ht="15.75" hidden="false" customHeight="false" outlineLevel="0" collapsed="false"/>
    <row r="19372" customFormat="false" ht="15.75" hidden="false" customHeight="false" outlineLevel="0" collapsed="false"/>
    <row r="19373" customFormat="false" ht="15.75" hidden="false" customHeight="false" outlineLevel="0" collapsed="false"/>
    <row r="19374" customFormat="false" ht="15.75" hidden="false" customHeight="false" outlineLevel="0" collapsed="false"/>
    <row r="19375" customFormat="false" ht="15.75" hidden="false" customHeight="false" outlineLevel="0" collapsed="false"/>
    <row r="19376" customFormat="false" ht="15.75" hidden="false" customHeight="false" outlineLevel="0" collapsed="false"/>
    <row r="19377" customFormat="false" ht="15.75" hidden="false" customHeight="false" outlineLevel="0" collapsed="false"/>
    <row r="19378" customFormat="false" ht="15.75" hidden="false" customHeight="false" outlineLevel="0" collapsed="false"/>
    <row r="19379" customFormat="false" ht="15.75" hidden="false" customHeight="false" outlineLevel="0" collapsed="false"/>
    <row r="19380" customFormat="false" ht="15.75" hidden="false" customHeight="false" outlineLevel="0" collapsed="false"/>
    <row r="19381" customFormat="false" ht="15.75" hidden="false" customHeight="false" outlineLevel="0" collapsed="false"/>
    <row r="19382" customFormat="false" ht="15.75" hidden="false" customHeight="false" outlineLevel="0" collapsed="false"/>
    <row r="19383" customFormat="false" ht="15.75" hidden="false" customHeight="false" outlineLevel="0" collapsed="false"/>
    <row r="19384" customFormat="false" ht="15.75" hidden="false" customHeight="false" outlineLevel="0" collapsed="false"/>
    <row r="19385" customFormat="false" ht="15.75" hidden="false" customHeight="false" outlineLevel="0" collapsed="false"/>
    <row r="19386" customFormat="false" ht="15.75" hidden="false" customHeight="false" outlineLevel="0" collapsed="false"/>
    <row r="19387" customFormat="false" ht="15.75" hidden="false" customHeight="false" outlineLevel="0" collapsed="false"/>
    <row r="19388" customFormat="false" ht="15.75" hidden="false" customHeight="false" outlineLevel="0" collapsed="false"/>
    <row r="19389" customFormat="false" ht="15.75" hidden="false" customHeight="false" outlineLevel="0" collapsed="false"/>
    <row r="19390" customFormat="false" ht="15.75" hidden="false" customHeight="false" outlineLevel="0" collapsed="false"/>
    <row r="19391" customFormat="false" ht="15.75" hidden="false" customHeight="false" outlineLevel="0" collapsed="false"/>
    <row r="19392" customFormat="false" ht="15.75" hidden="false" customHeight="false" outlineLevel="0" collapsed="false"/>
    <row r="19393" customFormat="false" ht="15.75" hidden="false" customHeight="false" outlineLevel="0" collapsed="false"/>
    <row r="19394" customFormat="false" ht="15.75" hidden="false" customHeight="false" outlineLevel="0" collapsed="false"/>
    <row r="19395" customFormat="false" ht="15.75" hidden="false" customHeight="false" outlineLevel="0" collapsed="false"/>
    <row r="19396" customFormat="false" ht="15.75" hidden="false" customHeight="false" outlineLevel="0" collapsed="false"/>
    <row r="19397" customFormat="false" ht="15.75" hidden="false" customHeight="false" outlineLevel="0" collapsed="false"/>
    <row r="19398" customFormat="false" ht="15.75" hidden="false" customHeight="false" outlineLevel="0" collapsed="false"/>
    <row r="19399" customFormat="false" ht="15.75" hidden="false" customHeight="false" outlineLevel="0" collapsed="false"/>
    <row r="19400" customFormat="false" ht="15.75" hidden="false" customHeight="false" outlineLevel="0" collapsed="false"/>
    <row r="19401" customFormat="false" ht="15.75" hidden="false" customHeight="false" outlineLevel="0" collapsed="false"/>
    <row r="19402" customFormat="false" ht="15.75" hidden="false" customHeight="false" outlineLevel="0" collapsed="false"/>
    <row r="19403" customFormat="false" ht="15.75" hidden="false" customHeight="false" outlineLevel="0" collapsed="false"/>
    <row r="19404" customFormat="false" ht="15.75" hidden="false" customHeight="false" outlineLevel="0" collapsed="false"/>
    <row r="19405" customFormat="false" ht="15.75" hidden="false" customHeight="false" outlineLevel="0" collapsed="false"/>
    <row r="19406" customFormat="false" ht="15.75" hidden="false" customHeight="false" outlineLevel="0" collapsed="false"/>
    <row r="19407" customFormat="false" ht="15.75" hidden="false" customHeight="false" outlineLevel="0" collapsed="false"/>
    <row r="19408" customFormat="false" ht="15.75" hidden="false" customHeight="false" outlineLevel="0" collapsed="false"/>
    <row r="19409" customFormat="false" ht="15.75" hidden="false" customHeight="false" outlineLevel="0" collapsed="false"/>
    <row r="19410" customFormat="false" ht="15.75" hidden="false" customHeight="false" outlineLevel="0" collapsed="false"/>
    <row r="19411" customFormat="false" ht="15.75" hidden="false" customHeight="false" outlineLevel="0" collapsed="false"/>
    <row r="19412" customFormat="false" ht="15.75" hidden="false" customHeight="false" outlineLevel="0" collapsed="false"/>
    <row r="19413" customFormat="false" ht="15.75" hidden="false" customHeight="false" outlineLevel="0" collapsed="false"/>
    <row r="19414" customFormat="false" ht="15.75" hidden="false" customHeight="false" outlineLevel="0" collapsed="false"/>
    <row r="19415" customFormat="false" ht="15.75" hidden="false" customHeight="false" outlineLevel="0" collapsed="false"/>
    <row r="19416" customFormat="false" ht="15.75" hidden="false" customHeight="false" outlineLevel="0" collapsed="false"/>
    <row r="19417" customFormat="false" ht="15.75" hidden="false" customHeight="false" outlineLevel="0" collapsed="false"/>
    <row r="19418" customFormat="false" ht="15.75" hidden="false" customHeight="false" outlineLevel="0" collapsed="false"/>
    <row r="19419" customFormat="false" ht="15.75" hidden="false" customHeight="false" outlineLevel="0" collapsed="false"/>
    <row r="19420" customFormat="false" ht="15.75" hidden="false" customHeight="false" outlineLevel="0" collapsed="false"/>
    <row r="19421" customFormat="false" ht="15.75" hidden="false" customHeight="false" outlineLevel="0" collapsed="false"/>
    <row r="19422" customFormat="false" ht="15.75" hidden="false" customHeight="false" outlineLevel="0" collapsed="false"/>
    <row r="19423" customFormat="false" ht="15.75" hidden="false" customHeight="false" outlineLevel="0" collapsed="false"/>
    <row r="19424" customFormat="false" ht="15.75" hidden="false" customHeight="false" outlineLevel="0" collapsed="false"/>
    <row r="19425" customFormat="false" ht="15.75" hidden="false" customHeight="false" outlineLevel="0" collapsed="false"/>
    <row r="19426" customFormat="false" ht="15.75" hidden="false" customHeight="false" outlineLevel="0" collapsed="false"/>
    <row r="19427" customFormat="false" ht="15.75" hidden="false" customHeight="false" outlineLevel="0" collapsed="false"/>
    <row r="19428" customFormat="false" ht="15.75" hidden="false" customHeight="false" outlineLevel="0" collapsed="false"/>
    <row r="19429" customFormat="false" ht="15.75" hidden="false" customHeight="false" outlineLevel="0" collapsed="false"/>
    <row r="19430" customFormat="false" ht="15.75" hidden="false" customHeight="false" outlineLevel="0" collapsed="false"/>
    <row r="19431" customFormat="false" ht="15.75" hidden="false" customHeight="false" outlineLevel="0" collapsed="false"/>
    <row r="19432" customFormat="false" ht="15.75" hidden="false" customHeight="false" outlineLevel="0" collapsed="false"/>
    <row r="19433" customFormat="false" ht="15.75" hidden="false" customHeight="false" outlineLevel="0" collapsed="false"/>
    <row r="19434" customFormat="false" ht="15.75" hidden="false" customHeight="false" outlineLevel="0" collapsed="false"/>
    <row r="19435" customFormat="false" ht="15.75" hidden="false" customHeight="false" outlineLevel="0" collapsed="false"/>
    <row r="19436" customFormat="false" ht="15.75" hidden="false" customHeight="false" outlineLevel="0" collapsed="false"/>
    <row r="19437" customFormat="false" ht="15.75" hidden="false" customHeight="false" outlineLevel="0" collapsed="false"/>
    <row r="19438" customFormat="false" ht="15.75" hidden="false" customHeight="false" outlineLevel="0" collapsed="false"/>
    <row r="19439" customFormat="false" ht="15.75" hidden="false" customHeight="false" outlineLevel="0" collapsed="false"/>
    <row r="19440" customFormat="false" ht="15.75" hidden="false" customHeight="false" outlineLevel="0" collapsed="false"/>
    <row r="19441" customFormat="false" ht="15.75" hidden="false" customHeight="false" outlineLevel="0" collapsed="false"/>
    <row r="19442" customFormat="false" ht="15.75" hidden="false" customHeight="false" outlineLevel="0" collapsed="false"/>
    <row r="19443" customFormat="false" ht="15.75" hidden="false" customHeight="false" outlineLevel="0" collapsed="false"/>
    <row r="19444" customFormat="false" ht="15.75" hidden="false" customHeight="false" outlineLevel="0" collapsed="false"/>
    <row r="19445" customFormat="false" ht="15.75" hidden="false" customHeight="false" outlineLevel="0" collapsed="false"/>
    <row r="19446" customFormat="false" ht="15.75" hidden="false" customHeight="false" outlineLevel="0" collapsed="false"/>
    <row r="19447" customFormat="false" ht="15.75" hidden="false" customHeight="false" outlineLevel="0" collapsed="false"/>
    <row r="19448" customFormat="false" ht="15.75" hidden="false" customHeight="false" outlineLevel="0" collapsed="false"/>
    <row r="19449" customFormat="false" ht="15.75" hidden="false" customHeight="false" outlineLevel="0" collapsed="false"/>
    <row r="19450" customFormat="false" ht="15.75" hidden="false" customHeight="false" outlineLevel="0" collapsed="false"/>
    <row r="19451" customFormat="false" ht="15.75" hidden="false" customHeight="false" outlineLevel="0" collapsed="false"/>
    <row r="19452" customFormat="false" ht="15.75" hidden="false" customHeight="false" outlineLevel="0" collapsed="false"/>
    <row r="19453" customFormat="false" ht="15.75" hidden="false" customHeight="false" outlineLevel="0" collapsed="false"/>
    <row r="19454" customFormat="false" ht="15.75" hidden="false" customHeight="false" outlineLevel="0" collapsed="false"/>
    <row r="19455" customFormat="false" ht="15.75" hidden="false" customHeight="false" outlineLevel="0" collapsed="false"/>
    <row r="19456" customFormat="false" ht="15.75" hidden="false" customHeight="false" outlineLevel="0" collapsed="false"/>
    <row r="19457" customFormat="false" ht="15.75" hidden="false" customHeight="false" outlineLevel="0" collapsed="false"/>
    <row r="19458" customFormat="false" ht="15.75" hidden="false" customHeight="false" outlineLevel="0" collapsed="false"/>
    <row r="19459" customFormat="false" ht="15.75" hidden="false" customHeight="false" outlineLevel="0" collapsed="false"/>
    <row r="19460" customFormat="false" ht="15.75" hidden="false" customHeight="false" outlineLevel="0" collapsed="false"/>
    <row r="19461" customFormat="false" ht="15.75" hidden="false" customHeight="false" outlineLevel="0" collapsed="false"/>
    <row r="19462" customFormat="false" ht="15.75" hidden="false" customHeight="false" outlineLevel="0" collapsed="false"/>
    <row r="19463" customFormat="false" ht="15.75" hidden="false" customHeight="false" outlineLevel="0" collapsed="false"/>
    <row r="19464" customFormat="false" ht="15.75" hidden="false" customHeight="false" outlineLevel="0" collapsed="false"/>
    <row r="19465" customFormat="false" ht="15.75" hidden="false" customHeight="false" outlineLevel="0" collapsed="false"/>
    <row r="19466" customFormat="false" ht="15.75" hidden="false" customHeight="false" outlineLevel="0" collapsed="false"/>
    <row r="19467" customFormat="false" ht="15.75" hidden="false" customHeight="false" outlineLevel="0" collapsed="false"/>
    <row r="19468" customFormat="false" ht="15.75" hidden="false" customHeight="false" outlineLevel="0" collapsed="false"/>
    <row r="19469" customFormat="false" ht="15.75" hidden="false" customHeight="false" outlineLevel="0" collapsed="false"/>
    <row r="19470" customFormat="false" ht="15.75" hidden="false" customHeight="false" outlineLevel="0" collapsed="false"/>
    <row r="19471" customFormat="false" ht="15.75" hidden="false" customHeight="false" outlineLevel="0" collapsed="false"/>
    <row r="19472" customFormat="false" ht="15.75" hidden="false" customHeight="false" outlineLevel="0" collapsed="false"/>
    <row r="19473" customFormat="false" ht="15.75" hidden="false" customHeight="false" outlineLevel="0" collapsed="false"/>
    <row r="19474" customFormat="false" ht="15.75" hidden="false" customHeight="false" outlineLevel="0" collapsed="false"/>
    <row r="19475" customFormat="false" ht="15.75" hidden="false" customHeight="false" outlineLevel="0" collapsed="false"/>
    <row r="19476" customFormat="false" ht="15.75" hidden="false" customHeight="false" outlineLevel="0" collapsed="false"/>
    <row r="19477" customFormat="false" ht="15.75" hidden="false" customHeight="false" outlineLevel="0" collapsed="false"/>
    <row r="19478" customFormat="false" ht="15.75" hidden="false" customHeight="false" outlineLevel="0" collapsed="false"/>
    <row r="19479" customFormat="false" ht="15.75" hidden="false" customHeight="false" outlineLevel="0" collapsed="false"/>
    <row r="19480" customFormat="false" ht="15.75" hidden="false" customHeight="false" outlineLevel="0" collapsed="false"/>
    <row r="19481" customFormat="false" ht="15.75" hidden="false" customHeight="false" outlineLevel="0" collapsed="false"/>
    <row r="19482" customFormat="false" ht="15.75" hidden="false" customHeight="false" outlineLevel="0" collapsed="false"/>
    <row r="19483" customFormat="false" ht="15.75" hidden="false" customHeight="false" outlineLevel="0" collapsed="false"/>
    <row r="19484" customFormat="false" ht="15.75" hidden="false" customHeight="false" outlineLevel="0" collapsed="false"/>
    <row r="19485" customFormat="false" ht="15.75" hidden="false" customHeight="false" outlineLevel="0" collapsed="false"/>
    <row r="19486" customFormat="false" ht="15.75" hidden="false" customHeight="false" outlineLevel="0" collapsed="false"/>
    <row r="19487" customFormat="false" ht="15.75" hidden="false" customHeight="false" outlineLevel="0" collapsed="false"/>
    <row r="19488" customFormat="false" ht="15.75" hidden="false" customHeight="false" outlineLevel="0" collapsed="false"/>
    <row r="19489" customFormat="false" ht="15.75" hidden="false" customHeight="false" outlineLevel="0" collapsed="false"/>
    <row r="19490" customFormat="false" ht="15.75" hidden="false" customHeight="false" outlineLevel="0" collapsed="false"/>
    <row r="19491" customFormat="false" ht="15.75" hidden="false" customHeight="false" outlineLevel="0" collapsed="false"/>
    <row r="19492" customFormat="false" ht="15.75" hidden="false" customHeight="false" outlineLevel="0" collapsed="false"/>
    <row r="19493" customFormat="false" ht="15.75" hidden="false" customHeight="false" outlineLevel="0" collapsed="false"/>
    <row r="19494" customFormat="false" ht="15.75" hidden="false" customHeight="false" outlineLevel="0" collapsed="false"/>
    <row r="19495" customFormat="false" ht="15.75" hidden="false" customHeight="false" outlineLevel="0" collapsed="false"/>
    <row r="19496" customFormat="false" ht="15.75" hidden="false" customHeight="false" outlineLevel="0" collapsed="false"/>
    <row r="19497" customFormat="false" ht="15.75" hidden="false" customHeight="false" outlineLevel="0" collapsed="false"/>
    <row r="19498" customFormat="false" ht="15.75" hidden="false" customHeight="false" outlineLevel="0" collapsed="false"/>
    <row r="19499" customFormat="false" ht="15.75" hidden="false" customHeight="false" outlineLevel="0" collapsed="false"/>
    <row r="19500" customFormat="false" ht="15.75" hidden="false" customHeight="false" outlineLevel="0" collapsed="false"/>
    <row r="19501" customFormat="false" ht="15.75" hidden="false" customHeight="false" outlineLevel="0" collapsed="false"/>
    <row r="19502" customFormat="false" ht="15.75" hidden="false" customHeight="false" outlineLevel="0" collapsed="false"/>
    <row r="19503" customFormat="false" ht="15.75" hidden="false" customHeight="false" outlineLevel="0" collapsed="false"/>
    <row r="19504" customFormat="false" ht="15.75" hidden="false" customHeight="false" outlineLevel="0" collapsed="false"/>
    <row r="19505" customFormat="false" ht="15.75" hidden="false" customHeight="false" outlineLevel="0" collapsed="false"/>
    <row r="19506" customFormat="false" ht="15.75" hidden="false" customHeight="false" outlineLevel="0" collapsed="false"/>
    <row r="19507" customFormat="false" ht="15.75" hidden="false" customHeight="false" outlineLevel="0" collapsed="false"/>
    <row r="19508" customFormat="false" ht="15.75" hidden="false" customHeight="false" outlineLevel="0" collapsed="false"/>
    <row r="19509" customFormat="false" ht="15.75" hidden="false" customHeight="false" outlineLevel="0" collapsed="false"/>
    <row r="19510" customFormat="false" ht="15.75" hidden="false" customHeight="false" outlineLevel="0" collapsed="false"/>
    <row r="19511" customFormat="false" ht="15.75" hidden="false" customHeight="false" outlineLevel="0" collapsed="false"/>
    <row r="19512" customFormat="false" ht="15.75" hidden="false" customHeight="false" outlineLevel="0" collapsed="false"/>
    <row r="19513" customFormat="false" ht="15.75" hidden="false" customHeight="false" outlineLevel="0" collapsed="false"/>
    <row r="19514" customFormat="false" ht="15.75" hidden="false" customHeight="false" outlineLevel="0" collapsed="false"/>
    <row r="19515" customFormat="false" ht="15.75" hidden="false" customHeight="false" outlineLevel="0" collapsed="false"/>
    <row r="19516" customFormat="false" ht="15.75" hidden="false" customHeight="false" outlineLevel="0" collapsed="false"/>
    <row r="19517" customFormat="false" ht="15.75" hidden="false" customHeight="false" outlineLevel="0" collapsed="false"/>
    <row r="19518" customFormat="false" ht="15.75" hidden="false" customHeight="false" outlineLevel="0" collapsed="false"/>
    <row r="19519" customFormat="false" ht="15.75" hidden="false" customHeight="false" outlineLevel="0" collapsed="false"/>
    <row r="19520" customFormat="false" ht="15.75" hidden="false" customHeight="false" outlineLevel="0" collapsed="false"/>
    <row r="19521" customFormat="false" ht="15.75" hidden="false" customHeight="false" outlineLevel="0" collapsed="false"/>
    <row r="19522" customFormat="false" ht="15.75" hidden="false" customHeight="false" outlineLevel="0" collapsed="false"/>
    <row r="19523" customFormat="false" ht="15.75" hidden="false" customHeight="false" outlineLevel="0" collapsed="false"/>
    <row r="19524" customFormat="false" ht="15.75" hidden="false" customHeight="false" outlineLevel="0" collapsed="false"/>
    <row r="19525" customFormat="false" ht="15.75" hidden="false" customHeight="false" outlineLevel="0" collapsed="false"/>
    <row r="19526" customFormat="false" ht="15.75" hidden="false" customHeight="false" outlineLevel="0" collapsed="false"/>
    <row r="19527" customFormat="false" ht="15.75" hidden="false" customHeight="false" outlineLevel="0" collapsed="false"/>
    <row r="19528" customFormat="false" ht="15.75" hidden="false" customHeight="false" outlineLevel="0" collapsed="false"/>
    <row r="19529" customFormat="false" ht="15.75" hidden="false" customHeight="false" outlineLevel="0" collapsed="false"/>
    <row r="19530" customFormat="false" ht="15.75" hidden="false" customHeight="false" outlineLevel="0" collapsed="false"/>
    <row r="19531" customFormat="false" ht="15.75" hidden="false" customHeight="false" outlineLevel="0" collapsed="false"/>
    <row r="19532" customFormat="false" ht="15.75" hidden="false" customHeight="false" outlineLevel="0" collapsed="false"/>
    <row r="19533" customFormat="false" ht="15.75" hidden="false" customHeight="false" outlineLevel="0" collapsed="false"/>
    <row r="19534" customFormat="false" ht="15.75" hidden="false" customHeight="false" outlineLevel="0" collapsed="false"/>
    <row r="19535" customFormat="false" ht="15.75" hidden="false" customHeight="false" outlineLevel="0" collapsed="false"/>
    <row r="19536" customFormat="false" ht="15.75" hidden="false" customHeight="false" outlineLevel="0" collapsed="false"/>
    <row r="19537" customFormat="false" ht="15.75" hidden="false" customHeight="false" outlineLevel="0" collapsed="false"/>
    <row r="19538" customFormat="false" ht="15.75" hidden="false" customHeight="false" outlineLevel="0" collapsed="false"/>
    <row r="19539" customFormat="false" ht="15.75" hidden="false" customHeight="false" outlineLevel="0" collapsed="false"/>
    <row r="19540" customFormat="false" ht="15.75" hidden="false" customHeight="false" outlineLevel="0" collapsed="false"/>
    <row r="19541" customFormat="false" ht="15.75" hidden="false" customHeight="false" outlineLevel="0" collapsed="false"/>
    <row r="19542" customFormat="false" ht="15.75" hidden="false" customHeight="false" outlineLevel="0" collapsed="false"/>
    <row r="19543" customFormat="false" ht="15.75" hidden="false" customHeight="false" outlineLevel="0" collapsed="false"/>
    <row r="19544" customFormat="false" ht="15.75" hidden="false" customHeight="false" outlineLevel="0" collapsed="false"/>
    <row r="19545" customFormat="false" ht="15.75" hidden="false" customHeight="false" outlineLevel="0" collapsed="false"/>
    <row r="19546" customFormat="false" ht="15.75" hidden="false" customHeight="false" outlineLevel="0" collapsed="false"/>
    <row r="19547" customFormat="false" ht="15.75" hidden="false" customHeight="false" outlineLevel="0" collapsed="false"/>
    <row r="19548" customFormat="false" ht="15.75" hidden="false" customHeight="false" outlineLevel="0" collapsed="false"/>
    <row r="19549" customFormat="false" ht="15.75" hidden="false" customHeight="false" outlineLevel="0" collapsed="false"/>
    <row r="19550" customFormat="false" ht="15.75" hidden="false" customHeight="false" outlineLevel="0" collapsed="false"/>
    <row r="19551" customFormat="false" ht="15.75" hidden="false" customHeight="false" outlineLevel="0" collapsed="false"/>
    <row r="19552" customFormat="false" ht="15.75" hidden="false" customHeight="false" outlineLevel="0" collapsed="false"/>
    <row r="19553" customFormat="false" ht="15.75" hidden="false" customHeight="false" outlineLevel="0" collapsed="false"/>
    <row r="19554" customFormat="false" ht="15.75" hidden="false" customHeight="false" outlineLevel="0" collapsed="false"/>
    <row r="19555" customFormat="false" ht="15.75" hidden="false" customHeight="false" outlineLevel="0" collapsed="false"/>
    <row r="19556" customFormat="false" ht="15.75" hidden="false" customHeight="false" outlineLevel="0" collapsed="false"/>
    <row r="19557" customFormat="false" ht="15.75" hidden="false" customHeight="false" outlineLevel="0" collapsed="false"/>
    <row r="19558" customFormat="false" ht="15.75" hidden="false" customHeight="false" outlineLevel="0" collapsed="false"/>
    <row r="19559" customFormat="false" ht="15.75" hidden="false" customHeight="false" outlineLevel="0" collapsed="false"/>
    <row r="19560" customFormat="false" ht="15.75" hidden="false" customHeight="false" outlineLevel="0" collapsed="false"/>
    <row r="19561" customFormat="false" ht="15.75" hidden="false" customHeight="false" outlineLevel="0" collapsed="false"/>
    <row r="19562" customFormat="false" ht="15.75" hidden="false" customHeight="false" outlineLevel="0" collapsed="false"/>
    <row r="19563" customFormat="false" ht="15.75" hidden="false" customHeight="false" outlineLevel="0" collapsed="false"/>
    <row r="19564" customFormat="false" ht="15.75" hidden="false" customHeight="false" outlineLevel="0" collapsed="false"/>
    <row r="19565" customFormat="false" ht="15.75" hidden="false" customHeight="false" outlineLevel="0" collapsed="false"/>
    <row r="19566" customFormat="false" ht="15.75" hidden="false" customHeight="false" outlineLevel="0" collapsed="false"/>
    <row r="19567" customFormat="false" ht="15.75" hidden="false" customHeight="false" outlineLevel="0" collapsed="false"/>
    <row r="19568" customFormat="false" ht="15.75" hidden="false" customHeight="false" outlineLevel="0" collapsed="false"/>
    <row r="19569" customFormat="false" ht="15.75" hidden="false" customHeight="false" outlineLevel="0" collapsed="false"/>
    <row r="19570" customFormat="false" ht="15.75" hidden="false" customHeight="false" outlineLevel="0" collapsed="false"/>
    <row r="19571" customFormat="false" ht="15.75" hidden="false" customHeight="false" outlineLevel="0" collapsed="false"/>
    <row r="19572" customFormat="false" ht="15.75" hidden="false" customHeight="false" outlineLevel="0" collapsed="false"/>
    <row r="19573" customFormat="false" ht="15.75" hidden="false" customHeight="false" outlineLevel="0" collapsed="false"/>
    <row r="19574" customFormat="false" ht="15.75" hidden="false" customHeight="false" outlineLevel="0" collapsed="false"/>
    <row r="19575" customFormat="false" ht="15.75" hidden="false" customHeight="false" outlineLevel="0" collapsed="false"/>
    <row r="19576" customFormat="false" ht="15.75" hidden="false" customHeight="false" outlineLevel="0" collapsed="false"/>
    <row r="19577" customFormat="false" ht="15.75" hidden="false" customHeight="false" outlineLevel="0" collapsed="false"/>
    <row r="19578" customFormat="false" ht="15.75" hidden="false" customHeight="false" outlineLevel="0" collapsed="false"/>
    <row r="19579" customFormat="false" ht="15.75" hidden="false" customHeight="false" outlineLevel="0" collapsed="false"/>
    <row r="19580" customFormat="false" ht="15.75" hidden="false" customHeight="false" outlineLevel="0" collapsed="false"/>
    <row r="19581" customFormat="false" ht="15.75" hidden="false" customHeight="false" outlineLevel="0" collapsed="false"/>
    <row r="19582" customFormat="false" ht="15.75" hidden="false" customHeight="false" outlineLevel="0" collapsed="false"/>
    <row r="19583" customFormat="false" ht="15.75" hidden="false" customHeight="false" outlineLevel="0" collapsed="false"/>
    <row r="19584" customFormat="false" ht="15.75" hidden="false" customHeight="false" outlineLevel="0" collapsed="false"/>
    <row r="19585" customFormat="false" ht="15.75" hidden="false" customHeight="false" outlineLevel="0" collapsed="false"/>
    <row r="19586" customFormat="false" ht="15.75" hidden="false" customHeight="false" outlineLevel="0" collapsed="false"/>
    <row r="19587" customFormat="false" ht="15.75" hidden="false" customHeight="false" outlineLevel="0" collapsed="false"/>
    <row r="19588" customFormat="false" ht="15.75" hidden="false" customHeight="false" outlineLevel="0" collapsed="false"/>
    <row r="19589" customFormat="false" ht="15.75" hidden="false" customHeight="false" outlineLevel="0" collapsed="false"/>
    <row r="19590" customFormat="false" ht="15.75" hidden="false" customHeight="false" outlineLevel="0" collapsed="false"/>
    <row r="19591" customFormat="false" ht="15.75" hidden="false" customHeight="false" outlineLevel="0" collapsed="false"/>
    <row r="19592" customFormat="false" ht="15.75" hidden="false" customHeight="false" outlineLevel="0" collapsed="false"/>
    <row r="19593" customFormat="false" ht="15.75" hidden="false" customHeight="false" outlineLevel="0" collapsed="false"/>
    <row r="19594" customFormat="false" ht="15.75" hidden="false" customHeight="false" outlineLevel="0" collapsed="false"/>
    <row r="19595" customFormat="false" ht="15.75" hidden="false" customHeight="false" outlineLevel="0" collapsed="false"/>
    <row r="19596" customFormat="false" ht="15.75" hidden="false" customHeight="false" outlineLevel="0" collapsed="false"/>
    <row r="19597" customFormat="false" ht="15.75" hidden="false" customHeight="false" outlineLevel="0" collapsed="false"/>
    <row r="19598" customFormat="false" ht="15.75" hidden="false" customHeight="false" outlineLevel="0" collapsed="false"/>
    <row r="19599" customFormat="false" ht="15.75" hidden="false" customHeight="false" outlineLevel="0" collapsed="false"/>
    <row r="19600" customFormat="false" ht="15.75" hidden="false" customHeight="false" outlineLevel="0" collapsed="false"/>
    <row r="19601" customFormat="false" ht="15.75" hidden="false" customHeight="false" outlineLevel="0" collapsed="false"/>
    <row r="19602" customFormat="false" ht="15.75" hidden="false" customHeight="false" outlineLevel="0" collapsed="false"/>
    <row r="19603" customFormat="false" ht="15.75" hidden="false" customHeight="false" outlineLevel="0" collapsed="false"/>
    <row r="19604" customFormat="false" ht="15.75" hidden="false" customHeight="false" outlineLevel="0" collapsed="false"/>
    <row r="19605" customFormat="false" ht="15.75" hidden="false" customHeight="false" outlineLevel="0" collapsed="false"/>
    <row r="19606" customFormat="false" ht="15.75" hidden="false" customHeight="false" outlineLevel="0" collapsed="false"/>
    <row r="19607" customFormat="false" ht="15.75" hidden="false" customHeight="false" outlineLevel="0" collapsed="false"/>
    <row r="19608" customFormat="false" ht="15.75" hidden="false" customHeight="false" outlineLevel="0" collapsed="false"/>
    <row r="19609" customFormat="false" ht="15.75" hidden="false" customHeight="false" outlineLevel="0" collapsed="false"/>
    <row r="19610" customFormat="false" ht="15.75" hidden="false" customHeight="false" outlineLevel="0" collapsed="false"/>
    <row r="19611" customFormat="false" ht="15.75" hidden="false" customHeight="false" outlineLevel="0" collapsed="false"/>
    <row r="19612" customFormat="false" ht="15.75" hidden="false" customHeight="false" outlineLevel="0" collapsed="false"/>
    <row r="19613" customFormat="false" ht="15.75" hidden="false" customHeight="false" outlineLevel="0" collapsed="false"/>
    <row r="19614" customFormat="false" ht="15.75" hidden="false" customHeight="false" outlineLevel="0" collapsed="false"/>
    <row r="19615" customFormat="false" ht="15.75" hidden="false" customHeight="false" outlineLevel="0" collapsed="false"/>
    <row r="19616" customFormat="false" ht="15.75" hidden="false" customHeight="false" outlineLevel="0" collapsed="false"/>
    <row r="19617" customFormat="false" ht="15.75" hidden="false" customHeight="false" outlineLevel="0" collapsed="false"/>
    <row r="19618" customFormat="false" ht="15.75" hidden="false" customHeight="false" outlineLevel="0" collapsed="false"/>
    <row r="19619" customFormat="false" ht="15.75" hidden="false" customHeight="false" outlineLevel="0" collapsed="false"/>
    <row r="19620" customFormat="false" ht="15.75" hidden="false" customHeight="false" outlineLevel="0" collapsed="false"/>
    <row r="19621" customFormat="false" ht="15.75" hidden="false" customHeight="false" outlineLevel="0" collapsed="false"/>
    <row r="19622" customFormat="false" ht="15.75" hidden="false" customHeight="false" outlineLevel="0" collapsed="false"/>
    <row r="19623" customFormat="false" ht="15.75" hidden="false" customHeight="false" outlineLevel="0" collapsed="false"/>
    <row r="19624" customFormat="false" ht="15.75" hidden="false" customHeight="false" outlineLevel="0" collapsed="false"/>
    <row r="19625" customFormat="false" ht="15.75" hidden="false" customHeight="false" outlineLevel="0" collapsed="false"/>
    <row r="19626" customFormat="false" ht="15.75" hidden="false" customHeight="false" outlineLevel="0" collapsed="false"/>
    <row r="19627" customFormat="false" ht="15.75" hidden="false" customHeight="false" outlineLevel="0" collapsed="false"/>
    <row r="19628" customFormat="false" ht="15.75" hidden="false" customHeight="false" outlineLevel="0" collapsed="false"/>
    <row r="19629" customFormat="false" ht="15.75" hidden="false" customHeight="false" outlineLevel="0" collapsed="false"/>
    <row r="19630" customFormat="false" ht="15.75" hidden="false" customHeight="false" outlineLevel="0" collapsed="false"/>
    <row r="19631" customFormat="false" ht="15.75" hidden="false" customHeight="false" outlineLevel="0" collapsed="false"/>
    <row r="19632" customFormat="false" ht="15.75" hidden="false" customHeight="false" outlineLevel="0" collapsed="false"/>
    <row r="19633" customFormat="false" ht="15.75" hidden="false" customHeight="false" outlineLevel="0" collapsed="false"/>
    <row r="19634" customFormat="false" ht="15.75" hidden="false" customHeight="false" outlineLevel="0" collapsed="false"/>
    <row r="19635" customFormat="false" ht="15.75" hidden="false" customHeight="false" outlineLevel="0" collapsed="false"/>
    <row r="19636" customFormat="false" ht="15.75" hidden="false" customHeight="false" outlineLevel="0" collapsed="false"/>
    <row r="19637" customFormat="false" ht="15.75" hidden="false" customHeight="false" outlineLevel="0" collapsed="false"/>
    <row r="19638" customFormat="false" ht="15.75" hidden="false" customHeight="false" outlineLevel="0" collapsed="false"/>
    <row r="19639" customFormat="false" ht="15.75" hidden="false" customHeight="false" outlineLevel="0" collapsed="false"/>
    <row r="19640" customFormat="false" ht="15.75" hidden="false" customHeight="false" outlineLevel="0" collapsed="false"/>
    <row r="19641" customFormat="false" ht="15.75" hidden="false" customHeight="false" outlineLevel="0" collapsed="false"/>
    <row r="19642" customFormat="false" ht="15.75" hidden="false" customHeight="false" outlineLevel="0" collapsed="false"/>
    <row r="19643" customFormat="false" ht="15.75" hidden="false" customHeight="false" outlineLevel="0" collapsed="false"/>
    <row r="19644" customFormat="false" ht="15.75" hidden="false" customHeight="false" outlineLevel="0" collapsed="false"/>
    <row r="19645" customFormat="false" ht="15.75" hidden="false" customHeight="false" outlineLevel="0" collapsed="false"/>
    <row r="19646" customFormat="false" ht="15.75" hidden="false" customHeight="false" outlineLevel="0" collapsed="false"/>
    <row r="19647" customFormat="false" ht="15.75" hidden="false" customHeight="false" outlineLevel="0" collapsed="false"/>
    <row r="19648" customFormat="false" ht="15.75" hidden="false" customHeight="false" outlineLevel="0" collapsed="false"/>
    <row r="19649" customFormat="false" ht="15.75" hidden="false" customHeight="false" outlineLevel="0" collapsed="false"/>
    <row r="19650" customFormat="false" ht="15.75" hidden="false" customHeight="false" outlineLevel="0" collapsed="false"/>
    <row r="19651" customFormat="false" ht="15.75" hidden="false" customHeight="false" outlineLevel="0" collapsed="false"/>
    <row r="19652" customFormat="false" ht="15.75" hidden="false" customHeight="false" outlineLevel="0" collapsed="false"/>
    <row r="19653" customFormat="false" ht="15.75" hidden="false" customHeight="false" outlineLevel="0" collapsed="false"/>
    <row r="19654" customFormat="false" ht="15.75" hidden="false" customHeight="false" outlineLevel="0" collapsed="false"/>
    <row r="19655" customFormat="false" ht="15.75" hidden="false" customHeight="false" outlineLevel="0" collapsed="false"/>
    <row r="19656" customFormat="false" ht="15.75" hidden="false" customHeight="false" outlineLevel="0" collapsed="false"/>
    <row r="19657" customFormat="false" ht="15.75" hidden="false" customHeight="false" outlineLevel="0" collapsed="false"/>
    <row r="19658" customFormat="false" ht="15.75" hidden="false" customHeight="false" outlineLevel="0" collapsed="false"/>
    <row r="19659" customFormat="false" ht="15.75" hidden="false" customHeight="false" outlineLevel="0" collapsed="false"/>
    <row r="19660" customFormat="false" ht="15.75" hidden="false" customHeight="false" outlineLevel="0" collapsed="false"/>
    <row r="19661" customFormat="false" ht="15.75" hidden="false" customHeight="false" outlineLevel="0" collapsed="false"/>
    <row r="19662" customFormat="false" ht="15.75" hidden="false" customHeight="false" outlineLevel="0" collapsed="false"/>
    <row r="19663" customFormat="false" ht="15.75" hidden="false" customHeight="false" outlineLevel="0" collapsed="false"/>
    <row r="19664" customFormat="false" ht="15.75" hidden="false" customHeight="false" outlineLevel="0" collapsed="false"/>
    <row r="19665" customFormat="false" ht="15.75" hidden="false" customHeight="false" outlineLevel="0" collapsed="false"/>
    <row r="19666" customFormat="false" ht="15.75" hidden="false" customHeight="false" outlineLevel="0" collapsed="false"/>
    <row r="19667" customFormat="false" ht="15.75" hidden="false" customHeight="false" outlineLevel="0" collapsed="false"/>
    <row r="19668" customFormat="false" ht="15.75" hidden="false" customHeight="false" outlineLevel="0" collapsed="false"/>
    <row r="19669" customFormat="false" ht="15.75" hidden="false" customHeight="false" outlineLevel="0" collapsed="false"/>
    <row r="19670" customFormat="false" ht="15.75" hidden="false" customHeight="false" outlineLevel="0" collapsed="false"/>
    <row r="19671" customFormat="false" ht="15.75" hidden="false" customHeight="false" outlineLevel="0" collapsed="false"/>
    <row r="19672" customFormat="false" ht="15.75" hidden="false" customHeight="false" outlineLevel="0" collapsed="false"/>
    <row r="19673" customFormat="false" ht="15.75" hidden="false" customHeight="false" outlineLevel="0" collapsed="false"/>
    <row r="19674" customFormat="false" ht="15.75" hidden="false" customHeight="false" outlineLevel="0" collapsed="false"/>
    <row r="19675" customFormat="false" ht="15.75" hidden="false" customHeight="false" outlineLevel="0" collapsed="false"/>
    <row r="19676" customFormat="false" ht="15.75" hidden="false" customHeight="false" outlineLevel="0" collapsed="false"/>
    <row r="19677" customFormat="false" ht="15.75" hidden="false" customHeight="false" outlineLevel="0" collapsed="false"/>
    <row r="19678" customFormat="false" ht="15.75" hidden="false" customHeight="false" outlineLevel="0" collapsed="false"/>
    <row r="19679" customFormat="false" ht="15.75" hidden="false" customHeight="false" outlineLevel="0" collapsed="false"/>
    <row r="19680" customFormat="false" ht="15.75" hidden="false" customHeight="false" outlineLevel="0" collapsed="false"/>
    <row r="19681" customFormat="false" ht="15.75" hidden="false" customHeight="false" outlineLevel="0" collapsed="false"/>
    <row r="19682" customFormat="false" ht="15.75" hidden="false" customHeight="false" outlineLevel="0" collapsed="false"/>
    <row r="19683" customFormat="false" ht="15.75" hidden="false" customHeight="false" outlineLevel="0" collapsed="false"/>
    <row r="19684" customFormat="false" ht="15.75" hidden="false" customHeight="false" outlineLevel="0" collapsed="false"/>
    <row r="19685" customFormat="false" ht="15.75" hidden="false" customHeight="false" outlineLevel="0" collapsed="false"/>
    <row r="19686" customFormat="false" ht="15.75" hidden="false" customHeight="false" outlineLevel="0" collapsed="false"/>
    <row r="19687" customFormat="false" ht="15.75" hidden="false" customHeight="false" outlineLevel="0" collapsed="false"/>
    <row r="19688" customFormat="false" ht="15.75" hidden="false" customHeight="false" outlineLevel="0" collapsed="false"/>
    <row r="19689" customFormat="false" ht="15.75" hidden="false" customHeight="false" outlineLevel="0" collapsed="false"/>
    <row r="19690" customFormat="false" ht="15.75" hidden="false" customHeight="false" outlineLevel="0" collapsed="false"/>
    <row r="19691" customFormat="false" ht="15.75" hidden="false" customHeight="false" outlineLevel="0" collapsed="false"/>
    <row r="19692" customFormat="false" ht="15.75" hidden="false" customHeight="false" outlineLevel="0" collapsed="false"/>
    <row r="19693" customFormat="false" ht="15.75" hidden="false" customHeight="false" outlineLevel="0" collapsed="false"/>
    <row r="19694" customFormat="false" ht="15.75" hidden="false" customHeight="false" outlineLevel="0" collapsed="false"/>
    <row r="19695" customFormat="false" ht="15.75" hidden="false" customHeight="false" outlineLevel="0" collapsed="false"/>
    <row r="19696" customFormat="false" ht="15.75" hidden="false" customHeight="false" outlineLevel="0" collapsed="false"/>
    <row r="19697" customFormat="false" ht="15.75" hidden="false" customHeight="false" outlineLevel="0" collapsed="false"/>
    <row r="19698" customFormat="false" ht="15.75" hidden="false" customHeight="false" outlineLevel="0" collapsed="false"/>
    <row r="19699" customFormat="false" ht="15.75" hidden="false" customHeight="false" outlineLevel="0" collapsed="false"/>
    <row r="19700" customFormat="false" ht="15.75" hidden="false" customHeight="false" outlineLevel="0" collapsed="false"/>
    <row r="19701" customFormat="false" ht="15.75" hidden="false" customHeight="false" outlineLevel="0" collapsed="false"/>
    <row r="19702" customFormat="false" ht="15.75" hidden="false" customHeight="false" outlineLevel="0" collapsed="false"/>
    <row r="19703" customFormat="false" ht="15.75" hidden="false" customHeight="false" outlineLevel="0" collapsed="false"/>
    <row r="19704" customFormat="false" ht="15.75" hidden="false" customHeight="false" outlineLevel="0" collapsed="false"/>
    <row r="19705" customFormat="false" ht="15.75" hidden="false" customHeight="false" outlineLevel="0" collapsed="false"/>
    <row r="19706" customFormat="false" ht="15.75" hidden="false" customHeight="false" outlineLevel="0" collapsed="false"/>
    <row r="19707" customFormat="false" ht="15.75" hidden="false" customHeight="false" outlineLevel="0" collapsed="false"/>
    <row r="19708" customFormat="false" ht="15.75" hidden="false" customHeight="false" outlineLevel="0" collapsed="false"/>
    <row r="19709" customFormat="false" ht="15.75" hidden="false" customHeight="false" outlineLevel="0" collapsed="false"/>
    <row r="19710" customFormat="false" ht="15.75" hidden="false" customHeight="false" outlineLevel="0" collapsed="false"/>
    <row r="19711" customFormat="false" ht="15.75" hidden="false" customHeight="false" outlineLevel="0" collapsed="false"/>
    <row r="19712" customFormat="false" ht="15.75" hidden="false" customHeight="false" outlineLevel="0" collapsed="false"/>
    <row r="19713" customFormat="false" ht="15.75" hidden="false" customHeight="false" outlineLevel="0" collapsed="false"/>
    <row r="19714" customFormat="false" ht="15.75" hidden="false" customHeight="false" outlineLevel="0" collapsed="false"/>
    <row r="19715" customFormat="false" ht="15.75" hidden="false" customHeight="false" outlineLevel="0" collapsed="false"/>
    <row r="19716" customFormat="false" ht="15.75" hidden="false" customHeight="false" outlineLevel="0" collapsed="false"/>
    <row r="19717" customFormat="false" ht="15.75" hidden="false" customHeight="false" outlineLevel="0" collapsed="false"/>
    <row r="19718" customFormat="false" ht="15.75" hidden="false" customHeight="false" outlineLevel="0" collapsed="false"/>
    <row r="19719" customFormat="false" ht="15.75" hidden="false" customHeight="false" outlineLevel="0" collapsed="false"/>
    <row r="19720" customFormat="false" ht="15.75" hidden="false" customHeight="false" outlineLevel="0" collapsed="false"/>
    <row r="19721" customFormat="false" ht="15.75" hidden="false" customHeight="false" outlineLevel="0" collapsed="false"/>
    <row r="19722" customFormat="false" ht="15.75" hidden="false" customHeight="false" outlineLevel="0" collapsed="false"/>
    <row r="19723" customFormat="false" ht="15.75" hidden="false" customHeight="false" outlineLevel="0" collapsed="false"/>
    <row r="19724" customFormat="false" ht="15.75" hidden="false" customHeight="false" outlineLevel="0" collapsed="false"/>
    <row r="19725" customFormat="false" ht="15.75" hidden="false" customHeight="false" outlineLevel="0" collapsed="false"/>
    <row r="19726" customFormat="false" ht="15.75" hidden="false" customHeight="false" outlineLevel="0" collapsed="false"/>
    <row r="19727" customFormat="false" ht="15.75" hidden="false" customHeight="false" outlineLevel="0" collapsed="false"/>
    <row r="19728" customFormat="false" ht="15.75" hidden="false" customHeight="false" outlineLevel="0" collapsed="false"/>
    <row r="19729" customFormat="false" ht="15.75" hidden="false" customHeight="false" outlineLevel="0" collapsed="false"/>
    <row r="19730" customFormat="false" ht="15.75" hidden="false" customHeight="false" outlineLevel="0" collapsed="false"/>
    <row r="19731" customFormat="false" ht="15.75" hidden="false" customHeight="false" outlineLevel="0" collapsed="false"/>
    <row r="19732" customFormat="false" ht="15.75" hidden="false" customHeight="false" outlineLevel="0" collapsed="false"/>
    <row r="19733" customFormat="false" ht="15.75" hidden="false" customHeight="false" outlineLevel="0" collapsed="false"/>
    <row r="19734" customFormat="false" ht="15.75" hidden="false" customHeight="false" outlineLevel="0" collapsed="false"/>
    <row r="19735" customFormat="false" ht="15.75" hidden="false" customHeight="false" outlineLevel="0" collapsed="false"/>
    <row r="19736" customFormat="false" ht="15.75" hidden="false" customHeight="false" outlineLevel="0" collapsed="false"/>
    <row r="19737" customFormat="false" ht="15.75" hidden="false" customHeight="false" outlineLevel="0" collapsed="false"/>
    <row r="19738" customFormat="false" ht="15.75" hidden="false" customHeight="false" outlineLevel="0" collapsed="false"/>
    <row r="19739" customFormat="false" ht="15.75" hidden="false" customHeight="false" outlineLevel="0" collapsed="false"/>
    <row r="19740" customFormat="false" ht="15.75" hidden="false" customHeight="false" outlineLevel="0" collapsed="false"/>
    <row r="19741" customFormat="false" ht="15.75" hidden="false" customHeight="false" outlineLevel="0" collapsed="false"/>
    <row r="19742" customFormat="false" ht="15.75" hidden="false" customHeight="false" outlineLevel="0" collapsed="false"/>
    <row r="19743" customFormat="false" ht="15.75" hidden="false" customHeight="false" outlineLevel="0" collapsed="false"/>
    <row r="19744" customFormat="false" ht="15.75" hidden="false" customHeight="false" outlineLevel="0" collapsed="false"/>
    <row r="19745" customFormat="false" ht="15.75" hidden="false" customHeight="false" outlineLevel="0" collapsed="false"/>
    <row r="19746" customFormat="false" ht="15.75" hidden="false" customHeight="false" outlineLevel="0" collapsed="false"/>
    <row r="19747" customFormat="false" ht="15.75" hidden="false" customHeight="false" outlineLevel="0" collapsed="false"/>
    <row r="19748" customFormat="false" ht="15.75" hidden="false" customHeight="false" outlineLevel="0" collapsed="false"/>
    <row r="19749" customFormat="false" ht="15.75" hidden="false" customHeight="false" outlineLevel="0" collapsed="false"/>
    <row r="19750" customFormat="false" ht="15.75" hidden="false" customHeight="false" outlineLevel="0" collapsed="false"/>
    <row r="19751" customFormat="false" ht="15.75" hidden="false" customHeight="false" outlineLevel="0" collapsed="false"/>
    <row r="19752" customFormat="false" ht="15.75" hidden="false" customHeight="false" outlineLevel="0" collapsed="false"/>
    <row r="19753" customFormat="false" ht="15.75" hidden="false" customHeight="false" outlineLevel="0" collapsed="false"/>
    <row r="19754" customFormat="false" ht="15.75" hidden="false" customHeight="false" outlineLevel="0" collapsed="false"/>
    <row r="19755" customFormat="false" ht="15.75" hidden="false" customHeight="false" outlineLevel="0" collapsed="false"/>
    <row r="19756" customFormat="false" ht="15.75" hidden="false" customHeight="false" outlineLevel="0" collapsed="false"/>
    <row r="19757" customFormat="false" ht="15.75" hidden="false" customHeight="false" outlineLevel="0" collapsed="false"/>
    <row r="19758" customFormat="false" ht="15.75" hidden="false" customHeight="false" outlineLevel="0" collapsed="false"/>
    <row r="19759" customFormat="false" ht="15.75" hidden="false" customHeight="false" outlineLevel="0" collapsed="false"/>
    <row r="19760" customFormat="false" ht="15.75" hidden="false" customHeight="false" outlineLevel="0" collapsed="false"/>
    <row r="19761" customFormat="false" ht="15.75" hidden="false" customHeight="false" outlineLevel="0" collapsed="false"/>
    <row r="19762" customFormat="false" ht="15.75" hidden="false" customHeight="false" outlineLevel="0" collapsed="false"/>
    <row r="19763" customFormat="false" ht="15.75" hidden="false" customHeight="false" outlineLevel="0" collapsed="false"/>
    <row r="19764" customFormat="false" ht="15.75" hidden="false" customHeight="false" outlineLevel="0" collapsed="false"/>
    <row r="19765" customFormat="false" ht="15.75" hidden="false" customHeight="false" outlineLevel="0" collapsed="false"/>
    <row r="19766" customFormat="false" ht="15.75" hidden="false" customHeight="false" outlineLevel="0" collapsed="false"/>
    <row r="19767" customFormat="false" ht="15.75" hidden="false" customHeight="false" outlineLevel="0" collapsed="false"/>
    <row r="19768" customFormat="false" ht="15.75" hidden="false" customHeight="false" outlineLevel="0" collapsed="false"/>
    <row r="19769" customFormat="false" ht="15.75" hidden="false" customHeight="false" outlineLevel="0" collapsed="false"/>
    <row r="19770" customFormat="false" ht="15.75" hidden="false" customHeight="false" outlineLevel="0" collapsed="false"/>
    <row r="19771" customFormat="false" ht="15.75" hidden="false" customHeight="false" outlineLevel="0" collapsed="false"/>
    <row r="19772" customFormat="false" ht="15.75" hidden="false" customHeight="false" outlineLevel="0" collapsed="false"/>
    <row r="19773" customFormat="false" ht="15.75" hidden="false" customHeight="false" outlineLevel="0" collapsed="false"/>
    <row r="19774" customFormat="false" ht="15.75" hidden="false" customHeight="false" outlineLevel="0" collapsed="false"/>
    <row r="19775" customFormat="false" ht="15.75" hidden="false" customHeight="false" outlineLevel="0" collapsed="false"/>
    <row r="19776" customFormat="false" ht="15.75" hidden="false" customHeight="false" outlineLevel="0" collapsed="false"/>
    <row r="19777" customFormat="false" ht="15.75" hidden="false" customHeight="false" outlineLevel="0" collapsed="false"/>
    <row r="19778" customFormat="false" ht="15.75" hidden="false" customHeight="false" outlineLevel="0" collapsed="false"/>
    <row r="19779" customFormat="false" ht="15.75" hidden="false" customHeight="false" outlineLevel="0" collapsed="false"/>
    <row r="19780" customFormat="false" ht="15.75" hidden="false" customHeight="false" outlineLevel="0" collapsed="false"/>
    <row r="19781" customFormat="false" ht="15.75" hidden="false" customHeight="false" outlineLevel="0" collapsed="false"/>
    <row r="19782" customFormat="false" ht="15.75" hidden="false" customHeight="false" outlineLevel="0" collapsed="false"/>
    <row r="19783" customFormat="false" ht="15.75" hidden="false" customHeight="false" outlineLevel="0" collapsed="false"/>
    <row r="19784" customFormat="false" ht="15.75" hidden="false" customHeight="false" outlineLevel="0" collapsed="false"/>
    <row r="19785" customFormat="false" ht="15.75" hidden="false" customHeight="false" outlineLevel="0" collapsed="false"/>
    <row r="19786" customFormat="false" ht="15.75" hidden="false" customHeight="false" outlineLevel="0" collapsed="false"/>
    <row r="19787" customFormat="false" ht="15.75" hidden="false" customHeight="false" outlineLevel="0" collapsed="false"/>
    <row r="19788" customFormat="false" ht="15.75" hidden="false" customHeight="false" outlineLevel="0" collapsed="false"/>
    <row r="19789" customFormat="false" ht="15.75" hidden="false" customHeight="false" outlineLevel="0" collapsed="false"/>
    <row r="19790" customFormat="false" ht="15.75" hidden="false" customHeight="false" outlineLevel="0" collapsed="false"/>
    <row r="19791" customFormat="false" ht="15.75" hidden="false" customHeight="false" outlineLevel="0" collapsed="false"/>
    <row r="19792" customFormat="false" ht="15.75" hidden="false" customHeight="false" outlineLevel="0" collapsed="false"/>
    <row r="19793" customFormat="false" ht="15.75" hidden="false" customHeight="false" outlineLevel="0" collapsed="false"/>
    <row r="19794" customFormat="false" ht="15.75" hidden="false" customHeight="false" outlineLevel="0" collapsed="false"/>
    <row r="19795" customFormat="false" ht="15.75" hidden="false" customHeight="false" outlineLevel="0" collapsed="false"/>
    <row r="19796" customFormat="false" ht="15.75" hidden="false" customHeight="false" outlineLevel="0" collapsed="false"/>
    <row r="19797" customFormat="false" ht="15.75" hidden="false" customHeight="false" outlineLevel="0" collapsed="false"/>
    <row r="19798" customFormat="false" ht="15.75" hidden="false" customHeight="false" outlineLevel="0" collapsed="false"/>
    <row r="19799" customFormat="false" ht="15.75" hidden="false" customHeight="false" outlineLevel="0" collapsed="false"/>
    <row r="19800" customFormat="false" ht="15.75" hidden="false" customHeight="false" outlineLevel="0" collapsed="false"/>
    <row r="19801" customFormat="false" ht="15.75" hidden="false" customHeight="false" outlineLevel="0" collapsed="false"/>
    <row r="19802" customFormat="false" ht="15.75" hidden="false" customHeight="false" outlineLevel="0" collapsed="false"/>
    <row r="19803" customFormat="false" ht="15.75" hidden="false" customHeight="false" outlineLevel="0" collapsed="false"/>
    <row r="19804" customFormat="false" ht="15.75" hidden="false" customHeight="false" outlineLevel="0" collapsed="false"/>
    <row r="19805" customFormat="false" ht="15.75" hidden="false" customHeight="false" outlineLevel="0" collapsed="false"/>
    <row r="19806" customFormat="false" ht="15.75" hidden="false" customHeight="false" outlineLevel="0" collapsed="false"/>
    <row r="19807" customFormat="false" ht="15.75" hidden="false" customHeight="false" outlineLevel="0" collapsed="false"/>
    <row r="19808" customFormat="false" ht="15.75" hidden="false" customHeight="false" outlineLevel="0" collapsed="false"/>
    <row r="19809" customFormat="false" ht="15.75" hidden="false" customHeight="false" outlineLevel="0" collapsed="false"/>
    <row r="19810" customFormat="false" ht="15.75" hidden="false" customHeight="false" outlineLevel="0" collapsed="false"/>
    <row r="19811" customFormat="false" ht="15.75" hidden="false" customHeight="false" outlineLevel="0" collapsed="false"/>
    <row r="19812" customFormat="false" ht="15.75" hidden="false" customHeight="false" outlineLevel="0" collapsed="false"/>
    <row r="19813" customFormat="false" ht="15.75" hidden="false" customHeight="false" outlineLevel="0" collapsed="false"/>
    <row r="19814" customFormat="false" ht="15.75" hidden="false" customHeight="false" outlineLevel="0" collapsed="false"/>
    <row r="19815" customFormat="false" ht="15.75" hidden="false" customHeight="false" outlineLevel="0" collapsed="false"/>
    <row r="19816" customFormat="false" ht="15.75" hidden="false" customHeight="false" outlineLevel="0" collapsed="false"/>
    <row r="19817" customFormat="false" ht="15.75" hidden="false" customHeight="false" outlineLevel="0" collapsed="false"/>
    <row r="19818" customFormat="false" ht="15.75" hidden="false" customHeight="false" outlineLevel="0" collapsed="false"/>
    <row r="19819" customFormat="false" ht="15.75" hidden="false" customHeight="false" outlineLevel="0" collapsed="false"/>
    <row r="19820" customFormat="false" ht="15.75" hidden="false" customHeight="false" outlineLevel="0" collapsed="false"/>
    <row r="19821" customFormat="false" ht="15.75" hidden="false" customHeight="false" outlineLevel="0" collapsed="false"/>
    <row r="19822" customFormat="false" ht="15.75" hidden="false" customHeight="false" outlineLevel="0" collapsed="false"/>
    <row r="19823" customFormat="false" ht="15.75" hidden="false" customHeight="false" outlineLevel="0" collapsed="false"/>
    <row r="19824" customFormat="false" ht="15.75" hidden="false" customHeight="false" outlineLevel="0" collapsed="false"/>
    <row r="19825" customFormat="false" ht="15.75" hidden="false" customHeight="false" outlineLevel="0" collapsed="false"/>
    <row r="19826" customFormat="false" ht="15.75" hidden="false" customHeight="false" outlineLevel="0" collapsed="false"/>
    <row r="19827" customFormat="false" ht="15.75" hidden="false" customHeight="false" outlineLevel="0" collapsed="false"/>
    <row r="19828" customFormat="false" ht="15.75" hidden="false" customHeight="false" outlineLevel="0" collapsed="false"/>
    <row r="19829" customFormat="false" ht="15.75" hidden="false" customHeight="false" outlineLevel="0" collapsed="false"/>
    <row r="19830" customFormat="false" ht="15.75" hidden="false" customHeight="false" outlineLevel="0" collapsed="false"/>
    <row r="19831" customFormat="false" ht="15.75" hidden="false" customHeight="false" outlineLevel="0" collapsed="false"/>
    <row r="19832" customFormat="false" ht="15.75" hidden="false" customHeight="false" outlineLevel="0" collapsed="false"/>
    <row r="19833" customFormat="false" ht="15.75" hidden="false" customHeight="false" outlineLevel="0" collapsed="false"/>
    <row r="19834" customFormat="false" ht="15.75" hidden="false" customHeight="false" outlineLevel="0" collapsed="false"/>
    <row r="19835" customFormat="false" ht="15.75" hidden="false" customHeight="false" outlineLevel="0" collapsed="false"/>
    <row r="19836" customFormat="false" ht="15.75" hidden="false" customHeight="false" outlineLevel="0" collapsed="false"/>
    <row r="19837" customFormat="false" ht="15.75" hidden="false" customHeight="false" outlineLevel="0" collapsed="false"/>
    <row r="19838" customFormat="false" ht="15.75" hidden="false" customHeight="false" outlineLevel="0" collapsed="false"/>
    <row r="19839" customFormat="false" ht="15.75" hidden="false" customHeight="false" outlineLevel="0" collapsed="false"/>
    <row r="19840" customFormat="false" ht="15.75" hidden="false" customHeight="false" outlineLevel="0" collapsed="false"/>
    <row r="19841" customFormat="false" ht="15.75" hidden="false" customHeight="false" outlineLevel="0" collapsed="false"/>
    <row r="19842" customFormat="false" ht="15.75" hidden="false" customHeight="false" outlineLevel="0" collapsed="false"/>
    <row r="19843" customFormat="false" ht="15.75" hidden="false" customHeight="false" outlineLevel="0" collapsed="false"/>
    <row r="19844" customFormat="false" ht="15.75" hidden="false" customHeight="false" outlineLevel="0" collapsed="false"/>
    <row r="19845" customFormat="false" ht="15.75" hidden="false" customHeight="false" outlineLevel="0" collapsed="false"/>
    <row r="19846" customFormat="false" ht="15.75" hidden="false" customHeight="false" outlineLevel="0" collapsed="false"/>
    <row r="19847" customFormat="false" ht="15.75" hidden="false" customHeight="false" outlineLevel="0" collapsed="false"/>
    <row r="19848" customFormat="false" ht="15.75" hidden="false" customHeight="false" outlineLevel="0" collapsed="false"/>
    <row r="19849" customFormat="false" ht="15.75" hidden="false" customHeight="false" outlineLevel="0" collapsed="false"/>
    <row r="19850" customFormat="false" ht="15.75" hidden="false" customHeight="false" outlineLevel="0" collapsed="false"/>
    <row r="19851" customFormat="false" ht="15.75" hidden="false" customHeight="false" outlineLevel="0" collapsed="false"/>
    <row r="19852" customFormat="false" ht="15.75" hidden="false" customHeight="false" outlineLevel="0" collapsed="false"/>
    <row r="19853" customFormat="false" ht="15.75" hidden="false" customHeight="false" outlineLevel="0" collapsed="false"/>
    <row r="19854" customFormat="false" ht="15.75" hidden="false" customHeight="false" outlineLevel="0" collapsed="false"/>
    <row r="19855" customFormat="false" ht="15.75" hidden="false" customHeight="false" outlineLevel="0" collapsed="false"/>
    <row r="19856" customFormat="false" ht="15.75" hidden="false" customHeight="false" outlineLevel="0" collapsed="false"/>
    <row r="19857" customFormat="false" ht="15.75" hidden="false" customHeight="false" outlineLevel="0" collapsed="false"/>
    <row r="19858" customFormat="false" ht="15.75" hidden="false" customHeight="false" outlineLevel="0" collapsed="false"/>
    <row r="19859" customFormat="false" ht="15.75" hidden="false" customHeight="false" outlineLevel="0" collapsed="false"/>
    <row r="19860" customFormat="false" ht="15.75" hidden="false" customHeight="false" outlineLevel="0" collapsed="false"/>
    <row r="19861" customFormat="false" ht="15.75" hidden="false" customHeight="false" outlineLevel="0" collapsed="false"/>
    <row r="19862" customFormat="false" ht="15.75" hidden="false" customHeight="false" outlineLevel="0" collapsed="false"/>
    <row r="19863" customFormat="false" ht="15.75" hidden="false" customHeight="false" outlineLevel="0" collapsed="false"/>
    <row r="19864" customFormat="false" ht="15.75" hidden="false" customHeight="false" outlineLevel="0" collapsed="false"/>
    <row r="19865" customFormat="false" ht="15.75" hidden="false" customHeight="false" outlineLevel="0" collapsed="false"/>
    <row r="19866" customFormat="false" ht="15.75" hidden="false" customHeight="false" outlineLevel="0" collapsed="false"/>
    <row r="19867" customFormat="false" ht="15.75" hidden="false" customHeight="false" outlineLevel="0" collapsed="false"/>
    <row r="19868" customFormat="false" ht="15.75" hidden="false" customHeight="false" outlineLevel="0" collapsed="false"/>
    <row r="19869" customFormat="false" ht="15.75" hidden="false" customHeight="false" outlineLevel="0" collapsed="false"/>
    <row r="19870" customFormat="false" ht="15.75" hidden="false" customHeight="false" outlineLevel="0" collapsed="false"/>
    <row r="19871" customFormat="false" ht="15.75" hidden="false" customHeight="false" outlineLevel="0" collapsed="false"/>
    <row r="19872" customFormat="false" ht="15.75" hidden="false" customHeight="false" outlineLevel="0" collapsed="false"/>
    <row r="19873" customFormat="false" ht="15.75" hidden="false" customHeight="false" outlineLevel="0" collapsed="false"/>
    <row r="19874" customFormat="false" ht="15.75" hidden="false" customHeight="false" outlineLevel="0" collapsed="false"/>
    <row r="19875" customFormat="false" ht="15.75" hidden="false" customHeight="false" outlineLevel="0" collapsed="false"/>
    <row r="19876" customFormat="false" ht="15.75" hidden="false" customHeight="false" outlineLevel="0" collapsed="false"/>
    <row r="19877" customFormat="false" ht="15.75" hidden="false" customHeight="false" outlineLevel="0" collapsed="false"/>
    <row r="19878" customFormat="false" ht="15.75" hidden="false" customHeight="false" outlineLevel="0" collapsed="false"/>
    <row r="19879" customFormat="false" ht="15.75" hidden="false" customHeight="false" outlineLevel="0" collapsed="false"/>
    <row r="19880" customFormat="false" ht="15.75" hidden="false" customHeight="false" outlineLevel="0" collapsed="false"/>
    <row r="19881" customFormat="false" ht="15.75" hidden="false" customHeight="false" outlineLevel="0" collapsed="false"/>
    <row r="19882" customFormat="false" ht="15.75" hidden="false" customHeight="false" outlineLevel="0" collapsed="false"/>
    <row r="19883" customFormat="false" ht="15.75" hidden="false" customHeight="false" outlineLevel="0" collapsed="false"/>
    <row r="19884" customFormat="false" ht="15.75" hidden="false" customHeight="false" outlineLevel="0" collapsed="false"/>
    <row r="19885" customFormat="false" ht="15.75" hidden="false" customHeight="false" outlineLevel="0" collapsed="false"/>
    <row r="19886" customFormat="false" ht="15.75" hidden="false" customHeight="false" outlineLevel="0" collapsed="false"/>
    <row r="19887" customFormat="false" ht="15.75" hidden="false" customHeight="false" outlineLevel="0" collapsed="false"/>
    <row r="19888" customFormat="false" ht="15.75" hidden="false" customHeight="false" outlineLevel="0" collapsed="false"/>
    <row r="19889" customFormat="false" ht="15.75" hidden="false" customHeight="false" outlineLevel="0" collapsed="false"/>
    <row r="19890" customFormat="false" ht="15.75" hidden="false" customHeight="false" outlineLevel="0" collapsed="false"/>
    <row r="19891" customFormat="false" ht="15.75" hidden="false" customHeight="false" outlineLevel="0" collapsed="false"/>
    <row r="19892" customFormat="false" ht="15.75" hidden="false" customHeight="false" outlineLevel="0" collapsed="false"/>
    <row r="19893" customFormat="false" ht="15.75" hidden="false" customHeight="false" outlineLevel="0" collapsed="false"/>
    <row r="19894" customFormat="false" ht="15.75" hidden="false" customHeight="false" outlineLevel="0" collapsed="false"/>
    <row r="19895" customFormat="false" ht="15.75" hidden="false" customHeight="false" outlineLevel="0" collapsed="false"/>
    <row r="19896" customFormat="false" ht="15.75" hidden="false" customHeight="false" outlineLevel="0" collapsed="false"/>
    <row r="19897" customFormat="false" ht="15.75" hidden="false" customHeight="false" outlineLevel="0" collapsed="false"/>
    <row r="19898" customFormat="false" ht="15.75" hidden="false" customHeight="false" outlineLevel="0" collapsed="false"/>
    <row r="19899" customFormat="false" ht="15.75" hidden="false" customHeight="false" outlineLevel="0" collapsed="false"/>
    <row r="19900" customFormat="false" ht="15.75" hidden="false" customHeight="false" outlineLevel="0" collapsed="false"/>
    <row r="19901" customFormat="false" ht="15.75" hidden="false" customHeight="false" outlineLevel="0" collapsed="false"/>
    <row r="19902" customFormat="false" ht="15.75" hidden="false" customHeight="false" outlineLevel="0" collapsed="false"/>
    <row r="19903" customFormat="false" ht="15.75" hidden="false" customHeight="false" outlineLevel="0" collapsed="false"/>
    <row r="19904" customFormat="false" ht="15.75" hidden="false" customHeight="false" outlineLevel="0" collapsed="false"/>
    <row r="19905" customFormat="false" ht="15.75" hidden="false" customHeight="false" outlineLevel="0" collapsed="false"/>
    <row r="19906" customFormat="false" ht="15.75" hidden="false" customHeight="false" outlineLevel="0" collapsed="false"/>
    <row r="19907" customFormat="false" ht="15.75" hidden="false" customHeight="false" outlineLevel="0" collapsed="false"/>
    <row r="19908" customFormat="false" ht="15.75" hidden="false" customHeight="false" outlineLevel="0" collapsed="false"/>
    <row r="19909" customFormat="false" ht="15.75" hidden="false" customHeight="false" outlineLevel="0" collapsed="false"/>
    <row r="19910" customFormat="false" ht="15.75" hidden="false" customHeight="false" outlineLevel="0" collapsed="false"/>
    <row r="19911" customFormat="false" ht="15.75" hidden="false" customHeight="false" outlineLevel="0" collapsed="false"/>
    <row r="19912" customFormat="false" ht="15.75" hidden="false" customHeight="false" outlineLevel="0" collapsed="false"/>
    <row r="19913" customFormat="false" ht="15.75" hidden="false" customHeight="false" outlineLevel="0" collapsed="false"/>
    <row r="19914" customFormat="false" ht="15.75" hidden="false" customHeight="false" outlineLevel="0" collapsed="false"/>
    <row r="19915" customFormat="false" ht="15.75" hidden="false" customHeight="false" outlineLevel="0" collapsed="false"/>
    <row r="19916" customFormat="false" ht="15.75" hidden="false" customHeight="false" outlineLevel="0" collapsed="false"/>
    <row r="19917" customFormat="false" ht="15.75" hidden="false" customHeight="false" outlineLevel="0" collapsed="false"/>
    <row r="19918" customFormat="false" ht="15.75" hidden="false" customHeight="false" outlineLevel="0" collapsed="false"/>
    <row r="19919" customFormat="false" ht="15.75" hidden="false" customHeight="false" outlineLevel="0" collapsed="false"/>
    <row r="19920" customFormat="false" ht="15.75" hidden="false" customHeight="false" outlineLevel="0" collapsed="false"/>
    <row r="19921" customFormat="false" ht="15.75" hidden="false" customHeight="false" outlineLevel="0" collapsed="false"/>
    <row r="19922" customFormat="false" ht="15.75" hidden="false" customHeight="false" outlineLevel="0" collapsed="false"/>
    <row r="19923" customFormat="false" ht="15.75" hidden="false" customHeight="false" outlineLevel="0" collapsed="false"/>
    <row r="19924" customFormat="false" ht="15.75" hidden="false" customHeight="false" outlineLevel="0" collapsed="false"/>
    <row r="19925" customFormat="false" ht="15.75" hidden="false" customHeight="false" outlineLevel="0" collapsed="false"/>
    <row r="19926" customFormat="false" ht="15.75" hidden="false" customHeight="false" outlineLevel="0" collapsed="false"/>
    <row r="19927" customFormat="false" ht="15.75" hidden="false" customHeight="false" outlineLevel="0" collapsed="false"/>
    <row r="19928" customFormat="false" ht="15.75" hidden="false" customHeight="false" outlineLevel="0" collapsed="false"/>
    <row r="19929" customFormat="false" ht="15.75" hidden="false" customHeight="false" outlineLevel="0" collapsed="false"/>
    <row r="19930" customFormat="false" ht="15.75" hidden="false" customHeight="false" outlineLevel="0" collapsed="false"/>
    <row r="19931" customFormat="false" ht="15.75" hidden="false" customHeight="false" outlineLevel="0" collapsed="false"/>
    <row r="19932" customFormat="false" ht="15.75" hidden="false" customHeight="false" outlineLevel="0" collapsed="false"/>
    <row r="19933" customFormat="false" ht="15.75" hidden="false" customHeight="false" outlineLevel="0" collapsed="false"/>
    <row r="19934" customFormat="false" ht="15.75" hidden="false" customHeight="false" outlineLevel="0" collapsed="false"/>
    <row r="19935" customFormat="false" ht="15.75" hidden="false" customHeight="false" outlineLevel="0" collapsed="false"/>
    <row r="19936" customFormat="false" ht="15.75" hidden="false" customHeight="false" outlineLevel="0" collapsed="false"/>
    <row r="19937" customFormat="false" ht="15.75" hidden="false" customHeight="false" outlineLevel="0" collapsed="false"/>
    <row r="19938" customFormat="false" ht="15.75" hidden="false" customHeight="false" outlineLevel="0" collapsed="false"/>
    <row r="19939" customFormat="false" ht="15.75" hidden="false" customHeight="false" outlineLevel="0" collapsed="false"/>
    <row r="19940" customFormat="false" ht="15.75" hidden="false" customHeight="false" outlineLevel="0" collapsed="false"/>
    <row r="19941" customFormat="false" ht="15.75" hidden="false" customHeight="false" outlineLevel="0" collapsed="false"/>
    <row r="19942" customFormat="false" ht="15.75" hidden="false" customHeight="false" outlineLevel="0" collapsed="false"/>
    <row r="19943" customFormat="false" ht="15.75" hidden="false" customHeight="false" outlineLevel="0" collapsed="false"/>
    <row r="19944" customFormat="false" ht="15.75" hidden="false" customHeight="false" outlineLevel="0" collapsed="false"/>
    <row r="19945" customFormat="false" ht="15.75" hidden="false" customHeight="false" outlineLevel="0" collapsed="false"/>
    <row r="19946" customFormat="false" ht="15.75" hidden="false" customHeight="false" outlineLevel="0" collapsed="false"/>
    <row r="19947" customFormat="false" ht="15.75" hidden="false" customHeight="false" outlineLevel="0" collapsed="false"/>
    <row r="19948" customFormat="false" ht="15.75" hidden="false" customHeight="false" outlineLevel="0" collapsed="false"/>
    <row r="19949" customFormat="false" ht="15.75" hidden="false" customHeight="false" outlineLevel="0" collapsed="false"/>
    <row r="19950" customFormat="false" ht="15.75" hidden="false" customHeight="false" outlineLevel="0" collapsed="false"/>
    <row r="19951" customFormat="false" ht="15.75" hidden="false" customHeight="false" outlineLevel="0" collapsed="false"/>
    <row r="19952" customFormat="false" ht="15.75" hidden="false" customHeight="false" outlineLevel="0" collapsed="false"/>
    <row r="19953" customFormat="false" ht="15.75" hidden="false" customHeight="false" outlineLevel="0" collapsed="false"/>
    <row r="19954" customFormat="false" ht="15.75" hidden="false" customHeight="false" outlineLevel="0" collapsed="false"/>
    <row r="19955" customFormat="false" ht="15.75" hidden="false" customHeight="false" outlineLevel="0" collapsed="false"/>
    <row r="19956" customFormat="false" ht="15.75" hidden="false" customHeight="false" outlineLevel="0" collapsed="false"/>
    <row r="19957" customFormat="false" ht="15.75" hidden="false" customHeight="false" outlineLevel="0" collapsed="false"/>
    <row r="19958" customFormat="false" ht="15.75" hidden="false" customHeight="false" outlineLevel="0" collapsed="false"/>
    <row r="19959" customFormat="false" ht="15.75" hidden="false" customHeight="false" outlineLevel="0" collapsed="false"/>
    <row r="19960" customFormat="false" ht="15.75" hidden="false" customHeight="false" outlineLevel="0" collapsed="false"/>
    <row r="19961" customFormat="false" ht="15.75" hidden="false" customHeight="false" outlineLevel="0" collapsed="false"/>
    <row r="19962" customFormat="false" ht="15.75" hidden="false" customHeight="false" outlineLevel="0" collapsed="false"/>
    <row r="19963" customFormat="false" ht="15.75" hidden="false" customHeight="false" outlineLevel="0" collapsed="false"/>
    <row r="19964" customFormat="false" ht="15.75" hidden="false" customHeight="false" outlineLevel="0" collapsed="false"/>
    <row r="19965" customFormat="false" ht="15.75" hidden="false" customHeight="false" outlineLevel="0" collapsed="false"/>
    <row r="19966" customFormat="false" ht="15.75" hidden="false" customHeight="false" outlineLevel="0" collapsed="false"/>
    <row r="19967" customFormat="false" ht="15.75" hidden="false" customHeight="false" outlineLevel="0" collapsed="false"/>
    <row r="19968" customFormat="false" ht="15.75" hidden="false" customHeight="false" outlineLevel="0" collapsed="false"/>
    <row r="19969" customFormat="false" ht="15.75" hidden="false" customHeight="false" outlineLevel="0" collapsed="false"/>
    <row r="19970" customFormat="false" ht="15.75" hidden="false" customHeight="false" outlineLevel="0" collapsed="false"/>
    <row r="19971" customFormat="false" ht="15.75" hidden="false" customHeight="false" outlineLevel="0" collapsed="false"/>
    <row r="19972" customFormat="false" ht="15.75" hidden="false" customHeight="false" outlineLevel="0" collapsed="false"/>
    <row r="19973" customFormat="false" ht="15.75" hidden="false" customHeight="false" outlineLevel="0" collapsed="false"/>
    <row r="19974" customFormat="false" ht="15.75" hidden="false" customHeight="false" outlineLevel="0" collapsed="false"/>
    <row r="19975" customFormat="false" ht="15.75" hidden="false" customHeight="false" outlineLevel="0" collapsed="false"/>
    <row r="19976" customFormat="false" ht="15.75" hidden="false" customHeight="false" outlineLevel="0" collapsed="false"/>
    <row r="19977" customFormat="false" ht="15.75" hidden="false" customHeight="false" outlineLevel="0" collapsed="false"/>
    <row r="19978" customFormat="false" ht="15.75" hidden="false" customHeight="false" outlineLevel="0" collapsed="false"/>
    <row r="19979" customFormat="false" ht="15.75" hidden="false" customHeight="false" outlineLevel="0" collapsed="false"/>
    <row r="19980" customFormat="false" ht="15.75" hidden="false" customHeight="false" outlineLevel="0" collapsed="false"/>
    <row r="19981" customFormat="false" ht="15.75" hidden="false" customHeight="false" outlineLevel="0" collapsed="false"/>
    <row r="19982" customFormat="false" ht="15.75" hidden="false" customHeight="false" outlineLevel="0" collapsed="false"/>
    <row r="19983" customFormat="false" ht="15.75" hidden="false" customHeight="false" outlineLevel="0" collapsed="false"/>
    <row r="19984" customFormat="false" ht="15.75" hidden="false" customHeight="false" outlineLevel="0" collapsed="false"/>
    <row r="19985" customFormat="false" ht="15.75" hidden="false" customHeight="false" outlineLevel="0" collapsed="false"/>
    <row r="19986" customFormat="false" ht="15.75" hidden="false" customHeight="false" outlineLevel="0" collapsed="false"/>
    <row r="19987" customFormat="false" ht="15.75" hidden="false" customHeight="false" outlineLevel="0" collapsed="false"/>
    <row r="19988" customFormat="false" ht="15.75" hidden="false" customHeight="false" outlineLevel="0" collapsed="false"/>
    <row r="19989" customFormat="false" ht="15.75" hidden="false" customHeight="false" outlineLevel="0" collapsed="false"/>
    <row r="19990" customFormat="false" ht="15.75" hidden="false" customHeight="false" outlineLevel="0" collapsed="false"/>
    <row r="19991" customFormat="false" ht="15.75" hidden="false" customHeight="false" outlineLevel="0" collapsed="false"/>
    <row r="19992" customFormat="false" ht="15.75" hidden="false" customHeight="false" outlineLevel="0" collapsed="false"/>
    <row r="19993" customFormat="false" ht="15.75" hidden="false" customHeight="false" outlineLevel="0" collapsed="false"/>
    <row r="19994" customFormat="false" ht="15.75" hidden="false" customHeight="false" outlineLevel="0" collapsed="false"/>
    <row r="19995" customFormat="false" ht="15.75" hidden="false" customHeight="false" outlineLevel="0" collapsed="false"/>
    <row r="19996" customFormat="false" ht="15.75" hidden="false" customHeight="false" outlineLevel="0" collapsed="false"/>
    <row r="19997" customFormat="false" ht="15.75" hidden="false" customHeight="false" outlineLevel="0" collapsed="false"/>
    <row r="19998" customFormat="false" ht="15.75" hidden="false" customHeight="false" outlineLevel="0" collapsed="false"/>
    <row r="19999" customFormat="false" ht="15.75" hidden="false" customHeight="false" outlineLevel="0" collapsed="false"/>
    <row r="20000" customFormat="false" ht="15.75" hidden="false" customHeight="false" outlineLevel="0" collapsed="false"/>
    <row r="20001" customFormat="false" ht="15.75" hidden="false" customHeight="false" outlineLevel="0" collapsed="false"/>
    <row r="20002" customFormat="false" ht="15.75" hidden="false" customHeight="false" outlineLevel="0" collapsed="false"/>
    <row r="20003" customFormat="false" ht="15.75" hidden="false" customHeight="false" outlineLevel="0" collapsed="false"/>
    <row r="20004" customFormat="false" ht="15.75" hidden="false" customHeight="false" outlineLevel="0" collapsed="false"/>
    <row r="20005" customFormat="false" ht="15.75" hidden="false" customHeight="false" outlineLevel="0" collapsed="false"/>
    <row r="20006" customFormat="false" ht="15.75" hidden="false" customHeight="false" outlineLevel="0" collapsed="false"/>
    <row r="20007" customFormat="false" ht="15.75" hidden="false" customHeight="false" outlineLevel="0" collapsed="false"/>
    <row r="20008" customFormat="false" ht="15.75" hidden="false" customHeight="false" outlineLevel="0" collapsed="false"/>
    <row r="20009" customFormat="false" ht="15.75" hidden="false" customHeight="false" outlineLevel="0" collapsed="false"/>
    <row r="20010" customFormat="false" ht="15.75" hidden="false" customHeight="false" outlineLevel="0" collapsed="false"/>
    <row r="20011" customFormat="false" ht="15.75" hidden="false" customHeight="false" outlineLevel="0" collapsed="false"/>
    <row r="20012" customFormat="false" ht="15.75" hidden="false" customHeight="false" outlineLevel="0" collapsed="false"/>
    <row r="20013" customFormat="false" ht="15.75" hidden="false" customHeight="false" outlineLevel="0" collapsed="false"/>
    <row r="20014" customFormat="false" ht="15.75" hidden="false" customHeight="false" outlineLevel="0" collapsed="false"/>
    <row r="20015" customFormat="false" ht="15.75" hidden="false" customHeight="false" outlineLevel="0" collapsed="false"/>
    <row r="20016" customFormat="false" ht="15.75" hidden="false" customHeight="false" outlineLevel="0" collapsed="false"/>
    <row r="20017" customFormat="false" ht="15.75" hidden="false" customHeight="false" outlineLevel="0" collapsed="false"/>
    <row r="20018" customFormat="false" ht="15.75" hidden="false" customHeight="false" outlineLevel="0" collapsed="false"/>
    <row r="20019" customFormat="false" ht="15.75" hidden="false" customHeight="false" outlineLevel="0" collapsed="false"/>
    <row r="20020" customFormat="false" ht="15.75" hidden="false" customHeight="false" outlineLevel="0" collapsed="false"/>
    <row r="20021" customFormat="false" ht="15.75" hidden="false" customHeight="false" outlineLevel="0" collapsed="false"/>
    <row r="20022" customFormat="false" ht="15.75" hidden="false" customHeight="false" outlineLevel="0" collapsed="false"/>
    <row r="20023" customFormat="false" ht="15.75" hidden="false" customHeight="false" outlineLevel="0" collapsed="false"/>
    <row r="20024" customFormat="false" ht="15.75" hidden="false" customHeight="false" outlineLevel="0" collapsed="false"/>
    <row r="20025" customFormat="false" ht="15.75" hidden="false" customHeight="false" outlineLevel="0" collapsed="false"/>
    <row r="20026" customFormat="false" ht="15.75" hidden="false" customHeight="false" outlineLevel="0" collapsed="false"/>
    <row r="20027" customFormat="false" ht="15.75" hidden="false" customHeight="false" outlineLevel="0" collapsed="false"/>
    <row r="20028" customFormat="false" ht="15.75" hidden="false" customHeight="false" outlineLevel="0" collapsed="false"/>
    <row r="20029" customFormat="false" ht="15.75" hidden="false" customHeight="false" outlineLevel="0" collapsed="false"/>
    <row r="20030" customFormat="false" ht="15.75" hidden="false" customHeight="false" outlineLevel="0" collapsed="false"/>
    <row r="20031" customFormat="false" ht="15.75" hidden="false" customHeight="false" outlineLevel="0" collapsed="false"/>
    <row r="20032" customFormat="false" ht="15.75" hidden="false" customHeight="false" outlineLevel="0" collapsed="false"/>
    <row r="20033" customFormat="false" ht="15.75" hidden="false" customHeight="false" outlineLevel="0" collapsed="false"/>
    <row r="20034" customFormat="false" ht="15.75" hidden="false" customHeight="false" outlineLevel="0" collapsed="false"/>
    <row r="20035" customFormat="false" ht="15.75" hidden="false" customHeight="false" outlineLevel="0" collapsed="false"/>
    <row r="20036" customFormat="false" ht="15.75" hidden="false" customHeight="false" outlineLevel="0" collapsed="false"/>
    <row r="20037" customFormat="false" ht="15.75" hidden="false" customHeight="false" outlineLevel="0" collapsed="false"/>
    <row r="20038" customFormat="false" ht="15.75" hidden="false" customHeight="false" outlineLevel="0" collapsed="false"/>
    <row r="20039" customFormat="false" ht="15.75" hidden="false" customHeight="false" outlineLevel="0" collapsed="false"/>
    <row r="20040" customFormat="false" ht="15.75" hidden="false" customHeight="false" outlineLevel="0" collapsed="false"/>
    <row r="20041" customFormat="false" ht="15.75" hidden="false" customHeight="false" outlineLevel="0" collapsed="false"/>
    <row r="20042" customFormat="false" ht="15.75" hidden="false" customHeight="false" outlineLevel="0" collapsed="false"/>
    <row r="20043" customFormat="false" ht="15.75" hidden="false" customHeight="false" outlineLevel="0" collapsed="false"/>
    <row r="20044" customFormat="false" ht="15.75" hidden="false" customHeight="false" outlineLevel="0" collapsed="false"/>
    <row r="20045" customFormat="false" ht="15.75" hidden="false" customHeight="false" outlineLevel="0" collapsed="false"/>
    <row r="20046" customFormat="false" ht="15.75" hidden="false" customHeight="false" outlineLevel="0" collapsed="false"/>
    <row r="20047" customFormat="false" ht="15.75" hidden="false" customHeight="false" outlineLevel="0" collapsed="false"/>
    <row r="20048" customFormat="false" ht="15.75" hidden="false" customHeight="false" outlineLevel="0" collapsed="false"/>
    <row r="20049" customFormat="false" ht="15.75" hidden="false" customHeight="false" outlineLevel="0" collapsed="false"/>
    <row r="20050" customFormat="false" ht="15.75" hidden="false" customHeight="false" outlineLevel="0" collapsed="false"/>
    <row r="20051" customFormat="false" ht="15.75" hidden="false" customHeight="false" outlineLevel="0" collapsed="false"/>
    <row r="20052" customFormat="false" ht="15.75" hidden="false" customHeight="false" outlineLevel="0" collapsed="false"/>
    <row r="20053" customFormat="false" ht="15.75" hidden="false" customHeight="false" outlineLevel="0" collapsed="false"/>
    <row r="20054" customFormat="false" ht="15.75" hidden="false" customHeight="false" outlineLevel="0" collapsed="false"/>
    <row r="20055" customFormat="false" ht="15.75" hidden="false" customHeight="false" outlineLevel="0" collapsed="false"/>
    <row r="20056" customFormat="false" ht="15.75" hidden="false" customHeight="false" outlineLevel="0" collapsed="false"/>
    <row r="20057" customFormat="false" ht="15.75" hidden="false" customHeight="false" outlineLevel="0" collapsed="false"/>
    <row r="20058" customFormat="false" ht="15.75" hidden="false" customHeight="false" outlineLevel="0" collapsed="false"/>
    <row r="20059" customFormat="false" ht="15.75" hidden="false" customHeight="false" outlineLevel="0" collapsed="false"/>
    <row r="20060" customFormat="false" ht="15.75" hidden="false" customHeight="false" outlineLevel="0" collapsed="false"/>
    <row r="20061" customFormat="false" ht="15.75" hidden="false" customHeight="false" outlineLevel="0" collapsed="false"/>
    <row r="20062" customFormat="false" ht="15.75" hidden="false" customHeight="false" outlineLevel="0" collapsed="false"/>
    <row r="20063" customFormat="false" ht="15.75" hidden="false" customHeight="false" outlineLevel="0" collapsed="false"/>
    <row r="20064" customFormat="false" ht="15.75" hidden="false" customHeight="false" outlineLevel="0" collapsed="false"/>
    <row r="20065" customFormat="false" ht="15.75" hidden="false" customHeight="false" outlineLevel="0" collapsed="false"/>
    <row r="20066" customFormat="false" ht="15.75" hidden="false" customHeight="false" outlineLevel="0" collapsed="false"/>
    <row r="20067" customFormat="false" ht="15.75" hidden="false" customHeight="false" outlineLevel="0" collapsed="false"/>
    <row r="20068" customFormat="false" ht="15.75" hidden="false" customHeight="false" outlineLevel="0" collapsed="false"/>
    <row r="20069" customFormat="false" ht="15.75" hidden="false" customHeight="false" outlineLevel="0" collapsed="false"/>
    <row r="20070" customFormat="false" ht="15.75" hidden="false" customHeight="false" outlineLevel="0" collapsed="false"/>
    <row r="20071" customFormat="false" ht="15.75" hidden="false" customHeight="false" outlineLevel="0" collapsed="false"/>
    <row r="20072" customFormat="false" ht="15.75" hidden="false" customHeight="false" outlineLevel="0" collapsed="false"/>
    <row r="20073" customFormat="false" ht="15.75" hidden="false" customHeight="false" outlineLevel="0" collapsed="false"/>
    <row r="20074" customFormat="false" ht="15.75" hidden="false" customHeight="false" outlineLevel="0" collapsed="false"/>
    <row r="20075" customFormat="false" ht="15.75" hidden="false" customHeight="false" outlineLevel="0" collapsed="false"/>
    <row r="20076" customFormat="false" ht="15.75" hidden="false" customHeight="false" outlineLevel="0" collapsed="false"/>
    <row r="20077" customFormat="false" ht="15.75" hidden="false" customHeight="false" outlineLevel="0" collapsed="false"/>
    <row r="20078" customFormat="false" ht="15.75" hidden="false" customHeight="false" outlineLevel="0" collapsed="false"/>
    <row r="20079" customFormat="false" ht="15.75" hidden="false" customHeight="false" outlineLevel="0" collapsed="false"/>
    <row r="20080" customFormat="false" ht="15.75" hidden="false" customHeight="false" outlineLevel="0" collapsed="false"/>
    <row r="20081" customFormat="false" ht="15.75" hidden="false" customHeight="false" outlineLevel="0" collapsed="false"/>
    <row r="20082" customFormat="false" ht="15.75" hidden="false" customHeight="false" outlineLevel="0" collapsed="false"/>
    <row r="20083" customFormat="false" ht="15.75" hidden="false" customHeight="false" outlineLevel="0" collapsed="false"/>
    <row r="20084" customFormat="false" ht="15.75" hidden="false" customHeight="false" outlineLevel="0" collapsed="false"/>
    <row r="20085" customFormat="false" ht="15.75" hidden="false" customHeight="false" outlineLevel="0" collapsed="false"/>
    <row r="20086" customFormat="false" ht="15.75" hidden="false" customHeight="false" outlineLevel="0" collapsed="false"/>
    <row r="20087" customFormat="false" ht="15.75" hidden="false" customHeight="false" outlineLevel="0" collapsed="false"/>
    <row r="20088" customFormat="false" ht="15.75" hidden="false" customHeight="false" outlineLevel="0" collapsed="false"/>
    <row r="20089" customFormat="false" ht="15.75" hidden="false" customHeight="false" outlineLevel="0" collapsed="false"/>
    <row r="20090" customFormat="false" ht="15.75" hidden="false" customHeight="false" outlineLevel="0" collapsed="false"/>
    <row r="20091" customFormat="false" ht="15.75" hidden="false" customHeight="false" outlineLevel="0" collapsed="false"/>
    <row r="20092" customFormat="false" ht="15.75" hidden="false" customHeight="false" outlineLevel="0" collapsed="false"/>
    <row r="20093" customFormat="false" ht="15.75" hidden="false" customHeight="false" outlineLevel="0" collapsed="false"/>
    <row r="20094" customFormat="false" ht="15.75" hidden="false" customHeight="false" outlineLevel="0" collapsed="false"/>
    <row r="20095" customFormat="false" ht="15.75" hidden="false" customHeight="false" outlineLevel="0" collapsed="false"/>
    <row r="20096" customFormat="false" ht="15.75" hidden="false" customHeight="false" outlineLevel="0" collapsed="false"/>
    <row r="20097" customFormat="false" ht="15.75" hidden="false" customHeight="false" outlineLevel="0" collapsed="false"/>
    <row r="20098" customFormat="false" ht="15.75" hidden="false" customHeight="false" outlineLevel="0" collapsed="false"/>
    <row r="20099" customFormat="false" ht="15.75" hidden="false" customHeight="false" outlineLevel="0" collapsed="false"/>
    <row r="20100" customFormat="false" ht="15.75" hidden="false" customHeight="false" outlineLevel="0" collapsed="false"/>
    <row r="20101" customFormat="false" ht="15.75" hidden="false" customHeight="false" outlineLevel="0" collapsed="false"/>
    <row r="20102" customFormat="false" ht="15.75" hidden="false" customHeight="false" outlineLevel="0" collapsed="false"/>
    <row r="20103" customFormat="false" ht="15.75" hidden="false" customHeight="false" outlineLevel="0" collapsed="false"/>
    <row r="20104" customFormat="false" ht="15.75" hidden="false" customHeight="false" outlineLevel="0" collapsed="false"/>
    <row r="20105" customFormat="false" ht="15.75" hidden="false" customHeight="false" outlineLevel="0" collapsed="false"/>
    <row r="20106" customFormat="false" ht="15.75" hidden="false" customHeight="false" outlineLevel="0" collapsed="false"/>
    <row r="20107" customFormat="false" ht="15.75" hidden="false" customHeight="false" outlineLevel="0" collapsed="false"/>
    <row r="20108" customFormat="false" ht="15.75" hidden="false" customHeight="false" outlineLevel="0" collapsed="false"/>
    <row r="20109" customFormat="false" ht="15.75" hidden="false" customHeight="false" outlineLevel="0" collapsed="false"/>
    <row r="20110" customFormat="false" ht="15.75" hidden="false" customHeight="false" outlineLevel="0" collapsed="false"/>
    <row r="20111" customFormat="false" ht="15.75" hidden="false" customHeight="false" outlineLevel="0" collapsed="false"/>
    <row r="20112" customFormat="false" ht="15.75" hidden="false" customHeight="false" outlineLevel="0" collapsed="false"/>
    <row r="20113" customFormat="false" ht="15.75" hidden="false" customHeight="false" outlineLevel="0" collapsed="false"/>
    <row r="20114" customFormat="false" ht="15.75" hidden="false" customHeight="false" outlineLevel="0" collapsed="false"/>
    <row r="20115" customFormat="false" ht="15.75" hidden="false" customHeight="false" outlineLevel="0" collapsed="false"/>
    <row r="20116" customFormat="false" ht="15.75" hidden="false" customHeight="false" outlineLevel="0" collapsed="false"/>
    <row r="20117" customFormat="false" ht="15.75" hidden="false" customHeight="false" outlineLevel="0" collapsed="false"/>
    <row r="20118" customFormat="false" ht="15.75" hidden="false" customHeight="false" outlineLevel="0" collapsed="false"/>
    <row r="20119" customFormat="false" ht="15.75" hidden="false" customHeight="false" outlineLevel="0" collapsed="false"/>
    <row r="20120" customFormat="false" ht="15.75" hidden="false" customHeight="false" outlineLevel="0" collapsed="false"/>
    <row r="20121" customFormat="false" ht="15.75" hidden="false" customHeight="false" outlineLevel="0" collapsed="false"/>
    <row r="20122" customFormat="false" ht="15.75" hidden="false" customHeight="false" outlineLevel="0" collapsed="false"/>
    <row r="20123" customFormat="false" ht="15.75" hidden="false" customHeight="false" outlineLevel="0" collapsed="false"/>
    <row r="20124" customFormat="false" ht="15.75" hidden="false" customHeight="false" outlineLevel="0" collapsed="false"/>
    <row r="20125" customFormat="false" ht="15.75" hidden="false" customHeight="false" outlineLevel="0" collapsed="false"/>
    <row r="20126" customFormat="false" ht="15.75" hidden="false" customHeight="false" outlineLevel="0" collapsed="false"/>
    <row r="20127" customFormat="false" ht="15.75" hidden="false" customHeight="false" outlineLevel="0" collapsed="false"/>
    <row r="20128" customFormat="false" ht="15.75" hidden="false" customHeight="false" outlineLevel="0" collapsed="false"/>
    <row r="20129" customFormat="false" ht="15.75" hidden="false" customHeight="false" outlineLevel="0" collapsed="false"/>
    <row r="20130" customFormat="false" ht="15.75" hidden="false" customHeight="false" outlineLevel="0" collapsed="false"/>
    <row r="20131" customFormat="false" ht="15.75" hidden="false" customHeight="false" outlineLevel="0" collapsed="false"/>
    <row r="20132" customFormat="false" ht="15.75" hidden="false" customHeight="false" outlineLevel="0" collapsed="false"/>
    <row r="20133" customFormat="false" ht="15.75" hidden="false" customHeight="false" outlineLevel="0" collapsed="false"/>
    <row r="20134" customFormat="false" ht="15.75" hidden="false" customHeight="false" outlineLevel="0" collapsed="false"/>
    <row r="20135" customFormat="false" ht="15.75" hidden="false" customHeight="false" outlineLevel="0" collapsed="false"/>
    <row r="20136" customFormat="false" ht="15.75" hidden="false" customHeight="false" outlineLevel="0" collapsed="false"/>
    <row r="20137" customFormat="false" ht="15.75" hidden="false" customHeight="false" outlineLevel="0" collapsed="false"/>
    <row r="20138" customFormat="false" ht="15.75" hidden="false" customHeight="false" outlineLevel="0" collapsed="false"/>
    <row r="20139" customFormat="false" ht="15.75" hidden="false" customHeight="false" outlineLevel="0" collapsed="false"/>
    <row r="20140" customFormat="false" ht="15.75" hidden="false" customHeight="false" outlineLevel="0" collapsed="false"/>
    <row r="20141" customFormat="false" ht="15.75" hidden="false" customHeight="false" outlineLevel="0" collapsed="false"/>
    <row r="20142" customFormat="false" ht="15.75" hidden="false" customHeight="false" outlineLevel="0" collapsed="false"/>
    <row r="20143" customFormat="false" ht="15.75" hidden="false" customHeight="false" outlineLevel="0" collapsed="false"/>
    <row r="20144" customFormat="false" ht="15.75" hidden="false" customHeight="false" outlineLevel="0" collapsed="false"/>
    <row r="20145" customFormat="false" ht="15.75" hidden="false" customHeight="false" outlineLevel="0" collapsed="false"/>
    <row r="20146" customFormat="false" ht="15.75" hidden="false" customHeight="false" outlineLevel="0" collapsed="false"/>
    <row r="20147" customFormat="false" ht="15.75" hidden="false" customHeight="false" outlineLevel="0" collapsed="false"/>
    <row r="20148" customFormat="false" ht="15.75" hidden="false" customHeight="false" outlineLevel="0" collapsed="false"/>
    <row r="20149" customFormat="false" ht="15.75" hidden="false" customHeight="false" outlineLevel="0" collapsed="false"/>
    <row r="20150" customFormat="false" ht="15.75" hidden="false" customHeight="false" outlineLevel="0" collapsed="false"/>
    <row r="20151" customFormat="false" ht="15.75" hidden="false" customHeight="false" outlineLevel="0" collapsed="false"/>
    <row r="20152" customFormat="false" ht="15.75" hidden="false" customHeight="false" outlineLevel="0" collapsed="false"/>
    <row r="20153" customFormat="false" ht="15.75" hidden="false" customHeight="false" outlineLevel="0" collapsed="false"/>
    <row r="20154" customFormat="false" ht="15.75" hidden="false" customHeight="false" outlineLevel="0" collapsed="false"/>
    <row r="20155" customFormat="false" ht="15.75" hidden="false" customHeight="false" outlineLevel="0" collapsed="false"/>
    <row r="20156" customFormat="false" ht="15.75" hidden="false" customHeight="false" outlineLevel="0" collapsed="false"/>
    <row r="20157" customFormat="false" ht="15.75" hidden="false" customHeight="false" outlineLevel="0" collapsed="false"/>
    <row r="20158" customFormat="false" ht="15.75" hidden="false" customHeight="false" outlineLevel="0" collapsed="false"/>
    <row r="20159" customFormat="false" ht="15.75" hidden="false" customHeight="false" outlineLevel="0" collapsed="false"/>
    <row r="20160" customFormat="false" ht="15.75" hidden="false" customHeight="false" outlineLevel="0" collapsed="false"/>
    <row r="20161" customFormat="false" ht="15.75" hidden="false" customHeight="false" outlineLevel="0" collapsed="false"/>
    <row r="20162" customFormat="false" ht="15.75" hidden="false" customHeight="false" outlineLevel="0" collapsed="false"/>
    <row r="20163" customFormat="false" ht="15.75" hidden="false" customHeight="false" outlineLevel="0" collapsed="false"/>
    <row r="20164" customFormat="false" ht="15.75" hidden="false" customHeight="false" outlineLevel="0" collapsed="false"/>
    <row r="20165" customFormat="false" ht="15.75" hidden="false" customHeight="false" outlineLevel="0" collapsed="false"/>
    <row r="20166" customFormat="false" ht="15.75" hidden="false" customHeight="false" outlineLevel="0" collapsed="false"/>
    <row r="20167" customFormat="false" ht="15.75" hidden="false" customHeight="false" outlineLevel="0" collapsed="false"/>
    <row r="20168" customFormat="false" ht="15.75" hidden="false" customHeight="false" outlineLevel="0" collapsed="false"/>
    <row r="20169" customFormat="false" ht="15.75" hidden="false" customHeight="false" outlineLevel="0" collapsed="false"/>
    <row r="20170" customFormat="false" ht="15.75" hidden="false" customHeight="false" outlineLevel="0" collapsed="false"/>
    <row r="20171" customFormat="false" ht="15.75" hidden="false" customHeight="false" outlineLevel="0" collapsed="false"/>
    <row r="20172" customFormat="false" ht="15.75" hidden="false" customHeight="false" outlineLevel="0" collapsed="false"/>
    <row r="20173" customFormat="false" ht="15.75" hidden="false" customHeight="false" outlineLevel="0" collapsed="false"/>
    <row r="20174" customFormat="false" ht="15.75" hidden="false" customHeight="false" outlineLevel="0" collapsed="false"/>
    <row r="20175" customFormat="false" ht="15.75" hidden="false" customHeight="false" outlineLevel="0" collapsed="false"/>
    <row r="20176" customFormat="false" ht="15.75" hidden="false" customHeight="false" outlineLevel="0" collapsed="false"/>
    <row r="20177" customFormat="false" ht="15.75" hidden="false" customHeight="false" outlineLevel="0" collapsed="false"/>
    <row r="20178" customFormat="false" ht="15.75" hidden="false" customHeight="false" outlineLevel="0" collapsed="false"/>
    <row r="20179" customFormat="false" ht="15.75" hidden="false" customHeight="false" outlineLevel="0" collapsed="false"/>
    <row r="20180" customFormat="false" ht="15.75" hidden="false" customHeight="false" outlineLevel="0" collapsed="false"/>
    <row r="20181" customFormat="false" ht="15.75" hidden="false" customHeight="false" outlineLevel="0" collapsed="false"/>
    <row r="20182" customFormat="false" ht="15.75" hidden="false" customHeight="false" outlineLevel="0" collapsed="false"/>
    <row r="20183" customFormat="false" ht="15.75" hidden="false" customHeight="false" outlineLevel="0" collapsed="false"/>
    <row r="20184" customFormat="false" ht="15.75" hidden="false" customHeight="false" outlineLevel="0" collapsed="false"/>
    <row r="20185" customFormat="false" ht="15.75" hidden="false" customHeight="false" outlineLevel="0" collapsed="false"/>
    <row r="20186" customFormat="false" ht="15.75" hidden="false" customHeight="false" outlineLevel="0" collapsed="false"/>
    <row r="20187" customFormat="false" ht="15.75" hidden="false" customHeight="false" outlineLevel="0" collapsed="false"/>
    <row r="20188" customFormat="false" ht="15.75" hidden="false" customHeight="false" outlineLevel="0" collapsed="false"/>
    <row r="20189" customFormat="false" ht="15.75" hidden="false" customHeight="false" outlineLevel="0" collapsed="false"/>
    <row r="20190" customFormat="false" ht="15.75" hidden="false" customHeight="false" outlineLevel="0" collapsed="false"/>
    <row r="20191" customFormat="false" ht="15.75" hidden="false" customHeight="false" outlineLevel="0" collapsed="false"/>
    <row r="20192" customFormat="false" ht="15.75" hidden="false" customHeight="false" outlineLevel="0" collapsed="false"/>
    <row r="20193" customFormat="false" ht="15.75" hidden="false" customHeight="false" outlineLevel="0" collapsed="false"/>
    <row r="20194" customFormat="false" ht="15.75" hidden="false" customHeight="false" outlineLevel="0" collapsed="false"/>
    <row r="20195" customFormat="false" ht="15.75" hidden="false" customHeight="false" outlineLevel="0" collapsed="false"/>
    <row r="20196" customFormat="false" ht="15.75" hidden="false" customHeight="false" outlineLevel="0" collapsed="false"/>
    <row r="20197" customFormat="false" ht="15.75" hidden="false" customHeight="false" outlineLevel="0" collapsed="false"/>
    <row r="20198" customFormat="false" ht="15.75" hidden="false" customHeight="false" outlineLevel="0" collapsed="false"/>
    <row r="20199" customFormat="false" ht="15.75" hidden="false" customHeight="false" outlineLevel="0" collapsed="false"/>
    <row r="20200" customFormat="false" ht="15.75" hidden="false" customHeight="false" outlineLevel="0" collapsed="false"/>
    <row r="20201" customFormat="false" ht="15.75" hidden="false" customHeight="false" outlineLevel="0" collapsed="false"/>
    <row r="20202" customFormat="false" ht="15.75" hidden="false" customHeight="false" outlineLevel="0" collapsed="false"/>
    <row r="20203" customFormat="false" ht="15.75" hidden="false" customHeight="false" outlineLevel="0" collapsed="false"/>
    <row r="20204" customFormat="false" ht="15.75" hidden="false" customHeight="false" outlineLevel="0" collapsed="false"/>
    <row r="20205" customFormat="false" ht="15.75" hidden="false" customHeight="false" outlineLevel="0" collapsed="false"/>
    <row r="20206" customFormat="false" ht="15.75" hidden="false" customHeight="false" outlineLevel="0" collapsed="false"/>
    <row r="20207" customFormat="false" ht="15.75" hidden="false" customHeight="false" outlineLevel="0" collapsed="false"/>
    <row r="20208" customFormat="false" ht="15.75" hidden="false" customHeight="false" outlineLevel="0" collapsed="false"/>
    <row r="20209" customFormat="false" ht="15.75" hidden="false" customHeight="false" outlineLevel="0" collapsed="false"/>
    <row r="20210" customFormat="false" ht="15.75" hidden="false" customHeight="false" outlineLevel="0" collapsed="false"/>
    <row r="20211" customFormat="false" ht="15.75" hidden="false" customHeight="false" outlineLevel="0" collapsed="false"/>
    <row r="20212" customFormat="false" ht="15.75" hidden="false" customHeight="false" outlineLevel="0" collapsed="false"/>
    <row r="20213" customFormat="false" ht="15.75" hidden="false" customHeight="false" outlineLevel="0" collapsed="false"/>
    <row r="20214" customFormat="false" ht="15.75" hidden="false" customHeight="false" outlineLevel="0" collapsed="false"/>
    <row r="20215" customFormat="false" ht="15.75" hidden="false" customHeight="false" outlineLevel="0" collapsed="false"/>
    <row r="20216" customFormat="false" ht="15.75" hidden="false" customHeight="false" outlineLevel="0" collapsed="false"/>
    <row r="20217" customFormat="false" ht="15.75" hidden="false" customHeight="false" outlineLevel="0" collapsed="false"/>
    <row r="20218" customFormat="false" ht="15.75" hidden="false" customHeight="false" outlineLevel="0" collapsed="false"/>
    <row r="20219" customFormat="false" ht="15.75" hidden="false" customHeight="false" outlineLevel="0" collapsed="false"/>
    <row r="20220" customFormat="false" ht="15.75" hidden="false" customHeight="false" outlineLevel="0" collapsed="false"/>
    <row r="20221" customFormat="false" ht="15.75" hidden="false" customHeight="false" outlineLevel="0" collapsed="false"/>
    <row r="20222" customFormat="false" ht="15.75" hidden="false" customHeight="false" outlineLevel="0" collapsed="false"/>
    <row r="20223" customFormat="false" ht="15.75" hidden="false" customHeight="false" outlineLevel="0" collapsed="false"/>
    <row r="20224" customFormat="false" ht="15.75" hidden="false" customHeight="false" outlineLevel="0" collapsed="false"/>
    <row r="20225" customFormat="false" ht="15.75" hidden="false" customHeight="false" outlineLevel="0" collapsed="false"/>
    <row r="20226" customFormat="false" ht="15.75" hidden="false" customHeight="false" outlineLevel="0" collapsed="false"/>
    <row r="20227" customFormat="false" ht="15.75" hidden="false" customHeight="false" outlineLevel="0" collapsed="false"/>
    <row r="20228" customFormat="false" ht="15.75" hidden="false" customHeight="false" outlineLevel="0" collapsed="false"/>
    <row r="20229" customFormat="false" ht="15.75" hidden="false" customHeight="false" outlineLevel="0" collapsed="false"/>
    <row r="20230" customFormat="false" ht="15.75" hidden="false" customHeight="false" outlineLevel="0" collapsed="false"/>
    <row r="20231" customFormat="false" ht="15.75" hidden="false" customHeight="false" outlineLevel="0" collapsed="false"/>
    <row r="20232" customFormat="false" ht="15.75" hidden="false" customHeight="false" outlineLevel="0" collapsed="false"/>
    <row r="20233" customFormat="false" ht="15.75" hidden="false" customHeight="false" outlineLevel="0" collapsed="false"/>
    <row r="20234" customFormat="false" ht="15.75" hidden="false" customHeight="false" outlineLevel="0" collapsed="false"/>
    <row r="20235" customFormat="false" ht="15.75" hidden="false" customHeight="false" outlineLevel="0" collapsed="false"/>
    <row r="20236" customFormat="false" ht="15.75" hidden="false" customHeight="false" outlineLevel="0" collapsed="false"/>
    <row r="20237" customFormat="false" ht="15.75" hidden="false" customHeight="false" outlineLevel="0" collapsed="false"/>
    <row r="20238" customFormat="false" ht="15.75" hidden="false" customHeight="false" outlineLevel="0" collapsed="false"/>
    <row r="20239" customFormat="false" ht="15.75" hidden="false" customHeight="false" outlineLevel="0" collapsed="false"/>
    <row r="20240" customFormat="false" ht="15.75" hidden="false" customHeight="false" outlineLevel="0" collapsed="false"/>
    <row r="20241" customFormat="false" ht="15.75" hidden="false" customHeight="false" outlineLevel="0" collapsed="false"/>
    <row r="20242" customFormat="false" ht="15.75" hidden="false" customHeight="false" outlineLevel="0" collapsed="false"/>
    <row r="20243" customFormat="false" ht="15.75" hidden="false" customHeight="false" outlineLevel="0" collapsed="false"/>
    <row r="20244" customFormat="false" ht="15.75" hidden="false" customHeight="false" outlineLevel="0" collapsed="false"/>
    <row r="20245" customFormat="false" ht="15.75" hidden="false" customHeight="false" outlineLevel="0" collapsed="false"/>
    <row r="20246" customFormat="false" ht="15.75" hidden="false" customHeight="false" outlineLevel="0" collapsed="false"/>
    <row r="20247" customFormat="false" ht="15.75" hidden="false" customHeight="false" outlineLevel="0" collapsed="false"/>
    <row r="20248" customFormat="false" ht="15.75" hidden="false" customHeight="false" outlineLevel="0" collapsed="false"/>
    <row r="20249" customFormat="false" ht="15.75" hidden="false" customHeight="false" outlineLevel="0" collapsed="false"/>
    <row r="20250" customFormat="false" ht="15.75" hidden="false" customHeight="false" outlineLevel="0" collapsed="false"/>
    <row r="20251" customFormat="false" ht="15.75" hidden="false" customHeight="false" outlineLevel="0" collapsed="false"/>
    <row r="20252" customFormat="false" ht="15.75" hidden="false" customHeight="false" outlineLevel="0" collapsed="false"/>
    <row r="20253" customFormat="false" ht="15.75" hidden="false" customHeight="false" outlineLevel="0" collapsed="false"/>
    <row r="20254" customFormat="false" ht="15.75" hidden="false" customHeight="false" outlineLevel="0" collapsed="false"/>
    <row r="20255" customFormat="false" ht="15.75" hidden="false" customHeight="false" outlineLevel="0" collapsed="false"/>
    <row r="20256" customFormat="false" ht="15.75" hidden="false" customHeight="false" outlineLevel="0" collapsed="false"/>
    <row r="20257" customFormat="false" ht="15.75" hidden="false" customHeight="false" outlineLevel="0" collapsed="false"/>
    <row r="20258" customFormat="false" ht="15.75" hidden="false" customHeight="false" outlineLevel="0" collapsed="false"/>
    <row r="20259" customFormat="false" ht="15.75" hidden="false" customHeight="false" outlineLevel="0" collapsed="false"/>
    <row r="20260" customFormat="false" ht="15.75" hidden="false" customHeight="false" outlineLevel="0" collapsed="false"/>
    <row r="20261" customFormat="false" ht="15.75" hidden="false" customHeight="false" outlineLevel="0" collapsed="false"/>
    <row r="20262" customFormat="false" ht="15.75" hidden="false" customHeight="false" outlineLevel="0" collapsed="false"/>
    <row r="20263" customFormat="false" ht="15.75" hidden="false" customHeight="false" outlineLevel="0" collapsed="false"/>
    <row r="20264" customFormat="false" ht="15.75" hidden="false" customHeight="false" outlineLevel="0" collapsed="false"/>
    <row r="20265" customFormat="false" ht="15.75" hidden="false" customHeight="false" outlineLevel="0" collapsed="false"/>
    <row r="20266" customFormat="false" ht="15.75" hidden="false" customHeight="false" outlineLevel="0" collapsed="false"/>
    <row r="20267" customFormat="false" ht="15.75" hidden="false" customHeight="false" outlineLevel="0" collapsed="false"/>
    <row r="20268" customFormat="false" ht="15.75" hidden="false" customHeight="false" outlineLevel="0" collapsed="false"/>
    <row r="20269" customFormat="false" ht="15.75" hidden="false" customHeight="false" outlineLevel="0" collapsed="false"/>
    <row r="20270" customFormat="false" ht="15.75" hidden="false" customHeight="false" outlineLevel="0" collapsed="false"/>
    <row r="20271" customFormat="false" ht="15.75" hidden="false" customHeight="false" outlineLevel="0" collapsed="false"/>
    <row r="20272" customFormat="false" ht="15.75" hidden="false" customHeight="false" outlineLevel="0" collapsed="false"/>
    <row r="20273" customFormat="false" ht="15.75" hidden="false" customHeight="false" outlineLevel="0" collapsed="false"/>
    <row r="20274" customFormat="false" ht="15.75" hidden="false" customHeight="false" outlineLevel="0" collapsed="false"/>
    <row r="20275" customFormat="false" ht="15.75" hidden="false" customHeight="false" outlineLevel="0" collapsed="false"/>
    <row r="20276" customFormat="false" ht="15.75" hidden="false" customHeight="false" outlineLevel="0" collapsed="false"/>
    <row r="20277" customFormat="false" ht="15.75" hidden="false" customHeight="false" outlineLevel="0" collapsed="false"/>
    <row r="20278" customFormat="false" ht="15.75" hidden="false" customHeight="false" outlineLevel="0" collapsed="false"/>
    <row r="20279" customFormat="false" ht="15.75" hidden="false" customHeight="false" outlineLevel="0" collapsed="false"/>
    <row r="20280" customFormat="false" ht="15.75" hidden="false" customHeight="false" outlineLevel="0" collapsed="false"/>
    <row r="20281" customFormat="false" ht="15.75" hidden="false" customHeight="false" outlineLevel="0" collapsed="false"/>
    <row r="20282" customFormat="false" ht="15.75" hidden="false" customHeight="false" outlineLevel="0" collapsed="false"/>
    <row r="20283" customFormat="false" ht="15.75" hidden="false" customHeight="false" outlineLevel="0" collapsed="false"/>
    <row r="20284" customFormat="false" ht="15.75" hidden="false" customHeight="false" outlineLevel="0" collapsed="false"/>
    <row r="20285" customFormat="false" ht="15.75" hidden="false" customHeight="false" outlineLevel="0" collapsed="false"/>
    <row r="20286" customFormat="false" ht="15.75" hidden="false" customHeight="false" outlineLevel="0" collapsed="false"/>
    <row r="20287" customFormat="false" ht="15.75" hidden="false" customHeight="false" outlineLevel="0" collapsed="false"/>
    <row r="20288" customFormat="false" ht="15.75" hidden="false" customHeight="false" outlineLevel="0" collapsed="false"/>
    <row r="20289" customFormat="false" ht="15.75" hidden="false" customHeight="false" outlineLevel="0" collapsed="false"/>
    <row r="20290" customFormat="false" ht="15.75" hidden="false" customHeight="false" outlineLevel="0" collapsed="false"/>
    <row r="20291" customFormat="false" ht="15.75" hidden="false" customHeight="false" outlineLevel="0" collapsed="false"/>
    <row r="20292" customFormat="false" ht="15.75" hidden="false" customHeight="false" outlineLevel="0" collapsed="false"/>
    <row r="20293" customFormat="false" ht="15.75" hidden="false" customHeight="false" outlineLevel="0" collapsed="false"/>
    <row r="20294" customFormat="false" ht="15.75" hidden="false" customHeight="false" outlineLevel="0" collapsed="false"/>
    <row r="20295" customFormat="false" ht="15.75" hidden="false" customHeight="false" outlineLevel="0" collapsed="false"/>
    <row r="20296" customFormat="false" ht="15.75" hidden="false" customHeight="false" outlineLevel="0" collapsed="false"/>
    <row r="20297" customFormat="false" ht="15.75" hidden="false" customHeight="false" outlineLevel="0" collapsed="false"/>
    <row r="20298" customFormat="false" ht="15.75" hidden="false" customHeight="false" outlineLevel="0" collapsed="false"/>
    <row r="20299" customFormat="false" ht="15.75" hidden="false" customHeight="false" outlineLevel="0" collapsed="false"/>
    <row r="20300" customFormat="false" ht="15.75" hidden="false" customHeight="false" outlineLevel="0" collapsed="false"/>
    <row r="20301" customFormat="false" ht="15.75" hidden="false" customHeight="false" outlineLevel="0" collapsed="false"/>
    <row r="20302" customFormat="false" ht="15.75" hidden="false" customHeight="false" outlineLevel="0" collapsed="false"/>
    <row r="20303" customFormat="false" ht="15.75" hidden="false" customHeight="false" outlineLevel="0" collapsed="false"/>
    <row r="20304" customFormat="false" ht="15.75" hidden="false" customHeight="false" outlineLevel="0" collapsed="false"/>
    <row r="20305" customFormat="false" ht="15.75" hidden="false" customHeight="false" outlineLevel="0" collapsed="false"/>
    <row r="20306" customFormat="false" ht="15.75" hidden="false" customHeight="false" outlineLevel="0" collapsed="false"/>
    <row r="20307" customFormat="false" ht="15.75" hidden="false" customHeight="false" outlineLevel="0" collapsed="false"/>
    <row r="20308" customFormat="false" ht="15.75" hidden="false" customHeight="false" outlineLevel="0" collapsed="false"/>
    <row r="20309" customFormat="false" ht="15.75" hidden="false" customHeight="false" outlineLevel="0" collapsed="false"/>
    <row r="20310" customFormat="false" ht="15.75" hidden="false" customHeight="false" outlineLevel="0" collapsed="false"/>
    <row r="20311" customFormat="false" ht="15.75" hidden="false" customHeight="false" outlineLevel="0" collapsed="false"/>
    <row r="20312" customFormat="false" ht="15.75" hidden="false" customHeight="false" outlineLevel="0" collapsed="false"/>
    <row r="20313" customFormat="false" ht="15.75" hidden="false" customHeight="false" outlineLevel="0" collapsed="false"/>
    <row r="20314" customFormat="false" ht="15.75" hidden="false" customHeight="false" outlineLevel="0" collapsed="false"/>
    <row r="20315" customFormat="false" ht="15.75" hidden="false" customHeight="false" outlineLevel="0" collapsed="false"/>
    <row r="20316" customFormat="false" ht="15.75" hidden="false" customHeight="false" outlineLevel="0" collapsed="false"/>
    <row r="20317" customFormat="false" ht="15.75" hidden="false" customHeight="false" outlineLevel="0" collapsed="false"/>
    <row r="20318" customFormat="false" ht="15.75" hidden="false" customHeight="false" outlineLevel="0" collapsed="false"/>
    <row r="20319" customFormat="false" ht="15.75" hidden="false" customHeight="false" outlineLevel="0" collapsed="false"/>
    <row r="20320" customFormat="false" ht="15.75" hidden="false" customHeight="false" outlineLevel="0" collapsed="false"/>
    <row r="20321" customFormat="false" ht="15.75" hidden="false" customHeight="false" outlineLevel="0" collapsed="false"/>
    <row r="20322" customFormat="false" ht="15.75" hidden="false" customHeight="false" outlineLevel="0" collapsed="false"/>
    <row r="20323" customFormat="false" ht="15.75" hidden="false" customHeight="false" outlineLevel="0" collapsed="false"/>
    <row r="20324" customFormat="false" ht="15.75" hidden="false" customHeight="false" outlineLevel="0" collapsed="false"/>
    <row r="20325" customFormat="false" ht="15.75" hidden="false" customHeight="false" outlineLevel="0" collapsed="false"/>
    <row r="20326" customFormat="false" ht="15.75" hidden="false" customHeight="false" outlineLevel="0" collapsed="false"/>
    <row r="20327" customFormat="false" ht="15.75" hidden="false" customHeight="false" outlineLevel="0" collapsed="false"/>
    <row r="20328" customFormat="false" ht="15.75" hidden="false" customHeight="false" outlineLevel="0" collapsed="false"/>
    <row r="20329" customFormat="false" ht="15.75" hidden="false" customHeight="false" outlineLevel="0" collapsed="false"/>
    <row r="20330" customFormat="false" ht="15.75" hidden="false" customHeight="false" outlineLevel="0" collapsed="false"/>
    <row r="20331" customFormat="false" ht="15.75" hidden="false" customHeight="false" outlineLevel="0" collapsed="false"/>
    <row r="20332" customFormat="false" ht="15.75" hidden="false" customHeight="false" outlineLevel="0" collapsed="false"/>
    <row r="20333" customFormat="false" ht="15.75" hidden="false" customHeight="false" outlineLevel="0" collapsed="false"/>
    <row r="20334" customFormat="false" ht="15.75" hidden="false" customHeight="false" outlineLevel="0" collapsed="false"/>
    <row r="20335" customFormat="false" ht="15.75" hidden="false" customHeight="false" outlineLevel="0" collapsed="false"/>
    <row r="20336" customFormat="false" ht="15.75" hidden="false" customHeight="false" outlineLevel="0" collapsed="false"/>
    <row r="20337" customFormat="false" ht="15.75" hidden="false" customHeight="false" outlineLevel="0" collapsed="false"/>
    <row r="20338" customFormat="false" ht="15.75" hidden="false" customHeight="false" outlineLevel="0" collapsed="false"/>
    <row r="20339" customFormat="false" ht="15.75" hidden="false" customHeight="false" outlineLevel="0" collapsed="false"/>
    <row r="20340" customFormat="false" ht="15.75" hidden="false" customHeight="false" outlineLevel="0" collapsed="false"/>
    <row r="20341" customFormat="false" ht="15.75" hidden="false" customHeight="false" outlineLevel="0" collapsed="false"/>
    <row r="20342" customFormat="false" ht="15.75" hidden="false" customHeight="false" outlineLevel="0" collapsed="false"/>
    <row r="20343" customFormat="false" ht="15.75" hidden="false" customHeight="false" outlineLevel="0" collapsed="false"/>
    <row r="20344" customFormat="false" ht="15.75" hidden="false" customHeight="false" outlineLevel="0" collapsed="false"/>
    <row r="20345" customFormat="false" ht="15.75" hidden="false" customHeight="false" outlineLevel="0" collapsed="false"/>
    <row r="20346" customFormat="false" ht="15.75" hidden="false" customHeight="false" outlineLevel="0" collapsed="false"/>
    <row r="20347" customFormat="false" ht="15.75" hidden="false" customHeight="false" outlineLevel="0" collapsed="false"/>
    <row r="20348" customFormat="false" ht="15.75" hidden="false" customHeight="false" outlineLevel="0" collapsed="false"/>
    <row r="20349" customFormat="false" ht="15.75" hidden="false" customHeight="false" outlineLevel="0" collapsed="false"/>
    <row r="20350" customFormat="false" ht="15.75" hidden="false" customHeight="false" outlineLevel="0" collapsed="false"/>
    <row r="20351" customFormat="false" ht="15.75" hidden="false" customHeight="false" outlineLevel="0" collapsed="false"/>
    <row r="20352" customFormat="false" ht="15.75" hidden="false" customHeight="false" outlineLevel="0" collapsed="false"/>
    <row r="20353" customFormat="false" ht="15.75" hidden="false" customHeight="false" outlineLevel="0" collapsed="false"/>
    <row r="20354" customFormat="false" ht="15.75" hidden="false" customHeight="false" outlineLevel="0" collapsed="false"/>
    <row r="20355" customFormat="false" ht="15.75" hidden="false" customHeight="false" outlineLevel="0" collapsed="false"/>
    <row r="20356" customFormat="false" ht="15.75" hidden="false" customHeight="false" outlineLevel="0" collapsed="false"/>
    <row r="20357" customFormat="false" ht="15.75" hidden="false" customHeight="false" outlineLevel="0" collapsed="false"/>
    <row r="20358" customFormat="false" ht="15.75" hidden="false" customHeight="false" outlineLevel="0" collapsed="false"/>
    <row r="20359" customFormat="false" ht="15.75" hidden="false" customHeight="false" outlineLevel="0" collapsed="false"/>
    <row r="20360" customFormat="false" ht="15.75" hidden="false" customHeight="false" outlineLevel="0" collapsed="false"/>
    <row r="20361" customFormat="false" ht="15.75" hidden="false" customHeight="false" outlineLevel="0" collapsed="false"/>
    <row r="20362" customFormat="false" ht="15.75" hidden="false" customHeight="false" outlineLevel="0" collapsed="false"/>
    <row r="20363" customFormat="false" ht="15.75" hidden="false" customHeight="false" outlineLevel="0" collapsed="false"/>
    <row r="20364" customFormat="false" ht="15.75" hidden="false" customHeight="false" outlineLevel="0" collapsed="false"/>
    <row r="20365" customFormat="false" ht="15.75" hidden="false" customHeight="false" outlineLevel="0" collapsed="false"/>
    <row r="20366" customFormat="false" ht="15.75" hidden="false" customHeight="false" outlineLevel="0" collapsed="false"/>
    <row r="20367" customFormat="false" ht="15.75" hidden="false" customHeight="false" outlineLevel="0" collapsed="false"/>
    <row r="20368" customFormat="false" ht="15.75" hidden="false" customHeight="false" outlineLevel="0" collapsed="false"/>
    <row r="20369" customFormat="false" ht="15.75" hidden="false" customHeight="false" outlineLevel="0" collapsed="false"/>
    <row r="20370" customFormat="false" ht="15.75" hidden="false" customHeight="false" outlineLevel="0" collapsed="false"/>
    <row r="20371" customFormat="false" ht="15.75" hidden="false" customHeight="false" outlineLevel="0" collapsed="false"/>
    <row r="20372" customFormat="false" ht="15.75" hidden="false" customHeight="false" outlineLevel="0" collapsed="false"/>
    <row r="20373" customFormat="false" ht="15.75" hidden="false" customHeight="false" outlineLevel="0" collapsed="false"/>
    <row r="20374" customFormat="false" ht="15.75" hidden="false" customHeight="false" outlineLevel="0" collapsed="false"/>
    <row r="20375" customFormat="false" ht="15.75" hidden="false" customHeight="false" outlineLevel="0" collapsed="false"/>
    <row r="20376" customFormat="false" ht="15.75" hidden="false" customHeight="false" outlineLevel="0" collapsed="false"/>
    <row r="20377" customFormat="false" ht="15.75" hidden="false" customHeight="false" outlineLevel="0" collapsed="false"/>
    <row r="20378" customFormat="false" ht="15.75" hidden="false" customHeight="false" outlineLevel="0" collapsed="false"/>
    <row r="20379" customFormat="false" ht="15.75" hidden="false" customHeight="false" outlineLevel="0" collapsed="false"/>
    <row r="20380" customFormat="false" ht="15.75" hidden="false" customHeight="false" outlineLevel="0" collapsed="false"/>
    <row r="20381" customFormat="false" ht="15.75" hidden="false" customHeight="false" outlineLevel="0" collapsed="false"/>
    <row r="20382" customFormat="false" ht="15.75" hidden="false" customHeight="false" outlineLevel="0" collapsed="false"/>
    <row r="20383" customFormat="false" ht="15.75" hidden="false" customHeight="false" outlineLevel="0" collapsed="false"/>
    <row r="20384" customFormat="false" ht="15.75" hidden="false" customHeight="false" outlineLevel="0" collapsed="false"/>
    <row r="20385" customFormat="false" ht="15.75" hidden="false" customHeight="false" outlineLevel="0" collapsed="false"/>
    <row r="20386" customFormat="false" ht="15.75" hidden="false" customHeight="false" outlineLevel="0" collapsed="false"/>
    <row r="20387" customFormat="false" ht="15.75" hidden="false" customHeight="false" outlineLevel="0" collapsed="false"/>
    <row r="20388" customFormat="false" ht="15.75" hidden="false" customHeight="false" outlineLevel="0" collapsed="false"/>
    <row r="20389" customFormat="false" ht="15.75" hidden="false" customHeight="false" outlineLevel="0" collapsed="false"/>
    <row r="20390" customFormat="false" ht="15.75" hidden="false" customHeight="false" outlineLevel="0" collapsed="false"/>
    <row r="20391" customFormat="false" ht="15.75" hidden="false" customHeight="false" outlineLevel="0" collapsed="false"/>
    <row r="20392" customFormat="false" ht="15.75" hidden="false" customHeight="false" outlineLevel="0" collapsed="false"/>
    <row r="20393" customFormat="false" ht="15.75" hidden="false" customHeight="false" outlineLevel="0" collapsed="false"/>
    <row r="20394" customFormat="false" ht="15.75" hidden="false" customHeight="false" outlineLevel="0" collapsed="false"/>
    <row r="20395" customFormat="false" ht="15.75" hidden="false" customHeight="false" outlineLevel="0" collapsed="false"/>
    <row r="20396" customFormat="false" ht="15.75" hidden="false" customHeight="false" outlineLevel="0" collapsed="false"/>
    <row r="20397" customFormat="false" ht="15.75" hidden="false" customHeight="false" outlineLevel="0" collapsed="false"/>
    <row r="20398" customFormat="false" ht="15.75" hidden="false" customHeight="false" outlineLevel="0" collapsed="false"/>
    <row r="20399" customFormat="false" ht="15.75" hidden="false" customHeight="false" outlineLevel="0" collapsed="false"/>
    <row r="20400" customFormat="false" ht="15.75" hidden="false" customHeight="false" outlineLevel="0" collapsed="false"/>
    <row r="20401" customFormat="false" ht="15.75" hidden="false" customHeight="false" outlineLevel="0" collapsed="false"/>
    <row r="20402" customFormat="false" ht="15.75" hidden="false" customHeight="false" outlineLevel="0" collapsed="false"/>
    <row r="20403" customFormat="false" ht="15.75" hidden="false" customHeight="false" outlineLevel="0" collapsed="false"/>
    <row r="20404" customFormat="false" ht="15.75" hidden="false" customHeight="false" outlineLevel="0" collapsed="false"/>
    <row r="20405" customFormat="false" ht="15.75" hidden="false" customHeight="false" outlineLevel="0" collapsed="false"/>
    <row r="20406" customFormat="false" ht="15.75" hidden="false" customHeight="false" outlineLevel="0" collapsed="false"/>
    <row r="20407" customFormat="false" ht="15.75" hidden="false" customHeight="false" outlineLevel="0" collapsed="false"/>
    <row r="20408" customFormat="false" ht="15.75" hidden="false" customHeight="false" outlineLevel="0" collapsed="false"/>
    <row r="20409" customFormat="false" ht="15.75" hidden="false" customHeight="false" outlineLevel="0" collapsed="false"/>
    <row r="20410" customFormat="false" ht="15.75" hidden="false" customHeight="false" outlineLevel="0" collapsed="false"/>
    <row r="20411" customFormat="false" ht="15.75" hidden="false" customHeight="false" outlineLevel="0" collapsed="false"/>
    <row r="20412" customFormat="false" ht="15.75" hidden="false" customHeight="false" outlineLevel="0" collapsed="false"/>
    <row r="20413" customFormat="false" ht="15.75" hidden="false" customHeight="false" outlineLevel="0" collapsed="false"/>
    <row r="20414" customFormat="false" ht="15.75" hidden="false" customHeight="false" outlineLevel="0" collapsed="false"/>
    <row r="20415" customFormat="false" ht="15.75" hidden="false" customHeight="false" outlineLevel="0" collapsed="false"/>
    <row r="20416" customFormat="false" ht="15.75" hidden="false" customHeight="false" outlineLevel="0" collapsed="false"/>
    <row r="20417" customFormat="false" ht="15.75" hidden="false" customHeight="false" outlineLevel="0" collapsed="false"/>
    <row r="20418" customFormat="false" ht="15.75" hidden="false" customHeight="false" outlineLevel="0" collapsed="false"/>
    <row r="20419" customFormat="false" ht="15.75" hidden="false" customHeight="false" outlineLevel="0" collapsed="false"/>
    <row r="20420" customFormat="false" ht="15.75" hidden="false" customHeight="false" outlineLevel="0" collapsed="false"/>
    <row r="20421" customFormat="false" ht="15.75" hidden="false" customHeight="false" outlineLevel="0" collapsed="false"/>
    <row r="20422" customFormat="false" ht="15.75" hidden="false" customHeight="false" outlineLevel="0" collapsed="false"/>
    <row r="20423" customFormat="false" ht="15.75" hidden="false" customHeight="false" outlineLevel="0" collapsed="false"/>
    <row r="20424" customFormat="false" ht="15.75" hidden="false" customHeight="false" outlineLevel="0" collapsed="false"/>
    <row r="20425" customFormat="false" ht="15.75" hidden="false" customHeight="false" outlineLevel="0" collapsed="false"/>
    <row r="20426" customFormat="false" ht="15.75" hidden="false" customHeight="false" outlineLevel="0" collapsed="false"/>
    <row r="20427" customFormat="false" ht="15.75" hidden="false" customHeight="false" outlineLevel="0" collapsed="false"/>
    <row r="20428" customFormat="false" ht="15.75" hidden="false" customHeight="false" outlineLevel="0" collapsed="false"/>
    <row r="20429" customFormat="false" ht="15.75" hidden="false" customHeight="false" outlineLevel="0" collapsed="false"/>
    <row r="20430" customFormat="false" ht="15.75" hidden="false" customHeight="false" outlineLevel="0" collapsed="false"/>
    <row r="20431" customFormat="false" ht="15.75" hidden="false" customHeight="false" outlineLevel="0" collapsed="false"/>
    <row r="20432" customFormat="false" ht="15.75" hidden="false" customHeight="false" outlineLevel="0" collapsed="false"/>
    <row r="20433" customFormat="false" ht="15.75" hidden="false" customHeight="false" outlineLevel="0" collapsed="false"/>
    <row r="20434" customFormat="false" ht="15.75" hidden="false" customHeight="false" outlineLevel="0" collapsed="false"/>
    <row r="20435" customFormat="false" ht="15.75" hidden="false" customHeight="false" outlineLevel="0" collapsed="false"/>
    <row r="20436" customFormat="false" ht="15.75" hidden="false" customHeight="false" outlineLevel="0" collapsed="false"/>
    <row r="20437" customFormat="false" ht="15.75" hidden="false" customHeight="false" outlineLevel="0" collapsed="false"/>
    <row r="20438" customFormat="false" ht="15.75" hidden="false" customHeight="false" outlineLevel="0" collapsed="false"/>
    <row r="20439" customFormat="false" ht="15.75" hidden="false" customHeight="false" outlineLevel="0" collapsed="false"/>
    <row r="20440" customFormat="false" ht="15.75" hidden="false" customHeight="false" outlineLevel="0" collapsed="false"/>
    <row r="20441" customFormat="false" ht="15.75" hidden="false" customHeight="false" outlineLevel="0" collapsed="false"/>
    <row r="20442" customFormat="false" ht="15.75" hidden="false" customHeight="false" outlineLevel="0" collapsed="false"/>
    <row r="20443" customFormat="false" ht="15.75" hidden="false" customHeight="false" outlineLevel="0" collapsed="false"/>
    <row r="20444" customFormat="false" ht="15.75" hidden="false" customHeight="false" outlineLevel="0" collapsed="false"/>
    <row r="20445" customFormat="false" ht="15.75" hidden="false" customHeight="false" outlineLevel="0" collapsed="false"/>
    <row r="20446" customFormat="false" ht="15.75" hidden="false" customHeight="false" outlineLevel="0" collapsed="false"/>
    <row r="20447" customFormat="false" ht="15.75" hidden="false" customHeight="false" outlineLevel="0" collapsed="false"/>
    <row r="20448" customFormat="false" ht="15.75" hidden="false" customHeight="false" outlineLevel="0" collapsed="false"/>
    <row r="20449" customFormat="false" ht="15.75" hidden="false" customHeight="false" outlineLevel="0" collapsed="false"/>
    <row r="20450" customFormat="false" ht="15.75" hidden="false" customHeight="false" outlineLevel="0" collapsed="false"/>
    <row r="20451" customFormat="false" ht="15.75" hidden="false" customHeight="false" outlineLevel="0" collapsed="false"/>
    <row r="20452" customFormat="false" ht="15.75" hidden="false" customHeight="false" outlineLevel="0" collapsed="false"/>
    <row r="20453" customFormat="false" ht="15.75" hidden="false" customHeight="false" outlineLevel="0" collapsed="false"/>
    <row r="20454" customFormat="false" ht="15.75" hidden="false" customHeight="false" outlineLevel="0" collapsed="false"/>
    <row r="20455" customFormat="false" ht="15.75" hidden="false" customHeight="false" outlineLevel="0" collapsed="false"/>
    <row r="20456" customFormat="false" ht="15.75" hidden="false" customHeight="false" outlineLevel="0" collapsed="false"/>
    <row r="20457" customFormat="false" ht="15.75" hidden="false" customHeight="false" outlineLevel="0" collapsed="false"/>
    <row r="20458" customFormat="false" ht="15.75" hidden="false" customHeight="false" outlineLevel="0" collapsed="false"/>
    <row r="20459" customFormat="false" ht="15.75" hidden="false" customHeight="false" outlineLevel="0" collapsed="false"/>
    <row r="20460" customFormat="false" ht="15.75" hidden="false" customHeight="false" outlineLevel="0" collapsed="false"/>
    <row r="20461" customFormat="false" ht="15.75" hidden="false" customHeight="false" outlineLevel="0" collapsed="false"/>
    <row r="20462" customFormat="false" ht="15.75" hidden="false" customHeight="false" outlineLevel="0" collapsed="false"/>
    <row r="20463" customFormat="false" ht="15.75" hidden="false" customHeight="false" outlineLevel="0" collapsed="false"/>
    <row r="20464" customFormat="false" ht="15.75" hidden="false" customHeight="false" outlineLevel="0" collapsed="false"/>
    <row r="20465" customFormat="false" ht="15.75" hidden="false" customHeight="false" outlineLevel="0" collapsed="false"/>
    <row r="20466" customFormat="false" ht="15.75" hidden="false" customHeight="false" outlineLevel="0" collapsed="false"/>
    <row r="20467" customFormat="false" ht="15.75" hidden="false" customHeight="false" outlineLevel="0" collapsed="false"/>
    <row r="20468" customFormat="false" ht="15.75" hidden="false" customHeight="false" outlineLevel="0" collapsed="false"/>
    <row r="20469" customFormat="false" ht="15.75" hidden="false" customHeight="false" outlineLevel="0" collapsed="false"/>
    <row r="20470" customFormat="false" ht="15.75" hidden="false" customHeight="false" outlineLevel="0" collapsed="false"/>
    <row r="20471" customFormat="false" ht="15.75" hidden="false" customHeight="false" outlineLevel="0" collapsed="false"/>
    <row r="20472" customFormat="false" ht="15.75" hidden="false" customHeight="false" outlineLevel="0" collapsed="false"/>
    <row r="20473" customFormat="false" ht="15.75" hidden="false" customHeight="false" outlineLevel="0" collapsed="false"/>
    <row r="20474" customFormat="false" ht="15.75" hidden="false" customHeight="false" outlineLevel="0" collapsed="false"/>
    <row r="20475" customFormat="false" ht="15.75" hidden="false" customHeight="false" outlineLevel="0" collapsed="false"/>
    <row r="20476" customFormat="false" ht="15.75" hidden="false" customHeight="false" outlineLevel="0" collapsed="false"/>
    <row r="20477" customFormat="false" ht="15.75" hidden="false" customHeight="false" outlineLevel="0" collapsed="false"/>
    <row r="20478" customFormat="false" ht="15.75" hidden="false" customHeight="false" outlineLevel="0" collapsed="false"/>
    <row r="20479" customFormat="false" ht="15.75" hidden="false" customHeight="false" outlineLevel="0" collapsed="false"/>
    <row r="20480" customFormat="false" ht="15.75" hidden="false" customHeight="false" outlineLevel="0" collapsed="false"/>
    <row r="20481" customFormat="false" ht="15.75" hidden="false" customHeight="false" outlineLevel="0" collapsed="false"/>
    <row r="20482" customFormat="false" ht="15.75" hidden="false" customHeight="false" outlineLevel="0" collapsed="false"/>
    <row r="20483" customFormat="false" ht="15.75" hidden="false" customHeight="false" outlineLevel="0" collapsed="false"/>
    <row r="20484" customFormat="false" ht="15.75" hidden="false" customHeight="false" outlineLevel="0" collapsed="false"/>
    <row r="20485" customFormat="false" ht="15.75" hidden="false" customHeight="false" outlineLevel="0" collapsed="false"/>
    <row r="20486" customFormat="false" ht="15.75" hidden="false" customHeight="false" outlineLevel="0" collapsed="false"/>
    <row r="20487" customFormat="false" ht="15.75" hidden="false" customHeight="false" outlineLevel="0" collapsed="false"/>
    <row r="20488" customFormat="false" ht="15.75" hidden="false" customHeight="false" outlineLevel="0" collapsed="false"/>
    <row r="20489" customFormat="false" ht="15.75" hidden="false" customHeight="false" outlineLevel="0" collapsed="false"/>
    <row r="20490" customFormat="false" ht="15.75" hidden="false" customHeight="false" outlineLevel="0" collapsed="false"/>
    <row r="20491" customFormat="false" ht="15.75" hidden="false" customHeight="false" outlineLevel="0" collapsed="false"/>
    <row r="20492" customFormat="false" ht="15.75" hidden="false" customHeight="false" outlineLevel="0" collapsed="false"/>
    <row r="20493" customFormat="false" ht="15.75" hidden="false" customHeight="false" outlineLevel="0" collapsed="false"/>
    <row r="20494" customFormat="false" ht="15.75" hidden="false" customHeight="false" outlineLevel="0" collapsed="false"/>
    <row r="20495" customFormat="false" ht="15.75" hidden="false" customHeight="false" outlineLevel="0" collapsed="false"/>
    <row r="20496" customFormat="false" ht="15.75" hidden="false" customHeight="false" outlineLevel="0" collapsed="false"/>
    <row r="20497" customFormat="false" ht="15.75" hidden="false" customHeight="false" outlineLevel="0" collapsed="false"/>
    <row r="20498" customFormat="false" ht="15.75" hidden="false" customHeight="false" outlineLevel="0" collapsed="false"/>
    <row r="20499" customFormat="false" ht="15.75" hidden="false" customHeight="false" outlineLevel="0" collapsed="false"/>
    <row r="20500" customFormat="false" ht="15.75" hidden="false" customHeight="false" outlineLevel="0" collapsed="false"/>
    <row r="20501" customFormat="false" ht="15.75" hidden="false" customHeight="false" outlineLevel="0" collapsed="false"/>
    <row r="20502" customFormat="false" ht="15.75" hidden="false" customHeight="false" outlineLevel="0" collapsed="false"/>
    <row r="20503" customFormat="false" ht="15.75" hidden="false" customHeight="false" outlineLevel="0" collapsed="false"/>
    <row r="20504" customFormat="false" ht="15.75" hidden="false" customHeight="false" outlineLevel="0" collapsed="false"/>
    <row r="20505" customFormat="false" ht="15.75" hidden="false" customHeight="false" outlineLevel="0" collapsed="false"/>
    <row r="20506" customFormat="false" ht="15.75" hidden="false" customHeight="false" outlineLevel="0" collapsed="false"/>
    <row r="20507" customFormat="false" ht="15.75" hidden="false" customHeight="false" outlineLevel="0" collapsed="false"/>
    <row r="20508" customFormat="false" ht="15.75" hidden="false" customHeight="false" outlineLevel="0" collapsed="false"/>
    <row r="20509" customFormat="false" ht="15.75" hidden="false" customHeight="false" outlineLevel="0" collapsed="false"/>
    <row r="20510" customFormat="false" ht="15.75" hidden="false" customHeight="false" outlineLevel="0" collapsed="false"/>
    <row r="20511" customFormat="false" ht="15.75" hidden="false" customHeight="false" outlineLevel="0" collapsed="false"/>
    <row r="20512" customFormat="false" ht="15.75" hidden="false" customHeight="false" outlineLevel="0" collapsed="false"/>
    <row r="20513" customFormat="false" ht="15.75" hidden="false" customHeight="false" outlineLevel="0" collapsed="false"/>
    <row r="20514" customFormat="false" ht="15.75" hidden="false" customHeight="false" outlineLevel="0" collapsed="false"/>
    <row r="20515" customFormat="false" ht="15.75" hidden="false" customHeight="false" outlineLevel="0" collapsed="false"/>
    <row r="20516" customFormat="false" ht="15.75" hidden="false" customHeight="false" outlineLevel="0" collapsed="false"/>
    <row r="20517" customFormat="false" ht="15.75" hidden="false" customHeight="false" outlineLevel="0" collapsed="false"/>
    <row r="20518" customFormat="false" ht="15.75" hidden="false" customHeight="false" outlineLevel="0" collapsed="false"/>
    <row r="20519" customFormat="false" ht="15.75" hidden="false" customHeight="false" outlineLevel="0" collapsed="false"/>
    <row r="20520" customFormat="false" ht="15.75" hidden="false" customHeight="false" outlineLevel="0" collapsed="false"/>
    <row r="20521" customFormat="false" ht="15.75" hidden="false" customHeight="false" outlineLevel="0" collapsed="false"/>
    <row r="20522" customFormat="false" ht="15.75" hidden="false" customHeight="false" outlineLevel="0" collapsed="false"/>
    <row r="20523" customFormat="false" ht="15.75" hidden="false" customHeight="false" outlineLevel="0" collapsed="false"/>
    <row r="20524" customFormat="false" ht="15.75" hidden="false" customHeight="false" outlineLevel="0" collapsed="false"/>
    <row r="20525" customFormat="false" ht="15.75" hidden="false" customHeight="false" outlineLevel="0" collapsed="false"/>
    <row r="20526" customFormat="false" ht="15.75" hidden="false" customHeight="false" outlineLevel="0" collapsed="false"/>
    <row r="20527" customFormat="false" ht="15.75" hidden="false" customHeight="false" outlineLevel="0" collapsed="false"/>
    <row r="20528" customFormat="false" ht="15.75" hidden="false" customHeight="false" outlineLevel="0" collapsed="false"/>
    <row r="20529" customFormat="false" ht="15.75" hidden="false" customHeight="false" outlineLevel="0" collapsed="false"/>
    <row r="20530" customFormat="false" ht="15.75" hidden="false" customHeight="false" outlineLevel="0" collapsed="false"/>
    <row r="20531" customFormat="false" ht="15.75" hidden="false" customHeight="false" outlineLevel="0" collapsed="false"/>
    <row r="20532" customFormat="false" ht="15.75" hidden="false" customHeight="false" outlineLevel="0" collapsed="false"/>
    <row r="20533" customFormat="false" ht="15.75" hidden="false" customHeight="false" outlineLevel="0" collapsed="false"/>
    <row r="20534" customFormat="false" ht="15.75" hidden="false" customHeight="false" outlineLevel="0" collapsed="false"/>
    <row r="20535" customFormat="false" ht="15.75" hidden="false" customHeight="false" outlineLevel="0" collapsed="false"/>
    <row r="20536" customFormat="false" ht="15.75" hidden="false" customHeight="false" outlineLevel="0" collapsed="false"/>
    <row r="20537" customFormat="false" ht="15.75" hidden="false" customHeight="false" outlineLevel="0" collapsed="false"/>
    <row r="20538" customFormat="false" ht="15.75" hidden="false" customHeight="false" outlineLevel="0" collapsed="false"/>
    <row r="20539" customFormat="false" ht="15.75" hidden="false" customHeight="false" outlineLevel="0" collapsed="false"/>
    <row r="20540" customFormat="false" ht="15.75" hidden="false" customHeight="false" outlineLevel="0" collapsed="false"/>
    <row r="20541" customFormat="false" ht="15.75" hidden="false" customHeight="false" outlineLevel="0" collapsed="false"/>
    <row r="20542" customFormat="false" ht="15.75" hidden="false" customHeight="false" outlineLevel="0" collapsed="false"/>
    <row r="20543" customFormat="false" ht="15.75" hidden="false" customHeight="false" outlineLevel="0" collapsed="false"/>
    <row r="20544" customFormat="false" ht="15.75" hidden="false" customHeight="false" outlineLevel="0" collapsed="false"/>
    <row r="20545" customFormat="false" ht="15.75" hidden="false" customHeight="false" outlineLevel="0" collapsed="false"/>
    <row r="20546" customFormat="false" ht="15.75" hidden="false" customHeight="false" outlineLevel="0" collapsed="false"/>
    <row r="20547" customFormat="false" ht="15.75" hidden="false" customHeight="false" outlineLevel="0" collapsed="false"/>
    <row r="20548" customFormat="false" ht="15.75" hidden="false" customHeight="false" outlineLevel="0" collapsed="false"/>
    <row r="20549" customFormat="false" ht="15.75" hidden="false" customHeight="false" outlineLevel="0" collapsed="false"/>
    <row r="20550" customFormat="false" ht="15.75" hidden="false" customHeight="false" outlineLevel="0" collapsed="false"/>
    <row r="20551" customFormat="false" ht="15.75" hidden="false" customHeight="false" outlineLevel="0" collapsed="false"/>
    <row r="20552" customFormat="false" ht="15.75" hidden="false" customHeight="false" outlineLevel="0" collapsed="false"/>
    <row r="20553" customFormat="false" ht="15.75" hidden="false" customHeight="false" outlineLevel="0" collapsed="false"/>
    <row r="20554" customFormat="false" ht="15.75" hidden="false" customHeight="false" outlineLevel="0" collapsed="false"/>
    <row r="20555" customFormat="false" ht="15.75" hidden="false" customHeight="false" outlineLevel="0" collapsed="false"/>
    <row r="20556" customFormat="false" ht="15.75" hidden="false" customHeight="false" outlineLevel="0" collapsed="false"/>
    <row r="20557" customFormat="false" ht="15.75" hidden="false" customHeight="false" outlineLevel="0" collapsed="false"/>
    <row r="20558" customFormat="false" ht="15.75" hidden="false" customHeight="false" outlineLevel="0" collapsed="false"/>
    <row r="20559" customFormat="false" ht="15.75" hidden="false" customHeight="false" outlineLevel="0" collapsed="false"/>
    <row r="20560" customFormat="false" ht="15.75" hidden="false" customHeight="false" outlineLevel="0" collapsed="false"/>
    <row r="20561" customFormat="false" ht="15.75" hidden="false" customHeight="false" outlineLevel="0" collapsed="false"/>
    <row r="20562" customFormat="false" ht="15.75" hidden="false" customHeight="false" outlineLevel="0" collapsed="false"/>
    <row r="20563" customFormat="false" ht="15.75" hidden="false" customHeight="false" outlineLevel="0" collapsed="false"/>
    <row r="20564" customFormat="false" ht="15.75" hidden="false" customHeight="false" outlineLevel="0" collapsed="false"/>
    <row r="20565" customFormat="false" ht="15.75" hidden="false" customHeight="false" outlineLevel="0" collapsed="false"/>
    <row r="20566" customFormat="false" ht="15.75" hidden="false" customHeight="false" outlineLevel="0" collapsed="false"/>
    <row r="20567" customFormat="false" ht="15.75" hidden="false" customHeight="false" outlineLevel="0" collapsed="false"/>
    <row r="20568" customFormat="false" ht="15.75" hidden="false" customHeight="false" outlineLevel="0" collapsed="false"/>
    <row r="20569" customFormat="false" ht="15.75" hidden="false" customHeight="false" outlineLevel="0" collapsed="false"/>
    <row r="20570" customFormat="false" ht="15.75" hidden="false" customHeight="false" outlineLevel="0" collapsed="false"/>
    <row r="20571" customFormat="false" ht="15.75" hidden="false" customHeight="false" outlineLevel="0" collapsed="false"/>
    <row r="20572" customFormat="false" ht="15.75" hidden="false" customHeight="false" outlineLevel="0" collapsed="false"/>
    <row r="20573" customFormat="false" ht="15.75" hidden="false" customHeight="false" outlineLevel="0" collapsed="false"/>
    <row r="20574" customFormat="false" ht="15.75" hidden="false" customHeight="false" outlineLevel="0" collapsed="false"/>
    <row r="20575" customFormat="false" ht="15.75" hidden="false" customHeight="false" outlineLevel="0" collapsed="false"/>
    <row r="20576" customFormat="false" ht="15.75" hidden="false" customHeight="false" outlineLevel="0" collapsed="false"/>
    <row r="20577" customFormat="false" ht="15.75" hidden="false" customHeight="false" outlineLevel="0" collapsed="false"/>
    <row r="20578" customFormat="false" ht="15.75" hidden="false" customHeight="false" outlineLevel="0" collapsed="false"/>
    <row r="20579" customFormat="false" ht="15.75" hidden="false" customHeight="false" outlineLevel="0" collapsed="false"/>
    <row r="20580" customFormat="false" ht="15.75" hidden="false" customHeight="false" outlineLevel="0" collapsed="false"/>
    <row r="20581" customFormat="false" ht="15.75" hidden="false" customHeight="false" outlineLevel="0" collapsed="false"/>
    <row r="20582" customFormat="false" ht="15.75" hidden="false" customHeight="false" outlineLevel="0" collapsed="false"/>
    <row r="20583" customFormat="false" ht="15.75" hidden="false" customHeight="false" outlineLevel="0" collapsed="false"/>
    <row r="20584" customFormat="false" ht="15.75" hidden="false" customHeight="false" outlineLevel="0" collapsed="false"/>
    <row r="20585" customFormat="false" ht="15.75" hidden="false" customHeight="false" outlineLevel="0" collapsed="false"/>
    <row r="20586" customFormat="false" ht="15.75" hidden="false" customHeight="false" outlineLevel="0" collapsed="false"/>
    <row r="20587" customFormat="false" ht="15.75" hidden="false" customHeight="false" outlineLevel="0" collapsed="false"/>
    <row r="20588" customFormat="false" ht="15.75" hidden="false" customHeight="false" outlineLevel="0" collapsed="false"/>
    <row r="20589" customFormat="false" ht="15.75" hidden="false" customHeight="false" outlineLevel="0" collapsed="false"/>
    <row r="20590" customFormat="false" ht="15.75" hidden="false" customHeight="false" outlineLevel="0" collapsed="false"/>
    <row r="20591" customFormat="false" ht="15.75" hidden="false" customHeight="false" outlineLevel="0" collapsed="false"/>
    <row r="20592" customFormat="false" ht="15.75" hidden="false" customHeight="false" outlineLevel="0" collapsed="false"/>
    <row r="20593" customFormat="false" ht="15.75" hidden="false" customHeight="false" outlineLevel="0" collapsed="false"/>
    <row r="20594" customFormat="false" ht="15.75" hidden="false" customHeight="false" outlineLevel="0" collapsed="false"/>
    <row r="20595" customFormat="false" ht="15.75" hidden="false" customHeight="false" outlineLevel="0" collapsed="false"/>
    <row r="20596" customFormat="false" ht="15.75" hidden="false" customHeight="false" outlineLevel="0" collapsed="false"/>
    <row r="20597" customFormat="false" ht="15.75" hidden="false" customHeight="false" outlineLevel="0" collapsed="false"/>
    <row r="20598" customFormat="false" ht="15.75" hidden="false" customHeight="false" outlineLevel="0" collapsed="false"/>
    <row r="20599" customFormat="false" ht="15.75" hidden="false" customHeight="false" outlineLevel="0" collapsed="false"/>
    <row r="20600" customFormat="false" ht="15.75" hidden="false" customHeight="false" outlineLevel="0" collapsed="false"/>
    <row r="20601" customFormat="false" ht="15.75" hidden="false" customHeight="false" outlineLevel="0" collapsed="false"/>
    <row r="20602" customFormat="false" ht="15.75" hidden="false" customHeight="false" outlineLevel="0" collapsed="false"/>
    <row r="20603" customFormat="false" ht="15.75" hidden="false" customHeight="false" outlineLevel="0" collapsed="false"/>
    <row r="20604" customFormat="false" ht="15.75" hidden="false" customHeight="false" outlineLevel="0" collapsed="false"/>
    <row r="20605" customFormat="false" ht="15.75" hidden="false" customHeight="false" outlineLevel="0" collapsed="false"/>
    <row r="20606" customFormat="false" ht="15.75" hidden="false" customHeight="false" outlineLevel="0" collapsed="false"/>
    <row r="20607" customFormat="false" ht="15.75" hidden="false" customHeight="false" outlineLevel="0" collapsed="false"/>
    <row r="20608" customFormat="false" ht="15.75" hidden="false" customHeight="false" outlineLevel="0" collapsed="false"/>
    <row r="20609" customFormat="false" ht="15.75" hidden="false" customHeight="false" outlineLevel="0" collapsed="false"/>
    <row r="20610" customFormat="false" ht="15.75" hidden="false" customHeight="false" outlineLevel="0" collapsed="false"/>
    <row r="20611" customFormat="false" ht="15.75" hidden="false" customHeight="false" outlineLevel="0" collapsed="false"/>
    <row r="20612" customFormat="false" ht="15.75" hidden="false" customHeight="false" outlineLevel="0" collapsed="false"/>
    <row r="20613" customFormat="false" ht="15.75" hidden="false" customHeight="false" outlineLevel="0" collapsed="false"/>
    <row r="20614" customFormat="false" ht="15.75" hidden="false" customHeight="false" outlineLevel="0" collapsed="false"/>
    <row r="20615" customFormat="false" ht="15.75" hidden="false" customHeight="false" outlineLevel="0" collapsed="false"/>
    <row r="20616" customFormat="false" ht="15.75" hidden="false" customHeight="false" outlineLevel="0" collapsed="false"/>
    <row r="20617" customFormat="false" ht="15.75" hidden="false" customHeight="false" outlineLevel="0" collapsed="false"/>
    <row r="20618" customFormat="false" ht="15.75" hidden="false" customHeight="false" outlineLevel="0" collapsed="false"/>
    <row r="20619" customFormat="false" ht="15.75" hidden="false" customHeight="false" outlineLevel="0" collapsed="false"/>
    <row r="20620" customFormat="false" ht="15.75" hidden="false" customHeight="false" outlineLevel="0" collapsed="false"/>
    <row r="20621" customFormat="false" ht="15.75" hidden="false" customHeight="false" outlineLevel="0" collapsed="false"/>
    <row r="20622" customFormat="false" ht="15.75" hidden="false" customHeight="false" outlineLevel="0" collapsed="false"/>
    <row r="20623" customFormat="false" ht="15.75" hidden="false" customHeight="false" outlineLevel="0" collapsed="false"/>
    <row r="20624" customFormat="false" ht="15.75" hidden="false" customHeight="false" outlineLevel="0" collapsed="false"/>
    <row r="20625" customFormat="false" ht="15.75" hidden="false" customHeight="false" outlineLevel="0" collapsed="false"/>
    <row r="20626" customFormat="false" ht="15.75" hidden="false" customHeight="false" outlineLevel="0" collapsed="false"/>
    <row r="20627" customFormat="false" ht="15.75" hidden="false" customHeight="false" outlineLevel="0" collapsed="false"/>
    <row r="20628" customFormat="false" ht="15.75" hidden="false" customHeight="false" outlineLevel="0" collapsed="false"/>
    <row r="20629" customFormat="false" ht="15.75" hidden="false" customHeight="false" outlineLevel="0" collapsed="false"/>
    <row r="20630" customFormat="false" ht="15.75" hidden="false" customHeight="false" outlineLevel="0" collapsed="false"/>
    <row r="20631" customFormat="false" ht="15.75" hidden="false" customHeight="false" outlineLevel="0" collapsed="false"/>
    <row r="20632" customFormat="false" ht="15.75" hidden="false" customHeight="false" outlineLevel="0" collapsed="false"/>
    <row r="20633" customFormat="false" ht="15.75" hidden="false" customHeight="false" outlineLevel="0" collapsed="false"/>
    <row r="20634" customFormat="false" ht="15.75" hidden="false" customHeight="false" outlineLevel="0" collapsed="false"/>
    <row r="20635" customFormat="false" ht="15.75" hidden="false" customHeight="false" outlineLevel="0" collapsed="false"/>
    <row r="20636" customFormat="false" ht="15.75" hidden="false" customHeight="false" outlineLevel="0" collapsed="false"/>
    <row r="20637" customFormat="false" ht="15.75" hidden="false" customHeight="false" outlineLevel="0" collapsed="false"/>
    <row r="20638" customFormat="false" ht="15.75" hidden="false" customHeight="false" outlineLevel="0" collapsed="false"/>
    <row r="20639" customFormat="false" ht="15.75" hidden="false" customHeight="false" outlineLevel="0" collapsed="false"/>
    <row r="20640" customFormat="false" ht="15.75" hidden="false" customHeight="false" outlineLevel="0" collapsed="false"/>
    <row r="20641" customFormat="false" ht="15.75" hidden="false" customHeight="false" outlineLevel="0" collapsed="false"/>
    <row r="20642" customFormat="false" ht="15.75" hidden="false" customHeight="false" outlineLevel="0" collapsed="false"/>
    <row r="20643" customFormat="false" ht="15.75" hidden="false" customHeight="false" outlineLevel="0" collapsed="false"/>
    <row r="20644" customFormat="false" ht="15.75" hidden="false" customHeight="false" outlineLevel="0" collapsed="false"/>
    <row r="20645" customFormat="false" ht="15.75" hidden="false" customHeight="false" outlineLevel="0" collapsed="false"/>
    <row r="20646" customFormat="false" ht="15.75" hidden="false" customHeight="false" outlineLevel="0" collapsed="false"/>
    <row r="20647" customFormat="false" ht="15.75" hidden="false" customHeight="false" outlineLevel="0" collapsed="false"/>
    <row r="20648" customFormat="false" ht="15.75" hidden="false" customHeight="false" outlineLevel="0" collapsed="false"/>
    <row r="20649" customFormat="false" ht="15.75" hidden="false" customHeight="false" outlineLevel="0" collapsed="false"/>
    <row r="20650" customFormat="false" ht="15.75" hidden="false" customHeight="false" outlineLevel="0" collapsed="false"/>
    <row r="20651" customFormat="false" ht="15.75" hidden="false" customHeight="false" outlineLevel="0" collapsed="false"/>
    <row r="20652" customFormat="false" ht="15.75" hidden="false" customHeight="false" outlineLevel="0" collapsed="false"/>
    <row r="20653" customFormat="false" ht="15.75" hidden="false" customHeight="false" outlineLevel="0" collapsed="false"/>
    <row r="20654" customFormat="false" ht="15.75" hidden="false" customHeight="false" outlineLevel="0" collapsed="false"/>
    <row r="20655" customFormat="false" ht="15.75" hidden="false" customHeight="false" outlineLevel="0" collapsed="false"/>
    <row r="20656" customFormat="false" ht="15.75" hidden="false" customHeight="false" outlineLevel="0" collapsed="false"/>
    <row r="20657" customFormat="false" ht="15.75" hidden="false" customHeight="false" outlineLevel="0" collapsed="false"/>
    <row r="20658" customFormat="false" ht="15.75" hidden="false" customHeight="false" outlineLevel="0" collapsed="false"/>
    <row r="20659" customFormat="false" ht="15.75" hidden="false" customHeight="false" outlineLevel="0" collapsed="false"/>
    <row r="20660" customFormat="false" ht="15.75" hidden="false" customHeight="false" outlineLevel="0" collapsed="false"/>
    <row r="20661" customFormat="false" ht="15.75" hidden="false" customHeight="false" outlineLevel="0" collapsed="false"/>
    <row r="20662" customFormat="false" ht="15.75" hidden="false" customHeight="false" outlineLevel="0" collapsed="false"/>
    <row r="20663" customFormat="false" ht="15.75" hidden="false" customHeight="false" outlineLevel="0" collapsed="false"/>
    <row r="20664" customFormat="false" ht="15.75" hidden="false" customHeight="false" outlineLevel="0" collapsed="false"/>
    <row r="20665" customFormat="false" ht="15.75" hidden="false" customHeight="false" outlineLevel="0" collapsed="false"/>
    <row r="20666" customFormat="false" ht="15.75" hidden="false" customHeight="false" outlineLevel="0" collapsed="false"/>
    <row r="20667" customFormat="false" ht="15.75" hidden="false" customHeight="false" outlineLevel="0" collapsed="false"/>
    <row r="20668" customFormat="false" ht="15.75" hidden="false" customHeight="false" outlineLevel="0" collapsed="false"/>
    <row r="20669" customFormat="false" ht="15.75" hidden="false" customHeight="false" outlineLevel="0" collapsed="false"/>
    <row r="20670" customFormat="false" ht="15.75" hidden="false" customHeight="false" outlineLevel="0" collapsed="false"/>
    <row r="20671" customFormat="false" ht="15.75" hidden="false" customHeight="false" outlineLevel="0" collapsed="false"/>
    <row r="20672" customFormat="false" ht="15.75" hidden="false" customHeight="false" outlineLevel="0" collapsed="false"/>
    <row r="20673" customFormat="false" ht="15.75" hidden="false" customHeight="false" outlineLevel="0" collapsed="false"/>
    <row r="20674" customFormat="false" ht="15.75" hidden="false" customHeight="false" outlineLevel="0" collapsed="false"/>
    <row r="20675" customFormat="false" ht="15.75" hidden="false" customHeight="false" outlineLevel="0" collapsed="false"/>
    <row r="20676" customFormat="false" ht="15.75" hidden="false" customHeight="false" outlineLevel="0" collapsed="false"/>
    <row r="20677" customFormat="false" ht="15.75" hidden="false" customHeight="false" outlineLevel="0" collapsed="false"/>
    <row r="20678" customFormat="false" ht="15.75" hidden="false" customHeight="false" outlineLevel="0" collapsed="false"/>
    <row r="20679" customFormat="false" ht="15.75" hidden="false" customHeight="false" outlineLevel="0" collapsed="false"/>
    <row r="20680" customFormat="false" ht="15.75" hidden="false" customHeight="false" outlineLevel="0" collapsed="false"/>
    <row r="20681" customFormat="false" ht="15.75" hidden="false" customHeight="false" outlineLevel="0" collapsed="false"/>
    <row r="20682" customFormat="false" ht="15.75" hidden="false" customHeight="false" outlineLevel="0" collapsed="false"/>
    <row r="20683" customFormat="false" ht="15.75" hidden="false" customHeight="false" outlineLevel="0" collapsed="false"/>
    <row r="20684" customFormat="false" ht="15.75" hidden="false" customHeight="false" outlineLevel="0" collapsed="false"/>
    <row r="20685" customFormat="false" ht="15.75" hidden="false" customHeight="false" outlineLevel="0" collapsed="false"/>
    <row r="20686" customFormat="false" ht="15.75" hidden="false" customHeight="false" outlineLevel="0" collapsed="false"/>
    <row r="20687" customFormat="false" ht="15.75" hidden="false" customHeight="false" outlineLevel="0" collapsed="false"/>
    <row r="20688" customFormat="false" ht="15.75" hidden="false" customHeight="false" outlineLevel="0" collapsed="false"/>
    <row r="20689" customFormat="false" ht="15.75" hidden="false" customHeight="false" outlineLevel="0" collapsed="false"/>
    <row r="20690" customFormat="false" ht="15.75" hidden="false" customHeight="false" outlineLevel="0" collapsed="false"/>
    <row r="20691" customFormat="false" ht="15.75" hidden="false" customHeight="false" outlineLevel="0" collapsed="false"/>
    <row r="20692" customFormat="false" ht="15.75" hidden="false" customHeight="false" outlineLevel="0" collapsed="false"/>
    <row r="20693" customFormat="false" ht="15.75" hidden="false" customHeight="false" outlineLevel="0" collapsed="false"/>
    <row r="20694" customFormat="false" ht="15.75" hidden="false" customHeight="false" outlineLevel="0" collapsed="false"/>
    <row r="20695" customFormat="false" ht="15.75" hidden="false" customHeight="false" outlineLevel="0" collapsed="false"/>
    <row r="20696" customFormat="false" ht="15.75" hidden="false" customHeight="false" outlineLevel="0" collapsed="false"/>
    <row r="20697" customFormat="false" ht="15.75" hidden="false" customHeight="false" outlineLevel="0" collapsed="false"/>
    <row r="20698" customFormat="false" ht="15.75" hidden="false" customHeight="false" outlineLevel="0" collapsed="false"/>
    <row r="20699" customFormat="false" ht="15.75" hidden="false" customHeight="false" outlineLevel="0" collapsed="false"/>
    <row r="20700" customFormat="false" ht="15.75" hidden="false" customHeight="false" outlineLevel="0" collapsed="false"/>
    <row r="20701" customFormat="false" ht="15.75" hidden="false" customHeight="false" outlineLevel="0" collapsed="false"/>
    <row r="20702" customFormat="false" ht="15.75" hidden="false" customHeight="false" outlineLevel="0" collapsed="false"/>
    <row r="20703" customFormat="false" ht="15.75" hidden="false" customHeight="false" outlineLevel="0" collapsed="false"/>
    <row r="20704" customFormat="false" ht="15.75" hidden="false" customHeight="false" outlineLevel="0" collapsed="false"/>
    <row r="20705" customFormat="false" ht="15.75" hidden="false" customHeight="false" outlineLevel="0" collapsed="false"/>
    <row r="20706" customFormat="false" ht="15.75" hidden="false" customHeight="false" outlineLevel="0" collapsed="false"/>
    <row r="20707" customFormat="false" ht="15.75" hidden="false" customHeight="false" outlineLevel="0" collapsed="false"/>
    <row r="20708" customFormat="false" ht="15.75" hidden="false" customHeight="false" outlineLevel="0" collapsed="false"/>
    <row r="20709" customFormat="false" ht="15.75" hidden="false" customHeight="false" outlineLevel="0" collapsed="false"/>
    <row r="20710" customFormat="false" ht="15.75" hidden="false" customHeight="false" outlineLevel="0" collapsed="false"/>
    <row r="20711" customFormat="false" ht="15.75" hidden="false" customHeight="false" outlineLevel="0" collapsed="false"/>
    <row r="20712" customFormat="false" ht="15.75" hidden="false" customHeight="false" outlineLevel="0" collapsed="false"/>
    <row r="20713" customFormat="false" ht="15.75" hidden="false" customHeight="false" outlineLevel="0" collapsed="false"/>
    <row r="20714" customFormat="false" ht="15.75" hidden="false" customHeight="false" outlineLevel="0" collapsed="false"/>
    <row r="20715" customFormat="false" ht="15.75" hidden="false" customHeight="false" outlineLevel="0" collapsed="false"/>
    <row r="20716" customFormat="false" ht="15.75" hidden="false" customHeight="false" outlineLevel="0" collapsed="false"/>
    <row r="20717" customFormat="false" ht="15.75" hidden="false" customHeight="false" outlineLevel="0" collapsed="false"/>
    <row r="20718" customFormat="false" ht="15.75" hidden="false" customHeight="false" outlineLevel="0" collapsed="false"/>
    <row r="20719" customFormat="false" ht="15.75" hidden="false" customHeight="false" outlineLevel="0" collapsed="false"/>
    <row r="20720" customFormat="false" ht="15.75" hidden="false" customHeight="false" outlineLevel="0" collapsed="false"/>
    <row r="20721" customFormat="false" ht="15.75" hidden="false" customHeight="false" outlineLevel="0" collapsed="false"/>
    <row r="20722" customFormat="false" ht="15.75" hidden="false" customHeight="false" outlineLevel="0" collapsed="false"/>
    <row r="20723" customFormat="false" ht="15.75" hidden="false" customHeight="false" outlineLevel="0" collapsed="false"/>
    <row r="20724" customFormat="false" ht="15.75" hidden="false" customHeight="false" outlineLevel="0" collapsed="false"/>
    <row r="20725" customFormat="false" ht="15.75" hidden="false" customHeight="false" outlineLevel="0" collapsed="false"/>
    <row r="20726" customFormat="false" ht="15.75" hidden="false" customHeight="false" outlineLevel="0" collapsed="false"/>
    <row r="20727" customFormat="false" ht="15.75" hidden="false" customHeight="false" outlineLevel="0" collapsed="false"/>
    <row r="20728" customFormat="false" ht="15.75" hidden="false" customHeight="false" outlineLevel="0" collapsed="false"/>
    <row r="20729" customFormat="false" ht="15.75" hidden="false" customHeight="false" outlineLevel="0" collapsed="false"/>
    <row r="20730" customFormat="false" ht="15.75" hidden="false" customHeight="false" outlineLevel="0" collapsed="false"/>
    <row r="20731" customFormat="false" ht="15.75" hidden="false" customHeight="false" outlineLevel="0" collapsed="false"/>
    <row r="20732" customFormat="false" ht="15.75" hidden="false" customHeight="false" outlineLevel="0" collapsed="false"/>
    <row r="20733" customFormat="false" ht="15.75" hidden="false" customHeight="false" outlineLevel="0" collapsed="false"/>
    <row r="20734" customFormat="false" ht="15.75" hidden="false" customHeight="false" outlineLevel="0" collapsed="false"/>
    <row r="20735" customFormat="false" ht="15.75" hidden="false" customHeight="false" outlineLevel="0" collapsed="false"/>
    <row r="20736" customFormat="false" ht="15.75" hidden="false" customHeight="false" outlineLevel="0" collapsed="false"/>
    <row r="20737" customFormat="false" ht="15.75" hidden="false" customHeight="false" outlineLevel="0" collapsed="false"/>
    <row r="20738" customFormat="false" ht="15.75" hidden="false" customHeight="false" outlineLevel="0" collapsed="false"/>
    <row r="20739" customFormat="false" ht="15.75" hidden="false" customHeight="false" outlineLevel="0" collapsed="false"/>
    <row r="20740" customFormat="false" ht="15.75" hidden="false" customHeight="false" outlineLevel="0" collapsed="false"/>
    <row r="20741" customFormat="false" ht="15.75" hidden="false" customHeight="false" outlineLevel="0" collapsed="false"/>
    <row r="20742" customFormat="false" ht="15.75" hidden="false" customHeight="false" outlineLevel="0" collapsed="false"/>
    <row r="20743" customFormat="false" ht="15.75" hidden="false" customHeight="false" outlineLevel="0" collapsed="false"/>
    <row r="20744" customFormat="false" ht="15.75" hidden="false" customHeight="false" outlineLevel="0" collapsed="false"/>
    <row r="20745" customFormat="false" ht="15.75" hidden="false" customHeight="false" outlineLevel="0" collapsed="false"/>
    <row r="20746" customFormat="false" ht="15.75" hidden="false" customHeight="false" outlineLevel="0" collapsed="false"/>
    <row r="20747" customFormat="false" ht="15.75" hidden="false" customHeight="false" outlineLevel="0" collapsed="false"/>
    <row r="20748" customFormat="false" ht="15.75" hidden="false" customHeight="false" outlineLevel="0" collapsed="false"/>
    <row r="20749" customFormat="false" ht="15.75" hidden="false" customHeight="false" outlineLevel="0" collapsed="false"/>
    <row r="20750" customFormat="false" ht="15.75" hidden="false" customHeight="false" outlineLevel="0" collapsed="false"/>
    <row r="20751" customFormat="false" ht="15.75" hidden="false" customHeight="false" outlineLevel="0" collapsed="false"/>
    <row r="20752" customFormat="false" ht="15.75" hidden="false" customHeight="false" outlineLevel="0" collapsed="false"/>
    <row r="20753" customFormat="false" ht="15.75" hidden="false" customHeight="false" outlineLevel="0" collapsed="false"/>
    <row r="20754" customFormat="false" ht="15.75" hidden="false" customHeight="false" outlineLevel="0" collapsed="false"/>
    <row r="20755" customFormat="false" ht="15.75" hidden="false" customHeight="false" outlineLevel="0" collapsed="false"/>
    <row r="20756" customFormat="false" ht="15.75" hidden="false" customHeight="false" outlineLevel="0" collapsed="false"/>
    <row r="20757" customFormat="false" ht="15.75" hidden="false" customHeight="false" outlineLevel="0" collapsed="false"/>
    <row r="20758" customFormat="false" ht="15.75" hidden="false" customHeight="false" outlineLevel="0" collapsed="false"/>
    <row r="20759" customFormat="false" ht="15.75" hidden="false" customHeight="false" outlineLevel="0" collapsed="false"/>
    <row r="20760" customFormat="false" ht="15.75" hidden="false" customHeight="false" outlineLevel="0" collapsed="false"/>
    <row r="20761" customFormat="false" ht="15.75" hidden="false" customHeight="false" outlineLevel="0" collapsed="false"/>
    <row r="20762" customFormat="false" ht="15.75" hidden="false" customHeight="false" outlineLevel="0" collapsed="false"/>
    <row r="20763" customFormat="false" ht="15.75" hidden="false" customHeight="false" outlineLevel="0" collapsed="false"/>
    <row r="20764" customFormat="false" ht="15.75" hidden="false" customHeight="false" outlineLevel="0" collapsed="false"/>
    <row r="20765" customFormat="false" ht="15.75" hidden="false" customHeight="false" outlineLevel="0" collapsed="false"/>
    <row r="20766" customFormat="false" ht="15.75" hidden="false" customHeight="false" outlineLevel="0" collapsed="false"/>
    <row r="20767" customFormat="false" ht="15.75" hidden="false" customHeight="false" outlineLevel="0" collapsed="false"/>
    <row r="20768" customFormat="false" ht="15.75" hidden="false" customHeight="false" outlineLevel="0" collapsed="false"/>
    <row r="20769" customFormat="false" ht="15.75" hidden="false" customHeight="false" outlineLevel="0" collapsed="false"/>
    <row r="20770" customFormat="false" ht="15.75" hidden="false" customHeight="false" outlineLevel="0" collapsed="false"/>
    <row r="20771" customFormat="false" ht="15.75" hidden="false" customHeight="false" outlineLevel="0" collapsed="false"/>
    <row r="20772" customFormat="false" ht="15.75" hidden="false" customHeight="false" outlineLevel="0" collapsed="false"/>
    <row r="20773" customFormat="false" ht="15.75" hidden="false" customHeight="false" outlineLevel="0" collapsed="false"/>
    <row r="20774" customFormat="false" ht="15.75" hidden="false" customHeight="false" outlineLevel="0" collapsed="false"/>
    <row r="20775" customFormat="false" ht="15.75" hidden="false" customHeight="false" outlineLevel="0" collapsed="false"/>
    <row r="20776" customFormat="false" ht="15.75" hidden="false" customHeight="false" outlineLevel="0" collapsed="false"/>
    <row r="20777" customFormat="false" ht="15.75" hidden="false" customHeight="false" outlineLevel="0" collapsed="false"/>
    <row r="20778" customFormat="false" ht="15.75" hidden="false" customHeight="false" outlineLevel="0" collapsed="false"/>
    <row r="20779" customFormat="false" ht="15.75" hidden="false" customHeight="false" outlineLevel="0" collapsed="false"/>
    <row r="20780" customFormat="false" ht="15.75" hidden="false" customHeight="false" outlineLevel="0" collapsed="false"/>
    <row r="20781" customFormat="false" ht="15.75" hidden="false" customHeight="false" outlineLevel="0" collapsed="false"/>
    <row r="20782" customFormat="false" ht="15.75" hidden="false" customHeight="false" outlineLevel="0" collapsed="false"/>
    <row r="20783" customFormat="false" ht="15.75" hidden="false" customHeight="false" outlineLevel="0" collapsed="false"/>
    <row r="20784" customFormat="false" ht="15.75" hidden="false" customHeight="false" outlineLevel="0" collapsed="false"/>
    <row r="20785" customFormat="false" ht="15.75" hidden="false" customHeight="false" outlineLevel="0" collapsed="false"/>
    <row r="20786" customFormat="false" ht="15.75" hidden="false" customHeight="false" outlineLevel="0" collapsed="false"/>
    <row r="20787" customFormat="false" ht="15.75" hidden="false" customHeight="false" outlineLevel="0" collapsed="false"/>
    <row r="20788" customFormat="false" ht="15.75" hidden="false" customHeight="false" outlineLevel="0" collapsed="false"/>
    <row r="20789" customFormat="false" ht="15.75" hidden="false" customHeight="false" outlineLevel="0" collapsed="false"/>
    <row r="20790" customFormat="false" ht="15.75" hidden="false" customHeight="false" outlineLevel="0" collapsed="false"/>
    <row r="20791" customFormat="false" ht="15.75" hidden="false" customHeight="false" outlineLevel="0" collapsed="false"/>
    <row r="20792" customFormat="false" ht="15.75" hidden="false" customHeight="false" outlineLevel="0" collapsed="false"/>
    <row r="20793" customFormat="false" ht="15.75" hidden="false" customHeight="false" outlineLevel="0" collapsed="false"/>
    <row r="20794" customFormat="false" ht="15.75" hidden="false" customHeight="false" outlineLevel="0" collapsed="false"/>
    <row r="20795" customFormat="false" ht="15.75" hidden="false" customHeight="false" outlineLevel="0" collapsed="false"/>
    <row r="20796" customFormat="false" ht="15.75" hidden="false" customHeight="false" outlineLevel="0" collapsed="false"/>
    <row r="20797" customFormat="false" ht="15.75" hidden="false" customHeight="false" outlineLevel="0" collapsed="false"/>
    <row r="20798" customFormat="false" ht="15.75" hidden="false" customHeight="false" outlineLevel="0" collapsed="false"/>
    <row r="20799" customFormat="false" ht="15.75" hidden="false" customHeight="false" outlineLevel="0" collapsed="false"/>
    <row r="20800" customFormat="false" ht="15.75" hidden="false" customHeight="false" outlineLevel="0" collapsed="false"/>
    <row r="20801" customFormat="false" ht="15.75" hidden="false" customHeight="false" outlineLevel="0" collapsed="false"/>
    <row r="20802" customFormat="false" ht="15.75" hidden="false" customHeight="false" outlineLevel="0" collapsed="false"/>
    <row r="20803" customFormat="false" ht="15.75" hidden="false" customHeight="false" outlineLevel="0" collapsed="false"/>
    <row r="20804" customFormat="false" ht="15.75" hidden="false" customHeight="false" outlineLevel="0" collapsed="false"/>
    <row r="20805" customFormat="false" ht="15.75" hidden="false" customHeight="false" outlineLevel="0" collapsed="false"/>
    <row r="20806" customFormat="false" ht="15.75" hidden="false" customHeight="false" outlineLevel="0" collapsed="false"/>
    <row r="20807" customFormat="false" ht="15.75" hidden="false" customHeight="false" outlineLevel="0" collapsed="false"/>
    <row r="20808" customFormat="false" ht="15.75" hidden="false" customHeight="false" outlineLevel="0" collapsed="false"/>
    <row r="20809" customFormat="false" ht="15.75" hidden="false" customHeight="false" outlineLevel="0" collapsed="false"/>
    <row r="20810" customFormat="false" ht="15.75" hidden="false" customHeight="false" outlineLevel="0" collapsed="false"/>
    <row r="20811" customFormat="false" ht="15.75" hidden="false" customHeight="false" outlineLevel="0" collapsed="false"/>
    <row r="20812" customFormat="false" ht="15.75" hidden="false" customHeight="false" outlineLevel="0" collapsed="false"/>
    <row r="20813" customFormat="false" ht="15.75" hidden="false" customHeight="false" outlineLevel="0" collapsed="false"/>
    <row r="20814" customFormat="false" ht="15.75" hidden="false" customHeight="false" outlineLevel="0" collapsed="false"/>
    <row r="20815" customFormat="false" ht="15.75" hidden="false" customHeight="false" outlineLevel="0" collapsed="false"/>
    <row r="20816" customFormat="false" ht="15.75" hidden="false" customHeight="false" outlineLevel="0" collapsed="false"/>
    <row r="20817" customFormat="false" ht="15.75" hidden="false" customHeight="false" outlineLevel="0" collapsed="false"/>
    <row r="20818" customFormat="false" ht="15.75" hidden="false" customHeight="false" outlineLevel="0" collapsed="false"/>
    <row r="20819" customFormat="false" ht="15.75" hidden="false" customHeight="false" outlineLevel="0" collapsed="false"/>
    <row r="20820" customFormat="false" ht="15.75" hidden="false" customHeight="false" outlineLevel="0" collapsed="false"/>
    <row r="20821" customFormat="false" ht="15.75" hidden="false" customHeight="false" outlineLevel="0" collapsed="false"/>
    <row r="20822" customFormat="false" ht="15.75" hidden="false" customHeight="false" outlineLevel="0" collapsed="false"/>
    <row r="20823" customFormat="false" ht="15.75" hidden="false" customHeight="false" outlineLevel="0" collapsed="false"/>
    <row r="20824" customFormat="false" ht="15.75" hidden="false" customHeight="false" outlineLevel="0" collapsed="false"/>
    <row r="20825" customFormat="false" ht="15.75" hidden="false" customHeight="false" outlineLevel="0" collapsed="false"/>
    <row r="20826" customFormat="false" ht="15.75" hidden="false" customHeight="false" outlineLevel="0" collapsed="false"/>
    <row r="20827" customFormat="false" ht="15.75" hidden="false" customHeight="false" outlineLevel="0" collapsed="false"/>
    <row r="20828" customFormat="false" ht="15.75" hidden="false" customHeight="false" outlineLevel="0" collapsed="false"/>
    <row r="20829" customFormat="false" ht="15.75" hidden="false" customHeight="false" outlineLevel="0" collapsed="false"/>
    <row r="20830" customFormat="false" ht="15.75" hidden="false" customHeight="false" outlineLevel="0" collapsed="false"/>
    <row r="20831" customFormat="false" ht="15.75" hidden="false" customHeight="false" outlineLevel="0" collapsed="false"/>
    <row r="20832" customFormat="false" ht="15.75" hidden="false" customHeight="false" outlineLevel="0" collapsed="false"/>
    <row r="20833" customFormat="false" ht="15.75" hidden="false" customHeight="false" outlineLevel="0" collapsed="false"/>
    <row r="20834" customFormat="false" ht="15.75" hidden="false" customHeight="false" outlineLevel="0" collapsed="false"/>
    <row r="20835" customFormat="false" ht="15.75" hidden="false" customHeight="false" outlineLevel="0" collapsed="false"/>
    <row r="20836" customFormat="false" ht="15.75" hidden="false" customHeight="false" outlineLevel="0" collapsed="false"/>
    <row r="20837" customFormat="false" ht="15.75" hidden="false" customHeight="false" outlineLevel="0" collapsed="false"/>
    <row r="20838" customFormat="false" ht="15.75" hidden="false" customHeight="false" outlineLevel="0" collapsed="false"/>
    <row r="20839" customFormat="false" ht="15.75" hidden="false" customHeight="false" outlineLevel="0" collapsed="false"/>
    <row r="20840" customFormat="false" ht="15.75" hidden="false" customHeight="false" outlineLevel="0" collapsed="false"/>
    <row r="20841" customFormat="false" ht="15.75" hidden="false" customHeight="false" outlineLevel="0" collapsed="false"/>
    <row r="20842" customFormat="false" ht="15.75" hidden="false" customHeight="false" outlineLevel="0" collapsed="false"/>
    <row r="20843" customFormat="false" ht="15.75" hidden="false" customHeight="false" outlineLevel="0" collapsed="false"/>
    <row r="20844" customFormat="false" ht="15.75" hidden="false" customHeight="false" outlineLevel="0" collapsed="false"/>
    <row r="20845" customFormat="false" ht="15.75" hidden="false" customHeight="false" outlineLevel="0" collapsed="false"/>
    <row r="20846" customFormat="false" ht="15.75" hidden="false" customHeight="false" outlineLevel="0" collapsed="false"/>
    <row r="20847" customFormat="false" ht="15.75" hidden="false" customHeight="false" outlineLevel="0" collapsed="false"/>
    <row r="20848" customFormat="false" ht="15.75" hidden="false" customHeight="false" outlineLevel="0" collapsed="false"/>
    <row r="20849" customFormat="false" ht="15.75" hidden="false" customHeight="false" outlineLevel="0" collapsed="false"/>
    <row r="20850" customFormat="false" ht="15.75" hidden="false" customHeight="false" outlineLevel="0" collapsed="false"/>
    <row r="20851" customFormat="false" ht="15.75" hidden="false" customHeight="false" outlineLevel="0" collapsed="false"/>
    <row r="20852" customFormat="false" ht="15.75" hidden="false" customHeight="false" outlineLevel="0" collapsed="false"/>
    <row r="20853" customFormat="false" ht="15.75" hidden="false" customHeight="false" outlineLevel="0" collapsed="false"/>
    <row r="20854" customFormat="false" ht="15.75" hidden="false" customHeight="false" outlineLevel="0" collapsed="false"/>
    <row r="20855" customFormat="false" ht="15.75" hidden="false" customHeight="false" outlineLevel="0" collapsed="false"/>
    <row r="20856" customFormat="false" ht="15.75" hidden="false" customHeight="false" outlineLevel="0" collapsed="false"/>
    <row r="20857" customFormat="false" ht="15.75" hidden="false" customHeight="false" outlineLevel="0" collapsed="false"/>
    <row r="20858" customFormat="false" ht="15.75" hidden="false" customHeight="false" outlineLevel="0" collapsed="false"/>
    <row r="20859" customFormat="false" ht="15.75" hidden="false" customHeight="false" outlineLevel="0" collapsed="false"/>
    <row r="20860" customFormat="false" ht="15.75" hidden="false" customHeight="false" outlineLevel="0" collapsed="false"/>
    <row r="20861" customFormat="false" ht="15.75" hidden="false" customHeight="false" outlineLevel="0" collapsed="false"/>
    <row r="20862" customFormat="false" ht="15.75" hidden="false" customHeight="false" outlineLevel="0" collapsed="false"/>
    <row r="20863" customFormat="false" ht="15.75" hidden="false" customHeight="false" outlineLevel="0" collapsed="false"/>
    <row r="20864" customFormat="false" ht="15.75" hidden="false" customHeight="false" outlineLevel="0" collapsed="false"/>
    <row r="20865" customFormat="false" ht="15.75" hidden="false" customHeight="false" outlineLevel="0" collapsed="false"/>
    <row r="20866" customFormat="false" ht="15.75" hidden="false" customHeight="false" outlineLevel="0" collapsed="false"/>
    <row r="20867" customFormat="false" ht="15.75" hidden="false" customHeight="false" outlineLevel="0" collapsed="false"/>
    <row r="20868" customFormat="false" ht="15.75" hidden="false" customHeight="false" outlineLevel="0" collapsed="false"/>
    <row r="20869" customFormat="false" ht="15.75" hidden="false" customHeight="false" outlineLevel="0" collapsed="false"/>
    <row r="20870" customFormat="false" ht="15.75" hidden="false" customHeight="false" outlineLevel="0" collapsed="false"/>
    <row r="20871" customFormat="false" ht="15.75" hidden="false" customHeight="false" outlineLevel="0" collapsed="false"/>
    <row r="20872" customFormat="false" ht="15.75" hidden="false" customHeight="false" outlineLevel="0" collapsed="false"/>
    <row r="20873" customFormat="false" ht="15.75" hidden="false" customHeight="false" outlineLevel="0" collapsed="false"/>
    <row r="20874" customFormat="false" ht="15.75" hidden="false" customHeight="false" outlineLevel="0" collapsed="false"/>
    <row r="20875" customFormat="false" ht="15.75" hidden="false" customHeight="false" outlineLevel="0" collapsed="false"/>
    <row r="20876" customFormat="false" ht="15.75" hidden="false" customHeight="false" outlineLevel="0" collapsed="false"/>
    <row r="20877" customFormat="false" ht="15.75" hidden="false" customHeight="false" outlineLevel="0" collapsed="false"/>
    <row r="20878" customFormat="false" ht="15.75" hidden="false" customHeight="false" outlineLevel="0" collapsed="false"/>
    <row r="20879" customFormat="false" ht="15.75" hidden="false" customHeight="false" outlineLevel="0" collapsed="false"/>
    <row r="20880" customFormat="false" ht="15.75" hidden="false" customHeight="false" outlineLevel="0" collapsed="false"/>
    <row r="20881" customFormat="false" ht="15.75" hidden="false" customHeight="false" outlineLevel="0" collapsed="false"/>
    <row r="20882" customFormat="false" ht="15.75" hidden="false" customHeight="false" outlineLevel="0" collapsed="false"/>
    <row r="20883" customFormat="false" ht="15.75" hidden="false" customHeight="false" outlineLevel="0" collapsed="false"/>
    <row r="20884" customFormat="false" ht="15.75" hidden="false" customHeight="false" outlineLevel="0" collapsed="false"/>
    <row r="20885" customFormat="false" ht="15.75" hidden="false" customHeight="false" outlineLevel="0" collapsed="false"/>
    <row r="20886" customFormat="false" ht="15.75" hidden="false" customHeight="false" outlineLevel="0" collapsed="false"/>
    <row r="20887" customFormat="false" ht="15.75" hidden="false" customHeight="false" outlineLevel="0" collapsed="false"/>
    <row r="20888" customFormat="false" ht="15.75" hidden="false" customHeight="false" outlineLevel="0" collapsed="false"/>
    <row r="20889" customFormat="false" ht="15.75" hidden="false" customHeight="false" outlineLevel="0" collapsed="false"/>
    <row r="20890" customFormat="false" ht="15.75" hidden="false" customHeight="false" outlineLevel="0" collapsed="false"/>
    <row r="20891" customFormat="false" ht="15.75" hidden="false" customHeight="false" outlineLevel="0" collapsed="false"/>
    <row r="20892" customFormat="false" ht="15.75" hidden="false" customHeight="false" outlineLevel="0" collapsed="false"/>
    <row r="20893" customFormat="false" ht="15.75" hidden="false" customHeight="false" outlineLevel="0" collapsed="false"/>
    <row r="20894" customFormat="false" ht="15.75" hidden="false" customHeight="false" outlineLevel="0" collapsed="false"/>
    <row r="20895" customFormat="false" ht="15.75" hidden="false" customHeight="false" outlineLevel="0" collapsed="false"/>
    <row r="20896" customFormat="false" ht="15.75" hidden="false" customHeight="false" outlineLevel="0" collapsed="false"/>
    <row r="20897" customFormat="false" ht="15.75" hidden="false" customHeight="false" outlineLevel="0" collapsed="false"/>
    <row r="20898" customFormat="false" ht="15.75" hidden="false" customHeight="false" outlineLevel="0" collapsed="false"/>
    <row r="20899" customFormat="false" ht="15.75" hidden="false" customHeight="false" outlineLevel="0" collapsed="false"/>
    <row r="20900" customFormat="false" ht="15.75" hidden="false" customHeight="false" outlineLevel="0" collapsed="false"/>
    <row r="20901" customFormat="false" ht="15.75" hidden="false" customHeight="false" outlineLevel="0" collapsed="false"/>
    <row r="20902" customFormat="false" ht="15.75" hidden="false" customHeight="false" outlineLevel="0" collapsed="false"/>
    <row r="20903" customFormat="false" ht="15.75" hidden="false" customHeight="false" outlineLevel="0" collapsed="false"/>
    <row r="20904" customFormat="false" ht="15.75" hidden="false" customHeight="false" outlineLevel="0" collapsed="false"/>
    <row r="20905" customFormat="false" ht="15.75" hidden="false" customHeight="false" outlineLevel="0" collapsed="false"/>
    <row r="20906" customFormat="false" ht="15.75" hidden="false" customHeight="false" outlineLevel="0" collapsed="false"/>
    <row r="20907" customFormat="false" ht="15.75" hidden="false" customHeight="false" outlineLevel="0" collapsed="false"/>
    <row r="20908" customFormat="false" ht="15.75" hidden="false" customHeight="false" outlineLevel="0" collapsed="false"/>
    <row r="20909" customFormat="false" ht="15.75" hidden="false" customHeight="false" outlineLevel="0" collapsed="false"/>
    <row r="20910" customFormat="false" ht="15.75" hidden="false" customHeight="false" outlineLevel="0" collapsed="false"/>
    <row r="20911" customFormat="false" ht="15.75" hidden="false" customHeight="false" outlineLevel="0" collapsed="false"/>
    <row r="20912" customFormat="false" ht="15.75" hidden="false" customHeight="false" outlineLevel="0" collapsed="false"/>
    <row r="20913" customFormat="false" ht="15.75" hidden="false" customHeight="false" outlineLevel="0" collapsed="false"/>
    <row r="20914" customFormat="false" ht="15.75" hidden="false" customHeight="false" outlineLevel="0" collapsed="false"/>
    <row r="20915" customFormat="false" ht="15.75" hidden="false" customHeight="false" outlineLevel="0" collapsed="false"/>
    <row r="20916" customFormat="false" ht="15.75" hidden="false" customHeight="false" outlineLevel="0" collapsed="false"/>
    <row r="20917" customFormat="false" ht="15.75" hidden="false" customHeight="false" outlineLevel="0" collapsed="false"/>
    <row r="20918" customFormat="false" ht="15.75" hidden="false" customHeight="false" outlineLevel="0" collapsed="false"/>
    <row r="20919" customFormat="false" ht="15.75" hidden="false" customHeight="false" outlineLevel="0" collapsed="false"/>
    <row r="20920" customFormat="false" ht="15.75" hidden="false" customHeight="false" outlineLevel="0" collapsed="false"/>
    <row r="20921" customFormat="false" ht="15.75" hidden="false" customHeight="false" outlineLevel="0" collapsed="false"/>
    <row r="20922" customFormat="false" ht="15.75" hidden="false" customHeight="false" outlineLevel="0" collapsed="false"/>
    <row r="20923" customFormat="false" ht="15.75" hidden="false" customHeight="false" outlineLevel="0" collapsed="false"/>
    <row r="20924" customFormat="false" ht="15.75" hidden="false" customHeight="false" outlineLevel="0" collapsed="false"/>
    <row r="20925" customFormat="false" ht="15.75" hidden="false" customHeight="false" outlineLevel="0" collapsed="false"/>
    <row r="20926" customFormat="false" ht="15.75" hidden="false" customHeight="false" outlineLevel="0" collapsed="false"/>
    <row r="20927" customFormat="false" ht="15.75" hidden="false" customHeight="false" outlineLevel="0" collapsed="false"/>
    <row r="20928" customFormat="false" ht="15.75" hidden="false" customHeight="false" outlineLevel="0" collapsed="false"/>
    <row r="20929" customFormat="false" ht="15.75" hidden="false" customHeight="false" outlineLevel="0" collapsed="false"/>
    <row r="20930" customFormat="false" ht="15.75" hidden="false" customHeight="false" outlineLevel="0" collapsed="false"/>
    <row r="20931" customFormat="false" ht="15.75" hidden="false" customHeight="false" outlineLevel="0" collapsed="false"/>
    <row r="20932" customFormat="false" ht="15.75" hidden="false" customHeight="false" outlineLevel="0" collapsed="false"/>
    <row r="20933" customFormat="false" ht="15.75" hidden="false" customHeight="false" outlineLevel="0" collapsed="false"/>
    <row r="20934" customFormat="false" ht="15.75" hidden="false" customHeight="false" outlineLevel="0" collapsed="false"/>
    <row r="20935" customFormat="false" ht="15.75" hidden="false" customHeight="false" outlineLevel="0" collapsed="false"/>
    <row r="20936" customFormat="false" ht="15.75" hidden="false" customHeight="false" outlineLevel="0" collapsed="false"/>
    <row r="20937" customFormat="false" ht="15.75" hidden="false" customHeight="false" outlineLevel="0" collapsed="false"/>
    <row r="20938" customFormat="false" ht="15.75" hidden="false" customHeight="false" outlineLevel="0" collapsed="false"/>
    <row r="20939" customFormat="false" ht="15.75" hidden="false" customHeight="false" outlineLevel="0" collapsed="false"/>
    <row r="20940" customFormat="false" ht="15.75" hidden="false" customHeight="false" outlineLevel="0" collapsed="false"/>
    <row r="20941" customFormat="false" ht="15.75" hidden="false" customHeight="false" outlineLevel="0" collapsed="false"/>
    <row r="20942" customFormat="false" ht="15.75" hidden="false" customHeight="false" outlineLevel="0" collapsed="false"/>
    <row r="20943" customFormat="false" ht="15.75" hidden="false" customHeight="false" outlineLevel="0" collapsed="false"/>
    <row r="20944" customFormat="false" ht="15.75" hidden="false" customHeight="false" outlineLevel="0" collapsed="false"/>
    <row r="20945" customFormat="false" ht="15.75" hidden="false" customHeight="false" outlineLevel="0" collapsed="false"/>
    <row r="20946" customFormat="false" ht="15.75" hidden="false" customHeight="false" outlineLevel="0" collapsed="false"/>
    <row r="20947" customFormat="false" ht="15.75" hidden="false" customHeight="false" outlineLevel="0" collapsed="false"/>
    <row r="20948" customFormat="false" ht="15.75" hidden="false" customHeight="false" outlineLevel="0" collapsed="false"/>
    <row r="20949" customFormat="false" ht="15.75" hidden="false" customHeight="false" outlineLevel="0" collapsed="false"/>
    <row r="20950" customFormat="false" ht="15.75" hidden="false" customHeight="false" outlineLevel="0" collapsed="false"/>
    <row r="20951" customFormat="false" ht="15.75" hidden="false" customHeight="false" outlineLevel="0" collapsed="false"/>
    <row r="20952" customFormat="false" ht="15.75" hidden="false" customHeight="false" outlineLevel="0" collapsed="false"/>
    <row r="20953" customFormat="false" ht="15.75" hidden="false" customHeight="false" outlineLevel="0" collapsed="false"/>
    <row r="20954" customFormat="false" ht="15.75" hidden="false" customHeight="false" outlineLevel="0" collapsed="false"/>
    <row r="20955" customFormat="false" ht="15.75" hidden="false" customHeight="false" outlineLevel="0" collapsed="false"/>
    <row r="20956" customFormat="false" ht="15.75" hidden="false" customHeight="false" outlineLevel="0" collapsed="false"/>
    <row r="20957" customFormat="false" ht="15.75" hidden="false" customHeight="false" outlineLevel="0" collapsed="false"/>
    <row r="20958" customFormat="false" ht="15.75" hidden="false" customHeight="false" outlineLevel="0" collapsed="false"/>
    <row r="20959" customFormat="false" ht="15.75" hidden="false" customHeight="false" outlineLevel="0" collapsed="false"/>
    <row r="20960" customFormat="false" ht="15.75" hidden="false" customHeight="false" outlineLevel="0" collapsed="false"/>
    <row r="20961" customFormat="false" ht="15.75" hidden="false" customHeight="false" outlineLevel="0" collapsed="false"/>
    <row r="20962" customFormat="false" ht="15.75" hidden="false" customHeight="false" outlineLevel="0" collapsed="false"/>
    <row r="20963" customFormat="false" ht="15.75" hidden="false" customHeight="false" outlineLevel="0" collapsed="false"/>
    <row r="20964" customFormat="false" ht="15.75" hidden="false" customHeight="false" outlineLevel="0" collapsed="false"/>
    <row r="20965" customFormat="false" ht="15.75" hidden="false" customHeight="false" outlineLevel="0" collapsed="false"/>
    <row r="20966" customFormat="false" ht="15.75" hidden="false" customHeight="false" outlineLevel="0" collapsed="false"/>
    <row r="20967" customFormat="false" ht="15.75" hidden="false" customHeight="false" outlineLevel="0" collapsed="false"/>
    <row r="20968" customFormat="false" ht="15.75" hidden="false" customHeight="false" outlineLevel="0" collapsed="false"/>
    <row r="20969" customFormat="false" ht="15.75" hidden="false" customHeight="false" outlineLevel="0" collapsed="false"/>
    <row r="20970" customFormat="false" ht="15.75" hidden="false" customHeight="false" outlineLevel="0" collapsed="false"/>
    <row r="20971" customFormat="false" ht="15.75" hidden="false" customHeight="false" outlineLevel="0" collapsed="false"/>
    <row r="20972" customFormat="false" ht="15.75" hidden="false" customHeight="false" outlineLevel="0" collapsed="false"/>
    <row r="20973" customFormat="false" ht="15.75" hidden="false" customHeight="false" outlineLevel="0" collapsed="false"/>
    <row r="20974" customFormat="false" ht="15.75" hidden="false" customHeight="false" outlineLevel="0" collapsed="false"/>
    <row r="20975" customFormat="false" ht="15.75" hidden="false" customHeight="false" outlineLevel="0" collapsed="false"/>
    <row r="20976" customFormat="false" ht="15.75" hidden="false" customHeight="false" outlineLevel="0" collapsed="false"/>
    <row r="20977" customFormat="false" ht="15.75" hidden="false" customHeight="false" outlineLevel="0" collapsed="false"/>
    <row r="20978" customFormat="false" ht="15.75" hidden="false" customHeight="false" outlineLevel="0" collapsed="false"/>
    <row r="20979" customFormat="false" ht="15.75" hidden="false" customHeight="false" outlineLevel="0" collapsed="false"/>
    <row r="20980" customFormat="false" ht="15.75" hidden="false" customHeight="false" outlineLevel="0" collapsed="false"/>
    <row r="20981" customFormat="false" ht="15.75" hidden="false" customHeight="false" outlineLevel="0" collapsed="false"/>
    <row r="20982" customFormat="false" ht="15.75" hidden="false" customHeight="false" outlineLevel="0" collapsed="false"/>
    <row r="20983" customFormat="false" ht="15.75" hidden="false" customHeight="false" outlineLevel="0" collapsed="false"/>
    <row r="20984" customFormat="false" ht="15.75" hidden="false" customHeight="false" outlineLevel="0" collapsed="false"/>
    <row r="20985" customFormat="false" ht="15.75" hidden="false" customHeight="false" outlineLevel="0" collapsed="false"/>
    <row r="20986" customFormat="false" ht="15.75" hidden="false" customHeight="false" outlineLevel="0" collapsed="false"/>
    <row r="20987" customFormat="false" ht="15.75" hidden="false" customHeight="false" outlineLevel="0" collapsed="false"/>
    <row r="20988" customFormat="false" ht="15.75" hidden="false" customHeight="false" outlineLevel="0" collapsed="false"/>
    <row r="20989" customFormat="false" ht="15.75" hidden="false" customHeight="false" outlineLevel="0" collapsed="false"/>
    <row r="20990" customFormat="false" ht="15.75" hidden="false" customHeight="false" outlineLevel="0" collapsed="false"/>
    <row r="20991" customFormat="false" ht="15.75" hidden="false" customHeight="false" outlineLevel="0" collapsed="false"/>
    <row r="20992" customFormat="false" ht="15.75" hidden="false" customHeight="false" outlineLevel="0" collapsed="false"/>
    <row r="20993" customFormat="false" ht="15.75" hidden="false" customHeight="false" outlineLevel="0" collapsed="false"/>
    <row r="20994" customFormat="false" ht="15.75" hidden="false" customHeight="false" outlineLevel="0" collapsed="false"/>
    <row r="20995" customFormat="false" ht="15.75" hidden="false" customHeight="false" outlineLevel="0" collapsed="false"/>
    <row r="20996" customFormat="false" ht="15.75" hidden="false" customHeight="false" outlineLevel="0" collapsed="false"/>
    <row r="20997" customFormat="false" ht="15.75" hidden="false" customHeight="false" outlineLevel="0" collapsed="false"/>
    <row r="20998" customFormat="false" ht="15.75" hidden="false" customHeight="false" outlineLevel="0" collapsed="false"/>
    <row r="20999" customFormat="false" ht="15.75" hidden="false" customHeight="false" outlineLevel="0" collapsed="false"/>
    <row r="21000" customFormat="false" ht="15.75" hidden="false" customHeight="false" outlineLevel="0" collapsed="false"/>
    <row r="21001" customFormat="false" ht="15.75" hidden="false" customHeight="false" outlineLevel="0" collapsed="false"/>
    <row r="21002" customFormat="false" ht="15.75" hidden="false" customHeight="false" outlineLevel="0" collapsed="false"/>
    <row r="21003" customFormat="false" ht="15.75" hidden="false" customHeight="false" outlineLevel="0" collapsed="false"/>
    <row r="21004" customFormat="false" ht="15.75" hidden="false" customHeight="false" outlineLevel="0" collapsed="false"/>
    <row r="21005" customFormat="false" ht="15.75" hidden="false" customHeight="false" outlineLevel="0" collapsed="false"/>
    <row r="21006" customFormat="false" ht="15.75" hidden="false" customHeight="false" outlineLevel="0" collapsed="false"/>
    <row r="21007" customFormat="false" ht="15.75" hidden="false" customHeight="false" outlineLevel="0" collapsed="false"/>
    <row r="21008" customFormat="false" ht="15.75" hidden="false" customHeight="false" outlineLevel="0" collapsed="false"/>
    <row r="21009" customFormat="false" ht="15.75" hidden="false" customHeight="false" outlineLevel="0" collapsed="false"/>
    <row r="21010" customFormat="false" ht="15.75" hidden="false" customHeight="false" outlineLevel="0" collapsed="false"/>
    <row r="21011" customFormat="false" ht="15.75" hidden="false" customHeight="false" outlineLevel="0" collapsed="false"/>
    <row r="21012" customFormat="false" ht="15.75" hidden="false" customHeight="false" outlineLevel="0" collapsed="false"/>
    <row r="21013" customFormat="false" ht="15.75" hidden="false" customHeight="false" outlineLevel="0" collapsed="false"/>
    <row r="21014" customFormat="false" ht="15.75" hidden="false" customHeight="false" outlineLevel="0" collapsed="false"/>
    <row r="21015" customFormat="false" ht="15.75" hidden="false" customHeight="false" outlineLevel="0" collapsed="false"/>
    <row r="21016" customFormat="false" ht="15.75" hidden="false" customHeight="false" outlineLevel="0" collapsed="false"/>
    <row r="21017" customFormat="false" ht="15.75" hidden="false" customHeight="false" outlineLevel="0" collapsed="false"/>
    <row r="21018" customFormat="false" ht="15.75" hidden="false" customHeight="false" outlineLevel="0" collapsed="false"/>
    <row r="21019" customFormat="false" ht="15.75" hidden="false" customHeight="false" outlineLevel="0" collapsed="false"/>
    <row r="21020" customFormat="false" ht="15.75" hidden="false" customHeight="false" outlineLevel="0" collapsed="false"/>
    <row r="21021" customFormat="false" ht="15.75" hidden="false" customHeight="false" outlineLevel="0" collapsed="false"/>
    <row r="21022" customFormat="false" ht="15.75" hidden="false" customHeight="false" outlineLevel="0" collapsed="false"/>
    <row r="21023" customFormat="false" ht="15.75" hidden="false" customHeight="false" outlineLevel="0" collapsed="false"/>
    <row r="21024" customFormat="false" ht="15.75" hidden="false" customHeight="false" outlineLevel="0" collapsed="false"/>
    <row r="21025" customFormat="false" ht="15.75" hidden="false" customHeight="false" outlineLevel="0" collapsed="false"/>
    <row r="21026" customFormat="false" ht="15.75" hidden="false" customHeight="false" outlineLevel="0" collapsed="false"/>
    <row r="21027" customFormat="false" ht="15.75" hidden="false" customHeight="false" outlineLevel="0" collapsed="false"/>
    <row r="21028" customFormat="false" ht="15.75" hidden="false" customHeight="false" outlineLevel="0" collapsed="false"/>
    <row r="21029" customFormat="false" ht="15.75" hidden="false" customHeight="false" outlineLevel="0" collapsed="false"/>
    <row r="21030" customFormat="false" ht="15.75" hidden="false" customHeight="false" outlineLevel="0" collapsed="false"/>
    <row r="21031" customFormat="false" ht="15.75" hidden="false" customHeight="false" outlineLevel="0" collapsed="false"/>
    <row r="21032" customFormat="false" ht="15.75" hidden="false" customHeight="false" outlineLevel="0" collapsed="false"/>
    <row r="21033" customFormat="false" ht="15.75" hidden="false" customHeight="false" outlineLevel="0" collapsed="false"/>
    <row r="21034" customFormat="false" ht="15.75" hidden="false" customHeight="false" outlineLevel="0" collapsed="false"/>
    <row r="21035" customFormat="false" ht="15.75" hidden="false" customHeight="false" outlineLevel="0" collapsed="false"/>
    <row r="21036" customFormat="false" ht="15.75" hidden="false" customHeight="false" outlineLevel="0" collapsed="false"/>
    <row r="21037" customFormat="false" ht="15.75" hidden="false" customHeight="false" outlineLevel="0" collapsed="false"/>
    <row r="21038" customFormat="false" ht="15.75" hidden="false" customHeight="false" outlineLevel="0" collapsed="false"/>
    <row r="21039" customFormat="false" ht="15.75" hidden="false" customHeight="false" outlineLevel="0" collapsed="false"/>
    <row r="21040" customFormat="false" ht="15.75" hidden="false" customHeight="false" outlineLevel="0" collapsed="false"/>
    <row r="21041" customFormat="false" ht="15.75" hidden="false" customHeight="false" outlineLevel="0" collapsed="false"/>
    <row r="21042" customFormat="false" ht="15.75" hidden="false" customHeight="false" outlineLevel="0" collapsed="false"/>
    <row r="21043" customFormat="false" ht="15.75" hidden="false" customHeight="false" outlineLevel="0" collapsed="false"/>
    <row r="21044" customFormat="false" ht="15.75" hidden="false" customHeight="false" outlineLevel="0" collapsed="false"/>
    <row r="21045" customFormat="false" ht="15.75" hidden="false" customHeight="false" outlineLevel="0" collapsed="false"/>
    <row r="21046" customFormat="false" ht="15.75" hidden="false" customHeight="false" outlineLevel="0" collapsed="false"/>
    <row r="21047" customFormat="false" ht="15.75" hidden="false" customHeight="false" outlineLevel="0" collapsed="false"/>
    <row r="21048" customFormat="false" ht="15.75" hidden="false" customHeight="false" outlineLevel="0" collapsed="false"/>
    <row r="21049" customFormat="false" ht="15.75" hidden="false" customHeight="false" outlineLevel="0" collapsed="false"/>
    <row r="21050" customFormat="false" ht="15.75" hidden="false" customHeight="false" outlineLevel="0" collapsed="false"/>
    <row r="21051" customFormat="false" ht="15.75" hidden="false" customHeight="false" outlineLevel="0" collapsed="false"/>
    <row r="21052" customFormat="false" ht="15.75" hidden="false" customHeight="false" outlineLevel="0" collapsed="false"/>
    <row r="21053" customFormat="false" ht="15.75" hidden="false" customHeight="false" outlineLevel="0" collapsed="false"/>
    <row r="21054" customFormat="false" ht="15.75" hidden="false" customHeight="false" outlineLevel="0" collapsed="false"/>
    <row r="21055" customFormat="false" ht="15.75" hidden="false" customHeight="false" outlineLevel="0" collapsed="false"/>
    <row r="21056" customFormat="false" ht="15.75" hidden="false" customHeight="false" outlineLevel="0" collapsed="false"/>
    <row r="21057" customFormat="false" ht="15.75" hidden="false" customHeight="false" outlineLevel="0" collapsed="false"/>
    <row r="21058" customFormat="false" ht="15.75" hidden="false" customHeight="false" outlineLevel="0" collapsed="false"/>
    <row r="21059" customFormat="false" ht="15.75" hidden="false" customHeight="false" outlineLevel="0" collapsed="false"/>
    <row r="21060" customFormat="false" ht="15.75" hidden="false" customHeight="false" outlineLevel="0" collapsed="false"/>
    <row r="21061" customFormat="false" ht="15.75" hidden="false" customHeight="false" outlineLevel="0" collapsed="false"/>
    <row r="21062" customFormat="false" ht="15.75" hidden="false" customHeight="false" outlineLevel="0" collapsed="false"/>
    <row r="21063" customFormat="false" ht="15.75" hidden="false" customHeight="false" outlineLevel="0" collapsed="false"/>
    <row r="21064" customFormat="false" ht="15.75" hidden="false" customHeight="false" outlineLevel="0" collapsed="false"/>
    <row r="21065" customFormat="false" ht="15.75" hidden="false" customHeight="false" outlineLevel="0" collapsed="false"/>
    <row r="21066" customFormat="false" ht="15.75" hidden="false" customHeight="false" outlineLevel="0" collapsed="false"/>
    <row r="21067" customFormat="false" ht="15.75" hidden="false" customHeight="false" outlineLevel="0" collapsed="false"/>
    <row r="21068" customFormat="false" ht="15.75" hidden="false" customHeight="false" outlineLevel="0" collapsed="false"/>
    <row r="21069" customFormat="false" ht="15.75" hidden="false" customHeight="false" outlineLevel="0" collapsed="false"/>
    <row r="21070" customFormat="false" ht="15.75" hidden="false" customHeight="false" outlineLevel="0" collapsed="false"/>
    <row r="21071" customFormat="false" ht="15.75" hidden="false" customHeight="false" outlineLevel="0" collapsed="false"/>
    <row r="21072" customFormat="false" ht="15.75" hidden="false" customHeight="false" outlineLevel="0" collapsed="false"/>
    <row r="21073" customFormat="false" ht="15.75" hidden="false" customHeight="false" outlineLevel="0" collapsed="false"/>
    <row r="21074" customFormat="false" ht="15.75" hidden="false" customHeight="false" outlineLevel="0" collapsed="false"/>
    <row r="21075" customFormat="false" ht="15.75" hidden="false" customHeight="false" outlineLevel="0" collapsed="false"/>
    <row r="21076" customFormat="false" ht="15.75" hidden="false" customHeight="false" outlineLevel="0" collapsed="false"/>
    <row r="21077" customFormat="false" ht="15.75" hidden="false" customHeight="false" outlineLevel="0" collapsed="false"/>
    <row r="21078" customFormat="false" ht="15.75" hidden="false" customHeight="false" outlineLevel="0" collapsed="false"/>
    <row r="21079" customFormat="false" ht="15.75" hidden="false" customHeight="false" outlineLevel="0" collapsed="false"/>
    <row r="21080" customFormat="false" ht="15.75" hidden="false" customHeight="false" outlineLevel="0" collapsed="false"/>
    <row r="21081" customFormat="false" ht="15.75" hidden="false" customHeight="false" outlineLevel="0" collapsed="false"/>
    <row r="21082" customFormat="false" ht="15.75" hidden="false" customHeight="false" outlineLevel="0" collapsed="false"/>
    <row r="21083" customFormat="false" ht="15.75" hidden="false" customHeight="false" outlineLevel="0" collapsed="false"/>
    <row r="21084" customFormat="false" ht="15.75" hidden="false" customHeight="false" outlineLevel="0" collapsed="false"/>
    <row r="21085" customFormat="false" ht="15.75" hidden="false" customHeight="false" outlineLevel="0" collapsed="false"/>
    <row r="21086" customFormat="false" ht="15.75" hidden="false" customHeight="false" outlineLevel="0" collapsed="false"/>
    <row r="21087" customFormat="false" ht="15.75" hidden="false" customHeight="false" outlineLevel="0" collapsed="false"/>
    <row r="21088" customFormat="false" ht="15.75" hidden="false" customHeight="false" outlineLevel="0" collapsed="false"/>
    <row r="21089" customFormat="false" ht="15.75" hidden="false" customHeight="false" outlineLevel="0" collapsed="false"/>
    <row r="21090" customFormat="false" ht="15.75" hidden="false" customHeight="false" outlineLevel="0" collapsed="false"/>
    <row r="21091" customFormat="false" ht="15.75" hidden="false" customHeight="false" outlineLevel="0" collapsed="false"/>
    <row r="21092" customFormat="false" ht="15.75" hidden="false" customHeight="false" outlineLevel="0" collapsed="false"/>
    <row r="21093" customFormat="false" ht="15.75" hidden="false" customHeight="false" outlineLevel="0" collapsed="false"/>
    <row r="21094" customFormat="false" ht="15.75" hidden="false" customHeight="false" outlineLevel="0" collapsed="false"/>
    <row r="21095" customFormat="false" ht="15.75" hidden="false" customHeight="false" outlineLevel="0" collapsed="false"/>
    <row r="21096" customFormat="false" ht="15.75" hidden="false" customHeight="false" outlineLevel="0" collapsed="false"/>
    <row r="21097" customFormat="false" ht="15.75" hidden="false" customHeight="false" outlineLevel="0" collapsed="false"/>
    <row r="21098" customFormat="false" ht="15.75" hidden="false" customHeight="false" outlineLevel="0" collapsed="false"/>
    <row r="21099" customFormat="false" ht="15.75" hidden="false" customHeight="false" outlineLevel="0" collapsed="false"/>
    <row r="21100" customFormat="false" ht="15.75" hidden="false" customHeight="false" outlineLevel="0" collapsed="false"/>
    <row r="21101" customFormat="false" ht="15.75" hidden="false" customHeight="false" outlineLevel="0" collapsed="false"/>
    <row r="21102" customFormat="false" ht="15.75" hidden="false" customHeight="false" outlineLevel="0" collapsed="false"/>
    <row r="21103" customFormat="false" ht="15.75" hidden="false" customHeight="false" outlineLevel="0" collapsed="false"/>
    <row r="21104" customFormat="false" ht="15.75" hidden="false" customHeight="false" outlineLevel="0" collapsed="false"/>
    <row r="21105" customFormat="false" ht="15.75" hidden="false" customHeight="false" outlineLevel="0" collapsed="false"/>
    <row r="21106" customFormat="false" ht="15.75" hidden="false" customHeight="false" outlineLevel="0" collapsed="false"/>
    <row r="21107" customFormat="false" ht="15.75" hidden="false" customHeight="false" outlineLevel="0" collapsed="false"/>
    <row r="21108" customFormat="false" ht="15.75" hidden="false" customHeight="false" outlineLevel="0" collapsed="false"/>
    <row r="21109" customFormat="false" ht="15.75" hidden="false" customHeight="false" outlineLevel="0" collapsed="false"/>
    <row r="21110" customFormat="false" ht="15.75" hidden="false" customHeight="false" outlineLevel="0" collapsed="false"/>
    <row r="21111" customFormat="false" ht="15.75" hidden="false" customHeight="false" outlineLevel="0" collapsed="false"/>
    <row r="21112" customFormat="false" ht="15.75" hidden="false" customHeight="false" outlineLevel="0" collapsed="false"/>
    <row r="21113" customFormat="false" ht="15.75" hidden="false" customHeight="false" outlineLevel="0" collapsed="false"/>
    <row r="21114" customFormat="false" ht="15.75" hidden="false" customHeight="false" outlineLevel="0" collapsed="false"/>
    <row r="21115" customFormat="false" ht="15.75" hidden="false" customHeight="false" outlineLevel="0" collapsed="false"/>
    <row r="21116" customFormat="false" ht="15.75" hidden="false" customHeight="false" outlineLevel="0" collapsed="false"/>
    <row r="21117" customFormat="false" ht="15.75" hidden="false" customHeight="false" outlineLevel="0" collapsed="false"/>
    <row r="21118" customFormat="false" ht="15.75" hidden="false" customHeight="false" outlineLevel="0" collapsed="false"/>
    <row r="21119" customFormat="false" ht="15.75" hidden="false" customHeight="false" outlineLevel="0" collapsed="false"/>
    <row r="21120" customFormat="false" ht="15.75" hidden="false" customHeight="false" outlineLevel="0" collapsed="false"/>
    <row r="21121" customFormat="false" ht="15.75" hidden="false" customHeight="false" outlineLevel="0" collapsed="false"/>
    <row r="21122" customFormat="false" ht="15.75" hidden="false" customHeight="false" outlineLevel="0" collapsed="false"/>
    <row r="21123" customFormat="false" ht="15.75" hidden="false" customHeight="false" outlineLevel="0" collapsed="false"/>
    <row r="21124" customFormat="false" ht="15.75" hidden="false" customHeight="false" outlineLevel="0" collapsed="false"/>
    <row r="21125" customFormat="false" ht="15.75" hidden="false" customHeight="false" outlineLevel="0" collapsed="false"/>
    <row r="21126" customFormat="false" ht="15.75" hidden="false" customHeight="false" outlineLevel="0" collapsed="false"/>
    <row r="21127" customFormat="false" ht="15.75" hidden="false" customHeight="false" outlineLevel="0" collapsed="false"/>
    <row r="21128" customFormat="false" ht="15.75" hidden="false" customHeight="false" outlineLevel="0" collapsed="false"/>
    <row r="21129" customFormat="false" ht="15.75" hidden="false" customHeight="false" outlineLevel="0" collapsed="false"/>
    <row r="21130" customFormat="false" ht="15.75" hidden="false" customHeight="false" outlineLevel="0" collapsed="false"/>
    <row r="21131" customFormat="false" ht="15.75" hidden="false" customHeight="false" outlineLevel="0" collapsed="false"/>
    <row r="21132" customFormat="false" ht="15.75" hidden="false" customHeight="false" outlineLevel="0" collapsed="false"/>
    <row r="21133" customFormat="false" ht="15.75" hidden="false" customHeight="false" outlineLevel="0" collapsed="false"/>
    <row r="21134" customFormat="false" ht="15.75" hidden="false" customHeight="false" outlineLevel="0" collapsed="false"/>
    <row r="21135" customFormat="false" ht="15.75" hidden="false" customHeight="false" outlineLevel="0" collapsed="false"/>
    <row r="21136" customFormat="false" ht="15.75" hidden="false" customHeight="false" outlineLevel="0" collapsed="false"/>
    <row r="21137" customFormat="false" ht="15.75" hidden="false" customHeight="false" outlineLevel="0" collapsed="false"/>
    <row r="21138" customFormat="false" ht="15.75" hidden="false" customHeight="false" outlineLevel="0" collapsed="false"/>
    <row r="21139" customFormat="false" ht="15.75" hidden="false" customHeight="false" outlineLevel="0" collapsed="false"/>
    <row r="21140" customFormat="false" ht="15.75" hidden="false" customHeight="false" outlineLevel="0" collapsed="false"/>
    <row r="21141" customFormat="false" ht="15.75" hidden="false" customHeight="false" outlineLevel="0" collapsed="false"/>
    <row r="21142" customFormat="false" ht="15.75" hidden="false" customHeight="false" outlineLevel="0" collapsed="false"/>
    <row r="21143" customFormat="false" ht="15.75" hidden="false" customHeight="false" outlineLevel="0" collapsed="false"/>
    <row r="21144" customFormat="false" ht="15.75" hidden="false" customHeight="false" outlineLevel="0" collapsed="false"/>
    <row r="21145" customFormat="false" ht="15.75" hidden="false" customHeight="false" outlineLevel="0" collapsed="false"/>
    <row r="21146" customFormat="false" ht="15.75" hidden="false" customHeight="false" outlineLevel="0" collapsed="false"/>
    <row r="21147" customFormat="false" ht="15.75" hidden="false" customHeight="false" outlineLevel="0" collapsed="false"/>
    <row r="21148" customFormat="false" ht="15.75" hidden="false" customHeight="false" outlineLevel="0" collapsed="false"/>
    <row r="21149" customFormat="false" ht="15.75" hidden="false" customHeight="false" outlineLevel="0" collapsed="false"/>
    <row r="21150" customFormat="false" ht="15.75" hidden="false" customHeight="false" outlineLevel="0" collapsed="false"/>
    <row r="21151" customFormat="false" ht="15.75" hidden="false" customHeight="false" outlineLevel="0" collapsed="false"/>
    <row r="21152" customFormat="false" ht="15.75" hidden="false" customHeight="false" outlineLevel="0" collapsed="false"/>
    <row r="21153" customFormat="false" ht="15.75" hidden="false" customHeight="false" outlineLevel="0" collapsed="false"/>
    <row r="21154" customFormat="false" ht="15.75" hidden="false" customHeight="false" outlineLevel="0" collapsed="false"/>
    <row r="21155" customFormat="false" ht="15.75" hidden="false" customHeight="false" outlineLevel="0" collapsed="false"/>
    <row r="21156" customFormat="false" ht="15.75" hidden="false" customHeight="false" outlineLevel="0" collapsed="false"/>
    <row r="21157" customFormat="false" ht="15.75" hidden="false" customHeight="false" outlineLevel="0" collapsed="false"/>
    <row r="21158" customFormat="false" ht="15.75" hidden="false" customHeight="false" outlineLevel="0" collapsed="false"/>
    <row r="21159" customFormat="false" ht="15.75" hidden="false" customHeight="false" outlineLevel="0" collapsed="false"/>
    <row r="21160" customFormat="false" ht="15.75" hidden="false" customHeight="false" outlineLevel="0" collapsed="false"/>
    <row r="21161" customFormat="false" ht="15.75" hidden="false" customHeight="false" outlineLevel="0" collapsed="false"/>
    <row r="21162" customFormat="false" ht="15.75" hidden="false" customHeight="false" outlineLevel="0" collapsed="false"/>
    <row r="21163" customFormat="false" ht="15.75" hidden="false" customHeight="false" outlineLevel="0" collapsed="false"/>
    <row r="21164" customFormat="false" ht="15.75" hidden="false" customHeight="false" outlineLevel="0" collapsed="false"/>
    <row r="21165" customFormat="false" ht="15.75" hidden="false" customHeight="false" outlineLevel="0" collapsed="false"/>
    <row r="21166" customFormat="false" ht="15.75" hidden="false" customHeight="false" outlineLevel="0" collapsed="false"/>
    <row r="21167" customFormat="false" ht="15.75" hidden="false" customHeight="false" outlineLevel="0" collapsed="false"/>
    <row r="21168" customFormat="false" ht="15.75" hidden="false" customHeight="false" outlineLevel="0" collapsed="false"/>
    <row r="21169" customFormat="false" ht="15.75" hidden="false" customHeight="false" outlineLevel="0" collapsed="false"/>
    <row r="21170" customFormat="false" ht="15.75" hidden="false" customHeight="false" outlineLevel="0" collapsed="false"/>
    <row r="21171" customFormat="false" ht="15.75" hidden="false" customHeight="false" outlineLevel="0" collapsed="false"/>
    <row r="21172" customFormat="false" ht="15.75" hidden="false" customHeight="false" outlineLevel="0" collapsed="false"/>
    <row r="21173" customFormat="false" ht="15.75" hidden="false" customHeight="false" outlineLevel="0" collapsed="false"/>
    <row r="21174" customFormat="false" ht="15.75" hidden="false" customHeight="false" outlineLevel="0" collapsed="false"/>
    <row r="21175" customFormat="false" ht="15.75" hidden="false" customHeight="false" outlineLevel="0" collapsed="false"/>
    <row r="21176" customFormat="false" ht="15.75" hidden="false" customHeight="false" outlineLevel="0" collapsed="false"/>
    <row r="21177" customFormat="false" ht="15.75" hidden="false" customHeight="false" outlineLevel="0" collapsed="false"/>
    <row r="21178" customFormat="false" ht="15.75" hidden="false" customHeight="false" outlineLevel="0" collapsed="false"/>
    <row r="21179" customFormat="false" ht="15.75" hidden="false" customHeight="false" outlineLevel="0" collapsed="false"/>
    <row r="21180" customFormat="false" ht="15.75" hidden="false" customHeight="false" outlineLevel="0" collapsed="false"/>
    <row r="21181" customFormat="false" ht="15.75" hidden="false" customHeight="false" outlineLevel="0" collapsed="false"/>
    <row r="21182" customFormat="false" ht="15.75" hidden="false" customHeight="false" outlineLevel="0" collapsed="false"/>
    <row r="21183" customFormat="false" ht="15.75" hidden="false" customHeight="false" outlineLevel="0" collapsed="false"/>
    <row r="21184" customFormat="false" ht="15.75" hidden="false" customHeight="false" outlineLevel="0" collapsed="false"/>
    <row r="21185" customFormat="false" ht="15.75" hidden="false" customHeight="false" outlineLevel="0" collapsed="false"/>
    <row r="21186" customFormat="false" ht="15.75" hidden="false" customHeight="false" outlineLevel="0" collapsed="false"/>
    <row r="21187" customFormat="false" ht="15.75" hidden="false" customHeight="false" outlineLevel="0" collapsed="false"/>
    <row r="21188" customFormat="false" ht="15.75" hidden="false" customHeight="false" outlineLevel="0" collapsed="false"/>
    <row r="21189" customFormat="false" ht="15.75" hidden="false" customHeight="false" outlineLevel="0" collapsed="false"/>
    <row r="21190" customFormat="false" ht="15.75" hidden="false" customHeight="false" outlineLevel="0" collapsed="false"/>
    <row r="21191" customFormat="false" ht="15.75" hidden="false" customHeight="false" outlineLevel="0" collapsed="false"/>
    <row r="21192" customFormat="false" ht="15.75" hidden="false" customHeight="false" outlineLevel="0" collapsed="false"/>
    <row r="21193" customFormat="false" ht="15.75" hidden="false" customHeight="false" outlineLevel="0" collapsed="false"/>
    <row r="21194" customFormat="false" ht="15.75" hidden="false" customHeight="false" outlineLevel="0" collapsed="false"/>
    <row r="21195" customFormat="false" ht="15.75" hidden="false" customHeight="false" outlineLevel="0" collapsed="false"/>
    <row r="21196" customFormat="false" ht="15.75" hidden="false" customHeight="false" outlineLevel="0" collapsed="false"/>
    <row r="21197" customFormat="false" ht="15.75" hidden="false" customHeight="false" outlineLevel="0" collapsed="false"/>
    <row r="21198" customFormat="false" ht="15.75" hidden="false" customHeight="false" outlineLevel="0" collapsed="false"/>
    <row r="21199" customFormat="false" ht="15.75" hidden="false" customHeight="false" outlineLevel="0" collapsed="false"/>
    <row r="21200" customFormat="false" ht="15.75" hidden="false" customHeight="false" outlineLevel="0" collapsed="false"/>
    <row r="21201" customFormat="false" ht="15.75" hidden="false" customHeight="false" outlineLevel="0" collapsed="false"/>
    <row r="21202" customFormat="false" ht="15.75" hidden="false" customHeight="false" outlineLevel="0" collapsed="false"/>
    <row r="21203" customFormat="false" ht="15.75" hidden="false" customHeight="false" outlineLevel="0" collapsed="false"/>
    <row r="21204" customFormat="false" ht="15.75" hidden="false" customHeight="false" outlineLevel="0" collapsed="false"/>
    <row r="21205" customFormat="false" ht="15.75" hidden="false" customHeight="false" outlineLevel="0" collapsed="false"/>
    <row r="21206" customFormat="false" ht="15.75" hidden="false" customHeight="false" outlineLevel="0" collapsed="false"/>
    <row r="21207" customFormat="false" ht="15.75" hidden="false" customHeight="false" outlineLevel="0" collapsed="false"/>
    <row r="21208" customFormat="false" ht="15.75" hidden="false" customHeight="false" outlineLevel="0" collapsed="false"/>
    <row r="21209" customFormat="false" ht="15.75" hidden="false" customHeight="false" outlineLevel="0" collapsed="false"/>
    <row r="21210" customFormat="false" ht="15.75" hidden="false" customHeight="false" outlineLevel="0" collapsed="false"/>
    <row r="21211" customFormat="false" ht="15.75" hidden="false" customHeight="false" outlineLevel="0" collapsed="false"/>
    <row r="21212" customFormat="false" ht="15.75" hidden="false" customHeight="false" outlineLevel="0" collapsed="false"/>
    <row r="21213" customFormat="false" ht="15.75" hidden="false" customHeight="false" outlineLevel="0" collapsed="false"/>
    <row r="21214" customFormat="false" ht="15.75" hidden="false" customHeight="false" outlineLevel="0" collapsed="false"/>
    <row r="21215" customFormat="false" ht="15.75" hidden="false" customHeight="false" outlineLevel="0" collapsed="false"/>
    <row r="21216" customFormat="false" ht="15.75" hidden="false" customHeight="false" outlineLevel="0" collapsed="false"/>
    <row r="21217" customFormat="false" ht="15.75" hidden="false" customHeight="false" outlineLevel="0" collapsed="false"/>
    <row r="21218" customFormat="false" ht="15.75" hidden="false" customHeight="false" outlineLevel="0" collapsed="false"/>
    <row r="21219" customFormat="false" ht="15.75" hidden="false" customHeight="false" outlineLevel="0" collapsed="false"/>
    <row r="21220" customFormat="false" ht="15.75" hidden="false" customHeight="false" outlineLevel="0" collapsed="false"/>
    <row r="21221" customFormat="false" ht="15.75" hidden="false" customHeight="false" outlineLevel="0" collapsed="false"/>
    <row r="21222" customFormat="false" ht="15.75" hidden="false" customHeight="false" outlineLevel="0" collapsed="false"/>
    <row r="21223" customFormat="false" ht="15.75" hidden="false" customHeight="false" outlineLevel="0" collapsed="false"/>
    <row r="21224" customFormat="false" ht="15.75" hidden="false" customHeight="false" outlineLevel="0" collapsed="false"/>
    <row r="21225" customFormat="false" ht="15.75" hidden="false" customHeight="false" outlineLevel="0" collapsed="false"/>
    <row r="21226" customFormat="false" ht="15.75" hidden="false" customHeight="false" outlineLevel="0" collapsed="false"/>
    <row r="21227" customFormat="false" ht="15.75" hidden="false" customHeight="false" outlineLevel="0" collapsed="false"/>
    <row r="21228" customFormat="false" ht="15.75" hidden="false" customHeight="false" outlineLevel="0" collapsed="false"/>
    <row r="21229" customFormat="false" ht="15.75" hidden="false" customHeight="false" outlineLevel="0" collapsed="false"/>
    <row r="21230" customFormat="false" ht="15.75" hidden="false" customHeight="false" outlineLevel="0" collapsed="false"/>
    <row r="21231" customFormat="false" ht="15.75" hidden="false" customHeight="false" outlineLevel="0" collapsed="false"/>
    <row r="21232" customFormat="false" ht="15.75" hidden="false" customHeight="false" outlineLevel="0" collapsed="false"/>
    <row r="21233" customFormat="false" ht="15.75" hidden="false" customHeight="false" outlineLevel="0" collapsed="false"/>
    <row r="21234" customFormat="false" ht="15.75" hidden="false" customHeight="false" outlineLevel="0" collapsed="false"/>
    <row r="21235" customFormat="false" ht="15.75" hidden="false" customHeight="false" outlineLevel="0" collapsed="false"/>
    <row r="21236" customFormat="false" ht="15.75" hidden="false" customHeight="false" outlineLevel="0" collapsed="false"/>
    <row r="21237" customFormat="false" ht="15.75" hidden="false" customHeight="false" outlineLevel="0" collapsed="false"/>
    <row r="21238" customFormat="false" ht="15.75" hidden="false" customHeight="false" outlineLevel="0" collapsed="false"/>
    <row r="21239" customFormat="false" ht="15.75" hidden="false" customHeight="false" outlineLevel="0" collapsed="false"/>
    <row r="21240" customFormat="false" ht="15.75" hidden="false" customHeight="false" outlineLevel="0" collapsed="false"/>
    <row r="21241" customFormat="false" ht="15.75" hidden="false" customHeight="false" outlineLevel="0" collapsed="false"/>
    <row r="21242" customFormat="false" ht="15.75" hidden="false" customHeight="false" outlineLevel="0" collapsed="false"/>
    <row r="21243" customFormat="false" ht="15.75" hidden="false" customHeight="false" outlineLevel="0" collapsed="false"/>
    <row r="21244" customFormat="false" ht="15.75" hidden="false" customHeight="false" outlineLevel="0" collapsed="false"/>
    <row r="21245" customFormat="false" ht="15.75" hidden="false" customHeight="false" outlineLevel="0" collapsed="false"/>
    <row r="21246" customFormat="false" ht="15.75" hidden="false" customHeight="false" outlineLevel="0" collapsed="false"/>
    <row r="21247" customFormat="false" ht="15.75" hidden="false" customHeight="false" outlineLevel="0" collapsed="false"/>
    <row r="21248" customFormat="false" ht="15.75" hidden="false" customHeight="false" outlineLevel="0" collapsed="false"/>
    <row r="21249" customFormat="false" ht="15.75" hidden="false" customHeight="false" outlineLevel="0" collapsed="false"/>
    <row r="21250" customFormat="false" ht="15.75" hidden="false" customHeight="false" outlineLevel="0" collapsed="false"/>
    <row r="21251" customFormat="false" ht="15.75" hidden="false" customHeight="false" outlineLevel="0" collapsed="false"/>
    <row r="21252" customFormat="false" ht="15.75" hidden="false" customHeight="false" outlineLevel="0" collapsed="false"/>
    <row r="21253" customFormat="false" ht="15.75" hidden="false" customHeight="false" outlineLevel="0" collapsed="false"/>
    <row r="21254" customFormat="false" ht="15.75" hidden="false" customHeight="false" outlineLevel="0" collapsed="false"/>
    <row r="21255" customFormat="false" ht="15.75" hidden="false" customHeight="false" outlineLevel="0" collapsed="false"/>
    <row r="21256" customFormat="false" ht="15.75" hidden="false" customHeight="false" outlineLevel="0" collapsed="false"/>
    <row r="21257" customFormat="false" ht="15.75" hidden="false" customHeight="false" outlineLevel="0" collapsed="false"/>
    <row r="21258" customFormat="false" ht="15.75" hidden="false" customHeight="false" outlineLevel="0" collapsed="false"/>
    <row r="21259" customFormat="false" ht="15.75" hidden="false" customHeight="false" outlineLevel="0" collapsed="false"/>
    <row r="21260" customFormat="false" ht="15.75" hidden="false" customHeight="false" outlineLevel="0" collapsed="false"/>
    <row r="21261" customFormat="false" ht="15.75" hidden="false" customHeight="false" outlineLevel="0" collapsed="false"/>
    <row r="21262" customFormat="false" ht="15.75" hidden="false" customHeight="false" outlineLevel="0" collapsed="false"/>
    <row r="21263" customFormat="false" ht="15.75" hidden="false" customHeight="false" outlineLevel="0" collapsed="false"/>
    <row r="21264" customFormat="false" ht="15.75" hidden="false" customHeight="false" outlineLevel="0" collapsed="false"/>
    <row r="21265" customFormat="false" ht="15.75" hidden="false" customHeight="false" outlineLevel="0" collapsed="false"/>
    <row r="21266" customFormat="false" ht="15.75" hidden="false" customHeight="false" outlineLevel="0" collapsed="false"/>
    <row r="21267" customFormat="false" ht="15.75" hidden="false" customHeight="false" outlineLevel="0" collapsed="false"/>
    <row r="21268" customFormat="false" ht="15.75" hidden="false" customHeight="false" outlineLevel="0" collapsed="false"/>
    <row r="21269" customFormat="false" ht="15.75" hidden="false" customHeight="false" outlineLevel="0" collapsed="false"/>
    <row r="21270" customFormat="false" ht="15.75" hidden="false" customHeight="false" outlineLevel="0" collapsed="false"/>
    <row r="21271" customFormat="false" ht="15.75" hidden="false" customHeight="false" outlineLevel="0" collapsed="false"/>
    <row r="21272" customFormat="false" ht="15.75" hidden="false" customHeight="false" outlineLevel="0" collapsed="false"/>
    <row r="21273" customFormat="false" ht="15.75" hidden="false" customHeight="false" outlineLevel="0" collapsed="false"/>
    <row r="21274" customFormat="false" ht="15.75" hidden="false" customHeight="false" outlineLevel="0" collapsed="false"/>
    <row r="21275" customFormat="false" ht="15.75" hidden="false" customHeight="false" outlineLevel="0" collapsed="false"/>
    <row r="21276" customFormat="false" ht="15.75" hidden="false" customHeight="false" outlineLevel="0" collapsed="false"/>
    <row r="21277" customFormat="false" ht="15.75" hidden="false" customHeight="false" outlineLevel="0" collapsed="false"/>
    <row r="21278" customFormat="false" ht="15.75" hidden="false" customHeight="false" outlineLevel="0" collapsed="false"/>
    <row r="21279" customFormat="false" ht="15.75" hidden="false" customHeight="false" outlineLevel="0" collapsed="false"/>
    <row r="21280" customFormat="false" ht="15.75" hidden="false" customHeight="false" outlineLevel="0" collapsed="false"/>
    <row r="21281" customFormat="false" ht="15.75" hidden="false" customHeight="false" outlineLevel="0" collapsed="false"/>
    <row r="21282" customFormat="false" ht="15.75" hidden="false" customHeight="false" outlineLevel="0" collapsed="false"/>
    <row r="21283" customFormat="false" ht="15.75" hidden="false" customHeight="false" outlineLevel="0" collapsed="false"/>
    <row r="21284" customFormat="false" ht="15.75" hidden="false" customHeight="false" outlineLevel="0" collapsed="false"/>
    <row r="21285" customFormat="false" ht="15.75" hidden="false" customHeight="false" outlineLevel="0" collapsed="false"/>
    <row r="21286" customFormat="false" ht="15.75" hidden="false" customHeight="false" outlineLevel="0" collapsed="false"/>
    <row r="21287" customFormat="false" ht="15.75" hidden="false" customHeight="false" outlineLevel="0" collapsed="false"/>
    <row r="21288" customFormat="false" ht="15.75" hidden="false" customHeight="false" outlineLevel="0" collapsed="false"/>
    <row r="21289" customFormat="false" ht="15.75" hidden="false" customHeight="false" outlineLevel="0" collapsed="false"/>
    <row r="21290" customFormat="false" ht="15.75" hidden="false" customHeight="false" outlineLevel="0" collapsed="false"/>
    <row r="21291" customFormat="false" ht="15.75" hidden="false" customHeight="false" outlineLevel="0" collapsed="false"/>
    <row r="21292" customFormat="false" ht="15.75" hidden="false" customHeight="false" outlineLevel="0" collapsed="false"/>
    <row r="21293" customFormat="false" ht="15.75" hidden="false" customHeight="false" outlineLevel="0" collapsed="false"/>
    <row r="21294" customFormat="false" ht="15.75" hidden="false" customHeight="false" outlineLevel="0" collapsed="false"/>
    <row r="21295" customFormat="false" ht="15.75" hidden="false" customHeight="false" outlineLevel="0" collapsed="false"/>
    <row r="21296" customFormat="false" ht="15.75" hidden="false" customHeight="false" outlineLevel="0" collapsed="false"/>
    <row r="21297" customFormat="false" ht="15.75" hidden="false" customHeight="false" outlineLevel="0" collapsed="false"/>
    <row r="21298" customFormat="false" ht="15.75" hidden="false" customHeight="false" outlineLevel="0" collapsed="false"/>
    <row r="21299" customFormat="false" ht="15.75" hidden="false" customHeight="false" outlineLevel="0" collapsed="false"/>
    <row r="21300" customFormat="false" ht="15.75" hidden="false" customHeight="false" outlineLevel="0" collapsed="false"/>
    <row r="21301" customFormat="false" ht="15.75" hidden="false" customHeight="false" outlineLevel="0" collapsed="false"/>
    <row r="21302" customFormat="false" ht="15.75" hidden="false" customHeight="false" outlineLevel="0" collapsed="false"/>
    <row r="21303" customFormat="false" ht="15.75" hidden="false" customHeight="false" outlineLevel="0" collapsed="false"/>
    <row r="21304" customFormat="false" ht="15.75" hidden="false" customHeight="false" outlineLevel="0" collapsed="false"/>
    <row r="21305" customFormat="false" ht="15.75" hidden="false" customHeight="false" outlineLevel="0" collapsed="false"/>
    <row r="21306" customFormat="false" ht="15.75" hidden="false" customHeight="false" outlineLevel="0" collapsed="false"/>
    <row r="21307" customFormat="false" ht="15.75" hidden="false" customHeight="false" outlineLevel="0" collapsed="false"/>
    <row r="21308" customFormat="false" ht="15.75" hidden="false" customHeight="false" outlineLevel="0" collapsed="false"/>
    <row r="21309" customFormat="false" ht="15.75" hidden="false" customHeight="false" outlineLevel="0" collapsed="false"/>
    <row r="21310" customFormat="false" ht="15.75" hidden="false" customHeight="false" outlineLevel="0" collapsed="false"/>
    <row r="21311" customFormat="false" ht="15.75" hidden="false" customHeight="false" outlineLevel="0" collapsed="false"/>
    <row r="21312" customFormat="false" ht="15.75" hidden="false" customHeight="false" outlineLevel="0" collapsed="false"/>
    <row r="21313" customFormat="false" ht="15.75" hidden="false" customHeight="false" outlineLevel="0" collapsed="false"/>
    <row r="21314" customFormat="false" ht="15.75" hidden="false" customHeight="false" outlineLevel="0" collapsed="false"/>
    <row r="21315" customFormat="false" ht="15.75" hidden="false" customHeight="false" outlineLevel="0" collapsed="false"/>
    <row r="21316" customFormat="false" ht="15.75" hidden="false" customHeight="false" outlineLevel="0" collapsed="false"/>
    <row r="21317" customFormat="false" ht="15.75" hidden="false" customHeight="false" outlineLevel="0" collapsed="false"/>
    <row r="21318" customFormat="false" ht="15.75" hidden="false" customHeight="false" outlineLevel="0" collapsed="false"/>
    <row r="21319" customFormat="false" ht="15.75" hidden="false" customHeight="false" outlineLevel="0" collapsed="false"/>
    <row r="21320" customFormat="false" ht="15.75" hidden="false" customHeight="false" outlineLevel="0" collapsed="false"/>
    <row r="21321" customFormat="false" ht="15.75" hidden="false" customHeight="false" outlineLevel="0" collapsed="false"/>
    <row r="21322" customFormat="false" ht="15.75" hidden="false" customHeight="false" outlineLevel="0" collapsed="false"/>
    <row r="21323" customFormat="false" ht="15.75" hidden="false" customHeight="false" outlineLevel="0" collapsed="false"/>
    <row r="21324" customFormat="false" ht="15.75" hidden="false" customHeight="false" outlineLevel="0" collapsed="false"/>
    <row r="21325" customFormat="false" ht="15.75" hidden="false" customHeight="false" outlineLevel="0" collapsed="false"/>
    <row r="21326" customFormat="false" ht="15.75" hidden="false" customHeight="false" outlineLevel="0" collapsed="false"/>
    <row r="21327" customFormat="false" ht="15.75" hidden="false" customHeight="false" outlineLevel="0" collapsed="false"/>
    <row r="21328" customFormat="false" ht="15.75" hidden="false" customHeight="false" outlineLevel="0" collapsed="false"/>
    <row r="21329" customFormat="false" ht="15.75" hidden="false" customHeight="false" outlineLevel="0" collapsed="false"/>
    <row r="21330" customFormat="false" ht="15.75" hidden="false" customHeight="false" outlineLevel="0" collapsed="false"/>
    <row r="21331" customFormat="false" ht="15.75" hidden="false" customHeight="false" outlineLevel="0" collapsed="false"/>
    <row r="21332" customFormat="false" ht="15.75" hidden="false" customHeight="false" outlineLevel="0" collapsed="false"/>
    <row r="21333" customFormat="false" ht="15.75" hidden="false" customHeight="false" outlineLevel="0" collapsed="false"/>
    <row r="21334" customFormat="false" ht="15.75" hidden="false" customHeight="false" outlineLevel="0" collapsed="false"/>
    <row r="21335" customFormat="false" ht="15.75" hidden="false" customHeight="false" outlineLevel="0" collapsed="false"/>
    <row r="21336" customFormat="false" ht="15.75" hidden="false" customHeight="false" outlineLevel="0" collapsed="false"/>
    <row r="21337" customFormat="false" ht="15.75" hidden="false" customHeight="false" outlineLevel="0" collapsed="false"/>
    <row r="21338" customFormat="false" ht="15.75" hidden="false" customHeight="false" outlineLevel="0" collapsed="false"/>
    <row r="21339" customFormat="false" ht="15.75" hidden="false" customHeight="false" outlineLevel="0" collapsed="false"/>
    <row r="21340" customFormat="false" ht="15.75" hidden="false" customHeight="false" outlineLevel="0" collapsed="false"/>
    <row r="21341" customFormat="false" ht="15.75" hidden="false" customHeight="false" outlineLevel="0" collapsed="false"/>
    <row r="21342" customFormat="false" ht="15.75" hidden="false" customHeight="false" outlineLevel="0" collapsed="false"/>
    <row r="21343" customFormat="false" ht="15.75" hidden="false" customHeight="false" outlineLevel="0" collapsed="false"/>
    <row r="21344" customFormat="false" ht="15.75" hidden="false" customHeight="false" outlineLevel="0" collapsed="false"/>
    <row r="21345" customFormat="false" ht="15.75" hidden="false" customHeight="false" outlineLevel="0" collapsed="false"/>
    <row r="21346" customFormat="false" ht="15.75" hidden="false" customHeight="false" outlineLevel="0" collapsed="false"/>
    <row r="21347" customFormat="false" ht="15.75" hidden="false" customHeight="false" outlineLevel="0" collapsed="false"/>
    <row r="21348" customFormat="false" ht="15.75" hidden="false" customHeight="false" outlineLevel="0" collapsed="false"/>
    <row r="21349" customFormat="false" ht="15.75" hidden="false" customHeight="false" outlineLevel="0" collapsed="false"/>
    <row r="21350" customFormat="false" ht="15.75" hidden="false" customHeight="false" outlineLevel="0" collapsed="false"/>
    <row r="21351" customFormat="false" ht="15.75" hidden="false" customHeight="false" outlineLevel="0" collapsed="false"/>
    <row r="21352" customFormat="false" ht="15.75" hidden="false" customHeight="false" outlineLevel="0" collapsed="false"/>
    <row r="21353" customFormat="false" ht="15.75" hidden="false" customHeight="false" outlineLevel="0" collapsed="false"/>
    <row r="21354" customFormat="false" ht="15.75" hidden="false" customHeight="false" outlineLevel="0" collapsed="false"/>
    <row r="21355" customFormat="false" ht="15.75" hidden="false" customHeight="false" outlineLevel="0" collapsed="false"/>
    <row r="21356" customFormat="false" ht="15.75" hidden="false" customHeight="false" outlineLevel="0" collapsed="false"/>
    <row r="21357" customFormat="false" ht="15.75" hidden="false" customHeight="false" outlineLevel="0" collapsed="false"/>
    <row r="21358" customFormat="false" ht="15.75" hidden="false" customHeight="false" outlineLevel="0" collapsed="false"/>
    <row r="21359" customFormat="false" ht="15.75" hidden="false" customHeight="false" outlineLevel="0" collapsed="false"/>
    <row r="21360" customFormat="false" ht="15.75" hidden="false" customHeight="false" outlineLevel="0" collapsed="false"/>
    <row r="21361" customFormat="false" ht="15.75" hidden="false" customHeight="false" outlineLevel="0" collapsed="false"/>
    <row r="21362" customFormat="false" ht="15.75" hidden="false" customHeight="false" outlineLevel="0" collapsed="false"/>
    <row r="21363" customFormat="false" ht="15.75" hidden="false" customHeight="false" outlineLevel="0" collapsed="false"/>
    <row r="21364" customFormat="false" ht="15.75" hidden="false" customHeight="false" outlineLevel="0" collapsed="false"/>
    <row r="21365" customFormat="false" ht="15.75" hidden="false" customHeight="false" outlineLevel="0" collapsed="false"/>
    <row r="21366" customFormat="false" ht="15.75" hidden="false" customHeight="false" outlineLevel="0" collapsed="false"/>
    <row r="21367" customFormat="false" ht="15.75" hidden="false" customHeight="false" outlineLevel="0" collapsed="false"/>
    <row r="21368" customFormat="false" ht="15.75" hidden="false" customHeight="false" outlineLevel="0" collapsed="false"/>
    <row r="21369" customFormat="false" ht="15.75" hidden="false" customHeight="false" outlineLevel="0" collapsed="false"/>
    <row r="21370" customFormat="false" ht="15.75" hidden="false" customHeight="false" outlineLevel="0" collapsed="false"/>
    <row r="21371" customFormat="false" ht="15.75" hidden="false" customHeight="false" outlineLevel="0" collapsed="false"/>
    <row r="21372" customFormat="false" ht="15.75" hidden="false" customHeight="false" outlineLevel="0" collapsed="false"/>
    <row r="21373" customFormat="false" ht="15.75" hidden="false" customHeight="false" outlineLevel="0" collapsed="false"/>
    <row r="21374" customFormat="false" ht="15.75" hidden="false" customHeight="false" outlineLevel="0" collapsed="false"/>
    <row r="21375" customFormat="false" ht="15.75" hidden="false" customHeight="false" outlineLevel="0" collapsed="false"/>
    <row r="21376" customFormat="false" ht="15.75" hidden="false" customHeight="false" outlineLevel="0" collapsed="false"/>
    <row r="21377" customFormat="false" ht="15.75" hidden="false" customHeight="false" outlineLevel="0" collapsed="false"/>
    <row r="21378" customFormat="false" ht="15.75" hidden="false" customHeight="false" outlineLevel="0" collapsed="false"/>
    <row r="21379" customFormat="false" ht="15.75" hidden="false" customHeight="false" outlineLevel="0" collapsed="false"/>
    <row r="21380" customFormat="false" ht="15.75" hidden="false" customHeight="false" outlineLevel="0" collapsed="false"/>
    <row r="21381" customFormat="false" ht="15.75" hidden="false" customHeight="false" outlineLevel="0" collapsed="false"/>
    <row r="21382" customFormat="false" ht="15.75" hidden="false" customHeight="false" outlineLevel="0" collapsed="false"/>
    <row r="21383" customFormat="false" ht="15.75" hidden="false" customHeight="false" outlineLevel="0" collapsed="false"/>
    <row r="21384" customFormat="false" ht="15.75" hidden="false" customHeight="false" outlineLevel="0" collapsed="false"/>
    <row r="21385" customFormat="false" ht="15.75" hidden="false" customHeight="false" outlineLevel="0" collapsed="false"/>
    <row r="21386" customFormat="false" ht="15.75" hidden="false" customHeight="false" outlineLevel="0" collapsed="false"/>
    <row r="21387" customFormat="false" ht="15.75" hidden="false" customHeight="false" outlineLevel="0" collapsed="false"/>
    <row r="21388" customFormat="false" ht="15.75" hidden="false" customHeight="false" outlineLevel="0" collapsed="false"/>
    <row r="21389" customFormat="false" ht="15.75" hidden="false" customHeight="false" outlineLevel="0" collapsed="false"/>
    <row r="21390" customFormat="false" ht="15.75" hidden="false" customHeight="false" outlineLevel="0" collapsed="false"/>
    <row r="21391" customFormat="false" ht="15.75" hidden="false" customHeight="false" outlineLevel="0" collapsed="false"/>
    <row r="21392" customFormat="false" ht="15.75" hidden="false" customHeight="false" outlineLevel="0" collapsed="false"/>
    <row r="21393" customFormat="false" ht="15.75" hidden="false" customHeight="false" outlineLevel="0" collapsed="false"/>
    <row r="21394" customFormat="false" ht="15.75" hidden="false" customHeight="false" outlineLevel="0" collapsed="false"/>
    <row r="21395" customFormat="false" ht="15.75" hidden="false" customHeight="false" outlineLevel="0" collapsed="false"/>
    <row r="21396" customFormat="false" ht="15.75" hidden="false" customHeight="false" outlineLevel="0" collapsed="false"/>
    <row r="21397" customFormat="false" ht="15.75" hidden="false" customHeight="false" outlineLevel="0" collapsed="false"/>
    <row r="21398" customFormat="false" ht="15.75" hidden="false" customHeight="false" outlineLevel="0" collapsed="false"/>
    <row r="21399" customFormat="false" ht="15.75" hidden="false" customHeight="false" outlineLevel="0" collapsed="false"/>
    <row r="21400" customFormat="false" ht="15.75" hidden="false" customHeight="false" outlineLevel="0" collapsed="false"/>
    <row r="21401" customFormat="false" ht="15.75" hidden="false" customHeight="false" outlineLevel="0" collapsed="false"/>
    <row r="21402" customFormat="false" ht="15.75" hidden="false" customHeight="false" outlineLevel="0" collapsed="false"/>
    <row r="21403" customFormat="false" ht="15.75" hidden="false" customHeight="false" outlineLevel="0" collapsed="false"/>
    <row r="21404" customFormat="false" ht="15.75" hidden="false" customHeight="false" outlineLevel="0" collapsed="false"/>
    <row r="21405" customFormat="false" ht="15.75" hidden="false" customHeight="false" outlineLevel="0" collapsed="false"/>
    <row r="21406" customFormat="false" ht="15.75" hidden="false" customHeight="false" outlineLevel="0" collapsed="false"/>
    <row r="21407" customFormat="false" ht="15.75" hidden="false" customHeight="false" outlineLevel="0" collapsed="false"/>
    <row r="21408" customFormat="false" ht="15.75" hidden="false" customHeight="false" outlineLevel="0" collapsed="false"/>
    <row r="21409" customFormat="false" ht="15.75" hidden="false" customHeight="false" outlineLevel="0" collapsed="false"/>
    <row r="21410" customFormat="false" ht="15.75" hidden="false" customHeight="false" outlineLevel="0" collapsed="false"/>
    <row r="21411" customFormat="false" ht="15.75" hidden="false" customHeight="false" outlineLevel="0" collapsed="false"/>
    <row r="21412" customFormat="false" ht="15.75" hidden="false" customHeight="false" outlineLevel="0" collapsed="false"/>
    <row r="21413" customFormat="false" ht="15.75" hidden="false" customHeight="false" outlineLevel="0" collapsed="false"/>
    <row r="21414" customFormat="false" ht="15.75" hidden="false" customHeight="false" outlineLevel="0" collapsed="false"/>
    <row r="21415" customFormat="false" ht="15.75" hidden="false" customHeight="false" outlineLevel="0" collapsed="false"/>
    <row r="21416" customFormat="false" ht="15.75" hidden="false" customHeight="false" outlineLevel="0" collapsed="false"/>
    <row r="21417" customFormat="false" ht="15.75" hidden="false" customHeight="false" outlineLevel="0" collapsed="false"/>
    <row r="21418" customFormat="false" ht="15.75" hidden="false" customHeight="false" outlineLevel="0" collapsed="false"/>
    <row r="21419" customFormat="false" ht="15.75" hidden="false" customHeight="false" outlineLevel="0" collapsed="false"/>
    <row r="21420" customFormat="false" ht="15.75" hidden="false" customHeight="false" outlineLevel="0" collapsed="false"/>
    <row r="21421" customFormat="false" ht="15.75" hidden="false" customHeight="false" outlineLevel="0" collapsed="false"/>
    <row r="21422" customFormat="false" ht="15.75" hidden="false" customHeight="false" outlineLevel="0" collapsed="false"/>
    <row r="21423" customFormat="false" ht="15.75" hidden="false" customHeight="false" outlineLevel="0" collapsed="false"/>
    <row r="21424" customFormat="false" ht="15.75" hidden="false" customHeight="false" outlineLevel="0" collapsed="false"/>
    <row r="21425" customFormat="false" ht="15.75" hidden="false" customHeight="false" outlineLevel="0" collapsed="false"/>
    <row r="21426" customFormat="false" ht="15.75" hidden="false" customHeight="false" outlineLevel="0" collapsed="false"/>
    <row r="21427" customFormat="false" ht="15.75" hidden="false" customHeight="false" outlineLevel="0" collapsed="false"/>
    <row r="21428" customFormat="false" ht="15.75" hidden="false" customHeight="false" outlineLevel="0" collapsed="false"/>
    <row r="21429" customFormat="false" ht="15.75" hidden="false" customHeight="false" outlineLevel="0" collapsed="false"/>
    <row r="21430" customFormat="false" ht="15.75" hidden="false" customHeight="false" outlineLevel="0" collapsed="false"/>
    <row r="21431" customFormat="false" ht="15.75" hidden="false" customHeight="false" outlineLevel="0" collapsed="false"/>
    <row r="21432" customFormat="false" ht="15.75" hidden="false" customHeight="false" outlineLevel="0" collapsed="false"/>
    <row r="21433" customFormat="false" ht="15.75" hidden="false" customHeight="false" outlineLevel="0" collapsed="false"/>
    <row r="21434" customFormat="false" ht="15.75" hidden="false" customHeight="false" outlineLevel="0" collapsed="false"/>
    <row r="21435" customFormat="false" ht="15.75" hidden="false" customHeight="false" outlineLevel="0" collapsed="false"/>
    <row r="21436" customFormat="false" ht="15.75" hidden="false" customHeight="false" outlineLevel="0" collapsed="false"/>
    <row r="21437" customFormat="false" ht="15.75" hidden="false" customHeight="false" outlineLevel="0" collapsed="false"/>
    <row r="21438" customFormat="false" ht="15.75" hidden="false" customHeight="false" outlineLevel="0" collapsed="false"/>
    <row r="21439" customFormat="false" ht="15.75" hidden="false" customHeight="false" outlineLevel="0" collapsed="false"/>
    <row r="21440" customFormat="false" ht="15.75" hidden="false" customHeight="false" outlineLevel="0" collapsed="false"/>
    <row r="21441" customFormat="false" ht="15.75" hidden="false" customHeight="false" outlineLevel="0" collapsed="false"/>
    <row r="21442" customFormat="false" ht="15.75" hidden="false" customHeight="false" outlineLevel="0" collapsed="false"/>
    <row r="21443" customFormat="false" ht="15.75" hidden="false" customHeight="false" outlineLevel="0" collapsed="false"/>
    <row r="21444" customFormat="false" ht="15.75" hidden="false" customHeight="false" outlineLevel="0" collapsed="false"/>
    <row r="21445" customFormat="false" ht="15.75" hidden="false" customHeight="false" outlineLevel="0" collapsed="false"/>
    <row r="21446" customFormat="false" ht="15.75" hidden="false" customHeight="false" outlineLevel="0" collapsed="false"/>
    <row r="21447" customFormat="false" ht="15.75" hidden="false" customHeight="false" outlineLevel="0" collapsed="false"/>
    <row r="21448" customFormat="false" ht="15.75" hidden="false" customHeight="false" outlineLevel="0" collapsed="false"/>
    <row r="21449" customFormat="false" ht="15.75" hidden="false" customHeight="false" outlineLevel="0" collapsed="false"/>
    <row r="21450" customFormat="false" ht="15.75" hidden="false" customHeight="false" outlineLevel="0" collapsed="false"/>
    <row r="21451" customFormat="false" ht="15.75" hidden="false" customHeight="false" outlineLevel="0" collapsed="false"/>
    <row r="21452" customFormat="false" ht="15.75" hidden="false" customHeight="false" outlineLevel="0" collapsed="false"/>
    <row r="21453" customFormat="false" ht="15.75" hidden="false" customHeight="false" outlineLevel="0" collapsed="false"/>
    <row r="21454" customFormat="false" ht="15.75" hidden="false" customHeight="false" outlineLevel="0" collapsed="false"/>
    <row r="21455" customFormat="false" ht="15.75" hidden="false" customHeight="false" outlineLevel="0" collapsed="false"/>
    <row r="21456" customFormat="false" ht="15.75" hidden="false" customHeight="false" outlineLevel="0" collapsed="false"/>
    <row r="21457" customFormat="false" ht="15.75" hidden="false" customHeight="false" outlineLevel="0" collapsed="false"/>
    <row r="21458" customFormat="false" ht="15.75" hidden="false" customHeight="false" outlineLevel="0" collapsed="false"/>
    <row r="21459" customFormat="false" ht="15.75" hidden="false" customHeight="false" outlineLevel="0" collapsed="false"/>
    <row r="21460" customFormat="false" ht="15.75" hidden="false" customHeight="false" outlineLevel="0" collapsed="false"/>
    <row r="21461" customFormat="false" ht="15.75" hidden="false" customHeight="false" outlineLevel="0" collapsed="false"/>
    <row r="21462" customFormat="false" ht="15.75" hidden="false" customHeight="false" outlineLevel="0" collapsed="false"/>
    <row r="21463" customFormat="false" ht="15.75" hidden="false" customHeight="false" outlineLevel="0" collapsed="false"/>
    <row r="21464" customFormat="false" ht="15.75" hidden="false" customHeight="false" outlineLevel="0" collapsed="false"/>
    <row r="21465" customFormat="false" ht="15.75" hidden="false" customHeight="false" outlineLevel="0" collapsed="false"/>
    <row r="21466" customFormat="false" ht="15.75" hidden="false" customHeight="false" outlineLevel="0" collapsed="false"/>
    <row r="21467" customFormat="false" ht="15.75" hidden="false" customHeight="false" outlineLevel="0" collapsed="false"/>
    <row r="21468" customFormat="false" ht="15.75" hidden="false" customHeight="false" outlineLevel="0" collapsed="false"/>
    <row r="21469" customFormat="false" ht="15.75" hidden="false" customHeight="false" outlineLevel="0" collapsed="false"/>
    <row r="21470" customFormat="false" ht="15.75" hidden="false" customHeight="false" outlineLevel="0" collapsed="false"/>
    <row r="21471" customFormat="false" ht="15.75" hidden="false" customHeight="false" outlineLevel="0" collapsed="false"/>
    <row r="21472" customFormat="false" ht="15.75" hidden="false" customHeight="false" outlineLevel="0" collapsed="false"/>
    <row r="21473" customFormat="false" ht="15.75" hidden="false" customHeight="false" outlineLevel="0" collapsed="false"/>
    <row r="21474" customFormat="false" ht="15.75" hidden="false" customHeight="false" outlineLevel="0" collapsed="false"/>
    <row r="21475" customFormat="false" ht="15.75" hidden="false" customHeight="false" outlineLevel="0" collapsed="false"/>
    <row r="21476" customFormat="false" ht="15.75" hidden="false" customHeight="false" outlineLevel="0" collapsed="false"/>
    <row r="21477" customFormat="false" ht="15.75" hidden="false" customHeight="false" outlineLevel="0" collapsed="false"/>
    <row r="21478" customFormat="false" ht="15.75" hidden="false" customHeight="false" outlineLevel="0" collapsed="false"/>
    <row r="21479" customFormat="false" ht="15.75" hidden="false" customHeight="false" outlineLevel="0" collapsed="false"/>
    <row r="21480" customFormat="false" ht="15.75" hidden="false" customHeight="false" outlineLevel="0" collapsed="false"/>
    <row r="21481" customFormat="false" ht="15.75" hidden="false" customHeight="false" outlineLevel="0" collapsed="false"/>
    <row r="21482" customFormat="false" ht="15.75" hidden="false" customHeight="false" outlineLevel="0" collapsed="false"/>
    <row r="21483" customFormat="false" ht="15.75" hidden="false" customHeight="false" outlineLevel="0" collapsed="false"/>
    <row r="21484" customFormat="false" ht="15.75" hidden="false" customHeight="false" outlineLevel="0" collapsed="false"/>
    <row r="21485" customFormat="false" ht="15.75" hidden="false" customHeight="false" outlineLevel="0" collapsed="false"/>
    <row r="21486" customFormat="false" ht="15.75" hidden="false" customHeight="false" outlineLevel="0" collapsed="false"/>
    <row r="21487" customFormat="false" ht="15.75" hidden="false" customHeight="false" outlineLevel="0" collapsed="false"/>
    <row r="21488" customFormat="false" ht="15.75" hidden="false" customHeight="false" outlineLevel="0" collapsed="false"/>
    <row r="21489" customFormat="false" ht="15.75" hidden="false" customHeight="false" outlineLevel="0" collapsed="false"/>
    <row r="21490" customFormat="false" ht="15.75" hidden="false" customHeight="false" outlineLevel="0" collapsed="false"/>
    <row r="21491" customFormat="false" ht="15.75" hidden="false" customHeight="false" outlineLevel="0" collapsed="false"/>
    <row r="21492" customFormat="false" ht="15.75" hidden="false" customHeight="false" outlineLevel="0" collapsed="false"/>
    <row r="21493" customFormat="false" ht="15.75" hidden="false" customHeight="false" outlineLevel="0" collapsed="false"/>
    <row r="21494" customFormat="false" ht="15.75" hidden="false" customHeight="false" outlineLevel="0" collapsed="false"/>
    <row r="21495" customFormat="false" ht="15.75" hidden="false" customHeight="false" outlineLevel="0" collapsed="false"/>
    <row r="21496" customFormat="false" ht="15.75" hidden="false" customHeight="false" outlineLevel="0" collapsed="false"/>
    <row r="21497" customFormat="false" ht="15.75" hidden="false" customHeight="false" outlineLevel="0" collapsed="false"/>
    <row r="21498" customFormat="false" ht="15.75" hidden="false" customHeight="false" outlineLevel="0" collapsed="false"/>
    <row r="21499" customFormat="false" ht="15.75" hidden="false" customHeight="false" outlineLevel="0" collapsed="false"/>
    <row r="21500" customFormat="false" ht="15.75" hidden="false" customHeight="false" outlineLevel="0" collapsed="false"/>
    <row r="21501" customFormat="false" ht="15.75" hidden="false" customHeight="false" outlineLevel="0" collapsed="false"/>
    <row r="21502" customFormat="false" ht="15.75" hidden="false" customHeight="false" outlineLevel="0" collapsed="false"/>
    <row r="21503" customFormat="false" ht="15.75" hidden="false" customHeight="false" outlineLevel="0" collapsed="false"/>
    <row r="21504" customFormat="false" ht="15.75" hidden="false" customHeight="false" outlineLevel="0" collapsed="false"/>
    <row r="21505" customFormat="false" ht="15.75" hidden="false" customHeight="false" outlineLevel="0" collapsed="false"/>
    <row r="21506" customFormat="false" ht="15.75" hidden="false" customHeight="false" outlineLevel="0" collapsed="false"/>
    <row r="21507" customFormat="false" ht="15.75" hidden="false" customHeight="false" outlineLevel="0" collapsed="false"/>
    <row r="21508" customFormat="false" ht="15.75" hidden="false" customHeight="false" outlineLevel="0" collapsed="false"/>
    <row r="21509" customFormat="false" ht="15.75" hidden="false" customHeight="false" outlineLevel="0" collapsed="false"/>
    <row r="21510" customFormat="false" ht="15.75" hidden="false" customHeight="false" outlineLevel="0" collapsed="false"/>
    <row r="21511" customFormat="false" ht="15.75" hidden="false" customHeight="false" outlineLevel="0" collapsed="false"/>
    <row r="21512" customFormat="false" ht="15.75" hidden="false" customHeight="false" outlineLevel="0" collapsed="false"/>
    <row r="21513" customFormat="false" ht="15.75" hidden="false" customHeight="false" outlineLevel="0" collapsed="false"/>
    <row r="21514" customFormat="false" ht="15.75" hidden="false" customHeight="false" outlineLevel="0" collapsed="false"/>
    <row r="21515" customFormat="false" ht="15.75" hidden="false" customHeight="false" outlineLevel="0" collapsed="false"/>
    <row r="21516" customFormat="false" ht="15.75" hidden="false" customHeight="false" outlineLevel="0" collapsed="false"/>
    <row r="21517" customFormat="false" ht="15.75" hidden="false" customHeight="false" outlineLevel="0" collapsed="false"/>
    <row r="21518" customFormat="false" ht="15.75" hidden="false" customHeight="false" outlineLevel="0" collapsed="false"/>
    <row r="21519" customFormat="false" ht="15.75" hidden="false" customHeight="false" outlineLevel="0" collapsed="false"/>
    <row r="21520" customFormat="false" ht="15.75" hidden="false" customHeight="false" outlineLevel="0" collapsed="false"/>
    <row r="21521" customFormat="false" ht="15.75" hidden="false" customHeight="false" outlineLevel="0" collapsed="false"/>
    <row r="21522" customFormat="false" ht="15.75" hidden="false" customHeight="false" outlineLevel="0" collapsed="false"/>
    <row r="21523" customFormat="false" ht="15.75" hidden="false" customHeight="false" outlineLevel="0" collapsed="false"/>
    <row r="21524" customFormat="false" ht="15.75" hidden="false" customHeight="false" outlineLevel="0" collapsed="false"/>
    <row r="21525" customFormat="false" ht="15.75" hidden="false" customHeight="false" outlineLevel="0" collapsed="false"/>
    <row r="21526" customFormat="false" ht="15.75" hidden="false" customHeight="false" outlineLevel="0" collapsed="false"/>
    <row r="21527" customFormat="false" ht="15.75" hidden="false" customHeight="false" outlineLevel="0" collapsed="false"/>
    <row r="21528" customFormat="false" ht="15.75" hidden="false" customHeight="false" outlineLevel="0" collapsed="false"/>
    <row r="21529" customFormat="false" ht="15.75" hidden="false" customHeight="false" outlineLevel="0" collapsed="false"/>
    <row r="21530" customFormat="false" ht="15.75" hidden="false" customHeight="false" outlineLevel="0" collapsed="false"/>
    <row r="21531" customFormat="false" ht="15.75" hidden="false" customHeight="false" outlineLevel="0" collapsed="false"/>
    <row r="21532" customFormat="false" ht="15.75" hidden="false" customHeight="false" outlineLevel="0" collapsed="false"/>
    <row r="21533" customFormat="false" ht="15.75" hidden="false" customHeight="false" outlineLevel="0" collapsed="false"/>
    <row r="21534" customFormat="false" ht="15.75" hidden="false" customHeight="false" outlineLevel="0" collapsed="false"/>
    <row r="21535" customFormat="false" ht="15.75" hidden="false" customHeight="false" outlineLevel="0" collapsed="false"/>
    <row r="21536" customFormat="false" ht="15.75" hidden="false" customHeight="false" outlineLevel="0" collapsed="false"/>
    <row r="21537" customFormat="false" ht="15.75" hidden="false" customHeight="false" outlineLevel="0" collapsed="false"/>
    <row r="21538" customFormat="false" ht="15.75" hidden="false" customHeight="false" outlineLevel="0" collapsed="false"/>
    <row r="21539" customFormat="false" ht="15.75" hidden="false" customHeight="false" outlineLevel="0" collapsed="false"/>
    <row r="21540" customFormat="false" ht="15.75" hidden="false" customHeight="false" outlineLevel="0" collapsed="false"/>
    <row r="21541" customFormat="false" ht="15.75" hidden="false" customHeight="false" outlineLevel="0" collapsed="false"/>
    <row r="21542" customFormat="false" ht="15.75" hidden="false" customHeight="false" outlineLevel="0" collapsed="false"/>
    <row r="21543" customFormat="false" ht="15.75" hidden="false" customHeight="false" outlineLevel="0" collapsed="false"/>
    <row r="21544" customFormat="false" ht="15.75" hidden="false" customHeight="false" outlineLevel="0" collapsed="false"/>
    <row r="21545" customFormat="false" ht="15.75" hidden="false" customHeight="false" outlineLevel="0" collapsed="false"/>
    <row r="21546" customFormat="false" ht="15.75" hidden="false" customHeight="false" outlineLevel="0" collapsed="false"/>
    <row r="21547" customFormat="false" ht="15.75" hidden="false" customHeight="false" outlineLevel="0" collapsed="false"/>
    <row r="21548" customFormat="false" ht="15.75" hidden="false" customHeight="false" outlineLevel="0" collapsed="false"/>
    <row r="21549" customFormat="false" ht="15.75" hidden="false" customHeight="false" outlineLevel="0" collapsed="false"/>
    <row r="21550" customFormat="false" ht="15.75" hidden="false" customHeight="false" outlineLevel="0" collapsed="false"/>
    <row r="21551" customFormat="false" ht="15.75" hidden="false" customHeight="false" outlineLevel="0" collapsed="false"/>
    <row r="21552" customFormat="false" ht="15.75" hidden="false" customHeight="false" outlineLevel="0" collapsed="false"/>
    <row r="21553" customFormat="false" ht="15.75" hidden="false" customHeight="false" outlineLevel="0" collapsed="false"/>
    <row r="21554" customFormat="false" ht="15.75" hidden="false" customHeight="false" outlineLevel="0" collapsed="false"/>
    <row r="21555" customFormat="false" ht="15.75" hidden="false" customHeight="false" outlineLevel="0" collapsed="false"/>
    <row r="21556" customFormat="false" ht="15.75" hidden="false" customHeight="false" outlineLevel="0" collapsed="false"/>
    <row r="21557" customFormat="false" ht="15.75" hidden="false" customHeight="false" outlineLevel="0" collapsed="false"/>
    <row r="21558" customFormat="false" ht="15.75" hidden="false" customHeight="false" outlineLevel="0" collapsed="false"/>
    <row r="21559" customFormat="false" ht="15.75" hidden="false" customHeight="false" outlineLevel="0" collapsed="false"/>
    <row r="21560" customFormat="false" ht="15.75" hidden="false" customHeight="false" outlineLevel="0" collapsed="false"/>
    <row r="21561" customFormat="false" ht="15.75" hidden="false" customHeight="false" outlineLevel="0" collapsed="false"/>
    <row r="21562" customFormat="false" ht="15.75" hidden="false" customHeight="false" outlineLevel="0" collapsed="false"/>
    <row r="21563" customFormat="false" ht="15.75" hidden="false" customHeight="false" outlineLevel="0" collapsed="false"/>
    <row r="21564" customFormat="false" ht="15.75" hidden="false" customHeight="false" outlineLevel="0" collapsed="false"/>
    <row r="21565" customFormat="false" ht="15.75" hidden="false" customHeight="false" outlineLevel="0" collapsed="false"/>
    <row r="21566" customFormat="false" ht="15.75" hidden="false" customHeight="false" outlineLevel="0" collapsed="false"/>
    <row r="21567" customFormat="false" ht="15.75" hidden="false" customHeight="false" outlineLevel="0" collapsed="false"/>
    <row r="21568" customFormat="false" ht="15.75" hidden="false" customHeight="false" outlineLevel="0" collapsed="false"/>
    <row r="21569" customFormat="false" ht="15.75" hidden="false" customHeight="false" outlineLevel="0" collapsed="false"/>
    <row r="21570" customFormat="false" ht="15.75" hidden="false" customHeight="false" outlineLevel="0" collapsed="false"/>
    <row r="21571" customFormat="false" ht="15.75" hidden="false" customHeight="false" outlineLevel="0" collapsed="false"/>
    <row r="21572" customFormat="false" ht="15.75" hidden="false" customHeight="false" outlineLevel="0" collapsed="false"/>
    <row r="21573" customFormat="false" ht="15.75" hidden="false" customHeight="false" outlineLevel="0" collapsed="false"/>
    <row r="21574" customFormat="false" ht="15.75" hidden="false" customHeight="false" outlineLevel="0" collapsed="false"/>
    <row r="21575" customFormat="false" ht="15.75" hidden="false" customHeight="false" outlineLevel="0" collapsed="false"/>
    <row r="21576" customFormat="false" ht="15.75" hidden="false" customHeight="false" outlineLevel="0" collapsed="false"/>
    <row r="21577" customFormat="false" ht="15.75" hidden="false" customHeight="false" outlineLevel="0" collapsed="false"/>
    <row r="21578" customFormat="false" ht="15.75" hidden="false" customHeight="false" outlineLevel="0" collapsed="false"/>
    <row r="21579" customFormat="false" ht="15.75" hidden="false" customHeight="false" outlineLevel="0" collapsed="false"/>
    <row r="21580" customFormat="false" ht="15.75" hidden="false" customHeight="false" outlineLevel="0" collapsed="false"/>
    <row r="21581" customFormat="false" ht="15.75" hidden="false" customHeight="false" outlineLevel="0" collapsed="false"/>
    <row r="21582" customFormat="false" ht="15.75" hidden="false" customHeight="false" outlineLevel="0" collapsed="false"/>
    <row r="21583" customFormat="false" ht="15.75" hidden="false" customHeight="false" outlineLevel="0" collapsed="false"/>
    <row r="21584" customFormat="false" ht="15.75" hidden="false" customHeight="false" outlineLevel="0" collapsed="false"/>
    <row r="21585" customFormat="false" ht="15.75" hidden="false" customHeight="false" outlineLevel="0" collapsed="false"/>
    <row r="21586" customFormat="false" ht="15.75" hidden="false" customHeight="false" outlineLevel="0" collapsed="false"/>
    <row r="21587" customFormat="false" ht="15.75" hidden="false" customHeight="false" outlineLevel="0" collapsed="false"/>
    <row r="21588" customFormat="false" ht="15.75" hidden="false" customHeight="false" outlineLevel="0" collapsed="false"/>
    <row r="21589" customFormat="false" ht="15.75" hidden="false" customHeight="false" outlineLevel="0" collapsed="false"/>
    <row r="21590" customFormat="false" ht="15.75" hidden="false" customHeight="false" outlineLevel="0" collapsed="false"/>
    <row r="21591" customFormat="false" ht="15.75" hidden="false" customHeight="false" outlineLevel="0" collapsed="false"/>
    <row r="21592" customFormat="false" ht="15.75" hidden="false" customHeight="false" outlineLevel="0" collapsed="false"/>
    <row r="21593" customFormat="false" ht="15.75" hidden="false" customHeight="false" outlineLevel="0" collapsed="false"/>
    <row r="21594" customFormat="false" ht="15.75" hidden="false" customHeight="false" outlineLevel="0" collapsed="false"/>
    <row r="21595" customFormat="false" ht="15.75" hidden="false" customHeight="false" outlineLevel="0" collapsed="false"/>
    <row r="21596" customFormat="false" ht="15.75" hidden="false" customHeight="false" outlineLevel="0" collapsed="false"/>
    <row r="21597" customFormat="false" ht="15.75" hidden="false" customHeight="false" outlineLevel="0" collapsed="false"/>
    <row r="21598" customFormat="false" ht="15.75" hidden="false" customHeight="false" outlineLevel="0" collapsed="false"/>
    <row r="21599" customFormat="false" ht="15.75" hidden="false" customHeight="false" outlineLevel="0" collapsed="false"/>
    <row r="21600" customFormat="false" ht="15.75" hidden="false" customHeight="false" outlineLevel="0" collapsed="false"/>
    <row r="21601" customFormat="false" ht="15.75" hidden="false" customHeight="false" outlineLevel="0" collapsed="false"/>
    <row r="21602" customFormat="false" ht="15.75" hidden="false" customHeight="false" outlineLevel="0" collapsed="false"/>
    <row r="21603" customFormat="false" ht="15.75" hidden="false" customHeight="false" outlineLevel="0" collapsed="false"/>
    <row r="21604" customFormat="false" ht="15.75" hidden="false" customHeight="false" outlineLevel="0" collapsed="false"/>
    <row r="21605" customFormat="false" ht="15.75" hidden="false" customHeight="false" outlineLevel="0" collapsed="false"/>
    <row r="21606" customFormat="false" ht="15.75" hidden="false" customHeight="false" outlineLevel="0" collapsed="false"/>
    <row r="21607" customFormat="false" ht="15.75" hidden="false" customHeight="false" outlineLevel="0" collapsed="false"/>
    <row r="21608" customFormat="false" ht="15.75" hidden="false" customHeight="false" outlineLevel="0" collapsed="false"/>
    <row r="21609" customFormat="false" ht="15.75" hidden="false" customHeight="false" outlineLevel="0" collapsed="false"/>
    <row r="21610" customFormat="false" ht="15.75" hidden="false" customHeight="false" outlineLevel="0" collapsed="false"/>
    <row r="21611" customFormat="false" ht="15.75" hidden="false" customHeight="false" outlineLevel="0" collapsed="false"/>
    <row r="21612" customFormat="false" ht="15.75" hidden="false" customHeight="false" outlineLevel="0" collapsed="false"/>
    <row r="21613" customFormat="false" ht="15.75" hidden="false" customHeight="false" outlineLevel="0" collapsed="false"/>
    <row r="21614" customFormat="false" ht="15.75" hidden="false" customHeight="false" outlineLevel="0" collapsed="false"/>
    <row r="21615" customFormat="false" ht="15.75" hidden="false" customHeight="false" outlineLevel="0" collapsed="false"/>
    <row r="21616" customFormat="false" ht="15.75" hidden="false" customHeight="false" outlineLevel="0" collapsed="false"/>
    <row r="21617" customFormat="false" ht="15.75" hidden="false" customHeight="false" outlineLevel="0" collapsed="false"/>
    <row r="21618" customFormat="false" ht="15.75" hidden="false" customHeight="false" outlineLevel="0" collapsed="false"/>
    <row r="21619" customFormat="false" ht="15.75" hidden="false" customHeight="false" outlineLevel="0" collapsed="false"/>
    <row r="21620" customFormat="false" ht="15.75" hidden="false" customHeight="false" outlineLevel="0" collapsed="false"/>
    <row r="21621" customFormat="false" ht="15.75" hidden="false" customHeight="false" outlineLevel="0" collapsed="false"/>
    <row r="21622" customFormat="false" ht="15.75" hidden="false" customHeight="false" outlineLevel="0" collapsed="false"/>
    <row r="21623" customFormat="false" ht="15.75" hidden="false" customHeight="false" outlineLevel="0" collapsed="false"/>
    <row r="21624" customFormat="false" ht="15.75" hidden="false" customHeight="false" outlineLevel="0" collapsed="false"/>
    <row r="21625" customFormat="false" ht="15.75" hidden="false" customHeight="false" outlineLevel="0" collapsed="false"/>
    <row r="21626" customFormat="false" ht="15.75" hidden="false" customHeight="false" outlineLevel="0" collapsed="false"/>
    <row r="21627" customFormat="false" ht="15.75" hidden="false" customHeight="false" outlineLevel="0" collapsed="false"/>
    <row r="21628" customFormat="false" ht="15.75" hidden="false" customHeight="false" outlineLevel="0" collapsed="false"/>
    <row r="21629" customFormat="false" ht="15.75" hidden="false" customHeight="false" outlineLevel="0" collapsed="false"/>
    <row r="21630" customFormat="false" ht="15.75" hidden="false" customHeight="false" outlineLevel="0" collapsed="false"/>
    <row r="21631" customFormat="false" ht="15.75" hidden="false" customHeight="false" outlineLevel="0" collapsed="false"/>
    <row r="21632" customFormat="false" ht="15.75" hidden="false" customHeight="false" outlineLevel="0" collapsed="false"/>
    <row r="21633" customFormat="false" ht="15.75" hidden="false" customHeight="false" outlineLevel="0" collapsed="false"/>
    <row r="21634" customFormat="false" ht="15.75" hidden="false" customHeight="false" outlineLevel="0" collapsed="false"/>
    <row r="21635" customFormat="false" ht="15.75" hidden="false" customHeight="false" outlineLevel="0" collapsed="false"/>
    <row r="21636" customFormat="false" ht="15.75" hidden="false" customHeight="false" outlineLevel="0" collapsed="false"/>
    <row r="21637" customFormat="false" ht="15.75" hidden="false" customHeight="false" outlineLevel="0" collapsed="false"/>
    <row r="21638" customFormat="false" ht="15.75" hidden="false" customHeight="false" outlineLevel="0" collapsed="false"/>
    <row r="21639" customFormat="false" ht="15.75" hidden="false" customHeight="false" outlineLevel="0" collapsed="false"/>
    <row r="21640" customFormat="false" ht="15.75" hidden="false" customHeight="false" outlineLevel="0" collapsed="false"/>
    <row r="21641" customFormat="false" ht="15.75" hidden="false" customHeight="false" outlineLevel="0" collapsed="false"/>
    <row r="21642" customFormat="false" ht="15.75" hidden="false" customHeight="false" outlineLevel="0" collapsed="false"/>
    <row r="21643" customFormat="false" ht="15.75" hidden="false" customHeight="false" outlineLevel="0" collapsed="false"/>
    <row r="21644" customFormat="false" ht="15.75" hidden="false" customHeight="false" outlineLevel="0" collapsed="false"/>
    <row r="21645" customFormat="false" ht="15.75" hidden="false" customHeight="false" outlineLevel="0" collapsed="false"/>
    <row r="21646" customFormat="false" ht="15.75" hidden="false" customHeight="false" outlineLevel="0" collapsed="false"/>
    <row r="21647" customFormat="false" ht="15.75" hidden="false" customHeight="false" outlineLevel="0" collapsed="false"/>
    <row r="21648" customFormat="false" ht="15.75" hidden="false" customHeight="false" outlineLevel="0" collapsed="false"/>
    <row r="21649" customFormat="false" ht="15.75" hidden="false" customHeight="false" outlineLevel="0" collapsed="false"/>
    <row r="21650" customFormat="false" ht="15.75" hidden="false" customHeight="false" outlineLevel="0" collapsed="false"/>
    <row r="21651" customFormat="false" ht="15.75" hidden="false" customHeight="false" outlineLevel="0" collapsed="false"/>
    <row r="21652" customFormat="false" ht="15.75" hidden="false" customHeight="false" outlineLevel="0" collapsed="false"/>
    <row r="21653" customFormat="false" ht="15.75" hidden="false" customHeight="false" outlineLevel="0" collapsed="false"/>
    <row r="21654" customFormat="false" ht="15.75" hidden="false" customHeight="false" outlineLevel="0" collapsed="false"/>
    <row r="21655" customFormat="false" ht="15.75" hidden="false" customHeight="false" outlineLevel="0" collapsed="false"/>
    <row r="21656" customFormat="false" ht="15.75" hidden="false" customHeight="false" outlineLevel="0" collapsed="false"/>
    <row r="21657" customFormat="false" ht="15.75" hidden="false" customHeight="false" outlineLevel="0" collapsed="false"/>
    <row r="21658" customFormat="false" ht="15.75" hidden="false" customHeight="false" outlineLevel="0" collapsed="false"/>
    <row r="21659" customFormat="false" ht="15.75" hidden="false" customHeight="false" outlineLevel="0" collapsed="false"/>
    <row r="21660" customFormat="false" ht="15.75" hidden="false" customHeight="false" outlineLevel="0" collapsed="false"/>
    <row r="21661" customFormat="false" ht="15.75" hidden="false" customHeight="false" outlineLevel="0" collapsed="false"/>
    <row r="21662" customFormat="false" ht="15.75" hidden="false" customHeight="false" outlineLevel="0" collapsed="false"/>
    <row r="21663" customFormat="false" ht="15.75" hidden="false" customHeight="false" outlineLevel="0" collapsed="false"/>
    <row r="21664" customFormat="false" ht="15.75" hidden="false" customHeight="false" outlineLevel="0" collapsed="false"/>
    <row r="21665" customFormat="false" ht="15.75" hidden="false" customHeight="false" outlineLevel="0" collapsed="false"/>
    <row r="21666" customFormat="false" ht="15.75" hidden="false" customHeight="false" outlineLevel="0" collapsed="false"/>
    <row r="21667" customFormat="false" ht="15.75" hidden="false" customHeight="false" outlineLevel="0" collapsed="false"/>
    <row r="21668" customFormat="false" ht="15.75" hidden="false" customHeight="false" outlineLevel="0" collapsed="false"/>
    <row r="21669" customFormat="false" ht="15.75" hidden="false" customHeight="false" outlineLevel="0" collapsed="false"/>
    <row r="21670" customFormat="false" ht="15.75" hidden="false" customHeight="false" outlineLevel="0" collapsed="false"/>
    <row r="21671" customFormat="false" ht="15.75" hidden="false" customHeight="false" outlineLevel="0" collapsed="false"/>
    <row r="21672" customFormat="false" ht="15.75" hidden="false" customHeight="false" outlineLevel="0" collapsed="false"/>
    <row r="21673" customFormat="false" ht="15.75" hidden="false" customHeight="false" outlineLevel="0" collapsed="false"/>
    <row r="21674" customFormat="false" ht="15.75" hidden="false" customHeight="false" outlineLevel="0" collapsed="false"/>
    <row r="21675" customFormat="false" ht="15.75" hidden="false" customHeight="false" outlineLevel="0" collapsed="false"/>
    <row r="21676" customFormat="false" ht="15.75" hidden="false" customHeight="false" outlineLevel="0" collapsed="false"/>
    <row r="21677" customFormat="false" ht="15.75" hidden="false" customHeight="false" outlineLevel="0" collapsed="false"/>
    <row r="21678" customFormat="false" ht="15.75" hidden="false" customHeight="false" outlineLevel="0" collapsed="false"/>
    <row r="21679" customFormat="false" ht="15.75" hidden="false" customHeight="false" outlineLevel="0" collapsed="false"/>
    <row r="21680" customFormat="false" ht="15.75" hidden="false" customHeight="false" outlineLevel="0" collapsed="false"/>
    <row r="21681" customFormat="false" ht="15.75" hidden="false" customHeight="false" outlineLevel="0" collapsed="false"/>
    <row r="21682" customFormat="false" ht="15.75" hidden="false" customHeight="false" outlineLevel="0" collapsed="false"/>
    <row r="21683" customFormat="false" ht="15.75" hidden="false" customHeight="false" outlineLevel="0" collapsed="false"/>
    <row r="21684" customFormat="false" ht="15.75" hidden="false" customHeight="false" outlineLevel="0" collapsed="false"/>
    <row r="21685" customFormat="false" ht="15.75" hidden="false" customHeight="false" outlineLevel="0" collapsed="false"/>
    <row r="21686" customFormat="false" ht="15.75" hidden="false" customHeight="false" outlineLevel="0" collapsed="false"/>
    <row r="21687" customFormat="false" ht="15.75" hidden="false" customHeight="false" outlineLevel="0" collapsed="false"/>
    <row r="21688" customFormat="false" ht="15.75" hidden="false" customHeight="false" outlineLevel="0" collapsed="false"/>
    <row r="21689" customFormat="false" ht="15.75" hidden="false" customHeight="false" outlineLevel="0" collapsed="false"/>
    <row r="21690" customFormat="false" ht="15.75" hidden="false" customHeight="false" outlineLevel="0" collapsed="false"/>
    <row r="21691" customFormat="false" ht="15.75" hidden="false" customHeight="false" outlineLevel="0" collapsed="false"/>
    <row r="21692" customFormat="false" ht="15.75" hidden="false" customHeight="false" outlineLevel="0" collapsed="false"/>
    <row r="21693" customFormat="false" ht="15.75" hidden="false" customHeight="false" outlineLevel="0" collapsed="false"/>
    <row r="21694" customFormat="false" ht="15.75" hidden="false" customHeight="false" outlineLevel="0" collapsed="false"/>
    <row r="21695" customFormat="false" ht="15.75" hidden="false" customHeight="false" outlineLevel="0" collapsed="false"/>
    <row r="21696" customFormat="false" ht="15.75" hidden="false" customHeight="false" outlineLevel="0" collapsed="false"/>
    <row r="21697" customFormat="false" ht="15.75" hidden="false" customHeight="false" outlineLevel="0" collapsed="false"/>
    <row r="21698" customFormat="false" ht="15.75" hidden="false" customHeight="false" outlineLevel="0" collapsed="false"/>
    <row r="21699" customFormat="false" ht="15.75" hidden="false" customHeight="false" outlineLevel="0" collapsed="false"/>
    <row r="21700" customFormat="false" ht="15.75" hidden="false" customHeight="false" outlineLevel="0" collapsed="false"/>
    <row r="21701" customFormat="false" ht="15.75" hidden="false" customHeight="false" outlineLevel="0" collapsed="false"/>
    <row r="21702" customFormat="false" ht="15.75" hidden="false" customHeight="false" outlineLevel="0" collapsed="false"/>
    <row r="21703" customFormat="false" ht="15.75" hidden="false" customHeight="false" outlineLevel="0" collapsed="false"/>
    <row r="21704" customFormat="false" ht="15.75" hidden="false" customHeight="false" outlineLevel="0" collapsed="false"/>
    <row r="21705" customFormat="false" ht="15.75" hidden="false" customHeight="false" outlineLevel="0" collapsed="false"/>
    <row r="21706" customFormat="false" ht="15.75" hidden="false" customHeight="false" outlineLevel="0" collapsed="false"/>
    <row r="21707" customFormat="false" ht="15.75" hidden="false" customHeight="false" outlineLevel="0" collapsed="false"/>
    <row r="21708" customFormat="false" ht="15.75" hidden="false" customHeight="false" outlineLevel="0" collapsed="false"/>
    <row r="21709" customFormat="false" ht="15.75" hidden="false" customHeight="false" outlineLevel="0" collapsed="false"/>
    <row r="21710" customFormat="false" ht="15.75" hidden="false" customHeight="false" outlineLevel="0" collapsed="false"/>
    <row r="21711" customFormat="false" ht="15.75" hidden="false" customHeight="false" outlineLevel="0" collapsed="false"/>
    <row r="21712" customFormat="false" ht="15.75" hidden="false" customHeight="false" outlineLevel="0" collapsed="false"/>
    <row r="21713" customFormat="false" ht="15.75" hidden="false" customHeight="false" outlineLevel="0" collapsed="false"/>
    <row r="21714" customFormat="false" ht="15.75" hidden="false" customHeight="false" outlineLevel="0" collapsed="false"/>
    <row r="21715" customFormat="false" ht="15.75" hidden="false" customHeight="false" outlineLevel="0" collapsed="false"/>
    <row r="21716" customFormat="false" ht="15.75" hidden="false" customHeight="false" outlineLevel="0" collapsed="false"/>
    <row r="21717" customFormat="false" ht="15.75" hidden="false" customHeight="false" outlineLevel="0" collapsed="false"/>
    <row r="21718" customFormat="false" ht="15.75" hidden="false" customHeight="false" outlineLevel="0" collapsed="false"/>
    <row r="21719" customFormat="false" ht="15.75" hidden="false" customHeight="false" outlineLevel="0" collapsed="false"/>
    <row r="21720" customFormat="false" ht="15.75" hidden="false" customHeight="false" outlineLevel="0" collapsed="false"/>
    <row r="21721" customFormat="false" ht="15.75" hidden="false" customHeight="false" outlineLevel="0" collapsed="false"/>
    <row r="21722" customFormat="false" ht="15.75" hidden="false" customHeight="false" outlineLevel="0" collapsed="false"/>
    <row r="21723" customFormat="false" ht="15.75" hidden="false" customHeight="false" outlineLevel="0" collapsed="false"/>
    <row r="21724" customFormat="false" ht="15.75" hidden="false" customHeight="false" outlineLevel="0" collapsed="false"/>
    <row r="21725" customFormat="false" ht="15.75" hidden="false" customHeight="false" outlineLevel="0" collapsed="false"/>
    <row r="21726" customFormat="false" ht="15.75" hidden="false" customHeight="false" outlineLevel="0" collapsed="false"/>
    <row r="21727" customFormat="false" ht="15.75" hidden="false" customHeight="false" outlineLevel="0" collapsed="false"/>
    <row r="21728" customFormat="false" ht="15.75" hidden="false" customHeight="false" outlineLevel="0" collapsed="false"/>
    <row r="21729" customFormat="false" ht="15.75" hidden="false" customHeight="false" outlineLevel="0" collapsed="false"/>
    <row r="21730" customFormat="false" ht="15.75" hidden="false" customHeight="false" outlineLevel="0" collapsed="false"/>
    <row r="21731" customFormat="false" ht="15.75" hidden="false" customHeight="false" outlineLevel="0" collapsed="false"/>
    <row r="21732" customFormat="false" ht="15.75" hidden="false" customHeight="false" outlineLevel="0" collapsed="false"/>
    <row r="21733" customFormat="false" ht="15.75" hidden="false" customHeight="false" outlineLevel="0" collapsed="false"/>
    <row r="21734" customFormat="false" ht="15.75" hidden="false" customHeight="false" outlineLevel="0" collapsed="false"/>
    <row r="21735" customFormat="false" ht="15.75" hidden="false" customHeight="false" outlineLevel="0" collapsed="false"/>
    <row r="21736" customFormat="false" ht="15.75" hidden="false" customHeight="false" outlineLevel="0" collapsed="false"/>
    <row r="21737" customFormat="false" ht="15.75" hidden="false" customHeight="false" outlineLevel="0" collapsed="false"/>
    <row r="21738" customFormat="false" ht="15.75" hidden="false" customHeight="false" outlineLevel="0" collapsed="false"/>
    <row r="21739" customFormat="false" ht="15.75" hidden="false" customHeight="false" outlineLevel="0" collapsed="false"/>
    <row r="21740" customFormat="false" ht="15.75" hidden="false" customHeight="false" outlineLevel="0" collapsed="false"/>
    <row r="21741" customFormat="false" ht="15.75" hidden="false" customHeight="false" outlineLevel="0" collapsed="false"/>
    <row r="21742" customFormat="false" ht="15.75" hidden="false" customHeight="false" outlineLevel="0" collapsed="false"/>
    <row r="21743" customFormat="false" ht="15.75" hidden="false" customHeight="false" outlineLevel="0" collapsed="false"/>
    <row r="21744" customFormat="false" ht="15.75" hidden="false" customHeight="false" outlineLevel="0" collapsed="false"/>
    <row r="21745" customFormat="false" ht="15.75" hidden="false" customHeight="false" outlineLevel="0" collapsed="false"/>
    <row r="21746" customFormat="false" ht="15.75" hidden="false" customHeight="false" outlineLevel="0" collapsed="false"/>
    <row r="21747" customFormat="false" ht="15.75" hidden="false" customHeight="false" outlineLevel="0" collapsed="false"/>
    <row r="21748" customFormat="false" ht="15.75" hidden="false" customHeight="false" outlineLevel="0" collapsed="false"/>
    <row r="21749" customFormat="false" ht="15.75" hidden="false" customHeight="false" outlineLevel="0" collapsed="false"/>
    <row r="21750" customFormat="false" ht="15.75" hidden="false" customHeight="false" outlineLevel="0" collapsed="false"/>
    <row r="21751" customFormat="false" ht="15.75" hidden="false" customHeight="false" outlineLevel="0" collapsed="false"/>
    <row r="21752" customFormat="false" ht="15.75" hidden="false" customHeight="false" outlineLevel="0" collapsed="false"/>
    <row r="21753" customFormat="false" ht="15.75" hidden="false" customHeight="false" outlineLevel="0" collapsed="false"/>
    <row r="21754" customFormat="false" ht="15.75" hidden="false" customHeight="false" outlineLevel="0" collapsed="false"/>
    <row r="21755" customFormat="false" ht="15.75" hidden="false" customHeight="false" outlineLevel="0" collapsed="false"/>
    <row r="21756" customFormat="false" ht="15.75" hidden="false" customHeight="false" outlineLevel="0" collapsed="false"/>
    <row r="21757" customFormat="false" ht="15.75" hidden="false" customHeight="false" outlineLevel="0" collapsed="false"/>
    <row r="21758" customFormat="false" ht="15.75" hidden="false" customHeight="false" outlineLevel="0" collapsed="false"/>
    <row r="21759" customFormat="false" ht="15.75" hidden="false" customHeight="false" outlineLevel="0" collapsed="false"/>
    <row r="21760" customFormat="false" ht="15.75" hidden="false" customHeight="false" outlineLevel="0" collapsed="false"/>
    <row r="21761" customFormat="false" ht="15.75" hidden="false" customHeight="false" outlineLevel="0" collapsed="false"/>
    <row r="21762" customFormat="false" ht="15.75" hidden="false" customHeight="false" outlineLevel="0" collapsed="false"/>
    <row r="21763" customFormat="false" ht="15.75" hidden="false" customHeight="false" outlineLevel="0" collapsed="false"/>
    <row r="21764" customFormat="false" ht="15.75" hidden="false" customHeight="false" outlineLevel="0" collapsed="false"/>
    <row r="21765" customFormat="false" ht="15.75" hidden="false" customHeight="false" outlineLevel="0" collapsed="false"/>
    <row r="21766" customFormat="false" ht="15.75" hidden="false" customHeight="false" outlineLevel="0" collapsed="false"/>
    <row r="21767" customFormat="false" ht="15.75" hidden="false" customHeight="false" outlineLevel="0" collapsed="false"/>
    <row r="21768" customFormat="false" ht="15.75" hidden="false" customHeight="false" outlineLevel="0" collapsed="false"/>
    <row r="21769" customFormat="false" ht="15.75" hidden="false" customHeight="false" outlineLevel="0" collapsed="false"/>
    <row r="21770" customFormat="false" ht="15.75" hidden="false" customHeight="false" outlineLevel="0" collapsed="false"/>
    <row r="21771" customFormat="false" ht="15.75" hidden="false" customHeight="false" outlineLevel="0" collapsed="false"/>
    <row r="21772" customFormat="false" ht="15.75" hidden="false" customHeight="false" outlineLevel="0" collapsed="false"/>
    <row r="21773" customFormat="false" ht="15.75" hidden="false" customHeight="false" outlineLevel="0" collapsed="false"/>
    <row r="21774" customFormat="false" ht="15.75" hidden="false" customHeight="false" outlineLevel="0" collapsed="false"/>
    <row r="21775" customFormat="false" ht="15.75" hidden="false" customHeight="false" outlineLevel="0" collapsed="false"/>
    <row r="21776" customFormat="false" ht="15.75" hidden="false" customHeight="false" outlineLevel="0" collapsed="false"/>
    <row r="21777" customFormat="false" ht="15.75" hidden="false" customHeight="false" outlineLevel="0" collapsed="false"/>
    <row r="21778" customFormat="false" ht="15.75" hidden="false" customHeight="false" outlineLevel="0" collapsed="false"/>
    <row r="21779" customFormat="false" ht="15.75" hidden="false" customHeight="false" outlineLevel="0" collapsed="false"/>
    <row r="21780" customFormat="false" ht="15.75" hidden="false" customHeight="false" outlineLevel="0" collapsed="false"/>
    <row r="21781" customFormat="false" ht="15.75" hidden="false" customHeight="false" outlineLevel="0" collapsed="false"/>
    <row r="21782" customFormat="false" ht="15.75" hidden="false" customHeight="false" outlineLevel="0" collapsed="false"/>
    <row r="21783" customFormat="false" ht="15.75" hidden="false" customHeight="false" outlineLevel="0" collapsed="false"/>
    <row r="21784" customFormat="false" ht="15.75" hidden="false" customHeight="false" outlineLevel="0" collapsed="false"/>
    <row r="21785" customFormat="false" ht="15.75" hidden="false" customHeight="false" outlineLevel="0" collapsed="false"/>
    <row r="21786" customFormat="false" ht="15.75" hidden="false" customHeight="false" outlineLevel="0" collapsed="false"/>
    <row r="21787" customFormat="false" ht="15.75" hidden="false" customHeight="false" outlineLevel="0" collapsed="false"/>
    <row r="21788" customFormat="false" ht="15.75" hidden="false" customHeight="false" outlineLevel="0" collapsed="false"/>
    <row r="21789" customFormat="false" ht="15.75" hidden="false" customHeight="false" outlineLevel="0" collapsed="false"/>
    <row r="21790" customFormat="false" ht="15.75" hidden="false" customHeight="false" outlineLevel="0" collapsed="false"/>
    <row r="21791" customFormat="false" ht="15.75" hidden="false" customHeight="false" outlineLevel="0" collapsed="false"/>
    <row r="21792" customFormat="false" ht="15.75" hidden="false" customHeight="false" outlineLevel="0" collapsed="false"/>
    <row r="21793" customFormat="false" ht="15.75" hidden="false" customHeight="false" outlineLevel="0" collapsed="false"/>
    <row r="21794" customFormat="false" ht="15.75" hidden="false" customHeight="false" outlineLevel="0" collapsed="false"/>
    <row r="21795" customFormat="false" ht="15.75" hidden="false" customHeight="false" outlineLevel="0" collapsed="false"/>
    <row r="21796" customFormat="false" ht="15.75" hidden="false" customHeight="false" outlineLevel="0" collapsed="false"/>
    <row r="21797" customFormat="false" ht="15.75" hidden="false" customHeight="false" outlineLevel="0" collapsed="false"/>
    <row r="21798" customFormat="false" ht="15.75" hidden="false" customHeight="false" outlineLevel="0" collapsed="false"/>
    <row r="21799" customFormat="false" ht="15.75" hidden="false" customHeight="false" outlineLevel="0" collapsed="false"/>
    <row r="21800" customFormat="false" ht="15.75" hidden="false" customHeight="false" outlineLevel="0" collapsed="false"/>
    <row r="21801" customFormat="false" ht="15.75" hidden="false" customHeight="false" outlineLevel="0" collapsed="false"/>
    <row r="21802" customFormat="false" ht="15.75" hidden="false" customHeight="false" outlineLevel="0" collapsed="false"/>
    <row r="21803" customFormat="false" ht="15.75" hidden="false" customHeight="false" outlineLevel="0" collapsed="false"/>
    <row r="21804" customFormat="false" ht="15.75" hidden="false" customHeight="false" outlineLevel="0" collapsed="false"/>
    <row r="21805" customFormat="false" ht="15.75" hidden="false" customHeight="false" outlineLevel="0" collapsed="false"/>
    <row r="21806" customFormat="false" ht="15.75" hidden="false" customHeight="false" outlineLevel="0" collapsed="false"/>
    <row r="21807" customFormat="false" ht="15.75" hidden="false" customHeight="false" outlineLevel="0" collapsed="false"/>
    <row r="21808" customFormat="false" ht="15.75" hidden="false" customHeight="false" outlineLevel="0" collapsed="false"/>
    <row r="21809" customFormat="false" ht="15.75" hidden="false" customHeight="false" outlineLevel="0" collapsed="false"/>
    <row r="21810" customFormat="false" ht="15.75" hidden="false" customHeight="false" outlineLevel="0" collapsed="false"/>
    <row r="21811" customFormat="false" ht="15.75" hidden="false" customHeight="false" outlineLevel="0" collapsed="false"/>
    <row r="21812" customFormat="false" ht="15.75" hidden="false" customHeight="false" outlineLevel="0" collapsed="false"/>
    <row r="21813" customFormat="false" ht="15.75" hidden="false" customHeight="false" outlineLevel="0" collapsed="false"/>
    <row r="21814" customFormat="false" ht="15.75" hidden="false" customHeight="false" outlineLevel="0" collapsed="false"/>
    <row r="21815" customFormat="false" ht="15.75" hidden="false" customHeight="false" outlineLevel="0" collapsed="false"/>
    <row r="21816" customFormat="false" ht="15.75" hidden="false" customHeight="false" outlineLevel="0" collapsed="false"/>
    <row r="21817" customFormat="false" ht="15.75" hidden="false" customHeight="false" outlineLevel="0" collapsed="false"/>
    <row r="21818" customFormat="false" ht="15.75" hidden="false" customHeight="false" outlineLevel="0" collapsed="false"/>
    <row r="21819" customFormat="false" ht="15.75" hidden="false" customHeight="false" outlineLevel="0" collapsed="false"/>
    <row r="21820" customFormat="false" ht="15.75" hidden="false" customHeight="false" outlineLevel="0" collapsed="false"/>
    <row r="21821" customFormat="false" ht="15.75" hidden="false" customHeight="false" outlineLevel="0" collapsed="false"/>
    <row r="21822" customFormat="false" ht="15.75" hidden="false" customHeight="false" outlineLevel="0" collapsed="false"/>
    <row r="21823" customFormat="false" ht="15.75" hidden="false" customHeight="false" outlineLevel="0" collapsed="false"/>
    <row r="21824" customFormat="false" ht="15.75" hidden="false" customHeight="false" outlineLevel="0" collapsed="false"/>
    <row r="21825" customFormat="false" ht="15.75" hidden="false" customHeight="false" outlineLevel="0" collapsed="false"/>
    <row r="21826" customFormat="false" ht="15.75" hidden="false" customHeight="false" outlineLevel="0" collapsed="false"/>
    <row r="21827" customFormat="false" ht="15.75" hidden="false" customHeight="false" outlineLevel="0" collapsed="false"/>
    <row r="21828" customFormat="false" ht="15.75" hidden="false" customHeight="false" outlineLevel="0" collapsed="false"/>
    <row r="21829" customFormat="false" ht="15.75" hidden="false" customHeight="false" outlineLevel="0" collapsed="false"/>
    <row r="21830" customFormat="false" ht="15.75" hidden="false" customHeight="false" outlineLevel="0" collapsed="false"/>
    <row r="21831" customFormat="false" ht="15.75" hidden="false" customHeight="false" outlineLevel="0" collapsed="false"/>
    <row r="21832" customFormat="false" ht="15.75" hidden="false" customHeight="false" outlineLevel="0" collapsed="false"/>
    <row r="21833" customFormat="false" ht="15.75" hidden="false" customHeight="false" outlineLevel="0" collapsed="false"/>
    <row r="21834" customFormat="false" ht="15.75" hidden="false" customHeight="false" outlineLevel="0" collapsed="false"/>
    <row r="21835" customFormat="false" ht="15.75" hidden="false" customHeight="false" outlineLevel="0" collapsed="false"/>
    <row r="21836" customFormat="false" ht="15.75" hidden="false" customHeight="false" outlineLevel="0" collapsed="false"/>
    <row r="21837" customFormat="false" ht="15.75" hidden="false" customHeight="false" outlineLevel="0" collapsed="false"/>
    <row r="21838" customFormat="false" ht="15.75" hidden="false" customHeight="false" outlineLevel="0" collapsed="false"/>
    <row r="21839" customFormat="false" ht="15.75" hidden="false" customHeight="false" outlineLevel="0" collapsed="false"/>
    <row r="21840" customFormat="false" ht="15.75" hidden="false" customHeight="false" outlineLevel="0" collapsed="false"/>
    <row r="21841" customFormat="false" ht="15.75" hidden="false" customHeight="false" outlineLevel="0" collapsed="false"/>
    <row r="21842" customFormat="false" ht="15.75" hidden="false" customHeight="false" outlineLevel="0" collapsed="false"/>
    <row r="21843" customFormat="false" ht="15.75" hidden="false" customHeight="false" outlineLevel="0" collapsed="false"/>
    <row r="21844" customFormat="false" ht="15.75" hidden="false" customHeight="false" outlineLevel="0" collapsed="false"/>
    <row r="21845" customFormat="false" ht="15.75" hidden="false" customHeight="false" outlineLevel="0" collapsed="false"/>
    <row r="21846" customFormat="false" ht="15.75" hidden="false" customHeight="false" outlineLevel="0" collapsed="false"/>
    <row r="21847" customFormat="false" ht="15.75" hidden="false" customHeight="false" outlineLevel="0" collapsed="false"/>
    <row r="21848" customFormat="false" ht="15.75" hidden="false" customHeight="false" outlineLevel="0" collapsed="false"/>
    <row r="21849" customFormat="false" ht="15.75" hidden="false" customHeight="false" outlineLevel="0" collapsed="false"/>
    <row r="21850" customFormat="false" ht="15.75" hidden="false" customHeight="false" outlineLevel="0" collapsed="false"/>
    <row r="21851" customFormat="false" ht="15.75" hidden="false" customHeight="false" outlineLevel="0" collapsed="false"/>
    <row r="21852" customFormat="false" ht="15.75" hidden="false" customHeight="false" outlineLevel="0" collapsed="false"/>
    <row r="21853" customFormat="false" ht="15.75" hidden="false" customHeight="false" outlineLevel="0" collapsed="false"/>
    <row r="21854" customFormat="false" ht="15.75" hidden="false" customHeight="false" outlineLevel="0" collapsed="false"/>
    <row r="21855" customFormat="false" ht="15.75" hidden="false" customHeight="false" outlineLevel="0" collapsed="false"/>
    <row r="21856" customFormat="false" ht="15.75" hidden="false" customHeight="false" outlineLevel="0" collapsed="false"/>
    <row r="21857" customFormat="false" ht="15.75" hidden="false" customHeight="false" outlineLevel="0" collapsed="false"/>
    <row r="21858" customFormat="false" ht="15.75" hidden="false" customHeight="false" outlineLevel="0" collapsed="false"/>
    <row r="21859" customFormat="false" ht="15.75" hidden="false" customHeight="false" outlineLevel="0" collapsed="false"/>
    <row r="21860" customFormat="false" ht="15.75" hidden="false" customHeight="false" outlineLevel="0" collapsed="false"/>
    <row r="21861" customFormat="false" ht="15.75" hidden="false" customHeight="false" outlineLevel="0" collapsed="false"/>
    <row r="21862" customFormat="false" ht="15.75" hidden="false" customHeight="false" outlineLevel="0" collapsed="false"/>
    <row r="21863" customFormat="false" ht="15.75" hidden="false" customHeight="false" outlineLevel="0" collapsed="false"/>
    <row r="21864" customFormat="false" ht="15.75" hidden="false" customHeight="false" outlineLevel="0" collapsed="false"/>
    <row r="21865" customFormat="false" ht="15.75" hidden="false" customHeight="false" outlineLevel="0" collapsed="false"/>
    <row r="21866" customFormat="false" ht="15.75" hidden="false" customHeight="false" outlineLevel="0" collapsed="false"/>
    <row r="21867" customFormat="false" ht="15.75" hidden="false" customHeight="false" outlineLevel="0" collapsed="false"/>
    <row r="21868" customFormat="false" ht="15.75" hidden="false" customHeight="false" outlineLevel="0" collapsed="false"/>
    <row r="21869" customFormat="false" ht="15.75" hidden="false" customHeight="false" outlineLevel="0" collapsed="false"/>
    <row r="21870" customFormat="false" ht="15.75" hidden="false" customHeight="false" outlineLevel="0" collapsed="false"/>
    <row r="21871" customFormat="false" ht="15.75" hidden="false" customHeight="false" outlineLevel="0" collapsed="false"/>
    <row r="21872" customFormat="false" ht="15.75" hidden="false" customHeight="false" outlineLevel="0" collapsed="false"/>
    <row r="21873" customFormat="false" ht="15.75" hidden="false" customHeight="false" outlineLevel="0" collapsed="false"/>
    <row r="21874" customFormat="false" ht="15.75" hidden="false" customHeight="false" outlineLevel="0" collapsed="false"/>
    <row r="21875" customFormat="false" ht="15.75" hidden="false" customHeight="false" outlineLevel="0" collapsed="false"/>
    <row r="21876" customFormat="false" ht="15.75" hidden="false" customHeight="false" outlineLevel="0" collapsed="false"/>
    <row r="21877" customFormat="false" ht="15.75" hidden="false" customHeight="false" outlineLevel="0" collapsed="false"/>
    <row r="21878" customFormat="false" ht="15.75" hidden="false" customHeight="false" outlineLevel="0" collapsed="false"/>
    <row r="21879" customFormat="false" ht="15.75" hidden="false" customHeight="false" outlineLevel="0" collapsed="false"/>
    <row r="21880" customFormat="false" ht="15.75" hidden="false" customHeight="false" outlineLevel="0" collapsed="false"/>
    <row r="21881" customFormat="false" ht="15.75" hidden="false" customHeight="false" outlineLevel="0" collapsed="false"/>
    <row r="21882" customFormat="false" ht="15.75" hidden="false" customHeight="false" outlineLevel="0" collapsed="false"/>
    <row r="21883" customFormat="false" ht="15.75" hidden="false" customHeight="false" outlineLevel="0" collapsed="false"/>
    <row r="21884" customFormat="false" ht="15.75" hidden="false" customHeight="false" outlineLevel="0" collapsed="false"/>
    <row r="21885" customFormat="false" ht="15.75" hidden="false" customHeight="false" outlineLevel="0" collapsed="false"/>
    <row r="21886" customFormat="false" ht="15.75" hidden="false" customHeight="false" outlineLevel="0" collapsed="false"/>
    <row r="21887" customFormat="false" ht="15.75" hidden="false" customHeight="false" outlineLevel="0" collapsed="false"/>
    <row r="21888" customFormat="false" ht="15.75" hidden="false" customHeight="false" outlineLevel="0" collapsed="false"/>
    <row r="21889" customFormat="false" ht="15.75" hidden="false" customHeight="false" outlineLevel="0" collapsed="false"/>
    <row r="21890" customFormat="false" ht="15.75" hidden="false" customHeight="false" outlineLevel="0" collapsed="false"/>
    <row r="21891" customFormat="false" ht="15.75" hidden="false" customHeight="false" outlineLevel="0" collapsed="false"/>
    <row r="21892" customFormat="false" ht="15.75" hidden="false" customHeight="false" outlineLevel="0" collapsed="false"/>
    <row r="21893" customFormat="false" ht="15.75" hidden="false" customHeight="false" outlineLevel="0" collapsed="false"/>
    <row r="21894" customFormat="false" ht="15.75" hidden="false" customHeight="false" outlineLevel="0" collapsed="false"/>
    <row r="21895" customFormat="false" ht="15.75" hidden="false" customHeight="false" outlineLevel="0" collapsed="false"/>
    <row r="21896" customFormat="false" ht="15.75" hidden="false" customHeight="false" outlineLevel="0" collapsed="false"/>
    <row r="21897" customFormat="false" ht="15.75" hidden="false" customHeight="false" outlineLevel="0" collapsed="false"/>
    <row r="21898" customFormat="false" ht="15.75" hidden="false" customHeight="false" outlineLevel="0" collapsed="false"/>
    <row r="21899" customFormat="false" ht="15.75" hidden="false" customHeight="false" outlineLevel="0" collapsed="false"/>
    <row r="21900" customFormat="false" ht="15.75" hidden="false" customHeight="false" outlineLevel="0" collapsed="false"/>
    <row r="21901" customFormat="false" ht="15.75" hidden="false" customHeight="false" outlineLevel="0" collapsed="false"/>
    <row r="21902" customFormat="false" ht="15.75" hidden="false" customHeight="false" outlineLevel="0" collapsed="false"/>
    <row r="21903" customFormat="false" ht="15.75" hidden="false" customHeight="false" outlineLevel="0" collapsed="false"/>
    <row r="21904" customFormat="false" ht="15.75" hidden="false" customHeight="false" outlineLevel="0" collapsed="false"/>
    <row r="21905" customFormat="false" ht="15.75" hidden="false" customHeight="false" outlineLevel="0" collapsed="false"/>
    <row r="21906" customFormat="false" ht="15.75" hidden="false" customHeight="false" outlineLevel="0" collapsed="false"/>
    <row r="21907" customFormat="false" ht="15.75" hidden="false" customHeight="false" outlineLevel="0" collapsed="false"/>
    <row r="21908" customFormat="false" ht="15.75" hidden="false" customHeight="false" outlineLevel="0" collapsed="false"/>
    <row r="21909" customFormat="false" ht="15.75" hidden="false" customHeight="false" outlineLevel="0" collapsed="false"/>
    <row r="21910" customFormat="false" ht="15.75" hidden="false" customHeight="false" outlineLevel="0" collapsed="false"/>
    <row r="21911" customFormat="false" ht="15.75" hidden="false" customHeight="false" outlineLevel="0" collapsed="false"/>
    <row r="21912" customFormat="false" ht="15.75" hidden="false" customHeight="false" outlineLevel="0" collapsed="false"/>
    <row r="21913" customFormat="false" ht="15.75" hidden="false" customHeight="false" outlineLevel="0" collapsed="false"/>
    <row r="21914" customFormat="false" ht="15.75" hidden="false" customHeight="false" outlineLevel="0" collapsed="false"/>
    <row r="21915" customFormat="false" ht="15.75" hidden="false" customHeight="false" outlineLevel="0" collapsed="false"/>
    <row r="21916" customFormat="false" ht="15.75" hidden="false" customHeight="false" outlineLevel="0" collapsed="false"/>
    <row r="21917" customFormat="false" ht="15.75" hidden="false" customHeight="false" outlineLevel="0" collapsed="false"/>
    <row r="21918" customFormat="false" ht="15.75" hidden="false" customHeight="false" outlineLevel="0" collapsed="false"/>
    <row r="21919" customFormat="false" ht="15.75" hidden="false" customHeight="false" outlineLevel="0" collapsed="false"/>
    <row r="21920" customFormat="false" ht="15.75" hidden="false" customHeight="false" outlineLevel="0" collapsed="false"/>
    <row r="21921" customFormat="false" ht="15.75" hidden="false" customHeight="false" outlineLevel="0" collapsed="false"/>
    <row r="21922" customFormat="false" ht="15.75" hidden="false" customHeight="false" outlineLevel="0" collapsed="false"/>
    <row r="21923" customFormat="false" ht="15.75" hidden="false" customHeight="false" outlineLevel="0" collapsed="false"/>
    <row r="21924" customFormat="false" ht="15.75" hidden="false" customHeight="false" outlineLevel="0" collapsed="false"/>
    <row r="21925" customFormat="false" ht="15.75" hidden="false" customHeight="false" outlineLevel="0" collapsed="false"/>
    <row r="21926" customFormat="false" ht="15.75" hidden="false" customHeight="false" outlineLevel="0" collapsed="false"/>
    <row r="21927" customFormat="false" ht="15.75" hidden="false" customHeight="false" outlineLevel="0" collapsed="false"/>
    <row r="21928" customFormat="false" ht="15.75" hidden="false" customHeight="false" outlineLevel="0" collapsed="false"/>
    <row r="21929" customFormat="false" ht="15.75" hidden="false" customHeight="false" outlineLevel="0" collapsed="false"/>
    <row r="21930" customFormat="false" ht="15.75" hidden="false" customHeight="false" outlineLevel="0" collapsed="false"/>
    <row r="21931" customFormat="false" ht="15.75" hidden="false" customHeight="false" outlineLevel="0" collapsed="false"/>
    <row r="21932" customFormat="false" ht="15.75" hidden="false" customHeight="false" outlineLevel="0" collapsed="false"/>
    <row r="21933" customFormat="false" ht="15.75" hidden="false" customHeight="false" outlineLevel="0" collapsed="false"/>
    <row r="21934" customFormat="false" ht="15.75" hidden="false" customHeight="false" outlineLevel="0" collapsed="false"/>
    <row r="21935" customFormat="false" ht="15.75" hidden="false" customHeight="false" outlineLevel="0" collapsed="false"/>
    <row r="21936" customFormat="false" ht="15.75" hidden="false" customHeight="false" outlineLevel="0" collapsed="false"/>
    <row r="21937" customFormat="false" ht="15.75" hidden="false" customHeight="false" outlineLevel="0" collapsed="false"/>
    <row r="21938" customFormat="false" ht="15.75" hidden="false" customHeight="false" outlineLevel="0" collapsed="false"/>
    <row r="21939" customFormat="false" ht="15.75" hidden="false" customHeight="false" outlineLevel="0" collapsed="false"/>
    <row r="21940" customFormat="false" ht="15.75" hidden="false" customHeight="false" outlineLevel="0" collapsed="false"/>
    <row r="21941" customFormat="false" ht="15.75" hidden="false" customHeight="false" outlineLevel="0" collapsed="false"/>
    <row r="21942" customFormat="false" ht="15.75" hidden="false" customHeight="false" outlineLevel="0" collapsed="false"/>
    <row r="21943" customFormat="false" ht="15.75" hidden="false" customHeight="false" outlineLevel="0" collapsed="false"/>
    <row r="21944" customFormat="false" ht="15.75" hidden="false" customHeight="false" outlineLevel="0" collapsed="false"/>
    <row r="21945" customFormat="false" ht="15.75" hidden="false" customHeight="false" outlineLevel="0" collapsed="false"/>
    <row r="21946" customFormat="false" ht="15.75" hidden="false" customHeight="false" outlineLevel="0" collapsed="false"/>
    <row r="21947" customFormat="false" ht="15.75" hidden="false" customHeight="false" outlineLevel="0" collapsed="false"/>
    <row r="21948" customFormat="false" ht="15.75" hidden="false" customHeight="false" outlineLevel="0" collapsed="false"/>
    <row r="21949" customFormat="false" ht="15.75" hidden="false" customHeight="false" outlineLevel="0" collapsed="false"/>
    <row r="21950" customFormat="false" ht="15.75" hidden="false" customHeight="false" outlineLevel="0" collapsed="false"/>
    <row r="21951" customFormat="false" ht="15.75" hidden="false" customHeight="false" outlineLevel="0" collapsed="false"/>
    <row r="21952" customFormat="false" ht="15.75" hidden="false" customHeight="false" outlineLevel="0" collapsed="false"/>
    <row r="21953" customFormat="false" ht="15.75" hidden="false" customHeight="false" outlineLevel="0" collapsed="false"/>
    <row r="21954" customFormat="false" ht="15.75" hidden="false" customHeight="false" outlineLevel="0" collapsed="false"/>
    <row r="21955" customFormat="false" ht="15.75" hidden="false" customHeight="false" outlineLevel="0" collapsed="false"/>
    <row r="21956" customFormat="false" ht="15.75" hidden="false" customHeight="false" outlineLevel="0" collapsed="false"/>
    <row r="21957" customFormat="false" ht="15.75" hidden="false" customHeight="false" outlineLevel="0" collapsed="false"/>
    <row r="21958" customFormat="false" ht="15.75" hidden="false" customHeight="false" outlineLevel="0" collapsed="false"/>
    <row r="21959" customFormat="false" ht="15.75" hidden="false" customHeight="false" outlineLevel="0" collapsed="false"/>
    <row r="21960" customFormat="false" ht="15.75" hidden="false" customHeight="false" outlineLevel="0" collapsed="false"/>
    <row r="21961" customFormat="false" ht="15.75" hidden="false" customHeight="false" outlineLevel="0" collapsed="false"/>
    <row r="21962" customFormat="false" ht="15.75" hidden="false" customHeight="false" outlineLevel="0" collapsed="false"/>
    <row r="21963" customFormat="false" ht="15.75" hidden="false" customHeight="false" outlineLevel="0" collapsed="false"/>
    <row r="21964" customFormat="false" ht="15.75" hidden="false" customHeight="false" outlineLevel="0" collapsed="false"/>
    <row r="21965" customFormat="false" ht="15.75" hidden="false" customHeight="false" outlineLevel="0" collapsed="false"/>
    <row r="21966" customFormat="false" ht="15.75" hidden="false" customHeight="false" outlineLevel="0" collapsed="false"/>
    <row r="21967" customFormat="false" ht="15.75" hidden="false" customHeight="false" outlineLevel="0" collapsed="false"/>
    <row r="21968" customFormat="false" ht="15.75" hidden="false" customHeight="false" outlineLevel="0" collapsed="false"/>
    <row r="21969" customFormat="false" ht="15.75" hidden="false" customHeight="false" outlineLevel="0" collapsed="false"/>
    <row r="21970" customFormat="false" ht="15.75" hidden="false" customHeight="false" outlineLevel="0" collapsed="false"/>
    <row r="21971" customFormat="false" ht="15.75" hidden="false" customHeight="false" outlineLevel="0" collapsed="false"/>
    <row r="21972" customFormat="false" ht="15.75" hidden="false" customHeight="false" outlineLevel="0" collapsed="false"/>
    <row r="21973" customFormat="false" ht="15.75" hidden="false" customHeight="false" outlineLevel="0" collapsed="false"/>
    <row r="21974" customFormat="false" ht="15.75" hidden="false" customHeight="false" outlineLevel="0" collapsed="false"/>
    <row r="21975" customFormat="false" ht="15.75" hidden="false" customHeight="false" outlineLevel="0" collapsed="false"/>
    <row r="21976" customFormat="false" ht="15.75" hidden="false" customHeight="false" outlineLevel="0" collapsed="false"/>
    <row r="21977" customFormat="false" ht="15.75" hidden="false" customHeight="false" outlineLevel="0" collapsed="false"/>
    <row r="21978" customFormat="false" ht="15.75" hidden="false" customHeight="false" outlineLevel="0" collapsed="false"/>
    <row r="21979" customFormat="false" ht="15.75" hidden="false" customHeight="false" outlineLevel="0" collapsed="false"/>
    <row r="21980" customFormat="false" ht="15.75" hidden="false" customHeight="false" outlineLevel="0" collapsed="false"/>
    <row r="21981" customFormat="false" ht="15.75" hidden="false" customHeight="false" outlineLevel="0" collapsed="false"/>
    <row r="21982" customFormat="false" ht="15.75" hidden="false" customHeight="false" outlineLevel="0" collapsed="false"/>
    <row r="21983" customFormat="false" ht="15.75" hidden="false" customHeight="false" outlineLevel="0" collapsed="false"/>
    <row r="21984" customFormat="false" ht="15.75" hidden="false" customHeight="false" outlineLevel="0" collapsed="false"/>
    <row r="21985" customFormat="false" ht="15.75" hidden="false" customHeight="false" outlineLevel="0" collapsed="false"/>
    <row r="21986" customFormat="false" ht="15.75" hidden="false" customHeight="false" outlineLevel="0" collapsed="false"/>
    <row r="21987" customFormat="false" ht="15.75" hidden="false" customHeight="false" outlineLevel="0" collapsed="false"/>
    <row r="21988" customFormat="false" ht="15.75" hidden="false" customHeight="false" outlineLevel="0" collapsed="false"/>
    <row r="21989" customFormat="false" ht="15.75" hidden="false" customHeight="false" outlineLevel="0" collapsed="false"/>
    <row r="21990" customFormat="false" ht="15.75" hidden="false" customHeight="false" outlineLevel="0" collapsed="false"/>
    <row r="21991" customFormat="false" ht="15.75" hidden="false" customHeight="false" outlineLevel="0" collapsed="false"/>
    <row r="21992" customFormat="false" ht="15.75" hidden="false" customHeight="false" outlineLevel="0" collapsed="false"/>
    <row r="21993" customFormat="false" ht="15.75" hidden="false" customHeight="false" outlineLevel="0" collapsed="false"/>
    <row r="21994" customFormat="false" ht="15.75" hidden="false" customHeight="false" outlineLevel="0" collapsed="false"/>
    <row r="21995" customFormat="false" ht="15.75" hidden="false" customHeight="false" outlineLevel="0" collapsed="false"/>
    <row r="21996" customFormat="false" ht="15.75" hidden="false" customHeight="false" outlineLevel="0" collapsed="false"/>
    <row r="21997" customFormat="false" ht="15.75" hidden="false" customHeight="false" outlineLevel="0" collapsed="false"/>
    <row r="21998" customFormat="false" ht="15.75" hidden="false" customHeight="false" outlineLevel="0" collapsed="false"/>
    <row r="21999" customFormat="false" ht="15.75" hidden="false" customHeight="false" outlineLevel="0" collapsed="false"/>
    <row r="22000" customFormat="false" ht="15.75" hidden="false" customHeight="false" outlineLevel="0" collapsed="false"/>
    <row r="22001" customFormat="false" ht="15.75" hidden="false" customHeight="false" outlineLevel="0" collapsed="false"/>
    <row r="22002" customFormat="false" ht="15.75" hidden="false" customHeight="false" outlineLevel="0" collapsed="false"/>
    <row r="22003" customFormat="false" ht="15.75" hidden="false" customHeight="false" outlineLevel="0" collapsed="false"/>
    <row r="22004" customFormat="false" ht="15.75" hidden="false" customHeight="false" outlineLevel="0" collapsed="false"/>
    <row r="22005" customFormat="false" ht="15.75" hidden="false" customHeight="false" outlineLevel="0" collapsed="false"/>
    <row r="22006" customFormat="false" ht="15.75" hidden="false" customHeight="false" outlineLevel="0" collapsed="false"/>
    <row r="22007" customFormat="false" ht="15.75" hidden="false" customHeight="false" outlineLevel="0" collapsed="false"/>
    <row r="22008" customFormat="false" ht="15.75" hidden="false" customHeight="false" outlineLevel="0" collapsed="false"/>
    <row r="22009" customFormat="false" ht="15.75" hidden="false" customHeight="false" outlineLevel="0" collapsed="false"/>
    <row r="22010" customFormat="false" ht="15.75" hidden="false" customHeight="false" outlineLevel="0" collapsed="false"/>
    <row r="22011" customFormat="false" ht="15.75" hidden="false" customHeight="false" outlineLevel="0" collapsed="false"/>
    <row r="22012" customFormat="false" ht="15.75" hidden="false" customHeight="false" outlineLevel="0" collapsed="false"/>
    <row r="22013" customFormat="false" ht="15.75" hidden="false" customHeight="false" outlineLevel="0" collapsed="false"/>
    <row r="22014" customFormat="false" ht="15.75" hidden="false" customHeight="false" outlineLevel="0" collapsed="false"/>
    <row r="22015" customFormat="false" ht="15.75" hidden="false" customHeight="false" outlineLevel="0" collapsed="false"/>
    <row r="22016" customFormat="false" ht="15.75" hidden="false" customHeight="false" outlineLevel="0" collapsed="false"/>
    <row r="22017" customFormat="false" ht="15.75" hidden="false" customHeight="false" outlineLevel="0" collapsed="false"/>
    <row r="22018" customFormat="false" ht="15.75" hidden="false" customHeight="false" outlineLevel="0" collapsed="false"/>
    <row r="22019" customFormat="false" ht="15.75" hidden="false" customHeight="false" outlineLevel="0" collapsed="false"/>
    <row r="22020" customFormat="false" ht="15.75" hidden="false" customHeight="false" outlineLevel="0" collapsed="false"/>
    <row r="22021" customFormat="false" ht="15.75" hidden="false" customHeight="false" outlineLevel="0" collapsed="false"/>
    <row r="22022" customFormat="false" ht="15.75" hidden="false" customHeight="false" outlineLevel="0" collapsed="false"/>
    <row r="22023" customFormat="false" ht="15.75" hidden="false" customHeight="false" outlineLevel="0" collapsed="false"/>
    <row r="22024" customFormat="false" ht="15.75" hidden="false" customHeight="false" outlineLevel="0" collapsed="false"/>
    <row r="22025" customFormat="false" ht="15.75" hidden="false" customHeight="false" outlineLevel="0" collapsed="false"/>
    <row r="22026" customFormat="false" ht="15.75" hidden="false" customHeight="false" outlineLevel="0" collapsed="false"/>
    <row r="22027" customFormat="false" ht="15.75" hidden="false" customHeight="false" outlineLevel="0" collapsed="false"/>
    <row r="22028" customFormat="false" ht="15.75" hidden="false" customHeight="false" outlineLevel="0" collapsed="false"/>
    <row r="22029" customFormat="false" ht="15.75" hidden="false" customHeight="false" outlineLevel="0" collapsed="false"/>
    <row r="22030" customFormat="false" ht="15.75" hidden="false" customHeight="false" outlineLevel="0" collapsed="false"/>
    <row r="22031" customFormat="false" ht="15.75" hidden="false" customHeight="false" outlineLevel="0" collapsed="false"/>
    <row r="22032" customFormat="false" ht="15.75" hidden="false" customHeight="false" outlineLevel="0" collapsed="false"/>
    <row r="22033" customFormat="false" ht="15.75" hidden="false" customHeight="false" outlineLevel="0" collapsed="false"/>
    <row r="22034" customFormat="false" ht="15.75" hidden="false" customHeight="false" outlineLevel="0" collapsed="false"/>
    <row r="22035" customFormat="false" ht="15.75" hidden="false" customHeight="false" outlineLevel="0" collapsed="false"/>
    <row r="22036" customFormat="false" ht="15.75" hidden="false" customHeight="false" outlineLevel="0" collapsed="false"/>
    <row r="22037" customFormat="false" ht="15.75" hidden="false" customHeight="false" outlineLevel="0" collapsed="false"/>
    <row r="22038" customFormat="false" ht="15.75" hidden="false" customHeight="false" outlineLevel="0" collapsed="false"/>
    <row r="22039" customFormat="false" ht="15.75" hidden="false" customHeight="false" outlineLevel="0" collapsed="false"/>
    <row r="22040" customFormat="false" ht="15.75" hidden="false" customHeight="false" outlineLevel="0" collapsed="false"/>
    <row r="22041" customFormat="false" ht="15.75" hidden="false" customHeight="false" outlineLevel="0" collapsed="false"/>
    <row r="22042" customFormat="false" ht="15.75" hidden="false" customHeight="false" outlineLevel="0" collapsed="false"/>
    <row r="22043" customFormat="false" ht="15.75" hidden="false" customHeight="false" outlineLevel="0" collapsed="false"/>
    <row r="22044" customFormat="false" ht="15.75" hidden="false" customHeight="false" outlineLevel="0" collapsed="false"/>
    <row r="22045" customFormat="false" ht="15.75" hidden="false" customHeight="false" outlineLevel="0" collapsed="false"/>
    <row r="22046" customFormat="false" ht="15.75" hidden="false" customHeight="false" outlineLevel="0" collapsed="false"/>
    <row r="22047" customFormat="false" ht="15.75" hidden="false" customHeight="false" outlineLevel="0" collapsed="false"/>
    <row r="22048" customFormat="false" ht="15.75" hidden="false" customHeight="false" outlineLevel="0" collapsed="false"/>
    <row r="22049" customFormat="false" ht="15.75" hidden="false" customHeight="false" outlineLevel="0" collapsed="false"/>
    <row r="22050" customFormat="false" ht="15.75" hidden="false" customHeight="false" outlineLevel="0" collapsed="false"/>
    <row r="22051" customFormat="false" ht="15.75" hidden="false" customHeight="false" outlineLevel="0" collapsed="false"/>
    <row r="22052" customFormat="false" ht="15.75" hidden="false" customHeight="false" outlineLevel="0" collapsed="false"/>
    <row r="22053" customFormat="false" ht="15.75" hidden="false" customHeight="false" outlineLevel="0" collapsed="false"/>
    <row r="22054" customFormat="false" ht="15.75" hidden="false" customHeight="false" outlineLevel="0" collapsed="false"/>
    <row r="22055" customFormat="false" ht="15.75" hidden="false" customHeight="false" outlineLevel="0" collapsed="false"/>
    <row r="22056" customFormat="false" ht="15.75" hidden="false" customHeight="false" outlineLevel="0" collapsed="false"/>
    <row r="22057" customFormat="false" ht="15.75" hidden="false" customHeight="false" outlineLevel="0" collapsed="false"/>
    <row r="22058" customFormat="false" ht="15.75" hidden="false" customHeight="false" outlineLevel="0" collapsed="false"/>
    <row r="22059" customFormat="false" ht="15.75" hidden="false" customHeight="false" outlineLevel="0" collapsed="false"/>
    <row r="22060" customFormat="false" ht="15.75" hidden="false" customHeight="false" outlineLevel="0" collapsed="false"/>
    <row r="22061" customFormat="false" ht="15.75" hidden="false" customHeight="false" outlineLevel="0" collapsed="false"/>
    <row r="22062" customFormat="false" ht="15.75" hidden="false" customHeight="false" outlineLevel="0" collapsed="false"/>
    <row r="22063" customFormat="false" ht="15.75" hidden="false" customHeight="false" outlineLevel="0" collapsed="false"/>
    <row r="22064" customFormat="false" ht="15.75" hidden="false" customHeight="false" outlineLevel="0" collapsed="false"/>
    <row r="22065" customFormat="false" ht="15.75" hidden="false" customHeight="false" outlineLevel="0" collapsed="false"/>
    <row r="22066" customFormat="false" ht="15.75" hidden="false" customHeight="false" outlineLevel="0" collapsed="false"/>
    <row r="22067" customFormat="false" ht="15.75" hidden="false" customHeight="false" outlineLevel="0" collapsed="false"/>
    <row r="22068" customFormat="false" ht="15.75" hidden="false" customHeight="false" outlineLevel="0" collapsed="false"/>
    <row r="22069" customFormat="false" ht="15.75" hidden="false" customHeight="false" outlineLevel="0" collapsed="false"/>
    <row r="22070" customFormat="false" ht="15.75" hidden="false" customHeight="false" outlineLevel="0" collapsed="false"/>
    <row r="22071" customFormat="false" ht="15.75" hidden="false" customHeight="false" outlineLevel="0" collapsed="false"/>
    <row r="22072" customFormat="false" ht="15.75" hidden="false" customHeight="false" outlineLevel="0" collapsed="false"/>
    <row r="22073" customFormat="false" ht="15.75" hidden="false" customHeight="false" outlineLevel="0" collapsed="false"/>
    <row r="22074" customFormat="false" ht="15.75" hidden="false" customHeight="false" outlineLevel="0" collapsed="false"/>
    <row r="22075" customFormat="false" ht="15.75" hidden="false" customHeight="false" outlineLevel="0" collapsed="false"/>
    <row r="22076" customFormat="false" ht="15.75" hidden="false" customHeight="false" outlineLevel="0" collapsed="false"/>
    <row r="22077" customFormat="false" ht="15.75" hidden="false" customHeight="false" outlineLevel="0" collapsed="false"/>
    <row r="22078" customFormat="false" ht="15.75" hidden="false" customHeight="false" outlineLevel="0" collapsed="false"/>
    <row r="22079" customFormat="false" ht="15.75" hidden="false" customHeight="false" outlineLevel="0" collapsed="false"/>
    <row r="22080" customFormat="false" ht="15.75" hidden="false" customHeight="false" outlineLevel="0" collapsed="false"/>
    <row r="22081" customFormat="false" ht="15.75" hidden="false" customHeight="false" outlineLevel="0" collapsed="false"/>
    <row r="22082" customFormat="false" ht="15.75" hidden="false" customHeight="false" outlineLevel="0" collapsed="false"/>
    <row r="22083" customFormat="false" ht="15.75" hidden="false" customHeight="false" outlineLevel="0" collapsed="false"/>
    <row r="22084" customFormat="false" ht="15.75" hidden="false" customHeight="false" outlineLevel="0" collapsed="false"/>
    <row r="22085" customFormat="false" ht="15.75" hidden="false" customHeight="false" outlineLevel="0" collapsed="false"/>
    <row r="22086" customFormat="false" ht="15.75" hidden="false" customHeight="false" outlineLevel="0" collapsed="false"/>
    <row r="22087" customFormat="false" ht="15.75" hidden="false" customHeight="false" outlineLevel="0" collapsed="false"/>
    <row r="22088" customFormat="false" ht="15.75" hidden="false" customHeight="false" outlineLevel="0" collapsed="false"/>
    <row r="22089" customFormat="false" ht="15.75" hidden="false" customHeight="false" outlineLevel="0" collapsed="false"/>
    <row r="22090" customFormat="false" ht="15.75" hidden="false" customHeight="false" outlineLevel="0" collapsed="false"/>
    <row r="22091" customFormat="false" ht="15.75" hidden="false" customHeight="false" outlineLevel="0" collapsed="false"/>
    <row r="22092" customFormat="false" ht="15.75" hidden="false" customHeight="false" outlineLevel="0" collapsed="false"/>
    <row r="22093" customFormat="false" ht="15.75" hidden="false" customHeight="false" outlineLevel="0" collapsed="false"/>
    <row r="22094" customFormat="false" ht="15.75" hidden="false" customHeight="false" outlineLevel="0" collapsed="false"/>
    <row r="22095" customFormat="false" ht="15.75" hidden="false" customHeight="false" outlineLevel="0" collapsed="false"/>
    <row r="22096" customFormat="false" ht="15.75" hidden="false" customHeight="false" outlineLevel="0" collapsed="false"/>
    <row r="22097" customFormat="false" ht="15.75" hidden="false" customHeight="false" outlineLevel="0" collapsed="false"/>
    <row r="22098" customFormat="false" ht="15.75" hidden="false" customHeight="false" outlineLevel="0" collapsed="false"/>
    <row r="22099" customFormat="false" ht="15.75" hidden="false" customHeight="false" outlineLevel="0" collapsed="false"/>
    <row r="22100" customFormat="false" ht="15.75" hidden="false" customHeight="false" outlineLevel="0" collapsed="false"/>
    <row r="22101" customFormat="false" ht="15.75" hidden="false" customHeight="false" outlineLevel="0" collapsed="false"/>
    <row r="22102" customFormat="false" ht="15.75" hidden="false" customHeight="false" outlineLevel="0" collapsed="false"/>
    <row r="22103" customFormat="false" ht="15.75" hidden="false" customHeight="false" outlineLevel="0" collapsed="false"/>
    <row r="22104" customFormat="false" ht="15.75" hidden="false" customHeight="false" outlineLevel="0" collapsed="false"/>
    <row r="22105" customFormat="false" ht="15.75" hidden="false" customHeight="false" outlineLevel="0" collapsed="false"/>
    <row r="22106" customFormat="false" ht="15.75" hidden="false" customHeight="false" outlineLevel="0" collapsed="false"/>
    <row r="22107" customFormat="false" ht="15.75" hidden="false" customHeight="false" outlineLevel="0" collapsed="false"/>
    <row r="22108" customFormat="false" ht="15.75" hidden="false" customHeight="false" outlineLevel="0" collapsed="false"/>
    <row r="22109" customFormat="false" ht="15.75" hidden="false" customHeight="false" outlineLevel="0" collapsed="false"/>
    <row r="22110" customFormat="false" ht="15.75" hidden="false" customHeight="false" outlineLevel="0" collapsed="false"/>
    <row r="22111" customFormat="false" ht="15.75" hidden="false" customHeight="false" outlineLevel="0" collapsed="false"/>
    <row r="22112" customFormat="false" ht="15.75" hidden="false" customHeight="false" outlineLevel="0" collapsed="false"/>
    <row r="22113" customFormat="false" ht="15.75" hidden="false" customHeight="false" outlineLevel="0" collapsed="false"/>
    <row r="22114" customFormat="false" ht="15.75" hidden="false" customHeight="false" outlineLevel="0" collapsed="false"/>
    <row r="22115" customFormat="false" ht="15.75" hidden="false" customHeight="false" outlineLevel="0" collapsed="false"/>
    <row r="22116" customFormat="false" ht="15.75" hidden="false" customHeight="false" outlineLevel="0" collapsed="false"/>
    <row r="22117" customFormat="false" ht="15.75" hidden="false" customHeight="false" outlineLevel="0" collapsed="false"/>
    <row r="22118" customFormat="false" ht="15.75" hidden="false" customHeight="false" outlineLevel="0" collapsed="false"/>
    <row r="22119" customFormat="false" ht="15.75" hidden="false" customHeight="false" outlineLevel="0" collapsed="false"/>
    <row r="22120" customFormat="false" ht="15.75" hidden="false" customHeight="false" outlineLevel="0" collapsed="false"/>
    <row r="22121" customFormat="false" ht="15.75" hidden="false" customHeight="false" outlineLevel="0" collapsed="false"/>
    <row r="22122" customFormat="false" ht="15.75" hidden="false" customHeight="false" outlineLevel="0" collapsed="false"/>
    <row r="22123" customFormat="false" ht="15.75" hidden="false" customHeight="false" outlineLevel="0" collapsed="false"/>
    <row r="22124" customFormat="false" ht="15.75" hidden="false" customHeight="false" outlineLevel="0" collapsed="false"/>
    <row r="22125" customFormat="false" ht="15.75" hidden="false" customHeight="false" outlineLevel="0" collapsed="false"/>
    <row r="22126" customFormat="false" ht="15.75" hidden="false" customHeight="false" outlineLevel="0" collapsed="false"/>
    <row r="22127" customFormat="false" ht="15.75" hidden="false" customHeight="false" outlineLevel="0" collapsed="false"/>
    <row r="22128" customFormat="false" ht="15.75" hidden="false" customHeight="false" outlineLevel="0" collapsed="false"/>
    <row r="22129" customFormat="false" ht="15.75" hidden="false" customHeight="false" outlineLevel="0" collapsed="false"/>
    <row r="22130" customFormat="false" ht="15.75" hidden="false" customHeight="false" outlineLevel="0" collapsed="false"/>
    <row r="22131" customFormat="false" ht="15.75" hidden="false" customHeight="false" outlineLevel="0" collapsed="false"/>
    <row r="22132" customFormat="false" ht="15.75" hidden="false" customHeight="false" outlineLevel="0" collapsed="false"/>
    <row r="22133" customFormat="false" ht="15.75" hidden="false" customHeight="false" outlineLevel="0" collapsed="false"/>
    <row r="22134" customFormat="false" ht="15.75" hidden="false" customHeight="false" outlineLevel="0" collapsed="false"/>
    <row r="22135" customFormat="false" ht="15.75" hidden="false" customHeight="false" outlineLevel="0" collapsed="false"/>
    <row r="22136" customFormat="false" ht="15.75" hidden="false" customHeight="false" outlineLevel="0" collapsed="false"/>
    <row r="22137" customFormat="false" ht="15.75" hidden="false" customHeight="false" outlineLevel="0" collapsed="false"/>
    <row r="22138" customFormat="false" ht="15.75" hidden="false" customHeight="false" outlineLevel="0" collapsed="false"/>
    <row r="22139" customFormat="false" ht="15.75" hidden="false" customHeight="false" outlineLevel="0" collapsed="false"/>
    <row r="22140" customFormat="false" ht="15.75" hidden="false" customHeight="false" outlineLevel="0" collapsed="false"/>
    <row r="22141" customFormat="false" ht="15.75" hidden="false" customHeight="false" outlineLevel="0" collapsed="false"/>
    <row r="22142" customFormat="false" ht="15.75" hidden="false" customHeight="false" outlineLevel="0" collapsed="false"/>
    <row r="22143" customFormat="false" ht="15.75" hidden="false" customHeight="false" outlineLevel="0" collapsed="false"/>
    <row r="22144" customFormat="false" ht="15.75" hidden="false" customHeight="false" outlineLevel="0" collapsed="false"/>
    <row r="22145" customFormat="false" ht="15.75" hidden="false" customHeight="false" outlineLevel="0" collapsed="false"/>
    <row r="22146" customFormat="false" ht="15.75" hidden="false" customHeight="false" outlineLevel="0" collapsed="false"/>
    <row r="22147" customFormat="false" ht="15.75" hidden="false" customHeight="false" outlineLevel="0" collapsed="false"/>
    <row r="22148" customFormat="false" ht="15.75" hidden="false" customHeight="false" outlineLevel="0" collapsed="false"/>
    <row r="22149" customFormat="false" ht="15.75" hidden="false" customHeight="false" outlineLevel="0" collapsed="false"/>
    <row r="22150" customFormat="false" ht="15.75" hidden="false" customHeight="false" outlineLevel="0" collapsed="false"/>
    <row r="22151" customFormat="false" ht="15.75" hidden="false" customHeight="false" outlineLevel="0" collapsed="false"/>
    <row r="22152" customFormat="false" ht="15.75" hidden="false" customHeight="false" outlineLevel="0" collapsed="false"/>
    <row r="22153" customFormat="false" ht="15.75" hidden="false" customHeight="false" outlineLevel="0" collapsed="false"/>
    <row r="22154" customFormat="false" ht="15.75" hidden="false" customHeight="false" outlineLevel="0" collapsed="false"/>
    <row r="22155" customFormat="false" ht="15.75" hidden="false" customHeight="false" outlineLevel="0" collapsed="false"/>
    <row r="22156" customFormat="false" ht="15.75" hidden="false" customHeight="false" outlineLevel="0" collapsed="false"/>
    <row r="22157" customFormat="false" ht="15.75" hidden="false" customHeight="false" outlineLevel="0" collapsed="false"/>
    <row r="22158" customFormat="false" ht="15.75" hidden="false" customHeight="false" outlineLevel="0" collapsed="false"/>
    <row r="22159" customFormat="false" ht="15.75" hidden="false" customHeight="false" outlineLevel="0" collapsed="false"/>
    <row r="22160" customFormat="false" ht="15.75" hidden="false" customHeight="false" outlineLevel="0" collapsed="false"/>
    <row r="22161" customFormat="false" ht="15.75" hidden="false" customHeight="false" outlineLevel="0" collapsed="false"/>
    <row r="22162" customFormat="false" ht="15.75" hidden="false" customHeight="false" outlineLevel="0" collapsed="false"/>
    <row r="22163" customFormat="false" ht="15.75" hidden="false" customHeight="false" outlineLevel="0" collapsed="false"/>
    <row r="22164" customFormat="false" ht="15.75" hidden="false" customHeight="false" outlineLevel="0" collapsed="false"/>
    <row r="22165" customFormat="false" ht="15.75" hidden="false" customHeight="false" outlineLevel="0" collapsed="false"/>
    <row r="22166" customFormat="false" ht="15.75" hidden="false" customHeight="false" outlineLevel="0" collapsed="false"/>
    <row r="22167" customFormat="false" ht="15.75" hidden="false" customHeight="false" outlineLevel="0" collapsed="false"/>
    <row r="22168" customFormat="false" ht="15.75" hidden="false" customHeight="false" outlineLevel="0" collapsed="false"/>
    <row r="22169" customFormat="false" ht="15.75" hidden="false" customHeight="false" outlineLevel="0" collapsed="false"/>
    <row r="22170" customFormat="false" ht="15.75" hidden="false" customHeight="false" outlineLevel="0" collapsed="false"/>
    <row r="22171" customFormat="false" ht="15.75" hidden="false" customHeight="false" outlineLevel="0" collapsed="false"/>
    <row r="22172" customFormat="false" ht="15.75" hidden="false" customHeight="false" outlineLevel="0" collapsed="false"/>
    <row r="22173" customFormat="false" ht="15.75" hidden="false" customHeight="false" outlineLevel="0" collapsed="false"/>
    <row r="22174" customFormat="false" ht="15.75" hidden="false" customHeight="false" outlineLevel="0" collapsed="false"/>
    <row r="22175" customFormat="false" ht="15.75" hidden="false" customHeight="false" outlineLevel="0" collapsed="false"/>
    <row r="22176" customFormat="false" ht="15.75" hidden="false" customHeight="false" outlineLevel="0" collapsed="false"/>
    <row r="22177" customFormat="false" ht="15.75" hidden="false" customHeight="false" outlineLevel="0" collapsed="false"/>
    <row r="22178" customFormat="false" ht="15.75" hidden="false" customHeight="false" outlineLevel="0" collapsed="false"/>
    <row r="22179" customFormat="false" ht="15.75" hidden="false" customHeight="false" outlineLevel="0" collapsed="false"/>
    <row r="22180" customFormat="false" ht="15.75" hidden="false" customHeight="false" outlineLevel="0" collapsed="false"/>
    <row r="22181" customFormat="false" ht="15.75" hidden="false" customHeight="false" outlineLevel="0" collapsed="false"/>
    <row r="22182" customFormat="false" ht="15.75" hidden="false" customHeight="false" outlineLevel="0" collapsed="false"/>
    <row r="22183" customFormat="false" ht="15.75" hidden="false" customHeight="false" outlineLevel="0" collapsed="false"/>
    <row r="22184" customFormat="false" ht="15.75" hidden="false" customHeight="false" outlineLevel="0" collapsed="false"/>
    <row r="22185" customFormat="false" ht="15.75" hidden="false" customHeight="false" outlineLevel="0" collapsed="false"/>
    <row r="22186" customFormat="false" ht="15.75" hidden="false" customHeight="false" outlineLevel="0" collapsed="false"/>
    <row r="22187" customFormat="false" ht="15.75" hidden="false" customHeight="false" outlineLevel="0" collapsed="false"/>
    <row r="22188" customFormat="false" ht="15.75" hidden="false" customHeight="false" outlineLevel="0" collapsed="false"/>
    <row r="22189" customFormat="false" ht="15.75" hidden="false" customHeight="false" outlineLevel="0" collapsed="false"/>
    <row r="22190" customFormat="false" ht="15.75" hidden="false" customHeight="false" outlineLevel="0" collapsed="false"/>
    <row r="22191" customFormat="false" ht="15.75" hidden="false" customHeight="false" outlineLevel="0" collapsed="false"/>
    <row r="22192" customFormat="false" ht="15.75" hidden="false" customHeight="false" outlineLevel="0" collapsed="false"/>
    <row r="22193" customFormat="false" ht="15.75" hidden="false" customHeight="false" outlineLevel="0" collapsed="false"/>
    <row r="22194" customFormat="false" ht="15.75" hidden="false" customHeight="false" outlineLevel="0" collapsed="false"/>
    <row r="22195" customFormat="false" ht="15.75" hidden="false" customHeight="false" outlineLevel="0" collapsed="false"/>
    <row r="22196" customFormat="false" ht="15.75" hidden="false" customHeight="false" outlineLevel="0" collapsed="false"/>
    <row r="22197" customFormat="false" ht="15.75" hidden="false" customHeight="false" outlineLevel="0" collapsed="false"/>
    <row r="22198" customFormat="false" ht="15.75" hidden="false" customHeight="false" outlineLevel="0" collapsed="false"/>
    <row r="22199" customFormat="false" ht="15.75" hidden="false" customHeight="false" outlineLevel="0" collapsed="false"/>
    <row r="22200" customFormat="false" ht="15.75" hidden="false" customHeight="false" outlineLevel="0" collapsed="false"/>
    <row r="22201" customFormat="false" ht="15.75" hidden="false" customHeight="false" outlineLevel="0" collapsed="false"/>
    <row r="22202" customFormat="false" ht="15.75" hidden="false" customHeight="false" outlineLevel="0" collapsed="false"/>
    <row r="22203" customFormat="false" ht="15.75" hidden="false" customHeight="false" outlineLevel="0" collapsed="false"/>
    <row r="22204" customFormat="false" ht="15.75" hidden="false" customHeight="false" outlineLevel="0" collapsed="false"/>
    <row r="22205" customFormat="false" ht="15.75" hidden="false" customHeight="false" outlineLevel="0" collapsed="false"/>
    <row r="22206" customFormat="false" ht="15.75" hidden="false" customHeight="false" outlineLevel="0" collapsed="false"/>
    <row r="22207" customFormat="false" ht="15.75" hidden="false" customHeight="false" outlineLevel="0" collapsed="false"/>
    <row r="22208" customFormat="false" ht="15.75" hidden="false" customHeight="false" outlineLevel="0" collapsed="false"/>
    <row r="22209" customFormat="false" ht="15.75" hidden="false" customHeight="false" outlineLevel="0" collapsed="false"/>
    <row r="22210" customFormat="false" ht="15.75" hidden="false" customHeight="false" outlineLevel="0" collapsed="false"/>
    <row r="22211" customFormat="false" ht="15.75" hidden="false" customHeight="false" outlineLevel="0" collapsed="false"/>
    <row r="22212" customFormat="false" ht="15.75" hidden="false" customHeight="false" outlineLevel="0" collapsed="false"/>
    <row r="22213" customFormat="false" ht="15.75" hidden="false" customHeight="false" outlineLevel="0" collapsed="false"/>
    <row r="22214" customFormat="false" ht="15.75" hidden="false" customHeight="false" outlineLevel="0" collapsed="false"/>
    <row r="22215" customFormat="false" ht="15.75" hidden="false" customHeight="false" outlineLevel="0" collapsed="false"/>
    <row r="22216" customFormat="false" ht="15.75" hidden="false" customHeight="false" outlineLevel="0" collapsed="false"/>
    <row r="22217" customFormat="false" ht="15.75" hidden="false" customHeight="false" outlineLevel="0" collapsed="false"/>
    <row r="22218" customFormat="false" ht="15.75" hidden="false" customHeight="false" outlineLevel="0" collapsed="false"/>
    <row r="22219" customFormat="false" ht="15.75" hidden="false" customHeight="false" outlineLevel="0" collapsed="false"/>
    <row r="22220" customFormat="false" ht="15.75" hidden="false" customHeight="false" outlineLevel="0" collapsed="false"/>
    <row r="22221" customFormat="false" ht="15.75" hidden="false" customHeight="false" outlineLevel="0" collapsed="false"/>
    <row r="22222" customFormat="false" ht="15.75" hidden="false" customHeight="false" outlineLevel="0" collapsed="false"/>
    <row r="22223" customFormat="false" ht="15.75" hidden="false" customHeight="false" outlineLevel="0" collapsed="false"/>
    <row r="22224" customFormat="false" ht="15.75" hidden="false" customHeight="false" outlineLevel="0" collapsed="false"/>
    <row r="22225" customFormat="false" ht="15.75" hidden="false" customHeight="false" outlineLevel="0" collapsed="false"/>
    <row r="22226" customFormat="false" ht="15.75" hidden="false" customHeight="false" outlineLevel="0" collapsed="false"/>
    <row r="22227" customFormat="false" ht="15.75" hidden="false" customHeight="false" outlineLevel="0" collapsed="false"/>
    <row r="22228" customFormat="false" ht="15.75" hidden="false" customHeight="false" outlineLevel="0" collapsed="false"/>
    <row r="22229" customFormat="false" ht="15.75" hidden="false" customHeight="false" outlineLevel="0" collapsed="false"/>
    <row r="22230" customFormat="false" ht="15.75" hidden="false" customHeight="false" outlineLevel="0" collapsed="false"/>
    <row r="22231" customFormat="false" ht="15.75" hidden="false" customHeight="false" outlineLevel="0" collapsed="false"/>
    <row r="22232" customFormat="false" ht="15.75" hidden="false" customHeight="false" outlineLevel="0" collapsed="false"/>
    <row r="22233" customFormat="false" ht="15.75" hidden="false" customHeight="false" outlineLevel="0" collapsed="false"/>
    <row r="22234" customFormat="false" ht="15.75" hidden="false" customHeight="false" outlineLevel="0" collapsed="false"/>
    <row r="22235" customFormat="false" ht="15.75" hidden="false" customHeight="false" outlineLevel="0" collapsed="false"/>
    <row r="22236" customFormat="false" ht="15.75" hidden="false" customHeight="false" outlineLevel="0" collapsed="false"/>
    <row r="22237" customFormat="false" ht="15.75" hidden="false" customHeight="false" outlineLevel="0" collapsed="false"/>
    <row r="22238" customFormat="false" ht="15.75" hidden="false" customHeight="false" outlineLevel="0" collapsed="false"/>
    <row r="22239" customFormat="false" ht="15.75" hidden="false" customHeight="false" outlineLevel="0" collapsed="false"/>
    <row r="22240" customFormat="false" ht="15.75" hidden="false" customHeight="false" outlineLevel="0" collapsed="false"/>
    <row r="22241" customFormat="false" ht="15.75" hidden="false" customHeight="false" outlineLevel="0" collapsed="false"/>
    <row r="22242" customFormat="false" ht="15.75" hidden="false" customHeight="false" outlineLevel="0" collapsed="false"/>
    <row r="22243" customFormat="false" ht="15.75" hidden="false" customHeight="false" outlineLevel="0" collapsed="false"/>
    <row r="22244" customFormat="false" ht="15.75" hidden="false" customHeight="false" outlineLevel="0" collapsed="false"/>
    <row r="22245" customFormat="false" ht="15.75" hidden="false" customHeight="false" outlineLevel="0" collapsed="false"/>
    <row r="22246" customFormat="false" ht="15.75" hidden="false" customHeight="false" outlineLevel="0" collapsed="false"/>
    <row r="22247" customFormat="false" ht="15.75" hidden="false" customHeight="false" outlineLevel="0" collapsed="false"/>
    <row r="22248" customFormat="false" ht="15.75" hidden="false" customHeight="false" outlineLevel="0" collapsed="false"/>
    <row r="22249" customFormat="false" ht="15.75" hidden="false" customHeight="false" outlineLevel="0" collapsed="false"/>
    <row r="22250" customFormat="false" ht="15.75" hidden="false" customHeight="false" outlineLevel="0" collapsed="false"/>
    <row r="22251" customFormat="false" ht="15.75" hidden="false" customHeight="false" outlineLevel="0" collapsed="false"/>
    <row r="22252" customFormat="false" ht="15.75" hidden="false" customHeight="false" outlineLevel="0" collapsed="false"/>
    <row r="22253" customFormat="false" ht="15.75" hidden="false" customHeight="false" outlineLevel="0" collapsed="false"/>
    <row r="22254" customFormat="false" ht="15.75" hidden="false" customHeight="false" outlineLevel="0" collapsed="false"/>
    <row r="22255" customFormat="false" ht="15.75" hidden="false" customHeight="false" outlineLevel="0" collapsed="false"/>
    <row r="22256" customFormat="false" ht="15.75" hidden="false" customHeight="false" outlineLevel="0" collapsed="false"/>
    <row r="22257" customFormat="false" ht="15.75" hidden="false" customHeight="false" outlineLevel="0" collapsed="false"/>
    <row r="22258" customFormat="false" ht="15.75" hidden="false" customHeight="false" outlineLevel="0" collapsed="false"/>
    <row r="22259" customFormat="false" ht="15.75" hidden="false" customHeight="false" outlineLevel="0" collapsed="false"/>
    <row r="22260" customFormat="false" ht="15.75" hidden="false" customHeight="false" outlineLevel="0" collapsed="false"/>
    <row r="22261" customFormat="false" ht="15.75" hidden="false" customHeight="false" outlineLevel="0" collapsed="false"/>
    <row r="22262" customFormat="false" ht="15.75" hidden="false" customHeight="false" outlineLevel="0" collapsed="false"/>
    <row r="22263" customFormat="false" ht="15.75" hidden="false" customHeight="false" outlineLevel="0" collapsed="false"/>
    <row r="22264" customFormat="false" ht="15.75" hidden="false" customHeight="false" outlineLevel="0" collapsed="false"/>
    <row r="22265" customFormat="false" ht="15.75" hidden="false" customHeight="false" outlineLevel="0" collapsed="false"/>
    <row r="22266" customFormat="false" ht="15.75" hidden="false" customHeight="false" outlineLevel="0" collapsed="false"/>
    <row r="22267" customFormat="false" ht="15.75" hidden="false" customHeight="false" outlineLevel="0" collapsed="false"/>
    <row r="22268" customFormat="false" ht="15.75" hidden="false" customHeight="false" outlineLevel="0" collapsed="false"/>
    <row r="22269" customFormat="false" ht="15.75" hidden="false" customHeight="false" outlineLevel="0" collapsed="false"/>
    <row r="22270" customFormat="false" ht="15.75" hidden="false" customHeight="false" outlineLevel="0" collapsed="false"/>
    <row r="22271" customFormat="false" ht="15.75" hidden="false" customHeight="false" outlineLevel="0" collapsed="false"/>
    <row r="22272" customFormat="false" ht="15.75" hidden="false" customHeight="false" outlineLevel="0" collapsed="false"/>
    <row r="22273" customFormat="false" ht="15.75" hidden="false" customHeight="false" outlineLevel="0" collapsed="false"/>
    <row r="22274" customFormat="false" ht="15.75" hidden="false" customHeight="false" outlineLevel="0" collapsed="false"/>
    <row r="22275" customFormat="false" ht="15.75" hidden="false" customHeight="false" outlineLevel="0" collapsed="false"/>
    <row r="22276" customFormat="false" ht="15.75" hidden="false" customHeight="false" outlineLevel="0" collapsed="false"/>
    <row r="22277" customFormat="false" ht="15.75" hidden="false" customHeight="false" outlineLevel="0" collapsed="false"/>
    <row r="22278" customFormat="false" ht="15.75" hidden="false" customHeight="false" outlineLevel="0" collapsed="false"/>
    <row r="22279" customFormat="false" ht="15.75" hidden="false" customHeight="false" outlineLevel="0" collapsed="false"/>
    <row r="22280" customFormat="false" ht="15.75" hidden="false" customHeight="false" outlineLevel="0" collapsed="false"/>
    <row r="22281" customFormat="false" ht="15.75" hidden="false" customHeight="false" outlineLevel="0" collapsed="false"/>
    <row r="22282" customFormat="false" ht="15.75" hidden="false" customHeight="false" outlineLevel="0" collapsed="false"/>
    <row r="22283" customFormat="false" ht="15.75" hidden="false" customHeight="false" outlineLevel="0" collapsed="false"/>
    <row r="22284" customFormat="false" ht="15.75" hidden="false" customHeight="false" outlineLevel="0" collapsed="false"/>
    <row r="22285" customFormat="false" ht="15.75" hidden="false" customHeight="false" outlineLevel="0" collapsed="false"/>
    <row r="22286" customFormat="false" ht="15.75" hidden="false" customHeight="false" outlineLevel="0" collapsed="false"/>
    <row r="22287" customFormat="false" ht="15.75" hidden="false" customHeight="false" outlineLevel="0" collapsed="false"/>
    <row r="22288" customFormat="false" ht="15.75" hidden="false" customHeight="false" outlineLevel="0" collapsed="false"/>
    <row r="22289" customFormat="false" ht="15.75" hidden="false" customHeight="false" outlineLevel="0" collapsed="false"/>
    <row r="22290" customFormat="false" ht="15.75" hidden="false" customHeight="false" outlineLevel="0" collapsed="false"/>
    <row r="22291" customFormat="false" ht="15.75" hidden="false" customHeight="false" outlineLevel="0" collapsed="false"/>
    <row r="22292" customFormat="false" ht="15.75" hidden="false" customHeight="false" outlineLevel="0" collapsed="false"/>
    <row r="22293" customFormat="false" ht="15.75" hidden="false" customHeight="false" outlineLevel="0" collapsed="false"/>
    <row r="22294" customFormat="false" ht="15.75" hidden="false" customHeight="false" outlineLevel="0" collapsed="false"/>
    <row r="22295" customFormat="false" ht="15.75" hidden="false" customHeight="false" outlineLevel="0" collapsed="false"/>
    <row r="22296" customFormat="false" ht="15.75" hidden="false" customHeight="false" outlineLevel="0" collapsed="false"/>
    <row r="22297" customFormat="false" ht="15.75" hidden="false" customHeight="false" outlineLevel="0" collapsed="false"/>
    <row r="22298" customFormat="false" ht="15.75" hidden="false" customHeight="false" outlineLevel="0" collapsed="false"/>
    <row r="22299" customFormat="false" ht="15.75" hidden="false" customHeight="false" outlineLevel="0" collapsed="false"/>
    <row r="22300" customFormat="false" ht="15.75" hidden="false" customHeight="false" outlineLevel="0" collapsed="false"/>
    <row r="22301" customFormat="false" ht="15.75" hidden="false" customHeight="false" outlineLevel="0" collapsed="false"/>
    <row r="22302" customFormat="false" ht="15.75" hidden="false" customHeight="false" outlineLevel="0" collapsed="false"/>
    <row r="22303" customFormat="false" ht="15.75" hidden="false" customHeight="false" outlineLevel="0" collapsed="false"/>
    <row r="22304" customFormat="false" ht="15.75" hidden="false" customHeight="false" outlineLevel="0" collapsed="false"/>
    <row r="22305" customFormat="false" ht="15.75" hidden="false" customHeight="false" outlineLevel="0" collapsed="false"/>
    <row r="22306" customFormat="false" ht="15.75" hidden="false" customHeight="false" outlineLevel="0" collapsed="false"/>
    <row r="22307" customFormat="false" ht="15.75" hidden="false" customHeight="false" outlineLevel="0" collapsed="false"/>
    <row r="22308" customFormat="false" ht="15.75" hidden="false" customHeight="false" outlineLevel="0" collapsed="false"/>
    <row r="22309" customFormat="false" ht="15.75" hidden="false" customHeight="false" outlineLevel="0" collapsed="false"/>
    <row r="22310" customFormat="false" ht="15.75" hidden="false" customHeight="false" outlineLevel="0" collapsed="false"/>
    <row r="22311" customFormat="false" ht="15.75" hidden="false" customHeight="false" outlineLevel="0" collapsed="false"/>
    <row r="22312" customFormat="false" ht="15.75" hidden="false" customHeight="false" outlineLevel="0" collapsed="false"/>
    <row r="22313" customFormat="false" ht="15.75" hidden="false" customHeight="false" outlineLevel="0" collapsed="false"/>
    <row r="22314" customFormat="false" ht="15.75" hidden="false" customHeight="false" outlineLevel="0" collapsed="false"/>
    <row r="22315" customFormat="false" ht="15.75" hidden="false" customHeight="false" outlineLevel="0" collapsed="false"/>
    <row r="22316" customFormat="false" ht="15.75" hidden="false" customHeight="false" outlineLevel="0" collapsed="false"/>
    <row r="22317" customFormat="false" ht="15.75" hidden="false" customHeight="false" outlineLevel="0" collapsed="false"/>
    <row r="22318" customFormat="false" ht="15.75" hidden="false" customHeight="false" outlineLevel="0" collapsed="false"/>
    <row r="22319" customFormat="false" ht="15.75" hidden="false" customHeight="false" outlineLevel="0" collapsed="false"/>
    <row r="22320" customFormat="false" ht="15.75" hidden="false" customHeight="false" outlineLevel="0" collapsed="false"/>
    <row r="22321" customFormat="false" ht="15.75" hidden="false" customHeight="false" outlineLevel="0" collapsed="false"/>
    <row r="22322" customFormat="false" ht="15.75" hidden="false" customHeight="false" outlineLevel="0" collapsed="false"/>
    <row r="22323" customFormat="false" ht="15.75" hidden="false" customHeight="false" outlineLevel="0" collapsed="false"/>
    <row r="22324" customFormat="false" ht="15.75" hidden="false" customHeight="false" outlineLevel="0" collapsed="false"/>
    <row r="22325" customFormat="false" ht="15.75" hidden="false" customHeight="false" outlineLevel="0" collapsed="false"/>
    <row r="22326" customFormat="false" ht="15.75" hidden="false" customHeight="false" outlineLevel="0" collapsed="false"/>
    <row r="22327" customFormat="false" ht="15.75" hidden="false" customHeight="false" outlineLevel="0" collapsed="false"/>
    <row r="22328" customFormat="false" ht="15.75" hidden="false" customHeight="false" outlineLevel="0" collapsed="false"/>
    <row r="22329" customFormat="false" ht="15.75" hidden="false" customHeight="false" outlineLevel="0" collapsed="false"/>
    <row r="22330" customFormat="false" ht="15.75" hidden="false" customHeight="false" outlineLevel="0" collapsed="false"/>
    <row r="22331" customFormat="false" ht="15.75" hidden="false" customHeight="false" outlineLevel="0" collapsed="false"/>
    <row r="22332" customFormat="false" ht="15.75" hidden="false" customHeight="false" outlineLevel="0" collapsed="false"/>
    <row r="22333" customFormat="false" ht="15.75" hidden="false" customHeight="false" outlineLevel="0" collapsed="false"/>
    <row r="22334" customFormat="false" ht="15.75" hidden="false" customHeight="false" outlineLevel="0" collapsed="false"/>
    <row r="22335" customFormat="false" ht="15.75" hidden="false" customHeight="false" outlineLevel="0" collapsed="false"/>
    <row r="22336" customFormat="false" ht="15.75" hidden="false" customHeight="false" outlineLevel="0" collapsed="false"/>
    <row r="22337" customFormat="false" ht="15.75" hidden="false" customHeight="false" outlineLevel="0" collapsed="false"/>
    <row r="22338" customFormat="false" ht="15.75" hidden="false" customHeight="false" outlineLevel="0" collapsed="false"/>
    <row r="22339" customFormat="false" ht="15.75" hidden="false" customHeight="false" outlineLevel="0" collapsed="false"/>
    <row r="22340" customFormat="false" ht="15.75" hidden="false" customHeight="false" outlineLevel="0" collapsed="false"/>
    <row r="22341" customFormat="false" ht="15.75" hidden="false" customHeight="false" outlineLevel="0" collapsed="false"/>
    <row r="22342" customFormat="false" ht="15.75" hidden="false" customHeight="false" outlineLevel="0" collapsed="false"/>
    <row r="22343" customFormat="false" ht="15.75" hidden="false" customHeight="false" outlineLevel="0" collapsed="false"/>
    <row r="22344" customFormat="false" ht="15.75" hidden="false" customHeight="false" outlineLevel="0" collapsed="false"/>
    <row r="22345" customFormat="false" ht="15.75" hidden="false" customHeight="false" outlineLevel="0" collapsed="false"/>
    <row r="22346" customFormat="false" ht="15.75" hidden="false" customHeight="false" outlineLevel="0" collapsed="false"/>
    <row r="22347" customFormat="false" ht="15.75" hidden="false" customHeight="false" outlineLevel="0" collapsed="false"/>
    <row r="22348" customFormat="false" ht="15.75" hidden="false" customHeight="false" outlineLevel="0" collapsed="false"/>
    <row r="22349" customFormat="false" ht="15.75" hidden="false" customHeight="false" outlineLevel="0" collapsed="false"/>
    <row r="22350" customFormat="false" ht="15.75" hidden="false" customHeight="false" outlineLevel="0" collapsed="false"/>
    <row r="22351" customFormat="false" ht="15.75" hidden="false" customHeight="false" outlineLevel="0" collapsed="false"/>
    <row r="22352" customFormat="false" ht="15.75" hidden="false" customHeight="false" outlineLevel="0" collapsed="false"/>
    <row r="22353" customFormat="false" ht="15.75" hidden="false" customHeight="false" outlineLevel="0" collapsed="false"/>
    <row r="22354" customFormat="false" ht="15.75" hidden="false" customHeight="false" outlineLevel="0" collapsed="false"/>
    <row r="22355" customFormat="false" ht="15.75" hidden="false" customHeight="false" outlineLevel="0" collapsed="false"/>
    <row r="22356" customFormat="false" ht="15.75" hidden="false" customHeight="false" outlineLevel="0" collapsed="false"/>
    <row r="22357" customFormat="false" ht="15.75" hidden="false" customHeight="false" outlineLevel="0" collapsed="false"/>
    <row r="22358" customFormat="false" ht="15.75" hidden="false" customHeight="false" outlineLevel="0" collapsed="false"/>
    <row r="22359" customFormat="false" ht="15.75" hidden="false" customHeight="false" outlineLevel="0" collapsed="false"/>
    <row r="22360" customFormat="false" ht="15.75" hidden="false" customHeight="false" outlineLevel="0" collapsed="false"/>
    <row r="22361" customFormat="false" ht="15.75" hidden="false" customHeight="false" outlineLevel="0" collapsed="false"/>
    <row r="22362" customFormat="false" ht="15.75" hidden="false" customHeight="false" outlineLevel="0" collapsed="false"/>
    <row r="22363" customFormat="false" ht="15.75" hidden="false" customHeight="false" outlineLevel="0" collapsed="false"/>
    <row r="22364" customFormat="false" ht="15.75" hidden="false" customHeight="false" outlineLevel="0" collapsed="false"/>
    <row r="22365" customFormat="false" ht="15.75" hidden="false" customHeight="false" outlineLevel="0" collapsed="false"/>
    <row r="22366" customFormat="false" ht="15.75" hidden="false" customHeight="false" outlineLevel="0" collapsed="false"/>
    <row r="22367" customFormat="false" ht="15.75" hidden="false" customHeight="false" outlineLevel="0" collapsed="false"/>
    <row r="22368" customFormat="false" ht="15.75" hidden="false" customHeight="false" outlineLevel="0" collapsed="false"/>
    <row r="22369" customFormat="false" ht="15.75" hidden="false" customHeight="false" outlineLevel="0" collapsed="false"/>
    <row r="22370" customFormat="false" ht="15.75" hidden="false" customHeight="false" outlineLevel="0" collapsed="false"/>
    <row r="22371" customFormat="false" ht="15.75" hidden="false" customHeight="false" outlineLevel="0" collapsed="false"/>
    <row r="22372" customFormat="false" ht="15.75" hidden="false" customHeight="false" outlineLevel="0" collapsed="false"/>
    <row r="22373" customFormat="false" ht="15.75" hidden="false" customHeight="false" outlineLevel="0" collapsed="false"/>
    <row r="22374" customFormat="false" ht="15.75" hidden="false" customHeight="false" outlineLevel="0" collapsed="false"/>
    <row r="22375" customFormat="false" ht="15.75" hidden="false" customHeight="false" outlineLevel="0" collapsed="false"/>
    <row r="22376" customFormat="false" ht="15.75" hidden="false" customHeight="false" outlineLevel="0" collapsed="false"/>
    <row r="22377" customFormat="false" ht="15.75" hidden="false" customHeight="false" outlineLevel="0" collapsed="false"/>
    <row r="22378" customFormat="false" ht="15.75" hidden="false" customHeight="false" outlineLevel="0" collapsed="false"/>
    <row r="22379" customFormat="false" ht="15.75" hidden="false" customHeight="false" outlineLevel="0" collapsed="false"/>
    <row r="22380" customFormat="false" ht="15.75" hidden="false" customHeight="false" outlineLevel="0" collapsed="false"/>
    <row r="22381" customFormat="false" ht="15.75" hidden="false" customHeight="false" outlineLevel="0" collapsed="false"/>
    <row r="22382" customFormat="false" ht="15.75" hidden="false" customHeight="false" outlineLevel="0" collapsed="false"/>
    <row r="22383" customFormat="false" ht="15.75" hidden="false" customHeight="false" outlineLevel="0" collapsed="false"/>
    <row r="22384" customFormat="false" ht="15.75" hidden="false" customHeight="false" outlineLevel="0" collapsed="false"/>
    <row r="22385" customFormat="false" ht="15.75" hidden="false" customHeight="false" outlineLevel="0" collapsed="false"/>
    <row r="22386" customFormat="false" ht="15.75" hidden="false" customHeight="false" outlineLevel="0" collapsed="false"/>
    <row r="22387" customFormat="false" ht="15.75" hidden="false" customHeight="false" outlineLevel="0" collapsed="false"/>
    <row r="22388" customFormat="false" ht="15.75" hidden="false" customHeight="false" outlineLevel="0" collapsed="false"/>
    <row r="22389" customFormat="false" ht="15.75" hidden="false" customHeight="false" outlineLevel="0" collapsed="false"/>
    <row r="22390" customFormat="false" ht="15.75" hidden="false" customHeight="false" outlineLevel="0" collapsed="false"/>
    <row r="22391" customFormat="false" ht="15.75" hidden="false" customHeight="false" outlineLevel="0" collapsed="false"/>
    <row r="22392" customFormat="false" ht="15.75" hidden="false" customHeight="false" outlineLevel="0" collapsed="false"/>
    <row r="22393" customFormat="false" ht="15.75" hidden="false" customHeight="false" outlineLevel="0" collapsed="false"/>
    <row r="22394" customFormat="false" ht="15.75" hidden="false" customHeight="false" outlineLevel="0" collapsed="false"/>
    <row r="22395" customFormat="false" ht="15.75" hidden="false" customHeight="false" outlineLevel="0" collapsed="false"/>
    <row r="22396" customFormat="false" ht="15.75" hidden="false" customHeight="false" outlineLevel="0" collapsed="false"/>
    <row r="22397" customFormat="false" ht="15.75" hidden="false" customHeight="false" outlineLevel="0" collapsed="false"/>
    <row r="22398" customFormat="false" ht="15.75" hidden="false" customHeight="false" outlineLevel="0" collapsed="false"/>
    <row r="22399" customFormat="false" ht="15.75" hidden="false" customHeight="false" outlineLevel="0" collapsed="false"/>
    <row r="22400" customFormat="false" ht="15.75" hidden="false" customHeight="false" outlineLevel="0" collapsed="false"/>
    <row r="22401" customFormat="false" ht="15.75" hidden="false" customHeight="false" outlineLevel="0" collapsed="false"/>
    <row r="22402" customFormat="false" ht="15.75" hidden="false" customHeight="false" outlineLevel="0" collapsed="false"/>
    <row r="22403" customFormat="false" ht="15.75" hidden="false" customHeight="false" outlineLevel="0" collapsed="false"/>
    <row r="22404" customFormat="false" ht="15.75" hidden="false" customHeight="false" outlineLevel="0" collapsed="false"/>
    <row r="22405" customFormat="false" ht="15.75" hidden="false" customHeight="false" outlineLevel="0" collapsed="false"/>
    <row r="22406" customFormat="false" ht="15.75" hidden="false" customHeight="false" outlineLevel="0" collapsed="false"/>
    <row r="22407" customFormat="false" ht="15.75" hidden="false" customHeight="false" outlineLevel="0" collapsed="false"/>
    <row r="22408" customFormat="false" ht="15.75" hidden="false" customHeight="false" outlineLevel="0" collapsed="false"/>
    <row r="22409" customFormat="false" ht="15.75" hidden="false" customHeight="false" outlineLevel="0" collapsed="false"/>
    <row r="22410" customFormat="false" ht="15.75" hidden="false" customHeight="false" outlineLevel="0" collapsed="false"/>
    <row r="22411" customFormat="false" ht="15.75" hidden="false" customHeight="false" outlineLevel="0" collapsed="false"/>
    <row r="22412" customFormat="false" ht="15.75" hidden="false" customHeight="false" outlineLevel="0" collapsed="false"/>
    <row r="22413" customFormat="false" ht="15.75" hidden="false" customHeight="false" outlineLevel="0" collapsed="false"/>
    <row r="22414" customFormat="false" ht="15.75" hidden="false" customHeight="false" outlineLevel="0" collapsed="false"/>
    <row r="22415" customFormat="false" ht="15.75" hidden="false" customHeight="false" outlineLevel="0" collapsed="false"/>
    <row r="22416" customFormat="false" ht="15.75" hidden="false" customHeight="false" outlineLevel="0" collapsed="false"/>
    <row r="22417" customFormat="false" ht="15.75" hidden="false" customHeight="false" outlineLevel="0" collapsed="false"/>
    <row r="22418" customFormat="false" ht="15.75" hidden="false" customHeight="false" outlineLevel="0" collapsed="false"/>
    <row r="22419" customFormat="false" ht="15.75" hidden="false" customHeight="false" outlineLevel="0" collapsed="false"/>
    <row r="22420" customFormat="false" ht="15.75" hidden="false" customHeight="false" outlineLevel="0" collapsed="false"/>
    <row r="22421" customFormat="false" ht="15.75" hidden="false" customHeight="false" outlineLevel="0" collapsed="false"/>
    <row r="22422" customFormat="false" ht="15.75" hidden="false" customHeight="false" outlineLevel="0" collapsed="false"/>
    <row r="22423" customFormat="false" ht="15.75" hidden="false" customHeight="false" outlineLevel="0" collapsed="false"/>
    <row r="22424" customFormat="false" ht="15.75" hidden="false" customHeight="false" outlineLevel="0" collapsed="false"/>
    <row r="22425" customFormat="false" ht="15.75" hidden="false" customHeight="false" outlineLevel="0" collapsed="false"/>
    <row r="22426" customFormat="false" ht="15.75" hidden="false" customHeight="false" outlineLevel="0" collapsed="false"/>
    <row r="22427" customFormat="false" ht="15.75" hidden="false" customHeight="false" outlineLevel="0" collapsed="false"/>
    <row r="22428" customFormat="false" ht="15.75" hidden="false" customHeight="false" outlineLevel="0" collapsed="false"/>
    <row r="22429" customFormat="false" ht="15.75" hidden="false" customHeight="false" outlineLevel="0" collapsed="false"/>
    <row r="22430" customFormat="false" ht="15.75" hidden="false" customHeight="false" outlineLevel="0" collapsed="false"/>
    <row r="22431" customFormat="false" ht="15.75" hidden="false" customHeight="false" outlineLevel="0" collapsed="false"/>
    <row r="22432" customFormat="false" ht="15.75" hidden="false" customHeight="false" outlineLevel="0" collapsed="false"/>
    <row r="22433" customFormat="false" ht="15.75" hidden="false" customHeight="false" outlineLevel="0" collapsed="false"/>
    <row r="22434" customFormat="false" ht="15.75" hidden="false" customHeight="false" outlineLevel="0" collapsed="false"/>
    <row r="22435" customFormat="false" ht="15.75" hidden="false" customHeight="false" outlineLevel="0" collapsed="false"/>
    <row r="22436" customFormat="false" ht="15.75" hidden="false" customHeight="false" outlineLevel="0" collapsed="false"/>
    <row r="22437" customFormat="false" ht="15.75" hidden="false" customHeight="false" outlineLevel="0" collapsed="false"/>
    <row r="22438" customFormat="false" ht="15.75" hidden="false" customHeight="false" outlineLevel="0" collapsed="false"/>
    <row r="22439" customFormat="false" ht="15.75" hidden="false" customHeight="false" outlineLevel="0" collapsed="false"/>
    <row r="22440" customFormat="false" ht="15.75" hidden="false" customHeight="false" outlineLevel="0" collapsed="false"/>
    <row r="22441" customFormat="false" ht="15.75" hidden="false" customHeight="false" outlineLevel="0" collapsed="false"/>
    <row r="22442" customFormat="false" ht="15.75" hidden="false" customHeight="false" outlineLevel="0" collapsed="false"/>
    <row r="22443" customFormat="false" ht="15.75" hidden="false" customHeight="false" outlineLevel="0" collapsed="false"/>
    <row r="22444" customFormat="false" ht="15.75" hidden="false" customHeight="false" outlineLevel="0" collapsed="false"/>
    <row r="22445" customFormat="false" ht="15.75" hidden="false" customHeight="false" outlineLevel="0" collapsed="false"/>
    <row r="22446" customFormat="false" ht="15.75" hidden="false" customHeight="false" outlineLevel="0" collapsed="false"/>
    <row r="22447" customFormat="false" ht="15.75" hidden="false" customHeight="false" outlineLevel="0" collapsed="false"/>
    <row r="22448" customFormat="false" ht="15.75" hidden="false" customHeight="false" outlineLevel="0" collapsed="false"/>
    <row r="22449" customFormat="false" ht="15.75" hidden="false" customHeight="false" outlineLevel="0" collapsed="false"/>
    <row r="22450" customFormat="false" ht="15.75" hidden="false" customHeight="false" outlineLevel="0" collapsed="false"/>
    <row r="22451" customFormat="false" ht="15.75" hidden="false" customHeight="false" outlineLevel="0" collapsed="false"/>
    <row r="22452" customFormat="false" ht="15.75" hidden="false" customHeight="false" outlineLevel="0" collapsed="false"/>
    <row r="22453" customFormat="false" ht="15.75" hidden="false" customHeight="false" outlineLevel="0" collapsed="false"/>
    <row r="22454" customFormat="false" ht="15.75" hidden="false" customHeight="false" outlineLevel="0" collapsed="false"/>
    <row r="22455" customFormat="false" ht="15.75" hidden="false" customHeight="false" outlineLevel="0" collapsed="false"/>
    <row r="22456" customFormat="false" ht="15.75" hidden="false" customHeight="false" outlineLevel="0" collapsed="false"/>
    <row r="22457" customFormat="false" ht="15.75" hidden="false" customHeight="false" outlineLevel="0" collapsed="false"/>
    <row r="22458" customFormat="false" ht="15.75" hidden="false" customHeight="false" outlineLevel="0" collapsed="false"/>
    <row r="22459" customFormat="false" ht="15.75" hidden="false" customHeight="false" outlineLevel="0" collapsed="false"/>
    <row r="22460" customFormat="false" ht="15.75" hidden="false" customHeight="false" outlineLevel="0" collapsed="false"/>
    <row r="22461" customFormat="false" ht="15.75" hidden="false" customHeight="false" outlineLevel="0" collapsed="false"/>
    <row r="22462" customFormat="false" ht="15.75" hidden="false" customHeight="false" outlineLevel="0" collapsed="false"/>
    <row r="22463" customFormat="false" ht="15.75" hidden="false" customHeight="false" outlineLevel="0" collapsed="false"/>
    <row r="22464" customFormat="false" ht="15.75" hidden="false" customHeight="false" outlineLevel="0" collapsed="false"/>
    <row r="22465" customFormat="false" ht="15.75" hidden="false" customHeight="false" outlineLevel="0" collapsed="false"/>
    <row r="22466" customFormat="false" ht="15.75" hidden="false" customHeight="false" outlineLevel="0" collapsed="false"/>
    <row r="22467" customFormat="false" ht="15.75" hidden="false" customHeight="false" outlineLevel="0" collapsed="false"/>
    <row r="22468" customFormat="false" ht="15.75" hidden="false" customHeight="false" outlineLevel="0" collapsed="false"/>
    <row r="22469" customFormat="false" ht="15.75" hidden="false" customHeight="false" outlineLevel="0" collapsed="false"/>
    <row r="22470" customFormat="false" ht="15.75" hidden="false" customHeight="false" outlineLevel="0" collapsed="false"/>
    <row r="22471" customFormat="false" ht="15.75" hidden="false" customHeight="false" outlineLevel="0" collapsed="false"/>
    <row r="22472" customFormat="false" ht="15.75" hidden="false" customHeight="false" outlineLevel="0" collapsed="false"/>
    <row r="22473" customFormat="false" ht="15.75" hidden="false" customHeight="false" outlineLevel="0" collapsed="false"/>
    <row r="22474" customFormat="false" ht="15.75" hidden="false" customHeight="false" outlineLevel="0" collapsed="false"/>
    <row r="22475" customFormat="false" ht="15.75" hidden="false" customHeight="false" outlineLevel="0" collapsed="false"/>
    <row r="22476" customFormat="false" ht="15.75" hidden="false" customHeight="false" outlineLevel="0" collapsed="false"/>
    <row r="22477" customFormat="false" ht="15.75" hidden="false" customHeight="false" outlineLevel="0" collapsed="false"/>
    <row r="22478" customFormat="false" ht="15.75" hidden="false" customHeight="false" outlineLevel="0" collapsed="false"/>
    <row r="22479" customFormat="false" ht="15.75" hidden="false" customHeight="false" outlineLevel="0" collapsed="false"/>
    <row r="22480" customFormat="false" ht="15.75" hidden="false" customHeight="false" outlineLevel="0" collapsed="false"/>
    <row r="22481" customFormat="false" ht="15.75" hidden="false" customHeight="false" outlineLevel="0" collapsed="false"/>
    <row r="22482" customFormat="false" ht="15.75" hidden="false" customHeight="false" outlineLevel="0" collapsed="false"/>
    <row r="22483" customFormat="false" ht="15.75" hidden="false" customHeight="false" outlineLevel="0" collapsed="false"/>
    <row r="22484" customFormat="false" ht="15.75" hidden="false" customHeight="false" outlineLevel="0" collapsed="false"/>
    <row r="22485" customFormat="false" ht="15.75" hidden="false" customHeight="false" outlineLevel="0" collapsed="false"/>
    <row r="22486" customFormat="false" ht="15.75" hidden="false" customHeight="false" outlineLevel="0" collapsed="false"/>
    <row r="22487" customFormat="false" ht="15.75" hidden="false" customHeight="false" outlineLevel="0" collapsed="false"/>
    <row r="22488" customFormat="false" ht="15.75" hidden="false" customHeight="false" outlineLevel="0" collapsed="false"/>
    <row r="22489" customFormat="false" ht="15.75" hidden="false" customHeight="false" outlineLevel="0" collapsed="false"/>
    <row r="22490" customFormat="false" ht="15.75" hidden="false" customHeight="false" outlineLevel="0" collapsed="false"/>
    <row r="22491" customFormat="false" ht="15.75" hidden="false" customHeight="false" outlineLevel="0" collapsed="false"/>
    <row r="22492" customFormat="false" ht="15.75" hidden="false" customHeight="false" outlineLevel="0" collapsed="false"/>
    <row r="22493" customFormat="false" ht="15.75" hidden="false" customHeight="false" outlineLevel="0" collapsed="false"/>
    <row r="22494" customFormat="false" ht="15.75" hidden="false" customHeight="false" outlineLevel="0" collapsed="false"/>
    <row r="22495" customFormat="false" ht="15.75" hidden="false" customHeight="false" outlineLevel="0" collapsed="false"/>
    <row r="22496" customFormat="false" ht="15.75" hidden="false" customHeight="false" outlineLevel="0" collapsed="false"/>
    <row r="22497" customFormat="false" ht="15.75" hidden="false" customHeight="false" outlineLevel="0" collapsed="false"/>
    <row r="22498" customFormat="false" ht="15.75" hidden="false" customHeight="false" outlineLevel="0" collapsed="false"/>
    <row r="22499" customFormat="false" ht="15.75" hidden="false" customHeight="false" outlineLevel="0" collapsed="false"/>
    <row r="22500" customFormat="false" ht="15.75" hidden="false" customHeight="false" outlineLevel="0" collapsed="false"/>
    <row r="22501" customFormat="false" ht="15.75" hidden="false" customHeight="false" outlineLevel="0" collapsed="false"/>
    <row r="22502" customFormat="false" ht="15.75" hidden="false" customHeight="false" outlineLevel="0" collapsed="false"/>
    <row r="22503" customFormat="false" ht="15.75" hidden="false" customHeight="false" outlineLevel="0" collapsed="false"/>
    <row r="22504" customFormat="false" ht="15.75" hidden="false" customHeight="false" outlineLevel="0" collapsed="false"/>
    <row r="22505" customFormat="false" ht="15.75" hidden="false" customHeight="false" outlineLevel="0" collapsed="false"/>
    <row r="22506" customFormat="false" ht="15.75" hidden="false" customHeight="false" outlineLevel="0" collapsed="false"/>
    <row r="22507" customFormat="false" ht="15.75" hidden="false" customHeight="false" outlineLevel="0" collapsed="false"/>
    <row r="22508" customFormat="false" ht="15.75" hidden="false" customHeight="false" outlineLevel="0" collapsed="false"/>
    <row r="22509" customFormat="false" ht="15.75" hidden="false" customHeight="false" outlineLevel="0" collapsed="false"/>
    <row r="22510" customFormat="false" ht="15.75" hidden="false" customHeight="false" outlineLevel="0" collapsed="false"/>
    <row r="22511" customFormat="false" ht="15.75" hidden="false" customHeight="false" outlineLevel="0" collapsed="false"/>
    <row r="22512" customFormat="false" ht="15.75" hidden="false" customHeight="false" outlineLevel="0" collapsed="false"/>
    <row r="22513" customFormat="false" ht="15.75" hidden="false" customHeight="false" outlineLevel="0" collapsed="false"/>
    <row r="22514" customFormat="false" ht="15.75" hidden="false" customHeight="false" outlineLevel="0" collapsed="false"/>
    <row r="22515" customFormat="false" ht="15.75" hidden="false" customHeight="false" outlineLevel="0" collapsed="false"/>
    <row r="22516" customFormat="false" ht="15.75" hidden="false" customHeight="false" outlineLevel="0" collapsed="false"/>
    <row r="22517" customFormat="false" ht="15.75" hidden="false" customHeight="false" outlineLevel="0" collapsed="false"/>
    <row r="22518" customFormat="false" ht="15.75" hidden="false" customHeight="false" outlineLevel="0" collapsed="false"/>
    <row r="22519" customFormat="false" ht="15.75" hidden="false" customHeight="false" outlineLevel="0" collapsed="false"/>
    <row r="22520" customFormat="false" ht="15.75" hidden="false" customHeight="false" outlineLevel="0" collapsed="false"/>
    <row r="22521" customFormat="false" ht="15.75" hidden="false" customHeight="false" outlineLevel="0" collapsed="false"/>
    <row r="22522" customFormat="false" ht="15.75" hidden="false" customHeight="false" outlineLevel="0" collapsed="false"/>
    <row r="22523" customFormat="false" ht="15.75" hidden="false" customHeight="false" outlineLevel="0" collapsed="false"/>
    <row r="22524" customFormat="false" ht="15.75" hidden="false" customHeight="false" outlineLevel="0" collapsed="false"/>
    <row r="22525" customFormat="false" ht="15.75" hidden="false" customHeight="false" outlineLevel="0" collapsed="false"/>
    <row r="22526" customFormat="false" ht="15.75" hidden="false" customHeight="false" outlineLevel="0" collapsed="false"/>
    <row r="22527" customFormat="false" ht="15.75" hidden="false" customHeight="false" outlineLevel="0" collapsed="false"/>
    <row r="22528" customFormat="false" ht="15.75" hidden="false" customHeight="false" outlineLevel="0" collapsed="false"/>
    <row r="22529" customFormat="false" ht="15.75" hidden="false" customHeight="false" outlineLevel="0" collapsed="false"/>
    <row r="22530" customFormat="false" ht="15.75" hidden="false" customHeight="false" outlineLevel="0" collapsed="false"/>
    <row r="22531" customFormat="false" ht="15.75" hidden="false" customHeight="false" outlineLevel="0" collapsed="false"/>
    <row r="22532" customFormat="false" ht="15.75" hidden="false" customHeight="false" outlineLevel="0" collapsed="false"/>
    <row r="22533" customFormat="false" ht="15.75" hidden="false" customHeight="false" outlineLevel="0" collapsed="false"/>
    <row r="22534" customFormat="false" ht="15.75" hidden="false" customHeight="false" outlineLevel="0" collapsed="false"/>
    <row r="22535" customFormat="false" ht="15.75" hidden="false" customHeight="false" outlineLevel="0" collapsed="false"/>
    <row r="22536" customFormat="false" ht="15.75" hidden="false" customHeight="false" outlineLevel="0" collapsed="false"/>
    <row r="22537" customFormat="false" ht="15.75" hidden="false" customHeight="false" outlineLevel="0" collapsed="false"/>
    <row r="22538" customFormat="false" ht="15.75" hidden="false" customHeight="false" outlineLevel="0" collapsed="false"/>
    <row r="22539" customFormat="false" ht="15.75" hidden="false" customHeight="false" outlineLevel="0" collapsed="false"/>
    <row r="22540" customFormat="false" ht="15.75" hidden="false" customHeight="false" outlineLevel="0" collapsed="false"/>
    <row r="22541" customFormat="false" ht="15.75" hidden="false" customHeight="false" outlineLevel="0" collapsed="false"/>
    <row r="22542" customFormat="false" ht="15.75" hidden="false" customHeight="false" outlineLevel="0" collapsed="false"/>
    <row r="22543" customFormat="false" ht="15.75" hidden="false" customHeight="false" outlineLevel="0" collapsed="false"/>
    <row r="22544" customFormat="false" ht="15.75" hidden="false" customHeight="false" outlineLevel="0" collapsed="false"/>
    <row r="22545" customFormat="false" ht="15.75" hidden="false" customHeight="false" outlineLevel="0" collapsed="false"/>
    <row r="22546" customFormat="false" ht="15.75" hidden="false" customHeight="false" outlineLevel="0" collapsed="false"/>
    <row r="22547" customFormat="false" ht="15.75" hidden="false" customHeight="false" outlineLevel="0" collapsed="false"/>
    <row r="22548" customFormat="false" ht="15.75" hidden="false" customHeight="false" outlineLevel="0" collapsed="false"/>
    <row r="22549" customFormat="false" ht="15.75" hidden="false" customHeight="false" outlineLevel="0" collapsed="false"/>
    <row r="22550" customFormat="false" ht="15.75" hidden="false" customHeight="false" outlineLevel="0" collapsed="false"/>
    <row r="22551" customFormat="false" ht="15.75" hidden="false" customHeight="false" outlineLevel="0" collapsed="false"/>
    <row r="22552" customFormat="false" ht="15.75" hidden="false" customHeight="false" outlineLevel="0" collapsed="false"/>
    <row r="22553" customFormat="false" ht="15.75" hidden="false" customHeight="false" outlineLevel="0" collapsed="false"/>
    <row r="22554" customFormat="false" ht="15.75" hidden="false" customHeight="false" outlineLevel="0" collapsed="false"/>
    <row r="22555" customFormat="false" ht="15.75" hidden="false" customHeight="false" outlineLevel="0" collapsed="false"/>
    <row r="22556" customFormat="false" ht="15.75" hidden="false" customHeight="false" outlineLevel="0" collapsed="false"/>
    <row r="22557" customFormat="false" ht="15.75" hidden="false" customHeight="false" outlineLevel="0" collapsed="false"/>
    <row r="22558" customFormat="false" ht="15.75" hidden="false" customHeight="false" outlineLevel="0" collapsed="false"/>
    <row r="22559" customFormat="false" ht="15.75" hidden="false" customHeight="false" outlineLevel="0" collapsed="false"/>
    <row r="22560" customFormat="false" ht="15.75" hidden="false" customHeight="false" outlineLevel="0" collapsed="false"/>
    <row r="22561" customFormat="false" ht="15.75" hidden="false" customHeight="false" outlineLevel="0" collapsed="false"/>
    <row r="22562" customFormat="false" ht="15.75" hidden="false" customHeight="false" outlineLevel="0" collapsed="false"/>
    <row r="22563" customFormat="false" ht="15.75" hidden="false" customHeight="false" outlineLevel="0" collapsed="false"/>
    <row r="22564" customFormat="false" ht="15.75" hidden="false" customHeight="false" outlineLevel="0" collapsed="false"/>
    <row r="22565" customFormat="false" ht="15.75" hidden="false" customHeight="false" outlineLevel="0" collapsed="false"/>
    <row r="22566" customFormat="false" ht="15.75" hidden="false" customHeight="false" outlineLevel="0" collapsed="false"/>
    <row r="22567" customFormat="false" ht="15.75" hidden="false" customHeight="false" outlineLevel="0" collapsed="false"/>
    <row r="22568" customFormat="false" ht="15.75" hidden="false" customHeight="false" outlineLevel="0" collapsed="false"/>
    <row r="22569" customFormat="false" ht="15.75" hidden="false" customHeight="false" outlineLevel="0" collapsed="false"/>
    <row r="22570" customFormat="false" ht="15.75" hidden="false" customHeight="false" outlineLevel="0" collapsed="false"/>
    <row r="22571" customFormat="false" ht="15.75" hidden="false" customHeight="false" outlineLevel="0" collapsed="false"/>
    <row r="22572" customFormat="false" ht="15.75" hidden="false" customHeight="false" outlineLevel="0" collapsed="false"/>
    <row r="22573" customFormat="false" ht="15.75" hidden="false" customHeight="false" outlineLevel="0" collapsed="false"/>
    <row r="22574" customFormat="false" ht="15.75" hidden="false" customHeight="false" outlineLevel="0" collapsed="false"/>
    <row r="22575" customFormat="false" ht="15.75" hidden="false" customHeight="false" outlineLevel="0" collapsed="false"/>
    <row r="22576" customFormat="false" ht="15.75" hidden="false" customHeight="false" outlineLevel="0" collapsed="false"/>
    <row r="22577" customFormat="false" ht="15.75" hidden="false" customHeight="false" outlineLevel="0" collapsed="false"/>
    <row r="22578" customFormat="false" ht="15.75" hidden="false" customHeight="false" outlineLevel="0" collapsed="false"/>
    <row r="22579" customFormat="false" ht="15.75" hidden="false" customHeight="false" outlineLevel="0" collapsed="false"/>
    <row r="22580" customFormat="false" ht="15.75" hidden="false" customHeight="false" outlineLevel="0" collapsed="false"/>
    <row r="22581" customFormat="false" ht="15.75" hidden="false" customHeight="false" outlineLevel="0" collapsed="false"/>
    <row r="22582" customFormat="false" ht="15.75" hidden="false" customHeight="false" outlineLevel="0" collapsed="false"/>
    <row r="22583" customFormat="false" ht="15.75" hidden="false" customHeight="false" outlineLevel="0" collapsed="false"/>
    <row r="22584" customFormat="false" ht="15.75" hidden="false" customHeight="false" outlineLevel="0" collapsed="false"/>
    <row r="22585" customFormat="false" ht="15.75" hidden="false" customHeight="false" outlineLevel="0" collapsed="false"/>
    <row r="22586" customFormat="false" ht="15.75" hidden="false" customHeight="false" outlineLevel="0" collapsed="false"/>
    <row r="22587" customFormat="false" ht="15.75" hidden="false" customHeight="false" outlineLevel="0" collapsed="false"/>
    <row r="22588" customFormat="false" ht="15.75" hidden="false" customHeight="false" outlineLevel="0" collapsed="false"/>
    <row r="22589" customFormat="false" ht="15.75" hidden="false" customHeight="false" outlineLevel="0" collapsed="false"/>
    <row r="22590" customFormat="false" ht="15.75" hidden="false" customHeight="false" outlineLevel="0" collapsed="false"/>
    <row r="22591" customFormat="false" ht="15.75" hidden="false" customHeight="false" outlineLevel="0" collapsed="false"/>
    <row r="22592" customFormat="false" ht="15.75" hidden="false" customHeight="false" outlineLevel="0" collapsed="false"/>
    <row r="22593" customFormat="false" ht="15.75" hidden="false" customHeight="false" outlineLevel="0" collapsed="false"/>
    <row r="22594" customFormat="false" ht="15.75" hidden="false" customHeight="false" outlineLevel="0" collapsed="false"/>
    <row r="22595" customFormat="false" ht="15.75" hidden="false" customHeight="false" outlineLevel="0" collapsed="false"/>
    <row r="22596" customFormat="false" ht="15.75" hidden="false" customHeight="false" outlineLevel="0" collapsed="false"/>
    <row r="22597" customFormat="false" ht="15.75" hidden="false" customHeight="false" outlineLevel="0" collapsed="false"/>
    <row r="22598" customFormat="false" ht="15.75" hidden="false" customHeight="false" outlineLevel="0" collapsed="false"/>
    <row r="22599" customFormat="false" ht="15.75" hidden="false" customHeight="false" outlineLevel="0" collapsed="false"/>
    <row r="22600" customFormat="false" ht="15.75" hidden="false" customHeight="false" outlineLevel="0" collapsed="false"/>
    <row r="22601" customFormat="false" ht="15.75" hidden="false" customHeight="false" outlineLevel="0" collapsed="false"/>
    <row r="22602" customFormat="false" ht="15.75" hidden="false" customHeight="false" outlineLevel="0" collapsed="false"/>
    <row r="22603" customFormat="false" ht="15.75" hidden="false" customHeight="false" outlineLevel="0" collapsed="false"/>
    <row r="22604" customFormat="false" ht="15.75" hidden="false" customHeight="false" outlineLevel="0" collapsed="false"/>
    <row r="22605" customFormat="false" ht="15.75" hidden="false" customHeight="false" outlineLevel="0" collapsed="false"/>
    <row r="22606" customFormat="false" ht="15.75" hidden="false" customHeight="false" outlineLevel="0" collapsed="false"/>
    <row r="22607" customFormat="false" ht="15.75" hidden="false" customHeight="false" outlineLevel="0" collapsed="false"/>
    <row r="22608" customFormat="false" ht="15.75" hidden="false" customHeight="false" outlineLevel="0" collapsed="false"/>
    <row r="22609" customFormat="false" ht="15.75" hidden="false" customHeight="false" outlineLevel="0" collapsed="false"/>
    <row r="22610" customFormat="false" ht="15.75" hidden="false" customHeight="false" outlineLevel="0" collapsed="false"/>
    <row r="22611" customFormat="false" ht="15.75" hidden="false" customHeight="false" outlineLevel="0" collapsed="false"/>
    <row r="22612" customFormat="false" ht="15.75" hidden="false" customHeight="false" outlineLevel="0" collapsed="false"/>
    <row r="22613" customFormat="false" ht="15.75" hidden="false" customHeight="false" outlineLevel="0" collapsed="false"/>
    <row r="22614" customFormat="false" ht="15.75" hidden="false" customHeight="false" outlineLevel="0" collapsed="false"/>
    <row r="22615" customFormat="false" ht="15.75" hidden="false" customHeight="false" outlineLevel="0" collapsed="false"/>
    <row r="22616" customFormat="false" ht="15.75" hidden="false" customHeight="false" outlineLevel="0" collapsed="false"/>
    <row r="22617" customFormat="false" ht="15.75" hidden="false" customHeight="false" outlineLevel="0" collapsed="false"/>
    <row r="22618" customFormat="false" ht="15.75" hidden="false" customHeight="false" outlineLevel="0" collapsed="false"/>
    <row r="22619" customFormat="false" ht="15.75" hidden="false" customHeight="false" outlineLevel="0" collapsed="false"/>
    <row r="22620" customFormat="false" ht="15.75" hidden="false" customHeight="false" outlineLevel="0" collapsed="false"/>
    <row r="22621" customFormat="false" ht="15.75" hidden="false" customHeight="false" outlineLevel="0" collapsed="false"/>
    <row r="22622" customFormat="false" ht="15.75" hidden="false" customHeight="false" outlineLevel="0" collapsed="false"/>
    <row r="22623" customFormat="false" ht="15.75" hidden="false" customHeight="false" outlineLevel="0" collapsed="false"/>
    <row r="22624" customFormat="false" ht="15.75" hidden="false" customHeight="false" outlineLevel="0" collapsed="false"/>
    <row r="22625" customFormat="false" ht="15.75" hidden="false" customHeight="false" outlineLevel="0" collapsed="false"/>
    <row r="22626" customFormat="false" ht="15.75" hidden="false" customHeight="false" outlineLevel="0" collapsed="false"/>
    <row r="22627" customFormat="false" ht="15.75" hidden="false" customHeight="false" outlineLevel="0" collapsed="false"/>
    <row r="22628" customFormat="false" ht="15.75" hidden="false" customHeight="false" outlineLevel="0" collapsed="false"/>
    <row r="22629" customFormat="false" ht="15.75" hidden="false" customHeight="false" outlineLevel="0" collapsed="false"/>
    <row r="22630" customFormat="false" ht="15.75" hidden="false" customHeight="false" outlineLevel="0" collapsed="false"/>
    <row r="22631" customFormat="false" ht="15.75" hidden="false" customHeight="false" outlineLevel="0" collapsed="false"/>
    <row r="22632" customFormat="false" ht="15.75" hidden="false" customHeight="false" outlineLevel="0" collapsed="false"/>
    <row r="22633" customFormat="false" ht="15.75" hidden="false" customHeight="false" outlineLevel="0" collapsed="false"/>
    <row r="22634" customFormat="false" ht="15.75" hidden="false" customHeight="false" outlineLevel="0" collapsed="false"/>
    <row r="22635" customFormat="false" ht="15.75" hidden="false" customHeight="false" outlineLevel="0" collapsed="false"/>
    <row r="22636" customFormat="false" ht="15.75" hidden="false" customHeight="false" outlineLevel="0" collapsed="false"/>
    <row r="22637" customFormat="false" ht="15.75" hidden="false" customHeight="false" outlineLevel="0" collapsed="false"/>
    <row r="22638" customFormat="false" ht="15.75" hidden="false" customHeight="false" outlineLevel="0" collapsed="false"/>
    <row r="22639" customFormat="false" ht="15.75" hidden="false" customHeight="false" outlineLevel="0" collapsed="false"/>
    <row r="22640" customFormat="false" ht="15.75" hidden="false" customHeight="false" outlineLevel="0" collapsed="false"/>
    <row r="22641" customFormat="false" ht="15.75" hidden="false" customHeight="false" outlineLevel="0" collapsed="false"/>
    <row r="22642" customFormat="false" ht="15.75" hidden="false" customHeight="false" outlineLevel="0" collapsed="false"/>
    <row r="22643" customFormat="false" ht="15.75" hidden="false" customHeight="false" outlineLevel="0" collapsed="false"/>
    <row r="22644" customFormat="false" ht="15.75" hidden="false" customHeight="false" outlineLevel="0" collapsed="false"/>
    <row r="22645" customFormat="false" ht="15.75" hidden="false" customHeight="false" outlineLevel="0" collapsed="false"/>
    <row r="22646" customFormat="false" ht="15.75" hidden="false" customHeight="false" outlineLevel="0" collapsed="false"/>
    <row r="22647" customFormat="false" ht="15.75" hidden="false" customHeight="false" outlineLevel="0" collapsed="false"/>
    <row r="22648" customFormat="false" ht="15.75" hidden="false" customHeight="false" outlineLevel="0" collapsed="false"/>
    <row r="22649" customFormat="false" ht="15.75" hidden="false" customHeight="false" outlineLevel="0" collapsed="false"/>
    <row r="22650" customFormat="false" ht="15.75" hidden="false" customHeight="false" outlineLevel="0" collapsed="false"/>
    <row r="22651" customFormat="false" ht="15.75" hidden="false" customHeight="false" outlineLevel="0" collapsed="false"/>
    <row r="22652" customFormat="false" ht="15.75" hidden="false" customHeight="false" outlineLevel="0" collapsed="false"/>
    <row r="22653" customFormat="false" ht="15.75" hidden="false" customHeight="false" outlineLevel="0" collapsed="false"/>
    <row r="22654" customFormat="false" ht="15.75" hidden="false" customHeight="false" outlineLevel="0" collapsed="false"/>
    <row r="22655" customFormat="false" ht="15.75" hidden="false" customHeight="false" outlineLevel="0" collapsed="false"/>
    <row r="22656" customFormat="false" ht="15.75" hidden="false" customHeight="false" outlineLevel="0" collapsed="false"/>
    <row r="22657" customFormat="false" ht="15.75" hidden="false" customHeight="false" outlineLevel="0" collapsed="false"/>
    <row r="22658" customFormat="false" ht="15.75" hidden="false" customHeight="false" outlineLevel="0" collapsed="false"/>
    <row r="22659" customFormat="false" ht="15.75" hidden="false" customHeight="false" outlineLevel="0" collapsed="false"/>
    <row r="22660" customFormat="false" ht="15.75" hidden="false" customHeight="false" outlineLevel="0" collapsed="false"/>
    <row r="22661" customFormat="false" ht="15.75" hidden="false" customHeight="false" outlineLevel="0" collapsed="false"/>
    <row r="22662" customFormat="false" ht="15.75" hidden="false" customHeight="false" outlineLevel="0" collapsed="false"/>
    <row r="22663" customFormat="false" ht="15.75" hidden="false" customHeight="false" outlineLevel="0" collapsed="false"/>
    <row r="22664" customFormat="false" ht="15.75" hidden="false" customHeight="false" outlineLevel="0" collapsed="false"/>
    <row r="22665" customFormat="false" ht="15.75" hidden="false" customHeight="false" outlineLevel="0" collapsed="false"/>
    <row r="22666" customFormat="false" ht="15.75" hidden="false" customHeight="false" outlineLevel="0" collapsed="false"/>
    <row r="22667" customFormat="false" ht="15.75" hidden="false" customHeight="false" outlineLevel="0" collapsed="false"/>
    <row r="22668" customFormat="false" ht="15.75" hidden="false" customHeight="false" outlineLevel="0" collapsed="false"/>
    <row r="22669" customFormat="false" ht="15.75" hidden="false" customHeight="false" outlineLevel="0" collapsed="false"/>
    <row r="22670" customFormat="false" ht="15.75" hidden="false" customHeight="false" outlineLevel="0" collapsed="false"/>
    <row r="22671" customFormat="false" ht="15.75" hidden="false" customHeight="false" outlineLevel="0" collapsed="false"/>
    <row r="22672" customFormat="false" ht="15.75" hidden="false" customHeight="false" outlineLevel="0" collapsed="false"/>
    <row r="22673" customFormat="false" ht="15.75" hidden="false" customHeight="false" outlineLevel="0" collapsed="false"/>
    <row r="22674" customFormat="false" ht="15.75" hidden="false" customHeight="false" outlineLevel="0" collapsed="false"/>
    <row r="22675" customFormat="false" ht="15.75" hidden="false" customHeight="false" outlineLevel="0" collapsed="false"/>
    <row r="22676" customFormat="false" ht="15.75" hidden="false" customHeight="false" outlineLevel="0" collapsed="false"/>
    <row r="22677" customFormat="false" ht="15.75" hidden="false" customHeight="false" outlineLevel="0" collapsed="false"/>
    <row r="22678" customFormat="false" ht="15.75" hidden="false" customHeight="false" outlineLevel="0" collapsed="false"/>
    <row r="22679" customFormat="false" ht="15.75" hidden="false" customHeight="false" outlineLevel="0" collapsed="false"/>
    <row r="22680" customFormat="false" ht="15.75" hidden="false" customHeight="false" outlineLevel="0" collapsed="false"/>
    <row r="22681" customFormat="false" ht="15.75" hidden="false" customHeight="false" outlineLevel="0" collapsed="false"/>
    <row r="22682" customFormat="false" ht="15.75" hidden="false" customHeight="false" outlineLevel="0" collapsed="false"/>
    <row r="22683" customFormat="false" ht="15.75" hidden="false" customHeight="false" outlineLevel="0" collapsed="false"/>
    <row r="22684" customFormat="false" ht="15.75" hidden="false" customHeight="false" outlineLevel="0" collapsed="false"/>
    <row r="22685" customFormat="false" ht="15.75" hidden="false" customHeight="false" outlineLevel="0" collapsed="false"/>
    <row r="22686" customFormat="false" ht="15.75" hidden="false" customHeight="false" outlineLevel="0" collapsed="false"/>
    <row r="22687" customFormat="false" ht="15.75" hidden="false" customHeight="false" outlineLevel="0" collapsed="false"/>
    <row r="22688" customFormat="false" ht="15.75" hidden="false" customHeight="false" outlineLevel="0" collapsed="false"/>
    <row r="22689" customFormat="false" ht="15.75" hidden="false" customHeight="false" outlineLevel="0" collapsed="false"/>
    <row r="22690" customFormat="false" ht="15.75" hidden="false" customHeight="false" outlineLevel="0" collapsed="false"/>
    <row r="22691" customFormat="false" ht="15.75" hidden="false" customHeight="false" outlineLevel="0" collapsed="false"/>
    <row r="22692" customFormat="false" ht="15.75" hidden="false" customHeight="false" outlineLevel="0" collapsed="false"/>
    <row r="22693" customFormat="false" ht="15.75" hidden="false" customHeight="false" outlineLevel="0" collapsed="false"/>
    <row r="22694" customFormat="false" ht="15.75" hidden="false" customHeight="false" outlineLevel="0" collapsed="false"/>
    <row r="22695" customFormat="false" ht="15.75" hidden="false" customHeight="false" outlineLevel="0" collapsed="false"/>
    <row r="22696" customFormat="false" ht="15.75" hidden="false" customHeight="false" outlineLevel="0" collapsed="false"/>
    <row r="22697" customFormat="false" ht="15.75" hidden="false" customHeight="false" outlineLevel="0" collapsed="false"/>
    <row r="22698" customFormat="false" ht="15.75" hidden="false" customHeight="false" outlineLevel="0" collapsed="false"/>
    <row r="22699" customFormat="false" ht="15.75" hidden="false" customHeight="false" outlineLevel="0" collapsed="false"/>
    <row r="22700" customFormat="false" ht="15.75" hidden="false" customHeight="false" outlineLevel="0" collapsed="false"/>
    <row r="22701" customFormat="false" ht="15.75" hidden="false" customHeight="false" outlineLevel="0" collapsed="false"/>
    <row r="22702" customFormat="false" ht="15.75" hidden="false" customHeight="false" outlineLevel="0" collapsed="false"/>
    <row r="22703" customFormat="false" ht="15.75" hidden="false" customHeight="false" outlineLevel="0" collapsed="false"/>
    <row r="22704" customFormat="false" ht="15.75" hidden="false" customHeight="false" outlineLevel="0" collapsed="false"/>
    <row r="22705" customFormat="false" ht="15.75" hidden="false" customHeight="false" outlineLevel="0" collapsed="false"/>
    <row r="22706" customFormat="false" ht="15.75" hidden="false" customHeight="false" outlineLevel="0" collapsed="false"/>
    <row r="22707" customFormat="false" ht="15.75" hidden="false" customHeight="false" outlineLevel="0" collapsed="false"/>
    <row r="22708" customFormat="false" ht="15.75" hidden="false" customHeight="false" outlineLevel="0" collapsed="false"/>
    <row r="22709" customFormat="false" ht="15.75" hidden="false" customHeight="false" outlineLevel="0" collapsed="false"/>
    <row r="22710" customFormat="false" ht="15.75" hidden="false" customHeight="false" outlineLevel="0" collapsed="false"/>
    <row r="22711" customFormat="false" ht="15.75" hidden="false" customHeight="false" outlineLevel="0" collapsed="false"/>
    <row r="22712" customFormat="false" ht="15.75" hidden="false" customHeight="false" outlineLevel="0" collapsed="false"/>
    <row r="22713" customFormat="false" ht="15.75" hidden="false" customHeight="false" outlineLevel="0" collapsed="false"/>
    <row r="22714" customFormat="false" ht="15.75" hidden="false" customHeight="false" outlineLevel="0" collapsed="false"/>
    <row r="22715" customFormat="false" ht="15.75" hidden="false" customHeight="false" outlineLevel="0" collapsed="false"/>
    <row r="22716" customFormat="false" ht="15.75" hidden="false" customHeight="false" outlineLevel="0" collapsed="false"/>
    <row r="22717" customFormat="false" ht="15.75" hidden="false" customHeight="false" outlineLevel="0" collapsed="false"/>
    <row r="22718" customFormat="false" ht="15.75" hidden="false" customHeight="false" outlineLevel="0" collapsed="false"/>
    <row r="22719" customFormat="false" ht="15.75" hidden="false" customHeight="false" outlineLevel="0" collapsed="false"/>
    <row r="22720" customFormat="false" ht="15.75" hidden="false" customHeight="false" outlineLevel="0" collapsed="false"/>
    <row r="22721" customFormat="false" ht="15.75" hidden="false" customHeight="false" outlineLevel="0" collapsed="false"/>
    <row r="22722" customFormat="false" ht="15.75" hidden="false" customHeight="false" outlineLevel="0" collapsed="false"/>
    <row r="22723" customFormat="false" ht="15.75" hidden="false" customHeight="false" outlineLevel="0" collapsed="false"/>
    <row r="22724" customFormat="false" ht="15.75" hidden="false" customHeight="false" outlineLevel="0" collapsed="false"/>
    <row r="22725" customFormat="false" ht="15.75" hidden="false" customHeight="false" outlineLevel="0" collapsed="false"/>
    <row r="22726" customFormat="false" ht="15.75" hidden="false" customHeight="false" outlineLevel="0" collapsed="false"/>
    <row r="22727" customFormat="false" ht="15.75" hidden="false" customHeight="false" outlineLevel="0" collapsed="false"/>
    <row r="22728" customFormat="false" ht="15.75" hidden="false" customHeight="false" outlineLevel="0" collapsed="false"/>
    <row r="22729" customFormat="false" ht="15.75" hidden="false" customHeight="false" outlineLevel="0" collapsed="false"/>
    <row r="22730" customFormat="false" ht="15.75" hidden="false" customHeight="false" outlineLevel="0" collapsed="false"/>
    <row r="22731" customFormat="false" ht="15.75" hidden="false" customHeight="false" outlineLevel="0" collapsed="false"/>
    <row r="22732" customFormat="false" ht="15.75" hidden="false" customHeight="false" outlineLevel="0" collapsed="false"/>
    <row r="22733" customFormat="false" ht="15.75" hidden="false" customHeight="false" outlineLevel="0" collapsed="false"/>
    <row r="22734" customFormat="false" ht="15.75" hidden="false" customHeight="false" outlineLevel="0" collapsed="false"/>
    <row r="22735" customFormat="false" ht="15.75" hidden="false" customHeight="false" outlineLevel="0" collapsed="false"/>
    <row r="22736" customFormat="false" ht="15.75" hidden="false" customHeight="false" outlineLevel="0" collapsed="false"/>
    <row r="22737" customFormat="false" ht="15.75" hidden="false" customHeight="false" outlineLevel="0" collapsed="false"/>
    <row r="22738" customFormat="false" ht="15.75" hidden="false" customHeight="false" outlineLevel="0" collapsed="false"/>
    <row r="22739" customFormat="false" ht="15.75" hidden="false" customHeight="false" outlineLevel="0" collapsed="false"/>
    <row r="22740" customFormat="false" ht="15.75" hidden="false" customHeight="false" outlineLevel="0" collapsed="false"/>
    <row r="22741" customFormat="false" ht="15.75" hidden="false" customHeight="false" outlineLevel="0" collapsed="false"/>
    <row r="22742" customFormat="false" ht="15.75" hidden="false" customHeight="false" outlineLevel="0" collapsed="false"/>
    <row r="22743" customFormat="false" ht="15.75" hidden="false" customHeight="false" outlineLevel="0" collapsed="false"/>
    <row r="22744" customFormat="false" ht="15.75" hidden="false" customHeight="false" outlineLevel="0" collapsed="false"/>
    <row r="22745" customFormat="false" ht="15.75" hidden="false" customHeight="false" outlineLevel="0" collapsed="false"/>
    <row r="22746" customFormat="false" ht="15.75" hidden="false" customHeight="false" outlineLevel="0" collapsed="false"/>
    <row r="22747" customFormat="false" ht="15.75" hidden="false" customHeight="false" outlineLevel="0" collapsed="false"/>
    <row r="22748" customFormat="false" ht="15.75" hidden="false" customHeight="false" outlineLevel="0" collapsed="false"/>
    <row r="22749" customFormat="false" ht="15.75" hidden="false" customHeight="false" outlineLevel="0" collapsed="false"/>
    <row r="22750" customFormat="false" ht="15.75" hidden="false" customHeight="false" outlineLevel="0" collapsed="false"/>
    <row r="22751" customFormat="false" ht="15.75" hidden="false" customHeight="false" outlineLevel="0" collapsed="false"/>
    <row r="22752" customFormat="false" ht="15.75" hidden="false" customHeight="false" outlineLevel="0" collapsed="false"/>
    <row r="22753" customFormat="false" ht="15.75" hidden="false" customHeight="false" outlineLevel="0" collapsed="false"/>
    <row r="22754" customFormat="false" ht="15.75" hidden="false" customHeight="false" outlineLevel="0" collapsed="false"/>
    <row r="22755" customFormat="false" ht="15.75" hidden="false" customHeight="false" outlineLevel="0" collapsed="false"/>
    <row r="22756" customFormat="false" ht="15.75" hidden="false" customHeight="false" outlineLevel="0" collapsed="false"/>
    <row r="22757" customFormat="false" ht="15.75" hidden="false" customHeight="false" outlineLevel="0" collapsed="false"/>
    <row r="22758" customFormat="false" ht="15.75" hidden="false" customHeight="false" outlineLevel="0" collapsed="false"/>
    <row r="22759" customFormat="false" ht="15.75" hidden="false" customHeight="false" outlineLevel="0" collapsed="false"/>
    <row r="22760" customFormat="false" ht="15.75" hidden="false" customHeight="false" outlineLevel="0" collapsed="false"/>
    <row r="22761" customFormat="false" ht="15.75" hidden="false" customHeight="false" outlineLevel="0" collapsed="false"/>
    <row r="22762" customFormat="false" ht="15.75" hidden="false" customHeight="false" outlineLevel="0" collapsed="false"/>
    <row r="22763" customFormat="false" ht="15.75" hidden="false" customHeight="false" outlineLevel="0" collapsed="false"/>
    <row r="22764" customFormat="false" ht="15.75" hidden="false" customHeight="false" outlineLevel="0" collapsed="false"/>
    <row r="22765" customFormat="false" ht="15.75" hidden="false" customHeight="false" outlineLevel="0" collapsed="false"/>
    <row r="22766" customFormat="false" ht="15.75" hidden="false" customHeight="false" outlineLevel="0" collapsed="false"/>
    <row r="22767" customFormat="false" ht="15.75" hidden="false" customHeight="false" outlineLevel="0" collapsed="false"/>
    <row r="22768" customFormat="false" ht="15.75" hidden="false" customHeight="false" outlineLevel="0" collapsed="false"/>
    <row r="22769" customFormat="false" ht="15.75" hidden="false" customHeight="false" outlineLevel="0" collapsed="false"/>
    <row r="22770" customFormat="false" ht="15.75" hidden="false" customHeight="false" outlineLevel="0" collapsed="false"/>
    <row r="22771" customFormat="false" ht="15.75" hidden="false" customHeight="false" outlineLevel="0" collapsed="false"/>
    <row r="22772" customFormat="false" ht="15.75" hidden="false" customHeight="false" outlineLevel="0" collapsed="false"/>
    <row r="22773" customFormat="false" ht="15.75" hidden="false" customHeight="false" outlineLevel="0" collapsed="false"/>
    <row r="22774" customFormat="false" ht="15.75" hidden="false" customHeight="false" outlineLevel="0" collapsed="false"/>
    <row r="22775" customFormat="false" ht="15.75" hidden="false" customHeight="false" outlineLevel="0" collapsed="false"/>
    <row r="22776" customFormat="false" ht="15.75" hidden="false" customHeight="false" outlineLevel="0" collapsed="false"/>
    <row r="22777" customFormat="false" ht="15.75" hidden="false" customHeight="false" outlineLevel="0" collapsed="false"/>
    <row r="22778" customFormat="false" ht="15.75" hidden="false" customHeight="false" outlineLevel="0" collapsed="false"/>
    <row r="22779" customFormat="false" ht="15.75" hidden="false" customHeight="false" outlineLevel="0" collapsed="false"/>
    <row r="22780" customFormat="false" ht="15.75" hidden="false" customHeight="false" outlineLevel="0" collapsed="false"/>
    <row r="22781" customFormat="false" ht="15.75" hidden="false" customHeight="false" outlineLevel="0" collapsed="false"/>
    <row r="22782" customFormat="false" ht="15.75" hidden="false" customHeight="false" outlineLevel="0" collapsed="false"/>
    <row r="22783" customFormat="false" ht="15.75" hidden="false" customHeight="false" outlineLevel="0" collapsed="false"/>
    <row r="22784" customFormat="false" ht="15.75" hidden="false" customHeight="false" outlineLevel="0" collapsed="false"/>
    <row r="22785" customFormat="false" ht="15.75" hidden="false" customHeight="false" outlineLevel="0" collapsed="false"/>
    <row r="22786" customFormat="false" ht="15.75" hidden="false" customHeight="false" outlineLevel="0" collapsed="false"/>
    <row r="22787" customFormat="false" ht="15.75" hidden="false" customHeight="false" outlineLevel="0" collapsed="false"/>
    <row r="22788" customFormat="false" ht="15.75" hidden="false" customHeight="false" outlineLevel="0" collapsed="false"/>
    <row r="22789" customFormat="false" ht="15.75" hidden="false" customHeight="false" outlineLevel="0" collapsed="false"/>
    <row r="22790" customFormat="false" ht="15.75" hidden="false" customHeight="false" outlineLevel="0" collapsed="false"/>
    <row r="22791" customFormat="false" ht="15.75" hidden="false" customHeight="false" outlineLevel="0" collapsed="false"/>
    <row r="22792" customFormat="false" ht="15.75" hidden="false" customHeight="false" outlineLevel="0" collapsed="false"/>
    <row r="22793" customFormat="false" ht="15.75" hidden="false" customHeight="false" outlineLevel="0" collapsed="false"/>
    <row r="22794" customFormat="false" ht="15.75" hidden="false" customHeight="false" outlineLevel="0" collapsed="false"/>
    <row r="22795" customFormat="false" ht="15.75" hidden="false" customHeight="false" outlineLevel="0" collapsed="false"/>
    <row r="22796" customFormat="false" ht="15.75" hidden="false" customHeight="false" outlineLevel="0" collapsed="false"/>
    <row r="22797" customFormat="false" ht="15.75" hidden="false" customHeight="false" outlineLevel="0" collapsed="false"/>
    <row r="22798" customFormat="false" ht="15.75" hidden="false" customHeight="false" outlineLevel="0" collapsed="false"/>
    <row r="22799" customFormat="false" ht="15.75" hidden="false" customHeight="false" outlineLevel="0" collapsed="false"/>
    <row r="22800" customFormat="false" ht="15.75" hidden="false" customHeight="false" outlineLevel="0" collapsed="false"/>
    <row r="22801" customFormat="false" ht="15.75" hidden="false" customHeight="false" outlineLevel="0" collapsed="false"/>
    <row r="22802" customFormat="false" ht="15.75" hidden="false" customHeight="false" outlineLevel="0" collapsed="false"/>
    <row r="22803" customFormat="false" ht="15.75" hidden="false" customHeight="false" outlineLevel="0" collapsed="false"/>
    <row r="22804" customFormat="false" ht="15.75" hidden="false" customHeight="false" outlineLevel="0" collapsed="false"/>
    <row r="22805" customFormat="false" ht="15.75" hidden="false" customHeight="false" outlineLevel="0" collapsed="false"/>
    <row r="22806" customFormat="false" ht="15.75" hidden="false" customHeight="false" outlineLevel="0" collapsed="false"/>
    <row r="22807" customFormat="false" ht="15.75" hidden="false" customHeight="false" outlineLevel="0" collapsed="false"/>
    <row r="22808" customFormat="false" ht="15.75" hidden="false" customHeight="false" outlineLevel="0" collapsed="false"/>
    <row r="22809" customFormat="false" ht="15.75" hidden="false" customHeight="false" outlineLevel="0" collapsed="false"/>
    <row r="22810" customFormat="false" ht="15.75" hidden="false" customHeight="false" outlineLevel="0" collapsed="false"/>
    <row r="22811" customFormat="false" ht="15.75" hidden="false" customHeight="false" outlineLevel="0" collapsed="false"/>
    <row r="22812" customFormat="false" ht="15.75" hidden="false" customHeight="false" outlineLevel="0" collapsed="false"/>
    <row r="22813" customFormat="false" ht="15.75" hidden="false" customHeight="false" outlineLevel="0" collapsed="false"/>
    <row r="22814" customFormat="false" ht="15.75" hidden="false" customHeight="false" outlineLevel="0" collapsed="false"/>
    <row r="22815" customFormat="false" ht="15.75" hidden="false" customHeight="false" outlineLevel="0" collapsed="false"/>
    <row r="22816" customFormat="false" ht="15.75" hidden="false" customHeight="false" outlineLevel="0" collapsed="false"/>
    <row r="22817" customFormat="false" ht="15.75" hidden="false" customHeight="false" outlineLevel="0" collapsed="false"/>
    <row r="22818" customFormat="false" ht="15.75" hidden="false" customHeight="false" outlineLevel="0" collapsed="false"/>
    <row r="22819" customFormat="false" ht="15.75" hidden="false" customHeight="false" outlineLevel="0" collapsed="false"/>
    <row r="22820" customFormat="false" ht="15.75" hidden="false" customHeight="false" outlineLevel="0" collapsed="false"/>
    <row r="22821" customFormat="false" ht="15.75" hidden="false" customHeight="false" outlineLevel="0" collapsed="false"/>
    <row r="22822" customFormat="false" ht="15.75" hidden="false" customHeight="false" outlineLevel="0" collapsed="false"/>
    <row r="22823" customFormat="false" ht="15.75" hidden="false" customHeight="false" outlineLevel="0" collapsed="false"/>
    <row r="22824" customFormat="false" ht="15.75" hidden="false" customHeight="false" outlineLevel="0" collapsed="false"/>
    <row r="22825" customFormat="false" ht="15.75" hidden="false" customHeight="false" outlineLevel="0" collapsed="false"/>
    <row r="22826" customFormat="false" ht="15.75" hidden="false" customHeight="false" outlineLevel="0" collapsed="false"/>
    <row r="22827" customFormat="false" ht="15.75" hidden="false" customHeight="false" outlineLevel="0" collapsed="false"/>
    <row r="22828" customFormat="false" ht="15.75" hidden="false" customHeight="false" outlineLevel="0" collapsed="false"/>
    <row r="22829" customFormat="false" ht="15.75" hidden="false" customHeight="false" outlineLevel="0" collapsed="false"/>
    <row r="22830" customFormat="false" ht="15.75" hidden="false" customHeight="false" outlineLevel="0" collapsed="false"/>
    <row r="22831" customFormat="false" ht="15.75" hidden="false" customHeight="false" outlineLevel="0" collapsed="false"/>
    <row r="22832" customFormat="false" ht="15.75" hidden="false" customHeight="false" outlineLevel="0" collapsed="false"/>
    <row r="22833" customFormat="false" ht="15.75" hidden="false" customHeight="false" outlineLevel="0" collapsed="false"/>
    <row r="22834" customFormat="false" ht="15.75" hidden="false" customHeight="false" outlineLevel="0" collapsed="false"/>
    <row r="22835" customFormat="false" ht="15.75" hidden="false" customHeight="false" outlineLevel="0" collapsed="false"/>
    <row r="22836" customFormat="false" ht="15.75" hidden="false" customHeight="false" outlineLevel="0" collapsed="false"/>
    <row r="22837" customFormat="false" ht="15.75" hidden="false" customHeight="false" outlineLevel="0" collapsed="false"/>
    <row r="22838" customFormat="false" ht="15.75" hidden="false" customHeight="false" outlineLevel="0" collapsed="false"/>
    <row r="22839" customFormat="false" ht="15.75" hidden="false" customHeight="false" outlineLevel="0" collapsed="false"/>
    <row r="22840" customFormat="false" ht="15.75" hidden="false" customHeight="false" outlineLevel="0" collapsed="false"/>
    <row r="22841" customFormat="false" ht="15.75" hidden="false" customHeight="false" outlineLevel="0" collapsed="false"/>
    <row r="22842" customFormat="false" ht="15.75" hidden="false" customHeight="false" outlineLevel="0" collapsed="false"/>
    <row r="22843" customFormat="false" ht="15.75" hidden="false" customHeight="false" outlineLevel="0" collapsed="false"/>
    <row r="22844" customFormat="false" ht="15.75" hidden="false" customHeight="false" outlineLevel="0" collapsed="false"/>
    <row r="22845" customFormat="false" ht="15.75" hidden="false" customHeight="false" outlineLevel="0" collapsed="false"/>
    <row r="22846" customFormat="false" ht="15.75" hidden="false" customHeight="false" outlineLevel="0" collapsed="false"/>
    <row r="22847" customFormat="false" ht="15.75" hidden="false" customHeight="false" outlineLevel="0" collapsed="false"/>
    <row r="22848" customFormat="false" ht="15.75" hidden="false" customHeight="false" outlineLevel="0" collapsed="false"/>
    <row r="22849" customFormat="false" ht="15.75" hidden="false" customHeight="false" outlineLevel="0" collapsed="false"/>
    <row r="22850" customFormat="false" ht="15.75" hidden="false" customHeight="false" outlineLevel="0" collapsed="false"/>
    <row r="22851" customFormat="false" ht="15.75" hidden="false" customHeight="false" outlineLevel="0" collapsed="false"/>
    <row r="22852" customFormat="false" ht="15.75" hidden="false" customHeight="false" outlineLevel="0" collapsed="false"/>
    <row r="22853" customFormat="false" ht="15.75" hidden="false" customHeight="false" outlineLevel="0" collapsed="false"/>
    <row r="22854" customFormat="false" ht="15.75" hidden="false" customHeight="false" outlineLevel="0" collapsed="false"/>
    <row r="22855" customFormat="false" ht="15.75" hidden="false" customHeight="false" outlineLevel="0" collapsed="false"/>
    <row r="22856" customFormat="false" ht="15.75" hidden="false" customHeight="false" outlineLevel="0" collapsed="false"/>
    <row r="22857" customFormat="false" ht="15.75" hidden="false" customHeight="false" outlineLevel="0" collapsed="false"/>
    <row r="22858" customFormat="false" ht="15.75" hidden="false" customHeight="false" outlineLevel="0" collapsed="false"/>
    <row r="22859" customFormat="false" ht="15.75" hidden="false" customHeight="false" outlineLevel="0" collapsed="false"/>
    <row r="22860" customFormat="false" ht="15.75" hidden="false" customHeight="false" outlineLevel="0" collapsed="false"/>
    <row r="22861" customFormat="false" ht="15.75" hidden="false" customHeight="false" outlineLevel="0" collapsed="false"/>
    <row r="22862" customFormat="false" ht="15.75" hidden="false" customHeight="false" outlineLevel="0" collapsed="false"/>
    <row r="22863" customFormat="false" ht="15.75" hidden="false" customHeight="false" outlineLevel="0" collapsed="false"/>
    <row r="22864" customFormat="false" ht="15.75" hidden="false" customHeight="false" outlineLevel="0" collapsed="false"/>
    <row r="22865" customFormat="false" ht="15.75" hidden="false" customHeight="false" outlineLevel="0" collapsed="false"/>
    <row r="22866" customFormat="false" ht="15.75" hidden="false" customHeight="false" outlineLevel="0" collapsed="false"/>
    <row r="22867" customFormat="false" ht="15.75" hidden="false" customHeight="false" outlineLevel="0" collapsed="false"/>
    <row r="22868" customFormat="false" ht="15.75" hidden="false" customHeight="false" outlineLevel="0" collapsed="false"/>
    <row r="22869" customFormat="false" ht="15.75" hidden="false" customHeight="false" outlineLevel="0" collapsed="false"/>
    <row r="22870" customFormat="false" ht="15.75" hidden="false" customHeight="false" outlineLevel="0" collapsed="false"/>
    <row r="22871" customFormat="false" ht="15.75" hidden="false" customHeight="false" outlineLevel="0" collapsed="false"/>
    <row r="22872" customFormat="false" ht="15.75" hidden="false" customHeight="false" outlineLevel="0" collapsed="false"/>
    <row r="22873" customFormat="false" ht="15.75" hidden="false" customHeight="false" outlineLevel="0" collapsed="false"/>
    <row r="22874" customFormat="false" ht="15.75" hidden="false" customHeight="false" outlineLevel="0" collapsed="false"/>
    <row r="22875" customFormat="false" ht="15.75" hidden="false" customHeight="false" outlineLevel="0" collapsed="false"/>
    <row r="22876" customFormat="false" ht="15.75" hidden="false" customHeight="false" outlineLevel="0" collapsed="false"/>
    <row r="22877" customFormat="false" ht="15.75" hidden="false" customHeight="false" outlineLevel="0" collapsed="false"/>
    <row r="22878" customFormat="false" ht="15.75" hidden="false" customHeight="false" outlineLevel="0" collapsed="false"/>
    <row r="22879" customFormat="false" ht="15.75" hidden="false" customHeight="false" outlineLevel="0" collapsed="false"/>
    <row r="22880" customFormat="false" ht="15.75" hidden="false" customHeight="false" outlineLevel="0" collapsed="false"/>
    <row r="22881" customFormat="false" ht="15.75" hidden="false" customHeight="false" outlineLevel="0" collapsed="false"/>
    <row r="22882" customFormat="false" ht="15.75" hidden="false" customHeight="false" outlineLevel="0" collapsed="false"/>
    <row r="22883" customFormat="false" ht="15.75" hidden="false" customHeight="false" outlineLevel="0" collapsed="false"/>
    <row r="22884" customFormat="false" ht="15.75" hidden="false" customHeight="false" outlineLevel="0" collapsed="false"/>
    <row r="22885" customFormat="false" ht="15.75" hidden="false" customHeight="false" outlineLevel="0" collapsed="false"/>
    <row r="22886" customFormat="false" ht="15.75" hidden="false" customHeight="false" outlineLevel="0" collapsed="false"/>
    <row r="22887" customFormat="false" ht="15.75" hidden="false" customHeight="false" outlineLevel="0" collapsed="false"/>
    <row r="22888" customFormat="false" ht="15.75" hidden="false" customHeight="false" outlineLevel="0" collapsed="false"/>
    <row r="22889" customFormat="false" ht="15.75" hidden="false" customHeight="false" outlineLevel="0" collapsed="false"/>
    <row r="22890" customFormat="false" ht="15.75" hidden="false" customHeight="false" outlineLevel="0" collapsed="false"/>
    <row r="22891" customFormat="false" ht="15.75" hidden="false" customHeight="false" outlineLevel="0" collapsed="false"/>
    <row r="22892" customFormat="false" ht="15.75" hidden="false" customHeight="false" outlineLevel="0" collapsed="false"/>
    <row r="22893" customFormat="false" ht="15.75" hidden="false" customHeight="false" outlineLevel="0" collapsed="false"/>
    <row r="22894" customFormat="false" ht="15.75" hidden="false" customHeight="false" outlineLevel="0" collapsed="false"/>
    <row r="22895" customFormat="false" ht="15.75" hidden="false" customHeight="false" outlineLevel="0" collapsed="false"/>
    <row r="22896" customFormat="false" ht="15.75" hidden="false" customHeight="false" outlineLevel="0" collapsed="false"/>
    <row r="22897" customFormat="false" ht="15.75" hidden="false" customHeight="false" outlineLevel="0" collapsed="false"/>
    <row r="22898" customFormat="false" ht="15.75" hidden="false" customHeight="false" outlineLevel="0" collapsed="false"/>
    <row r="22899" customFormat="false" ht="15.75" hidden="false" customHeight="false" outlineLevel="0" collapsed="false"/>
    <row r="22900" customFormat="false" ht="15.75" hidden="false" customHeight="false" outlineLevel="0" collapsed="false"/>
    <row r="22901" customFormat="false" ht="15.75" hidden="false" customHeight="false" outlineLevel="0" collapsed="false"/>
    <row r="22902" customFormat="false" ht="15.75" hidden="false" customHeight="false" outlineLevel="0" collapsed="false"/>
    <row r="22903" customFormat="false" ht="15.75" hidden="false" customHeight="false" outlineLevel="0" collapsed="false"/>
    <row r="22904" customFormat="false" ht="15.75" hidden="false" customHeight="false" outlineLevel="0" collapsed="false"/>
    <row r="22905" customFormat="false" ht="15.75" hidden="false" customHeight="false" outlineLevel="0" collapsed="false"/>
    <row r="22906" customFormat="false" ht="15.75" hidden="false" customHeight="false" outlineLevel="0" collapsed="false"/>
    <row r="22907" customFormat="false" ht="15.75" hidden="false" customHeight="false" outlineLevel="0" collapsed="false"/>
    <row r="22908" customFormat="false" ht="15.75" hidden="false" customHeight="false" outlineLevel="0" collapsed="false"/>
    <row r="22909" customFormat="false" ht="15.75" hidden="false" customHeight="false" outlineLevel="0" collapsed="false"/>
    <row r="22910" customFormat="false" ht="15.75" hidden="false" customHeight="false" outlineLevel="0" collapsed="false"/>
    <row r="22911" customFormat="false" ht="15.75" hidden="false" customHeight="false" outlineLevel="0" collapsed="false"/>
    <row r="22912" customFormat="false" ht="15.75" hidden="false" customHeight="false" outlineLevel="0" collapsed="false"/>
    <row r="22913" customFormat="false" ht="15.75" hidden="false" customHeight="false" outlineLevel="0" collapsed="false"/>
    <row r="22914" customFormat="false" ht="15.75" hidden="false" customHeight="false" outlineLevel="0" collapsed="false"/>
    <row r="22915" customFormat="false" ht="15.75" hidden="false" customHeight="false" outlineLevel="0" collapsed="false"/>
    <row r="22916" customFormat="false" ht="15.75" hidden="false" customHeight="false" outlineLevel="0" collapsed="false"/>
    <row r="22917" customFormat="false" ht="15.75" hidden="false" customHeight="false" outlineLevel="0" collapsed="false"/>
    <row r="22918" customFormat="false" ht="15.75" hidden="false" customHeight="false" outlineLevel="0" collapsed="false"/>
    <row r="22919" customFormat="false" ht="15.75" hidden="false" customHeight="false" outlineLevel="0" collapsed="false"/>
    <row r="22920" customFormat="false" ht="15.75" hidden="false" customHeight="false" outlineLevel="0" collapsed="false"/>
    <row r="22921" customFormat="false" ht="15.75" hidden="false" customHeight="false" outlineLevel="0" collapsed="false"/>
    <row r="22922" customFormat="false" ht="15.75" hidden="false" customHeight="false" outlineLevel="0" collapsed="false"/>
    <row r="22923" customFormat="false" ht="15.75" hidden="false" customHeight="false" outlineLevel="0" collapsed="false"/>
    <row r="22924" customFormat="false" ht="15.75" hidden="false" customHeight="false" outlineLevel="0" collapsed="false"/>
    <row r="22925" customFormat="false" ht="15.75" hidden="false" customHeight="false" outlineLevel="0" collapsed="false"/>
    <row r="22926" customFormat="false" ht="15.75" hidden="false" customHeight="false" outlineLevel="0" collapsed="false"/>
    <row r="22927" customFormat="false" ht="15.75" hidden="false" customHeight="false" outlineLevel="0" collapsed="false"/>
    <row r="22928" customFormat="false" ht="15.75" hidden="false" customHeight="false" outlineLevel="0" collapsed="false"/>
    <row r="22929" customFormat="false" ht="15.75" hidden="false" customHeight="false" outlineLevel="0" collapsed="false"/>
    <row r="22930" customFormat="false" ht="15.75" hidden="false" customHeight="false" outlineLevel="0" collapsed="false"/>
    <row r="22931" customFormat="false" ht="15.75" hidden="false" customHeight="false" outlineLevel="0" collapsed="false"/>
    <row r="22932" customFormat="false" ht="15.75" hidden="false" customHeight="false" outlineLevel="0" collapsed="false"/>
    <row r="22933" customFormat="false" ht="15.75" hidden="false" customHeight="false" outlineLevel="0" collapsed="false"/>
    <row r="22934" customFormat="false" ht="15.75" hidden="false" customHeight="false" outlineLevel="0" collapsed="false"/>
    <row r="22935" customFormat="false" ht="15.75" hidden="false" customHeight="false" outlineLevel="0" collapsed="false"/>
    <row r="22936" customFormat="false" ht="15.75" hidden="false" customHeight="false" outlineLevel="0" collapsed="false"/>
    <row r="22937" customFormat="false" ht="15.75" hidden="false" customHeight="false" outlineLevel="0" collapsed="false"/>
    <row r="22938" customFormat="false" ht="15.75" hidden="false" customHeight="false" outlineLevel="0" collapsed="false"/>
    <row r="22939" customFormat="false" ht="15.75" hidden="false" customHeight="false" outlineLevel="0" collapsed="false"/>
    <row r="22940" customFormat="false" ht="15.75" hidden="false" customHeight="false" outlineLevel="0" collapsed="false"/>
    <row r="22941" customFormat="false" ht="15.75" hidden="false" customHeight="false" outlineLevel="0" collapsed="false"/>
    <row r="22942" customFormat="false" ht="15.75" hidden="false" customHeight="false" outlineLevel="0" collapsed="false"/>
    <row r="22943" customFormat="false" ht="15.75" hidden="false" customHeight="false" outlineLevel="0" collapsed="false"/>
    <row r="22944" customFormat="false" ht="15.75" hidden="false" customHeight="false" outlineLevel="0" collapsed="false"/>
    <row r="22945" customFormat="false" ht="15.75" hidden="false" customHeight="false" outlineLevel="0" collapsed="false"/>
    <row r="22946" customFormat="false" ht="15.75" hidden="false" customHeight="false" outlineLevel="0" collapsed="false"/>
    <row r="22947" customFormat="false" ht="15.75" hidden="false" customHeight="false" outlineLevel="0" collapsed="false"/>
    <row r="22948" customFormat="false" ht="15.75" hidden="false" customHeight="false" outlineLevel="0" collapsed="false"/>
    <row r="22949" customFormat="false" ht="15.75" hidden="false" customHeight="false" outlineLevel="0" collapsed="false"/>
    <row r="22950" customFormat="false" ht="15.75" hidden="false" customHeight="false" outlineLevel="0" collapsed="false"/>
    <row r="22951" customFormat="false" ht="15.75" hidden="false" customHeight="false" outlineLevel="0" collapsed="false"/>
    <row r="22952" customFormat="false" ht="15.75" hidden="false" customHeight="false" outlineLevel="0" collapsed="false"/>
    <row r="22953" customFormat="false" ht="15.75" hidden="false" customHeight="false" outlineLevel="0" collapsed="false"/>
    <row r="22954" customFormat="false" ht="15.75" hidden="false" customHeight="false" outlineLevel="0" collapsed="false"/>
    <row r="22955" customFormat="false" ht="15.75" hidden="false" customHeight="false" outlineLevel="0" collapsed="false"/>
    <row r="22956" customFormat="false" ht="15.75" hidden="false" customHeight="false" outlineLevel="0" collapsed="false"/>
    <row r="22957" customFormat="false" ht="15.75" hidden="false" customHeight="false" outlineLevel="0" collapsed="false"/>
    <row r="22958" customFormat="false" ht="15.75" hidden="false" customHeight="false" outlineLevel="0" collapsed="false"/>
    <row r="22959" customFormat="false" ht="15.75" hidden="false" customHeight="false" outlineLevel="0" collapsed="false"/>
    <row r="22960" customFormat="false" ht="15.75" hidden="false" customHeight="false" outlineLevel="0" collapsed="false"/>
    <row r="22961" customFormat="false" ht="15.75" hidden="false" customHeight="false" outlineLevel="0" collapsed="false"/>
    <row r="22962" customFormat="false" ht="15.75" hidden="false" customHeight="false" outlineLevel="0" collapsed="false"/>
    <row r="22963" customFormat="false" ht="15.75" hidden="false" customHeight="false" outlineLevel="0" collapsed="false"/>
    <row r="22964" customFormat="false" ht="15.75" hidden="false" customHeight="false" outlineLevel="0" collapsed="false"/>
    <row r="22965" customFormat="false" ht="15.75" hidden="false" customHeight="false" outlineLevel="0" collapsed="false"/>
    <row r="22966" customFormat="false" ht="15.75" hidden="false" customHeight="false" outlineLevel="0" collapsed="false"/>
    <row r="22967" customFormat="false" ht="15.75" hidden="false" customHeight="false" outlineLevel="0" collapsed="false"/>
    <row r="22968" customFormat="false" ht="15.75" hidden="false" customHeight="false" outlineLevel="0" collapsed="false"/>
    <row r="22969" customFormat="false" ht="15.75" hidden="false" customHeight="false" outlineLevel="0" collapsed="false"/>
    <row r="22970" customFormat="false" ht="15.75" hidden="false" customHeight="false" outlineLevel="0" collapsed="false"/>
    <row r="22971" customFormat="false" ht="15.75" hidden="false" customHeight="false" outlineLevel="0" collapsed="false"/>
    <row r="22972" customFormat="false" ht="15.75" hidden="false" customHeight="false" outlineLevel="0" collapsed="false"/>
    <row r="22973" customFormat="false" ht="15.75" hidden="false" customHeight="false" outlineLevel="0" collapsed="false"/>
    <row r="22974" customFormat="false" ht="15.75" hidden="false" customHeight="false" outlineLevel="0" collapsed="false"/>
    <row r="22975" customFormat="false" ht="15.75" hidden="false" customHeight="false" outlineLevel="0" collapsed="false"/>
    <row r="22976" customFormat="false" ht="15.75" hidden="false" customHeight="false" outlineLevel="0" collapsed="false"/>
    <row r="22977" customFormat="false" ht="15.75" hidden="false" customHeight="false" outlineLevel="0" collapsed="false"/>
    <row r="22978" customFormat="false" ht="15.75" hidden="false" customHeight="false" outlineLevel="0" collapsed="false"/>
    <row r="22979" customFormat="false" ht="15.75" hidden="false" customHeight="false" outlineLevel="0" collapsed="false"/>
    <row r="22980" customFormat="false" ht="15.75" hidden="false" customHeight="false" outlineLevel="0" collapsed="false"/>
    <row r="22981" customFormat="false" ht="15.75" hidden="false" customHeight="false" outlineLevel="0" collapsed="false"/>
    <row r="22982" customFormat="false" ht="15.75" hidden="false" customHeight="false" outlineLevel="0" collapsed="false"/>
    <row r="22983" customFormat="false" ht="15.75" hidden="false" customHeight="false" outlineLevel="0" collapsed="false"/>
    <row r="22984" customFormat="false" ht="15.75" hidden="false" customHeight="false" outlineLevel="0" collapsed="false"/>
    <row r="22985" customFormat="false" ht="15.75" hidden="false" customHeight="false" outlineLevel="0" collapsed="false"/>
    <row r="22986" customFormat="false" ht="15.75" hidden="false" customHeight="false" outlineLevel="0" collapsed="false"/>
    <row r="22987" customFormat="false" ht="15.75" hidden="false" customHeight="false" outlineLevel="0" collapsed="false"/>
    <row r="22988" customFormat="false" ht="15.75" hidden="false" customHeight="false" outlineLevel="0" collapsed="false"/>
    <row r="22989" customFormat="false" ht="15.75" hidden="false" customHeight="false" outlineLevel="0" collapsed="false"/>
    <row r="22990" customFormat="false" ht="15.75" hidden="false" customHeight="false" outlineLevel="0" collapsed="false"/>
    <row r="22991" customFormat="false" ht="15.75" hidden="false" customHeight="false" outlineLevel="0" collapsed="false"/>
    <row r="22992" customFormat="false" ht="15.75" hidden="false" customHeight="false" outlineLevel="0" collapsed="false"/>
    <row r="22993" customFormat="false" ht="15.75" hidden="false" customHeight="false" outlineLevel="0" collapsed="false"/>
    <row r="22994" customFormat="false" ht="15.75" hidden="false" customHeight="false" outlineLevel="0" collapsed="false"/>
    <row r="22995" customFormat="false" ht="15.75" hidden="false" customHeight="false" outlineLevel="0" collapsed="false"/>
    <row r="22996" customFormat="false" ht="15.75" hidden="false" customHeight="false" outlineLevel="0" collapsed="false"/>
    <row r="22997" customFormat="false" ht="15.75" hidden="false" customHeight="false" outlineLevel="0" collapsed="false"/>
    <row r="22998" customFormat="false" ht="15.75" hidden="false" customHeight="false" outlineLevel="0" collapsed="false"/>
    <row r="22999" customFormat="false" ht="15.75" hidden="false" customHeight="false" outlineLevel="0" collapsed="false"/>
    <row r="23000" customFormat="false" ht="15.75" hidden="false" customHeight="false" outlineLevel="0" collapsed="false"/>
    <row r="23001" customFormat="false" ht="15.75" hidden="false" customHeight="false" outlineLevel="0" collapsed="false"/>
    <row r="23002" customFormat="false" ht="15.75" hidden="false" customHeight="false" outlineLevel="0" collapsed="false"/>
    <row r="23003" customFormat="false" ht="15.75" hidden="false" customHeight="false" outlineLevel="0" collapsed="false"/>
    <row r="23004" customFormat="false" ht="15.75" hidden="false" customHeight="false" outlineLevel="0" collapsed="false"/>
    <row r="23005" customFormat="false" ht="15.75" hidden="false" customHeight="false" outlineLevel="0" collapsed="false"/>
    <row r="23006" customFormat="false" ht="15.75" hidden="false" customHeight="false" outlineLevel="0" collapsed="false"/>
    <row r="23007" customFormat="false" ht="15.75" hidden="false" customHeight="false" outlineLevel="0" collapsed="false"/>
    <row r="23008" customFormat="false" ht="15.75" hidden="false" customHeight="false" outlineLevel="0" collapsed="false"/>
    <row r="23009" customFormat="false" ht="15.75" hidden="false" customHeight="false" outlineLevel="0" collapsed="false"/>
    <row r="23010" customFormat="false" ht="15.75" hidden="false" customHeight="false" outlineLevel="0" collapsed="false"/>
    <row r="23011" customFormat="false" ht="15.75" hidden="false" customHeight="false" outlineLevel="0" collapsed="false"/>
    <row r="23012" customFormat="false" ht="15.75" hidden="false" customHeight="false" outlineLevel="0" collapsed="false"/>
    <row r="23013" customFormat="false" ht="15.75" hidden="false" customHeight="false" outlineLevel="0" collapsed="false"/>
    <row r="23014" customFormat="false" ht="15.75" hidden="false" customHeight="false" outlineLevel="0" collapsed="false"/>
    <row r="23015" customFormat="false" ht="15.75" hidden="false" customHeight="false" outlineLevel="0" collapsed="false"/>
    <row r="23016" customFormat="false" ht="15.75" hidden="false" customHeight="false" outlineLevel="0" collapsed="false"/>
    <row r="23017" customFormat="false" ht="15.75" hidden="false" customHeight="false" outlineLevel="0" collapsed="false"/>
    <row r="23018" customFormat="false" ht="15.75" hidden="false" customHeight="false" outlineLevel="0" collapsed="false"/>
    <row r="23019" customFormat="false" ht="15.75" hidden="false" customHeight="false" outlineLevel="0" collapsed="false"/>
    <row r="23020" customFormat="false" ht="15.75" hidden="false" customHeight="false" outlineLevel="0" collapsed="false"/>
    <row r="23021" customFormat="false" ht="15.75" hidden="false" customHeight="false" outlineLevel="0" collapsed="false"/>
    <row r="23022" customFormat="false" ht="15.75" hidden="false" customHeight="false" outlineLevel="0" collapsed="false"/>
    <row r="23023" customFormat="false" ht="15.75" hidden="false" customHeight="false" outlineLevel="0" collapsed="false"/>
    <row r="23024" customFormat="false" ht="15.75" hidden="false" customHeight="false" outlineLevel="0" collapsed="false"/>
    <row r="23025" customFormat="false" ht="15.75" hidden="false" customHeight="false" outlineLevel="0" collapsed="false"/>
    <row r="23026" customFormat="false" ht="15.75" hidden="false" customHeight="false" outlineLevel="0" collapsed="false"/>
    <row r="23027" customFormat="false" ht="15.75" hidden="false" customHeight="false" outlineLevel="0" collapsed="false"/>
    <row r="23028" customFormat="false" ht="15.75" hidden="false" customHeight="false" outlineLevel="0" collapsed="false"/>
    <row r="23029" customFormat="false" ht="15.75" hidden="false" customHeight="false" outlineLevel="0" collapsed="false"/>
    <row r="23030" customFormat="false" ht="15.75" hidden="false" customHeight="false" outlineLevel="0" collapsed="false"/>
    <row r="23031" customFormat="false" ht="15.75" hidden="false" customHeight="false" outlineLevel="0" collapsed="false"/>
    <row r="23032" customFormat="false" ht="15.75" hidden="false" customHeight="false" outlineLevel="0" collapsed="false"/>
    <row r="23033" customFormat="false" ht="15.75" hidden="false" customHeight="false" outlineLevel="0" collapsed="false"/>
    <row r="23034" customFormat="false" ht="15.75" hidden="false" customHeight="false" outlineLevel="0" collapsed="false"/>
    <row r="23035" customFormat="false" ht="15.75" hidden="false" customHeight="false" outlineLevel="0" collapsed="false"/>
    <row r="23036" customFormat="false" ht="15.75" hidden="false" customHeight="false" outlineLevel="0" collapsed="false"/>
    <row r="23037" customFormat="false" ht="15.75" hidden="false" customHeight="false" outlineLevel="0" collapsed="false"/>
    <row r="23038" customFormat="false" ht="15.75" hidden="false" customHeight="false" outlineLevel="0" collapsed="false"/>
    <row r="23039" customFormat="false" ht="15.75" hidden="false" customHeight="false" outlineLevel="0" collapsed="false"/>
    <row r="23040" customFormat="false" ht="15.75" hidden="false" customHeight="false" outlineLevel="0" collapsed="false"/>
    <row r="23041" customFormat="false" ht="15.75" hidden="false" customHeight="false" outlineLevel="0" collapsed="false"/>
    <row r="23042" customFormat="false" ht="15.75" hidden="false" customHeight="false" outlineLevel="0" collapsed="false"/>
    <row r="23043" customFormat="false" ht="15.75" hidden="false" customHeight="false" outlineLevel="0" collapsed="false"/>
    <row r="23044" customFormat="false" ht="15.75" hidden="false" customHeight="false" outlineLevel="0" collapsed="false"/>
    <row r="23045" customFormat="false" ht="15.75" hidden="false" customHeight="false" outlineLevel="0" collapsed="false"/>
    <row r="23046" customFormat="false" ht="15.75" hidden="false" customHeight="false" outlineLevel="0" collapsed="false"/>
    <row r="23047" customFormat="false" ht="15.75" hidden="false" customHeight="false" outlineLevel="0" collapsed="false"/>
    <row r="23048" customFormat="false" ht="15.75" hidden="false" customHeight="false" outlineLevel="0" collapsed="false"/>
    <row r="23049" customFormat="false" ht="15.75" hidden="false" customHeight="false" outlineLevel="0" collapsed="false"/>
    <row r="23050" customFormat="false" ht="15.75" hidden="false" customHeight="false" outlineLevel="0" collapsed="false"/>
    <row r="23051" customFormat="false" ht="15.75" hidden="false" customHeight="false" outlineLevel="0" collapsed="false"/>
    <row r="23052" customFormat="false" ht="15.75" hidden="false" customHeight="false" outlineLevel="0" collapsed="false"/>
    <row r="23053" customFormat="false" ht="15.75" hidden="false" customHeight="false" outlineLevel="0" collapsed="false"/>
    <row r="23054" customFormat="false" ht="15.75" hidden="false" customHeight="false" outlineLevel="0" collapsed="false"/>
    <row r="23055" customFormat="false" ht="15.75" hidden="false" customHeight="false" outlineLevel="0" collapsed="false"/>
    <row r="23056" customFormat="false" ht="15.75" hidden="false" customHeight="false" outlineLevel="0" collapsed="false"/>
    <row r="23057" customFormat="false" ht="15.75" hidden="false" customHeight="false" outlineLevel="0" collapsed="false"/>
    <row r="23058" customFormat="false" ht="15.75" hidden="false" customHeight="false" outlineLevel="0" collapsed="false"/>
    <row r="23059" customFormat="false" ht="15.75" hidden="false" customHeight="false" outlineLevel="0" collapsed="false"/>
    <row r="23060" customFormat="false" ht="15.75" hidden="false" customHeight="false" outlineLevel="0" collapsed="false"/>
    <row r="23061" customFormat="false" ht="15.75" hidden="false" customHeight="false" outlineLevel="0" collapsed="false"/>
    <row r="23062" customFormat="false" ht="15.75" hidden="false" customHeight="false" outlineLevel="0" collapsed="false"/>
    <row r="23063" customFormat="false" ht="15.75" hidden="false" customHeight="false" outlineLevel="0" collapsed="false"/>
    <row r="23064" customFormat="false" ht="15.75" hidden="false" customHeight="false" outlineLevel="0" collapsed="false"/>
    <row r="23065" customFormat="false" ht="15.75" hidden="false" customHeight="false" outlineLevel="0" collapsed="false"/>
    <row r="23066" customFormat="false" ht="15.75" hidden="false" customHeight="false" outlineLevel="0" collapsed="false"/>
    <row r="23067" customFormat="false" ht="15.75" hidden="false" customHeight="false" outlineLevel="0" collapsed="false"/>
    <row r="23068" customFormat="false" ht="15.75" hidden="false" customHeight="false" outlineLevel="0" collapsed="false"/>
    <row r="23069" customFormat="false" ht="15.75" hidden="false" customHeight="false" outlineLevel="0" collapsed="false"/>
    <row r="23070" customFormat="false" ht="15.75" hidden="false" customHeight="false" outlineLevel="0" collapsed="false"/>
    <row r="23071" customFormat="false" ht="15.75" hidden="false" customHeight="false" outlineLevel="0" collapsed="false"/>
    <row r="23072" customFormat="false" ht="15.75" hidden="false" customHeight="false" outlineLevel="0" collapsed="false"/>
    <row r="23073" customFormat="false" ht="15.75" hidden="false" customHeight="false" outlineLevel="0" collapsed="false"/>
    <row r="23074" customFormat="false" ht="15.75" hidden="false" customHeight="false" outlineLevel="0" collapsed="false"/>
    <row r="23075" customFormat="false" ht="15.75" hidden="false" customHeight="false" outlineLevel="0" collapsed="false"/>
    <row r="23076" customFormat="false" ht="15.75" hidden="false" customHeight="false" outlineLevel="0" collapsed="false"/>
    <row r="23077" customFormat="false" ht="15.75" hidden="false" customHeight="false" outlineLevel="0" collapsed="false"/>
    <row r="23078" customFormat="false" ht="15.75" hidden="false" customHeight="false" outlineLevel="0" collapsed="false"/>
    <row r="23079" customFormat="false" ht="15.75" hidden="false" customHeight="false" outlineLevel="0" collapsed="false"/>
    <row r="23080" customFormat="false" ht="15.75" hidden="false" customHeight="false" outlineLevel="0" collapsed="false"/>
    <row r="23081" customFormat="false" ht="15.75" hidden="false" customHeight="false" outlineLevel="0" collapsed="false"/>
    <row r="23082" customFormat="false" ht="15.75" hidden="false" customHeight="false" outlineLevel="0" collapsed="false"/>
    <row r="23083" customFormat="false" ht="15.75" hidden="false" customHeight="false" outlineLevel="0" collapsed="false"/>
    <row r="23084" customFormat="false" ht="15.75" hidden="false" customHeight="false" outlineLevel="0" collapsed="false"/>
    <row r="23085" customFormat="false" ht="15.75" hidden="false" customHeight="false" outlineLevel="0" collapsed="false"/>
    <row r="23086" customFormat="false" ht="15.75" hidden="false" customHeight="false" outlineLevel="0" collapsed="false"/>
    <row r="23087" customFormat="false" ht="15.75" hidden="false" customHeight="false" outlineLevel="0" collapsed="false"/>
    <row r="23088" customFormat="false" ht="15.75" hidden="false" customHeight="false" outlineLevel="0" collapsed="false"/>
    <row r="23089" customFormat="false" ht="15.75" hidden="false" customHeight="false" outlineLevel="0" collapsed="false"/>
    <row r="23090" customFormat="false" ht="15.75" hidden="false" customHeight="false" outlineLevel="0" collapsed="false"/>
    <row r="23091" customFormat="false" ht="15.75" hidden="false" customHeight="false" outlineLevel="0" collapsed="false"/>
    <row r="23092" customFormat="false" ht="15.75" hidden="false" customHeight="false" outlineLevel="0" collapsed="false"/>
    <row r="23093" customFormat="false" ht="15.75" hidden="false" customHeight="false" outlineLevel="0" collapsed="false"/>
    <row r="23094" customFormat="false" ht="15.75" hidden="false" customHeight="false" outlineLevel="0" collapsed="false"/>
    <row r="23095" customFormat="false" ht="15.75" hidden="false" customHeight="false" outlineLevel="0" collapsed="false"/>
    <row r="23096" customFormat="false" ht="15.75" hidden="false" customHeight="false" outlineLevel="0" collapsed="false"/>
    <row r="23097" customFormat="false" ht="15.75" hidden="false" customHeight="false" outlineLevel="0" collapsed="false"/>
    <row r="23098" customFormat="false" ht="15.75" hidden="false" customHeight="false" outlineLevel="0" collapsed="false"/>
    <row r="23099" customFormat="false" ht="15.75" hidden="false" customHeight="false" outlineLevel="0" collapsed="false"/>
    <row r="23100" customFormat="false" ht="15.75" hidden="false" customHeight="false" outlineLevel="0" collapsed="false"/>
    <row r="23101" customFormat="false" ht="15.75" hidden="false" customHeight="false" outlineLevel="0" collapsed="false"/>
    <row r="23102" customFormat="false" ht="15.75" hidden="false" customHeight="false" outlineLevel="0" collapsed="false"/>
    <row r="23103" customFormat="false" ht="15.75" hidden="false" customHeight="false" outlineLevel="0" collapsed="false"/>
    <row r="23104" customFormat="false" ht="15.75" hidden="false" customHeight="false" outlineLevel="0" collapsed="false"/>
    <row r="23105" customFormat="false" ht="15.75" hidden="false" customHeight="false" outlineLevel="0" collapsed="false"/>
    <row r="23106" customFormat="false" ht="15.75" hidden="false" customHeight="false" outlineLevel="0" collapsed="false"/>
    <row r="23107" customFormat="false" ht="15.75" hidden="false" customHeight="false" outlineLevel="0" collapsed="false"/>
    <row r="23108" customFormat="false" ht="15.75" hidden="false" customHeight="false" outlineLevel="0" collapsed="false"/>
    <row r="23109" customFormat="false" ht="15.75" hidden="false" customHeight="false" outlineLevel="0" collapsed="false"/>
    <row r="23110" customFormat="false" ht="15.75" hidden="false" customHeight="false" outlineLevel="0" collapsed="false"/>
    <row r="23111" customFormat="false" ht="15.75" hidden="false" customHeight="false" outlineLevel="0" collapsed="false"/>
    <row r="23112" customFormat="false" ht="15.75" hidden="false" customHeight="false" outlineLevel="0" collapsed="false"/>
    <row r="23113" customFormat="false" ht="15.75" hidden="false" customHeight="false" outlineLevel="0" collapsed="false"/>
    <row r="23114" customFormat="false" ht="15.75" hidden="false" customHeight="false" outlineLevel="0" collapsed="false"/>
    <row r="23115" customFormat="false" ht="15.75" hidden="false" customHeight="false" outlineLevel="0" collapsed="false"/>
    <row r="23116" customFormat="false" ht="15.75" hidden="false" customHeight="false" outlineLevel="0" collapsed="false"/>
    <row r="23117" customFormat="false" ht="15.75" hidden="false" customHeight="false" outlineLevel="0" collapsed="false"/>
    <row r="23118" customFormat="false" ht="15.75" hidden="false" customHeight="false" outlineLevel="0" collapsed="false"/>
    <row r="23119" customFormat="false" ht="15.75" hidden="false" customHeight="false" outlineLevel="0" collapsed="false"/>
    <row r="23120" customFormat="false" ht="15.75" hidden="false" customHeight="false" outlineLevel="0" collapsed="false"/>
    <row r="23121" customFormat="false" ht="15.75" hidden="false" customHeight="false" outlineLevel="0" collapsed="false"/>
    <row r="23122" customFormat="false" ht="15.75" hidden="false" customHeight="false" outlineLevel="0" collapsed="false"/>
    <row r="23123" customFormat="false" ht="15.75" hidden="false" customHeight="false" outlineLevel="0" collapsed="false"/>
    <row r="23124" customFormat="false" ht="15.75" hidden="false" customHeight="false" outlineLevel="0" collapsed="false"/>
    <row r="23125" customFormat="false" ht="15.75" hidden="false" customHeight="false" outlineLevel="0" collapsed="false"/>
    <row r="23126" customFormat="false" ht="15.75" hidden="false" customHeight="false" outlineLevel="0" collapsed="false"/>
    <row r="23127" customFormat="false" ht="15.75" hidden="false" customHeight="false" outlineLevel="0" collapsed="false"/>
    <row r="23128" customFormat="false" ht="15.75" hidden="false" customHeight="false" outlineLevel="0" collapsed="false"/>
    <row r="23129" customFormat="false" ht="15.75" hidden="false" customHeight="false" outlineLevel="0" collapsed="false"/>
    <row r="23130" customFormat="false" ht="15.75" hidden="false" customHeight="false" outlineLevel="0" collapsed="false"/>
    <row r="23131" customFormat="false" ht="15.75" hidden="false" customHeight="false" outlineLevel="0" collapsed="false"/>
    <row r="23132" customFormat="false" ht="15.75" hidden="false" customHeight="false" outlineLevel="0" collapsed="false"/>
    <row r="23133" customFormat="false" ht="15.75" hidden="false" customHeight="false" outlineLevel="0" collapsed="false"/>
    <row r="23134" customFormat="false" ht="15.75" hidden="false" customHeight="false" outlineLevel="0" collapsed="false"/>
    <row r="23135" customFormat="false" ht="15.75" hidden="false" customHeight="false" outlineLevel="0" collapsed="false"/>
    <row r="23136" customFormat="false" ht="15.75" hidden="false" customHeight="false" outlineLevel="0" collapsed="false"/>
    <row r="23137" customFormat="false" ht="15.75" hidden="false" customHeight="false" outlineLevel="0" collapsed="false"/>
    <row r="23138" customFormat="false" ht="15.75" hidden="false" customHeight="false" outlineLevel="0" collapsed="false"/>
    <row r="23139" customFormat="false" ht="15.75" hidden="false" customHeight="false" outlineLevel="0" collapsed="false"/>
    <row r="23140" customFormat="false" ht="15.75" hidden="false" customHeight="false" outlineLevel="0" collapsed="false"/>
    <row r="23141" customFormat="false" ht="15.75" hidden="false" customHeight="false" outlineLevel="0" collapsed="false"/>
    <row r="23142" customFormat="false" ht="15.75" hidden="false" customHeight="false" outlineLevel="0" collapsed="false"/>
    <row r="23143" customFormat="false" ht="15.75" hidden="false" customHeight="false" outlineLevel="0" collapsed="false"/>
    <row r="23144" customFormat="false" ht="15.75" hidden="false" customHeight="false" outlineLevel="0" collapsed="false"/>
    <row r="23145" customFormat="false" ht="15.75" hidden="false" customHeight="false" outlineLevel="0" collapsed="false"/>
    <row r="23146" customFormat="false" ht="15.75" hidden="false" customHeight="false" outlineLevel="0" collapsed="false"/>
    <row r="23147" customFormat="false" ht="15.75" hidden="false" customHeight="false" outlineLevel="0" collapsed="false"/>
    <row r="23148" customFormat="false" ht="15.75" hidden="false" customHeight="false" outlineLevel="0" collapsed="false"/>
    <row r="23149" customFormat="false" ht="15.75" hidden="false" customHeight="false" outlineLevel="0" collapsed="false"/>
    <row r="23150" customFormat="false" ht="15.75" hidden="false" customHeight="false" outlineLevel="0" collapsed="false"/>
    <row r="23151" customFormat="false" ht="15.75" hidden="false" customHeight="false" outlineLevel="0" collapsed="false"/>
    <row r="23152" customFormat="false" ht="15.75" hidden="false" customHeight="false" outlineLevel="0" collapsed="false"/>
    <row r="23153" customFormat="false" ht="15.75" hidden="false" customHeight="false" outlineLevel="0" collapsed="false"/>
    <row r="23154" customFormat="false" ht="15.75" hidden="false" customHeight="false" outlineLevel="0" collapsed="false"/>
    <row r="23155" customFormat="false" ht="15.75" hidden="false" customHeight="false" outlineLevel="0" collapsed="false"/>
    <row r="23156" customFormat="false" ht="15.75" hidden="false" customHeight="false" outlineLevel="0" collapsed="false"/>
    <row r="23157" customFormat="false" ht="15.75" hidden="false" customHeight="false" outlineLevel="0" collapsed="false"/>
    <row r="23158" customFormat="false" ht="15.75" hidden="false" customHeight="false" outlineLevel="0" collapsed="false"/>
    <row r="23159" customFormat="false" ht="15.75" hidden="false" customHeight="false" outlineLevel="0" collapsed="false"/>
    <row r="23160" customFormat="false" ht="15.75" hidden="false" customHeight="false" outlineLevel="0" collapsed="false"/>
    <row r="23161" customFormat="false" ht="15.75" hidden="false" customHeight="false" outlineLevel="0" collapsed="false"/>
    <row r="23162" customFormat="false" ht="15.75" hidden="false" customHeight="false" outlineLevel="0" collapsed="false"/>
    <row r="23163" customFormat="false" ht="15.75" hidden="false" customHeight="false" outlineLevel="0" collapsed="false"/>
    <row r="23164" customFormat="false" ht="15.75" hidden="false" customHeight="false" outlineLevel="0" collapsed="false"/>
    <row r="23165" customFormat="false" ht="15.75" hidden="false" customHeight="false" outlineLevel="0" collapsed="false"/>
    <row r="23166" customFormat="false" ht="15.75" hidden="false" customHeight="false" outlineLevel="0" collapsed="false"/>
    <row r="23167" customFormat="false" ht="15.75" hidden="false" customHeight="false" outlineLevel="0" collapsed="false"/>
    <row r="23168" customFormat="false" ht="15.75" hidden="false" customHeight="false" outlineLevel="0" collapsed="false"/>
    <row r="23169" customFormat="false" ht="15.75" hidden="false" customHeight="false" outlineLevel="0" collapsed="false"/>
    <row r="23170" customFormat="false" ht="15.75" hidden="false" customHeight="false" outlineLevel="0" collapsed="false"/>
    <row r="23171" customFormat="false" ht="15.75" hidden="false" customHeight="false" outlineLevel="0" collapsed="false"/>
    <row r="23172" customFormat="false" ht="15.75" hidden="false" customHeight="false" outlineLevel="0" collapsed="false"/>
    <row r="23173" customFormat="false" ht="15.75" hidden="false" customHeight="false" outlineLevel="0" collapsed="false"/>
    <row r="23174" customFormat="false" ht="15.75" hidden="false" customHeight="false" outlineLevel="0" collapsed="false"/>
    <row r="23175" customFormat="false" ht="15.75" hidden="false" customHeight="false" outlineLevel="0" collapsed="false"/>
    <row r="23176" customFormat="false" ht="15.75" hidden="false" customHeight="false" outlineLevel="0" collapsed="false"/>
    <row r="23177" customFormat="false" ht="15.75" hidden="false" customHeight="false" outlineLevel="0" collapsed="false"/>
    <row r="23178" customFormat="false" ht="15.75" hidden="false" customHeight="false" outlineLevel="0" collapsed="false"/>
    <row r="23179" customFormat="false" ht="15.75" hidden="false" customHeight="false" outlineLevel="0" collapsed="false"/>
    <row r="23180" customFormat="false" ht="15.75" hidden="false" customHeight="false" outlineLevel="0" collapsed="false"/>
    <row r="23181" customFormat="false" ht="15.75" hidden="false" customHeight="false" outlineLevel="0" collapsed="false"/>
    <row r="23182" customFormat="false" ht="15.75" hidden="false" customHeight="false" outlineLevel="0" collapsed="false"/>
    <row r="23183" customFormat="false" ht="15.75" hidden="false" customHeight="false" outlineLevel="0" collapsed="false"/>
    <row r="23184" customFormat="false" ht="15.75" hidden="false" customHeight="false" outlineLevel="0" collapsed="false"/>
    <row r="23185" customFormat="false" ht="15.75" hidden="false" customHeight="false" outlineLevel="0" collapsed="false"/>
    <row r="23186" customFormat="false" ht="15.75" hidden="false" customHeight="false" outlineLevel="0" collapsed="false"/>
    <row r="23187" customFormat="false" ht="15.75" hidden="false" customHeight="false" outlineLevel="0" collapsed="false"/>
    <row r="23188" customFormat="false" ht="15.75" hidden="false" customHeight="false" outlineLevel="0" collapsed="false"/>
    <row r="23189" customFormat="false" ht="15.75" hidden="false" customHeight="false" outlineLevel="0" collapsed="false"/>
    <row r="23190" customFormat="false" ht="15.75" hidden="false" customHeight="false" outlineLevel="0" collapsed="false"/>
    <row r="23191" customFormat="false" ht="15.75" hidden="false" customHeight="false" outlineLevel="0" collapsed="false"/>
    <row r="23192" customFormat="false" ht="15.75" hidden="false" customHeight="false" outlineLevel="0" collapsed="false"/>
    <row r="23193" customFormat="false" ht="15.75" hidden="false" customHeight="false" outlineLevel="0" collapsed="false"/>
    <row r="23194" customFormat="false" ht="15.75" hidden="false" customHeight="false" outlineLevel="0" collapsed="false"/>
    <row r="23195" customFormat="false" ht="15.75" hidden="false" customHeight="false" outlineLevel="0" collapsed="false"/>
    <row r="23196" customFormat="false" ht="15.75" hidden="false" customHeight="false" outlineLevel="0" collapsed="false"/>
    <row r="23197" customFormat="false" ht="15.75" hidden="false" customHeight="false" outlineLevel="0" collapsed="false"/>
    <row r="23198" customFormat="false" ht="15.75" hidden="false" customHeight="false" outlineLevel="0" collapsed="false"/>
    <row r="23199" customFormat="false" ht="15.75" hidden="false" customHeight="false" outlineLevel="0" collapsed="false"/>
    <row r="23200" customFormat="false" ht="15.75" hidden="false" customHeight="false" outlineLevel="0" collapsed="false"/>
    <row r="23201" customFormat="false" ht="15.75" hidden="false" customHeight="false" outlineLevel="0" collapsed="false"/>
    <row r="23202" customFormat="false" ht="15.75" hidden="false" customHeight="false" outlineLevel="0" collapsed="false"/>
    <row r="23203" customFormat="false" ht="15.75" hidden="false" customHeight="false" outlineLevel="0" collapsed="false"/>
    <row r="23204" customFormat="false" ht="15.75" hidden="false" customHeight="false" outlineLevel="0" collapsed="false"/>
    <row r="23205" customFormat="false" ht="15.75" hidden="false" customHeight="false" outlineLevel="0" collapsed="false"/>
    <row r="23206" customFormat="false" ht="15.75" hidden="false" customHeight="false" outlineLevel="0" collapsed="false"/>
    <row r="23207" customFormat="false" ht="15.75" hidden="false" customHeight="false" outlineLevel="0" collapsed="false"/>
    <row r="23208" customFormat="false" ht="15.75" hidden="false" customHeight="false" outlineLevel="0" collapsed="false"/>
    <row r="23209" customFormat="false" ht="15.75" hidden="false" customHeight="false" outlineLevel="0" collapsed="false"/>
    <row r="23210" customFormat="false" ht="15.75" hidden="false" customHeight="false" outlineLevel="0" collapsed="false"/>
    <row r="23211" customFormat="false" ht="15.75" hidden="false" customHeight="false" outlineLevel="0" collapsed="false"/>
    <row r="23212" customFormat="false" ht="15.75" hidden="false" customHeight="false" outlineLevel="0" collapsed="false"/>
    <row r="23213" customFormat="false" ht="15.75" hidden="false" customHeight="false" outlineLevel="0" collapsed="false"/>
    <row r="23214" customFormat="false" ht="15.75" hidden="false" customHeight="false" outlineLevel="0" collapsed="false"/>
    <row r="23215" customFormat="false" ht="15.75" hidden="false" customHeight="false" outlineLevel="0" collapsed="false"/>
    <row r="23216" customFormat="false" ht="15.75" hidden="false" customHeight="false" outlineLevel="0" collapsed="false"/>
    <row r="23217" customFormat="false" ht="15.75" hidden="false" customHeight="false" outlineLevel="0" collapsed="false"/>
    <row r="23218" customFormat="false" ht="15.75" hidden="false" customHeight="false" outlineLevel="0" collapsed="false"/>
    <row r="23219" customFormat="false" ht="15.75" hidden="false" customHeight="false" outlineLevel="0" collapsed="false"/>
    <row r="23220" customFormat="false" ht="15.75" hidden="false" customHeight="false" outlineLevel="0" collapsed="false"/>
    <row r="23221" customFormat="false" ht="15.75" hidden="false" customHeight="false" outlineLevel="0" collapsed="false"/>
    <row r="23222" customFormat="false" ht="15.75" hidden="false" customHeight="false" outlineLevel="0" collapsed="false"/>
    <row r="23223" customFormat="false" ht="15.75" hidden="false" customHeight="false" outlineLevel="0" collapsed="false"/>
    <row r="23224" customFormat="false" ht="15.75" hidden="false" customHeight="false" outlineLevel="0" collapsed="false"/>
    <row r="23225" customFormat="false" ht="15.75" hidden="false" customHeight="false" outlineLevel="0" collapsed="false"/>
    <row r="23226" customFormat="false" ht="15.75" hidden="false" customHeight="false" outlineLevel="0" collapsed="false"/>
    <row r="23227" customFormat="false" ht="15.75" hidden="false" customHeight="false" outlineLevel="0" collapsed="false"/>
    <row r="23228" customFormat="false" ht="15.75" hidden="false" customHeight="false" outlineLevel="0" collapsed="false"/>
    <row r="23229" customFormat="false" ht="15.75" hidden="false" customHeight="false" outlineLevel="0" collapsed="false"/>
    <row r="23230" customFormat="false" ht="15.75" hidden="false" customHeight="false" outlineLevel="0" collapsed="false"/>
    <row r="23231" customFormat="false" ht="15.75" hidden="false" customHeight="false" outlineLevel="0" collapsed="false"/>
    <row r="23232" customFormat="false" ht="15.75" hidden="false" customHeight="false" outlineLevel="0" collapsed="false"/>
    <row r="23233" customFormat="false" ht="15.75" hidden="false" customHeight="false" outlineLevel="0" collapsed="false"/>
    <row r="23234" customFormat="false" ht="15.75" hidden="false" customHeight="false" outlineLevel="0" collapsed="false"/>
    <row r="23235" customFormat="false" ht="15.75" hidden="false" customHeight="false" outlineLevel="0" collapsed="false"/>
    <row r="23236" customFormat="false" ht="15.75" hidden="false" customHeight="false" outlineLevel="0" collapsed="false"/>
    <row r="23237" customFormat="false" ht="15.75" hidden="false" customHeight="false" outlineLevel="0" collapsed="false"/>
    <row r="23238" customFormat="false" ht="15.75" hidden="false" customHeight="false" outlineLevel="0" collapsed="false"/>
    <row r="23239" customFormat="false" ht="15.75" hidden="false" customHeight="false" outlineLevel="0" collapsed="false"/>
    <row r="23240" customFormat="false" ht="15.75" hidden="false" customHeight="false" outlineLevel="0" collapsed="false"/>
    <row r="23241" customFormat="false" ht="15.75" hidden="false" customHeight="false" outlineLevel="0" collapsed="false"/>
    <row r="23242" customFormat="false" ht="15.75" hidden="false" customHeight="false" outlineLevel="0" collapsed="false"/>
    <row r="23243" customFormat="false" ht="15.75" hidden="false" customHeight="false" outlineLevel="0" collapsed="false"/>
    <row r="23244" customFormat="false" ht="15.75" hidden="false" customHeight="false" outlineLevel="0" collapsed="false"/>
    <row r="23245" customFormat="false" ht="15.75" hidden="false" customHeight="false" outlineLevel="0" collapsed="false"/>
    <row r="23246" customFormat="false" ht="15.75" hidden="false" customHeight="false" outlineLevel="0" collapsed="false"/>
    <row r="23247" customFormat="false" ht="15.75" hidden="false" customHeight="false" outlineLevel="0" collapsed="false"/>
    <row r="23248" customFormat="false" ht="15.75" hidden="false" customHeight="false" outlineLevel="0" collapsed="false"/>
    <row r="23249" customFormat="false" ht="15.75" hidden="false" customHeight="false" outlineLevel="0" collapsed="false"/>
    <row r="23250" customFormat="false" ht="15.75" hidden="false" customHeight="false" outlineLevel="0" collapsed="false"/>
    <row r="23251" customFormat="false" ht="15.75" hidden="false" customHeight="false" outlineLevel="0" collapsed="false"/>
    <row r="23252" customFormat="false" ht="15.75" hidden="false" customHeight="false" outlineLevel="0" collapsed="false"/>
    <row r="23253" customFormat="false" ht="15.75" hidden="false" customHeight="false" outlineLevel="0" collapsed="false"/>
    <row r="23254" customFormat="false" ht="15.75" hidden="false" customHeight="false" outlineLevel="0" collapsed="false"/>
    <row r="23255" customFormat="false" ht="15.75" hidden="false" customHeight="false" outlineLevel="0" collapsed="false"/>
    <row r="23256" customFormat="false" ht="15.75" hidden="false" customHeight="false" outlineLevel="0" collapsed="false"/>
    <row r="23257" customFormat="false" ht="15.75" hidden="false" customHeight="false" outlineLevel="0" collapsed="false"/>
    <row r="23258" customFormat="false" ht="15.75" hidden="false" customHeight="false" outlineLevel="0" collapsed="false"/>
    <row r="23259" customFormat="false" ht="15.75" hidden="false" customHeight="false" outlineLevel="0" collapsed="false"/>
    <row r="23260" customFormat="false" ht="15.75" hidden="false" customHeight="false" outlineLevel="0" collapsed="false"/>
    <row r="23261" customFormat="false" ht="15.75" hidden="false" customHeight="false" outlineLevel="0" collapsed="false"/>
    <row r="23262" customFormat="false" ht="15.75" hidden="false" customHeight="false" outlineLevel="0" collapsed="false"/>
    <row r="23263" customFormat="false" ht="15.75" hidden="false" customHeight="false" outlineLevel="0" collapsed="false"/>
    <row r="23264" customFormat="false" ht="15.75" hidden="false" customHeight="false" outlineLevel="0" collapsed="false"/>
    <row r="23265" customFormat="false" ht="15.75" hidden="false" customHeight="false" outlineLevel="0" collapsed="false"/>
    <row r="23266" customFormat="false" ht="15.75" hidden="false" customHeight="false" outlineLevel="0" collapsed="false"/>
    <row r="23267" customFormat="false" ht="15.75" hidden="false" customHeight="false" outlineLevel="0" collapsed="false"/>
    <row r="23268" customFormat="false" ht="15.75" hidden="false" customHeight="false" outlineLevel="0" collapsed="false"/>
    <row r="23269" customFormat="false" ht="15.75" hidden="false" customHeight="false" outlineLevel="0" collapsed="false"/>
    <row r="23270" customFormat="false" ht="15.75" hidden="false" customHeight="false" outlineLevel="0" collapsed="false"/>
    <row r="23271" customFormat="false" ht="15.75" hidden="false" customHeight="false" outlineLevel="0" collapsed="false"/>
    <row r="23272" customFormat="false" ht="15.75" hidden="false" customHeight="false" outlineLevel="0" collapsed="false"/>
    <row r="23273" customFormat="false" ht="15.75" hidden="false" customHeight="false" outlineLevel="0" collapsed="false"/>
    <row r="23274" customFormat="false" ht="15.75" hidden="false" customHeight="false" outlineLevel="0" collapsed="false"/>
    <row r="23275" customFormat="false" ht="15.75" hidden="false" customHeight="false" outlineLevel="0" collapsed="false"/>
    <row r="23276" customFormat="false" ht="15.75" hidden="false" customHeight="false" outlineLevel="0" collapsed="false"/>
    <row r="23277" customFormat="false" ht="15.75" hidden="false" customHeight="false" outlineLevel="0" collapsed="false"/>
    <row r="23278" customFormat="false" ht="15.75" hidden="false" customHeight="false" outlineLevel="0" collapsed="false"/>
    <row r="23279" customFormat="false" ht="15.75" hidden="false" customHeight="false" outlineLevel="0" collapsed="false"/>
    <row r="23280" customFormat="false" ht="15.75" hidden="false" customHeight="false" outlineLevel="0" collapsed="false"/>
    <row r="23281" customFormat="false" ht="15.75" hidden="false" customHeight="false" outlineLevel="0" collapsed="false"/>
    <row r="23282" customFormat="false" ht="15.75" hidden="false" customHeight="false" outlineLevel="0" collapsed="false"/>
    <row r="23283" customFormat="false" ht="15.75" hidden="false" customHeight="false" outlineLevel="0" collapsed="false"/>
    <row r="23284" customFormat="false" ht="15.75" hidden="false" customHeight="false" outlineLevel="0" collapsed="false"/>
    <row r="23285" customFormat="false" ht="15.75" hidden="false" customHeight="false" outlineLevel="0" collapsed="false"/>
    <row r="23286" customFormat="false" ht="15.75" hidden="false" customHeight="false" outlineLevel="0" collapsed="false"/>
    <row r="23287" customFormat="false" ht="15.75" hidden="false" customHeight="false" outlineLevel="0" collapsed="false"/>
    <row r="23288" customFormat="false" ht="15.75" hidden="false" customHeight="false" outlineLevel="0" collapsed="false"/>
    <row r="23289" customFormat="false" ht="15.75" hidden="false" customHeight="false" outlineLevel="0" collapsed="false"/>
    <row r="23290" customFormat="false" ht="15.75" hidden="false" customHeight="false" outlineLevel="0" collapsed="false"/>
    <row r="23291" customFormat="false" ht="15.75" hidden="false" customHeight="false" outlineLevel="0" collapsed="false"/>
    <row r="23292" customFormat="false" ht="15.75" hidden="false" customHeight="false" outlineLevel="0" collapsed="false"/>
    <row r="23293" customFormat="false" ht="15.75" hidden="false" customHeight="false" outlineLevel="0" collapsed="false"/>
    <row r="23294" customFormat="false" ht="15.75" hidden="false" customHeight="false" outlineLevel="0" collapsed="false"/>
    <row r="23295" customFormat="false" ht="15.75" hidden="false" customHeight="false" outlineLevel="0" collapsed="false"/>
    <row r="23296" customFormat="false" ht="15.75" hidden="false" customHeight="false" outlineLevel="0" collapsed="false"/>
    <row r="23297" customFormat="false" ht="15.75" hidden="false" customHeight="false" outlineLevel="0" collapsed="false"/>
    <row r="23298" customFormat="false" ht="15.75" hidden="false" customHeight="false" outlineLevel="0" collapsed="false"/>
    <row r="23299" customFormat="false" ht="15.75" hidden="false" customHeight="false" outlineLevel="0" collapsed="false"/>
    <row r="23300" customFormat="false" ht="15.75" hidden="false" customHeight="false" outlineLevel="0" collapsed="false"/>
    <row r="23301" customFormat="false" ht="15.75" hidden="false" customHeight="false" outlineLevel="0" collapsed="false"/>
    <row r="23302" customFormat="false" ht="15.75" hidden="false" customHeight="false" outlineLevel="0" collapsed="false"/>
    <row r="23303" customFormat="false" ht="15.75" hidden="false" customHeight="false" outlineLevel="0" collapsed="false"/>
    <row r="23304" customFormat="false" ht="15.75" hidden="false" customHeight="false" outlineLevel="0" collapsed="false"/>
    <row r="23305" customFormat="false" ht="15.75" hidden="false" customHeight="false" outlineLevel="0" collapsed="false"/>
    <row r="23306" customFormat="false" ht="15.75" hidden="false" customHeight="false" outlineLevel="0" collapsed="false"/>
    <row r="23307" customFormat="false" ht="15.75" hidden="false" customHeight="false" outlineLevel="0" collapsed="false"/>
    <row r="23308" customFormat="false" ht="15.75" hidden="false" customHeight="false" outlineLevel="0" collapsed="false"/>
    <row r="23309" customFormat="false" ht="15.75" hidden="false" customHeight="false" outlineLevel="0" collapsed="false"/>
    <row r="23310" customFormat="false" ht="15.75" hidden="false" customHeight="false" outlineLevel="0" collapsed="false"/>
    <row r="23311" customFormat="false" ht="15.75" hidden="false" customHeight="false" outlineLevel="0" collapsed="false"/>
    <row r="23312" customFormat="false" ht="15.75" hidden="false" customHeight="false" outlineLevel="0" collapsed="false"/>
    <row r="23313" customFormat="false" ht="15.75" hidden="false" customHeight="false" outlineLevel="0" collapsed="false"/>
    <row r="23314" customFormat="false" ht="15.75" hidden="false" customHeight="false" outlineLevel="0" collapsed="false"/>
    <row r="23315" customFormat="false" ht="15.75" hidden="false" customHeight="false" outlineLevel="0" collapsed="false"/>
    <row r="23316" customFormat="false" ht="15.75" hidden="false" customHeight="false" outlineLevel="0" collapsed="false"/>
    <row r="23317" customFormat="false" ht="15.75" hidden="false" customHeight="false" outlineLevel="0" collapsed="false"/>
    <row r="23318" customFormat="false" ht="15.75" hidden="false" customHeight="false" outlineLevel="0" collapsed="false"/>
    <row r="23319" customFormat="false" ht="15.75" hidden="false" customHeight="false" outlineLevel="0" collapsed="false"/>
    <row r="23320" customFormat="false" ht="15.75" hidden="false" customHeight="false" outlineLevel="0" collapsed="false"/>
    <row r="23321" customFormat="false" ht="15.75" hidden="false" customHeight="false" outlineLevel="0" collapsed="false"/>
    <row r="23322" customFormat="false" ht="15.75" hidden="false" customHeight="false" outlineLevel="0" collapsed="false"/>
    <row r="23323" customFormat="false" ht="15.75" hidden="false" customHeight="false" outlineLevel="0" collapsed="false"/>
    <row r="23324" customFormat="false" ht="15.75" hidden="false" customHeight="false" outlineLevel="0" collapsed="false"/>
    <row r="23325" customFormat="false" ht="15.75" hidden="false" customHeight="false" outlineLevel="0" collapsed="false"/>
    <row r="23326" customFormat="false" ht="15.75" hidden="false" customHeight="false" outlineLevel="0" collapsed="false"/>
    <row r="23327" customFormat="false" ht="15.75" hidden="false" customHeight="false" outlineLevel="0" collapsed="false"/>
    <row r="23328" customFormat="false" ht="15.75" hidden="false" customHeight="false" outlineLevel="0" collapsed="false"/>
    <row r="23329" customFormat="false" ht="15.75" hidden="false" customHeight="false" outlineLevel="0" collapsed="false"/>
    <row r="23330" customFormat="false" ht="15.75" hidden="false" customHeight="false" outlineLevel="0" collapsed="false"/>
    <row r="23331" customFormat="false" ht="15.75" hidden="false" customHeight="false" outlineLevel="0" collapsed="false"/>
    <row r="23332" customFormat="false" ht="15.75" hidden="false" customHeight="false" outlineLevel="0" collapsed="false"/>
    <row r="23333" customFormat="false" ht="15.75" hidden="false" customHeight="false" outlineLevel="0" collapsed="false"/>
    <row r="23334" customFormat="false" ht="15.75" hidden="false" customHeight="false" outlineLevel="0" collapsed="false"/>
    <row r="23335" customFormat="false" ht="15.75" hidden="false" customHeight="false" outlineLevel="0" collapsed="false"/>
    <row r="23336" customFormat="false" ht="15.75" hidden="false" customHeight="false" outlineLevel="0" collapsed="false"/>
    <row r="23337" customFormat="false" ht="15.75" hidden="false" customHeight="false" outlineLevel="0" collapsed="false"/>
    <row r="23338" customFormat="false" ht="15.75" hidden="false" customHeight="false" outlineLevel="0" collapsed="false"/>
    <row r="23339" customFormat="false" ht="15.75" hidden="false" customHeight="false" outlineLevel="0" collapsed="false"/>
    <row r="23340" customFormat="false" ht="15.75" hidden="false" customHeight="false" outlineLevel="0" collapsed="false"/>
    <row r="23341" customFormat="false" ht="15.75" hidden="false" customHeight="false" outlineLevel="0" collapsed="false"/>
    <row r="23342" customFormat="false" ht="15.75" hidden="false" customHeight="false" outlineLevel="0" collapsed="false"/>
    <row r="23343" customFormat="false" ht="15.75" hidden="false" customHeight="false" outlineLevel="0" collapsed="false"/>
    <row r="23344" customFormat="false" ht="15.75" hidden="false" customHeight="false" outlineLevel="0" collapsed="false"/>
    <row r="23345" customFormat="false" ht="15.75" hidden="false" customHeight="false" outlineLevel="0" collapsed="false"/>
    <row r="23346" customFormat="false" ht="15.75" hidden="false" customHeight="false" outlineLevel="0" collapsed="false"/>
    <row r="23347" customFormat="false" ht="15.75" hidden="false" customHeight="false" outlineLevel="0" collapsed="false"/>
    <row r="23348" customFormat="false" ht="15.75" hidden="false" customHeight="false" outlineLevel="0" collapsed="false"/>
    <row r="23349" customFormat="false" ht="15.75" hidden="false" customHeight="false" outlineLevel="0" collapsed="false"/>
    <row r="23350" customFormat="false" ht="15.75" hidden="false" customHeight="false" outlineLevel="0" collapsed="false"/>
    <row r="23351" customFormat="false" ht="15.75" hidden="false" customHeight="false" outlineLevel="0" collapsed="false"/>
    <row r="23352" customFormat="false" ht="15.75" hidden="false" customHeight="false" outlineLevel="0" collapsed="false"/>
    <row r="23353" customFormat="false" ht="15.75" hidden="false" customHeight="false" outlineLevel="0" collapsed="false"/>
    <row r="23354" customFormat="false" ht="15.75" hidden="false" customHeight="false" outlineLevel="0" collapsed="false"/>
    <row r="23355" customFormat="false" ht="15.75" hidden="false" customHeight="false" outlineLevel="0" collapsed="false"/>
    <row r="23356" customFormat="false" ht="15.75" hidden="false" customHeight="false" outlineLevel="0" collapsed="false"/>
    <row r="23357" customFormat="false" ht="15.75" hidden="false" customHeight="false" outlineLevel="0" collapsed="false"/>
    <row r="23358" customFormat="false" ht="15.75" hidden="false" customHeight="false" outlineLevel="0" collapsed="false"/>
    <row r="23359" customFormat="false" ht="15.75" hidden="false" customHeight="false" outlineLevel="0" collapsed="false"/>
    <row r="23360" customFormat="false" ht="15.75" hidden="false" customHeight="false" outlineLevel="0" collapsed="false"/>
    <row r="23361" customFormat="false" ht="15.75" hidden="false" customHeight="false" outlineLevel="0" collapsed="false"/>
    <row r="23362" customFormat="false" ht="15.75" hidden="false" customHeight="false" outlineLevel="0" collapsed="false"/>
    <row r="23363" customFormat="false" ht="15.75" hidden="false" customHeight="false" outlineLevel="0" collapsed="false"/>
    <row r="23364" customFormat="false" ht="15.75" hidden="false" customHeight="false" outlineLevel="0" collapsed="false"/>
    <row r="23365" customFormat="false" ht="15.75" hidden="false" customHeight="false" outlineLevel="0" collapsed="false"/>
    <row r="23366" customFormat="false" ht="15.75" hidden="false" customHeight="false" outlineLevel="0" collapsed="false"/>
    <row r="23367" customFormat="false" ht="15.75" hidden="false" customHeight="false" outlineLevel="0" collapsed="false"/>
    <row r="23368" customFormat="false" ht="15.75" hidden="false" customHeight="false" outlineLevel="0" collapsed="false"/>
    <row r="23369" customFormat="false" ht="15.75" hidden="false" customHeight="false" outlineLevel="0" collapsed="false"/>
    <row r="23370" customFormat="false" ht="15.75" hidden="false" customHeight="false" outlineLevel="0" collapsed="false"/>
    <row r="23371" customFormat="false" ht="15.75" hidden="false" customHeight="false" outlineLevel="0" collapsed="false"/>
    <row r="23372" customFormat="false" ht="15.75" hidden="false" customHeight="false" outlineLevel="0" collapsed="false"/>
    <row r="23373" customFormat="false" ht="15.75" hidden="false" customHeight="false" outlineLevel="0" collapsed="false"/>
    <row r="23374" customFormat="false" ht="15.75" hidden="false" customHeight="false" outlineLevel="0" collapsed="false"/>
    <row r="23375" customFormat="false" ht="15.75" hidden="false" customHeight="false" outlineLevel="0" collapsed="false"/>
    <row r="23376" customFormat="false" ht="15.75" hidden="false" customHeight="false" outlineLevel="0" collapsed="false"/>
    <row r="23377" customFormat="false" ht="15.75" hidden="false" customHeight="false" outlineLevel="0" collapsed="false"/>
    <row r="23378" customFormat="false" ht="15.75" hidden="false" customHeight="false" outlineLevel="0" collapsed="false"/>
    <row r="23379" customFormat="false" ht="15.75" hidden="false" customHeight="false" outlineLevel="0" collapsed="false"/>
    <row r="23380" customFormat="false" ht="15.75" hidden="false" customHeight="false" outlineLevel="0" collapsed="false"/>
    <row r="23381" customFormat="false" ht="15.75" hidden="false" customHeight="false" outlineLevel="0" collapsed="false"/>
    <row r="23382" customFormat="false" ht="15.75" hidden="false" customHeight="false" outlineLevel="0" collapsed="false"/>
    <row r="23383" customFormat="false" ht="15.75" hidden="false" customHeight="false" outlineLevel="0" collapsed="false"/>
    <row r="23384" customFormat="false" ht="15.75" hidden="false" customHeight="false" outlineLevel="0" collapsed="false"/>
    <row r="23385" customFormat="false" ht="15.75" hidden="false" customHeight="false" outlineLevel="0" collapsed="false"/>
    <row r="23386" customFormat="false" ht="15.75" hidden="false" customHeight="false" outlineLevel="0" collapsed="false"/>
    <row r="23387" customFormat="false" ht="15.75" hidden="false" customHeight="false" outlineLevel="0" collapsed="false"/>
    <row r="23388" customFormat="false" ht="15.75" hidden="false" customHeight="false" outlineLevel="0" collapsed="false"/>
    <row r="23389" customFormat="false" ht="15.75" hidden="false" customHeight="false" outlineLevel="0" collapsed="false"/>
    <row r="23390" customFormat="false" ht="15.75" hidden="false" customHeight="false" outlineLevel="0" collapsed="false"/>
    <row r="23391" customFormat="false" ht="15.75" hidden="false" customHeight="false" outlineLevel="0" collapsed="false"/>
    <row r="23392" customFormat="false" ht="15.75" hidden="false" customHeight="false" outlineLevel="0" collapsed="false"/>
    <row r="23393" customFormat="false" ht="15.75" hidden="false" customHeight="false" outlineLevel="0" collapsed="false"/>
    <row r="23394" customFormat="false" ht="15.75" hidden="false" customHeight="false" outlineLevel="0" collapsed="false"/>
    <row r="23395" customFormat="false" ht="15.75" hidden="false" customHeight="false" outlineLevel="0" collapsed="false"/>
    <row r="23396" customFormat="false" ht="15.75" hidden="false" customHeight="false" outlineLevel="0" collapsed="false"/>
    <row r="23397" customFormat="false" ht="15.75" hidden="false" customHeight="false" outlineLevel="0" collapsed="false"/>
    <row r="23398" customFormat="false" ht="15.75" hidden="false" customHeight="false" outlineLevel="0" collapsed="false"/>
    <row r="23399" customFormat="false" ht="15.75" hidden="false" customHeight="false" outlineLevel="0" collapsed="false"/>
    <row r="23400" customFormat="false" ht="15.75" hidden="false" customHeight="false" outlineLevel="0" collapsed="false"/>
    <row r="23401" customFormat="false" ht="15.75" hidden="false" customHeight="false" outlineLevel="0" collapsed="false"/>
    <row r="23402" customFormat="false" ht="15.75" hidden="false" customHeight="false" outlineLevel="0" collapsed="false"/>
    <row r="23403" customFormat="false" ht="15.75" hidden="false" customHeight="false" outlineLevel="0" collapsed="false"/>
    <row r="23404" customFormat="false" ht="15.75" hidden="false" customHeight="false" outlineLevel="0" collapsed="false"/>
    <row r="23405" customFormat="false" ht="15.75" hidden="false" customHeight="false" outlineLevel="0" collapsed="false"/>
    <row r="23406" customFormat="false" ht="15.75" hidden="false" customHeight="false" outlineLevel="0" collapsed="false"/>
    <row r="23407" customFormat="false" ht="15.75" hidden="false" customHeight="false" outlineLevel="0" collapsed="false"/>
    <row r="23408" customFormat="false" ht="15.75" hidden="false" customHeight="false" outlineLevel="0" collapsed="false"/>
    <row r="23409" customFormat="false" ht="15.75" hidden="false" customHeight="false" outlineLevel="0" collapsed="false"/>
    <row r="23410" customFormat="false" ht="15.75" hidden="false" customHeight="false" outlineLevel="0" collapsed="false"/>
    <row r="23411" customFormat="false" ht="15.75" hidden="false" customHeight="false" outlineLevel="0" collapsed="false"/>
    <row r="23412" customFormat="false" ht="15.75" hidden="false" customHeight="false" outlineLevel="0" collapsed="false"/>
    <row r="23413" customFormat="false" ht="15.75" hidden="false" customHeight="false" outlineLevel="0" collapsed="false"/>
    <row r="23414" customFormat="false" ht="15.75" hidden="false" customHeight="false" outlineLevel="0" collapsed="false"/>
    <row r="23415" customFormat="false" ht="15.75" hidden="false" customHeight="false" outlineLevel="0" collapsed="false"/>
    <row r="23416" customFormat="false" ht="15.75" hidden="false" customHeight="false" outlineLevel="0" collapsed="false"/>
    <row r="23417" customFormat="false" ht="15.75" hidden="false" customHeight="false" outlineLevel="0" collapsed="false"/>
    <row r="23418" customFormat="false" ht="15.75" hidden="false" customHeight="false" outlineLevel="0" collapsed="false"/>
    <row r="23419" customFormat="false" ht="15.75" hidden="false" customHeight="false" outlineLevel="0" collapsed="false"/>
    <row r="23420" customFormat="false" ht="15.75" hidden="false" customHeight="false" outlineLevel="0" collapsed="false"/>
    <row r="23421" customFormat="false" ht="15.75" hidden="false" customHeight="false" outlineLevel="0" collapsed="false"/>
    <row r="23422" customFormat="false" ht="15.75" hidden="false" customHeight="false" outlineLevel="0" collapsed="false"/>
    <row r="23423" customFormat="false" ht="15.75" hidden="false" customHeight="false" outlineLevel="0" collapsed="false"/>
    <row r="23424" customFormat="false" ht="15.75" hidden="false" customHeight="false" outlineLevel="0" collapsed="false"/>
    <row r="23425" customFormat="false" ht="15.75" hidden="false" customHeight="false" outlineLevel="0" collapsed="false"/>
    <row r="23426" customFormat="false" ht="15.75" hidden="false" customHeight="false" outlineLevel="0" collapsed="false"/>
    <row r="23427" customFormat="false" ht="15.75" hidden="false" customHeight="false" outlineLevel="0" collapsed="false"/>
    <row r="23428" customFormat="false" ht="15.75" hidden="false" customHeight="false" outlineLevel="0" collapsed="false"/>
    <row r="23429" customFormat="false" ht="15.75" hidden="false" customHeight="false" outlineLevel="0" collapsed="false"/>
    <row r="23430" customFormat="false" ht="15.75" hidden="false" customHeight="false" outlineLevel="0" collapsed="false"/>
    <row r="23431" customFormat="false" ht="15.75" hidden="false" customHeight="false" outlineLevel="0" collapsed="false"/>
    <row r="23432" customFormat="false" ht="15.75" hidden="false" customHeight="false" outlineLevel="0" collapsed="false"/>
    <row r="23433" customFormat="false" ht="15.75" hidden="false" customHeight="false" outlineLevel="0" collapsed="false"/>
    <row r="23434" customFormat="false" ht="15.75" hidden="false" customHeight="false" outlineLevel="0" collapsed="false"/>
    <row r="23435" customFormat="false" ht="15.75" hidden="false" customHeight="false" outlineLevel="0" collapsed="false"/>
    <row r="23436" customFormat="false" ht="15.75" hidden="false" customHeight="false" outlineLevel="0" collapsed="false"/>
    <row r="23437" customFormat="false" ht="15.75" hidden="false" customHeight="false" outlineLevel="0" collapsed="false"/>
    <row r="23438" customFormat="false" ht="15.75" hidden="false" customHeight="false" outlineLevel="0" collapsed="false"/>
    <row r="23439" customFormat="false" ht="15.75" hidden="false" customHeight="false" outlineLevel="0" collapsed="false"/>
    <row r="23440" customFormat="false" ht="15.75" hidden="false" customHeight="false" outlineLevel="0" collapsed="false"/>
    <row r="23441" customFormat="false" ht="15.75" hidden="false" customHeight="false" outlineLevel="0" collapsed="false"/>
    <row r="23442" customFormat="false" ht="15.75" hidden="false" customHeight="false" outlineLevel="0" collapsed="false"/>
    <row r="23443" customFormat="false" ht="15.75" hidden="false" customHeight="false" outlineLevel="0" collapsed="false"/>
    <row r="23444" customFormat="false" ht="15.75" hidden="false" customHeight="false" outlineLevel="0" collapsed="false"/>
    <row r="23445" customFormat="false" ht="15.75" hidden="false" customHeight="false" outlineLevel="0" collapsed="false"/>
    <row r="23446" customFormat="false" ht="15.75" hidden="false" customHeight="false" outlineLevel="0" collapsed="false"/>
    <row r="23447" customFormat="false" ht="15.75" hidden="false" customHeight="false" outlineLevel="0" collapsed="false"/>
    <row r="23448" customFormat="false" ht="15.75" hidden="false" customHeight="false" outlineLevel="0" collapsed="false"/>
    <row r="23449" customFormat="false" ht="15.75" hidden="false" customHeight="false" outlineLevel="0" collapsed="false"/>
    <row r="23450" customFormat="false" ht="15.75" hidden="false" customHeight="false" outlineLevel="0" collapsed="false"/>
    <row r="23451" customFormat="false" ht="15.75" hidden="false" customHeight="false" outlineLevel="0" collapsed="false"/>
    <row r="23452" customFormat="false" ht="15.75" hidden="false" customHeight="false" outlineLevel="0" collapsed="false"/>
    <row r="23453" customFormat="false" ht="15.75" hidden="false" customHeight="false" outlineLevel="0" collapsed="false"/>
    <row r="23454" customFormat="false" ht="15.75" hidden="false" customHeight="false" outlineLevel="0" collapsed="false"/>
    <row r="23455" customFormat="false" ht="15.75" hidden="false" customHeight="false" outlineLevel="0" collapsed="false"/>
    <row r="23456" customFormat="false" ht="15.75" hidden="false" customHeight="false" outlineLevel="0" collapsed="false"/>
    <row r="23457" customFormat="false" ht="15.75" hidden="false" customHeight="false" outlineLevel="0" collapsed="false"/>
    <row r="23458" customFormat="false" ht="15.75" hidden="false" customHeight="false" outlineLevel="0" collapsed="false"/>
    <row r="23459" customFormat="false" ht="15.75" hidden="false" customHeight="false" outlineLevel="0" collapsed="false"/>
    <row r="23460" customFormat="false" ht="15.75" hidden="false" customHeight="false" outlineLevel="0" collapsed="false"/>
    <row r="23461" customFormat="false" ht="15.75" hidden="false" customHeight="false" outlineLevel="0" collapsed="false"/>
    <row r="23462" customFormat="false" ht="15.75" hidden="false" customHeight="false" outlineLevel="0" collapsed="false"/>
    <row r="23463" customFormat="false" ht="15.75" hidden="false" customHeight="false" outlineLevel="0" collapsed="false"/>
    <row r="23464" customFormat="false" ht="15.75" hidden="false" customHeight="false" outlineLevel="0" collapsed="false"/>
    <row r="23465" customFormat="false" ht="15.75" hidden="false" customHeight="false" outlineLevel="0" collapsed="false"/>
    <row r="23466" customFormat="false" ht="15.75" hidden="false" customHeight="false" outlineLevel="0" collapsed="false"/>
    <row r="23467" customFormat="false" ht="15.75" hidden="false" customHeight="false" outlineLevel="0" collapsed="false"/>
    <row r="23468" customFormat="false" ht="15.75" hidden="false" customHeight="false" outlineLevel="0" collapsed="false"/>
    <row r="23469" customFormat="false" ht="15.75" hidden="false" customHeight="false" outlineLevel="0" collapsed="false"/>
    <row r="23470" customFormat="false" ht="15.75" hidden="false" customHeight="false" outlineLevel="0" collapsed="false"/>
    <row r="23471" customFormat="false" ht="15.75" hidden="false" customHeight="false" outlineLevel="0" collapsed="false"/>
    <row r="23472" customFormat="false" ht="15.75" hidden="false" customHeight="false" outlineLevel="0" collapsed="false"/>
    <row r="23473" customFormat="false" ht="15.75" hidden="false" customHeight="false" outlineLevel="0" collapsed="false"/>
    <row r="23474" customFormat="false" ht="15.75" hidden="false" customHeight="false" outlineLevel="0" collapsed="false"/>
    <row r="23475" customFormat="false" ht="15.75" hidden="false" customHeight="false" outlineLevel="0" collapsed="false"/>
    <row r="23476" customFormat="false" ht="15.75" hidden="false" customHeight="false" outlineLevel="0" collapsed="false"/>
    <row r="23477" customFormat="false" ht="15.75" hidden="false" customHeight="false" outlineLevel="0" collapsed="false"/>
    <row r="23478" customFormat="false" ht="15.75" hidden="false" customHeight="false" outlineLevel="0" collapsed="false"/>
    <row r="23479" customFormat="false" ht="15.75" hidden="false" customHeight="false" outlineLevel="0" collapsed="false"/>
    <row r="23480" customFormat="false" ht="15.75" hidden="false" customHeight="false" outlineLevel="0" collapsed="false"/>
    <row r="23481" customFormat="false" ht="15.75" hidden="false" customHeight="false" outlineLevel="0" collapsed="false"/>
    <row r="23482" customFormat="false" ht="15.75" hidden="false" customHeight="false" outlineLevel="0" collapsed="false"/>
    <row r="23483" customFormat="false" ht="15.75" hidden="false" customHeight="false" outlineLevel="0" collapsed="false"/>
    <row r="23484" customFormat="false" ht="15.75" hidden="false" customHeight="false" outlineLevel="0" collapsed="false"/>
    <row r="23485" customFormat="false" ht="15.75" hidden="false" customHeight="false" outlineLevel="0" collapsed="false"/>
    <row r="23486" customFormat="false" ht="15.75" hidden="false" customHeight="false" outlineLevel="0" collapsed="false"/>
    <row r="23487" customFormat="false" ht="15.75" hidden="false" customHeight="false" outlineLevel="0" collapsed="false"/>
    <row r="23488" customFormat="false" ht="15.75" hidden="false" customHeight="false" outlineLevel="0" collapsed="false"/>
    <row r="23489" customFormat="false" ht="15.75" hidden="false" customHeight="false" outlineLevel="0" collapsed="false"/>
    <row r="23490" customFormat="false" ht="15.75" hidden="false" customHeight="false" outlineLevel="0" collapsed="false"/>
    <row r="23491" customFormat="false" ht="15.75" hidden="false" customHeight="false" outlineLevel="0" collapsed="false"/>
    <row r="23492" customFormat="false" ht="15.75" hidden="false" customHeight="false" outlineLevel="0" collapsed="false"/>
    <row r="23493" customFormat="false" ht="15.75" hidden="false" customHeight="false" outlineLevel="0" collapsed="false"/>
    <row r="23494" customFormat="false" ht="15.75" hidden="false" customHeight="false" outlineLevel="0" collapsed="false"/>
    <row r="23495" customFormat="false" ht="15.75" hidden="false" customHeight="false" outlineLevel="0" collapsed="false"/>
    <row r="23496" customFormat="false" ht="15.75" hidden="false" customHeight="false" outlineLevel="0" collapsed="false"/>
    <row r="23497" customFormat="false" ht="15.75" hidden="false" customHeight="false" outlineLevel="0" collapsed="false"/>
    <row r="23498" customFormat="false" ht="15.75" hidden="false" customHeight="false" outlineLevel="0" collapsed="false"/>
    <row r="23499" customFormat="false" ht="15.75" hidden="false" customHeight="false" outlineLevel="0" collapsed="false"/>
    <row r="23500" customFormat="false" ht="15.75" hidden="false" customHeight="false" outlineLevel="0" collapsed="false"/>
    <row r="23501" customFormat="false" ht="15.75" hidden="false" customHeight="false" outlineLevel="0" collapsed="false"/>
    <row r="23502" customFormat="false" ht="15.75" hidden="false" customHeight="false" outlineLevel="0" collapsed="false"/>
    <row r="23503" customFormat="false" ht="15.75" hidden="false" customHeight="false" outlineLevel="0" collapsed="false"/>
    <row r="23504" customFormat="false" ht="15.75" hidden="false" customHeight="false" outlineLevel="0" collapsed="false"/>
    <row r="23505" customFormat="false" ht="15.75" hidden="false" customHeight="false" outlineLevel="0" collapsed="false"/>
    <row r="23506" customFormat="false" ht="15.75" hidden="false" customHeight="false" outlineLevel="0" collapsed="false"/>
    <row r="23507" customFormat="false" ht="15.75" hidden="false" customHeight="false" outlineLevel="0" collapsed="false"/>
    <row r="23508" customFormat="false" ht="15.75" hidden="false" customHeight="false" outlineLevel="0" collapsed="false"/>
    <row r="23509" customFormat="false" ht="15.75" hidden="false" customHeight="false" outlineLevel="0" collapsed="false"/>
    <row r="23510" customFormat="false" ht="15.75" hidden="false" customHeight="false" outlineLevel="0" collapsed="false"/>
    <row r="23511" customFormat="false" ht="15.75" hidden="false" customHeight="false" outlineLevel="0" collapsed="false"/>
    <row r="23512" customFormat="false" ht="15.75" hidden="false" customHeight="false" outlineLevel="0" collapsed="false"/>
    <row r="23513" customFormat="false" ht="15.75" hidden="false" customHeight="false" outlineLevel="0" collapsed="false"/>
    <row r="23514" customFormat="false" ht="15.75" hidden="false" customHeight="false" outlineLevel="0" collapsed="false"/>
    <row r="23515" customFormat="false" ht="15.75" hidden="false" customHeight="false" outlineLevel="0" collapsed="false"/>
    <row r="23516" customFormat="false" ht="15.75" hidden="false" customHeight="false" outlineLevel="0" collapsed="false"/>
    <row r="23517" customFormat="false" ht="15.75" hidden="false" customHeight="false" outlineLevel="0" collapsed="false"/>
    <row r="23518" customFormat="false" ht="15.75" hidden="false" customHeight="false" outlineLevel="0" collapsed="false"/>
    <row r="23519" customFormat="false" ht="15.75" hidden="false" customHeight="false" outlineLevel="0" collapsed="false"/>
    <row r="23520" customFormat="false" ht="15.75" hidden="false" customHeight="false" outlineLevel="0" collapsed="false"/>
    <row r="23521" customFormat="false" ht="15.75" hidden="false" customHeight="false" outlineLevel="0" collapsed="false"/>
    <row r="23522" customFormat="false" ht="15.75" hidden="false" customHeight="false" outlineLevel="0" collapsed="false"/>
    <row r="23523" customFormat="false" ht="15.75" hidden="false" customHeight="false" outlineLevel="0" collapsed="false"/>
    <row r="23524" customFormat="false" ht="15.75" hidden="false" customHeight="false" outlineLevel="0" collapsed="false"/>
    <row r="23525" customFormat="false" ht="15.75" hidden="false" customHeight="false" outlineLevel="0" collapsed="false"/>
    <row r="23526" customFormat="false" ht="15.75" hidden="false" customHeight="false" outlineLevel="0" collapsed="false"/>
    <row r="23527" customFormat="false" ht="15.75" hidden="false" customHeight="false" outlineLevel="0" collapsed="false"/>
    <row r="23528" customFormat="false" ht="15.75" hidden="false" customHeight="false" outlineLevel="0" collapsed="false"/>
    <row r="23529" customFormat="false" ht="15.75" hidden="false" customHeight="false" outlineLevel="0" collapsed="false"/>
    <row r="23530" customFormat="false" ht="15.75" hidden="false" customHeight="false" outlineLevel="0" collapsed="false"/>
    <row r="23531" customFormat="false" ht="15.75" hidden="false" customHeight="false" outlineLevel="0" collapsed="false"/>
    <row r="23532" customFormat="false" ht="15.75" hidden="false" customHeight="false" outlineLevel="0" collapsed="false"/>
    <row r="23533" customFormat="false" ht="15.75" hidden="false" customHeight="false" outlineLevel="0" collapsed="false"/>
    <row r="23534" customFormat="false" ht="15.75" hidden="false" customHeight="false" outlineLevel="0" collapsed="false"/>
    <row r="23535" customFormat="false" ht="15.75" hidden="false" customHeight="false" outlineLevel="0" collapsed="false"/>
    <row r="23536" customFormat="false" ht="15.75" hidden="false" customHeight="false" outlineLevel="0" collapsed="false"/>
    <row r="23537" customFormat="false" ht="15.75" hidden="false" customHeight="false" outlineLevel="0" collapsed="false"/>
    <row r="23538" customFormat="false" ht="15.75" hidden="false" customHeight="false" outlineLevel="0" collapsed="false"/>
    <row r="23539" customFormat="false" ht="15.75" hidden="false" customHeight="false" outlineLevel="0" collapsed="false"/>
    <row r="23540" customFormat="false" ht="15.75" hidden="false" customHeight="false" outlineLevel="0" collapsed="false"/>
    <row r="23541" customFormat="false" ht="15.75" hidden="false" customHeight="false" outlineLevel="0" collapsed="false"/>
    <row r="23542" customFormat="false" ht="15.75" hidden="false" customHeight="false" outlineLevel="0" collapsed="false"/>
    <row r="23543" customFormat="false" ht="15.75" hidden="false" customHeight="false" outlineLevel="0" collapsed="false"/>
    <row r="23544" customFormat="false" ht="15.75" hidden="false" customHeight="false" outlineLevel="0" collapsed="false"/>
    <row r="23545" customFormat="false" ht="15.75" hidden="false" customHeight="false" outlineLevel="0" collapsed="false"/>
    <row r="23546" customFormat="false" ht="15.75" hidden="false" customHeight="false" outlineLevel="0" collapsed="false"/>
    <row r="23547" customFormat="false" ht="15.75" hidden="false" customHeight="false" outlineLevel="0" collapsed="false"/>
    <row r="23548" customFormat="false" ht="15.75" hidden="false" customHeight="false" outlineLevel="0" collapsed="false"/>
    <row r="23549" customFormat="false" ht="15.75" hidden="false" customHeight="false" outlineLevel="0" collapsed="false"/>
    <row r="23550" customFormat="false" ht="15.75" hidden="false" customHeight="false" outlineLevel="0" collapsed="false"/>
    <row r="23551" customFormat="false" ht="15.75" hidden="false" customHeight="false" outlineLevel="0" collapsed="false"/>
    <row r="23552" customFormat="false" ht="15.75" hidden="false" customHeight="false" outlineLevel="0" collapsed="false"/>
    <row r="23553" customFormat="false" ht="15.75" hidden="false" customHeight="false" outlineLevel="0" collapsed="false"/>
    <row r="23554" customFormat="false" ht="15.75" hidden="false" customHeight="false" outlineLevel="0" collapsed="false"/>
    <row r="23555" customFormat="false" ht="15.75" hidden="false" customHeight="false" outlineLevel="0" collapsed="false"/>
    <row r="23556" customFormat="false" ht="15.75" hidden="false" customHeight="false" outlineLevel="0" collapsed="false"/>
    <row r="23557" customFormat="false" ht="15.75" hidden="false" customHeight="false" outlineLevel="0" collapsed="false"/>
    <row r="23558" customFormat="false" ht="15.75" hidden="false" customHeight="false" outlineLevel="0" collapsed="false"/>
    <row r="23559" customFormat="false" ht="15.75" hidden="false" customHeight="false" outlineLevel="0" collapsed="false"/>
    <row r="23560" customFormat="false" ht="15.75" hidden="false" customHeight="false" outlineLevel="0" collapsed="false"/>
    <row r="23561" customFormat="false" ht="15.75" hidden="false" customHeight="false" outlineLevel="0" collapsed="false"/>
    <row r="23562" customFormat="false" ht="15.75" hidden="false" customHeight="false" outlineLevel="0" collapsed="false"/>
    <row r="23563" customFormat="false" ht="15.75" hidden="false" customHeight="false" outlineLevel="0" collapsed="false"/>
    <row r="23564" customFormat="false" ht="15.75" hidden="false" customHeight="false" outlineLevel="0" collapsed="false"/>
    <row r="23565" customFormat="false" ht="15.75" hidden="false" customHeight="false" outlineLevel="0" collapsed="false"/>
    <row r="23566" customFormat="false" ht="15.75" hidden="false" customHeight="false" outlineLevel="0" collapsed="false"/>
    <row r="23567" customFormat="false" ht="15.75" hidden="false" customHeight="false" outlineLevel="0" collapsed="false"/>
    <row r="23568" customFormat="false" ht="15.75" hidden="false" customHeight="false" outlineLevel="0" collapsed="false"/>
    <row r="23569" customFormat="false" ht="15.75" hidden="false" customHeight="false" outlineLevel="0" collapsed="false"/>
    <row r="23570" customFormat="false" ht="15.75" hidden="false" customHeight="false" outlineLevel="0" collapsed="false"/>
    <row r="23571" customFormat="false" ht="15.75" hidden="false" customHeight="false" outlineLevel="0" collapsed="false"/>
    <row r="23572" customFormat="false" ht="15.75" hidden="false" customHeight="false" outlineLevel="0" collapsed="false"/>
    <row r="23573" customFormat="false" ht="15.75" hidden="false" customHeight="false" outlineLevel="0" collapsed="false"/>
    <row r="23574" customFormat="false" ht="15.75" hidden="false" customHeight="false" outlineLevel="0" collapsed="false"/>
    <row r="23575" customFormat="false" ht="15.75" hidden="false" customHeight="false" outlineLevel="0" collapsed="false"/>
    <row r="23576" customFormat="false" ht="15.75" hidden="false" customHeight="false" outlineLevel="0" collapsed="false"/>
    <row r="23577" customFormat="false" ht="15.75" hidden="false" customHeight="false" outlineLevel="0" collapsed="false"/>
    <row r="23578" customFormat="false" ht="15.75" hidden="false" customHeight="false" outlineLevel="0" collapsed="false"/>
    <row r="23579" customFormat="false" ht="15.75" hidden="false" customHeight="false" outlineLevel="0" collapsed="false"/>
    <row r="23580" customFormat="false" ht="15.75" hidden="false" customHeight="false" outlineLevel="0" collapsed="false"/>
    <row r="23581" customFormat="false" ht="15.75" hidden="false" customHeight="false" outlineLevel="0" collapsed="false"/>
    <row r="23582" customFormat="false" ht="15.75" hidden="false" customHeight="false" outlineLevel="0" collapsed="false"/>
    <row r="23583" customFormat="false" ht="15.75" hidden="false" customHeight="false" outlineLevel="0" collapsed="false"/>
    <row r="23584" customFormat="false" ht="15.75" hidden="false" customHeight="false" outlineLevel="0" collapsed="false"/>
    <row r="23585" customFormat="false" ht="15.75" hidden="false" customHeight="false" outlineLevel="0" collapsed="false"/>
    <row r="23586" customFormat="false" ht="15.75" hidden="false" customHeight="false" outlineLevel="0" collapsed="false"/>
    <row r="23587" customFormat="false" ht="15.75" hidden="false" customHeight="false" outlineLevel="0" collapsed="false"/>
    <row r="23588" customFormat="false" ht="15.75" hidden="false" customHeight="false" outlineLevel="0" collapsed="false"/>
    <row r="23589" customFormat="false" ht="15.75" hidden="false" customHeight="false" outlineLevel="0" collapsed="false"/>
    <row r="23590" customFormat="false" ht="15.75" hidden="false" customHeight="false" outlineLevel="0" collapsed="false"/>
    <row r="23591" customFormat="false" ht="15.75" hidden="false" customHeight="false" outlineLevel="0" collapsed="false"/>
    <row r="23592" customFormat="false" ht="15.75" hidden="false" customHeight="false" outlineLevel="0" collapsed="false"/>
    <row r="23593" customFormat="false" ht="15.75" hidden="false" customHeight="false" outlineLevel="0" collapsed="false"/>
    <row r="23594" customFormat="false" ht="15.75" hidden="false" customHeight="false" outlineLevel="0" collapsed="false"/>
    <row r="23595" customFormat="false" ht="15.75" hidden="false" customHeight="false" outlineLevel="0" collapsed="false"/>
    <row r="23596" customFormat="false" ht="15.75" hidden="false" customHeight="false" outlineLevel="0" collapsed="false"/>
    <row r="23597" customFormat="false" ht="15.75" hidden="false" customHeight="false" outlineLevel="0" collapsed="false"/>
    <row r="23598" customFormat="false" ht="15.75" hidden="false" customHeight="false" outlineLevel="0" collapsed="false"/>
    <row r="23599" customFormat="false" ht="15.75" hidden="false" customHeight="false" outlineLevel="0" collapsed="false"/>
    <row r="23600" customFormat="false" ht="15.75" hidden="false" customHeight="false" outlineLevel="0" collapsed="false"/>
    <row r="23601" customFormat="false" ht="15.75" hidden="false" customHeight="false" outlineLevel="0" collapsed="false"/>
    <row r="23602" customFormat="false" ht="15.75" hidden="false" customHeight="false" outlineLevel="0" collapsed="false"/>
    <row r="23603" customFormat="false" ht="15.75" hidden="false" customHeight="false" outlineLevel="0" collapsed="false"/>
    <row r="23604" customFormat="false" ht="15.75" hidden="false" customHeight="false" outlineLevel="0" collapsed="false"/>
    <row r="23605" customFormat="false" ht="15.75" hidden="false" customHeight="false" outlineLevel="0" collapsed="false"/>
    <row r="23606" customFormat="false" ht="15.75" hidden="false" customHeight="false" outlineLevel="0" collapsed="false"/>
    <row r="23607" customFormat="false" ht="15.75" hidden="false" customHeight="false" outlineLevel="0" collapsed="false"/>
    <row r="23608" customFormat="false" ht="15.75" hidden="false" customHeight="false" outlineLevel="0" collapsed="false"/>
    <row r="23609" customFormat="false" ht="15.75" hidden="false" customHeight="false" outlineLevel="0" collapsed="false"/>
    <row r="23610" customFormat="false" ht="15.75" hidden="false" customHeight="false" outlineLevel="0" collapsed="false"/>
    <row r="23611" customFormat="false" ht="15.75" hidden="false" customHeight="false" outlineLevel="0" collapsed="false"/>
    <row r="23612" customFormat="false" ht="15.75" hidden="false" customHeight="false" outlineLevel="0" collapsed="false"/>
    <row r="23613" customFormat="false" ht="15.75" hidden="false" customHeight="false" outlineLevel="0" collapsed="false"/>
    <row r="23614" customFormat="false" ht="15.75" hidden="false" customHeight="false" outlineLevel="0" collapsed="false"/>
    <row r="23615" customFormat="false" ht="15.75" hidden="false" customHeight="false" outlineLevel="0" collapsed="false"/>
    <row r="23616" customFormat="false" ht="15.75" hidden="false" customHeight="false" outlineLevel="0" collapsed="false"/>
    <row r="23617" customFormat="false" ht="15.75" hidden="false" customHeight="false" outlineLevel="0" collapsed="false"/>
    <row r="23618" customFormat="false" ht="15.75" hidden="false" customHeight="false" outlineLevel="0" collapsed="false"/>
    <row r="23619" customFormat="false" ht="15.75" hidden="false" customHeight="false" outlineLevel="0" collapsed="false"/>
    <row r="23620" customFormat="false" ht="15.75" hidden="false" customHeight="false" outlineLevel="0" collapsed="false"/>
    <row r="23621" customFormat="false" ht="15.75" hidden="false" customHeight="false" outlineLevel="0" collapsed="false"/>
    <row r="23622" customFormat="false" ht="15.75" hidden="false" customHeight="false" outlineLevel="0" collapsed="false"/>
    <row r="23623" customFormat="false" ht="15.75" hidden="false" customHeight="false" outlineLevel="0" collapsed="false"/>
    <row r="23624" customFormat="false" ht="15.75" hidden="false" customHeight="false" outlineLevel="0" collapsed="false"/>
    <row r="23625" customFormat="false" ht="15.75" hidden="false" customHeight="false" outlineLevel="0" collapsed="false"/>
    <row r="23626" customFormat="false" ht="15.75" hidden="false" customHeight="false" outlineLevel="0" collapsed="false"/>
    <row r="23627" customFormat="false" ht="15.75" hidden="false" customHeight="false" outlineLevel="0" collapsed="false"/>
    <row r="23628" customFormat="false" ht="15.75" hidden="false" customHeight="false" outlineLevel="0" collapsed="false"/>
    <row r="23629" customFormat="false" ht="15.75" hidden="false" customHeight="false" outlineLevel="0" collapsed="false"/>
    <row r="23630" customFormat="false" ht="15.75" hidden="false" customHeight="false" outlineLevel="0" collapsed="false"/>
    <row r="23631" customFormat="false" ht="15.75" hidden="false" customHeight="false" outlineLevel="0" collapsed="false"/>
    <row r="23632" customFormat="false" ht="15.75" hidden="false" customHeight="false" outlineLevel="0" collapsed="false"/>
    <row r="23633" customFormat="false" ht="15.75" hidden="false" customHeight="false" outlineLevel="0" collapsed="false"/>
    <row r="23634" customFormat="false" ht="15.75" hidden="false" customHeight="false" outlineLevel="0" collapsed="false"/>
    <row r="23635" customFormat="false" ht="15.75" hidden="false" customHeight="false" outlineLevel="0" collapsed="false"/>
    <row r="23636" customFormat="false" ht="15.75" hidden="false" customHeight="false" outlineLevel="0" collapsed="false"/>
    <row r="23637" customFormat="false" ht="15.75" hidden="false" customHeight="false" outlineLevel="0" collapsed="false"/>
    <row r="23638" customFormat="false" ht="15.75" hidden="false" customHeight="false" outlineLevel="0" collapsed="false"/>
    <row r="23639" customFormat="false" ht="15.75" hidden="false" customHeight="false" outlineLevel="0" collapsed="false"/>
    <row r="23640" customFormat="false" ht="15.75" hidden="false" customHeight="false" outlineLevel="0" collapsed="false"/>
    <row r="23641" customFormat="false" ht="15.75" hidden="false" customHeight="false" outlineLevel="0" collapsed="false"/>
    <row r="23642" customFormat="false" ht="15.75" hidden="false" customHeight="false" outlineLevel="0" collapsed="false"/>
    <row r="23643" customFormat="false" ht="15.75" hidden="false" customHeight="false" outlineLevel="0" collapsed="false"/>
    <row r="23644" customFormat="false" ht="15.75" hidden="false" customHeight="false" outlineLevel="0" collapsed="false"/>
    <row r="23645" customFormat="false" ht="15.75" hidden="false" customHeight="false" outlineLevel="0" collapsed="false"/>
    <row r="23646" customFormat="false" ht="15.75" hidden="false" customHeight="false" outlineLevel="0" collapsed="false"/>
    <row r="23647" customFormat="false" ht="15.75" hidden="false" customHeight="false" outlineLevel="0" collapsed="false"/>
    <row r="23648" customFormat="false" ht="15.75" hidden="false" customHeight="false" outlineLevel="0" collapsed="false"/>
    <row r="23649" customFormat="false" ht="15.75" hidden="false" customHeight="false" outlineLevel="0" collapsed="false"/>
    <row r="23650" customFormat="false" ht="15.75" hidden="false" customHeight="false" outlineLevel="0" collapsed="false"/>
    <row r="23651" customFormat="false" ht="15.75" hidden="false" customHeight="false" outlineLevel="0" collapsed="false"/>
    <row r="23652" customFormat="false" ht="15.75" hidden="false" customHeight="false" outlineLevel="0" collapsed="false"/>
    <row r="23653" customFormat="false" ht="15.75" hidden="false" customHeight="false" outlineLevel="0" collapsed="false"/>
    <row r="23654" customFormat="false" ht="15.75" hidden="false" customHeight="false" outlineLevel="0" collapsed="false"/>
    <row r="23655" customFormat="false" ht="15.75" hidden="false" customHeight="false" outlineLevel="0" collapsed="false"/>
    <row r="23656" customFormat="false" ht="15.75" hidden="false" customHeight="false" outlineLevel="0" collapsed="false"/>
    <row r="23657" customFormat="false" ht="15.75" hidden="false" customHeight="false" outlineLevel="0" collapsed="false"/>
    <row r="23658" customFormat="false" ht="15.75" hidden="false" customHeight="false" outlineLevel="0" collapsed="false"/>
    <row r="23659" customFormat="false" ht="15.75" hidden="false" customHeight="false" outlineLevel="0" collapsed="false"/>
    <row r="23660" customFormat="false" ht="15.75" hidden="false" customHeight="false" outlineLevel="0" collapsed="false"/>
    <row r="23661" customFormat="false" ht="15.75" hidden="false" customHeight="false" outlineLevel="0" collapsed="false"/>
    <row r="23662" customFormat="false" ht="15.75" hidden="false" customHeight="false" outlineLevel="0" collapsed="false"/>
    <row r="23663" customFormat="false" ht="15.75" hidden="false" customHeight="false" outlineLevel="0" collapsed="false"/>
    <row r="23664" customFormat="false" ht="15.75" hidden="false" customHeight="false" outlineLevel="0" collapsed="false"/>
    <row r="23665" customFormat="false" ht="15.75" hidden="false" customHeight="false" outlineLevel="0" collapsed="false"/>
    <row r="23666" customFormat="false" ht="15.75" hidden="false" customHeight="false" outlineLevel="0" collapsed="false"/>
    <row r="23667" customFormat="false" ht="15.75" hidden="false" customHeight="false" outlineLevel="0" collapsed="false"/>
    <row r="23668" customFormat="false" ht="15.75" hidden="false" customHeight="false" outlineLevel="0" collapsed="false"/>
    <row r="23669" customFormat="false" ht="15.75" hidden="false" customHeight="false" outlineLevel="0" collapsed="false"/>
    <row r="23670" customFormat="false" ht="15.75" hidden="false" customHeight="false" outlineLevel="0" collapsed="false"/>
    <row r="23671" customFormat="false" ht="15.75" hidden="false" customHeight="false" outlineLevel="0" collapsed="false"/>
    <row r="23672" customFormat="false" ht="15.75" hidden="false" customHeight="false" outlineLevel="0" collapsed="false"/>
    <row r="23673" customFormat="false" ht="15.75" hidden="false" customHeight="false" outlineLevel="0" collapsed="false"/>
    <row r="23674" customFormat="false" ht="15.75" hidden="false" customHeight="false" outlineLevel="0" collapsed="false"/>
    <row r="23675" customFormat="false" ht="15.75" hidden="false" customHeight="false" outlineLevel="0" collapsed="false"/>
    <row r="23676" customFormat="false" ht="15.75" hidden="false" customHeight="false" outlineLevel="0" collapsed="false"/>
    <row r="23677" customFormat="false" ht="15.75" hidden="false" customHeight="false" outlineLevel="0" collapsed="false"/>
    <row r="23678" customFormat="false" ht="15.75" hidden="false" customHeight="false" outlineLevel="0" collapsed="false"/>
    <row r="23679" customFormat="false" ht="15.75" hidden="false" customHeight="false" outlineLevel="0" collapsed="false"/>
    <row r="23680" customFormat="false" ht="15.75" hidden="false" customHeight="false" outlineLevel="0" collapsed="false"/>
    <row r="23681" customFormat="false" ht="15.75" hidden="false" customHeight="false" outlineLevel="0" collapsed="false"/>
    <row r="23682" customFormat="false" ht="15.75" hidden="false" customHeight="false" outlineLevel="0" collapsed="false"/>
    <row r="23683" customFormat="false" ht="15.75" hidden="false" customHeight="false" outlineLevel="0" collapsed="false"/>
    <row r="23684" customFormat="false" ht="15.75" hidden="false" customHeight="false" outlineLevel="0" collapsed="false"/>
    <row r="23685" customFormat="false" ht="15.75" hidden="false" customHeight="false" outlineLevel="0" collapsed="false"/>
    <row r="23686" customFormat="false" ht="15.75" hidden="false" customHeight="false" outlineLevel="0" collapsed="false"/>
    <row r="23687" customFormat="false" ht="15.75" hidden="false" customHeight="false" outlineLevel="0" collapsed="false"/>
    <row r="23688" customFormat="false" ht="15.75" hidden="false" customHeight="false" outlineLevel="0" collapsed="false"/>
    <row r="23689" customFormat="false" ht="15.75" hidden="false" customHeight="false" outlineLevel="0" collapsed="false"/>
    <row r="23690" customFormat="false" ht="15.75" hidden="false" customHeight="false" outlineLevel="0" collapsed="false"/>
    <row r="23691" customFormat="false" ht="15.75" hidden="false" customHeight="false" outlineLevel="0" collapsed="false"/>
    <row r="23692" customFormat="false" ht="15.75" hidden="false" customHeight="false" outlineLevel="0" collapsed="false"/>
    <row r="23693" customFormat="false" ht="15.75" hidden="false" customHeight="false" outlineLevel="0" collapsed="false"/>
    <row r="23694" customFormat="false" ht="15.75" hidden="false" customHeight="false" outlineLevel="0" collapsed="false"/>
    <row r="23695" customFormat="false" ht="15.75" hidden="false" customHeight="false" outlineLevel="0" collapsed="false"/>
    <row r="23696" customFormat="false" ht="15.75" hidden="false" customHeight="false" outlineLevel="0" collapsed="false"/>
    <row r="23697" customFormat="false" ht="15.75" hidden="false" customHeight="false" outlineLevel="0" collapsed="false"/>
    <row r="23698" customFormat="false" ht="15.75" hidden="false" customHeight="false" outlineLevel="0" collapsed="false"/>
    <row r="23699" customFormat="false" ht="15.75" hidden="false" customHeight="false" outlineLevel="0" collapsed="false"/>
    <row r="23700" customFormat="false" ht="15.75" hidden="false" customHeight="false" outlineLevel="0" collapsed="false"/>
    <row r="23701" customFormat="false" ht="15.75" hidden="false" customHeight="false" outlineLevel="0" collapsed="false"/>
    <row r="23702" customFormat="false" ht="15.75" hidden="false" customHeight="false" outlineLevel="0" collapsed="false"/>
    <row r="23703" customFormat="false" ht="15.75" hidden="false" customHeight="false" outlineLevel="0" collapsed="false"/>
    <row r="23704" customFormat="false" ht="15.75" hidden="false" customHeight="false" outlineLevel="0" collapsed="false"/>
    <row r="23705" customFormat="false" ht="15.75" hidden="false" customHeight="false" outlineLevel="0" collapsed="false"/>
    <row r="23706" customFormat="false" ht="15.75" hidden="false" customHeight="false" outlineLevel="0" collapsed="false"/>
    <row r="23707" customFormat="false" ht="15.75" hidden="false" customHeight="false" outlineLevel="0" collapsed="false"/>
    <row r="23708" customFormat="false" ht="15.75" hidden="false" customHeight="false" outlineLevel="0" collapsed="false"/>
    <row r="23709" customFormat="false" ht="15.75" hidden="false" customHeight="false" outlineLevel="0" collapsed="false"/>
    <row r="23710" customFormat="false" ht="15.75" hidden="false" customHeight="false" outlineLevel="0" collapsed="false"/>
    <row r="23711" customFormat="false" ht="15.75" hidden="false" customHeight="false" outlineLevel="0" collapsed="false"/>
    <row r="23712" customFormat="false" ht="15.75" hidden="false" customHeight="false" outlineLevel="0" collapsed="false"/>
    <row r="23713" customFormat="false" ht="15.75" hidden="false" customHeight="false" outlineLevel="0" collapsed="false"/>
    <row r="23714" customFormat="false" ht="15.75" hidden="false" customHeight="false" outlineLevel="0" collapsed="false"/>
    <row r="23715" customFormat="false" ht="15.75" hidden="false" customHeight="false" outlineLevel="0" collapsed="false"/>
    <row r="23716" customFormat="false" ht="15.75" hidden="false" customHeight="false" outlineLevel="0" collapsed="false"/>
    <row r="23717" customFormat="false" ht="15.75" hidden="false" customHeight="false" outlineLevel="0" collapsed="false"/>
    <row r="23718" customFormat="false" ht="15.75" hidden="false" customHeight="false" outlineLevel="0" collapsed="false"/>
    <row r="23719" customFormat="false" ht="15.75" hidden="false" customHeight="false" outlineLevel="0" collapsed="false"/>
    <row r="23720" customFormat="false" ht="15.75" hidden="false" customHeight="false" outlineLevel="0" collapsed="false"/>
    <row r="23721" customFormat="false" ht="15.75" hidden="false" customHeight="false" outlineLevel="0" collapsed="false"/>
    <row r="23722" customFormat="false" ht="15.75" hidden="false" customHeight="false" outlineLevel="0" collapsed="false"/>
    <row r="23723" customFormat="false" ht="15.75" hidden="false" customHeight="false" outlineLevel="0" collapsed="false"/>
    <row r="23724" customFormat="false" ht="15.75" hidden="false" customHeight="false" outlineLevel="0" collapsed="false"/>
    <row r="23725" customFormat="false" ht="15.75" hidden="false" customHeight="false" outlineLevel="0" collapsed="false"/>
    <row r="23726" customFormat="false" ht="15.75" hidden="false" customHeight="false" outlineLevel="0" collapsed="false"/>
    <row r="23727" customFormat="false" ht="15.75" hidden="false" customHeight="false" outlineLevel="0" collapsed="false"/>
    <row r="23728" customFormat="false" ht="15.75" hidden="false" customHeight="false" outlineLevel="0" collapsed="false"/>
    <row r="23729" customFormat="false" ht="15.75" hidden="false" customHeight="false" outlineLevel="0" collapsed="false"/>
    <row r="23730" customFormat="false" ht="15.75" hidden="false" customHeight="false" outlineLevel="0" collapsed="false"/>
    <row r="23731" customFormat="false" ht="15.75" hidden="false" customHeight="false" outlineLevel="0" collapsed="false"/>
    <row r="23732" customFormat="false" ht="15.75" hidden="false" customHeight="false" outlineLevel="0" collapsed="false"/>
    <row r="23733" customFormat="false" ht="15.75" hidden="false" customHeight="false" outlineLevel="0" collapsed="false"/>
    <row r="23734" customFormat="false" ht="15.75" hidden="false" customHeight="false" outlineLevel="0" collapsed="false"/>
    <row r="23735" customFormat="false" ht="15.75" hidden="false" customHeight="false" outlineLevel="0" collapsed="false"/>
    <row r="23736" customFormat="false" ht="15.75" hidden="false" customHeight="false" outlineLevel="0" collapsed="false"/>
    <row r="23737" customFormat="false" ht="15.75" hidden="false" customHeight="false" outlineLevel="0" collapsed="false"/>
    <row r="23738" customFormat="false" ht="15.75" hidden="false" customHeight="false" outlineLevel="0" collapsed="false"/>
    <row r="23739" customFormat="false" ht="15.75" hidden="false" customHeight="false" outlineLevel="0" collapsed="false"/>
    <row r="23740" customFormat="false" ht="15.75" hidden="false" customHeight="false" outlineLevel="0" collapsed="false"/>
    <row r="23741" customFormat="false" ht="15.75" hidden="false" customHeight="false" outlineLevel="0" collapsed="false"/>
    <row r="23742" customFormat="false" ht="15.75" hidden="false" customHeight="false" outlineLevel="0" collapsed="false"/>
    <row r="23743" customFormat="false" ht="15.75" hidden="false" customHeight="false" outlineLevel="0" collapsed="false"/>
    <row r="23744" customFormat="false" ht="15.75" hidden="false" customHeight="false" outlineLevel="0" collapsed="false"/>
    <row r="23745" customFormat="false" ht="15.75" hidden="false" customHeight="false" outlineLevel="0" collapsed="false"/>
    <row r="23746" customFormat="false" ht="15.75" hidden="false" customHeight="false" outlineLevel="0" collapsed="false"/>
    <row r="23747" customFormat="false" ht="15.75" hidden="false" customHeight="false" outlineLevel="0" collapsed="false"/>
    <row r="23748" customFormat="false" ht="15.75" hidden="false" customHeight="false" outlineLevel="0" collapsed="false"/>
    <row r="23749" customFormat="false" ht="15.75" hidden="false" customHeight="false" outlineLevel="0" collapsed="false"/>
    <row r="23750" customFormat="false" ht="15.75" hidden="false" customHeight="false" outlineLevel="0" collapsed="false"/>
    <row r="23751" customFormat="false" ht="15.75" hidden="false" customHeight="false" outlineLevel="0" collapsed="false"/>
    <row r="23752" customFormat="false" ht="15.75" hidden="false" customHeight="false" outlineLevel="0" collapsed="false"/>
    <row r="23753" customFormat="false" ht="15.75" hidden="false" customHeight="false" outlineLevel="0" collapsed="false"/>
    <row r="23754" customFormat="false" ht="15.75" hidden="false" customHeight="false" outlineLevel="0" collapsed="false"/>
    <row r="23755" customFormat="false" ht="15.75" hidden="false" customHeight="false" outlineLevel="0" collapsed="false"/>
    <row r="23756" customFormat="false" ht="15.75" hidden="false" customHeight="false" outlineLevel="0" collapsed="false"/>
    <row r="23757" customFormat="false" ht="15.75" hidden="false" customHeight="false" outlineLevel="0" collapsed="false"/>
    <row r="23758" customFormat="false" ht="15.75" hidden="false" customHeight="false" outlineLevel="0" collapsed="false"/>
    <row r="23759" customFormat="false" ht="15.75" hidden="false" customHeight="false" outlineLevel="0" collapsed="false"/>
    <row r="23760" customFormat="false" ht="15.75" hidden="false" customHeight="false" outlineLevel="0" collapsed="false"/>
    <row r="23761" customFormat="false" ht="15.75" hidden="false" customHeight="false" outlineLevel="0" collapsed="false"/>
    <row r="23762" customFormat="false" ht="15.75" hidden="false" customHeight="false" outlineLevel="0" collapsed="false"/>
    <row r="23763" customFormat="false" ht="15.75" hidden="false" customHeight="false" outlineLevel="0" collapsed="false"/>
    <row r="23764" customFormat="false" ht="15.75" hidden="false" customHeight="false" outlineLevel="0" collapsed="false"/>
    <row r="23765" customFormat="false" ht="15.75" hidden="false" customHeight="false" outlineLevel="0" collapsed="false"/>
    <row r="23766" customFormat="false" ht="15.75" hidden="false" customHeight="false" outlineLevel="0" collapsed="false"/>
    <row r="23767" customFormat="false" ht="15.75" hidden="false" customHeight="false" outlineLevel="0" collapsed="false"/>
    <row r="23768" customFormat="false" ht="15.75" hidden="false" customHeight="false" outlineLevel="0" collapsed="false"/>
    <row r="23769" customFormat="false" ht="15.75" hidden="false" customHeight="false" outlineLevel="0" collapsed="false"/>
    <row r="23770" customFormat="false" ht="15.75" hidden="false" customHeight="false" outlineLevel="0" collapsed="false"/>
    <row r="23771" customFormat="false" ht="15.75" hidden="false" customHeight="false" outlineLevel="0" collapsed="false"/>
    <row r="23772" customFormat="false" ht="15.75" hidden="false" customHeight="false" outlineLevel="0" collapsed="false"/>
    <row r="23773" customFormat="false" ht="15.75" hidden="false" customHeight="false" outlineLevel="0" collapsed="false"/>
    <row r="23774" customFormat="false" ht="15.75" hidden="false" customHeight="false" outlineLevel="0" collapsed="false"/>
    <row r="23775" customFormat="false" ht="15.75" hidden="false" customHeight="false" outlineLevel="0" collapsed="false"/>
    <row r="23776" customFormat="false" ht="15.75" hidden="false" customHeight="false" outlineLevel="0" collapsed="false"/>
    <row r="23777" customFormat="false" ht="15.75" hidden="false" customHeight="false" outlineLevel="0" collapsed="false"/>
    <row r="23778" customFormat="false" ht="15.75" hidden="false" customHeight="false" outlineLevel="0" collapsed="false"/>
    <row r="23779" customFormat="false" ht="15.75" hidden="false" customHeight="false" outlineLevel="0" collapsed="false"/>
    <row r="23780" customFormat="false" ht="15.75" hidden="false" customHeight="false" outlineLevel="0" collapsed="false"/>
    <row r="23781" customFormat="false" ht="15.75" hidden="false" customHeight="false" outlineLevel="0" collapsed="false"/>
    <row r="23782" customFormat="false" ht="15.75" hidden="false" customHeight="false" outlineLevel="0" collapsed="false"/>
    <row r="23783" customFormat="false" ht="15.75" hidden="false" customHeight="false" outlineLevel="0" collapsed="false"/>
    <row r="23784" customFormat="false" ht="15.75" hidden="false" customHeight="false" outlineLevel="0" collapsed="false"/>
    <row r="23785" customFormat="false" ht="15.75" hidden="false" customHeight="false" outlineLevel="0" collapsed="false"/>
    <row r="23786" customFormat="false" ht="15.75" hidden="false" customHeight="false" outlineLevel="0" collapsed="false"/>
    <row r="23787" customFormat="false" ht="15.75" hidden="false" customHeight="false" outlineLevel="0" collapsed="false"/>
    <row r="23788" customFormat="false" ht="15.75" hidden="false" customHeight="false" outlineLevel="0" collapsed="false"/>
    <row r="23789" customFormat="false" ht="15.75" hidden="false" customHeight="false" outlineLevel="0" collapsed="false"/>
    <row r="23790" customFormat="false" ht="15.75" hidden="false" customHeight="false" outlineLevel="0" collapsed="false"/>
    <row r="23791" customFormat="false" ht="15.75" hidden="false" customHeight="false" outlineLevel="0" collapsed="false"/>
    <row r="23792" customFormat="false" ht="15.75" hidden="false" customHeight="false" outlineLevel="0" collapsed="false"/>
    <row r="23793" customFormat="false" ht="15.75" hidden="false" customHeight="false" outlineLevel="0" collapsed="false"/>
    <row r="23794" customFormat="false" ht="15.75" hidden="false" customHeight="false" outlineLevel="0" collapsed="false"/>
    <row r="23795" customFormat="false" ht="15.75" hidden="false" customHeight="false" outlineLevel="0" collapsed="false"/>
    <row r="23796" customFormat="false" ht="15.75" hidden="false" customHeight="false" outlineLevel="0" collapsed="false"/>
    <row r="23797" customFormat="false" ht="15.75" hidden="false" customHeight="false" outlineLevel="0" collapsed="false"/>
    <row r="23798" customFormat="false" ht="15.75" hidden="false" customHeight="false" outlineLevel="0" collapsed="false"/>
    <row r="23799" customFormat="false" ht="15.75" hidden="false" customHeight="false" outlineLevel="0" collapsed="false"/>
    <row r="23800" customFormat="false" ht="15.75" hidden="false" customHeight="false" outlineLevel="0" collapsed="false"/>
    <row r="23801" customFormat="false" ht="15.75" hidden="false" customHeight="false" outlineLevel="0" collapsed="false"/>
    <row r="23802" customFormat="false" ht="15.75" hidden="false" customHeight="false" outlineLevel="0" collapsed="false"/>
    <row r="23803" customFormat="false" ht="15.75" hidden="false" customHeight="false" outlineLevel="0" collapsed="false"/>
    <row r="23804" customFormat="false" ht="15.75" hidden="false" customHeight="false" outlineLevel="0" collapsed="false"/>
    <row r="23805" customFormat="false" ht="15.75" hidden="false" customHeight="false" outlineLevel="0" collapsed="false"/>
    <row r="23806" customFormat="false" ht="15.75" hidden="false" customHeight="false" outlineLevel="0" collapsed="false"/>
    <row r="23807" customFormat="false" ht="15.75" hidden="false" customHeight="false" outlineLevel="0" collapsed="false"/>
    <row r="23808" customFormat="false" ht="15.75" hidden="false" customHeight="false" outlineLevel="0" collapsed="false"/>
    <row r="23809" customFormat="false" ht="15.75" hidden="false" customHeight="false" outlineLevel="0" collapsed="false"/>
    <row r="23810" customFormat="false" ht="15.75" hidden="false" customHeight="false" outlineLevel="0" collapsed="false"/>
    <row r="23811" customFormat="false" ht="15.75" hidden="false" customHeight="false" outlineLevel="0" collapsed="false"/>
    <row r="23812" customFormat="false" ht="15.75" hidden="false" customHeight="false" outlineLevel="0" collapsed="false"/>
    <row r="23813" customFormat="false" ht="15.75" hidden="false" customHeight="false" outlineLevel="0" collapsed="false"/>
    <row r="23814" customFormat="false" ht="15.75" hidden="false" customHeight="false" outlineLevel="0" collapsed="false"/>
    <row r="23815" customFormat="false" ht="15.75" hidden="false" customHeight="false" outlineLevel="0" collapsed="false"/>
    <row r="23816" customFormat="false" ht="15.75" hidden="false" customHeight="false" outlineLevel="0" collapsed="false"/>
    <row r="23817" customFormat="false" ht="15.75" hidden="false" customHeight="false" outlineLevel="0" collapsed="false"/>
    <row r="23818" customFormat="false" ht="15.75" hidden="false" customHeight="false" outlineLevel="0" collapsed="false"/>
    <row r="23819" customFormat="false" ht="15.75" hidden="false" customHeight="false" outlineLevel="0" collapsed="false"/>
    <row r="23820" customFormat="false" ht="15.75" hidden="false" customHeight="false" outlineLevel="0" collapsed="false"/>
    <row r="23821" customFormat="false" ht="15.75" hidden="false" customHeight="false" outlineLevel="0" collapsed="false"/>
    <row r="23822" customFormat="false" ht="15.75" hidden="false" customHeight="false" outlineLevel="0" collapsed="false"/>
    <row r="23823" customFormat="false" ht="15.75" hidden="false" customHeight="false" outlineLevel="0" collapsed="false"/>
    <row r="23824" customFormat="false" ht="15.75" hidden="false" customHeight="false" outlineLevel="0" collapsed="false"/>
    <row r="23825" customFormat="false" ht="15.75" hidden="false" customHeight="false" outlineLevel="0" collapsed="false"/>
    <row r="23826" customFormat="false" ht="15.75" hidden="false" customHeight="false" outlineLevel="0" collapsed="false"/>
    <row r="23827" customFormat="false" ht="15.75" hidden="false" customHeight="false" outlineLevel="0" collapsed="false"/>
    <row r="23828" customFormat="false" ht="15.75" hidden="false" customHeight="false" outlineLevel="0" collapsed="false"/>
    <row r="23829" customFormat="false" ht="15.75" hidden="false" customHeight="false" outlineLevel="0" collapsed="false"/>
    <row r="23830" customFormat="false" ht="15.75" hidden="false" customHeight="false" outlineLevel="0" collapsed="false"/>
    <row r="23831" customFormat="false" ht="15.75" hidden="false" customHeight="false" outlineLevel="0" collapsed="false"/>
    <row r="23832" customFormat="false" ht="15.75" hidden="false" customHeight="false" outlineLevel="0" collapsed="false"/>
    <row r="23833" customFormat="false" ht="15.75" hidden="false" customHeight="false" outlineLevel="0" collapsed="false"/>
    <row r="23834" customFormat="false" ht="15.75" hidden="false" customHeight="false" outlineLevel="0" collapsed="false"/>
    <row r="23835" customFormat="false" ht="15.75" hidden="false" customHeight="false" outlineLevel="0" collapsed="false"/>
    <row r="23836" customFormat="false" ht="15.75" hidden="false" customHeight="false" outlineLevel="0" collapsed="false"/>
    <row r="23837" customFormat="false" ht="15.75" hidden="false" customHeight="false" outlineLevel="0" collapsed="false"/>
    <row r="23838" customFormat="false" ht="15.75" hidden="false" customHeight="false" outlineLevel="0" collapsed="false"/>
    <row r="23839" customFormat="false" ht="15.75" hidden="false" customHeight="false" outlineLevel="0" collapsed="false"/>
    <row r="23840" customFormat="false" ht="15.75" hidden="false" customHeight="false" outlineLevel="0" collapsed="false"/>
    <row r="23841" customFormat="false" ht="15.75" hidden="false" customHeight="false" outlineLevel="0" collapsed="false"/>
    <row r="23842" customFormat="false" ht="15.75" hidden="false" customHeight="false" outlineLevel="0" collapsed="false"/>
    <row r="23843" customFormat="false" ht="15.75" hidden="false" customHeight="false" outlineLevel="0" collapsed="false"/>
    <row r="23844" customFormat="false" ht="15.75" hidden="false" customHeight="false" outlineLevel="0" collapsed="false"/>
    <row r="23845" customFormat="false" ht="15.75" hidden="false" customHeight="false" outlineLevel="0" collapsed="false"/>
    <row r="23846" customFormat="false" ht="15.75" hidden="false" customHeight="false" outlineLevel="0" collapsed="false"/>
    <row r="23847" customFormat="false" ht="15.75" hidden="false" customHeight="false" outlineLevel="0" collapsed="false"/>
    <row r="23848" customFormat="false" ht="15.75" hidden="false" customHeight="false" outlineLevel="0" collapsed="false"/>
    <row r="23849" customFormat="false" ht="15.75" hidden="false" customHeight="false" outlineLevel="0" collapsed="false"/>
    <row r="23850" customFormat="false" ht="15.75" hidden="false" customHeight="false" outlineLevel="0" collapsed="false"/>
    <row r="23851" customFormat="false" ht="15.75" hidden="false" customHeight="false" outlineLevel="0" collapsed="false"/>
    <row r="23852" customFormat="false" ht="15.75" hidden="false" customHeight="false" outlineLevel="0" collapsed="false"/>
    <row r="23853" customFormat="false" ht="15.75" hidden="false" customHeight="false" outlineLevel="0" collapsed="false"/>
    <row r="23854" customFormat="false" ht="15.75" hidden="false" customHeight="false" outlineLevel="0" collapsed="false"/>
    <row r="23855" customFormat="false" ht="15.75" hidden="false" customHeight="false" outlineLevel="0" collapsed="false"/>
    <row r="23856" customFormat="false" ht="15.75" hidden="false" customHeight="false" outlineLevel="0" collapsed="false"/>
    <row r="23857" customFormat="false" ht="15.75" hidden="false" customHeight="false" outlineLevel="0" collapsed="false"/>
    <row r="23858" customFormat="false" ht="15.75" hidden="false" customHeight="false" outlineLevel="0" collapsed="false"/>
    <row r="23859" customFormat="false" ht="15.75" hidden="false" customHeight="false" outlineLevel="0" collapsed="false"/>
    <row r="23860" customFormat="false" ht="15.75" hidden="false" customHeight="false" outlineLevel="0" collapsed="false"/>
    <row r="23861" customFormat="false" ht="15.75" hidden="false" customHeight="false" outlineLevel="0" collapsed="false"/>
    <row r="23862" customFormat="false" ht="15.75" hidden="false" customHeight="false" outlineLevel="0" collapsed="false"/>
    <row r="23863" customFormat="false" ht="15.75" hidden="false" customHeight="false" outlineLevel="0" collapsed="false"/>
    <row r="23864" customFormat="false" ht="15.75" hidden="false" customHeight="false" outlineLevel="0" collapsed="false"/>
    <row r="23865" customFormat="false" ht="15.75" hidden="false" customHeight="false" outlineLevel="0" collapsed="false"/>
    <row r="23866" customFormat="false" ht="15.75" hidden="false" customHeight="false" outlineLevel="0" collapsed="false"/>
    <row r="23867" customFormat="false" ht="15.75" hidden="false" customHeight="false" outlineLevel="0" collapsed="false"/>
    <row r="23868" customFormat="false" ht="15.75" hidden="false" customHeight="false" outlineLevel="0" collapsed="false"/>
    <row r="23869" customFormat="false" ht="15.75" hidden="false" customHeight="false" outlineLevel="0" collapsed="false"/>
    <row r="23870" customFormat="false" ht="15.75" hidden="false" customHeight="false" outlineLevel="0" collapsed="false"/>
    <row r="23871" customFormat="false" ht="15.75" hidden="false" customHeight="false" outlineLevel="0" collapsed="false"/>
    <row r="23872" customFormat="false" ht="15.75" hidden="false" customHeight="false" outlineLevel="0" collapsed="false"/>
    <row r="23873" customFormat="false" ht="15.75" hidden="false" customHeight="false" outlineLevel="0" collapsed="false"/>
    <row r="23874" customFormat="false" ht="15.75" hidden="false" customHeight="false" outlineLevel="0" collapsed="false"/>
    <row r="23875" customFormat="false" ht="15.75" hidden="false" customHeight="false" outlineLevel="0" collapsed="false"/>
    <row r="23876" customFormat="false" ht="15.75" hidden="false" customHeight="false" outlineLevel="0" collapsed="false"/>
    <row r="23877" customFormat="false" ht="15.75" hidden="false" customHeight="false" outlineLevel="0" collapsed="false"/>
    <row r="23878" customFormat="false" ht="15.75" hidden="false" customHeight="false" outlineLevel="0" collapsed="false"/>
    <row r="23879" customFormat="false" ht="15.75" hidden="false" customHeight="false" outlineLevel="0" collapsed="false"/>
    <row r="23880" customFormat="false" ht="15.75" hidden="false" customHeight="false" outlineLevel="0" collapsed="false"/>
    <row r="23881" customFormat="false" ht="15.75" hidden="false" customHeight="false" outlineLevel="0" collapsed="false"/>
    <row r="23882" customFormat="false" ht="15.75" hidden="false" customHeight="false" outlineLevel="0" collapsed="false"/>
    <row r="23883" customFormat="false" ht="15.75" hidden="false" customHeight="false" outlineLevel="0" collapsed="false"/>
    <row r="23884" customFormat="false" ht="15.75" hidden="false" customHeight="false" outlineLevel="0" collapsed="false"/>
    <row r="23885" customFormat="false" ht="15.75" hidden="false" customHeight="false" outlineLevel="0" collapsed="false"/>
    <row r="23886" customFormat="false" ht="15.75" hidden="false" customHeight="false" outlineLevel="0" collapsed="false"/>
    <row r="23887" customFormat="false" ht="15.75" hidden="false" customHeight="false" outlineLevel="0" collapsed="false"/>
    <row r="23888" customFormat="false" ht="15.75" hidden="false" customHeight="false" outlineLevel="0" collapsed="false"/>
    <row r="23889" customFormat="false" ht="15.75" hidden="false" customHeight="false" outlineLevel="0" collapsed="false"/>
    <row r="23890" customFormat="false" ht="15.75" hidden="false" customHeight="false" outlineLevel="0" collapsed="false"/>
    <row r="23891" customFormat="false" ht="15.75" hidden="false" customHeight="false" outlineLevel="0" collapsed="false"/>
    <row r="23892" customFormat="false" ht="15.75" hidden="false" customHeight="false" outlineLevel="0" collapsed="false"/>
    <row r="23893" customFormat="false" ht="15.75" hidden="false" customHeight="false" outlineLevel="0" collapsed="false"/>
    <row r="23894" customFormat="false" ht="15.75" hidden="false" customHeight="false" outlineLevel="0" collapsed="false"/>
    <row r="23895" customFormat="false" ht="15.75" hidden="false" customHeight="false" outlineLevel="0" collapsed="false"/>
    <row r="23896" customFormat="false" ht="15.75" hidden="false" customHeight="false" outlineLevel="0" collapsed="false"/>
    <row r="23897" customFormat="false" ht="15.75" hidden="false" customHeight="false" outlineLevel="0" collapsed="false"/>
    <row r="23898" customFormat="false" ht="15.75" hidden="false" customHeight="false" outlineLevel="0" collapsed="false"/>
    <row r="23899" customFormat="false" ht="15.75" hidden="false" customHeight="false" outlineLevel="0" collapsed="false"/>
    <row r="23900" customFormat="false" ht="15.75" hidden="false" customHeight="false" outlineLevel="0" collapsed="false"/>
    <row r="23901" customFormat="false" ht="15.75" hidden="false" customHeight="false" outlineLevel="0" collapsed="false"/>
    <row r="23902" customFormat="false" ht="15.75" hidden="false" customHeight="false" outlineLevel="0" collapsed="false"/>
    <row r="23903" customFormat="false" ht="15.75" hidden="false" customHeight="false" outlineLevel="0" collapsed="false"/>
    <row r="23904" customFormat="false" ht="15.75" hidden="false" customHeight="false" outlineLevel="0" collapsed="false"/>
    <row r="23905" customFormat="false" ht="15.75" hidden="false" customHeight="false" outlineLevel="0" collapsed="false"/>
    <row r="23906" customFormat="false" ht="15.75" hidden="false" customHeight="false" outlineLevel="0" collapsed="false"/>
    <row r="23907" customFormat="false" ht="15.75" hidden="false" customHeight="false" outlineLevel="0" collapsed="false"/>
    <row r="23908" customFormat="false" ht="15.75" hidden="false" customHeight="false" outlineLevel="0" collapsed="false"/>
    <row r="23909" customFormat="false" ht="15.75" hidden="false" customHeight="false" outlineLevel="0" collapsed="false"/>
    <row r="23910" customFormat="false" ht="15.75" hidden="false" customHeight="false" outlineLevel="0" collapsed="false"/>
    <row r="23911" customFormat="false" ht="15.75" hidden="false" customHeight="false" outlineLevel="0" collapsed="false"/>
    <row r="23912" customFormat="false" ht="15.75" hidden="false" customHeight="false" outlineLevel="0" collapsed="false"/>
    <row r="23913" customFormat="false" ht="15.75" hidden="false" customHeight="false" outlineLevel="0" collapsed="false"/>
    <row r="23914" customFormat="false" ht="15.75" hidden="false" customHeight="false" outlineLevel="0" collapsed="false"/>
    <row r="23915" customFormat="false" ht="15.75" hidden="false" customHeight="false" outlineLevel="0" collapsed="false"/>
    <row r="23916" customFormat="false" ht="15.75" hidden="false" customHeight="false" outlineLevel="0" collapsed="false"/>
    <row r="23917" customFormat="false" ht="15.75" hidden="false" customHeight="false" outlineLevel="0" collapsed="false"/>
    <row r="23918" customFormat="false" ht="15.75" hidden="false" customHeight="false" outlineLevel="0" collapsed="false"/>
    <row r="23919" customFormat="false" ht="15.75" hidden="false" customHeight="false" outlineLevel="0" collapsed="false"/>
    <row r="23920" customFormat="false" ht="15.75" hidden="false" customHeight="false" outlineLevel="0" collapsed="false"/>
    <row r="23921" customFormat="false" ht="15.75" hidden="false" customHeight="false" outlineLevel="0" collapsed="false"/>
    <row r="23922" customFormat="false" ht="15.75" hidden="false" customHeight="false" outlineLevel="0" collapsed="false"/>
    <row r="23923" customFormat="false" ht="15.75" hidden="false" customHeight="false" outlineLevel="0" collapsed="false"/>
    <row r="23924" customFormat="false" ht="15.75" hidden="false" customHeight="false" outlineLevel="0" collapsed="false"/>
    <row r="23925" customFormat="false" ht="15.75" hidden="false" customHeight="false" outlineLevel="0" collapsed="false"/>
    <row r="23926" customFormat="false" ht="15.75" hidden="false" customHeight="false" outlineLevel="0" collapsed="false"/>
    <row r="23927" customFormat="false" ht="15.75" hidden="false" customHeight="false" outlineLevel="0" collapsed="false"/>
    <row r="23928" customFormat="false" ht="15.75" hidden="false" customHeight="false" outlineLevel="0" collapsed="false"/>
    <row r="23929" customFormat="false" ht="15.75" hidden="false" customHeight="false" outlineLevel="0" collapsed="false"/>
    <row r="23930" customFormat="false" ht="15.75" hidden="false" customHeight="false" outlineLevel="0" collapsed="false"/>
    <row r="23931" customFormat="false" ht="15.75" hidden="false" customHeight="false" outlineLevel="0" collapsed="false"/>
    <row r="23932" customFormat="false" ht="15.75" hidden="false" customHeight="false" outlineLevel="0" collapsed="false"/>
    <row r="23933" customFormat="false" ht="15.75" hidden="false" customHeight="false" outlineLevel="0" collapsed="false"/>
    <row r="23934" customFormat="false" ht="15.75" hidden="false" customHeight="false" outlineLevel="0" collapsed="false"/>
    <row r="23935" customFormat="false" ht="15.75" hidden="false" customHeight="false" outlineLevel="0" collapsed="false"/>
    <row r="23936" customFormat="false" ht="15.75" hidden="false" customHeight="false" outlineLevel="0" collapsed="false"/>
    <row r="23937" customFormat="false" ht="15.75" hidden="false" customHeight="false" outlineLevel="0" collapsed="false"/>
    <row r="23938" customFormat="false" ht="15.75" hidden="false" customHeight="false" outlineLevel="0" collapsed="false"/>
    <row r="23939" customFormat="false" ht="15.75" hidden="false" customHeight="false" outlineLevel="0" collapsed="false"/>
    <row r="23940" customFormat="false" ht="15.75" hidden="false" customHeight="false" outlineLevel="0" collapsed="false"/>
    <row r="23941" customFormat="false" ht="15.75" hidden="false" customHeight="false" outlineLevel="0" collapsed="false"/>
    <row r="23942" customFormat="false" ht="15.75" hidden="false" customHeight="false" outlineLevel="0" collapsed="false"/>
    <row r="23943" customFormat="false" ht="15.75" hidden="false" customHeight="false" outlineLevel="0" collapsed="false"/>
    <row r="23944" customFormat="false" ht="15.75" hidden="false" customHeight="false" outlineLevel="0" collapsed="false"/>
    <row r="23945" customFormat="false" ht="15.75" hidden="false" customHeight="false" outlineLevel="0" collapsed="false"/>
    <row r="23946" customFormat="false" ht="15.75" hidden="false" customHeight="false" outlineLevel="0" collapsed="false"/>
    <row r="23947" customFormat="false" ht="15.75" hidden="false" customHeight="false" outlineLevel="0" collapsed="false"/>
    <row r="23948" customFormat="false" ht="15.75" hidden="false" customHeight="false" outlineLevel="0" collapsed="false"/>
    <row r="23949" customFormat="false" ht="15.75" hidden="false" customHeight="false" outlineLevel="0" collapsed="false"/>
    <row r="23950" customFormat="false" ht="15.75" hidden="false" customHeight="false" outlineLevel="0" collapsed="false"/>
    <row r="23951" customFormat="false" ht="15.75" hidden="false" customHeight="false" outlineLevel="0" collapsed="false"/>
    <row r="23952" customFormat="false" ht="15.75" hidden="false" customHeight="false" outlineLevel="0" collapsed="false"/>
    <row r="23953" customFormat="false" ht="15.75" hidden="false" customHeight="false" outlineLevel="0" collapsed="false"/>
    <row r="23954" customFormat="false" ht="15.75" hidden="false" customHeight="false" outlineLevel="0" collapsed="false"/>
    <row r="23955" customFormat="false" ht="15.75" hidden="false" customHeight="false" outlineLevel="0" collapsed="false"/>
    <row r="23956" customFormat="false" ht="15.75" hidden="false" customHeight="false" outlineLevel="0" collapsed="false"/>
    <row r="23957" customFormat="false" ht="15.75" hidden="false" customHeight="false" outlineLevel="0" collapsed="false"/>
    <row r="23958" customFormat="false" ht="15.75" hidden="false" customHeight="false" outlineLevel="0" collapsed="false"/>
    <row r="23959" customFormat="false" ht="15.75" hidden="false" customHeight="false" outlineLevel="0" collapsed="false"/>
    <row r="23960" customFormat="false" ht="15.75" hidden="false" customHeight="false" outlineLevel="0" collapsed="false"/>
    <row r="23961" customFormat="false" ht="15.75" hidden="false" customHeight="false" outlineLevel="0" collapsed="false"/>
    <row r="23962" customFormat="false" ht="15.75" hidden="false" customHeight="false" outlineLevel="0" collapsed="false"/>
    <row r="23963" customFormat="false" ht="15.75" hidden="false" customHeight="false" outlineLevel="0" collapsed="false"/>
    <row r="23964" customFormat="false" ht="15.75" hidden="false" customHeight="false" outlineLevel="0" collapsed="false"/>
    <row r="23965" customFormat="false" ht="15.75" hidden="false" customHeight="false" outlineLevel="0" collapsed="false"/>
    <row r="23966" customFormat="false" ht="15.75" hidden="false" customHeight="false" outlineLevel="0" collapsed="false"/>
    <row r="23967" customFormat="false" ht="15.75" hidden="false" customHeight="false" outlineLevel="0" collapsed="false"/>
    <row r="23968" customFormat="false" ht="15.75" hidden="false" customHeight="false" outlineLevel="0" collapsed="false"/>
    <row r="23969" customFormat="false" ht="15.75" hidden="false" customHeight="false" outlineLevel="0" collapsed="false"/>
    <row r="23970" customFormat="false" ht="15.75" hidden="false" customHeight="false" outlineLevel="0" collapsed="false"/>
    <row r="23971" customFormat="false" ht="15.75" hidden="false" customHeight="false" outlineLevel="0" collapsed="false"/>
    <row r="23972" customFormat="false" ht="15.75" hidden="false" customHeight="false" outlineLevel="0" collapsed="false"/>
    <row r="23973" customFormat="false" ht="15.75" hidden="false" customHeight="false" outlineLevel="0" collapsed="false"/>
    <row r="23974" customFormat="false" ht="15.75" hidden="false" customHeight="false" outlineLevel="0" collapsed="false"/>
    <row r="23975" customFormat="false" ht="15.75" hidden="false" customHeight="false" outlineLevel="0" collapsed="false"/>
    <row r="23976" customFormat="false" ht="15.75" hidden="false" customHeight="false" outlineLevel="0" collapsed="false"/>
    <row r="23977" customFormat="false" ht="15.75" hidden="false" customHeight="false" outlineLevel="0" collapsed="false"/>
    <row r="23978" customFormat="false" ht="15.75" hidden="false" customHeight="false" outlineLevel="0" collapsed="false"/>
    <row r="23979" customFormat="false" ht="15.75" hidden="false" customHeight="false" outlineLevel="0" collapsed="false"/>
    <row r="23980" customFormat="false" ht="15.75" hidden="false" customHeight="false" outlineLevel="0" collapsed="false"/>
    <row r="23981" customFormat="false" ht="15.75" hidden="false" customHeight="false" outlineLevel="0" collapsed="false"/>
    <row r="23982" customFormat="false" ht="15.75" hidden="false" customHeight="false" outlineLevel="0" collapsed="false"/>
    <row r="23983" customFormat="false" ht="15.75" hidden="false" customHeight="false" outlineLevel="0" collapsed="false"/>
    <row r="23984" customFormat="false" ht="15.75" hidden="false" customHeight="false" outlineLevel="0" collapsed="false"/>
    <row r="23985" customFormat="false" ht="15.75" hidden="false" customHeight="false" outlineLevel="0" collapsed="false"/>
    <row r="23986" customFormat="false" ht="15.75" hidden="false" customHeight="false" outlineLevel="0" collapsed="false"/>
    <row r="23987" customFormat="false" ht="15.75" hidden="false" customHeight="false" outlineLevel="0" collapsed="false"/>
    <row r="23988" customFormat="false" ht="15.75" hidden="false" customHeight="false" outlineLevel="0" collapsed="false"/>
    <row r="23989" customFormat="false" ht="15.75" hidden="false" customHeight="false" outlineLevel="0" collapsed="false"/>
    <row r="23990" customFormat="false" ht="15.75" hidden="false" customHeight="false" outlineLevel="0" collapsed="false"/>
    <row r="23991" customFormat="false" ht="15.75" hidden="false" customHeight="false" outlineLevel="0" collapsed="false"/>
    <row r="23992" customFormat="false" ht="15.75" hidden="false" customHeight="false" outlineLevel="0" collapsed="false"/>
    <row r="23993" customFormat="false" ht="15.75" hidden="false" customHeight="false" outlineLevel="0" collapsed="false"/>
    <row r="23994" customFormat="false" ht="15.75" hidden="false" customHeight="false" outlineLevel="0" collapsed="false"/>
    <row r="23995" customFormat="false" ht="15.75" hidden="false" customHeight="false" outlineLevel="0" collapsed="false"/>
    <row r="23996" customFormat="false" ht="15.75" hidden="false" customHeight="false" outlineLevel="0" collapsed="false"/>
    <row r="23997" customFormat="false" ht="15.75" hidden="false" customHeight="false" outlineLevel="0" collapsed="false"/>
    <row r="23998" customFormat="false" ht="15.75" hidden="false" customHeight="false" outlineLevel="0" collapsed="false"/>
    <row r="23999" customFormat="false" ht="15.75" hidden="false" customHeight="false" outlineLevel="0" collapsed="false"/>
    <row r="24000" customFormat="false" ht="15.75" hidden="false" customHeight="false" outlineLevel="0" collapsed="false"/>
    <row r="24001" customFormat="false" ht="15.75" hidden="false" customHeight="false" outlineLevel="0" collapsed="false"/>
    <row r="24002" customFormat="false" ht="15.75" hidden="false" customHeight="false" outlineLevel="0" collapsed="false"/>
    <row r="24003" customFormat="false" ht="15.75" hidden="false" customHeight="false" outlineLevel="0" collapsed="false"/>
    <row r="24004" customFormat="false" ht="15.75" hidden="false" customHeight="false" outlineLevel="0" collapsed="false"/>
    <row r="24005" customFormat="false" ht="15.75" hidden="false" customHeight="false" outlineLevel="0" collapsed="false"/>
    <row r="24006" customFormat="false" ht="15.75" hidden="false" customHeight="false" outlineLevel="0" collapsed="false"/>
    <row r="24007" customFormat="false" ht="15.75" hidden="false" customHeight="false" outlineLevel="0" collapsed="false"/>
    <row r="24008" customFormat="false" ht="15.75" hidden="false" customHeight="false" outlineLevel="0" collapsed="false"/>
    <row r="24009" customFormat="false" ht="15.75" hidden="false" customHeight="false" outlineLevel="0" collapsed="false"/>
    <row r="24010" customFormat="false" ht="15.75" hidden="false" customHeight="false" outlineLevel="0" collapsed="false"/>
    <row r="24011" customFormat="false" ht="15.75" hidden="false" customHeight="false" outlineLevel="0" collapsed="false"/>
    <row r="24012" customFormat="false" ht="15.75" hidden="false" customHeight="false" outlineLevel="0" collapsed="false"/>
    <row r="24013" customFormat="false" ht="15.75" hidden="false" customHeight="false" outlineLevel="0" collapsed="false"/>
    <row r="24014" customFormat="false" ht="15.75" hidden="false" customHeight="false" outlineLevel="0" collapsed="false"/>
    <row r="24015" customFormat="false" ht="15.75" hidden="false" customHeight="false" outlineLevel="0" collapsed="false"/>
    <row r="24016" customFormat="false" ht="15.75" hidden="false" customHeight="false" outlineLevel="0" collapsed="false"/>
    <row r="24017" customFormat="false" ht="15.75" hidden="false" customHeight="false" outlineLevel="0" collapsed="false"/>
    <row r="24018" customFormat="false" ht="15.75" hidden="false" customHeight="false" outlineLevel="0" collapsed="false"/>
    <row r="24019" customFormat="false" ht="15.75" hidden="false" customHeight="false" outlineLevel="0" collapsed="false"/>
    <row r="24020" customFormat="false" ht="15.75" hidden="false" customHeight="false" outlineLevel="0" collapsed="false"/>
    <row r="24021" customFormat="false" ht="15.75" hidden="false" customHeight="false" outlineLevel="0" collapsed="false"/>
    <row r="24022" customFormat="false" ht="15.75" hidden="false" customHeight="false" outlineLevel="0" collapsed="false"/>
    <row r="24023" customFormat="false" ht="15.75" hidden="false" customHeight="false" outlineLevel="0" collapsed="false"/>
    <row r="24024" customFormat="false" ht="15.75" hidden="false" customHeight="false" outlineLevel="0" collapsed="false"/>
    <row r="24025" customFormat="false" ht="15.75" hidden="false" customHeight="false" outlineLevel="0" collapsed="false"/>
    <row r="24026" customFormat="false" ht="15.75" hidden="false" customHeight="false" outlineLevel="0" collapsed="false"/>
    <row r="24027" customFormat="false" ht="15.75" hidden="false" customHeight="false" outlineLevel="0" collapsed="false"/>
    <row r="24028" customFormat="false" ht="15.75" hidden="false" customHeight="false" outlineLevel="0" collapsed="false"/>
    <row r="24029" customFormat="false" ht="15.75" hidden="false" customHeight="false" outlineLevel="0" collapsed="false"/>
    <row r="24030" customFormat="false" ht="15.75" hidden="false" customHeight="false" outlineLevel="0" collapsed="false"/>
    <row r="24031" customFormat="false" ht="15.75" hidden="false" customHeight="false" outlineLevel="0" collapsed="false"/>
    <row r="24032" customFormat="false" ht="15.75" hidden="false" customHeight="false" outlineLevel="0" collapsed="false"/>
    <row r="24033" customFormat="false" ht="15.75" hidden="false" customHeight="false" outlineLevel="0" collapsed="false"/>
    <row r="24034" customFormat="false" ht="15.75" hidden="false" customHeight="false" outlineLevel="0" collapsed="false"/>
    <row r="24035" customFormat="false" ht="15.75" hidden="false" customHeight="false" outlineLevel="0" collapsed="false"/>
    <row r="24036" customFormat="false" ht="15.75" hidden="false" customHeight="false" outlineLevel="0" collapsed="false"/>
    <row r="24037" customFormat="false" ht="15.75" hidden="false" customHeight="false" outlineLevel="0" collapsed="false"/>
    <row r="24038" customFormat="false" ht="15.75" hidden="false" customHeight="false" outlineLevel="0" collapsed="false"/>
    <row r="24039" customFormat="false" ht="15.75" hidden="false" customHeight="false" outlineLevel="0" collapsed="false"/>
    <row r="24040" customFormat="false" ht="15.75" hidden="false" customHeight="false" outlineLevel="0" collapsed="false"/>
    <row r="24041" customFormat="false" ht="15.75" hidden="false" customHeight="false" outlineLevel="0" collapsed="false"/>
    <row r="24042" customFormat="false" ht="15.75" hidden="false" customHeight="false" outlineLevel="0" collapsed="false"/>
    <row r="24043" customFormat="false" ht="15.75" hidden="false" customHeight="false" outlineLevel="0" collapsed="false"/>
    <row r="24044" customFormat="false" ht="15.75" hidden="false" customHeight="false" outlineLevel="0" collapsed="false"/>
    <row r="24045" customFormat="false" ht="15.75" hidden="false" customHeight="false" outlineLevel="0" collapsed="false"/>
    <row r="24046" customFormat="false" ht="15.75" hidden="false" customHeight="false" outlineLevel="0" collapsed="false"/>
    <row r="24047" customFormat="false" ht="15.75" hidden="false" customHeight="false" outlineLevel="0" collapsed="false"/>
    <row r="24048" customFormat="false" ht="15.75" hidden="false" customHeight="false" outlineLevel="0" collapsed="false"/>
    <row r="24049" customFormat="false" ht="15.75" hidden="false" customHeight="false" outlineLevel="0" collapsed="false"/>
    <row r="24050" customFormat="false" ht="15.75" hidden="false" customHeight="false" outlineLevel="0" collapsed="false"/>
    <row r="24051" customFormat="false" ht="15.75" hidden="false" customHeight="false" outlineLevel="0" collapsed="false"/>
    <row r="24052" customFormat="false" ht="15.75" hidden="false" customHeight="false" outlineLevel="0" collapsed="false"/>
    <row r="24053" customFormat="false" ht="15.75" hidden="false" customHeight="false" outlineLevel="0" collapsed="false"/>
    <row r="24054" customFormat="false" ht="15.75" hidden="false" customHeight="false" outlineLevel="0" collapsed="false"/>
    <row r="24055" customFormat="false" ht="15.75" hidden="false" customHeight="false" outlineLevel="0" collapsed="false"/>
    <row r="24056" customFormat="false" ht="15.75" hidden="false" customHeight="false" outlineLevel="0" collapsed="false"/>
    <row r="24057" customFormat="false" ht="15.75" hidden="false" customHeight="false" outlineLevel="0" collapsed="false"/>
    <row r="24058" customFormat="false" ht="15.75" hidden="false" customHeight="false" outlineLevel="0" collapsed="false"/>
    <row r="24059" customFormat="false" ht="15.75" hidden="false" customHeight="false" outlineLevel="0" collapsed="false"/>
    <row r="24060" customFormat="false" ht="15.75" hidden="false" customHeight="false" outlineLevel="0" collapsed="false"/>
    <row r="24061" customFormat="false" ht="15.75" hidden="false" customHeight="false" outlineLevel="0" collapsed="false"/>
    <row r="24062" customFormat="false" ht="15.75" hidden="false" customHeight="false" outlineLevel="0" collapsed="false"/>
    <row r="24063" customFormat="false" ht="15.75" hidden="false" customHeight="false" outlineLevel="0" collapsed="false"/>
    <row r="24064" customFormat="false" ht="15.75" hidden="false" customHeight="false" outlineLevel="0" collapsed="false"/>
    <row r="24065" customFormat="false" ht="15.75" hidden="false" customHeight="false" outlineLevel="0" collapsed="false"/>
    <row r="24066" customFormat="false" ht="15.75" hidden="false" customHeight="false" outlineLevel="0" collapsed="false"/>
    <row r="24067" customFormat="false" ht="15.75" hidden="false" customHeight="false" outlineLevel="0" collapsed="false"/>
    <row r="24068" customFormat="false" ht="15.75" hidden="false" customHeight="false" outlineLevel="0" collapsed="false"/>
    <row r="24069" customFormat="false" ht="15.75" hidden="false" customHeight="false" outlineLevel="0" collapsed="false"/>
    <row r="24070" customFormat="false" ht="15.75" hidden="false" customHeight="false" outlineLevel="0" collapsed="false"/>
    <row r="24071" customFormat="false" ht="15.75" hidden="false" customHeight="false" outlineLevel="0" collapsed="false"/>
    <row r="24072" customFormat="false" ht="15.75" hidden="false" customHeight="false" outlineLevel="0" collapsed="false"/>
    <row r="24073" customFormat="false" ht="15.75" hidden="false" customHeight="false" outlineLevel="0" collapsed="false"/>
    <row r="24074" customFormat="false" ht="15.75" hidden="false" customHeight="false" outlineLevel="0" collapsed="false"/>
    <row r="24075" customFormat="false" ht="15.75" hidden="false" customHeight="false" outlineLevel="0" collapsed="false"/>
    <row r="24076" customFormat="false" ht="15.75" hidden="false" customHeight="false" outlineLevel="0" collapsed="false"/>
    <row r="24077" customFormat="false" ht="15.75" hidden="false" customHeight="false" outlineLevel="0" collapsed="false"/>
    <row r="24078" customFormat="false" ht="15.75" hidden="false" customHeight="false" outlineLevel="0" collapsed="false"/>
    <row r="24079" customFormat="false" ht="15.75" hidden="false" customHeight="false" outlineLevel="0" collapsed="false"/>
    <row r="24080" customFormat="false" ht="15.75" hidden="false" customHeight="false" outlineLevel="0" collapsed="false"/>
    <row r="24081" customFormat="false" ht="15.75" hidden="false" customHeight="false" outlineLevel="0" collapsed="false"/>
    <row r="24082" customFormat="false" ht="15.75" hidden="false" customHeight="false" outlineLevel="0" collapsed="false"/>
    <row r="24083" customFormat="false" ht="15.75" hidden="false" customHeight="false" outlineLevel="0" collapsed="false"/>
    <row r="24084" customFormat="false" ht="15.75" hidden="false" customHeight="false" outlineLevel="0" collapsed="false"/>
    <row r="24085" customFormat="false" ht="15.75" hidden="false" customHeight="false" outlineLevel="0" collapsed="false"/>
    <row r="24086" customFormat="false" ht="15.75" hidden="false" customHeight="false" outlineLevel="0" collapsed="false"/>
    <row r="24087" customFormat="false" ht="15.75" hidden="false" customHeight="false" outlineLevel="0" collapsed="false"/>
    <row r="24088" customFormat="false" ht="15.75" hidden="false" customHeight="false" outlineLevel="0" collapsed="false"/>
    <row r="24089" customFormat="false" ht="15.75" hidden="false" customHeight="false" outlineLevel="0" collapsed="false"/>
    <row r="24090" customFormat="false" ht="15.75" hidden="false" customHeight="false" outlineLevel="0" collapsed="false"/>
    <row r="24091" customFormat="false" ht="15.75" hidden="false" customHeight="false" outlineLevel="0" collapsed="false"/>
    <row r="24092" customFormat="false" ht="15.75" hidden="false" customHeight="false" outlineLevel="0" collapsed="false"/>
    <row r="24093" customFormat="false" ht="15.75" hidden="false" customHeight="false" outlineLevel="0" collapsed="false"/>
    <row r="24094" customFormat="false" ht="15.75" hidden="false" customHeight="false" outlineLevel="0" collapsed="false"/>
    <row r="24095" customFormat="false" ht="15.75" hidden="false" customHeight="false" outlineLevel="0" collapsed="false"/>
    <row r="24096" customFormat="false" ht="15.75" hidden="false" customHeight="false" outlineLevel="0" collapsed="false"/>
    <row r="24097" customFormat="false" ht="15.75" hidden="false" customHeight="false" outlineLevel="0" collapsed="false"/>
    <row r="24098" customFormat="false" ht="15.75" hidden="false" customHeight="false" outlineLevel="0" collapsed="false"/>
    <row r="24099" customFormat="false" ht="15.75" hidden="false" customHeight="false" outlineLevel="0" collapsed="false"/>
    <row r="24100" customFormat="false" ht="15.75" hidden="false" customHeight="false" outlineLevel="0" collapsed="false"/>
    <row r="24101" customFormat="false" ht="15.75" hidden="false" customHeight="false" outlineLevel="0" collapsed="false"/>
    <row r="24102" customFormat="false" ht="15.75" hidden="false" customHeight="false" outlineLevel="0" collapsed="false"/>
    <row r="24103" customFormat="false" ht="15.75" hidden="false" customHeight="false" outlineLevel="0" collapsed="false"/>
    <row r="24104" customFormat="false" ht="15.75" hidden="false" customHeight="false" outlineLevel="0" collapsed="false"/>
    <row r="24105" customFormat="false" ht="15.75" hidden="false" customHeight="false" outlineLevel="0" collapsed="false"/>
    <row r="24106" customFormat="false" ht="15.75" hidden="false" customHeight="false" outlineLevel="0" collapsed="false"/>
    <row r="24107" customFormat="false" ht="15.75" hidden="false" customHeight="false" outlineLevel="0" collapsed="false"/>
    <row r="24108" customFormat="false" ht="15.75" hidden="false" customHeight="false" outlineLevel="0" collapsed="false"/>
    <row r="24109" customFormat="false" ht="15.75" hidden="false" customHeight="false" outlineLevel="0" collapsed="false"/>
    <row r="24110" customFormat="false" ht="15.75" hidden="false" customHeight="false" outlineLevel="0" collapsed="false"/>
    <row r="24111" customFormat="false" ht="15.75" hidden="false" customHeight="false" outlineLevel="0" collapsed="false"/>
    <row r="24112" customFormat="false" ht="15.75" hidden="false" customHeight="false" outlineLevel="0" collapsed="false"/>
    <row r="24113" customFormat="false" ht="15.75" hidden="false" customHeight="false" outlineLevel="0" collapsed="false"/>
    <row r="24114" customFormat="false" ht="15.75" hidden="false" customHeight="false" outlineLevel="0" collapsed="false"/>
    <row r="24115" customFormat="false" ht="15.75" hidden="false" customHeight="false" outlineLevel="0" collapsed="false"/>
    <row r="24116" customFormat="false" ht="15.75" hidden="false" customHeight="false" outlineLevel="0" collapsed="false"/>
    <row r="24117" customFormat="false" ht="15.75" hidden="false" customHeight="false" outlineLevel="0" collapsed="false"/>
    <row r="24118" customFormat="false" ht="15.75" hidden="false" customHeight="false" outlineLevel="0" collapsed="false"/>
    <row r="24119" customFormat="false" ht="15.75" hidden="false" customHeight="false" outlineLevel="0" collapsed="false"/>
    <row r="24120" customFormat="false" ht="15.75" hidden="false" customHeight="false" outlineLevel="0" collapsed="false"/>
    <row r="24121" customFormat="false" ht="15.75" hidden="false" customHeight="false" outlineLevel="0" collapsed="false"/>
    <row r="24122" customFormat="false" ht="15.75" hidden="false" customHeight="false" outlineLevel="0" collapsed="false"/>
    <row r="24123" customFormat="false" ht="15.75" hidden="false" customHeight="false" outlineLevel="0" collapsed="false"/>
    <row r="24124" customFormat="false" ht="15.75" hidden="false" customHeight="false" outlineLevel="0" collapsed="false"/>
    <row r="24125" customFormat="false" ht="15.75" hidden="false" customHeight="false" outlineLevel="0" collapsed="false"/>
    <row r="24126" customFormat="false" ht="15.75" hidden="false" customHeight="false" outlineLevel="0" collapsed="false"/>
    <row r="24127" customFormat="false" ht="15.75" hidden="false" customHeight="false" outlineLevel="0" collapsed="false"/>
    <row r="24128" customFormat="false" ht="15.75" hidden="false" customHeight="false" outlineLevel="0" collapsed="false"/>
    <row r="24129" customFormat="false" ht="15.75" hidden="false" customHeight="false" outlineLevel="0" collapsed="false"/>
    <row r="24130" customFormat="false" ht="15.75" hidden="false" customHeight="false" outlineLevel="0" collapsed="false"/>
    <row r="24131" customFormat="false" ht="15.75" hidden="false" customHeight="false" outlineLevel="0" collapsed="false"/>
    <row r="24132" customFormat="false" ht="15.75" hidden="false" customHeight="false" outlineLevel="0" collapsed="false"/>
    <row r="24133" customFormat="false" ht="15.75" hidden="false" customHeight="false" outlineLevel="0" collapsed="false"/>
    <row r="24134" customFormat="false" ht="15.75" hidden="false" customHeight="false" outlineLevel="0" collapsed="false"/>
    <row r="24135" customFormat="false" ht="15.75" hidden="false" customHeight="false" outlineLevel="0" collapsed="false"/>
    <row r="24136" customFormat="false" ht="15.75" hidden="false" customHeight="false" outlineLevel="0" collapsed="false"/>
    <row r="24137" customFormat="false" ht="15.75" hidden="false" customHeight="false" outlineLevel="0" collapsed="false"/>
    <row r="24138" customFormat="false" ht="15.75" hidden="false" customHeight="false" outlineLevel="0" collapsed="false"/>
    <row r="24139" customFormat="false" ht="15.75" hidden="false" customHeight="false" outlineLevel="0" collapsed="false"/>
    <row r="24140" customFormat="false" ht="15.75" hidden="false" customHeight="false" outlineLevel="0" collapsed="false"/>
    <row r="24141" customFormat="false" ht="15.75" hidden="false" customHeight="false" outlineLevel="0" collapsed="false"/>
    <row r="24142" customFormat="false" ht="15.75" hidden="false" customHeight="false" outlineLevel="0" collapsed="false"/>
    <row r="24143" customFormat="false" ht="15.75" hidden="false" customHeight="false" outlineLevel="0" collapsed="false"/>
    <row r="24144" customFormat="false" ht="15.75" hidden="false" customHeight="false" outlineLevel="0" collapsed="false"/>
    <row r="24145" customFormat="false" ht="15.75" hidden="false" customHeight="false" outlineLevel="0" collapsed="false"/>
    <row r="24146" customFormat="false" ht="15.75" hidden="false" customHeight="false" outlineLevel="0" collapsed="false"/>
    <row r="24147" customFormat="false" ht="15.75" hidden="false" customHeight="false" outlineLevel="0" collapsed="false"/>
    <row r="24148" customFormat="false" ht="15.75" hidden="false" customHeight="false" outlineLevel="0" collapsed="false"/>
    <row r="24149" customFormat="false" ht="15.75" hidden="false" customHeight="false" outlineLevel="0" collapsed="false"/>
    <row r="24150" customFormat="false" ht="15.75" hidden="false" customHeight="false" outlineLevel="0" collapsed="false"/>
    <row r="24151" customFormat="false" ht="15.75" hidden="false" customHeight="false" outlineLevel="0" collapsed="false"/>
    <row r="24152" customFormat="false" ht="15.75" hidden="false" customHeight="false" outlineLevel="0" collapsed="false"/>
    <row r="24153" customFormat="false" ht="15.75" hidden="false" customHeight="false" outlineLevel="0" collapsed="false"/>
    <row r="24154" customFormat="false" ht="15.75" hidden="false" customHeight="false" outlineLevel="0" collapsed="false"/>
    <row r="24155" customFormat="false" ht="15.75" hidden="false" customHeight="false" outlineLevel="0" collapsed="false"/>
    <row r="24156" customFormat="false" ht="15.75" hidden="false" customHeight="false" outlineLevel="0" collapsed="false"/>
    <row r="24157" customFormat="false" ht="15.75" hidden="false" customHeight="false" outlineLevel="0" collapsed="false"/>
    <row r="24158" customFormat="false" ht="15.75" hidden="false" customHeight="false" outlineLevel="0" collapsed="false"/>
    <row r="24159" customFormat="false" ht="15.75" hidden="false" customHeight="false" outlineLevel="0" collapsed="false"/>
    <row r="24160" customFormat="false" ht="15.75" hidden="false" customHeight="false" outlineLevel="0" collapsed="false"/>
    <row r="24161" customFormat="false" ht="15.75" hidden="false" customHeight="false" outlineLevel="0" collapsed="false"/>
    <row r="24162" customFormat="false" ht="15.75" hidden="false" customHeight="false" outlineLevel="0" collapsed="false"/>
    <row r="24163" customFormat="false" ht="15.75" hidden="false" customHeight="false" outlineLevel="0" collapsed="false"/>
    <row r="24164" customFormat="false" ht="15.75" hidden="false" customHeight="false" outlineLevel="0" collapsed="false"/>
    <row r="24165" customFormat="false" ht="15.75" hidden="false" customHeight="false" outlineLevel="0" collapsed="false"/>
    <row r="24166" customFormat="false" ht="15.75" hidden="false" customHeight="false" outlineLevel="0" collapsed="false"/>
    <row r="24167" customFormat="false" ht="15.75" hidden="false" customHeight="false" outlineLevel="0" collapsed="false"/>
    <row r="24168" customFormat="false" ht="15.75" hidden="false" customHeight="false" outlineLevel="0" collapsed="false"/>
    <row r="24169" customFormat="false" ht="15.75" hidden="false" customHeight="false" outlineLevel="0" collapsed="false"/>
    <row r="24170" customFormat="false" ht="15.75" hidden="false" customHeight="false" outlineLevel="0" collapsed="false"/>
    <row r="24171" customFormat="false" ht="15.75" hidden="false" customHeight="false" outlineLevel="0" collapsed="false"/>
    <row r="24172" customFormat="false" ht="15.75" hidden="false" customHeight="false" outlineLevel="0" collapsed="false"/>
    <row r="24173" customFormat="false" ht="15.75" hidden="false" customHeight="false" outlineLevel="0" collapsed="false"/>
    <row r="24174" customFormat="false" ht="15.75" hidden="false" customHeight="false" outlineLevel="0" collapsed="false"/>
    <row r="24175" customFormat="false" ht="15.75" hidden="false" customHeight="false" outlineLevel="0" collapsed="false"/>
    <row r="24176" customFormat="false" ht="15.75" hidden="false" customHeight="false" outlineLevel="0" collapsed="false"/>
    <row r="24177" customFormat="false" ht="15.75" hidden="false" customHeight="false" outlineLevel="0" collapsed="false"/>
    <row r="24178" customFormat="false" ht="15.75" hidden="false" customHeight="false" outlineLevel="0" collapsed="false"/>
    <row r="24179" customFormat="false" ht="15.75" hidden="false" customHeight="false" outlineLevel="0" collapsed="false"/>
    <row r="24180" customFormat="false" ht="15.75" hidden="false" customHeight="false" outlineLevel="0" collapsed="false"/>
    <row r="24181" customFormat="false" ht="15.75" hidden="false" customHeight="false" outlineLevel="0" collapsed="false"/>
    <row r="24182" customFormat="false" ht="15.75" hidden="false" customHeight="false" outlineLevel="0" collapsed="false"/>
    <row r="24183" customFormat="false" ht="15.75" hidden="false" customHeight="false" outlineLevel="0" collapsed="false"/>
    <row r="24184" customFormat="false" ht="15.75" hidden="false" customHeight="false" outlineLevel="0" collapsed="false"/>
    <row r="24185" customFormat="false" ht="15.75" hidden="false" customHeight="false" outlineLevel="0" collapsed="false"/>
    <row r="24186" customFormat="false" ht="15.75" hidden="false" customHeight="false" outlineLevel="0" collapsed="false"/>
    <row r="24187" customFormat="false" ht="15.75" hidden="false" customHeight="false" outlineLevel="0" collapsed="false"/>
    <row r="24188" customFormat="false" ht="15.75" hidden="false" customHeight="false" outlineLevel="0" collapsed="false"/>
    <row r="24189" customFormat="false" ht="15.75" hidden="false" customHeight="false" outlineLevel="0" collapsed="false"/>
    <row r="24190" customFormat="false" ht="15.75" hidden="false" customHeight="false" outlineLevel="0" collapsed="false"/>
    <row r="24191" customFormat="false" ht="15.75" hidden="false" customHeight="false" outlineLevel="0" collapsed="false"/>
    <row r="24192" customFormat="false" ht="15.75" hidden="false" customHeight="false" outlineLevel="0" collapsed="false"/>
    <row r="24193" customFormat="false" ht="15.75" hidden="false" customHeight="false" outlineLevel="0" collapsed="false"/>
    <row r="24194" customFormat="false" ht="15.75" hidden="false" customHeight="false" outlineLevel="0" collapsed="false"/>
    <row r="24195" customFormat="false" ht="15.75" hidden="false" customHeight="false" outlineLevel="0" collapsed="false"/>
    <row r="24196" customFormat="false" ht="15.75" hidden="false" customHeight="false" outlineLevel="0" collapsed="false"/>
    <row r="24197" customFormat="false" ht="15.75" hidden="false" customHeight="false" outlineLevel="0" collapsed="false"/>
    <row r="24198" customFormat="false" ht="15.75" hidden="false" customHeight="false" outlineLevel="0" collapsed="false"/>
    <row r="24199" customFormat="false" ht="15.75" hidden="false" customHeight="false" outlineLevel="0" collapsed="false"/>
    <row r="24200" customFormat="false" ht="15.75" hidden="false" customHeight="false" outlineLevel="0" collapsed="false"/>
    <row r="24201" customFormat="false" ht="15.75" hidden="false" customHeight="false" outlineLevel="0" collapsed="false"/>
    <row r="24202" customFormat="false" ht="15.75" hidden="false" customHeight="false" outlineLevel="0" collapsed="false"/>
    <row r="24203" customFormat="false" ht="15.75" hidden="false" customHeight="false" outlineLevel="0" collapsed="false"/>
    <row r="24204" customFormat="false" ht="15.75" hidden="false" customHeight="false" outlineLevel="0" collapsed="false"/>
    <row r="24205" customFormat="false" ht="15.75" hidden="false" customHeight="false" outlineLevel="0" collapsed="false"/>
    <row r="24206" customFormat="false" ht="15.75" hidden="false" customHeight="false" outlineLevel="0" collapsed="false"/>
    <row r="24207" customFormat="false" ht="15.75" hidden="false" customHeight="false" outlineLevel="0" collapsed="false"/>
    <row r="24208" customFormat="false" ht="15.75" hidden="false" customHeight="false" outlineLevel="0" collapsed="false"/>
    <row r="24209" customFormat="false" ht="15.75" hidden="false" customHeight="false" outlineLevel="0" collapsed="false"/>
    <row r="24210" customFormat="false" ht="15.75" hidden="false" customHeight="false" outlineLevel="0" collapsed="false"/>
    <row r="24211" customFormat="false" ht="15.75" hidden="false" customHeight="false" outlineLevel="0" collapsed="false"/>
    <row r="24212" customFormat="false" ht="15.75" hidden="false" customHeight="false" outlineLevel="0" collapsed="false"/>
    <row r="24213" customFormat="false" ht="15.75" hidden="false" customHeight="false" outlineLevel="0" collapsed="false"/>
    <row r="24214" customFormat="false" ht="15.75" hidden="false" customHeight="false" outlineLevel="0" collapsed="false"/>
    <row r="24215" customFormat="false" ht="15.75" hidden="false" customHeight="false" outlineLevel="0" collapsed="false"/>
    <row r="24216" customFormat="false" ht="15.75" hidden="false" customHeight="false" outlineLevel="0" collapsed="false"/>
    <row r="24217" customFormat="false" ht="15.75" hidden="false" customHeight="false" outlineLevel="0" collapsed="false"/>
    <row r="24218" customFormat="false" ht="15.75" hidden="false" customHeight="false" outlineLevel="0" collapsed="false"/>
    <row r="24219" customFormat="false" ht="15.75" hidden="false" customHeight="false" outlineLevel="0" collapsed="false"/>
    <row r="24220" customFormat="false" ht="15.75" hidden="false" customHeight="false" outlineLevel="0" collapsed="false"/>
    <row r="24221" customFormat="false" ht="15.75" hidden="false" customHeight="false" outlineLevel="0" collapsed="false"/>
    <row r="24222" customFormat="false" ht="15.75" hidden="false" customHeight="false" outlineLevel="0" collapsed="false"/>
    <row r="24223" customFormat="false" ht="15.75" hidden="false" customHeight="false" outlineLevel="0" collapsed="false"/>
    <row r="24224" customFormat="false" ht="15.75" hidden="false" customHeight="false" outlineLevel="0" collapsed="false"/>
    <row r="24225" customFormat="false" ht="15.75" hidden="false" customHeight="false" outlineLevel="0" collapsed="false"/>
    <row r="24226" customFormat="false" ht="15.75" hidden="false" customHeight="false" outlineLevel="0" collapsed="false"/>
    <row r="24227" customFormat="false" ht="15.75" hidden="false" customHeight="false" outlineLevel="0" collapsed="false"/>
    <row r="24228" customFormat="false" ht="15.75" hidden="false" customHeight="false" outlineLevel="0" collapsed="false"/>
    <row r="24229" customFormat="false" ht="15.75" hidden="false" customHeight="false" outlineLevel="0" collapsed="false"/>
    <row r="24230" customFormat="false" ht="15.75" hidden="false" customHeight="false" outlineLevel="0" collapsed="false"/>
    <row r="24231" customFormat="false" ht="15.75" hidden="false" customHeight="false" outlineLevel="0" collapsed="false"/>
    <row r="24232" customFormat="false" ht="15.75" hidden="false" customHeight="false" outlineLevel="0" collapsed="false"/>
    <row r="24233" customFormat="false" ht="15.75" hidden="false" customHeight="false" outlineLevel="0" collapsed="false"/>
    <row r="24234" customFormat="false" ht="15.75" hidden="false" customHeight="false" outlineLevel="0" collapsed="false"/>
    <row r="24235" customFormat="false" ht="15.75" hidden="false" customHeight="false" outlineLevel="0" collapsed="false"/>
    <row r="24236" customFormat="false" ht="15.75" hidden="false" customHeight="false" outlineLevel="0" collapsed="false"/>
    <row r="24237" customFormat="false" ht="15.75" hidden="false" customHeight="false" outlineLevel="0" collapsed="false"/>
    <row r="24238" customFormat="false" ht="15.75" hidden="false" customHeight="false" outlineLevel="0" collapsed="false"/>
    <row r="24239" customFormat="false" ht="15.75" hidden="false" customHeight="false" outlineLevel="0" collapsed="false"/>
    <row r="24240" customFormat="false" ht="15.75" hidden="false" customHeight="false" outlineLevel="0" collapsed="false"/>
    <row r="24241" customFormat="false" ht="15.75" hidden="false" customHeight="false" outlineLevel="0" collapsed="false"/>
    <row r="24242" customFormat="false" ht="15.75" hidden="false" customHeight="false" outlineLevel="0" collapsed="false"/>
    <row r="24243" customFormat="false" ht="15.75" hidden="false" customHeight="false" outlineLevel="0" collapsed="false"/>
    <row r="24244" customFormat="false" ht="15.75" hidden="false" customHeight="false" outlineLevel="0" collapsed="false"/>
    <row r="24245" customFormat="false" ht="15.75" hidden="false" customHeight="false" outlineLevel="0" collapsed="false"/>
    <row r="24246" customFormat="false" ht="15.75" hidden="false" customHeight="false" outlineLevel="0" collapsed="false"/>
    <row r="24247" customFormat="false" ht="15.75" hidden="false" customHeight="false" outlineLevel="0" collapsed="false"/>
    <row r="24248" customFormat="false" ht="15.75" hidden="false" customHeight="false" outlineLevel="0" collapsed="false"/>
    <row r="24249" customFormat="false" ht="15.75" hidden="false" customHeight="false" outlineLevel="0" collapsed="false"/>
    <row r="24250" customFormat="false" ht="15.75" hidden="false" customHeight="false" outlineLevel="0" collapsed="false"/>
    <row r="24251" customFormat="false" ht="15.75" hidden="false" customHeight="false" outlineLevel="0" collapsed="false"/>
    <row r="24252" customFormat="false" ht="15.75" hidden="false" customHeight="false" outlineLevel="0" collapsed="false"/>
    <row r="24253" customFormat="false" ht="15.75" hidden="false" customHeight="false" outlineLevel="0" collapsed="false"/>
    <row r="24254" customFormat="false" ht="15.75" hidden="false" customHeight="false" outlineLevel="0" collapsed="false"/>
    <row r="24255" customFormat="false" ht="15.75" hidden="false" customHeight="false" outlineLevel="0" collapsed="false"/>
    <row r="24256" customFormat="false" ht="15.75" hidden="false" customHeight="false" outlineLevel="0" collapsed="false"/>
    <row r="24257" customFormat="false" ht="15.75" hidden="false" customHeight="false" outlineLevel="0" collapsed="false"/>
    <row r="24258" customFormat="false" ht="15.75" hidden="false" customHeight="false" outlineLevel="0" collapsed="false"/>
    <row r="24259" customFormat="false" ht="15.75" hidden="false" customHeight="false" outlineLevel="0" collapsed="false"/>
    <row r="24260" customFormat="false" ht="15.75" hidden="false" customHeight="false" outlineLevel="0" collapsed="false"/>
    <row r="24261" customFormat="false" ht="15.75" hidden="false" customHeight="false" outlineLevel="0" collapsed="false"/>
    <row r="24262" customFormat="false" ht="15.75" hidden="false" customHeight="false" outlineLevel="0" collapsed="false"/>
    <row r="24263" customFormat="false" ht="15.75" hidden="false" customHeight="false" outlineLevel="0" collapsed="false"/>
    <row r="24264" customFormat="false" ht="15.75" hidden="false" customHeight="false" outlineLevel="0" collapsed="false"/>
    <row r="24265" customFormat="false" ht="15.75" hidden="false" customHeight="false" outlineLevel="0" collapsed="false"/>
    <row r="24266" customFormat="false" ht="15.75" hidden="false" customHeight="false" outlineLevel="0" collapsed="false"/>
    <row r="24267" customFormat="false" ht="15.75" hidden="false" customHeight="false" outlineLevel="0" collapsed="false"/>
    <row r="24268" customFormat="false" ht="15.75" hidden="false" customHeight="false" outlineLevel="0" collapsed="false"/>
    <row r="24269" customFormat="false" ht="15.75" hidden="false" customHeight="false" outlineLevel="0" collapsed="false"/>
    <row r="24270" customFormat="false" ht="15.75" hidden="false" customHeight="false" outlineLevel="0" collapsed="false"/>
    <row r="24271" customFormat="false" ht="15.75" hidden="false" customHeight="false" outlineLevel="0" collapsed="false"/>
    <row r="24272" customFormat="false" ht="15.75" hidden="false" customHeight="false" outlineLevel="0" collapsed="false"/>
    <row r="24273" customFormat="false" ht="15.75" hidden="false" customHeight="false" outlineLevel="0" collapsed="false"/>
    <row r="24274" customFormat="false" ht="15.75" hidden="false" customHeight="false" outlineLevel="0" collapsed="false"/>
    <row r="24275" customFormat="false" ht="15.75" hidden="false" customHeight="false" outlineLevel="0" collapsed="false"/>
    <row r="24276" customFormat="false" ht="15.75" hidden="false" customHeight="false" outlineLevel="0" collapsed="false"/>
    <row r="24277" customFormat="false" ht="15.75" hidden="false" customHeight="false" outlineLevel="0" collapsed="false"/>
    <row r="24278" customFormat="false" ht="15.75" hidden="false" customHeight="false" outlineLevel="0" collapsed="false"/>
    <row r="24279" customFormat="false" ht="15.75" hidden="false" customHeight="false" outlineLevel="0" collapsed="false"/>
    <row r="24280" customFormat="false" ht="15.75" hidden="false" customHeight="false" outlineLevel="0" collapsed="false"/>
    <row r="24281" customFormat="false" ht="15.75" hidden="false" customHeight="false" outlineLevel="0" collapsed="false"/>
    <row r="24282" customFormat="false" ht="15.75" hidden="false" customHeight="false" outlineLevel="0" collapsed="false"/>
    <row r="24283" customFormat="false" ht="15.75" hidden="false" customHeight="false" outlineLevel="0" collapsed="false"/>
    <row r="24284" customFormat="false" ht="15.75" hidden="false" customHeight="false" outlineLevel="0" collapsed="false"/>
    <row r="24285" customFormat="false" ht="15.75" hidden="false" customHeight="false" outlineLevel="0" collapsed="false"/>
    <row r="24286" customFormat="false" ht="15.75" hidden="false" customHeight="false" outlineLevel="0" collapsed="false"/>
    <row r="24287" customFormat="false" ht="15.75" hidden="false" customHeight="false" outlineLevel="0" collapsed="false"/>
    <row r="24288" customFormat="false" ht="15.75" hidden="false" customHeight="false" outlineLevel="0" collapsed="false"/>
    <row r="24289" customFormat="false" ht="15.75" hidden="false" customHeight="false" outlineLevel="0" collapsed="false"/>
    <row r="24290" customFormat="false" ht="15.75" hidden="false" customHeight="false" outlineLevel="0" collapsed="false"/>
    <row r="24291" customFormat="false" ht="15.75" hidden="false" customHeight="false" outlineLevel="0" collapsed="false"/>
    <row r="24292" customFormat="false" ht="15.75" hidden="false" customHeight="false" outlineLevel="0" collapsed="false"/>
    <row r="24293" customFormat="false" ht="15.75" hidden="false" customHeight="false" outlineLevel="0" collapsed="false"/>
    <row r="24294" customFormat="false" ht="15.75" hidden="false" customHeight="false" outlineLevel="0" collapsed="false"/>
    <row r="24295" customFormat="false" ht="15.75" hidden="false" customHeight="false" outlineLevel="0" collapsed="false"/>
    <row r="24296" customFormat="false" ht="15.75" hidden="false" customHeight="false" outlineLevel="0" collapsed="false"/>
    <row r="24297" customFormat="false" ht="15.75" hidden="false" customHeight="false" outlineLevel="0" collapsed="false"/>
    <row r="24298" customFormat="false" ht="15.75" hidden="false" customHeight="false" outlineLevel="0" collapsed="false"/>
    <row r="24299" customFormat="false" ht="15.75" hidden="false" customHeight="false" outlineLevel="0" collapsed="false"/>
    <row r="24300" customFormat="false" ht="15.75" hidden="false" customHeight="false" outlineLevel="0" collapsed="false"/>
    <row r="24301" customFormat="false" ht="15.75" hidden="false" customHeight="false" outlineLevel="0" collapsed="false"/>
    <row r="24302" customFormat="false" ht="15.75" hidden="false" customHeight="false" outlineLevel="0" collapsed="false"/>
    <row r="24303" customFormat="false" ht="15.75" hidden="false" customHeight="false" outlineLevel="0" collapsed="false"/>
    <row r="24304" customFormat="false" ht="15.75" hidden="false" customHeight="false" outlineLevel="0" collapsed="false"/>
    <row r="24305" customFormat="false" ht="15.75" hidden="false" customHeight="false" outlineLevel="0" collapsed="false"/>
    <row r="24306" customFormat="false" ht="15.75" hidden="false" customHeight="false" outlineLevel="0" collapsed="false"/>
    <row r="24307" customFormat="false" ht="15.75" hidden="false" customHeight="false" outlineLevel="0" collapsed="false"/>
    <row r="24308" customFormat="false" ht="15.75" hidden="false" customHeight="false" outlineLevel="0" collapsed="false"/>
    <row r="24309" customFormat="false" ht="15.75" hidden="false" customHeight="false" outlineLevel="0" collapsed="false"/>
    <row r="24310" customFormat="false" ht="15.75" hidden="false" customHeight="false" outlineLevel="0" collapsed="false"/>
    <row r="24311" customFormat="false" ht="15.75" hidden="false" customHeight="false" outlineLevel="0" collapsed="false"/>
    <row r="24312" customFormat="false" ht="15.75" hidden="false" customHeight="false" outlineLevel="0" collapsed="false"/>
    <row r="24313" customFormat="false" ht="15.75" hidden="false" customHeight="false" outlineLevel="0" collapsed="false"/>
    <row r="24314" customFormat="false" ht="15.75" hidden="false" customHeight="false" outlineLevel="0" collapsed="false"/>
    <row r="24315" customFormat="false" ht="15.75" hidden="false" customHeight="false" outlineLevel="0" collapsed="false"/>
    <row r="24316" customFormat="false" ht="15.75" hidden="false" customHeight="false" outlineLevel="0" collapsed="false"/>
    <row r="24317" customFormat="false" ht="15.75" hidden="false" customHeight="false" outlineLevel="0" collapsed="false"/>
    <row r="24318" customFormat="false" ht="15.75" hidden="false" customHeight="false" outlineLevel="0" collapsed="false"/>
    <row r="24319" customFormat="false" ht="15.75" hidden="false" customHeight="false" outlineLevel="0" collapsed="false"/>
    <row r="24320" customFormat="false" ht="15.75" hidden="false" customHeight="false" outlineLevel="0" collapsed="false"/>
    <row r="24321" customFormat="false" ht="15.75" hidden="false" customHeight="false" outlineLevel="0" collapsed="false"/>
    <row r="24322" customFormat="false" ht="15.75" hidden="false" customHeight="false" outlineLevel="0" collapsed="false"/>
    <row r="24323" customFormat="false" ht="15.75" hidden="false" customHeight="false" outlineLevel="0" collapsed="false"/>
    <row r="24324" customFormat="false" ht="15.75" hidden="false" customHeight="false" outlineLevel="0" collapsed="false"/>
    <row r="24325" customFormat="false" ht="15.75" hidden="false" customHeight="false" outlineLevel="0" collapsed="false"/>
    <row r="24326" customFormat="false" ht="15.75" hidden="false" customHeight="false" outlineLevel="0" collapsed="false"/>
    <row r="24327" customFormat="false" ht="15.75" hidden="false" customHeight="false" outlineLevel="0" collapsed="false"/>
    <row r="24328" customFormat="false" ht="15.75" hidden="false" customHeight="false" outlineLevel="0" collapsed="false"/>
    <row r="24329" customFormat="false" ht="15.75" hidden="false" customHeight="false" outlineLevel="0" collapsed="false"/>
    <row r="24330" customFormat="false" ht="15.75" hidden="false" customHeight="false" outlineLevel="0" collapsed="false"/>
    <row r="24331" customFormat="false" ht="15.75" hidden="false" customHeight="false" outlineLevel="0" collapsed="false"/>
    <row r="24332" customFormat="false" ht="15.75" hidden="false" customHeight="false" outlineLevel="0" collapsed="false"/>
    <row r="24333" customFormat="false" ht="15.75" hidden="false" customHeight="false" outlineLevel="0" collapsed="false"/>
    <row r="24334" customFormat="false" ht="15.75" hidden="false" customHeight="false" outlineLevel="0" collapsed="false"/>
    <row r="24335" customFormat="false" ht="15.75" hidden="false" customHeight="false" outlineLevel="0" collapsed="false"/>
    <row r="24336" customFormat="false" ht="15.75" hidden="false" customHeight="false" outlineLevel="0" collapsed="false"/>
    <row r="24337" customFormat="false" ht="15.75" hidden="false" customHeight="false" outlineLevel="0" collapsed="false"/>
    <row r="24338" customFormat="false" ht="15.75" hidden="false" customHeight="false" outlineLevel="0" collapsed="false"/>
    <row r="24339" customFormat="false" ht="15.75" hidden="false" customHeight="false" outlineLevel="0" collapsed="false"/>
    <row r="24340" customFormat="false" ht="15.75" hidden="false" customHeight="false" outlineLevel="0" collapsed="false"/>
    <row r="24341" customFormat="false" ht="15.75" hidden="false" customHeight="false" outlineLevel="0" collapsed="false"/>
    <row r="24342" customFormat="false" ht="15.75" hidden="false" customHeight="false" outlineLevel="0" collapsed="false"/>
    <row r="24343" customFormat="false" ht="15.75" hidden="false" customHeight="false" outlineLevel="0" collapsed="false"/>
    <row r="24344" customFormat="false" ht="15.75" hidden="false" customHeight="false" outlineLevel="0" collapsed="false"/>
    <row r="24345" customFormat="false" ht="15.75" hidden="false" customHeight="false" outlineLevel="0" collapsed="false"/>
    <row r="24346" customFormat="false" ht="15.75" hidden="false" customHeight="false" outlineLevel="0" collapsed="false"/>
    <row r="24347" customFormat="false" ht="15.75" hidden="false" customHeight="false" outlineLevel="0" collapsed="false"/>
    <row r="24348" customFormat="false" ht="15.75" hidden="false" customHeight="false" outlineLevel="0" collapsed="false"/>
    <row r="24349" customFormat="false" ht="15.75" hidden="false" customHeight="false" outlineLevel="0" collapsed="false"/>
    <row r="24350" customFormat="false" ht="15.75" hidden="false" customHeight="false" outlineLevel="0" collapsed="false"/>
    <row r="24351" customFormat="false" ht="15.75" hidden="false" customHeight="false" outlineLevel="0" collapsed="false"/>
    <row r="24352" customFormat="false" ht="15.75" hidden="false" customHeight="false" outlineLevel="0" collapsed="false"/>
    <row r="24353" customFormat="false" ht="15.75" hidden="false" customHeight="false" outlineLevel="0" collapsed="false"/>
    <row r="24354" customFormat="false" ht="15.75" hidden="false" customHeight="false" outlineLevel="0" collapsed="false"/>
    <row r="24355" customFormat="false" ht="15.75" hidden="false" customHeight="false" outlineLevel="0" collapsed="false"/>
    <row r="24356" customFormat="false" ht="15.75" hidden="false" customHeight="false" outlineLevel="0" collapsed="false"/>
    <row r="24357" customFormat="false" ht="15.75" hidden="false" customHeight="false" outlineLevel="0" collapsed="false"/>
    <row r="24358" customFormat="false" ht="15.75" hidden="false" customHeight="false" outlineLevel="0" collapsed="false"/>
    <row r="24359" customFormat="false" ht="15.75" hidden="false" customHeight="false" outlineLevel="0" collapsed="false"/>
    <row r="24360" customFormat="false" ht="15.75" hidden="false" customHeight="false" outlineLevel="0" collapsed="false"/>
    <row r="24361" customFormat="false" ht="15.75" hidden="false" customHeight="false" outlineLevel="0" collapsed="false"/>
    <row r="24362" customFormat="false" ht="15.75" hidden="false" customHeight="false" outlineLevel="0" collapsed="false"/>
    <row r="24363" customFormat="false" ht="15.75" hidden="false" customHeight="false" outlineLevel="0" collapsed="false"/>
    <row r="24364" customFormat="false" ht="15.75" hidden="false" customHeight="false" outlineLevel="0" collapsed="false"/>
    <row r="24365" customFormat="false" ht="15.75" hidden="false" customHeight="false" outlineLevel="0" collapsed="false"/>
    <row r="24366" customFormat="false" ht="15.75" hidden="false" customHeight="false" outlineLevel="0" collapsed="false"/>
    <row r="24367" customFormat="false" ht="15.75" hidden="false" customHeight="false" outlineLevel="0" collapsed="false"/>
    <row r="24368" customFormat="false" ht="15.75" hidden="false" customHeight="false" outlineLevel="0" collapsed="false"/>
    <row r="24369" customFormat="false" ht="15.75" hidden="false" customHeight="false" outlineLevel="0" collapsed="false"/>
    <row r="24370" customFormat="false" ht="15.75" hidden="false" customHeight="false" outlineLevel="0" collapsed="false"/>
    <row r="24371" customFormat="false" ht="15.75" hidden="false" customHeight="false" outlineLevel="0" collapsed="false"/>
    <row r="24372" customFormat="false" ht="15.75" hidden="false" customHeight="false" outlineLevel="0" collapsed="false"/>
    <row r="24373" customFormat="false" ht="15.75" hidden="false" customHeight="false" outlineLevel="0" collapsed="false"/>
    <row r="24374" customFormat="false" ht="15.75" hidden="false" customHeight="false" outlineLevel="0" collapsed="false"/>
    <row r="24375" customFormat="false" ht="15.75" hidden="false" customHeight="false" outlineLevel="0" collapsed="false"/>
    <row r="24376" customFormat="false" ht="15.75" hidden="false" customHeight="false" outlineLevel="0" collapsed="false"/>
    <row r="24377" customFormat="false" ht="15.75" hidden="false" customHeight="false" outlineLevel="0" collapsed="false"/>
    <row r="24378" customFormat="false" ht="15.75" hidden="false" customHeight="false" outlineLevel="0" collapsed="false"/>
    <row r="24379" customFormat="false" ht="15.75" hidden="false" customHeight="false" outlineLevel="0" collapsed="false"/>
    <row r="24380" customFormat="false" ht="15.75" hidden="false" customHeight="false" outlineLevel="0" collapsed="false"/>
    <row r="24381" customFormat="false" ht="15.75" hidden="false" customHeight="false" outlineLevel="0" collapsed="false"/>
    <row r="24382" customFormat="false" ht="15.75" hidden="false" customHeight="false" outlineLevel="0" collapsed="false"/>
    <row r="24383" customFormat="false" ht="15.75" hidden="false" customHeight="false" outlineLevel="0" collapsed="false"/>
    <row r="24384" customFormat="false" ht="15.75" hidden="false" customHeight="false" outlineLevel="0" collapsed="false"/>
    <row r="24385" customFormat="false" ht="15.75" hidden="false" customHeight="false" outlineLevel="0" collapsed="false"/>
    <row r="24386" customFormat="false" ht="15.75" hidden="false" customHeight="false" outlineLevel="0" collapsed="false"/>
    <row r="24387" customFormat="false" ht="15.75" hidden="false" customHeight="false" outlineLevel="0" collapsed="false"/>
    <row r="24388" customFormat="false" ht="15.75" hidden="false" customHeight="false" outlineLevel="0" collapsed="false"/>
    <row r="24389" customFormat="false" ht="15.75" hidden="false" customHeight="false" outlineLevel="0" collapsed="false"/>
    <row r="24390" customFormat="false" ht="15.75" hidden="false" customHeight="false" outlineLevel="0" collapsed="false"/>
    <row r="24391" customFormat="false" ht="15.75" hidden="false" customHeight="false" outlineLevel="0" collapsed="false"/>
    <row r="24392" customFormat="false" ht="15.75" hidden="false" customHeight="false" outlineLevel="0" collapsed="false"/>
    <row r="24393" customFormat="false" ht="15.75" hidden="false" customHeight="false" outlineLevel="0" collapsed="false"/>
    <row r="24394" customFormat="false" ht="15.75" hidden="false" customHeight="false" outlineLevel="0" collapsed="false"/>
    <row r="24395" customFormat="false" ht="15.75" hidden="false" customHeight="false" outlineLevel="0" collapsed="false"/>
    <row r="24396" customFormat="false" ht="15.75" hidden="false" customHeight="false" outlineLevel="0" collapsed="false"/>
    <row r="24397" customFormat="false" ht="15.75" hidden="false" customHeight="false" outlineLevel="0" collapsed="false"/>
    <row r="24398" customFormat="false" ht="15.75" hidden="false" customHeight="false" outlineLevel="0" collapsed="false"/>
    <row r="24399" customFormat="false" ht="15.75" hidden="false" customHeight="false" outlineLevel="0" collapsed="false"/>
    <row r="24400" customFormat="false" ht="15.75" hidden="false" customHeight="false" outlineLevel="0" collapsed="false"/>
    <row r="24401" customFormat="false" ht="15.75" hidden="false" customHeight="false" outlineLevel="0" collapsed="false"/>
    <row r="24402" customFormat="false" ht="15.75" hidden="false" customHeight="false" outlineLevel="0" collapsed="false"/>
    <row r="24403" customFormat="false" ht="15.75" hidden="false" customHeight="false" outlineLevel="0" collapsed="false"/>
    <row r="24404" customFormat="false" ht="15.75" hidden="false" customHeight="false" outlineLevel="0" collapsed="false"/>
    <row r="24405" customFormat="false" ht="15.75" hidden="false" customHeight="false" outlineLevel="0" collapsed="false"/>
    <row r="24406" customFormat="false" ht="15.75" hidden="false" customHeight="false" outlineLevel="0" collapsed="false"/>
    <row r="24407" customFormat="false" ht="15.75" hidden="false" customHeight="false" outlineLevel="0" collapsed="false"/>
    <row r="24408" customFormat="false" ht="15.75" hidden="false" customHeight="false" outlineLevel="0" collapsed="false"/>
    <row r="24409" customFormat="false" ht="15.75" hidden="false" customHeight="false" outlineLevel="0" collapsed="false"/>
    <row r="24410" customFormat="false" ht="15.75" hidden="false" customHeight="false" outlineLevel="0" collapsed="false"/>
    <row r="24411" customFormat="false" ht="15.75" hidden="false" customHeight="false" outlineLevel="0" collapsed="false"/>
    <row r="24412" customFormat="false" ht="15.75" hidden="false" customHeight="false" outlineLevel="0" collapsed="false"/>
    <row r="24413" customFormat="false" ht="15.75" hidden="false" customHeight="false" outlineLevel="0" collapsed="false"/>
    <row r="24414" customFormat="false" ht="15.75" hidden="false" customHeight="false" outlineLevel="0" collapsed="false"/>
    <row r="24415" customFormat="false" ht="15.75" hidden="false" customHeight="false" outlineLevel="0" collapsed="false"/>
    <row r="24416" customFormat="false" ht="15.75" hidden="false" customHeight="false" outlineLevel="0" collapsed="false"/>
    <row r="24417" customFormat="false" ht="15.75" hidden="false" customHeight="false" outlineLevel="0" collapsed="false"/>
    <row r="24418" customFormat="false" ht="15.75" hidden="false" customHeight="false" outlineLevel="0" collapsed="false"/>
    <row r="24419" customFormat="false" ht="15.75" hidden="false" customHeight="false" outlineLevel="0" collapsed="false"/>
    <row r="24420" customFormat="false" ht="15.75" hidden="false" customHeight="false" outlineLevel="0" collapsed="false"/>
    <row r="24421" customFormat="false" ht="15.75" hidden="false" customHeight="false" outlineLevel="0" collapsed="false"/>
    <row r="24422" customFormat="false" ht="15.75" hidden="false" customHeight="false" outlineLevel="0" collapsed="false"/>
    <row r="24423" customFormat="false" ht="15.75" hidden="false" customHeight="false" outlineLevel="0" collapsed="false"/>
    <row r="24424" customFormat="false" ht="15.75" hidden="false" customHeight="false" outlineLevel="0" collapsed="false"/>
    <row r="24425" customFormat="false" ht="15.75" hidden="false" customHeight="false" outlineLevel="0" collapsed="false"/>
    <row r="24426" customFormat="false" ht="15.75" hidden="false" customHeight="false" outlineLevel="0" collapsed="false"/>
    <row r="24427" customFormat="false" ht="15.75" hidden="false" customHeight="false" outlineLevel="0" collapsed="false"/>
    <row r="24428" customFormat="false" ht="15.75" hidden="false" customHeight="false" outlineLevel="0" collapsed="false"/>
    <row r="24429" customFormat="false" ht="15.75" hidden="false" customHeight="false" outlineLevel="0" collapsed="false"/>
    <row r="24430" customFormat="false" ht="15.75" hidden="false" customHeight="false" outlineLevel="0" collapsed="false"/>
    <row r="24431" customFormat="false" ht="15.75" hidden="false" customHeight="false" outlineLevel="0" collapsed="false"/>
    <row r="24432" customFormat="false" ht="15.75" hidden="false" customHeight="false" outlineLevel="0" collapsed="false"/>
    <row r="24433" customFormat="false" ht="15.75" hidden="false" customHeight="false" outlineLevel="0" collapsed="false"/>
    <row r="24434" customFormat="false" ht="15.75" hidden="false" customHeight="false" outlineLevel="0" collapsed="false"/>
    <row r="24435" customFormat="false" ht="15.75" hidden="false" customHeight="false" outlineLevel="0" collapsed="false"/>
    <row r="24436" customFormat="false" ht="15.75" hidden="false" customHeight="false" outlineLevel="0" collapsed="false"/>
    <row r="24437" customFormat="false" ht="15.75" hidden="false" customHeight="false" outlineLevel="0" collapsed="false"/>
    <row r="24438" customFormat="false" ht="15.75" hidden="false" customHeight="false" outlineLevel="0" collapsed="false"/>
    <row r="24439" customFormat="false" ht="15.75" hidden="false" customHeight="false" outlineLevel="0" collapsed="false"/>
    <row r="24440" customFormat="false" ht="15.75" hidden="false" customHeight="false" outlineLevel="0" collapsed="false"/>
    <row r="24441" customFormat="false" ht="15.75" hidden="false" customHeight="false" outlineLevel="0" collapsed="false"/>
    <row r="24442" customFormat="false" ht="15.75" hidden="false" customHeight="false" outlineLevel="0" collapsed="false"/>
    <row r="24443" customFormat="false" ht="15.75" hidden="false" customHeight="false" outlineLevel="0" collapsed="false"/>
    <row r="24444" customFormat="false" ht="15.75" hidden="false" customHeight="false" outlineLevel="0" collapsed="false"/>
    <row r="24445" customFormat="false" ht="15.75" hidden="false" customHeight="false" outlineLevel="0" collapsed="false"/>
    <row r="24446" customFormat="false" ht="15.75" hidden="false" customHeight="false" outlineLevel="0" collapsed="false"/>
    <row r="24447" customFormat="false" ht="15.75" hidden="false" customHeight="false" outlineLevel="0" collapsed="false"/>
    <row r="24448" customFormat="false" ht="15.75" hidden="false" customHeight="false" outlineLevel="0" collapsed="false"/>
    <row r="24449" customFormat="false" ht="15.75" hidden="false" customHeight="false" outlineLevel="0" collapsed="false"/>
    <row r="24450" customFormat="false" ht="15.75" hidden="false" customHeight="false" outlineLevel="0" collapsed="false"/>
    <row r="24451" customFormat="false" ht="15.75" hidden="false" customHeight="false" outlineLevel="0" collapsed="false"/>
    <row r="24452" customFormat="false" ht="15.75" hidden="false" customHeight="false" outlineLevel="0" collapsed="false"/>
    <row r="24453" customFormat="false" ht="15.75" hidden="false" customHeight="false" outlineLevel="0" collapsed="false"/>
    <row r="24454" customFormat="false" ht="15.75" hidden="false" customHeight="false" outlineLevel="0" collapsed="false"/>
    <row r="24455" customFormat="false" ht="15.75" hidden="false" customHeight="false" outlineLevel="0" collapsed="false"/>
    <row r="24456" customFormat="false" ht="15.75" hidden="false" customHeight="false" outlineLevel="0" collapsed="false"/>
    <row r="24457" customFormat="false" ht="15.75" hidden="false" customHeight="false" outlineLevel="0" collapsed="false"/>
    <row r="24458" customFormat="false" ht="15.75" hidden="false" customHeight="false" outlineLevel="0" collapsed="false"/>
    <row r="24459" customFormat="false" ht="15.75" hidden="false" customHeight="false" outlineLevel="0" collapsed="false"/>
    <row r="24460" customFormat="false" ht="15.75" hidden="false" customHeight="false" outlineLevel="0" collapsed="false"/>
    <row r="24461" customFormat="false" ht="15.75" hidden="false" customHeight="false" outlineLevel="0" collapsed="false"/>
    <row r="24462" customFormat="false" ht="15.75" hidden="false" customHeight="false" outlineLevel="0" collapsed="false"/>
    <row r="24463" customFormat="false" ht="15.75" hidden="false" customHeight="false" outlineLevel="0" collapsed="false"/>
    <row r="24464" customFormat="false" ht="15.75" hidden="false" customHeight="false" outlineLevel="0" collapsed="false"/>
    <row r="24465" customFormat="false" ht="15.75" hidden="false" customHeight="false" outlineLevel="0" collapsed="false"/>
    <row r="24466" customFormat="false" ht="15.75" hidden="false" customHeight="false" outlineLevel="0" collapsed="false"/>
    <row r="24467" customFormat="false" ht="15.75" hidden="false" customHeight="false" outlineLevel="0" collapsed="false"/>
    <row r="24468" customFormat="false" ht="15.75" hidden="false" customHeight="false" outlineLevel="0" collapsed="false"/>
    <row r="24469" customFormat="false" ht="15.75" hidden="false" customHeight="false" outlineLevel="0" collapsed="false"/>
    <row r="24470" customFormat="false" ht="15.75" hidden="false" customHeight="false" outlineLevel="0" collapsed="false"/>
    <row r="24471" customFormat="false" ht="15.75" hidden="false" customHeight="false" outlineLevel="0" collapsed="false"/>
    <row r="24472" customFormat="false" ht="15.75" hidden="false" customHeight="false" outlineLevel="0" collapsed="false"/>
    <row r="24473" customFormat="false" ht="15.75" hidden="false" customHeight="false" outlineLevel="0" collapsed="false"/>
    <row r="24474" customFormat="false" ht="15.75" hidden="false" customHeight="false" outlineLevel="0" collapsed="false"/>
    <row r="24475" customFormat="false" ht="15.75" hidden="false" customHeight="false" outlineLevel="0" collapsed="false"/>
    <row r="24476" customFormat="false" ht="15.75" hidden="false" customHeight="false" outlineLevel="0" collapsed="false"/>
    <row r="24477" customFormat="false" ht="15.75" hidden="false" customHeight="false" outlineLevel="0" collapsed="false"/>
    <row r="24478" customFormat="false" ht="15.75" hidden="false" customHeight="false" outlineLevel="0" collapsed="false"/>
    <row r="24479" customFormat="false" ht="15.75" hidden="false" customHeight="false" outlineLevel="0" collapsed="false"/>
    <row r="24480" customFormat="false" ht="15.75" hidden="false" customHeight="false" outlineLevel="0" collapsed="false"/>
    <row r="24481" customFormat="false" ht="15.75" hidden="false" customHeight="false" outlineLevel="0" collapsed="false"/>
    <row r="24482" customFormat="false" ht="15.75" hidden="false" customHeight="false" outlineLevel="0" collapsed="false"/>
    <row r="24483" customFormat="false" ht="15.75" hidden="false" customHeight="false" outlineLevel="0" collapsed="false"/>
    <row r="24484" customFormat="false" ht="15.75" hidden="false" customHeight="false" outlineLevel="0" collapsed="false"/>
    <row r="24485" customFormat="false" ht="15.75" hidden="false" customHeight="false" outlineLevel="0" collapsed="false"/>
    <row r="24486" customFormat="false" ht="15.75" hidden="false" customHeight="false" outlineLevel="0" collapsed="false"/>
    <row r="24487" customFormat="false" ht="15.75" hidden="false" customHeight="false" outlineLevel="0" collapsed="false"/>
    <row r="24488" customFormat="false" ht="15.75" hidden="false" customHeight="false" outlineLevel="0" collapsed="false"/>
    <row r="24489" customFormat="false" ht="15.75" hidden="false" customHeight="false" outlineLevel="0" collapsed="false"/>
    <row r="24490" customFormat="false" ht="15.75" hidden="false" customHeight="false" outlineLevel="0" collapsed="false"/>
    <row r="24491" customFormat="false" ht="15.75" hidden="false" customHeight="false" outlineLevel="0" collapsed="false"/>
    <row r="24492" customFormat="false" ht="15.75" hidden="false" customHeight="false" outlineLevel="0" collapsed="false"/>
    <row r="24493" customFormat="false" ht="15.75" hidden="false" customHeight="false" outlineLevel="0" collapsed="false"/>
    <row r="24494" customFormat="false" ht="15.75" hidden="false" customHeight="false" outlineLevel="0" collapsed="false"/>
    <row r="24495" customFormat="false" ht="15.75" hidden="false" customHeight="false" outlineLevel="0" collapsed="false"/>
    <row r="24496" customFormat="false" ht="15.75" hidden="false" customHeight="false" outlineLevel="0" collapsed="false"/>
    <row r="24497" customFormat="false" ht="15.75" hidden="false" customHeight="false" outlineLevel="0" collapsed="false"/>
    <row r="24498" customFormat="false" ht="15.75" hidden="false" customHeight="false" outlineLevel="0" collapsed="false"/>
    <row r="24499" customFormat="false" ht="15.75" hidden="false" customHeight="false" outlineLevel="0" collapsed="false"/>
    <row r="24500" customFormat="false" ht="15.75" hidden="false" customHeight="false" outlineLevel="0" collapsed="false"/>
    <row r="24501" customFormat="false" ht="15.75" hidden="false" customHeight="false" outlineLevel="0" collapsed="false"/>
    <row r="24502" customFormat="false" ht="15.75" hidden="false" customHeight="false" outlineLevel="0" collapsed="false"/>
    <row r="24503" customFormat="false" ht="15.75" hidden="false" customHeight="false" outlineLevel="0" collapsed="false"/>
    <row r="24504" customFormat="false" ht="15.75" hidden="false" customHeight="false" outlineLevel="0" collapsed="false"/>
    <row r="24505" customFormat="false" ht="15.75" hidden="false" customHeight="false" outlineLevel="0" collapsed="false"/>
    <row r="24506" customFormat="false" ht="15.75" hidden="false" customHeight="false" outlineLevel="0" collapsed="false"/>
    <row r="24507" customFormat="false" ht="15.75" hidden="false" customHeight="false" outlineLevel="0" collapsed="false"/>
    <row r="24508" customFormat="false" ht="15.75" hidden="false" customHeight="false" outlineLevel="0" collapsed="false"/>
    <row r="24509" customFormat="false" ht="15.75" hidden="false" customHeight="false" outlineLevel="0" collapsed="false"/>
    <row r="24510" customFormat="false" ht="15.75" hidden="false" customHeight="false" outlineLevel="0" collapsed="false"/>
    <row r="24511" customFormat="false" ht="15.75" hidden="false" customHeight="false" outlineLevel="0" collapsed="false"/>
    <row r="24512" customFormat="false" ht="15.75" hidden="false" customHeight="false" outlineLevel="0" collapsed="false"/>
    <row r="24513" customFormat="false" ht="15.75" hidden="false" customHeight="false" outlineLevel="0" collapsed="false"/>
    <row r="24514" customFormat="false" ht="15.75" hidden="false" customHeight="false" outlineLevel="0" collapsed="false"/>
    <row r="24515" customFormat="false" ht="15.75" hidden="false" customHeight="false" outlineLevel="0" collapsed="false"/>
    <row r="24516" customFormat="false" ht="15.75" hidden="false" customHeight="false" outlineLevel="0" collapsed="false"/>
    <row r="24517" customFormat="false" ht="15.75" hidden="false" customHeight="false" outlineLevel="0" collapsed="false"/>
    <row r="24518" customFormat="false" ht="15.75" hidden="false" customHeight="false" outlineLevel="0" collapsed="false"/>
    <row r="24519" customFormat="false" ht="15.75" hidden="false" customHeight="false" outlineLevel="0" collapsed="false"/>
    <row r="24520" customFormat="false" ht="15.75" hidden="false" customHeight="false" outlineLevel="0" collapsed="false"/>
    <row r="24521" customFormat="false" ht="15.75" hidden="false" customHeight="false" outlineLevel="0" collapsed="false"/>
    <row r="24522" customFormat="false" ht="15.75" hidden="false" customHeight="false" outlineLevel="0" collapsed="false"/>
    <row r="24523" customFormat="false" ht="15.75" hidden="false" customHeight="false" outlineLevel="0" collapsed="false"/>
    <row r="24524" customFormat="false" ht="15.75" hidden="false" customHeight="false" outlineLevel="0" collapsed="false"/>
    <row r="24525" customFormat="false" ht="15.75" hidden="false" customHeight="false" outlineLevel="0" collapsed="false"/>
    <row r="24526" customFormat="false" ht="15.75" hidden="false" customHeight="false" outlineLevel="0" collapsed="false"/>
    <row r="24527" customFormat="false" ht="15.75" hidden="false" customHeight="false" outlineLevel="0" collapsed="false"/>
    <row r="24528" customFormat="false" ht="15.75" hidden="false" customHeight="false" outlineLevel="0" collapsed="false"/>
    <row r="24529" customFormat="false" ht="15.75" hidden="false" customHeight="false" outlineLevel="0" collapsed="false"/>
    <row r="24530" customFormat="false" ht="15.75" hidden="false" customHeight="false" outlineLevel="0" collapsed="false"/>
    <row r="24531" customFormat="false" ht="15.75" hidden="false" customHeight="false" outlineLevel="0" collapsed="false"/>
    <row r="24532" customFormat="false" ht="15.75" hidden="false" customHeight="false" outlineLevel="0" collapsed="false"/>
    <row r="24533" customFormat="false" ht="15.75" hidden="false" customHeight="false" outlineLevel="0" collapsed="false"/>
    <row r="24534" customFormat="false" ht="15.75" hidden="false" customHeight="false" outlineLevel="0" collapsed="false"/>
    <row r="24535" customFormat="false" ht="15.75" hidden="false" customHeight="false" outlineLevel="0" collapsed="false"/>
    <row r="24536" customFormat="false" ht="15.75" hidden="false" customHeight="false" outlineLevel="0" collapsed="false"/>
    <row r="24537" customFormat="false" ht="15.75" hidden="false" customHeight="false" outlineLevel="0" collapsed="false"/>
    <row r="24538" customFormat="false" ht="15.75" hidden="false" customHeight="false" outlineLevel="0" collapsed="false"/>
    <row r="24539" customFormat="false" ht="15.75" hidden="false" customHeight="false" outlineLevel="0" collapsed="false"/>
    <row r="24540" customFormat="false" ht="15.75" hidden="false" customHeight="false" outlineLevel="0" collapsed="false"/>
    <row r="24541" customFormat="false" ht="15.75" hidden="false" customHeight="false" outlineLevel="0" collapsed="false"/>
    <row r="24542" customFormat="false" ht="15.75" hidden="false" customHeight="false" outlineLevel="0" collapsed="false"/>
    <row r="24543" customFormat="false" ht="15.75" hidden="false" customHeight="false" outlineLevel="0" collapsed="false"/>
    <row r="24544" customFormat="false" ht="15.75" hidden="false" customHeight="false" outlineLevel="0" collapsed="false"/>
    <row r="24545" customFormat="false" ht="15.75" hidden="false" customHeight="false" outlineLevel="0" collapsed="false"/>
    <row r="24546" customFormat="false" ht="15.75" hidden="false" customHeight="false" outlineLevel="0" collapsed="false"/>
    <row r="24547" customFormat="false" ht="15.75" hidden="false" customHeight="false" outlineLevel="0" collapsed="false"/>
    <row r="24548" customFormat="false" ht="15.75" hidden="false" customHeight="false" outlineLevel="0" collapsed="false"/>
    <row r="24549" customFormat="false" ht="15.75" hidden="false" customHeight="false" outlineLevel="0" collapsed="false"/>
    <row r="24550" customFormat="false" ht="15.75" hidden="false" customHeight="false" outlineLevel="0" collapsed="false"/>
    <row r="24551" customFormat="false" ht="15.75" hidden="false" customHeight="false" outlineLevel="0" collapsed="false"/>
    <row r="24552" customFormat="false" ht="15.75" hidden="false" customHeight="false" outlineLevel="0" collapsed="false"/>
    <row r="24553" customFormat="false" ht="15.75" hidden="false" customHeight="false" outlineLevel="0" collapsed="false"/>
    <row r="24554" customFormat="false" ht="15.75" hidden="false" customHeight="false" outlineLevel="0" collapsed="false"/>
    <row r="24555" customFormat="false" ht="15.75" hidden="false" customHeight="false" outlineLevel="0" collapsed="false"/>
    <row r="24556" customFormat="false" ht="15.75" hidden="false" customHeight="false" outlineLevel="0" collapsed="false"/>
    <row r="24557" customFormat="false" ht="15.75" hidden="false" customHeight="false" outlineLevel="0" collapsed="false"/>
    <row r="24558" customFormat="false" ht="15.75" hidden="false" customHeight="false" outlineLevel="0" collapsed="false"/>
    <row r="24559" customFormat="false" ht="15.75" hidden="false" customHeight="false" outlineLevel="0" collapsed="false"/>
    <row r="24560" customFormat="false" ht="15.75" hidden="false" customHeight="false" outlineLevel="0" collapsed="false"/>
    <row r="24561" customFormat="false" ht="15.75" hidden="false" customHeight="false" outlineLevel="0" collapsed="false"/>
    <row r="24562" customFormat="false" ht="15.75" hidden="false" customHeight="false" outlineLevel="0" collapsed="false"/>
    <row r="24563" customFormat="false" ht="15.75" hidden="false" customHeight="false" outlineLevel="0" collapsed="false"/>
    <row r="24564" customFormat="false" ht="15.75" hidden="false" customHeight="false" outlineLevel="0" collapsed="false"/>
    <row r="24565" customFormat="false" ht="15.75" hidden="false" customHeight="false" outlineLevel="0" collapsed="false"/>
    <row r="24566" customFormat="false" ht="15.75" hidden="false" customHeight="false" outlineLevel="0" collapsed="false"/>
    <row r="24567" customFormat="false" ht="15.75" hidden="false" customHeight="false" outlineLevel="0" collapsed="false"/>
    <row r="24568" customFormat="false" ht="15.75" hidden="false" customHeight="false" outlineLevel="0" collapsed="false"/>
    <row r="24569" customFormat="false" ht="15.75" hidden="false" customHeight="false" outlineLevel="0" collapsed="false"/>
    <row r="24570" customFormat="false" ht="15.75" hidden="false" customHeight="false" outlineLevel="0" collapsed="false"/>
    <row r="24571" customFormat="false" ht="15.75" hidden="false" customHeight="false" outlineLevel="0" collapsed="false"/>
    <row r="24572" customFormat="false" ht="15.75" hidden="false" customHeight="false" outlineLevel="0" collapsed="false"/>
    <row r="24573" customFormat="false" ht="15.75" hidden="false" customHeight="false" outlineLevel="0" collapsed="false"/>
    <row r="24574" customFormat="false" ht="15.75" hidden="false" customHeight="false" outlineLevel="0" collapsed="false"/>
    <row r="24575" customFormat="false" ht="15.75" hidden="false" customHeight="false" outlineLevel="0" collapsed="false"/>
    <row r="24576" customFormat="false" ht="15.75" hidden="false" customHeight="false" outlineLevel="0" collapsed="false"/>
    <row r="24577" customFormat="false" ht="15.75" hidden="false" customHeight="false" outlineLevel="0" collapsed="false"/>
    <row r="24578" customFormat="false" ht="15.75" hidden="false" customHeight="false" outlineLevel="0" collapsed="false"/>
    <row r="24579" customFormat="false" ht="15.75" hidden="false" customHeight="false" outlineLevel="0" collapsed="false"/>
    <row r="24580" customFormat="false" ht="15.75" hidden="false" customHeight="false" outlineLevel="0" collapsed="false"/>
    <row r="24581" customFormat="false" ht="15.75" hidden="false" customHeight="false" outlineLevel="0" collapsed="false"/>
    <row r="24582" customFormat="false" ht="15.75" hidden="false" customHeight="false" outlineLevel="0" collapsed="false"/>
    <row r="24583" customFormat="false" ht="15.75" hidden="false" customHeight="false" outlineLevel="0" collapsed="false"/>
    <row r="24584" customFormat="false" ht="15.75" hidden="false" customHeight="false" outlineLevel="0" collapsed="false"/>
    <row r="24585" customFormat="false" ht="15.75" hidden="false" customHeight="false" outlineLevel="0" collapsed="false"/>
    <row r="24586" customFormat="false" ht="15.75" hidden="false" customHeight="false" outlineLevel="0" collapsed="false"/>
    <row r="24587" customFormat="false" ht="15.75" hidden="false" customHeight="false" outlineLevel="0" collapsed="false"/>
    <row r="24588" customFormat="false" ht="15.75" hidden="false" customHeight="false" outlineLevel="0" collapsed="false"/>
    <row r="24589" customFormat="false" ht="15.75" hidden="false" customHeight="false" outlineLevel="0" collapsed="false"/>
    <row r="24590" customFormat="false" ht="15.75" hidden="false" customHeight="false" outlineLevel="0" collapsed="false"/>
    <row r="24591" customFormat="false" ht="15.75" hidden="false" customHeight="false" outlineLevel="0" collapsed="false"/>
    <row r="24592" customFormat="false" ht="15.75" hidden="false" customHeight="false" outlineLevel="0" collapsed="false"/>
    <row r="24593" customFormat="false" ht="15.75" hidden="false" customHeight="false" outlineLevel="0" collapsed="false"/>
    <row r="24594" customFormat="false" ht="15.75" hidden="false" customHeight="false" outlineLevel="0" collapsed="false"/>
    <row r="24595" customFormat="false" ht="15.75" hidden="false" customHeight="false" outlineLevel="0" collapsed="false"/>
    <row r="24596" customFormat="false" ht="15.75" hidden="false" customHeight="false" outlineLevel="0" collapsed="false"/>
    <row r="24597" customFormat="false" ht="15.75" hidden="false" customHeight="false" outlineLevel="0" collapsed="false"/>
    <row r="24598" customFormat="false" ht="15.75" hidden="false" customHeight="false" outlineLevel="0" collapsed="false"/>
    <row r="24599" customFormat="false" ht="15.75" hidden="false" customHeight="false" outlineLevel="0" collapsed="false"/>
    <row r="24600" customFormat="false" ht="15.75" hidden="false" customHeight="false" outlineLevel="0" collapsed="false"/>
    <row r="24601" customFormat="false" ht="15.75" hidden="false" customHeight="false" outlineLevel="0" collapsed="false"/>
    <row r="24602" customFormat="false" ht="15.75" hidden="false" customHeight="false" outlineLevel="0" collapsed="false"/>
    <row r="24603" customFormat="false" ht="15.75" hidden="false" customHeight="false" outlineLevel="0" collapsed="false"/>
    <row r="24604" customFormat="false" ht="15.75" hidden="false" customHeight="false" outlineLevel="0" collapsed="false"/>
    <row r="24605" customFormat="false" ht="15.75" hidden="false" customHeight="false" outlineLevel="0" collapsed="false"/>
    <row r="24606" customFormat="false" ht="15.75" hidden="false" customHeight="false" outlineLevel="0" collapsed="false"/>
    <row r="24607" customFormat="false" ht="15.75" hidden="false" customHeight="false" outlineLevel="0" collapsed="false"/>
    <row r="24608" customFormat="false" ht="15.75" hidden="false" customHeight="false" outlineLevel="0" collapsed="false"/>
    <row r="24609" customFormat="false" ht="15.75" hidden="false" customHeight="false" outlineLevel="0" collapsed="false"/>
    <row r="24610" customFormat="false" ht="15.75" hidden="false" customHeight="false" outlineLevel="0" collapsed="false"/>
    <row r="24611" customFormat="false" ht="15.75" hidden="false" customHeight="false" outlineLevel="0" collapsed="false"/>
    <row r="24612" customFormat="false" ht="15.75" hidden="false" customHeight="false" outlineLevel="0" collapsed="false"/>
    <row r="24613" customFormat="false" ht="15.75" hidden="false" customHeight="false" outlineLevel="0" collapsed="false"/>
    <row r="24614" customFormat="false" ht="15.75" hidden="false" customHeight="false" outlineLevel="0" collapsed="false"/>
    <row r="24615" customFormat="false" ht="15.75" hidden="false" customHeight="false" outlineLevel="0" collapsed="false"/>
    <row r="24616" customFormat="false" ht="15.75" hidden="false" customHeight="false" outlineLevel="0" collapsed="false"/>
    <row r="24617" customFormat="false" ht="15.75" hidden="false" customHeight="false" outlineLevel="0" collapsed="false"/>
    <row r="24618" customFormat="false" ht="15.75" hidden="false" customHeight="false" outlineLevel="0" collapsed="false"/>
    <row r="24619" customFormat="false" ht="15.75" hidden="false" customHeight="false" outlineLevel="0" collapsed="false"/>
    <row r="24620" customFormat="false" ht="15.75" hidden="false" customHeight="false" outlineLevel="0" collapsed="false"/>
    <row r="24621" customFormat="false" ht="15.75" hidden="false" customHeight="false" outlineLevel="0" collapsed="false"/>
    <row r="24622" customFormat="false" ht="15.75" hidden="false" customHeight="false" outlineLevel="0" collapsed="false"/>
    <row r="24623" customFormat="false" ht="15.75" hidden="false" customHeight="false" outlineLevel="0" collapsed="false"/>
    <row r="24624" customFormat="false" ht="15.75" hidden="false" customHeight="false" outlineLevel="0" collapsed="false"/>
    <row r="24625" customFormat="false" ht="15.75" hidden="false" customHeight="false" outlineLevel="0" collapsed="false"/>
    <row r="24626" customFormat="false" ht="15.75" hidden="false" customHeight="false" outlineLevel="0" collapsed="false"/>
    <row r="24627" customFormat="false" ht="15.75" hidden="false" customHeight="false" outlineLevel="0" collapsed="false"/>
    <row r="24628" customFormat="false" ht="15.75" hidden="false" customHeight="false" outlineLevel="0" collapsed="false"/>
    <row r="24629" customFormat="false" ht="15.75" hidden="false" customHeight="false" outlineLevel="0" collapsed="false"/>
    <row r="24630" customFormat="false" ht="15.75" hidden="false" customHeight="false" outlineLevel="0" collapsed="false"/>
    <row r="24631" customFormat="false" ht="15.75" hidden="false" customHeight="false" outlineLevel="0" collapsed="false"/>
    <row r="24632" customFormat="false" ht="15.75" hidden="false" customHeight="false" outlineLevel="0" collapsed="false"/>
    <row r="24633" customFormat="false" ht="15.75" hidden="false" customHeight="false" outlineLevel="0" collapsed="false"/>
    <row r="24634" customFormat="false" ht="15.75" hidden="false" customHeight="false" outlineLevel="0" collapsed="false"/>
    <row r="24635" customFormat="false" ht="15.75" hidden="false" customHeight="false" outlineLevel="0" collapsed="false"/>
    <row r="24636" customFormat="false" ht="15.75" hidden="false" customHeight="false" outlineLevel="0" collapsed="false"/>
    <row r="24637" customFormat="false" ht="15.75" hidden="false" customHeight="false" outlineLevel="0" collapsed="false"/>
    <row r="24638" customFormat="false" ht="15.75" hidden="false" customHeight="false" outlineLevel="0" collapsed="false"/>
    <row r="24639" customFormat="false" ht="15.75" hidden="false" customHeight="false" outlineLevel="0" collapsed="false"/>
    <row r="24640" customFormat="false" ht="15.75" hidden="false" customHeight="false" outlineLevel="0" collapsed="false"/>
    <row r="24641" customFormat="false" ht="15.75" hidden="false" customHeight="false" outlineLevel="0" collapsed="false"/>
    <row r="24642" customFormat="false" ht="15.75" hidden="false" customHeight="false" outlineLevel="0" collapsed="false"/>
    <row r="24643" customFormat="false" ht="15.75" hidden="false" customHeight="false" outlineLevel="0" collapsed="false"/>
    <row r="24644" customFormat="false" ht="15.75" hidden="false" customHeight="false" outlineLevel="0" collapsed="false"/>
    <row r="24645" customFormat="false" ht="15.75" hidden="false" customHeight="false" outlineLevel="0" collapsed="false"/>
    <row r="24646" customFormat="false" ht="15.75" hidden="false" customHeight="false" outlineLevel="0" collapsed="false"/>
    <row r="24647" customFormat="false" ht="15.75" hidden="false" customHeight="false" outlineLevel="0" collapsed="false"/>
    <row r="24648" customFormat="false" ht="15.75" hidden="false" customHeight="false" outlineLevel="0" collapsed="false"/>
    <row r="24649" customFormat="false" ht="15.75" hidden="false" customHeight="false" outlineLevel="0" collapsed="false"/>
    <row r="24650" customFormat="false" ht="15.75" hidden="false" customHeight="false" outlineLevel="0" collapsed="false"/>
    <row r="24651" customFormat="false" ht="15.75" hidden="false" customHeight="false" outlineLevel="0" collapsed="false"/>
    <row r="24652" customFormat="false" ht="15.75" hidden="false" customHeight="false" outlineLevel="0" collapsed="false"/>
    <row r="24653" customFormat="false" ht="15.75" hidden="false" customHeight="false" outlineLevel="0" collapsed="false"/>
    <row r="24654" customFormat="false" ht="15.75" hidden="false" customHeight="false" outlineLevel="0" collapsed="false"/>
    <row r="24655" customFormat="false" ht="15.75" hidden="false" customHeight="false" outlineLevel="0" collapsed="false"/>
    <row r="24656" customFormat="false" ht="15.75" hidden="false" customHeight="false" outlineLevel="0" collapsed="false"/>
    <row r="24657" customFormat="false" ht="15.75" hidden="false" customHeight="false" outlineLevel="0" collapsed="false"/>
    <row r="24658" customFormat="false" ht="15.75" hidden="false" customHeight="false" outlineLevel="0" collapsed="false"/>
    <row r="24659" customFormat="false" ht="15.75" hidden="false" customHeight="false" outlineLevel="0" collapsed="false"/>
    <row r="24660" customFormat="false" ht="15.75" hidden="false" customHeight="false" outlineLevel="0" collapsed="false"/>
    <row r="24661" customFormat="false" ht="15.75" hidden="false" customHeight="false" outlineLevel="0" collapsed="false"/>
    <row r="24662" customFormat="false" ht="15.75" hidden="false" customHeight="false" outlineLevel="0" collapsed="false"/>
    <row r="24663" customFormat="false" ht="15.75" hidden="false" customHeight="false" outlineLevel="0" collapsed="false"/>
    <row r="24664" customFormat="false" ht="15.75" hidden="false" customHeight="false" outlineLevel="0" collapsed="false"/>
    <row r="24665" customFormat="false" ht="15.75" hidden="false" customHeight="false" outlineLevel="0" collapsed="false"/>
    <row r="24666" customFormat="false" ht="15.75" hidden="false" customHeight="false" outlineLevel="0" collapsed="false"/>
    <row r="24667" customFormat="false" ht="15.75" hidden="false" customHeight="false" outlineLevel="0" collapsed="false"/>
    <row r="24668" customFormat="false" ht="15.75" hidden="false" customHeight="false" outlineLevel="0" collapsed="false"/>
    <row r="24669" customFormat="false" ht="15.75" hidden="false" customHeight="false" outlineLevel="0" collapsed="false"/>
    <row r="24670" customFormat="false" ht="15.75" hidden="false" customHeight="false" outlineLevel="0" collapsed="false"/>
    <row r="24671" customFormat="false" ht="15.75" hidden="false" customHeight="false" outlineLevel="0" collapsed="false"/>
    <row r="24672" customFormat="false" ht="15.75" hidden="false" customHeight="false" outlineLevel="0" collapsed="false"/>
    <row r="24673" customFormat="false" ht="15.75" hidden="false" customHeight="false" outlineLevel="0" collapsed="false"/>
    <row r="24674" customFormat="false" ht="15.75" hidden="false" customHeight="false" outlineLevel="0" collapsed="false"/>
    <row r="24675" customFormat="false" ht="15.75" hidden="false" customHeight="false" outlineLevel="0" collapsed="false"/>
    <row r="24676" customFormat="false" ht="15.75" hidden="false" customHeight="false" outlineLevel="0" collapsed="false"/>
    <row r="24677" customFormat="false" ht="15.75" hidden="false" customHeight="false" outlineLevel="0" collapsed="false"/>
    <row r="24678" customFormat="false" ht="15.75" hidden="false" customHeight="false" outlineLevel="0" collapsed="false"/>
    <row r="24679" customFormat="false" ht="15.75" hidden="false" customHeight="false" outlineLevel="0" collapsed="false"/>
    <row r="24680" customFormat="false" ht="15.75" hidden="false" customHeight="false" outlineLevel="0" collapsed="false"/>
    <row r="24681" customFormat="false" ht="15.75" hidden="false" customHeight="false" outlineLevel="0" collapsed="false"/>
    <row r="24682" customFormat="false" ht="15.75" hidden="false" customHeight="false" outlineLevel="0" collapsed="false"/>
    <row r="24683" customFormat="false" ht="15.75" hidden="false" customHeight="false" outlineLevel="0" collapsed="false"/>
    <row r="24684" customFormat="false" ht="15.75" hidden="false" customHeight="false" outlineLevel="0" collapsed="false"/>
    <row r="24685" customFormat="false" ht="15.75" hidden="false" customHeight="false" outlineLevel="0" collapsed="false"/>
    <row r="24686" customFormat="false" ht="15.75" hidden="false" customHeight="false" outlineLevel="0" collapsed="false"/>
    <row r="24687" customFormat="false" ht="15.75" hidden="false" customHeight="false" outlineLevel="0" collapsed="false"/>
    <row r="24688" customFormat="false" ht="15.75" hidden="false" customHeight="false" outlineLevel="0" collapsed="false"/>
    <row r="24689" customFormat="false" ht="15.75" hidden="false" customHeight="false" outlineLevel="0" collapsed="false"/>
    <row r="24690" customFormat="false" ht="15.75" hidden="false" customHeight="false" outlineLevel="0" collapsed="false"/>
    <row r="24691" customFormat="false" ht="15.75" hidden="false" customHeight="false" outlineLevel="0" collapsed="false"/>
    <row r="24692" customFormat="false" ht="15.75" hidden="false" customHeight="false" outlineLevel="0" collapsed="false"/>
    <row r="24693" customFormat="false" ht="15.75" hidden="false" customHeight="false" outlineLevel="0" collapsed="false"/>
    <row r="24694" customFormat="false" ht="15.75" hidden="false" customHeight="false" outlineLevel="0" collapsed="false"/>
    <row r="24695" customFormat="false" ht="15.75" hidden="false" customHeight="false" outlineLevel="0" collapsed="false"/>
    <row r="24696" customFormat="false" ht="15.75" hidden="false" customHeight="false" outlineLevel="0" collapsed="false"/>
    <row r="24697" customFormat="false" ht="15.75" hidden="false" customHeight="false" outlineLevel="0" collapsed="false"/>
    <row r="24698" customFormat="false" ht="15.75" hidden="false" customHeight="false" outlineLevel="0" collapsed="false"/>
    <row r="24699" customFormat="false" ht="15.75" hidden="false" customHeight="false" outlineLevel="0" collapsed="false"/>
    <row r="24700" customFormat="false" ht="15.75" hidden="false" customHeight="false" outlineLevel="0" collapsed="false"/>
    <row r="24701" customFormat="false" ht="15.75" hidden="false" customHeight="false" outlineLevel="0" collapsed="false"/>
    <row r="24702" customFormat="false" ht="15.75" hidden="false" customHeight="false" outlineLevel="0" collapsed="false"/>
    <row r="24703" customFormat="false" ht="15.75" hidden="false" customHeight="false" outlineLevel="0" collapsed="false"/>
    <row r="24704" customFormat="false" ht="15.75" hidden="false" customHeight="false" outlineLevel="0" collapsed="false"/>
    <row r="24705" customFormat="false" ht="15.75" hidden="false" customHeight="false" outlineLevel="0" collapsed="false"/>
    <row r="24706" customFormat="false" ht="15.75" hidden="false" customHeight="false" outlineLevel="0" collapsed="false"/>
    <row r="24707" customFormat="false" ht="15.75" hidden="false" customHeight="false" outlineLevel="0" collapsed="false"/>
    <row r="24708" customFormat="false" ht="15.75" hidden="false" customHeight="false" outlineLevel="0" collapsed="false"/>
    <row r="24709" customFormat="false" ht="15.75" hidden="false" customHeight="false" outlineLevel="0" collapsed="false"/>
    <row r="24710" customFormat="false" ht="15.75" hidden="false" customHeight="false" outlineLevel="0" collapsed="false"/>
    <row r="24711" customFormat="false" ht="15.75" hidden="false" customHeight="false" outlineLevel="0" collapsed="false"/>
    <row r="24712" customFormat="false" ht="15.75" hidden="false" customHeight="false" outlineLevel="0" collapsed="false"/>
    <row r="24713" customFormat="false" ht="15.75" hidden="false" customHeight="false" outlineLevel="0" collapsed="false"/>
    <row r="24714" customFormat="false" ht="15.75" hidden="false" customHeight="false" outlineLevel="0" collapsed="false"/>
    <row r="24715" customFormat="false" ht="15.75" hidden="false" customHeight="false" outlineLevel="0" collapsed="false"/>
    <row r="24716" customFormat="false" ht="15.75" hidden="false" customHeight="false" outlineLevel="0" collapsed="false"/>
    <row r="24717" customFormat="false" ht="15.75" hidden="false" customHeight="false" outlineLevel="0" collapsed="false"/>
    <row r="24718" customFormat="false" ht="15.75" hidden="false" customHeight="false" outlineLevel="0" collapsed="false"/>
    <row r="24719" customFormat="false" ht="15.75" hidden="false" customHeight="false" outlineLevel="0" collapsed="false"/>
    <row r="24720" customFormat="false" ht="15.75" hidden="false" customHeight="false" outlineLevel="0" collapsed="false"/>
    <row r="24721" customFormat="false" ht="15.75" hidden="false" customHeight="false" outlineLevel="0" collapsed="false"/>
    <row r="24722" customFormat="false" ht="15.75" hidden="false" customHeight="false" outlineLevel="0" collapsed="false"/>
    <row r="24723" customFormat="false" ht="15.75" hidden="false" customHeight="false" outlineLevel="0" collapsed="false"/>
    <row r="24724" customFormat="false" ht="15.75" hidden="false" customHeight="false" outlineLevel="0" collapsed="false"/>
    <row r="24725" customFormat="false" ht="15.75" hidden="false" customHeight="false" outlineLevel="0" collapsed="false"/>
    <row r="24726" customFormat="false" ht="15.75" hidden="false" customHeight="false" outlineLevel="0" collapsed="false"/>
    <row r="24727" customFormat="false" ht="15.75" hidden="false" customHeight="false" outlineLevel="0" collapsed="false"/>
    <row r="24728" customFormat="false" ht="15.75" hidden="false" customHeight="false" outlineLevel="0" collapsed="false"/>
    <row r="24729" customFormat="false" ht="15.75" hidden="false" customHeight="false" outlineLevel="0" collapsed="false"/>
    <row r="24730" customFormat="false" ht="15.75" hidden="false" customHeight="false" outlineLevel="0" collapsed="false"/>
    <row r="24731" customFormat="false" ht="15.75" hidden="false" customHeight="false" outlineLevel="0" collapsed="false"/>
    <row r="24732" customFormat="false" ht="15.75" hidden="false" customHeight="false" outlineLevel="0" collapsed="false"/>
    <row r="24733" customFormat="false" ht="15.75" hidden="false" customHeight="false" outlineLevel="0" collapsed="false"/>
    <row r="24734" customFormat="false" ht="15.75" hidden="false" customHeight="false" outlineLevel="0" collapsed="false"/>
    <row r="24735" customFormat="false" ht="15.75" hidden="false" customHeight="false" outlineLevel="0" collapsed="false"/>
    <row r="24736" customFormat="false" ht="15.75" hidden="false" customHeight="false" outlineLevel="0" collapsed="false"/>
    <row r="24737" customFormat="false" ht="15.75" hidden="false" customHeight="false" outlineLevel="0" collapsed="false"/>
    <row r="24738" customFormat="false" ht="15.75" hidden="false" customHeight="false" outlineLevel="0" collapsed="false"/>
    <row r="24739" customFormat="false" ht="15.75" hidden="false" customHeight="false" outlineLevel="0" collapsed="false"/>
    <row r="24740" customFormat="false" ht="15.75" hidden="false" customHeight="false" outlineLevel="0" collapsed="false"/>
    <row r="24741" customFormat="false" ht="15.75" hidden="false" customHeight="false" outlineLevel="0" collapsed="false"/>
    <row r="24742" customFormat="false" ht="15.75" hidden="false" customHeight="false" outlineLevel="0" collapsed="false"/>
    <row r="24743" customFormat="false" ht="15.75" hidden="false" customHeight="false" outlineLevel="0" collapsed="false"/>
    <row r="24744" customFormat="false" ht="15.75" hidden="false" customHeight="false" outlineLevel="0" collapsed="false"/>
    <row r="24745" customFormat="false" ht="15.75" hidden="false" customHeight="false" outlineLevel="0" collapsed="false"/>
    <row r="24746" customFormat="false" ht="15.75" hidden="false" customHeight="false" outlineLevel="0" collapsed="false"/>
    <row r="24747" customFormat="false" ht="15.75" hidden="false" customHeight="false" outlineLevel="0" collapsed="false"/>
    <row r="24748" customFormat="false" ht="15.75" hidden="false" customHeight="false" outlineLevel="0" collapsed="false"/>
    <row r="24749" customFormat="false" ht="15.75" hidden="false" customHeight="false" outlineLevel="0" collapsed="false"/>
    <row r="24750" customFormat="false" ht="15.75" hidden="false" customHeight="false" outlineLevel="0" collapsed="false"/>
    <row r="24751" customFormat="false" ht="15.75" hidden="false" customHeight="false" outlineLevel="0" collapsed="false"/>
    <row r="24752" customFormat="false" ht="15.75" hidden="false" customHeight="false" outlineLevel="0" collapsed="false"/>
    <row r="24753" customFormat="false" ht="15.75" hidden="false" customHeight="false" outlineLevel="0" collapsed="false"/>
    <row r="24754" customFormat="false" ht="15.75" hidden="false" customHeight="false" outlineLevel="0" collapsed="false"/>
    <row r="24755" customFormat="false" ht="15.75" hidden="false" customHeight="false" outlineLevel="0" collapsed="false"/>
    <row r="24756" customFormat="false" ht="15.75" hidden="false" customHeight="false" outlineLevel="0" collapsed="false"/>
    <row r="24757" customFormat="false" ht="15.75" hidden="false" customHeight="false" outlineLevel="0" collapsed="false"/>
    <row r="24758" customFormat="false" ht="15.75" hidden="false" customHeight="false" outlineLevel="0" collapsed="false"/>
    <row r="24759" customFormat="false" ht="15.75" hidden="false" customHeight="false" outlineLevel="0" collapsed="false"/>
    <row r="24760" customFormat="false" ht="15.75" hidden="false" customHeight="false" outlineLevel="0" collapsed="false"/>
    <row r="24761" customFormat="false" ht="15.75" hidden="false" customHeight="false" outlineLevel="0" collapsed="false"/>
    <row r="24762" customFormat="false" ht="15.75" hidden="false" customHeight="false" outlineLevel="0" collapsed="false"/>
    <row r="24763" customFormat="false" ht="15.75" hidden="false" customHeight="false" outlineLevel="0" collapsed="false"/>
    <row r="24764" customFormat="false" ht="15.75" hidden="false" customHeight="false" outlineLevel="0" collapsed="false"/>
    <row r="24765" customFormat="false" ht="15.75" hidden="false" customHeight="false" outlineLevel="0" collapsed="false"/>
    <row r="24766" customFormat="false" ht="15.75" hidden="false" customHeight="false" outlineLevel="0" collapsed="false"/>
    <row r="24767" customFormat="false" ht="15.75" hidden="false" customHeight="false" outlineLevel="0" collapsed="false"/>
    <row r="24768" customFormat="false" ht="15.75" hidden="false" customHeight="false" outlineLevel="0" collapsed="false"/>
    <row r="24769" customFormat="false" ht="15.75" hidden="false" customHeight="false" outlineLevel="0" collapsed="false"/>
    <row r="24770" customFormat="false" ht="15.75" hidden="false" customHeight="false" outlineLevel="0" collapsed="false"/>
    <row r="24771" customFormat="false" ht="15.75" hidden="false" customHeight="false" outlineLevel="0" collapsed="false"/>
    <row r="24772" customFormat="false" ht="15.75" hidden="false" customHeight="false" outlineLevel="0" collapsed="false"/>
    <row r="24773" customFormat="false" ht="15.75" hidden="false" customHeight="false" outlineLevel="0" collapsed="false"/>
    <row r="24774" customFormat="false" ht="15.75" hidden="false" customHeight="false" outlineLevel="0" collapsed="false"/>
    <row r="24775" customFormat="false" ht="15.75" hidden="false" customHeight="false" outlineLevel="0" collapsed="false"/>
    <row r="24776" customFormat="false" ht="15.75" hidden="false" customHeight="false" outlineLevel="0" collapsed="false"/>
    <row r="24777" customFormat="false" ht="15.75" hidden="false" customHeight="false" outlineLevel="0" collapsed="false"/>
    <row r="24778" customFormat="false" ht="15.75" hidden="false" customHeight="false" outlineLevel="0" collapsed="false"/>
    <row r="24779" customFormat="false" ht="15.75" hidden="false" customHeight="false" outlineLevel="0" collapsed="false"/>
    <row r="24780" customFormat="false" ht="15.75" hidden="false" customHeight="false" outlineLevel="0" collapsed="false"/>
    <row r="24781" customFormat="false" ht="15.75" hidden="false" customHeight="false" outlineLevel="0" collapsed="false"/>
    <row r="24782" customFormat="false" ht="15.75" hidden="false" customHeight="false" outlineLevel="0" collapsed="false"/>
    <row r="24783" customFormat="false" ht="15.75" hidden="false" customHeight="false" outlineLevel="0" collapsed="false"/>
    <row r="24784" customFormat="false" ht="15.75" hidden="false" customHeight="false" outlineLevel="0" collapsed="false"/>
    <row r="24785" customFormat="false" ht="15.75" hidden="false" customHeight="false" outlineLevel="0" collapsed="false"/>
    <row r="24786" customFormat="false" ht="15.75" hidden="false" customHeight="false" outlineLevel="0" collapsed="false"/>
    <row r="24787" customFormat="false" ht="15.75" hidden="false" customHeight="false" outlineLevel="0" collapsed="false"/>
    <row r="24788" customFormat="false" ht="15.75" hidden="false" customHeight="false" outlineLevel="0" collapsed="false"/>
    <row r="24789" customFormat="false" ht="15.75" hidden="false" customHeight="false" outlineLevel="0" collapsed="false"/>
    <row r="24790" customFormat="false" ht="15.75" hidden="false" customHeight="false" outlineLevel="0" collapsed="false"/>
    <row r="24791" customFormat="false" ht="15.75" hidden="false" customHeight="false" outlineLevel="0" collapsed="false"/>
    <row r="24792" customFormat="false" ht="15.75" hidden="false" customHeight="false" outlineLevel="0" collapsed="false"/>
    <row r="24793" customFormat="false" ht="15.75" hidden="false" customHeight="false" outlineLevel="0" collapsed="false"/>
    <row r="24794" customFormat="false" ht="15.75" hidden="false" customHeight="false" outlineLevel="0" collapsed="false"/>
    <row r="24795" customFormat="false" ht="15.75" hidden="false" customHeight="false" outlineLevel="0" collapsed="false"/>
    <row r="24796" customFormat="false" ht="15.75" hidden="false" customHeight="false" outlineLevel="0" collapsed="false"/>
    <row r="24797" customFormat="false" ht="15.75" hidden="false" customHeight="false" outlineLevel="0" collapsed="false"/>
    <row r="24798" customFormat="false" ht="15.75" hidden="false" customHeight="false" outlineLevel="0" collapsed="false"/>
    <row r="24799" customFormat="false" ht="15.75" hidden="false" customHeight="false" outlineLevel="0" collapsed="false"/>
    <row r="24800" customFormat="false" ht="15.75" hidden="false" customHeight="false" outlineLevel="0" collapsed="false"/>
    <row r="24801" customFormat="false" ht="15.75" hidden="false" customHeight="false" outlineLevel="0" collapsed="false"/>
    <row r="24802" customFormat="false" ht="15.75" hidden="false" customHeight="false" outlineLevel="0" collapsed="false"/>
    <row r="24803" customFormat="false" ht="15.75" hidden="false" customHeight="false" outlineLevel="0" collapsed="false"/>
    <row r="24804" customFormat="false" ht="15.75" hidden="false" customHeight="false" outlineLevel="0" collapsed="false"/>
    <row r="24805" customFormat="false" ht="15.75" hidden="false" customHeight="false" outlineLevel="0" collapsed="false"/>
    <row r="24806" customFormat="false" ht="15.75" hidden="false" customHeight="false" outlineLevel="0" collapsed="false"/>
    <row r="24807" customFormat="false" ht="15.75" hidden="false" customHeight="false" outlineLevel="0" collapsed="false"/>
    <row r="24808" customFormat="false" ht="15.75" hidden="false" customHeight="false" outlineLevel="0" collapsed="false"/>
    <row r="24809" customFormat="false" ht="15.75" hidden="false" customHeight="false" outlineLevel="0" collapsed="false"/>
    <row r="24810" customFormat="false" ht="15.75" hidden="false" customHeight="false" outlineLevel="0" collapsed="false"/>
    <row r="24811" customFormat="false" ht="15.75" hidden="false" customHeight="false" outlineLevel="0" collapsed="false"/>
    <row r="24812" customFormat="false" ht="15.75" hidden="false" customHeight="false" outlineLevel="0" collapsed="false"/>
    <row r="24813" customFormat="false" ht="15.75" hidden="false" customHeight="false" outlineLevel="0" collapsed="false"/>
    <row r="24814" customFormat="false" ht="15.75" hidden="false" customHeight="false" outlineLevel="0" collapsed="false"/>
    <row r="24815" customFormat="false" ht="15.75" hidden="false" customHeight="false" outlineLevel="0" collapsed="false"/>
    <row r="24816" customFormat="false" ht="15.75" hidden="false" customHeight="false" outlineLevel="0" collapsed="false"/>
    <row r="24817" customFormat="false" ht="15.75" hidden="false" customHeight="false" outlineLevel="0" collapsed="false"/>
    <row r="24818" customFormat="false" ht="15.75" hidden="false" customHeight="false" outlineLevel="0" collapsed="false"/>
    <row r="24819" customFormat="false" ht="15.75" hidden="false" customHeight="false" outlineLevel="0" collapsed="false"/>
    <row r="24820" customFormat="false" ht="15.75" hidden="false" customHeight="false" outlineLevel="0" collapsed="false"/>
    <row r="24821" customFormat="false" ht="15.75" hidden="false" customHeight="false" outlineLevel="0" collapsed="false"/>
    <row r="24822" customFormat="false" ht="15.75" hidden="false" customHeight="false" outlineLevel="0" collapsed="false"/>
    <row r="24823" customFormat="false" ht="15.75" hidden="false" customHeight="false" outlineLevel="0" collapsed="false"/>
    <row r="24824" customFormat="false" ht="15.75" hidden="false" customHeight="false" outlineLevel="0" collapsed="false"/>
    <row r="24825" customFormat="false" ht="15.75" hidden="false" customHeight="false" outlineLevel="0" collapsed="false"/>
    <row r="24826" customFormat="false" ht="15.75" hidden="false" customHeight="false" outlineLevel="0" collapsed="false"/>
    <row r="24827" customFormat="false" ht="15.75" hidden="false" customHeight="false" outlineLevel="0" collapsed="false"/>
    <row r="24828" customFormat="false" ht="15.75" hidden="false" customHeight="false" outlineLevel="0" collapsed="false"/>
    <row r="24829" customFormat="false" ht="15.75" hidden="false" customHeight="false" outlineLevel="0" collapsed="false"/>
    <row r="24830" customFormat="false" ht="15.75" hidden="false" customHeight="false" outlineLevel="0" collapsed="false"/>
    <row r="24831" customFormat="false" ht="15.75" hidden="false" customHeight="false" outlineLevel="0" collapsed="false"/>
    <row r="24832" customFormat="false" ht="15.75" hidden="false" customHeight="false" outlineLevel="0" collapsed="false"/>
    <row r="24833" customFormat="false" ht="15.75" hidden="false" customHeight="false" outlineLevel="0" collapsed="false"/>
    <row r="24834" customFormat="false" ht="15.75" hidden="false" customHeight="false" outlineLevel="0" collapsed="false"/>
    <row r="24835" customFormat="false" ht="15.75" hidden="false" customHeight="false" outlineLevel="0" collapsed="false"/>
    <row r="24836" customFormat="false" ht="15.75" hidden="false" customHeight="false" outlineLevel="0" collapsed="false"/>
    <row r="24837" customFormat="false" ht="15.75" hidden="false" customHeight="false" outlineLevel="0" collapsed="false"/>
    <row r="24838" customFormat="false" ht="15.75" hidden="false" customHeight="false" outlineLevel="0" collapsed="false"/>
    <row r="24839" customFormat="false" ht="15.75" hidden="false" customHeight="false" outlineLevel="0" collapsed="false"/>
    <row r="24840" customFormat="false" ht="15.75" hidden="false" customHeight="false" outlineLevel="0" collapsed="false"/>
    <row r="24841" customFormat="false" ht="15.75" hidden="false" customHeight="false" outlineLevel="0" collapsed="false"/>
    <row r="24842" customFormat="false" ht="15.75" hidden="false" customHeight="false" outlineLevel="0" collapsed="false"/>
    <row r="24843" customFormat="false" ht="15.75" hidden="false" customHeight="false" outlineLevel="0" collapsed="false"/>
    <row r="24844" customFormat="false" ht="15.75" hidden="false" customHeight="false" outlineLevel="0" collapsed="false"/>
    <row r="24845" customFormat="false" ht="15.75" hidden="false" customHeight="false" outlineLevel="0" collapsed="false"/>
    <row r="24846" customFormat="false" ht="15.75" hidden="false" customHeight="false" outlineLevel="0" collapsed="false"/>
    <row r="24847" customFormat="false" ht="15.75" hidden="false" customHeight="false" outlineLevel="0" collapsed="false"/>
    <row r="24848" customFormat="false" ht="15.75" hidden="false" customHeight="false" outlineLevel="0" collapsed="false"/>
    <row r="24849" customFormat="false" ht="15.75" hidden="false" customHeight="false" outlineLevel="0" collapsed="false"/>
    <row r="24850" customFormat="false" ht="15.75" hidden="false" customHeight="false" outlineLevel="0" collapsed="false"/>
    <row r="24851" customFormat="false" ht="15.75" hidden="false" customHeight="false" outlineLevel="0" collapsed="false"/>
    <row r="24852" customFormat="false" ht="15.75" hidden="false" customHeight="false" outlineLevel="0" collapsed="false"/>
    <row r="24853" customFormat="false" ht="15.75" hidden="false" customHeight="false" outlineLevel="0" collapsed="false"/>
    <row r="24854" customFormat="false" ht="15.75" hidden="false" customHeight="false" outlineLevel="0" collapsed="false"/>
    <row r="24855" customFormat="false" ht="15.75" hidden="false" customHeight="false" outlineLevel="0" collapsed="false"/>
    <row r="24856" customFormat="false" ht="15.75" hidden="false" customHeight="false" outlineLevel="0" collapsed="false"/>
    <row r="24857" customFormat="false" ht="15.75" hidden="false" customHeight="false" outlineLevel="0" collapsed="false"/>
    <row r="24858" customFormat="false" ht="15.75" hidden="false" customHeight="false" outlineLevel="0" collapsed="false"/>
    <row r="24859" customFormat="false" ht="15.75" hidden="false" customHeight="false" outlineLevel="0" collapsed="false"/>
    <row r="24860" customFormat="false" ht="15.75" hidden="false" customHeight="false" outlineLevel="0" collapsed="false"/>
    <row r="24861" customFormat="false" ht="15.75" hidden="false" customHeight="false" outlineLevel="0" collapsed="false"/>
    <row r="24862" customFormat="false" ht="15.75" hidden="false" customHeight="false" outlineLevel="0" collapsed="false"/>
    <row r="24863" customFormat="false" ht="15.75" hidden="false" customHeight="false" outlineLevel="0" collapsed="false"/>
    <row r="24864" customFormat="false" ht="15.75" hidden="false" customHeight="false" outlineLevel="0" collapsed="false"/>
    <row r="24865" customFormat="false" ht="15.75" hidden="false" customHeight="false" outlineLevel="0" collapsed="false"/>
    <row r="24866" customFormat="false" ht="15.75" hidden="false" customHeight="false" outlineLevel="0" collapsed="false"/>
    <row r="24867" customFormat="false" ht="15.75" hidden="false" customHeight="false" outlineLevel="0" collapsed="false"/>
    <row r="24868" customFormat="false" ht="15.75" hidden="false" customHeight="false" outlineLevel="0" collapsed="false"/>
    <row r="24869" customFormat="false" ht="15.75" hidden="false" customHeight="false" outlineLevel="0" collapsed="false"/>
    <row r="24870" customFormat="false" ht="15.75" hidden="false" customHeight="false" outlineLevel="0" collapsed="false"/>
    <row r="24871" customFormat="false" ht="15.75" hidden="false" customHeight="false" outlineLevel="0" collapsed="false"/>
    <row r="24872" customFormat="false" ht="15.75" hidden="false" customHeight="false" outlineLevel="0" collapsed="false"/>
    <row r="24873" customFormat="false" ht="15.75" hidden="false" customHeight="false" outlineLevel="0" collapsed="false"/>
    <row r="24874" customFormat="false" ht="15.75" hidden="false" customHeight="false" outlineLevel="0" collapsed="false"/>
    <row r="24875" customFormat="false" ht="15.75" hidden="false" customHeight="false" outlineLevel="0" collapsed="false"/>
    <row r="24876" customFormat="false" ht="15.75" hidden="false" customHeight="false" outlineLevel="0" collapsed="false"/>
    <row r="24877" customFormat="false" ht="15.75" hidden="false" customHeight="false" outlineLevel="0" collapsed="false"/>
    <row r="24878" customFormat="false" ht="15.75" hidden="false" customHeight="false" outlineLevel="0" collapsed="false"/>
    <row r="24879" customFormat="false" ht="15.75" hidden="false" customHeight="false" outlineLevel="0" collapsed="false"/>
    <row r="24880" customFormat="false" ht="15.75" hidden="false" customHeight="false" outlineLevel="0" collapsed="false"/>
    <row r="24881" customFormat="false" ht="15.75" hidden="false" customHeight="false" outlineLevel="0" collapsed="false"/>
    <row r="24882" customFormat="false" ht="15.75" hidden="false" customHeight="false" outlineLevel="0" collapsed="false"/>
    <row r="24883" customFormat="false" ht="15.75" hidden="false" customHeight="false" outlineLevel="0" collapsed="false"/>
    <row r="24884" customFormat="false" ht="15.75" hidden="false" customHeight="false" outlineLevel="0" collapsed="false"/>
    <row r="24885" customFormat="false" ht="15.75" hidden="false" customHeight="false" outlineLevel="0" collapsed="false"/>
    <row r="24886" customFormat="false" ht="15.75" hidden="false" customHeight="false" outlineLevel="0" collapsed="false"/>
    <row r="24887" customFormat="false" ht="15.75" hidden="false" customHeight="false" outlineLevel="0" collapsed="false"/>
    <row r="24888" customFormat="false" ht="15.75" hidden="false" customHeight="false" outlineLevel="0" collapsed="false"/>
    <row r="24889" customFormat="false" ht="15.75" hidden="false" customHeight="false" outlineLevel="0" collapsed="false"/>
    <row r="24890" customFormat="false" ht="15.75" hidden="false" customHeight="false" outlineLevel="0" collapsed="false"/>
    <row r="24891" customFormat="false" ht="15.75" hidden="false" customHeight="false" outlineLevel="0" collapsed="false"/>
    <row r="24892" customFormat="false" ht="15.75" hidden="false" customHeight="false" outlineLevel="0" collapsed="false"/>
    <row r="24893" customFormat="false" ht="15.75" hidden="false" customHeight="false" outlineLevel="0" collapsed="false"/>
    <row r="24894" customFormat="false" ht="15.75" hidden="false" customHeight="false" outlineLevel="0" collapsed="false"/>
    <row r="24895" customFormat="false" ht="15.75" hidden="false" customHeight="false" outlineLevel="0" collapsed="false"/>
    <row r="24896" customFormat="false" ht="15.75" hidden="false" customHeight="false" outlineLevel="0" collapsed="false"/>
    <row r="24897" customFormat="false" ht="15.75" hidden="false" customHeight="false" outlineLevel="0" collapsed="false"/>
    <row r="24898" customFormat="false" ht="15.75" hidden="false" customHeight="false" outlineLevel="0" collapsed="false"/>
    <row r="24899" customFormat="false" ht="15.75" hidden="false" customHeight="false" outlineLevel="0" collapsed="false"/>
    <row r="24900" customFormat="false" ht="15.75" hidden="false" customHeight="false" outlineLevel="0" collapsed="false"/>
    <row r="24901" customFormat="false" ht="15.75" hidden="false" customHeight="false" outlineLevel="0" collapsed="false"/>
    <row r="24902" customFormat="false" ht="15.75" hidden="false" customHeight="false" outlineLevel="0" collapsed="false"/>
    <row r="24903" customFormat="false" ht="15.75" hidden="false" customHeight="false" outlineLevel="0" collapsed="false"/>
    <row r="24904" customFormat="false" ht="15.75" hidden="false" customHeight="false" outlineLevel="0" collapsed="false"/>
    <row r="24905" customFormat="false" ht="15.75" hidden="false" customHeight="false" outlineLevel="0" collapsed="false"/>
    <row r="24906" customFormat="false" ht="15.75" hidden="false" customHeight="false" outlineLevel="0" collapsed="false"/>
    <row r="24907" customFormat="false" ht="15.75" hidden="false" customHeight="false" outlineLevel="0" collapsed="false"/>
    <row r="24908" customFormat="false" ht="15.75" hidden="false" customHeight="false" outlineLevel="0" collapsed="false"/>
    <row r="24909" customFormat="false" ht="15.75" hidden="false" customHeight="false" outlineLevel="0" collapsed="false"/>
    <row r="24910" customFormat="false" ht="15.75" hidden="false" customHeight="false" outlineLevel="0" collapsed="false"/>
    <row r="24911" customFormat="false" ht="15.75" hidden="false" customHeight="false" outlineLevel="0" collapsed="false"/>
    <row r="24912" customFormat="false" ht="15.75" hidden="false" customHeight="false" outlineLevel="0" collapsed="false"/>
    <row r="24913" customFormat="false" ht="15.75" hidden="false" customHeight="false" outlineLevel="0" collapsed="false"/>
    <row r="24914" customFormat="false" ht="15.75" hidden="false" customHeight="false" outlineLevel="0" collapsed="false"/>
    <row r="24915" customFormat="false" ht="15.75" hidden="false" customHeight="false" outlineLevel="0" collapsed="false"/>
    <row r="24916" customFormat="false" ht="15.75" hidden="false" customHeight="false" outlineLevel="0" collapsed="false"/>
    <row r="24917" customFormat="false" ht="15.75" hidden="false" customHeight="false" outlineLevel="0" collapsed="false"/>
    <row r="24918" customFormat="false" ht="15.75" hidden="false" customHeight="false" outlineLevel="0" collapsed="false"/>
    <row r="24919" customFormat="false" ht="15.75" hidden="false" customHeight="false" outlineLevel="0" collapsed="false"/>
    <row r="24920" customFormat="false" ht="15.75" hidden="false" customHeight="false" outlineLevel="0" collapsed="false"/>
    <row r="24921" customFormat="false" ht="15.75" hidden="false" customHeight="false" outlineLevel="0" collapsed="false"/>
    <row r="24922" customFormat="false" ht="15.75" hidden="false" customHeight="false" outlineLevel="0" collapsed="false"/>
    <row r="24923" customFormat="false" ht="15.75" hidden="false" customHeight="false" outlineLevel="0" collapsed="false"/>
    <row r="24924" customFormat="false" ht="15.75" hidden="false" customHeight="false" outlineLevel="0" collapsed="false"/>
    <row r="24925" customFormat="false" ht="15.75" hidden="false" customHeight="false" outlineLevel="0" collapsed="false"/>
    <row r="24926" customFormat="false" ht="15.75" hidden="false" customHeight="false" outlineLevel="0" collapsed="false"/>
    <row r="24927" customFormat="false" ht="15.75" hidden="false" customHeight="false" outlineLevel="0" collapsed="false"/>
    <row r="24928" customFormat="false" ht="15.75" hidden="false" customHeight="false" outlineLevel="0" collapsed="false"/>
    <row r="24929" customFormat="false" ht="15.75" hidden="false" customHeight="false" outlineLevel="0" collapsed="false"/>
    <row r="24930" customFormat="false" ht="15.75" hidden="false" customHeight="false" outlineLevel="0" collapsed="false"/>
    <row r="24931" customFormat="false" ht="15.75" hidden="false" customHeight="false" outlineLevel="0" collapsed="false"/>
    <row r="24932" customFormat="false" ht="15.75" hidden="false" customHeight="false" outlineLevel="0" collapsed="false"/>
    <row r="24933" customFormat="false" ht="15.75" hidden="false" customHeight="false" outlineLevel="0" collapsed="false"/>
    <row r="24934" customFormat="false" ht="15.75" hidden="false" customHeight="false" outlineLevel="0" collapsed="false"/>
    <row r="24935" customFormat="false" ht="15.75" hidden="false" customHeight="false" outlineLevel="0" collapsed="false"/>
    <row r="24936" customFormat="false" ht="15.75" hidden="false" customHeight="false" outlineLevel="0" collapsed="false"/>
    <row r="24937" customFormat="false" ht="15.75" hidden="false" customHeight="false" outlineLevel="0" collapsed="false"/>
    <row r="24938" customFormat="false" ht="15.75" hidden="false" customHeight="false" outlineLevel="0" collapsed="false"/>
    <row r="24939" customFormat="false" ht="15.75" hidden="false" customHeight="false" outlineLevel="0" collapsed="false"/>
    <row r="24940" customFormat="false" ht="15.75" hidden="false" customHeight="false" outlineLevel="0" collapsed="false"/>
    <row r="24941" customFormat="false" ht="15.75" hidden="false" customHeight="false" outlineLevel="0" collapsed="false"/>
    <row r="24942" customFormat="false" ht="15.75" hidden="false" customHeight="false" outlineLevel="0" collapsed="false"/>
    <row r="24943" customFormat="false" ht="15.75" hidden="false" customHeight="false" outlineLevel="0" collapsed="false"/>
    <row r="24944" customFormat="false" ht="15.75" hidden="false" customHeight="false" outlineLevel="0" collapsed="false"/>
    <row r="24945" customFormat="false" ht="15.75" hidden="false" customHeight="false" outlineLevel="0" collapsed="false"/>
    <row r="24946" customFormat="false" ht="15.75" hidden="false" customHeight="false" outlineLevel="0" collapsed="false"/>
    <row r="24947" customFormat="false" ht="15.75" hidden="false" customHeight="false" outlineLevel="0" collapsed="false"/>
    <row r="24948" customFormat="false" ht="15.75" hidden="false" customHeight="false" outlineLevel="0" collapsed="false"/>
    <row r="24949" customFormat="false" ht="15.75" hidden="false" customHeight="false" outlineLevel="0" collapsed="false"/>
    <row r="24950" customFormat="false" ht="15.75" hidden="false" customHeight="false" outlineLevel="0" collapsed="false"/>
    <row r="24951" customFormat="false" ht="15.75" hidden="false" customHeight="false" outlineLevel="0" collapsed="false"/>
    <row r="24952" customFormat="false" ht="15.75" hidden="false" customHeight="false" outlineLevel="0" collapsed="false"/>
    <row r="24953" customFormat="false" ht="15.75" hidden="false" customHeight="false" outlineLevel="0" collapsed="false"/>
    <row r="24954" customFormat="false" ht="15.75" hidden="false" customHeight="false" outlineLevel="0" collapsed="false"/>
    <row r="24955" customFormat="false" ht="15.75" hidden="false" customHeight="false" outlineLevel="0" collapsed="false"/>
    <row r="24956" customFormat="false" ht="15.75" hidden="false" customHeight="false" outlineLevel="0" collapsed="false"/>
    <row r="24957" customFormat="false" ht="15.75" hidden="false" customHeight="false" outlineLevel="0" collapsed="false"/>
    <row r="24958" customFormat="false" ht="15.75" hidden="false" customHeight="false" outlineLevel="0" collapsed="false"/>
    <row r="24959" customFormat="false" ht="15.75" hidden="false" customHeight="false" outlineLevel="0" collapsed="false"/>
    <row r="24960" customFormat="false" ht="15.75" hidden="false" customHeight="false" outlineLevel="0" collapsed="false"/>
    <row r="24961" customFormat="false" ht="15.75" hidden="false" customHeight="false" outlineLevel="0" collapsed="false"/>
    <row r="24962" customFormat="false" ht="15.75" hidden="false" customHeight="false" outlineLevel="0" collapsed="false"/>
    <row r="24963" customFormat="false" ht="15.75" hidden="false" customHeight="false" outlineLevel="0" collapsed="false"/>
    <row r="24964" customFormat="false" ht="15.75" hidden="false" customHeight="false" outlineLevel="0" collapsed="false"/>
    <row r="24965" customFormat="false" ht="15.75" hidden="false" customHeight="false" outlineLevel="0" collapsed="false"/>
    <row r="24966" customFormat="false" ht="15.75" hidden="false" customHeight="false" outlineLevel="0" collapsed="false"/>
    <row r="24967" customFormat="false" ht="15.75" hidden="false" customHeight="false" outlineLevel="0" collapsed="false"/>
    <row r="24968" customFormat="false" ht="15.75" hidden="false" customHeight="false" outlineLevel="0" collapsed="false"/>
    <row r="24969" customFormat="false" ht="15.75" hidden="false" customHeight="false" outlineLevel="0" collapsed="false"/>
    <row r="24970" customFormat="false" ht="15.75" hidden="false" customHeight="false" outlineLevel="0" collapsed="false"/>
    <row r="24971" customFormat="false" ht="15.75" hidden="false" customHeight="false" outlineLevel="0" collapsed="false"/>
    <row r="24972" customFormat="false" ht="15.75" hidden="false" customHeight="false" outlineLevel="0" collapsed="false"/>
    <row r="24973" customFormat="false" ht="15.75" hidden="false" customHeight="false" outlineLevel="0" collapsed="false"/>
    <row r="24974" customFormat="false" ht="15.75" hidden="false" customHeight="false" outlineLevel="0" collapsed="false"/>
    <row r="24975" customFormat="false" ht="15.75" hidden="false" customHeight="false" outlineLevel="0" collapsed="false"/>
    <row r="24976" customFormat="false" ht="15.75" hidden="false" customHeight="false" outlineLevel="0" collapsed="false"/>
    <row r="24977" customFormat="false" ht="15.75" hidden="false" customHeight="false" outlineLevel="0" collapsed="false"/>
    <row r="24978" customFormat="false" ht="15.75" hidden="false" customHeight="false" outlineLevel="0" collapsed="false"/>
    <row r="24979" customFormat="false" ht="15.75" hidden="false" customHeight="false" outlineLevel="0" collapsed="false"/>
    <row r="24980" customFormat="false" ht="15.75" hidden="false" customHeight="false" outlineLevel="0" collapsed="false"/>
    <row r="24981" customFormat="false" ht="15.75" hidden="false" customHeight="false" outlineLevel="0" collapsed="false"/>
    <row r="24982" customFormat="false" ht="15.75" hidden="false" customHeight="false" outlineLevel="0" collapsed="false"/>
    <row r="24983" customFormat="false" ht="15.75" hidden="false" customHeight="false" outlineLevel="0" collapsed="false"/>
    <row r="24984" customFormat="false" ht="15.75" hidden="false" customHeight="false" outlineLevel="0" collapsed="false"/>
    <row r="24985" customFormat="false" ht="15.75" hidden="false" customHeight="false" outlineLevel="0" collapsed="false"/>
    <row r="24986" customFormat="false" ht="15.75" hidden="false" customHeight="false" outlineLevel="0" collapsed="false"/>
    <row r="24987" customFormat="false" ht="15.75" hidden="false" customHeight="false" outlineLevel="0" collapsed="false"/>
    <row r="24988" customFormat="false" ht="15.75" hidden="false" customHeight="false" outlineLevel="0" collapsed="false"/>
    <row r="24989" customFormat="false" ht="15.75" hidden="false" customHeight="false" outlineLevel="0" collapsed="false"/>
    <row r="24990" customFormat="false" ht="15.75" hidden="false" customHeight="false" outlineLevel="0" collapsed="false"/>
    <row r="24991" customFormat="false" ht="15.75" hidden="false" customHeight="false" outlineLevel="0" collapsed="false"/>
    <row r="24992" customFormat="false" ht="15.75" hidden="false" customHeight="false" outlineLevel="0" collapsed="false"/>
    <row r="24993" customFormat="false" ht="15.75" hidden="false" customHeight="false" outlineLevel="0" collapsed="false"/>
    <row r="24994" customFormat="false" ht="15.75" hidden="false" customHeight="false" outlineLevel="0" collapsed="false"/>
    <row r="24995" customFormat="false" ht="15.75" hidden="false" customHeight="false" outlineLevel="0" collapsed="false"/>
    <row r="24996" customFormat="false" ht="15.75" hidden="false" customHeight="false" outlineLevel="0" collapsed="false"/>
    <row r="24997" customFormat="false" ht="15.75" hidden="false" customHeight="false" outlineLevel="0" collapsed="false"/>
    <row r="24998" customFormat="false" ht="15.75" hidden="false" customHeight="false" outlineLevel="0" collapsed="false"/>
    <row r="24999" customFormat="false" ht="15.75" hidden="false" customHeight="false" outlineLevel="0" collapsed="false"/>
    <row r="25000" customFormat="false" ht="15.75" hidden="false" customHeight="false" outlineLevel="0" collapsed="false"/>
    <row r="25001" customFormat="false" ht="15.75" hidden="false" customHeight="false" outlineLevel="0" collapsed="false"/>
    <row r="25002" customFormat="false" ht="15.75" hidden="false" customHeight="false" outlineLevel="0" collapsed="false"/>
    <row r="25003" customFormat="false" ht="15.75" hidden="false" customHeight="false" outlineLevel="0" collapsed="false"/>
    <row r="25004" customFormat="false" ht="15.75" hidden="false" customHeight="false" outlineLevel="0" collapsed="false"/>
    <row r="25005" customFormat="false" ht="15.75" hidden="false" customHeight="false" outlineLevel="0" collapsed="false"/>
    <row r="25006" customFormat="false" ht="15.75" hidden="false" customHeight="false" outlineLevel="0" collapsed="false"/>
    <row r="25007" customFormat="false" ht="15.75" hidden="false" customHeight="false" outlineLevel="0" collapsed="false"/>
    <row r="25008" customFormat="false" ht="15.75" hidden="false" customHeight="false" outlineLevel="0" collapsed="false"/>
    <row r="25009" customFormat="false" ht="15.75" hidden="false" customHeight="false" outlineLevel="0" collapsed="false"/>
    <row r="25010" customFormat="false" ht="15.75" hidden="false" customHeight="false" outlineLevel="0" collapsed="false"/>
    <row r="25011" customFormat="false" ht="15.75" hidden="false" customHeight="false" outlineLevel="0" collapsed="false"/>
    <row r="25012" customFormat="false" ht="15.75" hidden="false" customHeight="false" outlineLevel="0" collapsed="false"/>
    <row r="25013" customFormat="false" ht="15.75" hidden="false" customHeight="false" outlineLevel="0" collapsed="false"/>
    <row r="25014" customFormat="false" ht="15.75" hidden="false" customHeight="false" outlineLevel="0" collapsed="false"/>
    <row r="25015" customFormat="false" ht="15.75" hidden="false" customHeight="false" outlineLevel="0" collapsed="false"/>
    <row r="25016" customFormat="false" ht="15.75" hidden="false" customHeight="false" outlineLevel="0" collapsed="false"/>
    <row r="25017" customFormat="false" ht="15.75" hidden="false" customHeight="false" outlineLevel="0" collapsed="false"/>
    <row r="25018" customFormat="false" ht="15.75" hidden="false" customHeight="false" outlineLevel="0" collapsed="false"/>
    <row r="25019" customFormat="false" ht="15.75" hidden="false" customHeight="false" outlineLevel="0" collapsed="false"/>
    <row r="25020" customFormat="false" ht="15.75" hidden="false" customHeight="false" outlineLevel="0" collapsed="false"/>
    <row r="25021" customFormat="false" ht="15.75" hidden="false" customHeight="false" outlineLevel="0" collapsed="false"/>
    <row r="25022" customFormat="false" ht="15.75" hidden="false" customHeight="false" outlineLevel="0" collapsed="false"/>
    <row r="25023" customFormat="false" ht="15.75" hidden="false" customHeight="false" outlineLevel="0" collapsed="false"/>
    <row r="25024" customFormat="false" ht="15.75" hidden="false" customHeight="false" outlineLevel="0" collapsed="false"/>
    <row r="25025" customFormat="false" ht="15.75" hidden="false" customHeight="false" outlineLevel="0" collapsed="false"/>
    <row r="25026" customFormat="false" ht="15.75" hidden="false" customHeight="false" outlineLevel="0" collapsed="false"/>
    <row r="25027" customFormat="false" ht="15.75" hidden="false" customHeight="false" outlineLevel="0" collapsed="false"/>
    <row r="25028" customFormat="false" ht="15.75" hidden="false" customHeight="false" outlineLevel="0" collapsed="false"/>
    <row r="25029" customFormat="false" ht="15.75" hidden="false" customHeight="false" outlineLevel="0" collapsed="false"/>
    <row r="25030" customFormat="false" ht="15.75" hidden="false" customHeight="false" outlineLevel="0" collapsed="false"/>
    <row r="25031" customFormat="false" ht="15.75" hidden="false" customHeight="false" outlineLevel="0" collapsed="false"/>
    <row r="25032" customFormat="false" ht="15.75" hidden="false" customHeight="false" outlineLevel="0" collapsed="false"/>
    <row r="25033" customFormat="false" ht="15.75" hidden="false" customHeight="false" outlineLevel="0" collapsed="false"/>
    <row r="25034" customFormat="false" ht="15.75" hidden="false" customHeight="false" outlineLevel="0" collapsed="false"/>
    <row r="25035" customFormat="false" ht="15.75" hidden="false" customHeight="false" outlineLevel="0" collapsed="false"/>
    <row r="25036" customFormat="false" ht="15.75" hidden="false" customHeight="false" outlineLevel="0" collapsed="false"/>
    <row r="25037" customFormat="false" ht="15.75" hidden="false" customHeight="false" outlineLevel="0" collapsed="false"/>
    <row r="25038" customFormat="false" ht="15.75" hidden="false" customHeight="false" outlineLevel="0" collapsed="false"/>
    <row r="25039" customFormat="false" ht="15.75" hidden="false" customHeight="false" outlineLevel="0" collapsed="false"/>
    <row r="25040" customFormat="false" ht="15.75" hidden="false" customHeight="false" outlineLevel="0" collapsed="false"/>
    <row r="25041" customFormat="false" ht="15.75" hidden="false" customHeight="false" outlineLevel="0" collapsed="false"/>
    <row r="25042" customFormat="false" ht="15.75" hidden="false" customHeight="false" outlineLevel="0" collapsed="false"/>
    <row r="25043" customFormat="false" ht="15.75" hidden="false" customHeight="false" outlineLevel="0" collapsed="false"/>
    <row r="25044" customFormat="false" ht="15.75" hidden="false" customHeight="false" outlineLevel="0" collapsed="false"/>
    <row r="25045" customFormat="false" ht="15.75" hidden="false" customHeight="false" outlineLevel="0" collapsed="false"/>
    <row r="25046" customFormat="false" ht="15.75" hidden="false" customHeight="false" outlineLevel="0" collapsed="false"/>
    <row r="25047" customFormat="false" ht="15.75" hidden="false" customHeight="false" outlineLevel="0" collapsed="false"/>
    <row r="25048" customFormat="false" ht="15.75" hidden="false" customHeight="false" outlineLevel="0" collapsed="false"/>
    <row r="25049" customFormat="false" ht="15.75" hidden="false" customHeight="false" outlineLevel="0" collapsed="false"/>
    <row r="25050" customFormat="false" ht="15.75" hidden="false" customHeight="false" outlineLevel="0" collapsed="false"/>
    <row r="25051" customFormat="false" ht="15.75" hidden="false" customHeight="false" outlineLevel="0" collapsed="false"/>
    <row r="25052" customFormat="false" ht="15.75" hidden="false" customHeight="false" outlineLevel="0" collapsed="false"/>
    <row r="25053" customFormat="false" ht="15.75" hidden="false" customHeight="false" outlineLevel="0" collapsed="false"/>
    <row r="25054" customFormat="false" ht="15.75" hidden="false" customHeight="false" outlineLevel="0" collapsed="false"/>
    <row r="25055" customFormat="false" ht="15.75" hidden="false" customHeight="false" outlineLevel="0" collapsed="false"/>
    <row r="25056" customFormat="false" ht="15.75" hidden="false" customHeight="false" outlineLevel="0" collapsed="false"/>
    <row r="25057" customFormat="false" ht="15.75" hidden="false" customHeight="false" outlineLevel="0" collapsed="false"/>
    <row r="25058" customFormat="false" ht="15.75" hidden="false" customHeight="false" outlineLevel="0" collapsed="false"/>
    <row r="25059" customFormat="false" ht="15.75" hidden="false" customHeight="false" outlineLevel="0" collapsed="false"/>
    <row r="25060" customFormat="false" ht="15.75" hidden="false" customHeight="false" outlineLevel="0" collapsed="false"/>
    <row r="25061" customFormat="false" ht="15.75" hidden="false" customHeight="false" outlineLevel="0" collapsed="false"/>
    <row r="25062" customFormat="false" ht="15.75" hidden="false" customHeight="false" outlineLevel="0" collapsed="false"/>
    <row r="25063" customFormat="false" ht="15.75" hidden="false" customHeight="false" outlineLevel="0" collapsed="false"/>
    <row r="25064" customFormat="false" ht="15.75" hidden="false" customHeight="false" outlineLevel="0" collapsed="false"/>
    <row r="25065" customFormat="false" ht="15.75" hidden="false" customHeight="false" outlineLevel="0" collapsed="false"/>
    <row r="25066" customFormat="false" ht="15.75" hidden="false" customHeight="false" outlineLevel="0" collapsed="false"/>
    <row r="25067" customFormat="false" ht="15.75" hidden="false" customHeight="false" outlineLevel="0" collapsed="false"/>
    <row r="25068" customFormat="false" ht="15.75" hidden="false" customHeight="false" outlineLevel="0" collapsed="false"/>
    <row r="25069" customFormat="false" ht="15.75" hidden="false" customHeight="false" outlineLevel="0" collapsed="false"/>
    <row r="25070" customFormat="false" ht="15.75" hidden="false" customHeight="false" outlineLevel="0" collapsed="false"/>
    <row r="25071" customFormat="false" ht="15.75" hidden="false" customHeight="false" outlineLevel="0" collapsed="false"/>
    <row r="25072" customFormat="false" ht="15.75" hidden="false" customHeight="false" outlineLevel="0" collapsed="false"/>
    <row r="25073" customFormat="false" ht="15.75" hidden="false" customHeight="false" outlineLevel="0" collapsed="false"/>
    <row r="25074" customFormat="false" ht="15.75" hidden="false" customHeight="false" outlineLevel="0" collapsed="false"/>
    <row r="25075" customFormat="false" ht="15.75" hidden="false" customHeight="false" outlineLevel="0" collapsed="false"/>
    <row r="25076" customFormat="false" ht="15.75" hidden="false" customHeight="false" outlineLevel="0" collapsed="false"/>
    <row r="25077" customFormat="false" ht="15.75" hidden="false" customHeight="false" outlineLevel="0" collapsed="false"/>
    <row r="25078" customFormat="false" ht="15.75" hidden="false" customHeight="false" outlineLevel="0" collapsed="false"/>
    <row r="25079" customFormat="false" ht="15.75" hidden="false" customHeight="false" outlineLevel="0" collapsed="false"/>
    <row r="25080" customFormat="false" ht="15.75" hidden="false" customHeight="false" outlineLevel="0" collapsed="false"/>
    <row r="25081" customFormat="false" ht="15.75" hidden="false" customHeight="false" outlineLevel="0" collapsed="false"/>
    <row r="25082" customFormat="false" ht="15.75" hidden="false" customHeight="false" outlineLevel="0" collapsed="false"/>
    <row r="25083" customFormat="false" ht="15.75" hidden="false" customHeight="false" outlineLevel="0" collapsed="false"/>
    <row r="25084" customFormat="false" ht="15.75" hidden="false" customHeight="false" outlineLevel="0" collapsed="false"/>
    <row r="25085" customFormat="false" ht="15.75" hidden="false" customHeight="false" outlineLevel="0" collapsed="false"/>
    <row r="25086" customFormat="false" ht="15.75" hidden="false" customHeight="false" outlineLevel="0" collapsed="false"/>
    <row r="25087" customFormat="false" ht="15.75" hidden="false" customHeight="false" outlineLevel="0" collapsed="false"/>
    <row r="25088" customFormat="false" ht="15.75" hidden="false" customHeight="false" outlineLevel="0" collapsed="false"/>
    <row r="25089" customFormat="false" ht="15.75" hidden="false" customHeight="false" outlineLevel="0" collapsed="false"/>
    <row r="25090" customFormat="false" ht="15.75" hidden="false" customHeight="false" outlineLevel="0" collapsed="false"/>
    <row r="25091" customFormat="false" ht="15.75" hidden="false" customHeight="false" outlineLevel="0" collapsed="false"/>
    <row r="25092" customFormat="false" ht="15.75" hidden="false" customHeight="false" outlineLevel="0" collapsed="false"/>
    <row r="25093" customFormat="false" ht="15.75" hidden="false" customHeight="false" outlineLevel="0" collapsed="false"/>
    <row r="25094" customFormat="false" ht="15.75" hidden="false" customHeight="false" outlineLevel="0" collapsed="false"/>
    <row r="25095" customFormat="false" ht="15.75" hidden="false" customHeight="false" outlineLevel="0" collapsed="false"/>
    <row r="25096" customFormat="false" ht="15.75" hidden="false" customHeight="false" outlineLevel="0" collapsed="false"/>
    <row r="25097" customFormat="false" ht="15.75" hidden="false" customHeight="false" outlineLevel="0" collapsed="false"/>
    <row r="25098" customFormat="false" ht="15.75" hidden="false" customHeight="false" outlineLevel="0" collapsed="false"/>
    <row r="25099" customFormat="false" ht="15.75" hidden="false" customHeight="false" outlineLevel="0" collapsed="false"/>
    <row r="25100" customFormat="false" ht="15.75" hidden="false" customHeight="false" outlineLevel="0" collapsed="false"/>
    <row r="25101" customFormat="false" ht="15.75" hidden="false" customHeight="false" outlineLevel="0" collapsed="false"/>
    <row r="25102" customFormat="false" ht="15.75" hidden="false" customHeight="false" outlineLevel="0" collapsed="false"/>
    <row r="25103" customFormat="false" ht="15.75" hidden="false" customHeight="false" outlineLevel="0" collapsed="false"/>
    <row r="25104" customFormat="false" ht="15.75" hidden="false" customHeight="false" outlineLevel="0" collapsed="false"/>
    <row r="25105" customFormat="false" ht="15.75" hidden="false" customHeight="false" outlineLevel="0" collapsed="false"/>
    <row r="25106" customFormat="false" ht="15.75" hidden="false" customHeight="false" outlineLevel="0" collapsed="false"/>
    <row r="25107" customFormat="false" ht="15.75" hidden="false" customHeight="false" outlineLevel="0" collapsed="false"/>
    <row r="25108" customFormat="false" ht="15.75" hidden="false" customHeight="false" outlineLevel="0" collapsed="false"/>
    <row r="25109" customFormat="false" ht="15.75" hidden="false" customHeight="false" outlineLevel="0" collapsed="false"/>
    <row r="25110" customFormat="false" ht="15.75" hidden="false" customHeight="false" outlineLevel="0" collapsed="false"/>
    <row r="25111" customFormat="false" ht="15.75" hidden="false" customHeight="false" outlineLevel="0" collapsed="false"/>
    <row r="25112" customFormat="false" ht="15.75" hidden="false" customHeight="false" outlineLevel="0" collapsed="false"/>
    <row r="25113" customFormat="false" ht="15.75" hidden="false" customHeight="false" outlineLevel="0" collapsed="false"/>
    <row r="25114" customFormat="false" ht="15.75" hidden="false" customHeight="false" outlineLevel="0" collapsed="false"/>
    <row r="25115" customFormat="false" ht="15.75" hidden="false" customHeight="false" outlineLevel="0" collapsed="false"/>
    <row r="25116" customFormat="false" ht="15.75" hidden="false" customHeight="false" outlineLevel="0" collapsed="false"/>
    <row r="25117" customFormat="false" ht="15.75" hidden="false" customHeight="false" outlineLevel="0" collapsed="false"/>
    <row r="25118" customFormat="false" ht="15.75" hidden="false" customHeight="false" outlineLevel="0" collapsed="false"/>
    <row r="25119" customFormat="false" ht="15.75" hidden="false" customHeight="false" outlineLevel="0" collapsed="false"/>
    <row r="25120" customFormat="false" ht="15.75" hidden="false" customHeight="false" outlineLevel="0" collapsed="false"/>
    <row r="25121" customFormat="false" ht="15.75" hidden="false" customHeight="false" outlineLevel="0" collapsed="false"/>
    <row r="25122" customFormat="false" ht="15.75" hidden="false" customHeight="false" outlineLevel="0" collapsed="false"/>
    <row r="25123" customFormat="false" ht="15.75" hidden="false" customHeight="false" outlineLevel="0" collapsed="false"/>
    <row r="25124" customFormat="false" ht="15.75" hidden="false" customHeight="false" outlineLevel="0" collapsed="false"/>
    <row r="25125" customFormat="false" ht="15.75" hidden="false" customHeight="false" outlineLevel="0" collapsed="false"/>
    <row r="25126" customFormat="false" ht="15.75" hidden="false" customHeight="false" outlineLevel="0" collapsed="false"/>
    <row r="25127" customFormat="false" ht="15.75" hidden="false" customHeight="false" outlineLevel="0" collapsed="false"/>
    <row r="25128" customFormat="false" ht="15.75" hidden="false" customHeight="false" outlineLevel="0" collapsed="false"/>
    <row r="25129" customFormat="false" ht="15.75" hidden="false" customHeight="false" outlineLevel="0" collapsed="false"/>
    <row r="25130" customFormat="false" ht="15.75" hidden="false" customHeight="false" outlineLevel="0" collapsed="false"/>
    <row r="25131" customFormat="false" ht="15.75" hidden="false" customHeight="false" outlineLevel="0" collapsed="false"/>
    <row r="25132" customFormat="false" ht="15.75" hidden="false" customHeight="false" outlineLevel="0" collapsed="false"/>
    <row r="25133" customFormat="false" ht="15.75" hidden="false" customHeight="false" outlineLevel="0" collapsed="false"/>
    <row r="25134" customFormat="false" ht="15.75" hidden="false" customHeight="false" outlineLevel="0" collapsed="false"/>
    <row r="25135" customFormat="false" ht="15.75" hidden="false" customHeight="false" outlineLevel="0" collapsed="false"/>
    <row r="25136" customFormat="false" ht="15.75" hidden="false" customHeight="false" outlineLevel="0" collapsed="false"/>
    <row r="25137" customFormat="false" ht="15.75" hidden="false" customHeight="false" outlineLevel="0" collapsed="false"/>
    <row r="25138" customFormat="false" ht="15.75" hidden="false" customHeight="false" outlineLevel="0" collapsed="false"/>
    <row r="25139" customFormat="false" ht="15.75" hidden="false" customHeight="false" outlineLevel="0" collapsed="false"/>
    <row r="25140" customFormat="false" ht="15.75" hidden="false" customHeight="false" outlineLevel="0" collapsed="false"/>
    <row r="25141" customFormat="false" ht="15.75" hidden="false" customHeight="false" outlineLevel="0" collapsed="false"/>
    <row r="25142" customFormat="false" ht="15.75" hidden="false" customHeight="false" outlineLevel="0" collapsed="false"/>
    <row r="25143" customFormat="false" ht="15.75" hidden="false" customHeight="false" outlineLevel="0" collapsed="false"/>
    <row r="25144" customFormat="false" ht="15.75" hidden="false" customHeight="false" outlineLevel="0" collapsed="false"/>
    <row r="25145" customFormat="false" ht="15.75" hidden="false" customHeight="false" outlineLevel="0" collapsed="false"/>
    <row r="25146" customFormat="false" ht="15.75" hidden="false" customHeight="false" outlineLevel="0" collapsed="false"/>
    <row r="25147" customFormat="false" ht="15.75" hidden="false" customHeight="false" outlineLevel="0" collapsed="false"/>
    <row r="25148" customFormat="false" ht="15.75" hidden="false" customHeight="false" outlineLevel="0" collapsed="false"/>
    <row r="25149" customFormat="false" ht="15.75" hidden="false" customHeight="false" outlineLevel="0" collapsed="false"/>
    <row r="25150" customFormat="false" ht="15.75" hidden="false" customHeight="false" outlineLevel="0" collapsed="false"/>
    <row r="25151" customFormat="false" ht="15.75" hidden="false" customHeight="false" outlineLevel="0" collapsed="false"/>
    <row r="25152" customFormat="false" ht="15.75" hidden="false" customHeight="false" outlineLevel="0" collapsed="false"/>
    <row r="25153" customFormat="false" ht="15.75" hidden="false" customHeight="false" outlineLevel="0" collapsed="false"/>
    <row r="25154" customFormat="false" ht="15.75" hidden="false" customHeight="false" outlineLevel="0" collapsed="false"/>
    <row r="25155" customFormat="false" ht="15.75" hidden="false" customHeight="false" outlineLevel="0" collapsed="false"/>
    <row r="25156" customFormat="false" ht="15.75" hidden="false" customHeight="false" outlineLevel="0" collapsed="false"/>
    <row r="25157" customFormat="false" ht="15.75" hidden="false" customHeight="false" outlineLevel="0" collapsed="false"/>
    <row r="25158" customFormat="false" ht="15.75" hidden="false" customHeight="false" outlineLevel="0" collapsed="false"/>
    <row r="25159" customFormat="false" ht="15.75" hidden="false" customHeight="false" outlineLevel="0" collapsed="false"/>
    <row r="25160" customFormat="false" ht="15.75" hidden="false" customHeight="false" outlineLevel="0" collapsed="false"/>
    <row r="25161" customFormat="false" ht="15.75" hidden="false" customHeight="false" outlineLevel="0" collapsed="false"/>
    <row r="25162" customFormat="false" ht="15.75" hidden="false" customHeight="false" outlineLevel="0" collapsed="false"/>
    <row r="25163" customFormat="false" ht="15.75" hidden="false" customHeight="false" outlineLevel="0" collapsed="false"/>
    <row r="25164" customFormat="false" ht="15.75" hidden="false" customHeight="false" outlineLevel="0" collapsed="false"/>
    <row r="25165" customFormat="false" ht="15.75" hidden="false" customHeight="false" outlineLevel="0" collapsed="false"/>
    <row r="25166" customFormat="false" ht="15.75" hidden="false" customHeight="false" outlineLevel="0" collapsed="false"/>
    <row r="25167" customFormat="false" ht="15.75" hidden="false" customHeight="false" outlineLevel="0" collapsed="false"/>
    <row r="25168" customFormat="false" ht="15.75" hidden="false" customHeight="false" outlineLevel="0" collapsed="false"/>
    <row r="25169" customFormat="false" ht="15.75" hidden="false" customHeight="false" outlineLevel="0" collapsed="false"/>
    <row r="25170" customFormat="false" ht="15.75" hidden="false" customHeight="false" outlineLevel="0" collapsed="false"/>
    <row r="25171" customFormat="false" ht="15.75" hidden="false" customHeight="false" outlineLevel="0" collapsed="false"/>
    <row r="25172" customFormat="false" ht="15.75" hidden="false" customHeight="false" outlineLevel="0" collapsed="false"/>
    <row r="25173" customFormat="false" ht="15.75" hidden="false" customHeight="false" outlineLevel="0" collapsed="false"/>
    <row r="25174" customFormat="false" ht="15.75" hidden="false" customHeight="false" outlineLevel="0" collapsed="false"/>
    <row r="25175" customFormat="false" ht="15.75" hidden="false" customHeight="false" outlineLevel="0" collapsed="false"/>
    <row r="25176" customFormat="false" ht="15.75" hidden="false" customHeight="false" outlineLevel="0" collapsed="false"/>
    <row r="25177" customFormat="false" ht="15.75" hidden="false" customHeight="false" outlineLevel="0" collapsed="false"/>
    <row r="25178" customFormat="false" ht="15.75" hidden="false" customHeight="false" outlineLevel="0" collapsed="false"/>
    <row r="25179" customFormat="false" ht="15.75" hidden="false" customHeight="false" outlineLevel="0" collapsed="false"/>
    <row r="25180" customFormat="false" ht="15.75" hidden="false" customHeight="false" outlineLevel="0" collapsed="false"/>
    <row r="25181" customFormat="false" ht="15.75" hidden="false" customHeight="false" outlineLevel="0" collapsed="false"/>
    <row r="25182" customFormat="false" ht="15.75" hidden="false" customHeight="false" outlineLevel="0" collapsed="false"/>
    <row r="25183" customFormat="false" ht="15.75" hidden="false" customHeight="false" outlineLevel="0" collapsed="false"/>
    <row r="25184" customFormat="false" ht="15.75" hidden="false" customHeight="false" outlineLevel="0" collapsed="false"/>
    <row r="25185" customFormat="false" ht="15.75" hidden="false" customHeight="false" outlineLevel="0" collapsed="false"/>
    <row r="25186" customFormat="false" ht="15.75" hidden="false" customHeight="false" outlineLevel="0" collapsed="false"/>
    <row r="25187" customFormat="false" ht="15.75" hidden="false" customHeight="false" outlineLevel="0" collapsed="false"/>
    <row r="25188" customFormat="false" ht="15.75" hidden="false" customHeight="false" outlineLevel="0" collapsed="false"/>
    <row r="25189" customFormat="false" ht="15.75" hidden="false" customHeight="false" outlineLevel="0" collapsed="false"/>
    <row r="25190" customFormat="false" ht="15.75" hidden="false" customHeight="false" outlineLevel="0" collapsed="false"/>
    <row r="25191" customFormat="false" ht="15.75" hidden="false" customHeight="false" outlineLevel="0" collapsed="false"/>
    <row r="25192" customFormat="false" ht="15.75" hidden="false" customHeight="false" outlineLevel="0" collapsed="false"/>
    <row r="25193" customFormat="false" ht="15.75" hidden="false" customHeight="false" outlineLevel="0" collapsed="false"/>
    <row r="25194" customFormat="false" ht="15.75" hidden="false" customHeight="false" outlineLevel="0" collapsed="false"/>
    <row r="25195" customFormat="false" ht="15.75" hidden="false" customHeight="false" outlineLevel="0" collapsed="false"/>
    <row r="25196" customFormat="false" ht="15.75" hidden="false" customHeight="false" outlineLevel="0" collapsed="false"/>
    <row r="25197" customFormat="false" ht="15.75" hidden="false" customHeight="false" outlineLevel="0" collapsed="false"/>
    <row r="25198" customFormat="false" ht="15.75" hidden="false" customHeight="false" outlineLevel="0" collapsed="false"/>
    <row r="25199" customFormat="false" ht="15.75" hidden="false" customHeight="false" outlineLevel="0" collapsed="false"/>
    <row r="25200" customFormat="false" ht="15.75" hidden="false" customHeight="false" outlineLevel="0" collapsed="false"/>
    <row r="25201" customFormat="false" ht="15.75" hidden="false" customHeight="false" outlineLevel="0" collapsed="false"/>
    <row r="25202" customFormat="false" ht="15.75" hidden="false" customHeight="false" outlineLevel="0" collapsed="false"/>
    <row r="25203" customFormat="false" ht="15.75" hidden="false" customHeight="false" outlineLevel="0" collapsed="false"/>
    <row r="25204" customFormat="false" ht="15.75" hidden="false" customHeight="false" outlineLevel="0" collapsed="false"/>
    <row r="25205" customFormat="false" ht="15.75" hidden="false" customHeight="false" outlineLevel="0" collapsed="false"/>
    <row r="25206" customFormat="false" ht="15.75" hidden="false" customHeight="false" outlineLevel="0" collapsed="false"/>
    <row r="25207" customFormat="false" ht="15.75" hidden="false" customHeight="false" outlineLevel="0" collapsed="false"/>
    <row r="25208" customFormat="false" ht="15.75" hidden="false" customHeight="false" outlineLevel="0" collapsed="false"/>
    <row r="25209" customFormat="false" ht="15.75" hidden="false" customHeight="false" outlineLevel="0" collapsed="false"/>
    <row r="25210" customFormat="false" ht="15.75" hidden="false" customHeight="false" outlineLevel="0" collapsed="false"/>
    <row r="25211" customFormat="false" ht="15.75" hidden="false" customHeight="false" outlineLevel="0" collapsed="false"/>
    <row r="25212" customFormat="false" ht="15.75" hidden="false" customHeight="false" outlineLevel="0" collapsed="false"/>
    <row r="25213" customFormat="false" ht="15.75" hidden="false" customHeight="false" outlineLevel="0" collapsed="false"/>
    <row r="25214" customFormat="false" ht="15.75" hidden="false" customHeight="false" outlineLevel="0" collapsed="false"/>
    <row r="25215" customFormat="false" ht="15.75" hidden="false" customHeight="false" outlineLevel="0" collapsed="false"/>
    <row r="25216" customFormat="false" ht="15.75" hidden="false" customHeight="false" outlineLevel="0" collapsed="false"/>
    <row r="25217" customFormat="false" ht="15.75" hidden="false" customHeight="false" outlineLevel="0" collapsed="false"/>
    <row r="25218" customFormat="false" ht="15.75" hidden="false" customHeight="false" outlineLevel="0" collapsed="false"/>
    <row r="25219" customFormat="false" ht="15.75" hidden="false" customHeight="false" outlineLevel="0" collapsed="false"/>
    <row r="25220" customFormat="false" ht="15.75" hidden="false" customHeight="false" outlineLevel="0" collapsed="false"/>
    <row r="25221" customFormat="false" ht="15.75" hidden="false" customHeight="false" outlineLevel="0" collapsed="false"/>
    <row r="25222" customFormat="false" ht="15.75" hidden="false" customHeight="false" outlineLevel="0" collapsed="false"/>
    <row r="25223" customFormat="false" ht="15.75" hidden="false" customHeight="false" outlineLevel="0" collapsed="false"/>
    <row r="25224" customFormat="false" ht="15.75" hidden="false" customHeight="false" outlineLevel="0" collapsed="false"/>
    <row r="25225" customFormat="false" ht="15.75" hidden="false" customHeight="false" outlineLevel="0" collapsed="false"/>
    <row r="25226" customFormat="false" ht="15.75" hidden="false" customHeight="false" outlineLevel="0" collapsed="false"/>
    <row r="25227" customFormat="false" ht="15.75" hidden="false" customHeight="false" outlineLevel="0" collapsed="false"/>
    <row r="25228" customFormat="false" ht="15.75" hidden="false" customHeight="false" outlineLevel="0" collapsed="false"/>
    <row r="25229" customFormat="false" ht="15.75" hidden="false" customHeight="false" outlineLevel="0" collapsed="false"/>
    <row r="25230" customFormat="false" ht="15.75" hidden="false" customHeight="false" outlineLevel="0" collapsed="false"/>
    <row r="25231" customFormat="false" ht="15.75" hidden="false" customHeight="false" outlineLevel="0" collapsed="false"/>
    <row r="25232" customFormat="false" ht="15.75" hidden="false" customHeight="false" outlineLevel="0" collapsed="false"/>
    <row r="25233" customFormat="false" ht="15.75" hidden="false" customHeight="false" outlineLevel="0" collapsed="false"/>
    <row r="25234" customFormat="false" ht="15.75" hidden="false" customHeight="false" outlineLevel="0" collapsed="false"/>
    <row r="25235" customFormat="false" ht="15.75" hidden="false" customHeight="false" outlineLevel="0" collapsed="false"/>
    <row r="25236" customFormat="false" ht="15.75" hidden="false" customHeight="false" outlineLevel="0" collapsed="false"/>
    <row r="25237" customFormat="false" ht="15.75" hidden="false" customHeight="false" outlineLevel="0" collapsed="false"/>
    <row r="25238" customFormat="false" ht="15.75" hidden="false" customHeight="false" outlineLevel="0" collapsed="false"/>
    <row r="25239" customFormat="false" ht="15.75" hidden="false" customHeight="false" outlineLevel="0" collapsed="false"/>
    <row r="25240" customFormat="false" ht="15.75" hidden="false" customHeight="false" outlineLevel="0" collapsed="false"/>
    <row r="25241" customFormat="false" ht="15.75" hidden="false" customHeight="false" outlineLevel="0" collapsed="false"/>
    <row r="25242" customFormat="false" ht="15.75" hidden="false" customHeight="false" outlineLevel="0" collapsed="false"/>
    <row r="25243" customFormat="false" ht="15.75" hidden="false" customHeight="false" outlineLevel="0" collapsed="false"/>
    <row r="25244" customFormat="false" ht="15.75" hidden="false" customHeight="false" outlineLevel="0" collapsed="false"/>
    <row r="25245" customFormat="false" ht="15.75" hidden="false" customHeight="false" outlineLevel="0" collapsed="false"/>
    <row r="25246" customFormat="false" ht="15.75" hidden="false" customHeight="false" outlineLevel="0" collapsed="false"/>
    <row r="25247" customFormat="false" ht="15.75" hidden="false" customHeight="false" outlineLevel="0" collapsed="false"/>
    <row r="25248" customFormat="false" ht="15.75" hidden="false" customHeight="false" outlineLevel="0" collapsed="false"/>
    <row r="25249" customFormat="false" ht="15.75" hidden="false" customHeight="false" outlineLevel="0" collapsed="false"/>
    <row r="25250" customFormat="false" ht="15.75" hidden="false" customHeight="false" outlineLevel="0" collapsed="false"/>
    <row r="25251" customFormat="false" ht="15.75" hidden="false" customHeight="false" outlineLevel="0" collapsed="false"/>
    <row r="25252" customFormat="false" ht="15.75" hidden="false" customHeight="false" outlineLevel="0" collapsed="false"/>
    <row r="25253" customFormat="false" ht="15.75" hidden="false" customHeight="false" outlineLevel="0" collapsed="false"/>
    <row r="25254" customFormat="false" ht="15.75" hidden="false" customHeight="false" outlineLevel="0" collapsed="false"/>
    <row r="25255" customFormat="false" ht="15.75" hidden="false" customHeight="false" outlineLevel="0" collapsed="false"/>
    <row r="25256" customFormat="false" ht="15.75" hidden="false" customHeight="false" outlineLevel="0" collapsed="false"/>
    <row r="25257" customFormat="false" ht="15.75" hidden="false" customHeight="false" outlineLevel="0" collapsed="false"/>
    <row r="25258" customFormat="false" ht="15.75" hidden="false" customHeight="false" outlineLevel="0" collapsed="false"/>
    <row r="25259" customFormat="false" ht="15.75" hidden="false" customHeight="false" outlineLevel="0" collapsed="false"/>
    <row r="25260" customFormat="false" ht="15.75" hidden="false" customHeight="false" outlineLevel="0" collapsed="false"/>
    <row r="25261" customFormat="false" ht="15.75" hidden="false" customHeight="false" outlineLevel="0" collapsed="false"/>
    <row r="25262" customFormat="false" ht="15.75" hidden="false" customHeight="false" outlineLevel="0" collapsed="false"/>
    <row r="25263" customFormat="false" ht="15.75" hidden="false" customHeight="false" outlineLevel="0" collapsed="false"/>
    <row r="25264" customFormat="false" ht="15.75" hidden="false" customHeight="false" outlineLevel="0" collapsed="false"/>
    <row r="25265" customFormat="false" ht="15.75" hidden="false" customHeight="false" outlineLevel="0" collapsed="false"/>
    <row r="25266" customFormat="false" ht="15.75" hidden="false" customHeight="false" outlineLevel="0" collapsed="false"/>
    <row r="25267" customFormat="false" ht="15.75" hidden="false" customHeight="false" outlineLevel="0" collapsed="false"/>
    <row r="25268" customFormat="false" ht="15.75" hidden="false" customHeight="false" outlineLevel="0" collapsed="false"/>
    <row r="25269" customFormat="false" ht="15.75" hidden="false" customHeight="false" outlineLevel="0" collapsed="false"/>
    <row r="25270" customFormat="false" ht="15.75" hidden="false" customHeight="false" outlineLevel="0" collapsed="false"/>
    <row r="25271" customFormat="false" ht="15.75" hidden="false" customHeight="false" outlineLevel="0" collapsed="false"/>
    <row r="25272" customFormat="false" ht="15.75" hidden="false" customHeight="false" outlineLevel="0" collapsed="false"/>
    <row r="25273" customFormat="false" ht="15.75" hidden="false" customHeight="false" outlineLevel="0" collapsed="false"/>
    <row r="25274" customFormat="false" ht="15.75" hidden="false" customHeight="false" outlineLevel="0" collapsed="false"/>
    <row r="25275" customFormat="false" ht="15.75" hidden="false" customHeight="false" outlineLevel="0" collapsed="false"/>
    <row r="25276" customFormat="false" ht="15.75" hidden="false" customHeight="false" outlineLevel="0" collapsed="false"/>
    <row r="25277" customFormat="false" ht="15.75" hidden="false" customHeight="false" outlineLevel="0" collapsed="false"/>
    <row r="25278" customFormat="false" ht="15.75" hidden="false" customHeight="false" outlineLevel="0" collapsed="false"/>
    <row r="25279" customFormat="false" ht="15.75" hidden="false" customHeight="false" outlineLevel="0" collapsed="false"/>
    <row r="25280" customFormat="false" ht="15.75" hidden="false" customHeight="false" outlineLevel="0" collapsed="false"/>
    <row r="25281" customFormat="false" ht="15.75" hidden="false" customHeight="false" outlineLevel="0" collapsed="false"/>
    <row r="25282" customFormat="false" ht="15.75" hidden="false" customHeight="false" outlineLevel="0" collapsed="false"/>
    <row r="25283" customFormat="false" ht="15.75" hidden="false" customHeight="false" outlineLevel="0" collapsed="false"/>
    <row r="25284" customFormat="false" ht="15.75" hidden="false" customHeight="false" outlineLevel="0" collapsed="false"/>
    <row r="25285" customFormat="false" ht="15.75" hidden="false" customHeight="false" outlineLevel="0" collapsed="false"/>
    <row r="25286" customFormat="false" ht="15.75" hidden="false" customHeight="false" outlineLevel="0" collapsed="false"/>
    <row r="25287" customFormat="false" ht="15.75" hidden="false" customHeight="false" outlineLevel="0" collapsed="false"/>
    <row r="25288" customFormat="false" ht="15.75" hidden="false" customHeight="false" outlineLevel="0" collapsed="false"/>
    <row r="25289" customFormat="false" ht="15.75" hidden="false" customHeight="false" outlineLevel="0" collapsed="false"/>
    <row r="25290" customFormat="false" ht="15.75" hidden="false" customHeight="false" outlineLevel="0" collapsed="false"/>
    <row r="25291" customFormat="false" ht="15.75" hidden="false" customHeight="false" outlineLevel="0" collapsed="false"/>
    <row r="25292" customFormat="false" ht="15.75" hidden="false" customHeight="false" outlineLevel="0" collapsed="false"/>
    <row r="25293" customFormat="false" ht="15.75" hidden="false" customHeight="false" outlineLevel="0" collapsed="false"/>
    <row r="25294" customFormat="false" ht="15.75" hidden="false" customHeight="false" outlineLevel="0" collapsed="false"/>
    <row r="25295" customFormat="false" ht="15.75" hidden="false" customHeight="false" outlineLevel="0" collapsed="false"/>
    <row r="25296" customFormat="false" ht="15.75" hidden="false" customHeight="false" outlineLevel="0" collapsed="false"/>
    <row r="25297" customFormat="false" ht="15.75" hidden="false" customHeight="false" outlineLevel="0" collapsed="false"/>
    <row r="25298" customFormat="false" ht="15.75" hidden="false" customHeight="false" outlineLevel="0" collapsed="false"/>
    <row r="25299" customFormat="false" ht="15.75" hidden="false" customHeight="false" outlineLevel="0" collapsed="false"/>
    <row r="25300" customFormat="false" ht="15.75" hidden="false" customHeight="false" outlineLevel="0" collapsed="false"/>
    <row r="25301" customFormat="false" ht="15.75" hidden="false" customHeight="false" outlineLevel="0" collapsed="false"/>
    <row r="25302" customFormat="false" ht="15.75" hidden="false" customHeight="false" outlineLevel="0" collapsed="false"/>
    <row r="25303" customFormat="false" ht="15.75" hidden="false" customHeight="false" outlineLevel="0" collapsed="false"/>
    <row r="25304" customFormat="false" ht="15.75" hidden="false" customHeight="false" outlineLevel="0" collapsed="false"/>
    <row r="25305" customFormat="false" ht="15.75" hidden="false" customHeight="false" outlineLevel="0" collapsed="false"/>
    <row r="25306" customFormat="false" ht="15.75" hidden="false" customHeight="false" outlineLevel="0" collapsed="false"/>
    <row r="25307" customFormat="false" ht="15.75" hidden="false" customHeight="false" outlineLevel="0" collapsed="false"/>
    <row r="25308" customFormat="false" ht="15.75" hidden="false" customHeight="false" outlineLevel="0" collapsed="false"/>
    <row r="25309" customFormat="false" ht="15.75" hidden="false" customHeight="false" outlineLevel="0" collapsed="false"/>
    <row r="25310" customFormat="false" ht="15.75" hidden="false" customHeight="false" outlineLevel="0" collapsed="false"/>
    <row r="25311" customFormat="false" ht="15.75" hidden="false" customHeight="false" outlineLevel="0" collapsed="false"/>
    <row r="25312" customFormat="false" ht="15.75" hidden="false" customHeight="false" outlineLevel="0" collapsed="false"/>
    <row r="25313" customFormat="false" ht="15.75" hidden="false" customHeight="false" outlineLevel="0" collapsed="false"/>
    <row r="25314" customFormat="false" ht="15.75" hidden="false" customHeight="false" outlineLevel="0" collapsed="false"/>
    <row r="25315" customFormat="false" ht="15.75" hidden="false" customHeight="false" outlineLevel="0" collapsed="false"/>
    <row r="25316" customFormat="false" ht="15.75" hidden="false" customHeight="false" outlineLevel="0" collapsed="false"/>
    <row r="25317" customFormat="false" ht="15.75" hidden="false" customHeight="false" outlineLevel="0" collapsed="false"/>
    <row r="25318" customFormat="false" ht="15.75" hidden="false" customHeight="false" outlineLevel="0" collapsed="false"/>
    <row r="25319" customFormat="false" ht="15.75" hidden="false" customHeight="false" outlineLevel="0" collapsed="false"/>
    <row r="25320" customFormat="false" ht="15.75" hidden="false" customHeight="false" outlineLevel="0" collapsed="false"/>
    <row r="25321" customFormat="false" ht="15.75" hidden="false" customHeight="false" outlineLevel="0" collapsed="false"/>
    <row r="25322" customFormat="false" ht="15.75" hidden="false" customHeight="false" outlineLevel="0" collapsed="false"/>
    <row r="25323" customFormat="false" ht="15.75" hidden="false" customHeight="false" outlineLevel="0" collapsed="false"/>
    <row r="25324" customFormat="false" ht="15.75" hidden="false" customHeight="false" outlineLevel="0" collapsed="false"/>
    <row r="25325" customFormat="false" ht="15.75" hidden="false" customHeight="false" outlineLevel="0" collapsed="false"/>
    <row r="25326" customFormat="false" ht="15.75" hidden="false" customHeight="false" outlineLevel="0" collapsed="false"/>
    <row r="25327" customFormat="false" ht="15.75" hidden="false" customHeight="false" outlineLevel="0" collapsed="false"/>
    <row r="25328" customFormat="false" ht="15.75" hidden="false" customHeight="false" outlineLevel="0" collapsed="false"/>
    <row r="25329" customFormat="false" ht="15.75" hidden="false" customHeight="false" outlineLevel="0" collapsed="false"/>
    <row r="25330" customFormat="false" ht="15.75" hidden="false" customHeight="false" outlineLevel="0" collapsed="false"/>
    <row r="25331" customFormat="false" ht="15.75" hidden="false" customHeight="false" outlineLevel="0" collapsed="false"/>
    <row r="25332" customFormat="false" ht="15.75" hidden="false" customHeight="false" outlineLevel="0" collapsed="false"/>
    <row r="25333" customFormat="false" ht="15.75" hidden="false" customHeight="false" outlineLevel="0" collapsed="false"/>
    <row r="25334" customFormat="false" ht="15.75" hidden="false" customHeight="false" outlineLevel="0" collapsed="false"/>
    <row r="25335" customFormat="false" ht="15.75" hidden="false" customHeight="false" outlineLevel="0" collapsed="false"/>
    <row r="25336" customFormat="false" ht="15.75" hidden="false" customHeight="false" outlineLevel="0" collapsed="false"/>
    <row r="25337" customFormat="false" ht="15.75" hidden="false" customHeight="false" outlineLevel="0" collapsed="false"/>
    <row r="25338" customFormat="false" ht="15.75" hidden="false" customHeight="false" outlineLevel="0" collapsed="false"/>
    <row r="25339" customFormat="false" ht="15.75" hidden="false" customHeight="false" outlineLevel="0" collapsed="false"/>
    <row r="25340" customFormat="false" ht="15.75" hidden="false" customHeight="false" outlineLevel="0" collapsed="false"/>
    <row r="25341" customFormat="false" ht="15.75" hidden="false" customHeight="false" outlineLevel="0" collapsed="false"/>
    <row r="25342" customFormat="false" ht="15.75" hidden="false" customHeight="false" outlineLevel="0" collapsed="false"/>
    <row r="25343" customFormat="false" ht="15.75" hidden="false" customHeight="false" outlineLevel="0" collapsed="false"/>
    <row r="25344" customFormat="false" ht="15.75" hidden="false" customHeight="false" outlineLevel="0" collapsed="false"/>
    <row r="25345" customFormat="false" ht="15.75" hidden="false" customHeight="false" outlineLevel="0" collapsed="false"/>
    <row r="25346" customFormat="false" ht="15.75" hidden="false" customHeight="false" outlineLevel="0" collapsed="false"/>
    <row r="25347" customFormat="false" ht="15.75" hidden="false" customHeight="false" outlineLevel="0" collapsed="false"/>
    <row r="25348" customFormat="false" ht="15.75" hidden="false" customHeight="false" outlineLevel="0" collapsed="false"/>
    <row r="25349" customFormat="false" ht="15.75" hidden="false" customHeight="false" outlineLevel="0" collapsed="false"/>
    <row r="25350" customFormat="false" ht="15.75" hidden="false" customHeight="false" outlineLevel="0" collapsed="false"/>
    <row r="25351" customFormat="false" ht="15.75" hidden="false" customHeight="false" outlineLevel="0" collapsed="false"/>
    <row r="25352" customFormat="false" ht="15.75" hidden="false" customHeight="false" outlineLevel="0" collapsed="false"/>
    <row r="25353" customFormat="false" ht="15.75" hidden="false" customHeight="false" outlineLevel="0" collapsed="false"/>
    <row r="25354" customFormat="false" ht="15.75" hidden="false" customHeight="false" outlineLevel="0" collapsed="false"/>
    <row r="25355" customFormat="false" ht="15.75" hidden="false" customHeight="false" outlineLevel="0" collapsed="false"/>
    <row r="25356" customFormat="false" ht="15.75" hidden="false" customHeight="false" outlineLevel="0" collapsed="false"/>
    <row r="25357" customFormat="false" ht="15.75" hidden="false" customHeight="false" outlineLevel="0" collapsed="false"/>
    <row r="25358" customFormat="false" ht="15.75" hidden="false" customHeight="false" outlineLevel="0" collapsed="false"/>
    <row r="25359" customFormat="false" ht="15.75" hidden="false" customHeight="false" outlineLevel="0" collapsed="false"/>
    <row r="25360" customFormat="false" ht="15.75" hidden="false" customHeight="false" outlineLevel="0" collapsed="false"/>
    <row r="25361" customFormat="false" ht="15.75" hidden="false" customHeight="false" outlineLevel="0" collapsed="false"/>
    <row r="25362" customFormat="false" ht="15.75" hidden="false" customHeight="false" outlineLevel="0" collapsed="false"/>
    <row r="25363" customFormat="false" ht="15.75" hidden="false" customHeight="false" outlineLevel="0" collapsed="false"/>
    <row r="25364" customFormat="false" ht="15.75" hidden="false" customHeight="false" outlineLevel="0" collapsed="false"/>
    <row r="25365" customFormat="false" ht="15.75" hidden="false" customHeight="false" outlineLevel="0" collapsed="false"/>
    <row r="25366" customFormat="false" ht="15.75" hidden="false" customHeight="false" outlineLevel="0" collapsed="false"/>
    <row r="25367" customFormat="false" ht="15.75" hidden="false" customHeight="false" outlineLevel="0" collapsed="false"/>
    <row r="25368" customFormat="false" ht="15.75" hidden="false" customHeight="false" outlineLevel="0" collapsed="false"/>
    <row r="25369" customFormat="false" ht="15.75" hidden="false" customHeight="false" outlineLevel="0" collapsed="false"/>
    <row r="25370" customFormat="false" ht="15.75" hidden="false" customHeight="false" outlineLevel="0" collapsed="false"/>
    <row r="25371" customFormat="false" ht="15.75" hidden="false" customHeight="false" outlineLevel="0" collapsed="false"/>
    <row r="25372" customFormat="false" ht="15.75" hidden="false" customHeight="false" outlineLevel="0" collapsed="false"/>
    <row r="25373" customFormat="false" ht="15.75" hidden="false" customHeight="false" outlineLevel="0" collapsed="false"/>
    <row r="25374" customFormat="false" ht="15.75" hidden="false" customHeight="false" outlineLevel="0" collapsed="false"/>
    <row r="25375" customFormat="false" ht="15.75" hidden="false" customHeight="false" outlineLevel="0" collapsed="false"/>
    <row r="25376" customFormat="false" ht="15.75" hidden="false" customHeight="false" outlineLevel="0" collapsed="false"/>
    <row r="25377" customFormat="false" ht="15.75" hidden="false" customHeight="false" outlineLevel="0" collapsed="false"/>
    <row r="25378" customFormat="false" ht="15.75" hidden="false" customHeight="false" outlineLevel="0" collapsed="false"/>
    <row r="25379" customFormat="false" ht="15.75" hidden="false" customHeight="false" outlineLevel="0" collapsed="false"/>
    <row r="25380" customFormat="false" ht="15.75" hidden="false" customHeight="false" outlineLevel="0" collapsed="false"/>
    <row r="25381" customFormat="false" ht="15.75" hidden="false" customHeight="false" outlineLevel="0" collapsed="false"/>
    <row r="25382" customFormat="false" ht="15.75" hidden="false" customHeight="false" outlineLevel="0" collapsed="false"/>
    <row r="25383" customFormat="false" ht="15.75" hidden="false" customHeight="false" outlineLevel="0" collapsed="false"/>
    <row r="25384" customFormat="false" ht="15.75" hidden="false" customHeight="false" outlineLevel="0" collapsed="false"/>
    <row r="25385" customFormat="false" ht="15.75" hidden="false" customHeight="false" outlineLevel="0" collapsed="false"/>
    <row r="25386" customFormat="false" ht="15.75" hidden="false" customHeight="false" outlineLevel="0" collapsed="false"/>
    <row r="25387" customFormat="false" ht="15.75" hidden="false" customHeight="false" outlineLevel="0" collapsed="false"/>
    <row r="25388" customFormat="false" ht="15.75" hidden="false" customHeight="false" outlineLevel="0" collapsed="false"/>
    <row r="25389" customFormat="false" ht="15.75" hidden="false" customHeight="false" outlineLevel="0" collapsed="false"/>
    <row r="25390" customFormat="false" ht="15.75" hidden="false" customHeight="false" outlineLevel="0" collapsed="false"/>
    <row r="25391" customFormat="false" ht="15.75" hidden="false" customHeight="false" outlineLevel="0" collapsed="false"/>
    <row r="25392" customFormat="false" ht="15.75" hidden="false" customHeight="false" outlineLevel="0" collapsed="false"/>
    <row r="25393" customFormat="false" ht="15.75" hidden="false" customHeight="false" outlineLevel="0" collapsed="false"/>
    <row r="25394" customFormat="false" ht="15.75" hidden="false" customHeight="false" outlineLevel="0" collapsed="false"/>
    <row r="25395" customFormat="false" ht="15.75" hidden="false" customHeight="false" outlineLevel="0" collapsed="false"/>
    <row r="25396" customFormat="false" ht="15.75" hidden="false" customHeight="false" outlineLevel="0" collapsed="false"/>
    <row r="25397" customFormat="false" ht="15.75" hidden="false" customHeight="false" outlineLevel="0" collapsed="false"/>
    <row r="25398" customFormat="false" ht="15.75" hidden="false" customHeight="false" outlineLevel="0" collapsed="false"/>
    <row r="25399" customFormat="false" ht="15.75" hidden="false" customHeight="false" outlineLevel="0" collapsed="false"/>
    <row r="25400" customFormat="false" ht="15.75" hidden="false" customHeight="false" outlineLevel="0" collapsed="false"/>
    <row r="25401" customFormat="false" ht="15.75" hidden="false" customHeight="false" outlineLevel="0" collapsed="false"/>
    <row r="25402" customFormat="false" ht="15.75" hidden="false" customHeight="false" outlineLevel="0" collapsed="false"/>
    <row r="25403" customFormat="false" ht="15.75" hidden="false" customHeight="false" outlineLevel="0" collapsed="false"/>
    <row r="25404" customFormat="false" ht="15.75" hidden="false" customHeight="false" outlineLevel="0" collapsed="false"/>
    <row r="25405" customFormat="false" ht="15.75" hidden="false" customHeight="false" outlineLevel="0" collapsed="false"/>
    <row r="25406" customFormat="false" ht="15.75" hidden="false" customHeight="false" outlineLevel="0" collapsed="false"/>
    <row r="25407" customFormat="false" ht="15.75" hidden="false" customHeight="false" outlineLevel="0" collapsed="false"/>
    <row r="25408" customFormat="false" ht="15.75" hidden="false" customHeight="false" outlineLevel="0" collapsed="false"/>
    <row r="25409" customFormat="false" ht="15.75" hidden="false" customHeight="false" outlineLevel="0" collapsed="false"/>
    <row r="25410" customFormat="false" ht="15.75" hidden="false" customHeight="false" outlineLevel="0" collapsed="false"/>
    <row r="25411" customFormat="false" ht="15.75" hidden="false" customHeight="false" outlineLevel="0" collapsed="false"/>
    <row r="25412" customFormat="false" ht="15.75" hidden="false" customHeight="false" outlineLevel="0" collapsed="false"/>
    <row r="25413" customFormat="false" ht="15.75" hidden="false" customHeight="false" outlineLevel="0" collapsed="false"/>
    <row r="25414" customFormat="false" ht="15.75" hidden="false" customHeight="false" outlineLevel="0" collapsed="false"/>
    <row r="25415" customFormat="false" ht="15.75" hidden="false" customHeight="false" outlineLevel="0" collapsed="false"/>
    <row r="25416" customFormat="false" ht="15.75" hidden="false" customHeight="false" outlineLevel="0" collapsed="false"/>
    <row r="25417" customFormat="false" ht="15.75" hidden="false" customHeight="false" outlineLevel="0" collapsed="false"/>
    <row r="25418" customFormat="false" ht="15.75" hidden="false" customHeight="false" outlineLevel="0" collapsed="false"/>
    <row r="25419" customFormat="false" ht="15.75" hidden="false" customHeight="false" outlineLevel="0" collapsed="false"/>
    <row r="25420" customFormat="false" ht="15.75" hidden="false" customHeight="false" outlineLevel="0" collapsed="false"/>
    <row r="25421" customFormat="false" ht="15.75" hidden="false" customHeight="false" outlineLevel="0" collapsed="false"/>
    <row r="25422" customFormat="false" ht="15.75" hidden="false" customHeight="false" outlineLevel="0" collapsed="false"/>
    <row r="25423" customFormat="false" ht="15.75" hidden="false" customHeight="false" outlineLevel="0" collapsed="false"/>
    <row r="25424" customFormat="false" ht="15.75" hidden="false" customHeight="false" outlineLevel="0" collapsed="false"/>
    <row r="25425" customFormat="false" ht="15.75" hidden="false" customHeight="false" outlineLevel="0" collapsed="false"/>
    <row r="25426" customFormat="false" ht="15.75" hidden="false" customHeight="false" outlineLevel="0" collapsed="false"/>
    <row r="25427" customFormat="false" ht="15.75" hidden="false" customHeight="false" outlineLevel="0" collapsed="false"/>
    <row r="25428" customFormat="false" ht="15.75" hidden="false" customHeight="false" outlineLevel="0" collapsed="false"/>
    <row r="25429" customFormat="false" ht="15.75" hidden="false" customHeight="false" outlineLevel="0" collapsed="false"/>
    <row r="25430" customFormat="false" ht="15.75" hidden="false" customHeight="false" outlineLevel="0" collapsed="false"/>
    <row r="25431" customFormat="false" ht="15.75" hidden="false" customHeight="false" outlineLevel="0" collapsed="false"/>
    <row r="25432" customFormat="false" ht="15.75" hidden="false" customHeight="false" outlineLevel="0" collapsed="false"/>
    <row r="25433" customFormat="false" ht="15.75" hidden="false" customHeight="false" outlineLevel="0" collapsed="false"/>
    <row r="25434" customFormat="false" ht="15.75" hidden="false" customHeight="false" outlineLevel="0" collapsed="false"/>
    <row r="25435" customFormat="false" ht="15.75" hidden="false" customHeight="false" outlineLevel="0" collapsed="false"/>
    <row r="25436" customFormat="false" ht="15.75" hidden="false" customHeight="false" outlineLevel="0" collapsed="false"/>
    <row r="25437" customFormat="false" ht="15.75" hidden="false" customHeight="false" outlineLevel="0" collapsed="false"/>
    <row r="25438" customFormat="false" ht="15.75" hidden="false" customHeight="false" outlineLevel="0" collapsed="false"/>
    <row r="25439" customFormat="false" ht="15.75" hidden="false" customHeight="false" outlineLevel="0" collapsed="false"/>
    <row r="25440" customFormat="false" ht="15.75" hidden="false" customHeight="false" outlineLevel="0" collapsed="false"/>
    <row r="25441" customFormat="false" ht="15.75" hidden="false" customHeight="false" outlineLevel="0" collapsed="false"/>
    <row r="25442" customFormat="false" ht="15.75" hidden="false" customHeight="false" outlineLevel="0" collapsed="false"/>
    <row r="25443" customFormat="false" ht="15.75" hidden="false" customHeight="false" outlineLevel="0" collapsed="false"/>
    <row r="25444" customFormat="false" ht="15.75" hidden="false" customHeight="false" outlineLevel="0" collapsed="false"/>
    <row r="25445" customFormat="false" ht="15.75" hidden="false" customHeight="false" outlineLevel="0" collapsed="false"/>
    <row r="25446" customFormat="false" ht="15.75" hidden="false" customHeight="false" outlineLevel="0" collapsed="false"/>
    <row r="25447" customFormat="false" ht="15.75" hidden="false" customHeight="false" outlineLevel="0" collapsed="false"/>
    <row r="25448" customFormat="false" ht="15.75" hidden="false" customHeight="false" outlineLevel="0" collapsed="false"/>
    <row r="25449" customFormat="false" ht="15.75" hidden="false" customHeight="false" outlineLevel="0" collapsed="false"/>
    <row r="25450" customFormat="false" ht="15.75" hidden="false" customHeight="false" outlineLevel="0" collapsed="false"/>
    <row r="25451" customFormat="false" ht="15.75" hidden="false" customHeight="false" outlineLevel="0" collapsed="false"/>
    <row r="25452" customFormat="false" ht="15.75" hidden="false" customHeight="false" outlineLevel="0" collapsed="false"/>
    <row r="25453" customFormat="false" ht="15.75" hidden="false" customHeight="false" outlineLevel="0" collapsed="false"/>
    <row r="25454" customFormat="false" ht="15.75" hidden="false" customHeight="false" outlineLevel="0" collapsed="false"/>
    <row r="25455" customFormat="false" ht="15.75" hidden="false" customHeight="false" outlineLevel="0" collapsed="false"/>
    <row r="25456" customFormat="false" ht="15.75" hidden="false" customHeight="false" outlineLevel="0" collapsed="false"/>
    <row r="25457" customFormat="false" ht="15.75" hidden="false" customHeight="false" outlineLevel="0" collapsed="false"/>
    <row r="25458" customFormat="false" ht="15.75" hidden="false" customHeight="false" outlineLevel="0" collapsed="false"/>
    <row r="25459" customFormat="false" ht="15.75" hidden="false" customHeight="false" outlineLevel="0" collapsed="false"/>
    <row r="25460" customFormat="false" ht="15.75" hidden="false" customHeight="false" outlineLevel="0" collapsed="false"/>
    <row r="25461" customFormat="false" ht="15.75" hidden="false" customHeight="false" outlineLevel="0" collapsed="false"/>
    <row r="25462" customFormat="false" ht="15.75" hidden="false" customHeight="false" outlineLevel="0" collapsed="false"/>
    <row r="25463" customFormat="false" ht="15.75" hidden="false" customHeight="false" outlineLevel="0" collapsed="false"/>
    <row r="25464" customFormat="false" ht="15.75" hidden="false" customHeight="false" outlineLevel="0" collapsed="false"/>
    <row r="25465" customFormat="false" ht="15.75" hidden="false" customHeight="false" outlineLevel="0" collapsed="false"/>
    <row r="25466" customFormat="false" ht="15.75" hidden="false" customHeight="false" outlineLevel="0" collapsed="false"/>
    <row r="25467" customFormat="false" ht="15.75" hidden="false" customHeight="false" outlineLevel="0" collapsed="false"/>
    <row r="25468" customFormat="false" ht="15.75" hidden="false" customHeight="false" outlineLevel="0" collapsed="false"/>
    <row r="25469" customFormat="false" ht="15.75" hidden="false" customHeight="false" outlineLevel="0" collapsed="false"/>
    <row r="25470" customFormat="false" ht="15.75" hidden="false" customHeight="false" outlineLevel="0" collapsed="false"/>
    <row r="25471" customFormat="false" ht="15.75" hidden="false" customHeight="false" outlineLevel="0" collapsed="false"/>
    <row r="25472" customFormat="false" ht="15.75" hidden="false" customHeight="false" outlineLevel="0" collapsed="false"/>
    <row r="25473" customFormat="false" ht="15.75" hidden="false" customHeight="false" outlineLevel="0" collapsed="false"/>
    <row r="25474" customFormat="false" ht="15.75" hidden="false" customHeight="false" outlineLevel="0" collapsed="false"/>
    <row r="25475" customFormat="false" ht="15.75" hidden="false" customHeight="false" outlineLevel="0" collapsed="false"/>
    <row r="25476" customFormat="false" ht="15.75" hidden="false" customHeight="false" outlineLevel="0" collapsed="false"/>
    <row r="25477" customFormat="false" ht="15.75" hidden="false" customHeight="false" outlineLevel="0" collapsed="false"/>
    <row r="25478" customFormat="false" ht="15.75" hidden="false" customHeight="false" outlineLevel="0" collapsed="false"/>
    <row r="25479" customFormat="false" ht="15.75" hidden="false" customHeight="false" outlineLevel="0" collapsed="false"/>
    <row r="25480" customFormat="false" ht="15.75" hidden="false" customHeight="false" outlineLevel="0" collapsed="false"/>
    <row r="25481" customFormat="false" ht="15.75" hidden="false" customHeight="false" outlineLevel="0" collapsed="false"/>
    <row r="25482" customFormat="false" ht="15.75" hidden="false" customHeight="false" outlineLevel="0" collapsed="false"/>
    <row r="25483" customFormat="false" ht="15.75" hidden="false" customHeight="false" outlineLevel="0" collapsed="false"/>
    <row r="25484" customFormat="false" ht="15.75" hidden="false" customHeight="false" outlineLevel="0" collapsed="false"/>
    <row r="25485" customFormat="false" ht="15.75" hidden="false" customHeight="false" outlineLevel="0" collapsed="false"/>
    <row r="25486" customFormat="false" ht="15.75" hidden="false" customHeight="false" outlineLevel="0" collapsed="false"/>
    <row r="25487" customFormat="false" ht="15.75" hidden="false" customHeight="false" outlineLevel="0" collapsed="false"/>
    <row r="25488" customFormat="false" ht="15.75" hidden="false" customHeight="false" outlineLevel="0" collapsed="false"/>
    <row r="25489" customFormat="false" ht="15.75" hidden="false" customHeight="false" outlineLevel="0" collapsed="false"/>
    <row r="25490" customFormat="false" ht="15.75" hidden="false" customHeight="false" outlineLevel="0" collapsed="false"/>
    <row r="25491" customFormat="false" ht="15.75" hidden="false" customHeight="false" outlineLevel="0" collapsed="false"/>
    <row r="25492" customFormat="false" ht="15.75" hidden="false" customHeight="false" outlineLevel="0" collapsed="false"/>
    <row r="25493" customFormat="false" ht="15.75" hidden="false" customHeight="false" outlineLevel="0" collapsed="false"/>
    <row r="25494" customFormat="false" ht="15.75" hidden="false" customHeight="false" outlineLevel="0" collapsed="false"/>
    <row r="25495" customFormat="false" ht="15.75" hidden="false" customHeight="false" outlineLevel="0" collapsed="false"/>
    <row r="25496" customFormat="false" ht="15.75" hidden="false" customHeight="false" outlineLevel="0" collapsed="false"/>
    <row r="25497" customFormat="false" ht="15.75" hidden="false" customHeight="false" outlineLevel="0" collapsed="false"/>
    <row r="25498" customFormat="false" ht="15.75" hidden="false" customHeight="false" outlineLevel="0" collapsed="false"/>
    <row r="25499" customFormat="false" ht="15.75" hidden="false" customHeight="false" outlineLevel="0" collapsed="false"/>
    <row r="25500" customFormat="false" ht="15.75" hidden="false" customHeight="false" outlineLevel="0" collapsed="false"/>
    <row r="25501" customFormat="false" ht="15.75" hidden="false" customHeight="false" outlineLevel="0" collapsed="false"/>
    <row r="25502" customFormat="false" ht="15.75" hidden="false" customHeight="false" outlineLevel="0" collapsed="false"/>
    <row r="25503" customFormat="false" ht="15.75" hidden="false" customHeight="false" outlineLevel="0" collapsed="false"/>
    <row r="25504" customFormat="false" ht="15.75" hidden="false" customHeight="false" outlineLevel="0" collapsed="false"/>
    <row r="25505" customFormat="false" ht="15.75" hidden="false" customHeight="false" outlineLevel="0" collapsed="false"/>
    <row r="25506" customFormat="false" ht="15.75" hidden="false" customHeight="false" outlineLevel="0" collapsed="false"/>
    <row r="25507" customFormat="false" ht="15.75" hidden="false" customHeight="false" outlineLevel="0" collapsed="false"/>
    <row r="25508" customFormat="false" ht="15.75" hidden="false" customHeight="false" outlineLevel="0" collapsed="false"/>
    <row r="25509" customFormat="false" ht="15.75" hidden="false" customHeight="false" outlineLevel="0" collapsed="false"/>
    <row r="25510" customFormat="false" ht="15.75" hidden="false" customHeight="false" outlineLevel="0" collapsed="false"/>
    <row r="25511" customFormat="false" ht="15.75" hidden="false" customHeight="false" outlineLevel="0" collapsed="false"/>
    <row r="25512" customFormat="false" ht="15.75" hidden="false" customHeight="false" outlineLevel="0" collapsed="false"/>
    <row r="25513" customFormat="false" ht="15.75" hidden="false" customHeight="false" outlineLevel="0" collapsed="false"/>
    <row r="25514" customFormat="false" ht="15.75" hidden="false" customHeight="false" outlineLevel="0" collapsed="false"/>
    <row r="25515" customFormat="false" ht="15.75" hidden="false" customHeight="false" outlineLevel="0" collapsed="false"/>
    <row r="25516" customFormat="false" ht="15.75" hidden="false" customHeight="false" outlineLevel="0" collapsed="false"/>
    <row r="25517" customFormat="false" ht="15.75" hidden="false" customHeight="false" outlineLevel="0" collapsed="false"/>
    <row r="25518" customFormat="false" ht="15.75" hidden="false" customHeight="false" outlineLevel="0" collapsed="false"/>
    <row r="25519" customFormat="false" ht="15.75" hidden="false" customHeight="false" outlineLevel="0" collapsed="false"/>
    <row r="25520" customFormat="false" ht="15.75" hidden="false" customHeight="false" outlineLevel="0" collapsed="false"/>
    <row r="25521" customFormat="false" ht="15.75" hidden="false" customHeight="false" outlineLevel="0" collapsed="false"/>
    <row r="25522" customFormat="false" ht="15.75" hidden="false" customHeight="false" outlineLevel="0" collapsed="false"/>
    <row r="25523" customFormat="false" ht="15.75" hidden="false" customHeight="false" outlineLevel="0" collapsed="false"/>
    <row r="25524" customFormat="false" ht="15.75" hidden="false" customHeight="false" outlineLevel="0" collapsed="false"/>
    <row r="25525" customFormat="false" ht="15.75" hidden="false" customHeight="false" outlineLevel="0" collapsed="false"/>
    <row r="25526" customFormat="false" ht="15.75" hidden="false" customHeight="false" outlineLevel="0" collapsed="false"/>
    <row r="25527" customFormat="false" ht="15.75" hidden="false" customHeight="false" outlineLevel="0" collapsed="false"/>
    <row r="25528" customFormat="false" ht="15.75" hidden="false" customHeight="false" outlineLevel="0" collapsed="false"/>
    <row r="25529" customFormat="false" ht="15.75" hidden="false" customHeight="false" outlineLevel="0" collapsed="false"/>
    <row r="25530" customFormat="false" ht="15.75" hidden="false" customHeight="false" outlineLevel="0" collapsed="false"/>
    <row r="25531" customFormat="false" ht="15.75" hidden="false" customHeight="false" outlineLevel="0" collapsed="false"/>
    <row r="25532" customFormat="false" ht="15.75" hidden="false" customHeight="false" outlineLevel="0" collapsed="false"/>
    <row r="25533" customFormat="false" ht="15.75" hidden="false" customHeight="false" outlineLevel="0" collapsed="false"/>
    <row r="25534" customFormat="false" ht="15.75" hidden="false" customHeight="false" outlineLevel="0" collapsed="false"/>
    <row r="25535" customFormat="false" ht="15.75" hidden="false" customHeight="false" outlineLevel="0" collapsed="false"/>
    <row r="25536" customFormat="false" ht="15.75" hidden="false" customHeight="false" outlineLevel="0" collapsed="false"/>
    <row r="25537" customFormat="false" ht="15.75" hidden="false" customHeight="false" outlineLevel="0" collapsed="false"/>
    <row r="25538" customFormat="false" ht="15.75" hidden="false" customHeight="false" outlineLevel="0" collapsed="false"/>
    <row r="25539" customFormat="false" ht="15.75" hidden="false" customHeight="false" outlineLevel="0" collapsed="false"/>
    <row r="25540" customFormat="false" ht="15.75" hidden="false" customHeight="false" outlineLevel="0" collapsed="false"/>
    <row r="25541" customFormat="false" ht="15.75" hidden="false" customHeight="false" outlineLevel="0" collapsed="false"/>
    <row r="25542" customFormat="false" ht="15.75" hidden="false" customHeight="false" outlineLevel="0" collapsed="false"/>
    <row r="25543" customFormat="false" ht="15.75" hidden="false" customHeight="false" outlineLevel="0" collapsed="false"/>
    <row r="25544" customFormat="false" ht="15.75" hidden="false" customHeight="false" outlineLevel="0" collapsed="false"/>
    <row r="25545" customFormat="false" ht="15.75" hidden="false" customHeight="false" outlineLevel="0" collapsed="false"/>
    <row r="25546" customFormat="false" ht="15.75" hidden="false" customHeight="false" outlineLevel="0" collapsed="false"/>
    <row r="25547" customFormat="false" ht="15.75" hidden="false" customHeight="false" outlineLevel="0" collapsed="false"/>
    <row r="25548" customFormat="false" ht="15.75" hidden="false" customHeight="false" outlineLevel="0" collapsed="false"/>
    <row r="25549" customFormat="false" ht="15.75" hidden="false" customHeight="false" outlineLevel="0" collapsed="false"/>
    <row r="25550" customFormat="false" ht="15.75" hidden="false" customHeight="false" outlineLevel="0" collapsed="false"/>
    <row r="25551" customFormat="false" ht="15.75" hidden="false" customHeight="false" outlineLevel="0" collapsed="false"/>
    <row r="25552" customFormat="false" ht="15.75" hidden="false" customHeight="false" outlineLevel="0" collapsed="false"/>
    <row r="25553" customFormat="false" ht="15.75" hidden="false" customHeight="false" outlineLevel="0" collapsed="false"/>
    <row r="25554" customFormat="false" ht="15.75" hidden="false" customHeight="false" outlineLevel="0" collapsed="false"/>
    <row r="25555" customFormat="false" ht="15.75" hidden="false" customHeight="false" outlineLevel="0" collapsed="false"/>
    <row r="25556" customFormat="false" ht="15.75" hidden="false" customHeight="false" outlineLevel="0" collapsed="false"/>
    <row r="25557" customFormat="false" ht="15.75" hidden="false" customHeight="false" outlineLevel="0" collapsed="false"/>
    <row r="25558" customFormat="false" ht="15.75" hidden="false" customHeight="false" outlineLevel="0" collapsed="false"/>
    <row r="25559" customFormat="false" ht="15.75" hidden="false" customHeight="false" outlineLevel="0" collapsed="false"/>
    <row r="25560" customFormat="false" ht="15.75" hidden="false" customHeight="false" outlineLevel="0" collapsed="false"/>
    <row r="25561" customFormat="false" ht="15.75" hidden="false" customHeight="false" outlineLevel="0" collapsed="false"/>
    <row r="25562" customFormat="false" ht="15.75" hidden="false" customHeight="false" outlineLevel="0" collapsed="false"/>
    <row r="25563" customFormat="false" ht="15.75" hidden="false" customHeight="false" outlineLevel="0" collapsed="false"/>
    <row r="25564" customFormat="false" ht="15.75" hidden="false" customHeight="false" outlineLevel="0" collapsed="false"/>
    <row r="25565" customFormat="false" ht="15.75" hidden="false" customHeight="false" outlineLevel="0" collapsed="false"/>
    <row r="25566" customFormat="false" ht="15.75" hidden="false" customHeight="false" outlineLevel="0" collapsed="false"/>
    <row r="25567" customFormat="false" ht="15.75" hidden="false" customHeight="false" outlineLevel="0" collapsed="false"/>
    <row r="25568" customFormat="false" ht="15.75" hidden="false" customHeight="false" outlineLevel="0" collapsed="false"/>
    <row r="25569" customFormat="false" ht="15.75" hidden="false" customHeight="false" outlineLevel="0" collapsed="false"/>
    <row r="25570" customFormat="false" ht="15.75" hidden="false" customHeight="false" outlineLevel="0" collapsed="false"/>
    <row r="25571" customFormat="false" ht="15.75" hidden="false" customHeight="false" outlineLevel="0" collapsed="false"/>
    <row r="25572" customFormat="false" ht="15.75" hidden="false" customHeight="false" outlineLevel="0" collapsed="false"/>
    <row r="25573" customFormat="false" ht="15.75" hidden="false" customHeight="false" outlineLevel="0" collapsed="false"/>
    <row r="25574" customFormat="false" ht="15.75" hidden="false" customHeight="false" outlineLevel="0" collapsed="false"/>
    <row r="25575" customFormat="false" ht="15.75" hidden="false" customHeight="false" outlineLevel="0" collapsed="false"/>
    <row r="25576" customFormat="false" ht="15.75" hidden="false" customHeight="false" outlineLevel="0" collapsed="false"/>
    <row r="25577" customFormat="false" ht="15.75" hidden="false" customHeight="false" outlineLevel="0" collapsed="false"/>
    <row r="25578" customFormat="false" ht="15.75" hidden="false" customHeight="false" outlineLevel="0" collapsed="false"/>
    <row r="25579" customFormat="false" ht="15.75" hidden="false" customHeight="false" outlineLevel="0" collapsed="false"/>
    <row r="25580" customFormat="false" ht="15.75" hidden="false" customHeight="false" outlineLevel="0" collapsed="false"/>
    <row r="25581" customFormat="false" ht="15.75" hidden="false" customHeight="false" outlineLevel="0" collapsed="false"/>
    <row r="25582" customFormat="false" ht="15.75" hidden="false" customHeight="false" outlineLevel="0" collapsed="false"/>
    <row r="25583" customFormat="false" ht="15.75" hidden="false" customHeight="false" outlineLevel="0" collapsed="false"/>
    <row r="25584" customFormat="false" ht="15.75" hidden="false" customHeight="false" outlineLevel="0" collapsed="false"/>
    <row r="25585" customFormat="false" ht="15.75" hidden="false" customHeight="false" outlineLevel="0" collapsed="false"/>
    <row r="25586" customFormat="false" ht="15.75" hidden="false" customHeight="false" outlineLevel="0" collapsed="false"/>
    <row r="25587" customFormat="false" ht="15.75" hidden="false" customHeight="false" outlineLevel="0" collapsed="false"/>
    <row r="25588" customFormat="false" ht="15.75" hidden="false" customHeight="false" outlineLevel="0" collapsed="false"/>
    <row r="25589" customFormat="false" ht="15.75" hidden="false" customHeight="false" outlineLevel="0" collapsed="false"/>
    <row r="25590" customFormat="false" ht="15.75" hidden="false" customHeight="false" outlineLevel="0" collapsed="false"/>
    <row r="25591" customFormat="false" ht="15.75" hidden="false" customHeight="false" outlineLevel="0" collapsed="false"/>
    <row r="25592" customFormat="false" ht="15.75" hidden="false" customHeight="false" outlineLevel="0" collapsed="false"/>
    <row r="25593" customFormat="false" ht="15.75" hidden="false" customHeight="false" outlineLevel="0" collapsed="false"/>
    <row r="25594" customFormat="false" ht="15.75" hidden="false" customHeight="false" outlineLevel="0" collapsed="false"/>
    <row r="25595" customFormat="false" ht="15.75" hidden="false" customHeight="false" outlineLevel="0" collapsed="false"/>
    <row r="25596" customFormat="false" ht="15.75" hidden="false" customHeight="false" outlineLevel="0" collapsed="false"/>
    <row r="25597" customFormat="false" ht="15.75" hidden="false" customHeight="false" outlineLevel="0" collapsed="false"/>
    <row r="25598" customFormat="false" ht="15.75" hidden="false" customHeight="false" outlineLevel="0" collapsed="false"/>
    <row r="25599" customFormat="false" ht="15.75" hidden="false" customHeight="false" outlineLevel="0" collapsed="false"/>
    <row r="25600" customFormat="false" ht="15.75" hidden="false" customHeight="false" outlineLevel="0" collapsed="false"/>
    <row r="25601" customFormat="false" ht="15.75" hidden="false" customHeight="false" outlineLevel="0" collapsed="false"/>
    <row r="25602" customFormat="false" ht="15.75" hidden="false" customHeight="false" outlineLevel="0" collapsed="false"/>
    <row r="25603" customFormat="false" ht="15.75" hidden="false" customHeight="false" outlineLevel="0" collapsed="false"/>
    <row r="25604" customFormat="false" ht="15.75" hidden="false" customHeight="false" outlineLevel="0" collapsed="false"/>
    <row r="25605" customFormat="false" ht="15.75" hidden="false" customHeight="false" outlineLevel="0" collapsed="false"/>
    <row r="25606" customFormat="false" ht="15.75" hidden="false" customHeight="false" outlineLevel="0" collapsed="false"/>
    <row r="25607" customFormat="false" ht="15.75" hidden="false" customHeight="false" outlineLevel="0" collapsed="false"/>
    <row r="25608" customFormat="false" ht="15.75" hidden="false" customHeight="false" outlineLevel="0" collapsed="false"/>
    <row r="25609" customFormat="false" ht="15.75" hidden="false" customHeight="false" outlineLevel="0" collapsed="false"/>
    <row r="25610" customFormat="false" ht="15.75" hidden="false" customHeight="false" outlineLevel="0" collapsed="false"/>
    <row r="25611" customFormat="false" ht="15.75" hidden="false" customHeight="false" outlineLevel="0" collapsed="false"/>
    <row r="25612" customFormat="false" ht="15.75" hidden="false" customHeight="false" outlineLevel="0" collapsed="false"/>
    <row r="25613" customFormat="false" ht="15.75" hidden="false" customHeight="false" outlineLevel="0" collapsed="false"/>
    <row r="25614" customFormat="false" ht="15.75" hidden="false" customHeight="false" outlineLevel="0" collapsed="false"/>
    <row r="25615" customFormat="false" ht="15.75" hidden="false" customHeight="false" outlineLevel="0" collapsed="false"/>
    <row r="25616" customFormat="false" ht="15.75" hidden="false" customHeight="false" outlineLevel="0" collapsed="false"/>
    <row r="25617" customFormat="false" ht="15.75" hidden="false" customHeight="false" outlineLevel="0" collapsed="false"/>
    <row r="25618" customFormat="false" ht="15.75" hidden="false" customHeight="false" outlineLevel="0" collapsed="false"/>
    <row r="25619" customFormat="false" ht="15.75" hidden="false" customHeight="false" outlineLevel="0" collapsed="false"/>
    <row r="25620" customFormat="false" ht="15.75" hidden="false" customHeight="false" outlineLevel="0" collapsed="false"/>
    <row r="25621" customFormat="false" ht="15.75" hidden="false" customHeight="false" outlineLevel="0" collapsed="false"/>
    <row r="25622" customFormat="false" ht="15.75" hidden="false" customHeight="false" outlineLevel="0" collapsed="false"/>
    <row r="25623" customFormat="false" ht="15.75" hidden="false" customHeight="false" outlineLevel="0" collapsed="false"/>
    <row r="25624" customFormat="false" ht="15.75" hidden="false" customHeight="false" outlineLevel="0" collapsed="false"/>
    <row r="25625" customFormat="false" ht="15.75" hidden="false" customHeight="false" outlineLevel="0" collapsed="false"/>
    <row r="25626" customFormat="false" ht="15.75" hidden="false" customHeight="false" outlineLevel="0" collapsed="false"/>
    <row r="25627" customFormat="false" ht="15.75" hidden="false" customHeight="false" outlineLevel="0" collapsed="false"/>
    <row r="25628" customFormat="false" ht="15.75" hidden="false" customHeight="false" outlineLevel="0" collapsed="false"/>
    <row r="25629" customFormat="false" ht="15.75" hidden="false" customHeight="false" outlineLevel="0" collapsed="false"/>
    <row r="25630" customFormat="false" ht="15.75" hidden="false" customHeight="false" outlineLevel="0" collapsed="false"/>
    <row r="25631" customFormat="false" ht="15.75" hidden="false" customHeight="false" outlineLevel="0" collapsed="false"/>
    <row r="25632" customFormat="false" ht="15.75" hidden="false" customHeight="false" outlineLevel="0" collapsed="false"/>
    <row r="25633" customFormat="false" ht="15.75" hidden="false" customHeight="false" outlineLevel="0" collapsed="false"/>
    <row r="25634" customFormat="false" ht="15.75" hidden="false" customHeight="false" outlineLevel="0" collapsed="false"/>
    <row r="25635" customFormat="false" ht="15.75" hidden="false" customHeight="false" outlineLevel="0" collapsed="false"/>
    <row r="25636" customFormat="false" ht="15.75" hidden="false" customHeight="false" outlineLevel="0" collapsed="false"/>
    <row r="25637" customFormat="false" ht="15.75" hidden="false" customHeight="false" outlineLevel="0" collapsed="false"/>
    <row r="25638" customFormat="false" ht="15.75" hidden="false" customHeight="false" outlineLevel="0" collapsed="false"/>
    <row r="25639" customFormat="false" ht="15.75" hidden="false" customHeight="false" outlineLevel="0" collapsed="false"/>
    <row r="25640" customFormat="false" ht="15.75" hidden="false" customHeight="false" outlineLevel="0" collapsed="false"/>
    <row r="25641" customFormat="false" ht="15.75" hidden="false" customHeight="false" outlineLevel="0" collapsed="false"/>
    <row r="25642" customFormat="false" ht="15.75" hidden="false" customHeight="false" outlineLevel="0" collapsed="false"/>
    <row r="25643" customFormat="false" ht="15.75" hidden="false" customHeight="false" outlineLevel="0" collapsed="false"/>
    <row r="25644" customFormat="false" ht="15.75" hidden="false" customHeight="false" outlineLevel="0" collapsed="false"/>
    <row r="25645" customFormat="false" ht="15.75" hidden="false" customHeight="false" outlineLevel="0" collapsed="false"/>
    <row r="25646" customFormat="false" ht="15.75" hidden="false" customHeight="false" outlineLevel="0" collapsed="false"/>
    <row r="25647" customFormat="false" ht="15.75" hidden="false" customHeight="false" outlineLevel="0" collapsed="false"/>
    <row r="25648" customFormat="false" ht="15.75" hidden="false" customHeight="false" outlineLevel="0" collapsed="false"/>
    <row r="25649" customFormat="false" ht="15.75" hidden="false" customHeight="false" outlineLevel="0" collapsed="false"/>
    <row r="25650" customFormat="false" ht="15.75" hidden="false" customHeight="false" outlineLevel="0" collapsed="false"/>
    <row r="25651" customFormat="false" ht="15.75" hidden="false" customHeight="false" outlineLevel="0" collapsed="false"/>
    <row r="25652" customFormat="false" ht="15.75" hidden="false" customHeight="false" outlineLevel="0" collapsed="false"/>
    <row r="25653" customFormat="false" ht="15.75" hidden="false" customHeight="false" outlineLevel="0" collapsed="false"/>
    <row r="25654" customFormat="false" ht="15.75" hidden="false" customHeight="false" outlineLevel="0" collapsed="false"/>
    <row r="25655" customFormat="false" ht="15.75" hidden="false" customHeight="false" outlineLevel="0" collapsed="false"/>
    <row r="25656" customFormat="false" ht="15.75" hidden="false" customHeight="false" outlineLevel="0" collapsed="false"/>
    <row r="25657" customFormat="false" ht="15.75" hidden="false" customHeight="false" outlineLevel="0" collapsed="false"/>
    <row r="25658" customFormat="false" ht="15.75" hidden="false" customHeight="false" outlineLevel="0" collapsed="false"/>
    <row r="25659" customFormat="false" ht="15.75" hidden="false" customHeight="false" outlineLevel="0" collapsed="false"/>
    <row r="25660" customFormat="false" ht="15.75" hidden="false" customHeight="false" outlineLevel="0" collapsed="false"/>
    <row r="25661" customFormat="false" ht="15.75" hidden="false" customHeight="false" outlineLevel="0" collapsed="false"/>
    <row r="25662" customFormat="false" ht="15.75" hidden="false" customHeight="false" outlineLevel="0" collapsed="false"/>
    <row r="25663" customFormat="false" ht="15.75" hidden="false" customHeight="false" outlineLevel="0" collapsed="false"/>
    <row r="25664" customFormat="false" ht="15.75" hidden="false" customHeight="false" outlineLevel="0" collapsed="false"/>
    <row r="25665" customFormat="false" ht="15.75" hidden="false" customHeight="false" outlineLevel="0" collapsed="false"/>
    <row r="25666" customFormat="false" ht="15.75" hidden="false" customHeight="false" outlineLevel="0" collapsed="false"/>
    <row r="25667" customFormat="false" ht="15.75" hidden="false" customHeight="false" outlineLevel="0" collapsed="false"/>
    <row r="25668" customFormat="false" ht="15.75" hidden="false" customHeight="false" outlineLevel="0" collapsed="false"/>
    <row r="25669" customFormat="false" ht="15.75" hidden="false" customHeight="false" outlineLevel="0" collapsed="false"/>
    <row r="25670" customFormat="false" ht="15.75" hidden="false" customHeight="false" outlineLevel="0" collapsed="false"/>
    <row r="25671" customFormat="false" ht="15.75" hidden="false" customHeight="false" outlineLevel="0" collapsed="false"/>
    <row r="25672" customFormat="false" ht="15.75" hidden="false" customHeight="false" outlineLevel="0" collapsed="false"/>
    <row r="25673" customFormat="false" ht="15.75" hidden="false" customHeight="false" outlineLevel="0" collapsed="false"/>
    <row r="25674" customFormat="false" ht="15.75" hidden="false" customHeight="false" outlineLevel="0" collapsed="false"/>
    <row r="25675" customFormat="false" ht="15.75" hidden="false" customHeight="false" outlineLevel="0" collapsed="false"/>
    <row r="25676" customFormat="false" ht="15.75" hidden="false" customHeight="false" outlineLevel="0" collapsed="false"/>
    <row r="25677" customFormat="false" ht="15.75" hidden="false" customHeight="false" outlineLevel="0" collapsed="false"/>
    <row r="25678" customFormat="false" ht="15.75" hidden="false" customHeight="false" outlineLevel="0" collapsed="false"/>
    <row r="25679" customFormat="false" ht="15.75" hidden="false" customHeight="false" outlineLevel="0" collapsed="false"/>
    <row r="25680" customFormat="false" ht="15.75" hidden="false" customHeight="false" outlineLevel="0" collapsed="false"/>
    <row r="25681" customFormat="false" ht="15.75" hidden="false" customHeight="false" outlineLevel="0" collapsed="false"/>
    <row r="25682" customFormat="false" ht="15.75" hidden="false" customHeight="false" outlineLevel="0" collapsed="false"/>
    <row r="25683" customFormat="false" ht="15.75" hidden="false" customHeight="false" outlineLevel="0" collapsed="false"/>
    <row r="25684" customFormat="false" ht="15.75" hidden="false" customHeight="false" outlineLevel="0" collapsed="false"/>
    <row r="25685" customFormat="false" ht="15.75" hidden="false" customHeight="false" outlineLevel="0" collapsed="false"/>
    <row r="25686" customFormat="false" ht="15.75" hidden="false" customHeight="false" outlineLevel="0" collapsed="false"/>
    <row r="25687" customFormat="false" ht="15.75" hidden="false" customHeight="false" outlineLevel="0" collapsed="false"/>
    <row r="25688" customFormat="false" ht="15.75" hidden="false" customHeight="false" outlineLevel="0" collapsed="false"/>
    <row r="25689" customFormat="false" ht="15.75" hidden="false" customHeight="false" outlineLevel="0" collapsed="false"/>
    <row r="25690" customFormat="false" ht="15.75" hidden="false" customHeight="false" outlineLevel="0" collapsed="false"/>
    <row r="25691" customFormat="false" ht="15.75" hidden="false" customHeight="false" outlineLevel="0" collapsed="false"/>
    <row r="25692" customFormat="false" ht="15.75" hidden="false" customHeight="false" outlineLevel="0" collapsed="false"/>
    <row r="25693" customFormat="false" ht="15.75" hidden="false" customHeight="false" outlineLevel="0" collapsed="false"/>
    <row r="25694" customFormat="false" ht="15.75" hidden="false" customHeight="false" outlineLevel="0" collapsed="false"/>
    <row r="25695" customFormat="false" ht="15.75" hidden="false" customHeight="false" outlineLevel="0" collapsed="false"/>
    <row r="25696" customFormat="false" ht="15.75" hidden="false" customHeight="false" outlineLevel="0" collapsed="false"/>
    <row r="25697" customFormat="false" ht="15.75" hidden="false" customHeight="false" outlineLevel="0" collapsed="false"/>
    <row r="25698" customFormat="false" ht="15.75" hidden="false" customHeight="false" outlineLevel="0" collapsed="false"/>
    <row r="25699" customFormat="false" ht="15.75" hidden="false" customHeight="false" outlineLevel="0" collapsed="false"/>
    <row r="25700" customFormat="false" ht="15.75" hidden="false" customHeight="false" outlineLevel="0" collapsed="false"/>
    <row r="25701" customFormat="false" ht="15.75" hidden="false" customHeight="false" outlineLevel="0" collapsed="false"/>
    <row r="25702" customFormat="false" ht="15.75" hidden="false" customHeight="false" outlineLevel="0" collapsed="false"/>
    <row r="25703" customFormat="false" ht="15.75" hidden="false" customHeight="false" outlineLevel="0" collapsed="false"/>
    <row r="25704" customFormat="false" ht="15.75" hidden="false" customHeight="false" outlineLevel="0" collapsed="false"/>
    <row r="25705" customFormat="false" ht="15.75" hidden="false" customHeight="false" outlineLevel="0" collapsed="false"/>
    <row r="25706" customFormat="false" ht="15.75" hidden="false" customHeight="false" outlineLevel="0" collapsed="false"/>
    <row r="25707" customFormat="false" ht="15.75" hidden="false" customHeight="false" outlineLevel="0" collapsed="false"/>
    <row r="25708" customFormat="false" ht="15.75" hidden="false" customHeight="false" outlineLevel="0" collapsed="false"/>
    <row r="25709" customFormat="false" ht="15.75" hidden="false" customHeight="false" outlineLevel="0" collapsed="false"/>
    <row r="25710" customFormat="false" ht="15.75" hidden="false" customHeight="false" outlineLevel="0" collapsed="false"/>
    <row r="25711" customFormat="false" ht="15.75" hidden="false" customHeight="false" outlineLevel="0" collapsed="false"/>
    <row r="25712" customFormat="false" ht="15.75" hidden="false" customHeight="false" outlineLevel="0" collapsed="false"/>
    <row r="25713" customFormat="false" ht="15.75" hidden="false" customHeight="false" outlineLevel="0" collapsed="false"/>
    <row r="25714" customFormat="false" ht="15.75" hidden="false" customHeight="false" outlineLevel="0" collapsed="false"/>
    <row r="25715" customFormat="false" ht="15.75" hidden="false" customHeight="false" outlineLevel="0" collapsed="false"/>
    <row r="25716" customFormat="false" ht="15.75" hidden="false" customHeight="false" outlineLevel="0" collapsed="false"/>
    <row r="25717" customFormat="false" ht="15.75" hidden="false" customHeight="false" outlineLevel="0" collapsed="false"/>
    <row r="25718" customFormat="false" ht="15.75" hidden="false" customHeight="false" outlineLevel="0" collapsed="false"/>
    <row r="25719" customFormat="false" ht="15.75" hidden="false" customHeight="false" outlineLevel="0" collapsed="false"/>
    <row r="25720" customFormat="false" ht="15.75" hidden="false" customHeight="false" outlineLevel="0" collapsed="false"/>
    <row r="25721" customFormat="false" ht="15.75" hidden="false" customHeight="false" outlineLevel="0" collapsed="false"/>
    <row r="25722" customFormat="false" ht="15.75" hidden="false" customHeight="false" outlineLevel="0" collapsed="false"/>
    <row r="25723" customFormat="false" ht="15.75" hidden="false" customHeight="false" outlineLevel="0" collapsed="false"/>
    <row r="25724" customFormat="false" ht="15.75" hidden="false" customHeight="false" outlineLevel="0" collapsed="false"/>
    <row r="25725" customFormat="false" ht="15.75" hidden="false" customHeight="false" outlineLevel="0" collapsed="false"/>
    <row r="25726" customFormat="false" ht="15.75" hidden="false" customHeight="false" outlineLevel="0" collapsed="false"/>
    <row r="25727" customFormat="false" ht="15.75" hidden="false" customHeight="false" outlineLevel="0" collapsed="false"/>
    <row r="25728" customFormat="false" ht="15.75" hidden="false" customHeight="false" outlineLevel="0" collapsed="false"/>
    <row r="25729" customFormat="false" ht="15.75" hidden="false" customHeight="false" outlineLevel="0" collapsed="false"/>
    <row r="25730" customFormat="false" ht="15.75" hidden="false" customHeight="false" outlineLevel="0" collapsed="false"/>
    <row r="25731" customFormat="false" ht="15.75" hidden="false" customHeight="false" outlineLevel="0" collapsed="false"/>
    <row r="25732" customFormat="false" ht="15.75" hidden="false" customHeight="false" outlineLevel="0" collapsed="false"/>
    <row r="25733" customFormat="false" ht="15.75" hidden="false" customHeight="false" outlineLevel="0" collapsed="false"/>
    <row r="25734" customFormat="false" ht="15.75" hidden="false" customHeight="false" outlineLevel="0" collapsed="false"/>
    <row r="25735" customFormat="false" ht="15.75" hidden="false" customHeight="false" outlineLevel="0" collapsed="false"/>
    <row r="25736" customFormat="false" ht="15.75" hidden="false" customHeight="false" outlineLevel="0" collapsed="false"/>
    <row r="25737" customFormat="false" ht="15.75" hidden="false" customHeight="false" outlineLevel="0" collapsed="false"/>
    <row r="25738" customFormat="false" ht="15.75" hidden="false" customHeight="false" outlineLevel="0" collapsed="false"/>
    <row r="25739" customFormat="false" ht="15.75" hidden="false" customHeight="false" outlineLevel="0" collapsed="false"/>
    <row r="25740" customFormat="false" ht="15.75" hidden="false" customHeight="false" outlineLevel="0" collapsed="false"/>
    <row r="25741" customFormat="false" ht="15.75" hidden="false" customHeight="false" outlineLevel="0" collapsed="false"/>
    <row r="25742" customFormat="false" ht="15.75" hidden="false" customHeight="false" outlineLevel="0" collapsed="false"/>
    <row r="25743" customFormat="false" ht="15.75" hidden="false" customHeight="false" outlineLevel="0" collapsed="false"/>
    <row r="25744" customFormat="false" ht="15.75" hidden="false" customHeight="false" outlineLevel="0" collapsed="false"/>
    <row r="25745" customFormat="false" ht="15.75" hidden="false" customHeight="false" outlineLevel="0" collapsed="false"/>
    <row r="25746" customFormat="false" ht="15.75" hidden="false" customHeight="false" outlineLevel="0" collapsed="false"/>
    <row r="25747" customFormat="false" ht="15.75" hidden="false" customHeight="false" outlineLevel="0" collapsed="false"/>
    <row r="25748" customFormat="false" ht="15.75" hidden="false" customHeight="false" outlineLevel="0" collapsed="false"/>
    <row r="25749" customFormat="false" ht="15.75" hidden="false" customHeight="false" outlineLevel="0" collapsed="false"/>
    <row r="25750" customFormat="false" ht="15.75" hidden="false" customHeight="false" outlineLevel="0" collapsed="false"/>
    <row r="25751" customFormat="false" ht="15.75" hidden="false" customHeight="false" outlineLevel="0" collapsed="false"/>
    <row r="25752" customFormat="false" ht="15.75" hidden="false" customHeight="false" outlineLevel="0" collapsed="false"/>
    <row r="25753" customFormat="false" ht="15.75" hidden="false" customHeight="false" outlineLevel="0" collapsed="false"/>
    <row r="25754" customFormat="false" ht="15.75" hidden="false" customHeight="false" outlineLevel="0" collapsed="false"/>
    <row r="25755" customFormat="false" ht="15.75" hidden="false" customHeight="false" outlineLevel="0" collapsed="false"/>
    <row r="25756" customFormat="false" ht="15.75" hidden="false" customHeight="false" outlineLevel="0" collapsed="false"/>
    <row r="25757" customFormat="false" ht="15.75" hidden="false" customHeight="false" outlineLevel="0" collapsed="false"/>
    <row r="25758" customFormat="false" ht="15.75" hidden="false" customHeight="false" outlineLevel="0" collapsed="false"/>
    <row r="25759" customFormat="false" ht="15.75" hidden="false" customHeight="false" outlineLevel="0" collapsed="false"/>
    <row r="25760" customFormat="false" ht="15.75" hidden="false" customHeight="false" outlineLevel="0" collapsed="false"/>
    <row r="25761" customFormat="false" ht="15.75" hidden="false" customHeight="false" outlineLevel="0" collapsed="false"/>
    <row r="25762" customFormat="false" ht="15.75" hidden="false" customHeight="false" outlineLevel="0" collapsed="false"/>
    <row r="25763" customFormat="false" ht="15.75" hidden="false" customHeight="false" outlineLevel="0" collapsed="false"/>
    <row r="25764" customFormat="false" ht="15.75" hidden="false" customHeight="false" outlineLevel="0" collapsed="false"/>
    <row r="25765" customFormat="false" ht="15.75" hidden="false" customHeight="false" outlineLevel="0" collapsed="false"/>
    <row r="25766" customFormat="false" ht="15.75" hidden="false" customHeight="false" outlineLevel="0" collapsed="false"/>
    <row r="25767" customFormat="false" ht="15.75" hidden="false" customHeight="false" outlineLevel="0" collapsed="false"/>
    <row r="25768" customFormat="false" ht="15.75" hidden="false" customHeight="false" outlineLevel="0" collapsed="false"/>
    <row r="25769" customFormat="false" ht="15.75" hidden="false" customHeight="false" outlineLevel="0" collapsed="false"/>
    <row r="25770" customFormat="false" ht="15.75" hidden="false" customHeight="false" outlineLevel="0" collapsed="false"/>
    <row r="25771" customFormat="false" ht="15.75" hidden="false" customHeight="false" outlineLevel="0" collapsed="false"/>
    <row r="25772" customFormat="false" ht="15.75" hidden="false" customHeight="false" outlineLevel="0" collapsed="false"/>
    <row r="25773" customFormat="false" ht="15.75" hidden="false" customHeight="false" outlineLevel="0" collapsed="false"/>
    <row r="25774" customFormat="false" ht="15.75" hidden="false" customHeight="false" outlineLevel="0" collapsed="false"/>
    <row r="25775" customFormat="false" ht="15.75" hidden="false" customHeight="false" outlineLevel="0" collapsed="false"/>
    <row r="25776" customFormat="false" ht="15.75" hidden="false" customHeight="false" outlineLevel="0" collapsed="false"/>
    <row r="25777" customFormat="false" ht="15.75" hidden="false" customHeight="false" outlineLevel="0" collapsed="false"/>
    <row r="25778" customFormat="false" ht="15.75" hidden="false" customHeight="false" outlineLevel="0" collapsed="false"/>
    <row r="25779" customFormat="false" ht="15.75" hidden="false" customHeight="false" outlineLevel="0" collapsed="false"/>
    <row r="25780" customFormat="false" ht="15.75" hidden="false" customHeight="false" outlineLevel="0" collapsed="false"/>
    <row r="25781" customFormat="false" ht="15.75" hidden="false" customHeight="false" outlineLevel="0" collapsed="false"/>
    <row r="25782" customFormat="false" ht="15.75" hidden="false" customHeight="false" outlineLevel="0" collapsed="false"/>
    <row r="25783" customFormat="false" ht="15.75" hidden="false" customHeight="false" outlineLevel="0" collapsed="false"/>
    <row r="25784" customFormat="false" ht="15.75" hidden="false" customHeight="false" outlineLevel="0" collapsed="false"/>
    <row r="25785" customFormat="false" ht="15.75" hidden="false" customHeight="false" outlineLevel="0" collapsed="false"/>
    <row r="25786" customFormat="false" ht="15.75" hidden="false" customHeight="false" outlineLevel="0" collapsed="false"/>
    <row r="25787" customFormat="false" ht="15.75" hidden="false" customHeight="false" outlineLevel="0" collapsed="false"/>
    <row r="25788" customFormat="false" ht="15.75" hidden="false" customHeight="false" outlineLevel="0" collapsed="false"/>
    <row r="25789" customFormat="false" ht="15.75" hidden="false" customHeight="false" outlineLevel="0" collapsed="false"/>
    <row r="25790" customFormat="false" ht="15.75" hidden="false" customHeight="false" outlineLevel="0" collapsed="false"/>
    <row r="25791" customFormat="false" ht="15.75" hidden="false" customHeight="false" outlineLevel="0" collapsed="false"/>
    <row r="25792" customFormat="false" ht="15.75" hidden="false" customHeight="false" outlineLevel="0" collapsed="false"/>
    <row r="25793" customFormat="false" ht="15.75" hidden="false" customHeight="false" outlineLevel="0" collapsed="false"/>
    <row r="25794" customFormat="false" ht="15.75" hidden="false" customHeight="false" outlineLevel="0" collapsed="false"/>
    <row r="25795" customFormat="false" ht="15.75" hidden="false" customHeight="false" outlineLevel="0" collapsed="false"/>
    <row r="25796" customFormat="false" ht="15.75" hidden="false" customHeight="false" outlineLevel="0" collapsed="false"/>
    <row r="25797" customFormat="false" ht="15.75" hidden="false" customHeight="false" outlineLevel="0" collapsed="false"/>
    <row r="25798" customFormat="false" ht="15.75" hidden="false" customHeight="false" outlineLevel="0" collapsed="false"/>
    <row r="25799" customFormat="false" ht="15.75" hidden="false" customHeight="false" outlineLevel="0" collapsed="false"/>
    <row r="25800" customFormat="false" ht="15.75" hidden="false" customHeight="false" outlineLevel="0" collapsed="false"/>
    <row r="25801" customFormat="false" ht="15.75" hidden="false" customHeight="false" outlineLevel="0" collapsed="false"/>
    <row r="25802" customFormat="false" ht="15.75" hidden="false" customHeight="false" outlineLevel="0" collapsed="false"/>
    <row r="25803" customFormat="false" ht="15.75" hidden="false" customHeight="false" outlineLevel="0" collapsed="false"/>
    <row r="25804" customFormat="false" ht="15.75" hidden="false" customHeight="false" outlineLevel="0" collapsed="false"/>
    <row r="25805" customFormat="false" ht="15.75" hidden="false" customHeight="false" outlineLevel="0" collapsed="false"/>
    <row r="25806" customFormat="false" ht="15.75" hidden="false" customHeight="false" outlineLevel="0" collapsed="false"/>
    <row r="25807" customFormat="false" ht="15.75" hidden="false" customHeight="false" outlineLevel="0" collapsed="false"/>
    <row r="25808" customFormat="false" ht="15.75" hidden="false" customHeight="false" outlineLevel="0" collapsed="false"/>
    <row r="25809" customFormat="false" ht="15.75" hidden="false" customHeight="false" outlineLevel="0" collapsed="false"/>
    <row r="25810" customFormat="false" ht="15.75" hidden="false" customHeight="false" outlineLevel="0" collapsed="false"/>
    <row r="25811" customFormat="false" ht="15.75" hidden="false" customHeight="false" outlineLevel="0" collapsed="false"/>
    <row r="25812" customFormat="false" ht="15.75" hidden="false" customHeight="false" outlineLevel="0" collapsed="false"/>
    <row r="25813" customFormat="false" ht="15.75" hidden="false" customHeight="false" outlineLevel="0" collapsed="false"/>
    <row r="25814" customFormat="false" ht="15.75" hidden="false" customHeight="false" outlineLevel="0" collapsed="false"/>
    <row r="25815" customFormat="false" ht="15.75" hidden="false" customHeight="false" outlineLevel="0" collapsed="false"/>
    <row r="25816" customFormat="false" ht="15.75" hidden="false" customHeight="false" outlineLevel="0" collapsed="false"/>
    <row r="25817" customFormat="false" ht="15.75" hidden="false" customHeight="false" outlineLevel="0" collapsed="false"/>
    <row r="25818" customFormat="false" ht="15.75" hidden="false" customHeight="false" outlineLevel="0" collapsed="false"/>
    <row r="25819" customFormat="false" ht="15.75" hidden="false" customHeight="false" outlineLevel="0" collapsed="false"/>
    <row r="25820" customFormat="false" ht="15.75" hidden="false" customHeight="false" outlineLevel="0" collapsed="false"/>
    <row r="25821" customFormat="false" ht="15.75" hidden="false" customHeight="false" outlineLevel="0" collapsed="false"/>
    <row r="25822" customFormat="false" ht="15.75" hidden="false" customHeight="false" outlineLevel="0" collapsed="false"/>
    <row r="25823" customFormat="false" ht="15.75" hidden="false" customHeight="false" outlineLevel="0" collapsed="false"/>
    <row r="25824" customFormat="false" ht="15.75" hidden="false" customHeight="false" outlineLevel="0" collapsed="false"/>
    <row r="25825" customFormat="false" ht="15.75" hidden="false" customHeight="false" outlineLevel="0" collapsed="false"/>
    <row r="25826" customFormat="false" ht="15.75" hidden="false" customHeight="false" outlineLevel="0" collapsed="false"/>
    <row r="25827" customFormat="false" ht="15.75" hidden="false" customHeight="false" outlineLevel="0" collapsed="false"/>
    <row r="25828" customFormat="false" ht="15.75" hidden="false" customHeight="false" outlineLevel="0" collapsed="false"/>
    <row r="25829" customFormat="false" ht="15.75" hidden="false" customHeight="false" outlineLevel="0" collapsed="false"/>
    <row r="25830" customFormat="false" ht="15.75" hidden="false" customHeight="false" outlineLevel="0" collapsed="false"/>
    <row r="25831" customFormat="false" ht="15.75" hidden="false" customHeight="false" outlineLevel="0" collapsed="false"/>
    <row r="25832" customFormat="false" ht="15.75" hidden="false" customHeight="false" outlineLevel="0" collapsed="false"/>
    <row r="25833" customFormat="false" ht="15.75" hidden="false" customHeight="false" outlineLevel="0" collapsed="false"/>
    <row r="25834" customFormat="false" ht="15.75" hidden="false" customHeight="false" outlineLevel="0" collapsed="false"/>
    <row r="25835" customFormat="false" ht="15.75" hidden="false" customHeight="false" outlineLevel="0" collapsed="false"/>
    <row r="25836" customFormat="false" ht="15.75" hidden="false" customHeight="false" outlineLevel="0" collapsed="false"/>
    <row r="25837" customFormat="false" ht="15.75" hidden="false" customHeight="false" outlineLevel="0" collapsed="false"/>
    <row r="25838" customFormat="false" ht="15.75" hidden="false" customHeight="false" outlineLevel="0" collapsed="false"/>
    <row r="25839" customFormat="false" ht="15.75" hidden="false" customHeight="false" outlineLevel="0" collapsed="false"/>
    <row r="25840" customFormat="false" ht="15.75" hidden="false" customHeight="false" outlineLevel="0" collapsed="false"/>
    <row r="25841" customFormat="false" ht="15.75" hidden="false" customHeight="false" outlineLevel="0" collapsed="false"/>
    <row r="25842" customFormat="false" ht="15.75" hidden="false" customHeight="false" outlineLevel="0" collapsed="false"/>
    <row r="25843" customFormat="false" ht="15.75" hidden="false" customHeight="false" outlineLevel="0" collapsed="false"/>
    <row r="25844" customFormat="false" ht="15.75" hidden="false" customHeight="false" outlineLevel="0" collapsed="false"/>
    <row r="25845" customFormat="false" ht="15.75" hidden="false" customHeight="false" outlineLevel="0" collapsed="false"/>
    <row r="25846" customFormat="false" ht="15.75" hidden="false" customHeight="false" outlineLevel="0" collapsed="false"/>
    <row r="25847" customFormat="false" ht="15.75" hidden="false" customHeight="false" outlineLevel="0" collapsed="false"/>
    <row r="25848" customFormat="false" ht="15.75" hidden="false" customHeight="false" outlineLevel="0" collapsed="false"/>
    <row r="25849" customFormat="false" ht="15.75" hidden="false" customHeight="false" outlineLevel="0" collapsed="false"/>
    <row r="25850" customFormat="false" ht="15.75" hidden="false" customHeight="false" outlineLevel="0" collapsed="false"/>
    <row r="25851" customFormat="false" ht="15.75" hidden="false" customHeight="false" outlineLevel="0" collapsed="false"/>
    <row r="25852" customFormat="false" ht="15.75" hidden="false" customHeight="false" outlineLevel="0" collapsed="false"/>
    <row r="25853" customFormat="false" ht="15.75" hidden="false" customHeight="false" outlineLevel="0" collapsed="false"/>
    <row r="25854" customFormat="false" ht="15.75" hidden="false" customHeight="false" outlineLevel="0" collapsed="false"/>
    <row r="25855" customFormat="false" ht="15.75" hidden="false" customHeight="false" outlineLevel="0" collapsed="false"/>
    <row r="25856" customFormat="false" ht="15.75" hidden="false" customHeight="false" outlineLevel="0" collapsed="false"/>
    <row r="25857" customFormat="false" ht="15.75" hidden="false" customHeight="false" outlineLevel="0" collapsed="false"/>
    <row r="25858" customFormat="false" ht="15.75" hidden="false" customHeight="false" outlineLevel="0" collapsed="false"/>
    <row r="25859" customFormat="false" ht="15.75" hidden="false" customHeight="false" outlineLevel="0" collapsed="false"/>
    <row r="25860" customFormat="false" ht="15.75" hidden="false" customHeight="false" outlineLevel="0" collapsed="false"/>
    <row r="25861" customFormat="false" ht="15.75" hidden="false" customHeight="false" outlineLevel="0" collapsed="false"/>
    <row r="25862" customFormat="false" ht="15.75" hidden="false" customHeight="false" outlineLevel="0" collapsed="false"/>
    <row r="25863" customFormat="false" ht="15.75" hidden="false" customHeight="false" outlineLevel="0" collapsed="false"/>
    <row r="25864" customFormat="false" ht="15.75" hidden="false" customHeight="false" outlineLevel="0" collapsed="false"/>
    <row r="25865" customFormat="false" ht="15.75" hidden="false" customHeight="false" outlineLevel="0" collapsed="false"/>
    <row r="25866" customFormat="false" ht="15.75" hidden="false" customHeight="false" outlineLevel="0" collapsed="false"/>
    <row r="25867" customFormat="false" ht="15.75" hidden="false" customHeight="false" outlineLevel="0" collapsed="false"/>
    <row r="25868" customFormat="false" ht="15.75" hidden="false" customHeight="false" outlineLevel="0" collapsed="false"/>
    <row r="25869" customFormat="false" ht="15.75" hidden="false" customHeight="false" outlineLevel="0" collapsed="false"/>
    <row r="25870" customFormat="false" ht="15.75" hidden="false" customHeight="false" outlineLevel="0" collapsed="false"/>
    <row r="25871" customFormat="false" ht="15.75" hidden="false" customHeight="false" outlineLevel="0" collapsed="false"/>
    <row r="25872" customFormat="false" ht="15.75" hidden="false" customHeight="false" outlineLevel="0" collapsed="false"/>
    <row r="25873" customFormat="false" ht="15.75" hidden="false" customHeight="false" outlineLevel="0" collapsed="false"/>
    <row r="25874" customFormat="false" ht="15.75" hidden="false" customHeight="false" outlineLevel="0" collapsed="false"/>
    <row r="25875" customFormat="false" ht="15.75" hidden="false" customHeight="false" outlineLevel="0" collapsed="false"/>
    <row r="25876" customFormat="false" ht="15.75" hidden="false" customHeight="false" outlineLevel="0" collapsed="false"/>
    <row r="25877" customFormat="false" ht="15.75" hidden="false" customHeight="false" outlineLevel="0" collapsed="false"/>
    <row r="25878" customFormat="false" ht="15.75" hidden="false" customHeight="false" outlineLevel="0" collapsed="false"/>
    <row r="25879" customFormat="false" ht="15.75" hidden="false" customHeight="false" outlineLevel="0" collapsed="false"/>
    <row r="25880" customFormat="false" ht="15.75" hidden="false" customHeight="false" outlineLevel="0" collapsed="false"/>
    <row r="25881" customFormat="false" ht="15.75" hidden="false" customHeight="false" outlineLevel="0" collapsed="false"/>
    <row r="25882" customFormat="false" ht="15.75" hidden="false" customHeight="false" outlineLevel="0" collapsed="false"/>
    <row r="25883" customFormat="false" ht="15.75" hidden="false" customHeight="false" outlineLevel="0" collapsed="false"/>
    <row r="25884" customFormat="false" ht="15.75" hidden="false" customHeight="false" outlineLevel="0" collapsed="false"/>
    <row r="25885" customFormat="false" ht="15.75" hidden="false" customHeight="false" outlineLevel="0" collapsed="false"/>
    <row r="25886" customFormat="false" ht="15.75" hidden="false" customHeight="false" outlineLevel="0" collapsed="false"/>
    <row r="25887" customFormat="false" ht="15.75" hidden="false" customHeight="false" outlineLevel="0" collapsed="false"/>
    <row r="25888" customFormat="false" ht="15.75" hidden="false" customHeight="false" outlineLevel="0" collapsed="false"/>
    <row r="25889" customFormat="false" ht="15.75" hidden="false" customHeight="false" outlineLevel="0" collapsed="false"/>
    <row r="25890" customFormat="false" ht="15.75" hidden="false" customHeight="false" outlineLevel="0" collapsed="false"/>
    <row r="25891" customFormat="false" ht="15.75" hidden="false" customHeight="false" outlineLevel="0" collapsed="false"/>
    <row r="25892" customFormat="false" ht="15.75" hidden="false" customHeight="false" outlineLevel="0" collapsed="false"/>
    <row r="25893" customFormat="false" ht="15.75" hidden="false" customHeight="false" outlineLevel="0" collapsed="false"/>
    <row r="25894" customFormat="false" ht="15.75" hidden="false" customHeight="false" outlineLevel="0" collapsed="false"/>
    <row r="25895" customFormat="false" ht="15.75" hidden="false" customHeight="false" outlineLevel="0" collapsed="false"/>
    <row r="25896" customFormat="false" ht="15.75" hidden="false" customHeight="false" outlineLevel="0" collapsed="false"/>
    <row r="25897" customFormat="false" ht="15.75" hidden="false" customHeight="false" outlineLevel="0" collapsed="false"/>
    <row r="25898" customFormat="false" ht="15.75" hidden="false" customHeight="false" outlineLevel="0" collapsed="false"/>
    <row r="25899" customFormat="false" ht="15.75" hidden="false" customHeight="false" outlineLevel="0" collapsed="false"/>
    <row r="25900" customFormat="false" ht="15.75" hidden="false" customHeight="false" outlineLevel="0" collapsed="false"/>
    <row r="25901" customFormat="false" ht="15.75" hidden="false" customHeight="false" outlineLevel="0" collapsed="false"/>
    <row r="25902" customFormat="false" ht="15.75" hidden="false" customHeight="false" outlineLevel="0" collapsed="false"/>
    <row r="25903" customFormat="false" ht="15.75" hidden="false" customHeight="false" outlineLevel="0" collapsed="false"/>
    <row r="25904" customFormat="false" ht="15.75" hidden="false" customHeight="false" outlineLevel="0" collapsed="false"/>
    <row r="25905" customFormat="false" ht="15.75" hidden="false" customHeight="false" outlineLevel="0" collapsed="false"/>
    <row r="25906" customFormat="false" ht="15.75" hidden="false" customHeight="false" outlineLevel="0" collapsed="false"/>
    <row r="25907" customFormat="false" ht="15.75" hidden="false" customHeight="false" outlineLevel="0" collapsed="false"/>
    <row r="25908" customFormat="false" ht="15.75" hidden="false" customHeight="false" outlineLevel="0" collapsed="false"/>
    <row r="25909" customFormat="false" ht="15.75" hidden="false" customHeight="false" outlineLevel="0" collapsed="false"/>
    <row r="25910" customFormat="false" ht="15.75" hidden="false" customHeight="false" outlineLevel="0" collapsed="false"/>
    <row r="25911" customFormat="false" ht="15.75" hidden="false" customHeight="false" outlineLevel="0" collapsed="false"/>
    <row r="25912" customFormat="false" ht="15.75" hidden="false" customHeight="false" outlineLevel="0" collapsed="false"/>
    <row r="25913" customFormat="false" ht="15.75" hidden="false" customHeight="false" outlineLevel="0" collapsed="false"/>
    <row r="25914" customFormat="false" ht="15.75" hidden="false" customHeight="false" outlineLevel="0" collapsed="false"/>
    <row r="25915" customFormat="false" ht="15.75" hidden="false" customHeight="false" outlineLevel="0" collapsed="false"/>
    <row r="25916" customFormat="false" ht="15.75" hidden="false" customHeight="false" outlineLevel="0" collapsed="false"/>
    <row r="25917" customFormat="false" ht="15.75" hidden="false" customHeight="false" outlineLevel="0" collapsed="false"/>
    <row r="25918" customFormat="false" ht="15.75" hidden="false" customHeight="false" outlineLevel="0" collapsed="false"/>
    <row r="25919" customFormat="false" ht="15.75" hidden="false" customHeight="false" outlineLevel="0" collapsed="false"/>
    <row r="25920" customFormat="false" ht="15.75" hidden="false" customHeight="false" outlineLevel="0" collapsed="false"/>
    <row r="25921" customFormat="false" ht="15.75" hidden="false" customHeight="false" outlineLevel="0" collapsed="false"/>
    <row r="25922" customFormat="false" ht="15.75" hidden="false" customHeight="false" outlineLevel="0" collapsed="false"/>
    <row r="25923" customFormat="false" ht="15.75" hidden="false" customHeight="false" outlineLevel="0" collapsed="false"/>
    <row r="25924" customFormat="false" ht="15.75" hidden="false" customHeight="false" outlineLevel="0" collapsed="false"/>
    <row r="25925" customFormat="false" ht="15.75" hidden="false" customHeight="false" outlineLevel="0" collapsed="false"/>
    <row r="25926" customFormat="false" ht="15.75" hidden="false" customHeight="false" outlineLevel="0" collapsed="false"/>
    <row r="25927" customFormat="false" ht="15.75" hidden="false" customHeight="false" outlineLevel="0" collapsed="false"/>
    <row r="25928" customFormat="false" ht="15.75" hidden="false" customHeight="false" outlineLevel="0" collapsed="false"/>
    <row r="25929" customFormat="false" ht="15.75" hidden="false" customHeight="false" outlineLevel="0" collapsed="false"/>
    <row r="25930" customFormat="false" ht="15.75" hidden="false" customHeight="false" outlineLevel="0" collapsed="false"/>
    <row r="25931" customFormat="false" ht="15.75" hidden="false" customHeight="false" outlineLevel="0" collapsed="false"/>
    <row r="25932" customFormat="false" ht="15.75" hidden="false" customHeight="false" outlineLevel="0" collapsed="false"/>
    <row r="25933" customFormat="false" ht="15.75" hidden="false" customHeight="false" outlineLevel="0" collapsed="false"/>
    <row r="25934" customFormat="false" ht="15.75" hidden="false" customHeight="false" outlineLevel="0" collapsed="false"/>
    <row r="25935" customFormat="false" ht="15.75" hidden="false" customHeight="false" outlineLevel="0" collapsed="false"/>
    <row r="25936" customFormat="false" ht="15.75" hidden="false" customHeight="false" outlineLevel="0" collapsed="false"/>
    <row r="25937" customFormat="false" ht="15.75" hidden="false" customHeight="false" outlineLevel="0" collapsed="false"/>
    <row r="25938" customFormat="false" ht="15.75" hidden="false" customHeight="false" outlineLevel="0" collapsed="false"/>
    <row r="25939" customFormat="false" ht="15.75" hidden="false" customHeight="false" outlineLevel="0" collapsed="false"/>
    <row r="25940" customFormat="false" ht="15.75" hidden="false" customHeight="false" outlineLevel="0" collapsed="false"/>
    <row r="25941" customFormat="false" ht="15.75" hidden="false" customHeight="false" outlineLevel="0" collapsed="false"/>
    <row r="25942" customFormat="false" ht="15.75" hidden="false" customHeight="false" outlineLevel="0" collapsed="false"/>
    <row r="25943" customFormat="false" ht="15.75" hidden="false" customHeight="false" outlineLevel="0" collapsed="false"/>
    <row r="25944" customFormat="false" ht="15.75" hidden="false" customHeight="false" outlineLevel="0" collapsed="false"/>
    <row r="25945" customFormat="false" ht="15.75" hidden="false" customHeight="false" outlineLevel="0" collapsed="false"/>
    <row r="25946" customFormat="false" ht="15.75" hidden="false" customHeight="false" outlineLevel="0" collapsed="false"/>
    <row r="25947" customFormat="false" ht="15.75" hidden="false" customHeight="false" outlineLevel="0" collapsed="false"/>
    <row r="25948" customFormat="false" ht="15.75" hidden="false" customHeight="false" outlineLevel="0" collapsed="false"/>
    <row r="25949" customFormat="false" ht="15.75" hidden="false" customHeight="false" outlineLevel="0" collapsed="false"/>
    <row r="25950" customFormat="false" ht="15.75" hidden="false" customHeight="false" outlineLevel="0" collapsed="false"/>
    <row r="25951" customFormat="false" ht="15.75" hidden="false" customHeight="false" outlineLevel="0" collapsed="false"/>
    <row r="25952" customFormat="false" ht="15.75" hidden="false" customHeight="false" outlineLevel="0" collapsed="false"/>
    <row r="25953" customFormat="false" ht="15.75" hidden="false" customHeight="false" outlineLevel="0" collapsed="false"/>
    <row r="25954" customFormat="false" ht="15.75" hidden="false" customHeight="false" outlineLevel="0" collapsed="false"/>
    <row r="25955" customFormat="false" ht="15.75" hidden="false" customHeight="false" outlineLevel="0" collapsed="false"/>
    <row r="25956" customFormat="false" ht="15.75" hidden="false" customHeight="false" outlineLevel="0" collapsed="false"/>
    <row r="25957" customFormat="false" ht="15.75" hidden="false" customHeight="false" outlineLevel="0" collapsed="false"/>
    <row r="25958" customFormat="false" ht="15.75" hidden="false" customHeight="false" outlineLevel="0" collapsed="false"/>
    <row r="25959" customFormat="false" ht="15.75" hidden="false" customHeight="false" outlineLevel="0" collapsed="false"/>
    <row r="25960" customFormat="false" ht="15.75" hidden="false" customHeight="false" outlineLevel="0" collapsed="false"/>
    <row r="25961" customFormat="false" ht="15.75" hidden="false" customHeight="false" outlineLevel="0" collapsed="false"/>
    <row r="25962" customFormat="false" ht="15.75" hidden="false" customHeight="false" outlineLevel="0" collapsed="false"/>
    <row r="25963" customFormat="false" ht="15.75" hidden="false" customHeight="false" outlineLevel="0" collapsed="false"/>
    <row r="25964" customFormat="false" ht="15.75" hidden="false" customHeight="false" outlineLevel="0" collapsed="false"/>
    <row r="25965" customFormat="false" ht="15.75" hidden="false" customHeight="false" outlineLevel="0" collapsed="false"/>
    <row r="25966" customFormat="false" ht="15.75" hidden="false" customHeight="false" outlineLevel="0" collapsed="false"/>
    <row r="25967" customFormat="false" ht="15.75" hidden="false" customHeight="false" outlineLevel="0" collapsed="false"/>
    <row r="25968" customFormat="false" ht="15.75" hidden="false" customHeight="false" outlineLevel="0" collapsed="false"/>
    <row r="25969" customFormat="false" ht="15.75" hidden="false" customHeight="false" outlineLevel="0" collapsed="false"/>
    <row r="25970" customFormat="false" ht="15.75" hidden="false" customHeight="false" outlineLevel="0" collapsed="false"/>
    <row r="25971" customFormat="false" ht="15.75" hidden="false" customHeight="false" outlineLevel="0" collapsed="false"/>
    <row r="25972" customFormat="false" ht="15.75" hidden="false" customHeight="false" outlineLevel="0" collapsed="false"/>
    <row r="25973" customFormat="false" ht="15.75" hidden="false" customHeight="false" outlineLevel="0" collapsed="false"/>
    <row r="25974" customFormat="false" ht="15.75" hidden="false" customHeight="false" outlineLevel="0" collapsed="false"/>
    <row r="25975" customFormat="false" ht="15.75" hidden="false" customHeight="false" outlineLevel="0" collapsed="false"/>
    <row r="25976" customFormat="false" ht="15.75" hidden="false" customHeight="false" outlineLevel="0" collapsed="false"/>
    <row r="25977" customFormat="false" ht="15.75" hidden="false" customHeight="false" outlineLevel="0" collapsed="false"/>
    <row r="25978" customFormat="false" ht="15.75" hidden="false" customHeight="false" outlineLevel="0" collapsed="false"/>
    <row r="25979" customFormat="false" ht="15.75" hidden="false" customHeight="false" outlineLevel="0" collapsed="false"/>
    <row r="25980" customFormat="false" ht="15.75" hidden="false" customHeight="false" outlineLevel="0" collapsed="false"/>
    <row r="25981" customFormat="false" ht="15.75" hidden="false" customHeight="false" outlineLevel="0" collapsed="false"/>
    <row r="25982" customFormat="false" ht="15.75" hidden="false" customHeight="false" outlineLevel="0" collapsed="false"/>
    <row r="25983" customFormat="false" ht="15.75" hidden="false" customHeight="false" outlineLevel="0" collapsed="false"/>
    <row r="25984" customFormat="false" ht="15.75" hidden="false" customHeight="false" outlineLevel="0" collapsed="false"/>
    <row r="25985" customFormat="false" ht="15.75" hidden="false" customHeight="false" outlineLevel="0" collapsed="false"/>
    <row r="25986" customFormat="false" ht="15.75" hidden="false" customHeight="false" outlineLevel="0" collapsed="false"/>
    <row r="25987" customFormat="false" ht="15.75" hidden="false" customHeight="false" outlineLevel="0" collapsed="false"/>
    <row r="25988" customFormat="false" ht="15.75" hidden="false" customHeight="false" outlineLevel="0" collapsed="false"/>
    <row r="25989" customFormat="false" ht="15.75" hidden="false" customHeight="false" outlineLevel="0" collapsed="false"/>
    <row r="25990" customFormat="false" ht="15.75" hidden="false" customHeight="false" outlineLevel="0" collapsed="false"/>
    <row r="25991" customFormat="false" ht="15.75" hidden="false" customHeight="false" outlineLevel="0" collapsed="false"/>
    <row r="25992" customFormat="false" ht="15.75" hidden="false" customHeight="false" outlineLevel="0" collapsed="false"/>
    <row r="25993" customFormat="false" ht="15.75" hidden="false" customHeight="false" outlineLevel="0" collapsed="false"/>
    <row r="25994" customFormat="false" ht="15.75" hidden="false" customHeight="false" outlineLevel="0" collapsed="false"/>
    <row r="25995" customFormat="false" ht="15.75" hidden="false" customHeight="false" outlineLevel="0" collapsed="false"/>
    <row r="25996" customFormat="false" ht="15.75" hidden="false" customHeight="false" outlineLevel="0" collapsed="false"/>
    <row r="25997" customFormat="false" ht="15.75" hidden="false" customHeight="false" outlineLevel="0" collapsed="false"/>
    <row r="25998" customFormat="false" ht="15.75" hidden="false" customHeight="false" outlineLevel="0" collapsed="false"/>
    <row r="25999" customFormat="false" ht="15.75" hidden="false" customHeight="false" outlineLevel="0" collapsed="false"/>
    <row r="26000" customFormat="false" ht="15.75" hidden="false" customHeight="false" outlineLevel="0" collapsed="false"/>
    <row r="26001" customFormat="false" ht="15.75" hidden="false" customHeight="false" outlineLevel="0" collapsed="false"/>
    <row r="26002" customFormat="false" ht="15.75" hidden="false" customHeight="false" outlineLevel="0" collapsed="false"/>
    <row r="26003" customFormat="false" ht="15.75" hidden="false" customHeight="false" outlineLevel="0" collapsed="false"/>
    <row r="26004" customFormat="false" ht="15.75" hidden="false" customHeight="false" outlineLevel="0" collapsed="false"/>
    <row r="26005" customFormat="false" ht="15.75" hidden="false" customHeight="false" outlineLevel="0" collapsed="false"/>
    <row r="26006" customFormat="false" ht="15.75" hidden="false" customHeight="false" outlineLevel="0" collapsed="false"/>
    <row r="26007" customFormat="false" ht="15.75" hidden="false" customHeight="false" outlineLevel="0" collapsed="false"/>
    <row r="26008" customFormat="false" ht="15.75" hidden="false" customHeight="false" outlineLevel="0" collapsed="false"/>
    <row r="26009" customFormat="false" ht="15.75" hidden="false" customHeight="false" outlineLevel="0" collapsed="false"/>
    <row r="26010" customFormat="false" ht="15.75" hidden="false" customHeight="false" outlineLevel="0" collapsed="false"/>
    <row r="26011" customFormat="false" ht="15.75" hidden="false" customHeight="false" outlineLevel="0" collapsed="false"/>
    <row r="26012" customFormat="false" ht="15.75" hidden="false" customHeight="false" outlineLevel="0" collapsed="false"/>
    <row r="26013" customFormat="false" ht="15.75" hidden="false" customHeight="false" outlineLevel="0" collapsed="false"/>
    <row r="26014" customFormat="false" ht="15.75" hidden="false" customHeight="false" outlineLevel="0" collapsed="false"/>
    <row r="26015" customFormat="false" ht="15.75" hidden="false" customHeight="false" outlineLevel="0" collapsed="false"/>
    <row r="26016" customFormat="false" ht="15.75" hidden="false" customHeight="false" outlineLevel="0" collapsed="false"/>
    <row r="26017" customFormat="false" ht="15.75" hidden="false" customHeight="false" outlineLevel="0" collapsed="false"/>
    <row r="26018" customFormat="false" ht="15.75" hidden="false" customHeight="false" outlineLevel="0" collapsed="false"/>
    <row r="26019" customFormat="false" ht="15.75" hidden="false" customHeight="false" outlineLevel="0" collapsed="false"/>
    <row r="26020" customFormat="false" ht="15.75" hidden="false" customHeight="false" outlineLevel="0" collapsed="false"/>
    <row r="26021" customFormat="false" ht="15.75" hidden="false" customHeight="false" outlineLevel="0" collapsed="false"/>
    <row r="26022" customFormat="false" ht="15.75" hidden="false" customHeight="false" outlineLevel="0" collapsed="false"/>
    <row r="26023" customFormat="false" ht="15.75" hidden="false" customHeight="false" outlineLevel="0" collapsed="false"/>
    <row r="26024" customFormat="false" ht="15.75" hidden="false" customHeight="false" outlineLevel="0" collapsed="false"/>
    <row r="26025" customFormat="false" ht="15.75" hidden="false" customHeight="false" outlineLevel="0" collapsed="false"/>
    <row r="26026" customFormat="false" ht="15.75" hidden="false" customHeight="false" outlineLevel="0" collapsed="false"/>
    <row r="26027" customFormat="false" ht="15.75" hidden="false" customHeight="false" outlineLevel="0" collapsed="false"/>
    <row r="26028" customFormat="false" ht="15.75" hidden="false" customHeight="false" outlineLevel="0" collapsed="false"/>
    <row r="26029" customFormat="false" ht="15.75" hidden="false" customHeight="false" outlineLevel="0" collapsed="false"/>
    <row r="26030" customFormat="false" ht="15.75" hidden="false" customHeight="false" outlineLevel="0" collapsed="false"/>
    <row r="26031" customFormat="false" ht="15.75" hidden="false" customHeight="false" outlineLevel="0" collapsed="false"/>
    <row r="26032" customFormat="false" ht="15.75" hidden="false" customHeight="false" outlineLevel="0" collapsed="false"/>
    <row r="26033" customFormat="false" ht="15.75" hidden="false" customHeight="false" outlineLevel="0" collapsed="false"/>
    <row r="26034" customFormat="false" ht="15.75" hidden="false" customHeight="false" outlineLevel="0" collapsed="false"/>
    <row r="26035" customFormat="false" ht="15.75" hidden="false" customHeight="false" outlineLevel="0" collapsed="false"/>
    <row r="26036" customFormat="false" ht="15.75" hidden="false" customHeight="false" outlineLevel="0" collapsed="false"/>
    <row r="26037" customFormat="false" ht="15.75" hidden="false" customHeight="false" outlineLevel="0" collapsed="false"/>
    <row r="26038" customFormat="false" ht="15.75" hidden="false" customHeight="false" outlineLevel="0" collapsed="false"/>
    <row r="26039" customFormat="false" ht="15.75" hidden="false" customHeight="false" outlineLevel="0" collapsed="false"/>
    <row r="26040" customFormat="false" ht="15.75" hidden="false" customHeight="false" outlineLevel="0" collapsed="false"/>
    <row r="26041" customFormat="false" ht="15.75" hidden="false" customHeight="false" outlineLevel="0" collapsed="false"/>
    <row r="26042" customFormat="false" ht="15.75" hidden="false" customHeight="false" outlineLevel="0" collapsed="false"/>
    <row r="26043" customFormat="false" ht="15.75" hidden="false" customHeight="false" outlineLevel="0" collapsed="false"/>
    <row r="26044" customFormat="false" ht="15.75" hidden="false" customHeight="false" outlineLevel="0" collapsed="false"/>
    <row r="26045" customFormat="false" ht="15.75" hidden="false" customHeight="false" outlineLevel="0" collapsed="false"/>
    <row r="26046" customFormat="false" ht="15.75" hidden="false" customHeight="false" outlineLevel="0" collapsed="false"/>
    <row r="26047" customFormat="false" ht="15.75" hidden="false" customHeight="false" outlineLevel="0" collapsed="false"/>
    <row r="26048" customFormat="false" ht="15.75" hidden="false" customHeight="false" outlineLevel="0" collapsed="false"/>
    <row r="26049" customFormat="false" ht="15.75" hidden="false" customHeight="false" outlineLevel="0" collapsed="false"/>
    <row r="26050" customFormat="false" ht="15.75" hidden="false" customHeight="false" outlineLevel="0" collapsed="false"/>
    <row r="26051" customFormat="false" ht="15.75" hidden="false" customHeight="false" outlineLevel="0" collapsed="false"/>
    <row r="26052" customFormat="false" ht="15.75" hidden="false" customHeight="false" outlineLevel="0" collapsed="false"/>
    <row r="26053" customFormat="false" ht="15.75" hidden="false" customHeight="false" outlineLevel="0" collapsed="false"/>
    <row r="26054" customFormat="false" ht="15.75" hidden="false" customHeight="false" outlineLevel="0" collapsed="false"/>
    <row r="26055" customFormat="false" ht="15.75" hidden="false" customHeight="false" outlineLevel="0" collapsed="false"/>
    <row r="26056" customFormat="false" ht="15.75" hidden="false" customHeight="false" outlineLevel="0" collapsed="false"/>
    <row r="26057" customFormat="false" ht="15.75" hidden="false" customHeight="false" outlineLevel="0" collapsed="false"/>
    <row r="26058" customFormat="false" ht="15.75" hidden="false" customHeight="false" outlineLevel="0" collapsed="false"/>
    <row r="26059" customFormat="false" ht="15.75" hidden="false" customHeight="false" outlineLevel="0" collapsed="false"/>
    <row r="26060" customFormat="false" ht="15.75" hidden="false" customHeight="false" outlineLevel="0" collapsed="false"/>
    <row r="26061" customFormat="false" ht="15.75" hidden="false" customHeight="false" outlineLevel="0" collapsed="false"/>
    <row r="26062" customFormat="false" ht="15.75" hidden="false" customHeight="false" outlineLevel="0" collapsed="false"/>
    <row r="26063" customFormat="false" ht="15.75" hidden="false" customHeight="false" outlineLevel="0" collapsed="false"/>
    <row r="26064" customFormat="false" ht="15.75" hidden="false" customHeight="false" outlineLevel="0" collapsed="false"/>
    <row r="26065" customFormat="false" ht="15.75" hidden="false" customHeight="false" outlineLevel="0" collapsed="false"/>
    <row r="26066" customFormat="false" ht="15.75" hidden="false" customHeight="false" outlineLevel="0" collapsed="false"/>
    <row r="26067" customFormat="false" ht="15.75" hidden="false" customHeight="false" outlineLevel="0" collapsed="false"/>
    <row r="26068" customFormat="false" ht="15.75" hidden="false" customHeight="false" outlineLevel="0" collapsed="false"/>
    <row r="26069" customFormat="false" ht="15.75" hidden="false" customHeight="false" outlineLevel="0" collapsed="false"/>
    <row r="26070" customFormat="false" ht="15.75" hidden="false" customHeight="false" outlineLevel="0" collapsed="false"/>
    <row r="26071" customFormat="false" ht="15.75" hidden="false" customHeight="false" outlineLevel="0" collapsed="false"/>
    <row r="26072" customFormat="false" ht="15.75" hidden="false" customHeight="false" outlineLevel="0" collapsed="false"/>
    <row r="26073" customFormat="false" ht="15.75" hidden="false" customHeight="false" outlineLevel="0" collapsed="false"/>
    <row r="26074" customFormat="false" ht="15.75" hidden="false" customHeight="false" outlineLevel="0" collapsed="false"/>
    <row r="26075" customFormat="false" ht="15.75" hidden="false" customHeight="false" outlineLevel="0" collapsed="false"/>
    <row r="26076" customFormat="false" ht="15.75" hidden="false" customHeight="false" outlineLevel="0" collapsed="false"/>
    <row r="26077" customFormat="false" ht="15.75" hidden="false" customHeight="false" outlineLevel="0" collapsed="false"/>
    <row r="26078" customFormat="false" ht="15.75" hidden="false" customHeight="false" outlineLevel="0" collapsed="false"/>
    <row r="26079" customFormat="false" ht="15.75" hidden="false" customHeight="false" outlineLevel="0" collapsed="false"/>
    <row r="26080" customFormat="false" ht="15.75" hidden="false" customHeight="false" outlineLevel="0" collapsed="false"/>
    <row r="26081" customFormat="false" ht="15.75" hidden="false" customHeight="false" outlineLevel="0" collapsed="false"/>
    <row r="26082" customFormat="false" ht="15.75" hidden="false" customHeight="false" outlineLevel="0" collapsed="false"/>
    <row r="26083" customFormat="false" ht="15.75" hidden="false" customHeight="false" outlineLevel="0" collapsed="false"/>
    <row r="26084" customFormat="false" ht="15.75" hidden="false" customHeight="false" outlineLevel="0" collapsed="false"/>
    <row r="26085" customFormat="false" ht="15.75" hidden="false" customHeight="false" outlineLevel="0" collapsed="false"/>
    <row r="26086" customFormat="false" ht="15.75" hidden="false" customHeight="false" outlineLevel="0" collapsed="false"/>
    <row r="26087" customFormat="false" ht="15.75" hidden="false" customHeight="false" outlineLevel="0" collapsed="false"/>
    <row r="26088" customFormat="false" ht="15.75" hidden="false" customHeight="false" outlineLevel="0" collapsed="false"/>
    <row r="26089" customFormat="false" ht="15.75" hidden="false" customHeight="false" outlineLevel="0" collapsed="false"/>
    <row r="26090" customFormat="false" ht="15.75" hidden="false" customHeight="false" outlineLevel="0" collapsed="false"/>
    <row r="26091" customFormat="false" ht="15.75" hidden="false" customHeight="false" outlineLevel="0" collapsed="false"/>
    <row r="26092" customFormat="false" ht="15.75" hidden="false" customHeight="false" outlineLevel="0" collapsed="false"/>
    <row r="26093" customFormat="false" ht="15.75" hidden="false" customHeight="false" outlineLevel="0" collapsed="false"/>
    <row r="26094" customFormat="false" ht="15.75" hidden="false" customHeight="false" outlineLevel="0" collapsed="false"/>
    <row r="26095" customFormat="false" ht="15.75" hidden="false" customHeight="false" outlineLevel="0" collapsed="false"/>
    <row r="26096" customFormat="false" ht="15.75" hidden="false" customHeight="false" outlineLevel="0" collapsed="false"/>
    <row r="26097" customFormat="false" ht="15.75" hidden="false" customHeight="false" outlineLevel="0" collapsed="false"/>
    <row r="26098" customFormat="false" ht="15.75" hidden="false" customHeight="false" outlineLevel="0" collapsed="false"/>
    <row r="26099" customFormat="false" ht="15.75" hidden="false" customHeight="false" outlineLevel="0" collapsed="false"/>
    <row r="26100" customFormat="false" ht="15.75" hidden="false" customHeight="false" outlineLevel="0" collapsed="false"/>
    <row r="26101" customFormat="false" ht="15.75" hidden="false" customHeight="false" outlineLevel="0" collapsed="false"/>
    <row r="26102" customFormat="false" ht="15.75" hidden="false" customHeight="false" outlineLevel="0" collapsed="false"/>
    <row r="26103" customFormat="false" ht="15.75" hidden="false" customHeight="false" outlineLevel="0" collapsed="false"/>
    <row r="26104" customFormat="false" ht="15.75" hidden="false" customHeight="false" outlineLevel="0" collapsed="false"/>
    <row r="26105" customFormat="false" ht="15.75" hidden="false" customHeight="false" outlineLevel="0" collapsed="false"/>
    <row r="26106" customFormat="false" ht="15.75" hidden="false" customHeight="false" outlineLevel="0" collapsed="false"/>
    <row r="26107" customFormat="false" ht="15.75" hidden="false" customHeight="false" outlineLevel="0" collapsed="false"/>
    <row r="26108" customFormat="false" ht="15.75" hidden="false" customHeight="false" outlineLevel="0" collapsed="false"/>
    <row r="26109" customFormat="false" ht="15.75" hidden="false" customHeight="false" outlineLevel="0" collapsed="false"/>
    <row r="26110" customFormat="false" ht="15.75" hidden="false" customHeight="false" outlineLevel="0" collapsed="false"/>
    <row r="26111" customFormat="false" ht="15.75" hidden="false" customHeight="false" outlineLevel="0" collapsed="false"/>
    <row r="26112" customFormat="false" ht="15.75" hidden="false" customHeight="false" outlineLevel="0" collapsed="false"/>
    <row r="26113" customFormat="false" ht="15.75" hidden="false" customHeight="false" outlineLevel="0" collapsed="false"/>
    <row r="26114" customFormat="false" ht="15.75" hidden="false" customHeight="false" outlineLevel="0" collapsed="false"/>
    <row r="26115" customFormat="false" ht="15.75" hidden="false" customHeight="false" outlineLevel="0" collapsed="false"/>
    <row r="26116" customFormat="false" ht="15.75" hidden="false" customHeight="false" outlineLevel="0" collapsed="false"/>
    <row r="26117" customFormat="false" ht="15.75" hidden="false" customHeight="false" outlineLevel="0" collapsed="false"/>
    <row r="26118" customFormat="false" ht="15.75" hidden="false" customHeight="false" outlineLevel="0" collapsed="false"/>
    <row r="26119" customFormat="false" ht="15.75" hidden="false" customHeight="false" outlineLevel="0" collapsed="false"/>
    <row r="26120" customFormat="false" ht="15.75" hidden="false" customHeight="false" outlineLevel="0" collapsed="false"/>
    <row r="26121" customFormat="false" ht="15.75" hidden="false" customHeight="false" outlineLevel="0" collapsed="false"/>
    <row r="26122" customFormat="false" ht="15.75" hidden="false" customHeight="false" outlineLevel="0" collapsed="false"/>
    <row r="26123" customFormat="false" ht="15.75" hidden="false" customHeight="false" outlineLevel="0" collapsed="false"/>
    <row r="26124" customFormat="false" ht="15.75" hidden="false" customHeight="false" outlineLevel="0" collapsed="false"/>
    <row r="26125" customFormat="false" ht="15.75" hidden="false" customHeight="false" outlineLevel="0" collapsed="false"/>
    <row r="26126" customFormat="false" ht="15.75" hidden="false" customHeight="false" outlineLevel="0" collapsed="false"/>
    <row r="26127" customFormat="false" ht="15.75" hidden="false" customHeight="false" outlineLevel="0" collapsed="false"/>
    <row r="26128" customFormat="false" ht="15.75" hidden="false" customHeight="false" outlineLevel="0" collapsed="false"/>
    <row r="26129" customFormat="false" ht="15.75" hidden="false" customHeight="false" outlineLevel="0" collapsed="false"/>
    <row r="26130" customFormat="false" ht="15.75" hidden="false" customHeight="false" outlineLevel="0" collapsed="false"/>
    <row r="26131" customFormat="false" ht="15.75" hidden="false" customHeight="false" outlineLevel="0" collapsed="false"/>
    <row r="26132" customFormat="false" ht="15.75" hidden="false" customHeight="false" outlineLevel="0" collapsed="false"/>
    <row r="26133" customFormat="false" ht="15.75" hidden="false" customHeight="false" outlineLevel="0" collapsed="false"/>
    <row r="26134" customFormat="false" ht="15.75" hidden="false" customHeight="false" outlineLevel="0" collapsed="false"/>
    <row r="26135" customFormat="false" ht="15.75" hidden="false" customHeight="false" outlineLevel="0" collapsed="false"/>
    <row r="26136" customFormat="false" ht="15.75" hidden="false" customHeight="false" outlineLevel="0" collapsed="false"/>
    <row r="26137" customFormat="false" ht="15.75" hidden="false" customHeight="false" outlineLevel="0" collapsed="false"/>
    <row r="26138" customFormat="false" ht="15.75" hidden="false" customHeight="false" outlineLevel="0" collapsed="false"/>
    <row r="26139" customFormat="false" ht="15.75" hidden="false" customHeight="false" outlineLevel="0" collapsed="false"/>
    <row r="26140" customFormat="false" ht="15.75" hidden="false" customHeight="false" outlineLevel="0" collapsed="false"/>
    <row r="26141" customFormat="false" ht="15.75" hidden="false" customHeight="false" outlineLevel="0" collapsed="false"/>
    <row r="26142" customFormat="false" ht="15.75" hidden="false" customHeight="false" outlineLevel="0" collapsed="false"/>
    <row r="26143" customFormat="false" ht="15.75" hidden="false" customHeight="false" outlineLevel="0" collapsed="false"/>
    <row r="26144" customFormat="false" ht="15.75" hidden="false" customHeight="false" outlineLevel="0" collapsed="false"/>
    <row r="26145" customFormat="false" ht="15.75" hidden="false" customHeight="false" outlineLevel="0" collapsed="false"/>
    <row r="26146" customFormat="false" ht="15.75" hidden="false" customHeight="false" outlineLevel="0" collapsed="false"/>
    <row r="26147" customFormat="false" ht="15.75" hidden="false" customHeight="false" outlineLevel="0" collapsed="false"/>
    <row r="26148" customFormat="false" ht="15.75" hidden="false" customHeight="false" outlineLevel="0" collapsed="false"/>
    <row r="26149" customFormat="false" ht="15.75" hidden="false" customHeight="false" outlineLevel="0" collapsed="false"/>
    <row r="26150" customFormat="false" ht="15.75" hidden="false" customHeight="false" outlineLevel="0" collapsed="false"/>
    <row r="26151" customFormat="false" ht="15.75" hidden="false" customHeight="false" outlineLevel="0" collapsed="false"/>
    <row r="26152" customFormat="false" ht="15.75" hidden="false" customHeight="false" outlineLevel="0" collapsed="false"/>
    <row r="26153" customFormat="false" ht="15.75" hidden="false" customHeight="false" outlineLevel="0" collapsed="false"/>
    <row r="26154" customFormat="false" ht="15.75" hidden="false" customHeight="false" outlineLevel="0" collapsed="false"/>
    <row r="26155" customFormat="false" ht="15.75" hidden="false" customHeight="false" outlineLevel="0" collapsed="false"/>
    <row r="26156" customFormat="false" ht="15.75" hidden="false" customHeight="false" outlineLevel="0" collapsed="false"/>
    <row r="26157" customFormat="false" ht="15.75" hidden="false" customHeight="false" outlineLevel="0" collapsed="false"/>
    <row r="26158" customFormat="false" ht="15.75" hidden="false" customHeight="false" outlineLevel="0" collapsed="false"/>
    <row r="26159" customFormat="false" ht="15.75" hidden="false" customHeight="false" outlineLevel="0" collapsed="false"/>
    <row r="26160" customFormat="false" ht="15.75" hidden="false" customHeight="false" outlineLevel="0" collapsed="false"/>
    <row r="26161" customFormat="false" ht="15.75" hidden="false" customHeight="false" outlineLevel="0" collapsed="false"/>
    <row r="26162" customFormat="false" ht="15.75" hidden="false" customHeight="false" outlineLevel="0" collapsed="false"/>
    <row r="26163" customFormat="false" ht="15.75" hidden="false" customHeight="false" outlineLevel="0" collapsed="false"/>
    <row r="26164" customFormat="false" ht="15.75" hidden="false" customHeight="false" outlineLevel="0" collapsed="false"/>
    <row r="26165" customFormat="false" ht="15.75" hidden="false" customHeight="false" outlineLevel="0" collapsed="false"/>
    <row r="26166" customFormat="false" ht="15.75" hidden="false" customHeight="false" outlineLevel="0" collapsed="false"/>
    <row r="26167" customFormat="false" ht="15.75" hidden="false" customHeight="false" outlineLevel="0" collapsed="false"/>
    <row r="26168" customFormat="false" ht="15.75" hidden="false" customHeight="false" outlineLevel="0" collapsed="false"/>
    <row r="26169" customFormat="false" ht="15.75" hidden="false" customHeight="false" outlineLevel="0" collapsed="false"/>
    <row r="26170" customFormat="false" ht="15.75" hidden="false" customHeight="false" outlineLevel="0" collapsed="false"/>
    <row r="26171" customFormat="false" ht="15.75" hidden="false" customHeight="false" outlineLevel="0" collapsed="false"/>
    <row r="26172" customFormat="false" ht="15.75" hidden="false" customHeight="false" outlineLevel="0" collapsed="false"/>
    <row r="26173" customFormat="false" ht="15.75" hidden="false" customHeight="false" outlineLevel="0" collapsed="false"/>
    <row r="26174" customFormat="false" ht="15.75" hidden="false" customHeight="false" outlineLevel="0" collapsed="false"/>
    <row r="26175" customFormat="false" ht="15.75" hidden="false" customHeight="false" outlineLevel="0" collapsed="false"/>
    <row r="26176" customFormat="false" ht="15.75" hidden="false" customHeight="false" outlineLevel="0" collapsed="false"/>
    <row r="26177" customFormat="false" ht="15.75" hidden="false" customHeight="false" outlineLevel="0" collapsed="false"/>
    <row r="26178" customFormat="false" ht="15.75" hidden="false" customHeight="false" outlineLevel="0" collapsed="false"/>
    <row r="26179" customFormat="false" ht="15.75" hidden="false" customHeight="false" outlineLevel="0" collapsed="false"/>
    <row r="26180" customFormat="false" ht="15.75" hidden="false" customHeight="false" outlineLevel="0" collapsed="false"/>
    <row r="26181" customFormat="false" ht="15.75" hidden="false" customHeight="false" outlineLevel="0" collapsed="false"/>
    <row r="26182" customFormat="false" ht="15.75" hidden="false" customHeight="false" outlineLevel="0" collapsed="false"/>
    <row r="26183" customFormat="false" ht="15.75" hidden="false" customHeight="false" outlineLevel="0" collapsed="false"/>
    <row r="26184" customFormat="false" ht="15.75" hidden="false" customHeight="false" outlineLevel="0" collapsed="false"/>
    <row r="26185" customFormat="false" ht="15.75" hidden="false" customHeight="false" outlineLevel="0" collapsed="false"/>
    <row r="26186" customFormat="false" ht="15.75" hidden="false" customHeight="false" outlineLevel="0" collapsed="false"/>
    <row r="26187" customFormat="false" ht="15.75" hidden="false" customHeight="false" outlineLevel="0" collapsed="false"/>
    <row r="26188" customFormat="false" ht="15.75" hidden="false" customHeight="false" outlineLevel="0" collapsed="false"/>
    <row r="26189" customFormat="false" ht="15.75" hidden="false" customHeight="false" outlineLevel="0" collapsed="false"/>
    <row r="26190" customFormat="false" ht="15.75" hidden="false" customHeight="false" outlineLevel="0" collapsed="false"/>
    <row r="26191" customFormat="false" ht="15.75" hidden="false" customHeight="false" outlineLevel="0" collapsed="false"/>
    <row r="26192" customFormat="false" ht="15.75" hidden="false" customHeight="false" outlineLevel="0" collapsed="false"/>
    <row r="26193" customFormat="false" ht="15.75" hidden="false" customHeight="false" outlineLevel="0" collapsed="false"/>
    <row r="26194" customFormat="false" ht="15.75" hidden="false" customHeight="false" outlineLevel="0" collapsed="false"/>
    <row r="26195" customFormat="false" ht="15.75" hidden="false" customHeight="false" outlineLevel="0" collapsed="false"/>
    <row r="26196" customFormat="false" ht="15.75" hidden="false" customHeight="false" outlineLevel="0" collapsed="false"/>
    <row r="26197" customFormat="false" ht="15.75" hidden="false" customHeight="false" outlineLevel="0" collapsed="false"/>
    <row r="26198" customFormat="false" ht="15.75" hidden="false" customHeight="false" outlineLevel="0" collapsed="false"/>
    <row r="26199" customFormat="false" ht="15.75" hidden="false" customHeight="false" outlineLevel="0" collapsed="false"/>
    <row r="26200" customFormat="false" ht="15.75" hidden="false" customHeight="false" outlineLevel="0" collapsed="false"/>
    <row r="26201" customFormat="false" ht="15.75" hidden="false" customHeight="false" outlineLevel="0" collapsed="false"/>
    <row r="26202" customFormat="false" ht="15.75" hidden="false" customHeight="false" outlineLevel="0" collapsed="false"/>
    <row r="26203" customFormat="false" ht="15.75" hidden="false" customHeight="false" outlineLevel="0" collapsed="false"/>
    <row r="26204" customFormat="false" ht="15.75" hidden="false" customHeight="false" outlineLevel="0" collapsed="false"/>
    <row r="26205" customFormat="false" ht="15.75" hidden="false" customHeight="false" outlineLevel="0" collapsed="false"/>
    <row r="26206" customFormat="false" ht="15.75" hidden="false" customHeight="false" outlineLevel="0" collapsed="false"/>
    <row r="26207" customFormat="false" ht="15.75" hidden="false" customHeight="false" outlineLevel="0" collapsed="false"/>
    <row r="26208" customFormat="false" ht="15.75" hidden="false" customHeight="false" outlineLevel="0" collapsed="false"/>
    <row r="26209" customFormat="false" ht="15.75" hidden="false" customHeight="false" outlineLevel="0" collapsed="false"/>
    <row r="26210" customFormat="false" ht="15.75" hidden="false" customHeight="false" outlineLevel="0" collapsed="false"/>
    <row r="26211" customFormat="false" ht="15.75" hidden="false" customHeight="false" outlineLevel="0" collapsed="false"/>
    <row r="26212" customFormat="false" ht="15.75" hidden="false" customHeight="false" outlineLevel="0" collapsed="false"/>
    <row r="26213" customFormat="false" ht="15.75" hidden="false" customHeight="false" outlineLevel="0" collapsed="false"/>
    <row r="26214" customFormat="false" ht="15.75" hidden="false" customHeight="false" outlineLevel="0" collapsed="false"/>
    <row r="26215" customFormat="false" ht="15.75" hidden="false" customHeight="false" outlineLevel="0" collapsed="false"/>
    <row r="26216" customFormat="false" ht="15.75" hidden="false" customHeight="false" outlineLevel="0" collapsed="false"/>
    <row r="26217" customFormat="false" ht="15.75" hidden="false" customHeight="false" outlineLevel="0" collapsed="false"/>
    <row r="26218" customFormat="false" ht="15.75" hidden="false" customHeight="false" outlineLevel="0" collapsed="false"/>
    <row r="26219" customFormat="false" ht="15.75" hidden="false" customHeight="false" outlineLevel="0" collapsed="false"/>
    <row r="26220" customFormat="false" ht="15.75" hidden="false" customHeight="false" outlineLevel="0" collapsed="false"/>
    <row r="26221" customFormat="false" ht="15.75" hidden="false" customHeight="false" outlineLevel="0" collapsed="false"/>
    <row r="26222" customFormat="false" ht="15.75" hidden="false" customHeight="false" outlineLevel="0" collapsed="false"/>
    <row r="26223" customFormat="false" ht="15.75" hidden="false" customHeight="false" outlineLevel="0" collapsed="false"/>
    <row r="26224" customFormat="false" ht="15.75" hidden="false" customHeight="false" outlineLevel="0" collapsed="false"/>
    <row r="26225" customFormat="false" ht="15.75" hidden="false" customHeight="false" outlineLevel="0" collapsed="false"/>
    <row r="26226" customFormat="false" ht="15.75" hidden="false" customHeight="false" outlineLevel="0" collapsed="false"/>
    <row r="26227" customFormat="false" ht="15.75" hidden="false" customHeight="false" outlineLevel="0" collapsed="false"/>
    <row r="26228" customFormat="false" ht="15.75" hidden="false" customHeight="false" outlineLevel="0" collapsed="false"/>
    <row r="26229" customFormat="false" ht="15.75" hidden="false" customHeight="false" outlineLevel="0" collapsed="false"/>
    <row r="26230" customFormat="false" ht="15.75" hidden="false" customHeight="false" outlineLevel="0" collapsed="false"/>
    <row r="26231" customFormat="false" ht="15.75" hidden="false" customHeight="false" outlineLevel="0" collapsed="false"/>
    <row r="26232" customFormat="false" ht="15.75" hidden="false" customHeight="false" outlineLevel="0" collapsed="false"/>
    <row r="26233" customFormat="false" ht="15.75" hidden="false" customHeight="false" outlineLevel="0" collapsed="false"/>
    <row r="26234" customFormat="false" ht="15.75" hidden="false" customHeight="false" outlineLevel="0" collapsed="false"/>
    <row r="26235" customFormat="false" ht="15.75" hidden="false" customHeight="false" outlineLevel="0" collapsed="false"/>
    <row r="26236" customFormat="false" ht="15.75" hidden="false" customHeight="false" outlineLevel="0" collapsed="false"/>
    <row r="26237" customFormat="false" ht="15.75" hidden="false" customHeight="false" outlineLevel="0" collapsed="false"/>
    <row r="26238" customFormat="false" ht="15.75" hidden="false" customHeight="false" outlineLevel="0" collapsed="false"/>
    <row r="26239" customFormat="false" ht="15.75" hidden="false" customHeight="false" outlineLevel="0" collapsed="false"/>
    <row r="26240" customFormat="false" ht="15.75" hidden="false" customHeight="false" outlineLevel="0" collapsed="false"/>
    <row r="26241" customFormat="false" ht="15.75" hidden="false" customHeight="false" outlineLevel="0" collapsed="false"/>
    <row r="26242" customFormat="false" ht="15.75" hidden="false" customHeight="false" outlineLevel="0" collapsed="false"/>
    <row r="26243" customFormat="false" ht="15.75" hidden="false" customHeight="false" outlineLevel="0" collapsed="false"/>
    <row r="26244" customFormat="false" ht="15.75" hidden="false" customHeight="false" outlineLevel="0" collapsed="false"/>
    <row r="26245" customFormat="false" ht="15.75" hidden="false" customHeight="false" outlineLevel="0" collapsed="false"/>
    <row r="26246" customFormat="false" ht="15.75" hidden="false" customHeight="false" outlineLevel="0" collapsed="false"/>
    <row r="26247" customFormat="false" ht="15.75" hidden="false" customHeight="false" outlineLevel="0" collapsed="false"/>
    <row r="26248" customFormat="false" ht="15.75" hidden="false" customHeight="false" outlineLevel="0" collapsed="false"/>
    <row r="26249" customFormat="false" ht="15.75" hidden="false" customHeight="false" outlineLevel="0" collapsed="false"/>
    <row r="26250" customFormat="false" ht="15.75" hidden="false" customHeight="false" outlineLevel="0" collapsed="false"/>
    <row r="26251" customFormat="false" ht="15.75" hidden="false" customHeight="false" outlineLevel="0" collapsed="false"/>
    <row r="26252" customFormat="false" ht="15.75" hidden="false" customHeight="false" outlineLevel="0" collapsed="false"/>
    <row r="26253" customFormat="false" ht="15.75" hidden="false" customHeight="false" outlineLevel="0" collapsed="false"/>
    <row r="26254" customFormat="false" ht="15.75" hidden="false" customHeight="false" outlineLevel="0" collapsed="false"/>
    <row r="26255" customFormat="false" ht="15.75" hidden="false" customHeight="false" outlineLevel="0" collapsed="false"/>
    <row r="26256" customFormat="false" ht="15.75" hidden="false" customHeight="false" outlineLevel="0" collapsed="false"/>
    <row r="26257" customFormat="false" ht="15.75" hidden="false" customHeight="false" outlineLevel="0" collapsed="false"/>
    <row r="26258" customFormat="false" ht="15.75" hidden="false" customHeight="false" outlineLevel="0" collapsed="false"/>
    <row r="26259" customFormat="false" ht="15.75" hidden="false" customHeight="false" outlineLevel="0" collapsed="false"/>
    <row r="26260" customFormat="false" ht="15.75" hidden="false" customHeight="false" outlineLevel="0" collapsed="false"/>
    <row r="26261" customFormat="false" ht="15.75" hidden="false" customHeight="false" outlineLevel="0" collapsed="false"/>
    <row r="26262" customFormat="false" ht="15.75" hidden="false" customHeight="false" outlineLevel="0" collapsed="false"/>
    <row r="26263" customFormat="false" ht="15.75" hidden="false" customHeight="false" outlineLevel="0" collapsed="false"/>
    <row r="26264" customFormat="false" ht="15.75" hidden="false" customHeight="false" outlineLevel="0" collapsed="false"/>
    <row r="26265" customFormat="false" ht="15.75" hidden="false" customHeight="false" outlineLevel="0" collapsed="false"/>
    <row r="26266" customFormat="false" ht="15.75" hidden="false" customHeight="false" outlineLevel="0" collapsed="false"/>
    <row r="26267" customFormat="false" ht="15.75" hidden="false" customHeight="false" outlineLevel="0" collapsed="false"/>
    <row r="26268" customFormat="false" ht="15.75" hidden="false" customHeight="false" outlineLevel="0" collapsed="false"/>
    <row r="26269" customFormat="false" ht="15.75" hidden="false" customHeight="false" outlineLevel="0" collapsed="false"/>
    <row r="26270" customFormat="false" ht="15.75" hidden="false" customHeight="false" outlineLevel="0" collapsed="false"/>
    <row r="26271" customFormat="false" ht="15.75" hidden="false" customHeight="false" outlineLevel="0" collapsed="false"/>
    <row r="26272" customFormat="false" ht="15.75" hidden="false" customHeight="false" outlineLevel="0" collapsed="false"/>
    <row r="26273" customFormat="false" ht="15.75" hidden="false" customHeight="false" outlineLevel="0" collapsed="false"/>
    <row r="26274" customFormat="false" ht="15.75" hidden="false" customHeight="false" outlineLevel="0" collapsed="false"/>
    <row r="26275" customFormat="false" ht="15.75" hidden="false" customHeight="false" outlineLevel="0" collapsed="false"/>
    <row r="26276" customFormat="false" ht="15.75" hidden="false" customHeight="false" outlineLevel="0" collapsed="false"/>
    <row r="26277" customFormat="false" ht="15.75" hidden="false" customHeight="false" outlineLevel="0" collapsed="false"/>
    <row r="26278" customFormat="false" ht="15.75" hidden="false" customHeight="false" outlineLevel="0" collapsed="false"/>
    <row r="26279" customFormat="false" ht="15.75" hidden="false" customHeight="false" outlineLevel="0" collapsed="false"/>
    <row r="26280" customFormat="false" ht="15.75" hidden="false" customHeight="false" outlineLevel="0" collapsed="false"/>
    <row r="26281" customFormat="false" ht="15.75" hidden="false" customHeight="false" outlineLevel="0" collapsed="false"/>
    <row r="26282" customFormat="false" ht="15.75" hidden="false" customHeight="false" outlineLevel="0" collapsed="false"/>
    <row r="26283" customFormat="false" ht="15.75" hidden="false" customHeight="false" outlineLevel="0" collapsed="false"/>
    <row r="26284" customFormat="false" ht="15.75" hidden="false" customHeight="false" outlineLevel="0" collapsed="false"/>
    <row r="26285" customFormat="false" ht="15.75" hidden="false" customHeight="false" outlineLevel="0" collapsed="false"/>
    <row r="26286" customFormat="false" ht="15.75" hidden="false" customHeight="false" outlineLevel="0" collapsed="false"/>
    <row r="26287" customFormat="false" ht="15.75" hidden="false" customHeight="false" outlineLevel="0" collapsed="false"/>
    <row r="26288" customFormat="false" ht="15.75" hidden="false" customHeight="false" outlineLevel="0" collapsed="false"/>
    <row r="26289" customFormat="false" ht="15.75" hidden="false" customHeight="false" outlineLevel="0" collapsed="false"/>
    <row r="26290" customFormat="false" ht="15.75" hidden="false" customHeight="false" outlineLevel="0" collapsed="false"/>
    <row r="26291" customFormat="false" ht="15.75" hidden="false" customHeight="false" outlineLevel="0" collapsed="false"/>
    <row r="26292" customFormat="false" ht="15.75" hidden="false" customHeight="false" outlineLevel="0" collapsed="false"/>
    <row r="26293" customFormat="false" ht="15.75" hidden="false" customHeight="false" outlineLevel="0" collapsed="false"/>
    <row r="26294" customFormat="false" ht="15.75" hidden="false" customHeight="false" outlineLevel="0" collapsed="false"/>
    <row r="26295" customFormat="false" ht="15.75" hidden="false" customHeight="false" outlineLevel="0" collapsed="false"/>
    <row r="26296" customFormat="false" ht="15.75" hidden="false" customHeight="false" outlineLevel="0" collapsed="false"/>
    <row r="26297" customFormat="false" ht="15.75" hidden="false" customHeight="false" outlineLevel="0" collapsed="false"/>
    <row r="26298" customFormat="false" ht="15.75" hidden="false" customHeight="false" outlineLevel="0" collapsed="false"/>
    <row r="26299" customFormat="false" ht="15.75" hidden="false" customHeight="false" outlineLevel="0" collapsed="false"/>
    <row r="26300" customFormat="false" ht="15.75" hidden="false" customHeight="false" outlineLevel="0" collapsed="false"/>
    <row r="26301" customFormat="false" ht="15.75" hidden="false" customHeight="false" outlineLevel="0" collapsed="false"/>
    <row r="26302" customFormat="false" ht="15.75" hidden="false" customHeight="false" outlineLevel="0" collapsed="false"/>
    <row r="26303" customFormat="false" ht="15.75" hidden="false" customHeight="false" outlineLevel="0" collapsed="false"/>
    <row r="26304" customFormat="false" ht="15.75" hidden="false" customHeight="false" outlineLevel="0" collapsed="false"/>
    <row r="26305" customFormat="false" ht="15.75" hidden="false" customHeight="false" outlineLevel="0" collapsed="false"/>
    <row r="26306" customFormat="false" ht="15.75" hidden="false" customHeight="false" outlineLevel="0" collapsed="false"/>
    <row r="26307" customFormat="false" ht="15.75" hidden="false" customHeight="false" outlineLevel="0" collapsed="false"/>
    <row r="26308" customFormat="false" ht="15.75" hidden="false" customHeight="false" outlineLevel="0" collapsed="false"/>
    <row r="26309" customFormat="false" ht="15.75" hidden="false" customHeight="false" outlineLevel="0" collapsed="false"/>
    <row r="26310" customFormat="false" ht="15.75" hidden="false" customHeight="false" outlineLevel="0" collapsed="false"/>
    <row r="26311" customFormat="false" ht="15.75" hidden="false" customHeight="false" outlineLevel="0" collapsed="false"/>
    <row r="26312" customFormat="false" ht="15.75" hidden="false" customHeight="false" outlineLevel="0" collapsed="false"/>
    <row r="26313" customFormat="false" ht="15.75" hidden="false" customHeight="false" outlineLevel="0" collapsed="false"/>
    <row r="26314" customFormat="false" ht="15.75" hidden="false" customHeight="false" outlineLevel="0" collapsed="false"/>
    <row r="26315" customFormat="false" ht="15.75" hidden="false" customHeight="false" outlineLevel="0" collapsed="false"/>
    <row r="26316" customFormat="false" ht="15.75" hidden="false" customHeight="false" outlineLevel="0" collapsed="false"/>
    <row r="26317" customFormat="false" ht="15.75" hidden="false" customHeight="false" outlineLevel="0" collapsed="false"/>
    <row r="26318" customFormat="false" ht="15.75" hidden="false" customHeight="false" outlineLevel="0" collapsed="false"/>
    <row r="26319" customFormat="false" ht="15.75" hidden="false" customHeight="false" outlineLevel="0" collapsed="false"/>
    <row r="26320" customFormat="false" ht="15.75" hidden="false" customHeight="false" outlineLevel="0" collapsed="false"/>
    <row r="26321" customFormat="false" ht="15.75" hidden="false" customHeight="false" outlineLevel="0" collapsed="false"/>
    <row r="26322" customFormat="false" ht="15.75" hidden="false" customHeight="false" outlineLevel="0" collapsed="false"/>
    <row r="26323" customFormat="false" ht="15.75" hidden="false" customHeight="false" outlineLevel="0" collapsed="false"/>
    <row r="26324" customFormat="false" ht="15.75" hidden="false" customHeight="false" outlineLevel="0" collapsed="false"/>
    <row r="26325" customFormat="false" ht="15.75" hidden="false" customHeight="false" outlineLevel="0" collapsed="false"/>
    <row r="26326" customFormat="false" ht="15.75" hidden="false" customHeight="false" outlineLevel="0" collapsed="false"/>
    <row r="26327" customFormat="false" ht="15.75" hidden="false" customHeight="false" outlineLevel="0" collapsed="false"/>
    <row r="26328" customFormat="false" ht="15.75" hidden="false" customHeight="false" outlineLevel="0" collapsed="false"/>
    <row r="26329" customFormat="false" ht="15.75" hidden="false" customHeight="false" outlineLevel="0" collapsed="false"/>
    <row r="26330" customFormat="false" ht="15.75" hidden="false" customHeight="false" outlineLevel="0" collapsed="false"/>
    <row r="26331" customFormat="false" ht="15.75" hidden="false" customHeight="false" outlineLevel="0" collapsed="false"/>
    <row r="26332" customFormat="false" ht="15.75" hidden="false" customHeight="false" outlineLevel="0" collapsed="false"/>
    <row r="26333" customFormat="false" ht="15.75" hidden="false" customHeight="false" outlineLevel="0" collapsed="false"/>
    <row r="26334" customFormat="false" ht="15.75" hidden="false" customHeight="false" outlineLevel="0" collapsed="false"/>
    <row r="26335" customFormat="false" ht="15.75" hidden="false" customHeight="false" outlineLevel="0" collapsed="false"/>
    <row r="26336" customFormat="false" ht="15.75" hidden="false" customHeight="false" outlineLevel="0" collapsed="false"/>
    <row r="26337" customFormat="false" ht="15.75" hidden="false" customHeight="false" outlineLevel="0" collapsed="false"/>
    <row r="26338" customFormat="false" ht="15.75" hidden="false" customHeight="false" outlineLevel="0" collapsed="false"/>
    <row r="26339" customFormat="false" ht="15.75" hidden="false" customHeight="false" outlineLevel="0" collapsed="false"/>
    <row r="26340" customFormat="false" ht="15.75" hidden="false" customHeight="false" outlineLevel="0" collapsed="false"/>
    <row r="26341" customFormat="false" ht="15.75" hidden="false" customHeight="false" outlineLevel="0" collapsed="false"/>
    <row r="26342" customFormat="false" ht="15.75" hidden="false" customHeight="false" outlineLevel="0" collapsed="false"/>
    <row r="26343" customFormat="false" ht="15.75" hidden="false" customHeight="false" outlineLevel="0" collapsed="false"/>
    <row r="26344" customFormat="false" ht="15.75" hidden="false" customHeight="false" outlineLevel="0" collapsed="false"/>
    <row r="26345" customFormat="false" ht="15.75" hidden="false" customHeight="false" outlineLevel="0" collapsed="false"/>
    <row r="26346" customFormat="false" ht="15.75" hidden="false" customHeight="false" outlineLevel="0" collapsed="false"/>
    <row r="26347" customFormat="false" ht="15.75" hidden="false" customHeight="false" outlineLevel="0" collapsed="false"/>
    <row r="26348" customFormat="false" ht="15.75" hidden="false" customHeight="false" outlineLevel="0" collapsed="false"/>
    <row r="26349" customFormat="false" ht="15.75" hidden="false" customHeight="false" outlineLevel="0" collapsed="false"/>
    <row r="26350" customFormat="false" ht="15.75" hidden="false" customHeight="false" outlineLevel="0" collapsed="false"/>
    <row r="26351" customFormat="false" ht="15.75" hidden="false" customHeight="false" outlineLevel="0" collapsed="false"/>
    <row r="26352" customFormat="false" ht="15.75" hidden="false" customHeight="false" outlineLevel="0" collapsed="false"/>
    <row r="26353" customFormat="false" ht="15.75" hidden="false" customHeight="false" outlineLevel="0" collapsed="false"/>
    <row r="26354" customFormat="false" ht="15.75" hidden="false" customHeight="false" outlineLevel="0" collapsed="false"/>
    <row r="26355" customFormat="false" ht="15.75" hidden="false" customHeight="false" outlineLevel="0" collapsed="false"/>
    <row r="26356" customFormat="false" ht="15.75" hidden="false" customHeight="false" outlineLevel="0" collapsed="false"/>
    <row r="26357" customFormat="false" ht="15.75" hidden="false" customHeight="false" outlineLevel="0" collapsed="false"/>
    <row r="26358" customFormat="false" ht="15.75" hidden="false" customHeight="false" outlineLevel="0" collapsed="false"/>
    <row r="26359" customFormat="false" ht="15.75" hidden="false" customHeight="false" outlineLevel="0" collapsed="false"/>
    <row r="26360" customFormat="false" ht="15.75" hidden="false" customHeight="false" outlineLevel="0" collapsed="false"/>
    <row r="26361" customFormat="false" ht="15.75" hidden="false" customHeight="false" outlineLevel="0" collapsed="false"/>
    <row r="26362" customFormat="false" ht="15.75" hidden="false" customHeight="false" outlineLevel="0" collapsed="false"/>
    <row r="26363" customFormat="false" ht="15.75" hidden="false" customHeight="false" outlineLevel="0" collapsed="false"/>
    <row r="26364" customFormat="false" ht="15.75" hidden="false" customHeight="false" outlineLevel="0" collapsed="false"/>
    <row r="26365" customFormat="false" ht="15.75" hidden="false" customHeight="false" outlineLevel="0" collapsed="false"/>
    <row r="26366" customFormat="false" ht="15.75" hidden="false" customHeight="false" outlineLevel="0" collapsed="false"/>
    <row r="26367" customFormat="false" ht="15.75" hidden="false" customHeight="false" outlineLevel="0" collapsed="false"/>
    <row r="26368" customFormat="false" ht="15.75" hidden="false" customHeight="false" outlineLevel="0" collapsed="false"/>
    <row r="26369" customFormat="false" ht="15.75" hidden="false" customHeight="false" outlineLevel="0" collapsed="false"/>
    <row r="26370" customFormat="false" ht="15.75" hidden="false" customHeight="false" outlineLevel="0" collapsed="false"/>
    <row r="26371" customFormat="false" ht="15.75" hidden="false" customHeight="false" outlineLevel="0" collapsed="false"/>
    <row r="26372" customFormat="false" ht="15.75" hidden="false" customHeight="false" outlineLevel="0" collapsed="false"/>
    <row r="26373" customFormat="false" ht="15.75" hidden="false" customHeight="false" outlineLevel="0" collapsed="false"/>
    <row r="26374" customFormat="false" ht="15.75" hidden="false" customHeight="false" outlineLevel="0" collapsed="false"/>
    <row r="26375" customFormat="false" ht="15.75" hidden="false" customHeight="false" outlineLevel="0" collapsed="false"/>
    <row r="26376" customFormat="false" ht="15.75" hidden="false" customHeight="false" outlineLevel="0" collapsed="false"/>
    <row r="26377" customFormat="false" ht="15.75" hidden="false" customHeight="false" outlineLevel="0" collapsed="false"/>
    <row r="26378" customFormat="false" ht="15.75" hidden="false" customHeight="false" outlineLevel="0" collapsed="false"/>
    <row r="26379" customFormat="false" ht="15.75" hidden="false" customHeight="false" outlineLevel="0" collapsed="false"/>
    <row r="26380" customFormat="false" ht="15.75" hidden="false" customHeight="false" outlineLevel="0" collapsed="false"/>
    <row r="26381" customFormat="false" ht="15.75" hidden="false" customHeight="false" outlineLevel="0" collapsed="false"/>
    <row r="26382" customFormat="false" ht="15.75" hidden="false" customHeight="false" outlineLevel="0" collapsed="false"/>
    <row r="26383" customFormat="false" ht="15.75" hidden="false" customHeight="false" outlineLevel="0" collapsed="false"/>
    <row r="26384" customFormat="false" ht="15.75" hidden="false" customHeight="false" outlineLevel="0" collapsed="false"/>
    <row r="26385" customFormat="false" ht="15.75" hidden="false" customHeight="false" outlineLevel="0" collapsed="false"/>
    <row r="26386" customFormat="false" ht="15.75" hidden="false" customHeight="false" outlineLevel="0" collapsed="false"/>
    <row r="26387" customFormat="false" ht="15.75" hidden="false" customHeight="false" outlineLevel="0" collapsed="false"/>
    <row r="26388" customFormat="false" ht="15.75" hidden="false" customHeight="false" outlineLevel="0" collapsed="false"/>
    <row r="26389" customFormat="false" ht="15.75" hidden="false" customHeight="false" outlineLevel="0" collapsed="false"/>
    <row r="26390" customFormat="false" ht="15.75" hidden="false" customHeight="false" outlineLevel="0" collapsed="false"/>
    <row r="26391" customFormat="false" ht="15.75" hidden="false" customHeight="false" outlineLevel="0" collapsed="false"/>
    <row r="26392" customFormat="false" ht="15.75" hidden="false" customHeight="false" outlineLevel="0" collapsed="false"/>
    <row r="26393" customFormat="false" ht="15.75" hidden="false" customHeight="false" outlineLevel="0" collapsed="false"/>
    <row r="26394" customFormat="false" ht="15.75" hidden="false" customHeight="false" outlineLevel="0" collapsed="false"/>
    <row r="26395" customFormat="false" ht="15.75" hidden="false" customHeight="false" outlineLevel="0" collapsed="false"/>
    <row r="26396" customFormat="false" ht="15.75" hidden="false" customHeight="false" outlineLevel="0" collapsed="false"/>
    <row r="26397" customFormat="false" ht="15.75" hidden="false" customHeight="false" outlineLevel="0" collapsed="false"/>
    <row r="26398" customFormat="false" ht="15.75" hidden="false" customHeight="false" outlineLevel="0" collapsed="false"/>
    <row r="26399" customFormat="false" ht="15.75" hidden="false" customHeight="false" outlineLevel="0" collapsed="false"/>
    <row r="26400" customFormat="false" ht="15.75" hidden="false" customHeight="false" outlineLevel="0" collapsed="false"/>
    <row r="26401" customFormat="false" ht="15.75" hidden="false" customHeight="false" outlineLevel="0" collapsed="false"/>
    <row r="26402" customFormat="false" ht="15.75" hidden="false" customHeight="false" outlineLevel="0" collapsed="false"/>
    <row r="26403" customFormat="false" ht="15.75" hidden="false" customHeight="false" outlineLevel="0" collapsed="false"/>
    <row r="26404" customFormat="false" ht="15.75" hidden="false" customHeight="false" outlineLevel="0" collapsed="false"/>
    <row r="26405" customFormat="false" ht="15.75" hidden="false" customHeight="false" outlineLevel="0" collapsed="false"/>
    <row r="26406" customFormat="false" ht="15.75" hidden="false" customHeight="false" outlineLevel="0" collapsed="false"/>
    <row r="26407" customFormat="false" ht="15.75" hidden="false" customHeight="false" outlineLevel="0" collapsed="false"/>
    <row r="26408" customFormat="false" ht="15.75" hidden="false" customHeight="false" outlineLevel="0" collapsed="false"/>
    <row r="26409" customFormat="false" ht="15.75" hidden="false" customHeight="false" outlineLevel="0" collapsed="false"/>
    <row r="26410" customFormat="false" ht="15.75" hidden="false" customHeight="false" outlineLevel="0" collapsed="false"/>
    <row r="26411" customFormat="false" ht="15.75" hidden="false" customHeight="false" outlineLevel="0" collapsed="false"/>
    <row r="26412" customFormat="false" ht="15.75" hidden="false" customHeight="false" outlineLevel="0" collapsed="false"/>
    <row r="26413" customFormat="false" ht="15.75" hidden="false" customHeight="false" outlineLevel="0" collapsed="false"/>
    <row r="26414" customFormat="false" ht="15.75" hidden="false" customHeight="false" outlineLevel="0" collapsed="false"/>
    <row r="26415" customFormat="false" ht="15.75" hidden="false" customHeight="false" outlineLevel="0" collapsed="false"/>
    <row r="26416" customFormat="false" ht="15.75" hidden="false" customHeight="false" outlineLevel="0" collapsed="false"/>
    <row r="26417" customFormat="false" ht="15.75" hidden="false" customHeight="false" outlineLevel="0" collapsed="false"/>
    <row r="26418" customFormat="false" ht="15.75" hidden="false" customHeight="false" outlineLevel="0" collapsed="false"/>
    <row r="26419" customFormat="false" ht="15.75" hidden="false" customHeight="false" outlineLevel="0" collapsed="false"/>
    <row r="26420" customFormat="false" ht="15.75" hidden="false" customHeight="false" outlineLevel="0" collapsed="false"/>
    <row r="26421" customFormat="false" ht="15.75" hidden="false" customHeight="false" outlineLevel="0" collapsed="false"/>
    <row r="26422" customFormat="false" ht="15.75" hidden="false" customHeight="false" outlineLevel="0" collapsed="false"/>
    <row r="26423" customFormat="false" ht="15.75" hidden="false" customHeight="false" outlineLevel="0" collapsed="false"/>
    <row r="26424" customFormat="false" ht="15.75" hidden="false" customHeight="false" outlineLevel="0" collapsed="false"/>
    <row r="26425" customFormat="false" ht="15.75" hidden="false" customHeight="false" outlineLevel="0" collapsed="false"/>
    <row r="26426" customFormat="false" ht="15.75" hidden="false" customHeight="false" outlineLevel="0" collapsed="false"/>
    <row r="26427" customFormat="false" ht="15.75" hidden="false" customHeight="false" outlineLevel="0" collapsed="false"/>
    <row r="26428" customFormat="false" ht="15.75" hidden="false" customHeight="false" outlineLevel="0" collapsed="false"/>
    <row r="26429" customFormat="false" ht="15.75" hidden="false" customHeight="false" outlineLevel="0" collapsed="false"/>
    <row r="26430" customFormat="false" ht="15.75" hidden="false" customHeight="false" outlineLevel="0" collapsed="false"/>
    <row r="26431" customFormat="false" ht="15.75" hidden="false" customHeight="false" outlineLevel="0" collapsed="false"/>
    <row r="26432" customFormat="false" ht="15.75" hidden="false" customHeight="false" outlineLevel="0" collapsed="false"/>
    <row r="26433" customFormat="false" ht="15.75" hidden="false" customHeight="false" outlineLevel="0" collapsed="false"/>
    <row r="26434" customFormat="false" ht="15.75" hidden="false" customHeight="false" outlineLevel="0" collapsed="false"/>
    <row r="26435" customFormat="false" ht="15.75" hidden="false" customHeight="false" outlineLevel="0" collapsed="false"/>
    <row r="26436" customFormat="false" ht="15.75" hidden="false" customHeight="false" outlineLevel="0" collapsed="false"/>
    <row r="26437" customFormat="false" ht="15.75" hidden="false" customHeight="false" outlineLevel="0" collapsed="false"/>
    <row r="26438" customFormat="false" ht="15.75" hidden="false" customHeight="false" outlineLevel="0" collapsed="false"/>
    <row r="26439" customFormat="false" ht="15.75" hidden="false" customHeight="false" outlineLevel="0" collapsed="false"/>
    <row r="26440" customFormat="false" ht="15.75" hidden="false" customHeight="false" outlineLevel="0" collapsed="false"/>
    <row r="26441" customFormat="false" ht="15.75" hidden="false" customHeight="false" outlineLevel="0" collapsed="false"/>
    <row r="26442" customFormat="false" ht="15.75" hidden="false" customHeight="false" outlineLevel="0" collapsed="false"/>
    <row r="26443" customFormat="false" ht="15.75" hidden="false" customHeight="false" outlineLevel="0" collapsed="false"/>
    <row r="26444" customFormat="false" ht="15.75" hidden="false" customHeight="false" outlineLevel="0" collapsed="false"/>
    <row r="26445" customFormat="false" ht="15.75" hidden="false" customHeight="false" outlineLevel="0" collapsed="false"/>
    <row r="26446" customFormat="false" ht="15.75" hidden="false" customHeight="false" outlineLevel="0" collapsed="false"/>
    <row r="26447" customFormat="false" ht="15.75" hidden="false" customHeight="false" outlineLevel="0" collapsed="false"/>
    <row r="26448" customFormat="false" ht="15.75" hidden="false" customHeight="false" outlineLevel="0" collapsed="false"/>
    <row r="26449" customFormat="false" ht="15.75" hidden="false" customHeight="false" outlineLevel="0" collapsed="false"/>
    <row r="26450" customFormat="false" ht="15.75" hidden="false" customHeight="false" outlineLevel="0" collapsed="false"/>
    <row r="26451" customFormat="false" ht="15.75" hidden="false" customHeight="false" outlineLevel="0" collapsed="false"/>
    <row r="26452" customFormat="false" ht="15.75" hidden="false" customHeight="false" outlineLevel="0" collapsed="false"/>
    <row r="26453" customFormat="false" ht="15.75" hidden="false" customHeight="false" outlineLevel="0" collapsed="false"/>
    <row r="26454" customFormat="false" ht="15.75" hidden="false" customHeight="false" outlineLevel="0" collapsed="false"/>
    <row r="26455" customFormat="false" ht="15.75" hidden="false" customHeight="false" outlineLevel="0" collapsed="false"/>
    <row r="26456" customFormat="false" ht="15.75" hidden="false" customHeight="false" outlineLevel="0" collapsed="false"/>
    <row r="26457" customFormat="false" ht="15.75" hidden="false" customHeight="false" outlineLevel="0" collapsed="false"/>
    <row r="26458" customFormat="false" ht="15.75" hidden="false" customHeight="false" outlineLevel="0" collapsed="false"/>
    <row r="26459" customFormat="false" ht="15.75" hidden="false" customHeight="false" outlineLevel="0" collapsed="false"/>
    <row r="26460" customFormat="false" ht="15.75" hidden="false" customHeight="false" outlineLevel="0" collapsed="false"/>
    <row r="26461" customFormat="false" ht="15.75" hidden="false" customHeight="false" outlineLevel="0" collapsed="false"/>
    <row r="26462" customFormat="false" ht="15.75" hidden="false" customHeight="false" outlineLevel="0" collapsed="false"/>
    <row r="26463" customFormat="false" ht="15.75" hidden="false" customHeight="false" outlineLevel="0" collapsed="false"/>
    <row r="26464" customFormat="false" ht="15.75" hidden="false" customHeight="false" outlineLevel="0" collapsed="false"/>
    <row r="26465" customFormat="false" ht="15.75" hidden="false" customHeight="false" outlineLevel="0" collapsed="false"/>
    <row r="26466" customFormat="false" ht="15.75" hidden="false" customHeight="false" outlineLevel="0" collapsed="false"/>
    <row r="26467" customFormat="false" ht="15.75" hidden="false" customHeight="false" outlineLevel="0" collapsed="false"/>
    <row r="26468" customFormat="false" ht="15.75" hidden="false" customHeight="false" outlineLevel="0" collapsed="false"/>
    <row r="26469" customFormat="false" ht="15.75" hidden="false" customHeight="false" outlineLevel="0" collapsed="false"/>
    <row r="26470" customFormat="false" ht="15.75" hidden="false" customHeight="false" outlineLevel="0" collapsed="false"/>
    <row r="26471" customFormat="false" ht="15.75" hidden="false" customHeight="false" outlineLevel="0" collapsed="false"/>
    <row r="26472" customFormat="false" ht="15.75" hidden="false" customHeight="false" outlineLevel="0" collapsed="false"/>
    <row r="26473" customFormat="false" ht="15.75" hidden="false" customHeight="false" outlineLevel="0" collapsed="false"/>
    <row r="26474" customFormat="false" ht="15.75" hidden="false" customHeight="false" outlineLevel="0" collapsed="false"/>
    <row r="26475" customFormat="false" ht="15.75" hidden="false" customHeight="false" outlineLevel="0" collapsed="false"/>
    <row r="26476" customFormat="false" ht="15.75" hidden="false" customHeight="false" outlineLevel="0" collapsed="false"/>
    <row r="26477" customFormat="false" ht="15.75" hidden="false" customHeight="false" outlineLevel="0" collapsed="false"/>
    <row r="26478" customFormat="false" ht="15.75" hidden="false" customHeight="false" outlineLevel="0" collapsed="false"/>
    <row r="26479" customFormat="false" ht="15.75" hidden="false" customHeight="false" outlineLevel="0" collapsed="false"/>
    <row r="26480" customFormat="false" ht="15.75" hidden="false" customHeight="false" outlineLevel="0" collapsed="false"/>
    <row r="26481" customFormat="false" ht="15.75" hidden="false" customHeight="false" outlineLevel="0" collapsed="false"/>
    <row r="26482" customFormat="false" ht="15.75" hidden="false" customHeight="false" outlineLevel="0" collapsed="false"/>
    <row r="26483" customFormat="false" ht="15.75" hidden="false" customHeight="false" outlineLevel="0" collapsed="false"/>
    <row r="26484" customFormat="false" ht="15.75" hidden="false" customHeight="false" outlineLevel="0" collapsed="false"/>
    <row r="26485" customFormat="false" ht="15.75" hidden="false" customHeight="false" outlineLevel="0" collapsed="false"/>
    <row r="26486" customFormat="false" ht="15.75" hidden="false" customHeight="false" outlineLevel="0" collapsed="false"/>
    <row r="26487" customFormat="false" ht="15.75" hidden="false" customHeight="false" outlineLevel="0" collapsed="false"/>
    <row r="26488" customFormat="false" ht="15.75" hidden="false" customHeight="false" outlineLevel="0" collapsed="false"/>
    <row r="26489" customFormat="false" ht="15.75" hidden="false" customHeight="false" outlineLevel="0" collapsed="false"/>
    <row r="26490" customFormat="false" ht="15.75" hidden="false" customHeight="false" outlineLevel="0" collapsed="false"/>
    <row r="26491" customFormat="false" ht="15.75" hidden="false" customHeight="false" outlineLevel="0" collapsed="false"/>
    <row r="26492" customFormat="false" ht="15.75" hidden="false" customHeight="false" outlineLevel="0" collapsed="false"/>
    <row r="26493" customFormat="false" ht="15.75" hidden="false" customHeight="false" outlineLevel="0" collapsed="false"/>
    <row r="26494" customFormat="false" ht="15.75" hidden="false" customHeight="false" outlineLevel="0" collapsed="false"/>
    <row r="26495" customFormat="false" ht="15.75" hidden="false" customHeight="false" outlineLevel="0" collapsed="false"/>
    <row r="26496" customFormat="false" ht="15.75" hidden="false" customHeight="false" outlineLevel="0" collapsed="false"/>
    <row r="26497" customFormat="false" ht="15.75" hidden="false" customHeight="false" outlineLevel="0" collapsed="false"/>
    <row r="26498" customFormat="false" ht="15.75" hidden="false" customHeight="false" outlineLevel="0" collapsed="false"/>
    <row r="26499" customFormat="false" ht="15.75" hidden="false" customHeight="false" outlineLevel="0" collapsed="false"/>
    <row r="26500" customFormat="false" ht="15.75" hidden="false" customHeight="false" outlineLevel="0" collapsed="false"/>
    <row r="26501" customFormat="false" ht="15.75" hidden="false" customHeight="false" outlineLevel="0" collapsed="false"/>
    <row r="26502" customFormat="false" ht="15.75" hidden="false" customHeight="false" outlineLevel="0" collapsed="false"/>
    <row r="26503" customFormat="false" ht="15.75" hidden="false" customHeight="false" outlineLevel="0" collapsed="false"/>
    <row r="26504" customFormat="false" ht="15.75" hidden="false" customHeight="false" outlineLevel="0" collapsed="false"/>
    <row r="26505" customFormat="false" ht="15.75" hidden="false" customHeight="false" outlineLevel="0" collapsed="false"/>
    <row r="26506" customFormat="false" ht="15.75" hidden="false" customHeight="false" outlineLevel="0" collapsed="false"/>
    <row r="26507" customFormat="false" ht="15.75" hidden="false" customHeight="false" outlineLevel="0" collapsed="false"/>
    <row r="26508" customFormat="false" ht="15.75" hidden="false" customHeight="false" outlineLevel="0" collapsed="false"/>
    <row r="26509" customFormat="false" ht="15.75" hidden="false" customHeight="false" outlineLevel="0" collapsed="false"/>
    <row r="26510" customFormat="false" ht="15.75" hidden="false" customHeight="false" outlineLevel="0" collapsed="false"/>
    <row r="26511" customFormat="false" ht="15.75" hidden="false" customHeight="false" outlineLevel="0" collapsed="false"/>
    <row r="26512" customFormat="false" ht="15.75" hidden="false" customHeight="false" outlineLevel="0" collapsed="false"/>
    <row r="26513" customFormat="false" ht="15.75" hidden="false" customHeight="false" outlineLevel="0" collapsed="false"/>
    <row r="26514" customFormat="false" ht="15.75" hidden="false" customHeight="false" outlineLevel="0" collapsed="false"/>
    <row r="26515" customFormat="false" ht="15.75" hidden="false" customHeight="false" outlineLevel="0" collapsed="false"/>
    <row r="26516" customFormat="false" ht="15.75" hidden="false" customHeight="false" outlineLevel="0" collapsed="false"/>
    <row r="26517" customFormat="false" ht="15.75" hidden="false" customHeight="false" outlineLevel="0" collapsed="false"/>
    <row r="26518" customFormat="false" ht="15.75" hidden="false" customHeight="false" outlineLevel="0" collapsed="false"/>
    <row r="26519" customFormat="false" ht="15.75" hidden="false" customHeight="false" outlineLevel="0" collapsed="false"/>
    <row r="26520" customFormat="false" ht="15.75" hidden="false" customHeight="false" outlineLevel="0" collapsed="false"/>
    <row r="26521" customFormat="false" ht="15.75" hidden="false" customHeight="false" outlineLevel="0" collapsed="false"/>
    <row r="26522" customFormat="false" ht="15.75" hidden="false" customHeight="false" outlineLevel="0" collapsed="false"/>
    <row r="26523" customFormat="false" ht="15.75" hidden="false" customHeight="false" outlineLevel="0" collapsed="false"/>
    <row r="26524" customFormat="false" ht="15.75" hidden="false" customHeight="false" outlineLevel="0" collapsed="false"/>
    <row r="26525" customFormat="false" ht="15.75" hidden="false" customHeight="false" outlineLevel="0" collapsed="false"/>
    <row r="26526" customFormat="false" ht="15.75" hidden="false" customHeight="false" outlineLevel="0" collapsed="false"/>
    <row r="26527" customFormat="false" ht="15.75" hidden="false" customHeight="false" outlineLevel="0" collapsed="false"/>
    <row r="26528" customFormat="false" ht="15.75" hidden="false" customHeight="false" outlineLevel="0" collapsed="false"/>
    <row r="26529" customFormat="false" ht="15.75" hidden="false" customHeight="false" outlineLevel="0" collapsed="false"/>
    <row r="26530" customFormat="false" ht="15.75" hidden="false" customHeight="false" outlineLevel="0" collapsed="false"/>
    <row r="26531" customFormat="false" ht="15.75" hidden="false" customHeight="false" outlineLevel="0" collapsed="false"/>
    <row r="26532" customFormat="false" ht="15.75" hidden="false" customHeight="false" outlineLevel="0" collapsed="false"/>
    <row r="26533" customFormat="false" ht="15.75" hidden="false" customHeight="false" outlineLevel="0" collapsed="false"/>
    <row r="26534" customFormat="false" ht="15.75" hidden="false" customHeight="false" outlineLevel="0" collapsed="false"/>
    <row r="26535" customFormat="false" ht="15.75" hidden="false" customHeight="false" outlineLevel="0" collapsed="false"/>
    <row r="26536" customFormat="false" ht="15.75" hidden="false" customHeight="false" outlineLevel="0" collapsed="false"/>
    <row r="26537" customFormat="false" ht="15.75" hidden="false" customHeight="false" outlineLevel="0" collapsed="false"/>
    <row r="26538" customFormat="false" ht="15.75" hidden="false" customHeight="false" outlineLevel="0" collapsed="false"/>
    <row r="26539" customFormat="false" ht="15.75" hidden="false" customHeight="false" outlineLevel="0" collapsed="false"/>
    <row r="26540" customFormat="false" ht="15.75" hidden="false" customHeight="false" outlineLevel="0" collapsed="false"/>
    <row r="26541" customFormat="false" ht="15.75" hidden="false" customHeight="false" outlineLevel="0" collapsed="false"/>
    <row r="26542" customFormat="false" ht="15.75" hidden="false" customHeight="false" outlineLevel="0" collapsed="false"/>
    <row r="26543" customFormat="false" ht="15.75" hidden="false" customHeight="false" outlineLevel="0" collapsed="false"/>
    <row r="26544" customFormat="false" ht="15.75" hidden="false" customHeight="false" outlineLevel="0" collapsed="false"/>
    <row r="26545" customFormat="false" ht="15.75" hidden="false" customHeight="false" outlineLevel="0" collapsed="false"/>
    <row r="26546" customFormat="false" ht="15.75" hidden="false" customHeight="false" outlineLevel="0" collapsed="false"/>
    <row r="26547" customFormat="false" ht="15.75" hidden="false" customHeight="false" outlineLevel="0" collapsed="false"/>
    <row r="26548" customFormat="false" ht="15.75" hidden="false" customHeight="false" outlineLevel="0" collapsed="false"/>
    <row r="26549" customFormat="false" ht="15.75" hidden="false" customHeight="false" outlineLevel="0" collapsed="false"/>
    <row r="26550" customFormat="false" ht="15.75" hidden="false" customHeight="false" outlineLevel="0" collapsed="false"/>
    <row r="26551" customFormat="false" ht="15.75" hidden="false" customHeight="false" outlineLevel="0" collapsed="false"/>
    <row r="26552" customFormat="false" ht="15.75" hidden="false" customHeight="false" outlineLevel="0" collapsed="false"/>
    <row r="26553" customFormat="false" ht="15.75" hidden="false" customHeight="false" outlineLevel="0" collapsed="false"/>
    <row r="26554" customFormat="false" ht="15.75" hidden="false" customHeight="false" outlineLevel="0" collapsed="false"/>
    <row r="26555" customFormat="false" ht="15.75" hidden="false" customHeight="false" outlineLevel="0" collapsed="false"/>
    <row r="26556" customFormat="false" ht="15.75" hidden="false" customHeight="false" outlineLevel="0" collapsed="false"/>
    <row r="26557" customFormat="false" ht="15.75" hidden="false" customHeight="false" outlineLevel="0" collapsed="false"/>
    <row r="26558" customFormat="false" ht="15.75" hidden="false" customHeight="false" outlineLevel="0" collapsed="false"/>
    <row r="26559" customFormat="false" ht="15.75" hidden="false" customHeight="false" outlineLevel="0" collapsed="false"/>
    <row r="26560" customFormat="false" ht="15.75" hidden="false" customHeight="false" outlineLevel="0" collapsed="false"/>
    <row r="26561" customFormat="false" ht="15.75" hidden="false" customHeight="false" outlineLevel="0" collapsed="false"/>
    <row r="26562" customFormat="false" ht="15.75" hidden="false" customHeight="false" outlineLevel="0" collapsed="false"/>
    <row r="26563" customFormat="false" ht="15.75" hidden="false" customHeight="false" outlineLevel="0" collapsed="false"/>
    <row r="26564" customFormat="false" ht="15.75" hidden="false" customHeight="false" outlineLevel="0" collapsed="false"/>
    <row r="26565" customFormat="false" ht="15.75" hidden="false" customHeight="false" outlineLevel="0" collapsed="false"/>
    <row r="26566" customFormat="false" ht="15.75" hidden="false" customHeight="false" outlineLevel="0" collapsed="false"/>
    <row r="26567" customFormat="false" ht="15.75" hidden="false" customHeight="false" outlineLevel="0" collapsed="false"/>
    <row r="26568" customFormat="false" ht="15.75" hidden="false" customHeight="false" outlineLevel="0" collapsed="false"/>
    <row r="26569" customFormat="false" ht="15.75" hidden="false" customHeight="false" outlineLevel="0" collapsed="false"/>
    <row r="26570" customFormat="false" ht="15.75" hidden="false" customHeight="false" outlineLevel="0" collapsed="false"/>
    <row r="26571" customFormat="false" ht="15.75" hidden="false" customHeight="false" outlineLevel="0" collapsed="false"/>
    <row r="26572" customFormat="false" ht="15.75" hidden="false" customHeight="false" outlineLevel="0" collapsed="false"/>
    <row r="26573" customFormat="false" ht="15.75" hidden="false" customHeight="false" outlineLevel="0" collapsed="false"/>
    <row r="26574" customFormat="false" ht="15.75" hidden="false" customHeight="false" outlineLevel="0" collapsed="false"/>
    <row r="26575" customFormat="false" ht="15.75" hidden="false" customHeight="false" outlineLevel="0" collapsed="false"/>
    <row r="26576" customFormat="false" ht="15.75" hidden="false" customHeight="false" outlineLevel="0" collapsed="false"/>
    <row r="26577" customFormat="false" ht="15.75" hidden="false" customHeight="false" outlineLevel="0" collapsed="false"/>
    <row r="26578" customFormat="false" ht="15.75" hidden="false" customHeight="false" outlineLevel="0" collapsed="false"/>
    <row r="26579" customFormat="false" ht="15.75" hidden="false" customHeight="false" outlineLevel="0" collapsed="false"/>
    <row r="26580" customFormat="false" ht="15.75" hidden="false" customHeight="false" outlineLevel="0" collapsed="false"/>
    <row r="26581" customFormat="false" ht="15.75" hidden="false" customHeight="false" outlineLevel="0" collapsed="false"/>
    <row r="26582" customFormat="false" ht="15.75" hidden="false" customHeight="false" outlineLevel="0" collapsed="false"/>
    <row r="26583" customFormat="false" ht="15.75" hidden="false" customHeight="false" outlineLevel="0" collapsed="false"/>
    <row r="26584" customFormat="false" ht="15.75" hidden="false" customHeight="false" outlineLevel="0" collapsed="false"/>
    <row r="26585" customFormat="false" ht="15.75" hidden="false" customHeight="false" outlineLevel="0" collapsed="false"/>
    <row r="26586" customFormat="false" ht="15.75" hidden="false" customHeight="false" outlineLevel="0" collapsed="false"/>
    <row r="26587" customFormat="false" ht="15.75" hidden="false" customHeight="false" outlineLevel="0" collapsed="false"/>
    <row r="26588" customFormat="false" ht="15.75" hidden="false" customHeight="false" outlineLevel="0" collapsed="false"/>
    <row r="26589" customFormat="false" ht="15.75" hidden="false" customHeight="false" outlineLevel="0" collapsed="false"/>
    <row r="26590" customFormat="false" ht="15.75" hidden="false" customHeight="false" outlineLevel="0" collapsed="false"/>
    <row r="26591" customFormat="false" ht="15.75" hidden="false" customHeight="false" outlineLevel="0" collapsed="false"/>
    <row r="26592" customFormat="false" ht="15.75" hidden="false" customHeight="false" outlineLevel="0" collapsed="false"/>
    <row r="26593" customFormat="false" ht="15.75" hidden="false" customHeight="false" outlineLevel="0" collapsed="false"/>
    <row r="26594" customFormat="false" ht="15.75" hidden="false" customHeight="false" outlineLevel="0" collapsed="false"/>
    <row r="26595" customFormat="false" ht="15.75" hidden="false" customHeight="false" outlineLevel="0" collapsed="false"/>
    <row r="26596" customFormat="false" ht="15.75" hidden="false" customHeight="false" outlineLevel="0" collapsed="false"/>
    <row r="26597" customFormat="false" ht="15.75" hidden="false" customHeight="false" outlineLevel="0" collapsed="false"/>
    <row r="26598" customFormat="false" ht="15.75" hidden="false" customHeight="false" outlineLevel="0" collapsed="false"/>
    <row r="26599" customFormat="false" ht="15.75" hidden="false" customHeight="false" outlineLevel="0" collapsed="false"/>
    <row r="26600" customFormat="false" ht="15.75" hidden="false" customHeight="false" outlineLevel="0" collapsed="false"/>
    <row r="26601" customFormat="false" ht="15.75" hidden="false" customHeight="false" outlineLevel="0" collapsed="false"/>
    <row r="26602" customFormat="false" ht="15.75" hidden="false" customHeight="false" outlineLevel="0" collapsed="false"/>
    <row r="26603" customFormat="false" ht="15.75" hidden="false" customHeight="false" outlineLevel="0" collapsed="false"/>
    <row r="26604" customFormat="false" ht="15.75" hidden="false" customHeight="false" outlineLevel="0" collapsed="false"/>
    <row r="26605" customFormat="false" ht="15.75" hidden="false" customHeight="false" outlineLevel="0" collapsed="false"/>
    <row r="26606" customFormat="false" ht="15.75" hidden="false" customHeight="false" outlineLevel="0" collapsed="false"/>
    <row r="26607" customFormat="false" ht="15.75" hidden="false" customHeight="false" outlineLevel="0" collapsed="false"/>
    <row r="26608" customFormat="false" ht="15.75" hidden="false" customHeight="false" outlineLevel="0" collapsed="false"/>
    <row r="26609" customFormat="false" ht="15.75" hidden="false" customHeight="false" outlineLevel="0" collapsed="false"/>
    <row r="26610" customFormat="false" ht="15.75" hidden="false" customHeight="false" outlineLevel="0" collapsed="false"/>
    <row r="26611" customFormat="false" ht="15.75" hidden="false" customHeight="false" outlineLevel="0" collapsed="false"/>
    <row r="26612" customFormat="false" ht="15.75" hidden="false" customHeight="false" outlineLevel="0" collapsed="false"/>
    <row r="26613" customFormat="false" ht="15.75" hidden="false" customHeight="false" outlineLevel="0" collapsed="false"/>
    <row r="26614" customFormat="false" ht="15.75" hidden="false" customHeight="false" outlineLevel="0" collapsed="false"/>
    <row r="26615" customFormat="false" ht="15.75" hidden="false" customHeight="false" outlineLevel="0" collapsed="false"/>
    <row r="26616" customFormat="false" ht="15.75" hidden="false" customHeight="false" outlineLevel="0" collapsed="false"/>
    <row r="26617" customFormat="false" ht="15.75" hidden="false" customHeight="false" outlineLevel="0" collapsed="false"/>
    <row r="26618" customFormat="false" ht="15.75" hidden="false" customHeight="false" outlineLevel="0" collapsed="false"/>
    <row r="26619" customFormat="false" ht="15.75" hidden="false" customHeight="false" outlineLevel="0" collapsed="false"/>
    <row r="26620" customFormat="false" ht="15.75" hidden="false" customHeight="false" outlineLevel="0" collapsed="false"/>
    <row r="26621" customFormat="false" ht="15.75" hidden="false" customHeight="false" outlineLevel="0" collapsed="false"/>
    <row r="26622" customFormat="false" ht="15.75" hidden="false" customHeight="false" outlineLevel="0" collapsed="false"/>
    <row r="26623" customFormat="false" ht="15.75" hidden="false" customHeight="false" outlineLevel="0" collapsed="false"/>
    <row r="26624" customFormat="false" ht="15.75" hidden="false" customHeight="false" outlineLevel="0" collapsed="false"/>
    <row r="26625" customFormat="false" ht="15.75" hidden="false" customHeight="false" outlineLevel="0" collapsed="false"/>
    <row r="26626" customFormat="false" ht="15.75" hidden="false" customHeight="false" outlineLevel="0" collapsed="false"/>
    <row r="26627" customFormat="false" ht="15.75" hidden="false" customHeight="false" outlineLevel="0" collapsed="false"/>
    <row r="26628" customFormat="false" ht="15.75" hidden="false" customHeight="false" outlineLevel="0" collapsed="false"/>
    <row r="26629" customFormat="false" ht="15.75" hidden="false" customHeight="false" outlineLevel="0" collapsed="false"/>
    <row r="26630" customFormat="false" ht="15.75" hidden="false" customHeight="false" outlineLevel="0" collapsed="false"/>
    <row r="26631" customFormat="false" ht="15.75" hidden="false" customHeight="false" outlineLevel="0" collapsed="false"/>
    <row r="26632" customFormat="false" ht="15.75" hidden="false" customHeight="false" outlineLevel="0" collapsed="false"/>
    <row r="26633" customFormat="false" ht="15.75" hidden="false" customHeight="false" outlineLevel="0" collapsed="false"/>
    <row r="26634" customFormat="false" ht="15.75" hidden="false" customHeight="false" outlineLevel="0" collapsed="false"/>
    <row r="26635" customFormat="false" ht="15.75" hidden="false" customHeight="false" outlineLevel="0" collapsed="false"/>
    <row r="26636" customFormat="false" ht="15.75" hidden="false" customHeight="false" outlineLevel="0" collapsed="false"/>
    <row r="26637" customFormat="false" ht="15.75" hidden="false" customHeight="false" outlineLevel="0" collapsed="false"/>
    <row r="26638" customFormat="false" ht="15.75" hidden="false" customHeight="false" outlineLevel="0" collapsed="false"/>
    <row r="26639" customFormat="false" ht="15.75" hidden="false" customHeight="false" outlineLevel="0" collapsed="false"/>
    <row r="26640" customFormat="false" ht="15.75" hidden="false" customHeight="false" outlineLevel="0" collapsed="false"/>
    <row r="26641" customFormat="false" ht="15.75" hidden="false" customHeight="false" outlineLevel="0" collapsed="false"/>
    <row r="26642" customFormat="false" ht="15.75" hidden="false" customHeight="false" outlineLevel="0" collapsed="false"/>
    <row r="26643" customFormat="false" ht="15.75" hidden="false" customHeight="false" outlineLevel="0" collapsed="false"/>
    <row r="26644" customFormat="false" ht="15.75" hidden="false" customHeight="false" outlineLevel="0" collapsed="false"/>
    <row r="26645" customFormat="false" ht="15.75" hidden="false" customHeight="false" outlineLevel="0" collapsed="false"/>
    <row r="26646" customFormat="false" ht="15.75" hidden="false" customHeight="false" outlineLevel="0" collapsed="false"/>
    <row r="26647" customFormat="false" ht="15.75" hidden="false" customHeight="false" outlineLevel="0" collapsed="false"/>
    <row r="26648" customFormat="false" ht="15.75" hidden="false" customHeight="false" outlineLevel="0" collapsed="false"/>
    <row r="26649" customFormat="false" ht="15.75" hidden="false" customHeight="false" outlineLevel="0" collapsed="false"/>
    <row r="26650" customFormat="false" ht="15.75" hidden="false" customHeight="false" outlineLevel="0" collapsed="false"/>
    <row r="26651" customFormat="false" ht="15.75" hidden="false" customHeight="false" outlineLevel="0" collapsed="false"/>
    <row r="26652" customFormat="false" ht="15.75" hidden="false" customHeight="false" outlineLevel="0" collapsed="false"/>
    <row r="26653" customFormat="false" ht="15.75" hidden="false" customHeight="false" outlineLevel="0" collapsed="false"/>
    <row r="26654" customFormat="false" ht="15.75" hidden="false" customHeight="false" outlineLevel="0" collapsed="false"/>
    <row r="26655" customFormat="false" ht="15.75" hidden="false" customHeight="false" outlineLevel="0" collapsed="false"/>
    <row r="26656" customFormat="false" ht="15.75" hidden="false" customHeight="false" outlineLevel="0" collapsed="false"/>
    <row r="26657" customFormat="false" ht="15.75" hidden="false" customHeight="false" outlineLevel="0" collapsed="false"/>
    <row r="26658" customFormat="false" ht="15.75" hidden="false" customHeight="false" outlineLevel="0" collapsed="false"/>
    <row r="26659" customFormat="false" ht="15.75" hidden="false" customHeight="false" outlineLevel="0" collapsed="false"/>
    <row r="26660" customFormat="false" ht="15.75" hidden="false" customHeight="false" outlineLevel="0" collapsed="false"/>
    <row r="26661" customFormat="false" ht="15.75" hidden="false" customHeight="false" outlineLevel="0" collapsed="false"/>
    <row r="26662" customFormat="false" ht="15.75" hidden="false" customHeight="false" outlineLevel="0" collapsed="false"/>
    <row r="26663" customFormat="false" ht="15.75" hidden="false" customHeight="false" outlineLevel="0" collapsed="false"/>
    <row r="26664" customFormat="false" ht="15.75" hidden="false" customHeight="false" outlineLevel="0" collapsed="false"/>
    <row r="26665" customFormat="false" ht="15.75" hidden="false" customHeight="false" outlineLevel="0" collapsed="false"/>
    <row r="26666" customFormat="false" ht="15.75" hidden="false" customHeight="false" outlineLevel="0" collapsed="false"/>
    <row r="26667" customFormat="false" ht="15.75" hidden="false" customHeight="false" outlineLevel="0" collapsed="false"/>
    <row r="26668" customFormat="false" ht="15.75" hidden="false" customHeight="false" outlineLevel="0" collapsed="false"/>
    <row r="26669" customFormat="false" ht="15.75" hidden="false" customHeight="false" outlineLevel="0" collapsed="false"/>
    <row r="26670" customFormat="false" ht="15.75" hidden="false" customHeight="false" outlineLevel="0" collapsed="false"/>
    <row r="26671" customFormat="false" ht="15.75" hidden="false" customHeight="false" outlineLevel="0" collapsed="false"/>
    <row r="26672" customFormat="false" ht="15.75" hidden="false" customHeight="false" outlineLevel="0" collapsed="false"/>
    <row r="26673" customFormat="false" ht="15.75" hidden="false" customHeight="false" outlineLevel="0" collapsed="false"/>
    <row r="26674" customFormat="false" ht="15.75" hidden="false" customHeight="false" outlineLevel="0" collapsed="false"/>
    <row r="26675" customFormat="false" ht="15.75" hidden="false" customHeight="false" outlineLevel="0" collapsed="false"/>
    <row r="26676" customFormat="false" ht="15.75" hidden="false" customHeight="false" outlineLevel="0" collapsed="false"/>
    <row r="26677" customFormat="false" ht="15.75" hidden="false" customHeight="false" outlineLevel="0" collapsed="false"/>
    <row r="26678" customFormat="false" ht="15.75" hidden="false" customHeight="false" outlineLevel="0" collapsed="false"/>
    <row r="26679" customFormat="false" ht="15.75" hidden="false" customHeight="false" outlineLevel="0" collapsed="false"/>
    <row r="26680" customFormat="false" ht="15.75" hidden="false" customHeight="false" outlineLevel="0" collapsed="false"/>
    <row r="26681" customFormat="false" ht="15.75" hidden="false" customHeight="false" outlineLevel="0" collapsed="false"/>
    <row r="26682" customFormat="false" ht="15.75" hidden="false" customHeight="false" outlineLevel="0" collapsed="false"/>
    <row r="26683" customFormat="false" ht="15.75" hidden="false" customHeight="false" outlineLevel="0" collapsed="false"/>
    <row r="26684" customFormat="false" ht="15.75" hidden="false" customHeight="false" outlineLevel="0" collapsed="false"/>
    <row r="26685" customFormat="false" ht="15.75" hidden="false" customHeight="false" outlineLevel="0" collapsed="false"/>
    <row r="26686" customFormat="false" ht="15.75" hidden="false" customHeight="false" outlineLevel="0" collapsed="false"/>
    <row r="26687" customFormat="false" ht="15.75" hidden="false" customHeight="false" outlineLevel="0" collapsed="false"/>
    <row r="26688" customFormat="false" ht="15.75" hidden="false" customHeight="false" outlineLevel="0" collapsed="false"/>
    <row r="26689" customFormat="false" ht="15.75" hidden="false" customHeight="false" outlineLevel="0" collapsed="false"/>
    <row r="26690" customFormat="false" ht="15.75" hidden="false" customHeight="false" outlineLevel="0" collapsed="false"/>
    <row r="26691" customFormat="false" ht="15.75" hidden="false" customHeight="false" outlineLevel="0" collapsed="false"/>
    <row r="26692" customFormat="false" ht="15.75" hidden="false" customHeight="false" outlineLevel="0" collapsed="false"/>
    <row r="26693" customFormat="false" ht="15.75" hidden="false" customHeight="false" outlineLevel="0" collapsed="false"/>
    <row r="26694" customFormat="false" ht="15.75" hidden="false" customHeight="false" outlineLevel="0" collapsed="false"/>
    <row r="26695" customFormat="false" ht="15.75" hidden="false" customHeight="false" outlineLevel="0" collapsed="false"/>
    <row r="26696" customFormat="false" ht="15.75" hidden="false" customHeight="false" outlineLevel="0" collapsed="false"/>
    <row r="26697" customFormat="false" ht="15.75" hidden="false" customHeight="false" outlineLevel="0" collapsed="false"/>
    <row r="26698" customFormat="false" ht="15.75" hidden="false" customHeight="false" outlineLevel="0" collapsed="false"/>
    <row r="26699" customFormat="false" ht="15.75" hidden="false" customHeight="false" outlineLevel="0" collapsed="false"/>
    <row r="26700" customFormat="false" ht="15.75" hidden="false" customHeight="false" outlineLevel="0" collapsed="false"/>
    <row r="26701" customFormat="false" ht="15.75" hidden="false" customHeight="false" outlineLevel="0" collapsed="false"/>
    <row r="26702" customFormat="false" ht="15.75" hidden="false" customHeight="false" outlineLevel="0" collapsed="false"/>
    <row r="26703" customFormat="false" ht="15.75" hidden="false" customHeight="false" outlineLevel="0" collapsed="false"/>
    <row r="26704" customFormat="false" ht="15.75" hidden="false" customHeight="false" outlineLevel="0" collapsed="false"/>
    <row r="26705" customFormat="false" ht="15.75" hidden="false" customHeight="false" outlineLevel="0" collapsed="false"/>
    <row r="26706" customFormat="false" ht="15.75" hidden="false" customHeight="false" outlineLevel="0" collapsed="false"/>
    <row r="26707" customFormat="false" ht="15.75" hidden="false" customHeight="false" outlineLevel="0" collapsed="false"/>
    <row r="26708" customFormat="false" ht="15.75" hidden="false" customHeight="false" outlineLevel="0" collapsed="false"/>
    <row r="26709" customFormat="false" ht="15.75" hidden="false" customHeight="false" outlineLevel="0" collapsed="false"/>
    <row r="26710" customFormat="false" ht="15.75" hidden="false" customHeight="false" outlineLevel="0" collapsed="false"/>
    <row r="26711" customFormat="false" ht="15.75" hidden="false" customHeight="false" outlineLevel="0" collapsed="false"/>
    <row r="26712" customFormat="false" ht="15.75" hidden="false" customHeight="false" outlineLevel="0" collapsed="false"/>
    <row r="26713" customFormat="false" ht="15.75" hidden="false" customHeight="false" outlineLevel="0" collapsed="false"/>
    <row r="26714" customFormat="false" ht="15.75" hidden="false" customHeight="false" outlineLevel="0" collapsed="false"/>
    <row r="26715" customFormat="false" ht="15.75" hidden="false" customHeight="false" outlineLevel="0" collapsed="false"/>
    <row r="26716" customFormat="false" ht="15.75" hidden="false" customHeight="false" outlineLevel="0" collapsed="false"/>
    <row r="26717" customFormat="false" ht="15.75" hidden="false" customHeight="false" outlineLevel="0" collapsed="false"/>
    <row r="26718" customFormat="false" ht="15.75" hidden="false" customHeight="false" outlineLevel="0" collapsed="false"/>
    <row r="26719" customFormat="false" ht="15.75" hidden="false" customHeight="false" outlineLevel="0" collapsed="false"/>
    <row r="26720" customFormat="false" ht="15.75" hidden="false" customHeight="false" outlineLevel="0" collapsed="false"/>
    <row r="26721" customFormat="false" ht="15.75" hidden="false" customHeight="false" outlineLevel="0" collapsed="false"/>
    <row r="26722" customFormat="false" ht="15.75" hidden="false" customHeight="false" outlineLevel="0" collapsed="false"/>
    <row r="26723" customFormat="false" ht="15.75" hidden="false" customHeight="false" outlineLevel="0" collapsed="false"/>
    <row r="26724" customFormat="false" ht="15.75" hidden="false" customHeight="false" outlineLevel="0" collapsed="false"/>
    <row r="26725" customFormat="false" ht="15.75" hidden="false" customHeight="false" outlineLevel="0" collapsed="false"/>
    <row r="26726" customFormat="false" ht="15.75" hidden="false" customHeight="false" outlineLevel="0" collapsed="false"/>
    <row r="26727" customFormat="false" ht="15.75" hidden="false" customHeight="false" outlineLevel="0" collapsed="false"/>
    <row r="26728" customFormat="false" ht="15.75" hidden="false" customHeight="false" outlineLevel="0" collapsed="false"/>
    <row r="26729" customFormat="false" ht="15.75" hidden="false" customHeight="false" outlineLevel="0" collapsed="false"/>
    <row r="26730" customFormat="false" ht="15.75" hidden="false" customHeight="false" outlineLevel="0" collapsed="false"/>
    <row r="26731" customFormat="false" ht="15.75" hidden="false" customHeight="false" outlineLevel="0" collapsed="false"/>
    <row r="26732" customFormat="false" ht="15.75" hidden="false" customHeight="false" outlineLevel="0" collapsed="false"/>
    <row r="26733" customFormat="false" ht="15.75" hidden="false" customHeight="false" outlineLevel="0" collapsed="false"/>
    <row r="26734" customFormat="false" ht="15.75" hidden="false" customHeight="false" outlineLevel="0" collapsed="false"/>
    <row r="26735" customFormat="false" ht="15.75" hidden="false" customHeight="false" outlineLevel="0" collapsed="false"/>
    <row r="26736" customFormat="false" ht="15.75" hidden="false" customHeight="false" outlineLevel="0" collapsed="false"/>
    <row r="26737" customFormat="false" ht="15.75" hidden="false" customHeight="false" outlineLevel="0" collapsed="false"/>
    <row r="26738" customFormat="false" ht="15.75" hidden="false" customHeight="false" outlineLevel="0" collapsed="false"/>
    <row r="26739" customFormat="false" ht="15.75" hidden="false" customHeight="false" outlineLevel="0" collapsed="false"/>
    <row r="26740" customFormat="false" ht="15.75" hidden="false" customHeight="false" outlineLevel="0" collapsed="false"/>
    <row r="26741" customFormat="false" ht="15.75" hidden="false" customHeight="false" outlineLevel="0" collapsed="false"/>
    <row r="26742" customFormat="false" ht="15.75" hidden="false" customHeight="false" outlineLevel="0" collapsed="false"/>
    <row r="26743" customFormat="false" ht="15.75" hidden="false" customHeight="false" outlineLevel="0" collapsed="false"/>
    <row r="26744" customFormat="false" ht="15.75" hidden="false" customHeight="false" outlineLevel="0" collapsed="false"/>
    <row r="26745" customFormat="false" ht="15.75" hidden="false" customHeight="false" outlineLevel="0" collapsed="false"/>
    <row r="26746" customFormat="false" ht="15.75" hidden="false" customHeight="false" outlineLevel="0" collapsed="false"/>
    <row r="26747" customFormat="false" ht="15.75" hidden="false" customHeight="false" outlineLevel="0" collapsed="false"/>
    <row r="26748" customFormat="false" ht="15.75" hidden="false" customHeight="false" outlineLevel="0" collapsed="false"/>
    <row r="26749" customFormat="false" ht="15.75" hidden="false" customHeight="false" outlineLevel="0" collapsed="false"/>
    <row r="26750" customFormat="false" ht="15.75" hidden="false" customHeight="false" outlineLevel="0" collapsed="false"/>
    <row r="26751" customFormat="false" ht="15.75" hidden="false" customHeight="false" outlineLevel="0" collapsed="false"/>
    <row r="26752" customFormat="false" ht="15.75" hidden="false" customHeight="false" outlineLevel="0" collapsed="false"/>
    <row r="26753" customFormat="false" ht="15.75" hidden="false" customHeight="false" outlineLevel="0" collapsed="false"/>
    <row r="26754" customFormat="false" ht="15.75" hidden="false" customHeight="false" outlineLevel="0" collapsed="false"/>
    <row r="26755" customFormat="false" ht="15.75" hidden="false" customHeight="false" outlineLevel="0" collapsed="false"/>
    <row r="26756" customFormat="false" ht="15.75" hidden="false" customHeight="false" outlineLevel="0" collapsed="false"/>
    <row r="26757" customFormat="false" ht="15.75" hidden="false" customHeight="false" outlineLevel="0" collapsed="false"/>
    <row r="26758" customFormat="false" ht="15.75" hidden="false" customHeight="false" outlineLevel="0" collapsed="false"/>
    <row r="26759" customFormat="false" ht="15.75" hidden="false" customHeight="false" outlineLevel="0" collapsed="false"/>
    <row r="26760" customFormat="false" ht="15.75" hidden="false" customHeight="false" outlineLevel="0" collapsed="false"/>
    <row r="26761" customFormat="false" ht="15.75" hidden="false" customHeight="false" outlineLevel="0" collapsed="false"/>
    <row r="26762" customFormat="false" ht="15.75" hidden="false" customHeight="false" outlineLevel="0" collapsed="false"/>
    <row r="26763" customFormat="false" ht="15.75" hidden="false" customHeight="false" outlineLevel="0" collapsed="false"/>
    <row r="26764" customFormat="false" ht="15.75" hidden="false" customHeight="false" outlineLevel="0" collapsed="false"/>
    <row r="26765" customFormat="false" ht="15.75" hidden="false" customHeight="false" outlineLevel="0" collapsed="false"/>
    <row r="26766" customFormat="false" ht="15.75" hidden="false" customHeight="false" outlineLevel="0" collapsed="false"/>
    <row r="26767" customFormat="false" ht="15.75" hidden="false" customHeight="false" outlineLevel="0" collapsed="false"/>
    <row r="26768" customFormat="false" ht="15.75" hidden="false" customHeight="false" outlineLevel="0" collapsed="false"/>
    <row r="26769" customFormat="false" ht="15.75" hidden="false" customHeight="false" outlineLevel="0" collapsed="false"/>
    <row r="26770" customFormat="false" ht="15.75" hidden="false" customHeight="false" outlineLevel="0" collapsed="false"/>
    <row r="26771" customFormat="false" ht="15.75" hidden="false" customHeight="false" outlineLevel="0" collapsed="false"/>
    <row r="26772" customFormat="false" ht="15.75" hidden="false" customHeight="false" outlineLevel="0" collapsed="false"/>
    <row r="26773" customFormat="false" ht="15.75" hidden="false" customHeight="false" outlineLevel="0" collapsed="false"/>
    <row r="26774" customFormat="false" ht="15.75" hidden="false" customHeight="false" outlineLevel="0" collapsed="false"/>
    <row r="26775" customFormat="false" ht="15.75" hidden="false" customHeight="false" outlineLevel="0" collapsed="false"/>
    <row r="26776" customFormat="false" ht="15.75" hidden="false" customHeight="false" outlineLevel="0" collapsed="false"/>
    <row r="26777" customFormat="false" ht="15.75" hidden="false" customHeight="false" outlineLevel="0" collapsed="false"/>
    <row r="26778" customFormat="false" ht="15.75" hidden="false" customHeight="false" outlineLevel="0" collapsed="false"/>
    <row r="26779" customFormat="false" ht="15.75" hidden="false" customHeight="false" outlineLevel="0" collapsed="false"/>
    <row r="26780" customFormat="false" ht="15.75" hidden="false" customHeight="false" outlineLevel="0" collapsed="false"/>
    <row r="26781" customFormat="false" ht="15.75" hidden="false" customHeight="false" outlineLevel="0" collapsed="false"/>
    <row r="26782" customFormat="false" ht="15.75" hidden="false" customHeight="false" outlineLevel="0" collapsed="false"/>
    <row r="26783" customFormat="false" ht="15.75" hidden="false" customHeight="false" outlineLevel="0" collapsed="false"/>
    <row r="26784" customFormat="false" ht="15.75" hidden="false" customHeight="false" outlineLevel="0" collapsed="false"/>
    <row r="26785" customFormat="false" ht="15.75" hidden="false" customHeight="false" outlineLevel="0" collapsed="false"/>
    <row r="26786" customFormat="false" ht="15.75" hidden="false" customHeight="false" outlineLevel="0" collapsed="false"/>
    <row r="26787" customFormat="false" ht="15.75" hidden="false" customHeight="false" outlineLevel="0" collapsed="false"/>
    <row r="26788" customFormat="false" ht="15.75" hidden="false" customHeight="false" outlineLevel="0" collapsed="false"/>
    <row r="26789" customFormat="false" ht="15.75" hidden="false" customHeight="false" outlineLevel="0" collapsed="false"/>
    <row r="26790" customFormat="false" ht="15.75" hidden="false" customHeight="false" outlineLevel="0" collapsed="false"/>
    <row r="26791" customFormat="false" ht="15.75" hidden="false" customHeight="false" outlineLevel="0" collapsed="false"/>
    <row r="26792" customFormat="false" ht="15.75" hidden="false" customHeight="false" outlineLevel="0" collapsed="false"/>
    <row r="26793" customFormat="false" ht="15.75" hidden="false" customHeight="false" outlineLevel="0" collapsed="false"/>
    <row r="26794" customFormat="false" ht="15.75" hidden="false" customHeight="false" outlineLevel="0" collapsed="false"/>
    <row r="26795" customFormat="false" ht="15.75" hidden="false" customHeight="false" outlineLevel="0" collapsed="false"/>
    <row r="26796" customFormat="false" ht="15.75" hidden="false" customHeight="false" outlineLevel="0" collapsed="false"/>
    <row r="26797" customFormat="false" ht="15.75" hidden="false" customHeight="false" outlineLevel="0" collapsed="false"/>
    <row r="26798" customFormat="false" ht="15.75" hidden="false" customHeight="false" outlineLevel="0" collapsed="false"/>
    <row r="26799" customFormat="false" ht="15.75" hidden="false" customHeight="false" outlineLevel="0" collapsed="false"/>
    <row r="26800" customFormat="false" ht="15.75" hidden="false" customHeight="false" outlineLevel="0" collapsed="false"/>
    <row r="26801" customFormat="false" ht="15.75" hidden="false" customHeight="false" outlineLevel="0" collapsed="false"/>
    <row r="26802" customFormat="false" ht="15.75" hidden="false" customHeight="false" outlineLevel="0" collapsed="false"/>
    <row r="26803" customFormat="false" ht="15.75" hidden="false" customHeight="false" outlineLevel="0" collapsed="false"/>
    <row r="26804" customFormat="false" ht="15.75" hidden="false" customHeight="false" outlineLevel="0" collapsed="false"/>
    <row r="26805" customFormat="false" ht="15.75" hidden="false" customHeight="false" outlineLevel="0" collapsed="false"/>
    <row r="26806" customFormat="false" ht="15.75" hidden="false" customHeight="false" outlineLevel="0" collapsed="false"/>
    <row r="26807" customFormat="false" ht="15.75" hidden="false" customHeight="false" outlineLevel="0" collapsed="false"/>
    <row r="26808" customFormat="false" ht="15.75" hidden="false" customHeight="false" outlineLevel="0" collapsed="false"/>
    <row r="26809" customFormat="false" ht="15.75" hidden="false" customHeight="false" outlineLevel="0" collapsed="false"/>
    <row r="26810" customFormat="false" ht="15.75" hidden="false" customHeight="false" outlineLevel="0" collapsed="false"/>
    <row r="26811" customFormat="false" ht="15.75" hidden="false" customHeight="false" outlineLevel="0" collapsed="false"/>
    <row r="26812" customFormat="false" ht="15.75" hidden="false" customHeight="false" outlineLevel="0" collapsed="false"/>
    <row r="26813" customFormat="false" ht="15.75" hidden="false" customHeight="false" outlineLevel="0" collapsed="false"/>
    <row r="26814" customFormat="false" ht="15.75" hidden="false" customHeight="false" outlineLevel="0" collapsed="false"/>
    <row r="26815" customFormat="false" ht="15.75" hidden="false" customHeight="false" outlineLevel="0" collapsed="false"/>
    <row r="26816" customFormat="false" ht="15.75" hidden="false" customHeight="false" outlineLevel="0" collapsed="false"/>
    <row r="26817" customFormat="false" ht="15.75" hidden="false" customHeight="false" outlineLevel="0" collapsed="false"/>
    <row r="26818" customFormat="false" ht="15.75" hidden="false" customHeight="false" outlineLevel="0" collapsed="false"/>
    <row r="26819" customFormat="false" ht="15.75" hidden="false" customHeight="false" outlineLevel="0" collapsed="false"/>
    <row r="26820" customFormat="false" ht="15.75" hidden="false" customHeight="false" outlineLevel="0" collapsed="false"/>
    <row r="26821" customFormat="false" ht="15.75" hidden="false" customHeight="false" outlineLevel="0" collapsed="false"/>
    <row r="26822" customFormat="false" ht="15.75" hidden="false" customHeight="false" outlineLevel="0" collapsed="false"/>
    <row r="26823" customFormat="false" ht="15.75" hidden="false" customHeight="false" outlineLevel="0" collapsed="false"/>
    <row r="26824" customFormat="false" ht="15.75" hidden="false" customHeight="false" outlineLevel="0" collapsed="false"/>
    <row r="26825" customFormat="false" ht="15.75" hidden="false" customHeight="false" outlineLevel="0" collapsed="false"/>
    <row r="26826" customFormat="false" ht="15.75" hidden="false" customHeight="false" outlineLevel="0" collapsed="false"/>
    <row r="26827" customFormat="false" ht="15.75" hidden="false" customHeight="false" outlineLevel="0" collapsed="false"/>
    <row r="26828" customFormat="false" ht="15.75" hidden="false" customHeight="false" outlineLevel="0" collapsed="false"/>
    <row r="26829" customFormat="false" ht="15.75" hidden="false" customHeight="false" outlineLevel="0" collapsed="false"/>
    <row r="26830" customFormat="false" ht="15.75" hidden="false" customHeight="false" outlineLevel="0" collapsed="false"/>
    <row r="26831" customFormat="false" ht="15.75" hidden="false" customHeight="false" outlineLevel="0" collapsed="false"/>
    <row r="26832" customFormat="false" ht="15.75" hidden="false" customHeight="false" outlineLevel="0" collapsed="false"/>
    <row r="26833" customFormat="false" ht="15.75" hidden="false" customHeight="false" outlineLevel="0" collapsed="false"/>
    <row r="26834" customFormat="false" ht="15.75" hidden="false" customHeight="false" outlineLevel="0" collapsed="false"/>
    <row r="26835" customFormat="false" ht="15.75" hidden="false" customHeight="false" outlineLevel="0" collapsed="false"/>
    <row r="26836" customFormat="false" ht="15.75" hidden="false" customHeight="false" outlineLevel="0" collapsed="false"/>
    <row r="26837" customFormat="false" ht="15.75" hidden="false" customHeight="false" outlineLevel="0" collapsed="false"/>
    <row r="26838" customFormat="false" ht="15.75" hidden="false" customHeight="false" outlineLevel="0" collapsed="false"/>
    <row r="26839" customFormat="false" ht="15.75" hidden="false" customHeight="false" outlineLevel="0" collapsed="false"/>
    <row r="26840" customFormat="false" ht="15.75" hidden="false" customHeight="false" outlineLevel="0" collapsed="false"/>
    <row r="26841" customFormat="false" ht="15.75" hidden="false" customHeight="false" outlineLevel="0" collapsed="false"/>
    <row r="26842" customFormat="false" ht="15.75" hidden="false" customHeight="false" outlineLevel="0" collapsed="false"/>
    <row r="26843" customFormat="false" ht="15.75" hidden="false" customHeight="false" outlineLevel="0" collapsed="false"/>
    <row r="26844" customFormat="false" ht="15.75" hidden="false" customHeight="false" outlineLevel="0" collapsed="false"/>
    <row r="26845" customFormat="false" ht="15.75" hidden="false" customHeight="false" outlineLevel="0" collapsed="false"/>
    <row r="26846" customFormat="false" ht="15.75" hidden="false" customHeight="false" outlineLevel="0" collapsed="false"/>
    <row r="26847" customFormat="false" ht="15.75" hidden="false" customHeight="false" outlineLevel="0" collapsed="false"/>
    <row r="26848" customFormat="false" ht="15.75" hidden="false" customHeight="false" outlineLevel="0" collapsed="false"/>
    <row r="26849" customFormat="false" ht="15.75" hidden="false" customHeight="false" outlineLevel="0" collapsed="false"/>
    <row r="26850" customFormat="false" ht="15.75" hidden="false" customHeight="false" outlineLevel="0" collapsed="false"/>
    <row r="26851" customFormat="false" ht="15.75" hidden="false" customHeight="false" outlineLevel="0" collapsed="false"/>
    <row r="26852" customFormat="false" ht="15.75" hidden="false" customHeight="false" outlineLevel="0" collapsed="false"/>
    <row r="26853" customFormat="false" ht="15.75" hidden="false" customHeight="false" outlineLevel="0" collapsed="false"/>
    <row r="26854" customFormat="false" ht="15.75" hidden="false" customHeight="false" outlineLevel="0" collapsed="false"/>
    <row r="26855" customFormat="false" ht="15.75" hidden="false" customHeight="false" outlineLevel="0" collapsed="false"/>
    <row r="26856" customFormat="false" ht="15.75" hidden="false" customHeight="false" outlineLevel="0" collapsed="false"/>
    <row r="26857" customFormat="false" ht="15.75" hidden="false" customHeight="false" outlineLevel="0" collapsed="false"/>
    <row r="26858" customFormat="false" ht="15.75" hidden="false" customHeight="false" outlineLevel="0" collapsed="false"/>
    <row r="26859" customFormat="false" ht="15.75" hidden="false" customHeight="false" outlineLevel="0" collapsed="false"/>
    <row r="26860" customFormat="false" ht="15.75" hidden="false" customHeight="false" outlineLevel="0" collapsed="false"/>
    <row r="26861" customFormat="false" ht="15.75" hidden="false" customHeight="false" outlineLevel="0" collapsed="false"/>
    <row r="26862" customFormat="false" ht="15.75" hidden="false" customHeight="false" outlineLevel="0" collapsed="false"/>
    <row r="26863" customFormat="false" ht="15.75" hidden="false" customHeight="false" outlineLevel="0" collapsed="false"/>
    <row r="26864" customFormat="false" ht="15.75" hidden="false" customHeight="false" outlineLevel="0" collapsed="false"/>
    <row r="26865" customFormat="false" ht="15.75" hidden="false" customHeight="false" outlineLevel="0" collapsed="false"/>
    <row r="26866" customFormat="false" ht="15.75" hidden="false" customHeight="false" outlineLevel="0" collapsed="false"/>
    <row r="26867" customFormat="false" ht="15.75" hidden="false" customHeight="false" outlineLevel="0" collapsed="false"/>
    <row r="26868" customFormat="false" ht="15.75" hidden="false" customHeight="false" outlineLevel="0" collapsed="false"/>
    <row r="26869" customFormat="false" ht="15.75" hidden="false" customHeight="false" outlineLevel="0" collapsed="false"/>
    <row r="26870" customFormat="false" ht="15.75" hidden="false" customHeight="false" outlineLevel="0" collapsed="false"/>
    <row r="26871" customFormat="false" ht="15.75" hidden="false" customHeight="false" outlineLevel="0" collapsed="false"/>
    <row r="26872" customFormat="false" ht="15.75" hidden="false" customHeight="false" outlineLevel="0" collapsed="false"/>
    <row r="26873" customFormat="false" ht="15.75" hidden="false" customHeight="false" outlineLevel="0" collapsed="false"/>
    <row r="26874" customFormat="false" ht="15.75" hidden="false" customHeight="false" outlineLevel="0" collapsed="false"/>
    <row r="26875" customFormat="false" ht="15.75" hidden="false" customHeight="false" outlineLevel="0" collapsed="false"/>
    <row r="26876" customFormat="false" ht="15.75" hidden="false" customHeight="false" outlineLevel="0" collapsed="false"/>
    <row r="26877" customFormat="false" ht="15.75" hidden="false" customHeight="false" outlineLevel="0" collapsed="false"/>
    <row r="26878" customFormat="false" ht="15.75" hidden="false" customHeight="false" outlineLevel="0" collapsed="false"/>
    <row r="26879" customFormat="false" ht="15.75" hidden="false" customHeight="false" outlineLevel="0" collapsed="false"/>
    <row r="26880" customFormat="false" ht="15.75" hidden="false" customHeight="false" outlineLevel="0" collapsed="false"/>
    <row r="26881" customFormat="false" ht="15.75" hidden="false" customHeight="false" outlineLevel="0" collapsed="false"/>
    <row r="26882" customFormat="false" ht="15.75" hidden="false" customHeight="false" outlineLevel="0" collapsed="false"/>
    <row r="26883" customFormat="false" ht="15.75" hidden="false" customHeight="false" outlineLevel="0" collapsed="false"/>
    <row r="26884" customFormat="false" ht="15.75" hidden="false" customHeight="false" outlineLevel="0" collapsed="false"/>
    <row r="26885" customFormat="false" ht="15.75" hidden="false" customHeight="false" outlineLevel="0" collapsed="false"/>
    <row r="26886" customFormat="false" ht="15.75" hidden="false" customHeight="false" outlineLevel="0" collapsed="false"/>
    <row r="26887" customFormat="false" ht="15.75" hidden="false" customHeight="false" outlineLevel="0" collapsed="false"/>
    <row r="26888" customFormat="false" ht="15.75" hidden="false" customHeight="false" outlineLevel="0" collapsed="false"/>
    <row r="26889" customFormat="false" ht="15.75" hidden="false" customHeight="false" outlineLevel="0" collapsed="false"/>
    <row r="26890" customFormat="false" ht="15.75" hidden="false" customHeight="false" outlineLevel="0" collapsed="false"/>
    <row r="26891" customFormat="false" ht="15.75" hidden="false" customHeight="false" outlineLevel="0" collapsed="false"/>
    <row r="26892" customFormat="false" ht="15.75" hidden="false" customHeight="false" outlineLevel="0" collapsed="false"/>
    <row r="26893" customFormat="false" ht="15.75" hidden="false" customHeight="false" outlineLevel="0" collapsed="false"/>
    <row r="26894" customFormat="false" ht="15.75" hidden="false" customHeight="false" outlineLevel="0" collapsed="false"/>
    <row r="26895" customFormat="false" ht="15.75" hidden="false" customHeight="false" outlineLevel="0" collapsed="false"/>
    <row r="26896" customFormat="false" ht="15.75" hidden="false" customHeight="false" outlineLevel="0" collapsed="false"/>
    <row r="26897" customFormat="false" ht="15.75" hidden="false" customHeight="false" outlineLevel="0" collapsed="false"/>
    <row r="26898" customFormat="false" ht="15.75" hidden="false" customHeight="false" outlineLevel="0" collapsed="false"/>
    <row r="26899" customFormat="false" ht="15.75" hidden="false" customHeight="false" outlineLevel="0" collapsed="false"/>
    <row r="26900" customFormat="false" ht="15.75" hidden="false" customHeight="false" outlineLevel="0" collapsed="false"/>
    <row r="26901" customFormat="false" ht="15.75" hidden="false" customHeight="false" outlineLevel="0" collapsed="false"/>
    <row r="26902" customFormat="false" ht="15.75" hidden="false" customHeight="false" outlineLevel="0" collapsed="false"/>
    <row r="26903" customFormat="false" ht="15.75" hidden="false" customHeight="false" outlineLevel="0" collapsed="false"/>
    <row r="26904" customFormat="false" ht="15.75" hidden="false" customHeight="false" outlineLevel="0" collapsed="false"/>
    <row r="26905" customFormat="false" ht="15.75" hidden="false" customHeight="false" outlineLevel="0" collapsed="false"/>
    <row r="26906" customFormat="false" ht="15.75" hidden="false" customHeight="false" outlineLevel="0" collapsed="false"/>
    <row r="26907" customFormat="false" ht="15.75" hidden="false" customHeight="false" outlineLevel="0" collapsed="false"/>
    <row r="26908" customFormat="false" ht="15.75" hidden="false" customHeight="false" outlineLevel="0" collapsed="false"/>
    <row r="26909" customFormat="false" ht="15.75" hidden="false" customHeight="false" outlineLevel="0" collapsed="false"/>
    <row r="26910" customFormat="false" ht="15.75" hidden="false" customHeight="false" outlineLevel="0" collapsed="false"/>
    <row r="26911" customFormat="false" ht="15.75" hidden="false" customHeight="false" outlineLevel="0" collapsed="false"/>
    <row r="26912" customFormat="false" ht="15.75" hidden="false" customHeight="false" outlineLevel="0" collapsed="false"/>
    <row r="26913" customFormat="false" ht="15.75" hidden="false" customHeight="false" outlineLevel="0" collapsed="false"/>
    <row r="26914" customFormat="false" ht="15.75" hidden="false" customHeight="false" outlineLevel="0" collapsed="false"/>
    <row r="26915" customFormat="false" ht="15.75" hidden="false" customHeight="false" outlineLevel="0" collapsed="false"/>
    <row r="26916" customFormat="false" ht="15.75" hidden="false" customHeight="false" outlineLevel="0" collapsed="false"/>
    <row r="26917" customFormat="false" ht="15.75" hidden="false" customHeight="false" outlineLevel="0" collapsed="false"/>
    <row r="26918" customFormat="false" ht="15.75" hidden="false" customHeight="false" outlineLevel="0" collapsed="false"/>
    <row r="26919" customFormat="false" ht="15.75" hidden="false" customHeight="false" outlineLevel="0" collapsed="false"/>
    <row r="26920" customFormat="false" ht="15.75" hidden="false" customHeight="false" outlineLevel="0" collapsed="false"/>
    <row r="26921" customFormat="false" ht="15.75" hidden="false" customHeight="false" outlineLevel="0" collapsed="false"/>
    <row r="26922" customFormat="false" ht="15.75" hidden="false" customHeight="false" outlineLevel="0" collapsed="false"/>
    <row r="26923" customFormat="false" ht="15.75" hidden="false" customHeight="false" outlineLevel="0" collapsed="false"/>
    <row r="26924" customFormat="false" ht="15.75" hidden="false" customHeight="false" outlineLevel="0" collapsed="false"/>
    <row r="26925" customFormat="false" ht="15.75" hidden="false" customHeight="false" outlineLevel="0" collapsed="false"/>
    <row r="26926" customFormat="false" ht="15.75" hidden="false" customHeight="false" outlineLevel="0" collapsed="false"/>
    <row r="26927" customFormat="false" ht="15.75" hidden="false" customHeight="false" outlineLevel="0" collapsed="false"/>
    <row r="26928" customFormat="false" ht="15.75" hidden="false" customHeight="false" outlineLevel="0" collapsed="false"/>
    <row r="26929" customFormat="false" ht="15.75" hidden="false" customHeight="false" outlineLevel="0" collapsed="false"/>
    <row r="26930" customFormat="false" ht="15.75" hidden="false" customHeight="false" outlineLevel="0" collapsed="false"/>
    <row r="26931" customFormat="false" ht="15.75" hidden="false" customHeight="false" outlineLevel="0" collapsed="false"/>
    <row r="26932" customFormat="false" ht="15.75" hidden="false" customHeight="false" outlineLevel="0" collapsed="false"/>
    <row r="26933" customFormat="false" ht="15.75" hidden="false" customHeight="false" outlineLevel="0" collapsed="false"/>
    <row r="26934" customFormat="false" ht="15.75" hidden="false" customHeight="false" outlineLevel="0" collapsed="false"/>
    <row r="26935" customFormat="false" ht="15.75" hidden="false" customHeight="false" outlineLevel="0" collapsed="false"/>
    <row r="26936" customFormat="false" ht="15.75" hidden="false" customHeight="false" outlineLevel="0" collapsed="false"/>
    <row r="26937" customFormat="false" ht="15.75" hidden="false" customHeight="false" outlineLevel="0" collapsed="false"/>
    <row r="26938" customFormat="false" ht="15.75" hidden="false" customHeight="false" outlineLevel="0" collapsed="false"/>
    <row r="26939" customFormat="false" ht="15.75" hidden="false" customHeight="false" outlineLevel="0" collapsed="false"/>
    <row r="26940" customFormat="false" ht="15.75" hidden="false" customHeight="false" outlineLevel="0" collapsed="false"/>
    <row r="26941" customFormat="false" ht="15.75" hidden="false" customHeight="false" outlineLevel="0" collapsed="false"/>
    <row r="26942" customFormat="false" ht="15.75" hidden="false" customHeight="false" outlineLevel="0" collapsed="false"/>
    <row r="26943" customFormat="false" ht="15.75" hidden="false" customHeight="false" outlineLevel="0" collapsed="false"/>
    <row r="26944" customFormat="false" ht="15.75" hidden="false" customHeight="false" outlineLevel="0" collapsed="false"/>
    <row r="26945" customFormat="false" ht="15.75" hidden="false" customHeight="false" outlineLevel="0" collapsed="false"/>
    <row r="26946" customFormat="false" ht="15.75" hidden="false" customHeight="false" outlineLevel="0" collapsed="false"/>
    <row r="26947" customFormat="false" ht="15.75" hidden="false" customHeight="false" outlineLevel="0" collapsed="false"/>
    <row r="26948" customFormat="false" ht="15.75" hidden="false" customHeight="false" outlineLevel="0" collapsed="false"/>
    <row r="26949" customFormat="false" ht="15.75" hidden="false" customHeight="false" outlineLevel="0" collapsed="false"/>
    <row r="26950" customFormat="false" ht="15.75" hidden="false" customHeight="false" outlineLevel="0" collapsed="false"/>
    <row r="26951" customFormat="false" ht="15.75" hidden="false" customHeight="false" outlineLevel="0" collapsed="false"/>
    <row r="26952" customFormat="false" ht="15.75" hidden="false" customHeight="false" outlineLevel="0" collapsed="false"/>
    <row r="26953" customFormat="false" ht="15.75" hidden="false" customHeight="false" outlineLevel="0" collapsed="false"/>
    <row r="26954" customFormat="false" ht="15.75" hidden="false" customHeight="false" outlineLevel="0" collapsed="false"/>
    <row r="26955" customFormat="false" ht="15.75" hidden="false" customHeight="false" outlineLevel="0" collapsed="false"/>
    <row r="26956" customFormat="false" ht="15.75" hidden="false" customHeight="false" outlineLevel="0" collapsed="false"/>
    <row r="26957" customFormat="false" ht="15.75" hidden="false" customHeight="false" outlineLevel="0" collapsed="false"/>
    <row r="26958" customFormat="false" ht="15.75" hidden="false" customHeight="false" outlineLevel="0" collapsed="false"/>
    <row r="26959" customFormat="false" ht="15.75" hidden="false" customHeight="false" outlineLevel="0" collapsed="false"/>
    <row r="26960" customFormat="false" ht="15.75" hidden="false" customHeight="false" outlineLevel="0" collapsed="false"/>
    <row r="26961" customFormat="false" ht="15.75" hidden="false" customHeight="false" outlineLevel="0" collapsed="false"/>
    <row r="26962" customFormat="false" ht="15.75" hidden="false" customHeight="false" outlineLevel="0" collapsed="false"/>
    <row r="26963" customFormat="false" ht="15.75" hidden="false" customHeight="false" outlineLevel="0" collapsed="false"/>
    <row r="26964" customFormat="false" ht="15.75" hidden="false" customHeight="false" outlineLevel="0" collapsed="false"/>
    <row r="26965" customFormat="false" ht="15.75" hidden="false" customHeight="false" outlineLevel="0" collapsed="false"/>
    <row r="26966" customFormat="false" ht="15.75" hidden="false" customHeight="false" outlineLevel="0" collapsed="false"/>
    <row r="26967" customFormat="false" ht="15.75" hidden="false" customHeight="false" outlineLevel="0" collapsed="false"/>
    <row r="26968" customFormat="false" ht="15.75" hidden="false" customHeight="false" outlineLevel="0" collapsed="false"/>
    <row r="26969" customFormat="false" ht="15.75" hidden="false" customHeight="false" outlineLevel="0" collapsed="false"/>
    <row r="26970" customFormat="false" ht="15.75" hidden="false" customHeight="false" outlineLevel="0" collapsed="false"/>
    <row r="26971" customFormat="false" ht="15.75" hidden="false" customHeight="false" outlineLevel="0" collapsed="false"/>
    <row r="26972" customFormat="false" ht="15.75" hidden="false" customHeight="false" outlineLevel="0" collapsed="false"/>
    <row r="26973" customFormat="false" ht="15.75" hidden="false" customHeight="false" outlineLevel="0" collapsed="false"/>
    <row r="26974" customFormat="false" ht="15.75" hidden="false" customHeight="false" outlineLevel="0" collapsed="false"/>
    <row r="26975" customFormat="false" ht="15.75" hidden="false" customHeight="false" outlineLevel="0" collapsed="false"/>
    <row r="26976" customFormat="false" ht="15.75" hidden="false" customHeight="false" outlineLevel="0" collapsed="false"/>
    <row r="26977" customFormat="false" ht="15.75" hidden="false" customHeight="false" outlineLevel="0" collapsed="false"/>
    <row r="26978" customFormat="false" ht="15.75" hidden="false" customHeight="false" outlineLevel="0" collapsed="false"/>
    <row r="26979" customFormat="false" ht="15.75" hidden="false" customHeight="false" outlineLevel="0" collapsed="false"/>
    <row r="26980" customFormat="false" ht="15.75" hidden="false" customHeight="false" outlineLevel="0" collapsed="false"/>
    <row r="26981" customFormat="false" ht="15.75" hidden="false" customHeight="false" outlineLevel="0" collapsed="false"/>
    <row r="26982" customFormat="false" ht="15.75" hidden="false" customHeight="false" outlineLevel="0" collapsed="false"/>
    <row r="26983" customFormat="false" ht="15.75" hidden="false" customHeight="false" outlineLevel="0" collapsed="false"/>
    <row r="26984" customFormat="false" ht="15.75" hidden="false" customHeight="false" outlineLevel="0" collapsed="false"/>
    <row r="26985" customFormat="false" ht="15.75" hidden="false" customHeight="false" outlineLevel="0" collapsed="false"/>
    <row r="26986" customFormat="false" ht="15.75" hidden="false" customHeight="false" outlineLevel="0" collapsed="false"/>
    <row r="26987" customFormat="false" ht="15.75" hidden="false" customHeight="false" outlineLevel="0" collapsed="false"/>
    <row r="26988" customFormat="false" ht="15.75" hidden="false" customHeight="false" outlineLevel="0" collapsed="false"/>
    <row r="26989" customFormat="false" ht="15.75" hidden="false" customHeight="false" outlineLevel="0" collapsed="false"/>
    <row r="26990" customFormat="false" ht="15.75" hidden="false" customHeight="false" outlineLevel="0" collapsed="false"/>
    <row r="26991" customFormat="false" ht="15.75" hidden="false" customHeight="false" outlineLevel="0" collapsed="false"/>
    <row r="26992" customFormat="false" ht="15.75" hidden="false" customHeight="false" outlineLevel="0" collapsed="false"/>
    <row r="26993" customFormat="false" ht="15.75" hidden="false" customHeight="false" outlineLevel="0" collapsed="false"/>
    <row r="26994" customFormat="false" ht="15.75" hidden="false" customHeight="false" outlineLevel="0" collapsed="false"/>
    <row r="26995" customFormat="false" ht="15.75" hidden="false" customHeight="false" outlineLevel="0" collapsed="false"/>
    <row r="26996" customFormat="false" ht="15.75" hidden="false" customHeight="false" outlineLevel="0" collapsed="false"/>
    <row r="26997" customFormat="false" ht="15.75" hidden="false" customHeight="false" outlineLevel="0" collapsed="false"/>
    <row r="26998" customFormat="false" ht="15.75" hidden="false" customHeight="false" outlineLevel="0" collapsed="false"/>
    <row r="26999" customFormat="false" ht="15.75" hidden="false" customHeight="false" outlineLevel="0" collapsed="false"/>
    <row r="27000" customFormat="false" ht="15.75" hidden="false" customHeight="false" outlineLevel="0" collapsed="false"/>
    <row r="27001" customFormat="false" ht="15.75" hidden="false" customHeight="false" outlineLevel="0" collapsed="false"/>
    <row r="27002" customFormat="false" ht="15.75" hidden="false" customHeight="false" outlineLevel="0" collapsed="false"/>
    <row r="27003" customFormat="false" ht="15.75" hidden="false" customHeight="false" outlineLevel="0" collapsed="false"/>
    <row r="27004" customFormat="false" ht="15.75" hidden="false" customHeight="false" outlineLevel="0" collapsed="false"/>
    <row r="27005" customFormat="false" ht="15.75" hidden="false" customHeight="false" outlineLevel="0" collapsed="false"/>
    <row r="27006" customFormat="false" ht="15.75" hidden="false" customHeight="false" outlineLevel="0" collapsed="false"/>
    <row r="27007" customFormat="false" ht="15.75" hidden="false" customHeight="false" outlineLevel="0" collapsed="false"/>
    <row r="27008" customFormat="false" ht="15.75" hidden="false" customHeight="false" outlineLevel="0" collapsed="false"/>
    <row r="27009" customFormat="false" ht="15.75" hidden="false" customHeight="false" outlineLevel="0" collapsed="false"/>
    <row r="27010" customFormat="false" ht="15.75" hidden="false" customHeight="false" outlineLevel="0" collapsed="false"/>
    <row r="27011" customFormat="false" ht="15.75" hidden="false" customHeight="false" outlineLevel="0" collapsed="false"/>
    <row r="27012" customFormat="false" ht="15.75" hidden="false" customHeight="false" outlineLevel="0" collapsed="false"/>
    <row r="27013" customFormat="false" ht="15.75" hidden="false" customHeight="false" outlineLevel="0" collapsed="false"/>
    <row r="27014" customFormat="false" ht="15.75" hidden="false" customHeight="false" outlineLevel="0" collapsed="false"/>
    <row r="27015" customFormat="false" ht="15.75" hidden="false" customHeight="false" outlineLevel="0" collapsed="false"/>
    <row r="27016" customFormat="false" ht="15.75" hidden="false" customHeight="false" outlineLevel="0" collapsed="false"/>
    <row r="27017" customFormat="false" ht="15.75" hidden="false" customHeight="false" outlineLevel="0" collapsed="false"/>
    <row r="27018" customFormat="false" ht="15.75" hidden="false" customHeight="false" outlineLevel="0" collapsed="false"/>
    <row r="27019" customFormat="false" ht="15.75" hidden="false" customHeight="false" outlineLevel="0" collapsed="false"/>
    <row r="27020" customFormat="false" ht="15.75" hidden="false" customHeight="false" outlineLevel="0" collapsed="false"/>
    <row r="27021" customFormat="false" ht="15.75" hidden="false" customHeight="false" outlineLevel="0" collapsed="false"/>
    <row r="27022" customFormat="false" ht="15.75" hidden="false" customHeight="false" outlineLevel="0" collapsed="false"/>
    <row r="27023" customFormat="false" ht="15.75" hidden="false" customHeight="false" outlineLevel="0" collapsed="false"/>
    <row r="27024" customFormat="false" ht="15.75" hidden="false" customHeight="false" outlineLevel="0" collapsed="false"/>
    <row r="27025" customFormat="false" ht="15.75" hidden="false" customHeight="false" outlineLevel="0" collapsed="false"/>
    <row r="27026" customFormat="false" ht="15.75" hidden="false" customHeight="false" outlineLevel="0" collapsed="false"/>
    <row r="27027" customFormat="false" ht="15.75" hidden="false" customHeight="false" outlineLevel="0" collapsed="false"/>
    <row r="27028" customFormat="false" ht="15.75" hidden="false" customHeight="false" outlineLevel="0" collapsed="false"/>
    <row r="27029" customFormat="false" ht="15.75" hidden="false" customHeight="false" outlineLevel="0" collapsed="false"/>
    <row r="27030" customFormat="false" ht="15.75" hidden="false" customHeight="false" outlineLevel="0" collapsed="false"/>
    <row r="27031" customFormat="false" ht="15.75" hidden="false" customHeight="false" outlineLevel="0" collapsed="false"/>
    <row r="27032" customFormat="false" ht="15.75" hidden="false" customHeight="false" outlineLevel="0" collapsed="false"/>
    <row r="27033" customFormat="false" ht="15.75" hidden="false" customHeight="false" outlineLevel="0" collapsed="false"/>
    <row r="27034" customFormat="false" ht="15.75" hidden="false" customHeight="false" outlineLevel="0" collapsed="false"/>
    <row r="27035" customFormat="false" ht="15.75" hidden="false" customHeight="false" outlineLevel="0" collapsed="false"/>
    <row r="27036" customFormat="false" ht="15.75" hidden="false" customHeight="false" outlineLevel="0" collapsed="false"/>
    <row r="27037" customFormat="false" ht="15.75" hidden="false" customHeight="false" outlineLevel="0" collapsed="false"/>
    <row r="27038" customFormat="false" ht="15.75" hidden="false" customHeight="false" outlineLevel="0" collapsed="false"/>
    <row r="27039" customFormat="false" ht="15.75" hidden="false" customHeight="false" outlineLevel="0" collapsed="false"/>
    <row r="27040" customFormat="false" ht="15.75" hidden="false" customHeight="false" outlineLevel="0" collapsed="false"/>
    <row r="27041" customFormat="false" ht="15.75" hidden="false" customHeight="false" outlineLevel="0" collapsed="false"/>
    <row r="27042" customFormat="false" ht="15.75" hidden="false" customHeight="false" outlineLevel="0" collapsed="false"/>
    <row r="27043" customFormat="false" ht="15.75" hidden="false" customHeight="false" outlineLevel="0" collapsed="false"/>
    <row r="27044" customFormat="false" ht="15.75" hidden="false" customHeight="false" outlineLevel="0" collapsed="false"/>
    <row r="27045" customFormat="false" ht="15.75" hidden="false" customHeight="false" outlineLevel="0" collapsed="false"/>
    <row r="27046" customFormat="false" ht="15.75" hidden="false" customHeight="false" outlineLevel="0" collapsed="false"/>
    <row r="27047" customFormat="false" ht="15.75" hidden="false" customHeight="false" outlineLevel="0" collapsed="false"/>
    <row r="27048" customFormat="false" ht="15.75" hidden="false" customHeight="false" outlineLevel="0" collapsed="false"/>
    <row r="27049" customFormat="false" ht="15.75" hidden="false" customHeight="false" outlineLevel="0" collapsed="false"/>
    <row r="27050" customFormat="false" ht="15.75" hidden="false" customHeight="false" outlineLevel="0" collapsed="false"/>
    <row r="27051" customFormat="false" ht="15.75" hidden="false" customHeight="false" outlineLevel="0" collapsed="false"/>
    <row r="27052" customFormat="false" ht="15.75" hidden="false" customHeight="false" outlineLevel="0" collapsed="false"/>
    <row r="27053" customFormat="false" ht="15.75" hidden="false" customHeight="false" outlineLevel="0" collapsed="false"/>
    <row r="27054" customFormat="false" ht="15.75" hidden="false" customHeight="false" outlineLevel="0" collapsed="false"/>
    <row r="27055" customFormat="false" ht="15.75" hidden="false" customHeight="false" outlineLevel="0" collapsed="false"/>
    <row r="27056" customFormat="false" ht="15.75" hidden="false" customHeight="false" outlineLevel="0" collapsed="false"/>
    <row r="27057" customFormat="false" ht="15.75" hidden="false" customHeight="false" outlineLevel="0" collapsed="false"/>
    <row r="27058" customFormat="false" ht="15.75" hidden="false" customHeight="false" outlineLevel="0" collapsed="false"/>
    <row r="27059" customFormat="false" ht="15.75" hidden="false" customHeight="false" outlineLevel="0" collapsed="false"/>
    <row r="27060" customFormat="false" ht="15.75" hidden="false" customHeight="false" outlineLevel="0" collapsed="false"/>
    <row r="27061" customFormat="false" ht="15.75" hidden="false" customHeight="false" outlineLevel="0" collapsed="false"/>
    <row r="27062" customFormat="false" ht="15.75" hidden="false" customHeight="false" outlineLevel="0" collapsed="false"/>
    <row r="27063" customFormat="false" ht="15.75" hidden="false" customHeight="false" outlineLevel="0" collapsed="false"/>
    <row r="27064" customFormat="false" ht="15.75" hidden="false" customHeight="false" outlineLevel="0" collapsed="false"/>
    <row r="27065" customFormat="false" ht="15.75" hidden="false" customHeight="false" outlineLevel="0" collapsed="false"/>
    <row r="27066" customFormat="false" ht="15.75" hidden="false" customHeight="false" outlineLevel="0" collapsed="false"/>
    <row r="27067" customFormat="false" ht="15.75" hidden="false" customHeight="false" outlineLevel="0" collapsed="false"/>
    <row r="27068" customFormat="false" ht="15.75" hidden="false" customHeight="false" outlineLevel="0" collapsed="false"/>
    <row r="27069" customFormat="false" ht="15.75" hidden="false" customHeight="false" outlineLevel="0" collapsed="false"/>
    <row r="27070" customFormat="false" ht="15.75" hidden="false" customHeight="false" outlineLevel="0" collapsed="false"/>
    <row r="27071" customFormat="false" ht="15.75" hidden="false" customHeight="false" outlineLevel="0" collapsed="false"/>
    <row r="27072" customFormat="false" ht="15.75" hidden="false" customHeight="false" outlineLevel="0" collapsed="false"/>
    <row r="27073" customFormat="false" ht="15.75" hidden="false" customHeight="false" outlineLevel="0" collapsed="false"/>
    <row r="27074" customFormat="false" ht="15.75" hidden="false" customHeight="false" outlineLevel="0" collapsed="false"/>
    <row r="27075" customFormat="false" ht="15.75" hidden="false" customHeight="false" outlineLevel="0" collapsed="false"/>
    <row r="27076" customFormat="false" ht="15.75" hidden="false" customHeight="false" outlineLevel="0" collapsed="false"/>
    <row r="27077" customFormat="false" ht="15.75" hidden="false" customHeight="false" outlineLevel="0" collapsed="false"/>
    <row r="27078" customFormat="false" ht="15.75" hidden="false" customHeight="false" outlineLevel="0" collapsed="false"/>
    <row r="27079" customFormat="false" ht="15.75" hidden="false" customHeight="false" outlineLevel="0" collapsed="false"/>
    <row r="27080" customFormat="false" ht="15.75" hidden="false" customHeight="false" outlineLevel="0" collapsed="false"/>
    <row r="27081" customFormat="false" ht="15.75" hidden="false" customHeight="false" outlineLevel="0" collapsed="false"/>
    <row r="27082" customFormat="false" ht="15.75" hidden="false" customHeight="false" outlineLevel="0" collapsed="false"/>
    <row r="27083" customFormat="false" ht="15.75" hidden="false" customHeight="false" outlineLevel="0" collapsed="false"/>
    <row r="27084" customFormat="false" ht="15.75" hidden="false" customHeight="false" outlineLevel="0" collapsed="false"/>
    <row r="27085" customFormat="false" ht="15.75" hidden="false" customHeight="false" outlineLevel="0" collapsed="false"/>
    <row r="27086" customFormat="false" ht="15.75" hidden="false" customHeight="false" outlineLevel="0" collapsed="false"/>
    <row r="27087" customFormat="false" ht="15.75" hidden="false" customHeight="false" outlineLevel="0" collapsed="false"/>
    <row r="27088" customFormat="false" ht="15.75" hidden="false" customHeight="false" outlineLevel="0" collapsed="false"/>
    <row r="27089" customFormat="false" ht="15.75" hidden="false" customHeight="false" outlineLevel="0" collapsed="false"/>
    <row r="27090" customFormat="false" ht="15.75" hidden="false" customHeight="false" outlineLevel="0" collapsed="false"/>
    <row r="27091" customFormat="false" ht="15.75" hidden="false" customHeight="false" outlineLevel="0" collapsed="false"/>
    <row r="27092" customFormat="false" ht="15.75" hidden="false" customHeight="false" outlineLevel="0" collapsed="false"/>
    <row r="27093" customFormat="false" ht="15.75" hidden="false" customHeight="false" outlineLevel="0" collapsed="false"/>
    <row r="27094" customFormat="false" ht="15.75" hidden="false" customHeight="false" outlineLevel="0" collapsed="false"/>
    <row r="27095" customFormat="false" ht="15.75" hidden="false" customHeight="false" outlineLevel="0" collapsed="false"/>
    <row r="27096" customFormat="false" ht="15.75" hidden="false" customHeight="false" outlineLevel="0" collapsed="false"/>
    <row r="27097" customFormat="false" ht="15.75" hidden="false" customHeight="false" outlineLevel="0" collapsed="false"/>
    <row r="27098" customFormat="false" ht="15.75" hidden="false" customHeight="false" outlineLevel="0" collapsed="false"/>
    <row r="27099" customFormat="false" ht="15.75" hidden="false" customHeight="false" outlineLevel="0" collapsed="false"/>
    <row r="27100" customFormat="false" ht="15.75" hidden="false" customHeight="false" outlineLevel="0" collapsed="false"/>
    <row r="27101" customFormat="false" ht="15.75" hidden="false" customHeight="false" outlineLevel="0" collapsed="false"/>
    <row r="27102" customFormat="false" ht="15.75" hidden="false" customHeight="false" outlineLevel="0" collapsed="false"/>
    <row r="27103" customFormat="false" ht="15.75" hidden="false" customHeight="false" outlineLevel="0" collapsed="false"/>
    <row r="27104" customFormat="false" ht="15.75" hidden="false" customHeight="false" outlineLevel="0" collapsed="false"/>
    <row r="27105" customFormat="false" ht="15.75" hidden="false" customHeight="false" outlineLevel="0" collapsed="false"/>
    <row r="27106" customFormat="false" ht="15.75" hidden="false" customHeight="false" outlineLevel="0" collapsed="false"/>
    <row r="27107" customFormat="false" ht="15.75" hidden="false" customHeight="false" outlineLevel="0" collapsed="false"/>
    <row r="27108" customFormat="false" ht="15.75" hidden="false" customHeight="false" outlineLevel="0" collapsed="false"/>
    <row r="27109" customFormat="false" ht="15.75" hidden="false" customHeight="false" outlineLevel="0" collapsed="false"/>
    <row r="27110" customFormat="false" ht="15.75" hidden="false" customHeight="false" outlineLevel="0" collapsed="false"/>
    <row r="27111" customFormat="false" ht="15.75" hidden="false" customHeight="false" outlineLevel="0" collapsed="false"/>
    <row r="27112" customFormat="false" ht="15.75" hidden="false" customHeight="false" outlineLevel="0" collapsed="false"/>
    <row r="27113" customFormat="false" ht="15.75" hidden="false" customHeight="false" outlineLevel="0" collapsed="false"/>
    <row r="27114" customFormat="false" ht="15.75" hidden="false" customHeight="false" outlineLevel="0" collapsed="false"/>
    <row r="27115" customFormat="false" ht="15.75" hidden="false" customHeight="false" outlineLevel="0" collapsed="false"/>
    <row r="27116" customFormat="false" ht="15.75" hidden="false" customHeight="false" outlineLevel="0" collapsed="false"/>
    <row r="27117" customFormat="false" ht="15.75" hidden="false" customHeight="false" outlineLevel="0" collapsed="false"/>
    <row r="27118" customFormat="false" ht="15.75" hidden="false" customHeight="false" outlineLevel="0" collapsed="false"/>
    <row r="27119" customFormat="false" ht="15.75" hidden="false" customHeight="false" outlineLevel="0" collapsed="false"/>
    <row r="27120" customFormat="false" ht="15.75" hidden="false" customHeight="false" outlineLevel="0" collapsed="false"/>
    <row r="27121" customFormat="false" ht="15.75" hidden="false" customHeight="false" outlineLevel="0" collapsed="false"/>
    <row r="27122" customFormat="false" ht="15.75" hidden="false" customHeight="false" outlineLevel="0" collapsed="false"/>
    <row r="27123" customFormat="false" ht="15.75" hidden="false" customHeight="false" outlineLevel="0" collapsed="false"/>
    <row r="27124" customFormat="false" ht="15.75" hidden="false" customHeight="false" outlineLevel="0" collapsed="false"/>
    <row r="27125" customFormat="false" ht="15.75" hidden="false" customHeight="false" outlineLevel="0" collapsed="false"/>
    <row r="27126" customFormat="false" ht="15.75" hidden="false" customHeight="false" outlineLevel="0" collapsed="false"/>
    <row r="27127" customFormat="false" ht="15.75" hidden="false" customHeight="false" outlineLevel="0" collapsed="false"/>
    <row r="27128" customFormat="false" ht="15.75" hidden="false" customHeight="false" outlineLevel="0" collapsed="false"/>
    <row r="27129" customFormat="false" ht="15.75" hidden="false" customHeight="false" outlineLevel="0" collapsed="false"/>
    <row r="27130" customFormat="false" ht="15.75" hidden="false" customHeight="false" outlineLevel="0" collapsed="false"/>
    <row r="27131" customFormat="false" ht="15.75" hidden="false" customHeight="false" outlineLevel="0" collapsed="false"/>
    <row r="27132" customFormat="false" ht="15.75" hidden="false" customHeight="false" outlineLevel="0" collapsed="false"/>
    <row r="27133" customFormat="false" ht="15.75" hidden="false" customHeight="false" outlineLevel="0" collapsed="false"/>
    <row r="27134" customFormat="false" ht="15.75" hidden="false" customHeight="false" outlineLevel="0" collapsed="false"/>
    <row r="27135" customFormat="false" ht="15.75" hidden="false" customHeight="false" outlineLevel="0" collapsed="false"/>
    <row r="27136" customFormat="false" ht="15.75" hidden="false" customHeight="false" outlineLevel="0" collapsed="false"/>
    <row r="27137" customFormat="false" ht="15.75" hidden="false" customHeight="false" outlineLevel="0" collapsed="false"/>
    <row r="27138" customFormat="false" ht="15.75" hidden="false" customHeight="false" outlineLevel="0" collapsed="false"/>
    <row r="27139" customFormat="false" ht="15.75" hidden="false" customHeight="false" outlineLevel="0" collapsed="false"/>
    <row r="27140" customFormat="false" ht="15.75" hidden="false" customHeight="false" outlineLevel="0" collapsed="false"/>
    <row r="27141" customFormat="false" ht="15.75" hidden="false" customHeight="false" outlineLevel="0" collapsed="false"/>
    <row r="27142" customFormat="false" ht="15.75" hidden="false" customHeight="false" outlineLevel="0" collapsed="false"/>
    <row r="27143" customFormat="false" ht="15.75" hidden="false" customHeight="false" outlineLevel="0" collapsed="false"/>
    <row r="27144" customFormat="false" ht="15.75" hidden="false" customHeight="false" outlineLevel="0" collapsed="false"/>
    <row r="27145" customFormat="false" ht="15.75" hidden="false" customHeight="false" outlineLevel="0" collapsed="false"/>
    <row r="27146" customFormat="false" ht="15.75" hidden="false" customHeight="false" outlineLevel="0" collapsed="false"/>
    <row r="27147" customFormat="false" ht="15.75" hidden="false" customHeight="false" outlineLevel="0" collapsed="false"/>
    <row r="27148" customFormat="false" ht="15.75" hidden="false" customHeight="false" outlineLevel="0" collapsed="false"/>
    <row r="27149" customFormat="false" ht="15.75" hidden="false" customHeight="false" outlineLevel="0" collapsed="false"/>
    <row r="27150" customFormat="false" ht="15.75" hidden="false" customHeight="false" outlineLevel="0" collapsed="false"/>
    <row r="27151" customFormat="false" ht="15.75" hidden="false" customHeight="false" outlineLevel="0" collapsed="false"/>
    <row r="27152" customFormat="false" ht="15.75" hidden="false" customHeight="false" outlineLevel="0" collapsed="false"/>
    <row r="27153" customFormat="false" ht="15.75" hidden="false" customHeight="false" outlineLevel="0" collapsed="false"/>
    <row r="27154" customFormat="false" ht="15.75" hidden="false" customHeight="false" outlineLevel="0" collapsed="false"/>
    <row r="27155" customFormat="false" ht="15.75" hidden="false" customHeight="false" outlineLevel="0" collapsed="false"/>
    <row r="27156" customFormat="false" ht="15.75" hidden="false" customHeight="false" outlineLevel="0" collapsed="false"/>
    <row r="27157" customFormat="false" ht="15.75" hidden="false" customHeight="false" outlineLevel="0" collapsed="false"/>
    <row r="27158" customFormat="false" ht="15.75" hidden="false" customHeight="false" outlineLevel="0" collapsed="false"/>
    <row r="27159" customFormat="false" ht="15.75" hidden="false" customHeight="false" outlineLevel="0" collapsed="false"/>
    <row r="27160" customFormat="false" ht="15.75" hidden="false" customHeight="false" outlineLevel="0" collapsed="false"/>
    <row r="27161" customFormat="false" ht="15.75" hidden="false" customHeight="false" outlineLevel="0" collapsed="false"/>
    <row r="27162" customFormat="false" ht="15.75" hidden="false" customHeight="false" outlineLevel="0" collapsed="false"/>
    <row r="27163" customFormat="false" ht="15.75" hidden="false" customHeight="false" outlineLevel="0" collapsed="false"/>
    <row r="27164" customFormat="false" ht="15.75" hidden="false" customHeight="false" outlineLevel="0" collapsed="false"/>
    <row r="27165" customFormat="false" ht="15.75" hidden="false" customHeight="false" outlineLevel="0" collapsed="false"/>
    <row r="27166" customFormat="false" ht="15.75" hidden="false" customHeight="false" outlineLevel="0" collapsed="false"/>
    <row r="27167" customFormat="false" ht="15.75" hidden="false" customHeight="false" outlineLevel="0" collapsed="false"/>
    <row r="27168" customFormat="false" ht="15.75" hidden="false" customHeight="false" outlineLevel="0" collapsed="false"/>
    <row r="27169" customFormat="false" ht="15.75" hidden="false" customHeight="false" outlineLevel="0" collapsed="false"/>
    <row r="27170" customFormat="false" ht="15.75" hidden="false" customHeight="false" outlineLevel="0" collapsed="false"/>
    <row r="27171" customFormat="false" ht="15.75" hidden="false" customHeight="false" outlineLevel="0" collapsed="false"/>
    <row r="27172" customFormat="false" ht="15.75" hidden="false" customHeight="false" outlineLevel="0" collapsed="false"/>
    <row r="27173" customFormat="false" ht="15.75" hidden="false" customHeight="false" outlineLevel="0" collapsed="false"/>
    <row r="27174" customFormat="false" ht="15.75" hidden="false" customHeight="false" outlineLevel="0" collapsed="false"/>
    <row r="27175" customFormat="false" ht="15.75" hidden="false" customHeight="false" outlineLevel="0" collapsed="false"/>
    <row r="27176" customFormat="false" ht="15.75" hidden="false" customHeight="false" outlineLevel="0" collapsed="false"/>
    <row r="27177" customFormat="false" ht="15.75" hidden="false" customHeight="false" outlineLevel="0" collapsed="false"/>
    <row r="27178" customFormat="false" ht="15.75" hidden="false" customHeight="false" outlineLevel="0" collapsed="false"/>
    <row r="27179" customFormat="false" ht="15.75" hidden="false" customHeight="false" outlineLevel="0" collapsed="false"/>
    <row r="27180" customFormat="false" ht="15.75" hidden="false" customHeight="false" outlineLevel="0" collapsed="false"/>
    <row r="27181" customFormat="false" ht="15.75" hidden="false" customHeight="false" outlineLevel="0" collapsed="false"/>
    <row r="27182" customFormat="false" ht="15.75" hidden="false" customHeight="false" outlineLevel="0" collapsed="false"/>
    <row r="27183" customFormat="false" ht="15.75" hidden="false" customHeight="false" outlineLevel="0" collapsed="false"/>
    <row r="27184" customFormat="false" ht="15.75" hidden="false" customHeight="false" outlineLevel="0" collapsed="false"/>
    <row r="27185" customFormat="false" ht="15.75" hidden="false" customHeight="false" outlineLevel="0" collapsed="false"/>
    <row r="27186" customFormat="false" ht="15.75" hidden="false" customHeight="false" outlineLevel="0" collapsed="false"/>
    <row r="27187" customFormat="false" ht="15.75" hidden="false" customHeight="false" outlineLevel="0" collapsed="false"/>
    <row r="27188" customFormat="false" ht="15.75" hidden="false" customHeight="false" outlineLevel="0" collapsed="false"/>
    <row r="27189" customFormat="false" ht="15.75" hidden="false" customHeight="false" outlineLevel="0" collapsed="false"/>
    <row r="27190" customFormat="false" ht="15.75" hidden="false" customHeight="false" outlineLevel="0" collapsed="false"/>
    <row r="27191" customFormat="false" ht="15.75" hidden="false" customHeight="false" outlineLevel="0" collapsed="false"/>
    <row r="27192" customFormat="false" ht="15.75" hidden="false" customHeight="false" outlineLevel="0" collapsed="false"/>
    <row r="27193" customFormat="false" ht="15.75" hidden="false" customHeight="false" outlineLevel="0" collapsed="false"/>
    <row r="27194" customFormat="false" ht="15.75" hidden="false" customHeight="false" outlineLevel="0" collapsed="false"/>
    <row r="27195" customFormat="false" ht="15.75" hidden="false" customHeight="false" outlineLevel="0" collapsed="false"/>
    <row r="27196" customFormat="false" ht="15.75" hidden="false" customHeight="false" outlineLevel="0" collapsed="false"/>
    <row r="27197" customFormat="false" ht="15.75" hidden="false" customHeight="false" outlineLevel="0" collapsed="false"/>
    <row r="27198" customFormat="false" ht="15.75" hidden="false" customHeight="false" outlineLevel="0" collapsed="false"/>
    <row r="27199" customFormat="false" ht="15.75" hidden="false" customHeight="false" outlineLevel="0" collapsed="false"/>
    <row r="27200" customFormat="false" ht="15.75" hidden="false" customHeight="false" outlineLevel="0" collapsed="false"/>
    <row r="27201" customFormat="false" ht="15.75" hidden="false" customHeight="false" outlineLevel="0" collapsed="false"/>
    <row r="27202" customFormat="false" ht="15.75" hidden="false" customHeight="false" outlineLevel="0" collapsed="false"/>
    <row r="27203" customFormat="false" ht="15.75" hidden="false" customHeight="false" outlineLevel="0" collapsed="false"/>
    <row r="27204" customFormat="false" ht="15.75" hidden="false" customHeight="false" outlineLevel="0" collapsed="false"/>
    <row r="27205" customFormat="false" ht="15.75" hidden="false" customHeight="false" outlineLevel="0" collapsed="false"/>
    <row r="27206" customFormat="false" ht="15.75" hidden="false" customHeight="false" outlineLevel="0" collapsed="false"/>
    <row r="27207" customFormat="false" ht="15.75" hidden="false" customHeight="false" outlineLevel="0" collapsed="false"/>
    <row r="27208" customFormat="false" ht="15.75" hidden="false" customHeight="false" outlineLevel="0" collapsed="false"/>
    <row r="27209" customFormat="false" ht="15.75" hidden="false" customHeight="false" outlineLevel="0" collapsed="false"/>
    <row r="27210" customFormat="false" ht="15.75" hidden="false" customHeight="false" outlineLevel="0" collapsed="false"/>
    <row r="27211" customFormat="false" ht="15.75" hidden="false" customHeight="false" outlineLevel="0" collapsed="false"/>
    <row r="27212" customFormat="false" ht="15.75" hidden="false" customHeight="false" outlineLevel="0" collapsed="false"/>
    <row r="27213" customFormat="false" ht="15.75" hidden="false" customHeight="false" outlineLevel="0" collapsed="false"/>
    <row r="27214" customFormat="false" ht="15.75" hidden="false" customHeight="false" outlineLevel="0" collapsed="false"/>
    <row r="27215" customFormat="false" ht="15.75" hidden="false" customHeight="false" outlineLevel="0" collapsed="false"/>
    <row r="27216" customFormat="false" ht="15.75" hidden="false" customHeight="false" outlineLevel="0" collapsed="false"/>
    <row r="27217" customFormat="false" ht="15.75" hidden="false" customHeight="false" outlineLevel="0" collapsed="false"/>
    <row r="27218" customFormat="false" ht="15.75" hidden="false" customHeight="false" outlineLevel="0" collapsed="false"/>
    <row r="27219" customFormat="false" ht="15.75" hidden="false" customHeight="false" outlineLevel="0" collapsed="false"/>
    <row r="27220" customFormat="false" ht="15.75" hidden="false" customHeight="false" outlineLevel="0" collapsed="false"/>
    <row r="27221" customFormat="false" ht="15.75" hidden="false" customHeight="false" outlineLevel="0" collapsed="false"/>
    <row r="27222" customFormat="false" ht="15.75" hidden="false" customHeight="false" outlineLevel="0" collapsed="false"/>
    <row r="27223" customFormat="false" ht="15.75" hidden="false" customHeight="false" outlineLevel="0" collapsed="false"/>
    <row r="27224" customFormat="false" ht="15.75" hidden="false" customHeight="false" outlineLevel="0" collapsed="false"/>
    <row r="27225" customFormat="false" ht="15.75" hidden="false" customHeight="false" outlineLevel="0" collapsed="false"/>
    <row r="27226" customFormat="false" ht="15.75" hidden="false" customHeight="false" outlineLevel="0" collapsed="false"/>
    <row r="27227" customFormat="false" ht="15.75" hidden="false" customHeight="false" outlineLevel="0" collapsed="false"/>
    <row r="27228" customFormat="false" ht="15.75" hidden="false" customHeight="false" outlineLevel="0" collapsed="false"/>
    <row r="27229" customFormat="false" ht="15.75" hidden="false" customHeight="false" outlineLevel="0" collapsed="false"/>
    <row r="27230" customFormat="false" ht="15.75" hidden="false" customHeight="false" outlineLevel="0" collapsed="false"/>
    <row r="27231" customFormat="false" ht="15.75" hidden="false" customHeight="false" outlineLevel="0" collapsed="false"/>
    <row r="27232" customFormat="false" ht="15.75" hidden="false" customHeight="false" outlineLevel="0" collapsed="false"/>
    <row r="27233" customFormat="false" ht="15.75" hidden="false" customHeight="false" outlineLevel="0" collapsed="false"/>
    <row r="27234" customFormat="false" ht="15.75" hidden="false" customHeight="false" outlineLevel="0" collapsed="false"/>
    <row r="27235" customFormat="false" ht="15.75" hidden="false" customHeight="false" outlineLevel="0" collapsed="false"/>
    <row r="27236" customFormat="false" ht="15.75" hidden="false" customHeight="false" outlineLevel="0" collapsed="false"/>
    <row r="27237" customFormat="false" ht="15.75" hidden="false" customHeight="false" outlineLevel="0" collapsed="false"/>
    <row r="27238" customFormat="false" ht="15.75" hidden="false" customHeight="false" outlineLevel="0" collapsed="false"/>
    <row r="27239" customFormat="false" ht="15.75" hidden="false" customHeight="false" outlineLevel="0" collapsed="false"/>
    <row r="27240" customFormat="false" ht="15.75" hidden="false" customHeight="false" outlineLevel="0" collapsed="false"/>
    <row r="27241" customFormat="false" ht="15.75" hidden="false" customHeight="false" outlineLevel="0" collapsed="false"/>
    <row r="27242" customFormat="false" ht="15.75" hidden="false" customHeight="false" outlineLevel="0" collapsed="false"/>
    <row r="27243" customFormat="false" ht="15.75" hidden="false" customHeight="false" outlineLevel="0" collapsed="false"/>
    <row r="27244" customFormat="false" ht="15.75" hidden="false" customHeight="false" outlineLevel="0" collapsed="false"/>
    <row r="27245" customFormat="false" ht="15.75" hidden="false" customHeight="false" outlineLevel="0" collapsed="false"/>
    <row r="27246" customFormat="false" ht="15.75" hidden="false" customHeight="false" outlineLevel="0" collapsed="false"/>
    <row r="27247" customFormat="false" ht="15.75" hidden="false" customHeight="false" outlineLevel="0" collapsed="false"/>
    <row r="27248" customFormat="false" ht="15.75" hidden="false" customHeight="false" outlineLevel="0" collapsed="false"/>
    <row r="27249" customFormat="false" ht="15.75" hidden="false" customHeight="false" outlineLevel="0" collapsed="false"/>
    <row r="27250" customFormat="false" ht="15.75" hidden="false" customHeight="false" outlineLevel="0" collapsed="false"/>
    <row r="27251" customFormat="false" ht="15.75" hidden="false" customHeight="false" outlineLevel="0" collapsed="false"/>
    <row r="27252" customFormat="false" ht="15.75" hidden="false" customHeight="false" outlineLevel="0" collapsed="false"/>
    <row r="27253" customFormat="false" ht="15.75" hidden="false" customHeight="false" outlineLevel="0" collapsed="false"/>
    <row r="27254" customFormat="false" ht="15.75" hidden="false" customHeight="false" outlineLevel="0" collapsed="false"/>
    <row r="27255" customFormat="false" ht="15.75" hidden="false" customHeight="false" outlineLevel="0" collapsed="false"/>
    <row r="27256" customFormat="false" ht="15.75" hidden="false" customHeight="false" outlineLevel="0" collapsed="false"/>
    <row r="27257" customFormat="false" ht="15.75" hidden="false" customHeight="false" outlineLevel="0" collapsed="false"/>
    <row r="27258" customFormat="false" ht="15.75" hidden="false" customHeight="false" outlineLevel="0" collapsed="false"/>
    <row r="27259" customFormat="false" ht="15.75" hidden="false" customHeight="false" outlineLevel="0" collapsed="false"/>
    <row r="27260" customFormat="false" ht="15.75" hidden="false" customHeight="false" outlineLevel="0" collapsed="false"/>
    <row r="27261" customFormat="false" ht="15.75" hidden="false" customHeight="false" outlineLevel="0" collapsed="false"/>
    <row r="27262" customFormat="false" ht="15.75" hidden="false" customHeight="false" outlineLevel="0" collapsed="false"/>
    <row r="27263" customFormat="false" ht="15.75" hidden="false" customHeight="false" outlineLevel="0" collapsed="false"/>
    <row r="27264" customFormat="false" ht="15.75" hidden="false" customHeight="false" outlineLevel="0" collapsed="false"/>
    <row r="27265" customFormat="false" ht="15.75" hidden="false" customHeight="false" outlineLevel="0" collapsed="false"/>
    <row r="27266" customFormat="false" ht="15.75" hidden="false" customHeight="false" outlineLevel="0" collapsed="false"/>
    <row r="27267" customFormat="false" ht="15.75" hidden="false" customHeight="false" outlineLevel="0" collapsed="false"/>
    <row r="27268" customFormat="false" ht="15.75" hidden="false" customHeight="false" outlineLevel="0" collapsed="false"/>
    <row r="27269" customFormat="false" ht="15.75" hidden="false" customHeight="false" outlineLevel="0" collapsed="false"/>
    <row r="27270" customFormat="false" ht="15.75" hidden="false" customHeight="false" outlineLevel="0" collapsed="false"/>
    <row r="27271" customFormat="false" ht="15.75" hidden="false" customHeight="false" outlineLevel="0" collapsed="false"/>
    <row r="27272" customFormat="false" ht="15.75" hidden="false" customHeight="false" outlineLevel="0" collapsed="false"/>
    <row r="27273" customFormat="false" ht="15.75" hidden="false" customHeight="false" outlineLevel="0" collapsed="false"/>
    <row r="27274" customFormat="false" ht="15.75" hidden="false" customHeight="false" outlineLevel="0" collapsed="false"/>
    <row r="27275" customFormat="false" ht="15.75" hidden="false" customHeight="false" outlineLevel="0" collapsed="false"/>
    <row r="27276" customFormat="false" ht="15.75" hidden="false" customHeight="false" outlineLevel="0" collapsed="false"/>
    <row r="27277" customFormat="false" ht="15.75" hidden="false" customHeight="false" outlineLevel="0" collapsed="false"/>
    <row r="27278" customFormat="false" ht="15.75" hidden="false" customHeight="false" outlineLevel="0" collapsed="false"/>
    <row r="27279" customFormat="false" ht="15.75" hidden="false" customHeight="false" outlineLevel="0" collapsed="false"/>
    <row r="27280" customFormat="false" ht="15.75" hidden="false" customHeight="false" outlineLevel="0" collapsed="false"/>
    <row r="27281" customFormat="false" ht="15.75" hidden="false" customHeight="false" outlineLevel="0" collapsed="false"/>
    <row r="27282" customFormat="false" ht="15.75" hidden="false" customHeight="false" outlineLevel="0" collapsed="false"/>
    <row r="27283" customFormat="false" ht="15.75" hidden="false" customHeight="false" outlineLevel="0" collapsed="false"/>
    <row r="27284" customFormat="false" ht="15.75" hidden="false" customHeight="false" outlineLevel="0" collapsed="false"/>
    <row r="27285" customFormat="false" ht="15.75" hidden="false" customHeight="false" outlineLevel="0" collapsed="false"/>
    <row r="27286" customFormat="false" ht="15.75" hidden="false" customHeight="false" outlineLevel="0" collapsed="false"/>
    <row r="27287" customFormat="false" ht="15.75" hidden="false" customHeight="false" outlineLevel="0" collapsed="false"/>
    <row r="27288" customFormat="false" ht="15.75" hidden="false" customHeight="false" outlineLevel="0" collapsed="false"/>
    <row r="27289" customFormat="false" ht="15.75" hidden="false" customHeight="false" outlineLevel="0" collapsed="false"/>
    <row r="27290" customFormat="false" ht="15.75" hidden="false" customHeight="false" outlineLevel="0" collapsed="false"/>
    <row r="27291" customFormat="false" ht="15.75" hidden="false" customHeight="false" outlineLevel="0" collapsed="false"/>
    <row r="27292" customFormat="false" ht="15.75" hidden="false" customHeight="false" outlineLevel="0" collapsed="false"/>
    <row r="27293" customFormat="false" ht="15.75" hidden="false" customHeight="false" outlineLevel="0" collapsed="false"/>
    <row r="27294" customFormat="false" ht="15.75" hidden="false" customHeight="false" outlineLevel="0" collapsed="false"/>
    <row r="27295" customFormat="false" ht="15.75" hidden="false" customHeight="false" outlineLevel="0" collapsed="false"/>
    <row r="27296" customFormat="false" ht="15.75" hidden="false" customHeight="false" outlineLevel="0" collapsed="false"/>
    <row r="27297" customFormat="false" ht="15.75" hidden="false" customHeight="false" outlineLevel="0" collapsed="false"/>
    <row r="27298" customFormat="false" ht="15.75" hidden="false" customHeight="false" outlineLevel="0" collapsed="false"/>
    <row r="27299" customFormat="false" ht="15.75" hidden="false" customHeight="false" outlineLevel="0" collapsed="false"/>
    <row r="27300" customFormat="false" ht="15.75" hidden="false" customHeight="false" outlineLevel="0" collapsed="false"/>
    <row r="27301" customFormat="false" ht="15.75" hidden="false" customHeight="false" outlineLevel="0" collapsed="false"/>
    <row r="27302" customFormat="false" ht="15.75" hidden="false" customHeight="false" outlineLevel="0" collapsed="false"/>
    <row r="27303" customFormat="false" ht="15.75" hidden="false" customHeight="false" outlineLevel="0" collapsed="false"/>
    <row r="27304" customFormat="false" ht="15.75" hidden="false" customHeight="false" outlineLevel="0" collapsed="false"/>
    <row r="27305" customFormat="false" ht="15.75" hidden="false" customHeight="false" outlineLevel="0" collapsed="false"/>
    <row r="27306" customFormat="false" ht="15.75" hidden="false" customHeight="false" outlineLevel="0" collapsed="false"/>
    <row r="27307" customFormat="false" ht="15.75" hidden="false" customHeight="false" outlineLevel="0" collapsed="false"/>
    <row r="27308" customFormat="false" ht="15.75" hidden="false" customHeight="false" outlineLevel="0" collapsed="false"/>
    <row r="27309" customFormat="false" ht="15.75" hidden="false" customHeight="false" outlineLevel="0" collapsed="false"/>
    <row r="27310" customFormat="false" ht="15.75" hidden="false" customHeight="false" outlineLevel="0" collapsed="false"/>
    <row r="27311" customFormat="false" ht="15.75" hidden="false" customHeight="false" outlineLevel="0" collapsed="false"/>
    <row r="27312" customFormat="false" ht="15.75" hidden="false" customHeight="false" outlineLevel="0" collapsed="false"/>
    <row r="27313" customFormat="false" ht="15.75" hidden="false" customHeight="false" outlineLevel="0" collapsed="false"/>
    <row r="27314" customFormat="false" ht="15.75" hidden="false" customHeight="false" outlineLevel="0" collapsed="false"/>
    <row r="27315" customFormat="false" ht="15.75" hidden="false" customHeight="false" outlineLevel="0" collapsed="false"/>
    <row r="27316" customFormat="false" ht="15.75" hidden="false" customHeight="false" outlineLevel="0" collapsed="false"/>
    <row r="27317" customFormat="false" ht="15.75" hidden="false" customHeight="false" outlineLevel="0" collapsed="false"/>
    <row r="27318" customFormat="false" ht="15.75" hidden="false" customHeight="false" outlineLevel="0" collapsed="false"/>
    <row r="27319" customFormat="false" ht="15.75" hidden="false" customHeight="false" outlineLevel="0" collapsed="false"/>
    <row r="27320" customFormat="false" ht="15.75" hidden="false" customHeight="false" outlineLevel="0" collapsed="false"/>
    <row r="27321" customFormat="false" ht="15.75" hidden="false" customHeight="false" outlineLevel="0" collapsed="false"/>
    <row r="27322" customFormat="false" ht="15.75" hidden="false" customHeight="false" outlineLevel="0" collapsed="false"/>
    <row r="27323" customFormat="false" ht="15.75" hidden="false" customHeight="false" outlineLevel="0" collapsed="false"/>
    <row r="27324" customFormat="false" ht="15.75" hidden="false" customHeight="false" outlineLevel="0" collapsed="false"/>
    <row r="27325" customFormat="false" ht="15.75" hidden="false" customHeight="false" outlineLevel="0" collapsed="false"/>
    <row r="27326" customFormat="false" ht="15.75" hidden="false" customHeight="false" outlineLevel="0" collapsed="false"/>
    <row r="27327" customFormat="false" ht="15.75" hidden="false" customHeight="false" outlineLevel="0" collapsed="false"/>
    <row r="27328" customFormat="false" ht="15.75" hidden="false" customHeight="false" outlineLevel="0" collapsed="false"/>
    <row r="27329" customFormat="false" ht="15.75" hidden="false" customHeight="false" outlineLevel="0" collapsed="false"/>
    <row r="27330" customFormat="false" ht="15.75" hidden="false" customHeight="false" outlineLevel="0" collapsed="false"/>
    <row r="27331" customFormat="false" ht="15.75" hidden="false" customHeight="false" outlineLevel="0" collapsed="false"/>
    <row r="27332" customFormat="false" ht="15.75" hidden="false" customHeight="false" outlineLevel="0" collapsed="false"/>
    <row r="27333" customFormat="false" ht="15.75" hidden="false" customHeight="false" outlineLevel="0" collapsed="false"/>
    <row r="27334" customFormat="false" ht="15.75" hidden="false" customHeight="false" outlineLevel="0" collapsed="false"/>
    <row r="27335" customFormat="false" ht="15.75" hidden="false" customHeight="false" outlineLevel="0" collapsed="false"/>
    <row r="27336" customFormat="false" ht="15.75" hidden="false" customHeight="false" outlineLevel="0" collapsed="false"/>
    <row r="27337" customFormat="false" ht="15.75" hidden="false" customHeight="false" outlineLevel="0" collapsed="false"/>
    <row r="27338" customFormat="false" ht="15.75" hidden="false" customHeight="false" outlineLevel="0" collapsed="false"/>
    <row r="27339" customFormat="false" ht="15.75" hidden="false" customHeight="false" outlineLevel="0" collapsed="false"/>
    <row r="27340" customFormat="false" ht="15.75" hidden="false" customHeight="false" outlineLevel="0" collapsed="false"/>
    <row r="27341" customFormat="false" ht="15.75" hidden="false" customHeight="false" outlineLevel="0" collapsed="false"/>
    <row r="27342" customFormat="false" ht="15.75" hidden="false" customHeight="false" outlineLevel="0" collapsed="false"/>
    <row r="27343" customFormat="false" ht="15.75" hidden="false" customHeight="false" outlineLevel="0" collapsed="false"/>
    <row r="27344" customFormat="false" ht="15.75" hidden="false" customHeight="false" outlineLevel="0" collapsed="false"/>
    <row r="27345" customFormat="false" ht="15.75" hidden="false" customHeight="false" outlineLevel="0" collapsed="false"/>
    <row r="27346" customFormat="false" ht="15.75" hidden="false" customHeight="false" outlineLevel="0" collapsed="false"/>
    <row r="27347" customFormat="false" ht="15.75" hidden="false" customHeight="false" outlineLevel="0" collapsed="false"/>
    <row r="27348" customFormat="false" ht="15.75" hidden="false" customHeight="false" outlineLevel="0" collapsed="false"/>
    <row r="27349" customFormat="false" ht="15.75" hidden="false" customHeight="false" outlineLevel="0" collapsed="false"/>
    <row r="27350" customFormat="false" ht="15.75" hidden="false" customHeight="false" outlineLevel="0" collapsed="false"/>
    <row r="27351" customFormat="false" ht="15.75" hidden="false" customHeight="false" outlineLevel="0" collapsed="false"/>
    <row r="27352" customFormat="false" ht="15.75" hidden="false" customHeight="false" outlineLevel="0" collapsed="false"/>
    <row r="27353" customFormat="false" ht="15.75" hidden="false" customHeight="false" outlineLevel="0" collapsed="false"/>
    <row r="27354" customFormat="false" ht="15.75" hidden="false" customHeight="false" outlineLevel="0" collapsed="false"/>
    <row r="27355" customFormat="false" ht="15.75" hidden="false" customHeight="false" outlineLevel="0" collapsed="false"/>
    <row r="27356" customFormat="false" ht="15.75" hidden="false" customHeight="false" outlineLevel="0" collapsed="false"/>
    <row r="27357" customFormat="false" ht="15.75" hidden="false" customHeight="false" outlineLevel="0" collapsed="false"/>
    <row r="27358" customFormat="false" ht="15.75" hidden="false" customHeight="false" outlineLevel="0" collapsed="false"/>
    <row r="27359" customFormat="false" ht="15.75" hidden="false" customHeight="false" outlineLevel="0" collapsed="false"/>
    <row r="27360" customFormat="false" ht="15.75" hidden="false" customHeight="false" outlineLevel="0" collapsed="false"/>
    <row r="27361" customFormat="false" ht="15.75" hidden="false" customHeight="false" outlineLevel="0" collapsed="false"/>
    <row r="27362" customFormat="false" ht="15.75" hidden="false" customHeight="false" outlineLevel="0" collapsed="false"/>
    <row r="27363" customFormat="false" ht="15.75" hidden="false" customHeight="false" outlineLevel="0" collapsed="false"/>
    <row r="27364" customFormat="false" ht="15.75" hidden="false" customHeight="false" outlineLevel="0" collapsed="false"/>
    <row r="27365" customFormat="false" ht="15.75" hidden="false" customHeight="false" outlineLevel="0" collapsed="false"/>
    <row r="27366" customFormat="false" ht="15.75" hidden="false" customHeight="false" outlineLevel="0" collapsed="false"/>
    <row r="27367" customFormat="false" ht="15.75" hidden="false" customHeight="false" outlineLevel="0" collapsed="false"/>
    <row r="27368" customFormat="false" ht="15.75" hidden="false" customHeight="false" outlineLevel="0" collapsed="false"/>
    <row r="27369" customFormat="false" ht="15.75" hidden="false" customHeight="false" outlineLevel="0" collapsed="false"/>
    <row r="27370" customFormat="false" ht="15.75" hidden="false" customHeight="false" outlineLevel="0" collapsed="false"/>
    <row r="27371" customFormat="false" ht="15.75" hidden="false" customHeight="false" outlineLevel="0" collapsed="false"/>
    <row r="27372" customFormat="false" ht="15.75" hidden="false" customHeight="false" outlineLevel="0" collapsed="false"/>
    <row r="27373" customFormat="false" ht="15.75" hidden="false" customHeight="false" outlineLevel="0" collapsed="false"/>
    <row r="27374" customFormat="false" ht="15.75" hidden="false" customHeight="false" outlineLevel="0" collapsed="false"/>
    <row r="27375" customFormat="false" ht="15.75" hidden="false" customHeight="false" outlineLevel="0" collapsed="false"/>
    <row r="27376" customFormat="false" ht="15.75" hidden="false" customHeight="false" outlineLevel="0" collapsed="false"/>
    <row r="27377" customFormat="false" ht="15.75" hidden="false" customHeight="false" outlineLevel="0" collapsed="false"/>
    <row r="27378" customFormat="false" ht="15.75" hidden="false" customHeight="false" outlineLevel="0" collapsed="false"/>
    <row r="27379" customFormat="false" ht="15.75" hidden="false" customHeight="false" outlineLevel="0" collapsed="false"/>
    <row r="27380" customFormat="false" ht="15.75" hidden="false" customHeight="false" outlineLevel="0" collapsed="false"/>
    <row r="27381" customFormat="false" ht="15.75" hidden="false" customHeight="false" outlineLevel="0" collapsed="false"/>
    <row r="27382" customFormat="false" ht="15.75" hidden="false" customHeight="false" outlineLevel="0" collapsed="false"/>
    <row r="27383" customFormat="false" ht="15.75" hidden="false" customHeight="false" outlineLevel="0" collapsed="false"/>
    <row r="27384" customFormat="false" ht="15.75" hidden="false" customHeight="false" outlineLevel="0" collapsed="false"/>
    <row r="27385" customFormat="false" ht="15.75" hidden="false" customHeight="false" outlineLevel="0" collapsed="false"/>
    <row r="27386" customFormat="false" ht="15.75" hidden="false" customHeight="false" outlineLevel="0" collapsed="false"/>
    <row r="27387" customFormat="false" ht="15.75" hidden="false" customHeight="false" outlineLevel="0" collapsed="false"/>
    <row r="27388" customFormat="false" ht="15.75" hidden="false" customHeight="false" outlineLevel="0" collapsed="false"/>
    <row r="27389" customFormat="false" ht="15.75" hidden="false" customHeight="false" outlineLevel="0" collapsed="false"/>
    <row r="27390" customFormat="false" ht="15.75" hidden="false" customHeight="false" outlineLevel="0" collapsed="false"/>
    <row r="27391" customFormat="false" ht="15.75" hidden="false" customHeight="false" outlineLevel="0" collapsed="false"/>
    <row r="27392" customFormat="false" ht="15.75" hidden="false" customHeight="false" outlineLevel="0" collapsed="false"/>
    <row r="27393" customFormat="false" ht="15.75" hidden="false" customHeight="false" outlineLevel="0" collapsed="false"/>
    <row r="27394" customFormat="false" ht="15.75" hidden="false" customHeight="false" outlineLevel="0" collapsed="false"/>
    <row r="27395" customFormat="false" ht="15.75" hidden="false" customHeight="false" outlineLevel="0" collapsed="false"/>
    <row r="27396" customFormat="false" ht="15.75" hidden="false" customHeight="false" outlineLevel="0" collapsed="false"/>
    <row r="27397" customFormat="false" ht="15.75" hidden="false" customHeight="false" outlineLevel="0" collapsed="false"/>
    <row r="27398" customFormat="false" ht="15.75" hidden="false" customHeight="false" outlineLevel="0" collapsed="false"/>
    <row r="27399" customFormat="false" ht="15.75" hidden="false" customHeight="false" outlineLevel="0" collapsed="false"/>
    <row r="27400" customFormat="false" ht="15.75" hidden="false" customHeight="false" outlineLevel="0" collapsed="false"/>
    <row r="27401" customFormat="false" ht="15.75" hidden="false" customHeight="false" outlineLevel="0" collapsed="false"/>
    <row r="27402" customFormat="false" ht="15.75" hidden="false" customHeight="false" outlineLevel="0" collapsed="false"/>
    <row r="27403" customFormat="false" ht="15.75" hidden="false" customHeight="false" outlineLevel="0" collapsed="false"/>
    <row r="27404" customFormat="false" ht="15.75" hidden="false" customHeight="false" outlineLevel="0" collapsed="false"/>
    <row r="27405" customFormat="false" ht="15.75" hidden="false" customHeight="false" outlineLevel="0" collapsed="false"/>
    <row r="27406" customFormat="false" ht="15.75" hidden="false" customHeight="false" outlineLevel="0" collapsed="false"/>
    <row r="27407" customFormat="false" ht="15.75" hidden="false" customHeight="false" outlineLevel="0" collapsed="false"/>
    <row r="27408" customFormat="false" ht="15.75" hidden="false" customHeight="false" outlineLevel="0" collapsed="false"/>
    <row r="27409" customFormat="false" ht="15.75" hidden="false" customHeight="false" outlineLevel="0" collapsed="false"/>
    <row r="27410" customFormat="false" ht="15.75" hidden="false" customHeight="false" outlineLevel="0" collapsed="false"/>
    <row r="27411" customFormat="false" ht="15.75" hidden="false" customHeight="false" outlineLevel="0" collapsed="false"/>
    <row r="27412" customFormat="false" ht="15.75" hidden="false" customHeight="false" outlineLevel="0" collapsed="false"/>
    <row r="27413" customFormat="false" ht="15.75" hidden="false" customHeight="false" outlineLevel="0" collapsed="false"/>
    <row r="27414" customFormat="false" ht="15.75" hidden="false" customHeight="false" outlineLevel="0" collapsed="false"/>
    <row r="27415" customFormat="false" ht="15.75" hidden="false" customHeight="false" outlineLevel="0" collapsed="false"/>
    <row r="27416" customFormat="false" ht="15.75" hidden="false" customHeight="false" outlineLevel="0" collapsed="false"/>
    <row r="27417" customFormat="false" ht="15.75" hidden="false" customHeight="false" outlineLevel="0" collapsed="false"/>
    <row r="27418" customFormat="false" ht="15.75" hidden="false" customHeight="false" outlineLevel="0" collapsed="false"/>
    <row r="27419" customFormat="false" ht="15.75" hidden="false" customHeight="false" outlineLevel="0" collapsed="false"/>
    <row r="27420" customFormat="false" ht="15.75" hidden="false" customHeight="false" outlineLevel="0" collapsed="false"/>
    <row r="27421" customFormat="false" ht="15.75" hidden="false" customHeight="false" outlineLevel="0" collapsed="false"/>
    <row r="27422" customFormat="false" ht="15.75" hidden="false" customHeight="false" outlineLevel="0" collapsed="false"/>
    <row r="27423" customFormat="false" ht="15.75" hidden="false" customHeight="false" outlineLevel="0" collapsed="false"/>
    <row r="27424" customFormat="false" ht="15.75" hidden="false" customHeight="false" outlineLevel="0" collapsed="false"/>
    <row r="27425" customFormat="false" ht="15.75" hidden="false" customHeight="false" outlineLevel="0" collapsed="false"/>
    <row r="27426" customFormat="false" ht="15.75" hidden="false" customHeight="false" outlineLevel="0" collapsed="false"/>
    <row r="27427" customFormat="false" ht="15.75" hidden="false" customHeight="false" outlineLevel="0" collapsed="false"/>
    <row r="27428" customFormat="false" ht="15.75" hidden="false" customHeight="false" outlineLevel="0" collapsed="false"/>
    <row r="27429" customFormat="false" ht="15.75" hidden="false" customHeight="false" outlineLevel="0" collapsed="false"/>
    <row r="27430" customFormat="false" ht="15.75" hidden="false" customHeight="false" outlineLevel="0" collapsed="false"/>
    <row r="27431" customFormat="false" ht="15.75" hidden="false" customHeight="false" outlineLevel="0" collapsed="false"/>
    <row r="27432" customFormat="false" ht="15.75" hidden="false" customHeight="false" outlineLevel="0" collapsed="false"/>
    <row r="27433" customFormat="false" ht="15.75" hidden="false" customHeight="false" outlineLevel="0" collapsed="false"/>
    <row r="27434" customFormat="false" ht="15.75" hidden="false" customHeight="false" outlineLevel="0" collapsed="false"/>
    <row r="27435" customFormat="false" ht="15.75" hidden="false" customHeight="false" outlineLevel="0" collapsed="false"/>
    <row r="27436" customFormat="false" ht="15.75" hidden="false" customHeight="false" outlineLevel="0" collapsed="false"/>
    <row r="27437" customFormat="false" ht="15.75" hidden="false" customHeight="false" outlineLevel="0" collapsed="false"/>
    <row r="27438" customFormat="false" ht="15.75" hidden="false" customHeight="false" outlineLevel="0" collapsed="false"/>
    <row r="27439" customFormat="false" ht="15.75" hidden="false" customHeight="false" outlineLevel="0" collapsed="false"/>
    <row r="27440" customFormat="false" ht="15.75" hidden="false" customHeight="false" outlineLevel="0" collapsed="false"/>
    <row r="27441" customFormat="false" ht="15.75" hidden="false" customHeight="false" outlineLevel="0" collapsed="false"/>
    <row r="27442" customFormat="false" ht="15.75" hidden="false" customHeight="false" outlineLevel="0" collapsed="false"/>
    <row r="27443" customFormat="false" ht="15.75" hidden="false" customHeight="false" outlineLevel="0" collapsed="false"/>
    <row r="27444" customFormat="false" ht="15.75" hidden="false" customHeight="false" outlineLevel="0" collapsed="false"/>
    <row r="27445" customFormat="false" ht="15.75" hidden="false" customHeight="false" outlineLevel="0" collapsed="false"/>
    <row r="27446" customFormat="false" ht="15.75" hidden="false" customHeight="false" outlineLevel="0" collapsed="false"/>
    <row r="27447" customFormat="false" ht="15.75" hidden="false" customHeight="false" outlineLevel="0" collapsed="false"/>
    <row r="27448" customFormat="false" ht="15.75" hidden="false" customHeight="false" outlineLevel="0" collapsed="false"/>
    <row r="27449" customFormat="false" ht="15.75" hidden="false" customHeight="false" outlineLevel="0" collapsed="false"/>
    <row r="27450" customFormat="false" ht="15.75" hidden="false" customHeight="false" outlineLevel="0" collapsed="false"/>
    <row r="27451" customFormat="false" ht="15.75" hidden="false" customHeight="false" outlineLevel="0" collapsed="false"/>
    <row r="27452" customFormat="false" ht="15.75" hidden="false" customHeight="false" outlineLevel="0" collapsed="false"/>
    <row r="27453" customFormat="false" ht="15.75" hidden="false" customHeight="false" outlineLevel="0" collapsed="false"/>
    <row r="27454" customFormat="false" ht="15.75" hidden="false" customHeight="false" outlineLevel="0" collapsed="false"/>
    <row r="27455" customFormat="false" ht="15.75" hidden="false" customHeight="false" outlineLevel="0" collapsed="false"/>
    <row r="27456" customFormat="false" ht="15.75" hidden="false" customHeight="false" outlineLevel="0" collapsed="false"/>
    <row r="27457" customFormat="false" ht="15.75" hidden="false" customHeight="false" outlineLevel="0" collapsed="false"/>
    <row r="27458" customFormat="false" ht="15.75" hidden="false" customHeight="false" outlineLevel="0" collapsed="false"/>
    <row r="27459" customFormat="false" ht="15.75" hidden="false" customHeight="false" outlineLevel="0" collapsed="false"/>
    <row r="27460" customFormat="false" ht="15.75" hidden="false" customHeight="false" outlineLevel="0" collapsed="false"/>
    <row r="27461" customFormat="false" ht="15.75" hidden="false" customHeight="false" outlineLevel="0" collapsed="false"/>
    <row r="27462" customFormat="false" ht="15.75" hidden="false" customHeight="false" outlineLevel="0" collapsed="false"/>
    <row r="27463" customFormat="false" ht="15.75" hidden="false" customHeight="false" outlineLevel="0" collapsed="false"/>
    <row r="27464" customFormat="false" ht="15.75" hidden="false" customHeight="false" outlineLevel="0" collapsed="false"/>
    <row r="27465" customFormat="false" ht="15.75" hidden="false" customHeight="false" outlineLevel="0" collapsed="false"/>
    <row r="27466" customFormat="false" ht="15.75" hidden="false" customHeight="false" outlineLevel="0" collapsed="false"/>
    <row r="27467" customFormat="false" ht="15.75" hidden="false" customHeight="false" outlineLevel="0" collapsed="false"/>
    <row r="27468" customFormat="false" ht="15.75" hidden="false" customHeight="false" outlineLevel="0" collapsed="false"/>
    <row r="27469" customFormat="false" ht="15.75" hidden="false" customHeight="false" outlineLevel="0" collapsed="false"/>
    <row r="27470" customFormat="false" ht="15.75" hidden="false" customHeight="false" outlineLevel="0" collapsed="false"/>
    <row r="27471" customFormat="false" ht="15.75" hidden="false" customHeight="false" outlineLevel="0" collapsed="false"/>
    <row r="27472" customFormat="false" ht="15.75" hidden="false" customHeight="false" outlineLevel="0" collapsed="false"/>
    <row r="27473" customFormat="false" ht="15.75" hidden="false" customHeight="false" outlineLevel="0" collapsed="false"/>
    <row r="27474" customFormat="false" ht="15.75" hidden="false" customHeight="false" outlineLevel="0" collapsed="false"/>
    <row r="27475" customFormat="false" ht="15.75" hidden="false" customHeight="false" outlineLevel="0" collapsed="false"/>
    <row r="27476" customFormat="false" ht="15.75" hidden="false" customHeight="false" outlineLevel="0" collapsed="false"/>
    <row r="27477" customFormat="false" ht="15.75" hidden="false" customHeight="false" outlineLevel="0" collapsed="false"/>
    <row r="27478" customFormat="false" ht="15.75" hidden="false" customHeight="false" outlineLevel="0" collapsed="false"/>
    <row r="27479" customFormat="false" ht="15.75" hidden="false" customHeight="false" outlineLevel="0" collapsed="false"/>
    <row r="27480" customFormat="false" ht="15.75" hidden="false" customHeight="false" outlineLevel="0" collapsed="false"/>
    <row r="27481" customFormat="false" ht="15.75" hidden="false" customHeight="false" outlineLevel="0" collapsed="false"/>
    <row r="27482" customFormat="false" ht="15.75" hidden="false" customHeight="false" outlineLevel="0" collapsed="false"/>
    <row r="27483" customFormat="false" ht="15.75" hidden="false" customHeight="false" outlineLevel="0" collapsed="false"/>
    <row r="27484" customFormat="false" ht="15.75" hidden="false" customHeight="false" outlineLevel="0" collapsed="false"/>
    <row r="27485" customFormat="false" ht="15.75" hidden="false" customHeight="false" outlineLevel="0" collapsed="false"/>
    <row r="27486" customFormat="false" ht="15.75" hidden="false" customHeight="false" outlineLevel="0" collapsed="false"/>
    <row r="27487" customFormat="false" ht="15.75" hidden="false" customHeight="false" outlineLevel="0" collapsed="false"/>
    <row r="27488" customFormat="false" ht="15.75" hidden="false" customHeight="false" outlineLevel="0" collapsed="false"/>
    <row r="27489" customFormat="false" ht="15.75" hidden="false" customHeight="false" outlineLevel="0" collapsed="false"/>
    <row r="27490" customFormat="false" ht="15.75" hidden="false" customHeight="false" outlineLevel="0" collapsed="false"/>
    <row r="27491" customFormat="false" ht="15.75" hidden="false" customHeight="false" outlineLevel="0" collapsed="false"/>
    <row r="27492" customFormat="false" ht="15.75" hidden="false" customHeight="false" outlineLevel="0" collapsed="false"/>
    <row r="27493" customFormat="false" ht="15.75" hidden="false" customHeight="false" outlineLevel="0" collapsed="false"/>
    <row r="27494" customFormat="false" ht="15.75" hidden="false" customHeight="false" outlineLevel="0" collapsed="false"/>
    <row r="27495" customFormat="false" ht="15.75" hidden="false" customHeight="false" outlineLevel="0" collapsed="false"/>
    <row r="27496" customFormat="false" ht="15.75" hidden="false" customHeight="false" outlineLevel="0" collapsed="false"/>
    <row r="27497" customFormat="false" ht="15.75" hidden="false" customHeight="false" outlineLevel="0" collapsed="false"/>
    <row r="27498" customFormat="false" ht="15.75" hidden="false" customHeight="false" outlineLevel="0" collapsed="false"/>
    <row r="27499" customFormat="false" ht="15.75" hidden="false" customHeight="false" outlineLevel="0" collapsed="false"/>
    <row r="27500" customFormat="false" ht="15.75" hidden="false" customHeight="false" outlineLevel="0" collapsed="false"/>
    <row r="27501" customFormat="false" ht="15.75" hidden="false" customHeight="false" outlineLevel="0" collapsed="false"/>
    <row r="27502" customFormat="false" ht="15.75" hidden="false" customHeight="false" outlineLevel="0" collapsed="false"/>
    <row r="27503" customFormat="false" ht="15.75" hidden="false" customHeight="false" outlineLevel="0" collapsed="false"/>
    <row r="27504" customFormat="false" ht="15.75" hidden="false" customHeight="false" outlineLevel="0" collapsed="false"/>
    <row r="27505" customFormat="false" ht="15.75" hidden="false" customHeight="false" outlineLevel="0" collapsed="false"/>
    <row r="27506" customFormat="false" ht="15.75" hidden="false" customHeight="false" outlineLevel="0" collapsed="false"/>
    <row r="27507" customFormat="false" ht="15.75" hidden="false" customHeight="false" outlineLevel="0" collapsed="false"/>
    <row r="27508" customFormat="false" ht="15.75" hidden="false" customHeight="false" outlineLevel="0" collapsed="false"/>
    <row r="27509" customFormat="false" ht="15.75" hidden="false" customHeight="false" outlineLevel="0" collapsed="false"/>
    <row r="27510" customFormat="false" ht="15.75" hidden="false" customHeight="false" outlineLevel="0" collapsed="false"/>
    <row r="27511" customFormat="false" ht="15.75" hidden="false" customHeight="false" outlineLevel="0" collapsed="false"/>
    <row r="27512" customFormat="false" ht="15.75" hidden="false" customHeight="false" outlineLevel="0" collapsed="false"/>
    <row r="27513" customFormat="false" ht="15.75" hidden="false" customHeight="false" outlineLevel="0" collapsed="false"/>
    <row r="27514" customFormat="false" ht="15.75" hidden="false" customHeight="false" outlineLevel="0" collapsed="false"/>
    <row r="27515" customFormat="false" ht="15.75" hidden="false" customHeight="false" outlineLevel="0" collapsed="false"/>
    <row r="27516" customFormat="false" ht="15.75" hidden="false" customHeight="false" outlineLevel="0" collapsed="false"/>
    <row r="27517" customFormat="false" ht="15.75" hidden="false" customHeight="false" outlineLevel="0" collapsed="false"/>
    <row r="27518" customFormat="false" ht="15.75" hidden="false" customHeight="false" outlineLevel="0" collapsed="false"/>
    <row r="27519" customFormat="false" ht="15.75" hidden="false" customHeight="false" outlineLevel="0" collapsed="false"/>
    <row r="27520" customFormat="false" ht="15.75" hidden="false" customHeight="false" outlineLevel="0" collapsed="false"/>
    <row r="27521" customFormat="false" ht="15.75" hidden="false" customHeight="false" outlineLevel="0" collapsed="false"/>
    <row r="27522" customFormat="false" ht="15.75" hidden="false" customHeight="false" outlineLevel="0" collapsed="false"/>
    <row r="27523" customFormat="false" ht="15.75" hidden="false" customHeight="false" outlineLevel="0" collapsed="false"/>
    <row r="27524" customFormat="false" ht="15.75" hidden="false" customHeight="false" outlineLevel="0" collapsed="false"/>
    <row r="27525" customFormat="false" ht="15.75" hidden="false" customHeight="false" outlineLevel="0" collapsed="false"/>
    <row r="27526" customFormat="false" ht="15.75" hidden="false" customHeight="false" outlineLevel="0" collapsed="false"/>
    <row r="27527" customFormat="false" ht="15.75" hidden="false" customHeight="false" outlineLevel="0" collapsed="false"/>
    <row r="27528" customFormat="false" ht="15.75" hidden="false" customHeight="false" outlineLevel="0" collapsed="false"/>
    <row r="27529" customFormat="false" ht="15.75" hidden="false" customHeight="false" outlineLevel="0" collapsed="false"/>
    <row r="27530" customFormat="false" ht="15.75" hidden="false" customHeight="false" outlineLevel="0" collapsed="false"/>
    <row r="27531" customFormat="false" ht="15.75" hidden="false" customHeight="false" outlineLevel="0" collapsed="false"/>
    <row r="27532" customFormat="false" ht="15.75" hidden="false" customHeight="false" outlineLevel="0" collapsed="false"/>
    <row r="27533" customFormat="false" ht="15.75" hidden="false" customHeight="false" outlineLevel="0" collapsed="false"/>
    <row r="27534" customFormat="false" ht="15.75" hidden="false" customHeight="false" outlineLevel="0" collapsed="false"/>
    <row r="27535" customFormat="false" ht="15.75" hidden="false" customHeight="false" outlineLevel="0" collapsed="false"/>
    <row r="27536" customFormat="false" ht="15.75" hidden="false" customHeight="false" outlineLevel="0" collapsed="false"/>
    <row r="27537" customFormat="false" ht="15.75" hidden="false" customHeight="false" outlineLevel="0" collapsed="false"/>
    <row r="27538" customFormat="false" ht="15.75" hidden="false" customHeight="false" outlineLevel="0" collapsed="false"/>
    <row r="27539" customFormat="false" ht="15.75" hidden="false" customHeight="false" outlineLevel="0" collapsed="false"/>
    <row r="27540" customFormat="false" ht="15.75" hidden="false" customHeight="false" outlineLevel="0" collapsed="false"/>
    <row r="27541" customFormat="false" ht="15.75" hidden="false" customHeight="false" outlineLevel="0" collapsed="false"/>
    <row r="27542" customFormat="false" ht="15.75" hidden="false" customHeight="false" outlineLevel="0" collapsed="false"/>
    <row r="27543" customFormat="false" ht="15.75" hidden="false" customHeight="false" outlineLevel="0" collapsed="false"/>
    <row r="27544" customFormat="false" ht="15.75" hidden="false" customHeight="false" outlineLevel="0" collapsed="false"/>
    <row r="27545" customFormat="false" ht="15.75" hidden="false" customHeight="false" outlineLevel="0" collapsed="false"/>
    <row r="27546" customFormat="false" ht="15.75" hidden="false" customHeight="false" outlineLevel="0" collapsed="false"/>
    <row r="27547" customFormat="false" ht="15.75" hidden="false" customHeight="false" outlineLevel="0" collapsed="false"/>
    <row r="27548" customFormat="false" ht="15.75" hidden="false" customHeight="false" outlineLevel="0" collapsed="false"/>
    <row r="27549" customFormat="false" ht="15.75" hidden="false" customHeight="false" outlineLevel="0" collapsed="false"/>
    <row r="27550" customFormat="false" ht="15.75" hidden="false" customHeight="false" outlineLevel="0" collapsed="false"/>
    <row r="27551" customFormat="false" ht="15.75" hidden="false" customHeight="false" outlineLevel="0" collapsed="false"/>
    <row r="27552" customFormat="false" ht="15.75" hidden="false" customHeight="false" outlineLevel="0" collapsed="false"/>
    <row r="27553" customFormat="false" ht="15.75" hidden="false" customHeight="false" outlineLevel="0" collapsed="false"/>
    <row r="27554" customFormat="false" ht="15.75" hidden="false" customHeight="false" outlineLevel="0" collapsed="false"/>
    <row r="27555" customFormat="false" ht="15.75" hidden="false" customHeight="false" outlineLevel="0" collapsed="false"/>
    <row r="27556" customFormat="false" ht="15.75" hidden="false" customHeight="false" outlineLevel="0" collapsed="false"/>
    <row r="27557" customFormat="false" ht="15.75" hidden="false" customHeight="false" outlineLevel="0" collapsed="false"/>
    <row r="27558" customFormat="false" ht="15.75" hidden="false" customHeight="false" outlineLevel="0" collapsed="false"/>
    <row r="27559" customFormat="false" ht="15.75" hidden="false" customHeight="false" outlineLevel="0" collapsed="false"/>
    <row r="27560" customFormat="false" ht="15.75" hidden="false" customHeight="false" outlineLevel="0" collapsed="false"/>
    <row r="27561" customFormat="false" ht="15.75" hidden="false" customHeight="false" outlineLevel="0" collapsed="false"/>
    <row r="27562" customFormat="false" ht="15.75" hidden="false" customHeight="false" outlineLevel="0" collapsed="false"/>
    <row r="27563" customFormat="false" ht="15.75" hidden="false" customHeight="false" outlineLevel="0" collapsed="false"/>
    <row r="27564" customFormat="false" ht="15.75" hidden="false" customHeight="false" outlineLevel="0" collapsed="false"/>
    <row r="27565" customFormat="false" ht="15.75" hidden="false" customHeight="false" outlineLevel="0" collapsed="false"/>
    <row r="27566" customFormat="false" ht="15.75" hidden="false" customHeight="false" outlineLevel="0" collapsed="false"/>
    <row r="27567" customFormat="false" ht="15.75" hidden="false" customHeight="false" outlineLevel="0" collapsed="false"/>
    <row r="27568" customFormat="false" ht="15.75" hidden="false" customHeight="false" outlineLevel="0" collapsed="false"/>
    <row r="27569" customFormat="false" ht="15.75" hidden="false" customHeight="false" outlineLevel="0" collapsed="false"/>
    <row r="27570" customFormat="false" ht="15.75" hidden="false" customHeight="false" outlineLevel="0" collapsed="false"/>
    <row r="27571" customFormat="false" ht="15.75" hidden="false" customHeight="false" outlineLevel="0" collapsed="false"/>
    <row r="27572" customFormat="false" ht="15.75" hidden="false" customHeight="false" outlineLevel="0" collapsed="false"/>
    <row r="27573" customFormat="false" ht="15.75" hidden="false" customHeight="false" outlineLevel="0" collapsed="false"/>
    <row r="27574" customFormat="false" ht="15.75" hidden="false" customHeight="false" outlineLevel="0" collapsed="false"/>
    <row r="27575" customFormat="false" ht="15.75" hidden="false" customHeight="false" outlineLevel="0" collapsed="false"/>
    <row r="27576" customFormat="false" ht="15.75" hidden="false" customHeight="false" outlineLevel="0" collapsed="false"/>
    <row r="27577" customFormat="false" ht="15.75" hidden="false" customHeight="false" outlineLevel="0" collapsed="false"/>
    <row r="27578" customFormat="false" ht="15.75" hidden="false" customHeight="false" outlineLevel="0" collapsed="false"/>
    <row r="27579" customFormat="false" ht="15.75" hidden="false" customHeight="false" outlineLevel="0" collapsed="false"/>
    <row r="27580" customFormat="false" ht="15.75" hidden="false" customHeight="false" outlineLevel="0" collapsed="false"/>
    <row r="27581" customFormat="false" ht="15.75" hidden="false" customHeight="false" outlineLevel="0" collapsed="false"/>
    <row r="27582" customFormat="false" ht="15.75" hidden="false" customHeight="false" outlineLevel="0" collapsed="false"/>
    <row r="27583" customFormat="false" ht="15.75" hidden="false" customHeight="false" outlineLevel="0" collapsed="false"/>
    <row r="27584" customFormat="false" ht="15.75" hidden="false" customHeight="false" outlineLevel="0" collapsed="false"/>
    <row r="27585" customFormat="false" ht="15.75" hidden="false" customHeight="false" outlineLevel="0" collapsed="false"/>
    <row r="27586" customFormat="false" ht="15.75" hidden="false" customHeight="false" outlineLevel="0" collapsed="false"/>
    <row r="27587" customFormat="false" ht="15.75" hidden="false" customHeight="false" outlineLevel="0" collapsed="false"/>
    <row r="27588" customFormat="false" ht="15.75" hidden="false" customHeight="false" outlineLevel="0" collapsed="false"/>
    <row r="27589" customFormat="false" ht="15.75" hidden="false" customHeight="false" outlineLevel="0" collapsed="false"/>
    <row r="27590" customFormat="false" ht="15.75" hidden="false" customHeight="false" outlineLevel="0" collapsed="false"/>
    <row r="27591" customFormat="false" ht="15.75" hidden="false" customHeight="false" outlineLevel="0" collapsed="false"/>
    <row r="27592" customFormat="false" ht="15.75" hidden="false" customHeight="false" outlineLevel="0" collapsed="false"/>
    <row r="27593" customFormat="false" ht="15.75" hidden="false" customHeight="false" outlineLevel="0" collapsed="false"/>
    <row r="27594" customFormat="false" ht="15.75" hidden="false" customHeight="false" outlineLevel="0" collapsed="false"/>
    <row r="27595" customFormat="false" ht="15.75" hidden="false" customHeight="false" outlineLevel="0" collapsed="false"/>
    <row r="27596" customFormat="false" ht="15.75" hidden="false" customHeight="false" outlineLevel="0" collapsed="false"/>
    <row r="27597" customFormat="false" ht="15.75" hidden="false" customHeight="false" outlineLevel="0" collapsed="false"/>
    <row r="27598" customFormat="false" ht="15.75" hidden="false" customHeight="false" outlineLevel="0" collapsed="false"/>
    <row r="27599" customFormat="false" ht="15.75" hidden="false" customHeight="false" outlineLevel="0" collapsed="false"/>
    <row r="27600" customFormat="false" ht="15.75" hidden="false" customHeight="false" outlineLevel="0" collapsed="false"/>
    <row r="27601" customFormat="false" ht="15.75" hidden="false" customHeight="false" outlineLevel="0" collapsed="false"/>
    <row r="27602" customFormat="false" ht="15.75" hidden="false" customHeight="false" outlineLevel="0" collapsed="false"/>
    <row r="27603" customFormat="false" ht="15.75" hidden="false" customHeight="false" outlineLevel="0" collapsed="false"/>
    <row r="27604" customFormat="false" ht="15.75" hidden="false" customHeight="false" outlineLevel="0" collapsed="false"/>
    <row r="27605" customFormat="false" ht="15.75" hidden="false" customHeight="false" outlineLevel="0" collapsed="false"/>
    <row r="27606" customFormat="false" ht="15.75" hidden="false" customHeight="false" outlineLevel="0" collapsed="false"/>
    <row r="27607" customFormat="false" ht="15.75" hidden="false" customHeight="false" outlineLevel="0" collapsed="false"/>
    <row r="27608" customFormat="false" ht="15.75" hidden="false" customHeight="false" outlineLevel="0" collapsed="false"/>
    <row r="27609" customFormat="false" ht="15.75" hidden="false" customHeight="false" outlineLevel="0" collapsed="false"/>
    <row r="27610" customFormat="false" ht="15.75" hidden="false" customHeight="false" outlineLevel="0" collapsed="false"/>
    <row r="27611" customFormat="false" ht="15.75" hidden="false" customHeight="false" outlineLevel="0" collapsed="false"/>
    <row r="27612" customFormat="false" ht="15.75" hidden="false" customHeight="false" outlineLevel="0" collapsed="false"/>
    <row r="27613" customFormat="false" ht="15.75" hidden="false" customHeight="false" outlineLevel="0" collapsed="false"/>
    <row r="27614" customFormat="false" ht="15.75" hidden="false" customHeight="false" outlineLevel="0" collapsed="false"/>
    <row r="27615" customFormat="false" ht="15.75" hidden="false" customHeight="false" outlineLevel="0" collapsed="false"/>
    <row r="27616" customFormat="false" ht="15.75" hidden="false" customHeight="false" outlineLevel="0" collapsed="false"/>
    <row r="27617" customFormat="false" ht="15.75" hidden="false" customHeight="false" outlineLevel="0" collapsed="false"/>
    <row r="27618" customFormat="false" ht="15.75" hidden="false" customHeight="false" outlineLevel="0" collapsed="false"/>
    <row r="27619" customFormat="false" ht="15.75" hidden="false" customHeight="false" outlineLevel="0" collapsed="false"/>
    <row r="27620" customFormat="false" ht="15.75" hidden="false" customHeight="false" outlineLevel="0" collapsed="false"/>
    <row r="27621" customFormat="false" ht="15.75" hidden="false" customHeight="false" outlineLevel="0" collapsed="false"/>
    <row r="27622" customFormat="false" ht="15.75" hidden="false" customHeight="false" outlineLevel="0" collapsed="false"/>
    <row r="27623" customFormat="false" ht="15.75" hidden="false" customHeight="false" outlineLevel="0" collapsed="false"/>
    <row r="27624" customFormat="false" ht="15.75" hidden="false" customHeight="false" outlineLevel="0" collapsed="false"/>
    <row r="27625" customFormat="false" ht="15.75" hidden="false" customHeight="false" outlineLevel="0" collapsed="false"/>
    <row r="27626" customFormat="false" ht="15.75" hidden="false" customHeight="false" outlineLevel="0" collapsed="false"/>
    <row r="27627" customFormat="false" ht="15.75" hidden="false" customHeight="false" outlineLevel="0" collapsed="false"/>
    <row r="27628" customFormat="false" ht="15.75" hidden="false" customHeight="false" outlineLevel="0" collapsed="false"/>
    <row r="27629" customFormat="false" ht="15.75" hidden="false" customHeight="false" outlineLevel="0" collapsed="false"/>
    <row r="27630" customFormat="false" ht="15.75" hidden="false" customHeight="false" outlineLevel="0" collapsed="false"/>
    <row r="27631" customFormat="false" ht="15.75" hidden="false" customHeight="false" outlineLevel="0" collapsed="false"/>
    <row r="27632" customFormat="false" ht="15.75" hidden="false" customHeight="false" outlineLevel="0" collapsed="false"/>
    <row r="27633" customFormat="false" ht="15.75" hidden="false" customHeight="false" outlineLevel="0" collapsed="false"/>
    <row r="27634" customFormat="false" ht="15.75" hidden="false" customHeight="false" outlineLevel="0" collapsed="false"/>
    <row r="27635" customFormat="false" ht="15.75" hidden="false" customHeight="false" outlineLevel="0" collapsed="false"/>
    <row r="27636" customFormat="false" ht="15.75" hidden="false" customHeight="false" outlineLevel="0" collapsed="false"/>
    <row r="27637" customFormat="false" ht="15.75" hidden="false" customHeight="false" outlineLevel="0" collapsed="false"/>
    <row r="27638" customFormat="false" ht="15.75" hidden="false" customHeight="false" outlineLevel="0" collapsed="false"/>
    <row r="27639" customFormat="false" ht="15.75" hidden="false" customHeight="false" outlineLevel="0" collapsed="false"/>
    <row r="27640" customFormat="false" ht="15.75" hidden="false" customHeight="false" outlineLevel="0" collapsed="false"/>
    <row r="27641" customFormat="false" ht="15.75" hidden="false" customHeight="false" outlineLevel="0" collapsed="false"/>
    <row r="27642" customFormat="false" ht="15.75" hidden="false" customHeight="false" outlineLevel="0" collapsed="false"/>
    <row r="27643" customFormat="false" ht="15.75" hidden="false" customHeight="false" outlineLevel="0" collapsed="false"/>
    <row r="27644" customFormat="false" ht="15.75" hidden="false" customHeight="false" outlineLevel="0" collapsed="false"/>
    <row r="27645" customFormat="false" ht="15.75" hidden="false" customHeight="false" outlineLevel="0" collapsed="false"/>
    <row r="27646" customFormat="false" ht="15.75" hidden="false" customHeight="false" outlineLevel="0" collapsed="false"/>
    <row r="27647" customFormat="false" ht="15.75" hidden="false" customHeight="false" outlineLevel="0" collapsed="false"/>
    <row r="27648" customFormat="false" ht="15.75" hidden="false" customHeight="false" outlineLevel="0" collapsed="false"/>
    <row r="27649" customFormat="false" ht="15.75" hidden="false" customHeight="false" outlineLevel="0" collapsed="false"/>
    <row r="27650" customFormat="false" ht="15.75" hidden="false" customHeight="false" outlineLevel="0" collapsed="false"/>
    <row r="27651" customFormat="false" ht="15.75" hidden="false" customHeight="false" outlineLevel="0" collapsed="false"/>
    <row r="27652" customFormat="false" ht="15.75" hidden="false" customHeight="false" outlineLevel="0" collapsed="false"/>
    <row r="27653" customFormat="false" ht="15.75" hidden="false" customHeight="false" outlineLevel="0" collapsed="false"/>
    <row r="27654" customFormat="false" ht="15.75" hidden="false" customHeight="false" outlineLevel="0" collapsed="false"/>
    <row r="27655" customFormat="false" ht="15.75" hidden="false" customHeight="false" outlineLevel="0" collapsed="false"/>
    <row r="27656" customFormat="false" ht="15.75" hidden="false" customHeight="false" outlineLevel="0" collapsed="false"/>
    <row r="27657" customFormat="false" ht="15.75" hidden="false" customHeight="false" outlineLevel="0" collapsed="false"/>
    <row r="27658" customFormat="false" ht="15.75" hidden="false" customHeight="false" outlineLevel="0" collapsed="false"/>
    <row r="27659" customFormat="false" ht="15.75" hidden="false" customHeight="false" outlineLevel="0" collapsed="false"/>
    <row r="27660" customFormat="false" ht="15.75" hidden="false" customHeight="false" outlineLevel="0" collapsed="false"/>
    <row r="27661" customFormat="false" ht="15.75" hidden="false" customHeight="false" outlineLevel="0" collapsed="false"/>
    <row r="27662" customFormat="false" ht="15.75" hidden="false" customHeight="false" outlineLevel="0" collapsed="false"/>
    <row r="27663" customFormat="false" ht="15.75" hidden="false" customHeight="false" outlineLevel="0" collapsed="false"/>
    <row r="27664" customFormat="false" ht="15.75" hidden="false" customHeight="false" outlineLevel="0" collapsed="false"/>
    <row r="27665" customFormat="false" ht="15.75" hidden="false" customHeight="false" outlineLevel="0" collapsed="false"/>
    <row r="27666" customFormat="false" ht="15.75" hidden="false" customHeight="false" outlineLevel="0" collapsed="false"/>
    <row r="27667" customFormat="false" ht="15.75" hidden="false" customHeight="false" outlineLevel="0" collapsed="false"/>
    <row r="27668" customFormat="false" ht="15.75" hidden="false" customHeight="false" outlineLevel="0" collapsed="false"/>
    <row r="27669" customFormat="false" ht="15.75" hidden="false" customHeight="false" outlineLevel="0" collapsed="false"/>
    <row r="27670" customFormat="false" ht="15.75" hidden="false" customHeight="false" outlineLevel="0" collapsed="false"/>
    <row r="27671" customFormat="false" ht="15.75" hidden="false" customHeight="false" outlineLevel="0" collapsed="false"/>
    <row r="27672" customFormat="false" ht="15.75" hidden="false" customHeight="false" outlineLevel="0" collapsed="false"/>
    <row r="27673" customFormat="false" ht="15.75" hidden="false" customHeight="false" outlineLevel="0" collapsed="false"/>
    <row r="27674" customFormat="false" ht="15.75" hidden="false" customHeight="false" outlineLevel="0" collapsed="false"/>
    <row r="27675" customFormat="false" ht="15.75" hidden="false" customHeight="false" outlineLevel="0" collapsed="false"/>
    <row r="27676" customFormat="false" ht="15.75" hidden="false" customHeight="false" outlineLevel="0" collapsed="false"/>
    <row r="27677" customFormat="false" ht="15.75" hidden="false" customHeight="false" outlineLevel="0" collapsed="false"/>
    <row r="27678" customFormat="false" ht="15.75" hidden="false" customHeight="false" outlineLevel="0" collapsed="false"/>
    <row r="27679" customFormat="false" ht="15.75" hidden="false" customHeight="false" outlineLevel="0" collapsed="false"/>
    <row r="27680" customFormat="false" ht="15.75" hidden="false" customHeight="false" outlineLevel="0" collapsed="false"/>
    <row r="27681" customFormat="false" ht="15.75" hidden="false" customHeight="false" outlineLevel="0" collapsed="false"/>
    <row r="27682" customFormat="false" ht="15.75" hidden="false" customHeight="false" outlineLevel="0" collapsed="false"/>
    <row r="27683" customFormat="false" ht="15.75" hidden="false" customHeight="false" outlineLevel="0" collapsed="false"/>
    <row r="27684" customFormat="false" ht="15.75" hidden="false" customHeight="false" outlineLevel="0" collapsed="false"/>
    <row r="27685" customFormat="false" ht="15.75" hidden="false" customHeight="false" outlineLevel="0" collapsed="false"/>
    <row r="27686" customFormat="false" ht="15.75" hidden="false" customHeight="false" outlineLevel="0" collapsed="false"/>
    <row r="27687" customFormat="false" ht="15.75" hidden="false" customHeight="false" outlineLevel="0" collapsed="false"/>
    <row r="27688" customFormat="false" ht="15.75" hidden="false" customHeight="false" outlineLevel="0" collapsed="false"/>
    <row r="27689" customFormat="false" ht="15.75" hidden="false" customHeight="false" outlineLevel="0" collapsed="false"/>
    <row r="27690" customFormat="false" ht="15.75" hidden="false" customHeight="false" outlineLevel="0" collapsed="false"/>
    <row r="27691" customFormat="false" ht="15.75" hidden="false" customHeight="false" outlineLevel="0" collapsed="false"/>
    <row r="27692" customFormat="false" ht="15.75" hidden="false" customHeight="false" outlineLevel="0" collapsed="false"/>
    <row r="27693" customFormat="false" ht="15.75" hidden="false" customHeight="false" outlineLevel="0" collapsed="false"/>
    <row r="27694" customFormat="false" ht="15.75" hidden="false" customHeight="false" outlineLevel="0" collapsed="false"/>
    <row r="27695" customFormat="false" ht="15.75" hidden="false" customHeight="false" outlineLevel="0" collapsed="false"/>
    <row r="27696" customFormat="false" ht="15.75" hidden="false" customHeight="false" outlineLevel="0" collapsed="false"/>
    <row r="27697" customFormat="false" ht="15.75" hidden="false" customHeight="false" outlineLevel="0" collapsed="false"/>
    <row r="27698" customFormat="false" ht="15.75" hidden="false" customHeight="false" outlineLevel="0" collapsed="false"/>
    <row r="27699" customFormat="false" ht="15.75" hidden="false" customHeight="false" outlineLevel="0" collapsed="false"/>
    <row r="27700" customFormat="false" ht="15.75" hidden="false" customHeight="false" outlineLevel="0" collapsed="false"/>
    <row r="27701" customFormat="false" ht="15.75" hidden="false" customHeight="false" outlineLevel="0" collapsed="false"/>
    <row r="27702" customFormat="false" ht="15.75" hidden="false" customHeight="false" outlineLevel="0" collapsed="false"/>
    <row r="27703" customFormat="false" ht="15.75" hidden="false" customHeight="false" outlineLevel="0" collapsed="false"/>
    <row r="27704" customFormat="false" ht="15.75" hidden="false" customHeight="false" outlineLevel="0" collapsed="false"/>
    <row r="27705" customFormat="false" ht="15.75" hidden="false" customHeight="false" outlineLevel="0" collapsed="false"/>
    <row r="27706" customFormat="false" ht="15.75" hidden="false" customHeight="false" outlineLevel="0" collapsed="false"/>
    <row r="27707" customFormat="false" ht="15.75" hidden="false" customHeight="false" outlineLevel="0" collapsed="false"/>
    <row r="27708" customFormat="false" ht="15.75" hidden="false" customHeight="false" outlineLevel="0" collapsed="false"/>
    <row r="27709" customFormat="false" ht="15.75" hidden="false" customHeight="false" outlineLevel="0" collapsed="false"/>
    <row r="27710" customFormat="false" ht="15.75" hidden="false" customHeight="false" outlineLevel="0" collapsed="false"/>
    <row r="27711" customFormat="false" ht="15.75" hidden="false" customHeight="false" outlineLevel="0" collapsed="false"/>
    <row r="27712" customFormat="false" ht="15.75" hidden="false" customHeight="false" outlineLevel="0" collapsed="false"/>
    <row r="27713" customFormat="false" ht="15.75" hidden="false" customHeight="false" outlineLevel="0" collapsed="false"/>
    <row r="27714" customFormat="false" ht="15.75" hidden="false" customHeight="false" outlineLevel="0" collapsed="false"/>
    <row r="27715" customFormat="false" ht="15.75" hidden="false" customHeight="false" outlineLevel="0" collapsed="false"/>
    <row r="27716" customFormat="false" ht="15.75" hidden="false" customHeight="false" outlineLevel="0" collapsed="false"/>
    <row r="27717" customFormat="false" ht="15.75" hidden="false" customHeight="false" outlineLevel="0" collapsed="false"/>
    <row r="27718" customFormat="false" ht="15.75" hidden="false" customHeight="false" outlineLevel="0" collapsed="false"/>
    <row r="27719" customFormat="false" ht="15.75" hidden="false" customHeight="false" outlineLevel="0" collapsed="false"/>
    <row r="27720" customFormat="false" ht="15.75" hidden="false" customHeight="false" outlineLevel="0" collapsed="false"/>
    <row r="27721" customFormat="false" ht="15.75" hidden="false" customHeight="false" outlineLevel="0" collapsed="false"/>
    <row r="27722" customFormat="false" ht="15.75" hidden="false" customHeight="false" outlineLevel="0" collapsed="false"/>
    <row r="27723" customFormat="false" ht="15.75" hidden="false" customHeight="false" outlineLevel="0" collapsed="false"/>
    <row r="27724" customFormat="false" ht="15.75" hidden="false" customHeight="false" outlineLevel="0" collapsed="false"/>
    <row r="27725" customFormat="false" ht="15.75" hidden="false" customHeight="false" outlineLevel="0" collapsed="false"/>
    <row r="27726" customFormat="false" ht="15.75" hidden="false" customHeight="false" outlineLevel="0" collapsed="false"/>
    <row r="27727" customFormat="false" ht="15.75" hidden="false" customHeight="false" outlineLevel="0" collapsed="false"/>
    <row r="27728" customFormat="false" ht="15.75" hidden="false" customHeight="false" outlineLevel="0" collapsed="false"/>
    <row r="27729" customFormat="false" ht="15.75" hidden="false" customHeight="false" outlineLevel="0" collapsed="false"/>
    <row r="27730" customFormat="false" ht="15.75" hidden="false" customHeight="false" outlineLevel="0" collapsed="false"/>
    <row r="27731" customFormat="false" ht="15.75" hidden="false" customHeight="false" outlineLevel="0" collapsed="false"/>
    <row r="27732" customFormat="false" ht="15.75" hidden="false" customHeight="false" outlineLevel="0" collapsed="false"/>
    <row r="27733" customFormat="false" ht="15.75" hidden="false" customHeight="false" outlineLevel="0" collapsed="false"/>
    <row r="27734" customFormat="false" ht="15.75" hidden="false" customHeight="false" outlineLevel="0" collapsed="false"/>
    <row r="27735" customFormat="false" ht="15.75" hidden="false" customHeight="false" outlineLevel="0" collapsed="false"/>
    <row r="27736" customFormat="false" ht="15.75" hidden="false" customHeight="false" outlineLevel="0" collapsed="false"/>
    <row r="27737" customFormat="false" ht="15.75" hidden="false" customHeight="false" outlineLevel="0" collapsed="false"/>
    <row r="27738" customFormat="false" ht="15.75" hidden="false" customHeight="false" outlineLevel="0" collapsed="false"/>
    <row r="27739" customFormat="false" ht="15.75" hidden="false" customHeight="false" outlineLevel="0" collapsed="false"/>
    <row r="27740" customFormat="false" ht="15.75" hidden="false" customHeight="false" outlineLevel="0" collapsed="false"/>
    <row r="27741" customFormat="false" ht="15.75" hidden="false" customHeight="false" outlineLevel="0" collapsed="false"/>
    <row r="27742" customFormat="false" ht="15.75" hidden="false" customHeight="false" outlineLevel="0" collapsed="false"/>
    <row r="27743" customFormat="false" ht="15.75" hidden="false" customHeight="false" outlineLevel="0" collapsed="false"/>
    <row r="27744" customFormat="false" ht="15.75" hidden="false" customHeight="false" outlineLevel="0" collapsed="false"/>
    <row r="27745" customFormat="false" ht="15.75" hidden="false" customHeight="false" outlineLevel="0" collapsed="false"/>
    <row r="27746" customFormat="false" ht="15.75" hidden="false" customHeight="false" outlineLevel="0" collapsed="false"/>
    <row r="27747" customFormat="false" ht="15.75" hidden="false" customHeight="false" outlineLevel="0" collapsed="false"/>
    <row r="27748" customFormat="false" ht="15.75" hidden="false" customHeight="false" outlineLevel="0" collapsed="false"/>
    <row r="27749" customFormat="false" ht="15.75" hidden="false" customHeight="false" outlineLevel="0" collapsed="false"/>
    <row r="27750" customFormat="false" ht="15.75" hidden="false" customHeight="false" outlineLevel="0" collapsed="false"/>
    <row r="27751" customFormat="false" ht="15.75" hidden="false" customHeight="false" outlineLevel="0" collapsed="false"/>
    <row r="27752" customFormat="false" ht="15.75" hidden="false" customHeight="false" outlineLevel="0" collapsed="false"/>
    <row r="27753" customFormat="false" ht="15.75" hidden="false" customHeight="false" outlineLevel="0" collapsed="false"/>
    <row r="27754" customFormat="false" ht="15.75" hidden="false" customHeight="false" outlineLevel="0" collapsed="false"/>
    <row r="27755" customFormat="false" ht="15.75" hidden="false" customHeight="false" outlineLevel="0" collapsed="false"/>
    <row r="27756" customFormat="false" ht="15.75" hidden="false" customHeight="false" outlineLevel="0" collapsed="false"/>
    <row r="27757" customFormat="false" ht="15.75" hidden="false" customHeight="false" outlineLevel="0" collapsed="false"/>
    <row r="27758" customFormat="false" ht="15.75" hidden="false" customHeight="false" outlineLevel="0" collapsed="false"/>
    <row r="27759" customFormat="false" ht="15.75" hidden="false" customHeight="false" outlineLevel="0" collapsed="false"/>
    <row r="27760" customFormat="false" ht="15.75" hidden="false" customHeight="false" outlineLevel="0" collapsed="false"/>
    <row r="27761" customFormat="false" ht="15.75" hidden="false" customHeight="false" outlineLevel="0" collapsed="false"/>
    <row r="27762" customFormat="false" ht="15.75" hidden="false" customHeight="false" outlineLevel="0" collapsed="false"/>
    <row r="27763" customFormat="false" ht="15.75" hidden="false" customHeight="false" outlineLevel="0" collapsed="false"/>
    <row r="27764" customFormat="false" ht="15.75" hidden="false" customHeight="false" outlineLevel="0" collapsed="false"/>
    <row r="27765" customFormat="false" ht="15.75" hidden="false" customHeight="false" outlineLevel="0" collapsed="false"/>
    <row r="27766" customFormat="false" ht="15.75" hidden="false" customHeight="false" outlineLevel="0" collapsed="false"/>
    <row r="27767" customFormat="false" ht="15.75" hidden="false" customHeight="false" outlineLevel="0" collapsed="false"/>
    <row r="27768" customFormat="false" ht="15.75" hidden="false" customHeight="false" outlineLevel="0" collapsed="false"/>
    <row r="27769" customFormat="false" ht="15.75" hidden="false" customHeight="false" outlineLevel="0" collapsed="false"/>
    <row r="27770" customFormat="false" ht="15.75" hidden="false" customHeight="false" outlineLevel="0" collapsed="false"/>
    <row r="27771" customFormat="false" ht="15.75" hidden="false" customHeight="false" outlineLevel="0" collapsed="false"/>
    <row r="27772" customFormat="false" ht="15.75" hidden="false" customHeight="false" outlineLevel="0" collapsed="false"/>
    <row r="27773" customFormat="false" ht="15.75" hidden="false" customHeight="false" outlineLevel="0" collapsed="false"/>
    <row r="27774" customFormat="false" ht="15.75" hidden="false" customHeight="false" outlineLevel="0" collapsed="false"/>
    <row r="27775" customFormat="false" ht="15.75" hidden="false" customHeight="false" outlineLevel="0" collapsed="false"/>
    <row r="27776" customFormat="false" ht="15.75" hidden="false" customHeight="false" outlineLevel="0" collapsed="false"/>
    <row r="27777" customFormat="false" ht="15.75" hidden="false" customHeight="false" outlineLevel="0" collapsed="false"/>
    <row r="27778" customFormat="false" ht="15.75" hidden="false" customHeight="false" outlineLevel="0" collapsed="false"/>
    <row r="27779" customFormat="false" ht="15.75" hidden="false" customHeight="false" outlineLevel="0" collapsed="false"/>
    <row r="27780" customFormat="false" ht="15.75" hidden="false" customHeight="false" outlineLevel="0" collapsed="false"/>
    <row r="27781" customFormat="false" ht="15.75" hidden="false" customHeight="false" outlineLevel="0" collapsed="false"/>
    <row r="27782" customFormat="false" ht="15.75" hidden="false" customHeight="false" outlineLevel="0" collapsed="false"/>
    <row r="27783" customFormat="false" ht="15.75" hidden="false" customHeight="false" outlineLevel="0" collapsed="false"/>
    <row r="27784" customFormat="false" ht="15.75" hidden="false" customHeight="false" outlineLevel="0" collapsed="false"/>
    <row r="27785" customFormat="false" ht="15.75" hidden="false" customHeight="false" outlineLevel="0" collapsed="false"/>
    <row r="27786" customFormat="false" ht="15.75" hidden="false" customHeight="false" outlineLevel="0" collapsed="false"/>
    <row r="27787" customFormat="false" ht="15.75" hidden="false" customHeight="false" outlineLevel="0" collapsed="false"/>
    <row r="27788" customFormat="false" ht="15.75" hidden="false" customHeight="false" outlineLevel="0" collapsed="false"/>
    <row r="27789" customFormat="false" ht="15.75" hidden="false" customHeight="false" outlineLevel="0" collapsed="false"/>
    <row r="27790" customFormat="false" ht="15.75" hidden="false" customHeight="false" outlineLevel="0" collapsed="false"/>
    <row r="27791" customFormat="false" ht="15.75" hidden="false" customHeight="false" outlineLevel="0" collapsed="false"/>
    <row r="27792" customFormat="false" ht="15.75" hidden="false" customHeight="false" outlineLevel="0" collapsed="false"/>
    <row r="27793" customFormat="false" ht="15.75" hidden="false" customHeight="false" outlineLevel="0" collapsed="false"/>
    <row r="27794" customFormat="false" ht="15.75" hidden="false" customHeight="false" outlineLevel="0" collapsed="false"/>
    <row r="27795" customFormat="false" ht="15.75" hidden="false" customHeight="false" outlineLevel="0" collapsed="false"/>
    <row r="27796" customFormat="false" ht="15.75" hidden="false" customHeight="false" outlineLevel="0" collapsed="false"/>
    <row r="27797" customFormat="false" ht="15.75" hidden="false" customHeight="false" outlineLevel="0" collapsed="false"/>
    <row r="27798" customFormat="false" ht="15.75" hidden="false" customHeight="false" outlineLevel="0" collapsed="false"/>
    <row r="27799" customFormat="false" ht="15.75" hidden="false" customHeight="false" outlineLevel="0" collapsed="false"/>
    <row r="27800" customFormat="false" ht="15.75" hidden="false" customHeight="false" outlineLevel="0" collapsed="false"/>
    <row r="27801" customFormat="false" ht="15.75" hidden="false" customHeight="false" outlineLevel="0" collapsed="false"/>
    <row r="27802" customFormat="false" ht="15.75" hidden="false" customHeight="false" outlineLevel="0" collapsed="false"/>
    <row r="27803" customFormat="false" ht="15.75" hidden="false" customHeight="false" outlineLevel="0" collapsed="false"/>
    <row r="27804" customFormat="false" ht="15.75" hidden="false" customHeight="false" outlineLevel="0" collapsed="false"/>
    <row r="27805" customFormat="false" ht="15.75" hidden="false" customHeight="false" outlineLevel="0" collapsed="false"/>
    <row r="27806" customFormat="false" ht="15.75" hidden="false" customHeight="false" outlineLevel="0" collapsed="false"/>
    <row r="27807" customFormat="false" ht="15.75" hidden="false" customHeight="false" outlineLevel="0" collapsed="false"/>
    <row r="27808" customFormat="false" ht="15.75" hidden="false" customHeight="false" outlineLevel="0" collapsed="false"/>
    <row r="27809" customFormat="false" ht="15.75" hidden="false" customHeight="false" outlineLevel="0" collapsed="false"/>
    <row r="27810" customFormat="false" ht="15.75" hidden="false" customHeight="false" outlineLevel="0" collapsed="false"/>
    <row r="27811" customFormat="false" ht="15.75" hidden="false" customHeight="false" outlineLevel="0" collapsed="false"/>
    <row r="27812" customFormat="false" ht="15.75" hidden="false" customHeight="false" outlineLevel="0" collapsed="false"/>
    <row r="27813" customFormat="false" ht="15.75" hidden="false" customHeight="false" outlineLevel="0" collapsed="false"/>
    <row r="27814" customFormat="false" ht="15.75" hidden="false" customHeight="false" outlineLevel="0" collapsed="false"/>
    <row r="27815" customFormat="false" ht="15.75" hidden="false" customHeight="false" outlineLevel="0" collapsed="false"/>
    <row r="27816" customFormat="false" ht="15.75" hidden="false" customHeight="false" outlineLevel="0" collapsed="false"/>
    <row r="27817" customFormat="false" ht="15.75" hidden="false" customHeight="false" outlineLevel="0" collapsed="false"/>
    <row r="27818" customFormat="false" ht="15.75" hidden="false" customHeight="false" outlineLevel="0" collapsed="false"/>
    <row r="27819" customFormat="false" ht="15.75" hidden="false" customHeight="false" outlineLevel="0" collapsed="false"/>
    <row r="27820" customFormat="false" ht="15.75" hidden="false" customHeight="false" outlineLevel="0" collapsed="false"/>
    <row r="27821" customFormat="false" ht="15.75" hidden="false" customHeight="false" outlineLevel="0" collapsed="false"/>
    <row r="27822" customFormat="false" ht="15.75" hidden="false" customHeight="false" outlineLevel="0" collapsed="false"/>
    <row r="27823" customFormat="false" ht="15.75" hidden="false" customHeight="false" outlineLevel="0" collapsed="false"/>
    <row r="27824" customFormat="false" ht="15.75" hidden="false" customHeight="false" outlineLevel="0" collapsed="false"/>
    <row r="27825" customFormat="false" ht="15.75" hidden="false" customHeight="false" outlineLevel="0" collapsed="false"/>
    <row r="27826" customFormat="false" ht="15.75" hidden="false" customHeight="false" outlineLevel="0" collapsed="false"/>
    <row r="27827" customFormat="false" ht="15.75" hidden="false" customHeight="false" outlineLevel="0" collapsed="false"/>
    <row r="27828" customFormat="false" ht="15.75" hidden="false" customHeight="false" outlineLevel="0" collapsed="false"/>
    <row r="27829" customFormat="false" ht="15.75" hidden="false" customHeight="false" outlineLevel="0" collapsed="false"/>
    <row r="27830" customFormat="false" ht="15.75" hidden="false" customHeight="false" outlineLevel="0" collapsed="false"/>
    <row r="27831" customFormat="false" ht="15.75" hidden="false" customHeight="false" outlineLevel="0" collapsed="false"/>
    <row r="27832" customFormat="false" ht="15.75" hidden="false" customHeight="false" outlineLevel="0" collapsed="false"/>
    <row r="27833" customFormat="false" ht="15.75" hidden="false" customHeight="false" outlineLevel="0" collapsed="false"/>
    <row r="27834" customFormat="false" ht="15.75" hidden="false" customHeight="false" outlineLevel="0" collapsed="false"/>
    <row r="27835" customFormat="false" ht="15.75" hidden="false" customHeight="false" outlineLevel="0" collapsed="false"/>
    <row r="27836" customFormat="false" ht="15.75" hidden="false" customHeight="false" outlineLevel="0" collapsed="false"/>
    <row r="27837" customFormat="false" ht="15.75" hidden="false" customHeight="false" outlineLevel="0" collapsed="false"/>
    <row r="27838" customFormat="false" ht="15.75" hidden="false" customHeight="false" outlineLevel="0" collapsed="false"/>
    <row r="27839" customFormat="false" ht="15.75" hidden="false" customHeight="false" outlineLevel="0" collapsed="false"/>
    <row r="27840" customFormat="false" ht="15.75" hidden="false" customHeight="false" outlineLevel="0" collapsed="false"/>
    <row r="27841" customFormat="false" ht="15.75" hidden="false" customHeight="false" outlineLevel="0" collapsed="false"/>
    <row r="27842" customFormat="false" ht="15.75" hidden="false" customHeight="false" outlineLevel="0" collapsed="false"/>
    <row r="27843" customFormat="false" ht="15.75" hidden="false" customHeight="false" outlineLevel="0" collapsed="false"/>
    <row r="27844" customFormat="false" ht="15.75" hidden="false" customHeight="false" outlineLevel="0" collapsed="false"/>
    <row r="27845" customFormat="false" ht="15.75" hidden="false" customHeight="false" outlineLevel="0" collapsed="false"/>
    <row r="27846" customFormat="false" ht="15.75" hidden="false" customHeight="false" outlineLevel="0" collapsed="false"/>
    <row r="27847" customFormat="false" ht="15.75" hidden="false" customHeight="false" outlineLevel="0" collapsed="false"/>
    <row r="27848" customFormat="false" ht="15.75" hidden="false" customHeight="false" outlineLevel="0" collapsed="false"/>
    <row r="27849" customFormat="false" ht="15.75" hidden="false" customHeight="false" outlineLevel="0" collapsed="false"/>
    <row r="27850" customFormat="false" ht="15.75" hidden="false" customHeight="false" outlineLevel="0" collapsed="false"/>
    <row r="27851" customFormat="false" ht="15.75" hidden="false" customHeight="false" outlineLevel="0" collapsed="false"/>
    <row r="27852" customFormat="false" ht="15.75" hidden="false" customHeight="false" outlineLevel="0" collapsed="false"/>
    <row r="27853" customFormat="false" ht="15.75" hidden="false" customHeight="false" outlineLevel="0" collapsed="false"/>
    <row r="27854" customFormat="false" ht="15.75" hidden="false" customHeight="false" outlineLevel="0" collapsed="false"/>
    <row r="27855" customFormat="false" ht="15.75" hidden="false" customHeight="false" outlineLevel="0" collapsed="false"/>
    <row r="27856" customFormat="false" ht="15.75" hidden="false" customHeight="false" outlineLevel="0" collapsed="false"/>
    <row r="27857" customFormat="false" ht="15.75" hidden="false" customHeight="false" outlineLevel="0" collapsed="false"/>
    <row r="27858" customFormat="false" ht="15.75" hidden="false" customHeight="false" outlineLevel="0" collapsed="false"/>
    <row r="27859" customFormat="false" ht="15.75" hidden="false" customHeight="false" outlineLevel="0" collapsed="false"/>
    <row r="27860" customFormat="false" ht="15.75" hidden="false" customHeight="false" outlineLevel="0" collapsed="false"/>
    <row r="27861" customFormat="false" ht="15.75" hidden="false" customHeight="false" outlineLevel="0" collapsed="false"/>
    <row r="27862" customFormat="false" ht="15.75" hidden="false" customHeight="false" outlineLevel="0" collapsed="false"/>
    <row r="27863" customFormat="false" ht="15.75" hidden="false" customHeight="false" outlineLevel="0" collapsed="false"/>
    <row r="27864" customFormat="false" ht="15.75" hidden="false" customHeight="false" outlineLevel="0" collapsed="false"/>
    <row r="27865" customFormat="false" ht="15.75" hidden="false" customHeight="false" outlineLevel="0" collapsed="false"/>
    <row r="27866" customFormat="false" ht="15.75" hidden="false" customHeight="false" outlineLevel="0" collapsed="false"/>
    <row r="27867" customFormat="false" ht="15.75" hidden="false" customHeight="false" outlineLevel="0" collapsed="false"/>
    <row r="27868" customFormat="false" ht="15.75" hidden="false" customHeight="false" outlineLevel="0" collapsed="false"/>
    <row r="27869" customFormat="false" ht="15.75" hidden="false" customHeight="false" outlineLevel="0" collapsed="false"/>
    <row r="27870" customFormat="false" ht="15.75" hidden="false" customHeight="false" outlineLevel="0" collapsed="false"/>
    <row r="27871" customFormat="false" ht="15.75" hidden="false" customHeight="false" outlineLevel="0" collapsed="false"/>
    <row r="27872" customFormat="false" ht="15.75" hidden="false" customHeight="false" outlineLevel="0" collapsed="false"/>
    <row r="27873" customFormat="false" ht="15.75" hidden="false" customHeight="false" outlineLevel="0" collapsed="false"/>
    <row r="27874" customFormat="false" ht="15.75" hidden="false" customHeight="false" outlineLevel="0" collapsed="false"/>
    <row r="27875" customFormat="false" ht="15.75" hidden="false" customHeight="false" outlineLevel="0" collapsed="false"/>
    <row r="27876" customFormat="false" ht="15.75" hidden="false" customHeight="false" outlineLevel="0" collapsed="false"/>
    <row r="27877" customFormat="false" ht="15.75" hidden="false" customHeight="false" outlineLevel="0" collapsed="false"/>
    <row r="27878" customFormat="false" ht="15.75" hidden="false" customHeight="false" outlineLevel="0" collapsed="false"/>
    <row r="27879" customFormat="false" ht="15.75" hidden="false" customHeight="false" outlineLevel="0" collapsed="false"/>
    <row r="27880" customFormat="false" ht="15.75" hidden="false" customHeight="false" outlineLevel="0" collapsed="false"/>
    <row r="27881" customFormat="false" ht="15.75" hidden="false" customHeight="false" outlineLevel="0" collapsed="false"/>
    <row r="27882" customFormat="false" ht="15.75" hidden="false" customHeight="false" outlineLevel="0" collapsed="false"/>
    <row r="27883" customFormat="false" ht="15.75" hidden="false" customHeight="false" outlineLevel="0" collapsed="false"/>
    <row r="27884" customFormat="false" ht="15.75" hidden="false" customHeight="false" outlineLevel="0" collapsed="false"/>
    <row r="27885" customFormat="false" ht="15.75" hidden="false" customHeight="false" outlineLevel="0" collapsed="false"/>
    <row r="27886" customFormat="false" ht="15.75" hidden="false" customHeight="false" outlineLevel="0" collapsed="false"/>
    <row r="27887" customFormat="false" ht="15.75" hidden="false" customHeight="false" outlineLevel="0" collapsed="false"/>
    <row r="27888" customFormat="false" ht="15.75" hidden="false" customHeight="false" outlineLevel="0" collapsed="false"/>
    <row r="27889" customFormat="false" ht="15.75" hidden="false" customHeight="false" outlineLevel="0" collapsed="false"/>
    <row r="27890" customFormat="false" ht="15.75" hidden="false" customHeight="false" outlineLevel="0" collapsed="false"/>
    <row r="27891" customFormat="false" ht="15.75" hidden="false" customHeight="false" outlineLevel="0" collapsed="false"/>
    <row r="27892" customFormat="false" ht="15.75" hidden="false" customHeight="false" outlineLevel="0" collapsed="false"/>
    <row r="27893" customFormat="false" ht="15.75" hidden="false" customHeight="false" outlineLevel="0" collapsed="false"/>
    <row r="27894" customFormat="false" ht="15.75" hidden="false" customHeight="false" outlineLevel="0" collapsed="false"/>
    <row r="27895" customFormat="false" ht="15.75" hidden="false" customHeight="false" outlineLevel="0" collapsed="false"/>
    <row r="27896" customFormat="false" ht="15.75" hidden="false" customHeight="false" outlineLevel="0" collapsed="false"/>
    <row r="27897" customFormat="false" ht="15.75" hidden="false" customHeight="false" outlineLevel="0" collapsed="false"/>
    <row r="27898" customFormat="false" ht="15.75" hidden="false" customHeight="false" outlineLevel="0" collapsed="false"/>
    <row r="27899" customFormat="false" ht="15.75" hidden="false" customHeight="false" outlineLevel="0" collapsed="false"/>
    <row r="27900" customFormat="false" ht="15.75" hidden="false" customHeight="false" outlineLevel="0" collapsed="false"/>
    <row r="27901" customFormat="false" ht="15.75" hidden="false" customHeight="false" outlineLevel="0" collapsed="false"/>
    <row r="27902" customFormat="false" ht="15.75" hidden="false" customHeight="false" outlineLevel="0" collapsed="false"/>
    <row r="27903" customFormat="false" ht="15.75" hidden="false" customHeight="false" outlineLevel="0" collapsed="false"/>
    <row r="27904" customFormat="false" ht="15.75" hidden="false" customHeight="false" outlineLevel="0" collapsed="false"/>
    <row r="27905" customFormat="false" ht="15.75" hidden="false" customHeight="false" outlineLevel="0" collapsed="false"/>
    <row r="27906" customFormat="false" ht="15.75" hidden="false" customHeight="false" outlineLevel="0" collapsed="false"/>
    <row r="27907" customFormat="false" ht="15.75" hidden="false" customHeight="false" outlineLevel="0" collapsed="false"/>
    <row r="27908" customFormat="false" ht="15.75" hidden="false" customHeight="false" outlineLevel="0" collapsed="false"/>
    <row r="27909" customFormat="false" ht="15.75" hidden="false" customHeight="false" outlineLevel="0" collapsed="false"/>
    <row r="27910" customFormat="false" ht="15.75" hidden="false" customHeight="false" outlineLevel="0" collapsed="false"/>
    <row r="27911" customFormat="false" ht="15.75" hidden="false" customHeight="false" outlineLevel="0" collapsed="false"/>
    <row r="27912" customFormat="false" ht="15.75" hidden="false" customHeight="false" outlineLevel="0" collapsed="false"/>
    <row r="27913" customFormat="false" ht="15.75" hidden="false" customHeight="false" outlineLevel="0" collapsed="false"/>
    <row r="27914" customFormat="false" ht="15.75" hidden="false" customHeight="false" outlineLevel="0" collapsed="false"/>
    <row r="27915" customFormat="false" ht="15.75" hidden="false" customHeight="false" outlineLevel="0" collapsed="false"/>
    <row r="27916" customFormat="false" ht="15.75" hidden="false" customHeight="false" outlineLevel="0" collapsed="false"/>
    <row r="27917" customFormat="false" ht="15.75" hidden="false" customHeight="false" outlineLevel="0" collapsed="false"/>
    <row r="27918" customFormat="false" ht="15.75" hidden="false" customHeight="false" outlineLevel="0" collapsed="false"/>
    <row r="27919" customFormat="false" ht="15.75" hidden="false" customHeight="false" outlineLevel="0" collapsed="false"/>
    <row r="27920" customFormat="false" ht="15.75" hidden="false" customHeight="false" outlineLevel="0" collapsed="false"/>
    <row r="27921" customFormat="false" ht="15.75" hidden="false" customHeight="false" outlineLevel="0" collapsed="false"/>
    <row r="27922" customFormat="false" ht="15.75" hidden="false" customHeight="false" outlineLevel="0" collapsed="false"/>
    <row r="27923" customFormat="false" ht="15.75" hidden="false" customHeight="false" outlineLevel="0" collapsed="false"/>
    <row r="27924" customFormat="false" ht="15.75" hidden="false" customHeight="false" outlineLevel="0" collapsed="false"/>
    <row r="27925" customFormat="false" ht="15.75" hidden="false" customHeight="false" outlineLevel="0" collapsed="false"/>
    <row r="27926" customFormat="false" ht="15.75" hidden="false" customHeight="false" outlineLevel="0" collapsed="false"/>
    <row r="27927" customFormat="false" ht="15.75" hidden="false" customHeight="false" outlineLevel="0" collapsed="false"/>
    <row r="27928" customFormat="false" ht="15.75" hidden="false" customHeight="false" outlineLevel="0" collapsed="false"/>
    <row r="27929" customFormat="false" ht="15.75" hidden="false" customHeight="false" outlineLevel="0" collapsed="false"/>
    <row r="27930" customFormat="false" ht="15.75" hidden="false" customHeight="false" outlineLevel="0" collapsed="false"/>
    <row r="27931" customFormat="false" ht="15.75" hidden="false" customHeight="false" outlineLevel="0" collapsed="false"/>
    <row r="27932" customFormat="false" ht="15.75" hidden="false" customHeight="false" outlineLevel="0" collapsed="false"/>
    <row r="27933" customFormat="false" ht="15.75" hidden="false" customHeight="false" outlineLevel="0" collapsed="false"/>
    <row r="27934" customFormat="false" ht="15.75" hidden="false" customHeight="false" outlineLevel="0" collapsed="false"/>
    <row r="27935" customFormat="false" ht="15.75" hidden="false" customHeight="false" outlineLevel="0" collapsed="false"/>
    <row r="27936" customFormat="false" ht="15.75" hidden="false" customHeight="false" outlineLevel="0" collapsed="false"/>
    <row r="27937" customFormat="false" ht="15.75" hidden="false" customHeight="false" outlineLevel="0" collapsed="false"/>
    <row r="27938" customFormat="false" ht="15.75" hidden="false" customHeight="false" outlineLevel="0" collapsed="false"/>
    <row r="27939" customFormat="false" ht="15.75" hidden="false" customHeight="false" outlineLevel="0" collapsed="false"/>
    <row r="27940" customFormat="false" ht="15.75" hidden="false" customHeight="false" outlineLevel="0" collapsed="false"/>
    <row r="27941" customFormat="false" ht="15.75" hidden="false" customHeight="false" outlineLevel="0" collapsed="false"/>
    <row r="27942" customFormat="false" ht="15.75" hidden="false" customHeight="false" outlineLevel="0" collapsed="false"/>
    <row r="27943" customFormat="false" ht="15.75" hidden="false" customHeight="false" outlineLevel="0" collapsed="false"/>
    <row r="27944" customFormat="false" ht="15.75" hidden="false" customHeight="false" outlineLevel="0" collapsed="false"/>
    <row r="27945" customFormat="false" ht="15.75" hidden="false" customHeight="false" outlineLevel="0" collapsed="false"/>
    <row r="27946" customFormat="false" ht="15.75" hidden="false" customHeight="false" outlineLevel="0" collapsed="false"/>
    <row r="27947" customFormat="false" ht="15.75" hidden="false" customHeight="false" outlineLevel="0" collapsed="false"/>
    <row r="27948" customFormat="false" ht="15.75" hidden="false" customHeight="false" outlineLevel="0" collapsed="false"/>
    <row r="27949" customFormat="false" ht="15.75" hidden="false" customHeight="false" outlineLevel="0" collapsed="false"/>
    <row r="27950" customFormat="false" ht="15.75" hidden="false" customHeight="false" outlineLevel="0" collapsed="false"/>
    <row r="27951" customFormat="false" ht="15.75" hidden="false" customHeight="false" outlineLevel="0" collapsed="false"/>
    <row r="27952" customFormat="false" ht="15.75" hidden="false" customHeight="false" outlineLevel="0" collapsed="false"/>
    <row r="27953" customFormat="false" ht="15.75" hidden="false" customHeight="false" outlineLevel="0" collapsed="false"/>
    <row r="27954" customFormat="false" ht="15.75" hidden="false" customHeight="false" outlineLevel="0" collapsed="false"/>
    <row r="27955" customFormat="false" ht="15.75" hidden="false" customHeight="false" outlineLevel="0" collapsed="false"/>
    <row r="27956" customFormat="false" ht="15.75" hidden="false" customHeight="false" outlineLevel="0" collapsed="false"/>
    <row r="27957" customFormat="false" ht="15.75" hidden="false" customHeight="false" outlineLevel="0" collapsed="false"/>
    <row r="27958" customFormat="false" ht="15.75" hidden="false" customHeight="false" outlineLevel="0" collapsed="false"/>
    <row r="27959" customFormat="false" ht="15.75" hidden="false" customHeight="false" outlineLevel="0" collapsed="false"/>
    <row r="27960" customFormat="false" ht="15.75" hidden="false" customHeight="false" outlineLevel="0" collapsed="false"/>
    <row r="27961" customFormat="false" ht="15.75" hidden="false" customHeight="false" outlineLevel="0" collapsed="false"/>
    <row r="27962" customFormat="false" ht="15.75" hidden="false" customHeight="false" outlineLevel="0" collapsed="false"/>
    <row r="27963" customFormat="false" ht="15.75" hidden="false" customHeight="false" outlineLevel="0" collapsed="false"/>
    <row r="27964" customFormat="false" ht="15.75" hidden="false" customHeight="false" outlineLevel="0" collapsed="false"/>
    <row r="27965" customFormat="false" ht="15.75" hidden="false" customHeight="false" outlineLevel="0" collapsed="false"/>
    <row r="27966" customFormat="false" ht="15.75" hidden="false" customHeight="false" outlineLevel="0" collapsed="false"/>
    <row r="27967" customFormat="false" ht="15.75" hidden="false" customHeight="false" outlineLevel="0" collapsed="false"/>
    <row r="27968" customFormat="false" ht="15.75" hidden="false" customHeight="false" outlineLevel="0" collapsed="false"/>
    <row r="27969" customFormat="false" ht="15.75" hidden="false" customHeight="false" outlineLevel="0" collapsed="false"/>
    <row r="27970" customFormat="false" ht="15.75" hidden="false" customHeight="false" outlineLevel="0" collapsed="false"/>
    <row r="27971" customFormat="false" ht="15.75" hidden="false" customHeight="false" outlineLevel="0" collapsed="false"/>
    <row r="27972" customFormat="false" ht="15.75" hidden="false" customHeight="false" outlineLevel="0" collapsed="false"/>
    <row r="27973" customFormat="false" ht="15.75" hidden="false" customHeight="false" outlineLevel="0" collapsed="false"/>
    <row r="27974" customFormat="false" ht="15.75" hidden="false" customHeight="false" outlineLevel="0" collapsed="false"/>
    <row r="27975" customFormat="false" ht="15.75" hidden="false" customHeight="false" outlineLevel="0" collapsed="false"/>
    <row r="27976" customFormat="false" ht="15.75" hidden="false" customHeight="false" outlineLevel="0" collapsed="false"/>
    <row r="27977" customFormat="false" ht="15.75" hidden="false" customHeight="false" outlineLevel="0" collapsed="false"/>
    <row r="27978" customFormat="false" ht="15.75" hidden="false" customHeight="false" outlineLevel="0" collapsed="false"/>
    <row r="27979" customFormat="false" ht="15.75" hidden="false" customHeight="false" outlineLevel="0" collapsed="false"/>
    <row r="27980" customFormat="false" ht="15.75" hidden="false" customHeight="false" outlineLevel="0" collapsed="false"/>
    <row r="27981" customFormat="false" ht="15.75" hidden="false" customHeight="false" outlineLevel="0" collapsed="false"/>
    <row r="27982" customFormat="false" ht="15.75" hidden="false" customHeight="false" outlineLevel="0" collapsed="false"/>
    <row r="27983" customFormat="false" ht="15.75" hidden="false" customHeight="false" outlineLevel="0" collapsed="false"/>
    <row r="27984" customFormat="false" ht="15.75" hidden="false" customHeight="false" outlineLevel="0" collapsed="false"/>
    <row r="27985" customFormat="false" ht="15.75" hidden="false" customHeight="false" outlineLevel="0" collapsed="false"/>
    <row r="27986" customFormat="false" ht="15.75" hidden="false" customHeight="false" outlineLevel="0" collapsed="false"/>
    <row r="27987" customFormat="false" ht="15.75" hidden="false" customHeight="false" outlineLevel="0" collapsed="false"/>
    <row r="27988" customFormat="false" ht="15.75" hidden="false" customHeight="false" outlineLevel="0" collapsed="false"/>
    <row r="27989" customFormat="false" ht="15.75" hidden="false" customHeight="false" outlineLevel="0" collapsed="false"/>
    <row r="27990" customFormat="false" ht="15.75" hidden="false" customHeight="false" outlineLevel="0" collapsed="false"/>
    <row r="27991" customFormat="false" ht="15.75" hidden="false" customHeight="false" outlineLevel="0" collapsed="false"/>
    <row r="27992" customFormat="false" ht="15.75" hidden="false" customHeight="false" outlineLevel="0" collapsed="false"/>
    <row r="27993" customFormat="false" ht="15.75" hidden="false" customHeight="false" outlineLevel="0" collapsed="false"/>
    <row r="27994" customFormat="false" ht="15.75" hidden="false" customHeight="false" outlineLevel="0" collapsed="false"/>
    <row r="27995" customFormat="false" ht="15.75" hidden="false" customHeight="false" outlineLevel="0" collapsed="false"/>
    <row r="27996" customFormat="false" ht="15.75" hidden="false" customHeight="false" outlineLevel="0" collapsed="false"/>
    <row r="27997" customFormat="false" ht="15.75" hidden="false" customHeight="false" outlineLevel="0" collapsed="false"/>
    <row r="27998" customFormat="false" ht="15.75" hidden="false" customHeight="false" outlineLevel="0" collapsed="false"/>
    <row r="27999" customFormat="false" ht="15.75" hidden="false" customHeight="false" outlineLevel="0" collapsed="false"/>
    <row r="28000" customFormat="false" ht="15.75" hidden="false" customHeight="false" outlineLevel="0" collapsed="false"/>
    <row r="28001" customFormat="false" ht="15.75" hidden="false" customHeight="false" outlineLevel="0" collapsed="false"/>
    <row r="28002" customFormat="false" ht="15.75" hidden="false" customHeight="false" outlineLevel="0" collapsed="false"/>
    <row r="28003" customFormat="false" ht="15.75" hidden="false" customHeight="false" outlineLevel="0" collapsed="false"/>
    <row r="28004" customFormat="false" ht="15.75" hidden="false" customHeight="false" outlineLevel="0" collapsed="false"/>
    <row r="28005" customFormat="false" ht="15.75" hidden="false" customHeight="false" outlineLevel="0" collapsed="false"/>
    <row r="28006" customFormat="false" ht="15.75" hidden="false" customHeight="false" outlineLevel="0" collapsed="false"/>
    <row r="28007" customFormat="false" ht="15.75" hidden="false" customHeight="false" outlineLevel="0" collapsed="false"/>
    <row r="28008" customFormat="false" ht="15.75" hidden="false" customHeight="false" outlineLevel="0" collapsed="false"/>
    <row r="28009" customFormat="false" ht="15.75" hidden="false" customHeight="false" outlineLevel="0" collapsed="false"/>
    <row r="28010" customFormat="false" ht="15.75" hidden="false" customHeight="false" outlineLevel="0" collapsed="false"/>
    <row r="28011" customFormat="false" ht="15.75" hidden="false" customHeight="false" outlineLevel="0" collapsed="false"/>
    <row r="28012" customFormat="false" ht="15.75" hidden="false" customHeight="false" outlineLevel="0" collapsed="false"/>
    <row r="28013" customFormat="false" ht="15.75" hidden="false" customHeight="false" outlineLevel="0" collapsed="false"/>
    <row r="28014" customFormat="false" ht="15.75" hidden="false" customHeight="false" outlineLevel="0" collapsed="false"/>
    <row r="28015" customFormat="false" ht="15.75" hidden="false" customHeight="false" outlineLevel="0" collapsed="false"/>
    <row r="28016" customFormat="false" ht="15.75" hidden="false" customHeight="false" outlineLevel="0" collapsed="false"/>
    <row r="28017" customFormat="false" ht="15.75" hidden="false" customHeight="false" outlineLevel="0" collapsed="false"/>
    <row r="28018" customFormat="false" ht="15.75" hidden="false" customHeight="false" outlineLevel="0" collapsed="false"/>
    <row r="28019" customFormat="false" ht="15.75" hidden="false" customHeight="false" outlineLevel="0" collapsed="false"/>
    <row r="28020" customFormat="false" ht="15.75" hidden="false" customHeight="false" outlineLevel="0" collapsed="false"/>
    <row r="28021" customFormat="false" ht="15.75" hidden="false" customHeight="false" outlineLevel="0" collapsed="false"/>
    <row r="28022" customFormat="false" ht="15.75" hidden="false" customHeight="false" outlineLevel="0" collapsed="false"/>
    <row r="28023" customFormat="false" ht="15.75" hidden="false" customHeight="false" outlineLevel="0" collapsed="false"/>
    <row r="28024" customFormat="false" ht="15.75" hidden="false" customHeight="false" outlineLevel="0" collapsed="false"/>
    <row r="28025" customFormat="false" ht="15.75" hidden="false" customHeight="false" outlineLevel="0" collapsed="false"/>
    <row r="28026" customFormat="false" ht="15.75" hidden="false" customHeight="false" outlineLevel="0" collapsed="false"/>
    <row r="28027" customFormat="false" ht="15.75" hidden="false" customHeight="false" outlineLevel="0" collapsed="false"/>
    <row r="28028" customFormat="false" ht="15.75" hidden="false" customHeight="false" outlineLevel="0" collapsed="false"/>
    <row r="28029" customFormat="false" ht="15.75" hidden="false" customHeight="false" outlineLevel="0" collapsed="false"/>
    <row r="28030" customFormat="false" ht="15.75" hidden="false" customHeight="false" outlineLevel="0" collapsed="false"/>
    <row r="28031" customFormat="false" ht="15.75" hidden="false" customHeight="false" outlineLevel="0" collapsed="false"/>
    <row r="28032" customFormat="false" ht="15.75" hidden="false" customHeight="false" outlineLevel="0" collapsed="false"/>
    <row r="28033" customFormat="false" ht="15.75" hidden="false" customHeight="false" outlineLevel="0" collapsed="false"/>
    <row r="28034" customFormat="false" ht="15.75" hidden="false" customHeight="false" outlineLevel="0" collapsed="false"/>
    <row r="28035" customFormat="false" ht="15.75" hidden="false" customHeight="false" outlineLevel="0" collapsed="false"/>
    <row r="28036" customFormat="false" ht="15.75" hidden="false" customHeight="false" outlineLevel="0" collapsed="false"/>
    <row r="28037" customFormat="false" ht="15.75" hidden="false" customHeight="false" outlineLevel="0" collapsed="false"/>
    <row r="28038" customFormat="false" ht="15.75" hidden="false" customHeight="false" outlineLevel="0" collapsed="false"/>
    <row r="28039" customFormat="false" ht="15.75" hidden="false" customHeight="false" outlineLevel="0" collapsed="false"/>
    <row r="28040" customFormat="false" ht="15.75" hidden="false" customHeight="false" outlineLevel="0" collapsed="false"/>
    <row r="28041" customFormat="false" ht="15.75" hidden="false" customHeight="false" outlineLevel="0" collapsed="false"/>
    <row r="28042" customFormat="false" ht="15.75" hidden="false" customHeight="false" outlineLevel="0" collapsed="false"/>
    <row r="28043" customFormat="false" ht="15.75" hidden="false" customHeight="false" outlineLevel="0" collapsed="false"/>
    <row r="28044" customFormat="false" ht="15.75" hidden="false" customHeight="false" outlineLevel="0" collapsed="false"/>
    <row r="28045" customFormat="false" ht="15.75" hidden="false" customHeight="false" outlineLevel="0" collapsed="false"/>
    <row r="28046" customFormat="false" ht="15.75" hidden="false" customHeight="false" outlineLevel="0" collapsed="false"/>
    <row r="28047" customFormat="false" ht="15.75" hidden="false" customHeight="false" outlineLevel="0" collapsed="false"/>
    <row r="28048" customFormat="false" ht="15.75" hidden="false" customHeight="false" outlineLevel="0" collapsed="false"/>
    <row r="28049" customFormat="false" ht="15.75" hidden="false" customHeight="false" outlineLevel="0" collapsed="false"/>
    <row r="28050" customFormat="false" ht="15.75" hidden="false" customHeight="false" outlineLevel="0" collapsed="false"/>
    <row r="28051" customFormat="false" ht="15.75" hidden="false" customHeight="false" outlineLevel="0" collapsed="false"/>
    <row r="28052" customFormat="false" ht="15.75" hidden="false" customHeight="false" outlineLevel="0" collapsed="false"/>
    <row r="28053" customFormat="false" ht="15.75" hidden="false" customHeight="false" outlineLevel="0" collapsed="false"/>
    <row r="28054" customFormat="false" ht="15.75" hidden="false" customHeight="false" outlineLevel="0" collapsed="false"/>
    <row r="28055" customFormat="false" ht="15.75" hidden="false" customHeight="false" outlineLevel="0" collapsed="false"/>
    <row r="28056" customFormat="false" ht="15.75" hidden="false" customHeight="false" outlineLevel="0" collapsed="false"/>
    <row r="28057" customFormat="false" ht="15.75" hidden="false" customHeight="false" outlineLevel="0" collapsed="false"/>
    <row r="28058" customFormat="false" ht="15.75" hidden="false" customHeight="false" outlineLevel="0" collapsed="false"/>
    <row r="28059" customFormat="false" ht="15.75" hidden="false" customHeight="false" outlineLevel="0" collapsed="false"/>
    <row r="28060" customFormat="false" ht="15.75" hidden="false" customHeight="false" outlineLevel="0" collapsed="false"/>
    <row r="28061" customFormat="false" ht="15.75" hidden="false" customHeight="false" outlineLevel="0" collapsed="false"/>
    <row r="28062" customFormat="false" ht="15.75" hidden="false" customHeight="false" outlineLevel="0" collapsed="false"/>
    <row r="28063" customFormat="false" ht="15.75" hidden="false" customHeight="false" outlineLevel="0" collapsed="false"/>
    <row r="28064" customFormat="false" ht="15.75" hidden="false" customHeight="false" outlineLevel="0" collapsed="false"/>
    <row r="28065" customFormat="false" ht="15.75" hidden="false" customHeight="false" outlineLevel="0" collapsed="false"/>
    <row r="28066" customFormat="false" ht="15.75" hidden="false" customHeight="false" outlineLevel="0" collapsed="false"/>
    <row r="28067" customFormat="false" ht="15.75" hidden="false" customHeight="false" outlineLevel="0" collapsed="false"/>
    <row r="28068" customFormat="false" ht="15.75" hidden="false" customHeight="false" outlineLevel="0" collapsed="false"/>
    <row r="28069" customFormat="false" ht="15.75" hidden="false" customHeight="false" outlineLevel="0" collapsed="false"/>
    <row r="28070" customFormat="false" ht="15.75" hidden="false" customHeight="false" outlineLevel="0" collapsed="false"/>
    <row r="28071" customFormat="false" ht="15.75" hidden="false" customHeight="false" outlineLevel="0" collapsed="false"/>
    <row r="28072" customFormat="false" ht="15.75" hidden="false" customHeight="false" outlineLevel="0" collapsed="false"/>
    <row r="28073" customFormat="false" ht="15.75" hidden="false" customHeight="false" outlineLevel="0" collapsed="false"/>
    <row r="28074" customFormat="false" ht="15.75" hidden="false" customHeight="false" outlineLevel="0" collapsed="false"/>
    <row r="28075" customFormat="false" ht="15.75" hidden="false" customHeight="false" outlineLevel="0" collapsed="false"/>
    <row r="28076" customFormat="false" ht="15.75" hidden="false" customHeight="false" outlineLevel="0" collapsed="false"/>
    <row r="28077" customFormat="false" ht="15.75" hidden="false" customHeight="false" outlineLevel="0" collapsed="false"/>
    <row r="28078" customFormat="false" ht="15.75" hidden="false" customHeight="false" outlineLevel="0" collapsed="false"/>
    <row r="28079" customFormat="false" ht="15.75" hidden="false" customHeight="false" outlineLevel="0" collapsed="false"/>
    <row r="28080" customFormat="false" ht="15.75" hidden="false" customHeight="false" outlineLevel="0" collapsed="false"/>
    <row r="28081" customFormat="false" ht="15.75" hidden="false" customHeight="false" outlineLevel="0" collapsed="false"/>
    <row r="28082" customFormat="false" ht="15.75" hidden="false" customHeight="false" outlineLevel="0" collapsed="false"/>
    <row r="28083" customFormat="false" ht="15.75" hidden="false" customHeight="false" outlineLevel="0" collapsed="false"/>
    <row r="28084" customFormat="false" ht="15.75" hidden="false" customHeight="false" outlineLevel="0" collapsed="false"/>
    <row r="28085" customFormat="false" ht="15.75" hidden="false" customHeight="false" outlineLevel="0" collapsed="false"/>
    <row r="28086" customFormat="false" ht="15.75" hidden="false" customHeight="false" outlineLevel="0" collapsed="false"/>
    <row r="28087" customFormat="false" ht="15.75" hidden="false" customHeight="false" outlineLevel="0" collapsed="false"/>
    <row r="28088" customFormat="false" ht="15.75" hidden="false" customHeight="false" outlineLevel="0" collapsed="false"/>
    <row r="28089" customFormat="false" ht="15.75" hidden="false" customHeight="false" outlineLevel="0" collapsed="false"/>
    <row r="28090" customFormat="false" ht="15.75" hidden="false" customHeight="false" outlineLevel="0" collapsed="false"/>
    <row r="28091" customFormat="false" ht="15.75" hidden="false" customHeight="false" outlineLevel="0" collapsed="false"/>
    <row r="28092" customFormat="false" ht="15.75" hidden="false" customHeight="false" outlineLevel="0" collapsed="false"/>
    <row r="28093" customFormat="false" ht="15.75" hidden="false" customHeight="false" outlineLevel="0" collapsed="false"/>
    <row r="28094" customFormat="false" ht="15.75" hidden="false" customHeight="false" outlineLevel="0" collapsed="false"/>
    <row r="28095" customFormat="false" ht="15.75" hidden="false" customHeight="false" outlineLevel="0" collapsed="false"/>
    <row r="28096" customFormat="false" ht="15.75" hidden="false" customHeight="false" outlineLevel="0" collapsed="false"/>
    <row r="28097" customFormat="false" ht="15.75" hidden="false" customHeight="false" outlineLevel="0" collapsed="false"/>
    <row r="28098" customFormat="false" ht="15.75" hidden="false" customHeight="false" outlineLevel="0" collapsed="false"/>
    <row r="28099" customFormat="false" ht="15.75" hidden="false" customHeight="false" outlineLevel="0" collapsed="false"/>
    <row r="28100" customFormat="false" ht="15.75" hidden="false" customHeight="false" outlineLevel="0" collapsed="false"/>
    <row r="28101" customFormat="false" ht="15.75" hidden="false" customHeight="false" outlineLevel="0" collapsed="false"/>
    <row r="28102" customFormat="false" ht="15.75" hidden="false" customHeight="false" outlineLevel="0" collapsed="false"/>
    <row r="28103" customFormat="false" ht="15.75" hidden="false" customHeight="false" outlineLevel="0" collapsed="false"/>
    <row r="28104" customFormat="false" ht="15.75" hidden="false" customHeight="false" outlineLevel="0" collapsed="false"/>
    <row r="28105" customFormat="false" ht="15.75" hidden="false" customHeight="false" outlineLevel="0" collapsed="false"/>
    <row r="28106" customFormat="false" ht="15.75" hidden="false" customHeight="false" outlineLevel="0" collapsed="false"/>
    <row r="28107" customFormat="false" ht="15.75" hidden="false" customHeight="false" outlineLevel="0" collapsed="false"/>
    <row r="28108" customFormat="false" ht="15.75" hidden="false" customHeight="false" outlineLevel="0" collapsed="false"/>
    <row r="28109" customFormat="false" ht="15.75" hidden="false" customHeight="false" outlineLevel="0" collapsed="false"/>
    <row r="28110" customFormat="false" ht="15.75" hidden="false" customHeight="false" outlineLevel="0" collapsed="false"/>
    <row r="28111" customFormat="false" ht="15.75" hidden="false" customHeight="false" outlineLevel="0" collapsed="false"/>
    <row r="28112" customFormat="false" ht="15.75" hidden="false" customHeight="false" outlineLevel="0" collapsed="false"/>
    <row r="28113" customFormat="false" ht="15.75" hidden="false" customHeight="false" outlineLevel="0" collapsed="false"/>
    <row r="28114" customFormat="false" ht="15.75" hidden="false" customHeight="false" outlineLevel="0" collapsed="false"/>
    <row r="28115" customFormat="false" ht="15.75" hidden="false" customHeight="false" outlineLevel="0" collapsed="false"/>
    <row r="28116" customFormat="false" ht="15.75" hidden="false" customHeight="false" outlineLevel="0" collapsed="false"/>
    <row r="28117" customFormat="false" ht="15.75" hidden="false" customHeight="false" outlineLevel="0" collapsed="false"/>
    <row r="28118" customFormat="false" ht="15.75" hidden="false" customHeight="false" outlineLevel="0" collapsed="false"/>
    <row r="28119" customFormat="false" ht="15.75" hidden="false" customHeight="false" outlineLevel="0" collapsed="false"/>
    <row r="28120" customFormat="false" ht="15.75" hidden="false" customHeight="false" outlineLevel="0" collapsed="false"/>
    <row r="28121" customFormat="false" ht="15.75" hidden="false" customHeight="false" outlineLevel="0" collapsed="false"/>
    <row r="28122" customFormat="false" ht="15.75" hidden="false" customHeight="false" outlineLevel="0" collapsed="false"/>
    <row r="28123" customFormat="false" ht="15.75" hidden="false" customHeight="false" outlineLevel="0" collapsed="false"/>
    <row r="28124" customFormat="false" ht="15.75" hidden="false" customHeight="false" outlineLevel="0" collapsed="false"/>
    <row r="28125" customFormat="false" ht="15.75" hidden="false" customHeight="false" outlineLevel="0" collapsed="false"/>
    <row r="28126" customFormat="false" ht="15.75" hidden="false" customHeight="false" outlineLevel="0" collapsed="false"/>
    <row r="28127" customFormat="false" ht="15.75" hidden="false" customHeight="false" outlineLevel="0" collapsed="false"/>
    <row r="28128" customFormat="false" ht="15.75" hidden="false" customHeight="false" outlineLevel="0" collapsed="false"/>
    <row r="28129" customFormat="false" ht="15.75" hidden="false" customHeight="false" outlineLevel="0" collapsed="false"/>
    <row r="28130" customFormat="false" ht="15.75" hidden="false" customHeight="false" outlineLevel="0" collapsed="false"/>
    <row r="28131" customFormat="false" ht="15.75" hidden="false" customHeight="false" outlineLevel="0" collapsed="false"/>
    <row r="28132" customFormat="false" ht="15.75" hidden="false" customHeight="false" outlineLevel="0" collapsed="false"/>
    <row r="28133" customFormat="false" ht="15.75" hidden="false" customHeight="false" outlineLevel="0" collapsed="false"/>
    <row r="28134" customFormat="false" ht="15.75" hidden="false" customHeight="false" outlineLevel="0" collapsed="false"/>
    <row r="28135" customFormat="false" ht="15.75" hidden="false" customHeight="false" outlineLevel="0" collapsed="false"/>
    <row r="28136" customFormat="false" ht="15.75" hidden="false" customHeight="false" outlineLevel="0" collapsed="false"/>
    <row r="28137" customFormat="false" ht="15.75" hidden="false" customHeight="false" outlineLevel="0" collapsed="false"/>
    <row r="28138" customFormat="false" ht="15.75" hidden="false" customHeight="false" outlineLevel="0" collapsed="false"/>
    <row r="28139" customFormat="false" ht="15.75" hidden="false" customHeight="false" outlineLevel="0" collapsed="false"/>
    <row r="28140" customFormat="false" ht="15.75" hidden="false" customHeight="false" outlineLevel="0" collapsed="false"/>
    <row r="28141" customFormat="false" ht="15.75" hidden="false" customHeight="false" outlineLevel="0" collapsed="false"/>
    <row r="28142" customFormat="false" ht="15.75" hidden="false" customHeight="false" outlineLevel="0" collapsed="false"/>
    <row r="28143" customFormat="false" ht="15.75" hidden="false" customHeight="false" outlineLevel="0" collapsed="false"/>
    <row r="28144" customFormat="false" ht="15.75" hidden="false" customHeight="false" outlineLevel="0" collapsed="false"/>
    <row r="28145" customFormat="false" ht="15.75" hidden="false" customHeight="false" outlineLevel="0" collapsed="false"/>
    <row r="28146" customFormat="false" ht="15.75" hidden="false" customHeight="false" outlineLevel="0" collapsed="false"/>
    <row r="28147" customFormat="false" ht="15.75" hidden="false" customHeight="false" outlineLevel="0" collapsed="false"/>
    <row r="28148" customFormat="false" ht="15.75" hidden="false" customHeight="false" outlineLevel="0" collapsed="false"/>
    <row r="28149" customFormat="false" ht="15.75" hidden="false" customHeight="false" outlineLevel="0" collapsed="false"/>
    <row r="28150" customFormat="false" ht="15.75" hidden="false" customHeight="false" outlineLevel="0" collapsed="false"/>
    <row r="28151" customFormat="false" ht="15.75" hidden="false" customHeight="false" outlineLevel="0" collapsed="false"/>
    <row r="28152" customFormat="false" ht="15.75" hidden="false" customHeight="false" outlineLevel="0" collapsed="false"/>
    <row r="28153" customFormat="false" ht="15.75" hidden="false" customHeight="false" outlineLevel="0" collapsed="false"/>
    <row r="28154" customFormat="false" ht="15.75" hidden="false" customHeight="false" outlineLevel="0" collapsed="false"/>
    <row r="28155" customFormat="false" ht="15.75" hidden="false" customHeight="false" outlineLevel="0" collapsed="false"/>
    <row r="28156" customFormat="false" ht="15.75" hidden="false" customHeight="false" outlineLevel="0" collapsed="false"/>
    <row r="28157" customFormat="false" ht="15.75" hidden="false" customHeight="false" outlineLevel="0" collapsed="false"/>
    <row r="28158" customFormat="false" ht="15.75" hidden="false" customHeight="false" outlineLevel="0" collapsed="false"/>
    <row r="28159" customFormat="false" ht="15.75" hidden="false" customHeight="false" outlineLevel="0" collapsed="false"/>
    <row r="28160" customFormat="false" ht="15.75" hidden="false" customHeight="false" outlineLevel="0" collapsed="false"/>
    <row r="28161" customFormat="false" ht="15.75" hidden="false" customHeight="false" outlineLevel="0" collapsed="false"/>
    <row r="28162" customFormat="false" ht="15.75" hidden="false" customHeight="false" outlineLevel="0" collapsed="false"/>
    <row r="28163" customFormat="false" ht="15.75" hidden="false" customHeight="false" outlineLevel="0" collapsed="false"/>
    <row r="28164" customFormat="false" ht="15.75" hidden="false" customHeight="false" outlineLevel="0" collapsed="false"/>
    <row r="28165" customFormat="false" ht="15.75" hidden="false" customHeight="false" outlineLevel="0" collapsed="false"/>
    <row r="28166" customFormat="false" ht="15.75" hidden="false" customHeight="false" outlineLevel="0" collapsed="false"/>
    <row r="28167" customFormat="false" ht="15.75" hidden="false" customHeight="false" outlineLevel="0" collapsed="false"/>
    <row r="28168" customFormat="false" ht="15.75" hidden="false" customHeight="false" outlineLevel="0" collapsed="false"/>
    <row r="28169" customFormat="false" ht="15.75" hidden="false" customHeight="false" outlineLevel="0" collapsed="false"/>
    <row r="28170" customFormat="false" ht="15.75" hidden="false" customHeight="false" outlineLevel="0" collapsed="false"/>
    <row r="28171" customFormat="false" ht="15.75" hidden="false" customHeight="false" outlineLevel="0" collapsed="false"/>
    <row r="28172" customFormat="false" ht="15.75" hidden="false" customHeight="false" outlineLevel="0" collapsed="false"/>
    <row r="28173" customFormat="false" ht="15.75" hidden="false" customHeight="false" outlineLevel="0" collapsed="false"/>
    <row r="28174" customFormat="false" ht="15.75" hidden="false" customHeight="false" outlineLevel="0" collapsed="false"/>
    <row r="28175" customFormat="false" ht="15.75" hidden="false" customHeight="false" outlineLevel="0" collapsed="false"/>
    <row r="28176" customFormat="false" ht="15.75" hidden="false" customHeight="false" outlineLevel="0" collapsed="false"/>
    <row r="28177" customFormat="false" ht="15.75" hidden="false" customHeight="false" outlineLevel="0" collapsed="false"/>
    <row r="28178" customFormat="false" ht="15.75" hidden="false" customHeight="false" outlineLevel="0" collapsed="false"/>
    <row r="28179" customFormat="false" ht="15.75" hidden="false" customHeight="false" outlineLevel="0" collapsed="false"/>
    <row r="28180" customFormat="false" ht="15.75" hidden="false" customHeight="false" outlineLevel="0" collapsed="false"/>
    <row r="28181" customFormat="false" ht="15.75" hidden="false" customHeight="false" outlineLevel="0" collapsed="false"/>
    <row r="28182" customFormat="false" ht="15.75" hidden="false" customHeight="false" outlineLevel="0" collapsed="false"/>
    <row r="28183" customFormat="false" ht="15.75" hidden="false" customHeight="false" outlineLevel="0" collapsed="false"/>
    <row r="28184" customFormat="false" ht="15.75" hidden="false" customHeight="false" outlineLevel="0" collapsed="false"/>
    <row r="28185" customFormat="false" ht="15.75" hidden="false" customHeight="false" outlineLevel="0" collapsed="false"/>
    <row r="28186" customFormat="false" ht="15.75" hidden="false" customHeight="false" outlineLevel="0" collapsed="false"/>
    <row r="28187" customFormat="false" ht="15.75" hidden="false" customHeight="false" outlineLevel="0" collapsed="false"/>
    <row r="28188" customFormat="false" ht="15.75" hidden="false" customHeight="false" outlineLevel="0" collapsed="false"/>
    <row r="28189" customFormat="false" ht="15.75" hidden="false" customHeight="false" outlineLevel="0" collapsed="false"/>
    <row r="28190" customFormat="false" ht="15.75" hidden="false" customHeight="false" outlineLevel="0" collapsed="false"/>
    <row r="28191" customFormat="false" ht="15.75" hidden="false" customHeight="false" outlineLevel="0" collapsed="false"/>
    <row r="28192" customFormat="false" ht="15.75" hidden="false" customHeight="false" outlineLevel="0" collapsed="false"/>
    <row r="28193" customFormat="false" ht="15.75" hidden="false" customHeight="false" outlineLevel="0" collapsed="false"/>
    <row r="28194" customFormat="false" ht="15.75" hidden="false" customHeight="false" outlineLevel="0" collapsed="false"/>
    <row r="28195" customFormat="false" ht="15.75" hidden="false" customHeight="false" outlineLevel="0" collapsed="false"/>
    <row r="28196" customFormat="false" ht="15.75" hidden="false" customHeight="false" outlineLevel="0" collapsed="false"/>
    <row r="28197" customFormat="false" ht="15.75" hidden="false" customHeight="false" outlineLevel="0" collapsed="false"/>
    <row r="28198" customFormat="false" ht="15.75" hidden="false" customHeight="false" outlineLevel="0" collapsed="false"/>
    <row r="28199" customFormat="false" ht="15.75" hidden="false" customHeight="false" outlineLevel="0" collapsed="false"/>
    <row r="28200" customFormat="false" ht="15.75" hidden="false" customHeight="false" outlineLevel="0" collapsed="false"/>
    <row r="28201" customFormat="false" ht="15.75" hidden="false" customHeight="false" outlineLevel="0" collapsed="false"/>
    <row r="28202" customFormat="false" ht="15.75" hidden="false" customHeight="false" outlineLevel="0" collapsed="false"/>
    <row r="28203" customFormat="false" ht="15.75" hidden="false" customHeight="false" outlineLevel="0" collapsed="false"/>
    <row r="28204" customFormat="false" ht="15.75" hidden="false" customHeight="false" outlineLevel="0" collapsed="false"/>
    <row r="28205" customFormat="false" ht="15.75" hidden="false" customHeight="false" outlineLevel="0" collapsed="false"/>
    <row r="28206" customFormat="false" ht="15.75" hidden="false" customHeight="false" outlineLevel="0" collapsed="false"/>
    <row r="28207" customFormat="false" ht="15.75" hidden="false" customHeight="false" outlineLevel="0" collapsed="false"/>
    <row r="28208" customFormat="false" ht="15.75" hidden="false" customHeight="false" outlineLevel="0" collapsed="false"/>
    <row r="28209" customFormat="false" ht="15.75" hidden="false" customHeight="false" outlineLevel="0" collapsed="false"/>
    <row r="28210" customFormat="false" ht="15.75" hidden="false" customHeight="false" outlineLevel="0" collapsed="false"/>
    <row r="28211" customFormat="false" ht="15.75" hidden="false" customHeight="false" outlineLevel="0" collapsed="false"/>
    <row r="28212" customFormat="false" ht="15.75" hidden="false" customHeight="false" outlineLevel="0" collapsed="false"/>
    <row r="28213" customFormat="false" ht="15.75" hidden="false" customHeight="false" outlineLevel="0" collapsed="false"/>
    <row r="28214" customFormat="false" ht="15.75" hidden="false" customHeight="false" outlineLevel="0" collapsed="false"/>
    <row r="28215" customFormat="false" ht="15.75" hidden="false" customHeight="false" outlineLevel="0" collapsed="false"/>
    <row r="28216" customFormat="false" ht="15.75" hidden="false" customHeight="false" outlineLevel="0" collapsed="false"/>
    <row r="28217" customFormat="false" ht="15.75" hidden="false" customHeight="false" outlineLevel="0" collapsed="false"/>
    <row r="28218" customFormat="false" ht="15.75" hidden="false" customHeight="false" outlineLevel="0" collapsed="false"/>
    <row r="28219" customFormat="false" ht="15.75" hidden="false" customHeight="false" outlineLevel="0" collapsed="false"/>
    <row r="28220" customFormat="false" ht="15.75" hidden="false" customHeight="false" outlineLevel="0" collapsed="false"/>
    <row r="28221" customFormat="false" ht="15.75" hidden="false" customHeight="false" outlineLevel="0" collapsed="false"/>
    <row r="28222" customFormat="false" ht="15.75" hidden="false" customHeight="false" outlineLevel="0" collapsed="false"/>
    <row r="28223" customFormat="false" ht="15.75" hidden="false" customHeight="false" outlineLevel="0" collapsed="false"/>
    <row r="28224" customFormat="false" ht="15.75" hidden="false" customHeight="false" outlineLevel="0" collapsed="false"/>
    <row r="28225" customFormat="false" ht="15.75" hidden="false" customHeight="false" outlineLevel="0" collapsed="false"/>
    <row r="28226" customFormat="false" ht="15.75" hidden="false" customHeight="false" outlineLevel="0" collapsed="false"/>
    <row r="28227" customFormat="false" ht="15.75" hidden="false" customHeight="false" outlineLevel="0" collapsed="false"/>
    <row r="28228" customFormat="false" ht="15.75" hidden="false" customHeight="false" outlineLevel="0" collapsed="false"/>
    <row r="28229" customFormat="false" ht="15.75" hidden="false" customHeight="false" outlineLevel="0" collapsed="false"/>
    <row r="28230" customFormat="false" ht="15.75" hidden="false" customHeight="false" outlineLevel="0" collapsed="false"/>
    <row r="28231" customFormat="false" ht="15.75" hidden="false" customHeight="false" outlineLevel="0" collapsed="false"/>
    <row r="28232" customFormat="false" ht="15.75" hidden="false" customHeight="false" outlineLevel="0" collapsed="false"/>
    <row r="28233" customFormat="false" ht="15.75" hidden="false" customHeight="false" outlineLevel="0" collapsed="false"/>
    <row r="28234" customFormat="false" ht="15.75" hidden="false" customHeight="false" outlineLevel="0" collapsed="false"/>
    <row r="28235" customFormat="false" ht="15.75" hidden="false" customHeight="false" outlineLevel="0" collapsed="false"/>
    <row r="28236" customFormat="false" ht="15.75" hidden="false" customHeight="false" outlineLevel="0" collapsed="false"/>
    <row r="28237" customFormat="false" ht="15.75" hidden="false" customHeight="false" outlineLevel="0" collapsed="false"/>
    <row r="28238" customFormat="false" ht="15.75" hidden="false" customHeight="false" outlineLevel="0" collapsed="false"/>
    <row r="28239" customFormat="false" ht="15.75" hidden="false" customHeight="false" outlineLevel="0" collapsed="false"/>
    <row r="28240" customFormat="false" ht="15.75" hidden="false" customHeight="false" outlineLevel="0" collapsed="false"/>
    <row r="28241" customFormat="false" ht="15.75" hidden="false" customHeight="false" outlineLevel="0" collapsed="false"/>
    <row r="28242" customFormat="false" ht="15.75" hidden="false" customHeight="false" outlineLevel="0" collapsed="false"/>
    <row r="28243" customFormat="false" ht="15.75" hidden="false" customHeight="false" outlineLevel="0" collapsed="false"/>
    <row r="28244" customFormat="false" ht="15.75" hidden="false" customHeight="false" outlineLevel="0" collapsed="false"/>
    <row r="28245" customFormat="false" ht="15.75" hidden="false" customHeight="false" outlineLevel="0" collapsed="false"/>
    <row r="28246" customFormat="false" ht="15.75" hidden="false" customHeight="false" outlineLevel="0" collapsed="false"/>
    <row r="28247" customFormat="false" ht="15.75" hidden="false" customHeight="false" outlineLevel="0" collapsed="false"/>
    <row r="28248" customFormat="false" ht="15.75" hidden="false" customHeight="false" outlineLevel="0" collapsed="false"/>
    <row r="28249" customFormat="false" ht="15.75" hidden="false" customHeight="false" outlineLevel="0" collapsed="false"/>
    <row r="28250" customFormat="false" ht="15.75" hidden="false" customHeight="false" outlineLevel="0" collapsed="false"/>
    <row r="28251" customFormat="false" ht="15.75" hidden="false" customHeight="false" outlineLevel="0" collapsed="false"/>
    <row r="28252" customFormat="false" ht="15.75" hidden="false" customHeight="false" outlineLevel="0" collapsed="false"/>
    <row r="28253" customFormat="false" ht="15.75" hidden="false" customHeight="false" outlineLevel="0" collapsed="false"/>
    <row r="28254" customFormat="false" ht="15.75" hidden="false" customHeight="false" outlineLevel="0" collapsed="false"/>
    <row r="28255" customFormat="false" ht="15.75" hidden="false" customHeight="false" outlineLevel="0" collapsed="false"/>
    <row r="28256" customFormat="false" ht="15.75" hidden="false" customHeight="false" outlineLevel="0" collapsed="false"/>
    <row r="28257" customFormat="false" ht="15.75" hidden="false" customHeight="false" outlineLevel="0" collapsed="false"/>
    <row r="28258" customFormat="false" ht="15.75" hidden="false" customHeight="false" outlineLevel="0" collapsed="false"/>
    <row r="28259" customFormat="false" ht="15.75" hidden="false" customHeight="false" outlineLevel="0" collapsed="false"/>
    <row r="28260" customFormat="false" ht="15.75" hidden="false" customHeight="false" outlineLevel="0" collapsed="false"/>
    <row r="28261" customFormat="false" ht="15.75" hidden="false" customHeight="false" outlineLevel="0" collapsed="false"/>
    <row r="28262" customFormat="false" ht="15.75" hidden="false" customHeight="false" outlineLevel="0" collapsed="false"/>
    <row r="28263" customFormat="false" ht="15.75" hidden="false" customHeight="false" outlineLevel="0" collapsed="false"/>
    <row r="28264" customFormat="false" ht="15.75" hidden="false" customHeight="false" outlineLevel="0" collapsed="false"/>
    <row r="28265" customFormat="false" ht="15.75" hidden="false" customHeight="false" outlineLevel="0" collapsed="false"/>
    <row r="28266" customFormat="false" ht="15.75" hidden="false" customHeight="false" outlineLevel="0" collapsed="false"/>
    <row r="28267" customFormat="false" ht="15.75" hidden="false" customHeight="false" outlineLevel="0" collapsed="false"/>
    <row r="28268" customFormat="false" ht="15.75" hidden="false" customHeight="false" outlineLevel="0" collapsed="false"/>
    <row r="28269" customFormat="false" ht="15.75" hidden="false" customHeight="false" outlineLevel="0" collapsed="false"/>
    <row r="28270" customFormat="false" ht="15.75" hidden="false" customHeight="false" outlineLevel="0" collapsed="false"/>
    <row r="28271" customFormat="false" ht="15.75" hidden="false" customHeight="false" outlineLevel="0" collapsed="false"/>
    <row r="28272" customFormat="false" ht="15.75" hidden="false" customHeight="false" outlineLevel="0" collapsed="false"/>
    <row r="28273" customFormat="false" ht="15.75" hidden="false" customHeight="false" outlineLevel="0" collapsed="false"/>
    <row r="28274" customFormat="false" ht="15.75" hidden="false" customHeight="false" outlineLevel="0" collapsed="false"/>
    <row r="28275" customFormat="false" ht="15.75" hidden="false" customHeight="false" outlineLevel="0" collapsed="false"/>
    <row r="28276" customFormat="false" ht="15.75" hidden="false" customHeight="false" outlineLevel="0" collapsed="false"/>
    <row r="28277" customFormat="false" ht="15.75" hidden="false" customHeight="false" outlineLevel="0" collapsed="false"/>
    <row r="28278" customFormat="false" ht="15.75" hidden="false" customHeight="false" outlineLevel="0" collapsed="false"/>
    <row r="28279" customFormat="false" ht="15.75" hidden="false" customHeight="false" outlineLevel="0" collapsed="false"/>
    <row r="28280" customFormat="false" ht="15.75" hidden="false" customHeight="false" outlineLevel="0" collapsed="false"/>
    <row r="28281" customFormat="false" ht="15.75" hidden="false" customHeight="false" outlineLevel="0" collapsed="false"/>
    <row r="28282" customFormat="false" ht="15.75" hidden="false" customHeight="false" outlineLevel="0" collapsed="false"/>
    <row r="28283" customFormat="false" ht="15.75" hidden="false" customHeight="false" outlineLevel="0" collapsed="false"/>
    <row r="28284" customFormat="false" ht="15.75" hidden="false" customHeight="false" outlineLevel="0" collapsed="false"/>
    <row r="28285" customFormat="false" ht="15.75" hidden="false" customHeight="false" outlineLevel="0" collapsed="false"/>
    <row r="28286" customFormat="false" ht="15.75" hidden="false" customHeight="false" outlineLevel="0" collapsed="false"/>
    <row r="28287" customFormat="false" ht="15.75" hidden="false" customHeight="false" outlineLevel="0" collapsed="false"/>
    <row r="28288" customFormat="false" ht="15.75" hidden="false" customHeight="false" outlineLevel="0" collapsed="false"/>
    <row r="28289" customFormat="false" ht="15.75" hidden="false" customHeight="false" outlineLevel="0" collapsed="false"/>
    <row r="28290" customFormat="false" ht="15.75" hidden="false" customHeight="false" outlineLevel="0" collapsed="false"/>
    <row r="28291" customFormat="false" ht="15.75" hidden="false" customHeight="false" outlineLevel="0" collapsed="false"/>
    <row r="28292" customFormat="false" ht="15.75" hidden="false" customHeight="false" outlineLevel="0" collapsed="false"/>
    <row r="28293" customFormat="false" ht="15.75" hidden="false" customHeight="false" outlineLevel="0" collapsed="false"/>
    <row r="28294" customFormat="false" ht="15.75" hidden="false" customHeight="false" outlineLevel="0" collapsed="false"/>
    <row r="28295" customFormat="false" ht="15.75" hidden="false" customHeight="false" outlineLevel="0" collapsed="false"/>
    <row r="28296" customFormat="false" ht="15.75" hidden="false" customHeight="false" outlineLevel="0" collapsed="false"/>
    <row r="28297" customFormat="false" ht="15.75" hidden="false" customHeight="false" outlineLevel="0" collapsed="false"/>
    <row r="28298" customFormat="false" ht="15.75" hidden="false" customHeight="false" outlineLevel="0" collapsed="false"/>
    <row r="28299" customFormat="false" ht="15.75" hidden="false" customHeight="false" outlineLevel="0" collapsed="false"/>
    <row r="28300" customFormat="false" ht="15.75" hidden="false" customHeight="false" outlineLevel="0" collapsed="false"/>
    <row r="28301" customFormat="false" ht="15.75" hidden="false" customHeight="false" outlineLevel="0" collapsed="false"/>
    <row r="28302" customFormat="false" ht="15.75" hidden="false" customHeight="false" outlineLevel="0" collapsed="false"/>
    <row r="28303" customFormat="false" ht="15.75" hidden="false" customHeight="false" outlineLevel="0" collapsed="false"/>
    <row r="28304" customFormat="false" ht="15.75" hidden="false" customHeight="false" outlineLevel="0" collapsed="false"/>
    <row r="28305" customFormat="false" ht="15.75" hidden="false" customHeight="false" outlineLevel="0" collapsed="false"/>
    <row r="28306" customFormat="false" ht="15.75" hidden="false" customHeight="false" outlineLevel="0" collapsed="false"/>
    <row r="28307" customFormat="false" ht="15.75" hidden="false" customHeight="false" outlineLevel="0" collapsed="false"/>
    <row r="28308" customFormat="false" ht="15.75" hidden="false" customHeight="false" outlineLevel="0" collapsed="false"/>
    <row r="28309" customFormat="false" ht="15.75" hidden="false" customHeight="false" outlineLevel="0" collapsed="false"/>
    <row r="28310" customFormat="false" ht="15.75" hidden="false" customHeight="false" outlineLevel="0" collapsed="false"/>
    <row r="28311" customFormat="false" ht="15.75" hidden="false" customHeight="false" outlineLevel="0" collapsed="false"/>
    <row r="28312" customFormat="false" ht="15.75" hidden="false" customHeight="false" outlineLevel="0" collapsed="false"/>
    <row r="28313" customFormat="false" ht="15.75" hidden="false" customHeight="false" outlineLevel="0" collapsed="false"/>
    <row r="28314" customFormat="false" ht="15.75" hidden="false" customHeight="false" outlineLevel="0" collapsed="false"/>
    <row r="28315" customFormat="false" ht="15.75" hidden="false" customHeight="false" outlineLevel="0" collapsed="false"/>
    <row r="28316" customFormat="false" ht="15.75" hidden="false" customHeight="false" outlineLevel="0" collapsed="false"/>
    <row r="28317" customFormat="false" ht="15.75" hidden="false" customHeight="false" outlineLevel="0" collapsed="false"/>
    <row r="28318" customFormat="false" ht="15.75" hidden="false" customHeight="false" outlineLevel="0" collapsed="false"/>
    <row r="28319" customFormat="false" ht="15.75" hidden="false" customHeight="false" outlineLevel="0" collapsed="false"/>
    <row r="28320" customFormat="false" ht="15.75" hidden="false" customHeight="false" outlineLevel="0" collapsed="false"/>
    <row r="28321" customFormat="false" ht="15.75" hidden="false" customHeight="false" outlineLevel="0" collapsed="false"/>
    <row r="28322" customFormat="false" ht="15.75" hidden="false" customHeight="false" outlineLevel="0" collapsed="false"/>
    <row r="28323" customFormat="false" ht="15.75" hidden="false" customHeight="false" outlineLevel="0" collapsed="false"/>
    <row r="28324" customFormat="false" ht="15.75" hidden="false" customHeight="false" outlineLevel="0" collapsed="false"/>
    <row r="28325" customFormat="false" ht="15.75" hidden="false" customHeight="false" outlineLevel="0" collapsed="false"/>
    <row r="28326" customFormat="false" ht="15.75" hidden="false" customHeight="false" outlineLevel="0" collapsed="false"/>
    <row r="28327" customFormat="false" ht="15.75" hidden="false" customHeight="false" outlineLevel="0" collapsed="false"/>
    <row r="28328" customFormat="false" ht="15.75" hidden="false" customHeight="false" outlineLevel="0" collapsed="false"/>
    <row r="28329" customFormat="false" ht="15.75" hidden="false" customHeight="false" outlineLevel="0" collapsed="false"/>
    <row r="28330" customFormat="false" ht="15.75" hidden="false" customHeight="false" outlineLevel="0" collapsed="false"/>
    <row r="28331" customFormat="false" ht="15.75" hidden="false" customHeight="false" outlineLevel="0" collapsed="false"/>
    <row r="28332" customFormat="false" ht="15.75" hidden="false" customHeight="false" outlineLevel="0" collapsed="false"/>
    <row r="28333" customFormat="false" ht="15.75" hidden="false" customHeight="false" outlineLevel="0" collapsed="false"/>
    <row r="28334" customFormat="false" ht="15.75" hidden="false" customHeight="false" outlineLevel="0" collapsed="false"/>
    <row r="28335" customFormat="false" ht="15.75" hidden="false" customHeight="false" outlineLevel="0" collapsed="false"/>
    <row r="28336" customFormat="false" ht="15.75" hidden="false" customHeight="false" outlineLevel="0" collapsed="false"/>
    <row r="28337" customFormat="false" ht="15.75" hidden="false" customHeight="false" outlineLevel="0" collapsed="false"/>
    <row r="28338" customFormat="false" ht="15.75" hidden="false" customHeight="false" outlineLevel="0" collapsed="false"/>
    <row r="28339" customFormat="false" ht="15.75" hidden="false" customHeight="false" outlineLevel="0" collapsed="false"/>
    <row r="28340" customFormat="false" ht="15.75" hidden="false" customHeight="false" outlineLevel="0" collapsed="false"/>
    <row r="28341" customFormat="false" ht="15.75" hidden="false" customHeight="false" outlineLevel="0" collapsed="false"/>
    <row r="28342" customFormat="false" ht="15.75" hidden="false" customHeight="false" outlineLevel="0" collapsed="false"/>
    <row r="28343" customFormat="false" ht="15.75" hidden="false" customHeight="false" outlineLevel="0" collapsed="false"/>
    <row r="28344" customFormat="false" ht="15.75" hidden="false" customHeight="false" outlineLevel="0" collapsed="false"/>
    <row r="28345" customFormat="false" ht="15.75" hidden="false" customHeight="false" outlineLevel="0" collapsed="false"/>
    <row r="28346" customFormat="false" ht="15.75" hidden="false" customHeight="false" outlineLevel="0" collapsed="false"/>
    <row r="28347" customFormat="false" ht="15.75" hidden="false" customHeight="false" outlineLevel="0" collapsed="false"/>
    <row r="28348" customFormat="false" ht="15.75" hidden="false" customHeight="false" outlineLevel="0" collapsed="false"/>
    <row r="28349" customFormat="false" ht="15.75" hidden="false" customHeight="false" outlineLevel="0" collapsed="false"/>
    <row r="28350" customFormat="false" ht="15.75" hidden="false" customHeight="false" outlineLevel="0" collapsed="false"/>
    <row r="28351" customFormat="false" ht="15.75" hidden="false" customHeight="false" outlineLevel="0" collapsed="false"/>
    <row r="28352" customFormat="false" ht="15.75" hidden="false" customHeight="false" outlineLevel="0" collapsed="false"/>
    <row r="28353" customFormat="false" ht="15.75" hidden="false" customHeight="false" outlineLevel="0" collapsed="false"/>
    <row r="28354" customFormat="false" ht="15.75" hidden="false" customHeight="false" outlineLevel="0" collapsed="false"/>
    <row r="28355" customFormat="false" ht="15.75" hidden="false" customHeight="false" outlineLevel="0" collapsed="false"/>
    <row r="28356" customFormat="false" ht="15.75" hidden="false" customHeight="false" outlineLevel="0" collapsed="false"/>
    <row r="28357" customFormat="false" ht="15.75" hidden="false" customHeight="false" outlineLevel="0" collapsed="false"/>
    <row r="28358" customFormat="false" ht="15.75" hidden="false" customHeight="false" outlineLevel="0" collapsed="false"/>
    <row r="28359" customFormat="false" ht="15.75" hidden="false" customHeight="false" outlineLevel="0" collapsed="false"/>
    <row r="28360" customFormat="false" ht="15.75" hidden="false" customHeight="false" outlineLevel="0" collapsed="false"/>
    <row r="28361" customFormat="false" ht="15.75" hidden="false" customHeight="false" outlineLevel="0" collapsed="false"/>
    <row r="28362" customFormat="false" ht="15.75" hidden="false" customHeight="false" outlineLevel="0" collapsed="false"/>
    <row r="28363" customFormat="false" ht="15.75" hidden="false" customHeight="false" outlineLevel="0" collapsed="false"/>
    <row r="28364" customFormat="false" ht="15.75" hidden="false" customHeight="false" outlineLevel="0" collapsed="false"/>
    <row r="28365" customFormat="false" ht="15.75" hidden="false" customHeight="false" outlineLevel="0" collapsed="false"/>
    <row r="28366" customFormat="false" ht="15.75" hidden="false" customHeight="false" outlineLevel="0" collapsed="false"/>
    <row r="28367" customFormat="false" ht="15.75" hidden="false" customHeight="false" outlineLevel="0" collapsed="false"/>
    <row r="28368" customFormat="false" ht="15.75" hidden="false" customHeight="false" outlineLevel="0" collapsed="false"/>
    <row r="28369" customFormat="false" ht="15.75" hidden="false" customHeight="false" outlineLevel="0" collapsed="false"/>
    <row r="28370" customFormat="false" ht="15.75" hidden="false" customHeight="false" outlineLevel="0" collapsed="false"/>
    <row r="28371" customFormat="false" ht="15.75" hidden="false" customHeight="false" outlineLevel="0" collapsed="false"/>
    <row r="28372" customFormat="false" ht="15.75" hidden="false" customHeight="false" outlineLevel="0" collapsed="false"/>
    <row r="28373" customFormat="false" ht="15.75" hidden="false" customHeight="false" outlineLevel="0" collapsed="false"/>
    <row r="28374" customFormat="false" ht="15.75" hidden="false" customHeight="false" outlineLevel="0" collapsed="false"/>
    <row r="28375" customFormat="false" ht="15.75" hidden="false" customHeight="false" outlineLevel="0" collapsed="false"/>
    <row r="28376" customFormat="false" ht="15.75" hidden="false" customHeight="false" outlineLevel="0" collapsed="false"/>
    <row r="28377" customFormat="false" ht="15.75" hidden="false" customHeight="false" outlineLevel="0" collapsed="false"/>
    <row r="28378" customFormat="false" ht="15.75" hidden="false" customHeight="false" outlineLevel="0" collapsed="false"/>
    <row r="28379" customFormat="false" ht="15.75" hidden="false" customHeight="false" outlineLevel="0" collapsed="false"/>
    <row r="28380" customFormat="false" ht="15.75" hidden="false" customHeight="false" outlineLevel="0" collapsed="false"/>
    <row r="28381" customFormat="false" ht="15.75" hidden="false" customHeight="false" outlineLevel="0" collapsed="false"/>
    <row r="28382" customFormat="false" ht="15.75" hidden="false" customHeight="false" outlineLevel="0" collapsed="false"/>
    <row r="28383" customFormat="false" ht="15.75" hidden="false" customHeight="false" outlineLevel="0" collapsed="false"/>
    <row r="28384" customFormat="false" ht="15.75" hidden="false" customHeight="false" outlineLevel="0" collapsed="false"/>
    <row r="28385" customFormat="false" ht="15.75" hidden="false" customHeight="false" outlineLevel="0" collapsed="false"/>
    <row r="28386" customFormat="false" ht="15.75" hidden="false" customHeight="false" outlineLevel="0" collapsed="false"/>
    <row r="28387" customFormat="false" ht="15.75" hidden="false" customHeight="false" outlineLevel="0" collapsed="false"/>
    <row r="28388" customFormat="false" ht="15.75" hidden="false" customHeight="false" outlineLevel="0" collapsed="false"/>
    <row r="28389" customFormat="false" ht="15.75" hidden="false" customHeight="false" outlineLevel="0" collapsed="false"/>
    <row r="28390" customFormat="false" ht="15.75" hidden="false" customHeight="false" outlineLevel="0" collapsed="false"/>
    <row r="28391" customFormat="false" ht="15.75" hidden="false" customHeight="false" outlineLevel="0" collapsed="false"/>
    <row r="28392" customFormat="false" ht="15.75" hidden="false" customHeight="false" outlineLevel="0" collapsed="false"/>
    <row r="28393" customFormat="false" ht="15.75" hidden="false" customHeight="false" outlineLevel="0" collapsed="false"/>
    <row r="28394" customFormat="false" ht="15.75" hidden="false" customHeight="false" outlineLevel="0" collapsed="false"/>
    <row r="28395" customFormat="false" ht="15.75" hidden="false" customHeight="false" outlineLevel="0" collapsed="false"/>
    <row r="28396" customFormat="false" ht="15.75" hidden="false" customHeight="false" outlineLevel="0" collapsed="false"/>
    <row r="28397" customFormat="false" ht="15.75" hidden="false" customHeight="false" outlineLevel="0" collapsed="false"/>
    <row r="28398" customFormat="false" ht="15.75" hidden="false" customHeight="false" outlineLevel="0" collapsed="false"/>
    <row r="28399" customFormat="false" ht="15.75" hidden="false" customHeight="false" outlineLevel="0" collapsed="false"/>
    <row r="28400" customFormat="false" ht="15.75" hidden="false" customHeight="false" outlineLevel="0" collapsed="false"/>
    <row r="28401" customFormat="false" ht="15.75" hidden="false" customHeight="false" outlineLevel="0" collapsed="false"/>
    <row r="28402" customFormat="false" ht="15.75" hidden="false" customHeight="false" outlineLevel="0" collapsed="false"/>
    <row r="28403" customFormat="false" ht="15.75" hidden="false" customHeight="false" outlineLevel="0" collapsed="false"/>
    <row r="28404" customFormat="false" ht="15.75" hidden="false" customHeight="false" outlineLevel="0" collapsed="false"/>
    <row r="28405" customFormat="false" ht="15.75" hidden="false" customHeight="false" outlineLevel="0" collapsed="false"/>
    <row r="28406" customFormat="false" ht="15.75" hidden="false" customHeight="false" outlineLevel="0" collapsed="false"/>
    <row r="28407" customFormat="false" ht="15.75" hidden="false" customHeight="false" outlineLevel="0" collapsed="false"/>
    <row r="28408" customFormat="false" ht="15.75" hidden="false" customHeight="false" outlineLevel="0" collapsed="false"/>
    <row r="28409" customFormat="false" ht="15.75" hidden="false" customHeight="false" outlineLevel="0" collapsed="false"/>
    <row r="28410" customFormat="false" ht="15.75" hidden="false" customHeight="false" outlineLevel="0" collapsed="false"/>
    <row r="28411" customFormat="false" ht="15.75" hidden="false" customHeight="false" outlineLevel="0" collapsed="false"/>
    <row r="28412" customFormat="false" ht="15.75" hidden="false" customHeight="false" outlineLevel="0" collapsed="false"/>
    <row r="28413" customFormat="false" ht="15.75" hidden="false" customHeight="false" outlineLevel="0" collapsed="false"/>
    <row r="28414" customFormat="false" ht="15.75" hidden="false" customHeight="false" outlineLevel="0" collapsed="false"/>
    <row r="28415" customFormat="false" ht="15.75" hidden="false" customHeight="false" outlineLevel="0" collapsed="false"/>
    <row r="28416" customFormat="false" ht="15.75" hidden="false" customHeight="false" outlineLevel="0" collapsed="false"/>
    <row r="28417" customFormat="false" ht="15.75" hidden="false" customHeight="false" outlineLevel="0" collapsed="false"/>
    <row r="28418" customFormat="false" ht="15.75" hidden="false" customHeight="false" outlineLevel="0" collapsed="false"/>
    <row r="28419" customFormat="false" ht="15.75" hidden="false" customHeight="false" outlineLevel="0" collapsed="false"/>
    <row r="28420" customFormat="false" ht="15.75" hidden="false" customHeight="false" outlineLevel="0" collapsed="false"/>
    <row r="28421" customFormat="false" ht="15.75" hidden="false" customHeight="false" outlineLevel="0" collapsed="false"/>
    <row r="28422" customFormat="false" ht="15.75" hidden="false" customHeight="false" outlineLevel="0" collapsed="false"/>
    <row r="28423" customFormat="false" ht="15.75" hidden="false" customHeight="false" outlineLevel="0" collapsed="false"/>
    <row r="28424" customFormat="false" ht="15.75" hidden="false" customHeight="false" outlineLevel="0" collapsed="false"/>
    <row r="28425" customFormat="false" ht="15.75" hidden="false" customHeight="false" outlineLevel="0" collapsed="false"/>
    <row r="28426" customFormat="false" ht="15.75" hidden="false" customHeight="false" outlineLevel="0" collapsed="false"/>
    <row r="28427" customFormat="false" ht="15.75" hidden="false" customHeight="false" outlineLevel="0" collapsed="false"/>
    <row r="28428" customFormat="false" ht="15.75" hidden="false" customHeight="false" outlineLevel="0" collapsed="false"/>
    <row r="28429" customFormat="false" ht="15.75" hidden="false" customHeight="false" outlineLevel="0" collapsed="false"/>
    <row r="28430" customFormat="false" ht="15.75" hidden="false" customHeight="false" outlineLevel="0" collapsed="false"/>
    <row r="28431" customFormat="false" ht="15.75" hidden="false" customHeight="false" outlineLevel="0" collapsed="false"/>
    <row r="28432" customFormat="false" ht="15.75" hidden="false" customHeight="false" outlineLevel="0" collapsed="false"/>
    <row r="28433" customFormat="false" ht="15.75" hidden="false" customHeight="false" outlineLevel="0" collapsed="false"/>
    <row r="28434" customFormat="false" ht="15.75" hidden="false" customHeight="false" outlineLevel="0" collapsed="false"/>
    <row r="28435" customFormat="false" ht="15.75" hidden="false" customHeight="false" outlineLevel="0" collapsed="false"/>
    <row r="28436" customFormat="false" ht="15.75" hidden="false" customHeight="false" outlineLevel="0" collapsed="false"/>
    <row r="28437" customFormat="false" ht="15.75" hidden="false" customHeight="false" outlineLevel="0" collapsed="false"/>
    <row r="28438" customFormat="false" ht="15.75" hidden="false" customHeight="false" outlineLevel="0" collapsed="false"/>
    <row r="28439" customFormat="false" ht="15.75" hidden="false" customHeight="false" outlineLevel="0" collapsed="false"/>
    <row r="28440" customFormat="false" ht="15.75" hidden="false" customHeight="false" outlineLevel="0" collapsed="false"/>
    <row r="28441" customFormat="false" ht="15.75" hidden="false" customHeight="false" outlineLevel="0" collapsed="false"/>
    <row r="28442" customFormat="false" ht="15.75" hidden="false" customHeight="false" outlineLevel="0" collapsed="false"/>
    <row r="28443" customFormat="false" ht="15.75" hidden="false" customHeight="false" outlineLevel="0" collapsed="false"/>
    <row r="28444" customFormat="false" ht="15.75" hidden="false" customHeight="false" outlineLevel="0" collapsed="false"/>
    <row r="28445" customFormat="false" ht="15.75" hidden="false" customHeight="false" outlineLevel="0" collapsed="false"/>
    <row r="28446" customFormat="false" ht="15.75" hidden="false" customHeight="false" outlineLevel="0" collapsed="false"/>
    <row r="28447" customFormat="false" ht="15.75" hidden="false" customHeight="false" outlineLevel="0" collapsed="false"/>
    <row r="28448" customFormat="false" ht="15.75" hidden="false" customHeight="false" outlineLevel="0" collapsed="false"/>
    <row r="28449" customFormat="false" ht="15.75" hidden="false" customHeight="false" outlineLevel="0" collapsed="false"/>
    <row r="28450" customFormat="false" ht="15.75" hidden="false" customHeight="false" outlineLevel="0" collapsed="false"/>
    <row r="28451" customFormat="false" ht="15.75" hidden="false" customHeight="false" outlineLevel="0" collapsed="false"/>
    <row r="28452" customFormat="false" ht="15.75" hidden="false" customHeight="false" outlineLevel="0" collapsed="false"/>
    <row r="28453" customFormat="false" ht="15.75" hidden="false" customHeight="false" outlineLevel="0" collapsed="false"/>
    <row r="28454" customFormat="false" ht="15.75" hidden="false" customHeight="false" outlineLevel="0" collapsed="false"/>
    <row r="28455" customFormat="false" ht="15.75" hidden="false" customHeight="false" outlineLevel="0" collapsed="false"/>
    <row r="28456" customFormat="false" ht="15.75" hidden="false" customHeight="false" outlineLevel="0" collapsed="false"/>
    <row r="28457" customFormat="false" ht="15.75" hidden="false" customHeight="false" outlineLevel="0" collapsed="false"/>
    <row r="28458" customFormat="false" ht="15.75" hidden="false" customHeight="false" outlineLevel="0" collapsed="false"/>
    <row r="28459" customFormat="false" ht="15.75" hidden="false" customHeight="false" outlineLevel="0" collapsed="false"/>
    <row r="28460" customFormat="false" ht="15.75" hidden="false" customHeight="false" outlineLevel="0" collapsed="false"/>
    <row r="28461" customFormat="false" ht="15.75" hidden="false" customHeight="false" outlineLevel="0" collapsed="false"/>
    <row r="28462" customFormat="false" ht="15.75" hidden="false" customHeight="false" outlineLevel="0" collapsed="false"/>
    <row r="28463" customFormat="false" ht="15.75" hidden="false" customHeight="false" outlineLevel="0" collapsed="false"/>
    <row r="28464" customFormat="false" ht="15.75" hidden="false" customHeight="false" outlineLevel="0" collapsed="false"/>
    <row r="28465" customFormat="false" ht="15.75" hidden="false" customHeight="false" outlineLevel="0" collapsed="false"/>
    <row r="28466" customFormat="false" ht="15.75" hidden="false" customHeight="false" outlineLevel="0" collapsed="false"/>
    <row r="28467" customFormat="false" ht="15.75" hidden="false" customHeight="false" outlineLevel="0" collapsed="false"/>
    <row r="28468" customFormat="false" ht="15.75" hidden="false" customHeight="false" outlineLevel="0" collapsed="false"/>
    <row r="28469" customFormat="false" ht="15.75" hidden="false" customHeight="false" outlineLevel="0" collapsed="false"/>
    <row r="28470" customFormat="false" ht="15.75" hidden="false" customHeight="false" outlineLevel="0" collapsed="false"/>
    <row r="28471" customFormat="false" ht="15.75" hidden="false" customHeight="false" outlineLevel="0" collapsed="false"/>
    <row r="28472" customFormat="false" ht="15.75" hidden="false" customHeight="false" outlineLevel="0" collapsed="false"/>
    <row r="28473" customFormat="false" ht="15.75" hidden="false" customHeight="false" outlineLevel="0" collapsed="false"/>
    <row r="28474" customFormat="false" ht="15.75" hidden="false" customHeight="false" outlineLevel="0" collapsed="false"/>
    <row r="28475" customFormat="false" ht="15.75" hidden="false" customHeight="false" outlineLevel="0" collapsed="false"/>
    <row r="28476" customFormat="false" ht="15.75" hidden="false" customHeight="false" outlineLevel="0" collapsed="false"/>
    <row r="28477" customFormat="false" ht="15.75" hidden="false" customHeight="false" outlineLevel="0" collapsed="false"/>
    <row r="28478" customFormat="false" ht="15.75" hidden="false" customHeight="false" outlineLevel="0" collapsed="false"/>
    <row r="28479" customFormat="false" ht="15.75" hidden="false" customHeight="false" outlineLevel="0" collapsed="false"/>
    <row r="28480" customFormat="false" ht="15.75" hidden="false" customHeight="false" outlineLevel="0" collapsed="false"/>
    <row r="28481" customFormat="false" ht="15.75" hidden="false" customHeight="false" outlineLevel="0" collapsed="false"/>
    <row r="28482" customFormat="false" ht="15.75" hidden="false" customHeight="false" outlineLevel="0" collapsed="false"/>
    <row r="28483" customFormat="false" ht="15.75" hidden="false" customHeight="false" outlineLevel="0" collapsed="false"/>
    <row r="28484" customFormat="false" ht="15.75" hidden="false" customHeight="false" outlineLevel="0" collapsed="false"/>
    <row r="28485" customFormat="false" ht="15.75" hidden="false" customHeight="false" outlineLevel="0" collapsed="false"/>
    <row r="28486" customFormat="false" ht="15.75" hidden="false" customHeight="false" outlineLevel="0" collapsed="false"/>
    <row r="28487" customFormat="false" ht="15.75" hidden="false" customHeight="false" outlineLevel="0" collapsed="false"/>
    <row r="28488" customFormat="false" ht="15.75" hidden="false" customHeight="false" outlineLevel="0" collapsed="false"/>
    <row r="28489" customFormat="false" ht="15.75" hidden="false" customHeight="false" outlineLevel="0" collapsed="false"/>
    <row r="28490" customFormat="false" ht="15.75" hidden="false" customHeight="false" outlineLevel="0" collapsed="false"/>
    <row r="28491" customFormat="false" ht="15.75" hidden="false" customHeight="false" outlineLevel="0" collapsed="false"/>
    <row r="28492" customFormat="false" ht="15.75" hidden="false" customHeight="false" outlineLevel="0" collapsed="false"/>
    <row r="28493" customFormat="false" ht="15.75" hidden="false" customHeight="false" outlineLevel="0" collapsed="false"/>
    <row r="28494" customFormat="false" ht="15.75" hidden="false" customHeight="false" outlineLevel="0" collapsed="false"/>
    <row r="28495" customFormat="false" ht="15.75" hidden="false" customHeight="false" outlineLevel="0" collapsed="false"/>
    <row r="28496" customFormat="false" ht="15.75" hidden="false" customHeight="false" outlineLevel="0" collapsed="false"/>
    <row r="28497" customFormat="false" ht="15.75" hidden="false" customHeight="false" outlineLevel="0" collapsed="false"/>
    <row r="28498" customFormat="false" ht="15.75" hidden="false" customHeight="false" outlineLevel="0" collapsed="false"/>
    <row r="28499" customFormat="false" ht="15.75" hidden="false" customHeight="false" outlineLevel="0" collapsed="false"/>
    <row r="28500" customFormat="false" ht="15.75" hidden="false" customHeight="false" outlineLevel="0" collapsed="false"/>
    <row r="28501" customFormat="false" ht="15.75" hidden="false" customHeight="false" outlineLevel="0" collapsed="false"/>
    <row r="28502" customFormat="false" ht="15.75" hidden="false" customHeight="false" outlineLevel="0" collapsed="false"/>
    <row r="28503" customFormat="false" ht="15.75" hidden="false" customHeight="false" outlineLevel="0" collapsed="false"/>
    <row r="28504" customFormat="false" ht="15.75" hidden="false" customHeight="false" outlineLevel="0" collapsed="false"/>
    <row r="28505" customFormat="false" ht="15.75" hidden="false" customHeight="false" outlineLevel="0" collapsed="false"/>
    <row r="28506" customFormat="false" ht="15.75" hidden="false" customHeight="false" outlineLevel="0" collapsed="false"/>
    <row r="28507" customFormat="false" ht="15.75" hidden="false" customHeight="false" outlineLevel="0" collapsed="false"/>
    <row r="28508" customFormat="false" ht="15.75" hidden="false" customHeight="false" outlineLevel="0" collapsed="false"/>
    <row r="28509" customFormat="false" ht="15.75" hidden="false" customHeight="false" outlineLevel="0" collapsed="false"/>
    <row r="28510" customFormat="false" ht="15.75" hidden="false" customHeight="false" outlineLevel="0" collapsed="false"/>
    <row r="28511" customFormat="false" ht="15.75" hidden="false" customHeight="false" outlineLevel="0" collapsed="false"/>
    <row r="28512" customFormat="false" ht="15.75" hidden="false" customHeight="false" outlineLevel="0" collapsed="false"/>
    <row r="28513" customFormat="false" ht="15.75" hidden="false" customHeight="false" outlineLevel="0" collapsed="false"/>
    <row r="28514" customFormat="false" ht="15.75" hidden="false" customHeight="false" outlineLevel="0" collapsed="false"/>
    <row r="28515" customFormat="false" ht="15.75" hidden="false" customHeight="false" outlineLevel="0" collapsed="false"/>
    <row r="28516" customFormat="false" ht="15.75" hidden="false" customHeight="false" outlineLevel="0" collapsed="false"/>
    <row r="28517" customFormat="false" ht="15.75" hidden="false" customHeight="false" outlineLevel="0" collapsed="false"/>
    <row r="28518" customFormat="false" ht="15.75" hidden="false" customHeight="false" outlineLevel="0" collapsed="false"/>
    <row r="28519" customFormat="false" ht="15.75" hidden="false" customHeight="false" outlineLevel="0" collapsed="false"/>
    <row r="28520" customFormat="false" ht="15.75" hidden="false" customHeight="false" outlineLevel="0" collapsed="false"/>
    <row r="28521" customFormat="false" ht="15.75" hidden="false" customHeight="false" outlineLevel="0" collapsed="false"/>
    <row r="28522" customFormat="false" ht="15.75" hidden="false" customHeight="false" outlineLevel="0" collapsed="false"/>
    <row r="28523" customFormat="false" ht="15.75" hidden="false" customHeight="false" outlineLevel="0" collapsed="false"/>
    <row r="28524" customFormat="false" ht="15.75" hidden="false" customHeight="false" outlineLevel="0" collapsed="false"/>
    <row r="28525" customFormat="false" ht="15.75" hidden="false" customHeight="false" outlineLevel="0" collapsed="false"/>
    <row r="28526" customFormat="false" ht="15.75" hidden="false" customHeight="false" outlineLevel="0" collapsed="false"/>
    <row r="28527" customFormat="false" ht="15.75" hidden="false" customHeight="false" outlineLevel="0" collapsed="false"/>
    <row r="28528" customFormat="false" ht="15.75" hidden="false" customHeight="false" outlineLevel="0" collapsed="false"/>
    <row r="28529" customFormat="false" ht="15.75" hidden="false" customHeight="false" outlineLevel="0" collapsed="false"/>
    <row r="28530" customFormat="false" ht="15.75" hidden="false" customHeight="false" outlineLevel="0" collapsed="false"/>
    <row r="28531" customFormat="false" ht="15.75" hidden="false" customHeight="false" outlineLevel="0" collapsed="false"/>
    <row r="28532" customFormat="false" ht="15.75" hidden="false" customHeight="false" outlineLevel="0" collapsed="false"/>
    <row r="28533" customFormat="false" ht="15.75" hidden="false" customHeight="false" outlineLevel="0" collapsed="false"/>
    <row r="28534" customFormat="false" ht="15.75" hidden="false" customHeight="false" outlineLevel="0" collapsed="false"/>
    <row r="28535" customFormat="false" ht="15.75" hidden="false" customHeight="false" outlineLevel="0" collapsed="false"/>
    <row r="28536" customFormat="false" ht="15.75" hidden="false" customHeight="false" outlineLevel="0" collapsed="false"/>
    <row r="28537" customFormat="false" ht="15.75" hidden="false" customHeight="false" outlineLevel="0" collapsed="false"/>
    <row r="28538" customFormat="false" ht="15.75" hidden="false" customHeight="false" outlineLevel="0" collapsed="false"/>
    <row r="28539" customFormat="false" ht="15.75" hidden="false" customHeight="false" outlineLevel="0" collapsed="false"/>
    <row r="28540" customFormat="false" ht="15.75" hidden="false" customHeight="false" outlineLevel="0" collapsed="false"/>
    <row r="28541" customFormat="false" ht="15.75" hidden="false" customHeight="false" outlineLevel="0" collapsed="false"/>
    <row r="28542" customFormat="false" ht="15.75" hidden="false" customHeight="false" outlineLevel="0" collapsed="false"/>
    <row r="28543" customFormat="false" ht="15.75" hidden="false" customHeight="false" outlineLevel="0" collapsed="false"/>
    <row r="28544" customFormat="false" ht="15.75" hidden="false" customHeight="false" outlineLevel="0" collapsed="false"/>
    <row r="28545" customFormat="false" ht="15.75" hidden="false" customHeight="false" outlineLevel="0" collapsed="false"/>
    <row r="28546" customFormat="false" ht="15.75" hidden="false" customHeight="false" outlineLevel="0" collapsed="false"/>
    <row r="28547" customFormat="false" ht="15.75" hidden="false" customHeight="false" outlineLevel="0" collapsed="false"/>
    <row r="28548" customFormat="false" ht="15.75" hidden="false" customHeight="false" outlineLevel="0" collapsed="false"/>
    <row r="28549" customFormat="false" ht="15.75" hidden="false" customHeight="false" outlineLevel="0" collapsed="false"/>
    <row r="28550" customFormat="false" ht="15.75" hidden="false" customHeight="false" outlineLevel="0" collapsed="false"/>
    <row r="28551" customFormat="false" ht="15.75" hidden="false" customHeight="false" outlineLevel="0" collapsed="false"/>
    <row r="28552" customFormat="false" ht="15.75" hidden="false" customHeight="false" outlineLevel="0" collapsed="false"/>
    <row r="28553" customFormat="false" ht="15.75" hidden="false" customHeight="false" outlineLevel="0" collapsed="false"/>
    <row r="28554" customFormat="false" ht="15.75" hidden="false" customHeight="false" outlineLevel="0" collapsed="false"/>
    <row r="28555" customFormat="false" ht="15.75" hidden="false" customHeight="false" outlineLevel="0" collapsed="false"/>
    <row r="28556" customFormat="false" ht="15.75" hidden="false" customHeight="false" outlineLevel="0" collapsed="false"/>
    <row r="28557" customFormat="false" ht="15.75" hidden="false" customHeight="false" outlineLevel="0" collapsed="false"/>
    <row r="28558" customFormat="false" ht="15.75" hidden="false" customHeight="false" outlineLevel="0" collapsed="false"/>
    <row r="28559" customFormat="false" ht="15.75" hidden="false" customHeight="false" outlineLevel="0" collapsed="false"/>
    <row r="28560" customFormat="false" ht="15.75" hidden="false" customHeight="false" outlineLevel="0" collapsed="false"/>
    <row r="28561" customFormat="false" ht="15.75" hidden="false" customHeight="false" outlineLevel="0" collapsed="false"/>
    <row r="28562" customFormat="false" ht="15.75" hidden="false" customHeight="false" outlineLevel="0" collapsed="false"/>
    <row r="28563" customFormat="false" ht="15.75" hidden="false" customHeight="false" outlineLevel="0" collapsed="false"/>
    <row r="28564" customFormat="false" ht="15.75" hidden="false" customHeight="false" outlineLevel="0" collapsed="false"/>
    <row r="28565" customFormat="false" ht="15.75" hidden="false" customHeight="false" outlineLevel="0" collapsed="false"/>
    <row r="28566" customFormat="false" ht="15.75" hidden="false" customHeight="false" outlineLevel="0" collapsed="false"/>
    <row r="28567" customFormat="false" ht="15.75" hidden="false" customHeight="false" outlineLevel="0" collapsed="false"/>
    <row r="28568" customFormat="false" ht="15.75" hidden="false" customHeight="false" outlineLevel="0" collapsed="false"/>
    <row r="28569" customFormat="false" ht="15.75" hidden="false" customHeight="false" outlineLevel="0" collapsed="false"/>
    <row r="28570" customFormat="false" ht="15.75" hidden="false" customHeight="false" outlineLevel="0" collapsed="false"/>
    <row r="28571" customFormat="false" ht="15.75" hidden="false" customHeight="false" outlineLevel="0" collapsed="false"/>
    <row r="28572" customFormat="false" ht="15.75" hidden="false" customHeight="false" outlineLevel="0" collapsed="false"/>
    <row r="28573" customFormat="false" ht="15.75" hidden="false" customHeight="false" outlineLevel="0" collapsed="false"/>
    <row r="28574" customFormat="false" ht="15.75" hidden="false" customHeight="false" outlineLevel="0" collapsed="false"/>
    <row r="28575" customFormat="false" ht="15.75" hidden="false" customHeight="false" outlineLevel="0" collapsed="false"/>
    <row r="28576" customFormat="false" ht="15.75" hidden="false" customHeight="false" outlineLevel="0" collapsed="false"/>
    <row r="28577" customFormat="false" ht="15.75" hidden="false" customHeight="false" outlineLevel="0" collapsed="false"/>
    <row r="28578" customFormat="false" ht="15.75" hidden="false" customHeight="false" outlineLevel="0" collapsed="false"/>
    <row r="28579" customFormat="false" ht="15.75" hidden="false" customHeight="false" outlineLevel="0" collapsed="false"/>
    <row r="28580" customFormat="false" ht="15.75" hidden="false" customHeight="false" outlineLevel="0" collapsed="false"/>
    <row r="28581" customFormat="false" ht="15.75" hidden="false" customHeight="false" outlineLevel="0" collapsed="false"/>
    <row r="28582" customFormat="false" ht="15.75" hidden="false" customHeight="false" outlineLevel="0" collapsed="false"/>
    <row r="28583" customFormat="false" ht="15.75" hidden="false" customHeight="false" outlineLevel="0" collapsed="false"/>
    <row r="28584" customFormat="false" ht="15.75" hidden="false" customHeight="false" outlineLevel="0" collapsed="false"/>
    <row r="28585" customFormat="false" ht="15.75" hidden="false" customHeight="false" outlineLevel="0" collapsed="false"/>
    <row r="28586" customFormat="false" ht="15.75" hidden="false" customHeight="false" outlineLevel="0" collapsed="false"/>
    <row r="28587" customFormat="false" ht="15.75" hidden="false" customHeight="false" outlineLevel="0" collapsed="false"/>
    <row r="28588" customFormat="false" ht="15.75" hidden="false" customHeight="false" outlineLevel="0" collapsed="false"/>
    <row r="28589" customFormat="false" ht="15.75" hidden="false" customHeight="false" outlineLevel="0" collapsed="false"/>
    <row r="28590" customFormat="false" ht="15.75" hidden="false" customHeight="false" outlineLevel="0" collapsed="false"/>
    <row r="28591" customFormat="false" ht="15.75" hidden="false" customHeight="false" outlineLevel="0" collapsed="false"/>
    <row r="28592" customFormat="false" ht="15.75" hidden="false" customHeight="false" outlineLevel="0" collapsed="false"/>
    <row r="28593" customFormat="false" ht="15.75" hidden="false" customHeight="false" outlineLevel="0" collapsed="false"/>
    <row r="28594" customFormat="false" ht="15.75" hidden="false" customHeight="false" outlineLevel="0" collapsed="false"/>
    <row r="28595" customFormat="false" ht="15.75" hidden="false" customHeight="false" outlineLevel="0" collapsed="false"/>
    <row r="28596" customFormat="false" ht="15.75" hidden="false" customHeight="false" outlineLevel="0" collapsed="false"/>
    <row r="28597" customFormat="false" ht="15.75" hidden="false" customHeight="false" outlineLevel="0" collapsed="false"/>
    <row r="28598" customFormat="false" ht="15.75" hidden="false" customHeight="false" outlineLevel="0" collapsed="false"/>
    <row r="28599" customFormat="false" ht="15.75" hidden="false" customHeight="false" outlineLevel="0" collapsed="false"/>
    <row r="28600" customFormat="false" ht="15.75" hidden="false" customHeight="false" outlineLevel="0" collapsed="false"/>
    <row r="28601" customFormat="false" ht="15.75" hidden="false" customHeight="false" outlineLevel="0" collapsed="false"/>
    <row r="28602" customFormat="false" ht="15.75" hidden="false" customHeight="false" outlineLevel="0" collapsed="false"/>
    <row r="28603" customFormat="false" ht="15.75" hidden="false" customHeight="false" outlineLevel="0" collapsed="false"/>
    <row r="28604" customFormat="false" ht="15.75" hidden="false" customHeight="false" outlineLevel="0" collapsed="false"/>
    <row r="28605" customFormat="false" ht="15.75" hidden="false" customHeight="false" outlineLevel="0" collapsed="false"/>
    <row r="28606" customFormat="false" ht="15.75" hidden="false" customHeight="false" outlineLevel="0" collapsed="false"/>
    <row r="28607" customFormat="false" ht="15.75" hidden="false" customHeight="false" outlineLevel="0" collapsed="false"/>
    <row r="28608" customFormat="false" ht="15.75" hidden="false" customHeight="false" outlineLevel="0" collapsed="false"/>
    <row r="28609" customFormat="false" ht="15.75" hidden="false" customHeight="false" outlineLevel="0" collapsed="false"/>
    <row r="28610" customFormat="false" ht="15.75" hidden="false" customHeight="false" outlineLevel="0" collapsed="false"/>
    <row r="28611" customFormat="false" ht="15.75" hidden="false" customHeight="false" outlineLevel="0" collapsed="false"/>
    <row r="28612" customFormat="false" ht="15.75" hidden="false" customHeight="false" outlineLevel="0" collapsed="false"/>
    <row r="28613" customFormat="false" ht="15.75" hidden="false" customHeight="false" outlineLevel="0" collapsed="false"/>
    <row r="28614" customFormat="false" ht="15.75" hidden="false" customHeight="false" outlineLevel="0" collapsed="false"/>
    <row r="28615" customFormat="false" ht="15.75" hidden="false" customHeight="false" outlineLevel="0" collapsed="false"/>
    <row r="28616" customFormat="false" ht="15.75" hidden="false" customHeight="false" outlineLevel="0" collapsed="false"/>
    <row r="28617" customFormat="false" ht="15.75" hidden="false" customHeight="false" outlineLevel="0" collapsed="false"/>
    <row r="28618" customFormat="false" ht="15.75" hidden="false" customHeight="false" outlineLevel="0" collapsed="false"/>
    <row r="28619" customFormat="false" ht="15.75" hidden="false" customHeight="false" outlineLevel="0" collapsed="false"/>
    <row r="28620" customFormat="false" ht="15.75" hidden="false" customHeight="false" outlineLevel="0" collapsed="false"/>
    <row r="28621" customFormat="false" ht="15.75" hidden="false" customHeight="false" outlineLevel="0" collapsed="false"/>
    <row r="28622" customFormat="false" ht="15.75" hidden="false" customHeight="false" outlineLevel="0" collapsed="false"/>
    <row r="28623" customFormat="false" ht="15.75" hidden="false" customHeight="false" outlineLevel="0" collapsed="false"/>
    <row r="28624" customFormat="false" ht="15.75" hidden="false" customHeight="false" outlineLevel="0" collapsed="false"/>
    <row r="28625" customFormat="false" ht="15.75" hidden="false" customHeight="false" outlineLevel="0" collapsed="false"/>
    <row r="28626" customFormat="false" ht="15.75" hidden="false" customHeight="false" outlineLevel="0" collapsed="false"/>
    <row r="28627" customFormat="false" ht="15.75" hidden="false" customHeight="false" outlineLevel="0" collapsed="false"/>
    <row r="28628" customFormat="false" ht="15.75" hidden="false" customHeight="false" outlineLevel="0" collapsed="false"/>
    <row r="28629" customFormat="false" ht="15.75" hidden="false" customHeight="false" outlineLevel="0" collapsed="false"/>
    <row r="28630" customFormat="false" ht="15.75" hidden="false" customHeight="false" outlineLevel="0" collapsed="false"/>
    <row r="28631" customFormat="false" ht="15.75" hidden="false" customHeight="false" outlineLevel="0" collapsed="false"/>
    <row r="28632" customFormat="false" ht="15.75" hidden="false" customHeight="false" outlineLevel="0" collapsed="false"/>
    <row r="28633" customFormat="false" ht="15.75" hidden="false" customHeight="false" outlineLevel="0" collapsed="false"/>
    <row r="28634" customFormat="false" ht="15.75" hidden="false" customHeight="false" outlineLevel="0" collapsed="false"/>
    <row r="28635" customFormat="false" ht="15.75" hidden="false" customHeight="false" outlineLevel="0" collapsed="false"/>
    <row r="28636" customFormat="false" ht="15.75" hidden="false" customHeight="false" outlineLevel="0" collapsed="false"/>
    <row r="28637" customFormat="false" ht="15.75" hidden="false" customHeight="false" outlineLevel="0" collapsed="false"/>
    <row r="28638" customFormat="false" ht="15.75" hidden="false" customHeight="false" outlineLevel="0" collapsed="false"/>
    <row r="28639" customFormat="false" ht="15.75" hidden="false" customHeight="false" outlineLevel="0" collapsed="false"/>
    <row r="28640" customFormat="false" ht="15.75" hidden="false" customHeight="false" outlineLevel="0" collapsed="false"/>
    <row r="28641" customFormat="false" ht="15.75" hidden="false" customHeight="false" outlineLevel="0" collapsed="false"/>
    <row r="28642" customFormat="false" ht="15.75" hidden="false" customHeight="false" outlineLevel="0" collapsed="false"/>
    <row r="28643" customFormat="false" ht="15.75" hidden="false" customHeight="false" outlineLevel="0" collapsed="false"/>
    <row r="28644" customFormat="false" ht="15.75" hidden="false" customHeight="false" outlineLevel="0" collapsed="false"/>
    <row r="28645" customFormat="false" ht="15.75" hidden="false" customHeight="false" outlineLevel="0" collapsed="false"/>
    <row r="28646" customFormat="false" ht="15.75" hidden="false" customHeight="false" outlineLevel="0" collapsed="false"/>
    <row r="28647" customFormat="false" ht="15.75" hidden="false" customHeight="false" outlineLevel="0" collapsed="false"/>
    <row r="28648" customFormat="false" ht="15.75" hidden="false" customHeight="false" outlineLevel="0" collapsed="false"/>
    <row r="28649" customFormat="false" ht="15.75" hidden="false" customHeight="false" outlineLevel="0" collapsed="false"/>
    <row r="28650" customFormat="false" ht="15.75" hidden="false" customHeight="false" outlineLevel="0" collapsed="false"/>
    <row r="28651" customFormat="false" ht="15.75" hidden="false" customHeight="false" outlineLevel="0" collapsed="false"/>
    <row r="28652" customFormat="false" ht="15.75" hidden="false" customHeight="false" outlineLevel="0" collapsed="false"/>
    <row r="28653" customFormat="false" ht="15.75" hidden="false" customHeight="false" outlineLevel="0" collapsed="false"/>
    <row r="28654" customFormat="false" ht="15.75" hidden="false" customHeight="false" outlineLevel="0" collapsed="false"/>
    <row r="28655" customFormat="false" ht="15.75" hidden="false" customHeight="false" outlineLevel="0" collapsed="false"/>
    <row r="28656" customFormat="false" ht="15.75" hidden="false" customHeight="false" outlineLevel="0" collapsed="false"/>
    <row r="28657" customFormat="false" ht="15.75" hidden="false" customHeight="false" outlineLevel="0" collapsed="false"/>
    <row r="28658" customFormat="false" ht="15.75" hidden="false" customHeight="false" outlineLevel="0" collapsed="false"/>
    <row r="28659" customFormat="false" ht="15.75" hidden="false" customHeight="false" outlineLevel="0" collapsed="false"/>
    <row r="28660" customFormat="false" ht="15.75" hidden="false" customHeight="false" outlineLevel="0" collapsed="false"/>
    <row r="28661" customFormat="false" ht="15.75" hidden="false" customHeight="false" outlineLevel="0" collapsed="false"/>
    <row r="28662" customFormat="false" ht="15.75" hidden="false" customHeight="false" outlineLevel="0" collapsed="false"/>
    <row r="28663" customFormat="false" ht="15.75" hidden="false" customHeight="false" outlineLevel="0" collapsed="false"/>
    <row r="28664" customFormat="false" ht="15.75" hidden="false" customHeight="false" outlineLevel="0" collapsed="false"/>
    <row r="28665" customFormat="false" ht="15.75" hidden="false" customHeight="false" outlineLevel="0" collapsed="false"/>
    <row r="28666" customFormat="false" ht="15.75" hidden="false" customHeight="false" outlineLevel="0" collapsed="false"/>
    <row r="28667" customFormat="false" ht="15.75" hidden="false" customHeight="false" outlineLevel="0" collapsed="false"/>
    <row r="28668" customFormat="false" ht="15.75" hidden="false" customHeight="false" outlineLevel="0" collapsed="false"/>
    <row r="28669" customFormat="false" ht="15.75" hidden="false" customHeight="false" outlineLevel="0" collapsed="false"/>
    <row r="28670" customFormat="false" ht="15.75" hidden="false" customHeight="false" outlineLevel="0" collapsed="false"/>
    <row r="28671" customFormat="false" ht="15.75" hidden="false" customHeight="false" outlineLevel="0" collapsed="false"/>
    <row r="28672" customFormat="false" ht="15.75" hidden="false" customHeight="false" outlineLevel="0" collapsed="false"/>
    <row r="28673" customFormat="false" ht="15.75" hidden="false" customHeight="false" outlineLevel="0" collapsed="false"/>
    <row r="28674" customFormat="false" ht="15.75" hidden="false" customHeight="false" outlineLevel="0" collapsed="false"/>
    <row r="28675" customFormat="false" ht="15.75" hidden="false" customHeight="false" outlineLevel="0" collapsed="false"/>
    <row r="28676" customFormat="false" ht="15.75" hidden="false" customHeight="false" outlineLevel="0" collapsed="false"/>
    <row r="28677" customFormat="false" ht="15.75" hidden="false" customHeight="false" outlineLevel="0" collapsed="false"/>
    <row r="28678" customFormat="false" ht="15.75" hidden="false" customHeight="false" outlineLevel="0" collapsed="false"/>
    <row r="28679" customFormat="false" ht="15.75" hidden="false" customHeight="false" outlineLevel="0" collapsed="false"/>
    <row r="28680" customFormat="false" ht="15.75" hidden="false" customHeight="false" outlineLevel="0" collapsed="false"/>
    <row r="28681" customFormat="false" ht="15.75" hidden="false" customHeight="false" outlineLevel="0" collapsed="false"/>
    <row r="28682" customFormat="false" ht="15.75" hidden="false" customHeight="false" outlineLevel="0" collapsed="false"/>
    <row r="28683" customFormat="false" ht="15.75" hidden="false" customHeight="false" outlineLevel="0" collapsed="false"/>
    <row r="28684" customFormat="false" ht="15.75" hidden="false" customHeight="false" outlineLevel="0" collapsed="false"/>
    <row r="28685" customFormat="false" ht="15.75" hidden="false" customHeight="false" outlineLevel="0" collapsed="false"/>
    <row r="28686" customFormat="false" ht="15.75" hidden="false" customHeight="false" outlineLevel="0" collapsed="false"/>
    <row r="28687" customFormat="false" ht="15.75" hidden="false" customHeight="false" outlineLevel="0" collapsed="false"/>
    <row r="28688" customFormat="false" ht="15.75" hidden="false" customHeight="false" outlineLevel="0" collapsed="false"/>
    <row r="28689" customFormat="false" ht="15.75" hidden="false" customHeight="false" outlineLevel="0" collapsed="false"/>
    <row r="28690" customFormat="false" ht="15.75" hidden="false" customHeight="false" outlineLevel="0" collapsed="false"/>
    <row r="28691" customFormat="false" ht="15.75" hidden="false" customHeight="false" outlineLevel="0" collapsed="false"/>
    <row r="28692" customFormat="false" ht="15.75" hidden="false" customHeight="false" outlineLevel="0" collapsed="false"/>
    <row r="28693" customFormat="false" ht="15.75" hidden="false" customHeight="false" outlineLevel="0" collapsed="false"/>
    <row r="28694" customFormat="false" ht="15.75" hidden="false" customHeight="false" outlineLevel="0" collapsed="false"/>
    <row r="28695" customFormat="false" ht="15.75" hidden="false" customHeight="false" outlineLevel="0" collapsed="false"/>
    <row r="28696" customFormat="false" ht="15.75" hidden="false" customHeight="false" outlineLevel="0" collapsed="false"/>
    <row r="28697" customFormat="false" ht="15.75" hidden="false" customHeight="false" outlineLevel="0" collapsed="false"/>
    <row r="28698" customFormat="false" ht="15.75" hidden="false" customHeight="false" outlineLevel="0" collapsed="false"/>
    <row r="28699" customFormat="false" ht="15.75" hidden="false" customHeight="false" outlineLevel="0" collapsed="false"/>
    <row r="28700" customFormat="false" ht="15.75" hidden="false" customHeight="false" outlineLevel="0" collapsed="false"/>
    <row r="28701" customFormat="false" ht="15.75" hidden="false" customHeight="false" outlineLevel="0" collapsed="false"/>
    <row r="28702" customFormat="false" ht="15.75" hidden="false" customHeight="false" outlineLevel="0" collapsed="false"/>
    <row r="28703" customFormat="false" ht="15.75" hidden="false" customHeight="false" outlineLevel="0" collapsed="false"/>
    <row r="28704" customFormat="false" ht="15.75" hidden="false" customHeight="false" outlineLevel="0" collapsed="false"/>
    <row r="28705" customFormat="false" ht="15.75" hidden="false" customHeight="false" outlineLevel="0" collapsed="false"/>
    <row r="28706" customFormat="false" ht="15.75" hidden="false" customHeight="false" outlineLevel="0" collapsed="false"/>
    <row r="28707" customFormat="false" ht="15.75" hidden="false" customHeight="false" outlineLevel="0" collapsed="false"/>
    <row r="28708" customFormat="false" ht="15.75" hidden="false" customHeight="false" outlineLevel="0" collapsed="false"/>
    <row r="28709" customFormat="false" ht="15.75" hidden="false" customHeight="false" outlineLevel="0" collapsed="false"/>
    <row r="28710" customFormat="false" ht="15.75" hidden="false" customHeight="false" outlineLevel="0" collapsed="false"/>
    <row r="28711" customFormat="false" ht="15.75" hidden="false" customHeight="false" outlineLevel="0" collapsed="false"/>
    <row r="28712" customFormat="false" ht="15.75" hidden="false" customHeight="false" outlineLevel="0" collapsed="false"/>
    <row r="28713" customFormat="false" ht="15.75" hidden="false" customHeight="false" outlineLevel="0" collapsed="false"/>
    <row r="28714" customFormat="false" ht="15.75" hidden="false" customHeight="false" outlineLevel="0" collapsed="false"/>
    <row r="28715" customFormat="false" ht="15.75" hidden="false" customHeight="false" outlineLevel="0" collapsed="false"/>
    <row r="28716" customFormat="false" ht="15.75" hidden="false" customHeight="false" outlineLevel="0" collapsed="false"/>
    <row r="28717" customFormat="false" ht="15.75" hidden="false" customHeight="false" outlineLevel="0" collapsed="false"/>
    <row r="28718" customFormat="false" ht="15.75" hidden="false" customHeight="false" outlineLevel="0" collapsed="false"/>
    <row r="28719" customFormat="false" ht="15.75" hidden="false" customHeight="false" outlineLevel="0" collapsed="false"/>
    <row r="28720" customFormat="false" ht="15.75" hidden="false" customHeight="false" outlineLevel="0" collapsed="false"/>
    <row r="28721" customFormat="false" ht="15.75" hidden="false" customHeight="false" outlineLevel="0" collapsed="false"/>
    <row r="28722" customFormat="false" ht="15.75" hidden="false" customHeight="false" outlineLevel="0" collapsed="false"/>
    <row r="28723" customFormat="false" ht="15.75" hidden="false" customHeight="false" outlineLevel="0" collapsed="false"/>
    <row r="28724" customFormat="false" ht="15.75" hidden="false" customHeight="false" outlineLevel="0" collapsed="false"/>
    <row r="28725" customFormat="false" ht="15.75" hidden="false" customHeight="false" outlineLevel="0" collapsed="false"/>
    <row r="28726" customFormat="false" ht="15.75" hidden="false" customHeight="false" outlineLevel="0" collapsed="false"/>
    <row r="28727" customFormat="false" ht="15.75" hidden="false" customHeight="false" outlineLevel="0" collapsed="false"/>
    <row r="28728" customFormat="false" ht="15.75" hidden="false" customHeight="false" outlineLevel="0" collapsed="false"/>
    <row r="28729" customFormat="false" ht="15.75" hidden="false" customHeight="false" outlineLevel="0" collapsed="false"/>
    <row r="28730" customFormat="false" ht="15.75" hidden="false" customHeight="false" outlineLevel="0" collapsed="false"/>
    <row r="28731" customFormat="false" ht="15.75" hidden="false" customHeight="false" outlineLevel="0" collapsed="false"/>
    <row r="28732" customFormat="false" ht="15.75" hidden="false" customHeight="false" outlineLevel="0" collapsed="false"/>
    <row r="28733" customFormat="false" ht="15.75" hidden="false" customHeight="false" outlineLevel="0" collapsed="false"/>
    <row r="28734" customFormat="false" ht="15.75" hidden="false" customHeight="false" outlineLevel="0" collapsed="false"/>
    <row r="28735" customFormat="false" ht="15.75" hidden="false" customHeight="false" outlineLevel="0" collapsed="false"/>
    <row r="28736" customFormat="false" ht="15.75" hidden="false" customHeight="false" outlineLevel="0" collapsed="false"/>
    <row r="28737" customFormat="false" ht="15.75" hidden="false" customHeight="false" outlineLevel="0" collapsed="false"/>
    <row r="28738" customFormat="false" ht="15.75" hidden="false" customHeight="false" outlineLevel="0" collapsed="false"/>
    <row r="28739" customFormat="false" ht="15.75" hidden="false" customHeight="false" outlineLevel="0" collapsed="false"/>
    <row r="28740" customFormat="false" ht="15.75" hidden="false" customHeight="false" outlineLevel="0" collapsed="false"/>
    <row r="28741" customFormat="false" ht="15.75" hidden="false" customHeight="false" outlineLevel="0" collapsed="false"/>
    <row r="28742" customFormat="false" ht="15.75" hidden="false" customHeight="false" outlineLevel="0" collapsed="false"/>
    <row r="28743" customFormat="false" ht="15.75" hidden="false" customHeight="false" outlineLevel="0" collapsed="false"/>
    <row r="28744" customFormat="false" ht="15.75" hidden="false" customHeight="false" outlineLevel="0" collapsed="false"/>
    <row r="28745" customFormat="false" ht="15.75" hidden="false" customHeight="false" outlineLevel="0" collapsed="false"/>
    <row r="28746" customFormat="false" ht="15.75" hidden="false" customHeight="false" outlineLevel="0" collapsed="false"/>
    <row r="28747" customFormat="false" ht="15.75" hidden="false" customHeight="false" outlineLevel="0" collapsed="false"/>
    <row r="28748" customFormat="false" ht="15.75" hidden="false" customHeight="false" outlineLevel="0" collapsed="false"/>
    <row r="28749" customFormat="false" ht="15.75" hidden="false" customHeight="false" outlineLevel="0" collapsed="false"/>
    <row r="28750" customFormat="false" ht="15.75" hidden="false" customHeight="false" outlineLevel="0" collapsed="false"/>
    <row r="28751" customFormat="false" ht="15.75" hidden="false" customHeight="false" outlineLevel="0" collapsed="false"/>
    <row r="28752" customFormat="false" ht="15.75" hidden="false" customHeight="false" outlineLevel="0" collapsed="false"/>
    <row r="28753" customFormat="false" ht="15.75" hidden="false" customHeight="false" outlineLevel="0" collapsed="false"/>
    <row r="28754" customFormat="false" ht="15.75" hidden="false" customHeight="false" outlineLevel="0" collapsed="false"/>
    <row r="28755" customFormat="false" ht="15.75" hidden="false" customHeight="false" outlineLevel="0" collapsed="false"/>
    <row r="28756" customFormat="false" ht="15.75" hidden="false" customHeight="false" outlineLevel="0" collapsed="false"/>
    <row r="28757" customFormat="false" ht="15.75" hidden="false" customHeight="false" outlineLevel="0" collapsed="false"/>
    <row r="28758" customFormat="false" ht="15.75" hidden="false" customHeight="false" outlineLevel="0" collapsed="false"/>
    <row r="28759" customFormat="false" ht="15.75" hidden="false" customHeight="false" outlineLevel="0" collapsed="false"/>
    <row r="28760" customFormat="false" ht="15.75" hidden="false" customHeight="false" outlineLevel="0" collapsed="false"/>
    <row r="28761" customFormat="false" ht="15.75" hidden="false" customHeight="false" outlineLevel="0" collapsed="false"/>
    <row r="28762" customFormat="false" ht="15.75" hidden="false" customHeight="false" outlineLevel="0" collapsed="false"/>
    <row r="28763" customFormat="false" ht="15.75" hidden="false" customHeight="false" outlineLevel="0" collapsed="false"/>
    <row r="28764" customFormat="false" ht="15.75" hidden="false" customHeight="false" outlineLevel="0" collapsed="false"/>
    <row r="28765" customFormat="false" ht="15.75" hidden="false" customHeight="false" outlineLevel="0" collapsed="false"/>
    <row r="28766" customFormat="false" ht="15.75" hidden="false" customHeight="false" outlineLevel="0" collapsed="false"/>
    <row r="28767" customFormat="false" ht="15.75" hidden="false" customHeight="false" outlineLevel="0" collapsed="false"/>
    <row r="28768" customFormat="false" ht="15.75" hidden="false" customHeight="false" outlineLevel="0" collapsed="false"/>
    <row r="28769" customFormat="false" ht="15.75" hidden="false" customHeight="false" outlineLevel="0" collapsed="false"/>
    <row r="28770" customFormat="false" ht="15.75" hidden="false" customHeight="false" outlineLevel="0" collapsed="false"/>
    <row r="28771" customFormat="false" ht="15.75" hidden="false" customHeight="false" outlineLevel="0" collapsed="false"/>
    <row r="28772" customFormat="false" ht="15.75" hidden="false" customHeight="false" outlineLevel="0" collapsed="false"/>
    <row r="28773" customFormat="false" ht="15.75" hidden="false" customHeight="false" outlineLevel="0" collapsed="false"/>
    <row r="28774" customFormat="false" ht="15.75" hidden="false" customHeight="false" outlineLevel="0" collapsed="false"/>
    <row r="28775" customFormat="false" ht="15.75" hidden="false" customHeight="false" outlineLevel="0" collapsed="false"/>
    <row r="28776" customFormat="false" ht="15.75" hidden="false" customHeight="false" outlineLevel="0" collapsed="false"/>
    <row r="28777" customFormat="false" ht="15.75" hidden="false" customHeight="false" outlineLevel="0" collapsed="false"/>
    <row r="28778" customFormat="false" ht="15.75" hidden="false" customHeight="false" outlineLevel="0" collapsed="false"/>
    <row r="28779" customFormat="false" ht="15.75" hidden="false" customHeight="false" outlineLevel="0" collapsed="false"/>
    <row r="28780" customFormat="false" ht="15.75" hidden="false" customHeight="false" outlineLevel="0" collapsed="false"/>
    <row r="28781" customFormat="false" ht="15.75" hidden="false" customHeight="false" outlineLevel="0" collapsed="false"/>
    <row r="28782" customFormat="false" ht="15.75" hidden="false" customHeight="false" outlineLevel="0" collapsed="false"/>
    <row r="28783" customFormat="false" ht="15.75" hidden="false" customHeight="false" outlineLevel="0" collapsed="false"/>
    <row r="28784" customFormat="false" ht="15.75" hidden="false" customHeight="false" outlineLevel="0" collapsed="false"/>
    <row r="28785" customFormat="false" ht="15.75" hidden="false" customHeight="false" outlineLevel="0" collapsed="false"/>
    <row r="28786" customFormat="false" ht="15.75" hidden="false" customHeight="false" outlineLevel="0" collapsed="false"/>
    <row r="28787" customFormat="false" ht="15.75" hidden="false" customHeight="false" outlineLevel="0" collapsed="false"/>
    <row r="28788" customFormat="false" ht="15.75" hidden="false" customHeight="false" outlineLevel="0" collapsed="false"/>
    <row r="28789" customFormat="false" ht="15.75" hidden="false" customHeight="false" outlineLevel="0" collapsed="false"/>
    <row r="28790" customFormat="false" ht="15.75" hidden="false" customHeight="false" outlineLevel="0" collapsed="false"/>
    <row r="28791" customFormat="false" ht="15.75" hidden="false" customHeight="false" outlineLevel="0" collapsed="false"/>
    <row r="28792" customFormat="false" ht="15.75" hidden="false" customHeight="false" outlineLevel="0" collapsed="false"/>
    <row r="28793" customFormat="false" ht="15.75" hidden="false" customHeight="false" outlineLevel="0" collapsed="false"/>
    <row r="28794" customFormat="false" ht="15.75" hidden="false" customHeight="false" outlineLevel="0" collapsed="false"/>
    <row r="28795" customFormat="false" ht="15.75" hidden="false" customHeight="false" outlineLevel="0" collapsed="false"/>
    <row r="28796" customFormat="false" ht="15.75" hidden="false" customHeight="false" outlineLevel="0" collapsed="false"/>
    <row r="28797" customFormat="false" ht="15.75" hidden="false" customHeight="false" outlineLevel="0" collapsed="false"/>
    <row r="28798" customFormat="false" ht="15.75" hidden="false" customHeight="false" outlineLevel="0" collapsed="false"/>
    <row r="28799" customFormat="false" ht="15.75" hidden="false" customHeight="false" outlineLevel="0" collapsed="false"/>
    <row r="28800" customFormat="false" ht="15.75" hidden="false" customHeight="false" outlineLevel="0" collapsed="false"/>
    <row r="28801" customFormat="false" ht="15.75" hidden="false" customHeight="false" outlineLevel="0" collapsed="false"/>
    <row r="28802" customFormat="false" ht="15.75" hidden="false" customHeight="false" outlineLevel="0" collapsed="false"/>
    <row r="28803" customFormat="false" ht="15.75" hidden="false" customHeight="false" outlineLevel="0" collapsed="false"/>
    <row r="28804" customFormat="false" ht="15.75" hidden="false" customHeight="false" outlineLevel="0" collapsed="false"/>
    <row r="28805" customFormat="false" ht="15.75" hidden="false" customHeight="false" outlineLevel="0" collapsed="false"/>
    <row r="28806" customFormat="false" ht="15.75" hidden="false" customHeight="false" outlineLevel="0" collapsed="false"/>
    <row r="28807" customFormat="false" ht="15.75" hidden="false" customHeight="false" outlineLevel="0" collapsed="false"/>
    <row r="28808" customFormat="false" ht="15.75" hidden="false" customHeight="false" outlineLevel="0" collapsed="false"/>
    <row r="28809" customFormat="false" ht="15.75" hidden="false" customHeight="false" outlineLevel="0" collapsed="false"/>
    <row r="28810" customFormat="false" ht="15.75" hidden="false" customHeight="false" outlineLevel="0" collapsed="false"/>
    <row r="28811" customFormat="false" ht="15.75" hidden="false" customHeight="false" outlineLevel="0" collapsed="false"/>
    <row r="28812" customFormat="false" ht="15.75" hidden="false" customHeight="false" outlineLevel="0" collapsed="false"/>
    <row r="28813" customFormat="false" ht="15.75" hidden="false" customHeight="false" outlineLevel="0" collapsed="false"/>
    <row r="28814" customFormat="false" ht="15.75" hidden="false" customHeight="false" outlineLevel="0" collapsed="false"/>
    <row r="28815" customFormat="false" ht="15.75" hidden="false" customHeight="false" outlineLevel="0" collapsed="false"/>
    <row r="28816" customFormat="false" ht="15.75" hidden="false" customHeight="false" outlineLevel="0" collapsed="false"/>
    <row r="28817" customFormat="false" ht="15.75" hidden="false" customHeight="false" outlineLevel="0" collapsed="false"/>
    <row r="28818" customFormat="false" ht="15.75" hidden="false" customHeight="false" outlineLevel="0" collapsed="false"/>
    <row r="28819" customFormat="false" ht="15.75" hidden="false" customHeight="false" outlineLevel="0" collapsed="false"/>
    <row r="28820" customFormat="false" ht="15.75" hidden="false" customHeight="false" outlineLevel="0" collapsed="false"/>
    <row r="28821" customFormat="false" ht="15.75" hidden="false" customHeight="false" outlineLevel="0" collapsed="false"/>
    <row r="28822" customFormat="false" ht="15.75" hidden="false" customHeight="false" outlineLevel="0" collapsed="false"/>
    <row r="28823" customFormat="false" ht="15.75" hidden="false" customHeight="false" outlineLevel="0" collapsed="false"/>
    <row r="28824" customFormat="false" ht="15.75" hidden="false" customHeight="false" outlineLevel="0" collapsed="false"/>
    <row r="28825" customFormat="false" ht="15.75" hidden="false" customHeight="false" outlineLevel="0" collapsed="false"/>
    <row r="28826" customFormat="false" ht="15.75" hidden="false" customHeight="false" outlineLevel="0" collapsed="false"/>
    <row r="28827" customFormat="false" ht="15.75" hidden="false" customHeight="false" outlineLevel="0" collapsed="false"/>
    <row r="28828" customFormat="false" ht="15.75" hidden="false" customHeight="false" outlineLevel="0" collapsed="false"/>
    <row r="28829" customFormat="false" ht="15.75" hidden="false" customHeight="false" outlineLevel="0" collapsed="false"/>
    <row r="28830" customFormat="false" ht="15.75" hidden="false" customHeight="false" outlineLevel="0" collapsed="false"/>
    <row r="28831" customFormat="false" ht="15.75" hidden="false" customHeight="false" outlineLevel="0" collapsed="false"/>
    <row r="28832" customFormat="false" ht="15.75" hidden="false" customHeight="false" outlineLevel="0" collapsed="false"/>
    <row r="28833" customFormat="false" ht="15.75" hidden="false" customHeight="false" outlineLevel="0" collapsed="false"/>
    <row r="28834" customFormat="false" ht="15.75" hidden="false" customHeight="false" outlineLevel="0" collapsed="false"/>
    <row r="28835" customFormat="false" ht="15.75" hidden="false" customHeight="false" outlineLevel="0" collapsed="false"/>
    <row r="28836" customFormat="false" ht="15.75" hidden="false" customHeight="false" outlineLevel="0" collapsed="false"/>
    <row r="28837" customFormat="false" ht="15.75" hidden="false" customHeight="false" outlineLevel="0" collapsed="false"/>
    <row r="28838" customFormat="false" ht="15.75" hidden="false" customHeight="false" outlineLevel="0" collapsed="false"/>
    <row r="28839" customFormat="false" ht="15.75" hidden="false" customHeight="false" outlineLevel="0" collapsed="false"/>
    <row r="28840" customFormat="false" ht="15.75" hidden="false" customHeight="false" outlineLevel="0" collapsed="false"/>
    <row r="28841" customFormat="false" ht="15.75" hidden="false" customHeight="false" outlineLevel="0" collapsed="false"/>
    <row r="28842" customFormat="false" ht="15.75" hidden="false" customHeight="false" outlineLevel="0" collapsed="false"/>
    <row r="28843" customFormat="false" ht="15.75" hidden="false" customHeight="false" outlineLevel="0" collapsed="false"/>
    <row r="28844" customFormat="false" ht="15.75" hidden="false" customHeight="false" outlineLevel="0" collapsed="false"/>
    <row r="28845" customFormat="false" ht="15.75" hidden="false" customHeight="false" outlineLevel="0" collapsed="false"/>
    <row r="28846" customFormat="false" ht="15.75" hidden="false" customHeight="false" outlineLevel="0" collapsed="false"/>
    <row r="28847" customFormat="false" ht="15.75" hidden="false" customHeight="false" outlineLevel="0" collapsed="false"/>
    <row r="28848" customFormat="false" ht="15.75" hidden="false" customHeight="false" outlineLevel="0" collapsed="false"/>
    <row r="28849" customFormat="false" ht="15.75" hidden="false" customHeight="false" outlineLevel="0" collapsed="false"/>
    <row r="28850" customFormat="false" ht="15.75" hidden="false" customHeight="false" outlineLevel="0" collapsed="false"/>
    <row r="28851" customFormat="false" ht="15.75" hidden="false" customHeight="false" outlineLevel="0" collapsed="false"/>
    <row r="28852" customFormat="false" ht="15.75" hidden="false" customHeight="false" outlineLevel="0" collapsed="false"/>
    <row r="28853" customFormat="false" ht="15.75" hidden="false" customHeight="false" outlineLevel="0" collapsed="false"/>
    <row r="28854" customFormat="false" ht="15.75" hidden="false" customHeight="false" outlineLevel="0" collapsed="false"/>
    <row r="28855" customFormat="false" ht="15.75" hidden="false" customHeight="false" outlineLevel="0" collapsed="false"/>
    <row r="28856" customFormat="false" ht="15.75" hidden="false" customHeight="false" outlineLevel="0" collapsed="false"/>
    <row r="28857" customFormat="false" ht="15.75" hidden="false" customHeight="false" outlineLevel="0" collapsed="false"/>
    <row r="28858" customFormat="false" ht="15.75" hidden="false" customHeight="false" outlineLevel="0" collapsed="false"/>
    <row r="28859" customFormat="false" ht="15.75" hidden="false" customHeight="false" outlineLevel="0" collapsed="false"/>
    <row r="28860" customFormat="false" ht="15.75" hidden="false" customHeight="false" outlineLevel="0" collapsed="false"/>
    <row r="28861" customFormat="false" ht="15.75" hidden="false" customHeight="false" outlineLevel="0" collapsed="false"/>
    <row r="28862" customFormat="false" ht="15.75" hidden="false" customHeight="false" outlineLevel="0" collapsed="false"/>
    <row r="28863" customFormat="false" ht="15.75" hidden="false" customHeight="false" outlineLevel="0" collapsed="false"/>
    <row r="28864" customFormat="false" ht="15.75" hidden="false" customHeight="false" outlineLevel="0" collapsed="false"/>
    <row r="28865" customFormat="false" ht="15.75" hidden="false" customHeight="false" outlineLevel="0" collapsed="false"/>
    <row r="28866" customFormat="false" ht="15.75" hidden="false" customHeight="false" outlineLevel="0" collapsed="false"/>
    <row r="28867" customFormat="false" ht="15.75" hidden="false" customHeight="false" outlineLevel="0" collapsed="false"/>
    <row r="28868" customFormat="false" ht="15.75" hidden="false" customHeight="false" outlineLevel="0" collapsed="false"/>
    <row r="28869" customFormat="false" ht="15.75" hidden="false" customHeight="false" outlineLevel="0" collapsed="false"/>
    <row r="28870" customFormat="false" ht="15.75" hidden="false" customHeight="false" outlineLevel="0" collapsed="false"/>
    <row r="28871" customFormat="false" ht="15.75" hidden="false" customHeight="false" outlineLevel="0" collapsed="false"/>
    <row r="28872" customFormat="false" ht="15.75" hidden="false" customHeight="false" outlineLevel="0" collapsed="false"/>
    <row r="28873" customFormat="false" ht="15.75" hidden="false" customHeight="false" outlineLevel="0" collapsed="false"/>
    <row r="28874" customFormat="false" ht="15.75" hidden="false" customHeight="false" outlineLevel="0" collapsed="false"/>
    <row r="28875" customFormat="false" ht="15.75" hidden="false" customHeight="false" outlineLevel="0" collapsed="false"/>
    <row r="28876" customFormat="false" ht="15.75" hidden="false" customHeight="false" outlineLevel="0" collapsed="false"/>
    <row r="28877" customFormat="false" ht="15.75" hidden="false" customHeight="false" outlineLevel="0" collapsed="false"/>
    <row r="28878" customFormat="false" ht="15.75" hidden="false" customHeight="false" outlineLevel="0" collapsed="false"/>
    <row r="28879" customFormat="false" ht="15.75" hidden="false" customHeight="false" outlineLevel="0" collapsed="false"/>
    <row r="28880" customFormat="false" ht="15.75" hidden="false" customHeight="false" outlineLevel="0" collapsed="false"/>
    <row r="28881" customFormat="false" ht="15.75" hidden="false" customHeight="false" outlineLevel="0" collapsed="false"/>
    <row r="28882" customFormat="false" ht="15.75" hidden="false" customHeight="false" outlineLevel="0" collapsed="false"/>
    <row r="28883" customFormat="false" ht="15.75" hidden="false" customHeight="false" outlineLevel="0" collapsed="false"/>
    <row r="28884" customFormat="false" ht="15.75" hidden="false" customHeight="false" outlineLevel="0" collapsed="false"/>
    <row r="28885" customFormat="false" ht="15.75" hidden="false" customHeight="false" outlineLevel="0" collapsed="false"/>
    <row r="28886" customFormat="false" ht="15.75" hidden="false" customHeight="false" outlineLevel="0" collapsed="false"/>
    <row r="28887" customFormat="false" ht="15.75" hidden="false" customHeight="false" outlineLevel="0" collapsed="false"/>
    <row r="28888" customFormat="false" ht="15.75" hidden="false" customHeight="false" outlineLevel="0" collapsed="false"/>
    <row r="28889" customFormat="false" ht="15.75" hidden="false" customHeight="false" outlineLevel="0" collapsed="false"/>
    <row r="28890" customFormat="false" ht="15.75" hidden="false" customHeight="false" outlineLevel="0" collapsed="false"/>
    <row r="28891" customFormat="false" ht="15.75" hidden="false" customHeight="false" outlineLevel="0" collapsed="false"/>
    <row r="28892" customFormat="false" ht="15.75" hidden="false" customHeight="false" outlineLevel="0" collapsed="false"/>
    <row r="28893" customFormat="false" ht="15.75" hidden="false" customHeight="false" outlineLevel="0" collapsed="false"/>
    <row r="28894" customFormat="false" ht="15.75" hidden="false" customHeight="false" outlineLevel="0" collapsed="false"/>
    <row r="28895" customFormat="false" ht="15.75" hidden="false" customHeight="false" outlineLevel="0" collapsed="false"/>
    <row r="28896" customFormat="false" ht="15.75" hidden="false" customHeight="false" outlineLevel="0" collapsed="false"/>
    <row r="28897" customFormat="false" ht="15.75" hidden="false" customHeight="false" outlineLevel="0" collapsed="false"/>
    <row r="28898" customFormat="false" ht="15.75" hidden="false" customHeight="false" outlineLevel="0" collapsed="false"/>
    <row r="28899" customFormat="false" ht="15.75" hidden="false" customHeight="false" outlineLevel="0" collapsed="false"/>
    <row r="28900" customFormat="false" ht="15.75" hidden="false" customHeight="false" outlineLevel="0" collapsed="false"/>
    <row r="28901" customFormat="false" ht="15.75" hidden="false" customHeight="false" outlineLevel="0" collapsed="false"/>
    <row r="28902" customFormat="false" ht="15.75" hidden="false" customHeight="false" outlineLevel="0" collapsed="false"/>
    <row r="28903" customFormat="false" ht="15.75" hidden="false" customHeight="false" outlineLevel="0" collapsed="false"/>
    <row r="28904" customFormat="false" ht="15.75" hidden="false" customHeight="false" outlineLevel="0" collapsed="false"/>
    <row r="28905" customFormat="false" ht="15.75" hidden="false" customHeight="false" outlineLevel="0" collapsed="false"/>
    <row r="28906" customFormat="false" ht="15.75" hidden="false" customHeight="false" outlineLevel="0" collapsed="false"/>
    <row r="28907" customFormat="false" ht="15.75" hidden="false" customHeight="false" outlineLevel="0" collapsed="false"/>
    <row r="28908" customFormat="false" ht="15.75" hidden="false" customHeight="false" outlineLevel="0" collapsed="false"/>
    <row r="28909" customFormat="false" ht="15.75" hidden="false" customHeight="false" outlineLevel="0" collapsed="false"/>
    <row r="28910" customFormat="false" ht="15.75" hidden="false" customHeight="false" outlineLevel="0" collapsed="false"/>
    <row r="28911" customFormat="false" ht="15.75" hidden="false" customHeight="false" outlineLevel="0" collapsed="false"/>
    <row r="28912" customFormat="false" ht="15.75" hidden="false" customHeight="false" outlineLevel="0" collapsed="false"/>
    <row r="28913" customFormat="false" ht="15.75" hidden="false" customHeight="false" outlineLevel="0" collapsed="false"/>
    <row r="28914" customFormat="false" ht="15.75" hidden="false" customHeight="false" outlineLevel="0" collapsed="false"/>
    <row r="28915" customFormat="false" ht="15.75" hidden="false" customHeight="false" outlineLevel="0" collapsed="false"/>
    <row r="28916" customFormat="false" ht="15.75" hidden="false" customHeight="false" outlineLevel="0" collapsed="false"/>
    <row r="28917" customFormat="false" ht="15.75" hidden="false" customHeight="false" outlineLevel="0" collapsed="false"/>
    <row r="28918" customFormat="false" ht="15.75" hidden="false" customHeight="false" outlineLevel="0" collapsed="false"/>
    <row r="28919" customFormat="false" ht="15.75" hidden="false" customHeight="false" outlineLevel="0" collapsed="false"/>
    <row r="28920" customFormat="false" ht="15.75" hidden="false" customHeight="false" outlineLevel="0" collapsed="false"/>
    <row r="28921" customFormat="false" ht="15.75" hidden="false" customHeight="false" outlineLevel="0" collapsed="false"/>
    <row r="28922" customFormat="false" ht="15.75" hidden="false" customHeight="false" outlineLevel="0" collapsed="false"/>
    <row r="28923" customFormat="false" ht="15.75" hidden="false" customHeight="false" outlineLevel="0" collapsed="false"/>
    <row r="28924" customFormat="false" ht="15.75" hidden="false" customHeight="false" outlineLevel="0" collapsed="false"/>
    <row r="28925" customFormat="false" ht="15.75" hidden="false" customHeight="false" outlineLevel="0" collapsed="false"/>
    <row r="28926" customFormat="false" ht="15.75" hidden="false" customHeight="false" outlineLevel="0" collapsed="false"/>
    <row r="28927" customFormat="false" ht="15.75" hidden="false" customHeight="false" outlineLevel="0" collapsed="false"/>
    <row r="28928" customFormat="false" ht="15.75" hidden="false" customHeight="false" outlineLevel="0" collapsed="false"/>
    <row r="28929" customFormat="false" ht="15.75" hidden="false" customHeight="false" outlineLevel="0" collapsed="false"/>
    <row r="28930" customFormat="false" ht="15.75" hidden="false" customHeight="false" outlineLevel="0" collapsed="false"/>
    <row r="28931" customFormat="false" ht="15.75" hidden="false" customHeight="false" outlineLevel="0" collapsed="false"/>
    <row r="28932" customFormat="false" ht="15.75" hidden="false" customHeight="false" outlineLevel="0" collapsed="false"/>
    <row r="28933" customFormat="false" ht="15.75" hidden="false" customHeight="false" outlineLevel="0" collapsed="false"/>
    <row r="28934" customFormat="false" ht="15.75" hidden="false" customHeight="false" outlineLevel="0" collapsed="false"/>
    <row r="28935" customFormat="false" ht="15.75" hidden="false" customHeight="false" outlineLevel="0" collapsed="false"/>
    <row r="28936" customFormat="false" ht="15.75" hidden="false" customHeight="false" outlineLevel="0" collapsed="false"/>
    <row r="28937" customFormat="false" ht="15.75" hidden="false" customHeight="false" outlineLevel="0" collapsed="false"/>
    <row r="28938" customFormat="false" ht="15.75" hidden="false" customHeight="false" outlineLevel="0" collapsed="false"/>
    <row r="28939" customFormat="false" ht="15.75" hidden="false" customHeight="false" outlineLevel="0" collapsed="false"/>
    <row r="28940" customFormat="false" ht="15.75" hidden="false" customHeight="false" outlineLevel="0" collapsed="false"/>
    <row r="28941" customFormat="false" ht="15.75" hidden="false" customHeight="false" outlineLevel="0" collapsed="false"/>
    <row r="28942" customFormat="false" ht="15.75" hidden="false" customHeight="false" outlineLevel="0" collapsed="false"/>
    <row r="28943" customFormat="false" ht="15.75" hidden="false" customHeight="false" outlineLevel="0" collapsed="false"/>
    <row r="28944" customFormat="false" ht="15.75" hidden="false" customHeight="false" outlineLevel="0" collapsed="false"/>
    <row r="28945" customFormat="false" ht="15.75" hidden="false" customHeight="false" outlineLevel="0" collapsed="false"/>
    <row r="28946" customFormat="false" ht="15.75" hidden="false" customHeight="false" outlineLevel="0" collapsed="false"/>
    <row r="28947" customFormat="false" ht="15.75" hidden="false" customHeight="false" outlineLevel="0" collapsed="false"/>
    <row r="28948" customFormat="false" ht="15.75" hidden="false" customHeight="false" outlineLevel="0" collapsed="false"/>
    <row r="28949" customFormat="false" ht="15.75" hidden="false" customHeight="false" outlineLevel="0" collapsed="false"/>
    <row r="28950" customFormat="false" ht="15.75" hidden="false" customHeight="false" outlineLevel="0" collapsed="false"/>
    <row r="28951" customFormat="false" ht="15.75" hidden="false" customHeight="false" outlineLevel="0" collapsed="false"/>
    <row r="28952" customFormat="false" ht="15.75" hidden="false" customHeight="false" outlineLevel="0" collapsed="false"/>
    <row r="28953" customFormat="false" ht="15.75" hidden="false" customHeight="false" outlineLevel="0" collapsed="false"/>
    <row r="28954" customFormat="false" ht="15.75" hidden="false" customHeight="false" outlineLevel="0" collapsed="false"/>
    <row r="28955" customFormat="false" ht="15.75" hidden="false" customHeight="false" outlineLevel="0" collapsed="false"/>
    <row r="28956" customFormat="false" ht="15.75" hidden="false" customHeight="false" outlineLevel="0" collapsed="false"/>
    <row r="28957" customFormat="false" ht="15.75" hidden="false" customHeight="false" outlineLevel="0" collapsed="false"/>
    <row r="28958" customFormat="false" ht="15.75" hidden="false" customHeight="false" outlineLevel="0" collapsed="false"/>
    <row r="28959" customFormat="false" ht="15.75" hidden="false" customHeight="false" outlineLevel="0" collapsed="false"/>
    <row r="28960" customFormat="false" ht="15.75" hidden="false" customHeight="false" outlineLevel="0" collapsed="false"/>
    <row r="28961" customFormat="false" ht="15.75" hidden="false" customHeight="false" outlineLevel="0" collapsed="false"/>
    <row r="28962" customFormat="false" ht="15.75" hidden="false" customHeight="false" outlineLevel="0" collapsed="false"/>
    <row r="28963" customFormat="false" ht="15.75" hidden="false" customHeight="false" outlineLevel="0" collapsed="false"/>
    <row r="28964" customFormat="false" ht="15.75" hidden="false" customHeight="false" outlineLevel="0" collapsed="false"/>
    <row r="28965" customFormat="false" ht="15.75" hidden="false" customHeight="false" outlineLevel="0" collapsed="false"/>
    <row r="28966" customFormat="false" ht="15.75" hidden="false" customHeight="false" outlineLevel="0" collapsed="false"/>
    <row r="28967" customFormat="false" ht="15.75" hidden="false" customHeight="false" outlineLevel="0" collapsed="false"/>
    <row r="28968" customFormat="false" ht="15.75" hidden="false" customHeight="false" outlineLevel="0" collapsed="false"/>
    <row r="28969" customFormat="false" ht="15.75" hidden="false" customHeight="false" outlineLevel="0" collapsed="false"/>
    <row r="28970" customFormat="false" ht="15.75" hidden="false" customHeight="false" outlineLevel="0" collapsed="false"/>
    <row r="28971" customFormat="false" ht="15.75" hidden="false" customHeight="false" outlineLevel="0" collapsed="false"/>
    <row r="28972" customFormat="false" ht="15.75" hidden="false" customHeight="false" outlineLevel="0" collapsed="false"/>
    <row r="28973" customFormat="false" ht="15.75" hidden="false" customHeight="false" outlineLevel="0" collapsed="false"/>
    <row r="28974" customFormat="false" ht="15.75" hidden="false" customHeight="false" outlineLevel="0" collapsed="false"/>
    <row r="28975" customFormat="false" ht="15.75" hidden="false" customHeight="false" outlineLevel="0" collapsed="false"/>
    <row r="28976" customFormat="false" ht="15.75" hidden="false" customHeight="false" outlineLevel="0" collapsed="false"/>
    <row r="28977" customFormat="false" ht="15.75" hidden="false" customHeight="false" outlineLevel="0" collapsed="false"/>
    <row r="28978" customFormat="false" ht="15.75" hidden="false" customHeight="false" outlineLevel="0" collapsed="false"/>
    <row r="28979" customFormat="false" ht="15.75" hidden="false" customHeight="false" outlineLevel="0" collapsed="false"/>
    <row r="28980" customFormat="false" ht="15.75" hidden="false" customHeight="false" outlineLevel="0" collapsed="false"/>
    <row r="28981" customFormat="false" ht="15.75" hidden="false" customHeight="false" outlineLevel="0" collapsed="false"/>
    <row r="28982" customFormat="false" ht="15.75" hidden="false" customHeight="false" outlineLevel="0" collapsed="false"/>
    <row r="28983" customFormat="false" ht="15.75" hidden="false" customHeight="false" outlineLevel="0" collapsed="false"/>
    <row r="28984" customFormat="false" ht="15.75" hidden="false" customHeight="false" outlineLevel="0" collapsed="false"/>
    <row r="28985" customFormat="false" ht="15.75" hidden="false" customHeight="false" outlineLevel="0" collapsed="false"/>
    <row r="28986" customFormat="false" ht="15.75" hidden="false" customHeight="false" outlineLevel="0" collapsed="false"/>
    <row r="28987" customFormat="false" ht="15.75" hidden="false" customHeight="false" outlineLevel="0" collapsed="false"/>
    <row r="28988" customFormat="false" ht="15.75" hidden="false" customHeight="false" outlineLevel="0" collapsed="false"/>
    <row r="28989" customFormat="false" ht="15.75" hidden="false" customHeight="false" outlineLevel="0" collapsed="false"/>
    <row r="28990" customFormat="false" ht="15.75" hidden="false" customHeight="false" outlineLevel="0" collapsed="false"/>
    <row r="28991" customFormat="false" ht="15.75" hidden="false" customHeight="false" outlineLevel="0" collapsed="false"/>
    <row r="28992" customFormat="false" ht="15.75" hidden="false" customHeight="false" outlineLevel="0" collapsed="false"/>
    <row r="28993" customFormat="false" ht="15.75" hidden="false" customHeight="false" outlineLevel="0" collapsed="false"/>
    <row r="28994" customFormat="false" ht="15.75" hidden="false" customHeight="false" outlineLevel="0" collapsed="false"/>
    <row r="28995" customFormat="false" ht="15.75" hidden="false" customHeight="false" outlineLevel="0" collapsed="false"/>
    <row r="28996" customFormat="false" ht="15.75" hidden="false" customHeight="false" outlineLevel="0" collapsed="false"/>
    <row r="28997" customFormat="false" ht="15.75" hidden="false" customHeight="false" outlineLevel="0" collapsed="false"/>
    <row r="28998" customFormat="false" ht="15.75" hidden="false" customHeight="false" outlineLevel="0" collapsed="false"/>
    <row r="28999" customFormat="false" ht="15.75" hidden="false" customHeight="false" outlineLevel="0" collapsed="false"/>
    <row r="29000" customFormat="false" ht="15.75" hidden="false" customHeight="false" outlineLevel="0" collapsed="false"/>
    <row r="29001" customFormat="false" ht="15.75" hidden="false" customHeight="false" outlineLevel="0" collapsed="false"/>
    <row r="29002" customFormat="false" ht="15.75" hidden="false" customHeight="false" outlineLevel="0" collapsed="false"/>
    <row r="29003" customFormat="false" ht="15.75" hidden="false" customHeight="false" outlineLevel="0" collapsed="false"/>
    <row r="29004" customFormat="false" ht="15.75" hidden="false" customHeight="false" outlineLevel="0" collapsed="false"/>
    <row r="29005" customFormat="false" ht="15.75" hidden="false" customHeight="false" outlineLevel="0" collapsed="false"/>
    <row r="29006" customFormat="false" ht="15.75" hidden="false" customHeight="false" outlineLevel="0" collapsed="false"/>
    <row r="29007" customFormat="false" ht="15.75" hidden="false" customHeight="false" outlineLevel="0" collapsed="false"/>
    <row r="29008" customFormat="false" ht="15.75" hidden="false" customHeight="false" outlineLevel="0" collapsed="false"/>
    <row r="29009" customFormat="false" ht="15.75" hidden="false" customHeight="false" outlineLevel="0" collapsed="false"/>
    <row r="29010" customFormat="false" ht="15.75" hidden="false" customHeight="false" outlineLevel="0" collapsed="false"/>
    <row r="29011" customFormat="false" ht="15.75" hidden="false" customHeight="false" outlineLevel="0" collapsed="false"/>
    <row r="29012" customFormat="false" ht="15.75" hidden="false" customHeight="false" outlineLevel="0" collapsed="false"/>
    <row r="29013" customFormat="false" ht="15.75" hidden="false" customHeight="false" outlineLevel="0" collapsed="false"/>
    <row r="29014" customFormat="false" ht="15.75" hidden="false" customHeight="false" outlineLevel="0" collapsed="false"/>
    <row r="29015" customFormat="false" ht="15.75" hidden="false" customHeight="false" outlineLevel="0" collapsed="false"/>
    <row r="29016" customFormat="false" ht="15.75" hidden="false" customHeight="false" outlineLevel="0" collapsed="false"/>
    <row r="29017" customFormat="false" ht="15.75" hidden="false" customHeight="false" outlineLevel="0" collapsed="false"/>
    <row r="29018" customFormat="false" ht="15.75" hidden="false" customHeight="false" outlineLevel="0" collapsed="false"/>
    <row r="29019" customFormat="false" ht="15.75" hidden="false" customHeight="false" outlineLevel="0" collapsed="false"/>
    <row r="29020" customFormat="false" ht="15.75" hidden="false" customHeight="false" outlineLevel="0" collapsed="false"/>
    <row r="29021" customFormat="false" ht="15.75" hidden="false" customHeight="false" outlineLevel="0" collapsed="false"/>
    <row r="29022" customFormat="false" ht="15.75" hidden="false" customHeight="false" outlineLevel="0" collapsed="false"/>
    <row r="29023" customFormat="false" ht="15.75" hidden="false" customHeight="false" outlineLevel="0" collapsed="false"/>
    <row r="29024" customFormat="false" ht="15.75" hidden="false" customHeight="false" outlineLevel="0" collapsed="false"/>
    <row r="29025" customFormat="false" ht="15.75" hidden="false" customHeight="false" outlineLevel="0" collapsed="false"/>
    <row r="29026" customFormat="false" ht="15.75" hidden="false" customHeight="false" outlineLevel="0" collapsed="false"/>
    <row r="29027" customFormat="false" ht="15.75" hidden="false" customHeight="false" outlineLevel="0" collapsed="false"/>
    <row r="29028" customFormat="false" ht="15.75" hidden="false" customHeight="false" outlineLevel="0" collapsed="false"/>
    <row r="29029" customFormat="false" ht="15.75" hidden="false" customHeight="false" outlineLevel="0" collapsed="false"/>
    <row r="29030" customFormat="false" ht="15.75" hidden="false" customHeight="false" outlineLevel="0" collapsed="false"/>
    <row r="29031" customFormat="false" ht="15.75" hidden="false" customHeight="false" outlineLevel="0" collapsed="false"/>
    <row r="29032" customFormat="false" ht="15.75" hidden="false" customHeight="false" outlineLevel="0" collapsed="false"/>
    <row r="29033" customFormat="false" ht="15.75" hidden="false" customHeight="false" outlineLevel="0" collapsed="false"/>
    <row r="29034" customFormat="false" ht="15.75" hidden="false" customHeight="false" outlineLevel="0" collapsed="false"/>
    <row r="29035" customFormat="false" ht="15.75" hidden="false" customHeight="false" outlineLevel="0" collapsed="false"/>
    <row r="29036" customFormat="false" ht="15.75" hidden="false" customHeight="false" outlineLevel="0" collapsed="false"/>
    <row r="29037" customFormat="false" ht="15.75" hidden="false" customHeight="false" outlineLevel="0" collapsed="false"/>
    <row r="29038" customFormat="false" ht="15.75" hidden="false" customHeight="false" outlineLevel="0" collapsed="false"/>
    <row r="29039" customFormat="false" ht="15.75" hidden="false" customHeight="false" outlineLevel="0" collapsed="false"/>
    <row r="29040" customFormat="false" ht="15.75" hidden="false" customHeight="false" outlineLevel="0" collapsed="false"/>
    <row r="29041" customFormat="false" ht="15.75" hidden="false" customHeight="false" outlineLevel="0" collapsed="false"/>
    <row r="29042" customFormat="false" ht="15.75" hidden="false" customHeight="false" outlineLevel="0" collapsed="false"/>
    <row r="29043" customFormat="false" ht="15.75" hidden="false" customHeight="false" outlineLevel="0" collapsed="false"/>
    <row r="29044" customFormat="false" ht="15.75" hidden="false" customHeight="false" outlineLevel="0" collapsed="false"/>
    <row r="29045" customFormat="false" ht="15.75" hidden="false" customHeight="false" outlineLevel="0" collapsed="false"/>
    <row r="29046" customFormat="false" ht="15.75" hidden="false" customHeight="false" outlineLevel="0" collapsed="false"/>
    <row r="29047" customFormat="false" ht="15.75" hidden="false" customHeight="false" outlineLevel="0" collapsed="false"/>
    <row r="29048" customFormat="false" ht="15.75" hidden="false" customHeight="false" outlineLevel="0" collapsed="false"/>
    <row r="29049" customFormat="false" ht="15.75" hidden="false" customHeight="false" outlineLevel="0" collapsed="false"/>
    <row r="29050" customFormat="false" ht="15.75" hidden="false" customHeight="false" outlineLevel="0" collapsed="false"/>
    <row r="29051" customFormat="false" ht="15.75" hidden="false" customHeight="false" outlineLevel="0" collapsed="false"/>
    <row r="29052" customFormat="false" ht="15.75" hidden="false" customHeight="false" outlineLevel="0" collapsed="false"/>
    <row r="29053" customFormat="false" ht="15.75" hidden="false" customHeight="false" outlineLevel="0" collapsed="false"/>
    <row r="29054" customFormat="false" ht="15.75" hidden="false" customHeight="false" outlineLevel="0" collapsed="false"/>
    <row r="29055" customFormat="false" ht="15.75" hidden="false" customHeight="false" outlineLevel="0" collapsed="false"/>
    <row r="29056" customFormat="false" ht="15.75" hidden="false" customHeight="false" outlineLevel="0" collapsed="false"/>
    <row r="29057" customFormat="false" ht="15.75" hidden="false" customHeight="false" outlineLevel="0" collapsed="false"/>
    <row r="29058" customFormat="false" ht="15.75" hidden="false" customHeight="false" outlineLevel="0" collapsed="false"/>
    <row r="29059" customFormat="false" ht="15.75" hidden="false" customHeight="false" outlineLevel="0" collapsed="false"/>
    <row r="29060" customFormat="false" ht="15.75" hidden="false" customHeight="false" outlineLevel="0" collapsed="false"/>
    <row r="29061" customFormat="false" ht="15.75" hidden="false" customHeight="false" outlineLevel="0" collapsed="false"/>
    <row r="29062" customFormat="false" ht="15.75" hidden="false" customHeight="false" outlineLevel="0" collapsed="false"/>
    <row r="29063" customFormat="false" ht="15.75" hidden="false" customHeight="false" outlineLevel="0" collapsed="false"/>
    <row r="29064" customFormat="false" ht="15.75" hidden="false" customHeight="false" outlineLevel="0" collapsed="false"/>
    <row r="29065" customFormat="false" ht="15.75" hidden="false" customHeight="false" outlineLevel="0" collapsed="false"/>
    <row r="29066" customFormat="false" ht="15.75" hidden="false" customHeight="false" outlineLevel="0" collapsed="false"/>
    <row r="29067" customFormat="false" ht="15.75" hidden="false" customHeight="false" outlineLevel="0" collapsed="false"/>
    <row r="29068" customFormat="false" ht="15.75" hidden="false" customHeight="false" outlineLevel="0" collapsed="false"/>
    <row r="29069" customFormat="false" ht="15.75" hidden="false" customHeight="false" outlineLevel="0" collapsed="false"/>
    <row r="29070" customFormat="false" ht="15.75" hidden="false" customHeight="false" outlineLevel="0" collapsed="false"/>
    <row r="29071" customFormat="false" ht="15.75" hidden="false" customHeight="false" outlineLevel="0" collapsed="false"/>
    <row r="29072" customFormat="false" ht="15.75" hidden="false" customHeight="false" outlineLevel="0" collapsed="false"/>
    <row r="29073" customFormat="false" ht="15.75" hidden="false" customHeight="false" outlineLevel="0" collapsed="false"/>
    <row r="29074" customFormat="false" ht="15.75" hidden="false" customHeight="false" outlineLevel="0" collapsed="false"/>
    <row r="29075" customFormat="false" ht="15.75" hidden="false" customHeight="false" outlineLevel="0" collapsed="false"/>
    <row r="29076" customFormat="false" ht="15.75" hidden="false" customHeight="false" outlineLevel="0" collapsed="false"/>
    <row r="29077" customFormat="false" ht="15.75" hidden="false" customHeight="false" outlineLevel="0" collapsed="false"/>
    <row r="29078" customFormat="false" ht="15.75" hidden="false" customHeight="false" outlineLevel="0" collapsed="false"/>
    <row r="29079" customFormat="false" ht="15.75" hidden="false" customHeight="false" outlineLevel="0" collapsed="false"/>
    <row r="29080" customFormat="false" ht="15.75" hidden="false" customHeight="false" outlineLevel="0" collapsed="false"/>
    <row r="29081" customFormat="false" ht="15.75" hidden="false" customHeight="false" outlineLevel="0" collapsed="false"/>
    <row r="29082" customFormat="false" ht="15.75" hidden="false" customHeight="false" outlineLevel="0" collapsed="false"/>
    <row r="29083" customFormat="false" ht="15.75" hidden="false" customHeight="false" outlineLevel="0" collapsed="false"/>
    <row r="29084" customFormat="false" ht="15.75" hidden="false" customHeight="false" outlineLevel="0" collapsed="false"/>
    <row r="29085" customFormat="false" ht="15.75" hidden="false" customHeight="false" outlineLevel="0" collapsed="false"/>
    <row r="29086" customFormat="false" ht="15.75" hidden="false" customHeight="false" outlineLevel="0" collapsed="false"/>
    <row r="29087" customFormat="false" ht="15.75" hidden="false" customHeight="false" outlineLevel="0" collapsed="false"/>
    <row r="29088" customFormat="false" ht="15.75" hidden="false" customHeight="false" outlineLevel="0" collapsed="false"/>
    <row r="29089" customFormat="false" ht="15.75" hidden="false" customHeight="false" outlineLevel="0" collapsed="false"/>
    <row r="29090" customFormat="false" ht="15.75" hidden="false" customHeight="false" outlineLevel="0" collapsed="false"/>
    <row r="29091" customFormat="false" ht="15.75" hidden="false" customHeight="false" outlineLevel="0" collapsed="false"/>
    <row r="29092" customFormat="false" ht="15.75" hidden="false" customHeight="false" outlineLevel="0" collapsed="false"/>
    <row r="29093" customFormat="false" ht="15.75" hidden="false" customHeight="false" outlineLevel="0" collapsed="false"/>
    <row r="29094" customFormat="false" ht="15.75" hidden="false" customHeight="false" outlineLevel="0" collapsed="false"/>
    <row r="29095" customFormat="false" ht="15.75" hidden="false" customHeight="false" outlineLevel="0" collapsed="false"/>
    <row r="29096" customFormat="false" ht="15.75" hidden="false" customHeight="false" outlineLevel="0" collapsed="false"/>
    <row r="29097" customFormat="false" ht="15.75" hidden="false" customHeight="false" outlineLevel="0" collapsed="false"/>
    <row r="29098" customFormat="false" ht="15.75" hidden="false" customHeight="false" outlineLevel="0" collapsed="false"/>
    <row r="29099" customFormat="false" ht="15.75" hidden="false" customHeight="false" outlineLevel="0" collapsed="false"/>
    <row r="29100" customFormat="false" ht="15.75" hidden="false" customHeight="false" outlineLevel="0" collapsed="false"/>
    <row r="29101" customFormat="false" ht="15.75" hidden="false" customHeight="false" outlineLevel="0" collapsed="false"/>
    <row r="29102" customFormat="false" ht="15.75" hidden="false" customHeight="false" outlineLevel="0" collapsed="false"/>
    <row r="29103" customFormat="false" ht="15.75" hidden="false" customHeight="false" outlineLevel="0" collapsed="false"/>
    <row r="29104" customFormat="false" ht="15.75" hidden="false" customHeight="false" outlineLevel="0" collapsed="false"/>
    <row r="29105" customFormat="false" ht="15.75" hidden="false" customHeight="false" outlineLevel="0" collapsed="false"/>
    <row r="29106" customFormat="false" ht="15.75" hidden="false" customHeight="false" outlineLevel="0" collapsed="false"/>
    <row r="29107" customFormat="false" ht="15.75" hidden="false" customHeight="false" outlineLevel="0" collapsed="false"/>
    <row r="29108" customFormat="false" ht="15.75" hidden="false" customHeight="false" outlineLevel="0" collapsed="false"/>
    <row r="29109" customFormat="false" ht="15.75" hidden="false" customHeight="false" outlineLevel="0" collapsed="false"/>
    <row r="29110" customFormat="false" ht="15.75" hidden="false" customHeight="false" outlineLevel="0" collapsed="false"/>
    <row r="29111" customFormat="false" ht="15.75" hidden="false" customHeight="false" outlineLevel="0" collapsed="false"/>
    <row r="29112" customFormat="false" ht="15.75" hidden="false" customHeight="false" outlineLevel="0" collapsed="false"/>
    <row r="29113" customFormat="false" ht="15.75" hidden="false" customHeight="false" outlineLevel="0" collapsed="false"/>
    <row r="29114" customFormat="false" ht="15.75" hidden="false" customHeight="false" outlineLevel="0" collapsed="false"/>
    <row r="29115" customFormat="false" ht="15.75" hidden="false" customHeight="false" outlineLevel="0" collapsed="false"/>
    <row r="29116" customFormat="false" ht="15.75" hidden="false" customHeight="false" outlineLevel="0" collapsed="false"/>
    <row r="29117" customFormat="false" ht="15.75" hidden="false" customHeight="false" outlineLevel="0" collapsed="false"/>
    <row r="29118" customFormat="false" ht="15.75" hidden="false" customHeight="false" outlineLevel="0" collapsed="false"/>
    <row r="29119" customFormat="false" ht="15.75" hidden="false" customHeight="false" outlineLevel="0" collapsed="false"/>
    <row r="29120" customFormat="false" ht="15.75" hidden="false" customHeight="false" outlineLevel="0" collapsed="false"/>
    <row r="29121" customFormat="false" ht="15.75" hidden="false" customHeight="false" outlineLevel="0" collapsed="false"/>
    <row r="29122" customFormat="false" ht="15.75" hidden="false" customHeight="false" outlineLevel="0" collapsed="false"/>
    <row r="29123" customFormat="false" ht="15.75" hidden="false" customHeight="false" outlineLevel="0" collapsed="false"/>
    <row r="29124" customFormat="false" ht="15.75" hidden="false" customHeight="false" outlineLevel="0" collapsed="false"/>
    <row r="29125" customFormat="false" ht="15.75" hidden="false" customHeight="false" outlineLevel="0" collapsed="false"/>
    <row r="29126" customFormat="false" ht="15.75" hidden="false" customHeight="false" outlineLevel="0" collapsed="false"/>
    <row r="29127" customFormat="false" ht="15.75" hidden="false" customHeight="false" outlineLevel="0" collapsed="false"/>
    <row r="29128" customFormat="false" ht="15.75" hidden="false" customHeight="false" outlineLevel="0" collapsed="false"/>
    <row r="29129" customFormat="false" ht="15.75" hidden="false" customHeight="false" outlineLevel="0" collapsed="false"/>
    <row r="29130" customFormat="false" ht="15.75" hidden="false" customHeight="false" outlineLevel="0" collapsed="false"/>
    <row r="29131" customFormat="false" ht="15.75" hidden="false" customHeight="false" outlineLevel="0" collapsed="false"/>
    <row r="29132" customFormat="false" ht="15.75" hidden="false" customHeight="false" outlineLevel="0" collapsed="false"/>
    <row r="29133" customFormat="false" ht="15.75" hidden="false" customHeight="false" outlineLevel="0" collapsed="false"/>
    <row r="29134" customFormat="false" ht="15.75" hidden="false" customHeight="false" outlineLevel="0" collapsed="false"/>
    <row r="29135" customFormat="false" ht="15.75" hidden="false" customHeight="false" outlineLevel="0" collapsed="false"/>
    <row r="29136" customFormat="false" ht="15.75" hidden="false" customHeight="false" outlineLevel="0" collapsed="false"/>
    <row r="29137" customFormat="false" ht="15.75" hidden="false" customHeight="false" outlineLevel="0" collapsed="false"/>
    <row r="29138" customFormat="false" ht="15.75" hidden="false" customHeight="false" outlineLevel="0" collapsed="false"/>
    <row r="29139" customFormat="false" ht="15.75" hidden="false" customHeight="false" outlineLevel="0" collapsed="false"/>
    <row r="29140" customFormat="false" ht="15.75" hidden="false" customHeight="false" outlineLevel="0" collapsed="false"/>
    <row r="29141" customFormat="false" ht="15.75" hidden="false" customHeight="false" outlineLevel="0" collapsed="false"/>
    <row r="29142" customFormat="false" ht="15.75" hidden="false" customHeight="false" outlineLevel="0" collapsed="false"/>
    <row r="29143" customFormat="false" ht="15.75" hidden="false" customHeight="false" outlineLevel="0" collapsed="false"/>
    <row r="29144" customFormat="false" ht="15.75" hidden="false" customHeight="false" outlineLevel="0" collapsed="false"/>
    <row r="29145" customFormat="false" ht="15.75" hidden="false" customHeight="false" outlineLevel="0" collapsed="false"/>
    <row r="29146" customFormat="false" ht="15.75" hidden="false" customHeight="false" outlineLevel="0" collapsed="false"/>
    <row r="29147" customFormat="false" ht="15.75" hidden="false" customHeight="false" outlineLevel="0" collapsed="false"/>
    <row r="29148" customFormat="false" ht="15.75" hidden="false" customHeight="false" outlineLevel="0" collapsed="false"/>
    <row r="29149" customFormat="false" ht="15.75" hidden="false" customHeight="false" outlineLevel="0" collapsed="false"/>
    <row r="29150" customFormat="false" ht="15.75" hidden="false" customHeight="false" outlineLevel="0" collapsed="false"/>
    <row r="29151" customFormat="false" ht="15.75" hidden="false" customHeight="false" outlineLevel="0" collapsed="false"/>
    <row r="29152" customFormat="false" ht="15.75" hidden="false" customHeight="false" outlineLevel="0" collapsed="false"/>
    <row r="29153" customFormat="false" ht="15.75" hidden="false" customHeight="false" outlineLevel="0" collapsed="false"/>
    <row r="29154" customFormat="false" ht="15.75" hidden="false" customHeight="false" outlineLevel="0" collapsed="false"/>
    <row r="29155" customFormat="false" ht="15.75" hidden="false" customHeight="false" outlineLevel="0" collapsed="false"/>
    <row r="29156" customFormat="false" ht="15.75" hidden="false" customHeight="false" outlineLevel="0" collapsed="false"/>
    <row r="29157" customFormat="false" ht="15.75" hidden="false" customHeight="false" outlineLevel="0" collapsed="false"/>
    <row r="29158" customFormat="false" ht="15.75" hidden="false" customHeight="false" outlineLevel="0" collapsed="false"/>
    <row r="29159" customFormat="false" ht="15.75" hidden="false" customHeight="false" outlineLevel="0" collapsed="false"/>
    <row r="29160" customFormat="false" ht="15.75" hidden="false" customHeight="false" outlineLevel="0" collapsed="false"/>
    <row r="29161" customFormat="false" ht="15.75" hidden="false" customHeight="false" outlineLevel="0" collapsed="false"/>
    <row r="29162" customFormat="false" ht="15.75" hidden="false" customHeight="false" outlineLevel="0" collapsed="false"/>
    <row r="29163" customFormat="false" ht="15.75" hidden="false" customHeight="false" outlineLevel="0" collapsed="false"/>
    <row r="29164" customFormat="false" ht="15.75" hidden="false" customHeight="false" outlineLevel="0" collapsed="false"/>
    <row r="29165" customFormat="false" ht="15.75" hidden="false" customHeight="false" outlineLevel="0" collapsed="false"/>
    <row r="29166" customFormat="false" ht="15.75" hidden="false" customHeight="false" outlineLevel="0" collapsed="false"/>
    <row r="29167" customFormat="false" ht="15.75" hidden="false" customHeight="false" outlineLevel="0" collapsed="false"/>
    <row r="29168" customFormat="false" ht="15.75" hidden="false" customHeight="false" outlineLevel="0" collapsed="false"/>
    <row r="29169" customFormat="false" ht="15.75" hidden="false" customHeight="false" outlineLevel="0" collapsed="false"/>
    <row r="29170" customFormat="false" ht="15.75" hidden="false" customHeight="false" outlineLevel="0" collapsed="false"/>
    <row r="29171" customFormat="false" ht="15.75" hidden="false" customHeight="false" outlineLevel="0" collapsed="false"/>
    <row r="29172" customFormat="false" ht="15.75" hidden="false" customHeight="false" outlineLevel="0" collapsed="false"/>
    <row r="29173" customFormat="false" ht="15.75" hidden="false" customHeight="false" outlineLevel="0" collapsed="false"/>
    <row r="29174" customFormat="false" ht="15.75" hidden="false" customHeight="false" outlineLevel="0" collapsed="false"/>
    <row r="29175" customFormat="false" ht="15.75" hidden="false" customHeight="false" outlineLevel="0" collapsed="false"/>
    <row r="29176" customFormat="false" ht="15.75" hidden="false" customHeight="false" outlineLevel="0" collapsed="false"/>
    <row r="29177" customFormat="false" ht="15.75" hidden="false" customHeight="false" outlineLevel="0" collapsed="false"/>
    <row r="29178" customFormat="false" ht="15.75" hidden="false" customHeight="false" outlineLevel="0" collapsed="false"/>
    <row r="29179" customFormat="false" ht="15.75" hidden="false" customHeight="false" outlineLevel="0" collapsed="false"/>
    <row r="29180" customFormat="false" ht="15.75" hidden="false" customHeight="false" outlineLevel="0" collapsed="false"/>
    <row r="29181" customFormat="false" ht="15.75" hidden="false" customHeight="false" outlineLevel="0" collapsed="false"/>
    <row r="29182" customFormat="false" ht="15.75" hidden="false" customHeight="false" outlineLevel="0" collapsed="false"/>
    <row r="29183" customFormat="false" ht="15.75" hidden="false" customHeight="false" outlineLevel="0" collapsed="false"/>
    <row r="29184" customFormat="false" ht="15.75" hidden="false" customHeight="false" outlineLevel="0" collapsed="false"/>
    <row r="29185" customFormat="false" ht="15.75" hidden="false" customHeight="false" outlineLevel="0" collapsed="false"/>
    <row r="29186" customFormat="false" ht="15.75" hidden="false" customHeight="false" outlineLevel="0" collapsed="false"/>
    <row r="29187" customFormat="false" ht="15.75" hidden="false" customHeight="false" outlineLevel="0" collapsed="false"/>
    <row r="29188" customFormat="false" ht="15.75" hidden="false" customHeight="false" outlineLevel="0" collapsed="false"/>
    <row r="29189" customFormat="false" ht="15.75" hidden="false" customHeight="false" outlineLevel="0" collapsed="false"/>
    <row r="29190" customFormat="false" ht="15.75" hidden="false" customHeight="false" outlineLevel="0" collapsed="false"/>
    <row r="29191" customFormat="false" ht="15.75" hidden="false" customHeight="false" outlineLevel="0" collapsed="false"/>
    <row r="29192" customFormat="false" ht="15.75" hidden="false" customHeight="false" outlineLevel="0" collapsed="false"/>
    <row r="29193" customFormat="false" ht="15.75" hidden="false" customHeight="false" outlineLevel="0" collapsed="false"/>
    <row r="29194" customFormat="false" ht="15.75" hidden="false" customHeight="false" outlineLevel="0" collapsed="false"/>
    <row r="29195" customFormat="false" ht="15.75" hidden="false" customHeight="false" outlineLevel="0" collapsed="false"/>
    <row r="29196" customFormat="false" ht="15.75" hidden="false" customHeight="false" outlineLevel="0" collapsed="false"/>
    <row r="29197" customFormat="false" ht="15.75" hidden="false" customHeight="false" outlineLevel="0" collapsed="false"/>
    <row r="29198" customFormat="false" ht="15.75" hidden="false" customHeight="false" outlineLevel="0" collapsed="false"/>
    <row r="29199" customFormat="false" ht="15.75" hidden="false" customHeight="false" outlineLevel="0" collapsed="false"/>
    <row r="29200" customFormat="false" ht="15.75" hidden="false" customHeight="false" outlineLevel="0" collapsed="false"/>
    <row r="29201" customFormat="false" ht="15.75" hidden="false" customHeight="false" outlineLevel="0" collapsed="false"/>
    <row r="29202" customFormat="false" ht="15.75" hidden="false" customHeight="false" outlineLevel="0" collapsed="false"/>
    <row r="29203" customFormat="false" ht="15.75" hidden="false" customHeight="false" outlineLevel="0" collapsed="false"/>
    <row r="29204" customFormat="false" ht="15.75" hidden="false" customHeight="false" outlineLevel="0" collapsed="false"/>
    <row r="29205" customFormat="false" ht="15.75" hidden="false" customHeight="false" outlineLevel="0" collapsed="false"/>
    <row r="29206" customFormat="false" ht="15.75" hidden="false" customHeight="false" outlineLevel="0" collapsed="false"/>
    <row r="29207" customFormat="false" ht="15.75" hidden="false" customHeight="false" outlineLevel="0" collapsed="false"/>
    <row r="29208" customFormat="false" ht="15.75" hidden="false" customHeight="false" outlineLevel="0" collapsed="false"/>
    <row r="29209" customFormat="false" ht="15.75" hidden="false" customHeight="false" outlineLevel="0" collapsed="false"/>
    <row r="29210" customFormat="false" ht="15.75" hidden="false" customHeight="false" outlineLevel="0" collapsed="false"/>
    <row r="29211" customFormat="false" ht="15.75" hidden="false" customHeight="false" outlineLevel="0" collapsed="false"/>
    <row r="29212" customFormat="false" ht="15.75" hidden="false" customHeight="false" outlineLevel="0" collapsed="false"/>
    <row r="29213" customFormat="false" ht="15.75" hidden="false" customHeight="false" outlineLevel="0" collapsed="false"/>
    <row r="29214" customFormat="false" ht="15.75" hidden="false" customHeight="false" outlineLevel="0" collapsed="false"/>
    <row r="29215" customFormat="false" ht="15.75" hidden="false" customHeight="false" outlineLevel="0" collapsed="false"/>
    <row r="29216" customFormat="false" ht="15.75" hidden="false" customHeight="false" outlineLevel="0" collapsed="false"/>
    <row r="29217" customFormat="false" ht="15.75" hidden="false" customHeight="false" outlineLevel="0" collapsed="false"/>
    <row r="29218" customFormat="false" ht="15.75" hidden="false" customHeight="false" outlineLevel="0" collapsed="false"/>
    <row r="29219" customFormat="false" ht="15.75" hidden="false" customHeight="false" outlineLevel="0" collapsed="false"/>
    <row r="29220" customFormat="false" ht="15.75" hidden="false" customHeight="false" outlineLevel="0" collapsed="false"/>
    <row r="29221" customFormat="false" ht="15.75" hidden="false" customHeight="false" outlineLevel="0" collapsed="false"/>
    <row r="29222" customFormat="false" ht="15.75" hidden="false" customHeight="false" outlineLevel="0" collapsed="false"/>
    <row r="29223" customFormat="false" ht="15.75" hidden="false" customHeight="false" outlineLevel="0" collapsed="false"/>
    <row r="29224" customFormat="false" ht="15.75" hidden="false" customHeight="false" outlineLevel="0" collapsed="false"/>
    <row r="29225" customFormat="false" ht="15.75" hidden="false" customHeight="false" outlineLevel="0" collapsed="false"/>
    <row r="29226" customFormat="false" ht="15.75" hidden="false" customHeight="false" outlineLevel="0" collapsed="false"/>
    <row r="29227" customFormat="false" ht="15.75" hidden="false" customHeight="false" outlineLevel="0" collapsed="false"/>
    <row r="29228" customFormat="false" ht="15.75" hidden="false" customHeight="false" outlineLevel="0" collapsed="false"/>
    <row r="29229" customFormat="false" ht="15.75" hidden="false" customHeight="false" outlineLevel="0" collapsed="false"/>
    <row r="29230" customFormat="false" ht="15.75" hidden="false" customHeight="false" outlineLevel="0" collapsed="false"/>
    <row r="29231" customFormat="false" ht="15.75" hidden="false" customHeight="false" outlineLevel="0" collapsed="false"/>
    <row r="29232" customFormat="false" ht="15.75" hidden="false" customHeight="false" outlineLevel="0" collapsed="false"/>
    <row r="29233" customFormat="false" ht="15.75" hidden="false" customHeight="false" outlineLevel="0" collapsed="false"/>
    <row r="29234" customFormat="false" ht="15.75" hidden="false" customHeight="false" outlineLevel="0" collapsed="false"/>
    <row r="29235" customFormat="false" ht="15.75" hidden="false" customHeight="false" outlineLevel="0" collapsed="false"/>
    <row r="29236" customFormat="false" ht="15.75" hidden="false" customHeight="false" outlineLevel="0" collapsed="false"/>
    <row r="29237" customFormat="false" ht="15.75" hidden="false" customHeight="false" outlineLevel="0" collapsed="false"/>
    <row r="29238" customFormat="false" ht="15.75" hidden="false" customHeight="false" outlineLevel="0" collapsed="false"/>
    <row r="29239" customFormat="false" ht="15.75" hidden="false" customHeight="false" outlineLevel="0" collapsed="false"/>
    <row r="29240" customFormat="false" ht="15.75" hidden="false" customHeight="false" outlineLevel="0" collapsed="false"/>
    <row r="29241" customFormat="false" ht="15.75" hidden="false" customHeight="false" outlineLevel="0" collapsed="false"/>
    <row r="29242" customFormat="false" ht="15.75" hidden="false" customHeight="false" outlineLevel="0" collapsed="false"/>
    <row r="29243" customFormat="false" ht="15.75" hidden="false" customHeight="false" outlineLevel="0" collapsed="false"/>
    <row r="29244" customFormat="false" ht="15.75" hidden="false" customHeight="false" outlineLevel="0" collapsed="false"/>
    <row r="29245" customFormat="false" ht="15.75" hidden="false" customHeight="false" outlineLevel="0" collapsed="false"/>
    <row r="29246" customFormat="false" ht="15.75" hidden="false" customHeight="false" outlineLevel="0" collapsed="false"/>
    <row r="29247" customFormat="false" ht="15.75" hidden="false" customHeight="false" outlineLevel="0" collapsed="false"/>
    <row r="29248" customFormat="false" ht="15.75" hidden="false" customHeight="false" outlineLevel="0" collapsed="false"/>
    <row r="29249" customFormat="false" ht="15.75" hidden="false" customHeight="false" outlineLevel="0" collapsed="false"/>
    <row r="29250" customFormat="false" ht="15.75" hidden="false" customHeight="false" outlineLevel="0" collapsed="false"/>
    <row r="29251" customFormat="false" ht="15.75" hidden="false" customHeight="false" outlineLevel="0" collapsed="false"/>
    <row r="29252" customFormat="false" ht="15.75" hidden="false" customHeight="false" outlineLevel="0" collapsed="false"/>
    <row r="29253" customFormat="false" ht="15.75" hidden="false" customHeight="false" outlineLevel="0" collapsed="false"/>
    <row r="29254" customFormat="false" ht="15.75" hidden="false" customHeight="false" outlineLevel="0" collapsed="false"/>
    <row r="29255" customFormat="false" ht="15.75" hidden="false" customHeight="false" outlineLevel="0" collapsed="false"/>
    <row r="29256" customFormat="false" ht="15.75" hidden="false" customHeight="false" outlineLevel="0" collapsed="false"/>
    <row r="29257" customFormat="false" ht="15.75" hidden="false" customHeight="false" outlineLevel="0" collapsed="false"/>
    <row r="29258" customFormat="false" ht="15.75" hidden="false" customHeight="false" outlineLevel="0" collapsed="false"/>
    <row r="29259" customFormat="false" ht="15.75" hidden="false" customHeight="false" outlineLevel="0" collapsed="false"/>
    <row r="29260" customFormat="false" ht="15.75" hidden="false" customHeight="false" outlineLevel="0" collapsed="false"/>
    <row r="29261" customFormat="false" ht="15.75" hidden="false" customHeight="false" outlineLevel="0" collapsed="false"/>
    <row r="29262" customFormat="false" ht="15.75" hidden="false" customHeight="false" outlineLevel="0" collapsed="false"/>
    <row r="29263" customFormat="false" ht="15.75" hidden="false" customHeight="false" outlineLevel="0" collapsed="false"/>
    <row r="29264" customFormat="false" ht="15.75" hidden="false" customHeight="false" outlineLevel="0" collapsed="false"/>
    <row r="29265" customFormat="false" ht="15.75" hidden="false" customHeight="false" outlineLevel="0" collapsed="false"/>
    <row r="29266" customFormat="false" ht="15.75" hidden="false" customHeight="false" outlineLevel="0" collapsed="false"/>
    <row r="29267" customFormat="false" ht="15.75" hidden="false" customHeight="false" outlineLevel="0" collapsed="false"/>
    <row r="29268" customFormat="false" ht="15.75" hidden="false" customHeight="false" outlineLevel="0" collapsed="false"/>
    <row r="29269" customFormat="false" ht="15.75" hidden="false" customHeight="false" outlineLevel="0" collapsed="false"/>
    <row r="29270" customFormat="false" ht="15.75" hidden="false" customHeight="false" outlineLevel="0" collapsed="false"/>
    <row r="29271" customFormat="false" ht="15.75" hidden="false" customHeight="false" outlineLevel="0" collapsed="false"/>
    <row r="29272" customFormat="false" ht="15.75" hidden="false" customHeight="false" outlineLevel="0" collapsed="false"/>
    <row r="29273" customFormat="false" ht="15.75" hidden="false" customHeight="false" outlineLevel="0" collapsed="false"/>
    <row r="29274" customFormat="false" ht="15.75" hidden="false" customHeight="false" outlineLevel="0" collapsed="false"/>
    <row r="29275" customFormat="false" ht="15.75" hidden="false" customHeight="false" outlineLevel="0" collapsed="false"/>
    <row r="29276" customFormat="false" ht="15.75" hidden="false" customHeight="false" outlineLevel="0" collapsed="false"/>
    <row r="29277" customFormat="false" ht="15.75" hidden="false" customHeight="false" outlineLevel="0" collapsed="false"/>
    <row r="29278" customFormat="false" ht="15.75" hidden="false" customHeight="false" outlineLevel="0" collapsed="false"/>
    <row r="29279" customFormat="false" ht="15.75" hidden="false" customHeight="false" outlineLevel="0" collapsed="false"/>
    <row r="29280" customFormat="false" ht="15.75" hidden="false" customHeight="false" outlineLevel="0" collapsed="false"/>
    <row r="29281" customFormat="false" ht="15.75" hidden="false" customHeight="false" outlineLevel="0" collapsed="false"/>
    <row r="29282" customFormat="false" ht="15.75" hidden="false" customHeight="false" outlineLevel="0" collapsed="false"/>
    <row r="29283" customFormat="false" ht="15.75" hidden="false" customHeight="false" outlineLevel="0" collapsed="false"/>
    <row r="29284" customFormat="false" ht="15.75" hidden="false" customHeight="false" outlineLevel="0" collapsed="false"/>
    <row r="29285" customFormat="false" ht="15.75" hidden="false" customHeight="false" outlineLevel="0" collapsed="false"/>
    <row r="29286" customFormat="false" ht="15.75" hidden="false" customHeight="false" outlineLevel="0" collapsed="false"/>
    <row r="29287" customFormat="false" ht="15.75" hidden="false" customHeight="false" outlineLevel="0" collapsed="false"/>
    <row r="29288" customFormat="false" ht="15.75" hidden="false" customHeight="false" outlineLevel="0" collapsed="false"/>
    <row r="29289" customFormat="false" ht="15.75" hidden="false" customHeight="false" outlineLevel="0" collapsed="false"/>
    <row r="29290" customFormat="false" ht="15.75" hidden="false" customHeight="false" outlineLevel="0" collapsed="false"/>
    <row r="29291" customFormat="false" ht="15.75" hidden="false" customHeight="false" outlineLevel="0" collapsed="false"/>
    <row r="29292" customFormat="false" ht="15.75" hidden="false" customHeight="false" outlineLevel="0" collapsed="false"/>
    <row r="29293" customFormat="false" ht="15.75" hidden="false" customHeight="false" outlineLevel="0" collapsed="false"/>
    <row r="29294" customFormat="false" ht="15.75" hidden="false" customHeight="false" outlineLevel="0" collapsed="false"/>
    <row r="29295" customFormat="false" ht="15.75" hidden="false" customHeight="false" outlineLevel="0" collapsed="false"/>
    <row r="29296" customFormat="false" ht="15.75" hidden="false" customHeight="false" outlineLevel="0" collapsed="false"/>
    <row r="29297" customFormat="false" ht="15.75" hidden="false" customHeight="false" outlineLevel="0" collapsed="false"/>
    <row r="29298" customFormat="false" ht="15.75" hidden="false" customHeight="false" outlineLevel="0" collapsed="false"/>
    <row r="29299" customFormat="false" ht="15.75" hidden="false" customHeight="false" outlineLevel="0" collapsed="false"/>
    <row r="29300" customFormat="false" ht="15.75" hidden="false" customHeight="false" outlineLevel="0" collapsed="false"/>
    <row r="29301" customFormat="false" ht="15.75" hidden="false" customHeight="false" outlineLevel="0" collapsed="false"/>
    <row r="29302" customFormat="false" ht="15.75" hidden="false" customHeight="false" outlineLevel="0" collapsed="false"/>
    <row r="29303" customFormat="false" ht="15.75" hidden="false" customHeight="false" outlineLevel="0" collapsed="false"/>
    <row r="29304" customFormat="false" ht="15.75" hidden="false" customHeight="false" outlineLevel="0" collapsed="false"/>
    <row r="29305" customFormat="false" ht="15.75" hidden="false" customHeight="false" outlineLevel="0" collapsed="false"/>
    <row r="29306" customFormat="false" ht="15.75" hidden="false" customHeight="false" outlineLevel="0" collapsed="false"/>
    <row r="29307" customFormat="false" ht="15.75" hidden="false" customHeight="false" outlineLevel="0" collapsed="false"/>
    <row r="29308" customFormat="false" ht="15.75" hidden="false" customHeight="false" outlineLevel="0" collapsed="false"/>
    <row r="29309" customFormat="false" ht="15.75" hidden="false" customHeight="false" outlineLevel="0" collapsed="false"/>
    <row r="29310" customFormat="false" ht="15.75" hidden="false" customHeight="false" outlineLevel="0" collapsed="false"/>
    <row r="29311" customFormat="false" ht="15.75" hidden="false" customHeight="false" outlineLevel="0" collapsed="false"/>
    <row r="29312" customFormat="false" ht="15.75" hidden="false" customHeight="false" outlineLevel="0" collapsed="false"/>
    <row r="29313" customFormat="false" ht="15.75" hidden="false" customHeight="false" outlineLevel="0" collapsed="false"/>
    <row r="29314" customFormat="false" ht="15.75" hidden="false" customHeight="false" outlineLevel="0" collapsed="false"/>
    <row r="29315" customFormat="false" ht="15.75" hidden="false" customHeight="false" outlineLevel="0" collapsed="false"/>
    <row r="29316" customFormat="false" ht="15.75" hidden="false" customHeight="false" outlineLevel="0" collapsed="false"/>
    <row r="29317" customFormat="false" ht="15.75" hidden="false" customHeight="false" outlineLevel="0" collapsed="false"/>
    <row r="29318" customFormat="false" ht="15.75" hidden="false" customHeight="false" outlineLevel="0" collapsed="false"/>
    <row r="29319" customFormat="false" ht="15.75" hidden="false" customHeight="false" outlineLevel="0" collapsed="false"/>
    <row r="29320" customFormat="false" ht="15.75" hidden="false" customHeight="false" outlineLevel="0" collapsed="false"/>
    <row r="29321" customFormat="false" ht="15.75" hidden="false" customHeight="false" outlineLevel="0" collapsed="false"/>
    <row r="29322" customFormat="false" ht="15.75" hidden="false" customHeight="false" outlineLevel="0" collapsed="false"/>
    <row r="29323" customFormat="false" ht="15.75" hidden="false" customHeight="false" outlineLevel="0" collapsed="false"/>
    <row r="29324" customFormat="false" ht="15.75" hidden="false" customHeight="false" outlineLevel="0" collapsed="false"/>
    <row r="29325" customFormat="false" ht="15.75" hidden="false" customHeight="false" outlineLevel="0" collapsed="false"/>
    <row r="29326" customFormat="false" ht="15.75" hidden="false" customHeight="false" outlineLevel="0" collapsed="false"/>
    <row r="29327" customFormat="false" ht="15.75" hidden="false" customHeight="false" outlineLevel="0" collapsed="false"/>
    <row r="29328" customFormat="false" ht="15.75" hidden="false" customHeight="false" outlineLevel="0" collapsed="false"/>
    <row r="29329" customFormat="false" ht="15.75" hidden="false" customHeight="false" outlineLevel="0" collapsed="false"/>
    <row r="29330" customFormat="false" ht="15.75" hidden="false" customHeight="false" outlineLevel="0" collapsed="false"/>
    <row r="29331" customFormat="false" ht="15.75" hidden="false" customHeight="false" outlineLevel="0" collapsed="false"/>
    <row r="29332" customFormat="false" ht="15.75" hidden="false" customHeight="false" outlineLevel="0" collapsed="false"/>
    <row r="29333" customFormat="false" ht="15.75" hidden="false" customHeight="false" outlineLevel="0" collapsed="false"/>
    <row r="29334" customFormat="false" ht="15.75" hidden="false" customHeight="false" outlineLevel="0" collapsed="false"/>
    <row r="29335" customFormat="false" ht="15.75" hidden="false" customHeight="false" outlineLevel="0" collapsed="false"/>
    <row r="29336" customFormat="false" ht="15.75" hidden="false" customHeight="false" outlineLevel="0" collapsed="false"/>
    <row r="29337" customFormat="false" ht="15.75" hidden="false" customHeight="false" outlineLevel="0" collapsed="false"/>
    <row r="29338" customFormat="false" ht="15.75" hidden="false" customHeight="false" outlineLevel="0" collapsed="false"/>
    <row r="29339" customFormat="false" ht="15.75" hidden="false" customHeight="false" outlineLevel="0" collapsed="false"/>
    <row r="29340" customFormat="false" ht="15.75" hidden="false" customHeight="false" outlineLevel="0" collapsed="false"/>
    <row r="29341" customFormat="false" ht="15.75" hidden="false" customHeight="false" outlineLevel="0" collapsed="false"/>
    <row r="29342" customFormat="false" ht="15.75" hidden="false" customHeight="false" outlineLevel="0" collapsed="false"/>
    <row r="29343" customFormat="false" ht="15.75" hidden="false" customHeight="false" outlineLevel="0" collapsed="false"/>
    <row r="29344" customFormat="false" ht="15.75" hidden="false" customHeight="false" outlineLevel="0" collapsed="false"/>
    <row r="29345" customFormat="false" ht="15.75" hidden="false" customHeight="false" outlineLevel="0" collapsed="false"/>
    <row r="29346" customFormat="false" ht="15.75" hidden="false" customHeight="false" outlineLevel="0" collapsed="false"/>
    <row r="29347" customFormat="false" ht="15.75" hidden="false" customHeight="false" outlineLevel="0" collapsed="false"/>
    <row r="29348" customFormat="false" ht="15.75" hidden="false" customHeight="false" outlineLevel="0" collapsed="false"/>
    <row r="29349" customFormat="false" ht="15.75" hidden="false" customHeight="false" outlineLevel="0" collapsed="false"/>
    <row r="29350" customFormat="false" ht="15.75" hidden="false" customHeight="false" outlineLevel="0" collapsed="false"/>
    <row r="29351" customFormat="false" ht="15.75" hidden="false" customHeight="false" outlineLevel="0" collapsed="false"/>
    <row r="29352" customFormat="false" ht="15.75" hidden="false" customHeight="false" outlineLevel="0" collapsed="false"/>
    <row r="29353" customFormat="false" ht="15.75" hidden="false" customHeight="false" outlineLevel="0" collapsed="false"/>
    <row r="29354" customFormat="false" ht="15.75" hidden="false" customHeight="false" outlineLevel="0" collapsed="false"/>
    <row r="29355" customFormat="false" ht="15.75" hidden="false" customHeight="false" outlineLevel="0" collapsed="false"/>
    <row r="29356" customFormat="false" ht="15.75" hidden="false" customHeight="false" outlineLevel="0" collapsed="false"/>
    <row r="29357" customFormat="false" ht="15.75" hidden="false" customHeight="false" outlineLevel="0" collapsed="false"/>
    <row r="29358" customFormat="false" ht="15.75" hidden="false" customHeight="false" outlineLevel="0" collapsed="false"/>
    <row r="29359" customFormat="false" ht="15.75" hidden="false" customHeight="false" outlineLevel="0" collapsed="false"/>
    <row r="29360" customFormat="false" ht="15.75" hidden="false" customHeight="false" outlineLevel="0" collapsed="false"/>
    <row r="29361" customFormat="false" ht="15.75" hidden="false" customHeight="false" outlineLevel="0" collapsed="false"/>
    <row r="29362" customFormat="false" ht="15.75" hidden="false" customHeight="false" outlineLevel="0" collapsed="false"/>
    <row r="29363" customFormat="false" ht="15.75" hidden="false" customHeight="false" outlineLevel="0" collapsed="false"/>
    <row r="29364" customFormat="false" ht="15.75" hidden="false" customHeight="false" outlineLevel="0" collapsed="false"/>
    <row r="29365" customFormat="false" ht="15.75" hidden="false" customHeight="false" outlineLevel="0" collapsed="false"/>
    <row r="29366" customFormat="false" ht="15.75" hidden="false" customHeight="false" outlineLevel="0" collapsed="false"/>
    <row r="29367" customFormat="false" ht="15.75" hidden="false" customHeight="false" outlineLevel="0" collapsed="false"/>
    <row r="29368" customFormat="false" ht="15.75" hidden="false" customHeight="false" outlineLevel="0" collapsed="false"/>
    <row r="29369" customFormat="false" ht="15.75" hidden="false" customHeight="false" outlineLevel="0" collapsed="false"/>
    <row r="29370" customFormat="false" ht="15.75" hidden="false" customHeight="false" outlineLevel="0" collapsed="false"/>
    <row r="29371" customFormat="false" ht="15.75" hidden="false" customHeight="false" outlineLevel="0" collapsed="false"/>
    <row r="29372" customFormat="false" ht="15.75" hidden="false" customHeight="false" outlineLevel="0" collapsed="false"/>
    <row r="29373" customFormat="false" ht="15.75" hidden="false" customHeight="false" outlineLevel="0" collapsed="false"/>
    <row r="29374" customFormat="false" ht="15.75" hidden="false" customHeight="false" outlineLevel="0" collapsed="false"/>
    <row r="29375" customFormat="false" ht="15.75" hidden="false" customHeight="false" outlineLevel="0" collapsed="false"/>
    <row r="29376" customFormat="false" ht="15.75" hidden="false" customHeight="false" outlineLevel="0" collapsed="false"/>
    <row r="29377" customFormat="false" ht="15.75" hidden="false" customHeight="false" outlineLevel="0" collapsed="false"/>
    <row r="29378" customFormat="false" ht="15.75" hidden="false" customHeight="false" outlineLevel="0" collapsed="false"/>
    <row r="29379" customFormat="false" ht="15.75" hidden="false" customHeight="false" outlineLevel="0" collapsed="false"/>
    <row r="29380" customFormat="false" ht="15.75" hidden="false" customHeight="false" outlineLevel="0" collapsed="false"/>
    <row r="29381" customFormat="false" ht="15.75" hidden="false" customHeight="false" outlineLevel="0" collapsed="false"/>
    <row r="29382" customFormat="false" ht="15.75" hidden="false" customHeight="false" outlineLevel="0" collapsed="false"/>
    <row r="29383" customFormat="false" ht="15.75" hidden="false" customHeight="false" outlineLevel="0" collapsed="false"/>
    <row r="29384" customFormat="false" ht="15.75" hidden="false" customHeight="false" outlineLevel="0" collapsed="false"/>
    <row r="29385" customFormat="false" ht="15.75" hidden="false" customHeight="false" outlineLevel="0" collapsed="false"/>
    <row r="29386" customFormat="false" ht="15.75" hidden="false" customHeight="false" outlineLevel="0" collapsed="false"/>
    <row r="29387" customFormat="false" ht="15.75" hidden="false" customHeight="false" outlineLevel="0" collapsed="false"/>
    <row r="29388" customFormat="false" ht="15.75" hidden="false" customHeight="false" outlineLevel="0" collapsed="false"/>
    <row r="29389" customFormat="false" ht="15.75" hidden="false" customHeight="false" outlineLevel="0" collapsed="false"/>
    <row r="29390" customFormat="false" ht="15.75" hidden="false" customHeight="false" outlineLevel="0" collapsed="false"/>
    <row r="29391" customFormat="false" ht="15.75" hidden="false" customHeight="false" outlineLevel="0" collapsed="false"/>
    <row r="29392" customFormat="false" ht="15.75" hidden="false" customHeight="false" outlineLevel="0" collapsed="false"/>
    <row r="29393" customFormat="false" ht="15.75" hidden="false" customHeight="false" outlineLevel="0" collapsed="false"/>
    <row r="29394" customFormat="false" ht="15.75" hidden="false" customHeight="false" outlineLevel="0" collapsed="false"/>
    <row r="29395" customFormat="false" ht="15.75" hidden="false" customHeight="false" outlineLevel="0" collapsed="false"/>
    <row r="29396" customFormat="false" ht="15.75" hidden="false" customHeight="false" outlineLevel="0" collapsed="false"/>
    <row r="29397" customFormat="false" ht="15.75" hidden="false" customHeight="false" outlineLevel="0" collapsed="false"/>
    <row r="29398" customFormat="false" ht="15.75" hidden="false" customHeight="false" outlineLevel="0" collapsed="false"/>
    <row r="29399" customFormat="false" ht="15.75" hidden="false" customHeight="false" outlineLevel="0" collapsed="false"/>
    <row r="29400" customFormat="false" ht="15.75" hidden="false" customHeight="false" outlineLevel="0" collapsed="false"/>
    <row r="29401" customFormat="false" ht="15.75" hidden="false" customHeight="false" outlineLevel="0" collapsed="false"/>
    <row r="29402" customFormat="false" ht="15.75" hidden="false" customHeight="false" outlineLevel="0" collapsed="false"/>
    <row r="29403" customFormat="false" ht="15.75" hidden="false" customHeight="false" outlineLevel="0" collapsed="false"/>
    <row r="29404" customFormat="false" ht="15.75" hidden="false" customHeight="false" outlineLevel="0" collapsed="false"/>
    <row r="29405" customFormat="false" ht="15.75" hidden="false" customHeight="false" outlineLevel="0" collapsed="false"/>
    <row r="29406" customFormat="false" ht="15.75" hidden="false" customHeight="false" outlineLevel="0" collapsed="false"/>
    <row r="29407" customFormat="false" ht="15.75" hidden="false" customHeight="false" outlineLevel="0" collapsed="false"/>
    <row r="29408" customFormat="false" ht="15.75" hidden="false" customHeight="false" outlineLevel="0" collapsed="false"/>
    <row r="29409" customFormat="false" ht="15.75" hidden="false" customHeight="false" outlineLevel="0" collapsed="false"/>
    <row r="29410" customFormat="false" ht="15.75" hidden="false" customHeight="false" outlineLevel="0" collapsed="false"/>
    <row r="29411" customFormat="false" ht="15.75" hidden="false" customHeight="false" outlineLevel="0" collapsed="false"/>
    <row r="29412" customFormat="false" ht="15.75" hidden="false" customHeight="false" outlineLevel="0" collapsed="false"/>
    <row r="29413" customFormat="false" ht="15.75" hidden="false" customHeight="false" outlineLevel="0" collapsed="false"/>
    <row r="29414" customFormat="false" ht="15.75" hidden="false" customHeight="false" outlineLevel="0" collapsed="false"/>
    <row r="29415" customFormat="false" ht="15.75" hidden="false" customHeight="false" outlineLevel="0" collapsed="false"/>
    <row r="29416" customFormat="false" ht="15.75" hidden="false" customHeight="false" outlineLevel="0" collapsed="false"/>
    <row r="29417" customFormat="false" ht="15.75" hidden="false" customHeight="false" outlineLevel="0" collapsed="false"/>
    <row r="29418" customFormat="false" ht="15.75" hidden="false" customHeight="false" outlineLevel="0" collapsed="false"/>
    <row r="29419" customFormat="false" ht="15.75" hidden="false" customHeight="false" outlineLevel="0" collapsed="false"/>
    <row r="29420" customFormat="false" ht="15.75" hidden="false" customHeight="false" outlineLevel="0" collapsed="false"/>
    <row r="29421" customFormat="false" ht="15.75" hidden="false" customHeight="false" outlineLevel="0" collapsed="false"/>
    <row r="29422" customFormat="false" ht="15.75" hidden="false" customHeight="false" outlineLevel="0" collapsed="false"/>
    <row r="29423" customFormat="false" ht="15.75" hidden="false" customHeight="false" outlineLevel="0" collapsed="false"/>
    <row r="29424" customFormat="false" ht="15.75" hidden="false" customHeight="false" outlineLevel="0" collapsed="false"/>
    <row r="29425" customFormat="false" ht="15.75" hidden="false" customHeight="false" outlineLevel="0" collapsed="false"/>
    <row r="29426" customFormat="false" ht="15.75" hidden="false" customHeight="false" outlineLevel="0" collapsed="false"/>
    <row r="29427" customFormat="false" ht="15.75" hidden="false" customHeight="false" outlineLevel="0" collapsed="false"/>
    <row r="29428" customFormat="false" ht="15.75" hidden="false" customHeight="false" outlineLevel="0" collapsed="false"/>
    <row r="29429" customFormat="false" ht="15.75" hidden="false" customHeight="false" outlineLevel="0" collapsed="false"/>
    <row r="29430" customFormat="false" ht="15.75" hidden="false" customHeight="false" outlineLevel="0" collapsed="false"/>
    <row r="29431" customFormat="false" ht="15.75" hidden="false" customHeight="false" outlineLevel="0" collapsed="false"/>
    <row r="29432" customFormat="false" ht="15.75" hidden="false" customHeight="false" outlineLevel="0" collapsed="false"/>
    <row r="29433" customFormat="false" ht="15.75" hidden="false" customHeight="false" outlineLevel="0" collapsed="false"/>
    <row r="29434" customFormat="false" ht="15.75" hidden="false" customHeight="false" outlineLevel="0" collapsed="false"/>
    <row r="29435" customFormat="false" ht="15.75" hidden="false" customHeight="false" outlineLevel="0" collapsed="false"/>
    <row r="29436" customFormat="false" ht="15.75" hidden="false" customHeight="false" outlineLevel="0" collapsed="false"/>
    <row r="29437" customFormat="false" ht="15.75" hidden="false" customHeight="false" outlineLevel="0" collapsed="false"/>
    <row r="29438" customFormat="false" ht="15.75" hidden="false" customHeight="false" outlineLevel="0" collapsed="false"/>
    <row r="29439" customFormat="false" ht="15.75" hidden="false" customHeight="false" outlineLevel="0" collapsed="false"/>
    <row r="29440" customFormat="false" ht="15.75" hidden="false" customHeight="false" outlineLevel="0" collapsed="false"/>
    <row r="29441" customFormat="false" ht="15.75" hidden="false" customHeight="false" outlineLevel="0" collapsed="false"/>
    <row r="29442" customFormat="false" ht="15.75" hidden="false" customHeight="false" outlineLevel="0" collapsed="false"/>
    <row r="29443" customFormat="false" ht="15.75" hidden="false" customHeight="false" outlineLevel="0" collapsed="false"/>
    <row r="29444" customFormat="false" ht="15.75" hidden="false" customHeight="false" outlineLevel="0" collapsed="false"/>
    <row r="29445" customFormat="false" ht="15.75" hidden="false" customHeight="false" outlineLevel="0" collapsed="false"/>
    <row r="29446" customFormat="false" ht="15.75" hidden="false" customHeight="false" outlineLevel="0" collapsed="false"/>
    <row r="29447" customFormat="false" ht="15.75" hidden="false" customHeight="false" outlineLevel="0" collapsed="false"/>
    <row r="29448" customFormat="false" ht="15.75" hidden="false" customHeight="false" outlineLevel="0" collapsed="false"/>
    <row r="29449" customFormat="false" ht="15.75" hidden="false" customHeight="false" outlineLevel="0" collapsed="false"/>
    <row r="29450" customFormat="false" ht="15.75" hidden="false" customHeight="false" outlineLevel="0" collapsed="false"/>
    <row r="29451" customFormat="false" ht="15.75" hidden="false" customHeight="false" outlineLevel="0" collapsed="false"/>
    <row r="29452" customFormat="false" ht="15.75" hidden="false" customHeight="false" outlineLevel="0" collapsed="false"/>
    <row r="29453" customFormat="false" ht="15.75" hidden="false" customHeight="false" outlineLevel="0" collapsed="false"/>
    <row r="29454" customFormat="false" ht="15.75" hidden="false" customHeight="false" outlineLevel="0" collapsed="false"/>
    <row r="29455" customFormat="false" ht="15.75" hidden="false" customHeight="false" outlineLevel="0" collapsed="false"/>
    <row r="29456" customFormat="false" ht="15.75" hidden="false" customHeight="false" outlineLevel="0" collapsed="false"/>
    <row r="29457" customFormat="false" ht="15.75" hidden="false" customHeight="false" outlineLevel="0" collapsed="false"/>
    <row r="29458" customFormat="false" ht="15.75" hidden="false" customHeight="false" outlineLevel="0" collapsed="false"/>
    <row r="29459" customFormat="false" ht="15.75" hidden="false" customHeight="false" outlineLevel="0" collapsed="false"/>
    <row r="29460" customFormat="false" ht="15.75" hidden="false" customHeight="false" outlineLevel="0" collapsed="false"/>
    <row r="29461" customFormat="false" ht="15.75" hidden="false" customHeight="false" outlineLevel="0" collapsed="false"/>
    <row r="29462" customFormat="false" ht="15.75" hidden="false" customHeight="false" outlineLevel="0" collapsed="false"/>
    <row r="29463" customFormat="false" ht="15.75" hidden="false" customHeight="false" outlineLevel="0" collapsed="false"/>
    <row r="29464" customFormat="false" ht="15.75" hidden="false" customHeight="false" outlineLevel="0" collapsed="false"/>
    <row r="29465" customFormat="false" ht="15.75" hidden="false" customHeight="false" outlineLevel="0" collapsed="false"/>
    <row r="29466" customFormat="false" ht="15.75" hidden="false" customHeight="false" outlineLevel="0" collapsed="false"/>
    <row r="29467" customFormat="false" ht="15.75" hidden="false" customHeight="false" outlineLevel="0" collapsed="false"/>
    <row r="29468" customFormat="false" ht="15.75" hidden="false" customHeight="false" outlineLevel="0" collapsed="false"/>
    <row r="29469" customFormat="false" ht="15.75" hidden="false" customHeight="false" outlineLevel="0" collapsed="false"/>
    <row r="29470" customFormat="false" ht="15.75" hidden="false" customHeight="false" outlineLevel="0" collapsed="false"/>
    <row r="29471" customFormat="false" ht="15.75" hidden="false" customHeight="false" outlineLevel="0" collapsed="false"/>
    <row r="29472" customFormat="false" ht="15.75" hidden="false" customHeight="false" outlineLevel="0" collapsed="false"/>
    <row r="29473" customFormat="false" ht="15.75" hidden="false" customHeight="false" outlineLevel="0" collapsed="false"/>
    <row r="29474" customFormat="false" ht="15.75" hidden="false" customHeight="false" outlineLevel="0" collapsed="false"/>
    <row r="29475" customFormat="false" ht="15.75" hidden="false" customHeight="false" outlineLevel="0" collapsed="false"/>
    <row r="29476" customFormat="false" ht="15.75" hidden="false" customHeight="false" outlineLevel="0" collapsed="false"/>
    <row r="29477" customFormat="false" ht="15.75" hidden="false" customHeight="false" outlineLevel="0" collapsed="false"/>
    <row r="29478" customFormat="false" ht="15.75" hidden="false" customHeight="false" outlineLevel="0" collapsed="false"/>
    <row r="29479" customFormat="false" ht="15.75" hidden="false" customHeight="false" outlineLevel="0" collapsed="false"/>
    <row r="29480" customFormat="false" ht="15.75" hidden="false" customHeight="false" outlineLevel="0" collapsed="false"/>
    <row r="29481" customFormat="false" ht="15.75" hidden="false" customHeight="false" outlineLevel="0" collapsed="false"/>
    <row r="29482" customFormat="false" ht="15.75" hidden="false" customHeight="false" outlineLevel="0" collapsed="false"/>
    <row r="29483" customFormat="false" ht="15.75" hidden="false" customHeight="false" outlineLevel="0" collapsed="false"/>
    <row r="29484" customFormat="false" ht="15.75" hidden="false" customHeight="false" outlineLevel="0" collapsed="false"/>
    <row r="29485" customFormat="false" ht="15.75" hidden="false" customHeight="false" outlineLevel="0" collapsed="false"/>
    <row r="29486" customFormat="false" ht="15.75" hidden="false" customHeight="false" outlineLevel="0" collapsed="false"/>
    <row r="29487" customFormat="false" ht="15.75" hidden="false" customHeight="false" outlineLevel="0" collapsed="false"/>
    <row r="29488" customFormat="false" ht="15.75" hidden="false" customHeight="false" outlineLevel="0" collapsed="false"/>
    <row r="29489" customFormat="false" ht="15.75" hidden="false" customHeight="false" outlineLevel="0" collapsed="false"/>
    <row r="29490" customFormat="false" ht="15.75" hidden="false" customHeight="false" outlineLevel="0" collapsed="false"/>
    <row r="29491" customFormat="false" ht="15.75" hidden="false" customHeight="false" outlineLevel="0" collapsed="false"/>
    <row r="29492" customFormat="false" ht="15.75" hidden="false" customHeight="false" outlineLevel="0" collapsed="false"/>
    <row r="29493" customFormat="false" ht="15.75" hidden="false" customHeight="false" outlineLevel="0" collapsed="false"/>
    <row r="29494" customFormat="false" ht="15.75" hidden="false" customHeight="false" outlineLevel="0" collapsed="false"/>
    <row r="29495" customFormat="false" ht="15.75" hidden="false" customHeight="false" outlineLevel="0" collapsed="false"/>
    <row r="29496" customFormat="false" ht="15.75" hidden="false" customHeight="false" outlineLevel="0" collapsed="false"/>
    <row r="29497" customFormat="false" ht="15.75" hidden="false" customHeight="false" outlineLevel="0" collapsed="false"/>
    <row r="29498" customFormat="false" ht="15.75" hidden="false" customHeight="false" outlineLevel="0" collapsed="false"/>
    <row r="29499" customFormat="false" ht="15.75" hidden="false" customHeight="false" outlineLevel="0" collapsed="false"/>
    <row r="29500" customFormat="false" ht="15.75" hidden="false" customHeight="false" outlineLevel="0" collapsed="false"/>
    <row r="29501" customFormat="false" ht="15.75" hidden="false" customHeight="false" outlineLevel="0" collapsed="false"/>
    <row r="29502" customFormat="false" ht="15.75" hidden="false" customHeight="false" outlineLevel="0" collapsed="false"/>
    <row r="29503" customFormat="false" ht="15.75" hidden="false" customHeight="false" outlineLevel="0" collapsed="false"/>
    <row r="29504" customFormat="false" ht="15.75" hidden="false" customHeight="false" outlineLevel="0" collapsed="false"/>
    <row r="29505" customFormat="false" ht="15.75" hidden="false" customHeight="false" outlineLevel="0" collapsed="false"/>
    <row r="29506" customFormat="false" ht="15.75" hidden="false" customHeight="false" outlineLevel="0" collapsed="false"/>
    <row r="29507" customFormat="false" ht="15.75" hidden="false" customHeight="false" outlineLevel="0" collapsed="false"/>
    <row r="29508" customFormat="false" ht="15.75" hidden="false" customHeight="false" outlineLevel="0" collapsed="false"/>
    <row r="29509" customFormat="false" ht="15.75" hidden="false" customHeight="false" outlineLevel="0" collapsed="false"/>
    <row r="29510" customFormat="false" ht="15.75" hidden="false" customHeight="false" outlineLevel="0" collapsed="false"/>
    <row r="29511" customFormat="false" ht="15.75" hidden="false" customHeight="false" outlineLevel="0" collapsed="false"/>
    <row r="29512" customFormat="false" ht="15.75" hidden="false" customHeight="false" outlineLevel="0" collapsed="false"/>
    <row r="29513" customFormat="false" ht="15.75" hidden="false" customHeight="false" outlineLevel="0" collapsed="false"/>
    <row r="29514" customFormat="false" ht="15.75" hidden="false" customHeight="false" outlineLevel="0" collapsed="false"/>
    <row r="29515" customFormat="false" ht="15.75" hidden="false" customHeight="false" outlineLevel="0" collapsed="false"/>
    <row r="29516" customFormat="false" ht="15.75" hidden="false" customHeight="false" outlineLevel="0" collapsed="false"/>
    <row r="29517" customFormat="false" ht="15.75" hidden="false" customHeight="false" outlineLevel="0" collapsed="false"/>
    <row r="29518" customFormat="false" ht="15.75" hidden="false" customHeight="false" outlineLevel="0" collapsed="false"/>
    <row r="29519" customFormat="false" ht="15.75" hidden="false" customHeight="false" outlineLevel="0" collapsed="false"/>
    <row r="29520" customFormat="false" ht="15.75" hidden="false" customHeight="false" outlineLevel="0" collapsed="false"/>
    <row r="29521" customFormat="false" ht="15.75" hidden="false" customHeight="false" outlineLevel="0" collapsed="false"/>
    <row r="29522" customFormat="false" ht="15.75" hidden="false" customHeight="false" outlineLevel="0" collapsed="false"/>
    <row r="29523" customFormat="false" ht="15.75" hidden="false" customHeight="false" outlineLevel="0" collapsed="false"/>
    <row r="29524" customFormat="false" ht="15.75" hidden="false" customHeight="false" outlineLevel="0" collapsed="false"/>
    <row r="29525" customFormat="false" ht="15.75" hidden="false" customHeight="false" outlineLevel="0" collapsed="false"/>
    <row r="29526" customFormat="false" ht="15.75" hidden="false" customHeight="false" outlineLevel="0" collapsed="false"/>
    <row r="29527" customFormat="false" ht="15.75" hidden="false" customHeight="false" outlineLevel="0" collapsed="false"/>
    <row r="29528" customFormat="false" ht="15.75" hidden="false" customHeight="false" outlineLevel="0" collapsed="false"/>
    <row r="29529" customFormat="false" ht="15.75" hidden="false" customHeight="false" outlineLevel="0" collapsed="false"/>
    <row r="29530" customFormat="false" ht="15.75" hidden="false" customHeight="false" outlineLevel="0" collapsed="false"/>
    <row r="29531" customFormat="false" ht="15.75" hidden="false" customHeight="false" outlineLevel="0" collapsed="false"/>
    <row r="29532" customFormat="false" ht="15.75" hidden="false" customHeight="false" outlineLevel="0" collapsed="false"/>
    <row r="29533" customFormat="false" ht="15.75" hidden="false" customHeight="false" outlineLevel="0" collapsed="false"/>
    <row r="29534" customFormat="false" ht="15.75" hidden="false" customHeight="false" outlineLevel="0" collapsed="false"/>
    <row r="29535" customFormat="false" ht="15.75" hidden="false" customHeight="false" outlineLevel="0" collapsed="false"/>
    <row r="29536" customFormat="false" ht="15.75" hidden="false" customHeight="false" outlineLevel="0" collapsed="false"/>
    <row r="29537" customFormat="false" ht="15.75" hidden="false" customHeight="false" outlineLevel="0" collapsed="false"/>
    <row r="29538" customFormat="false" ht="15.75" hidden="false" customHeight="false" outlineLevel="0" collapsed="false"/>
    <row r="29539" customFormat="false" ht="15.75" hidden="false" customHeight="false" outlineLevel="0" collapsed="false"/>
    <row r="29540" customFormat="false" ht="15.75" hidden="false" customHeight="false" outlineLevel="0" collapsed="false"/>
    <row r="29541" customFormat="false" ht="15.75" hidden="false" customHeight="false" outlineLevel="0" collapsed="false"/>
    <row r="29542" customFormat="false" ht="15.75" hidden="false" customHeight="false" outlineLevel="0" collapsed="false"/>
    <row r="29543" customFormat="false" ht="15.75" hidden="false" customHeight="false" outlineLevel="0" collapsed="false"/>
    <row r="29544" customFormat="false" ht="15.75" hidden="false" customHeight="false" outlineLevel="0" collapsed="false"/>
    <row r="29545" customFormat="false" ht="15.75" hidden="false" customHeight="false" outlineLevel="0" collapsed="false"/>
    <row r="29546" customFormat="false" ht="15.75" hidden="false" customHeight="false" outlineLevel="0" collapsed="false"/>
    <row r="29547" customFormat="false" ht="15.75" hidden="false" customHeight="false" outlineLevel="0" collapsed="false"/>
    <row r="29548" customFormat="false" ht="15.75" hidden="false" customHeight="false" outlineLevel="0" collapsed="false"/>
    <row r="29549" customFormat="false" ht="15.75" hidden="false" customHeight="false" outlineLevel="0" collapsed="false"/>
    <row r="29550" customFormat="false" ht="15.75" hidden="false" customHeight="false" outlineLevel="0" collapsed="false"/>
    <row r="29551" customFormat="false" ht="15.75" hidden="false" customHeight="false" outlineLevel="0" collapsed="false"/>
    <row r="29552" customFormat="false" ht="15.75" hidden="false" customHeight="false" outlineLevel="0" collapsed="false"/>
    <row r="29553" customFormat="false" ht="15.75" hidden="false" customHeight="false" outlineLevel="0" collapsed="false"/>
    <row r="29554" customFormat="false" ht="15.75" hidden="false" customHeight="false" outlineLevel="0" collapsed="false"/>
    <row r="29555" customFormat="false" ht="15.75" hidden="false" customHeight="false" outlineLevel="0" collapsed="false"/>
    <row r="29556" customFormat="false" ht="15.75" hidden="false" customHeight="false" outlineLevel="0" collapsed="false"/>
    <row r="29557" customFormat="false" ht="15.75" hidden="false" customHeight="false" outlineLevel="0" collapsed="false"/>
    <row r="29558" customFormat="false" ht="15.75" hidden="false" customHeight="false" outlineLevel="0" collapsed="false"/>
    <row r="29559" customFormat="false" ht="15.75" hidden="false" customHeight="false" outlineLevel="0" collapsed="false"/>
    <row r="29560" customFormat="false" ht="15.75" hidden="false" customHeight="false" outlineLevel="0" collapsed="false"/>
    <row r="29561" customFormat="false" ht="15.75" hidden="false" customHeight="false" outlineLevel="0" collapsed="false"/>
    <row r="29562" customFormat="false" ht="15.75" hidden="false" customHeight="false" outlineLevel="0" collapsed="false"/>
    <row r="29563" customFormat="false" ht="15.75" hidden="false" customHeight="false" outlineLevel="0" collapsed="false"/>
    <row r="29564" customFormat="false" ht="15.75" hidden="false" customHeight="false" outlineLevel="0" collapsed="false"/>
    <row r="29565" customFormat="false" ht="15.75" hidden="false" customHeight="false" outlineLevel="0" collapsed="false"/>
    <row r="29566" customFormat="false" ht="15.75" hidden="false" customHeight="false" outlineLevel="0" collapsed="false"/>
    <row r="29567" customFormat="false" ht="15.75" hidden="false" customHeight="false" outlineLevel="0" collapsed="false"/>
    <row r="29568" customFormat="false" ht="15.75" hidden="false" customHeight="false" outlineLevel="0" collapsed="false"/>
    <row r="29569" customFormat="false" ht="15.75" hidden="false" customHeight="false" outlineLevel="0" collapsed="false"/>
    <row r="29570" customFormat="false" ht="15.75" hidden="false" customHeight="false" outlineLevel="0" collapsed="false"/>
    <row r="29571" customFormat="false" ht="15.75" hidden="false" customHeight="false" outlineLevel="0" collapsed="false"/>
    <row r="29572" customFormat="false" ht="15.75" hidden="false" customHeight="false" outlineLevel="0" collapsed="false"/>
    <row r="29573" customFormat="false" ht="15.75" hidden="false" customHeight="false" outlineLevel="0" collapsed="false"/>
    <row r="29574" customFormat="false" ht="15.75" hidden="false" customHeight="false" outlineLevel="0" collapsed="false"/>
    <row r="29575" customFormat="false" ht="15.75" hidden="false" customHeight="false" outlineLevel="0" collapsed="false"/>
    <row r="29576" customFormat="false" ht="15.75" hidden="false" customHeight="false" outlineLevel="0" collapsed="false"/>
    <row r="29577" customFormat="false" ht="15.75" hidden="false" customHeight="false" outlineLevel="0" collapsed="false"/>
    <row r="29578" customFormat="false" ht="15.75" hidden="false" customHeight="false" outlineLevel="0" collapsed="false"/>
    <row r="29579" customFormat="false" ht="15.75" hidden="false" customHeight="false" outlineLevel="0" collapsed="false"/>
    <row r="29580" customFormat="false" ht="15.75" hidden="false" customHeight="false" outlineLevel="0" collapsed="false"/>
    <row r="29581" customFormat="false" ht="15.75" hidden="false" customHeight="false" outlineLevel="0" collapsed="false"/>
    <row r="29582" customFormat="false" ht="15.75" hidden="false" customHeight="false" outlineLevel="0" collapsed="false"/>
    <row r="29583" customFormat="false" ht="15.75" hidden="false" customHeight="false" outlineLevel="0" collapsed="false"/>
    <row r="29584" customFormat="false" ht="15.75" hidden="false" customHeight="false" outlineLevel="0" collapsed="false"/>
    <row r="29585" customFormat="false" ht="15.75" hidden="false" customHeight="false" outlineLevel="0" collapsed="false"/>
    <row r="29586" customFormat="false" ht="15.75" hidden="false" customHeight="false" outlineLevel="0" collapsed="false"/>
    <row r="29587" customFormat="false" ht="15.75" hidden="false" customHeight="false" outlineLevel="0" collapsed="false"/>
    <row r="29588" customFormat="false" ht="15.75" hidden="false" customHeight="false" outlineLevel="0" collapsed="false"/>
    <row r="29589" customFormat="false" ht="15.75" hidden="false" customHeight="false" outlineLevel="0" collapsed="false"/>
    <row r="29590" customFormat="false" ht="15.75" hidden="false" customHeight="false" outlineLevel="0" collapsed="false"/>
    <row r="29591" customFormat="false" ht="15.75" hidden="false" customHeight="false" outlineLevel="0" collapsed="false"/>
    <row r="29592" customFormat="false" ht="15.75" hidden="false" customHeight="false" outlineLevel="0" collapsed="false"/>
    <row r="29593" customFormat="false" ht="15.75" hidden="false" customHeight="false" outlineLevel="0" collapsed="false"/>
    <row r="29594" customFormat="false" ht="15.75" hidden="false" customHeight="false" outlineLevel="0" collapsed="false"/>
    <row r="29595" customFormat="false" ht="15.75" hidden="false" customHeight="false" outlineLevel="0" collapsed="false"/>
    <row r="29596" customFormat="false" ht="15.75" hidden="false" customHeight="false" outlineLevel="0" collapsed="false"/>
    <row r="29597" customFormat="false" ht="15.75" hidden="false" customHeight="false" outlineLevel="0" collapsed="false"/>
    <row r="29598" customFormat="false" ht="15.75" hidden="false" customHeight="false" outlineLevel="0" collapsed="false"/>
    <row r="29599" customFormat="false" ht="15.75" hidden="false" customHeight="false" outlineLevel="0" collapsed="false"/>
    <row r="29600" customFormat="false" ht="15.75" hidden="false" customHeight="false" outlineLevel="0" collapsed="false"/>
    <row r="29601" customFormat="false" ht="15.75" hidden="false" customHeight="false" outlineLevel="0" collapsed="false"/>
    <row r="29602" customFormat="false" ht="15.75" hidden="false" customHeight="false" outlineLevel="0" collapsed="false"/>
    <row r="29603" customFormat="false" ht="15.75" hidden="false" customHeight="false" outlineLevel="0" collapsed="false"/>
    <row r="29604" customFormat="false" ht="15.75" hidden="false" customHeight="false" outlineLevel="0" collapsed="false"/>
    <row r="29605" customFormat="false" ht="15.75" hidden="false" customHeight="false" outlineLevel="0" collapsed="false"/>
    <row r="29606" customFormat="false" ht="15.75" hidden="false" customHeight="false" outlineLevel="0" collapsed="false"/>
    <row r="29607" customFormat="false" ht="15.75" hidden="false" customHeight="false" outlineLevel="0" collapsed="false"/>
    <row r="29608" customFormat="false" ht="15.75" hidden="false" customHeight="false" outlineLevel="0" collapsed="false"/>
    <row r="29609" customFormat="false" ht="15.75" hidden="false" customHeight="false" outlineLevel="0" collapsed="false"/>
    <row r="29610" customFormat="false" ht="15.75" hidden="false" customHeight="false" outlineLevel="0" collapsed="false"/>
    <row r="29611" customFormat="false" ht="15.75" hidden="false" customHeight="false" outlineLevel="0" collapsed="false"/>
    <row r="29612" customFormat="false" ht="15.75" hidden="false" customHeight="false" outlineLevel="0" collapsed="false"/>
    <row r="29613" customFormat="false" ht="15.75" hidden="false" customHeight="false" outlineLevel="0" collapsed="false"/>
    <row r="29614" customFormat="false" ht="15.75" hidden="false" customHeight="false" outlineLevel="0" collapsed="false"/>
    <row r="29615" customFormat="false" ht="15.75" hidden="false" customHeight="false" outlineLevel="0" collapsed="false"/>
    <row r="29616" customFormat="false" ht="15.75" hidden="false" customHeight="false" outlineLevel="0" collapsed="false"/>
    <row r="29617" customFormat="false" ht="15.75" hidden="false" customHeight="false" outlineLevel="0" collapsed="false"/>
    <row r="29618" customFormat="false" ht="15.75" hidden="false" customHeight="false" outlineLevel="0" collapsed="false"/>
    <row r="29619" customFormat="false" ht="15.75" hidden="false" customHeight="false" outlineLevel="0" collapsed="false"/>
    <row r="29620" customFormat="false" ht="15.75" hidden="false" customHeight="false" outlineLevel="0" collapsed="false"/>
    <row r="29621" customFormat="false" ht="15.75" hidden="false" customHeight="false" outlineLevel="0" collapsed="false"/>
    <row r="29622" customFormat="false" ht="15.75" hidden="false" customHeight="false" outlineLevel="0" collapsed="false"/>
    <row r="29623" customFormat="false" ht="15.75" hidden="false" customHeight="false" outlineLevel="0" collapsed="false"/>
    <row r="29624" customFormat="false" ht="15.75" hidden="false" customHeight="false" outlineLevel="0" collapsed="false"/>
    <row r="29625" customFormat="false" ht="15.75" hidden="false" customHeight="false" outlineLevel="0" collapsed="false"/>
    <row r="29626" customFormat="false" ht="15.75" hidden="false" customHeight="false" outlineLevel="0" collapsed="false"/>
    <row r="29627" customFormat="false" ht="15.75" hidden="false" customHeight="false" outlineLevel="0" collapsed="false"/>
    <row r="29628" customFormat="false" ht="15.75" hidden="false" customHeight="false" outlineLevel="0" collapsed="false"/>
    <row r="29629" customFormat="false" ht="15.75" hidden="false" customHeight="false" outlineLevel="0" collapsed="false"/>
    <row r="29630" customFormat="false" ht="15.75" hidden="false" customHeight="false" outlineLevel="0" collapsed="false"/>
    <row r="29631" customFormat="false" ht="15.75" hidden="false" customHeight="false" outlineLevel="0" collapsed="false"/>
    <row r="29632" customFormat="false" ht="15.75" hidden="false" customHeight="false" outlineLevel="0" collapsed="false"/>
    <row r="29633" customFormat="false" ht="15.75" hidden="false" customHeight="false" outlineLevel="0" collapsed="false"/>
    <row r="29634" customFormat="false" ht="15.75" hidden="false" customHeight="false" outlineLevel="0" collapsed="false"/>
    <row r="29635" customFormat="false" ht="15.75" hidden="false" customHeight="false" outlineLevel="0" collapsed="false"/>
    <row r="29636" customFormat="false" ht="15.75" hidden="false" customHeight="false" outlineLevel="0" collapsed="false"/>
    <row r="29637" customFormat="false" ht="15.75" hidden="false" customHeight="false" outlineLevel="0" collapsed="false"/>
    <row r="29638" customFormat="false" ht="15.75" hidden="false" customHeight="false" outlineLevel="0" collapsed="false"/>
    <row r="29639" customFormat="false" ht="15.75" hidden="false" customHeight="false" outlineLevel="0" collapsed="false"/>
    <row r="29640" customFormat="false" ht="15.75" hidden="false" customHeight="false" outlineLevel="0" collapsed="false"/>
    <row r="29641" customFormat="false" ht="15.75" hidden="false" customHeight="false" outlineLevel="0" collapsed="false"/>
    <row r="29642" customFormat="false" ht="15.75" hidden="false" customHeight="false" outlineLevel="0" collapsed="false"/>
    <row r="29643" customFormat="false" ht="15.75" hidden="false" customHeight="false" outlineLevel="0" collapsed="false"/>
    <row r="29644" customFormat="false" ht="15.75" hidden="false" customHeight="false" outlineLevel="0" collapsed="false"/>
    <row r="29645" customFormat="false" ht="15.75" hidden="false" customHeight="false" outlineLevel="0" collapsed="false"/>
    <row r="29646" customFormat="false" ht="15.75" hidden="false" customHeight="false" outlineLevel="0" collapsed="false"/>
    <row r="29647" customFormat="false" ht="15.75" hidden="false" customHeight="false" outlineLevel="0" collapsed="false"/>
    <row r="29648" customFormat="false" ht="15.75" hidden="false" customHeight="false" outlineLevel="0" collapsed="false"/>
    <row r="29649" customFormat="false" ht="15.75" hidden="false" customHeight="false" outlineLevel="0" collapsed="false"/>
    <row r="29650" customFormat="false" ht="15.75" hidden="false" customHeight="false" outlineLevel="0" collapsed="false"/>
    <row r="29651" customFormat="false" ht="15.75" hidden="false" customHeight="false" outlineLevel="0" collapsed="false"/>
    <row r="29652" customFormat="false" ht="15.75" hidden="false" customHeight="false" outlineLevel="0" collapsed="false"/>
    <row r="29653" customFormat="false" ht="15.75" hidden="false" customHeight="false" outlineLevel="0" collapsed="false"/>
    <row r="29654" customFormat="false" ht="15.75" hidden="false" customHeight="false" outlineLevel="0" collapsed="false"/>
    <row r="29655" customFormat="false" ht="15.75" hidden="false" customHeight="false" outlineLevel="0" collapsed="false"/>
    <row r="29656" customFormat="false" ht="15.75" hidden="false" customHeight="false" outlineLevel="0" collapsed="false"/>
    <row r="29657" customFormat="false" ht="15.75" hidden="false" customHeight="false" outlineLevel="0" collapsed="false"/>
    <row r="29658" customFormat="false" ht="15.75" hidden="false" customHeight="false" outlineLevel="0" collapsed="false"/>
    <row r="29659" customFormat="false" ht="15.75" hidden="false" customHeight="false" outlineLevel="0" collapsed="false"/>
    <row r="29660" customFormat="false" ht="15.75" hidden="false" customHeight="false" outlineLevel="0" collapsed="false"/>
    <row r="29661" customFormat="false" ht="15.75" hidden="false" customHeight="false" outlineLevel="0" collapsed="false"/>
    <row r="29662" customFormat="false" ht="15.75" hidden="false" customHeight="false" outlineLevel="0" collapsed="false"/>
    <row r="29663" customFormat="false" ht="15.75" hidden="false" customHeight="false" outlineLevel="0" collapsed="false"/>
    <row r="29664" customFormat="false" ht="15.75" hidden="false" customHeight="false" outlineLevel="0" collapsed="false"/>
    <row r="29665" customFormat="false" ht="15.75" hidden="false" customHeight="false" outlineLevel="0" collapsed="false"/>
    <row r="29666" customFormat="false" ht="15.75" hidden="false" customHeight="false" outlineLevel="0" collapsed="false"/>
    <row r="29667" customFormat="false" ht="15.75" hidden="false" customHeight="false" outlineLevel="0" collapsed="false"/>
    <row r="29668" customFormat="false" ht="15.75" hidden="false" customHeight="false" outlineLevel="0" collapsed="false"/>
    <row r="29669" customFormat="false" ht="15.75" hidden="false" customHeight="false" outlineLevel="0" collapsed="false"/>
    <row r="29670" customFormat="false" ht="15.75" hidden="false" customHeight="false" outlineLevel="0" collapsed="false"/>
    <row r="29671" customFormat="false" ht="15.75" hidden="false" customHeight="false" outlineLevel="0" collapsed="false"/>
    <row r="29672" customFormat="false" ht="15.75" hidden="false" customHeight="false" outlineLevel="0" collapsed="false"/>
    <row r="29673" customFormat="false" ht="15.75" hidden="false" customHeight="false" outlineLevel="0" collapsed="false"/>
    <row r="29674" customFormat="false" ht="15.75" hidden="false" customHeight="false" outlineLevel="0" collapsed="false"/>
    <row r="29675" customFormat="false" ht="15.75" hidden="false" customHeight="false" outlineLevel="0" collapsed="false"/>
    <row r="29676" customFormat="false" ht="15.75" hidden="false" customHeight="false" outlineLevel="0" collapsed="false"/>
    <row r="29677" customFormat="false" ht="15.75" hidden="false" customHeight="false" outlineLevel="0" collapsed="false"/>
    <row r="29678" customFormat="false" ht="15.75" hidden="false" customHeight="false" outlineLevel="0" collapsed="false"/>
    <row r="29679" customFormat="false" ht="15.75" hidden="false" customHeight="false" outlineLevel="0" collapsed="false"/>
    <row r="29680" customFormat="false" ht="15.75" hidden="false" customHeight="false" outlineLevel="0" collapsed="false"/>
    <row r="29681" customFormat="false" ht="15.75" hidden="false" customHeight="false" outlineLevel="0" collapsed="false"/>
    <row r="29682" customFormat="false" ht="15.75" hidden="false" customHeight="false" outlineLevel="0" collapsed="false"/>
    <row r="29683" customFormat="false" ht="15.75" hidden="false" customHeight="false" outlineLevel="0" collapsed="false"/>
    <row r="29684" customFormat="false" ht="15.75" hidden="false" customHeight="false" outlineLevel="0" collapsed="false"/>
    <row r="29685" customFormat="false" ht="15.75" hidden="false" customHeight="false" outlineLevel="0" collapsed="false"/>
    <row r="29686" customFormat="false" ht="15.75" hidden="false" customHeight="false" outlineLevel="0" collapsed="false"/>
    <row r="29687" customFormat="false" ht="15.75" hidden="false" customHeight="false" outlineLevel="0" collapsed="false"/>
    <row r="29688" customFormat="false" ht="15.75" hidden="false" customHeight="false" outlineLevel="0" collapsed="false"/>
    <row r="29689" customFormat="false" ht="15.75" hidden="false" customHeight="false" outlineLevel="0" collapsed="false"/>
    <row r="29690" customFormat="false" ht="15.75" hidden="false" customHeight="false" outlineLevel="0" collapsed="false"/>
    <row r="29691" customFormat="false" ht="15.75" hidden="false" customHeight="false" outlineLevel="0" collapsed="false"/>
    <row r="29692" customFormat="false" ht="15.75" hidden="false" customHeight="false" outlineLevel="0" collapsed="false"/>
    <row r="29693" customFormat="false" ht="15.75" hidden="false" customHeight="false" outlineLevel="0" collapsed="false"/>
    <row r="29694" customFormat="false" ht="15.75" hidden="false" customHeight="false" outlineLevel="0" collapsed="false"/>
    <row r="29695" customFormat="false" ht="15.75" hidden="false" customHeight="false" outlineLevel="0" collapsed="false"/>
    <row r="29696" customFormat="false" ht="15.75" hidden="false" customHeight="false" outlineLevel="0" collapsed="false"/>
    <row r="29697" customFormat="false" ht="15.75" hidden="false" customHeight="false" outlineLevel="0" collapsed="false"/>
    <row r="29698" customFormat="false" ht="15.75" hidden="false" customHeight="false" outlineLevel="0" collapsed="false"/>
    <row r="29699" customFormat="false" ht="15.75" hidden="false" customHeight="false" outlineLevel="0" collapsed="false"/>
    <row r="29700" customFormat="false" ht="15.75" hidden="false" customHeight="false" outlineLevel="0" collapsed="false"/>
    <row r="29701" customFormat="false" ht="15.75" hidden="false" customHeight="false" outlineLevel="0" collapsed="false"/>
    <row r="29702" customFormat="false" ht="15.75" hidden="false" customHeight="false" outlineLevel="0" collapsed="false"/>
    <row r="29703" customFormat="false" ht="15.75" hidden="false" customHeight="false" outlineLevel="0" collapsed="false"/>
    <row r="29704" customFormat="false" ht="15.75" hidden="false" customHeight="false" outlineLevel="0" collapsed="false"/>
    <row r="29705" customFormat="false" ht="15.75" hidden="false" customHeight="false" outlineLevel="0" collapsed="false"/>
    <row r="29706" customFormat="false" ht="15.75" hidden="false" customHeight="false" outlineLevel="0" collapsed="false"/>
    <row r="29707" customFormat="false" ht="15.75" hidden="false" customHeight="false" outlineLevel="0" collapsed="false"/>
    <row r="29708" customFormat="false" ht="15.75" hidden="false" customHeight="false" outlineLevel="0" collapsed="false"/>
    <row r="29709" customFormat="false" ht="15.75" hidden="false" customHeight="false" outlineLevel="0" collapsed="false"/>
    <row r="29710" customFormat="false" ht="15.75" hidden="false" customHeight="false" outlineLevel="0" collapsed="false"/>
    <row r="29711" customFormat="false" ht="15.75" hidden="false" customHeight="false" outlineLevel="0" collapsed="false"/>
    <row r="29712" customFormat="false" ht="15.75" hidden="false" customHeight="false" outlineLevel="0" collapsed="false"/>
    <row r="29713" customFormat="false" ht="15.75" hidden="false" customHeight="false" outlineLevel="0" collapsed="false"/>
    <row r="29714" customFormat="false" ht="15.75" hidden="false" customHeight="false" outlineLevel="0" collapsed="false"/>
    <row r="29715" customFormat="false" ht="15.75" hidden="false" customHeight="false" outlineLevel="0" collapsed="false"/>
    <row r="29716" customFormat="false" ht="15.75" hidden="false" customHeight="false" outlineLevel="0" collapsed="false"/>
    <row r="29717" customFormat="false" ht="15.75" hidden="false" customHeight="false" outlineLevel="0" collapsed="false"/>
    <row r="29718" customFormat="false" ht="15.75" hidden="false" customHeight="false" outlineLevel="0" collapsed="false"/>
    <row r="29719" customFormat="false" ht="15.75" hidden="false" customHeight="false" outlineLevel="0" collapsed="false"/>
    <row r="29720" customFormat="false" ht="15.75" hidden="false" customHeight="false" outlineLevel="0" collapsed="false"/>
    <row r="29721" customFormat="false" ht="15.75" hidden="false" customHeight="false" outlineLevel="0" collapsed="false"/>
    <row r="29722" customFormat="false" ht="15.75" hidden="false" customHeight="false" outlineLevel="0" collapsed="false"/>
    <row r="29723" customFormat="false" ht="15.75" hidden="false" customHeight="false" outlineLevel="0" collapsed="false"/>
    <row r="29724" customFormat="false" ht="15.75" hidden="false" customHeight="false" outlineLevel="0" collapsed="false"/>
    <row r="29725" customFormat="false" ht="15.75" hidden="false" customHeight="false" outlineLevel="0" collapsed="false"/>
    <row r="29726" customFormat="false" ht="15.75" hidden="false" customHeight="false" outlineLevel="0" collapsed="false"/>
    <row r="29727" customFormat="false" ht="15.75" hidden="false" customHeight="false" outlineLevel="0" collapsed="false"/>
    <row r="29728" customFormat="false" ht="15.75" hidden="false" customHeight="false" outlineLevel="0" collapsed="false"/>
    <row r="29729" customFormat="false" ht="15.75" hidden="false" customHeight="false" outlineLevel="0" collapsed="false"/>
    <row r="29730" customFormat="false" ht="15.75" hidden="false" customHeight="false" outlineLevel="0" collapsed="false"/>
    <row r="29731" customFormat="false" ht="15.75" hidden="false" customHeight="false" outlineLevel="0" collapsed="false"/>
    <row r="29732" customFormat="false" ht="15.75" hidden="false" customHeight="false" outlineLevel="0" collapsed="false"/>
    <row r="29733" customFormat="false" ht="15.75" hidden="false" customHeight="false" outlineLevel="0" collapsed="false"/>
    <row r="29734" customFormat="false" ht="15.75" hidden="false" customHeight="false" outlineLevel="0" collapsed="false"/>
    <row r="29735" customFormat="false" ht="15.75" hidden="false" customHeight="false" outlineLevel="0" collapsed="false"/>
    <row r="29736" customFormat="false" ht="15.75" hidden="false" customHeight="false" outlineLevel="0" collapsed="false"/>
    <row r="29737" customFormat="false" ht="15.75" hidden="false" customHeight="false" outlineLevel="0" collapsed="false"/>
    <row r="29738" customFormat="false" ht="15.75" hidden="false" customHeight="false" outlineLevel="0" collapsed="false"/>
    <row r="29739" customFormat="false" ht="15.75" hidden="false" customHeight="false" outlineLevel="0" collapsed="false"/>
    <row r="29740" customFormat="false" ht="15.75" hidden="false" customHeight="false" outlineLevel="0" collapsed="false"/>
    <row r="29741" customFormat="false" ht="15.75" hidden="false" customHeight="false" outlineLevel="0" collapsed="false"/>
    <row r="29742" customFormat="false" ht="15.75" hidden="false" customHeight="false" outlineLevel="0" collapsed="false"/>
    <row r="29743" customFormat="false" ht="15.75" hidden="false" customHeight="false" outlineLevel="0" collapsed="false"/>
    <row r="29744" customFormat="false" ht="15.75" hidden="false" customHeight="false" outlineLevel="0" collapsed="false"/>
    <row r="29745" customFormat="false" ht="15.75" hidden="false" customHeight="false" outlineLevel="0" collapsed="false"/>
    <row r="29746" customFormat="false" ht="15.75" hidden="false" customHeight="false" outlineLevel="0" collapsed="false"/>
    <row r="29747" customFormat="false" ht="15.75" hidden="false" customHeight="false" outlineLevel="0" collapsed="false"/>
    <row r="29748" customFormat="false" ht="15.75" hidden="false" customHeight="false" outlineLevel="0" collapsed="false"/>
    <row r="29749" customFormat="false" ht="15.75" hidden="false" customHeight="false" outlineLevel="0" collapsed="false"/>
    <row r="29750" customFormat="false" ht="15.75" hidden="false" customHeight="false" outlineLevel="0" collapsed="false"/>
    <row r="29751" customFormat="false" ht="15.75" hidden="false" customHeight="false" outlineLevel="0" collapsed="false"/>
    <row r="29752" customFormat="false" ht="15.75" hidden="false" customHeight="false" outlineLevel="0" collapsed="false"/>
    <row r="29753" customFormat="false" ht="15.75" hidden="false" customHeight="false" outlineLevel="0" collapsed="false"/>
    <row r="29754" customFormat="false" ht="15.75" hidden="false" customHeight="false" outlineLevel="0" collapsed="false"/>
    <row r="29755" customFormat="false" ht="15.75" hidden="false" customHeight="false" outlineLevel="0" collapsed="false"/>
    <row r="29756" customFormat="false" ht="15.75" hidden="false" customHeight="false" outlineLevel="0" collapsed="false"/>
    <row r="29757" customFormat="false" ht="15.75" hidden="false" customHeight="false" outlineLevel="0" collapsed="false"/>
    <row r="29758" customFormat="false" ht="15.75" hidden="false" customHeight="false" outlineLevel="0" collapsed="false"/>
    <row r="29759" customFormat="false" ht="15.75" hidden="false" customHeight="false" outlineLevel="0" collapsed="false"/>
    <row r="29760" customFormat="false" ht="15.75" hidden="false" customHeight="false" outlineLevel="0" collapsed="false"/>
    <row r="29761" customFormat="false" ht="15.75" hidden="false" customHeight="false" outlineLevel="0" collapsed="false"/>
    <row r="29762" customFormat="false" ht="15.75" hidden="false" customHeight="false" outlineLevel="0" collapsed="false"/>
    <row r="29763" customFormat="false" ht="15.75" hidden="false" customHeight="false" outlineLevel="0" collapsed="false"/>
    <row r="29764" customFormat="false" ht="15.75" hidden="false" customHeight="false" outlineLevel="0" collapsed="false"/>
    <row r="29765" customFormat="false" ht="15.75" hidden="false" customHeight="false" outlineLevel="0" collapsed="false"/>
    <row r="29766" customFormat="false" ht="15.75" hidden="false" customHeight="false" outlineLevel="0" collapsed="false"/>
    <row r="29767" customFormat="false" ht="15.75" hidden="false" customHeight="false" outlineLevel="0" collapsed="false"/>
    <row r="29768" customFormat="false" ht="15.75" hidden="false" customHeight="false" outlineLevel="0" collapsed="false"/>
    <row r="29769" customFormat="false" ht="15.75" hidden="false" customHeight="false" outlineLevel="0" collapsed="false"/>
    <row r="29770" customFormat="false" ht="15.75" hidden="false" customHeight="false" outlineLevel="0" collapsed="false"/>
    <row r="29771" customFormat="false" ht="15.75" hidden="false" customHeight="false" outlineLevel="0" collapsed="false"/>
    <row r="29772" customFormat="false" ht="15.75" hidden="false" customHeight="false" outlineLevel="0" collapsed="false"/>
    <row r="29773" customFormat="false" ht="15.75" hidden="false" customHeight="false" outlineLevel="0" collapsed="false"/>
    <row r="29774" customFormat="false" ht="15.75" hidden="false" customHeight="false" outlineLevel="0" collapsed="false"/>
    <row r="29775" customFormat="false" ht="15.75" hidden="false" customHeight="false" outlineLevel="0" collapsed="false"/>
    <row r="29776" customFormat="false" ht="15.75" hidden="false" customHeight="false" outlineLevel="0" collapsed="false"/>
    <row r="29777" customFormat="false" ht="15.75" hidden="false" customHeight="false" outlineLevel="0" collapsed="false"/>
    <row r="29778" customFormat="false" ht="15.75" hidden="false" customHeight="false" outlineLevel="0" collapsed="false"/>
    <row r="29779" customFormat="false" ht="15.75" hidden="false" customHeight="false" outlineLevel="0" collapsed="false"/>
    <row r="29780" customFormat="false" ht="15.75" hidden="false" customHeight="false" outlineLevel="0" collapsed="false"/>
    <row r="29781" customFormat="false" ht="15.75" hidden="false" customHeight="false" outlineLevel="0" collapsed="false"/>
    <row r="29782" customFormat="false" ht="15.75" hidden="false" customHeight="false" outlineLevel="0" collapsed="false"/>
    <row r="29783" customFormat="false" ht="15.75" hidden="false" customHeight="false" outlineLevel="0" collapsed="false"/>
    <row r="29784" customFormat="false" ht="15.75" hidden="false" customHeight="false" outlineLevel="0" collapsed="false"/>
    <row r="29785" customFormat="false" ht="15.75" hidden="false" customHeight="false" outlineLevel="0" collapsed="false"/>
    <row r="29786" customFormat="false" ht="15.75" hidden="false" customHeight="false" outlineLevel="0" collapsed="false"/>
    <row r="29787" customFormat="false" ht="15.75" hidden="false" customHeight="false" outlineLevel="0" collapsed="false"/>
    <row r="29788" customFormat="false" ht="15.75" hidden="false" customHeight="false" outlineLevel="0" collapsed="false"/>
    <row r="29789" customFormat="false" ht="15.75" hidden="false" customHeight="false" outlineLevel="0" collapsed="false"/>
    <row r="29790" customFormat="false" ht="15.75" hidden="false" customHeight="false" outlineLevel="0" collapsed="false"/>
    <row r="29791" customFormat="false" ht="15.75" hidden="false" customHeight="false" outlineLevel="0" collapsed="false"/>
    <row r="29792" customFormat="false" ht="15.75" hidden="false" customHeight="false" outlineLevel="0" collapsed="false"/>
    <row r="29793" customFormat="false" ht="15.75" hidden="false" customHeight="false" outlineLevel="0" collapsed="false"/>
    <row r="29794" customFormat="false" ht="15.75" hidden="false" customHeight="false" outlineLevel="0" collapsed="false"/>
    <row r="29795" customFormat="false" ht="15.75" hidden="false" customHeight="false" outlineLevel="0" collapsed="false"/>
    <row r="29796" customFormat="false" ht="15.75" hidden="false" customHeight="false" outlineLevel="0" collapsed="false"/>
    <row r="29797" customFormat="false" ht="15.75" hidden="false" customHeight="false" outlineLevel="0" collapsed="false"/>
    <row r="29798" customFormat="false" ht="15.75" hidden="false" customHeight="false" outlineLevel="0" collapsed="false"/>
    <row r="29799" customFormat="false" ht="15.75" hidden="false" customHeight="false" outlineLevel="0" collapsed="false"/>
    <row r="29800" customFormat="false" ht="15.75" hidden="false" customHeight="false" outlineLevel="0" collapsed="false"/>
    <row r="29801" customFormat="false" ht="15.75" hidden="false" customHeight="false" outlineLevel="0" collapsed="false"/>
    <row r="29802" customFormat="false" ht="15.75" hidden="false" customHeight="false" outlineLevel="0" collapsed="false"/>
    <row r="29803" customFormat="false" ht="15.75" hidden="false" customHeight="false" outlineLevel="0" collapsed="false"/>
    <row r="29804" customFormat="false" ht="15.75" hidden="false" customHeight="false" outlineLevel="0" collapsed="false"/>
    <row r="29805" customFormat="false" ht="15.75" hidden="false" customHeight="false" outlineLevel="0" collapsed="false"/>
    <row r="29806" customFormat="false" ht="15.75" hidden="false" customHeight="false" outlineLevel="0" collapsed="false"/>
    <row r="29807" customFormat="false" ht="15.75" hidden="false" customHeight="false" outlineLevel="0" collapsed="false"/>
    <row r="29808" customFormat="false" ht="15.75" hidden="false" customHeight="false" outlineLevel="0" collapsed="false"/>
    <row r="29809" customFormat="false" ht="15.75" hidden="false" customHeight="false" outlineLevel="0" collapsed="false"/>
    <row r="29810" customFormat="false" ht="15.75" hidden="false" customHeight="false" outlineLevel="0" collapsed="false"/>
    <row r="29811" customFormat="false" ht="15.75" hidden="false" customHeight="false" outlineLevel="0" collapsed="false"/>
    <row r="29812" customFormat="false" ht="15.75" hidden="false" customHeight="false" outlineLevel="0" collapsed="false"/>
    <row r="29813" customFormat="false" ht="15.75" hidden="false" customHeight="false" outlineLevel="0" collapsed="false"/>
    <row r="29814" customFormat="false" ht="15.75" hidden="false" customHeight="false" outlineLevel="0" collapsed="false"/>
    <row r="29815" customFormat="false" ht="15.75" hidden="false" customHeight="false" outlineLevel="0" collapsed="false"/>
    <row r="29816" customFormat="false" ht="15.75" hidden="false" customHeight="false" outlineLevel="0" collapsed="false"/>
    <row r="29817" customFormat="false" ht="15.75" hidden="false" customHeight="false" outlineLevel="0" collapsed="false"/>
    <row r="29818" customFormat="false" ht="15.75" hidden="false" customHeight="false" outlineLevel="0" collapsed="false"/>
    <row r="29819" customFormat="false" ht="15.75" hidden="false" customHeight="false" outlineLevel="0" collapsed="false"/>
    <row r="29820" customFormat="false" ht="15.75" hidden="false" customHeight="false" outlineLevel="0" collapsed="false"/>
    <row r="29821" customFormat="false" ht="15.75" hidden="false" customHeight="false" outlineLevel="0" collapsed="false"/>
    <row r="29822" customFormat="false" ht="15.75" hidden="false" customHeight="false" outlineLevel="0" collapsed="false"/>
    <row r="29823" customFormat="false" ht="15.75" hidden="false" customHeight="false" outlineLevel="0" collapsed="false"/>
    <row r="29824" customFormat="false" ht="15.75" hidden="false" customHeight="false" outlineLevel="0" collapsed="false"/>
    <row r="29825" customFormat="false" ht="15.75" hidden="false" customHeight="false" outlineLevel="0" collapsed="false"/>
    <row r="29826" customFormat="false" ht="15.75" hidden="false" customHeight="false" outlineLevel="0" collapsed="false"/>
    <row r="29827" customFormat="false" ht="15.75" hidden="false" customHeight="false" outlineLevel="0" collapsed="false"/>
    <row r="29828" customFormat="false" ht="15.75" hidden="false" customHeight="false" outlineLevel="0" collapsed="false"/>
    <row r="29829" customFormat="false" ht="15.75" hidden="false" customHeight="false" outlineLevel="0" collapsed="false"/>
    <row r="29830" customFormat="false" ht="15.75" hidden="false" customHeight="false" outlineLevel="0" collapsed="false"/>
    <row r="29831" customFormat="false" ht="15.75" hidden="false" customHeight="false" outlineLevel="0" collapsed="false"/>
    <row r="29832" customFormat="false" ht="15.75" hidden="false" customHeight="false" outlineLevel="0" collapsed="false"/>
    <row r="29833" customFormat="false" ht="15.75" hidden="false" customHeight="false" outlineLevel="0" collapsed="false"/>
    <row r="29834" customFormat="false" ht="15.75" hidden="false" customHeight="false" outlineLevel="0" collapsed="false"/>
    <row r="29835" customFormat="false" ht="15.75" hidden="false" customHeight="false" outlineLevel="0" collapsed="false"/>
    <row r="29836" customFormat="false" ht="15.75" hidden="false" customHeight="false" outlineLevel="0" collapsed="false"/>
    <row r="29837" customFormat="false" ht="15.75" hidden="false" customHeight="false" outlineLevel="0" collapsed="false"/>
    <row r="29838" customFormat="false" ht="15.75" hidden="false" customHeight="false" outlineLevel="0" collapsed="false"/>
    <row r="29839" customFormat="false" ht="15.75" hidden="false" customHeight="false" outlineLevel="0" collapsed="false"/>
    <row r="29840" customFormat="false" ht="15.75" hidden="false" customHeight="false" outlineLevel="0" collapsed="false"/>
    <row r="29841" customFormat="false" ht="15.75" hidden="false" customHeight="false" outlineLevel="0" collapsed="false"/>
    <row r="29842" customFormat="false" ht="15.75" hidden="false" customHeight="false" outlineLevel="0" collapsed="false"/>
    <row r="29843" customFormat="false" ht="15.75" hidden="false" customHeight="false" outlineLevel="0" collapsed="false"/>
    <row r="29844" customFormat="false" ht="15.75" hidden="false" customHeight="false" outlineLevel="0" collapsed="false"/>
    <row r="29845" customFormat="false" ht="15.75" hidden="false" customHeight="false" outlineLevel="0" collapsed="false"/>
    <row r="29846" customFormat="false" ht="15.75" hidden="false" customHeight="false" outlineLevel="0" collapsed="false"/>
    <row r="29847" customFormat="false" ht="15.75" hidden="false" customHeight="false" outlineLevel="0" collapsed="false"/>
    <row r="29848" customFormat="false" ht="15.75" hidden="false" customHeight="false" outlineLevel="0" collapsed="false"/>
    <row r="29849" customFormat="false" ht="15.75" hidden="false" customHeight="false" outlineLevel="0" collapsed="false"/>
    <row r="29850" customFormat="false" ht="15.75" hidden="false" customHeight="false" outlineLevel="0" collapsed="false"/>
    <row r="29851" customFormat="false" ht="15.75" hidden="false" customHeight="false" outlineLevel="0" collapsed="false"/>
    <row r="29852" customFormat="false" ht="15.75" hidden="false" customHeight="false" outlineLevel="0" collapsed="false"/>
    <row r="29853" customFormat="false" ht="15.75" hidden="false" customHeight="false" outlineLevel="0" collapsed="false"/>
    <row r="29854" customFormat="false" ht="15.75" hidden="false" customHeight="false" outlineLevel="0" collapsed="false"/>
    <row r="29855" customFormat="false" ht="15.75" hidden="false" customHeight="false" outlineLevel="0" collapsed="false"/>
    <row r="29856" customFormat="false" ht="15.75" hidden="false" customHeight="false" outlineLevel="0" collapsed="false"/>
    <row r="29857" customFormat="false" ht="15.75" hidden="false" customHeight="false" outlineLevel="0" collapsed="false"/>
    <row r="29858" customFormat="false" ht="15.75" hidden="false" customHeight="false" outlineLevel="0" collapsed="false"/>
    <row r="29859" customFormat="false" ht="15.75" hidden="false" customHeight="false" outlineLevel="0" collapsed="false"/>
    <row r="29860" customFormat="false" ht="15.75" hidden="false" customHeight="false" outlineLevel="0" collapsed="false"/>
    <row r="29861" customFormat="false" ht="15.75" hidden="false" customHeight="false" outlineLevel="0" collapsed="false"/>
    <row r="29862" customFormat="false" ht="15.75" hidden="false" customHeight="false" outlineLevel="0" collapsed="false"/>
    <row r="29863" customFormat="false" ht="15.75" hidden="false" customHeight="false" outlineLevel="0" collapsed="false"/>
    <row r="29864" customFormat="false" ht="15.75" hidden="false" customHeight="false" outlineLevel="0" collapsed="false"/>
    <row r="29865" customFormat="false" ht="15.75" hidden="false" customHeight="false" outlineLevel="0" collapsed="false"/>
    <row r="29866" customFormat="false" ht="15.75" hidden="false" customHeight="false" outlineLevel="0" collapsed="false"/>
    <row r="29867" customFormat="false" ht="15.75" hidden="false" customHeight="false" outlineLevel="0" collapsed="false"/>
    <row r="29868" customFormat="false" ht="15.75" hidden="false" customHeight="false" outlineLevel="0" collapsed="false"/>
    <row r="29869" customFormat="false" ht="15.75" hidden="false" customHeight="false" outlineLevel="0" collapsed="false"/>
    <row r="29870" customFormat="false" ht="15.75" hidden="false" customHeight="false" outlineLevel="0" collapsed="false"/>
    <row r="29871" customFormat="false" ht="15.75" hidden="false" customHeight="false" outlineLevel="0" collapsed="false"/>
    <row r="29872" customFormat="false" ht="15.75" hidden="false" customHeight="false" outlineLevel="0" collapsed="false"/>
    <row r="29873" customFormat="false" ht="15.75" hidden="false" customHeight="false" outlineLevel="0" collapsed="false"/>
    <row r="29874" customFormat="false" ht="15.75" hidden="false" customHeight="false" outlineLevel="0" collapsed="false"/>
    <row r="29875" customFormat="false" ht="15.75" hidden="false" customHeight="false" outlineLevel="0" collapsed="false"/>
    <row r="29876" customFormat="false" ht="15.75" hidden="false" customHeight="false" outlineLevel="0" collapsed="false"/>
    <row r="29877" customFormat="false" ht="15.75" hidden="false" customHeight="false" outlineLevel="0" collapsed="false"/>
    <row r="29878" customFormat="false" ht="15.75" hidden="false" customHeight="false" outlineLevel="0" collapsed="false"/>
    <row r="29879" customFormat="false" ht="15.75" hidden="false" customHeight="false" outlineLevel="0" collapsed="false"/>
    <row r="29880" customFormat="false" ht="15.75" hidden="false" customHeight="false" outlineLevel="0" collapsed="false"/>
    <row r="29881" customFormat="false" ht="15.75" hidden="false" customHeight="false" outlineLevel="0" collapsed="false"/>
    <row r="29882" customFormat="false" ht="15.75" hidden="false" customHeight="false" outlineLevel="0" collapsed="false"/>
    <row r="29883" customFormat="false" ht="15.75" hidden="false" customHeight="false" outlineLevel="0" collapsed="false"/>
    <row r="29884" customFormat="false" ht="15.75" hidden="false" customHeight="false" outlineLevel="0" collapsed="false"/>
    <row r="29885" customFormat="false" ht="15.75" hidden="false" customHeight="false" outlineLevel="0" collapsed="false"/>
    <row r="29886" customFormat="false" ht="15.75" hidden="false" customHeight="false" outlineLevel="0" collapsed="false"/>
    <row r="29887" customFormat="false" ht="15.75" hidden="false" customHeight="false" outlineLevel="0" collapsed="false"/>
    <row r="29888" customFormat="false" ht="15.75" hidden="false" customHeight="false" outlineLevel="0" collapsed="false"/>
    <row r="29889" customFormat="false" ht="15.75" hidden="false" customHeight="false" outlineLevel="0" collapsed="false"/>
    <row r="29890" customFormat="false" ht="15.75" hidden="false" customHeight="false" outlineLevel="0" collapsed="false"/>
    <row r="29891" customFormat="false" ht="15.75" hidden="false" customHeight="false" outlineLevel="0" collapsed="false"/>
    <row r="29892" customFormat="false" ht="15.75" hidden="false" customHeight="false" outlineLevel="0" collapsed="false"/>
    <row r="29893" customFormat="false" ht="15.75" hidden="false" customHeight="false" outlineLevel="0" collapsed="false"/>
    <row r="29894" customFormat="false" ht="15.75" hidden="false" customHeight="false" outlineLevel="0" collapsed="false"/>
    <row r="29895" customFormat="false" ht="15.75" hidden="false" customHeight="false" outlineLevel="0" collapsed="false"/>
    <row r="29896" customFormat="false" ht="15.75" hidden="false" customHeight="false" outlineLevel="0" collapsed="false"/>
    <row r="29897" customFormat="false" ht="15.75" hidden="false" customHeight="false" outlineLevel="0" collapsed="false"/>
    <row r="29898" customFormat="false" ht="15.75" hidden="false" customHeight="false" outlineLevel="0" collapsed="false"/>
    <row r="29899" customFormat="false" ht="15.75" hidden="false" customHeight="false" outlineLevel="0" collapsed="false"/>
    <row r="29900" customFormat="false" ht="15.75" hidden="false" customHeight="false" outlineLevel="0" collapsed="false"/>
    <row r="29901" customFormat="false" ht="15.75" hidden="false" customHeight="false" outlineLevel="0" collapsed="false"/>
    <row r="29902" customFormat="false" ht="15.75" hidden="false" customHeight="false" outlineLevel="0" collapsed="false"/>
    <row r="29903" customFormat="false" ht="15.75" hidden="false" customHeight="false" outlineLevel="0" collapsed="false"/>
    <row r="29904" customFormat="false" ht="15.75" hidden="false" customHeight="false" outlineLevel="0" collapsed="false"/>
    <row r="29905" customFormat="false" ht="15.75" hidden="false" customHeight="false" outlineLevel="0" collapsed="false"/>
    <row r="29906" customFormat="false" ht="15.75" hidden="false" customHeight="false" outlineLevel="0" collapsed="false"/>
    <row r="29907" customFormat="false" ht="15.75" hidden="false" customHeight="false" outlineLevel="0" collapsed="false"/>
    <row r="29908" customFormat="false" ht="15.75" hidden="false" customHeight="false" outlineLevel="0" collapsed="false"/>
    <row r="29909" customFormat="false" ht="15.75" hidden="false" customHeight="false" outlineLevel="0" collapsed="false"/>
    <row r="29910" customFormat="false" ht="15.75" hidden="false" customHeight="false" outlineLevel="0" collapsed="false"/>
    <row r="29911" customFormat="false" ht="15.75" hidden="false" customHeight="false" outlineLevel="0" collapsed="false"/>
    <row r="29912" customFormat="false" ht="15.75" hidden="false" customHeight="false" outlineLevel="0" collapsed="false"/>
    <row r="29913" customFormat="false" ht="15.75" hidden="false" customHeight="false" outlineLevel="0" collapsed="false"/>
    <row r="29914" customFormat="false" ht="15.75" hidden="false" customHeight="false" outlineLevel="0" collapsed="false"/>
    <row r="29915" customFormat="false" ht="15.75" hidden="false" customHeight="false" outlineLevel="0" collapsed="false"/>
    <row r="29916" customFormat="false" ht="15.75" hidden="false" customHeight="false" outlineLevel="0" collapsed="false"/>
    <row r="29917" customFormat="false" ht="15.75" hidden="false" customHeight="false" outlineLevel="0" collapsed="false"/>
    <row r="29918" customFormat="false" ht="15.75" hidden="false" customHeight="false" outlineLevel="0" collapsed="false"/>
    <row r="29919" customFormat="false" ht="15.75" hidden="false" customHeight="false" outlineLevel="0" collapsed="false"/>
    <row r="29920" customFormat="false" ht="15.75" hidden="false" customHeight="false" outlineLevel="0" collapsed="false"/>
    <row r="29921" customFormat="false" ht="15.75" hidden="false" customHeight="false" outlineLevel="0" collapsed="false"/>
    <row r="29922" customFormat="false" ht="15.75" hidden="false" customHeight="false" outlineLevel="0" collapsed="false"/>
    <row r="29923" customFormat="false" ht="15.75" hidden="false" customHeight="false" outlineLevel="0" collapsed="false"/>
    <row r="29924" customFormat="false" ht="15.75" hidden="false" customHeight="false" outlineLevel="0" collapsed="false"/>
    <row r="29925" customFormat="false" ht="15.75" hidden="false" customHeight="false" outlineLevel="0" collapsed="false"/>
    <row r="29926" customFormat="false" ht="15.75" hidden="false" customHeight="false" outlineLevel="0" collapsed="false"/>
    <row r="29927" customFormat="false" ht="15.75" hidden="false" customHeight="false" outlineLevel="0" collapsed="false"/>
    <row r="29928" customFormat="false" ht="15.75" hidden="false" customHeight="false" outlineLevel="0" collapsed="false"/>
    <row r="29929" customFormat="false" ht="15.75" hidden="false" customHeight="false" outlineLevel="0" collapsed="false"/>
    <row r="29930" customFormat="false" ht="15.75" hidden="false" customHeight="false" outlineLevel="0" collapsed="false"/>
    <row r="29931" customFormat="false" ht="15.75" hidden="false" customHeight="false" outlineLevel="0" collapsed="false"/>
    <row r="29932" customFormat="false" ht="15.75" hidden="false" customHeight="false" outlineLevel="0" collapsed="false"/>
    <row r="29933" customFormat="false" ht="15.75" hidden="false" customHeight="false" outlineLevel="0" collapsed="false"/>
    <row r="29934" customFormat="false" ht="15.75" hidden="false" customHeight="false" outlineLevel="0" collapsed="false"/>
    <row r="29935" customFormat="false" ht="15.75" hidden="false" customHeight="false" outlineLevel="0" collapsed="false"/>
    <row r="29936" customFormat="false" ht="15.75" hidden="false" customHeight="false" outlineLevel="0" collapsed="false"/>
    <row r="29937" customFormat="false" ht="15.75" hidden="false" customHeight="false" outlineLevel="0" collapsed="false"/>
    <row r="29938" customFormat="false" ht="15.75" hidden="false" customHeight="false" outlineLevel="0" collapsed="false"/>
    <row r="29939" customFormat="false" ht="15.75" hidden="false" customHeight="false" outlineLevel="0" collapsed="false"/>
    <row r="29940" customFormat="false" ht="15.75" hidden="false" customHeight="false" outlineLevel="0" collapsed="false"/>
    <row r="29941" customFormat="false" ht="15.75" hidden="false" customHeight="false" outlineLevel="0" collapsed="false"/>
    <row r="29942" customFormat="false" ht="15.75" hidden="false" customHeight="false" outlineLevel="0" collapsed="false"/>
    <row r="29943" customFormat="false" ht="15.75" hidden="false" customHeight="false" outlineLevel="0" collapsed="false"/>
    <row r="29944" customFormat="false" ht="15.75" hidden="false" customHeight="false" outlineLevel="0" collapsed="false"/>
    <row r="29945" customFormat="false" ht="15.75" hidden="false" customHeight="false" outlineLevel="0" collapsed="false"/>
    <row r="29946" customFormat="false" ht="15.75" hidden="false" customHeight="false" outlineLevel="0" collapsed="false"/>
    <row r="29947" customFormat="false" ht="15.75" hidden="false" customHeight="false" outlineLevel="0" collapsed="false"/>
    <row r="29948" customFormat="false" ht="15.75" hidden="false" customHeight="false" outlineLevel="0" collapsed="false"/>
    <row r="29949" customFormat="false" ht="15.75" hidden="false" customHeight="false" outlineLevel="0" collapsed="false"/>
    <row r="29950" customFormat="false" ht="15.75" hidden="false" customHeight="false" outlineLevel="0" collapsed="false"/>
    <row r="29951" customFormat="false" ht="15.75" hidden="false" customHeight="false" outlineLevel="0" collapsed="false"/>
    <row r="29952" customFormat="false" ht="15.75" hidden="false" customHeight="false" outlineLevel="0" collapsed="false"/>
    <row r="29953" customFormat="false" ht="15.75" hidden="false" customHeight="false" outlineLevel="0" collapsed="false"/>
    <row r="29954" customFormat="false" ht="15.75" hidden="false" customHeight="false" outlineLevel="0" collapsed="false"/>
    <row r="29955" customFormat="false" ht="15.75" hidden="false" customHeight="false" outlineLevel="0" collapsed="false"/>
    <row r="29956" customFormat="false" ht="15.75" hidden="false" customHeight="false" outlineLevel="0" collapsed="false"/>
    <row r="29957" customFormat="false" ht="15.75" hidden="false" customHeight="false" outlineLevel="0" collapsed="false"/>
    <row r="29958" customFormat="false" ht="15.75" hidden="false" customHeight="false" outlineLevel="0" collapsed="false"/>
    <row r="29959" customFormat="false" ht="15.75" hidden="false" customHeight="false" outlineLevel="0" collapsed="false"/>
    <row r="29960" customFormat="false" ht="15.75" hidden="false" customHeight="false" outlineLevel="0" collapsed="false"/>
    <row r="29961" customFormat="false" ht="15.75" hidden="false" customHeight="false" outlineLevel="0" collapsed="false"/>
    <row r="29962" customFormat="false" ht="15.75" hidden="false" customHeight="false" outlineLevel="0" collapsed="false"/>
    <row r="29963" customFormat="false" ht="15.75" hidden="false" customHeight="false" outlineLevel="0" collapsed="false"/>
    <row r="29964" customFormat="false" ht="15.75" hidden="false" customHeight="false" outlineLevel="0" collapsed="false"/>
    <row r="29965" customFormat="false" ht="15.75" hidden="false" customHeight="false" outlineLevel="0" collapsed="false"/>
    <row r="29966" customFormat="false" ht="15.75" hidden="false" customHeight="false" outlineLevel="0" collapsed="false"/>
    <row r="29967" customFormat="false" ht="15.75" hidden="false" customHeight="false" outlineLevel="0" collapsed="false"/>
    <row r="29968" customFormat="false" ht="15.75" hidden="false" customHeight="false" outlineLevel="0" collapsed="false"/>
    <row r="29969" customFormat="false" ht="15.75" hidden="false" customHeight="false" outlineLevel="0" collapsed="false"/>
    <row r="29970" customFormat="false" ht="15.75" hidden="false" customHeight="false" outlineLevel="0" collapsed="false"/>
    <row r="29971" customFormat="false" ht="15.75" hidden="false" customHeight="false" outlineLevel="0" collapsed="false"/>
    <row r="29972" customFormat="false" ht="15.75" hidden="false" customHeight="false" outlineLevel="0" collapsed="false"/>
    <row r="29973" customFormat="false" ht="15.75" hidden="false" customHeight="false" outlineLevel="0" collapsed="false"/>
    <row r="29974" customFormat="false" ht="15.75" hidden="false" customHeight="false" outlineLevel="0" collapsed="false"/>
    <row r="29975" customFormat="false" ht="15.75" hidden="false" customHeight="false" outlineLevel="0" collapsed="false"/>
    <row r="29976" customFormat="false" ht="15.75" hidden="false" customHeight="false" outlineLevel="0" collapsed="false"/>
    <row r="29977" customFormat="false" ht="15.75" hidden="false" customHeight="false" outlineLevel="0" collapsed="false"/>
    <row r="29978" customFormat="false" ht="15.75" hidden="false" customHeight="false" outlineLevel="0" collapsed="false"/>
    <row r="29979" customFormat="false" ht="15.75" hidden="false" customHeight="false" outlineLevel="0" collapsed="false"/>
    <row r="29980" customFormat="false" ht="15.75" hidden="false" customHeight="false" outlineLevel="0" collapsed="false"/>
    <row r="29981" customFormat="false" ht="15.75" hidden="false" customHeight="false" outlineLevel="0" collapsed="false"/>
    <row r="29982" customFormat="false" ht="15.75" hidden="false" customHeight="false" outlineLevel="0" collapsed="false"/>
    <row r="29983" customFormat="false" ht="15.75" hidden="false" customHeight="false" outlineLevel="0" collapsed="false"/>
    <row r="29984" customFormat="false" ht="15.75" hidden="false" customHeight="false" outlineLevel="0" collapsed="false"/>
    <row r="29985" customFormat="false" ht="15.75" hidden="false" customHeight="false" outlineLevel="0" collapsed="false"/>
    <row r="29986" customFormat="false" ht="15.75" hidden="false" customHeight="false" outlineLevel="0" collapsed="false"/>
    <row r="29987" customFormat="false" ht="15.75" hidden="false" customHeight="false" outlineLevel="0" collapsed="false"/>
    <row r="29988" customFormat="false" ht="15.75" hidden="false" customHeight="false" outlineLevel="0" collapsed="false"/>
    <row r="29989" customFormat="false" ht="15.75" hidden="false" customHeight="false" outlineLevel="0" collapsed="false"/>
    <row r="29990" customFormat="false" ht="15.75" hidden="false" customHeight="false" outlineLevel="0" collapsed="false"/>
    <row r="29991" customFormat="false" ht="15.75" hidden="false" customHeight="false" outlineLevel="0" collapsed="false"/>
    <row r="29992" customFormat="false" ht="15.75" hidden="false" customHeight="false" outlineLevel="0" collapsed="false"/>
    <row r="29993" customFormat="false" ht="15.75" hidden="false" customHeight="false" outlineLevel="0" collapsed="false"/>
    <row r="29994" customFormat="false" ht="15.75" hidden="false" customHeight="false" outlineLevel="0" collapsed="false"/>
    <row r="29995" customFormat="false" ht="15.75" hidden="false" customHeight="false" outlineLevel="0" collapsed="false"/>
    <row r="29996" customFormat="false" ht="15.75" hidden="false" customHeight="false" outlineLevel="0" collapsed="false"/>
    <row r="29997" customFormat="false" ht="15.75" hidden="false" customHeight="false" outlineLevel="0" collapsed="false"/>
    <row r="29998" customFormat="false" ht="15.75" hidden="false" customHeight="false" outlineLevel="0" collapsed="false"/>
    <row r="29999" customFormat="false" ht="15.75" hidden="false" customHeight="false" outlineLevel="0" collapsed="false"/>
    <row r="30000" customFormat="false" ht="15.75" hidden="false" customHeight="false" outlineLevel="0" collapsed="false"/>
    <row r="30001" customFormat="false" ht="15.75" hidden="false" customHeight="false" outlineLevel="0" collapsed="false"/>
    <row r="30002" customFormat="false" ht="15.75" hidden="false" customHeight="false" outlineLevel="0" collapsed="false"/>
    <row r="30003" customFormat="false" ht="15.75" hidden="false" customHeight="false" outlineLevel="0" collapsed="false"/>
    <row r="30004" customFormat="false" ht="15.75" hidden="false" customHeight="false" outlineLevel="0" collapsed="false"/>
    <row r="30005" customFormat="false" ht="15.75" hidden="false" customHeight="false" outlineLevel="0" collapsed="false"/>
    <row r="30006" customFormat="false" ht="15.75" hidden="false" customHeight="false" outlineLevel="0" collapsed="false"/>
    <row r="30007" customFormat="false" ht="15.75" hidden="false" customHeight="false" outlineLevel="0" collapsed="false"/>
    <row r="30008" customFormat="false" ht="15.75" hidden="false" customHeight="false" outlineLevel="0" collapsed="false"/>
    <row r="30009" customFormat="false" ht="15.75" hidden="false" customHeight="false" outlineLevel="0" collapsed="false"/>
    <row r="30010" customFormat="false" ht="15.75" hidden="false" customHeight="false" outlineLevel="0" collapsed="false"/>
    <row r="30011" customFormat="false" ht="15.75" hidden="false" customHeight="false" outlineLevel="0" collapsed="false"/>
    <row r="30012" customFormat="false" ht="15.75" hidden="false" customHeight="false" outlineLevel="0" collapsed="false"/>
    <row r="30013" customFormat="false" ht="15.75" hidden="false" customHeight="false" outlineLevel="0" collapsed="false"/>
    <row r="30014" customFormat="false" ht="15.75" hidden="false" customHeight="false" outlineLevel="0" collapsed="false"/>
    <row r="30015" customFormat="false" ht="15.75" hidden="false" customHeight="false" outlineLevel="0" collapsed="false"/>
    <row r="30016" customFormat="false" ht="15.75" hidden="false" customHeight="false" outlineLevel="0" collapsed="false"/>
    <row r="30017" customFormat="false" ht="15.75" hidden="false" customHeight="false" outlineLevel="0" collapsed="false"/>
    <row r="30018" customFormat="false" ht="15.75" hidden="false" customHeight="false" outlineLevel="0" collapsed="false"/>
    <row r="30019" customFormat="false" ht="15.75" hidden="false" customHeight="false" outlineLevel="0" collapsed="false"/>
    <row r="30020" customFormat="false" ht="15.75" hidden="false" customHeight="false" outlineLevel="0" collapsed="false"/>
    <row r="30021" customFormat="false" ht="15.75" hidden="false" customHeight="false" outlineLevel="0" collapsed="false"/>
    <row r="30022" customFormat="false" ht="15.75" hidden="false" customHeight="false" outlineLevel="0" collapsed="false"/>
    <row r="30023" customFormat="false" ht="15.75" hidden="false" customHeight="false" outlineLevel="0" collapsed="false"/>
    <row r="30024" customFormat="false" ht="15.75" hidden="false" customHeight="false" outlineLevel="0" collapsed="false"/>
    <row r="30025" customFormat="false" ht="15.75" hidden="false" customHeight="false" outlineLevel="0" collapsed="false"/>
    <row r="30026" customFormat="false" ht="15.75" hidden="false" customHeight="false" outlineLevel="0" collapsed="false"/>
    <row r="30027" customFormat="false" ht="15.75" hidden="false" customHeight="false" outlineLevel="0" collapsed="false"/>
    <row r="30028" customFormat="false" ht="15.75" hidden="false" customHeight="false" outlineLevel="0" collapsed="false"/>
    <row r="30029" customFormat="false" ht="15.75" hidden="false" customHeight="false" outlineLevel="0" collapsed="false"/>
    <row r="30030" customFormat="false" ht="15.75" hidden="false" customHeight="false" outlineLevel="0" collapsed="false"/>
    <row r="30031" customFormat="false" ht="15.75" hidden="false" customHeight="false" outlineLevel="0" collapsed="false"/>
    <row r="30032" customFormat="false" ht="15.75" hidden="false" customHeight="false" outlineLevel="0" collapsed="false"/>
    <row r="30033" customFormat="false" ht="15.75" hidden="false" customHeight="false" outlineLevel="0" collapsed="false"/>
    <row r="30034" customFormat="false" ht="15.75" hidden="false" customHeight="false" outlineLevel="0" collapsed="false"/>
    <row r="30035" customFormat="false" ht="15.75" hidden="false" customHeight="false" outlineLevel="0" collapsed="false"/>
    <row r="30036" customFormat="false" ht="15.75" hidden="false" customHeight="false" outlineLevel="0" collapsed="false"/>
    <row r="30037" customFormat="false" ht="15.75" hidden="false" customHeight="false" outlineLevel="0" collapsed="false"/>
    <row r="30038" customFormat="false" ht="15.75" hidden="false" customHeight="false" outlineLevel="0" collapsed="false"/>
    <row r="30039" customFormat="false" ht="15.75" hidden="false" customHeight="false" outlineLevel="0" collapsed="false"/>
    <row r="30040" customFormat="false" ht="15.75" hidden="false" customHeight="false" outlineLevel="0" collapsed="false"/>
    <row r="30041" customFormat="false" ht="15.75" hidden="false" customHeight="false" outlineLevel="0" collapsed="false"/>
    <row r="30042" customFormat="false" ht="15.75" hidden="false" customHeight="false" outlineLevel="0" collapsed="false"/>
    <row r="30043" customFormat="false" ht="15.75" hidden="false" customHeight="false" outlineLevel="0" collapsed="false"/>
    <row r="30044" customFormat="false" ht="15.75" hidden="false" customHeight="false" outlineLevel="0" collapsed="false"/>
    <row r="30045" customFormat="false" ht="15.75" hidden="false" customHeight="false" outlineLevel="0" collapsed="false"/>
    <row r="30046" customFormat="false" ht="15.75" hidden="false" customHeight="false" outlineLevel="0" collapsed="false"/>
    <row r="30047" customFormat="false" ht="15.75" hidden="false" customHeight="false" outlineLevel="0" collapsed="false"/>
    <row r="30048" customFormat="false" ht="15.75" hidden="false" customHeight="false" outlineLevel="0" collapsed="false"/>
    <row r="30049" customFormat="false" ht="15.75" hidden="false" customHeight="false" outlineLevel="0" collapsed="false"/>
    <row r="30050" customFormat="false" ht="15.75" hidden="false" customHeight="false" outlineLevel="0" collapsed="false"/>
    <row r="30051" customFormat="false" ht="15.75" hidden="false" customHeight="false" outlineLevel="0" collapsed="false"/>
    <row r="30052" customFormat="false" ht="15.75" hidden="false" customHeight="false" outlineLevel="0" collapsed="false"/>
    <row r="30053" customFormat="false" ht="15.75" hidden="false" customHeight="false" outlineLevel="0" collapsed="false"/>
    <row r="30054" customFormat="false" ht="15.75" hidden="false" customHeight="false" outlineLevel="0" collapsed="false"/>
    <row r="30055" customFormat="false" ht="15.75" hidden="false" customHeight="false" outlineLevel="0" collapsed="false"/>
    <row r="30056" customFormat="false" ht="15.75" hidden="false" customHeight="false" outlineLevel="0" collapsed="false"/>
    <row r="30057" customFormat="false" ht="15.75" hidden="false" customHeight="false" outlineLevel="0" collapsed="false"/>
    <row r="30058" customFormat="false" ht="15.75" hidden="false" customHeight="false" outlineLevel="0" collapsed="false"/>
    <row r="30059" customFormat="false" ht="15.75" hidden="false" customHeight="false" outlineLevel="0" collapsed="false"/>
    <row r="30060" customFormat="false" ht="15.75" hidden="false" customHeight="false" outlineLevel="0" collapsed="false"/>
    <row r="30061" customFormat="false" ht="15.75" hidden="false" customHeight="false" outlineLevel="0" collapsed="false"/>
    <row r="30062" customFormat="false" ht="15.75" hidden="false" customHeight="false" outlineLevel="0" collapsed="false"/>
    <row r="30063" customFormat="false" ht="15.75" hidden="false" customHeight="false" outlineLevel="0" collapsed="false"/>
    <row r="30064" customFormat="false" ht="15.75" hidden="false" customHeight="false" outlineLevel="0" collapsed="false"/>
    <row r="30065" customFormat="false" ht="15.75" hidden="false" customHeight="false" outlineLevel="0" collapsed="false"/>
    <row r="30066" customFormat="false" ht="15.75" hidden="false" customHeight="false" outlineLevel="0" collapsed="false"/>
    <row r="30067" customFormat="false" ht="15.75" hidden="false" customHeight="false" outlineLevel="0" collapsed="false"/>
    <row r="30068" customFormat="false" ht="15.75" hidden="false" customHeight="false" outlineLevel="0" collapsed="false"/>
    <row r="30069" customFormat="false" ht="15.75" hidden="false" customHeight="false" outlineLevel="0" collapsed="false"/>
    <row r="30070" customFormat="false" ht="15.75" hidden="false" customHeight="false" outlineLevel="0" collapsed="false"/>
    <row r="30071" customFormat="false" ht="15.75" hidden="false" customHeight="false" outlineLevel="0" collapsed="false"/>
    <row r="30072" customFormat="false" ht="15.75" hidden="false" customHeight="false" outlineLevel="0" collapsed="false"/>
    <row r="30073" customFormat="false" ht="15.75" hidden="false" customHeight="false" outlineLevel="0" collapsed="false"/>
    <row r="30074" customFormat="false" ht="15.75" hidden="false" customHeight="false" outlineLevel="0" collapsed="false"/>
    <row r="30075" customFormat="false" ht="15.75" hidden="false" customHeight="false" outlineLevel="0" collapsed="false"/>
    <row r="30076" customFormat="false" ht="15.75" hidden="false" customHeight="false" outlineLevel="0" collapsed="false"/>
    <row r="30077" customFormat="false" ht="15.75" hidden="false" customHeight="false" outlineLevel="0" collapsed="false"/>
    <row r="30078" customFormat="false" ht="15.75" hidden="false" customHeight="false" outlineLevel="0" collapsed="false"/>
    <row r="30079" customFormat="false" ht="15.75" hidden="false" customHeight="false" outlineLevel="0" collapsed="false"/>
    <row r="30080" customFormat="false" ht="15.75" hidden="false" customHeight="false" outlineLevel="0" collapsed="false"/>
    <row r="30081" customFormat="false" ht="15.75" hidden="false" customHeight="false" outlineLevel="0" collapsed="false"/>
    <row r="30082" customFormat="false" ht="15.75" hidden="false" customHeight="false" outlineLevel="0" collapsed="false"/>
    <row r="30083" customFormat="false" ht="15.75" hidden="false" customHeight="false" outlineLevel="0" collapsed="false"/>
    <row r="30084" customFormat="false" ht="15.75" hidden="false" customHeight="false" outlineLevel="0" collapsed="false"/>
    <row r="30085" customFormat="false" ht="15.75" hidden="false" customHeight="false" outlineLevel="0" collapsed="false"/>
    <row r="30086" customFormat="false" ht="15.75" hidden="false" customHeight="false" outlineLevel="0" collapsed="false"/>
    <row r="30087" customFormat="false" ht="15.75" hidden="false" customHeight="false" outlineLevel="0" collapsed="false"/>
    <row r="30088" customFormat="false" ht="15.75" hidden="false" customHeight="false" outlineLevel="0" collapsed="false"/>
    <row r="30089" customFormat="false" ht="15.75" hidden="false" customHeight="false" outlineLevel="0" collapsed="false"/>
    <row r="30090" customFormat="false" ht="15.75" hidden="false" customHeight="false" outlineLevel="0" collapsed="false"/>
    <row r="30091" customFormat="false" ht="15.75" hidden="false" customHeight="false" outlineLevel="0" collapsed="false"/>
    <row r="30092" customFormat="false" ht="15.75" hidden="false" customHeight="false" outlineLevel="0" collapsed="false"/>
    <row r="30093" customFormat="false" ht="15.75" hidden="false" customHeight="false" outlineLevel="0" collapsed="false"/>
    <row r="30094" customFormat="false" ht="15.75" hidden="false" customHeight="false" outlineLevel="0" collapsed="false"/>
    <row r="30095" customFormat="false" ht="15.75" hidden="false" customHeight="false" outlineLevel="0" collapsed="false"/>
    <row r="30096" customFormat="false" ht="15.75" hidden="false" customHeight="false" outlineLevel="0" collapsed="false"/>
    <row r="30097" customFormat="false" ht="15.75" hidden="false" customHeight="false" outlineLevel="0" collapsed="false"/>
    <row r="30098" customFormat="false" ht="15.75" hidden="false" customHeight="false" outlineLevel="0" collapsed="false"/>
    <row r="30099" customFormat="false" ht="15.75" hidden="false" customHeight="false" outlineLevel="0" collapsed="false"/>
    <row r="30100" customFormat="false" ht="15.75" hidden="false" customHeight="false" outlineLevel="0" collapsed="false"/>
    <row r="30101" customFormat="false" ht="15.75" hidden="false" customHeight="false" outlineLevel="0" collapsed="false"/>
    <row r="30102" customFormat="false" ht="15.75" hidden="false" customHeight="false" outlineLevel="0" collapsed="false"/>
    <row r="30103" customFormat="false" ht="15.75" hidden="false" customHeight="false" outlineLevel="0" collapsed="false"/>
    <row r="30104" customFormat="false" ht="15.75" hidden="false" customHeight="false" outlineLevel="0" collapsed="false"/>
    <row r="30105" customFormat="false" ht="15.75" hidden="false" customHeight="false" outlineLevel="0" collapsed="false"/>
    <row r="30106" customFormat="false" ht="15.75" hidden="false" customHeight="false" outlineLevel="0" collapsed="false"/>
    <row r="30107" customFormat="false" ht="15.75" hidden="false" customHeight="false" outlineLevel="0" collapsed="false"/>
    <row r="30108" customFormat="false" ht="15.75" hidden="false" customHeight="false" outlineLevel="0" collapsed="false"/>
    <row r="30109" customFormat="false" ht="15.75" hidden="false" customHeight="false" outlineLevel="0" collapsed="false"/>
    <row r="30110" customFormat="false" ht="15.75" hidden="false" customHeight="false" outlineLevel="0" collapsed="false"/>
    <row r="30111" customFormat="false" ht="15.75" hidden="false" customHeight="false" outlineLevel="0" collapsed="false"/>
    <row r="30112" customFormat="false" ht="15.75" hidden="false" customHeight="false" outlineLevel="0" collapsed="false"/>
    <row r="30113" customFormat="false" ht="15.75" hidden="false" customHeight="false" outlineLevel="0" collapsed="false"/>
    <row r="30114" customFormat="false" ht="15.75" hidden="false" customHeight="false" outlineLevel="0" collapsed="false"/>
    <row r="30115" customFormat="false" ht="15.75" hidden="false" customHeight="false" outlineLevel="0" collapsed="false"/>
    <row r="30116" customFormat="false" ht="15.75" hidden="false" customHeight="false" outlineLevel="0" collapsed="false"/>
    <row r="30117" customFormat="false" ht="15.75" hidden="false" customHeight="false" outlineLevel="0" collapsed="false"/>
    <row r="30118" customFormat="false" ht="15.75" hidden="false" customHeight="false" outlineLevel="0" collapsed="false"/>
    <row r="30119" customFormat="false" ht="15.75" hidden="false" customHeight="false" outlineLevel="0" collapsed="false"/>
    <row r="30120" customFormat="false" ht="15.75" hidden="false" customHeight="false" outlineLevel="0" collapsed="false"/>
    <row r="30121" customFormat="false" ht="15.75" hidden="false" customHeight="false" outlineLevel="0" collapsed="false"/>
    <row r="30122" customFormat="false" ht="15.75" hidden="false" customHeight="false" outlineLevel="0" collapsed="false"/>
    <row r="30123" customFormat="false" ht="15.75" hidden="false" customHeight="false" outlineLevel="0" collapsed="false"/>
    <row r="30124" customFormat="false" ht="15.75" hidden="false" customHeight="false" outlineLevel="0" collapsed="false"/>
    <row r="30125" customFormat="false" ht="15.75" hidden="false" customHeight="false" outlineLevel="0" collapsed="false"/>
    <row r="30126" customFormat="false" ht="15.75" hidden="false" customHeight="false" outlineLevel="0" collapsed="false"/>
    <row r="30127" customFormat="false" ht="15.75" hidden="false" customHeight="false" outlineLevel="0" collapsed="false"/>
    <row r="30128" customFormat="false" ht="15.75" hidden="false" customHeight="false" outlineLevel="0" collapsed="false"/>
    <row r="30129" customFormat="false" ht="15.75" hidden="false" customHeight="false" outlineLevel="0" collapsed="false"/>
    <row r="30130" customFormat="false" ht="15.75" hidden="false" customHeight="false" outlineLevel="0" collapsed="false"/>
    <row r="30131" customFormat="false" ht="15.75" hidden="false" customHeight="false" outlineLevel="0" collapsed="false"/>
    <row r="30132" customFormat="false" ht="15.75" hidden="false" customHeight="false" outlineLevel="0" collapsed="false"/>
    <row r="30133" customFormat="false" ht="15.75" hidden="false" customHeight="false" outlineLevel="0" collapsed="false"/>
    <row r="30134" customFormat="false" ht="15.75" hidden="false" customHeight="false" outlineLevel="0" collapsed="false"/>
    <row r="30135" customFormat="false" ht="15.75" hidden="false" customHeight="false" outlineLevel="0" collapsed="false"/>
    <row r="30136" customFormat="false" ht="15.75" hidden="false" customHeight="false" outlineLevel="0" collapsed="false"/>
    <row r="30137" customFormat="false" ht="15.75" hidden="false" customHeight="false" outlineLevel="0" collapsed="false"/>
    <row r="30138" customFormat="false" ht="15.75" hidden="false" customHeight="false" outlineLevel="0" collapsed="false"/>
    <row r="30139" customFormat="false" ht="15.75" hidden="false" customHeight="false" outlineLevel="0" collapsed="false"/>
    <row r="30140" customFormat="false" ht="15.75" hidden="false" customHeight="false" outlineLevel="0" collapsed="false"/>
    <row r="30141" customFormat="false" ht="15.75" hidden="false" customHeight="false" outlineLevel="0" collapsed="false"/>
    <row r="30142" customFormat="false" ht="15.75" hidden="false" customHeight="false" outlineLevel="0" collapsed="false"/>
    <row r="30143" customFormat="false" ht="15.75" hidden="false" customHeight="false" outlineLevel="0" collapsed="false"/>
    <row r="30144" customFormat="false" ht="15.75" hidden="false" customHeight="false" outlineLevel="0" collapsed="false"/>
    <row r="30145" customFormat="false" ht="15.75" hidden="false" customHeight="false" outlineLevel="0" collapsed="false"/>
    <row r="30146" customFormat="false" ht="15.75" hidden="false" customHeight="false" outlineLevel="0" collapsed="false"/>
    <row r="30147" customFormat="false" ht="15.75" hidden="false" customHeight="false" outlineLevel="0" collapsed="false"/>
    <row r="30148" customFormat="false" ht="15.75" hidden="false" customHeight="false" outlineLevel="0" collapsed="false"/>
    <row r="30149" customFormat="false" ht="15.75" hidden="false" customHeight="false" outlineLevel="0" collapsed="false"/>
    <row r="30150" customFormat="false" ht="15.75" hidden="false" customHeight="false" outlineLevel="0" collapsed="false"/>
    <row r="30151" customFormat="false" ht="15.75" hidden="false" customHeight="false" outlineLevel="0" collapsed="false"/>
    <row r="30152" customFormat="false" ht="15.75" hidden="false" customHeight="false" outlineLevel="0" collapsed="false"/>
    <row r="30153" customFormat="false" ht="15.75" hidden="false" customHeight="false" outlineLevel="0" collapsed="false"/>
    <row r="30154" customFormat="false" ht="15.75" hidden="false" customHeight="false" outlineLevel="0" collapsed="false"/>
    <row r="30155" customFormat="false" ht="15.75" hidden="false" customHeight="false" outlineLevel="0" collapsed="false"/>
    <row r="30156" customFormat="false" ht="15.75" hidden="false" customHeight="false" outlineLevel="0" collapsed="false"/>
    <row r="30157" customFormat="false" ht="15.75" hidden="false" customHeight="false" outlineLevel="0" collapsed="false"/>
    <row r="30158" customFormat="false" ht="15.75" hidden="false" customHeight="false" outlineLevel="0" collapsed="false"/>
    <row r="30159" customFormat="false" ht="15.75" hidden="false" customHeight="false" outlineLevel="0" collapsed="false"/>
    <row r="30160" customFormat="false" ht="15.75" hidden="false" customHeight="false" outlineLevel="0" collapsed="false"/>
    <row r="30161" customFormat="false" ht="15.75" hidden="false" customHeight="false" outlineLevel="0" collapsed="false"/>
    <row r="30162" customFormat="false" ht="15.75" hidden="false" customHeight="false" outlineLevel="0" collapsed="false"/>
    <row r="30163" customFormat="false" ht="15.75" hidden="false" customHeight="false" outlineLevel="0" collapsed="false"/>
    <row r="30164" customFormat="false" ht="15.75" hidden="false" customHeight="false" outlineLevel="0" collapsed="false"/>
    <row r="30165" customFormat="false" ht="15.75" hidden="false" customHeight="false" outlineLevel="0" collapsed="false"/>
    <row r="30166" customFormat="false" ht="15.75" hidden="false" customHeight="false" outlineLevel="0" collapsed="false"/>
    <row r="30167" customFormat="false" ht="15.75" hidden="false" customHeight="false" outlineLevel="0" collapsed="false"/>
    <row r="30168" customFormat="false" ht="15.75" hidden="false" customHeight="false" outlineLevel="0" collapsed="false"/>
    <row r="30169" customFormat="false" ht="15.75" hidden="false" customHeight="false" outlineLevel="0" collapsed="false"/>
    <row r="30170" customFormat="false" ht="15.75" hidden="false" customHeight="false" outlineLevel="0" collapsed="false"/>
    <row r="30171" customFormat="false" ht="15.75" hidden="false" customHeight="false" outlineLevel="0" collapsed="false"/>
    <row r="30172" customFormat="false" ht="15.75" hidden="false" customHeight="false" outlineLevel="0" collapsed="false"/>
    <row r="30173" customFormat="false" ht="15.75" hidden="false" customHeight="false" outlineLevel="0" collapsed="false"/>
    <row r="30174" customFormat="false" ht="15.75" hidden="false" customHeight="false" outlineLevel="0" collapsed="false"/>
    <row r="30175" customFormat="false" ht="15.75" hidden="false" customHeight="false" outlineLevel="0" collapsed="false"/>
    <row r="30176" customFormat="false" ht="15.75" hidden="false" customHeight="false" outlineLevel="0" collapsed="false"/>
    <row r="30177" customFormat="false" ht="15.75" hidden="false" customHeight="false" outlineLevel="0" collapsed="false"/>
    <row r="30178" customFormat="false" ht="15.75" hidden="false" customHeight="false" outlineLevel="0" collapsed="false"/>
    <row r="30179" customFormat="false" ht="15.75" hidden="false" customHeight="false" outlineLevel="0" collapsed="false"/>
    <row r="30180" customFormat="false" ht="15.75" hidden="false" customHeight="false" outlineLevel="0" collapsed="false"/>
    <row r="30181" customFormat="false" ht="15.75" hidden="false" customHeight="false" outlineLevel="0" collapsed="false"/>
    <row r="30182" customFormat="false" ht="15.75" hidden="false" customHeight="false" outlineLevel="0" collapsed="false"/>
    <row r="30183" customFormat="false" ht="15.75" hidden="false" customHeight="false" outlineLevel="0" collapsed="false"/>
    <row r="30184" customFormat="false" ht="15.75" hidden="false" customHeight="false" outlineLevel="0" collapsed="false"/>
    <row r="30185" customFormat="false" ht="15.75" hidden="false" customHeight="false" outlineLevel="0" collapsed="false"/>
    <row r="30186" customFormat="false" ht="15.75" hidden="false" customHeight="false" outlineLevel="0" collapsed="false"/>
    <row r="30187" customFormat="false" ht="15.75" hidden="false" customHeight="false" outlineLevel="0" collapsed="false"/>
    <row r="30188" customFormat="false" ht="15.75" hidden="false" customHeight="false" outlineLevel="0" collapsed="false"/>
    <row r="30189" customFormat="false" ht="15.75" hidden="false" customHeight="false" outlineLevel="0" collapsed="false"/>
    <row r="30190" customFormat="false" ht="15.75" hidden="false" customHeight="false" outlineLevel="0" collapsed="false"/>
    <row r="30191" customFormat="false" ht="15.75" hidden="false" customHeight="false" outlineLevel="0" collapsed="false"/>
    <row r="30192" customFormat="false" ht="15.75" hidden="false" customHeight="false" outlineLevel="0" collapsed="false"/>
    <row r="30193" customFormat="false" ht="15.75" hidden="false" customHeight="false" outlineLevel="0" collapsed="false"/>
    <row r="30194" customFormat="false" ht="15.75" hidden="false" customHeight="false" outlineLevel="0" collapsed="false"/>
    <row r="30195" customFormat="false" ht="15.75" hidden="false" customHeight="false" outlineLevel="0" collapsed="false"/>
    <row r="30196" customFormat="false" ht="15.75" hidden="false" customHeight="false" outlineLevel="0" collapsed="false"/>
    <row r="30197" customFormat="false" ht="15.75" hidden="false" customHeight="false" outlineLevel="0" collapsed="false"/>
    <row r="30198" customFormat="false" ht="15.75" hidden="false" customHeight="false" outlineLevel="0" collapsed="false"/>
    <row r="30199" customFormat="false" ht="15.75" hidden="false" customHeight="false" outlineLevel="0" collapsed="false"/>
    <row r="30200" customFormat="false" ht="15.75" hidden="false" customHeight="false" outlineLevel="0" collapsed="false"/>
    <row r="30201" customFormat="false" ht="15.75" hidden="false" customHeight="false" outlineLevel="0" collapsed="false"/>
    <row r="30202" customFormat="false" ht="15.75" hidden="false" customHeight="false" outlineLevel="0" collapsed="false"/>
    <row r="30203" customFormat="false" ht="15.75" hidden="false" customHeight="false" outlineLevel="0" collapsed="false"/>
    <row r="30204" customFormat="false" ht="15.75" hidden="false" customHeight="false" outlineLevel="0" collapsed="false"/>
    <row r="30205" customFormat="false" ht="15.75" hidden="false" customHeight="false" outlineLevel="0" collapsed="false"/>
    <row r="30206" customFormat="false" ht="15.75" hidden="false" customHeight="false" outlineLevel="0" collapsed="false"/>
    <row r="30207" customFormat="false" ht="15.75" hidden="false" customHeight="false" outlineLevel="0" collapsed="false"/>
    <row r="30208" customFormat="false" ht="15.75" hidden="false" customHeight="false" outlineLevel="0" collapsed="false"/>
    <row r="30209" customFormat="false" ht="15.75" hidden="false" customHeight="false" outlineLevel="0" collapsed="false"/>
    <row r="30210" customFormat="false" ht="15.75" hidden="false" customHeight="false" outlineLevel="0" collapsed="false"/>
    <row r="30211" customFormat="false" ht="15.75" hidden="false" customHeight="false" outlineLevel="0" collapsed="false"/>
    <row r="30212" customFormat="false" ht="15.75" hidden="false" customHeight="false" outlineLevel="0" collapsed="false"/>
    <row r="30213" customFormat="false" ht="15.75" hidden="false" customHeight="false" outlineLevel="0" collapsed="false"/>
    <row r="30214" customFormat="false" ht="15.75" hidden="false" customHeight="false" outlineLevel="0" collapsed="false"/>
    <row r="30215" customFormat="false" ht="15.75" hidden="false" customHeight="false" outlineLevel="0" collapsed="false"/>
    <row r="30216" customFormat="false" ht="15.75" hidden="false" customHeight="false" outlineLevel="0" collapsed="false"/>
    <row r="30217" customFormat="false" ht="15.75" hidden="false" customHeight="false" outlineLevel="0" collapsed="false"/>
    <row r="30218" customFormat="false" ht="15.75" hidden="false" customHeight="false" outlineLevel="0" collapsed="false"/>
    <row r="30219" customFormat="false" ht="15.75" hidden="false" customHeight="false" outlineLevel="0" collapsed="false"/>
    <row r="30220" customFormat="false" ht="15.75" hidden="false" customHeight="false" outlineLevel="0" collapsed="false"/>
    <row r="30221" customFormat="false" ht="15.75" hidden="false" customHeight="false" outlineLevel="0" collapsed="false"/>
    <row r="30222" customFormat="false" ht="15.75" hidden="false" customHeight="false" outlineLevel="0" collapsed="false"/>
    <row r="30223" customFormat="false" ht="15.75" hidden="false" customHeight="false" outlineLevel="0" collapsed="false"/>
    <row r="30224" customFormat="false" ht="15.75" hidden="false" customHeight="false" outlineLevel="0" collapsed="false"/>
    <row r="30225" customFormat="false" ht="15.75" hidden="false" customHeight="false" outlineLevel="0" collapsed="false"/>
    <row r="30226" customFormat="false" ht="15.75" hidden="false" customHeight="false" outlineLevel="0" collapsed="false"/>
    <row r="30227" customFormat="false" ht="15.75" hidden="false" customHeight="false" outlineLevel="0" collapsed="false"/>
    <row r="30228" customFormat="false" ht="15.75" hidden="false" customHeight="false" outlineLevel="0" collapsed="false"/>
    <row r="30229" customFormat="false" ht="15.75" hidden="false" customHeight="false" outlineLevel="0" collapsed="false"/>
    <row r="30230" customFormat="false" ht="15.75" hidden="false" customHeight="false" outlineLevel="0" collapsed="false"/>
    <row r="30231" customFormat="false" ht="15.75" hidden="false" customHeight="false" outlineLevel="0" collapsed="false"/>
    <row r="30232" customFormat="false" ht="15.75" hidden="false" customHeight="false" outlineLevel="0" collapsed="false"/>
    <row r="30233" customFormat="false" ht="15.75" hidden="false" customHeight="false" outlineLevel="0" collapsed="false"/>
    <row r="30234" customFormat="false" ht="15.75" hidden="false" customHeight="false" outlineLevel="0" collapsed="false"/>
    <row r="30235" customFormat="false" ht="15.75" hidden="false" customHeight="false" outlineLevel="0" collapsed="false"/>
    <row r="30236" customFormat="false" ht="15.75" hidden="false" customHeight="false" outlineLevel="0" collapsed="false"/>
    <row r="30237" customFormat="false" ht="15.75" hidden="false" customHeight="false" outlineLevel="0" collapsed="false"/>
    <row r="30238" customFormat="false" ht="15.75" hidden="false" customHeight="false" outlineLevel="0" collapsed="false"/>
    <row r="30239" customFormat="false" ht="15.75" hidden="false" customHeight="false" outlineLevel="0" collapsed="false"/>
    <row r="30240" customFormat="false" ht="15.75" hidden="false" customHeight="false" outlineLevel="0" collapsed="false"/>
    <row r="30241" customFormat="false" ht="15.75" hidden="false" customHeight="false" outlineLevel="0" collapsed="false"/>
    <row r="30242" customFormat="false" ht="15.75" hidden="false" customHeight="false" outlineLevel="0" collapsed="false"/>
    <row r="30243" customFormat="false" ht="15.75" hidden="false" customHeight="false" outlineLevel="0" collapsed="false"/>
    <row r="30244" customFormat="false" ht="15.75" hidden="false" customHeight="false" outlineLevel="0" collapsed="false"/>
    <row r="30245" customFormat="false" ht="15.75" hidden="false" customHeight="false" outlineLevel="0" collapsed="false"/>
    <row r="30246" customFormat="false" ht="15.75" hidden="false" customHeight="false" outlineLevel="0" collapsed="false"/>
    <row r="30247" customFormat="false" ht="15.75" hidden="false" customHeight="false" outlineLevel="0" collapsed="false"/>
    <row r="30248" customFormat="false" ht="15.75" hidden="false" customHeight="false" outlineLevel="0" collapsed="false"/>
    <row r="30249" customFormat="false" ht="15.75" hidden="false" customHeight="false" outlineLevel="0" collapsed="false"/>
    <row r="30250" customFormat="false" ht="15.75" hidden="false" customHeight="false" outlineLevel="0" collapsed="false"/>
    <row r="30251" customFormat="false" ht="15.75" hidden="false" customHeight="false" outlineLevel="0" collapsed="false"/>
    <row r="30252" customFormat="false" ht="15.75" hidden="false" customHeight="false" outlineLevel="0" collapsed="false"/>
    <row r="30253" customFormat="false" ht="15.75" hidden="false" customHeight="false" outlineLevel="0" collapsed="false"/>
    <row r="30254" customFormat="false" ht="15.75" hidden="false" customHeight="false" outlineLevel="0" collapsed="false"/>
    <row r="30255" customFormat="false" ht="15.75" hidden="false" customHeight="false" outlineLevel="0" collapsed="false"/>
    <row r="30256" customFormat="false" ht="15.75" hidden="false" customHeight="false" outlineLevel="0" collapsed="false"/>
    <row r="30257" customFormat="false" ht="15.75" hidden="false" customHeight="false" outlineLevel="0" collapsed="false"/>
    <row r="30258" customFormat="false" ht="15.75" hidden="false" customHeight="false" outlineLevel="0" collapsed="false"/>
    <row r="30259" customFormat="false" ht="15.75" hidden="false" customHeight="false" outlineLevel="0" collapsed="false"/>
    <row r="30260" customFormat="false" ht="15.75" hidden="false" customHeight="false" outlineLevel="0" collapsed="false"/>
    <row r="30261" customFormat="false" ht="15.75" hidden="false" customHeight="false" outlineLevel="0" collapsed="false"/>
    <row r="30262" customFormat="false" ht="15.75" hidden="false" customHeight="false" outlineLevel="0" collapsed="false"/>
    <row r="30263" customFormat="false" ht="15.75" hidden="false" customHeight="false" outlineLevel="0" collapsed="false"/>
    <row r="30264" customFormat="false" ht="15.75" hidden="false" customHeight="false" outlineLevel="0" collapsed="false"/>
    <row r="30265" customFormat="false" ht="15.75" hidden="false" customHeight="false" outlineLevel="0" collapsed="false"/>
    <row r="30266" customFormat="false" ht="15.75" hidden="false" customHeight="false" outlineLevel="0" collapsed="false"/>
    <row r="30267" customFormat="false" ht="15.75" hidden="false" customHeight="false" outlineLevel="0" collapsed="false"/>
    <row r="30268" customFormat="false" ht="15.75" hidden="false" customHeight="false" outlineLevel="0" collapsed="false"/>
    <row r="30269" customFormat="false" ht="15.75" hidden="false" customHeight="false" outlineLevel="0" collapsed="false"/>
    <row r="30270" customFormat="false" ht="15.75" hidden="false" customHeight="false" outlineLevel="0" collapsed="false"/>
    <row r="30271" customFormat="false" ht="15.75" hidden="false" customHeight="false" outlineLevel="0" collapsed="false"/>
    <row r="30272" customFormat="false" ht="15.75" hidden="false" customHeight="false" outlineLevel="0" collapsed="false"/>
    <row r="30273" customFormat="false" ht="15.75" hidden="false" customHeight="false" outlineLevel="0" collapsed="false"/>
    <row r="30274" customFormat="false" ht="15.75" hidden="false" customHeight="false" outlineLevel="0" collapsed="false"/>
    <row r="30275" customFormat="false" ht="15.75" hidden="false" customHeight="false" outlineLevel="0" collapsed="false"/>
    <row r="30276" customFormat="false" ht="15.75" hidden="false" customHeight="false" outlineLevel="0" collapsed="false"/>
    <row r="30277" customFormat="false" ht="15.75" hidden="false" customHeight="false" outlineLevel="0" collapsed="false"/>
    <row r="30278" customFormat="false" ht="15.75" hidden="false" customHeight="false" outlineLevel="0" collapsed="false"/>
    <row r="30279" customFormat="false" ht="15.75" hidden="false" customHeight="false" outlineLevel="0" collapsed="false"/>
    <row r="30280" customFormat="false" ht="15.75" hidden="false" customHeight="false" outlineLevel="0" collapsed="false"/>
    <row r="30281" customFormat="false" ht="15.75" hidden="false" customHeight="false" outlineLevel="0" collapsed="false"/>
    <row r="30282" customFormat="false" ht="15.75" hidden="false" customHeight="false" outlineLevel="0" collapsed="false"/>
    <row r="30283" customFormat="false" ht="15.75" hidden="false" customHeight="false" outlineLevel="0" collapsed="false"/>
    <row r="30284" customFormat="false" ht="15.75" hidden="false" customHeight="false" outlineLevel="0" collapsed="false"/>
    <row r="30285" customFormat="false" ht="15.75" hidden="false" customHeight="false" outlineLevel="0" collapsed="false"/>
    <row r="30286" customFormat="false" ht="15.75" hidden="false" customHeight="false" outlineLevel="0" collapsed="false"/>
    <row r="30287" customFormat="false" ht="15.75" hidden="false" customHeight="false" outlineLevel="0" collapsed="false"/>
    <row r="30288" customFormat="false" ht="15.75" hidden="false" customHeight="false" outlineLevel="0" collapsed="false"/>
    <row r="30289" customFormat="false" ht="15.75" hidden="false" customHeight="false" outlineLevel="0" collapsed="false"/>
    <row r="30290" customFormat="false" ht="15.75" hidden="false" customHeight="false" outlineLevel="0" collapsed="false"/>
    <row r="30291" customFormat="false" ht="15.75" hidden="false" customHeight="false" outlineLevel="0" collapsed="false"/>
    <row r="30292" customFormat="false" ht="15.75" hidden="false" customHeight="false" outlineLevel="0" collapsed="false"/>
    <row r="30293" customFormat="false" ht="15.75" hidden="false" customHeight="false" outlineLevel="0" collapsed="false"/>
    <row r="30294" customFormat="false" ht="15.75" hidden="false" customHeight="false" outlineLevel="0" collapsed="false"/>
    <row r="30295" customFormat="false" ht="15.75" hidden="false" customHeight="false" outlineLevel="0" collapsed="false"/>
    <row r="30296" customFormat="false" ht="15.75" hidden="false" customHeight="false" outlineLevel="0" collapsed="false"/>
    <row r="30297" customFormat="false" ht="15.75" hidden="false" customHeight="false" outlineLevel="0" collapsed="false"/>
    <row r="30298" customFormat="false" ht="15.75" hidden="false" customHeight="false" outlineLevel="0" collapsed="false"/>
    <row r="30299" customFormat="false" ht="15.75" hidden="false" customHeight="false" outlineLevel="0" collapsed="false"/>
    <row r="30300" customFormat="false" ht="15.75" hidden="false" customHeight="false" outlineLevel="0" collapsed="false"/>
    <row r="30301" customFormat="false" ht="15.75" hidden="false" customHeight="false" outlineLevel="0" collapsed="false"/>
    <row r="30302" customFormat="false" ht="15.75" hidden="false" customHeight="false" outlineLevel="0" collapsed="false"/>
    <row r="30303" customFormat="false" ht="15.75" hidden="false" customHeight="false" outlineLevel="0" collapsed="false"/>
    <row r="30304" customFormat="false" ht="15.75" hidden="false" customHeight="false" outlineLevel="0" collapsed="false"/>
    <row r="30305" customFormat="false" ht="15.75" hidden="false" customHeight="false" outlineLevel="0" collapsed="false"/>
    <row r="30306" customFormat="false" ht="15.75" hidden="false" customHeight="false" outlineLevel="0" collapsed="false"/>
    <row r="30307" customFormat="false" ht="15.75" hidden="false" customHeight="false" outlineLevel="0" collapsed="false"/>
    <row r="30308" customFormat="false" ht="15.75" hidden="false" customHeight="false" outlineLevel="0" collapsed="false"/>
    <row r="30309" customFormat="false" ht="15.75" hidden="false" customHeight="false" outlineLevel="0" collapsed="false"/>
    <row r="30310" customFormat="false" ht="15.75" hidden="false" customHeight="false" outlineLevel="0" collapsed="false"/>
    <row r="30311" customFormat="false" ht="15.75" hidden="false" customHeight="false" outlineLevel="0" collapsed="false"/>
    <row r="30312" customFormat="false" ht="15.75" hidden="false" customHeight="false" outlineLevel="0" collapsed="false"/>
    <row r="30313" customFormat="false" ht="15.75" hidden="false" customHeight="false" outlineLevel="0" collapsed="false"/>
    <row r="30314" customFormat="false" ht="15.75" hidden="false" customHeight="false" outlineLevel="0" collapsed="false"/>
    <row r="30315" customFormat="false" ht="15.75" hidden="false" customHeight="false" outlineLevel="0" collapsed="false"/>
    <row r="30316" customFormat="false" ht="15.75" hidden="false" customHeight="false" outlineLevel="0" collapsed="false"/>
    <row r="30317" customFormat="false" ht="15.75" hidden="false" customHeight="false" outlineLevel="0" collapsed="false"/>
    <row r="30318" customFormat="false" ht="15.75" hidden="false" customHeight="false" outlineLevel="0" collapsed="false"/>
    <row r="30319" customFormat="false" ht="15.75" hidden="false" customHeight="false" outlineLevel="0" collapsed="false"/>
    <row r="30320" customFormat="false" ht="15.75" hidden="false" customHeight="false" outlineLevel="0" collapsed="false"/>
    <row r="30321" customFormat="false" ht="15.75" hidden="false" customHeight="false" outlineLevel="0" collapsed="false"/>
    <row r="30322" customFormat="false" ht="15.75" hidden="false" customHeight="false" outlineLevel="0" collapsed="false"/>
    <row r="30323" customFormat="false" ht="15.75" hidden="false" customHeight="false" outlineLevel="0" collapsed="false"/>
    <row r="30324" customFormat="false" ht="15.75" hidden="false" customHeight="false" outlineLevel="0" collapsed="false"/>
    <row r="30325" customFormat="false" ht="15.75" hidden="false" customHeight="false" outlineLevel="0" collapsed="false"/>
    <row r="30326" customFormat="false" ht="15.75" hidden="false" customHeight="false" outlineLevel="0" collapsed="false"/>
    <row r="30327" customFormat="false" ht="15.75" hidden="false" customHeight="false" outlineLevel="0" collapsed="false"/>
    <row r="30328" customFormat="false" ht="15.75" hidden="false" customHeight="false" outlineLevel="0" collapsed="false"/>
    <row r="30329" customFormat="false" ht="15.75" hidden="false" customHeight="false" outlineLevel="0" collapsed="false"/>
    <row r="30330" customFormat="false" ht="15.75" hidden="false" customHeight="false" outlineLevel="0" collapsed="false"/>
    <row r="30331" customFormat="false" ht="15.75" hidden="false" customHeight="false" outlineLevel="0" collapsed="false"/>
    <row r="30332" customFormat="false" ht="15.75" hidden="false" customHeight="false" outlineLevel="0" collapsed="false"/>
    <row r="30333" customFormat="false" ht="15.75" hidden="false" customHeight="false" outlineLevel="0" collapsed="false"/>
    <row r="30334" customFormat="false" ht="15.75" hidden="false" customHeight="false" outlineLevel="0" collapsed="false"/>
    <row r="30335" customFormat="false" ht="15.75" hidden="false" customHeight="false" outlineLevel="0" collapsed="false"/>
    <row r="30336" customFormat="false" ht="15.75" hidden="false" customHeight="false" outlineLevel="0" collapsed="false"/>
    <row r="30337" customFormat="false" ht="15.75" hidden="false" customHeight="false" outlineLevel="0" collapsed="false"/>
    <row r="30338" customFormat="false" ht="15.75" hidden="false" customHeight="false" outlineLevel="0" collapsed="false"/>
    <row r="30339" customFormat="false" ht="15.75" hidden="false" customHeight="false" outlineLevel="0" collapsed="false"/>
    <row r="30340" customFormat="false" ht="15.75" hidden="false" customHeight="false" outlineLevel="0" collapsed="false"/>
    <row r="30341" customFormat="false" ht="15.75" hidden="false" customHeight="false" outlineLevel="0" collapsed="false"/>
    <row r="30342" customFormat="false" ht="15.75" hidden="false" customHeight="false" outlineLevel="0" collapsed="false"/>
    <row r="30343" customFormat="false" ht="15.75" hidden="false" customHeight="false" outlineLevel="0" collapsed="false"/>
    <row r="30344" customFormat="false" ht="15.75" hidden="false" customHeight="false" outlineLevel="0" collapsed="false"/>
    <row r="30345" customFormat="false" ht="15.75" hidden="false" customHeight="false" outlineLevel="0" collapsed="false"/>
    <row r="30346" customFormat="false" ht="15.75" hidden="false" customHeight="false" outlineLevel="0" collapsed="false"/>
    <row r="30347" customFormat="false" ht="15.75" hidden="false" customHeight="false" outlineLevel="0" collapsed="false"/>
    <row r="30348" customFormat="false" ht="15.75" hidden="false" customHeight="false" outlineLevel="0" collapsed="false"/>
    <row r="30349" customFormat="false" ht="15.75" hidden="false" customHeight="false" outlineLevel="0" collapsed="false"/>
    <row r="30350" customFormat="false" ht="15.75" hidden="false" customHeight="false" outlineLevel="0" collapsed="false"/>
    <row r="30351" customFormat="false" ht="15.75" hidden="false" customHeight="false" outlineLevel="0" collapsed="false"/>
    <row r="30352" customFormat="false" ht="15.75" hidden="false" customHeight="false" outlineLevel="0" collapsed="false"/>
    <row r="30353" customFormat="false" ht="15.75" hidden="false" customHeight="false" outlineLevel="0" collapsed="false"/>
    <row r="30354" customFormat="false" ht="15.75" hidden="false" customHeight="false" outlineLevel="0" collapsed="false"/>
    <row r="30355" customFormat="false" ht="15.75" hidden="false" customHeight="false" outlineLevel="0" collapsed="false"/>
    <row r="30356" customFormat="false" ht="15.75" hidden="false" customHeight="false" outlineLevel="0" collapsed="false"/>
    <row r="30357" customFormat="false" ht="15.75" hidden="false" customHeight="false" outlineLevel="0" collapsed="false"/>
    <row r="30358" customFormat="false" ht="15.75" hidden="false" customHeight="false" outlineLevel="0" collapsed="false"/>
    <row r="30359" customFormat="false" ht="15.75" hidden="false" customHeight="false" outlineLevel="0" collapsed="false"/>
    <row r="30360" customFormat="false" ht="15.75" hidden="false" customHeight="false" outlineLevel="0" collapsed="false"/>
    <row r="30361" customFormat="false" ht="15.75" hidden="false" customHeight="false" outlineLevel="0" collapsed="false"/>
    <row r="30362" customFormat="false" ht="15.75" hidden="false" customHeight="false" outlineLevel="0" collapsed="false"/>
    <row r="30363" customFormat="false" ht="15.75" hidden="false" customHeight="false" outlineLevel="0" collapsed="false"/>
    <row r="30364" customFormat="false" ht="15.75" hidden="false" customHeight="false" outlineLevel="0" collapsed="false"/>
    <row r="30365" customFormat="false" ht="15.75" hidden="false" customHeight="false" outlineLevel="0" collapsed="false"/>
    <row r="30366" customFormat="false" ht="15.75" hidden="false" customHeight="false" outlineLevel="0" collapsed="false"/>
    <row r="30367" customFormat="false" ht="15.75" hidden="false" customHeight="false" outlineLevel="0" collapsed="false"/>
    <row r="30368" customFormat="false" ht="15.75" hidden="false" customHeight="false" outlineLevel="0" collapsed="false"/>
    <row r="30369" customFormat="false" ht="15.75" hidden="false" customHeight="false" outlineLevel="0" collapsed="false"/>
    <row r="30370" customFormat="false" ht="15.75" hidden="false" customHeight="false" outlineLevel="0" collapsed="false"/>
    <row r="30371" customFormat="false" ht="15.75" hidden="false" customHeight="false" outlineLevel="0" collapsed="false"/>
    <row r="30372" customFormat="false" ht="15.75" hidden="false" customHeight="false" outlineLevel="0" collapsed="false"/>
    <row r="30373" customFormat="false" ht="15.75" hidden="false" customHeight="false" outlineLevel="0" collapsed="false"/>
    <row r="30374" customFormat="false" ht="15.75" hidden="false" customHeight="false" outlineLevel="0" collapsed="false"/>
    <row r="30375" customFormat="false" ht="15.75" hidden="false" customHeight="false" outlineLevel="0" collapsed="false"/>
    <row r="30376" customFormat="false" ht="15.75" hidden="false" customHeight="false" outlineLevel="0" collapsed="false"/>
    <row r="30377" customFormat="false" ht="15.75" hidden="false" customHeight="false" outlineLevel="0" collapsed="false"/>
    <row r="30378" customFormat="false" ht="15.75" hidden="false" customHeight="false" outlineLevel="0" collapsed="false"/>
    <row r="30379" customFormat="false" ht="15.75" hidden="false" customHeight="false" outlineLevel="0" collapsed="false"/>
    <row r="30380" customFormat="false" ht="15.75" hidden="false" customHeight="false" outlineLevel="0" collapsed="false"/>
    <row r="30381" customFormat="false" ht="15.75" hidden="false" customHeight="false" outlineLevel="0" collapsed="false"/>
    <row r="30382" customFormat="false" ht="15.75" hidden="false" customHeight="false" outlineLevel="0" collapsed="false"/>
    <row r="30383" customFormat="false" ht="15.75" hidden="false" customHeight="false" outlineLevel="0" collapsed="false"/>
    <row r="30384" customFormat="false" ht="15.75" hidden="false" customHeight="false" outlineLevel="0" collapsed="false"/>
    <row r="30385" customFormat="false" ht="15.75" hidden="false" customHeight="false" outlineLevel="0" collapsed="false"/>
    <row r="30386" customFormat="false" ht="15.75" hidden="false" customHeight="false" outlineLevel="0" collapsed="false"/>
    <row r="30387" customFormat="false" ht="15.75" hidden="false" customHeight="false" outlineLevel="0" collapsed="false"/>
    <row r="30388" customFormat="false" ht="15.75" hidden="false" customHeight="false" outlineLevel="0" collapsed="false"/>
    <row r="30389" customFormat="false" ht="15.75" hidden="false" customHeight="false" outlineLevel="0" collapsed="false"/>
    <row r="30390" customFormat="false" ht="15.75" hidden="false" customHeight="false" outlineLevel="0" collapsed="false"/>
    <row r="30391" customFormat="false" ht="15.75" hidden="false" customHeight="false" outlineLevel="0" collapsed="false"/>
    <row r="30392" customFormat="false" ht="15.75" hidden="false" customHeight="false" outlineLevel="0" collapsed="false"/>
    <row r="30393" customFormat="false" ht="15.75" hidden="false" customHeight="false" outlineLevel="0" collapsed="false"/>
    <row r="30394" customFormat="false" ht="15.75" hidden="false" customHeight="false" outlineLevel="0" collapsed="false"/>
    <row r="30395" customFormat="false" ht="15.75" hidden="false" customHeight="false" outlineLevel="0" collapsed="false"/>
    <row r="30396" customFormat="false" ht="15.75" hidden="false" customHeight="false" outlineLevel="0" collapsed="false"/>
    <row r="30397" customFormat="false" ht="15.75" hidden="false" customHeight="false" outlineLevel="0" collapsed="false"/>
    <row r="30398" customFormat="false" ht="15.75" hidden="false" customHeight="false" outlineLevel="0" collapsed="false"/>
    <row r="30399" customFormat="false" ht="15.75" hidden="false" customHeight="false" outlineLevel="0" collapsed="false"/>
    <row r="30400" customFormat="false" ht="15.75" hidden="false" customHeight="false" outlineLevel="0" collapsed="false"/>
    <row r="30401" customFormat="false" ht="15.75" hidden="false" customHeight="false" outlineLevel="0" collapsed="false"/>
    <row r="30402" customFormat="false" ht="15.75" hidden="false" customHeight="false" outlineLevel="0" collapsed="false"/>
    <row r="30403" customFormat="false" ht="15.75" hidden="false" customHeight="false" outlineLevel="0" collapsed="false"/>
    <row r="30404" customFormat="false" ht="15.75" hidden="false" customHeight="false" outlineLevel="0" collapsed="false"/>
    <row r="30405" customFormat="false" ht="15.75" hidden="false" customHeight="false" outlineLevel="0" collapsed="false"/>
    <row r="30406" customFormat="false" ht="15.75" hidden="false" customHeight="false" outlineLevel="0" collapsed="false"/>
    <row r="30407" customFormat="false" ht="15.75" hidden="false" customHeight="false" outlineLevel="0" collapsed="false"/>
    <row r="30408" customFormat="false" ht="15.75" hidden="false" customHeight="false" outlineLevel="0" collapsed="false"/>
    <row r="30409" customFormat="false" ht="15.75" hidden="false" customHeight="false" outlineLevel="0" collapsed="false"/>
    <row r="30410" customFormat="false" ht="15.75" hidden="false" customHeight="false" outlineLevel="0" collapsed="false"/>
    <row r="30411" customFormat="false" ht="15.75" hidden="false" customHeight="false" outlineLevel="0" collapsed="false"/>
    <row r="30412" customFormat="false" ht="15.75" hidden="false" customHeight="false" outlineLevel="0" collapsed="false"/>
    <row r="30413" customFormat="false" ht="15.75" hidden="false" customHeight="false" outlineLevel="0" collapsed="false"/>
    <row r="30414" customFormat="false" ht="15.75" hidden="false" customHeight="false" outlineLevel="0" collapsed="false"/>
    <row r="30415" customFormat="false" ht="15.75" hidden="false" customHeight="false" outlineLevel="0" collapsed="false"/>
    <row r="30416" customFormat="false" ht="15.75" hidden="false" customHeight="false" outlineLevel="0" collapsed="false"/>
    <row r="30417" customFormat="false" ht="15.75" hidden="false" customHeight="false" outlineLevel="0" collapsed="false"/>
    <row r="30418" customFormat="false" ht="15.75" hidden="false" customHeight="false" outlineLevel="0" collapsed="false"/>
    <row r="30419" customFormat="false" ht="15.75" hidden="false" customHeight="false" outlineLevel="0" collapsed="false"/>
    <row r="30420" customFormat="false" ht="15.75" hidden="false" customHeight="false" outlineLevel="0" collapsed="false"/>
    <row r="30421" customFormat="false" ht="15.75" hidden="false" customHeight="false" outlineLevel="0" collapsed="false"/>
    <row r="30422" customFormat="false" ht="15.75" hidden="false" customHeight="false" outlineLevel="0" collapsed="false"/>
    <row r="30423" customFormat="false" ht="15.75" hidden="false" customHeight="false" outlineLevel="0" collapsed="false"/>
    <row r="30424" customFormat="false" ht="15.75" hidden="false" customHeight="false" outlineLevel="0" collapsed="false"/>
    <row r="30425" customFormat="false" ht="15.75" hidden="false" customHeight="false" outlineLevel="0" collapsed="false"/>
    <row r="30426" customFormat="false" ht="15.75" hidden="false" customHeight="false" outlineLevel="0" collapsed="false"/>
    <row r="30427" customFormat="false" ht="15.75" hidden="false" customHeight="false" outlineLevel="0" collapsed="false"/>
    <row r="30428" customFormat="false" ht="15.75" hidden="false" customHeight="false" outlineLevel="0" collapsed="false"/>
    <row r="30429" customFormat="false" ht="15.75" hidden="false" customHeight="false" outlineLevel="0" collapsed="false"/>
    <row r="30430" customFormat="false" ht="15.75" hidden="false" customHeight="false" outlineLevel="0" collapsed="false"/>
    <row r="30431" customFormat="false" ht="15.75" hidden="false" customHeight="false" outlineLevel="0" collapsed="false"/>
    <row r="30432" customFormat="false" ht="15.75" hidden="false" customHeight="false" outlineLevel="0" collapsed="false"/>
    <row r="30433" customFormat="false" ht="15.75" hidden="false" customHeight="false" outlineLevel="0" collapsed="false"/>
    <row r="30434" customFormat="false" ht="15.75" hidden="false" customHeight="false" outlineLevel="0" collapsed="false"/>
    <row r="30435" customFormat="false" ht="15.75" hidden="false" customHeight="false" outlineLevel="0" collapsed="false"/>
    <row r="30436" customFormat="false" ht="15.75" hidden="false" customHeight="false" outlineLevel="0" collapsed="false"/>
    <row r="30437" customFormat="false" ht="15.75" hidden="false" customHeight="false" outlineLevel="0" collapsed="false"/>
    <row r="30438" customFormat="false" ht="15.75" hidden="false" customHeight="false" outlineLevel="0" collapsed="false"/>
    <row r="30439" customFormat="false" ht="15.75" hidden="false" customHeight="false" outlineLevel="0" collapsed="false"/>
    <row r="30440" customFormat="false" ht="15.75" hidden="false" customHeight="false" outlineLevel="0" collapsed="false"/>
    <row r="30441" customFormat="false" ht="15.75" hidden="false" customHeight="false" outlineLevel="0" collapsed="false"/>
    <row r="30442" customFormat="false" ht="15.75" hidden="false" customHeight="false" outlineLevel="0" collapsed="false"/>
    <row r="30443" customFormat="false" ht="15.75" hidden="false" customHeight="false" outlineLevel="0" collapsed="false"/>
    <row r="30444" customFormat="false" ht="15.75" hidden="false" customHeight="false" outlineLevel="0" collapsed="false"/>
    <row r="30445" customFormat="false" ht="15.75" hidden="false" customHeight="false" outlineLevel="0" collapsed="false"/>
    <row r="30446" customFormat="false" ht="15.75" hidden="false" customHeight="false" outlineLevel="0" collapsed="false"/>
    <row r="30447" customFormat="false" ht="15.75" hidden="false" customHeight="false" outlineLevel="0" collapsed="false"/>
    <row r="30448" customFormat="false" ht="15.75" hidden="false" customHeight="false" outlineLevel="0" collapsed="false"/>
    <row r="30449" customFormat="false" ht="15.75" hidden="false" customHeight="false" outlineLevel="0" collapsed="false"/>
    <row r="30450" customFormat="false" ht="15.75" hidden="false" customHeight="false" outlineLevel="0" collapsed="false"/>
    <row r="30451" customFormat="false" ht="15.75" hidden="false" customHeight="false" outlineLevel="0" collapsed="false"/>
    <row r="30452" customFormat="false" ht="15.75" hidden="false" customHeight="false" outlineLevel="0" collapsed="false"/>
    <row r="30453" customFormat="false" ht="15.75" hidden="false" customHeight="false" outlineLevel="0" collapsed="false"/>
    <row r="30454" customFormat="false" ht="15.75" hidden="false" customHeight="false" outlineLevel="0" collapsed="false"/>
    <row r="30455" customFormat="false" ht="15.75" hidden="false" customHeight="false" outlineLevel="0" collapsed="false"/>
    <row r="30456" customFormat="false" ht="15.75" hidden="false" customHeight="false" outlineLevel="0" collapsed="false"/>
    <row r="30457" customFormat="false" ht="15.75" hidden="false" customHeight="false" outlineLevel="0" collapsed="false"/>
    <row r="30458" customFormat="false" ht="15.75" hidden="false" customHeight="false" outlineLevel="0" collapsed="false"/>
    <row r="30459" customFormat="false" ht="15.75" hidden="false" customHeight="false" outlineLevel="0" collapsed="false"/>
    <row r="30460" customFormat="false" ht="15.75" hidden="false" customHeight="false" outlineLevel="0" collapsed="false"/>
    <row r="30461" customFormat="false" ht="15.75" hidden="false" customHeight="false" outlineLevel="0" collapsed="false"/>
    <row r="30462" customFormat="false" ht="15.75" hidden="false" customHeight="false" outlineLevel="0" collapsed="false"/>
    <row r="30463" customFormat="false" ht="15.75" hidden="false" customHeight="false" outlineLevel="0" collapsed="false"/>
    <row r="30464" customFormat="false" ht="15.75" hidden="false" customHeight="false" outlineLevel="0" collapsed="false"/>
    <row r="30465" customFormat="false" ht="15.75" hidden="false" customHeight="false" outlineLevel="0" collapsed="false"/>
    <row r="30466" customFormat="false" ht="15.75" hidden="false" customHeight="false" outlineLevel="0" collapsed="false"/>
    <row r="30467" customFormat="false" ht="15.75" hidden="false" customHeight="false" outlineLevel="0" collapsed="false"/>
    <row r="30468" customFormat="false" ht="15.75" hidden="false" customHeight="false" outlineLevel="0" collapsed="false"/>
    <row r="30469" customFormat="false" ht="15.75" hidden="false" customHeight="false" outlineLevel="0" collapsed="false"/>
    <row r="30470" customFormat="false" ht="15.75" hidden="false" customHeight="false" outlineLevel="0" collapsed="false"/>
    <row r="30471" customFormat="false" ht="15.75" hidden="false" customHeight="false" outlineLevel="0" collapsed="false"/>
    <row r="30472" customFormat="false" ht="15.75" hidden="false" customHeight="false" outlineLevel="0" collapsed="false"/>
    <row r="30473" customFormat="false" ht="15.75" hidden="false" customHeight="false" outlineLevel="0" collapsed="false"/>
    <row r="30474" customFormat="false" ht="15.75" hidden="false" customHeight="false" outlineLevel="0" collapsed="false"/>
    <row r="30475" customFormat="false" ht="15.75" hidden="false" customHeight="false" outlineLevel="0" collapsed="false"/>
    <row r="30476" customFormat="false" ht="15.75" hidden="false" customHeight="false" outlineLevel="0" collapsed="false"/>
    <row r="30477" customFormat="false" ht="15.75" hidden="false" customHeight="false" outlineLevel="0" collapsed="false"/>
    <row r="30478" customFormat="false" ht="15.75" hidden="false" customHeight="false" outlineLevel="0" collapsed="false"/>
    <row r="30479" customFormat="false" ht="15.75" hidden="false" customHeight="false" outlineLevel="0" collapsed="false"/>
    <row r="30480" customFormat="false" ht="15.75" hidden="false" customHeight="false" outlineLevel="0" collapsed="false"/>
    <row r="30481" customFormat="false" ht="15.75" hidden="false" customHeight="false" outlineLevel="0" collapsed="false"/>
    <row r="30482" customFormat="false" ht="15.75" hidden="false" customHeight="false" outlineLevel="0" collapsed="false"/>
    <row r="30483" customFormat="false" ht="15.75" hidden="false" customHeight="false" outlineLevel="0" collapsed="false"/>
    <row r="30484" customFormat="false" ht="15.75" hidden="false" customHeight="false" outlineLevel="0" collapsed="false"/>
    <row r="30485" customFormat="false" ht="15.75" hidden="false" customHeight="false" outlineLevel="0" collapsed="false"/>
    <row r="30486" customFormat="false" ht="15.75" hidden="false" customHeight="false" outlineLevel="0" collapsed="false"/>
    <row r="30487" customFormat="false" ht="15.75" hidden="false" customHeight="false" outlineLevel="0" collapsed="false"/>
    <row r="30488" customFormat="false" ht="15.75" hidden="false" customHeight="false" outlineLevel="0" collapsed="false"/>
    <row r="30489" customFormat="false" ht="15.75" hidden="false" customHeight="false" outlineLevel="0" collapsed="false"/>
    <row r="30490" customFormat="false" ht="15.75" hidden="false" customHeight="false" outlineLevel="0" collapsed="false"/>
    <row r="30491" customFormat="false" ht="15.75" hidden="false" customHeight="false" outlineLevel="0" collapsed="false"/>
    <row r="30492" customFormat="false" ht="15.75" hidden="false" customHeight="false" outlineLevel="0" collapsed="false"/>
    <row r="30493" customFormat="false" ht="15.75" hidden="false" customHeight="false" outlineLevel="0" collapsed="false"/>
    <row r="30494" customFormat="false" ht="15.75" hidden="false" customHeight="false" outlineLevel="0" collapsed="false"/>
    <row r="30495" customFormat="false" ht="15.75" hidden="false" customHeight="false" outlineLevel="0" collapsed="false"/>
    <row r="30496" customFormat="false" ht="15.75" hidden="false" customHeight="false" outlineLevel="0" collapsed="false"/>
    <row r="30497" customFormat="false" ht="15.75" hidden="false" customHeight="false" outlineLevel="0" collapsed="false"/>
    <row r="30498" customFormat="false" ht="15.75" hidden="false" customHeight="false" outlineLevel="0" collapsed="false"/>
    <row r="30499" customFormat="false" ht="15.75" hidden="false" customHeight="false" outlineLevel="0" collapsed="false"/>
    <row r="30500" customFormat="false" ht="15.75" hidden="false" customHeight="false" outlineLevel="0" collapsed="false"/>
    <row r="30501" customFormat="false" ht="15.75" hidden="false" customHeight="false" outlineLevel="0" collapsed="false"/>
    <row r="30502" customFormat="false" ht="15.75" hidden="false" customHeight="false" outlineLevel="0" collapsed="false"/>
    <row r="30503" customFormat="false" ht="15.75" hidden="false" customHeight="false" outlineLevel="0" collapsed="false"/>
    <row r="30504" customFormat="false" ht="15.75" hidden="false" customHeight="false" outlineLevel="0" collapsed="false"/>
    <row r="30505" customFormat="false" ht="15.75" hidden="false" customHeight="false" outlineLevel="0" collapsed="false"/>
    <row r="30506" customFormat="false" ht="15.75" hidden="false" customHeight="false" outlineLevel="0" collapsed="false"/>
    <row r="30507" customFormat="false" ht="15.75" hidden="false" customHeight="false" outlineLevel="0" collapsed="false"/>
    <row r="30508" customFormat="false" ht="15.75" hidden="false" customHeight="false" outlineLevel="0" collapsed="false"/>
    <row r="30509" customFormat="false" ht="15.75" hidden="false" customHeight="false" outlineLevel="0" collapsed="false"/>
    <row r="30510" customFormat="false" ht="15.75" hidden="false" customHeight="false" outlineLevel="0" collapsed="false"/>
    <row r="30511" customFormat="false" ht="15.75" hidden="false" customHeight="false" outlineLevel="0" collapsed="false"/>
    <row r="30512" customFormat="false" ht="15.75" hidden="false" customHeight="false" outlineLevel="0" collapsed="false"/>
    <row r="30513" customFormat="false" ht="15.75" hidden="false" customHeight="false" outlineLevel="0" collapsed="false"/>
    <row r="30514" customFormat="false" ht="15.75" hidden="false" customHeight="false" outlineLevel="0" collapsed="false"/>
    <row r="30515" customFormat="false" ht="15.75" hidden="false" customHeight="false" outlineLevel="0" collapsed="false"/>
    <row r="30516" customFormat="false" ht="15.75" hidden="false" customHeight="false" outlineLevel="0" collapsed="false"/>
    <row r="30517" customFormat="false" ht="15.75" hidden="false" customHeight="false" outlineLevel="0" collapsed="false"/>
    <row r="30518" customFormat="false" ht="15.75" hidden="false" customHeight="false" outlineLevel="0" collapsed="false"/>
    <row r="30519" customFormat="false" ht="15.75" hidden="false" customHeight="false" outlineLevel="0" collapsed="false"/>
    <row r="30520" customFormat="false" ht="15.75" hidden="false" customHeight="false" outlineLevel="0" collapsed="false"/>
    <row r="30521" customFormat="false" ht="15.75" hidden="false" customHeight="false" outlineLevel="0" collapsed="false"/>
    <row r="30522" customFormat="false" ht="15.75" hidden="false" customHeight="false" outlineLevel="0" collapsed="false"/>
    <row r="30523" customFormat="false" ht="15.75" hidden="false" customHeight="false" outlineLevel="0" collapsed="false"/>
    <row r="30524" customFormat="false" ht="15.75" hidden="false" customHeight="false" outlineLevel="0" collapsed="false"/>
    <row r="30525" customFormat="false" ht="15.75" hidden="false" customHeight="false" outlineLevel="0" collapsed="false"/>
    <row r="30526" customFormat="false" ht="15.75" hidden="false" customHeight="false" outlineLevel="0" collapsed="false"/>
    <row r="30527" customFormat="false" ht="15.75" hidden="false" customHeight="false" outlineLevel="0" collapsed="false"/>
    <row r="30528" customFormat="false" ht="15.75" hidden="false" customHeight="false" outlineLevel="0" collapsed="false"/>
    <row r="30529" customFormat="false" ht="15.75" hidden="false" customHeight="false" outlineLevel="0" collapsed="false"/>
    <row r="30530" customFormat="false" ht="15.75" hidden="false" customHeight="false" outlineLevel="0" collapsed="false"/>
    <row r="30531" customFormat="false" ht="15.75" hidden="false" customHeight="false" outlineLevel="0" collapsed="false"/>
    <row r="30532" customFormat="false" ht="15.75" hidden="false" customHeight="false" outlineLevel="0" collapsed="false"/>
    <row r="30533" customFormat="false" ht="15.75" hidden="false" customHeight="false" outlineLevel="0" collapsed="false"/>
    <row r="30534" customFormat="false" ht="15.75" hidden="false" customHeight="false" outlineLevel="0" collapsed="false"/>
    <row r="30535" customFormat="false" ht="15.75" hidden="false" customHeight="false" outlineLevel="0" collapsed="false"/>
    <row r="30536" customFormat="false" ht="15.75" hidden="false" customHeight="false" outlineLevel="0" collapsed="false"/>
    <row r="30537" customFormat="false" ht="15.75" hidden="false" customHeight="false" outlineLevel="0" collapsed="false"/>
    <row r="30538" customFormat="false" ht="15.75" hidden="false" customHeight="false" outlineLevel="0" collapsed="false"/>
    <row r="30539" customFormat="false" ht="15.75" hidden="false" customHeight="false" outlineLevel="0" collapsed="false"/>
    <row r="30540" customFormat="false" ht="15.75" hidden="false" customHeight="false" outlineLevel="0" collapsed="false"/>
    <row r="30541" customFormat="false" ht="15.75" hidden="false" customHeight="false" outlineLevel="0" collapsed="false"/>
    <row r="30542" customFormat="false" ht="15.75" hidden="false" customHeight="false" outlineLevel="0" collapsed="false"/>
    <row r="30543" customFormat="false" ht="15.75" hidden="false" customHeight="false" outlineLevel="0" collapsed="false"/>
    <row r="30544" customFormat="false" ht="15.75" hidden="false" customHeight="false" outlineLevel="0" collapsed="false"/>
    <row r="30545" customFormat="false" ht="15.75" hidden="false" customHeight="false" outlineLevel="0" collapsed="false"/>
    <row r="30546" customFormat="false" ht="15.75" hidden="false" customHeight="false" outlineLevel="0" collapsed="false"/>
    <row r="30547" customFormat="false" ht="15.75" hidden="false" customHeight="false" outlineLevel="0" collapsed="false"/>
    <row r="30548" customFormat="false" ht="15.75" hidden="false" customHeight="false" outlineLevel="0" collapsed="false"/>
    <row r="30549" customFormat="false" ht="15.75" hidden="false" customHeight="false" outlineLevel="0" collapsed="false"/>
    <row r="30550" customFormat="false" ht="15.75" hidden="false" customHeight="false" outlineLevel="0" collapsed="false"/>
    <row r="30551" customFormat="false" ht="15.75" hidden="false" customHeight="false" outlineLevel="0" collapsed="false"/>
    <row r="30552" customFormat="false" ht="15.75" hidden="false" customHeight="false" outlineLevel="0" collapsed="false"/>
    <row r="30553" customFormat="false" ht="15.75" hidden="false" customHeight="false" outlineLevel="0" collapsed="false"/>
    <row r="30554" customFormat="false" ht="15.75" hidden="false" customHeight="false" outlineLevel="0" collapsed="false"/>
    <row r="30555" customFormat="false" ht="15.75" hidden="false" customHeight="false" outlineLevel="0" collapsed="false"/>
    <row r="30556" customFormat="false" ht="15.75" hidden="false" customHeight="false" outlineLevel="0" collapsed="false"/>
    <row r="30557" customFormat="false" ht="15.75" hidden="false" customHeight="false" outlineLevel="0" collapsed="false"/>
    <row r="30558" customFormat="false" ht="15.75" hidden="false" customHeight="false" outlineLevel="0" collapsed="false"/>
    <row r="30559" customFormat="false" ht="15.75" hidden="false" customHeight="false" outlineLevel="0" collapsed="false"/>
    <row r="30560" customFormat="false" ht="15.75" hidden="false" customHeight="false" outlineLevel="0" collapsed="false"/>
    <row r="30561" customFormat="false" ht="15.75" hidden="false" customHeight="false" outlineLevel="0" collapsed="false"/>
    <row r="30562" customFormat="false" ht="15.75" hidden="false" customHeight="false" outlineLevel="0" collapsed="false"/>
    <row r="30563" customFormat="false" ht="15.75" hidden="false" customHeight="false" outlineLevel="0" collapsed="false"/>
    <row r="30564" customFormat="false" ht="15.75" hidden="false" customHeight="false" outlineLevel="0" collapsed="false"/>
    <row r="30565" customFormat="false" ht="15.75" hidden="false" customHeight="false" outlineLevel="0" collapsed="false"/>
    <row r="30566" customFormat="false" ht="15.75" hidden="false" customHeight="false" outlineLevel="0" collapsed="false"/>
    <row r="30567" customFormat="false" ht="15.75" hidden="false" customHeight="false" outlineLevel="0" collapsed="false"/>
    <row r="30568" customFormat="false" ht="15.75" hidden="false" customHeight="false" outlineLevel="0" collapsed="false"/>
    <row r="30569" customFormat="false" ht="15.75" hidden="false" customHeight="false" outlineLevel="0" collapsed="false"/>
    <row r="30570" customFormat="false" ht="15.75" hidden="false" customHeight="false" outlineLevel="0" collapsed="false"/>
    <row r="30571" customFormat="false" ht="15.75" hidden="false" customHeight="false" outlineLevel="0" collapsed="false"/>
    <row r="30572" customFormat="false" ht="15.75" hidden="false" customHeight="false" outlineLevel="0" collapsed="false"/>
    <row r="30573" customFormat="false" ht="15.75" hidden="false" customHeight="false" outlineLevel="0" collapsed="false"/>
    <row r="30574" customFormat="false" ht="15.75" hidden="false" customHeight="false" outlineLevel="0" collapsed="false"/>
    <row r="30575" customFormat="false" ht="15.75" hidden="false" customHeight="false" outlineLevel="0" collapsed="false"/>
    <row r="30576" customFormat="false" ht="15.75" hidden="false" customHeight="false" outlineLevel="0" collapsed="false"/>
    <row r="30577" customFormat="false" ht="15.75" hidden="false" customHeight="false" outlineLevel="0" collapsed="false"/>
    <row r="30578" customFormat="false" ht="15.75" hidden="false" customHeight="false" outlineLevel="0" collapsed="false"/>
    <row r="30579" customFormat="false" ht="15.75" hidden="false" customHeight="false" outlineLevel="0" collapsed="false"/>
    <row r="30580" customFormat="false" ht="15.75" hidden="false" customHeight="false" outlineLevel="0" collapsed="false"/>
    <row r="30581" customFormat="false" ht="15.75" hidden="false" customHeight="false" outlineLevel="0" collapsed="false"/>
    <row r="30582" customFormat="false" ht="15.75" hidden="false" customHeight="false" outlineLevel="0" collapsed="false"/>
    <row r="30583" customFormat="false" ht="15.75" hidden="false" customHeight="false" outlineLevel="0" collapsed="false"/>
    <row r="30584" customFormat="false" ht="15.75" hidden="false" customHeight="false" outlineLevel="0" collapsed="false"/>
    <row r="30585" customFormat="false" ht="15.75" hidden="false" customHeight="false" outlineLevel="0" collapsed="false"/>
    <row r="30586" customFormat="false" ht="15.75" hidden="false" customHeight="false" outlineLevel="0" collapsed="false"/>
    <row r="30587" customFormat="false" ht="15.75" hidden="false" customHeight="false" outlineLevel="0" collapsed="false"/>
    <row r="30588" customFormat="false" ht="15.75" hidden="false" customHeight="false" outlineLevel="0" collapsed="false"/>
    <row r="30589" customFormat="false" ht="15.75" hidden="false" customHeight="false" outlineLevel="0" collapsed="false"/>
    <row r="30590" customFormat="false" ht="15.75" hidden="false" customHeight="false" outlineLevel="0" collapsed="false"/>
    <row r="30591" customFormat="false" ht="15.75" hidden="false" customHeight="false" outlineLevel="0" collapsed="false"/>
    <row r="30592" customFormat="false" ht="15.75" hidden="false" customHeight="false" outlineLevel="0" collapsed="false"/>
    <row r="30593" customFormat="false" ht="15.75" hidden="false" customHeight="false" outlineLevel="0" collapsed="false"/>
    <row r="30594" customFormat="false" ht="15.75" hidden="false" customHeight="false" outlineLevel="0" collapsed="false"/>
    <row r="30595" customFormat="false" ht="15.75" hidden="false" customHeight="false" outlineLevel="0" collapsed="false"/>
    <row r="30596" customFormat="false" ht="15.75" hidden="false" customHeight="false" outlineLevel="0" collapsed="false"/>
    <row r="30597" customFormat="false" ht="15.75" hidden="false" customHeight="false" outlineLevel="0" collapsed="false"/>
    <row r="30598" customFormat="false" ht="15.75" hidden="false" customHeight="false" outlineLevel="0" collapsed="false"/>
    <row r="30599" customFormat="false" ht="15.75" hidden="false" customHeight="false" outlineLevel="0" collapsed="false"/>
    <row r="30600" customFormat="false" ht="15.75" hidden="false" customHeight="false" outlineLevel="0" collapsed="false"/>
    <row r="30601" customFormat="false" ht="15.75" hidden="false" customHeight="false" outlineLevel="0" collapsed="false"/>
    <row r="30602" customFormat="false" ht="15.75" hidden="false" customHeight="false" outlineLevel="0" collapsed="false"/>
    <row r="30603" customFormat="false" ht="15.75" hidden="false" customHeight="false" outlineLevel="0" collapsed="false"/>
    <row r="30604" customFormat="false" ht="15.75" hidden="false" customHeight="false" outlineLevel="0" collapsed="false"/>
    <row r="30605" customFormat="false" ht="15.75" hidden="false" customHeight="false" outlineLevel="0" collapsed="false"/>
    <row r="30606" customFormat="false" ht="15.75" hidden="false" customHeight="false" outlineLevel="0" collapsed="false"/>
    <row r="30607" customFormat="false" ht="15.75" hidden="false" customHeight="false" outlineLevel="0" collapsed="false"/>
    <row r="30608" customFormat="false" ht="15.75" hidden="false" customHeight="false" outlineLevel="0" collapsed="false"/>
    <row r="30609" customFormat="false" ht="15.75" hidden="false" customHeight="false" outlineLevel="0" collapsed="false"/>
    <row r="30610" customFormat="false" ht="15.75" hidden="false" customHeight="false" outlineLevel="0" collapsed="false"/>
    <row r="30611" customFormat="false" ht="15.75" hidden="false" customHeight="false" outlineLevel="0" collapsed="false"/>
    <row r="30612" customFormat="false" ht="15.75" hidden="false" customHeight="false" outlineLevel="0" collapsed="false"/>
    <row r="30613" customFormat="false" ht="15.75" hidden="false" customHeight="false" outlineLevel="0" collapsed="false"/>
    <row r="30614" customFormat="false" ht="15.75" hidden="false" customHeight="false" outlineLevel="0" collapsed="false"/>
    <row r="30615" customFormat="false" ht="15.75" hidden="false" customHeight="false" outlineLevel="0" collapsed="false"/>
    <row r="30616" customFormat="false" ht="15.75" hidden="false" customHeight="false" outlineLevel="0" collapsed="false"/>
    <row r="30617" customFormat="false" ht="15.75" hidden="false" customHeight="false" outlineLevel="0" collapsed="false"/>
    <row r="30618" customFormat="false" ht="15.75" hidden="false" customHeight="false" outlineLevel="0" collapsed="false"/>
    <row r="30619" customFormat="false" ht="15.75" hidden="false" customHeight="false" outlineLevel="0" collapsed="false"/>
    <row r="30620" customFormat="false" ht="15.75" hidden="false" customHeight="false" outlineLevel="0" collapsed="false"/>
    <row r="30621" customFormat="false" ht="15.75" hidden="false" customHeight="false" outlineLevel="0" collapsed="false"/>
    <row r="30622" customFormat="false" ht="15.75" hidden="false" customHeight="false" outlineLevel="0" collapsed="false"/>
    <row r="30623" customFormat="false" ht="15.75" hidden="false" customHeight="false" outlineLevel="0" collapsed="false"/>
    <row r="30624" customFormat="false" ht="15.75" hidden="false" customHeight="false" outlineLevel="0" collapsed="false"/>
    <row r="30625" customFormat="false" ht="15.75" hidden="false" customHeight="false" outlineLevel="0" collapsed="false"/>
    <row r="30626" customFormat="false" ht="15.75" hidden="false" customHeight="false" outlineLevel="0" collapsed="false"/>
    <row r="30627" customFormat="false" ht="15.75" hidden="false" customHeight="false" outlineLevel="0" collapsed="false"/>
    <row r="30628" customFormat="false" ht="15.75" hidden="false" customHeight="false" outlineLevel="0" collapsed="false"/>
    <row r="30629" customFormat="false" ht="15.75" hidden="false" customHeight="false" outlineLevel="0" collapsed="false"/>
    <row r="30630" customFormat="false" ht="15.75" hidden="false" customHeight="false" outlineLevel="0" collapsed="false"/>
    <row r="30631" customFormat="false" ht="15.75" hidden="false" customHeight="false" outlineLevel="0" collapsed="false"/>
    <row r="30632" customFormat="false" ht="15.75" hidden="false" customHeight="false" outlineLevel="0" collapsed="false"/>
    <row r="30633" customFormat="false" ht="15.75" hidden="false" customHeight="false" outlineLevel="0" collapsed="false"/>
    <row r="30634" customFormat="false" ht="15.75" hidden="false" customHeight="false" outlineLevel="0" collapsed="false"/>
    <row r="30635" customFormat="false" ht="15.75" hidden="false" customHeight="false" outlineLevel="0" collapsed="false"/>
    <row r="30636" customFormat="false" ht="15.75" hidden="false" customHeight="false" outlineLevel="0" collapsed="false"/>
    <row r="30637" customFormat="false" ht="15.75" hidden="false" customHeight="false" outlineLevel="0" collapsed="false"/>
    <row r="30638" customFormat="false" ht="15.75" hidden="false" customHeight="false" outlineLevel="0" collapsed="false"/>
    <row r="30639" customFormat="false" ht="15.75" hidden="false" customHeight="false" outlineLevel="0" collapsed="false"/>
    <row r="30640" customFormat="false" ht="15.75" hidden="false" customHeight="false" outlineLevel="0" collapsed="false"/>
    <row r="30641" customFormat="false" ht="15.75" hidden="false" customHeight="false" outlineLevel="0" collapsed="false"/>
    <row r="30642" customFormat="false" ht="15.75" hidden="false" customHeight="false" outlineLevel="0" collapsed="false"/>
    <row r="30643" customFormat="false" ht="15.75" hidden="false" customHeight="false" outlineLevel="0" collapsed="false"/>
    <row r="30644" customFormat="false" ht="15.75" hidden="false" customHeight="false" outlineLevel="0" collapsed="false"/>
    <row r="30645" customFormat="false" ht="15.75" hidden="false" customHeight="false" outlineLevel="0" collapsed="false"/>
    <row r="30646" customFormat="false" ht="15.75" hidden="false" customHeight="false" outlineLevel="0" collapsed="false"/>
    <row r="30647" customFormat="false" ht="15.75" hidden="false" customHeight="false" outlineLevel="0" collapsed="false"/>
    <row r="30648" customFormat="false" ht="15.75" hidden="false" customHeight="false" outlineLevel="0" collapsed="false"/>
    <row r="30649" customFormat="false" ht="15.75" hidden="false" customHeight="false" outlineLevel="0" collapsed="false"/>
    <row r="30650" customFormat="false" ht="15.75" hidden="false" customHeight="false" outlineLevel="0" collapsed="false"/>
    <row r="30651" customFormat="false" ht="15.75" hidden="false" customHeight="false" outlineLevel="0" collapsed="false"/>
    <row r="30652" customFormat="false" ht="15.75" hidden="false" customHeight="false" outlineLevel="0" collapsed="false"/>
    <row r="30653" customFormat="false" ht="15.75" hidden="false" customHeight="false" outlineLevel="0" collapsed="false"/>
    <row r="30654" customFormat="false" ht="15.75" hidden="false" customHeight="false" outlineLevel="0" collapsed="false"/>
    <row r="30655" customFormat="false" ht="15.75" hidden="false" customHeight="false" outlineLevel="0" collapsed="false"/>
    <row r="30656" customFormat="false" ht="15.75" hidden="false" customHeight="false" outlineLevel="0" collapsed="false"/>
    <row r="30657" customFormat="false" ht="15.75" hidden="false" customHeight="false" outlineLevel="0" collapsed="false"/>
    <row r="30658" customFormat="false" ht="15.75" hidden="false" customHeight="false" outlineLevel="0" collapsed="false"/>
    <row r="30659" customFormat="false" ht="15.75" hidden="false" customHeight="false" outlineLevel="0" collapsed="false"/>
    <row r="30660" customFormat="false" ht="15.75" hidden="false" customHeight="false" outlineLevel="0" collapsed="false"/>
    <row r="30661" customFormat="false" ht="15.75" hidden="false" customHeight="false" outlineLevel="0" collapsed="false"/>
    <row r="30662" customFormat="false" ht="15.75" hidden="false" customHeight="false" outlineLevel="0" collapsed="false"/>
    <row r="30663" customFormat="false" ht="15.75" hidden="false" customHeight="false" outlineLevel="0" collapsed="false"/>
    <row r="30664" customFormat="false" ht="15.75" hidden="false" customHeight="false" outlineLevel="0" collapsed="false"/>
    <row r="30665" customFormat="false" ht="15.75" hidden="false" customHeight="false" outlineLevel="0" collapsed="false"/>
    <row r="30666" customFormat="false" ht="15.75" hidden="false" customHeight="false" outlineLevel="0" collapsed="false"/>
    <row r="30667" customFormat="false" ht="15.75" hidden="false" customHeight="false" outlineLevel="0" collapsed="false"/>
    <row r="30668" customFormat="false" ht="15.75" hidden="false" customHeight="false" outlineLevel="0" collapsed="false"/>
    <row r="30669" customFormat="false" ht="15.75" hidden="false" customHeight="false" outlineLevel="0" collapsed="false"/>
    <row r="30670" customFormat="false" ht="15.75" hidden="false" customHeight="false" outlineLevel="0" collapsed="false"/>
    <row r="30671" customFormat="false" ht="15.75" hidden="false" customHeight="false" outlineLevel="0" collapsed="false"/>
    <row r="30672" customFormat="false" ht="15.75" hidden="false" customHeight="false" outlineLevel="0" collapsed="false"/>
    <row r="30673" customFormat="false" ht="15.75" hidden="false" customHeight="false" outlineLevel="0" collapsed="false"/>
    <row r="30674" customFormat="false" ht="15.75" hidden="false" customHeight="false" outlineLevel="0" collapsed="false"/>
    <row r="30675" customFormat="false" ht="15.75" hidden="false" customHeight="false" outlineLevel="0" collapsed="false"/>
    <row r="30676" customFormat="false" ht="15.75" hidden="false" customHeight="false" outlineLevel="0" collapsed="false"/>
    <row r="30677" customFormat="false" ht="15.75" hidden="false" customHeight="false" outlineLevel="0" collapsed="false"/>
    <row r="30678" customFormat="false" ht="15.75" hidden="false" customHeight="false" outlineLevel="0" collapsed="false"/>
    <row r="30679" customFormat="false" ht="15.75" hidden="false" customHeight="false" outlineLevel="0" collapsed="false"/>
    <row r="30680" customFormat="false" ht="15.75" hidden="false" customHeight="false" outlineLevel="0" collapsed="false"/>
    <row r="30681" customFormat="false" ht="15.75" hidden="false" customHeight="false" outlineLevel="0" collapsed="false"/>
    <row r="30682" customFormat="false" ht="15.75" hidden="false" customHeight="false" outlineLevel="0" collapsed="false"/>
    <row r="30683" customFormat="false" ht="15.75" hidden="false" customHeight="false" outlineLevel="0" collapsed="false"/>
    <row r="30684" customFormat="false" ht="15.75" hidden="false" customHeight="false" outlineLevel="0" collapsed="false"/>
    <row r="30685" customFormat="false" ht="15.75" hidden="false" customHeight="false" outlineLevel="0" collapsed="false"/>
    <row r="30686" customFormat="false" ht="15.75" hidden="false" customHeight="false" outlineLevel="0" collapsed="false"/>
    <row r="30687" customFormat="false" ht="15.75" hidden="false" customHeight="false" outlineLevel="0" collapsed="false"/>
    <row r="30688" customFormat="false" ht="15.75" hidden="false" customHeight="false" outlineLevel="0" collapsed="false"/>
    <row r="30689" customFormat="false" ht="15.75" hidden="false" customHeight="false" outlineLevel="0" collapsed="false"/>
    <row r="30690" customFormat="false" ht="15.75" hidden="false" customHeight="false" outlineLevel="0" collapsed="false"/>
    <row r="30691" customFormat="false" ht="15.75" hidden="false" customHeight="false" outlineLevel="0" collapsed="false"/>
    <row r="30692" customFormat="false" ht="15.75" hidden="false" customHeight="false" outlineLevel="0" collapsed="false"/>
    <row r="30693" customFormat="false" ht="15.75" hidden="false" customHeight="false" outlineLevel="0" collapsed="false"/>
    <row r="30694" customFormat="false" ht="15.75" hidden="false" customHeight="false" outlineLevel="0" collapsed="false"/>
    <row r="30695" customFormat="false" ht="15.75" hidden="false" customHeight="false" outlineLevel="0" collapsed="false"/>
    <row r="30696" customFormat="false" ht="15.75" hidden="false" customHeight="false" outlineLevel="0" collapsed="false"/>
    <row r="30697" customFormat="false" ht="15.75" hidden="false" customHeight="false" outlineLevel="0" collapsed="false"/>
    <row r="30698" customFormat="false" ht="15.75" hidden="false" customHeight="false" outlineLevel="0" collapsed="false"/>
    <row r="30699" customFormat="false" ht="15.75" hidden="false" customHeight="false" outlineLevel="0" collapsed="false"/>
    <row r="30700" customFormat="false" ht="15.75" hidden="false" customHeight="false" outlineLevel="0" collapsed="false"/>
    <row r="30701" customFormat="false" ht="15.75" hidden="false" customHeight="false" outlineLevel="0" collapsed="false"/>
    <row r="30702" customFormat="false" ht="15.75" hidden="false" customHeight="false" outlineLevel="0" collapsed="false"/>
    <row r="30703" customFormat="false" ht="15.75" hidden="false" customHeight="false" outlineLevel="0" collapsed="false"/>
    <row r="30704" customFormat="false" ht="15.75" hidden="false" customHeight="false" outlineLevel="0" collapsed="false"/>
    <row r="30705" customFormat="false" ht="15.75" hidden="false" customHeight="false" outlineLevel="0" collapsed="false"/>
    <row r="30706" customFormat="false" ht="15.75" hidden="false" customHeight="false" outlineLevel="0" collapsed="false"/>
    <row r="30707" customFormat="false" ht="15.75" hidden="false" customHeight="false" outlineLevel="0" collapsed="false"/>
    <row r="30708" customFormat="false" ht="15.75" hidden="false" customHeight="false" outlineLevel="0" collapsed="false"/>
    <row r="30709" customFormat="false" ht="15.75" hidden="false" customHeight="false" outlineLevel="0" collapsed="false"/>
    <row r="30710" customFormat="false" ht="15.75" hidden="false" customHeight="false" outlineLevel="0" collapsed="false"/>
    <row r="30711" customFormat="false" ht="15.75" hidden="false" customHeight="false" outlineLevel="0" collapsed="false"/>
    <row r="30712" customFormat="false" ht="15.75" hidden="false" customHeight="false" outlineLevel="0" collapsed="false"/>
    <row r="30713" customFormat="false" ht="15.75" hidden="false" customHeight="false" outlineLevel="0" collapsed="false"/>
    <row r="30714" customFormat="false" ht="15.75" hidden="false" customHeight="false" outlineLevel="0" collapsed="false"/>
    <row r="30715" customFormat="false" ht="15.75" hidden="false" customHeight="false" outlineLevel="0" collapsed="false"/>
    <row r="30716" customFormat="false" ht="15.75" hidden="false" customHeight="false" outlineLevel="0" collapsed="false"/>
    <row r="30717" customFormat="false" ht="15.75" hidden="false" customHeight="false" outlineLevel="0" collapsed="false"/>
    <row r="30718" customFormat="false" ht="15.75" hidden="false" customHeight="false" outlineLevel="0" collapsed="false"/>
    <row r="30719" customFormat="false" ht="15.75" hidden="false" customHeight="false" outlineLevel="0" collapsed="false"/>
    <row r="30720" customFormat="false" ht="15.75" hidden="false" customHeight="false" outlineLevel="0" collapsed="false"/>
    <row r="30721" customFormat="false" ht="15.75" hidden="false" customHeight="false" outlineLevel="0" collapsed="false"/>
    <row r="30722" customFormat="false" ht="15.75" hidden="false" customHeight="false" outlineLevel="0" collapsed="false"/>
    <row r="30723" customFormat="false" ht="15.75" hidden="false" customHeight="false" outlineLevel="0" collapsed="false"/>
    <row r="30724" customFormat="false" ht="15.75" hidden="false" customHeight="false" outlineLevel="0" collapsed="false"/>
    <row r="30725" customFormat="false" ht="15.75" hidden="false" customHeight="false" outlineLevel="0" collapsed="false"/>
    <row r="30726" customFormat="false" ht="15.75" hidden="false" customHeight="false" outlineLevel="0" collapsed="false"/>
    <row r="30727" customFormat="false" ht="15.75" hidden="false" customHeight="false" outlineLevel="0" collapsed="false"/>
    <row r="30728" customFormat="false" ht="15.75" hidden="false" customHeight="false" outlineLevel="0" collapsed="false"/>
    <row r="30729" customFormat="false" ht="15.75" hidden="false" customHeight="false" outlineLevel="0" collapsed="false"/>
    <row r="30730" customFormat="false" ht="15.75" hidden="false" customHeight="false" outlineLevel="0" collapsed="false"/>
    <row r="30731" customFormat="false" ht="15.75" hidden="false" customHeight="false" outlineLevel="0" collapsed="false"/>
    <row r="30732" customFormat="false" ht="15.75" hidden="false" customHeight="false" outlineLevel="0" collapsed="false"/>
    <row r="30733" customFormat="false" ht="15.75" hidden="false" customHeight="false" outlineLevel="0" collapsed="false"/>
    <row r="30734" customFormat="false" ht="15.75" hidden="false" customHeight="false" outlineLevel="0" collapsed="false"/>
    <row r="30735" customFormat="false" ht="15.75" hidden="false" customHeight="false" outlineLevel="0" collapsed="false"/>
    <row r="30736" customFormat="false" ht="15.75" hidden="false" customHeight="false" outlineLevel="0" collapsed="false"/>
    <row r="30737" customFormat="false" ht="15.75" hidden="false" customHeight="false" outlineLevel="0" collapsed="false"/>
    <row r="30738" customFormat="false" ht="15.75" hidden="false" customHeight="false" outlineLevel="0" collapsed="false"/>
    <row r="30739" customFormat="false" ht="15.75" hidden="false" customHeight="false" outlineLevel="0" collapsed="false"/>
    <row r="30740" customFormat="false" ht="15.75" hidden="false" customHeight="false" outlineLevel="0" collapsed="false"/>
    <row r="30741" customFormat="false" ht="15.75" hidden="false" customHeight="false" outlineLevel="0" collapsed="false"/>
    <row r="30742" customFormat="false" ht="15.75" hidden="false" customHeight="false" outlineLevel="0" collapsed="false"/>
    <row r="30743" customFormat="false" ht="15.75" hidden="false" customHeight="false" outlineLevel="0" collapsed="false"/>
    <row r="30744" customFormat="false" ht="15.75" hidden="false" customHeight="false" outlineLevel="0" collapsed="false"/>
    <row r="30745" customFormat="false" ht="15.75" hidden="false" customHeight="false" outlineLevel="0" collapsed="false"/>
    <row r="30746" customFormat="false" ht="15.75" hidden="false" customHeight="false" outlineLevel="0" collapsed="false"/>
    <row r="30747" customFormat="false" ht="15.75" hidden="false" customHeight="false" outlineLevel="0" collapsed="false"/>
    <row r="30748" customFormat="false" ht="15.75" hidden="false" customHeight="false" outlineLevel="0" collapsed="false"/>
    <row r="30749" customFormat="false" ht="15.75" hidden="false" customHeight="false" outlineLevel="0" collapsed="false"/>
    <row r="30750" customFormat="false" ht="15.75" hidden="false" customHeight="false" outlineLevel="0" collapsed="false"/>
    <row r="30751" customFormat="false" ht="15.75" hidden="false" customHeight="false" outlineLevel="0" collapsed="false"/>
    <row r="30752" customFormat="false" ht="15.75" hidden="false" customHeight="false" outlineLevel="0" collapsed="false"/>
    <row r="30753" customFormat="false" ht="15.75" hidden="false" customHeight="false" outlineLevel="0" collapsed="false"/>
    <row r="30754" customFormat="false" ht="15.75" hidden="false" customHeight="false" outlineLevel="0" collapsed="false"/>
    <row r="30755" customFormat="false" ht="15.75" hidden="false" customHeight="false" outlineLevel="0" collapsed="false"/>
    <row r="30756" customFormat="false" ht="15.75" hidden="false" customHeight="false" outlineLevel="0" collapsed="false"/>
    <row r="30757" customFormat="false" ht="15.75" hidden="false" customHeight="false" outlineLevel="0" collapsed="false"/>
    <row r="30758" customFormat="false" ht="15.75" hidden="false" customHeight="false" outlineLevel="0" collapsed="false"/>
    <row r="30759" customFormat="false" ht="15.75" hidden="false" customHeight="false" outlineLevel="0" collapsed="false"/>
    <row r="30760" customFormat="false" ht="15.75" hidden="false" customHeight="false" outlineLevel="0" collapsed="false"/>
    <row r="30761" customFormat="false" ht="15.75" hidden="false" customHeight="false" outlineLevel="0" collapsed="false"/>
    <row r="30762" customFormat="false" ht="15.75" hidden="false" customHeight="false" outlineLevel="0" collapsed="false"/>
    <row r="30763" customFormat="false" ht="15.75" hidden="false" customHeight="false" outlineLevel="0" collapsed="false"/>
    <row r="30764" customFormat="false" ht="15.75" hidden="false" customHeight="false" outlineLevel="0" collapsed="false"/>
    <row r="30765" customFormat="false" ht="15.75" hidden="false" customHeight="false" outlineLevel="0" collapsed="false"/>
    <row r="30766" customFormat="false" ht="15.75" hidden="false" customHeight="false" outlineLevel="0" collapsed="false"/>
    <row r="30767" customFormat="false" ht="15.75" hidden="false" customHeight="false" outlineLevel="0" collapsed="false"/>
    <row r="30768" customFormat="false" ht="15.75" hidden="false" customHeight="false" outlineLevel="0" collapsed="false"/>
    <row r="30769" customFormat="false" ht="15.75" hidden="false" customHeight="false" outlineLevel="0" collapsed="false"/>
    <row r="30770" customFormat="false" ht="15.75" hidden="false" customHeight="false" outlineLevel="0" collapsed="false"/>
    <row r="30771" customFormat="false" ht="15.75" hidden="false" customHeight="false" outlineLevel="0" collapsed="false"/>
    <row r="30772" customFormat="false" ht="15.75" hidden="false" customHeight="false" outlineLevel="0" collapsed="false"/>
    <row r="30773" customFormat="false" ht="15.75" hidden="false" customHeight="false" outlineLevel="0" collapsed="false"/>
    <row r="30774" customFormat="false" ht="15.75" hidden="false" customHeight="false" outlineLevel="0" collapsed="false"/>
    <row r="30775" customFormat="false" ht="15.75" hidden="false" customHeight="false" outlineLevel="0" collapsed="false"/>
    <row r="30776" customFormat="false" ht="15.75" hidden="false" customHeight="false" outlineLevel="0" collapsed="false"/>
    <row r="30777" customFormat="false" ht="15.75" hidden="false" customHeight="false" outlineLevel="0" collapsed="false"/>
    <row r="30778" customFormat="false" ht="15.75" hidden="false" customHeight="false" outlineLevel="0" collapsed="false"/>
    <row r="30779" customFormat="false" ht="15.75" hidden="false" customHeight="false" outlineLevel="0" collapsed="false"/>
    <row r="30780" customFormat="false" ht="15.75" hidden="false" customHeight="false" outlineLevel="0" collapsed="false"/>
    <row r="30781" customFormat="false" ht="15.75" hidden="false" customHeight="false" outlineLevel="0" collapsed="false"/>
    <row r="30782" customFormat="false" ht="15.75" hidden="false" customHeight="false" outlineLevel="0" collapsed="false"/>
    <row r="30783" customFormat="false" ht="15.75" hidden="false" customHeight="false" outlineLevel="0" collapsed="false"/>
    <row r="30784" customFormat="false" ht="15.75" hidden="false" customHeight="false" outlineLevel="0" collapsed="false"/>
    <row r="30785" customFormat="false" ht="15.75" hidden="false" customHeight="false" outlineLevel="0" collapsed="false"/>
    <row r="30786" customFormat="false" ht="15.75" hidden="false" customHeight="false" outlineLevel="0" collapsed="false"/>
    <row r="30787" customFormat="false" ht="15.75" hidden="false" customHeight="false" outlineLevel="0" collapsed="false"/>
    <row r="30788" customFormat="false" ht="15.75" hidden="false" customHeight="false" outlineLevel="0" collapsed="false"/>
    <row r="30789" customFormat="false" ht="15.75" hidden="false" customHeight="false" outlineLevel="0" collapsed="false"/>
    <row r="30790" customFormat="false" ht="15.75" hidden="false" customHeight="false" outlineLevel="0" collapsed="false"/>
    <row r="30791" customFormat="false" ht="15.75" hidden="false" customHeight="false" outlineLevel="0" collapsed="false"/>
    <row r="30792" customFormat="false" ht="15.75" hidden="false" customHeight="false" outlineLevel="0" collapsed="false"/>
    <row r="30793" customFormat="false" ht="15.75" hidden="false" customHeight="false" outlineLevel="0" collapsed="false"/>
    <row r="30794" customFormat="false" ht="15.75" hidden="false" customHeight="false" outlineLevel="0" collapsed="false"/>
    <row r="30795" customFormat="false" ht="15.75" hidden="false" customHeight="false" outlineLevel="0" collapsed="false"/>
    <row r="30796" customFormat="false" ht="15.75" hidden="false" customHeight="false" outlineLevel="0" collapsed="false"/>
    <row r="30797" customFormat="false" ht="15.75" hidden="false" customHeight="false" outlineLevel="0" collapsed="false"/>
    <row r="30798" customFormat="false" ht="15.75" hidden="false" customHeight="false" outlineLevel="0" collapsed="false"/>
    <row r="30799" customFormat="false" ht="15.75" hidden="false" customHeight="false" outlineLevel="0" collapsed="false"/>
    <row r="30800" customFormat="false" ht="15.75" hidden="false" customHeight="false" outlineLevel="0" collapsed="false"/>
    <row r="30801" customFormat="false" ht="15.75" hidden="false" customHeight="false" outlineLevel="0" collapsed="false"/>
    <row r="30802" customFormat="false" ht="15.75" hidden="false" customHeight="false" outlineLevel="0" collapsed="false"/>
    <row r="30803" customFormat="false" ht="15.75" hidden="false" customHeight="false" outlineLevel="0" collapsed="false"/>
    <row r="30804" customFormat="false" ht="15.75" hidden="false" customHeight="false" outlineLevel="0" collapsed="false"/>
    <row r="30805" customFormat="false" ht="15.75" hidden="false" customHeight="false" outlineLevel="0" collapsed="false"/>
    <row r="30806" customFormat="false" ht="15.75" hidden="false" customHeight="false" outlineLevel="0" collapsed="false"/>
    <row r="30807" customFormat="false" ht="15.75" hidden="false" customHeight="false" outlineLevel="0" collapsed="false"/>
    <row r="30808" customFormat="false" ht="15.75" hidden="false" customHeight="false" outlineLevel="0" collapsed="false"/>
    <row r="30809" customFormat="false" ht="15.75" hidden="false" customHeight="false" outlineLevel="0" collapsed="false"/>
    <row r="30810" customFormat="false" ht="15.75" hidden="false" customHeight="false" outlineLevel="0" collapsed="false"/>
    <row r="30811" customFormat="false" ht="15.75" hidden="false" customHeight="false" outlineLevel="0" collapsed="false"/>
    <row r="30812" customFormat="false" ht="15.75" hidden="false" customHeight="false" outlineLevel="0" collapsed="false"/>
    <row r="30813" customFormat="false" ht="15.75" hidden="false" customHeight="false" outlineLevel="0" collapsed="false"/>
    <row r="30814" customFormat="false" ht="15.75" hidden="false" customHeight="false" outlineLevel="0" collapsed="false"/>
    <row r="30815" customFormat="false" ht="15.75" hidden="false" customHeight="false" outlineLevel="0" collapsed="false"/>
    <row r="30816" customFormat="false" ht="15.75" hidden="false" customHeight="false" outlineLevel="0" collapsed="false"/>
    <row r="30817" customFormat="false" ht="15.75" hidden="false" customHeight="false" outlineLevel="0" collapsed="false"/>
    <row r="30818" customFormat="false" ht="15.75" hidden="false" customHeight="false" outlineLevel="0" collapsed="false"/>
    <row r="30819" customFormat="false" ht="15.75" hidden="false" customHeight="false" outlineLevel="0" collapsed="false"/>
    <row r="30820" customFormat="false" ht="15.75" hidden="false" customHeight="false" outlineLevel="0" collapsed="false"/>
    <row r="30821" customFormat="false" ht="15.75" hidden="false" customHeight="false" outlineLevel="0" collapsed="false"/>
    <row r="30822" customFormat="false" ht="15.75" hidden="false" customHeight="false" outlineLevel="0" collapsed="false"/>
    <row r="30823" customFormat="false" ht="15.75" hidden="false" customHeight="false" outlineLevel="0" collapsed="false"/>
    <row r="30824" customFormat="false" ht="15.75" hidden="false" customHeight="false" outlineLevel="0" collapsed="false"/>
    <row r="30825" customFormat="false" ht="15.75" hidden="false" customHeight="false" outlineLevel="0" collapsed="false"/>
    <row r="30826" customFormat="false" ht="15.75" hidden="false" customHeight="false" outlineLevel="0" collapsed="false"/>
    <row r="30827" customFormat="false" ht="15.75" hidden="false" customHeight="false" outlineLevel="0" collapsed="false"/>
    <row r="30828" customFormat="false" ht="15.75" hidden="false" customHeight="false" outlineLevel="0" collapsed="false"/>
    <row r="30829" customFormat="false" ht="15.75" hidden="false" customHeight="false" outlineLevel="0" collapsed="false"/>
    <row r="30830" customFormat="false" ht="15.75" hidden="false" customHeight="false" outlineLevel="0" collapsed="false"/>
    <row r="30831" customFormat="false" ht="15.75" hidden="false" customHeight="false" outlineLevel="0" collapsed="false"/>
    <row r="30832" customFormat="false" ht="15.75" hidden="false" customHeight="false" outlineLevel="0" collapsed="false"/>
    <row r="30833" customFormat="false" ht="15.75" hidden="false" customHeight="false" outlineLevel="0" collapsed="false"/>
    <row r="30834" customFormat="false" ht="15.75" hidden="false" customHeight="false" outlineLevel="0" collapsed="false"/>
    <row r="30835" customFormat="false" ht="15.75" hidden="false" customHeight="false" outlineLevel="0" collapsed="false"/>
    <row r="30836" customFormat="false" ht="15.75" hidden="false" customHeight="false" outlineLevel="0" collapsed="false"/>
    <row r="30837" customFormat="false" ht="15.75" hidden="false" customHeight="false" outlineLevel="0" collapsed="false"/>
    <row r="30838" customFormat="false" ht="15.75" hidden="false" customHeight="false" outlineLevel="0" collapsed="false"/>
    <row r="30839" customFormat="false" ht="15.75" hidden="false" customHeight="false" outlineLevel="0" collapsed="false"/>
    <row r="30840" customFormat="false" ht="15.75" hidden="false" customHeight="false" outlineLevel="0" collapsed="false"/>
    <row r="30841" customFormat="false" ht="15.75" hidden="false" customHeight="false" outlineLevel="0" collapsed="false"/>
    <row r="30842" customFormat="false" ht="15.75" hidden="false" customHeight="false" outlineLevel="0" collapsed="false"/>
    <row r="30843" customFormat="false" ht="15.75" hidden="false" customHeight="false" outlineLevel="0" collapsed="false"/>
    <row r="30844" customFormat="false" ht="15.75" hidden="false" customHeight="false" outlineLevel="0" collapsed="false"/>
    <row r="30845" customFormat="false" ht="15.75" hidden="false" customHeight="false" outlineLevel="0" collapsed="false"/>
    <row r="30846" customFormat="false" ht="15.75" hidden="false" customHeight="false" outlineLevel="0" collapsed="false"/>
    <row r="30847" customFormat="false" ht="15.75" hidden="false" customHeight="false" outlineLevel="0" collapsed="false"/>
    <row r="30848" customFormat="false" ht="15.75" hidden="false" customHeight="false" outlineLevel="0" collapsed="false"/>
    <row r="30849" customFormat="false" ht="15.75" hidden="false" customHeight="false" outlineLevel="0" collapsed="false"/>
    <row r="30850" customFormat="false" ht="15.75" hidden="false" customHeight="false" outlineLevel="0" collapsed="false"/>
    <row r="30851" customFormat="false" ht="15.75" hidden="false" customHeight="false" outlineLevel="0" collapsed="false"/>
    <row r="30852" customFormat="false" ht="15.75" hidden="false" customHeight="false" outlineLevel="0" collapsed="false"/>
    <row r="30853" customFormat="false" ht="15.75" hidden="false" customHeight="false" outlineLevel="0" collapsed="false"/>
    <row r="30854" customFormat="false" ht="15.75" hidden="false" customHeight="false" outlineLevel="0" collapsed="false"/>
    <row r="30855" customFormat="false" ht="15.75" hidden="false" customHeight="false" outlineLevel="0" collapsed="false"/>
    <row r="30856" customFormat="false" ht="15.75" hidden="false" customHeight="false" outlineLevel="0" collapsed="false"/>
    <row r="30857" customFormat="false" ht="15.75" hidden="false" customHeight="false" outlineLevel="0" collapsed="false"/>
    <row r="30858" customFormat="false" ht="15.75" hidden="false" customHeight="false" outlineLevel="0" collapsed="false"/>
    <row r="30859" customFormat="false" ht="15.75" hidden="false" customHeight="false" outlineLevel="0" collapsed="false"/>
    <row r="30860" customFormat="false" ht="15.75" hidden="false" customHeight="false" outlineLevel="0" collapsed="false"/>
    <row r="30861" customFormat="false" ht="15.75" hidden="false" customHeight="false" outlineLevel="0" collapsed="false"/>
    <row r="30862" customFormat="false" ht="15.75" hidden="false" customHeight="false" outlineLevel="0" collapsed="false"/>
    <row r="30863" customFormat="false" ht="15.75" hidden="false" customHeight="false" outlineLevel="0" collapsed="false"/>
    <row r="30864" customFormat="false" ht="15.75" hidden="false" customHeight="false" outlineLevel="0" collapsed="false"/>
    <row r="30865" customFormat="false" ht="15.75" hidden="false" customHeight="false" outlineLevel="0" collapsed="false"/>
    <row r="30866" customFormat="false" ht="15.75" hidden="false" customHeight="false" outlineLevel="0" collapsed="false"/>
    <row r="30867" customFormat="false" ht="15.75" hidden="false" customHeight="false" outlineLevel="0" collapsed="false"/>
    <row r="30868" customFormat="false" ht="15.75" hidden="false" customHeight="false" outlineLevel="0" collapsed="false"/>
    <row r="30869" customFormat="false" ht="15.75" hidden="false" customHeight="false" outlineLevel="0" collapsed="false"/>
    <row r="30870" customFormat="false" ht="15.75" hidden="false" customHeight="false" outlineLevel="0" collapsed="false"/>
    <row r="30871" customFormat="false" ht="15.75" hidden="false" customHeight="false" outlineLevel="0" collapsed="false"/>
    <row r="30872" customFormat="false" ht="15.75" hidden="false" customHeight="false" outlineLevel="0" collapsed="false"/>
    <row r="30873" customFormat="false" ht="15.75" hidden="false" customHeight="false" outlineLevel="0" collapsed="false"/>
    <row r="30874" customFormat="false" ht="15.75" hidden="false" customHeight="false" outlineLevel="0" collapsed="false"/>
    <row r="30875" customFormat="false" ht="15.75" hidden="false" customHeight="false" outlineLevel="0" collapsed="false"/>
    <row r="30876" customFormat="false" ht="15.75" hidden="false" customHeight="false" outlineLevel="0" collapsed="false"/>
    <row r="30877" customFormat="false" ht="15.75" hidden="false" customHeight="false" outlineLevel="0" collapsed="false"/>
    <row r="30878" customFormat="false" ht="15.75" hidden="false" customHeight="false" outlineLevel="0" collapsed="false"/>
    <row r="30879" customFormat="false" ht="15.75" hidden="false" customHeight="false" outlineLevel="0" collapsed="false"/>
    <row r="30880" customFormat="false" ht="15.75" hidden="false" customHeight="false" outlineLevel="0" collapsed="false"/>
    <row r="30881" customFormat="false" ht="15.75" hidden="false" customHeight="false" outlineLevel="0" collapsed="false"/>
    <row r="30882" customFormat="false" ht="15.75" hidden="false" customHeight="false" outlineLevel="0" collapsed="false"/>
    <row r="30883" customFormat="false" ht="15.75" hidden="false" customHeight="false" outlineLevel="0" collapsed="false"/>
    <row r="30884" customFormat="false" ht="15.75" hidden="false" customHeight="false" outlineLevel="0" collapsed="false"/>
    <row r="30885" customFormat="false" ht="15.75" hidden="false" customHeight="false" outlineLevel="0" collapsed="false"/>
    <row r="30886" customFormat="false" ht="15.75" hidden="false" customHeight="false" outlineLevel="0" collapsed="false"/>
    <row r="30887" customFormat="false" ht="15.75" hidden="false" customHeight="false" outlineLevel="0" collapsed="false"/>
    <row r="30888" customFormat="false" ht="15.75" hidden="false" customHeight="false" outlineLevel="0" collapsed="false"/>
    <row r="30889" customFormat="false" ht="15.75" hidden="false" customHeight="false" outlineLevel="0" collapsed="false"/>
    <row r="30890" customFormat="false" ht="15.75" hidden="false" customHeight="false" outlineLevel="0" collapsed="false"/>
    <row r="30891" customFormat="false" ht="15.75" hidden="false" customHeight="false" outlineLevel="0" collapsed="false"/>
    <row r="30892" customFormat="false" ht="15.75" hidden="false" customHeight="false" outlineLevel="0" collapsed="false"/>
    <row r="30893" customFormat="false" ht="15.75" hidden="false" customHeight="false" outlineLevel="0" collapsed="false"/>
    <row r="30894" customFormat="false" ht="15.75" hidden="false" customHeight="false" outlineLevel="0" collapsed="false"/>
    <row r="30895" customFormat="false" ht="15.75" hidden="false" customHeight="false" outlineLevel="0" collapsed="false"/>
    <row r="30896" customFormat="false" ht="15.75" hidden="false" customHeight="false" outlineLevel="0" collapsed="false"/>
    <row r="30897" customFormat="false" ht="15.75" hidden="false" customHeight="false" outlineLevel="0" collapsed="false"/>
    <row r="30898" customFormat="false" ht="15.75" hidden="false" customHeight="false" outlineLevel="0" collapsed="false"/>
    <row r="30899" customFormat="false" ht="15.75" hidden="false" customHeight="false" outlineLevel="0" collapsed="false"/>
    <row r="30900" customFormat="false" ht="15.75" hidden="false" customHeight="false" outlineLevel="0" collapsed="false"/>
    <row r="30901" customFormat="false" ht="15.75" hidden="false" customHeight="false" outlineLevel="0" collapsed="false"/>
    <row r="30902" customFormat="false" ht="15.75" hidden="false" customHeight="false" outlineLevel="0" collapsed="false"/>
    <row r="30903" customFormat="false" ht="15.75" hidden="false" customHeight="false" outlineLevel="0" collapsed="false"/>
    <row r="30904" customFormat="false" ht="15.75" hidden="false" customHeight="false" outlineLevel="0" collapsed="false"/>
    <row r="30905" customFormat="false" ht="15.75" hidden="false" customHeight="false" outlineLevel="0" collapsed="false"/>
    <row r="30906" customFormat="false" ht="15.75" hidden="false" customHeight="false" outlineLevel="0" collapsed="false"/>
    <row r="30907" customFormat="false" ht="15.75" hidden="false" customHeight="false" outlineLevel="0" collapsed="false"/>
    <row r="30908" customFormat="false" ht="15.75" hidden="false" customHeight="false" outlineLevel="0" collapsed="false"/>
    <row r="30909" customFormat="false" ht="15.75" hidden="false" customHeight="false" outlineLevel="0" collapsed="false"/>
    <row r="30910" customFormat="false" ht="15.75" hidden="false" customHeight="false" outlineLevel="0" collapsed="false"/>
    <row r="30911" customFormat="false" ht="15.75" hidden="false" customHeight="false" outlineLevel="0" collapsed="false"/>
    <row r="30912" customFormat="false" ht="15.75" hidden="false" customHeight="false" outlineLevel="0" collapsed="false"/>
    <row r="30913" customFormat="false" ht="15.75" hidden="false" customHeight="false" outlineLevel="0" collapsed="false"/>
    <row r="30914" customFormat="false" ht="15.75" hidden="false" customHeight="false" outlineLevel="0" collapsed="false"/>
    <row r="30915" customFormat="false" ht="15.75" hidden="false" customHeight="false" outlineLevel="0" collapsed="false"/>
    <row r="30916" customFormat="false" ht="15.75" hidden="false" customHeight="false" outlineLevel="0" collapsed="false"/>
    <row r="30917" customFormat="false" ht="15.75" hidden="false" customHeight="false" outlineLevel="0" collapsed="false"/>
    <row r="30918" customFormat="false" ht="15.75" hidden="false" customHeight="false" outlineLevel="0" collapsed="false"/>
    <row r="30919" customFormat="false" ht="15.75" hidden="false" customHeight="false" outlineLevel="0" collapsed="false"/>
    <row r="30920" customFormat="false" ht="15.75" hidden="false" customHeight="false" outlineLevel="0" collapsed="false"/>
    <row r="30921" customFormat="false" ht="15.75" hidden="false" customHeight="false" outlineLevel="0" collapsed="false"/>
    <row r="30922" customFormat="false" ht="15.75" hidden="false" customHeight="false" outlineLevel="0" collapsed="false"/>
    <row r="30923" customFormat="false" ht="15.75" hidden="false" customHeight="false" outlineLevel="0" collapsed="false"/>
    <row r="30924" customFormat="false" ht="15.75" hidden="false" customHeight="false" outlineLevel="0" collapsed="false"/>
    <row r="30925" customFormat="false" ht="15.75" hidden="false" customHeight="false" outlineLevel="0" collapsed="false"/>
    <row r="30926" customFormat="false" ht="15.75" hidden="false" customHeight="false" outlineLevel="0" collapsed="false"/>
    <row r="30927" customFormat="false" ht="15.75" hidden="false" customHeight="false" outlineLevel="0" collapsed="false"/>
    <row r="30928" customFormat="false" ht="15.75" hidden="false" customHeight="false" outlineLevel="0" collapsed="false"/>
    <row r="30929" customFormat="false" ht="15.75" hidden="false" customHeight="false" outlineLevel="0" collapsed="false"/>
    <row r="30930" customFormat="false" ht="15.75" hidden="false" customHeight="false" outlineLevel="0" collapsed="false"/>
    <row r="30931" customFormat="false" ht="15.75" hidden="false" customHeight="false" outlineLevel="0" collapsed="false"/>
    <row r="30932" customFormat="false" ht="15.75" hidden="false" customHeight="false" outlineLevel="0" collapsed="false"/>
    <row r="30933" customFormat="false" ht="15.75" hidden="false" customHeight="false" outlineLevel="0" collapsed="false"/>
    <row r="30934" customFormat="false" ht="15.75" hidden="false" customHeight="false" outlineLevel="0" collapsed="false"/>
    <row r="30935" customFormat="false" ht="15.75" hidden="false" customHeight="false" outlineLevel="0" collapsed="false"/>
    <row r="30936" customFormat="false" ht="15.75" hidden="false" customHeight="false" outlineLevel="0" collapsed="false"/>
    <row r="30937" customFormat="false" ht="15.75" hidden="false" customHeight="false" outlineLevel="0" collapsed="false"/>
    <row r="30938" customFormat="false" ht="15.75" hidden="false" customHeight="false" outlineLevel="0" collapsed="false"/>
    <row r="30939" customFormat="false" ht="15.75" hidden="false" customHeight="false" outlineLevel="0" collapsed="false"/>
    <row r="30940" customFormat="false" ht="15.75" hidden="false" customHeight="false" outlineLevel="0" collapsed="false"/>
    <row r="30941" customFormat="false" ht="15.75" hidden="false" customHeight="false" outlineLevel="0" collapsed="false"/>
    <row r="30942" customFormat="false" ht="15.75" hidden="false" customHeight="false" outlineLevel="0" collapsed="false"/>
    <row r="30943" customFormat="false" ht="15.75" hidden="false" customHeight="false" outlineLevel="0" collapsed="false"/>
    <row r="30944" customFormat="false" ht="15.75" hidden="false" customHeight="false" outlineLevel="0" collapsed="false"/>
    <row r="30945" customFormat="false" ht="15.75" hidden="false" customHeight="false" outlineLevel="0" collapsed="false"/>
    <row r="30946" customFormat="false" ht="15.75" hidden="false" customHeight="false" outlineLevel="0" collapsed="false"/>
    <row r="30947" customFormat="false" ht="15.75" hidden="false" customHeight="false" outlineLevel="0" collapsed="false"/>
    <row r="30948" customFormat="false" ht="15.75" hidden="false" customHeight="false" outlineLevel="0" collapsed="false"/>
    <row r="30949" customFormat="false" ht="15.75" hidden="false" customHeight="false" outlineLevel="0" collapsed="false"/>
    <row r="30950" customFormat="false" ht="15.75" hidden="false" customHeight="false" outlineLevel="0" collapsed="false"/>
    <row r="30951" customFormat="false" ht="15.75" hidden="false" customHeight="false" outlineLevel="0" collapsed="false"/>
    <row r="30952" customFormat="false" ht="15.75" hidden="false" customHeight="false" outlineLevel="0" collapsed="false"/>
    <row r="30953" customFormat="false" ht="15.75" hidden="false" customHeight="false" outlineLevel="0" collapsed="false"/>
    <row r="30954" customFormat="false" ht="15.75" hidden="false" customHeight="false" outlineLevel="0" collapsed="false"/>
    <row r="30955" customFormat="false" ht="15.75" hidden="false" customHeight="false" outlineLevel="0" collapsed="false"/>
    <row r="30956" customFormat="false" ht="15.75" hidden="false" customHeight="false" outlineLevel="0" collapsed="false"/>
    <row r="30957" customFormat="false" ht="15.75" hidden="false" customHeight="false" outlineLevel="0" collapsed="false"/>
    <row r="30958" customFormat="false" ht="15.75" hidden="false" customHeight="false" outlineLevel="0" collapsed="false"/>
    <row r="30959" customFormat="false" ht="15.75" hidden="false" customHeight="false" outlineLevel="0" collapsed="false"/>
    <row r="30960" customFormat="false" ht="15.75" hidden="false" customHeight="false" outlineLevel="0" collapsed="false"/>
    <row r="30961" customFormat="false" ht="15.75" hidden="false" customHeight="false" outlineLevel="0" collapsed="false"/>
    <row r="30962" customFormat="false" ht="15.75" hidden="false" customHeight="false" outlineLevel="0" collapsed="false"/>
    <row r="30963" customFormat="false" ht="15.75" hidden="false" customHeight="false" outlineLevel="0" collapsed="false"/>
    <row r="30964" customFormat="false" ht="15.75" hidden="false" customHeight="false" outlineLevel="0" collapsed="false"/>
    <row r="30965" customFormat="false" ht="15.75" hidden="false" customHeight="false" outlineLevel="0" collapsed="false"/>
    <row r="30966" customFormat="false" ht="15.75" hidden="false" customHeight="false" outlineLevel="0" collapsed="false"/>
    <row r="30967" customFormat="false" ht="15.75" hidden="false" customHeight="false" outlineLevel="0" collapsed="false"/>
    <row r="30968" customFormat="false" ht="15.75" hidden="false" customHeight="false" outlineLevel="0" collapsed="false"/>
    <row r="30969" customFormat="false" ht="15.75" hidden="false" customHeight="false" outlineLevel="0" collapsed="false"/>
    <row r="30970" customFormat="false" ht="15.75" hidden="false" customHeight="false" outlineLevel="0" collapsed="false"/>
    <row r="30971" customFormat="false" ht="15.75" hidden="false" customHeight="false" outlineLevel="0" collapsed="false"/>
    <row r="30972" customFormat="false" ht="15.75" hidden="false" customHeight="false" outlineLevel="0" collapsed="false"/>
    <row r="30973" customFormat="false" ht="15.75" hidden="false" customHeight="false" outlineLevel="0" collapsed="false"/>
    <row r="30974" customFormat="false" ht="15.75" hidden="false" customHeight="false" outlineLevel="0" collapsed="false"/>
    <row r="30975" customFormat="false" ht="15.75" hidden="false" customHeight="false" outlineLevel="0" collapsed="false"/>
    <row r="30976" customFormat="false" ht="15.75" hidden="false" customHeight="false" outlineLevel="0" collapsed="false"/>
    <row r="30977" customFormat="false" ht="15.75" hidden="false" customHeight="false" outlineLevel="0" collapsed="false"/>
    <row r="30978" customFormat="false" ht="15.75" hidden="false" customHeight="false" outlineLevel="0" collapsed="false"/>
    <row r="30979" customFormat="false" ht="15.75" hidden="false" customHeight="false" outlineLevel="0" collapsed="false"/>
    <row r="30980" customFormat="false" ht="15.75" hidden="false" customHeight="false" outlineLevel="0" collapsed="false"/>
    <row r="30981" customFormat="false" ht="15.75" hidden="false" customHeight="false" outlineLevel="0" collapsed="false"/>
    <row r="30982" customFormat="false" ht="15.75" hidden="false" customHeight="false" outlineLevel="0" collapsed="false"/>
    <row r="30983" customFormat="false" ht="15.75" hidden="false" customHeight="false" outlineLevel="0" collapsed="false"/>
    <row r="30984" customFormat="false" ht="15.75" hidden="false" customHeight="false" outlineLevel="0" collapsed="false"/>
    <row r="30985" customFormat="false" ht="15.75" hidden="false" customHeight="false" outlineLevel="0" collapsed="false"/>
    <row r="30986" customFormat="false" ht="15.75" hidden="false" customHeight="false" outlineLevel="0" collapsed="false"/>
    <row r="30987" customFormat="false" ht="15.75" hidden="false" customHeight="false" outlineLevel="0" collapsed="false"/>
    <row r="30988" customFormat="false" ht="15.75" hidden="false" customHeight="false" outlineLevel="0" collapsed="false"/>
    <row r="30989" customFormat="false" ht="15.75" hidden="false" customHeight="false" outlineLevel="0" collapsed="false"/>
    <row r="30990" customFormat="false" ht="15.75" hidden="false" customHeight="false" outlineLevel="0" collapsed="false"/>
    <row r="30991" customFormat="false" ht="15.75" hidden="false" customHeight="false" outlineLevel="0" collapsed="false"/>
    <row r="30992" customFormat="false" ht="15.75" hidden="false" customHeight="false" outlineLevel="0" collapsed="false"/>
    <row r="30993" customFormat="false" ht="15.75" hidden="false" customHeight="false" outlineLevel="0" collapsed="false"/>
    <row r="30994" customFormat="false" ht="15.75" hidden="false" customHeight="false" outlineLevel="0" collapsed="false"/>
    <row r="30995" customFormat="false" ht="15.75" hidden="false" customHeight="false" outlineLevel="0" collapsed="false"/>
    <row r="30996" customFormat="false" ht="15.75" hidden="false" customHeight="false" outlineLevel="0" collapsed="false"/>
    <row r="30997" customFormat="false" ht="15.75" hidden="false" customHeight="false" outlineLevel="0" collapsed="false"/>
    <row r="30998" customFormat="false" ht="15.75" hidden="false" customHeight="false" outlineLevel="0" collapsed="false"/>
    <row r="30999" customFormat="false" ht="15.75" hidden="false" customHeight="false" outlineLevel="0" collapsed="false"/>
    <row r="31000" customFormat="false" ht="15.75" hidden="false" customHeight="false" outlineLevel="0" collapsed="false"/>
    <row r="31001" customFormat="false" ht="15.75" hidden="false" customHeight="false" outlineLevel="0" collapsed="false"/>
    <row r="31002" customFormat="false" ht="15.75" hidden="false" customHeight="false" outlineLevel="0" collapsed="false"/>
    <row r="31003" customFormat="false" ht="15.75" hidden="false" customHeight="false" outlineLevel="0" collapsed="false"/>
    <row r="31004" customFormat="false" ht="15.75" hidden="false" customHeight="false" outlineLevel="0" collapsed="false"/>
    <row r="31005" customFormat="false" ht="15.75" hidden="false" customHeight="false" outlineLevel="0" collapsed="false"/>
    <row r="31006" customFormat="false" ht="15.75" hidden="false" customHeight="false" outlineLevel="0" collapsed="false"/>
    <row r="31007" customFormat="false" ht="15.75" hidden="false" customHeight="false" outlineLevel="0" collapsed="false"/>
    <row r="31008" customFormat="false" ht="15.75" hidden="false" customHeight="false" outlineLevel="0" collapsed="false"/>
    <row r="31009" customFormat="false" ht="15.75" hidden="false" customHeight="false" outlineLevel="0" collapsed="false"/>
    <row r="31010" customFormat="false" ht="15.75" hidden="false" customHeight="false" outlineLevel="0" collapsed="false"/>
    <row r="31011" customFormat="false" ht="15.75" hidden="false" customHeight="false" outlineLevel="0" collapsed="false"/>
    <row r="31012" customFormat="false" ht="15.75" hidden="false" customHeight="false" outlineLevel="0" collapsed="false"/>
    <row r="31013" customFormat="false" ht="15.75" hidden="false" customHeight="false" outlineLevel="0" collapsed="false"/>
    <row r="31014" customFormat="false" ht="15.75" hidden="false" customHeight="false" outlineLevel="0" collapsed="false"/>
    <row r="31015" customFormat="false" ht="15.75" hidden="false" customHeight="false" outlineLevel="0" collapsed="false"/>
    <row r="31016" customFormat="false" ht="15.75" hidden="false" customHeight="false" outlineLevel="0" collapsed="false"/>
    <row r="31017" customFormat="false" ht="15.75" hidden="false" customHeight="false" outlineLevel="0" collapsed="false"/>
    <row r="31018" customFormat="false" ht="15.75" hidden="false" customHeight="false" outlineLevel="0" collapsed="false"/>
    <row r="31019" customFormat="false" ht="15.75" hidden="false" customHeight="false" outlineLevel="0" collapsed="false"/>
    <row r="31020" customFormat="false" ht="15.75" hidden="false" customHeight="false" outlineLevel="0" collapsed="false"/>
    <row r="31021" customFormat="false" ht="15.75" hidden="false" customHeight="false" outlineLevel="0" collapsed="false"/>
    <row r="31022" customFormat="false" ht="15.75" hidden="false" customHeight="false" outlineLevel="0" collapsed="false"/>
    <row r="31023" customFormat="false" ht="15.75" hidden="false" customHeight="false" outlineLevel="0" collapsed="false"/>
    <row r="31024" customFormat="false" ht="15.75" hidden="false" customHeight="false" outlineLevel="0" collapsed="false"/>
    <row r="31025" customFormat="false" ht="15.75" hidden="false" customHeight="false" outlineLevel="0" collapsed="false"/>
    <row r="31026" customFormat="false" ht="15.75" hidden="false" customHeight="false" outlineLevel="0" collapsed="false"/>
    <row r="31027" customFormat="false" ht="15.75" hidden="false" customHeight="false" outlineLevel="0" collapsed="false"/>
    <row r="31028" customFormat="false" ht="15.75" hidden="false" customHeight="false" outlineLevel="0" collapsed="false"/>
    <row r="31029" customFormat="false" ht="15.75" hidden="false" customHeight="false" outlineLevel="0" collapsed="false"/>
    <row r="31030" customFormat="false" ht="15.75" hidden="false" customHeight="false" outlineLevel="0" collapsed="false"/>
    <row r="31031" customFormat="false" ht="15.75" hidden="false" customHeight="false" outlineLevel="0" collapsed="false"/>
    <row r="31032" customFormat="false" ht="15.75" hidden="false" customHeight="false" outlineLevel="0" collapsed="false"/>
    <row r="31033" customFormat="false" ht="15.75" hidden="false" customHeight="false" outlineLevel="0" collapsed="false"/>
    <row r="31034" customFormat="false" ht="15.75" hidden="false" customHeight="false" outlineLevel="0" collapsed="false"/>
    <row r="31035" customFormat="false" ht="15.75" hidden="false" customHeight="false" outlineLevel="0" collapsed="false"/>
    <row r="31036" customFormat="false" ht="15.75" hidden="false" customHeight="false" outlineLevel="0" collapsed="false"/>
    <row r="31037" customFormat="false" ht="15.75" hidden="false" customHeight="false" outlineLevel="0" collapsed="false"/>
    <row r="31038" customFormat="false" ht="15.75" hidden="false" customHeight="false" outlineLevel="0" collapsed="false"/>
    <row r="31039" customFormat="false" ht="15.75" hidden="false" customHeight="false" outlineLevel="0" collapsed="false"/>
    <row r="31040" customFormat="false" ht="15.75" hidden="false" customHeight="false" outlineLevel="0" collapsed="false"/>
    <row r="31041" customFormat="false" ht="15.75" hidden="false" customHeight="false" outlineLevel="0" collapsed="false"/>
    <row r="31042" customFormat="false" ht="15.75" hidden="false" customHeight="false" outlineLevel="0" collapsed="false"/>
    <row r="31043" customFormat="false" ht="15.75" hidden="false" customHeight="false" outlineLevel="0" collapsed="false"/>
    <row r="31044" customFormat="false" ht="15.75" hidden="false" customHeight="false" outlineLevel="0" collapsed="false"/>
    <row r="31045" customFormat="false" ht="15.75" hidden="false" customHeight="false" outlineLevel="0" collapsed="false"/>
    <row r="31046" customFormat="false" ht="15.75" hidden="false" customHeight="false" outlineLevel="0" collapsed="false"/>
    <row r="31047" customFormat="false" ht="15.75" hidden="false" customHeight="false" outlineLevel="0" collapsed="false"/>
    <row r="31048" customFormat="false" ht="15.75" hidden="false" customHeight="false" outlineLevel="0" collapsed="false"/>
    <row r="31049" customFormat="false" ht="15.75" hidden="false" customHeight="false" outlineLevel="0" collapsed="false"/>
    <row r="31050" customFormat="false" ht="15.75" hidden="false" customHeight="false" outlineLevel="0" collapsed="false"/>
    <row r="31051" customFormat="false" ht="15.75" hidden="false" customHeight="false" outlineLevel="0" collapsed="false"/>
    <row r="31052" customFormat="false" ht="15.75" hidden="false" customHeight="false" outlineLevel="0" collapsed="false"/>
    <row r="31053" customFormat="false" ht="15.75" hidden="false" customHeight="false" outlineLevel="0" collapsed="false"/>
    <row r="31054" customFormat="false" ht="15.75" hidden="false" customHeight="false" outlineLevel="0" collapsed="false"/>
    <row r="31055" customFormat="false" ht="15.75" hidden="false" customHeight="false" outlineLevel="0" collapsed="false"/>
    <row r="31056" customFormat="false" ht="15.75" hidden="false" customHeight="false" outlineLevel="0" collapsed="false"/>
    <row r="31057" customFormat="false" ht="15.75" hidden="false" customHeight="false" outlineLevel="0" collapsed="false"/>
    <row r="31058" customFormat="false" ht="15.75" hidden="false" customHeight="false" outlineLevel="0" collapsed="false"/>
    <row r="31059" customFormat="false" ht="15.75" hidden="false" customHeight="false" outlineLevel="0" collapsed="false"/>
    <row r="31060" customFormat="false" ht="15.75" hidden="false" customHeight="false" outlineLevel="0" collapsed="false"/>
    <row r="31061" customFormat="false" ht="15.75" hidden="false" customHeight="false" outlineLevel="0" collapsed="false"/>
    <row r="31062" customFormat="false" ht="15.75" hidden="false" customHeight="false" outlineLevel="0" collapsed="false"/>
    <row r="31063" customFormat="false" ht="15.75" hidden="false" customHeight="false" outlineLevel="0" collapsed="false"/>
    <row r="31064" customFormat="false" ht="15.75" hidden="false" customHeight="false" outlineLevel="0" collapsed="false"/>
    <row r="31065" customFormat="false" ht="15.75" hidden="false" customHeight="false" outlineLevel="0" collapsed="false"/>
    <row r="31066" customFormat="false" ht="15.75" hidden="false" customHeight="false" outlineLevel="0" collapsed="false"/>
    <row r="31067" customFormat="false" ht="15.75" hidden="false" customHeight="false" outlineLevel="0" collapsed="false"/>
    <row r="31068" customFormat="false" ht="15.75" hidden="false" customHeight="false" outlineLevel="0" collapsed="false"/>
    <row r="31069" customFormat="false" ht="15.75" hidden="false" customHeight="false" outlineLevel="0" collapsed="false"/>
    <row r="31070" customFormat="false" ht="15.75" hidden="false" customHeight="false" outlineLevel="0" collapsed="false"/>
    <row r="31071" customFormat="false" ht="15.75" hidden="false" customHeight="false" outlineLevel="0" collapsed="false"/>
    <row r="31072" customFormat="false" ht="15.75" hidden="false" customHeight="false" outlineLevel="0" collapsed="false"/>
    <row r="31073" customFormat="false" ht="15.75" hidden="false" customHeight="false" outlineLevel="0" collapsed="false"/>
    <row r="31074" customFormat="false" ht="15.75" hidden="false" customHeight="false" outlineLevel="0" collapsed="false"/>
    <row r="31075" customFormat="false" ht="15.75" hidden="false" customHeight="false" outlineLevel="0" collapsed="false"/>
    <row r="31076" customFormat="false" ht="15.75" hidden="false" customHeight="false" outlineLevel="0" collapsed="false"/>
    <row r="31077" customFormat="false" ht="15.75" hidden="false" customHeight="false" outlineLevel="0" collapsed="false"/>
    <row r="31078" customFormat="false" ht="15.75" hidden="false" customHeight="false" outlineLevel="0" collapsed="false"/>
    <row r="31079" customFormat="false" ht="15.75" hidden="false" customHeight="false" outlineLevel="0" collapsed="false"/>
    <row r="31080" customFormat="false" ht="15.75" hidden="false" customHeight="false" outlineLevel="0" collapsed="false"/>
    <row r="31081" customFormat="false" ht="15.75" hidden="false" customHeight="false" outlineLevel="0" collapsed="false"/>
    <row r="31082" customFormat="false" ht="15.75" hidden="false" customHeight="false" outlineLevel="0" collapsed="false"/>
    <row r="31083" customFormat="false" ht="15.75" hidden="false" customHeight="false" outlineLevel="0" collapsed="false"/>
    <row r="31084" customFormat="false" ht="15.75" hidden="false" customHeight="false" outlineLevel="0" collapsed="false"/>
    <row r="31085" customFormat="false" ht="15.75" hidden="false" customHeight="false" outlineLevel="0" collapsed="false"/>
    <row r="31086" customFormat="false" ht="15.75" hidden="false" customHeight="false" outlineLevel="0" collapsed="false"/>
    <row r="31087" customFormat="false" ht="15.75" hidden="false" customHeight="false" outlineLevel="0" collapsed="false"/>
    <row r="31088" customFormat="false" ht="15.75" hidden="false" customHeight="false" outlineLevel="0" collapsed="false"/>
    <row r="31089" customFormat="false" ht="15.75" hidden="false" customHeight="false" outlineLevel="0" collapsed="false"/>
    <row r="31090" customFormat="false" ht="15.75" hidden="false" customHeight="false" outlineLevel="0" collapsed="false"/>
    <row r="31091" customFormat="false" ht="15.75" hidden="false" customHeight="false" outlineLevel="0" collapsed="false"/>
    <row r="31092" customFormat="false" ht="15.75" hidden="false" customHeight="false" outlineLevel="0" collapsed="false"/>
    <row r="31093" customFormat="false" ht="15.75" hidden="false" customHeight="false" outlineLevel="0" collapsed="false"/>
    <row r="31094" customFormat="false" ht="15.75" hidden="false" customHeight="false" outlineLevel="0" collapsed="false"/>
    <row r="31095" customFormat="false" ht="15.75" hidden="false" customHeight="false" outlineLevel="0" collapsed="false"/>
    <row r="31096" customFormat="false" ht="15.75" hidden="false" customHeight="false" outlineLevel="0" collapsed="false"/>
    <row r="31097" customFormat="false" ht="15.75" hidden="false" customHeight="false" outlineLevel="0" collapsed="false"/>
    <row r="31098" customFormat="false" ht="15.75" hidden="false" customHeight="false" outlineLevel="0" collapsed="false"/>
    <row r="31099" customFormat="false" ht="15.75" hidden="false" customHeight="false" outlineLevel="0" collapsed="false"/>
    <row r="31100" customFormat="false" ht="15.75" hidden="false" customHeight="false" outlineLevel="0" collapsed="false"/>
    <row r="31101" customFormat="false" ht="15.75" hidden="false" customHeight="false" outlineLevel="0" collapsed="false"/>
    <row r="31102" customFormat="false" ht="15.75" hidden="false" customHeight="false" outlineLevel="0" collapsed="false"/>
    <row r="31103" customFormat="false" ht="15.75" hidden="false" customHeight="false" outlineLevel="0" collapsed="false"/>
    <row r="31104" customFormat="false" ht="15.75" hidden="false" customHeight="false" outlineLevel="0" collapsed="false"/>
    <row r="31105" customFormat="false" ht="15.75" hidden="false" customHeight="false" outlineLevel="0" collapsed="false"/>
    <row r="31106" customFormat="false" ht="15.75" hidden="false" customHeight="false" outlineLevel="0" collapsed="false"/>
    <row r="31107" customFormat="false" ht="15.75" hidden="false" customHeight="false" outlineLevel="0" collapsed="false"/>
    <row r="31108" customFormat="false" ht="15.75" hidden="false" customHeight="false" outlineLevel="0" collapsed="false"/>
    <row r="31109" customFormat="false" ht="15.75" hidden="false" customHeight="false" outlineLevel="0" collapsed="false"/>
    <row r="31110" customFormat="false" ht="15.75" hidden="false" customHeight="false" outlineLevel="0" collapsed="false"/>
    <row r="31111" customFormat="false" ht="15.75" hidden="false" customHeight="false" outlineLevel="0" collapsed="false"/>
    <row r="31112" customFormat="false" ht="15.75" hidden="false" customHeight="false" outlineLevel="0" collapsed="false"/>
    <row r="31113" customFormat="false" ht="15.75" hidden="false" customHeight="false" outlineLevel="0" collapsed="false"/>
    <row r="31114" customFormat="false" ht="15.75" hidden="false" customHeight="false" outlineLevel="0" collapsed="false"/>
    <row r="31115" customFormat="false" ht="15.75" hidden="false" customHeight="false" outlineLevel="0" collapsed="false"/>
    <row r="31116" customFormat="false" ht="15.75" hidden="false" customHeight="false" outlineLevel="0" collapsed="false"/>
    <row r="31117" customFormat="false" ht="15.75" hidden="false" customHeight="false" outlineLevel="0" collapsed="false"/>
    <row r="31118" customFormat="false" ht="15.75" hidden="false" customHeight="false" outlineLevel="0" collapsed="false"/>
    <row r="31119" customFormat="false" ht="15.75" hidden="false" customHeight="false" outlineLevel="0" collapsed="false"/>
    <row r="31120" customFormat="false" ht="15.75" hidden="false" customHeight="false" outlineLevel="0" collapsed="false"/>
    <row r="31121" customFormat="false" ht="15.75" hidden="false" customHeight="false" outlineLevel="0" collapsed="false"/>
    <row r="31122" customFormat="false" ht="15.75" hidden="false" customHeight="false" outlineLevel="0" collapsed="false"/>
    <row r="31123" customFormat="false" ht="15.75" hidden="false" customHeight="false" outlineLevel="0" collapsed="false"/>
    <row r="31124" customFormat="false" ht="15.75" hidden="false" customHeight="false" outlineLevel="0" collapsed="false"/>
    <row r="31125" customFormat="false" ht="15.75" hidden="false" customHeight="false" outlineLevel="0" collapsed="false"/>
    <row r="31126" customFormat="false" ht="15.75" hidden="false" customHeight="false" outlineLevel="0" collapsed="false"/>
    <row r="31127" customFormat="false" ht="15.75" hidden="false" customHeight="false" outlineLevel="0" collapsed="false"/>
    <row r="31128" customFormat="false" ht="15.75" hidden="false" customHeight="false" outlineLevel="0" collapsed="false"/>
    <row r="31129" customFormat="false" ht="15.75" hidden="false" customHeight="false" outlineLevel="0" collapsed="false"/>
    <row r="31130" customFormat="false" ht="15.75" hidden="false" customHeight="false" outlineLevel="0" collapsed="false"/>
    <row r="31131" customFormat="false" ht="15.75" hidden="false" customHeight="false" outlineLevel="0" collapsed="false"/>
    <row r="31132" customFormat="false" ht="15.75" hidden="false" customHeight="false" outlineLevel="0" collapsed="false"/>
    <row r="31133" customFormat="false" ht="15.75" hidden="false" customHeight="false" outlineLevel="0" collapsed="false"/>
    <row r="31134" customFormat="false" ht="15.75" hidden="false" customHeight="false" outlineLevel="0" collapsed="false"/>
    <row r="31135" customFormat="false" ht="15.75" hidden="false" customHeight="false" outlineLevel="0" collapsed="false"/>
    <row r="31136" customFormat="false" ht="15.75" hidden="false" customHeight="false" outlineLevel="0" collapsed="false"/>
    <row r="31137" customFormat="false" ht="15.75" hidden="false" customHeight="false" outlineLevel="0" collapsed="false"/>
    <row r="31138" customFormat="false" ht="15.75" hidden="false" customHeight="false" outlineLevel="0" collapsed="false"/>
    <row r="31139" customFormat="false" ht="15.75" hidden="false" customHeight="false" outlineLevel="0" collapsed="false"/>
    <row r="31140" customFormat="false" ht="15.75" hidden="false" customHeight="false" outlineLevel="0" collapsed="false"/>
    <row r="31141" customFormat="false" ht="15.75" hidden="false" customHeight="false" outlineLevel="0" collapsed="false"/>
    <row r="31142" customFormat="false" ht="15.75" hidden="false" customHeight="false" outlineLevel="0" collapsed="false"/>
    <row r="31143" customFormat="false" ht="15.75" hidden="false" customHeight="false" outlineLevel="0" collapsed="false"/>
    <row r="31144" customFormat="false" ht="15.75" hidden="false" customHeight="false" outlineLevel="0" collapsed="false"/>
    <row r="31145" customFormat="false" ht="15.75" hidden="false" customHeight="false" outlineLevel="0" collapsed="false"/>
    <row r="31146" customFormat="false" ht="15.75" hidden="false" customHeight="false" outlineLevel="0" collapsed="false"/>
    <row r="31147" customFormat="false" ht="15.75" hidden="false" customHeight="false" outlineLevel="0" collapsed="false"/>
    <row r="31148" customFormat="false" ht="15.75" hidden="false" customHeight="false" outlineLevel="0" collapsed="false"/>
    <row r="31149" customFormat="false" ht="15.75" hidden="false" customHeight="false" outlineLevel="0" collapsed="false"/>
    <row r="31150" customFormat="false" ht="15.75" hidden="false" customHeight="false" outlineLevel="0" collapsed="false"/>
    <row r="31151" customFormat="false" ht="15.75" hidden="false" customHeight="false" outlineLevel="0" collapsed="false"/>
    <row r="31152" customFormat="false" ht="15.75" hidden="false" customHeight="false" outlineLevel="0" collapsed="false"/>
    <row r="31153" customFormat="false" ht="15.75" hidden="false" customHeight="false" outlineLevel="0" collapsed="false"/>
    <row r="31154" customFormat="false" ht="15.75" hidden="false" customHeight="false" outlineLevel="0" collapsed="false"/>
    <row r="31155" customFormat="false" ht="15.75" hidden="false" customHeight="false" outlineLevel="0" collapsed="false"/>
    <row r="31156" customFormat="false" ht="15.75" hidden="false" customHeight="false" outlineLevel="0" collapsed="false"/>
    <row r="31157" customFormat="false" ht="15.75" hidden="false" customHeight="false" outlineLevel="0" collapsed="false"/>
    <row r="31158" customFormat="false" ht="15.75" hidden="false" customHeight="false" outlineLevel="0" collapsed="false"/>
    <row r="31159" customFormat="false" ht="15.75" hidden="false" customHeight="false" outlineLevel="0" collapsed="false"/>
    <row r="31160" customFormat="false" ht="15.75" hidden="false" customHeight="false" outlineLevel="0" collapsed="false"/>
    <row r="31161" customFormat="false" ht="15.75" hidden="false" customHeight="false" outlineLevel="0" collapsed="false"/>
    <row r="31162" customFormat="false" ht="15.75" hidden="false" customHeight="false" outlineLevel="0" collapsed="false"/>
    <row r="31163" customFormat="false" ht="15.75" hidden="false" customHeight="false" outlineLevel="0" collapsed="false"/>
    <row r="31164" customFormat="false" ht="15.75" hidden="false" customHeight="false" outlineLevel="0" collapsed="false"/>
    <row r="31165" customFormat="false" ht="15.75" hidden="false" customHeight="false" outlineLevel="0" collapsed="false"/>
    <row r="31166" customFormat="false" ht="15.75" hidden="false" customHeight="false" outlineLevel="0" collapsed="false"/>
    <row r="31167" customFormat="false" ht="15.75" hidden="false" customHeight="false" outlineLevel="0" collapsed="false"/>
    <row r="31168" customFormat="false" ht="15.75" hidden="false" customHeight="false" outlineLevel="0" collapsed="false"/>
    <row r="31169" customFormat="false" ht="15.75" hidden="false" customHeight="false" outlineLevel="0" collapsed="false"/>
    <row r="31170" customFormat="false" ht="15.75" hidden="false" customHeight="false" outlineLevel="0" collapsed="false"/>
    <row r="31171" customFormat="false" ht="15.75" hidden="false" customHeight="false" outlineLevel="0" collapsed="false"/>
    <row r="31172" customFormat="false" ht="15.75" hidden="false" customHeight="false" outlineLevel="0" collapsed="false"/>
    <row r="31173" customFormat="false" ht="15.75" hidden="false" customHeight="false" outlineLevel="0" collapsed="false"/>
    <row r="31174" customFormat="false" ht="15.75" hidden="false" customHeight="false" outlineLevel="0" collapsed="false"/>
    <row r="31175" customFormat="false" ht="15.75" hidden="false" customHeight="false" outlineLevel="0" collapsed="false"/>
    <row r="31176" customFormat="false" ht="15.75" hidden="false" customHeight="false" outlineLevel="0" collapsed="false"/>
    <row r="31177" customFormat="false" ht="15.75" hidden="false" customHeight="false" outlineLevel="0" collapsed="false"/>
    <row r="31178" customFormat="false" ht="15.75" hidden="false" customHeight="false" outlineLevel="0" collapsed="false"/>
    <row r="31179" customFormat="false" ht="15.75" hidden="false" customHeight="false" outlineLevel="0" collapsed="false"/>
    <row r="31180" customFormat="false" ht="15.75" hidden="false" customHeight="false" outlineLevel="0" collapsed="false"/>
    <row r="31181" customFormat="false" ht="15.75" hidden="false" customHeight="false" outlineLevel="0" collapsed="false"/>
    <row r="31182" customFormat="false" ht="15.75" hidden="false" customHeight="false" outlineLevel="0" collapsed="false"/>
    <row r="31183" customFormat="false" ht="15.75" hidden="false" customHeight="false" outlineLevel="0" collapsed="false"/>
    <row r="31184" customFormat="false" ht="15.75" hidden="false" customHeight="false" outlineLevel="0" collapsed="false"/>
    <row r="31185" customFormat="false" ht="15.75" hidden="false" customHeight="false" outlineLevel="0" collapsed="false"/>
    <row r="31186" customFormat="false" ht="15.75" hidden="false" customHeight="false" outlineLevel="0" collapsed="false"/>
    <row r="31187" customFormat="false" ht="15.75" hidden="false" customHeight="false" outlineLevel="0" collapsed="false"/>
    <row r="31188" customFormat="false" ht="15.75" hidden="false" customHeight="false" outlineLevel="0" collapsed="false"/>
    <row r="31189" customFormat="false" ht="15.75" hidden="false" customHeight="false" outlineLevel="0" collapsed="false"/>
    <row r="31190" customFormat="false" ht="15.75" hidden="false" customHeight="false" outlineLevel="0" collapsed="false"/>
    <row r="31191" customFormat="false" ht="15.75" hidden="false" customHeight="false" outlineLevel="0" collapsed="false"/>
    <row r="31192" customFormat="false" ht="15.75" hidden="false" customHeight="false" outlineLevel="0" collapsed="false"/>
    <row r="31193" customFormat="false" ht="15.75" hidden="false" customHeight="false" outlineLevel="0" collapsed="false"/>
    <row r="31194" customFormat="false" ht="15.75" hidden="false" customHeight="false" outlineLevel="0" collapsed="false"/>
    <row r="31195" customFormat="false" ht="15.75" hidden="false" customHeight="false" outlineLevel="0" collapsed="false"/>
    <row r="31196" customFormat="false" ht="15.75" hidden="false" customHeight="false" outlineLevel="0" collapsed="false"/>
    <row r="31197" customFormat="false" ht="15.75" hidden="false" customHeight="false" outlineLevel="0" collapsed="false"/>
    <row r="31198" customFormat="false" ht="15.75" hidden="false" customHeight="false" outlineLevel="0" collapsed="false"/>
    <row r="31199" customFormat="false" ht="15.75" hidden="false" customHeight="false" outlineLevel="0" collapsed="false"/>
    <row r="31200" customFormat="false" ht="15.75" hidden="false" customHeight="false" outlineLevel="0" collapsed="false"/>
    <row r="31201" customFormat="false" ht="15.75" hidden="false" customHeight="false" outlineLevel="0" collapsed="false"/>
    <row r="31202" customFormat="false" ht="15.75" hidden="false" customHeight="false" outlineLevel="0" collapsed="false"/>
    <row r="31203" customFormat="false" ht="15.75" hidden="false" customHeight="false" outlineLevel="0" collapsed="false"/>
    <row r="31204" customFormat="false" ht="15.75" hidden="false" customHeight="false" outlineLevel="0" collapsed="false"/>
    <row r="31205" customFormat="false" ht="15.75" hidden="false" customHeight="false" outlineLevel="0" collapsed="false"/>
    <row r="31206" customFormat="false" ht="15.75" hidden="false" customHeight="false" outlineLevel="0" collapsed="false"/>
    <row r="31207" customFormat="false" ht="15.75" hidden="false" customHeight="false" outlineLevel="0" collapsed="false"/>
    <row r="31208" customFormat="false" ht="15.75" hidden="false" customHeight="false" outlineLevel="0" collapsed="false"/>
    <row r="31209" customFormat="false" ht="15.75" hidden="false" customHeight="false" outlineLevel="0" collapsed="false"/>
    <row r="31210" customFormat="false" ht="15.75" hidden="false" customHeight="false" outlineLevel="0" collapsed="false"/>
    <row r="31211" customFormat="false" ht="15.75" hidden="false" customHeight="false" outlineLevel="0" collapsed="false"/>
    <row r="31212" customFormat="false" ht="15.75" hidden="false" customHeight="false" outlineLevel="0" collapsed="false"/>
    <row r="31213" customFormat="false" ht="15.75" hidden="false" customHeight="false" outlineLevel="0" collapsed="false"/>
    <row r="31214" customFormat="false" ht="15.75" hidden="false" customHeight="false" outlineLevel="0" collapsed="false"/>
    <row r="31215" customFormat="false" ht="15.75" hidden="false" customHeight="false" outlineLevel="0" collapsed="false"/>
    <row r="31216" customFormat="false" ht="15.75" hidden="false" customHeight="false" outlineLevel="0" collapsed="false"/>
    <row r="31217" customFormat="false" ht="15.75" hidden="false" customHeight="false" outlineLevel="0" collapsed="false"/>
    <row r="31218" customFormat="false" ht="15.75" hidden="false" customHeight="false" outlineLevel="0" collapsed="false"/>
    <row r="31219" customFormat="false" ht="15.75" hidden="false" customHeight="false" outlineLevel="0" collapsed="false"/>
    <row r="31220" customFormat="false" ht="15.75" hidden="false" customHeight="false" outlineLevel="0" collapsed="false"/>
    <row r="31221" customFormat="false" ht="15.75" hidden="false" customHeight="false" outlineLevel="0" collapsed="false"/>
    <row r="31222" customFormat="false" ht="15.75" hidden="false" customHeight="false" outlineLevel="0" collapsed="false"/>
    <row r="31223" customFormat="false" ht="15.75" hidden="false" customHeight="false" outlineLevel="0" collapsed="false"/>
    <row r="31224" customFormat="false" ht="15.75" hidden="false" customHeight="false" outlineLevel="0" collapsed="false"/>
    <row r="31225" customFormat="false" ht="15.75" hidden="false" customHeight="false" outlineLevel="0" collapsed="false"/>
    <row r="31226" customFormat="false" ht="15.75" hidden="false" customHeight="false" outlineLevel="0" collapsed="false"/>
    <row r="31227" customFormat="false" ht="15.75" hidden="false" customHeight="false" outlineLevel="0" collapsed="false"/>
    <row r="31228" customFormat="false" ht="15.75" hidden="false" customHeight="false" outlineLevel="0" collapsed="false"/>
    <row r="31229" customFormat="false" ht="15.75" hidden="false" customHeight="false" outlineLevel="0" collapsed="false"/>
    <row r="31230" customFormat="false" ht="15.75" hidden="false" customHeight="false" outlineLevel="0" collapsed="false"/>
    <row r="31231" customFormat="false" ht="15.75" hidden="false" customHeight="false" outlineLevel="0" collapsed="false"/>
    <row r="31232" customFormat="false" ht="15.75" hidden="false" customHeight="false" outlineLevel="0" collapsed="false"/>
    <row r="31233" customFormat="false" ht="15.75" hidden="false" customHeight="false" outlineLevel="0" collapsed="false"/>
    <row r="31234" customFormat="false" ht="15.75" hidden="false" customHeight="false" outlineLevel="0" collapsed="false"/>
    <row r="31235" customFormat="false" ht="15.75" hidden="false" customHeight="false" outlineLevel="0" collapsed="false"/>
    <row r="31236" customFormat="false" ht="15.75" hidden="false" customHeight="false" outlineLevel="0" collapsed="false"/>
    <row r="31237" customFormat="false" ht="15.75" hidden="false" customHeight="false" outlineLevel="0" collapsed="false"/>
    <row r="31238" customFormat="false" ht="15.75" hidden="false" customHeight="false" outlineLevel="0" collapsed="false"/>
    <row r="31239" customFormat="false" ht="15.75" hidden="false" customHeight="false" outlineLevel="0" collapsed="false"/>
    <row r="31240" customFormat="false" ht="15.75" hidden="false" customHeight="false" outlineLevel="0" collapsed="false"/>
    <row r="31241" customFormat="false" ht="15.75" hidden="false" customHeight="false" outlineLevel="0" collapsed="false"/>
    <row r="31242" customFormat="false" ht="15.75" hidden="false" customHeight="false" outlineLevel="0" collapsed="false"/>
    <row r="31243" customFormat="false" ht="15.75" hidden="false" customHeight="false" outlineLevel="0" collapsed="false"/>
    <row r="31244" customFormat="false" ht="15.75" hidden="false" customHeight="false" outlineLevel="0" collapsed="false"/>
    <row r="31245" customFormat="false" ht="15.75" hidden="false" customHeight="false" outlineLevel="0" collapsed="false"/>
    <row r="31246" customFormat="false" ht="15.75" hidden="false" customHeight="false" outlineLevel="0" collapsed="false"/>
    <row r="31247" customFormat="false" ht="15.75" hidden="false" customHeight="false" outlineLevel="0" collapsed="false"/>
    <row r="31248" customFormat="false" ht="15.75" hidden="false" customHeight="false" outlineLevel="0" collapsed="false"/>
    <row r="31249" customFormat="false" ht="15.75" hidden="false" customHeight="false" outlineLevel="0" collapsed="false"/>
    <row r="31250" customFormat="false" ht="15.75" hidden="false" customHeight="false" outlineLevel="0" collapsed="false"/>
    <row r="31251" customFormat="false" ht="15.75" hidden="false" customHeight="false" outlineLevel="0" collapsed="false"/>
    <row r="31252" customFormat="false" ht="15.75" hidden="false" customHeight="false" outlineLevel="0" collapsed="false"/>
    <row r="31253" customFormat="false" ht="15.75" hidden="false" customHeight="false" outlineLevel="0" collapsed="false"/>
    <row r="31254" customFormat="false" ht="15.75" hidden="false" customHeight="false" outlineLevel="0" collapsed="false"/>
    <row r="31255" customFormat="false" ht="15.75" hidden="false" customHeight="false" outlineLevel="0" collapsed="false"/>
    <row r="31256" customFormat="false" ht="15.75" hidden="false" customHeight="false" outlineLevel="0" collapsed="false"/>
    <row r="31257" customFormat="false" ht="15.75" hidden="false" customHeight="false" outlineLevel="0" collapsed="false"/>
    <row r="31258" customFormat="false" ht="15.75" hidden="false" customHeight="false" outlineLevel="0" collapsed="false"/>
    <row r="31259" customFormat="false" ht="15.75" hidden="false" customHeight="false" outlineLevel="0" collapsed="false"/>
    <row r="31260" customFormat="false" ht="15.75" hidden="false" customHeight="false" outlineLevel="0" collapsed="false"/>
    <row r="31261" customFormat="false" ht="15.75" hidden="false" customHeight="false" outlineLevel="0" collapsed="false"/>
    <row r="31262" customFormat="false" ht="15.75" hidden="false" customHeight="false" outlineLevel="0" collapsed="false"/>
    <row r="31263" customFormat="false" ht="15.75" hidden="false" customHeight="false" outlineLevel="0" collapsed="false"/>
    <row r="31264" customFormat="false" ht="15.75" hidden="false" customHeight="false" outlineLevel="0" collapsed="false"/>
    <row r="31265" customFormat="false" ht="15.75" hidden="false" customHeight="false" outlineLevel="0" collapsed="false"/>
    <row r="31266" customFormat="false" ht="15.75" hidden="false" customHeight="false" outlineLevel="0" collapsed="false"/>
    <row r="31267" customFormat="false" ht="15.75" hidden="false" customHeight="false" outlineLevel="0" collapsed="false"/>
    <row r="31268" customFormat="false" ht="15.75" hidden="false" customHeight="false" outlineLevel="0" collapsed="false"/>
    <row r="31269" customFormat="false" ht="15.75" hidden="false" customHeight="false" outlineLevel="0" collapsed="false"/>
    <row r="31270" customFormat="false" ht="15.75" hidden="false" customHeight="false" outlineLevel="0" collapsed="false"/>
    <row r="31271" customFormat="false" ht="15.75" hidden="false" customHeight="false" outlineLevel="0" collapsed="false"/>
    <row r="31272" customFormat="false" ht="15.75" hidden="false" customHeight="false" outlineLevel="0" collapsed="false"/>
    <row r="31273" customFormat="false" ht="15.75" hidden="false" customHeight="false" outlineLevel="0" collapsed="false"/>
    <row r="31274" customFormat="false" ht="15.75" hidden="false" customHeight="false" outlineLevel="0" collapsed="false"/>
    <row r="31275" customFormat="false" ht="15.75" hidden="false" customHeight="false" outlineLevel="0" collapsed="false"/>
    <row r="31276" customFormat="false" ht="15.75" hidden="false" customHeight="false" outlineLevel="0" collapsed="false"/>
    <row r="31277" customFormat="false" ht="15.75" hidden="false" customHeight="false" outlineLevel="0" collapsed="false"/>
    <row r="31278" customFormat="false" ht="15.75" hidden="false" customHeight="false" outlineLevel="0" collapsed="false"/>
    <row r="31279" customFormat="false" ht="15.75" hidden="false" customHeight="false" outlineLevel="0" collapsed="false"/>
    <row r="31280" customFormat="false" ht="15.75" hidden="false" customHeight="false" outlineLevel="0" collapsed="false"/>
    <row r="31281" customFormat="false" ht="15.75" hidden="false" customHeight="false" outlineLevel="0" collapsed="false"/>
    <row r="31282" customFormat="false" ht="15.75" hidden="false" customHeight="false" outlineLevel="0" collapsed="false"/>
    <row r="31283" customFormat="false" ht="15.75" hidden="false" customHeight="false" outlineLevel="0" collapsed="false"/>
    <row r="31284" customFormat="false" ht="15.75" hidden="false" customHeight="false" outlineLevel="0" collapsed="false"/>
    <row r="31285" customFormat="false" ht="15.75" hidden="false" customHeight="false" outlineLevel="0" collapsed="false"/>
    <row r="31286" customFormat="false" ht="15.75" hidden="false" customHeight="false" outlineLevel="0" collapsed="false"/>
    <row r="31287" customFormat="false" ht="15.75" hidden="false" customHeight="false" outlineLevel="0" collapsed="false"/>
    <row r="31288" customFormat="false" ht="15.75" hidden="false" customHeight="false" outlineLevel="0" collapsed="false"/>
    <row r="31289" customFormat="false" ht="15.75" hidden="false" customHeight="false" outlineLevel="0" collapsed="false"/>
    <row r="31290" customFormat="false" ht="15.75" hidden="false" customHeight="false" outlineLevel="0" collapsed="false"/>
    <row r="31291" customFormat="false" ht="15.75" hidden="false" customHeight="false" outlineLevel="0" collapsed="false"/>
    <row r="31292" customFormat="false" ht="15.75" hidden="false" customHeight="false" outlineLevel="0" collapsed="false"/>
    <row r="31293" customFormat="false" ht="15.75" hidden="false" customHeight="false" outlineLevel="0" collapsed="false"/>
    <row r="31294" customFormat="false" ht="15.75" hidden="false" customHeight="false" outlineLevel="0" collapsed="false"/>
    <row r="31295" customFormat="false" ht="15.75" hidden="false" customHeight="false" outlineLevel="0" collapsed="false"/>
    <row r="31296" customFormat="false" ht="15.75" hidden="false" customHeight="false" outlineLevel="0" collapsed="false"/>
    <row r="31297" customFormat="false" ht="15.75" hidden="false" customHeight="false" outlineLevel="0" collapsed="false"/>
    <row r="31298" customFormat="false" ht="15.75" hidden="false" customHeight="false" outlineLevel="0" collapsed="false"/>
    <row r="31299" customFormat="false" ht="15.75" hidden="false" customHeight="false" outlineLevel="0" collapsed="false"/>
    <row r="31300" customFormat="false" ht="15.75" hidden="false" customHeight="false" outlineLevel="0" collapsed="false"/>
    <row r="31301" customFormat="false" ht="15.75" hidden="false" customHeight="false" outlineLevel="0" collapsed="false"/>
    <row r="31302" customFormat="false" ht="15.75" hidden="false" customHeight="false" outlineLevel="0" collapsed="false"/>
    <row r="31303" customFormat="false" ht="15.75" hidden="false" customHeight="false" outlineLevel="0" collapsed="false"/>
    <row r="31304" customFormat="false" ht="15.75" hidden="false" customHeight="false" outlineLevel="0" collapsed="false"/>
    <row r="31305" customFormat="false" ht="15.75" hidden="false" customHeight="false" outlineLevel="0" collapsed="false"/>
    <row r="31306" customFormat="false" ht="15.75" hidden="false" customHeight="false" outlineLevel="0" collapsed="false"/>
    <row r="31307" customFormat="false" ht="15.75" hidden="false" customHeight="false" outlineLevel="0" collapsed="false"/>
    <row r="31308" customFormat="false" ht="15.75" hidden="false" customHeight="false" outlineLevel="0" collapsed="false"/>
    <row r="31309" customFormat="false" ht="15.75" hidden="false" customHeight="false" outlineLevel="0" collapsed="false"/>
    <row r="31310" customFormat="false" ht="15.75" hidden="false" customHeight="false" outlineLevel="0" collapsed="false"/>
    <row r="31311" customFormat="false" ht="15.75" hidden="false" customHeight="false" outlineLevel="0" collapsed="false"/>
    <row r="31312" customFormat="false" ht="15.75" hidden="false" customHeight="false" outlineLevel="0" collapsed="false"/>
    <row r="31313" customFormat="false" ht="15.75" hidden="false" customHeight="false" outlineLevel="0" collapsed="false"/>
    <row r="31314" customFormat="false" ht="15.75" hidden="false" customHeight="false" outlineLevel="0" collapsed="false"/>
    <row r="31315" customFormat="false" ht="15.75" hidden="false" customHeight="false" outlineLevel="0" collapsed="false"/>
    <row r="31316" customFormat="false" ht="15.75" hidden="false" customHeight="false" outlineLevel="0" collapsed="false"/>
    <row r="31317" customFormat="false" ht="15.75" hidden="false" customHeight="false" outlineLevel="0" collapsed="false"/>
    <row r="31318" customFormat="false" ht="15.75" hidden="false" customHeight="false" outlineLevel="0" collapsed="false"/>
    <row r="31319" customFormat="false" ht="15.75" hidden="false" customHeight="false" outlineLevel="0" collapsed="false"/>
    <row r="31320" customFormat="false" ht="15.75" hidden="false" customHeight="false" outlineLevel="0" collapsed="false"/>
    <row r="31321" customFormat="false" ht="15.75" hidden="false" customHeight="false" outlineLevel="0" collapsed="false"/>
    <row r="31322" customFormat="false" ht="15.75" hidden="false" customHeight="false" outlineLevel="0" collapsed="false"/>
    <row r="31323" customFormat="false" ht="15.75" hidden="false" customHeight="false" outlineLevel="0" collapsed="false"/>
    <row r="31324" customFormat="false" ht="15.75" hidden="false" customHeight="false" outlineLevel="0" collapsed="false"/>
    <row r="31325" customFormat="false" ht="15.75" hidden="false" customHeight="false" outlineLevel="0" collapsed="false"/>
    <row r="31326" customFormat="false" ht="15.75" hidden="false" customHeight="false" outlineLevel="0" collapsed="false"/>
    <row r="31327" customFormat="false" ht="15.75" hidden="false" customHeight="false" outlineLevel="0" collapsed="false"/>
    <row r="31328" customFormat="false" ht="15.75" hidden="false" customHeight="false" outlineLevel="0" collapsed="false"/>
    <row r="31329" customFormat="false" ht="15.75" hidden="false" customHeight="false" outlineLevel="0" collapsed="false"/>
    <row r="31330" customFormat="false" ht="15.75" hidden="false" customHeight="false" outlineLevel="0" collapsed="false"/>
    <row r="31331" customFormat="false" ht="15.75" hidden="false" customHeight="false" outlineLevel="0" collapsed="false"/>
    <row r="31332" customFormat="false" ht="15.75" hidden="false" customHeight="false" outlineLevel="0" collapsed="false"/>
    <row r="31333" customFormat="false" ht="15.75" hidden="false" customHeight="false" outlineLevel="0" collapsed="false"/>
    <row r="31334" customFormat="false" ht="15.75" hidden="false" customHeight="false" outlineLevel="0" collapsed="false"/>
    <row r="31335" customFormat="false" ht="15.75" hidden="false" customHeight="false" outlineLevel="0" collapsed="false"/>
    <row r="31336" customFormat="false" ht="15.75" hidden="false" customHeight="false" outlineLevel="0" collapsed="false"/>
    <row r="31337" customFormat="false" ht="15.75" hidden="false" customHeight="false" outlineLevel="0" collapsed="false"/>
    <row r="31338" customFormat="false" ht="15.75" hidden="false" customHeight="false" outlineLevel="0" collapsed="false"/>
    <row r="31339" customFormat="false" ht="15.75" hidden="false" customHeight="false" outlineLevel="0" collapsed="false"/>
    <row r="31340" customFormat="false" ht="15.75" hidden="false" customHeight="false" outlineLevel="0" collapsed="false"/>
    <row r="31341" customFormat="false" ht="15.75" hidden="false" customHeight="false" outlineLevel="0" collapsed="false"/>
    <row r="31342" customFormat="false" ht="15.75" hidden="false" customHeight="false" outlineLevel="0" collapsed="false"/>
    <row r="31343" customFormat="false" ht="15.75" hidden="false" customHeight="false" outlineLevel="0" collapsed="false"/>
    <row r="31344" customFormat="false" ht="15.75" hidden="false" customHeight="false" outlineLevel="0" collapsed="false"/>
    <row r="31345" customFormat="false" ht="15.75" hidden="false" customHeight="false" outlineLevel="0" collapsed="false"/>
    <row r="31346" customFormat="false" ht="15.75" hidden="false" customHeight="false" outlineLevel="0" collapsed="false"/>
    <row r="31347" customFormat="false" ht="15.75" hidden="false" customHeight="false" outlineLevel="0" collapsed="false"/>
    <row r="31348" customFormat="false" ht="15.75" hidden="false" customHeight="false" outlineLevel="0" collapsed="false"/>
    <row r="31349" customFormat="false" ht="15.75" hidden="false" customHeight="false" outlineLevel="0" collapsed="false"/>
    <row r="31350" customFormat="false" ht="15.75" hidden="false" customHeight="false" outlineLevel="0" collapsed="false"/>
    <row r="31351" customFormat="false" ht="15.75" hidden="false" customHeight="false" outlineLevel="0" collapsed="false"/>
    <row r="31352" customFormat="false" ht="15.75" hidden="false" customHeight="false" outlineLevel="0" collapsed="false"/>
    <row r="31353" customFormat="false" ht="15.75" hidden="false" customHeight="false" outlineLevel="0" collapsed="false"/>
    <row r="31354" customFormat="false" ht="15.75" hidden="false" customHeight="false" outlineLevel="0" collapsed="false"/>
    <row r="31355" customFormat="false" ht="15.75" hidden="false" customHeight="false" outlineLevel="0" collapsed="false"/>
    <row r="31356" customFormat="false" ht="15.75" hidden="false" customHeight="false" outlineLevel="0" collapsed="false"/>
    <row r="31357" customFormat="false" ht="15.75" hidden="false" customHeight="false" outlineLevel="0" collapsed="false"/>
    <row r="31358" customFormat="false" ht="15.75" hidden="false" customHeight="false" outlineLevel="0" collapsed="false"/>
    <row r="31359" customFormat="false" ht="15.75" hidden="false" customHeight="false" outlineLevel="0" collapsed="false"/>
    <row r="31360" customFormat="false" ht="15.75" hidden="false" customHeight="false" outlineLevel="0" collapsed="false"/>
    <row r="31361" customFormat="false" ht="15.75" hidden="false" customHeight="false" outlineLevel="0" collapsed="false"/>
    <row r="31362" customFormat="false" ht="15.75" hidden="false" customHeight="false" outlineLevel="0" collapsed="false"/>
    <row r="31363" customFormat="false" ht="15.75" hidden="false" customHeight="false" outlineLevel="0" collapsed="false"/>
    <row r="31364" customFormat="false" ht="15.75" hidden="false" customHeight="false" outlineLevel="0" collapsed="false"/>
    <row r="31365" customFormat="false" ht="15.75" hidden="false" customHeight="false" outlineLevel="0" collapsed="false"/>
    <row r="31366" customFormat="false" ht="15.75" hidden="false" customHeight="false" outlineLevel="0" collapsed="false"/>
    <row r="31367" customFormat="false" ht="15.75" hidden="false" customHeight="false" outlineLevel="0" collapsed="false"/>
    <row r="31368" customFormat="false" ht="15.75" hidden="false" customHeight="false" outlineLevel="0" collapsed="false"/>
    <row r="31369" customFormat="false" ht="15.75" hidden="false" customHeight="false" outlineLevel="0" collapsed="false"/>
    <row r="31370" customFormat="false" ht="15.75" hidden="false" customHeight="false" outlineLevel="0" collapsed="false"/>
    <row r="31371" customFormat="false" ht="15.75" hidden="false" customHeight="false" outlineLevel="0" collapsed="false"/>
    <row r="31372" customFormat="false" ht="15.75" hidden="false" customHeight="false" outlineLevel="0" collapsed="false"/>
    <row r="31373" customFormat="false" ht="15.75" hidden="false" customHeight="false" outlineLevel="0" collapsed="false"/>
    <row r="31374" customFormat="false" ht="15.75" hidden="false" customHeight="false" outlineLevel="0" collapsed="false"/>
    <row r="31375" customFormat="false" ht="15.75" hidden="false" customHeight="false" outlineLevel="0" collapsed="false"/>
    <row r="31376" customFormat="false" ht="15.75" hidden="false" customHeight="false" outlineLevel="0" collapsed="false"/>
    <row r="31377" customFormat="false" ht="15.75" hidden="false" customHeight="false" outlineLevel="0" collapsed="false"/>
    <row r="31378" customFormat="false" ht="15.75" hidden="false" customHeight="false" outlineLevel="0" collapsed="false"/>
    <row r="31379" customFormat="false" ht="15.75" hidden="false" customHeight="false" outlineLevel="0" collapsed="false"/>
    <row r="31380" customFormat="false" ht="15.75" hidden="false" customHeight="false" outlineLevel="0" collapsed="false"/>
    <row r="31381" customFormat="false" ht="15.75" hidden="false" customHeight="false" outlineLevel="0" collapsed="false"/>
    <row r="31382" customFormat="false" ht="15.75" hidden="false" customHeight="false" outlineLevel="0" collapsed="false"/>
    <row r="31383" customFormat="false" ht="15.75" hidden="false" customHeight="false" outlineLevel="0" collapsed="false"/>
    <row r="31384" customFormat="false" ht="15.75" hidden="false" customHeight="false" outlineLevel="0" collapsed="false"/>
    <row r="31385" customFormat="false" ht="15.75" hidden="false" customHeight="false" outlineLevel="0" collapsed="false"/>
    <row r="31386" customFormat="false" ht="15.75" hidden="false" customHeight="false" outlineLevel="0" collapsed="false"/>
    <row r="31387" customFormat="false" ht="15.75" hidden="false" customHeight="false" outlineLevel="0" collapsed="false"/>
    <row r="31388" customFormat="false" ht="15.75" hidden="false" customHeight="false" outlineLevel="0" collapsed="false"/>
    <row r="31389" customFormat="false" ht="15.75" hidden="false" customHeight="false" outlineLevel="0" collapsed="false"/>
    <row r="31390" customFormat="false" ht="15.75" hidden="false" customHeight="false" outlineLevel="0" collapsed="false"/>
    <row r="31391" customFormat="false" ht="15.75" hidden="false" customHeight="false" outlineLevel="0" collapsed="false"/>
    <row r="31392" customFormat="false" ht="15.75" hidden="false" customHeight="false" outlineLevel="0" collapsed="false"/>
    <row r="31393" customFormat="false" ht="15.75" hidden="false" customHeight="false" outlineLevel="0" collapsed="false"/>
    <row r="31394" customFormat="false" ht="15.75" hidden="false" customHeight="false" outlineLevel="0" collapsed="false"/>
    <row r="31395" customFormat="false" ht="15.75" hidden="false" customHeight="false" outlineLevel="0" collapsed="false"/>
    <row r="31396" customFormat="false" ht="15.75" hidden="false" customHeight="false" outlineLevel="0" collapsed="false"/>
    <row r="31397" customFormat="false" ht="15.75" hidden="false" customHeight="false" outlineLevel="0" collapsed="false"/>
    <row r="31398" customFormat="false" ht="15.75" hidden="false" customHeight="false" outlineLevel="0" collapsed="false"/>
    <row r="31399" customFormat="false" ht="15.75" hidden="false" customHeight="false" outlineLevel="0" collapsed="false"/>
    <row r="31400" customFormat="false" ht="15.75" hidden="false" customHeight="false" outlineLevel="0" collapsed="false"/>
    <row r="31401" customFormat="false" ht="15.75" hidden="false" customHeight="false" outlineLevel="0" collapsed="false"/>
    <row r="31402" customFormat="false" ht="15.75" hidden="false" customHeight="false" outlineLevel="0" collapsed="false"/>
    <row r="31403" customFormat="false" ht="15.75" hidden="false" customHeight="false" outlineLevel="0" collapsed="false"/>
    <row r="31404" customFormat="false" ht="15.75" hidden="false" customHeight="false" outlineLevel="0" collapsed="false"/>
    <row r="31405" customFormat="false" ht="15.75" hidden="false" customHeight="false" outlineLevel="0" collapsed="false"/>
    <row r="31406" customFormat="false" ht="15.75" hidden="false" customHeight="false" outlineLevel="0" collapsed="false"/>
    <row r="31407" customFormat="false" ht="15.75" hidden="false" customHeight="false" outlineLevel="0" collapsed="false"/>
    <row r="31408" customFormat="false" ht="15.75" hidden="false" customHeight="false" outlineLevel="0" collapsed="false"/>
    <row r="31409" customFormat="false" ht="15.75" hidden="false" customHeight="false" outlineLevel="0" collapsed="false"/>
    <row r="31410" customFormat="false" ht="15.75" hidden="false" customHeight="false" outlineLevel="0" collapsed="false"/>
    <row r="31411" customFormat="false" ht="15.75" hidden="false" customHeight="false" outlineLevel="0" collapsed="false"/>
    <row r="31412" customFormat="false" ht="15.75" hidden="false" customHeight="false" outlineLevel="0" collapsed="false"/>
    <row r="31413" customFormat="false" ht="15.75" hidden="false" customHeight="false" outlineLevel="0" collapsed="false"/>
    <row r="31414" customFormat="false" ht="15.75" hidden="false" customHeight="false" outlineLevel="0" collapsed="false"/>
    <row r="31415" customFormat="false" ht="15.75" hidden="false" customHeight="false" outlineLevel="0" collapsed="false"/>
    <row r="31416" customFormat="false" ht="15.75" hidden="false" customHeight="false" outlineLevel="0" collapsed="false"/>
    <row r="31417" customFormat="false" ht="15.75" hidden="false" customHeight="false" outlineLevel="0" collapsed="false"/>
    <row r="31418" customFormat="false" ht="15.75" hidden="false" customHeight="false" outlineLevel="0" collapsed="false"/>
    <row r="31419" customFormat="false" ht="15.75" hidden="false" customHeight="false" outlineLevel="0" collapsed="false"/>
    <row r="31420" customFormat="false" ht="15.75" hidden="false" customHeight="false" outlineLevel="0" collapsed="false"/>
    <row r="31421" customFormat="false" ht="15.75" hidden="false" customHeight="false" outlineLevel="0" collapsed="false"/>
    <row r="31422" customFormat="false" ht="15.75" hidden="false" customHeight="false" outlineLevel="0" collapsed="false"/>
    <row r="31423" customFormat="false" ht="15.75" hidden="false" customHeight="false" outlineLevel="0" collapsed="false"/>
    <row r="31424" customFormat="false" ht="15.75" hidden="false" customHeight="false" outlineLevel="0" collapsed="false"/>
    <row r="31425" customFormat="false" ht="15.75" hidden="false" customHeight="false" outlineLevel="0" collapsed="false"/>
    <row r="31426" customFormat="false" ht="15.75" hidden="false" customHeight="false" outlineLevel="0" collapsed="false"/>
    <row r="31427" customFormat="false" ht="15.75" hidden="false" customHeight="false" outlineLevel="0" collapsed="false"/>
    <row r="31428" customFormat="false" ht="15.75" hidden="false" customHeight="false" outlineLevel="0" collapsed="false"/>
    <row r="31429" customFormat="false" ht="15.75" hidden="false" customHeight="false" outlineLevel="0" collapsed="false"/>
    <row r="31430" customFormat="false" ht="15.75" hidden="false" customHeight="false" outlineLevel="0" collapsed="false"/>
    <row r="31431" customFormat="false" ht="15.75" hidden="false" customHeight="false" outlineLevel="0" collapsed="false"/>
    <row r="31432" customFormat="false" ht="15.75" hidden="false" customHeight="false" outlineLevel="0" collapsed="false"/>
    <row r="31433" customFormat="false" ht="15.75" hidden="false" customHeight="false" outlineLevel="0" collapsed="false"/>
    <row r="31434" customFormat="false" ht="15.75" hidden="false" customHeight="false" outlineLevel="0" collapsed="false"/>
    <row r="31435" customFormat="false" ht="15.75" hidden="false" customHeight="false" outlineLevel="0" collapsed="false"/>
    <row r="31436" customFormat="false" ht="15.75" hidden="false" customHeight="false" outlineLevel="0" collapsed="false"/>
    <row r="31437" customFormat="false" ht="15.75" hidden="false" customHeight="false" outlineLevel="0" collapsed="false"/>
    <row r="31438" customFormat="false" ht="15.75" hidden="false" customHeight="false" outlineLevel="0" collapsed="false"/>
    <row r="31439" customFormat="false" ht="15.75" hidden="false" customHeight="false" outlineLevel="0" collapsed="false"/>
    <row r="31440" customFormat="false" ht="15.75" hidden="false" customHeight="false" outlineLevel="0" collapsed="false"/>
    <row r="31441" customFormat="false" ht="15.75" hidden="false" customHeight="false" outlineLevel="0" collapsed="false"/>
    <row r="31442" customFormat="false" ht="15.75" hidden="false" customHeight="false" outlineLevel="0" collapsed="false"/>
    <row r="31443" customFormat="false" ht="15.75" hidden="false" customHeight="false" outlineLevel="0" collapsed="false"/>
    <row r="31444" customFormat="false" ht="15.75" hidden="false" customHeight="false" outlineLevel="0" collapsed="false"/>
    <row r="31445" customFormat="false" ht="15.75" hidden="false" customHeight="false" outlineLevel="0" collapsed="false"/>
    <row r="31446" customFormat="false" ht="15.75" hidden="false" customHeight="false" outlineLevel="0" collapsed="false"/>
    <row r="31447" customFormat="false" ht="15.75" hidden="false" customHeight="false" outlineLevel="0" collapsed="false"/>
    <row r="31448" customFormat="false" ht="15.75" hidden="false" customHeight="false" outlineLevel="0" collapsed="false"/>
    <row r="31449" customFormat="false" ht="15.75" hidden="false" customHeight="false" outlineLevel="0" collapsed="false"/>
    <row r="31450" customFormat="false" ht="15.75" hidden="false" customHeight="false" outlineLevel="0" collapsed="false"/>
    <row r="31451" customFormat="false" ht="15.75" hidden="false" customHeight="false" outlineLevel="0" collapsed="false"/>
    <row r="31452" customFormat="false" ht="15.75" hidden="false" customHeight="false" outlineLevel="0" collapsed="false"/>
    <row r="31453" customFormat="false" ht="15.75" hidden="false" customHeight="false" outlineLevel="0" collapsed="false"/>
    <row r="31454" customFormat="false" ht="15.75" hidden="false" customHeight="false" outlineLevel="0" collapsed="false"/>
    <row r="31455" customFormat="false" ht="15.75" hidden="false" customHeight="false" outlineLevel="0" collapsed="false"/>
    <row r="31456" customFormat="false" ht="15.75" hidden="false" customHeight="false" outlineLevel="0" collapsed="false"/>
    <row r="31457" customFormat="false" ht="15.75" hidden="false" customHeight="false" outlineLevel="0" collapsed="false"/>
    <row r="31458" customFormat="false" ht="15.75" hidden="false" customHeight="false" outlineLevel="0" collapsed="false"/>
    <row r="31459" customFormat="false" ht="15.75" hidden="false" customHeight="false" outlineLevel="0" collapsed="false"/>
    <row r="31460" customFormat="false" ht="15.75" hidden="false" customHeight="false" outlineLevel="0" collapsed="false"/>
    <row r="31461" customFormat="false" ht="15.75" hidden="false" customHeight="false" outlineLevel="0" collapsed="false"/>
    <row r="31462" customFormat="false" ht="15.75" hidden="false" customHeight="false" outlineLevel="0" collapsed="false"/>
    <row r="31463" customFormat="false" ht="15.75" hidden="false" customHeight="false" outlineLevel="0" collapsed="false"/>
    <row r="31464" customFormat="false" ht="15.75" hidden="false" customHeight="false" outlineLevel="0" collapsed="false"/>
    <row r="31465" customFormat="false" ht="15.75" hidden="false" customHeight="false" outlineLevel="0" collapsed="false"/>
    <row r="31466" customFormat="false" ht="15.75" hidden="false" customHeight="false" outlineLevel="0" collapsed="false"/>
    <row r="31467" customFormat="false" ht="15.75" hidden="false" customHeight="false" outlineLevel="0" collapsed="false"/>
    <row r="31468" customFormat="false" ht="15.75" hidden="false" customHeight="false" outlineLevel="0" collapsed="false"/>
    <row r="31469" customFormat="false" ht="15.75" hidden="false" customHeight="false" outlineLevel="0" collapsed="false"/>
    <row r="31470" customFormat="false" ht="15.75" hidden="false" customHeight="false" outlineLevel="0" collapsed="false"/>
    <row r="31471" customFormat="false" ht="15.75" hidden="false" customHeight="false" outlineLevel="0" collapsed="false"/>
    <row r="31472" customFormat="false" ht="15.75" hidden="false" customHeight="false" outlineLevel="0" collapsed="false"/>
    <row r="31473" customFormat="false" ht="15.75" hidden="false" customHeight="false" outlineLevel="0" collapsed="false"/>
    <row r="31474" customFormat="false" ht="15.75" hidden="false" customHeight="false" outlineLevel="0" collapsed="false"/>
    <row r="31475" customFormat="false" ht="15.75" hidden="false" customHeight="false" outlineLevel="0" collapsed="false"/>
    <row r="31476" customFormat="false" ht="15.75" hidden="false" customHeight="false" outlineLevel="0" collapsed="false"/>
    <row r="31477" customFormat="false" ht="15.75" hidden="false" customHeight="false" outlineLevel="0" collapsed="false"/>
    <row r="31478" customFormat="false" ht="15.75" hidden="false" customHeight="false" outlineLevel="0" collapsed="false"/>
    <row r="31479" customFormat="false" ht="15.75" hidden="false" customHeight="false" outlineLevel="0" collapsed="false"/>
    <row r="31480" customFormat="false" ht="15.75" hidden="false" customHeight="false" outlineLevel="0" collapsed="false"/>
    <row r="31481" customFormat="false" ht="15.75" hidden="false" customHeight="false" outlineLevel="0" collapsed="false"/>
    <row r="31482" customFormat="false" ht="15.75" hidden="false" customHeight="false" outlineLevel="0" collapsed="false"/>
    <row r="31483" customFormat="false" ht="15.75" hidden="false" customHeight="false" outlineLevel="0" collapsed="false"/>
    <row r="31484" customFormat="false" ht="15.75" hidden="false" customHeight="false" outlineLevel="0" collapsed="false"/>
    <row r="31485" customFormat="false" ht="15.75" hidden="false" customHeight="false" outlineLevel="0" collapsed="false"/>
    <row r="31486" customFormat="false" ht="15.75" hidden="false" customHeight="false" outlineLevel="0" collapsed="false"/>
    <row r="31487" customFormat="false" ht="15.75" hidden="false" customHeight="false" outlineLevel="0" collapsed="false"/>
    <row r="31488" customFormat="false" ht="15.75" hidden="false" customHeight="false" outlineLevel="0" collapsed="false"/>
    <row r="31489" customFormat="false" ht="15.75" hidden="false" customHeight="false" outlineLevel="0" collapsed="false"/>
    <row r="31490" customFormat="false" ht="15.75" hidden="false" customHeight="false" outlineLevel="0" collapsed="false"/>
    <row r="31491" customFormat="false" ht="15.75" hidden="false" customHeight="false" outlineLevel="0" collapsed="false"/>
    <row r="31492" customFormat="false" ht="15.75" hidden="false" customHeight="false" outlineLevel="0" collapsed="false"/>
    <row r="31493" customFormat="false" ht="15.75" hidden="false" customHeight="false" outlineLevel="0" collapsed="false"/>
    <row r="31494" customFormat="false" ht="15.75" hidden="false" customHeight="false" outlineLevel="0" collapsed="false"/>
    <row r="31495" customFormat="false" ht="15.75" hidden="false" customHeight="false" outlineLevel="0" collapsed="false"/>
    <row r="31496" customFormat="false" ht="15.75" hidden="false" customHeight="false" outlineLevel="0" collapsed="false"/>
    <row r="31497" customFormat="false" ht="15.75" hidden="false" customHeight="false" outlineLevel="0" collapsed="false"/>
    <row r="31498" customFormat="false" ht="15.75" hidden="false" customHeight="false" outlineLevel="0" collapsed="false"/>
    <row r="31499" customFormat="false" ht="15.75" hidden="false" customHeight="false" outlineLevel="0" collapsed="false"/>
    <row r="31500" customFormat="false" ht="15.75" hidden="false" customHeight="false" outlineLevel="0" collapsed="false"/>
    <row r="31501" customFormat="false" ht="15.75" hidden="false" customHeight="false" outlineLevel="0" collapsed="false"/>
    <row r="31502" customFormat="false" ht="15.75" hidden="false" customHeight="false" outlineLevel="0" collapsed="false"/>
    <row r="31503" customFormat="false" ht="15.75" hidden="false" customHeight="false" outlineLevel="0" collapsed="false"/>
    <row r="31504" customFormat="false" ht="15.75" hidden="false" customHeight="false" outlineLevel="0" collapsed="false"/>
    <row r="31505" customFormat="false" ht="15.75" hidden="false" customHeight="false" outlineLevel="0" collapsed="false"/>
    <row r="31506" customFormat="false" ht="15.75" hidden="false" customHeight="false" outlineLevel="0" collapsed="false"/>
    <row r="31507" customFormat="false" ht="15.75" hidden="false" customHeight="false" outlineLevel="0" collapsed="false"/>
    <row r="31508" customFormat="false" ht="15.75" hidden="false" customHeight="false" outlineLevel="0" collapsed="false"/>
    <row r="31509" customFormat="false" ht="15.75" hidden="false" customHeight="false" outlineLevel="0" collapsed="false"/>
    <row r="31510" customFormat="false" ht="15.75" hidden="false" customHeight="false" outlineLevel="0" collapsed="false"/>
    <row r="31511" customFormat="false" ht="15.75" hidden="false" customHeight="false" outlineLevel="0" collapsed="false"/>
    <row r="31512" customFormat="false" ht="15.75" hidden="false" customHeight="false" outlineLevel="0" collapsed="false"/>
    <row r="31513" customFormat="false" ht="15.75" hidden="false" customHeight="false" outlineLevel="0" collapsed="false"/>
    <row r="31514" customFormat="false" ht="15.75" hidden="false" customHeight="false" outlineLevel="0" collapsed="false"/>
    <row r="31515" customFormat="false" ht="15.75" hidden="false" customHeight="false" outlineLevel="0" collapsed="false"/>
    <row r="31516" customFormat="false" ht="15.75" hidden="false" customHeight="false" outlineLevel="0" collapsed="false"/>
    <row r="31517" customFormat="false" ht="15.75" hidden="false" customHeight="false" outlineLevel="0" collapsed="false"/>
    <row r="31518" customFormat="false" ht="15.75" hidden="false" customHeight="false" outlineLevel="0" collapsed="false"/>
    <row r="31519" customFormat="false" ht="15.75" hidden="false" customHeight="false" outlineLevel="0" collapsed="false"/>
    <row r="31520" customFormat="false" ht="15.75" hidden="false" customHeight="false" outlineLevel="0" collapsed="false"/>
    <row r="31521" customFormat="false" ht="15.75" hidden="false" customHeight="false" outlineLevel="0" collapsed="false"/>
    <row r="31522" customFormat="false" ht="15.75" hidden="false" customHeight="false" outlineLevel="0" collapsed="false"/>
    <row r="31523" customFormat="false" ht="15.75" hidden="false" customHeight="false" outlineLevel="0" collapsed="false"/>
    <row r="31524" customFormat="false" ht="15.75" hidden="false" customHeight="false" outlineLevel="0" collapsed="false"/>
    <row r="31525" customFormat="false" ht="15.75" hidden="false" customHeight="false" outlineLevel="0" collapsed="false"/>
    <row r="31526" customFormat="false" ht="15.75" hidden="false" customHeight="false" outlineLevel="0" collapsed="false"/>
    <row r="31527" customFormat="false" ht="15.75" hidden="false" customHeight="false" outlineLevel="0" collapsed="false"/>
    <row r="31528" customFormat="false" ht="15.75" hidden="false" customHeight="false" outlineLevel="0" collapsed="false"/>
    <row r="31529" customFormat="false" ht="15.75" hidden="false" customHeight="false" outlineLevel="0" collapsed="false"/>
    <row r="31530" customFormat="false" ht="15.75" hidden="false" customHeight="false" outlineLevel="0" collapsed="false"/>
    <row r="31531" customFormat="false" ht="15.75" hidden="false" customHeight="false" outlineLevel="0" collapsed="false"/>
    <row r="31532" customFormat="false" ht="15.75" hidden="false" customHeight="false" outlineLevel="0" collapsed="false"/>
    <row r="31533" customFormat="false" ht="15.75" hidden="false" customHeight="false" outlineLevel="0" collapsed="false"/>
    <row r="31534" customFormat="false" ht="15.75" hidden="false" customHeight="false" outlineLevel="0" collapsed="false"/>
    <row r="31535" customFormat="false" ht="15.75" hidden="false" customHeight="false" outlineLevel="0" collapsed="false"/>
    <row r="31536" customFormat="false" ht="15.75" hidden="false" customHeight="false" outlineLevel="0" collapsed="false"/>
    <row r="31537" customFormat="false" ht="15.75" hidden="false" customHeight="false" outlineLevel="0" collapsed="false"/>
    <row r="31538" customFormat="false" ht="15.75" hidden="false" customHeight="false" outlineLevel="0" collapsed="false"/>
    <row r="31539" customFormat="false" ht="15.75" hidden="false" customHeight="false" outlineLevel="0" collapsed="false"/>
    <row r="31540" customFormat="false" ht="15.75" hidden="false" customHeight="false" outlineLevel="0" collapsed="false"/>
    <row r="31541" customFormat="false" ht="15.75" hidden="false" customHeight="false" outlineLevel="0" collapsed="false"/>
    <row r="31542" customFormat="false" ht="15.75" hidden="false" customHeight="false" outlineLevel="0" collapsed="false"/>
    <row r="31543" customFormat="false" ht="15.75" hidden="false" customHeight="false" outlineLevel="0" collapsed="false"/>
    <row r="31544" customFormat="false" ht="15.75" hidden="false" customHeight="false" outlineLevel="0" collapsed="false"/>
    <row r="31545" customFormat="false" ht="15.75" hidden="false" customHeight="false" outlineLevel="0" collapsed="false"/>
    <row r="31546" customFormat="false" ht="15.75" hidden="false" customHeight="false" outlineLevel="0" collapsed="false"/>
    <row r="31547" customFormat="false" ht="15.75" hidden="false" customHeight="false" outlineLevel="0" collapsed="false"/>
    <row r="31548" customFormat="false" ht="15.75" hidden="false" customHeight="false" outlineLevel="0" collapsed="false"/>
    <row r="31549" customFormat="false" ht="15.75" hidden="false" customHeight="false" outlineLevel="0" collapsed="false"/>
    <row r="31550" customFormat="false" ht="15.75" hidden="false" customHeight="false" outlineLevel="0" collapsed="false"/>
    <row r="31551" customFormat="false" ht="15.75" hidden="false" customHeight="false" outlineLevel="0" collapsed="false"/>
    <row r="31552" customFormat="false" ht="15.75" hidden="false" customHeight="false" outlineLevel="0" collapsed="false"/>
    <row r="31553" customFormat="false" ht="15.75" hidden="false" customHeight="false" outlineLevel="0" collapsed="false"/>
    <row r="31554" customFormat="false" ht="15.75" hidden="false" customHeight="false" outlineLevel="0" collapsed="false"/>
    <row r="31555" customFormat="false" ht="15.75" hidden="false" customHeight="false" outlineLevel="0" collapsed="false"/>
    <row r="31556" customFormat="false" ht="15.75" hidden="false" customHeight="false" outlineLevel="0" collapsed="false"/>
    <row r="31557" customFormat="false" ht="15.75" hidden="false" customHeight="false" outlineLevel="0" collapsed="false"/>
    <row r="31558" customFormat="false" ht="15.75" hidden="false" customHeight="false" outlineLevel="0" collapsed="false"/>
    <row r="31559" customFormat="false" ht="15.75" hidden="false" customHeight="false" outlineLevel="0" collapsed="false"/>
    <row r="31560" customFormat="false" ht="15.75" hidden="false" customHeight="false" outlineLevel="0" collapsed="false"/>
    <row r="31561" customFormat="false" ht="15.75" hidden="false" customHeight="false" outlineLevel="0" collapsed="false"/>
    <row r="31562" customFormat="false" ht="15.75" hidden="false" customHeight="false" outlineLevel="0" collapsed="false"/>
    <row r="31563" customFormat="false" ht="15.75" hidden="false" customHeight="false" outlineLevel="0" collapsed="false"/>
    <row r="31564" customFormat="false" ht="15.75" hidden="false" customHeight="false" outlineLevel="0" collapsed="false"/>
    <row r="31565" customFormat="false" ht="15.75" hidden="false" customHeight="false" outlineLevel="0" collapsed="false"/>
    <row r="31566" customFormat="false" ht="15.75" hidden="false" customHeight="false" outlineLevel="0" collapsed="false"/>
    <row r="31567" customFormat="false" ht="15.75" hidden="false" customHeight="false" outlineLevel="0" collapsed="false"/>
    <row r="31568" customFormat="false" ht="15.75" hidden="false" customHeight="false" outlineLevel="0" collapsed="false"/>
    <row r="31569" customFormat="false" ht="15.75" hidden="false" customHeight="false" outlineLevel="0" collapsed="false"/>
    <row r="31570" customFormat="false" ht="15.75" hidden="false" customHeight="false" outlineLevel="0" collapsed="false"/>
    <row r="31571" customFormat="false" ht="15.75" hidden="false" customHeight="false" outlineLevel="0" collapsed="false"/>
    <row r="31572" customFormat="false" ht="15.75" hidden="false" customHeight="false" outlineLevel="0" collapsed="false"/>
    <row r="31573" customFormat="false" ht="15.75" hidden="false" customHeight="false" outlineLevel="0" collapsed="false"/>
    <row r="31574" customFormat="false" ht="15.75" hidden="false" customHeight="false" outlineLevel="0" collapsed="false"/>
    <row r="31575" customFormat="false" ht="15.75" hidden="false" customHeight="false" outlineLevel="0" collapsed="false"/>
    <row r="31576" customFormat="false" ht="15.75" hidden="false" customHeight="false" outlineLevel="0" collapsed="false"/>
    <row r="31577" customFormat="false" ht="15.75" hidden="false" customHeight="false" outlineLevel="0" collapsed="false"/>
    <row r="31578" customFormat="false" ht="15.75" hidden="false" customHeight="false" outlineLevel="0" collapsed="false"/>
    <row r="31579" customFormat="false" ht="15.75" hidden="false" customHeight="false" outlineLevel="0" collapsed="false"/>
    <row r="31580" customFormat="false" ht="15.75" hidden="false" customHeight="false" outlineLevel="0" collapsed="false"/>
    <row r="31581" customFormat="false" ht="15.75" hidden="false" customHeight="false" outlineLevel="0" collapsed="false"/>
    <row r="31582" customFormat="false" ht="15.75" hidden="false" customHeight="false" outlineLevel="0" collapsed="false"/>
    <row r="31583" customFormat="false" ht="15.75" hidden="false" customHeight="false" outlineLevel="0" collapsed="false"/>
    <row r="31584" customFormat="false" ht="15.75" hidden="false" customHeight="false" outlineLevel="0" collapsed="false"/>
    <row r="31585" customFormat="false" ht="15.75" hidden="false" customHeight="false" outlineLevel="0" collapsed="false"/>
    <row r="31586" customFormat="false" ht="15.75" hidden="false" customHeight="false" outlineLevel="0" collapsed="false"/>
    <row r="31587" customFormat="false" ht="15.75" hidden="false" customHeight="false" outlineLevel="0" collapsed="false"/>
    <row r="31588" customFormat="false" ht="15.75" hidden="false" customHeight="false" outlineLevel="0" collapsed="false"/>
    <row r="31589" customFormat="false" ht="15.75" hidden="false" customHeight="false" outlineLevel="0" collapsed="false"/>
    <row r="31590" customFormat="false" ht="15.75" hidden="false" customHeight="false" outlineLevel="0" collapsed="false"/>
    <row r="31591" customFormat="false" ht="15.75" hidden="false" customHeight="false" outlineLevel="0" collapsed="false"/>
    <row r="31592" customFormat="false" ht="15.75" hidden="false" customHeight="false" outlineLevel="0" collapsed="false"/>
    <row r="31593" customFormat="false" ht="15.75" hidden="false" customHeight="false" outlineLevel="0" collapsed="false"/>
    <row r="31594" customFormat="false" ht="15.75" hidden="false" customHeight="false" outlineLevel="0" collapsed="false"/>
    <row r="31595" customFormat="false" ht="15.75" hidden="false" customHeight="false" outlineLevel="0" collapsed="false"/>
    <row r="31596" customFormat="false" ht="15.75" hidden="false" customHeight="false" outlineLevel="0" collapsed="false"/>
    <row r="31597" customFormat="false" ht="15.75" hidden="false" customHeight="false" outlineLevel="0" collapsed="false"/>
    <row r="31598" customFormat="false" ht="15.75" hidden="false" customHeight="false" outlineLevel="0" collapsed="false"/>
    <row r="31599" customFormat="false" ht="15.75" hidden="false" customHeight="false" outlineLevel="0" collapsed="false"/>
    <row r="31600" customFormat="false" ht="15.75" hidden="false" customHeight="false" outlineLevel="0" collapsed="false"/>
    <row r="31601" customFormat="false" ht="15.75" hidden="false" customHeight="false" outlineLevel="0" collapsed="false"/>
    <row r="31602" customFormat="false" ht="15.75" hidden="false" customHeight="false" outlineLevel="0" collapsed="false"/>
    <row r="31603" customFormat="false" ht="15.75" hidden="false" customHeight="false" outlineLevel="0" collapsed="false"/>
    <row r="31604" customFormat="false" ht="15.75" hidden="false" customHeight="false" outlineLevel="0" collapsed="false"/>
    <row r="31605" customFormat="false" ht="15.75" hidden="false" customHeight="false" outlineLevel="0" collapsed="false"/>
    <row r="31606" customFormat="false" ht="15.75" hidden="false" customHeight="false" outlineLevel="0" collapsed="false"/>
    <row r="31607" customFormat="false" ht="15.75" hidden="false" customHeight="false" outlineLevel="0" collapsed="false"/>
    <row r="31608" customFormat="false" ht="15.75" hidden="false" customHeight="false" outlineLevel="0" collapsed="false"/>
    <row r="31609" customFormat="false" ht="15.75" hidden="false" customHeight="false" outlineLevel="0" collapsed="false"/>
    <row r="31610" customFormat="false" ht="15.75" hidden="false" customHeight="false" outlineLevel="0" collapsed="false"/>
    <row r="31611" customFormat="false" ht="15.75" hidden="false" customHeight="false" outlineLevel="0" collapsed="false"/>
    <row r="31612" customFormat="false" ht="15.75" hidden="false" customHeight="false" outlineLevel="0" collapsed="false"/>
    <row r="31613" customFormat="false" ht="15.75" hidden="false" customHeight="false" outlineLevel="0" collapsed="false"/>
    <row r="31614" customFormat="false" ht="15.75" hidden="false" customHeight="false" outlineLevel="0" collapsed="false"/>
    <row r="31615" customFormat="false" ht="15.75" hidden="false" customHeight="false" outlineLevel="0" collapsed="false"/>
    <row r="31616" customFormat="false" ht="15.75" hidden="false" customHeight="false" outlineLevel="0" collapsed="false"/>
    <row r="31617" customFormat="false" ht="15.75" hidden="false" customHeight="false" outlineLevel="0" collapsed="false"/>
    <row r="31618" customFormat="false" ht="15.75" hidden="false" customHeight="false" outlineLevel="0" collapsed="false"/>
    <row r="31619" customFormat="false" ht="15.75" hidden="false" customHeight="false" outlineLevel="0" collapsed="false"/>
    <row r="31620" customFormat="false" ht="15.75" hidden="false" customHeight="false" outlineLevel="0" collapsed="false"/>
    <row r="31621" customFormat="false" ht="15.75" hidden="false" customHeight="false" outlineLevel="0" collapsed="false"/>
    <row r="31622" customFormat="false" ht="15.75" hidden="false" customHeight="false" outlineLevel="0" collapsed="false"/>
    <row r="31623" customFormat="false" ht="15.75" hidden="false" customHeight="false" outlineLevel="0" collapsed="false"/>
    <row r="31624" customFormat="false" ht="15.75" hidden="false" customHeight="false" outlineLevel="0" collapsed="false"/>
    <row r="31625" customFormat="false" ht="15.75" hidden="false" customHeight="false" outlineLevel="0" collapsed="false"/>
    <row r="31626" customFormat="false" ht="15.75" hidden="false" customHeight="false" outlineLevel="0" collapsed="false"/>
    <row r="31627" customFormat="false" ht="15.75" hidden="false" customHeight="false" outlineLevel="0" collapsed="false"/>
    <row r="31628" customFormat="false" ht="15.75" hidden="false" customHeight="false" outlineLevel="0" collapsed="false"/>
    <row r="31629" customFormat="false" ht="15.75" hidden="false" customHeight="false" outlineLevel="0" collapsed="false"/>
    <row r="31630" customFormat="false" ht="15.75" hidden="false" customHeight="false" outlineLevel="0" collapsed="false"/>
    <row r="31631" customFormat="false" ht="15.75" hidden="false" customHeight="false" outlineLevel="0" collapsed="false"/>
    <row r="31632" customFormat="false" ht="15.75" hidden="false" customHeight="false" outlineLevel="0" collapsed="false"/>
    <row r="31633" customFormat="false" ht="15.75" hidden="false" customHeight="false" outlineLevel="0" collapsed="false"/>
    <row r="31634" customFormat="false" ht="15.75" hidden="false" customHeight="false" outlineLevel="0" collapsed="false"/>
    <row r="31635" customFormat="false" ht="15.75" hidden="false" customHeight="false" outlineLevel="0" collapsed="false"/>
    <row r="31636" customFormat="false" ht="15.75" hidden="false" customHeight="false" outlineLevel="0" collapsed="false"/>
    <row r="31637" customFormat="false" ht="15.75" hidden="false" customHeight="false" outlineLevel="0" collapsed="false"/>
    <row r="31638" customFormat="false" ht="15.75" hidden="false" customHeight="false" outlineLevel="0" collapsed="false"/>
    <row r="31639" customFormat="false" ht="15.75" hidden="false" customHeight="false" outlineLevel="0" collapsed="false"/>
    <row r="31640" customFormat="false" ht="15.75" hidden="false" customHeight="false" outlineLevel="0" collapsed="false"/>
    <row r="31641" customFormat="false" ht="15.75" hidden="false" customHeight="false" outlineLevel="0" collapsed="false"/>
    <row r="31642" customFormat="false" ht="15.75" hidden="false" customHeight="false" outlineLevel="0" collapsed="false"/>
    <row r="31643" customFormat="false" ht="15.75" hidden="false" customHeight="false" outlineLevel="0" collapsed="false"/>
    <row r="31644" customFormat="false" ht="15.75" hidden="false" customHeight="false" outlineLevel="0" collapsed="false"/>
    <row r="31645" customFormat="false" ht="15.75" hidden="false" customHeight="false" outlineLevel="0" collapsed="false"/>
    <row r="31646" customFormat="false" ht="15.75" hidden="false" customHeight="false" outlineLevel="0" collapsed="false"/>
    <row r="31647" customFormat="false" ht="15.75" hidden="false" customHeight="false" outlineLevel="0" collapsed="false"/>
    <row r="31648" customFormat="false" ht="15.75" hidden="false" customHeight="false" outlineLevel="0" collapsed="false"/>
    <row r="31649" customFormat="false" ht="15.75" hidden="false" customHeight="false" outlineLevel="0" collapsed="false"/>
    <row r="31650" customFormat="false" ht="15.75" hidden="false" customHeight="false" outlineLevel="0" collapsed="false"/>
    <row r="31651" customFormat="false" ht="15.75" hidden="false" customHeight="false" outlineLevel="0" collapsed="false"/>
    <row r="31652" customFormat="false" ht="15.75" hidden="false" customHeight="false" outlineLevel="0" collapsed="false"/>
    <row r="31653" customFormat="false" ht="15.75" hidden="false" customHeight="false" outlineLevel="0" collapsed="false"/>
    <row r="31654" customFormat="false" ht="15.75" hidden="false" customHeight="false" outlineLevel="0" collapsed="false"/>
    <row r="31655" customFormat="false" ht="15.75" hidden="false" customHeight="false" outlineLevel="0" collapsed="false"/>
    <row r="31656" customFormat="false" ht="15.75" hidden="false" customHeight="false" outlineLevel="0" collapsed="false"/>
    <row r="31657" customFormat="false" ht="15.75" hidden="false" customHeight="false" outlineLevel="0" collapsed="false"/>
    <row r="31658" customFormat="false" ht="15.75" hidden="false" customHeight="false" outlineLevel="0" collapsed="false"/>
    <row r="31659" customFormat="false" ht="15.75" hidden="false" customHeight="false" outlineLevel="0" collapsed="false"/>
    <row r="31660" customFormat="false" ht="15.75" hidden="false" customHeight="false" outlineLevel="0" collapsed="false"/>
    <row r="31661" customFormat="false" ht="15.75" hidden="false" customHeight="false" outlineLevel="0" collapsed="false"/>
    <row r="31662" customFormat="false" ht="15.75" hidden="false" customHeight="false" outlineLevel="0" collapsed="false"/>
    <row r="31663" customFormat="false" ht="15.75" hidden="false" customHeight="false" outlineLevel="0" collapsed="false"/>
    <row r="31664" customFormat="false" ht="15.75" hidden="false" customHeight="false" outlineLevel="0" collapsed="false"/>
    <row r="31665" customFormat="false" ht="15.75" hidden="false" customHeight="false" outlineLevel="0" collapsed="false"/>
    <row r="31666" customFormat="false" ht="15.75" hidden="false" customHeight="false" outlineLevel="0" collapsed="false"/>
    <row r="31667" customFormat="false" ht="15.75" hidden="false" customHeight="false" outlineLevel="0" collapsed="false"/>
    <row r="31668" customFormat="false" ht="15.75" hidden="false" customHeight="false" outlineLevel="0" collapsed="false"/>
    <row r="31669" customFormat="false" ht="15.75" hidden="false" customHeight="false" outlineLevel="0" collapsed="false"/>
    <row r="31670" customFormat="false" ht="15.75" hidden="false" customHeight="false" outlineLevel="0" collapsed="false"/>
    <row r="31671" customFormat="false" ht="15.75" hidden="false" customHeight="false" outlineLevel="0" collapsed="false"/>
    <row r="31672" customFormat="false" ht="15.75" hidden="false" customHeight="false" outlineLevel="0" collapsed="false"/>
    <row r="31673" customFormat="false" ht="15.75" hidden="false" customHeight="false" outlineLevel="0" collapsed="false"/>
    <row r="31674" customFormat="false" ht="15.75" hidden="false" customHeight="false" outlineLevel="0" collapsed="false"/>
    <row r="31675" customFormat="false" ht="15.75" hidden="false" customHeight="false" outlineLevel="0" collapsed="false"/>
    <row r="31676" customFormat="false" ht="15.75" hidden="false" customHeight="false" outlineLevel="0" collapsed="false"/>
    <row r="31677" customFormat="false" ht="15.75" hidden="false" customHeight="false" outlineLevel="0" collapsed="false"/>
    <row r="31678" customFormat="false" ht="15.75" hidden="false" customHeight="false" outlineLevel="0" collapsed="false"/>
    <row r="31679" customFormat="false" ht="15.75" hidden="false" customHeight="false" outlineLevel="0" collapsed="false"/>
    <row r="31680" customFormat="false" ht="15.75" hidden="false" customHeight="false" outlineLevel="0" collapsed="false"/>
    <row r="31681" customFormat="false" ht="15.75" hidden="false" customHeight="false" outlineLevel="0" collapsed="false"/>
    <row r="31682" customFormat="false" ht="15.75" hidden="false" customHeight="false" outlineLevel="0" collapsed="false"/>
    <row r="31683" customFormat="false" ht="15.75" hidden="false" customHeight="false" outlineLevel="0" collapsed="false"/>
    <row r="31684" customFormat="false" ht="15.75" hidden="false" customHeight="false" outlineLevel="0" collapsed="false"/>
    <row r="31685" customFormat="false" ht="15.75" hidden="false" customHeight="false" outlineLevel="0" collapsed="false"/>
    <row r="31686" customFormat="false" ht="15.75" hidden="false" customHeight="false" outlineLevel="0" collapsed="false"/>
    <row r="31687" customFormat="false" ht="15.75" hidden="false" customHeight="false" outlineLevel="0" collapsed="false"/>
    <row r="31688" customFormat="false" ht="15.75" hidden="false" customHeight="false" outlineLevel="0" collapsed="false"/>
    <row r="31689" customFormat="false" ht="15.75" hidden="false" customHeight="false" outlineLevel="0" collapsed="false"/>
    <row r="31690" customFormat="false" ht="15.75" hidden="false" customHeight="false" outlineLevel="0" collapsed="false"/>
    <row r="31691" customFormat="false" ht="15.75" hidden="false" customHeight="false" outlineLevel="0" collapsed="false"/>
    <row r="31692" customFormat="false" ht="15.75" hidden="false" customHeight="false" outlineLevel="0" collapsed="false"/>
    <row r="31693" customFormat="false" ht="15.75" hidden="false" customHeight="false" outlineLevel="0" collapsed="false"/>
    <row r="31694" customFormat="false" ht="15.75" hidden="false" customHeight="false" outlineLevel="0" collapsed="false"/>
    <row r="31695" customFormat="false" ht="15.75" hidden="false" customHeight="false" outlineLevel="0" collapsed="false"/>
    <row r="31696" customFormat="false" ht="15.75" hidden="false" customHeight="false" outlineLevel="0" collapsed="false"/>
    <row r="31697" customFormat="false" ht="15.75" hidden="false" customHeight="false" outlineLevel="0" collapsed="false"/>
    <row r="31698" customFormat="false" ht="15.75" hidden="false" customHeight="false" outlineLevel="0" collapsed="false"/>
    <row r="31699" customFormat="false" ht="15.75" hidden="false" customHeight="false" outlineLevel="0" collapsed="false"/>
    <row r="31700" customFormat="false" ht="15.75" hidden="false" customHeight="false" outlineLevel="0" collapsed="false"/>
    <row r="31701" customFormat="false" ht="15.75" hidden="false" customHeight="false" outlineLevel="0" collapsed="false"/>
    <row r="31702" customFormat="false" ht="15.75" hidden="false" customHeight="false" outlineLevel="0" collapsed="false"/>
    <row r="31703" customFormat="false" ht="15.75" hidden="false" customHeight="false" outlineLevel="0" collapsed="false"/>
    <row r="31704" customFormat="false" ht="15.75" hidden="false" customHeight="false" outlineLevel="0" collapsed="false"/>
    <row r="31705" customFormat="false" ht="15.75" hidden="false" customHeight="false" outlineLevel="0" collapsed="false"/>
    <row r="31706" customFormat="false" ht="15.75" hidden="false" customHeight="false" outlineLevel="0" collapsed="false"/>
    <row r="31707" customFormat="false" ht="15.75" hidden="false" customHeight="false" outlineLevel="0" collapsed="false"/>
    <row r="31708" customFormat="false" ht="15.75" hidden="false" customHeight="false" outlineLevel="0" collapsed="false"/>
    <row r="31709" customFormat="false" ht="15.75" hidden="false" customHeight="false" outlineLevel="0" collapsed="false"/>
    <row r="31710" customFormat="false" ht="15.75" hidden="false" customHeight="false" outlineLevel="0" collapsed="false"/>
    <row r="31711" customFormat="false" ht="15.75" hidden="false" customHeight="false" outlineLevel="0" collapsed="false"/>
    <row r="31712" customFormat="false" ht="15.75" hidden="false" customHeight="false" outlineLevel="0" collapsed="false"/>
    <row r="31713" customFormat="false" ht="15.75" hidden="false" customHeight="false" outlineLevel="0" collapsed="false"/>
    <row r="31714" customFormat="false" ht="15.75" hidden="false" customHeight="false" outlineLevel="0" collapsed="false"/>
    <row r="31715" customFormat="false" ht="15.75" hidden="false" customHeight="false" outlineLevel="0" collapsed="false"/>
    <row r="31716" customFormat="false" ht="15.75" hidden="false" customHeight="false" outlineLevel="0" collapsed="false"/>
    <row r="31717" customFormat="false" ht="15.75" hidden="false" customHeight="false" outlineLevel="0" collapsed="false"/>
    <row r="31718" customFormat="false" ht="15.75" hidden="false" customHeight="false" outlineLevel="0" collapsed="false"/>
    <row r="31719" customFormat="false" ht="15.75" hidden="false" customHeight="false" outlineLevel="0" collapsed="false"/>
    <row r="31720" customFormat="false" ht="15.75" hidden="false" customHeight="false" outlineLevel="0" collapsed="false"/>
    <row r="31721" customFormat="false" ht="15.75" hidden="false" customHeight="false" outlineLevel="0" collapsed="false"/>
    <row r="31722" customFormat="false" ht="15.75" hidden="false" customHeight="false" outlineLevel="0" collapsed="false"/>
    <row r="31723" customFormat="false" ht="15.75" hidden="false" customHeight="false" outlineLevel="0" collapsed="false"/>
    <row r="31724" customFormat="false" ht="15.75" hidden="false" customHeight="false" outlineLevel="0" collapsed="false"/>
    <row r="31725" customFormat="false" ht="15.75" hidden="false" customHeight="false" outlineLevel="0" collapsed="false"/>
    <row r="31726" customFormat="false" ht="15.75" hidden="false" customHeight="false" outlineLevel="0" collapsed="false"/>
    <row r="31727" customFormat="false" ht="15.75" hidden="false" customHeight="false" outlineLevel="0" collapsed="false"/>
    <row r="31728" customFormat="false" ht="15.75" hidden="false" customHeight="false" outlineLevel="0" collapsed="false"/>
    <row r="31729" customFormat="false" ht="15.75" hidden="false" customHeight="false" outlineLevel="0" collapsed="false"/>
    <row r="31730" customFormat="false" ht="15.75" hidden="false" customHeight="false" outlineLevel="0" collapsed="false"/>
    <row r="31731" customFormat="false" ht="15.75" hidden="false" customHeight="false" outlineLevel="0" collapsed="false"/>
    <row r="31732" customFormat="false" ht="15.75" hidden="false" customHeight="false" outlineLevel="0" collapsed="false"/>
    <row r="31733" customFormat="false" ht="15.75" hidden="false" customHeight="false" outlineLevel="0" collapsed="false"/>
    <row r="31734" customFormat="false" ht="15.75" hidden="false" customHeight="false" outlineLevel="0" collapsed="false"/>
    <row r="31735" customFormat="false" ht="15.75" hidden="false" customHeight="false" outlineLevel="0" collapsed="false"/>
    <row r="31736" customFormat="false" ht="15.75" hidden="false" customHeight="false" outlineLevel="0" collapsed="false"/>
    <row r="31737" customFormat="false" ht="15.75" hidden="false" customHeight="false" outlineLevel="0" collapsed="false"/>
    <row r="31738" customFormat="false" ht="15.75" hidden="false" customHeight="false" outlineLevel="0" collapsed="false"/>
    <row r="31739" customFormat="false" ht="15.75" hidden="false" customHeight="false" outlineLevel="0" collapsed="false"/>
    <row r="31740" customFormat="false" ht="15.75" hidden="false" customHeight="false" outlineLevel="0" collapsed="false"/>
    <row r="31741" customFormat="false" ht="15.75" hidden="false" customHeight="false" outlineLevel="0" collapsed="false"/>
    <row r="31742" customFormat="false" ht="15.75" hidden="false" customHeight="false" outlineLevel="0" collapsed="false"/>
    <row r="31743" customFormat="false" ht="15.75" hidden="false" customHeight="false" outlineLevel="0" collapsed="false"/>
    <row r="31744" customFormat="false" ht="15.75" hidden="false" customHeight="false" outlineLevel="0" collapsed="false"/>
    <row r="31745" customFormat="false" ht="15.75" hidden="false" customHeight="false" outlineLevel="0" collapsed="false"/>
    <row r="31746" customFormat="false" ht="15.75" hidden="false" customHeight="false" outlineLevel="0" collapsed="false"/>
    <row r="31747" customFormat="false" ht="15.75" hidden="false" customHeight="false" outlineLevel="0" collapsed="false"/>
    <row r="31748" customFormat="false" ht="15.75" hidden="false" customHeight="false" outlineLevel="0" collapsed="false"/>
    <row r="31749" customFormat="false" ht="15.75" hidden="false" customHeight="false" outlineLevel="0" collapsed="false"/>
    <row r="31750" customFormat="false" ht="15.75" hidden="false" customHeight="false" outlineLevel="0" collapsed="false"/>
    <row r="31751" customFormat="false" ht="15.75" hidden="false" customHeight="false" outlineLevel="0" collapsed="false"/>
    <row r="31752" customFormat="false" ht="15.75" hidden="false" customHeight="false" outlineLevel="0" collapsed="false"/>
    <row r="31753" customFormat="false" ht="15.75" hidden="false" customHeight="false" outlineLevel="0" collapsed="false"/>
    <row r="31754" customFormat="false" ht="15.75" hidden="false" customHeight="false" outlineLevel="0" collapsed="false"/>
    <row r="31755" customFormat="false" ht="15.75" hidden="false" customHeight="false" outlineLevel="0" collapsed="false"/>
    <row r="31756" customFormat="false" ht="15.75" hidden="false" customHeight="false" outlineLevel="0" collapsed="false"/>
    <row r="31757" customFormat="false" ht="15.75" hidden="false" customHeight="false" outlineLevel="0" collapsed="false"/>
    <row r="31758" customFormat="false" ht="15.75" hidden="false" customHeight="false" outlineLevel="0" collapsed="false"/>
    <row r="31759" customFormat="false" ht="15.75" hidden="false" customHeight="false" outlineLevel="0" collapsed="false"/>
    <row r="31760" customFormat="false" ht="15.75" hidden="false" customHeight="false" outlineLevel="0" collapsed="false"/>
    <row r="31761" customFormat="false" ht="15.75" hidden="false" customHeight="false" outlineLevel="0" collapsed="false"/>
    <row r="31762" customFormat="false" ht="15.75" hidden="false" customHeight="false" outlineLevel="0" collapsed="false"/>
    <row r="31763" customFormat="false" ht="15.75" hidden="false" customHeight="false" outlineLevel="0" collapsed="false"/>
    <row r="31764" customFormat="false" ht="15.75" hidden="false" customHeight="false" outlineLevel="0" collapsed="false"/>
    <row r="31765" customFormat="false" ht="15.75" hidden="false" customHeight="false" outlineLevel="0" collapsed="false"/>
    <row r="31766" customFormat="false" ht="15.75" hidden="false" customHeight="false" outlineLevel="0" collapsed="false"/>
    <row r="31767" customFormat="false" ht="15.75" hidden="false" customHeight="false" outlineLevel="0" collapsed="false"/>
    <row r="31768" customFormat="false" ht="15.75" hidden="false" customHeight="false" outlineLevel="0" collapsed="false"/>
    <row r="31769" customFormat="false" ht="15.75" hidden="false" customHeight="false" outlineLevel="0" collapsed="false"/>
    <row r="31770" customFormat="false" ht="15.75" hidden="false" customHeight="false" outlineLevel="0" collapsed="false"/>
    <row r="31771" customFormat="false" ht="15.75" hidden="false" customHeight="false" outlineLevel="0" collapsed="false"/>
    <row r="31772" customFormat="false" ht="15.75" hidden="false" customHeight="false" outlineLevel="0" collapsed="false"/>
    <row r="31773" customFormat="false" ht="15.75" hidden="false" customHeight="false" outlineLevel="0" collapsed="false"/>
    <row r="31774" customFormat="false" ht="15.75" hidden="false" customHeight="false" outlineLevel="0" collapsed="false"/>
    <row r="31775" customFormat="false" ht="15.75" hidden="false" customHeight="false" outlineLevel="0" collapsed="false"/>
    <row r="31776" customFormat="false" ht="15.75" hidden="false" customHeight="false" outlineLevel="0" collapsed="false"/>
    <row r="31777" customFormat="false" ht="15.75" hidden="false" customHeight="false" outlineLevel="0" collapsed="false"/>
    <row r="31778" customFormat="false" ht="15.75" hidden="false" customHeight="false" outlineLevel="0" collapsed="false"/>
    <row r="31779" customFormat="false" ht="15.75" hidden="false" customHeight="false" outlineLevel="0" collapsed="false"/>
    <row r="31780" customFormat="false" ht="15.75" hidden="false" customHeight="false" outlineLevel="0" collapsed="false"/>
    <row r="31781" customFormat="false" ht="15.75" hidden="false" customHeight="false" outlineLevel="0" collapsed="false"/>
    <row r="31782" customFormat="false" ht="15.75" hidden="false" customHeight="false" outlineLevel="0" collapsed="false"/>
    <row r="31783" customFormat="false" ht="15.75" hidden="false" customHeight="false" outlineLevel="0" collapsed="false"/>
    <row r="31784" customFormat="false" ht="15.75" hidden="false" customHeight="false" outlineLevel="0" collapsed="false"/>
    <row r="31785" customFormat="false" ht="15.75" hidden="false" customHeight="false" outlineLevel="0" collapsed="false"/>
    <row r="31786" customFormat="false" ht="15.75" hidden="false" customHeight="false" outlineLevel="0" collapsed="false"/>
    <row r="31787" customFormat="false" ht="15.75" hidden="false" customHeight="false" outlineLevel="0" collapsed="false"/>
    <row r="31788" customFormat="false" ht="15.75" hidden="false" customHeight="false" outlineLevel="0" collapsed="false"/>
    <row r="31789" customFormat="false" ht="15.75" hidden="false" customHeight="false" outlineLevel="0" collapsed="false"/>
    <row r="31790" customFormat="false" ht="15.75" hidden="false" customHeight="false" outlineLevel="0" collapsed="false"/>
    <row r="31791" customFormat="false" ht="15.75" hidden="false" customHeight="false" outlineLevel="0" collapsed="false"/>
    <row r="31792" customFormat="false" ht="15.75" hidden="false" customHeight="false" outlineLevel="0" collapsed="false"/>
    <row r="31793" customFormat="false" ht="15.75" hidden="false" customHeight="false" outlineLevel="0" collapsed="false"/>
    <row r="31794" customFormat="false" ht="15.75" hidden="false" customHeight="false" outlineLevel="0" collapsed="false"/>
    <row r="31795" customFormat="false" ht="15.75" hidden="false" customHeight="false" outlineLevel="0" collapsed="false"/>
    <row r="31796" customFormat="false" ht="15.75" hidden="false" customHeight="false" outlineLevel="0" collapsed="false"/>
    <row r="31797" customFormat="false" ht="15.75" hidden="false" customHeight="false" outlineLevel="0" collapsed="false"/>
    <row r="31798" customFormat="false" ht="15.75" hidden="false" customHeight="false" outlineLevel="0" collapsed="false"/>
    <row r="31799" customFormat="false" ht="15.75" hidden="false" customHeight="false" outlineLevel="0" collapsed="false"/>
    <row r="31800" customFormat="false" ht="15.75" hidden="false" customHeight="false" outlineLevel="0" collapsed="false"/>
    <row r="31801" customFormat="false" ht="15.75" hidden="false" customHeight="false" outlineLevel="0" collapsed="false"/>
    <row r="31802" customFormat="false" ht="15.75" hidden="false" customHeight="false" outlineLevel="0" collapsed="false"/>
    <row r="31803" customFormat="false" ht="15.75" hidden="false" customHeight="false" outlineLevel="0" collapsed="false"/>
    <row r="31804" customFormat="false" ht="15.75" hidden="false" customHeight="false" outlineLevel="0" collapsed="false"/>
    <row r="31805" customFormat="false" ht="15.75" hidden="false" customHeight="false" outlineLevel="0" collapsed="false"/>
    <row r="31806" customFormat="false" ht="15.75" hidden="false" customHeight="false" outlineLevel="0" collapsed="false"/>
    <row r="31807" customFormat="false" ht="15.75" hidden="false" customHeight="false" outlineLevel="0" collapsed="false"/>
    <row r="31808" customFormat="false" ht="15.75" hidden="false" customHeight="false" outlineLevel="0" collapsed="false"/>
    <row r="31809" customFormat="false" ht="15.75" hidden="false" customHeight="false" outlineLevel="0" collapsed="false"/>
    <row r="31810" customFormat="false" ht="15.75" hidden="false" customHeight="false" outlineLevel="0" collapsed="false"/>
    <row r="31811" customFormat="false" ht="15.75" hidden="false" customHeight="false" outlineLevel="0" collapsed="false"/>
    <row r="31812" customFormat="false" ht="15.75" hidden="false" customHeight="false" outlineLevel="0" collapsed="false"/>
    <row r="31813" customFormat="false" ht="15.75" hidden="false" customHeight="false" outlineLevel="0" collapsed="false"/>
    <row r="31814" customFormat="false" ht="15.75" hidden="false" customHeight="false" outlineLevel="0" collapsed="false"/>
    <row r="31815" customFormat="false" ht="15.75" hidden="false" customHeight="false" outlineLevel="0" collapsed="false"/>
    <row r="31816" customFormat="false" ht="15.75" hidden="false" customHeight="false" outlineLevel="0" collapsed="false"/>
    <row r="31817" customFormat="false" ht="15.75" hidden="false" customHeight="false" outlineLevel="0" collapsed="false"/>
    <row r="31818" customFormat="false" ht="15.75" hidden="false" customHeight="false" outlineLevel="0" collapsed="false"/>
    <row r="31819" customFormat="false" ht="15.75" hidden="false" customHeight="false" outlineLevel="0" collapsed="false"/>
    <row r="31820" customFormat="false" ht="15.75" hidden="false" customHeight="false" outlineLevel="0" collapsed="false"/>
    <row r="31821" customFormat="false" ht="15.75" hidden="false" customHeight="false" outlineLevel="0" collapsed="false"/>
    <row r="31822" customFormat="false" ht="15.75" hidden="false" customHeight="false" outlineLevel="0" collapsed="false"/>
    <row r="31823" customFormat="false" ht="15.75" hidden="false" customHeight="false" outlineLevel="0" collapsed="false"/>
    <row r="31824" customFormat="false" ht="15.75" hidden="false" customHeight="false" outlineLevel="0" collapsed="false"/>
    <row r="31825" customFormat="false" ht="15.75" hidden="false" customHeight="false" outlineLevel="0" collapsed="false"/>
    <row r="31826" customFormat="false" ht="15.75" hidden="false" customHeight="false" outlineLevel="0" collapsed="false"/>
    <row r="31827" customFormat="false" ht="15.75" hidden="false" customHeight="false" outlineLevel="0" collapsed="false"/>
    <row r="31828" customFormat="false" ht="15.75" hidden="false" customHeight="false" outlineLevel="0" collapsed="false"/>
    <row r="31829" customFormat="false" ht="15.75" hidden="false" customHeight="false" outlineLevel="0" collapsed="false"/>
    <row r="31830" customFormat="false" ht="15.75" hidden="false" customHeight="false" outlineLevel="0" collapsed="false"/>
    <row r="31831" customFormat="false" ht="15.75" hidden="false" customHeight="false" outlineLevel="0" collapsed="false"/>
    <row r="31832" customFormat="false" ht="15.75" hidden="false" customHeight="false" outlineLevel="0" collapsed="false"/>
    <row r="31833" customFormat="false" ht="15.75" hidden="false" customHeight="false" outlineLevel="0" collapsed="false"/>
    <row r="31834" customFormat="false" ht="15.75" hidden="false" customHeight="false" outlineLevel="0" collapsed="false"/>
    <row r="31835" customFormat="false" ht="15.75" hidden="false" customHeight="false" outlineLevel="0" collapsed="false"/>
    <row r="31836" customFormat="false" ht="15.75" hidden="false" customHeight="false" outlineLevel="0" collapsed="false"/>
    <row r="31837" customFormat="false" ht="15.75" hidden="false" customHeight="false" outlineLevel="0" collapsed="false"/>
    <row r="31838" customFormat="false" ht="15.75" hidden="false" customHeight="false" outlineLevel="0" collapsed="false"/>
    <row r="31839" customFormat="false" ht="15.75" hidden="false" customHeight="false" outlineLevel="0" collapsed="false"/>
    <row r="31840" customFormat="false" ht="15.75" hidden="false" customHeight="false" outlineLevel="0" collapsed="false"/>
    <row r="31841" customFormat="false" ht="15.75" hidden="false" customHeight="false" outlineLevel="0" collapsed="false"/>
    <row r="31842" customFormat="false" ht="15.75" hidden="false" customHeight="false" outlineLevel="0" collapsed="false"/>
    <row r="31843" customFormat="false" ht="15.75" hidden="false" customHeight="false" outlineLevel="0" collapsed="false"/>
    <row r="31844" customFormat="false" ht="15.75" hidden="false" customHeight="false" outlineLevel="0" collapsed="false"/>
    <row r="31845" customFormat="false" ht="15.75" hidden="false" customHeight="false" outlineLevel="0" collapsed="false"/>
    <row r="31846" customFormat="false" ht="15.75" hidden="false" customHeight="false" outlineLevel="0" collapsed="false"/>
    <row r="31847" customFormat="false" ht="15.75" hidden="false" customHeight="false" outlineLevel="0" collapsed="false"/>
    <row r="31848" customFormat="false" ht="15.75" hidden="false" customHeight="false" outlineLevel="0" collapsed="false"/>
    <row r="31849" customFormat="false" ht="15.75" hidden="false" customHeight="false" outlineLevel="0" collapsed="false"/>
    <row r="31850" customFormat="false" ht="15.75" hidden="false" customHeight="false" outlineLevel="0" collapsed="false"/>
    <row r="31851" customFormat="false" ht="15.75" hidden="false" customHeight="false" outlineLevel="0" collapsed="false"/>
    <row r="31852" customFormat="false" ht="15.75" hidden="false" customHeight="false" outlineLevel="0" collapsed="false"/>
    <row r="31853" customFormat="false" ht="15.75" hidden="false" customHeight="false" outlineLevel="0" collapsed="false"/>
    <row r="31854" customFormat="false" ht="15.75" hidden="false" customHeight="false" outlineLevel="0" collapsed="false"/>
    <row r="31855" customFormat="false" ht="15.75" hidden="false" customHeight="false" outlineLevel="0" collapsed="false"/>
    <row r="31856" customFormat="false" ht="15.75" hidden="false" customHeight="false" outlineLevel="0" collapsed="false"/>
    <row r="31857" customFormat="false" ht="15.75" hidden="false" customHeight="false" outlineLevel="0" collapsed="false"/>
    <row r="31858" customFormat="false" ht="15.75" hidden="false" customHeight="false" outlineLevel="0" collapsed="false"/>
    <row r="31859" customFormat="false" ht="15.75" hidden="false" customHeight="false" outlineLevel="0" collapsed="false"/>
    <row r="31860" customFormat="false" ht="15.75" hidden="false" customHeight="false" outlineLevel="0" collapsed="false"/>
    <row r="31861" customFormat="false" ht="15.75" hidden="false" customHeight="false" outlineLevel="0" collapsed="false"/>
    <row r="31862" customFormat="false" ht="15.75" hidden="false" customHeight="false" outlineLevel="0" collapsed="false"/>
    <row r="31863" customFormat="false" ht="15.75" hidden="false" customHeight="false" outlineLevel="0" collapsed="false"/>
    <row r="31864" customFormat="false" ht="15.75" hidden="false" customHeight="false" outlineLevel="0" collapsed="false"/>
    <row r="31865" customFormat="false" ht="15.75" hidden="false" customHeight="false" outlineLevel="0" collapsed="false"/>
    <row r="31866" customFormat="false" ht="15.75" hidden="false" customHeight="false" outlineLevel="0" collapsed="false"/>
    <row r="31867" customFormat="false" ht="15.75" hidden="false" customHeight="false" outlineLevel="0" collapsed="false"/>
    <row r="31868" customFormat="false" ht="15.75" hidden="false" customHeight="false" outlineLevel="0" collapsed="false"/>
    <row r="31869" customFormat="false" ht="15.75" hidden="false" customHeight="false" outlineLevel="0" collapsed="false"/>
    <row r="31870" customFormat="false" ht="15.75" hidden="false" customHeight="false" outlineLevel="0" collapsed="false"/>
    <row r="31871" customFormat="false" ht="15.75" hidden="false" customHeight="false" outlineLevel="0" collapsed="false"/>
    <row r="31872" customFormat="false" ht="15.75" hidden="false" customHeight="false" outlineLevel="0" collapsed="false"/>
    <row r="31873" customFormat="false" ht="15.75" hidden="false" customHeight="false" outlineLevel="0" collapsed="false"/>
    <row r="31874" customFormat="false" ht="15.75" hidden="false" customHeight="false" outlineLevel="0" collapsed="false"/>
    <row r="31875" customFormat="false" ht="15.75" hidden="false" customHeight="false" outlineLevel="0" collapsed="false"/>
    <row r="31876" customFormat="false" ht="15.75" hidden="false" customHeight="false" outlineLevel="0" collapsed="false"/>
    <row r="31877" customFormat="false" ht="15.75" hidden="false" customHeight="false" outlineLevel="0" collapsed="false"/>
    <row r="31878" customFormat="false" ht="15.75" hidden="false" customHeight="false" outlineLevel="0" collapsed="false"/>
    <row r="31879" customFormat="false" ht="15.75" hidden="false" customHeight="false" outlineLevel="0" collapsed="false"/>
    <row r="31880" customFormat="false" ht="15.75" hidden="false" customHeight="false" outlineLevel="0" collapsed="false"/>
    <row r="31881" customFormat="false" ht="15.75" hidden="false" customHeight="false" outlineLevel="0" collapsed="false"/>
    <row r="31882" customFormat="false" ht="15.75" hidden="false" customHeight="false" outlineLevel="0" collapsed="false"/>
    <row r="31883" customFormat="false" ht="15.75" hidden="false" customHeight="false" outlineLevel="0" collapsed="false"/>
    <row r="31884" customFormat="false" ht="15.75" hidden="false" customHeight="false" outlineLevel="0" collapsed="false"/>
    <row r="31885" customFormat="false" ht="15.75" hidden="false" customHeight="false" outlineLevel="0" collapsed="false"/>
    <row r="31886" customFormat="false" ht="15.75" hidden="false" customHeight="false" outlineLevel="0" collapsed="false"/>
    <row r="31887" customFormat="false" ht="15.75" hidden="false" customHeight="false" outlineLevel="0" collapsed="false"/>
    <row r="31888" customFormat="false" ht="15.75" hidden="false" customHeight="false" outlineLevel="0" collapsed="false"/>
    <row r="31889" customFormat="false" ht="15.75" hidden="false" customHeight="false" outlineLevel="0" collapsed="false"/>
    <row r="31890" customFormat="false" ht="15.75" hidden="false" customHeight="false" outlineLevel="0" collapsed="false"/>
    <row r="31891" customFormat="false" ht="15.75" hidden="false" customHeight="false" outlineLevel="0" collapsed="false"/>
    <row r="31892" customFormat="false" ht="15.75" hidden="false" customHeight="false" outlineLevel="0" collapsed="false"/>
    <row r="31893" customFormat="false" ht="15.75" hidden="false" customHeight="false" outlineLevel="0" collapsed="false"/>
    <row r="31894" customFormat="false" ht="15.75" hidden="false" customHeight="false" outlineLevel="0" collapsed="false"/>
    <row r="31895" customFormat="false" ht="15.75" hidden="false" customHeight="false" outlineLevel="0" collapsed="false"/>
    <row r="31896" customFormat="false" ht="15.75" hidden="false" customHeight="false" outlineLevel="0" collapsed="false"/>
    <row r="31897" customFormat="false" ht="15.75" hidden="false" customHeight="false" outlineLevel="0" collapsed="false"/>
    <row r="31898" customFormat="false" ht="15.75" hidden="false" customHeight="false" outlineLevel="0" collapsed="false"/>
    <row r="31899" customFormat="false" ht="15.75" hidden="false" customHeight="false" outlineLevel="0" collapsed="false"/>
    <row r="31900" customFormat="false" ht="15.75" hidden="false" customHeight="false" outlineLevel="0" collapsed="false"/>
    <row r="31901" customFormat="false" ht="15.75" hidden="false" customHeight="false" outlineLevel="0" collapsed="false"/>
    <row r="31902" customFormat="false" ht="15.75" hidden="false" customHeight="false" outlineLevel="0" collapsed="false"/>
    <row r="31903" customFormat="false" ht="15.75" hidden="false" customHeight="false" outlineLevel="0" collapsed="false"/>
    <row r="31904" customFormat="false" ht="15.75" hidden="false" customHeight="false" outlineLevel="0" collapsed="false"/>
    <row r="31905" customFormat="false" ht="15.75" hidden="false" customHeight="false" outlineLevel="0" collapsed="false"/>
    <row r="31906" customFormat="false" ht="15.75" hidden="false" customHeight="false" outlineLevel="0" collapsed="false"/>
    <row r="31907" customFormat="false" ht="15.75" hidden="false" customHeight="false" outlineLevel="0" collapsed="false"/>
    <row r="31908" customFormat="false" ht="15.75" hidden="false" customHeight="false" outlineLevel="0" collapsed="false"/>
    <row r="31909" customFormat="false" ht="15.75" hidden="false" customHeight="false" outlineLevel="0" collapsed="false"/>
    <row r="31910" customFormat="false" ht="15.75" hidden="false" customHeight="false" outlineLevel="0" collapsed="false"/>
    <row r="31911" customFormat="false" ht="15.75" hidden="false" customHeight="false" outlineLevel="0" collapsed="false"/>
    <row r="31912" customFormat="false" ht="15.75" hidden="false" customHeight="false" outlineLevel="0" collapsed="false"/>
    <row r="31913" customFormat="false" ht="15.75" hidden="false" customHeight="false" outlineLevel="0" collapsed="false"/>
    <row r="31914" customFormat="false" ht="15.75" hidden="false" customHeight="false" outlineLevel="0" collapsed="false"/>
    <row r="31915" customFormat="false" ht="15.75" hidden="false" customHeight="false" outlineLevel="0" collapsed="false"/>
    <row r="31916" customFormat="false" ht="15.75" hidden="false" customHeight="false" outlineLevel="0" collapsed="false"/>
    <row r="31917" customFormat="false" ht="15.75" hidden="false" customHeight="false" outlineLevel="0" collapsed="false"/>
    <row r="31918" customFormat="false" ht="15.75" hidden="false" customHeight="false" outlineLevel="0" collapsed="false"/>
    <row r="31919" customFormat="false" ht="15.75" hidden="false" customHeight="false" outlineLevel="0" collapsed="false"/>
    <row r="31920" customFormat="false" ht="15.75" hidden="false" customHeight="false" outlineLevel="0" collapsed="false"/>
    <row r="31921" customFormat="false" ht="15.75" hidden="false" customHeight="false" outlineLevel="0" collapsed="false"/>
    <row r="31922" customFormat="false" ht="15.75" hidden="false" customHeight="false" outlineLevel="0" collapsed="false"/>
    <row r="31923" customFormat="false" ht="15.75" hidden="false" customHeight="false" outlineLevel="0" collapsed="false"/>
    <row r="31924" customFormat="false" ht="15.75" hidden="false" customHeight="false" outlineLevel="0" collapsed="false"/>
    <row r="31925" customFormat="false" ht="15.75" hidden="false" customHeight="false" outlineLevel="0" collapsed="false"/>
    <row r="31926" customFormat="false" ht="15.75" hidden="false" customHeight="false" outlineLevel="0" collapsed="false"/>
    <row r="31927" customFormat="false" ht="15.75" hidden="false" customHeight="false" outlineLevel="0" collapsed="false"/>
    <row r="31928" customFormat="false" ht="15.75" hidden="false" customHeight="false" outlineLevel="0" collapsed="false"/>
    <row r="31929" customFormat="false" ht="15.75" hidden="false" customHeight="false" outlineLevel="0" collapsed="false"/>
    <row r="31930" customFormat="false" ht="15.75" hidden="false" customHeight="false" outlineLevel="0" collapsed="false"/>
    <row r="31931" customFormat="false" ht="15.75" hidden="false" customHeight="false" outlineLevel="0" collapsed="false"/>
    <row r="31932" customFormat="false" ht="15.75" hidden="false" customHeight="false" outlineLevel="0" collapsed="false"/>
    <row r="31933" customFormat="false" ht="15.75" hidden="false" customHeight="false" outlineLevel="0" collapsed="false"/>
    <row r="31934" customFormat="false" ht="15.75" hidden="false" customHeight="false" outlineLevel="0" collapsed="false"/>
    <row r="31935" customFormat="false" ht="15.75" hidden="false" customHeight="false" outlineLevel="0" collapsed="false"/>
    <row r="31936" customFormat="false" ht="15.75" hidden="false" customHeight="false" outlineLevel="0" collapsed="false"/>
    <row r="31937" customFormat="false" ht="15.75" hidden="false" customHeight="false" outlineLevel="0" collapsed="false"/>
    <row r="31938" customFormat="false" ht="15.75" hidden="false" customHeight="false" outlineLevel="0" collapsed="false"/>
    <row r="31939" customFormat="false" ht="15.75" hidden="false" customHeight="false" outlineLevel="0" collapsed="false"/>
    <row r="31940" customFormat="false" ht="15.75" hidden="false" customHeight="false" outlineLevel="0" collapsed="false"/>
    <row r="31941" customFormat="false" ht="15.75" hidden="false" customHeight="false" outlineLevel="0" collapsed="false"/>
    <row r="31942" customFormat="false" ht="15.75" hidden="false" customHeight="false" outlineLevel="0" collapsed="false"/>
    <row r="31943" customFormat="false" ht="15.75" hidden="false" customHeight="false" outlineLevel="0" collapsed="false"/>
    <row r="31944" customFormat="false" ht="15.75" hidden="false" customHeight="false" outlineLevel="0" collapsed="false"/>
    <row r="31945" customFormat="false" ht="15.75" hidden="false" customHeight="false" outlineLevel="0" collapsed="false"/>
    <row r="31946" customFormat="false" ht="15.75" hidden="false" customHeight="false" outlineLevel="0" collapsed="false"/>
    <row r="31947" customFormat="false" ht="15.75" hidden="false" customHeight="false" outlineLevel="0" collapsed="false"/>
    <row r="31948" customFormat="false" ht="15.75" hidden="false" customHeight="false" outlineLevel="0" collapsed="false"/>
    <row r="31949" customFormat="false" ht="15.75" hidden="false" customHeight="false" outlineLevel="0" collapsed="false"/>
    <row r="31950" customFormat="false" ht="15.75" hidden="false" customHeight="false" outlineLevel="0" collapsed="false"/>
    <row r="31951" customFormat="false" ht="15.75" hidden="false" customHeight="false" outlineLevel="0" collapsed="false"/>
    <row r="31952" customFormat="false" ht="15.75" hidden="false" customHeight="false" outlineLevel="0" collapsed="false"/>
    <row r="31953" customFormat="false" ht="15.75" hidden="false" customHeight="false" outlineLevel="0" collapsed="false"/>
    <row r="31954" customFormat="false" ht="15.75" hidden="false" customHeight="false" outlineLevel="0" collapsed="false"/>
    <row r="31955" customFormat="false" ht="15.75" hidden="false" customHeight="false" outlineLevel="0" collapsed="false"/>
    <row r="31956" customFormat="false" ht="15.75" hidden="false" customHeight="false" outlineLevel="0" collapsed="false"/>
    <row r="31957" customFormat="false" ht="15.75" hidden="false" customHeight="false" outlineLevel="0" collapsed="false"/>
    <row r="31958" customFormat="false" ht="15.75" hidden="false" customHeight="false" outlineLevel="0" collapsed="false"/>
    <row r="31959" customFormat="false" ht="15.75" hidden="false" customHeight="false" outlineLevel="0" collapsed="false"/>
    <row r="31960" customFormat="false" ht="15.75" hidden="false" customHeight="false" outlineLevel="0" collapsed="false"/>
    <row r="31961" customFormat="false" ht="15.75" hidden="false" customHeight="false" outlineLevel="0" collapsed="false"/>
    <row r="31962" customFormat="false" ht="15.75" hidden="false" customHeight="false" outlineLevel="0" collapsed="false"/>
    <row r="31963" customFormat="false" ht="15.75" hidden="false" customHeight="false" outlineLevel="0" collapsed="false"/>
    <row r="31964" customFormat="false" ht="15.75" hidden="false" customHeight="false" outlineLevel="0" collapsed="false"/>
    <row r="31965" customFormat="false" ht="15.75" hidden="false" customHeight="false" outlineLevel="0" collapsed="false"/>
    <row r="31966" customFormat="false" ht="15.75" hidden="false" customHeight="false" outlineLevel="0" collapsed="false"/>
    <row r="31967" customFormat="false" ht="15.75" hidden="false" customHeight="false" outlineLevel="0" collapsed="false"/>
    <row r="31968" customFormat="false" ht="15.75" hidden="false" customHeight="false" outlineLevel="0" collapsed="false"/>
    <row r="31969" customFormat="false" ht="15.75" hidden="false" customHeight="false" outlineLevel="0" collapsed="false"/>
    <row r="31970" customFormat="false" ht="15.75" hidden="false" customHeight="false" outlineLevel="0" collapsed="false"/>
    <row r="31971" customFormat="false" ht="15.75" hidden="false" customHeight="false" outlineLevel="0" collapsed="false"/>
    <row r="31972" customFormat="false" ht="15.75" hidden="false" customHeight="false" outlineLevel="0" collapsed="false"/>
    <row r="31973" customFormat="false" ht="15.75" hidden="false" customHeight="false" outlineLevel="0" collapsed="false"/>
    <row r="31974" customFormat="false" ht="15.75" hidden="false" customHeight="false" outlineLevel="0" collapsed="false"/>
    <row r="31975" customFormat="false" ht="15.75" hidden="false" customHeight="false" outlineLevel="0" collapsed="false"/>
    <row r="31976" customFormat="false" ht="15.75" hidden="false" customHeight="false" outlineLevel="0" collapsed="false"/>
    <row r="31977" customFormat="false" ht="15.75" hidden="false" customHeight="false" outlineLevel="0" collapsed="false"/>
    <row r="31978" customFormat="false" ht="15.75" hidden="false" customHeight="false" outlineLevel="0" collapsed="false"/>
    <row r="31979" customFormat="false" ht="15.75" hidden="false" customHeight="false" outlineLevel="0" collapsed="false"/>
    <row r="31980" customFormat="false" ht="15.75" hidden="false" customHeight="false" outlineLevel="0" collapsed="false"/>
    <row r="31981" customFormat="false" ht="15.75" hidden="false" customHeight="false" outlineLevel="0" collapsed="false"/>
    <row r="31982" customFormat="false" ht="15.75" hidden="false" customHeight="false" outlineLevel="0" collapsed="false"/>
    <row r="31983" customFormat="false" ht="15.75" hidden="false" customHeight="false" outlineLevel="0" collapsed="false"/>
    <row r="31984" customFormat="false" ht="15.75" hidden="false" customHeight="false" outlineLevel="0" collapsed="false"/>
    <row r="31985" customFormat="false" ht="15.75" hidden="false" customHeight="false" outlineLevel="0" collapsed="false"/>
    <row r="31986" customFormat="false" ht="15.75" hidden="false" customHeight="false" outlineLevel="0" collapsed="false"/>
    <row r="31987" customFormat="false" ht="15.75" hidden="false" customHeight="false" outlineLevel="0" collapsed="false"/>
    <row r="31988" customFormat="false" ht="15.75" hidden="false" customHeight="false" outlineLevel="0" collapsed="false"/>
    <row r="31989" customFormat="false" ht="15.75" hidden="false" customHeight="false" outlineLevel="0" collapsed="false"/>
    <row r="31990" customFormat="false" ht="15.75" hidden="false" customHeight="false" outlineLevel="0" collapsed="false"/>
    <row r="31991" customFormat="false" ht="15.75" hidden="false" customHeight="false" outlineLevel="0" collapsed="false"/>
    <row r="31992" customFormat="false" ht="15.75" hidden="false" customHeight="false" outlineLevel="0" collapsed="false"/>
    <row r="31993" customFormat="false" ht="15.75" hidden="false" customHeight="false" outlineLevel="0" collapsed="false"/>
    <row r="31994" customFormat="false" ht="15.75" hidden="false" customHeight="false" outlineLevel="0" collapsed="false"/>
    <row r="31995" customFormat="false" ht="15.75" hidden="false" customHeight="false" outlineLevel="0" collapsed="false"/>
    <row r="31996" customFormat="false" ht="15.75" hidden="false" customHeight="false" outlineLevel="0" collapsed="false"/>
    <row r="31997" customFormat="false" ht="15.75" hidden="false" customHeight="false" outlineLevel="0" collapsed="false"/>
    <row r="31998" customFormat="false" ht="15.75" hidden="false" customHeight="false" outlineLevel="0" collapsed="false"/>
    <row r="31999" customFormat="false" ht="15.75" hidden="false" customHeight="false" outlineLevel="0" collapsed="false"/>
    <row r="32000" customFormat="false" ht="15.75" hidden="false" customHeight="false" outlineLevel="0" collapsed="false"/>
    <row r="32001" customFormat="false" ht="15.75" hidden="false" customHeight="false" outlineLevel="0" collapsed="false"/>
    <row r="32002" customFormat="false" ht="15.75" hidden="false" customHeight="false" outlineLevel="0" collapsed="false"/>
    <row r="32003" customFormat="false" ht="15.75" hidden="false" customHeight="false" outlineLevel="0" collapsed="false"/>
    <row r="32004" customFormat="false" ht="15.75" hidden="false" customHeight="false" outlineLevel="0" collapsed="false"/>
    <row r="32005" customFormat="false" ht="15.75" hidden="false" customHeight="false" outlineLevel="0" collapsed="false"/>
    <row r="32006" customFormat="false" ht="15.75" hidden="false" customHeight="false" outlineLevel="0" collapsed="false"/>
    <row r="32007" customFormat="false" ht="15.75" hidden="false" customHeight="false" outlineLevel="0" collapsed="false"/>
    <row r="32008" customFormat="false" ht="15.75" hidden="false" customHeight="false" outlineLevel="0" collapsed="false"/>
    <row r="32009" customFormat="false" ht="15.75" hidden="false" customHeight="false" outlineLevel="0" collapsed="false"/>
    <row r="32010" customFormat="false" ht="15.75" hidden="false" customHeight="false" outlineLevel="0" collapsed="false"/>
    <row r="32011" customFormat="false" ht="15.75" hidden="false" customHeight="false" outlineLevel="0" collapsed="false"/>
    <row r="32012" customFormat="false" ht="15.75" hidden="false" customHeight="false" outlineLevel="0" collapsed="false"/>
    <row r="32013" customFormat="false" ht="15.75" hidden="false" customHeight="false" outlineLevel="0" collapsed="false"/>
    <row r="32014" customFormat="false" ht="15.75" hidden="false" customHeight="false" outlineLevel="0" collapsed="false"/>
    <row r="32015" customFormat="false" ht="15.75" hidden="false" customHeight="false" outlineLevel="0" collapsed="false"/>
    <row r="32016" customFormat="false" ht="15.75" hidden="false" customHeight="false" outlineLevel="0" collapsed="false"/>
    <row r="32017" customFormat="false" ht="15.75" hidden="false" customHeight="false" outlineLevel="0" collapsed="false"/>
    <row r="32018" customFormat="false" ht="15.75" hidden="false" customHeight="false" outlineLevel="0" collapsed="false"/>
    <row r="32019" customFormat="false" ht="15.75" hidden="false" customHeight="false" outlineLevel="0" collapsed="false"/>
    <row r="32020" customFormat="false" ht="15.75" hidden="false" customHeight="false" outlineLevel="0" collapsed="false"/>
    <row r="32021" customFormat="false" ht="15.75" hidden="false" customHeight="false" outlineLevel="0" collapsed="false"/>
    <row r="32022" customFormat="false" ht="15.75" hidden="false" customHeight="false" outlineLevel="0" collapsed="false"/>
    <row r="32023" customFormat="false" ht="15.75" hidden="false" customHeight="false" outlineLevel="0" collapsed="false"/>
    <row r="32024" customFormat="false" ht="15.75" hidden="false" customHeight="false" outlineLevel="0" collapsed="false"/>
    <row r="32025" customFormat="false" ht="15.75" hidden="false" customHeight="false" outlineLevel="0" collapsed="false"/>
    <row r="32026" customFormat="false" ht="15.75" hidden="false" customHeight="false" outlineLevel="0" collapsed="false"/>
    <row r="32027" customFormat="false" ht="15.75" hidden="false" customHeight="false" outlineLevel="0" collapsed="false"/>
    <row r="32028" customFormat="false" ht="15.75" hidden="false" customHeight="false" outlineLevel="0" collapsed="false"/>
    <row r="32029" customFormat="false" ht="15.75" hidden="false" customHeight="false" outlineLevel="0" collapsed="false"/>
    <row r="32030" customFormat="false" ht="15.75" hidden="false" customHeight="false" outlineLevel="0" collapsed="false"/>
    <row r="32031" customFormat="false" ht="15.75" hidden="false" customHeight="false" outlineLevel="0" collapsed="false"/>
    <row r="32032" customFormat="false" ht="15.75" hidden="false" customHeight="false" outlineLevel="0" collapsed="false"/>
    <row r="32033" customFormat="false" ht="15.75" hidden="false" customHeight="false" outlineLevel="0" collapsed="false"/>
    <row r="32034" customFormat="false" ht="15.75" hidden="false" customHeight="false" outlineLevel="0" collapsed="false"/>
    <row r="32035" customFormat="false" ht="15.75" hidden="false" customHeight="false" outlineLevel="0" collapsed="false"/>
    <row r="32036" customFormat="false" ht="15.75" hidden="false" customHeight="false" outlineLevel="0" collapsed="false"/>
    <row r="32037" customFormat="false" ht="15.75" hidden="false" customHeight="false" outlineLevel="0" collapsed="false"/>
    <row r="32038" customFormat="false" ht="15.75" hidden="false" customHeight="false" outlineLevel="0" collapsed="false"/>
    <row r="32039" customFormat="false" ht="15.75" hidden="false" customHeight="false" outlineLevel="0" collapsed="false"/>
    <row r="32040" customFormat="false" ht="15.75" hidden="false" customHeight="false" outlineLevel="0" collapsed="false"/>
    <row r="32041" customFormat="false" ht="15.75" hidden="false" customHeight="false" outlineLevel="0" collapsed="false"/>
    <row r="32042" customFormat="false" ht="15.75" hidden="false" customHeight="false" outlineLevel="0" collapsed="false"/>
    <row r="32043" customFormat="false" ht="15.75" hidden="false" customHeight="false" outlineLevel="0" collapsed="false"/>
    <row r="32044" customFormat="false" ht="15.75" hidden="false" customHeight="false" outlineLevel="0" collapsed="false"/>
    <row r="32045" customFormat="false" ht="15.75" hidden="false" customHeight="false" outlineLevel="0" collapsed="false"/>
    <row r="32046" customFormat="false" ht="15.75" hidden="false" customHeight="false" outlineLevel="0" collapsed="false"/>
    <row r="32047" customFormat="false" ht="15.75" hidden="false" customHeight="false" outlineLevel="0" collapsed="false"/>
    <row r="32048" customFormat="false" ht="15.75" hidden="false" customHeight="false" outlineLevel="0" collapsed="false"/>
    <row r="32049" customFormat="false" ht="15.75" hidden="false" customHeight="false" outlineLevel="0" collapsed="false"/>
    <row r="32050" customFormat="false" ht="15.75" hidden="false" customHeight="false" outlineLevel="0" collapsed="false"/>
    <row r="32051" customFormat="false" ht="15.75" hidden="false" customHeight="false" outlineLevel="0" collapsed="false"/>
    <row r="32052" customFormat="false" ht="15.75" hidden="false" customHeight="false" outlineLevel="0" collapsed="false"/>
    <row r="32053" customFormat="false" ht="15.75" hidden="false" customHeight="false" outlineLevel="0" collapsed="false"/>
    <row r="32054" customFormat="false" ht="15.75" hidden="false" customHeight="false" outlineLevel="0" collapsed="false"/>
    <row r="32055" customFormat="false" ht="15.75" hidden="false" customHeight="false" outlineLevel="0" collapsed="false"/>
    <row r="32056" customFormat="false" ht="15.75" hidden="false" customHeight="false" outlineLevel="0" collapsed="false"/>
    <row r="32057" customFormat="false" ht="15.75" hidden="false" customHeight="false" outlineLevel="0" collapsed="false"/>
    <row r="32058" customFormat="false" ht="15.75" hidden="false" customHeight="false" outlineLevel="0" collapsed="false"/>
    <row r="32059" customFormat="false" ht="15.75" hidden="false" customHeight="false" outlineLevel="0" collapsed="false"/>
    <row r="32060" customFormat="false" ht="15.75" hidden="false" customHeight="false" outlineLevel="0" collapsed="false"/>
    <row r="32061" customFormat="false" ht="15.75" hidden="false" customHeight="false" outlineLevel="0" collapsed="false"/>
    <row r="32062" customFormat="false" ht="15.75" hidden="false" customHeight="false" outlineLevel="0" collapsed="false"/>
    <row r="32063" customFormat="false" ht="15.75" hidden="false" customHeight="false" outlineLevel="0" collapsed="false"/>
    <row r="32064" customFormat="false" ht="15.75" hidden="false" customHeight="false" outlineLevel="0" collapsed="false"/>
    <row r="32065" customFormat="false" ht="15.75" hidden="false" customHeight="false" outlineLevel="0" collapsed="false"/>
    <row r="32066" customFormat="false" ht="15.75" hidden="false" customHeight="false" outlineLevel="0" collapsed="false"/>
    <row r="32067" customFormat="false" ht="15.75" hidden="false" customHeight="false" outlineLevel="0" collapsed="false"/>
    <row r="32068" customFormat="false" ht="15.75" hidden="false" customHeight="false" outlineLevel="0" collapsed="false"/>
    <row r="32069" customFormat="false" ht="15.75" hidden="false" customHeight="false" outlineLevel="0" collapsed="false"/>
    <row r="32070" customFormat="false" ht="15.75" hidden="false" customHeight="false" outlineLevel="0" collapsed="false"/>
    <row r="32071" customFormat="false" ht="15.75" hidden="false" customHeight="false" outlineLevel="0" collapsed="false"/>
    <row r="32072" customFormat="false" ht="15.75" hidden="false" customHeight="false" outlineLevel="0" collapsed="false"/>
    <row r="32073" customFormat="false" ht="15.75" hidden="false" customHeight="false" outlineLevel="0" collapsed="false"/>
    <row r="32074" customFormat="false" ht="15.75" hidden="false" customHeight="false" outlineLevel="0" collapsed="false"/>
    <row r="32075" customFormat="false" ht="15.75" hidden="false" customHeight="false" outlineLevel="0" collapsed="false"/>
    <row r="32076" customFormat="false" ht="15.75" hidden="false" customHeight="false" outlineLevel="0" collapsed="false"/>
    <row r="32077" customFormat="false" ht="15.75" hidden="false" customHeight="false" outlineLevel="0" collapsed="false"/>
    <row r="32078" customFormat="false" ht="15.75" hidden="false" customHeight="false" outlineLevel="0" collapsed="false"/>
    <row r="32079" customFormat="false" ht="15.75" hidden="false" customHeight="false" outlineLevel="0" collapsed="false"/>
    <row r="32080" customFormat="false" ht="15.75" hidden="false" customHeight="false" outlineLevel="0" collapsed="false"/>
    <row r="32081" customFormat="false" ht="15.75" hidden="false" customHeight="false" outlineLevel="0" collapsed="false"/>
    <row r="32082" customFormat="false" ht="15.75" hidden="false" customHeight="false" outlineLevel="0" collapsed="false"/>
    <row r="32083" customFormat="false" ht="15.75" hidden="false" customHeight="false" outlineLevel="0" collapsed="false"/>
    <row r="32084" customFormat="false" ht="15.75" hidden="false" customHeight="false" outlineLevel="0" collapsed="false"/>
    <row r="32085" customFormat="false" ht="15.75" hidden="false" customHeight="false" outlineLevel="0" collapsed="false"/>
    <row r="32086" customFormat="false" ht="15.75" hidden="false" customHeight="false" outlineLevel="0" collapsed="false"/>
    <row r="32087" customFormat="false" ht="15.75" hidden="false" customHeight="false" outlineLevel="0" collapsed="false"/>
    <row r="32088" customFormat="false" ht="15.75" hidden="false" customHeight="false" outlineLevel="0" collapsed="false"/>
    <row r="32089" customFormat="false" ht="15.75" hidden="false" customHeight="false" outlineLevel="0" collapsed="false"/>
    <row r="32090" customFormat="false" ht="15.75" hidden="false" customHeight="false" outlineLevel="0" collapsed="false"/>
    <row r="32091" customFormat="false" ht="15.75" hidden="false" customHeight="false" outlineLevel="0" collapsed="false"/>
    <row r="32092" customFormat="false" ht="15.75" hidden="false" customHeight="false" outlineLevel="0" collapsed="false"/>
    <row r="32093" customFormat="false" ht="15.75" hidden="false" customHeight="false" outlineLevel="0" collapsed="false"/>
    <row r="32094" customFormat="false" ht="15.75" hidden="false" customHeight="false" outlineLevel="0" collapsed="false"/>
    <row r="32095" customFormat="false" ht="15.75" hidden="false" customHeight="false" outlineLevel="0" collapsed="false"/>
    <row r="32096" customFormat="false" ht="15.75" hidden="false" customHeight="false" outlineLevel="0" collapsed="false"/>
    <row r="32097" customFormat="false" ht="15.75" hidden="false" customHeight="false" outlineLevel="0" collapsed="false"/>
    <row r="32098" customFormat="false" ht="15.75" hidden="false" customHeight="false" outlineLevel="0" collapsed="false"/>
    <row r="32099" customFormat="false" ht="15.75" hidden="false" customHeight="false" outlineLevel="0" collapsed="false"/>
    <row r="32100" customFormat="false" ht="15.75" hidden="false" customHeight="false" outlineLevel="0" collapsed="false"/>
    <row r="32101" customFormat="false" ht="15.75" hidden="false" customHeight="false" outlineLevel="0" collapsed="false"/>
    <row r="32102" customFormat="false" ht="15.75" hidden="false" customHeight="false" outlineLevel="0" collapsed="false"/>
    <row r="32103" customFormat="false" ht="15.75" hidden="false" customHeight="false" outlineLevel="0" collapsed="false"/>
    <row r="32104" customFormat="false" ht="15.75" hidden="false" customHeight="false" outlineLevel="0" collapsed="false"/>
    <row r="32105" customFormat="false" ht="15.75" hidden="false" customHeight="false" outlineLevel="0" collapsed="false"/>
    <row r="32106" customFormat="false" ht="15.75" hidden="false" customHeight="false" outlineLevel="0" collapsed="false"/>
    <row r="32107" customFormat="false" ht="15.75" hidden="false" customHeight="false" outlineLevel="0" collapsed="false"/>
    <row r="32108" customFormat="false" ht="15.75" hidden="false" customHeight="false" outlineLevel="0" collapsed="false"/>
    <row r="32109" customFormat="false" ht="15.75" hidden="false" customHeight="false" outlineLevel="0" collapsed="false"/>
    <row r="32110" customFormat="false" ht="15.75" hidden="false" customHeight="false" outlineLevel="0" collapsed="false"/>
    <row r="32111" customFormat="false" ht="15.75" hidden="false" customHeight="false" outlineLevel="0" collapsed="false"/>
    <row r="32112" customFormat="false" ht="15.75" hidden="false" customHeight="false" outlineLevel="0" collapsed="false"/>
    <row r="32113" customFormat="false" ht="15.75" hidden="false" customHeight="false" outlineLevel="0" collapsed="false"/>
    <row r="32114" customFormat="false" ht="15.75" hidden="false" customHeight="false" outlineLevel="0" collapsed="false"/>
    <row r="32115" customFormat="false" ht="15.75" hidden="false" customHeight="false" outlineLevel="0" collapsed="false"/>
    <row r="32116" customFormat="false" ht="15.75" hidden="false" customHeight="false" outlineLevel="0" collapsed="false"/>
    <row r="32117" customFormat="false" ht="15.75" hidden="false" customHeight="false" outlineLevel="0" collapsed="false"/>
    <row r="32118" customFormat="false" ht="15.75" hidden="false" customHeight="false" outlineLevel="0" collapsed="false"/>
    <row r="32119" customFormat="false" ht="15.75" hidden="false" customHeight="false" outlineLevel="0" collapsed="false"/>
    <row r="32120" customFormat="false" ht="15.75" hidden="false" customHeight="false" outlineLevel="0" collapsed="false"/>
    <row r="32121" customFormat="false" ht="15.75" hidden="false" customHeight="false" outlineLevel="0" collapsed="false"/>
    <row r="32122" customFormat="false" ht="15.75" hidden="false" customHeight="false" outlineLevel="0" collapsed="false"/>
    <row r="32123" customFormat="false" ht="15.75" hidden="false" customHeight="false" outlineLevel="0" collapsed="false"/>
    <row r="32124" customFormat="false" ht="15.75" hidden="false" customHeight="false" outlineLevel="0" collapsed="false"/>
    <row r="32125" customFormat="false" ht="15.75" hidden="false" customHeight="false" outlineLevel="0" collapsed="false"/>
    <row r="32126" customFormat="false" ht="15.75" hidden="false" customHeight="false" outlineLevel="0" collapsed="false"/>
    <row r="32127" customFormat="false" ht="15.75" hidden="false" customHeight="false" outlineLevel="0" collapsed="false"/>
    <row r="32128" customFormat="false" ht="15.75" hidden="false" customHeight="false" outlineLevel="0" collapsed="false"/>
    <row r="32129" customFormat="false" ht="15.75" hidden="false" customHeight="false" outlineLevel="0" collapsed="false"/>
    <row r="32130" customFormat="false" ht="15.75" hidden="false" customHeight="false" outlineLevel="0" collapsed="false"/>
    <row r="32131" customFormat="false" ht="15.75" hidden="false" customHeight="false" outlineLevel="0" collapsed="false"/>
    <row r="32132" customFormat="false" ht="15.75" hidden="false" customHeight="false" outlineLevel="0" collapsed="false"/>
    <row r="32133" customFormat="false" ht="15.75" hidden="false" customHeight="false" outlineLevel="0" collapsed="false"/>
    <row r="32134" customFormat="false" ht="15.75" hidden="false" customHeight="false" outlineLevel="0" collapsed="false"/>
    <row r="32135" customFormat="false" ht="15.75" hidden="false" customHeight="false" outlineLevel="0" collapsed="false"/>
    <row r="32136" customFormat="false" ht="15.75" hidden="false" customHeight="false" outlineLevel="0" collapsed="false"/>
    <row r="32137" customFormat="false" ht="15.75" hidden="false" customHeight="false" outlineLevel="0" collapsed="false"/>
    <row r="32138" customFormat="false" ht="15.75" hidden="false" customHeight="false" outlineLevel="0" collapsed="false"/>
    <row r="32139" customFormat="false" ht="15.75" hidden="false" customHeight="false" outlineLevel="0" collapsed="false"/>
    <row r="32140" customFormat="false" ht="15.75" hidden="false" customHeight="false" outlineLevel="0" collapsed="false"/>
    <row r="32141" customFormat="false" ht="15.75" hidden="false" customHeight="false" outlineLevel="0" collapsed="false"/>
    <row r="32142" customFormat="false" ht="15.75" hidden="false" customHeight="false" outlineLevel="0" collapsed="false"/>
    <row r="32143" customFormat="false" ht="15.75" hidden="false" customHeight="false" outlineLevel="0" collapsed="false"/>
    <row r="32144" customFormat="false" ht="15.75" hidden="false" customHeight="false" outlineLevel="0" collapsed="false"/>
    <row r="32145" customFormat="false" ht="15.75" hidden="false" customHeight="false" outlineLevel="0" collapsed="false"/>
    <row r="32146" customFormat="false" ht="15.75" hidden="false" customHeight="false" outlineLevel="0" collapsed="false"/>
    <row r="32147" customFormat="false" ht="15.75" hidden="false" customHeight="false" outlineLevel="0" collapsed="false"/>
    <row r="32148" customFormat="false" ht="15.75" hidden="false" customHeight="false" outlineLevel="0" collapsed="false"/>
    <row r="32149" customFormat="false" ht="15.75" hidden="false" customHeight="false" outlineLevel="0" collapsed="false"/>
    <row r="32150" customFormat="false" ht="15.75" hidden="false" customHeight="false" outlineLevel="0" collapsed="false"/>
    <row r="32151" customFormat="false" ht="15.75" hidden="false" customHeight="false" outlineLevel="0" collapsed="false"/>
    <row r="32152" customFormat="false" ht="15.75" hidden="false" customHeight="false" outlineLevel="0" collapsed="false"/>
    <row r="32153" customFormat="false" ht="15.75" hidden="false" customHeight="false" outlineLevel="0" collapsed="false"/>
    <row r="32154" customFormat="false" ht="15.75" hidden="false" customHeight="false" outlineLevel="0" collapsed="false"/>
    <row r="32155" customFormat="false" ht="15.75" hidden="false" customHeight="false" outlineLevel="0" collapsed="false"/>
    <row r="32156" customFormat="false" ht="15.75" hidden="false" customHeight="false" outlineLevel="0" collapsed="false"/>
    <row r="32157" customFormat="false" ht="15.75" hidden="false" customHeight="false" outlineLevel="0" collapsed="false"/>
    <row r="32158" customFormat="false" ht="15.75" hidden="false" customHeight="false" outlineLevel="0" collapsed="false"/>
    <row r="32159" customFormat="false" ht="15.75" hidden="false" customHeight="false" outlineLevel="0" collapsed="false"/>
    <row r="32160" customFormat="false" ht="15.75" hidden="false" customHeight="false" outlineLevel="0" collapsed="false"/>
    <row r="32161" customFormat="false" ht="15.75" hidden="false" customHeight="false" outlineLevel="0" collapsed="false"/>
    <row r="32162" customFormat="false" ht="15.75" hidden="false" customHeight="false" outlineLevel="0" collapsed="false"/>
    <row r="32163" customFormat="false" ht="15.75" hidden="false" customHeight="false" outlineLevel="0" collapsed="false"/>
    <row r="32164" customFormat="false" ht="15.75" hidden="false" customHeight="false" outlineLevel="0" collapsed="false"/>
    <row r="32165" customFormat="false" ht="15.75" hidden="false" customHeight="false" outlineLevel="0" collapsed="false"/>
    <row r="32166" customFormat="false" ht="15.75" hidden="false" customHeight="false" outlineLevel="0" collapsed="false"/>
    <row r="32167" customFormat="false" ht="15.75" hidden="false" customHeight="false" outlineLevel="0" collapsed="false"/>
    <row r="32168" customFormat="false" ht="15.75" hidden="false" customHeight="false" outlineLevel="0" collapsed="false"/>
    <row r="32169" customFormat="false" ht="15.75" hidden="false" customHeight="false" outlineLevel="0" collapsed="false"/>
    <row r="32170" customFormat="false" ht="15.75" hidden="false" customHeight="false" outlineLevel="0" collapsed="false"/>
    <row r="32171" customFormat="false" ht="15.75" hidden="false" customHeight="false" outlineLevel="0" collapsed="false"/>
    <row r="32172" customFormat="false" ht="15.75" hidden="false" customHeight="false" outlineLevel="0" collapsed="false"/>
    <row r="32173" customFormat="false" ht="15.75" hidden="false" customHeight="false" outlineLevel="0" collapsed="false"/>
    <row r="32174" customFormat="false" ht="15.75" hidden="false" customHeight="false" outlineLevel="0" collapsed="false"/>
    <row r="32175" customFormat="false" ht="15.75" hidden="false" customHeight="false" outlineLevel="0" collapsed="false"/>
    <row r="32176" customFormat="false" ht="15.75" hidden="false" customHeight="false" outlineLevel="0" collapsed="false"/>
    <row r="32177" customFormat="false" ht="15.75" hidden="false" customHeight="false" outlineLevel="0" collapsed="false"/>
    <row r="32178" customFormat="false" ht="15.75" hidden="false" customHeight="false" outlineLevel="0" collapsed="false"/>
    <row r="32179" customFormat="false" ht="15.75" hidden="false" customHeight="false" outlineLevel="0" collapsed="false"/>
    <row r="32180" customFormat="false" ht="15.75" hidden="false" customHeight="false" outlineLevel="0" collapsed="false"/>
    <row r="32181" customFormat="false" ht="15.75" hidden="false" customHeight="false" outlineLevel="0" collapsed="false"/>
    <row r="32182" customFormat="false" ht="15.75" hidden="false" customHeight="false" outlineLevel="0" collapsed="false"/>
    <row r="32183" customFormat="false" ht="15.75" hidden="false" customHeight="false" outlineLevel="0" collapsed="false"/>
    <row r="32184" customFormat="false" ht="15.75" hidden="false" customHeight="false" outlineLevel="0" collapsed="false"/>
    <row r="32185" customFormat="false" ht="15.75" hidden="false" customHeight="false" outlineLevel="0" collapsed="false"/>
    <row r="32186" customFormat="false" ht="15.75" hidden="false" customHeight="false" outlineLevel="0" collapsed="false"/>
    <row r="32187" customFormat="false" ht="15.75" hidden="false" customHeight="false" outlineLevel="0" collapsed="false"/>
    <row r="32188" customFormat="false" ht="15.75" hidden="false" customHeight="false" outlineLevel="0" collapsed="false"/>
    <row r="32189" customFormat="false" ht="15.75" hidden="false" customHeight="false" outlineLevel="0" collapsed="false"/>
    <row r="32190" customFormat="false" ht="15.75" hidden="false" customHeight="false" outlineLevel="0" collapsed="false"/>
    <row r="32191" customFormat="false" ht="15.75" hidden="false" customHeight="false" outlineLevel="0" collapsed="false"/>
    <row r="32192" customFormat="false" ht="15.75" hidden="false" customHeight="false" outlineLevel="0" collapsed="false"/>
    <row r="32193" customFormat="false" ht="15.75" hidden="false" customHeight="false" outlineLevel="0" collapsed="false"/>
    <row r="32194" customFormat="false" ht="15.75" hidden="false" customHeight="false" outlineLevel="0" collapsed="false"/>
    <row r="32195" customFormat="false" ht="15.75" hidden="false" customHeight="false" outlineLevel="0" collapsed="false"/>
    <row r="32196" customFormat="false" ht="15.75" hidden="false" customHeight="false" outlineLevel="0" collapsed="false"/>
    <row r="32197" customFormat="false" ht="15.75" hidden="false" customHeight="false" outlineLevel="0" collapsed="false"/>
    <row r="32198" customFormat="false" ht="15.75" hidden="false" customHeight="false" outlineLevel="0" collapsed="false"/>
    <row r="32199" customFormat="false" ht="15.75" hidden="false" customHeight="false" outlineLevel="0" collapsed="false"/>
    <row r="32200" customFormat="false" ht="15.75" hidden="false" customHeight="false" outlineLevel="0" collapsed="false"/>
    <row r="32201" customFormat="false" ht="15.75" hidden="false" customHeight="false" outlineLevel="0" collapsed="false"/>
    <row r="32202" customFormat="false" ht="15.75" hidden="false" customHeight="false" outlineLevel="0" collapsed="false"/>
    <row r="32203" customFormat="false" ht="15.75" hidden="false" customHeight="false" outlineLevel="0" collapsed="false"/>
    <row r="32204" customFormat="false" ht="15.75" hidden="false" customHeight="false" outlineLevel="0" collapsed="false"/>
    <row r="32205" customFormat="false" ht="15.75" hidden="false" customHeight="false" outlineLevel="0" collapsed="false"/>
    <row r="32206" customFormat="false" ht="15.75" hidden="false" customHeight="false" outlineLevel="0" collapsed="false"/>
    <row r="32207" customFormat="false" ht="15.75" hidden="false" customHeight="false" outlineLevel="0" collapsed="false"/>
    <row r="32208" customFormat="false" ht="15.75" hidden="false" customHeight="false" outlineLevel="0" collapsed="false"/>
    <row r="32209" customFormat="false" ht="15.75" hidden="false" customHeight="false" outlineLevel="0" collapsed="false"/>
    <row r="32210" customFormat="false" ht="15.75" hidden="false" customHeight="false" outlineLevel="0" collapsed="false"/>
    <row r="32211" customFormat="false" ht="15.75" hidden="false" customHeight="false" outlineLevel="0" collapsed="false"/>
    <row r="32212" customFormat="false" ht="15.75" hidden="false" customHeight="false" outlineLevel="0" collapsed="false"/>
    <row r="32213" customFormat="false" ht="15.75" hidden="false" customHeight="false" outlineLevel="0" collapsed="false"/>
    <row r="32214" customFormat="false" ht="15.75" hidden="false" customHeight="false" outlineLevel="0" collapsed="false"/>
    <row r="32215" customFormat="false" ht="15.75" hidden="false" customHeight="false" outlineLevel="0" collapsed="false"/>
    <row r="32216" customFormat="false" ht="15.75" hidden="false" customHeight="false" outlineLevel="0" collapsed="false"/>
    <row r="32217" customFormat="false" ht="15.75" hidden="false" customHeight="false" outlineLevel="0" collapsed="false"/>
    <row r="32218" customFormat="false" ht="15.75" hidden="false" customHeight="false" outlineLevel="0" collapsed="false"/>
    <row r="32219" customFormat="false" ht="15.75" hidden="false" customHeight="false" outlineLevel="0" collapsed="false"/>
    <row r="32220" customFormat="false" ht="15.75" hidden="false" customHeight="false" outlineLevel="0" collapsed="false"/>
    <row r="32221" customFormat="false" ht="15.75" hidden="false" customHeight="false" outlineLevel="0" collapsed="false"/>
    <row r="32222" customFormat="false" ht="15.75" hidden="false" customHeight="false" outlineLevel="0" collapsed="false"/>
    <row r="32223" customFormat="false" ht="15.75" hidden="false" customHeight="false" outlineLevel="0" collapsed="false"/>
    <row r="32224" customFormat="false" ht="15.75" hidden="false" customHeight="false" outlineLevel="0" collapsed="false"/>
    <row r="32225" customFormat="false" ht="15.75" hidden="false" customHeight="false" outlineLevel="0" collapsed="false"/>
    <row r="32226" customFormat="false" ht="15.75" hidden="false" customHeight="false" outlineLevel="0" collapsed="false"/>
    <row r="32227" customFormat="false" ht="15.75" hidden="false" customHeight="false" outlineLevel="0" collapsed="false"/>
    <row r="32228" customFormat="false" ht="15.75" hidden="false" customHeight="false" outlineLevel="0" collapsed="false"/>
    <row r="32229" customFormat="false" ht="15.75" hidden="false" customHeight="false" outlineLevel="0" collapsed="false"/>
    <row r="32230" customFormat="false" ht="15.75" hidden="false" customHeight="false" outlineLevel="0" collapsed="false"/>
    <row r="32231" customFormat="false" ht="15.75" hidden="false" customHeight="false" outlineLevel="0" collapsed="false"/>
    <row r="32232" customFormat="false" ht="15.75" hidden="false" customHeight="false" outlineLevel="0" collapsed="false"/>
    <row r="32233" customFormat="false" ht="15.75" hidden="false" customHeight="false" outlineLevel="0" collapsed="false"/>
    <row r="32234" customFormat="false" ht="15.75" hidden="false" customHeight="false" outlineLevel="0" collapsed="false"/>
    <row r="32235" customFormat="false" ht="15.75" hidden="false" customHeight="false" outlineLevel="0" collapsed="false"/>
    <row r="32236" customFormat="false" ht="15.75" hidden="false" customHeight="false" outlineLevel="0" collapsed="false"/>
    <row r="32237" customFormat="false" ht="15.75" hidden="false" customHeight="false" outlineLevel="0" collapsed="false"/>
    <row r="32238" customFormat="false" ht="15.75" hidden="false" customHeight="false" outlineLevel="0" collapsed="false"/>
    <row r="32239" customFormat="false" ht="15.75" hidden="false" customHeight="false" outlineLevel="0" collapsed="false"/>
    <row r="32240" customFormat="false" ht="15.75" hidden="false" customHeight="false" outlineLevel="0" collapsed="false"/>
    <row r="32241" customFormat="false" ht="15.75" hidden="false" customHeight="false" outlineLevel="0" collapsed="false"/>
    <row r="32242" customFormat="false" ht="15.75" hidden="false" customHeight="false" outlineLevel="0" collapsed="false"/>
    <row r="32243" customFormat="false" ht="15.75" hidden="false" customHeight="false" outlineLevel="0" collapsed="false"/>
    <row r="32244" customFormat="false" ht="15.75" hidden="false" customHeight="false" outlineLevel="0" collapsed="false"/>
    <row r="32245" customFormat="false" ht="15.75" hidden="false" customHeight="false" outlineLevel="0" collapsed="false"/>
    <row r="32246" customFormat="false" ht="15.75" hidden="false" customHeight="false" outlineLevel="0" collapsed="false"/>
    <row r="32247" customFormat="false" ht="15.75" hidden="false" customHeight="false" outlineLevel="0" collapsed="false"/>
    <row r="32248" customFormat="false" ht="15.75" hidden="false" customHeight="false" outlineLevel="0" collapsed="false"/>
    <row r="32249" customFormat="false" ht="15.75" hidden="false" customHeight="false" outlineLevel="0" collapsed="false"/>
    <row r="32250" customFormat="false" ht="15.75" hidden="false" customHeight="false" outlineLevel="0" collapsed="false"/>
    <row r="32251" customFormat="false" ht="15.75" hidden="false" customHeight="false" outlineLevel="0" collapsed="false"/>
    <row r="32252" customFormat="false" ht="15.75" hidden="false" customHeight="false" outlineLevel="0" collapsed="false"/>
    <row r="32253" customFormat="false" ht="15.75" hidden="false" customHeight="false" outlineLevel="0" collapsed="false"/>
    <row r="32254" customFormat="false" ht="15.75" hidden="false" customHeight="false" outlineLevel="0" collapsed="false"/>
    <row r="32255" customFormat="false" ht="15.75" hidden="false" customHeight="false" outlineLevel="0" collapsed="false"/>
    <row r="32256" customFormat="false" ht="15.75" hidden="false" customHeight="false" outlineLevel="0" collapsed="false"/>
    <row r="32257" customFormat="false" ht="15.75" hidden="false" customHeight="false" outlineLevel="0" collapsed="false"/>
    <row r="32258" customFormat="false" ht="15.75" hidden="false" customHeight="false" outlineLevel="0" collapsed="false"/>
    <row r="32259" customFormat="false" ht="15.75" hidden="false" customHeight="false" outlineLevel="0" collapsed="false"/>
    <row r="32260" customFormat="false" ht="15.75" hidden="false" customHeight="false" outlineLevel="0" collapsed="false"/>
    <row r="32261" customFormat="false" ht="15.75" hidden="false" customHeight="false" outlineLevel="0" collapsed="false"/>
    <row r="32262" customFormat="false" ht="15.75" hidden="false" customHeight="false" outlineLevel="0" collapsed="false"/>
    <row r="32263" customFormat="false" ht="15.75" hidden="false" customHeight="false" outlineLevel="0" collapsed="false"/>
    <row r="32264" customFormat="false" ht="15.75" hidden="false" customHeight="false" outlineLevel="0" collapsed="false"/>
    <row r="32265" customFormat="false" ht="15.75" hidden="false" customHeight="false" outlineLevel="0" collapsed="false"/>
    <row r="32266" customFormat="false" ht="15.75" hidden="false" customHeight="false" outlineLevel="0" collapsed="false"/>
    <row r="32267" customFormat="false" ht="15.75" hidden="false" customHeight="false" outlineLevel="0" collapsed="false"/>
    <row r="32268" customFormat="false" ht="15.75" hidden="false" customHeight="false" outlineLevel="0" collapsed="false"/>
    <row r="32269" customFormat="false" ht="15.75" hidden="false" customHeight="false" outlineLevel="0" collapsed="false"/>
    <row r="32270" customFormat="false" ht="15.75" hidden="false" customHeight="false" outlineLevel="0" collapsed="false"/>
    <row r="32271" customFormat="false" ht="15.75" hidden="false" customHeight="false" outlineLevel="0" collapsed="false"/>
    <row r="32272" customFormat="false" ht="15.75" hidden="false" customHeight="false" outlineLevel="0" collapsed="false"/>
    <row r="32273" customFormat="false" ht="15.75" hidden="false" customHeight="false" outlineLevel="0" collapsed="false"/>
    <row r="32274" customFormat="false" ht="15.75" hidden="false" customHeight="false" outlineLevel="0" collapsed="false"/>
    <row r="32275" customFormat="false" ht="15.75" hidden="false" customHeight="false" outlineLevel="0" collapsed="false"/>
    <row r="32276" customFormat="false" ht="15.75" hidden="false" customHeight="false" outlineLevel="0" collapsed="false"/>
    <row r="32277" customFormat="false" ht="15.75" hidden="false" customHeight="false" outlineLevel="0" collapsed="false"/>
    <row r="32278" customFormat="false" ht="15.75" hidden="false" customHeight="false" outlineLevel="0" collapsed="false"/>
    <row r="32279" customFormat="false" ht="15.75" hidden="false" customHeight="false" outlineLevel="0" collapsed="false"/>
    <row r="32280" customFormat="false" ht="15.75" hidden="false" customHeight="false" outlineLevel="0" collapsed="false"/>
    <row r="32281" customFormat="false" ht="15.75" hidden="false" customHeight="false" outlineLevel="0" collapsed="false"/>
    <row r="32282" customFormat="false" ht="15.75" hidden="false" customHeight="false" outlineLevel="0" collapsed="false"/>
    <row r="32283" customFormat="false" ht="15.75" hidden="false" customHeight="false" outlineLevel="0" collapsed="false"/>
    <row r="32284" customFormat="false" ht="15.75" hidden="false" customHeight="false" outlineLevel="0" collapsed="false"/>
    <row r="32285" customFormat="false" ht="15.75" hidden="false" customHeight="false" outlineLevel="0" collapsed="false"/>
    <row r="32286" customFormat="false" ht="15.75" hidden="false" customHeight="false" outlineLevel="0" collapsed="false"/>
    <row r="32287" customFormat="false" ht="15.75" hidden="false" customHeight="false" outlineLevel="0" collapsed="false"/>
    <row r="32288" customFormat="false" ht="15.75" hidden="false" customHeight="false" outlineLevel="0" collapsed="false"/>
    <row r="32289" customFormat="false" ht="15.75" hidden="false" customHeight="false" outlineLevel="0" collapsed="false"/>
    <row r="32290" customFormat="false" ht="15.75" hidden="false" customHeight="false" outlineLevel="0" collapsed="false"/>
    <row r="32291" customFormat="false" ht="15.75" hidden="false" customHeight="false" outlineLevel="0" collapsed="false"/>
    <row r="32292" customFormat="false" ht="15.75" hidden="false" customHeight="false" outlineLevel="0" collapsed="false"/>
    <row r="32293" customFormat="false" ht="15.75" hidden="false" customHeight="false" outlineLevel="0" collapsed="false"/>
    <row r="32294" customFormat="false" ht="15.75" hidden="false" customHeight="false" outlineLevel="0" collapsed="false"/>
    <row r="32295" customFormat="false" ht="15.75" hidden="false" customHeight="false" outlineLevel="0" collapsed="false"/>
    <row r="32296" customFormat="false" ht="15.75" hidden="false" customHeight="false" outlineLevel="0" collapsed="false"/>
    <row r="32297" customFormat="false" ht="15.75" hidden="false" customHeight="false" outlineLevel="0" collapsed="false"/>
    <row r="32298" customFormat="false" ht="15.75" hidden="false" customHeight="false" outlineLevel="0" collapsed="false"/>
    <row r="32299" customFormat="false" ht="15.75" hidden="false" customHeight="false" outlineLevel="0" collapsed="false"/>
    <row r="32300" customFormat="false" ht="15.75" hidden="false" customHeight="false" outlineLevel="0" collapsed="false"/>
    <row r="32301" customFormat="false" ht="15.75" hidden="false" customHeight="false" outlineLevel="0" collapsed="false"/>
    <row r="32302" customFormat="false" ht="15.75" hidden="false" customHeight="false" outlineLevel="0" collapsed="false"/>
    <row r="32303" customFormat="false" ht="15.75" hidden="false" customHeight="false" outlineLevel="0" collapsed="false"/>
    <row r="32304" customFormat="false" ht="15.75" hidden="false" customHeight="false" outlineLevel="0" collapsed="false"/>
    <row r="32305" customFormat="false" ht="15.75" hidden="false" customHeight="false" outlineLevel="0" collapsed="false"/>
    <row r="32306" customFormat="false" ht="15.75" hidden="false" customHeight="false" outlineLevel="0" collapsed="false"/>
    <row r="32307" customFormat="false" ht="15.75" hidden="false" customHeight="false" outlineLevel="0" collapsed="false"/>
    <row r="32308" customFormat="false" ht="15.75" hidden="false" customHeight="false" outlineLevel="0" collapsed="false"/>
    <row r="32309" customFormat="false" ht="15.75" hidden="false" customHeight="false" outlineLevel="0" collapsed="false"/>
    <row r="32310" customFormat="false" ht="15.75" hidden="false" customHeight="false" outlineLevel="0" collapsed="false"/>
    <row r="32311" customFormat="false" ht="15.75" hidden="false" customHeight="false" outlineLevel="0" collapsed="false"/>
    <row r="32312" customFormat="false" ht="15.75" hidden="false" customHeight="false" outlineLevel="0" collapsed="false"/>
    <row r="32313" customFormat="false" ht="15.75" hidden="false" customHeight="false" outlineLevel="0" collapsed="false"/>
    <row r="32314" customFormat="false" ht="15.75" hidden="false" customHeight="false" outlineLevel="0" collapsed="false"/>
    <row r="32315" customFormat="false" ht="15.75" hidden="false" customHeight="false" outlineLevel="0" collapsed="false"/>
    <row r="32316" customFormat="false" ht="15.75" hidden="false" customHeight="false" outlineLevel="0" collapsed="false"/>
    <row r="32317" customFormat="false" ht="15.75" hidden="false" customHeight="false" outlineLevel="0" collapsed="false"/>
    <row r="32318" customFormat="false" ht="15.75" hidden="false" customHeight="false" outlineLevel="0" collapsed="false"/>
    <row r="32319" customFormat="false" ht="15.75" hidden="false" customHeight="false" outlineLevel="0" collapsed="false"/>
    <row r="32320" customFormat="false" ht="15.75" hidden="false" customHeight="false" outlineLevel="0" collapsed="false"/>
    <row r="32321" customFormat="false" ht="15.75" hidden="false" customHeight="false" outlineLevel="0" collapsed="false"/>
    <row r="32322" customFormat="false" ht="15.75" hidden="false" customHeight="false" outlineLevel="0" collapsed="false"/>
    <row r="32323" customFormat="false" ht="15.75" hidden="false" customHeight="false" outlineLevel="0" collapsed="false"/>
    <row r="32324" customFormat="false" ht="15.75" hidden="false" customHeight="false" outlineLevel="0" collapsed="false"/>
    <row r="32325" customFormat="false" ht="15.75" hidden="false" customHeight="false" outlineLevel="0" collapsed="false"/>
    <row r="32326" customFormat="false" ht="15.75" hidden="false" customHeight="false" outlineLevel="0" collapsed="false"/>
    <row r="32327" customFormat="false" ht="15.75" hidden="false" customHeight="false" outlineLevel="0" collapsed="false"/>
    <row r="32328" customFormat="false" ht="15.75" hidden="false" customHeight="false" outlineLevel="0" collapsed="false"/>
    <row r="32329" customFormat="false" ht="15.75" hidden="false" customHeight="false" outlineLevel="0" collapsed="false"/>
    <row r="32330" customFormat="false" ht="15.75" hidden="false" customHeight="false" outlineLevel="0" collapsed="false"/>
    <row r="32331" customFormat="false" ht="15.75" hidden="false" customHeight="false" outlineLevel="0" collapsed="false"/>
    <row r="32332" customFormat="false" ht="15.75" hidden="false" customHeight="false" outlineLevel="0" collapsed="false"/>
    <row r="32333" customFormat="false" ht="15.75" hidden="false" customHeight="false" outlineLevel="0" collapsed="false"/>
    <row r="32334" customFormat="false" ht="15.75" hidden="false" customHeight="false" outlineLevel="0" collapsed="false"/>
    <row r="32335" customFormat="false" ht="15.75" hidden="false" customHeight="false" outlineLevel="0" collapsed="false"/>
    <row r="32336" customFormat="false" ht="15.75" hidden="false" customHeight="false" outlineLevel="0" collapsed="false"/>
    <row r="32337" customFormat="false" ht="15.75" hidden="false" customHeight="false" outlineLevel="0" collapsed="false"/>
    <row r="32338" customFormat="false" ht="15.75" hidden="false" customHeight="false" outlineLevel="0" collapsed="false"/>
    <row r="32339" customFormat="false" ht="15.75" hidden="false" customHeight="false" outlineLevel="0" collapsed="false"/>
    <row r="32340" customFormat="false" ht="15.75" hidden="false" customHeight="false" outlineLevel="0" collapsed="false"/>
    <row r="32341" customFormat="false" ht="15.75" hidden="false" customHeight="false" outlineLevel="0" collapsed="false"/>
    <row r="32342" customFormat="false" ht="15.75" hidden="false" customHeight="false" outlineLevel="0" collapsed="false"/>
    <row r="32343" customFormat="false" ht="15.75" hidden="false" customHeight="false" outlineLevel="0" collapsed="false"/>
    <row r="32344" customFormat="false" ht="15.75" hidden="false" customHeight="false" outlineLevel="0" collapsed="false"/>
    <row r="32345" customFormat="false" ht="15.75" hidden="false" customHeight="false" outlineLevel="0" collapsed="false"/>
    <row r="32346" customFormat="false" ht="15.75" hidden="false" customHeight="false" outlineLevel="0" collapsed="false"/>
    <row r="32347" customFormat="false" ht="15.75" hidden="false" customHeight="false" outlineLevel="0" collapsed="false"/>
    <row r="32348" customFormat="false" ht="15.75" hidden="false" customHeight="false" outlineLevel="0" collapsed="false"/>
    <row r="32349" customFormat="false" ht="15.75" hidden="false" customHeight="false" outlineLevel="0" collapsed="false"/>
    <row r="32350" customFormat="false" ht="15.75" hidden="false" customHeight="false" outlineLevel="0" collapsed="false"/>
    <row r="32351" customFormat="false" ht="15.75" hidden="false" customHeight="false" outlineLevel="0" collapsed="false"/>
    <row r="32352" customFormat="false" ht="15.75" hidden="false" customHeight="false" outlineLevel="0" collapsed="false"/>
    <row r="32353" customFormat="false" ht="15.75" hidden="false" customHeight="false" outlineLevel="0" collapsed="false"/>
    <row r="32354" customFormat="false" ht="15.75" hidden="false" customHeight="false" outlineLevel="0" collapsed="false"/>
    <row r="32355" customFormat="false" ht="15.75" hidden="false" customHeight="false" outlineLevel="0" collapsed="false"/>
    <row r="32356" customFormat="false" ht="15.75" hidden="false" customHeight="false" outlineLevel="0" collapsed="false"/>
    <row r="32357" customFormat="false" ht="15.75" hidden="false" customHeight="false" outlineLevel="0" collapsed="false"/>
    <row r="32358" customFormat="false" ht="15.75" hidden="false" customHeight="false" outlineLevel="0" collapsed="false"/>
    <row r="32359" customFormat="false" ht="15.75" hidden="false" customHeight="false" outlineLevel="0" collapsed="false"/>
    <row r="32360" customFormat="false" ht="15.75" hidden="false" customHeight="false" outlineLevel="0" collapsed="false"/>
    <row r="32361" customFormat="false" ht="15.75" hidden="false" customHeight="false" outlineLevel="0" collapsed="false"/>
    <row r="32362" customFormat="false" ht="15.75" hidden="false" customHeight="false" outlineLevel="0" collapsed="false"/>
    <row r="32363" customFormat="false" ht="15.75" hidden="false" customHeight="false" outlineLevel="0" collapsed="false"/>
    <row r="32364" customFormat="false" ht="15.75" hidden="false" customHeight="false" outlineLevel="0" collapsed="false"/>
    <row r="32365" customFormat="false" ht="15.75" hidden="false" customHeight="false" outlineLevel="0" collapsed="false"/>
    <row r="32366" customFormat="false" ht="15.75" hidden="false" customHeight="false" outlineLevel="0" collapsed="false"/>
    <row r="32367" customFormat="false" ht="15.75" hidden="false" customHeight="false" outlineLevel="0" collapsed="false"/>
    <row r="32368" customFormat="false" ht="15.75" hidden="false" customHeight="false" outlineLevel="0" collapsed="false"/>
    <row r="32369" customFormat="false" ht="15.75" hidden="false" customHeight="false" outlineLevel="0" collapsed="false"/>
    <row r="32370" customFormat="false" ht="15.75" hidden="false" customHeight="false" outlineLevel="0" collapsed="false"/>
    <row r="32371" customFormat="false" ht="15.75" hidden="false" customHeight="false" outlineLevel="0" collapsed="false"/>
    <row r="32372" customFormat="false" ht="15.75" hidden="false" customHeight="false" outlineLevel="0" collapsed="false"/>
    <row r="32373" customFormat="false" ht="15.75" hidden="false" customHeight="false" outlineLevel="0" collapsed="false"/>
    <row r="32374" customFormat="false" ht="15.75" hidden="false" customHeight="false" outlineLevel="0" collapsed="false"/>
    <row r="32375" customFormat="false" ht="15.75" hidden="false" customHeight="false" outlineLevel="0" collapsed="false"/>
    <row r="32376" customFormat="false" ht="15.75" hidden="false" customHeight="false" outlineLevel="0" collapsed="false"/>
    <row r="32377" customFormat="false" ht="15.75" hidden="false" customHeight="false" outlineLevel="0" collapsed="false"/>
    <row r="32378" customFormat="false" ht="15.75" hidden="false" customHeight="false" outlineLevel="0" collapsed="false"/>
    <row r="32379" customFormat="false" ht="15.75" hidden="false" customHeight="false" outlineLevel="0" collapsed="false"/>
    <row r="32380" customFormat="false" ht="15.75" hidden="false" customHeight="false" outlineLevel="0" collapsed="false"/>
    <row r="32381" customFormat="false" ht="15.75" hidden="false" customHeight="false" outlineLevel="0" collapsed="false"/>
    <row r="32382" customFormat="false" ht="15.75" hidden="false" customHeight="false" outlineLevel="0" collapsed="false"/>
    <row r="32383" customFormat="false" ht="15.75" hidden="false" customHeight="false" outlineLevel="0" collapsed="false"/>
    <row r="32384" customFormat="false" ht="15.75" hidden="false" customHeight="false" outlineLevel="0" collapsed="false"/>
    <row r="32385" customFormat="false" ht="15.75" hidden="false" customHeight="false" outlineLevel="0" collapsed="false"/>
    <row r="32386" customFormat="false" ht="15.75" hidden="false" customHeight="false" outlineLevel="0" collapsed="false"/>
    <row r="32387" customFormat="false" ht="15.75" hidden="false" customHeight="false" outlineLevel="0" collapsed="false"/>
    <row r="32388" customFormat="false" ht="15.75" hidden="false" customHeight="false" outlineLevel="0" collapsed="false"/>
    <row r="32389" customFormat="false" ht="15.75" hidden="false" customHeight="false" outlineLevel="0" collapsed="false"/>
    <row r="32390" customFormat="false" ht="15.75" hidden="false" customHeight="false" outlineLevel="0" collapsed="false"/>
    <row r="32391" customFormat="false" ht="15.75" hidden="false" customHeight="false" outlineLevel="0" collapsed="false"/>
    <row r="32392" customFormat="false" ht="15.75" hidden="false" customHeight="false" outlineLevel="0" collapsed="false"/>
    <row r="32393" customFormat="false" ht="15.75" hidden="false" customHeight="false" outlineLevel="0" collapsed="false"/>
    <row r="32394" customFormat="false" ht="15.75" hidden="false" customHeight="false" outlineLevel="0" collapsed="false"/>
    <row r="32395" customFormat="false" ht="15.75" hidden="false" customHeight="false" outlineLevel="0" collapsed="false"/>
    <row r="32396" customFormat="false" ht="15.75" hidden="false" customHeight="false" outlineLevel="0" collapsed="false"/>
    <row r="32397" customFormat="false" ht="15.75" hidden="false" customHeight="false" outlineLevel="0" collapsed="false"/>
    <row r="32398" customFormat="false" ht="15.75" hidden="false" customHeight="false" outlineLevel="0" collapsed="false"/>
    <row r="32399" customFormat="false" ht="15.75" hidden="false" customHeight="false" outlineLevel="0" collapsed="false"/>
    <row r="32400" customFormat="false" ht="15.75" hidden="false" customHeight="false" outlineLevel="0" collapsed="false"/>
    <row r="32401" customFormat="false" ht="15.75" hidden="false" customHeight="false" outlineLevel="0" collapsed="false"/>
    <row r="32402" customFormat="false" ht="15.75" hidden="false" customHeight="false" outlineLevel="0" collapsed="false"/>
    <row r="32403" customFormat="false" ht="15.75" hidden="false" customHeight="false" outlineLevel="0" collapsed="false"/>
    <row r="32404" customFormat="false" ht="15.75" hidden="false" customHeight="false" outlineLevel="0" collapsed="false"/>
    <row r="32405" customFormat="false" ht="15.75" hidden="false" customHeight="false" outlineLevel="0" collapsed="false"/>
    <row r="32406" customFormat="false" ht="15.75" hidden="false" customHeight="false" outlineLevel="0" collapsed="false"/>
    <row r="32407" customFormat="false" ht="15.75" hidden="false" customHeight="false" outlineLevel="0" collapsed="false"/>
    <row r="32408" customFormat="false" ht="15.75" hidden="false" customHeight="false" outlineLevel="0" collapsed="false"/>
    <row r="32409" customFormat="false" ht="15.75" hidden="false" customHeight="false" outlineLevel="0" collapsed="false"/>
    <row r="32410" customFormat="false" ht="15.75" hidden="false" customHeight="false" outlineLevel="0" collapsed="false"/>
    <row r="32411" customFormat="false" ht="15.75" hidden="false" customHeight="false" outlineLevel="0" collapsed="false"/>
    <row r="32412" customFormat="false" ht="15.75" hidden="false" customHeight="false" outlineLevel="0" collapsed="false"/>
    <row r="32413" customFormat="false" ht="15.75" hidden="false" customHeight="false" outlineLevel="0" collapsed="false"/>
    <row r="32414" customFormat="false" ht="15.75" hidden="false" customHeight="false" outlineLevel="0" collapsed="false"/>
    <row r="32415" customFormat="false" ht="15.75" hidden="false" customHeight="false" outlineLevel="0" collapsed="false"/>
    <row r="32416" customFormat="false" ht="15.75" hidden="false" customHeight="false" outlineLevel="0" collapsed="false"/>
    <row r="32417" customFormat="false" ht="15.75" hidden="false" customHeight="false" outlineLevel="0" collapsed="false"/>
    <row r="32418" customFormat="false" ht="15.75" hidden="false" customHeight="false" outlineLevel="0" collapsed="false"/>
    <row r="32419" customFormat="false" ht="15.75" hidden="false" customHeight="false" outlineLevel="0" collapsed="false"/>
    <row r="32420" customFormat="false" ht="15.75" hidden="false" customHeight="false" outlineLevel="0" collapsed="false"/>
    <row r="32421" customFormat="false" ht="15.75" hidden="false" customHeight="false" outlineLevel="0" collapsed="false"/>
    <row r="32422" customFormat="false" ht="15.75" hidden="false" customHeight="false" outlineLevel="0" collapsed="false"/>
    <row r="32423" customFormat="false" ht="15.75" hidden="false" customHeight="false" outlineLevel="0" collapsed="false"/>
    <row r="32424" customFormat="false" ht="15.75" hidden="false" customHeight="false" outlineLevel="0" collapsed="false"/>
    <row r="32425" customFormat="false" ht="15.75" hidden="false" customHeight="false" outlineLevel="0" collapsed="false"/>
    <row r="32426" customFormat="false" ht="15.75" hidden="false" customHeight="false" outlineLevel="0" collapsed="false"/>
    <row r="32427" customFormat="false" ht="15.75" hidden="false" customHeight="false" outlineLevel="0" collapsed="false"/>
    <row r="32428" customFormat="false" ht="15.75" hidden="false" customHeight="false" outlineLevel="0" collapsed="false"/>
    <row r="32429" customFormat="false" ht="15.75" hidden="false" customHeight="false" outlineLevel="0" collapsed="false"/>
    <row r="32430" customFormat="false" ht="15.75" hidden="false" customHeight="false" outlineLevel="0" collapsed="false"/>
    <row r="32431" customFormat="false" ht="15.75" hidden="false" customHeight="false" outlineLevel="0" collapsed="false"/>
    <row r="32432" customFormat="false" ht="15.75" hidden="false" customHeight="false" outlineLevel="0" collapsed="false"/>
    <row r="32433" customFormat="false" ht="15.75" hidden="false" customHeight="false" outlineLevel="0" collapsed="false"/>
    <row r="32434" customFormat="false" ht="15.75" hidden="false" customHeight="false" outlineLevel="0" collapsed="false"/>
    <row r="32435" customFormat="false" ht="15.75" hidden="false" customHeight="false" outlineLevel="0" collapsed="false"/>
    <row r="32436" customFormat="false" ht="15.75" hidden="false" customHeight="false" outlineLevel="0" collapsed="false"/>
    <row r="32437" customFormat="false" ht="15.75" hidden="false" customHeight="false" outlineLevel="0" collapsed="false"/>
    <row r="32438" customFormat="false" ht="15.75" hidden="false" customHeight="false" outlineLevel="0" collapsed="false"/>
    <row r="32439" customFormat="false" ht="15.75" hidden="false" customHeight="false" outlineLevel="0" collapsed="false"/>
    <row r="32440" customFormat="false" ht="15.75" hidden="false" customHeight="false" outlineLevel="0" collapsed="false"/>
    <row r="32441" customFormat="false" ht="15.75" hidden="false" customHeight="false" outlineLevel="0" collapsed="false"/>
    <row r="32442" customFormat="false" ht="15.75" hidden="false" customHeight="false" outlineLevel="0" collapsed="false"/>
    <row r="32443" customFormat="false" ht="15.75" hidden="false" customHeight="false" outlineLevel="0" collapsed="false"/>
    <row r="32444" customFormat="false" ht="15.75" hidden="false" customHeight="false" outlineLevel="0" collapsed="false"/>
    <row r="32445" customFormat="false" ht="15.75" hidden="false" customHeight="false" outlineLevel="0" collapsed="false"/>
    <row r="32446" customFormat="false" ht="15.75" hidden="false" customHeight="false" outlineLevel="0" collapsed="false"/>
    <row r="32447" customFormat="false" ht="15.75" hidden="false" customHeight="false" outlineLevel="0" collapsed="false"/>
    <row r="32448" customFormat="false" ht="15.75" hidden="false" customHeight="false" outlineLevel="0" collapsed="false"/>
    <row r="32449" customFormat="false" ht="15.75" hidden="false" customHeight="false" outlineLevel="0" collapsed="false"/>
    <row r="32450" customFormat="false" ht="15.75" hidden="false" customHeight="false" outlineLevel="0" collapsed="false"/>
    <row r="32451" customFormat="false" ht="15.75" hidden="false" customHeight="false" outlineLevel="0" collapsed="false"/>
    <row r="32452" customFormat="false" ht="15.75" hidden="false" customHeight="false" outlineLevel="0" collapsed="false"/>
    <row r="32453" customFormat="false" ht="15.75" hidden="false" customHeight="false" outlineLevel="0" collapsed="false"/>
    <row r="32454" customFormat="false" ht="15.75" hidden="false" customHeight="false" outlineLevel="0" collapsed="false"/>
    <row r="32455" customFormat="false" ht="15.75" hidden="false" customHeight="false" outlineLevel="0" collapsed="false"/>
    <row r="32456" customFormat="false" ht="15.75" hidden="false" customHeight="false" outlineLevel="0" collapsed="false"/>
    <row r="32457" customFormat="false" ht="15.75" hidden="false" customHeight="false" outlineLevel="0" collapsed="false"/>
    <row r="32458" customFormat="false" ht="15.75" hidden="false" customHeight="false" outlineLevel="0" collapsed="false"/>
    <row r="32459" customFormat="false" ht="15.75" hidden="false" customHeight="false" outlineLevel="0" collapsed="false"/>
    <row r="32460" customFormat="false" ht="15.75" hidden="false" customHeight="false" outlineLevel="0" collapsed="false"/>
    <row r="32461" customFormat="false" ht="15.75" hidden="false" customHeight="false" outlineLevel="0" collapsed="false"/>
    <row r="32462" customFormat="false" ht="15.75" hidden="false" customHeight="false" outlineLevel="0" collapsed="false"/>
    <row r="32463" customFormat="false" ht="15.75" hidden="false" customHeight="false" outlineLevel="0" collapsed="false"/>
    <row r="32464" customFormat="false" ht="15.75" hidden="false" customHeight="false" outlineLevel="0" collapsed="false"/>
    <row r="32465" customFormat="false" ht="15.75" hidden="false" customHeight="false" outlineLevel="0" collapsed="false"/>
    <row r="32466" customFormat="false" ht="15.75" hidden="false" customHeight="false" outlineLevel="0" collapsed="false"/>
    <row r="32467" customFormat="false" ht="15.75" hidden="false" customHeight="false" outlineLevel="0" collapsed="false"/>
    <row r="32468" customFormat="false" ht="15.75" hidden="false" customHeight="false" outlineLevel="0" collapsed="false"/>
    <row r="32469" customFormat="false" ht="15.75" hidden="false" customHeight="false" outlineLevel="0" collapsed="false"/>
    <row r="32470" customFormat="false" ht="15.75" hidden="false" customHeight="false" outlineLevel="0" collapsed="false"/>
    <row r="32471" customFormat="false" ht="15.75" hidden="false" customHeight="false" outlineLevel="0" collapsed="false"/>
    <row r="32472" customFormat="false" ht="15.75" hidden="false" customHeight="false" outlineLevel="0" collapsed="false"/>
    <row r="32473" customFormat="false" ht="15.75" hidden="false" customHeight="false" outlineLevel="0" collapsed="false"/>
    <row r="32474" customFormat="false" ht="15.75" hidden="false" customHeight="false" outlineLevel="0" collapsed="false"/>
    <row r="32475" customFormat="false" ht="15.75" hidden="false" customHeight="false" outlineLevel="0" collapsed="false"/>
    <row r="32476" customFormat="false" ht="15.75" hidden="false" customHeight="false" outlineLevel="0" collapsed="false"/>
    <row r="32477" customFormat="false" ht="15.75" hidden="false" customHeight="false" outlineLevel="0" collapsed="false"/>
    <row r="32478" customFormat="false" ht="15.75" hidden="false" customHeight="false" outlineLevel="0" collapsed="false"/>
    <row r="32479" customFormat="false" ht="15.75" hidden="false" customHeight="false" outlineLevel="0" collapsed="false"/>
    <row r="32480" customFormat="false" ht="15.75" hidden="false" customHeight="false" outlineLevel="0" collapsed="false"/>
    <row r="32481" customFormat="false" ht="15.75" hidden="false" customHeight="false" outlineLevel="0" collapsed="false"/>
    <row r="32482" customFormat="false" ht="15.75" hidden="false" customHeight="false" outlineLevel="0" collapsed="false"/>
    <row r="32483" customFormat="false" ht="15.75" hidden="false" customHeight="false" outlineLevel="0" collapsed="false"/>
    <row r="32484" customFormat="false" ht="15.75" hidden="false" customHeight="false" outlineLevel="0" collapsed="false"/>
    <row r="32485" customFormat="false" ht="15.75" hidden="false" customHeight="false" outlineLevel="0" collapsed="false"/>
    <row r="32486" customFormat="false" ht="15.75" hidden="false" customHeight="false" outlineLevel="0" collapsed="false"/>
    <row r="32487" customFormat="false" ht="15.75" hidden="false" customHeight="false" outlineLevel="0" collapsed="false"/>
    <row r="32488" customFormat="false" ht="15.75" hidden="false" customHeight="false" outlineLevel="0" collapsed="false"/>
    <row r="32489" customFormat="false" ht="15.75" hidden="false" customHeight="false" outlineLevel="0" collapsed="false"/>
    <row r="32490" customFormat="false" ht="15.75" hidden="false" customHeight="false" outlineLevel="0" collapsed="false"/>
    <row r="32491" customFormat="false" ht="15.75" hidden="false" customHeight="false" outlineLevel="0" collapsed="false"/>
    <row r="32492" customFormat="false" ht="15.75" hidden="false" customHeight="false" outlineLevel="0" collapsed="false"/>
    <row r="32493" customFormat="false" ht="15.75" hidden="false" customHeight="false" outlineLevel="0" collapsed="false"/>
    <row r="32494" customFormat="false" ht="15.75" hidden="false" customHeight="false" outlineLevel="0" collapsed="false"/>
    <row r="32495" customFormat="false" ht="15.75" hidden="false" customHeight="false" outlineLevel="0" collapsed="false"/>
    <row r="32496" customFormat="false" ht="15.75" hidden="false" customHeight="false" outlineLevel="0" collapsed="false"/>
    <row r="32497" customFormat="false" ht="15.75" hidden="false" customHeight="false" outlineLevel="0" collapsed="false"/>
    <row r="32498" customFormat="false" ht="15.75" hidden="false" customHeight="false" outlineLevel="0" collapsed="false"/>
    <row r="32499" customFormat="false" ht="15.75" hidden="false" customHeight="false" outlineLevel="0" collapsed="false"/>
    <row r="32500" customFormat="false" ht="15.75" hidden="false" customHeight="false" outlineLevel="0" collapsed="false"/>
    <row r="32501" customFormat="false" ht="15.75" hidden="false" customHeight="false" outlineLevel="0" collapsed="false"/>
    <row r="32502" customFormat="false" ht="15.75" hidden="false" customHeight="false" outlineLevel="0" collapsed="false"/>
    <row r="32503" customFormat="false" ht="15.75" hidden="false" customHeight="false" outlineLevel="0" collapsed="false"/>
    <row r="32504" customFormat="false" ht="15.75" hidden="false" customHeight="false" outlineLevel="0" collapsed="false"/>
    <row r="32505" customFormat="false" ht="15.75" hidden="false" customHeight="false" outlineLevel="0" collapsed="false"/>
    <row r="32506" customFormat="false" ht="15.75" hidden="false" customHeight="false" outlineLevel="0" collapsed="false"/>
    <row r="32507" customFormat="false" ht="15.75" hidden="false" customHeight="false" outlineLevel="0" collapsed="false"/>
    <row r="32508" customFormat="false" ht="15.75" hidden="false" customHeight="false" outlineLevel="0" collapsed="false"/>
    <row r="32509" customFormat="false" ht="15.75" hidden="false" customHeight="false" outlineLevel="0" collapsed="false"/>
    <row r="32510" customFormat="false" ht="15.75" hidden="false" customHeight="false" outlineLevel="0" collapsed="false"/>
    <row r="32511" customFormat="false" ht="15.75" hidden="false" customHeight="false" outlineLevel="0" collapsed="false"/>
    <row r="32512" customFormat="false" ht="15.75" hidden="false" customHeight="false" outlineLevel="0" collapsed="false"/>
    <row r="32513" customFormat="false" ht="15.75" hidden="false" customHeight="false" outlineLevel="0" collapsed="false"/>
    <row r="32514" customFormat="false" ht="15.75" hidden="false" customHeight="false" outlineLevel="0" collapsed="false"/>
    <row r="32515" customFormat="false" ht="15.75" hidden="false" customHeight="false" outlineLevel="0" collapsed="false"/>
    <row r="32516" customFormat="false" ht="15.75" hidden="false" customHeight="false" outlineLevel="0" collapsed="false"/>
    <row r="32517" customFormat="false" ht="15.75" hidden="false" customHeight="false" outlineLevel="0" collapsed="false"/>
    <row r="32518" customFormat="false" ht="15.75" hidden="false" customHeight="false" outlineLevel="0" collapsed="false"/>
    <row r="32519" customFormat="false" ht="15.75" hidden="false" customHeight="false" outlineLevel="0" collapsed="false"/>
    <row r="32520" customFormat="false" ht="15.75" hidden="false" customHeight="false" outlineLevel="0" collapsed="false"/>
    <row r="32521" customFormat="false" ht="15.75" hidden="false" customHeight="false" outlineLevel="0" collapsed="false"/>
    <row r="32522" customFormat="false" ht="15.75" hidden="false" customHeight="false" outlineLevel="0" collapsed="false"/>
    <row r="32523" customFormat="false" ht="15.75" hidden="false" customHeight="false" outlineLevel="0" collapsed="false"/>
    <row r="32524" customFormat="false" ht="15.75" hidden="false" customHeight="false" outlineLevel="0" collapsed="false"/>
    <row r="32525" customFormat="false" ht="15.75" hidden="false" customHeight="false" outlineLevel="0" collapsed="false"/>
    <row r="32526" customFormat="false" ht="15.75" hidden="false" customHeight="false" outlineLevel="0" collapsed="false"/>
    <row r="32527" customFormat="false" ht="15.75" hidden="false" customHeight="false" outlineLevel="0" collapsed="false"/>
    <row r="32528" customFormat="false" ht="15.75" hidden="false" customHeight="false" outlineLevel="0" collapsed="false"/>
    <row r="32529" customFormat="false" ht="15.75" hidden="false" customHeight="false" outlineLevel="0" collapsed="false"/>
    <row r="32530" customFormat="false" ht="15.75" hidden="false" customHeight="false" outlineLevel="0" collapsed="false"/>
    <row r="32531" customFormat="false" ht="15.75" hidden="false" customHeight="false" outlineLevel="0" collapsed="false"/>
    <row r="32532" customFormat="false" ht="15.75" hidden="false" customHeight="false" outlineLevel="0" collapsed="false"/>
    <row r="32533" customFormat="false" ht="15.75" hidden="false" customHeight="false" outlineLevel="0" collapsed="false"/>
    <row r="32534" customFormat="false" ht="15.75" hidden="false" customHeight="false" outlineLevel="0" collapsed="false"/>
    <row r="32535" customFormat="false" ht="15.75" hidden="false" customHeight="false" outlineLevel="0" collapsed="false"/>
    <row r="32536" customFormat="false" ht="15.75" hidden="false" customHeight="false" outlineLevel="0" collapsed="false"/>
    <row r="32537" customFormat="false" ht="15.75" hidden="false" customHeight="false" outlineLevel="0" collapsed="false"/>
    <row r="32538" customFormat="false" ht="15.75" hidden="false" customHeight="false" outlineLevel="0" collapsed="false"/>
    <row r="32539" customFormat="false" ht="15.75" hidden="false" customHeight="false" outlineLevel="0" collapsed="false"/>
    <row r="32540" customFormat="false" ht="15.75" hidden="false" customHeight="false" outlineLevel="0" collapsed="false"/>
    <row r="32541" customFormat="false" ht="15.75" hidden="false" customHeight="false" outlineLevel="0" collapsed="false"/>
    <row r="32542" customFormat="false" ht="15.75" hidden="false" customHeight="false" outlineLevel="0" collapsed="false"/>
    <row r="32543" customFormat="false" ht="15.75" hidden="false" customHeight="false" outlineLevel="0" collapsed="false"/>
    <row r="32544" customFormat="false" ht="15.75" hidden="false" customHeight="false" outlineLevel="0" collapsed="false"/>
    <row r="32545" customFormat="false" ht="15.75" hidden="false" customHeight="false" outlineLevel="0" collapsed="false"/>
    <row r="32546" customFormat="false" ht="15.75" hidden="false" customHeight="false" outlineLevel="0" collapsed="false"/>
    <row r="32547" customFormat="false" ht="15.75" hidden="false" customHeight="false" outlineLevel="0" collapsed="false"/>
    <row r="32548" customFormat="false" ht="15.75" hidden="false" customHeight="false" outlineLevel="0" collapsed="false"/>
    <row r="32549" customFormat="false" ht="15.75" hidden="false" customHeight="false" outlineLevel="0" collapsed="false"/>
    <row r="32550" customFormat="false" ht="15.75" hidden="false" customHeight="false" outlineLevel="0" collapsed="false"/>
    <row r="32551" customFormat="false" ht="15.75" hidden="false" customHeight="false" outlineLevel="0" collapsed="false"/>
    <row r="32552" customFormat="false" ht="15.75" hidden="false" customHeight="false" outlineLevel="0" collapsed="false"/>
    <row r="32553" customFormat="false" ht="15.75" hidden="false" customHeight="false" outlineLevel="0" collapsed="false"/>
    <row r="32554" customFormat="false" ht="15.75" hidden="false" customHeight="false" outlineLevel="0" collapsed="false"/>
    <row r="32555" customFormat="false" ht="15.75" hidden="false" customHeight="false" outlineLevel="0" collapsed="false"/>
    <row r="32556" customFormat="false" ht="15.75" hidden="false" customHeight="false" outlineLevel="0" collapsed="false"/>
    <row r="32557" customFormat="false" ht="15.75" hidden="false" customHeight="false" outlineLevel="0" collapsed="false"/>
    <row r="32558" customFormat="false" ht="15.75" hidden="false" customHeight="false" outlineLevel="0" collapsed="false"/>
    <row r="32559" customFormat="false" ht="15.75" hidden="false" customHeight="false" outlineLevel="0" collapsed="false"/>
    <row r="32560" customFormat="false" ht="15.75" hidden="false" customHeight="false" outlineLevel="0" collapsed="false"/>
    <row r="32561" customFormat="false" ht="15.75" hidden="false" customHeight="false" outlineLevel="0" collapsed="false"/>
    <row r="32562" customFormat="false" ht="15.75" hidden="false" customHeight="false" outlineLevel="0" collapsed="false"/>
    <row r="32563" customFormat="false" ht="15.75" hidden="false" customHeight="false" outlineLevel="0" collapsed="false"/>
    <row r="32564" customFormat="false" ht="15.75" hidden="false" customHeight="false" outlineLevel="0" collapsed="false"/>
    <row r="32565" customFormat="false" ht="15.75" hidden="false" customHeight="false" outlineLevel="0" collapsed="false"/>
    <row r="32566" customFormat="false" ht="15.75" hidden="false" customHeight="false" outlineLevel="0" collapsed="false"/>
    <row r="32567" customFormat="false" ht="15.75" hidden="false" customHeight="false" outlineLevel="0" collapsed="false"/>
    <row r="32568" customFormat="false" ht="15.75" hidden="false" customHeight="false" outlineLevel="0" collapsed="false"/>
    <row r="32569" customFormat="false" ht="15.75" hidden="false" customHeight="false" outlineLevel="0" collapsed="false"/>
    <row r="32570" customFormat="false" ht="15.75" hidden="false" customHeight="false" outlineLevel="0" collapsed="false"/>
    <row r="32571" customFormat="false" ht="15.75" hidden="false" customHeight="false" outlineLevel="0" collapsed="false"/>
    <row r="32572" customFormat="false" ht="15.75" hidden="false" customHeight="false" outlineLevel="0" collapsed="false"/>
    <row r="32573" customFormat="false" ht="15.75" hidden="false" customHeight="false" outlineLevel="0" collapsed="false"/>
    <row r="32574" customFormat="false" ht="15.75" hidden="false" customHeight="false" outlineLevel="0" collapsed="false"/>
    <row r="32575" customFormat="false" ht="15.75" hidden="false" customHeight="false" outlineLevel="0" collapsed="false"/>
    <row r="32576" customFormat="false" ht="15.75" hidden="false" customHeight="false" outlineLevel="0" collapsed="false"/>
    <row r="32577" customFormat="false" ht="15.75" hidden="false" customHeight="false" outlineLevel="0" collapsed="false"/>
    <row r="32578" customFormat="false" ht="15.75" hidden="false" customHeight="false" outlineLevel="0" collapsed="false"/>
    <row r="32579" customFormat="false" ht="15.75" hidden="false" customHeight="false" outlineLevel="0" collapsed="false"/>
    <row r="32580" customFormat="false" ht="15.75" hidden="false" customHeight="false" outlineLevel="0" collapsed="false"/>
    <row r="32581" customFormat="false" ht="15.75" hidden="false" customHeight="false" outlineLevel="0" collapsed="false"/>
    <row r="32582" customFormat="false" ht="15.75" hidden="false" customHeight="false" outlineLevel="0" collapsed="false"/>
    <row r="32583" customFormat="false" ht="15.75" hidden="false" customHeight="false" outlineLevel="0" collapsed="false"/>
    <row r="32584" customFormat="false" ht="15.75" hidden="false" customHeight="false" outlineLevel="0" collapsed="false"/>
    <row r="32585" customFormat="false" ht="15.75" hidden="false" customHeight="false" outlineLevel="0" collapsed="false"/>
    <row r="32586" customFormat="false" ht="15.75" hidden="false" customHeight="false" outlineLevel="0" collapsed="false"/>
    <row r="32587" customFormat="false" ht="15.75" hidden="false" customHeight="false" outlineLevel="0" collapsed="false"/>
    <row r="32588" customFormat="false" ht="15.75" hidden="false" customHeight="false" outlineLevel="0" collapsed="false"/>
    <row r="32589" customFormat="false" ht="15.75" hidden="false" customHeight="false" outlineLevel="0" collapsed="false"/>
    <row r="32590" customFormat="false" ht="15.75" hidden="false" customHeight="false" outlineLevel="0" collapsed="false"/>
    <row r="32591" customFormat="false" ht="15.75" hidden="false" customHeight="false" outlineLevel="0" collapsed="false"/>
    <row r="32592" customFormat="false" ht="15.75" hidden="false" customHeight="false" outlineLevel="0" collapsed="false"/>
    <row r="32593" customFormat="false" ht="15.75" hidden="false" customHeight="false" outlineLevel="0" collapsed="false"/>
    <row r="32594" customFormat="false" ht="15.75" hidden="false" customHeight="false" outlineLevel="0" collapsed="false"/>
    <row r="32595" customFormat="false" ht="15.75" hidden="false" customHeight="false" outlineLevel="0" collapsed="false"/>
    <row r="32596" customFormat="false" ht="15.75" hidden="false" customHeight="false" outlineLevel="0" collapsed="false"/>
    <row r="32597" customFormat="false" ht="15.75" hidden="false" customHeight="false" outlineLevel="0" collapsed="false"/>
    <row r="32598" customFormat="false" ht="15.75" hidden="false" customHeight="false" outlineLevel="0" collapsed="false"/>
    <row r="32599" customFormat="false" ht="15.75" hidden="false" customHeight="false" outlineLevel="0" collapsed="false"/>
    <row r="32600" customFormat="false" ht="15.75" hidden="false" customHeight="false" outlineLevel="0" collapsed="false"/>
    <row r="32601" customFormat="false" ht="15.75" hidden="false" customHeight="false" outlineLevel="0" collapsed="false"/>
    <row r="32602" customFormat="false" ht="15.75" hidden="false" customHeight="false" outlineLevel="0" collapsed="false"/>
    <row r="32603" customFormat="false" ht="15.75" hidden="false" customHeight="false" outlineLevel="0" collapsed="false"/>
    <row r="32604" customFormat="false" ht="15.75" hidden="false" customHeight="false" outlineLevel="0" collapsed="false"/>
    <row r="32605" customFormat="false" ht="15.75" hidden="false" customHeight="false" outlineLevel="0" collapsed="false"/>
    <row r="32606" customFormat="false" ht="15.75" hidden="false" customHeight="false" outlineLevel="0" collapsed="false"/>
    <row r="32607" customFormat="false" ht="15.75" hidden="false" customHeight="false" outlineLevel="0" collapsed="false"/>
    <row r="32608" customFormat="false" ht="15.75" hidden="false" customHeight="false" outlineLevel="0" collapsed="false"/>
    <row r="32609" customFormat="false" ht="15.75" hidden="false" customHeight="false" outlineLevel="0" collapsed="false"/>
    <row r="32610" customFormat="false" ht="15.75" hidden="false" customHeight="false" outlineLevel="0" collapsed="false"/>
    <row r="32611" customFormat="false" ht="15.75" hidden="false" customHeight="false" outlineLevel="0" collapsed="false"/>
    <row r="32612" customFormat="false" ht="15.75" hidden="false" customHeight="false" outlineLevel="0" collapsed="false"/>
    <row r="32613" customFormat="false" ht="15.75" hidden="false" customHeight="false" outlineLevel="0" collapsed="false"/>
    <row r="32614" customFormat="false" ht="15.75" hidden="false" customHeight="false" outlineLevel="0" collapsed="false"/>
    <row r="32615" customFormat="false" ht="15.75" hidden="false" customHeight="false" outlineLevel="0" collapsed="false"/>
    <row r="32616" customFormat="false" ht="15.75" hidden="false" customHeight="false" outlineLevel="0" collapsed="false"/>
    <row r="32617" customFormat="false" ht="15.75" hidden="false" customHeight="false" outlineLevel="0" collapsed="false"/>
    <row r="32618" customFormat="false" ht="15.75" hidden="false" customHeight="false" outlineLevel="0" collapsed="false"/>
    <row r="32619" customFormat="false" ht="15.75" hidden="false" customHeight="false" outlineLevel="0" collapsed="false"/>
    <row r="32620" customFormat="false" ht="15.75" hidden="false" customHeight="false" outlineLevel="0" collapsed="false"/>
    <row r="32621" customFormat="false" ht="15.75" hidden="false" customHeight="false" outlineLevel="0" collapsed="false"/>
    <row r="32622" customFormat="false" ht="15.75" hidden="false" customHeight="false" outlineLevel="0" collapsed="false"/>
    <row r="32623" customFormat="false" ht="15.75" hidden="false" customHeight="false" outlineLevel="0" collapsed="false"/>
    <row r="32624" customFormat="false" ht="15.75" hidden="false" customHeight="false" outlineLevel="0" collapsed="false"/>
    <row r="32625" customFormat="false" ht="15.75" hidden="false" customHeight="false" outlineLevel="0" collapsed="false"/>
    <row r="32626" customFormat="false" ht="15.75" hidden="false" customHeight="false" outlineLevel="0" collapsed="false"/>
    <row r="32627" customFormat="false" ht="15.75" hidden="false" customHeight="false" outlineLevel="0" collapsed="false"/>
    <row r="32628" customFormat="false" ht="15.75" hidden="false" customHeight="false" outlineLevel="0" collapsed="false"/>
    <row r="32629" customFormat="false" ht="15.75" hidden="false" customHeight="false" outlineLevel="0" collapsed="false"/>
    <row r="32630" customFormat="false" ht="15.75" hidden="false" customHeight="false" outlineLevel="0" collapsed="false"/>
    <row r="32631" customFormat="false" ht="15.75" hidden="false" customHeight="false" outlineLevel="0" collapsed="false"/>
    <row r="32632" customFormat="false" ht="15.75" hidden="false" customHeight="false" outlineLevel="0" collapsed="false"/>
    <row r="32633" customFormat="false" ht="15.75" hidden="false" customHeight="false" outlineLevel="0" collapsed="false"/>
    <row r="32634" customFormat="false" ht="15.75" hidden="false" customHeight="false" outlineLevel="0" collapsed="false"/>
    <row r="32635" customFormat="false" ht="15.75" hidden="false" customHeight="false" outlineLevel="0" collapsed="false"/>
    <row r="32636" customFormat="false" ht="15.75" hidden="false" customHeight="false" outlineLevel="0" collapsed="false"/>
    <row r="32637" customFormat="false" ht="15.75" hidden="false" customHeight="false" outlineLevel="0" collapsed="false"/>
    <row r="32638" customFormat="false" ht="15.75" hidden="false" customHeight="false" outlineLevel="0" collapsed="false"/>
    <row r="32639" customFormat="false" ht="15.75" hidden="false" customHeight="false" outlineLevel="0" collapsed="false"/>
    <row r="32640" customFormat="false" ht="15.75" hidden="false" customHeight="false" outlineLevel="0" collapsed="false"/>
    <row r="32641" customFormat="false" ht="15.75" hidden="false" customHeight="false" outlineLevel="0" collapsed="false"/>
    <row r="32642" customFormat="false" ht="15.75" hidden="false" customHeight="false" outlineLevel="0" collapsed="false"/>
    <row r="32643" customFormat="false" ht="15.75" hidden="false" customHeight="false" outlineLevel="0" collapsed="false"/>
    <row r="32644" customFormat="false" ht="15.75" hidden="false" customHeight="false" outlineLevel="0" collapsed="false"/>
    <row r="32645" customFormat="false" ht="15.75" hidden="false" customHeight="false" outlineLevel="0" collapsed="false"/>
    <row r="32646" customFormat="false" ht="15.75" hidden="false" customHeight="false" outlineLevel="0" collapsed="false"/>
    <row r="32647" customFormat="false" ht="15.75" hidden="false" customHeight="false" outlineLevel="0" collapsed="false"/>
    <row r="32648" customFormat="false" ht="15.75" hidden="false" customHeight="false" outlineLevel="0" collapsed="false"/>
    <row r="32649" customFormat="false" ht="15.75" hidden="false" customHeight="false" outlineLevel="0" collapsed="false"/>
    <row r="32650" customFormat="false" ht="15.75" hidden="false" customHeight="false" outlineLevel="0" collapsed="false"/>
    <row r="32651" customFormat="false" ht="15.75" hidden="false" customHeight="false" outlineLevel="0" collapsed="false"/>
    <row r="32652" customFormat="false" ht="15.75" hidden="false" customHeight="false" outlineLevel="0" collapsed="false"/>
    <row r="32653" customFormat="false" ht="15.75" hidden="false" customHeight="false" outlineLevel="0" collapsed="false"/>
    <row r="32654" customFormat="false" ht="15.75" hidden="false" customHeight="false" outlineLevel="0" collapsed="false"/>
    <row r="32655" customFormat="false" ht="15.75" hidden="false" customHeight="false" outlineLevel="0" collapsed="false"/>
    <row r="32656" customFormat="false" ht="15.75" hidden="false" customHeight="false" outlineLevel="0" collapsed="false"/>
    <row r="32657" customFormat="false" ht="15.75" hidden="false" customHeight="false" outlineLevel="0" collapsed="false"/>
    <row r="32658" customFormat="false" ht="15.75" hidden="false" customHeight="false" outlineLevel="0" collapsed="false"/>
    <row r="32659" customFormat="false" ht="15.75" hidden="false" customHeight="false" outlineLevel="0" collapsed="false"/>
    <row r="32660" customFormat="false" ht="15.75" hidden="false" customHeight="false" outlineLevel="0" collapsed="false"/>
    <row r="32661" customFormat="false" ht="15.75" hidden="false" customHeight="false" outlineLevel="0" collapsed="false"/>
    <row r="32662" customFormat="false" ht="15.75" hidden="false" customHeight="false" outlineLevel="0" collapsed="false"/>
    <row r="32663" customFormat="false" ht="15.75" hidden="false" customHeight="false" outlineLevel="0" collapsed="false"/>
    <row r="32664" customFormat="false" ht="15.75" hidden="false" customHeight="false" outlineLevel="0" collapsed="false"/>
    <row r="32665" customFormat="false" ht="15.75" hidden="false" customHeight="false" outlineLevel="0" collapsed="false"/>
    <row r="32666" customFormat="false" ht="15.75" hidden="false" customHeight="false" outlineLevel="0" collapsed="false"/>
    <row r="32667" customFormat="false" ht="15.75" hidden="false" customHeight="false" outlineLevel="0" collapsed="false"/>
    <row r="32668" customFormat="false" ht="15.75" hidden="false" customHeight="false" outlineLevel="0" collapsed="false"/>
    <row r="32669" customFormat="false" ht="15.75" hidden="false" customHeight="false" outlineLevel="0" collapsed="false"/>
    <row r="32670" customFormat="false" ht="15.75" hidden="false" customHeight="false" outlineLevel="0" collapsed="false"/>
    <row r="32671" customFormat="false" ht="15.75" hidden="false" customHeight="false" outlineLevel="0" collapsed="false"/>
    <row r="32672" customFormat="false" ht="15.75" hidden="false" customHeight="false" outlineLevel="0" collapsed="false"/>
    <row r="32673" customFormat="false" ht="15.75" hidden="false" customHeight="false" outlineLevel="0" collapsed="false"/>
    <row r="32674" customFormat="false" ht="15.75" hidden="false" customHeight="false" outlineLevel="0" collapsed="false"/>
    <row r="32675" customFormat="false" ht="15.75" hidden="false" customHeight="false" outlineLevel="0" collapsed="false"/>
    <row r="32676" customFormat="false" ht="15.75" hidden="false" customHeight="false" outlineLevel="0" collapsed="false"/>
    <row r="32677" customFormat="false" ht="15.75" hidden="false" customHeight="false" outlineLevel="0" collapsed="false"/>
    <row r="32678" customFormat="false" ht="15.75" hidden="false" customHeight="false" outlineLevel="0" collapsed="false"/>
    <row r="32679" customFormat="false" ht="15.75" hidden="false" customHeight="false" outlineLevel="0" collapsed="false"/>
    <row r="32680" customFormat="false" ht="15.75" hidden="false" customHeight="false" outlineLevel="0" collapsed="false"/>
    <row r="32681" customFormat="false" ht="15.75" hidden="false" customHeight="false" outlineLevel="0" collapsed="false"/>
    <row r="32682" customFormat="false" ht="15.75" hidden="false" customHeight="false" outlineLevel="0" collapsed="false"/>
    <row r="32683" customFormat="false" ht="15.75" hidden="false" customHeight="false" outlineLevel="0" collapsed="false"/>
    <row r="32684" customFormat="false" ht="15.75" hidden="false" customHeight="false" outlineLevel="0" collapsed="false"/>
    <row r="32685" customFormat="false" ht="15.75" hidden="false" customHeight="false" outlineLevel="0" collapsed="false"/>
    <row r="32686" customFormat="false" ht="15.75" hidden="false" customHeight="false" outlineLevel="0" collapsed="false"/>
    <row r="32687" customFormat="false" ht="15.75" hidden="false" customHeight="false" outlineLevel="0" collapsed="false"/>
    <row r="32688" customFormat="false" ht="15.75" hidden="false" customHeight="false" outlineLevel="0" collapsed="false"/>
    <row r="32689" customFormat="false" ht="15.75" hidden="false" customHeight="false" outlineLevel="0" collapsed="false"/>
    <row r="32690" customFormat="false" ht="15.75" hidden="false" customHeight="false" outlineLevel="0" collapsed="false"/>
    <row r="32691" customFormat="false" ht="15.75" hidden="false" customHeight="false" outlineLevel="0" collapsed="false"/>
    <row r="32692" customFormat="false" ht="15.75" hidden="false" customHeight="false" outlineLevel="0" collapsed="false"/>
    <row r="32693" customFormat="false" ht="15.75" hidden="false" customHeight="false" outlineLevel="0" collapsed="false"/>
    <row r="32694" customFormat="false" ht="15.75" hidden="false" customHeight="false" outlineLevel="0" collapsed="false"/>
    <row r="32695" customFormat="false" ht="15.75" hidden="false" customHeight="false" outlineLevel="0" collapsed="false"/>
    <row r="32696" customFormat="false" ht="15.75" hidden="false" customHeight="false" outlineLevel="0" collapsed="false"/>
    <row r="32697" customFormat="false" ht="15.75" hidden="false" customHeight="false" outlineLevel="0" collapsed="false"/>
    <row r="32698" customFormat="false" ht="15.75" hidden="false" customHeight="false" outlineLevel="0" collapsed="false"/>
    <row r="32699" customFormat="false" ht="15.75" hidden="false" customHeight="false" outlineLevel="0" collapsed="false"/>
    <row r="32700" customFormat="false" ht="15.75" hidden="false" customHeight="false" outlineLevel="0" collapsed="false"/>
    <row r="32701" customFormat="false" ht="15.75" hidden="false" customHeight="false" outlineLevel="0" collapsed="false"/>
    <row r="32702" customFormat="false" ht="15.75" hidden="false" customHeight="false" outlineLevel="0" collapsed="false"/>
    <row r="32703" customFormat="false" ht="15.75" hidden="false" customHeight="false" outlineLevel="0" collapsed="false"/>
    <row r="32704" customFormat="false" ht="15.75" hidden="false" customHeight="false" outlineLevel="0" collapsed="false"/>
    <row r="32705" customFormat="false" ht="15.75" hidden="false" customHeight="false" outlineLevel="0" collapsed="false"/>
    <row r="32706" customFormat="false" ht="15.75" hidden="false" customHeight="false" outlineLevel="0" collapsed="false"/>
    <row r="32707" customFormat="false" ht="15.75" hidden="false" customHeight="false" outlineLevel="0" collapsed="false"/>
    <row r="32708" customFormat="false" ht="15.75" hidden="false" customHeight="false" outlineLevel="0" collapsed="false"/>
    <row r="32709" customFormat="false" ht="15.75" hidden="false" customHeight="false" outlineLevel="0" collapsed="false"/>
    <row r="32710" customFormat="false" ht="15.75" hidden="false" customHeight="false" outlineLevel="0" collapsed="false"/>
    <row r="32711" customFormat="false" ht="15.75" hidden="false" customHeight="false" outlineLevel="0" collapsed="false"/>
    <row r="32712" customFormat="false" ht="15.75" hidden="false" customHeight="false" outlineLevel="0" collapsed="false"/>
    <row r="32713" customFormat="false" ht="15.75" hidden="false" customHeight="false" outlineLevel="0" collapsed="false"/>
    <row r="32714" customFormat="false" ht="15.75" hidden="false" customHeight="false" outlineLevel="0" collapsed="false"/>
    <row r="32715" customFormat="false" ht="15.75" hidden="false" customHeight="false" outlineLevel="0" collapsed="false"/>
    <row r="32716" customFormat="false" ht="15.75" hidden="false" customHeight="false" outlineLevel="0" collapsed="false"/>
    <row r="32717" customFormat="false" ht="15.75" hidden="false" customHeight="false" outlineLevel="0" collapsed="false"/>
    <row r="32718" customFormat="false" ht="15.75" hidden="false" customHeight="false" outlineLevel="0" collapsed="false"/>
    <row r="32719" customFormat="false" ht="15.75" hidden="false" customHeight="false" outlineLevel="0" collapsed="false"/>
    <row r="32720" customFormat="false" ht="15.75" hidden="false" customHeight="false" outlineLevel="0" collapsed="false"/>
    <row r="32721" customFormat="false" ht="15.75" hidden="false" customHeight="false" outlineLevel="0" collapsed="false"/>
    <row r="32722" customFormat="false" ht="15.75" hidden="false" customHeight="false" outlineLevel="0" collapsed="false"/>
    <row r="32723" customFormat="false" ht="15.75" hidden="false" customHeight="false" outlineLevel="0" collapsed="false"/>
    <row r="32724" customFormat="false" ht="15.75" hidden="false" customHeight="false" outlineLevel="0" collapsed="false"/>
    <row r="32725" customFormat="false" ht="15.75" hidden="false" customHeight="false" outlineLevel="0" collapsed="false"/>
    <row r="32726" customFormat="false" ht="15.75" hidden="false" customHeight="false" outlineLevel="0" collapsed="false"/>
    <row r="32727" customFormat="false" ht="15.75" hidden="false" customHeight="false" outlineLevel="0" collapsed="false"/>
    <row r="32728" customFormat="false" ht="15.75" hidden="false" customHeight="false" outlineLevel="0" collapsed="false"/>
    <row r="32729" customFormat="false" ht="15.75" hidden="false" customHeight="false" outlineLevel="0" collapsed="false"/>
    <row r="32730" customFormat="false" ht="15.75" hidden="false" customHeight="false" outlineLevel="0" collapsed="false"/>
    <row r="32731" customFormat="false" ht="15.75" hidden="false" customHeight="false" outlineLevel="0" collapsed="false"/>
    <row r="32732" customFormat="false" ht="15.75" hidden="false" customHeight="false" outlineLevel="0" collapsed="false"/>
    <row r="32733" customFormat="false" ht="15.75" hidden="false" customHeight="false" outlineLevel="0" collapsed="false"/>
    <row r="32734" customFormat="false" ht="15.75" hidden="false" customHeight="false" outlineLevel="0" collapsed="false"/>
    <row r="32735" customFormat="false" ht="15.75" hidden="false" customHeight="false" outlineLevel="0" collapsed="false"/>
    <row r="32736" customFormat="false" ht="15.75" hidden="false" customHeight="false" outlineLevel="0" collapsed="false"/>
    <row r="32737" customFormat="false" ht="15.75" hidden="false" customHeight="false" outlineLevel="0" collapsed="false"/>
    <row r="32738" customFormat="false" ht="15.75" hidden="false" customHeight="false" outlineLevel="0" collapsed="false"/>
    <row r="32739" customFormat="false" ht="15.75" hidden="false" customHeight="false" outlineLevel="0" collapsed="false"/>
    <row r="32740" customFormat="false" ht="15.75" hidden="false" customHeight="false" outlineLevel="0" collapsed="false"/>
    <row r="32741" customFormat="false" ht="15.75" hidden="false" customHeight="false" outlineLevel="0" collapsed="false"/>
    <row r="32742" customFormat="false" ht="15.75" hidden="false" customHeight="false" outlineLevel="0" collapsed="false"/>
    <row r="32743" customFormat="false" ht="15.75" hidden="false" customHeight="false" outlineLevel="0" collapsed="false"/>
    <row r="32744" customFormat="false" ht="15.75" hidden="false" customHeight="false" outlineLevel="0" collapsed="false"/>
    <row r="32745" customFormat="false" ht="15.75" hidden="false" customHeight="false" outlineLevel="0" collapsed="false"/>
    <row r="32746" customFormat="false" ht="15.75" hidden="false" customHeight="false" outlineLevel="0" collapsed="false"/>
    <row r="32747" customFormat="false" ht="15.75" hidden="false" customHeight="false" outlineLevel="0" collapsed="false"/>
    <row r="32748" customFormat="false" ht="15.75" hidden="false" customHeight="false" outlineLevel="0" collapsed="false"/>
    <row r="32749" customFormat="false" ht="15.75" hidden="false" customHeight="false" outlineLevel="0" collapsed="false"/>
    <row r="32750" customFormat="false" ht="15.75" hidden="false" customHeight="false" outlineLevel="0" collapsed="false"/>
    <row r="32751" customFormat="false" ht="15.75" hidden="false" customHeight="false" outlineLevel="0" collapsed="false"/>
    <row r="32752" customFormat="false" ht="15.75" hidden="false" customHeight="false" outlineLevel="0" collapsed="false"/>
    <row r="32753" customFormat="false" ht="15.75" hidden="false" customHeight="false" outlineLevel="0" collapsed="false"/>
    <row r="32754" customFormat="false" ht="15.75" hidden="false" customHeight="false" outlineLevel="0" collapsed="false"/>
    <row r="32755" customFormat="false" ht="15.75" hidden="false" customHeight="false" outlineLevel="0" collapsed="false"/>
    <row r="32756" customFormat="false" ht="15.75" hidden="false" customHeight="false" outlineLevel="0" collapsed="false"/>
    <row r="32757" customFormat="false" ht="15.75" hidden="false" customHeight="false" outlineLevel="0" collapsed="false"/>
    <row r="32758" customFormat="false" ht="15.75" hidden="false" customHeight="false" outlineLevel="0" collapsed="false"/>
    <row r="32759" customFormat="false" ht="15.75" hidden="false" customHeight="false" outlineLevel="0" collapsed="false"/>
    <row r="32760" customFormat="false" ht="15.75" hidden="false" customHeight="false" outlineLevel="0" collapsed="false"/>
    <row r="32761" customFormat="false" ht="15.75" hidden="false" customHeight="false" outlineLevel="0" collapsed="false"/>
    <row r="32762" customFormat="false" ht="15.75" hidden="false" customHeight="false" outlineLevel="0" collapsed="false"/>
    <row r="32763" customFormat="false" ht="15.75" hidden="false" customHeight="false" outlineLevel="0" collapsed="false"/>
    <row r="32764" customFormat="false" ht="15.75" hidden="false" customHeight="false" outlineLevel="0" collapsed="false"/>
    <row r="32765" customFormat="false" ht="15.75" hidden="false" customHeight="false" outlineLevel="0" collapsed="false"/>
    <row r="32766" customFormat="false" ht="15.75" hidden="false" customHeight="false" outlineLevel="0" collapsed="false"/>
    <row r="32767" customFormat="false" ht="15.75" hidden="false" customHeight="false" outlineLevel="0" collapsed="false"/>
    <row r="32768" customFormat="false" ht="15.75" hidden="false" customHeight="false" outlineLevel="0" collapsed="false"/>
    <row r="32769" customFormat="false" ht="15.75" hidden="false" customHeight="false" outlineLevel="0" collapsed="false"/>
    <row r="32770" customFormat="false" ht="15.75" hidden="false" customHeight="false" outlineLevel="0" collapsed="false"/>
    <row r="32771" customFormat="false" ht="15.75" hidden="false" customHeight="false" outlineLevel="0" collapsed="false"/>
    <row r="32772" customFormat="false" ht="15.75" hidden="false" customHeight="false" outlineLevel="0" collapsed="false"/>
    <row r="32773" customFormat="false" ht="15.75" hidden="false" customHeight="false" outlineLevel="0" collapsed="false"/>
    <row r="32774" customFormat="false" ht="15.75" hidden="false" customHeight="false" outlineLevel="0" collapsed="false"/>
    <row r="32775" customFormat="false" ht="15.75" hidden="false" customHeight="false" outlineLevel="0" collapsed="false"/>
    <row r="32776" customFormat="false" ht="15.75" hidden="false" customHeight="false" outlineLevel="0" collapsed="false"/>
    <row r="32777" customFormat="false" ht="15.75" hidden="false" customHeight="false" outlineLevel="0" collapsed="false"/>
    <row r="32778" customFormat="false" ht="15.75" hidden="false" customHeight="false" outlineLevel="0" collapsed="false"/>
    <row r="32779" customFormat="false" ht="15.75" hidden="false" customHeight="false" outlineLevel="0" collapsed="false"/>
    <row r="32780" customFormat="false" ht="15.75" hidden="false" customHeight="false" outlineLevel="0" collapsed="false"/>
    <row r="32781" customFormat="false" ht="15.75" hidden="false" customHeight="false" outlineLevel="0" collapsed="false"/>
    <row r="32782" customFormat="false" ht="15.75" hidden="false" customHeight="false" outlineLevel="0" collapsed="false"/>
    <row r="32783" customFormat="false" ht="15.75" hidden="false" customHeight="false" outlineLevel="0" collapsed="false"/>
    <row r="32784" customFormat="false" ht="15.75" hidden="false" customHeight="false" outlineLevel="0" collapsed="false"/>
    <row r="32785" customFormat="false" ht="15.75" hidden="false" customHeight="false" outlineLevel="0" collapsed="false"/>
    <row r="32786" customFormat="false" ht="15.75" hidden="false" customHeight="false" outlineLevel="0" collapsed="false"/>
    <row r="32787" customFormat="false" ht="15.75" hidden="false" customHeight="false" outlineLevel="0" collapsed="false"/>
    <row r="32788" customFormat="false" ht="15.75" hidden="false" customHeight="false" outlineLevel="0" collapsed="false"/>
    <row r="32789" customFormat="false" ht="15.75" hidden="false" customHeight="false" outlineLevel="0" collapsed="false"/>
    <row r="32790" customFormat="false" ht="15.75" hidden="false" customHeight="false" outlineLevel="0" collapsed="false"/>
    <row r="32791" customFormat="false" ht="15.75" hidden="false" customHeight="false" outlineLevel="0" collapsed="false"/>
    <row r="32792" customFormat="false" ht="15.75" hidden="false" customHeight="false" outlineLevel="0" collapsed="false"/>
    <row r="32793" customFormat="false" ht="15.75" hidden="false" customHeight="false" outlineLevel="0" collapsed="false"/>
    <row r="32794" customFormat="false" ht="15.75" hidden="false" customHeight="false" outlineLevel="0" collapsed="false"/>
    <row r="32795" customFormat="false" ht="15.75" hidden="false" customHeight="false" outlineLevel="0" collapsed="false"/>
    <row r="32796" customFormat="false" ht="15.75" hidden="false" customHeight="false" outlineLevel="0" collapsed="false"/>
    <row r="32797" customFormat="false" ht="15.75" hidden="false" customHeight="false" outlineLevel="0" collapsed="false"/>
    <row r="32798" customFormat="false" ht="15.75" hidden="false" customHeight="false" outlineLevel="0" collapsed="false"/>
    <row r="32799" customFormat="false" ht="15.75" hidden="false" customHeight="false" outlineLevel="0" collapsed="false"/>
    <row r="32800" customFormat="false" ht="15.75" hidden="false" customHeight="false" outlineLevel="0" collapsed="false"/>
    <row r="32801" customFormat="false" ht="15.75" hidden="false" customHeight="false" outlineLevel="0" collapsed="false"/>
    <row r="32802" customFormat="false" ht="15.75" hidden="false" customHeight="false" outlineLevel="0" collapsed="false"/>
    <row r="32803" customFormat="false" ht="15.75" hidden="false" customHeight="false" outlineLevel="0" collapsed="false"/>
    <row r="32804" customFormat="false" ht="15.75" hidden="false" customHeight="false" outlineLevel="0" collapsed="false"/>
    <row r="32805" customFormat="false" ht="15.75" hidden="false" customHeight="false" outlineLevel="0" collapsed="false"/>
    <row r="32806" customFormat="false" ht="15.75" hidden="false" customHeight="false" outlineLevel="0" collapsed="false"/>
    <row r="32807" customFormat="false" ht="15.75" hidden="false" customHeight="false" outlineLevel="0" collapsed="false"/>
    <row r="32808" customFormat="false" ht="15.75" hidden="false" customHeight="false" outlineLevel="0" collapsed="false"/>
    <row r="32809" customFormat="false" ht="15.75" hidden="false" customHeight="false" outlineLevel="0" collapsed="false"/>
    <row r="32810" customFormat="false" ht="15.75" hidden="false" customHeight="false" outlineLevel="0" collapsed="false"/>
    <row r="32811" customFormat="false" ht="15.75" hidden="false" customHeight="false" outlineLevel="0" collapsed="false"/>
    <row r="32812" customFormat="false" ht="15.75" hidden="false" customHeight="false" outlineLevel="0" collapsed="false"/>
    <row r="32813" customFormat="false" ht="15.75" hidden="false" customHeight="false" outlineLevel="0" collapsed="false"/>
    <row r="32814" customFormat="false" ht="15.75" hidden="false" customHeight="false" outlineLevel="0" collapsed="false"/>
    <row r="32815" customFormat="false" ht="15.75" hidden="false" customHeight="false" outlineLevel="0" collapsed="false"/>
    <row r="32816" customFormat="false" ht="15.75" hidden="false" customHeight="false" outlineLevel="0" collapsed="false"/>
    <row r="32817" customFormat="false" ht="15.75" hidden="false" customHeight="false" outlineLevel="0" collapsed="false"/>
    <row r="32818" customFormat="false" ht="15.75" hidden="false" customHeight="false" outlineLevel="0" collapsed="false"/>
    <row r="32819" customFormat="false" ht="15.75" hidden="false" customHeight="false" outlineLevel="0" collapsed="false"/>
    <row r="32820" customFormat="false" ht="15.75" hidden="false" customHeight="false" outlineLevel="0" collapsed="false"/>
    <row r="32821" customFormat="false" ht="15.75" hidden="false" customHeight="false" outlineLevel="0" collapsed="false"/>
    <row r="32822" customFormat="false" ht="15.75" hidden="false" customHeight="false" outlineLevel="0" collapsed="false"/>
    <row r="32823" customFormat="false" ht="15.75" hidden="false" customHeight="false" outlineLevel="0" collapsed="false"/>
    <row r="32824" customFormat="false" ht="15.75" hidden="false" customHeight="false" outlineLevel="0" collapsed="false"/>
    <row r="32825" customFormat="false" ht="15.75" hidden="false" customHeight="false" outlineLevel="0" collapsed="false"/>
    <row r="32826" customFormat="false" ht="15.75" hidden="false" customHeight="false" outlineLevel="0" collapsed="false"/>
    <row r="32827" customFormat="false" ht="15.75" hidden="false" customHeight="false" outlineLevel="0" collapsed="false"/>
    <row r="32828" customFormat="false" ht="15.75" hidden="false" customHeight="false" outlineLevel="0" collapsed="false"/>
    <row r="32829" customFormat="false" ht="15.75" hidden="false" customHeight="false" outlineLevel="0" collapsed="false"/>
    <row r="32830" customFormat="false" ht="15.75" hidden="false" customHeight="false" outlineLevel="0" collapsed="false"/>
    <row r="32831" customFormat="false" ht="15.75" hidden="false" customHeight="false" outlineLevel="0" collapsed="false"/>
    <row r="32832" customFormat="false" ht="15.75" hidden="false" customHeight="false" outlineLevel="0" collapsed="false"/>
    <row r="32833" customFormat="false" ht="15.75" hidden="false" customHeight="false" outlineLevel="0" collapsed="false"/>
    <row r="32834" customFormat="false" ht="15.75" hidden="false" customHeight="false" outlineLevel="0" collapsed="false"/>
    <row r="32835" customFormat="false" ht="15.75" hidden="false" customHeight="false" outlineLevel="0" collapsed="false"/>
    <row r="32836" customFormat="false" ht="15.75" hidden="false" customHeight="false" outlineLevel="0" collapsed="false"/>
    <row r="32837" customFormat="false" ht="15.75" hidden="false" customHeight="false" outlineLevel="0" collapsed="false"/>
    <row r="32838" customFormat="false" ht="15.75" hidden="false" customHeight="false" outlineLevel="0" collapsed="false"/>
    <row r="32839" customFormat="false" ht="15.75" hidden="false" customHeight="false" outlineLevel="0" collapsed="false"/>
    <row r="32840" customFormat="false" ht="15.75" hidden="false" customHeight="false" outlineLevel="0" collapsed="false"/>
    <row r="32841" customFormat="false" ht="15.75" hidden="false" customHeight="false" outlineLevel="0" collapsed="false"/>
    <row r="32842" customFormat="false" ht="15.75" hidden="false" customHeight="false" outlineLevel="0" collapsed="false"/>
    <row r="32843" customFormat="false" ht="15.75" hidden="false" customHeight="false" outlineLevel="0" collapsed="false"/>
    <row r="32844" customFormat="false" ht="15.75" hidden="false" customHeight="false" outlineLevel="0" collapsed="false"/>
    <row r="32845" customFormat="false" ht="15.75" hidden="false" customHeight="false" outlineLevel="0" collapsed="false"/>
    <row r="32846" customFormat="false" ht="15.75" hidden="false" customHeight="false" outlineLevel="0" collapsed="false"/>
    <row r="32847" customFormat="false" ht="15.75" hidden="false" customHeight="false" outlineLevel="0" collapsed="false"/>
    <row r="32848" customFormat="false" ht="15.75" hidden="false" customHeight="false" outlineLevel="0" collapsed="false"/>
    <row r="32849" customFormat="false" ht="15.75" hidden="false" customHeight="false" outlineLevel="0" collapsed="false"/>
    <row r="32850" customFormat="false" ht="15.75" hidden="false" customHeight="false" outlineLevel="0" collapsed="false"/>
    <row r="32851" customFormat="false" ht="15.75" hidden="false" customHeight="false" outlineLevel="0" collapsed="false"/>
    <row r="32852" customFormat="false" ht="15.75" hidden="false" customHeight="false" outlineLevel="0" collapsed="false"/>
    <row r="32853" customFormat="false" ht="15.75" hidden="false" customHeight="false" outlineLevel="0" collapsed="false"/>
    <row r="32854" customFormat="false" ht="15.75" hidden="false" customHeight="false" outlineLevel="0" collapsed="false"/>
    <row r="32855" customFormat="false" ht="15.75" hidden="false" customHeight="false" outlineLevel="0" collapsed="false"/>
    <row r="32856" customFormat="false" ht="15.75" hidden="false" customHeight="false" outlineLevel="0" collapsed="false"/>
    <row r="32857" customFormat="false" ht="15.75" hidden="false" customHeight="false" outlineLevel="0" collapsed="false"/>
    <row r="32858" customFormat="false" ht="15.75" hidden="false" customHeight="false" outlineLevel="0" collapsed="false"/>
    <row r="32859" customFormat="false" ht="15.75" hidden="false" customHeight="false" outlineLevel="0" collapsed="false"/>
    <row r="32860" customFormat="false" ht="15.75" hidden="false" customHeight="false" outlineLevel="0" collapsed="false"/>
    <row r="32861" customFormat="false" ht="15.75" hidden="false" customHeight="false" outlineLevel="0" collapsed="false"/>
    <row r="32862" customFormat="false" ht="15.75" hidden="false" customHeight="false" outlineLevel="0" collapsed="false"/>
    <row r="32863" customFormat="false" ht="15.75" hidden="false" customHeight="false" outlineLevel="0" collapsed="false"/>
    <row r="32864" customFormat="false" ht="15.75" hidden="false" customHeight="false" outlineLevel="0" collapsed="false"/>
    <row r="32865" customFormat="false" ht="15.75" hidden="false" customHeight="false" outlineLevel="0" collapsed="false"/>
    <row r="32866" customFormat="false" ht="15.75" hidden="false" customHeight="false" outlineLevel="0" collapsed="false"/>
    <row r="32867" customFormat="false" ht="15.75" hidden="false" customHeight="false" outlineLevel="0" collapsed="false"/>
    <row r="32868" customFormat="false" ht="15.75" hidden="false" customHeight="false" outlineLevel="0" collapsed="false"/>
    <row r="32869" customFormat="false" ht="15.75" hidden="false" customHeight="false" outlineLevel="0" collapsed="false"/>
    <row r="32870" customFormat="false" ht="15.75" hidden="false" customHeight="false" outlineLevel="0" collapsed="false"/>
    <row r="32871" customFormat="false" ht="15.75" hidden="false" customHeight="false" outlineLevel="0" collapsed="false"/>
    <row r="32872" customFormat="false" ht="15.75" hidden="false" customHeight="false" outlineLevel="0" collapsed="false"/>
    <row r="32873" customFormat="false" ht="15.75" hidden="false" customHeight="false" outlineLevel="0" collapsed="false"/>
    <row r="32874" customFormat="false" ht="15.75" hidden="false" customHeight="false" outlineLevel="0" collapsed="false"/>
    <row r="32875" customFormat="false" ht="15.75" hidden="false" customHeight="false" outlineLevel="0" collapsed="false"/>
    <row r="32876" customFormat="false" ht="15.75" hidden="false" customHeight="false" outlineLevel="0" collapsed="false"/>
    <row r="32877" customFormat="false" ht="15.75" hidden="false" customHeight="false" outlineLevel="0" collapsed="false"/>
    <row r="32878" customFormat="false" ht="15.75" hidden="false" customHeight="false" outlineLevel="0" collapsed="false"/>
    <row r="32879" customFormat="false" ht="15.75" hidden="false" customHeight="false" outlineLevel="0" collapsed="false"/>
    <row r="32880" customFormat="false" ht="15.75" hidden="false" customHeight="false" outlineLevel="0" collapsed="false"/>
    <row r="32881" customFormat="false" ht="15.75" hidden="false" customHeight="false" outlineLevel="0" collapsed="false"/>
    <row r="32882" customFormat="false" ht="15.75" hidden="false" customHeight="false" outlineLevel="0" collapsed="false"/>
    <row r="32883" customFormat="false" ht="15.75" hidden="false" customHeight="false" outlineLevel="0" collapsed="false"/>
    <row r="32884" customFormat="false" ht="15.75" hidden="false" customHeight="false" outlineLevel="0" collapsed="false"/>
    <row r="32885" customFormat="false" ht="15.75" hidden="false" customHeight="false" outlineLevel="0" collapsed="false"/>
    <row r="32886" customFormat="false" ht="15.75" hidden="false" customHeight="false" outlineLevel="0" collapsed="false"/>
    <row r="32887" customFormat="false" ht="15.75" hidden="false" customHeight="false" outlineLevel="0" collapsed="false"/>
    <row r="32888" customFormat="false" ht="15.75" hidden="false" customHeight="false" outlineLevel="0" collapsed="false"/>
    <row r="32889" customFormat="false" ht="15.75" hidden="false" customHeight="false" outlineLevel="0" collapsed="false"/>
    <row r="32890" customFormat="false" ht="15.75" hidden="false" customHeight="false" outlineLevel="0" collapsed="false"/>
    <row r="32891" customFormat="false" ht="15.75" hidden="false" customHeight="false" outlineLevel="0" collapsed="false"/>
    <row r="32892" customFormat="false" ht="15.75" hidden="false" customHeight="false" outlineLevel="0" collapsed="false"/>
    <row r="32893" customFormat="false" ht="15.75" hidden="false" customHeight="false" outlineLevel="0" collapsed="false"/>
    <row r="32894" customFormat="false" ht="15.75" hidden="false" customHeight="false" outlineLevel="0" collapsed="false"/>
    <row r="32895" customFormat="false" ht="15.75" hidden="false" customHeight="false" outlineLevel="0" collapsed="false"/>
    <row r="32896" customFormat="false" ht="15.75" hidden="false" customHeight="false" outlineLevel="0" collapsed="false"/>
    <row r="32897" customFormat="false" ht="15.75" hidden="false" customHeight="false" outlineLevel="0" collapsed="false"/>
    <row r="32898" customFormat="false" ht="15.75" hidden="false" customHeight="false" outlineLevel="0" collapsed="false"/>
    <row r="32899" customFormat="false" ht="15.75" hidden="false" customHeight="false" outlineLevel="0" collapsed="false"/>
    <row r="32900" customFormat="false" ht="15.75" hidden="false" customHeight="false" outlineLevel="0" collapsed="false"/>
    <row r="32901" customFormat="false" ht="15.75" hidden="false" customHeight="false" outlineLevel="0" collapsed="false"/>
    <row r="32902" customFormat="false" ht="15.75" hidden="false" customHeight="false" outlineLevel="0" collapsed="false"/>
    <row r="32903" customFormat="false" ht="15.75" hidden="false" customHeight="false" outlineLevel="0" collapsed="false"/>
    <row r="32904" customFormat="false" ht="15.75" hidden="false" customHeight="false" outlineLevel="0" collapsed="false"/>
    <row r="32905" customFormat="false" ht="15.75" hidden="false" customHeight="false" outlineLevel="0" collapsed="false"/>
    <row r="32906" customFormat="false" ht="15.75" hidden="false" customHeight="false" outlineLevel="0" collapsed="false"/>
    <row r="32907" customFormat="false" ht="15.75" hidden="false" customHeight="false" outlineLevel="0" collapsed="false"/>
    <row r="32908" customFormat="false" ht="15.75" hidden="false" customHeight="false" outlineLevel="0" collapsed="false"/>
    <row r="32909" customFormat="false" ht="15.75" hidden="false" customHeight="false" outlineLevel="0" collapsed="false"/>
    <row r="32910" customFormat="false" ht="15.75" hidden="false" customHeight="false" outlineLevel="0" collapsed="false"/>
    <row r="32911" customFormat="false" ht="15.75" hidden="false" customHeight="false" outlineLevel="0" collapsed="false"/>
    <row r="32912" customFormat="false" ht="15.75" hidden="false" customHeight="false" outlineLevel="0" collapsed="false"/>
    <row r="32913" customFormat="false" ht="15.75" hidden="false" customHeight="false" outlineLevel="0" collapsed="false"/>
    <row r="32914" customFormat="false" ht="15.75" hidden="false" customHeight="false" outlineLevel="0" collapsed="false"/>
    <row r="32915" customFormat="false" ht="15.75" hidden="false" customHeight="false" outlineLevel="0" collapsed="false"/>
    <row r="32916" customFormat="false" ht="15.75" hidden="false" customHeight="false" outlineLevel="0" collapsed="false"/>
    <row r="32917" customFormat="false" ht="15.75" hidden="false" customHeight="false" outlineLevel="0" collapsed="false"/>
    <row r="32918" customFormat="false" ht="15.75" hidden="false" customHeight="false" outlineLevel="0" collapsed="false"/>
    <row r="32919" customFormat="false" ht="15.75" hidden="false" customHeight="false" outlineLevel="0" collapsed="false"/>
    <row r="32920" customFormat="false" ht="15.75" hidden="false" customHeight="false" outlineLevel="0" collapsed="false"/>
    <row r="32921" customFormat="false" ht="15.75" hidden="false" customHeight="false" outlineLevel="0" collapsed="false"/>
    <row r="32922" customFormat="false" ht="15.75" hidden="false" customHeight="false" outlineLevel="0" collapsed="false"/>
    <row r="32923" customFormat="false" ht="15.75" hidden="false" customHeight="false" outlineLevel="0" collapsed="false"/>
    <row r="32924" customFormat="false" ht="15.75" hidden="false" customHeight="false" outlineLevel="0" collapsed="false"/>
    <row r="32925" customFormat="false" ht="15.75" hidden="false" customHeight="false" outlineLevel="0" collapsed="false"/>
    <row r="32926" customFormat="false" ht="15.75" hidden="false" customHeight="false" outlineLevel="0" collapsed="false"/>
    <row r="32927" customFormat="false" ht="15.75" hidden="false" customHeight="false" outlineLevel="0" collapsed="false"/>
    <row r="32928" customFormat="false" ht="15.75" hidden="false" customHeight="false" outlineLevel="0" collapsed="false"/>
    <row r="32929" customFormat="false" ht="15.75" hidden="false" customHeight="false" outlineLevel="0" collapsed="false"/>
    <row r="32930" customFormat="false" ht="15.75" hidden="false" customHeight="false" outlineLevel="0" collapsed="false"/>
    <row r="32931" customFormat="false" ht="15.75" hidden="false" customHeight="false" outlineLevel="0" collapsed="false"/>
    <row r="32932" customFormat="false" ht="15.75" hidden="false" customHeight="false" outlineLevel="0" collapsed="false"/>
    <row r="32933" customFormat="false" ht="15.75" hidden="false" customHeight="false" outlineLevel="0" collapsed="false"/>
    <row r="32934" customFormat="false" ht="15.75" hidden="false" customHeight="false" outlineLevel="0" collapsed="false"/>
    <row r="32935" customFormat="false" ht="15.75" hidden="false" customHeight="false" outlineLevel="0" collapsed="false"/>
    <row r="32936" customFormat="false" ht="15.75" hidden="false" customHeight="false" outlineLevel="0" collapsed="false"/>
    <row r="32937" customFormat="false" ht="15.75" hidden="false" customHeight="false" outlineLevel="0" collapsed="false"/>
    <row r="32938" customFormat="false" ht="15.75" hidden="false" customHeight="false" outlineLevel="0" collapsed="false"/>
    <row r="32939" customFormat="false" ht="15.75" hidden="false" customHeight="false" outlineLevel="0" collapsed="false"/>
    <row r="32940" customFormat="false" ht="15.75" hidden="false" customHeight="false" outlineLevel="0" collapsed="false"/>
    <row r="32941" customFormat="false" ht="15.75" hidden="false" customHeight="false" outlineLevel="0" collapsed="false"/>
    <row r="32942" customFormat="false" ht="15.75" hidden="false" customHeight="false" outlineLevel="0" collapsed="false"/>
    <row r="32943" customFormat="false" ht="15.75" hidden="false" customHeight="false" outlineLevel="0" collapsed="false"/>
    <row r="32944" customFormat="false" ht="15.75" hidden="false" customHeight="false" outlineLevel="0" collapsed="false"/>
    <row r="32945" customFormat="false" ht="15.75" hidden="false" customHeight="false" outlineLevel="0" collapsed="false"/>
    <row r="32946" customFormat="false" ht="15.75" hidden="false" customHeight="false" outlineLevel="0" collapsed="false"/>
    <row r="32947" customFormat="false" ht="15.75" hidden="false" customHeight="false" outlineLevel="0" collapsed="false"/>
    <row r="32948" customFormat="false" ht="15.75" hidden="false" customHeight="false" outlineLevel="0" collapsed="false"/>
    <row r="32949" customFormat="false" ht="15.75" hidden="false" customHeight="false" outlineLevel="0" collapsed="false"/>
    <row r="32950" customFormat="false" ht="15.75" hidden="false" customHeight="false" outlineLevel="0" collapsed="false"/>
    <row r="32951" customFormat="false" ht="15.75" hidden="false" customHeight="false" outlineLevel="0" collapsed="false"/>
    <row r="32952" customFormat="false" ht="15.75" hidden="false" customHeight="false" outlineLevel="0" collapsed="false"/>
    <row r="32953" customFormat="false" ht="15.75" hidden="false" customHeight="false" outlineLevel="0" collapsed="false"/>
    <row r="32954" customFormat="false" ht="15.75" hidden="false" customHeight="false" outlineLevel="0" collapsed="false"/>
    <row r="32955" customFormat="false" ht="15.75" hidden="false" customHeight="false" outlineLevel="0" collapsed="false"/>
    <row r="32956" customFormat="false" ht="15.75" hidden="false" customHeight="false" outlineLevel="0" collapsed="false"/>
    <row r="32957" customFormat="false" ht="15.75" hidden="false" customHeight="false" outlineLevel="0" collapsed="false"/>
    <row r="32958" customFormat="false" ht="15.75" hidden="false" customHeight="false" outlineLevel="0" collapsed="false"/>
    <row r="32959" customFormat="false" ht="15.75" hidden="false" customHeight="false" outlineLevel="0" collapsed="false"/>
    <row r="32960" customFormat="false" ht="15.75" hidden="false" customHeight="false" outlineLevel="0" collapsed="false"/>
    <row r="32961" customFormat="false" ht="15.75" hidden="false" customHeight="false" outlineLevel="0" collapsed="false"/>
    <row r="32962" customFormat="false" ht="15.75" hidden="false" customHeight="false" outlineLevel="0" collapsed="false"/>
    <row r="32963" customFormat="false" ht="15.75" hidden="false" customHeight="false" outlineLevel="0" collapsed="false"/>
    <row r="32964" customFormat="false" ht="15.75" hidden="false" customHeight="false" outlineLevel="0" collapsed="false"/>
    <row r="32965" customFormat="false" ht="15.75" hidden="false" customHeight="false" outlineLevel="0" collapsed="false"/>
    <row r="32966" customFormat="false" ht="15.75" hidden="false" customHeight="false" outlineLevel="0" collapsed="false"/>
    <row r="32967" customFormat="false" ht="15.75" hidden="false" customHeight="false" outlineLevel="0" collapsed="false"/>
    <row r="32968" customFormat="false" ht="15.75" hidden="false" customHeight="false" outlineLevel="0" collapsed="false"/>
    <row r="32969" customFormat="false" ht="15.75" hidden="false" customHeight="false" outlineLevel="0" collapsed="false"/>
    <row r="32970" customFormat="false" ht="15.75" hidden="false" customHeight="false" outlineLevel="0" collapsed="false"/>
    <row r="32971" customFormat="false" ht="15.75" hidden="false" customHeight="false" outlineLevel="0" collapsed="false"/>
    <row r="32972" customFormat="false" ht="15.75" hidden="false" customHeight="false" outlineLevel="0" collapsed="false"/>
    <row r="32973" customFormat="false" ht="15.75" hidden="false" customHeight="false" outlineLevel="0" collapsed="false"/>
    <row r="32974" customFormat="false" ht="15.75" hidden="false" customHeight="false" outlineLevel="0" collapsed="false"/>
    <row r="32975" customFormat="false" ht="15.75" hidden="false" customHeight="false" outlineLevel="0" collapsed="false"/>
    <row r="32976" customFormat="false" ht="15.75" hidden="false" customHeight="false" outlineLevel="0" collapsed="false"/>
    <row r="32977" customFormat="false" ht="15.75" hidden="false" customHeight="false" outlineLevel="0" collapsed="false"/>
    <row r="32978" customFormat="false" ht="15.75" hidden="false" customHeight="false" outlineLevel="0" collapsed="false"/>
    <row r="32979" customFormat="false" ht="15.75" hidden="false" customHeight="false" outlineLevel="0" collapsed="false"/>
    <row r="32980" customFormat="false" ht="15.75" hidden="false" customHeight="false" outlineLevel="0" collapsed="false"/>
    <row r="32981" customFormat="false" ht="15.75" hidden="false" customHeight="false" outlineLevel="0" collapsed="false"/>
    <row r="32982" customFormat="false" ht="15.75" hidden="false" customHeight="false" outlineLevel="0" collapsed="false"/>
    <row r="32983" customFormat="false" ht="15.75" hidden="false" customHeight="false" outlineLevel="0" collapsed="false"/>
    <row r="32984" customFormat="false" ht="15.75" hidden="false" customHeight="false" outlineLevel="0" collapsed="false"/>
    <row r="32985" customFormat="false" ht="15.75" hidden="false" customHeight="false" outlineLevel="0" collapsed="false"/>
    <row r="32986" customFormat="false" ht="15.75" hidden="false" customHeight="false" outlineLevel="0" collapsed="false"/>
    <row r="32987" customFormat="false" ht="15.75" hidden="false" customHeight="false" outlineLevel="0" collapsed="false"/>
    <row r="32988" customFormat="false" ht="15.75" hidden="false" customHeight="false" outlineLevel="0" collapsed="false"/>
    <row r="32989" customFormat="false" ht="15.75" hidden="false" customHeight="false" outlineLevel="0" collapsed="false"/>
    <row r="32990" customFormat="false" ht="15.75" hidden="false" customHeight="false" outlineLevel="0" collapsed="false"/>
    <row r="32991" customFormat="false" ht="15.75" hidden="false" customHeight="false" outlineLevel="0" collapsed="false"/>
    <row r="32992" customFormat="false" ht="15.75" hidden="false" customHeight="false" outlineLevel="0" collapsed="false"/>
    <row r="32993" customFormat="false" ht="15.75" hidden="false" customHeight="false" outlineLevel="0" collapsed="false"/>
    <row r="32994" customFormat="false" ht="15.75" hidden="false" customHeight="false" outlineLevel="0" collapsed="false"/>
    <row r="32995" customFormat="false" ht="15.75" hidden="false" customHeight="false" outlineLevel="0" collapsed="false"/>
    <row r="32996" customFormat="false" ht="15.75" hidden="false" customHeight="false" outlineLevel="0" collapsed="false"/>
    <row r="32997" customFormat="false" ht="15.75" hidden="false" customHeight="false" outlineLevel="0" collapsed="false"/>
    <row r="32998" customFormat="false" ht="15.75" hidden="false" customHeight="false" outlineLevel="0" collapsed="false"/>
    <row r="32999" customFormat="false" ht="15.75" hidden="false" customHeight="false" outlineLevel="0" collapsed="false"/>
    <row r="33000" customFormat="false" ht="15.75" hidden="false" customHeight="false" outlineLevel="0" collapsed="false"/>
    <row r="33001" customFormat="false" ht="15.75" hidden="false" customHeight="false" outlineLevel="0" collapsed="false"/>
    <row r="33002" customFormat="false" ht="15.75" hidden="false" customHeight="false" outlineLevel="0" collapsed="false"/>
    <row r="33003" customFormat="false" ht="15.75" hidden="false" customHeight="false" outlineLevel="0" collapsed="false"/>
    <row r="33004" customFormat="false" ht="15.75" hidden="false" customHeight="false" outlineLevel="0" collapsed="false"/>
    <row r="33005" customFormat="false" ht="15.75" hidden="false" customHeight="false" outlineLevel="0" collapsed="false"/>
    <row r="33006" customFormat="false" ht="15.75" hidden="false" customHeight="false" outlineLevel="0" collapsed="false"/>
    <row r="33007" customFormat="false" ht="15.75" hidden="false" customHeight="false" outlineLevel="0" collapsed="false"/>
    <row r="33008" customFormat="false" ht="15.75" hidden="false" customHeight="false" outlineLevel="0" collapsed="false"/>
    <row r="33009" customFormat="false" ht="15.75" hidden="false" customHeight="false" outlineLevel="0" collapsed="false"/>
    <row r="33010" customFormat="false" ht="15.75" hidden="false" customHeight="false" outlineLevel="0" collapsed="false"/>
    <row r="33011" customFormat="false" ht="15.75" hidden="false" customHeight="false" outlineLevel="0" collapsed="false"/>
    <row r="33012" customFormat="false" ht="15.75" hidden="false" customHeight="false" outlineLevel="0" collapsed="false"/>
    <row r="33013" customFormat="false" ht="15.75" hidden="false" customHeight="false" outlineLevel="0" collapsed="false"/>
    <row r="33014" customFormat="false" ht="15.75" hidden="false" customHeight="false" outlineLevel="0" collapsed="false"/>
    <row r="33015" customFormat="false" ht="15.75" hidden="false" customHeight="false" outlineLevel="0" collapsed="false"/>
    <row r="33016" customFormat="false" ht="15.75" hidden="false" customHeight="false" outlineLevel="0" collapsed="false"/>
    <row r="33017" customFormat="false" ht="15.75" hidden="false" customHeight="false" outlineLevel="0" collapsed="false"/>
    <row r="33018" customFormat="false" ht="15.75" hidden="false" customHeight="false" outlineLevel="0" collapsed="false"/>
    <row r="33019" customFormat="false" ht="15.75" hidden="false" customHeight="false" outlineLevel="0" collapsed="false"/>
    <row r="33020" customFormat="false" ht="15.75" hidden="false" customHeight="false" outlineLevel="0" collapsed="false"/>
    <row r="33021" customFormat="false" ht="15.75" hidden="false" customHeight="false" outlineLevel="0" collapsed="false"/>
    <row r="33022" customFormat="false" ht="15.75" hidden="false" customHeight="false" outlineLevel="0" collapsed="false"/>
    <row r="33023" customFormat="false" ht="15.75" hidden="false" customHeight="false" outlineLevel="0" collapsed="false"/>
    <row r="33024" customFormat="false" ht="15.75" hidden="false" customHeight="false" outlineLevel="0" collapsed="false"/>
    <row r="33025" customFormat="false" ht="15.75" hidden="false" customHeight="false" outlineLevel="0" collapsed="false"/>
    <row r="33026" customFormat="false" ht="15.75" hidden="false" customHeight="false" outlineLevel="0" collapsed="false"/>
    <row r="33027" customFormat="false" ht="15.75" hidden="false" customHeight="false" outlineLevel="0" collapsed="false"/>
    <row r="33028" customFormat="false" ht="15.75" hidden="false" customHeight="false" outlineLevel="0" collapsed="false"/>
    <row r="33029" customFormat="false" ht="15.75" hidden="false" customHeight="false" outlineLevel="0" collapsed="false"/>
    <row r="33030" customFormat="false" ht="15.75" hidden="false" customHeight="false" outlineLevel="0" collapsed="false"/>
    <row r="33031" customFormat="false" ht="15.75" hidden="false" customHeight="false" outlineLevel="0" collapsed="false"/>
    <row r="33032" customFormat="false" ht="15.75" hidden="false" customHeight="false" outlineLevel="0" collapsed="false"/>
    <row r="33033" customFormat="false" ht="15.75" hidden="false" customHeight="false" outlineLevel="0" collapsed="false"/>
    <row r="33034" customFormat="false" ht="15.75" hidden="false" customHeight="false" outlineLevel="0" collapsed="false"/>
    <row r="33035" customFormat="false" ht="15.75" hidden="false" customHeight="false" outlineLevel="0" collapsed="false"/>
    <row r="33036" customFormat="false" ht="15.75" hidden="false" customHeight="false" outlineLevel="0" collapsed="false"/>
    <row r="33037" customFormat="false" ht="15.75" hidden="false" customHeight="false" outlineLevel="0" collapsed="false"/>
    <row r="33038" customFormat="false" ht="15.75" hidden="false" customHeight="false" outlineLevel="0" collapsed="false"/>
    <row r="33039" customFormat="false" ht="15.75" hidden="false" customHeight="false" outlineLevel="0" collapsed="false"/>
    <row r="33040" customFormat="false" ht="15.75" hidden="false" customHeight="false" outlineLevel="0" collapsed="false"/>
    <row r="33041" customFormat="false" ht="15.75" hidden="false" customHeight="false" outlineLevel="0" collapsed="false"/>
    <row r="33042" customFormat="false" ht="15.75" hidden="false" customHeight="false" outlineLevel="0" collapsed="false"/>
    <row r="33043" customFormat="false" ht="15.75" hidden="false" customHeight="false" outlineLevel="0" collapsed="false"/>
    <row r="33044" customFormat="false" ht="15.75" hidden="false" customHeight="false" outlineLevel="0" collapsed="false"/>
    <row r="33045" customFormat="false" ht="15.75" hidden="false" customHeight="false" outlineLevel="0" collapsed="false"/>
    <row r="33046" customFormat="false" ht="15.75" hidden="false" customHeight="false" outlineLevel="0" collapsed="false"/>
    <row r="33047" customFormat="false" ht="15.75" hidden="false" customHeight="false" outlineLevel="0" collapsed="false"/>
    <row r="33048" customFormat="false" ht="15.75" hidden="false" customHeight="false" outlineLevel="0" collapsed="false"/>
    <row r="33049" customFormat="false" ht="15.75" hidden="false" customHeight="false" outlineLevel="0" collapsed="false"/>
    <row r="33050" customFormat="false" ht="15.75" hidden="false" customHeight="false" outlineLevel="0" collapsed="false"/>
    <row r="33051" customFormat="false" ht="15.75" hidden="false" customHeight="false" outlineLevel="0" collapsed="false"/>
    <row r="33052" customFormat="false" ht="15.75" hidden="false" customHeight="false" outlineLevel="0" collapsed="false"/>
    <row r="33053" customFormat="false" ht="15.75" hidden="false" customHeight="false" outlineLevel="0" collapsed="false"/>
    <row r="33054" customFormat="false" ht="15.75" hidden="false" customHeight="false" outlineLevel="0" collapsed="false"/>
    <row r="33055" customFormat="false" ht="15.75" hidden="false" customHeight="false" outlineLevel="0" collapsed="false"/>
    <row r="33056" customFormat="false" ht="15.75" hidden="false" customHeight="false" outlineLevel="0" collapsed="false"/>
    <row r="33057" customFormat="false" ht="15.75" hidden="false" customHeight="false" outlineLevel="0" collapsed="false"/>
    <row r="33058" customFormat="false" ht="15.75" hidden="false" customHeight="false" outlineLevel="0" collapsed="false"/>
    <row r="33059" customFormat="false" ht="15.75" hidden="false" customHeight="false" outlineLevel="0" collapsed="false"/>
    <row r="33060" customFormat="false" ht="15.75" hidden="false" customHeight="false" outlineLevel="0" collapsed="false"/>
    <row r="33061" customFormat="false" ht="15.75" hidden="false" customHeight="false" outlineLevel="0" collapsed="false"/>
    <row r="33062" customFormat="false" ht="15.75" hidden="false" customHeight="false" outlineLevel="0" collapsed="false"/>
    <row r="33063" customFormat="false" ht="15.75" hidden="false" customHeight="false" outlineLevel="0" collapsed="false"/>
    <row r="33064" customFormat="false" ht="15.75" hidden="false" customHeight="false" outlineLevel="0" collapsed="false"/>
    <row r="33065" customFormat="false" ht="15.75" hidden="false" customHeight="false" outlineLevel="0" collapsed="false"/>
    <row r="33066" customFormat="false" ht="15.75" hidden="false" customHeight="false" outlineLevel="0" collapsed="false"/>
    <row r="33067" customFormat="false" ht="15.75" hidden="false" customHeight="false" outlineLevel="0" collapsed="false"/>
    <row r="33068" customFormat="false" ht="15.75" hidden="false" customHeight="false" outlineLevel="0" collapsed="false"/>
    <row r="33069" customFormat="false" ht="15.75" hidden="false" customHeight="false" outlineLevel="0" collapsed="false"/>
    <row r="33070" customFormat="false" ht="15.75" hidden="false" customHeight="false" outlineLevel="0" collapsed="false"/>
    <row r="33071" customFormat="false" ht="15.75" hidden="false" customHeight="false" outlineLevel="0" collapsed="false"/>
    <row r="33072" customFormat="false" ht="15.75" hidden="false" customHeight="false" outlineLevel="0" collapsed="false"/>
    <row r="33073" customFormat="false" ht="15.75" hidden="false" customHeight="false" outlineLevel="0" collapsed="false"/>
    <row r="33074" customFormat="false" ht="15.75" hidden="false" customHeight="false" outlineLevel="0" collapsed="false"/>
    <row r="33075" customFormat="false" ht="15.75" hidden="false" customHeight="false" outlineLevel="0" collapsed="false"/>
    <row r="33076" customFormat="false" ht="15.75" hidden="false" customHeight="false" outlineLevel="0" collapsed="false"/>
    <row r="33077" customFormat="false" ht="15.75" hidden="false" customHeight="false" outlineLevel="0" collapsed="false"/>
    <row r="33078" customFormat="false" ht="15.75" hidden="false" customHeight="false" outlineLevel="0" collapsed="false"/>
    <row r="33079" customFormat="false" ht="15.75" hidden="false" customHeight="false" outlineLevel="0" collapsed="false"/>
    <row r="33080" customFormat="false" ht="15.75" hidden="false" customHeight="false" outlineLevel="0" collapsed="false"/>
    <row r="33081" customFormat="false" ht="15.75" hidden="false" customHeight="false" outlineLevel="0" collapsed="false"/>
    <row r="33082" customFormat="false" ht="15.75" hidden="false" customHeight="false" outlineLevel="0" collapsed="false"/>
    <row r="33083" customFormat="false" ht="15.75" hidden="false" customHeight="false" outlineLevel="0" collapsed="false"/>
    <row r="33084" customFormat="false" ht="15.75" hidden="false" customHeight="false" outlineLevel="0" collapsed="false"/>
    <row r="33085" customFormat="false" ht="15.75" hidden="false" customHeight="false" outlineLevel="0" collapsed="false"/>
    <row r="33086" customFormat="false" ht="15.75" hidden="false" customHeight="false" outlineLevel="0" collapsed="false"/>
    <row r="33087" customFormat="false" ht="15.75" hidden="false" customHeight="false" outlineLevel="0" collapsed="false"/>
    <row r="33088" customFormat="false" ht="15.75" hidden="false" customHeight="false" outlineLevel="0" collapsed="false"/>
    <row r="33089" customFormat="false" ht="15.75" hidden="false" customHeight="false" outlineLevel="0" collapsed="false"/>
    <row r="33090" customFormat="false" ht="15.75" hidden="false" customHeight="false" outlineLevel="0" collapsed="false"/>
    <row r="33091" customFormat="false" ht="15.75" hidden="false" customHeight="false" outlineLevel="0" collapsed="false"/>
    <row r="33092" customFormat="false" ht="15.75" hidden="false" customHeight="false" outlineLevel="0" collapsed="false"/>
    <row r="33093" customFormat="false" ht="15.75" hidden="false" customHeight="false" outlineLevel="0" collapsed="false"/>
    <row r="33094" customFormat="false" ht="15.75" hidden="false" customHeight="false" outlineLevel="0" collapsed="false"/>
    <row r="33095" customFormat="false" ht="15.75" hidden="false" customHeight="false" outlineLevel="0" collapsed="false"/>
    <row r="33096" customFormat="false" ht="15.75" hidden="false" customHeight="false" outlineLevel="0" collapsed="false"/>
    <row r="33097" customFormat="false" ht="15.75" hidden="false" customHeight="false" outlineLevel="0" collapsed="false"/>
    <row r="33098" customFormat="false" ht="15.75" hidden="false" customHeight="false" outlineLevel="0" collapsed="false"/>
    <row r="33099" customFormat="false" ht="15.75" hidden="false" customHeight="false" outlineLevel="0" collapsed="false"/>
    <row r="33100" customFormat="false" ht="15.75" hidden="false" customHeight="false" outlineLevel="0" collapsed="false"/>
    <row r="33101" customFormat="false" ht="15.75" hidden="false" customHeight="false" outlineLevel="0" collapsed="false"/>
    <row r="33102" customFormat="false" ht="15.75" hidden="false" customHeight="false" outlineLevel="0" collapsed="false"/>
    <row r="33103" customFormat="false" ht="15.75" hidden="false" customHeight="false" outlineLevel="0" collapsed="false"/>
    <row r="33104" customFormat="false" ht="15.75" hidden="false" customHeight="false" outlineLevel="0" collapsed="false"/>
    <row r="33105" customFormat="false" ht="15.75" hidden="false" customHeight="false" outlineLevel="0" collapsed="false"/>
    <row r="33106" customFormat="false" ht="15.75" hidden="false" customHeight="false" outlineLevel="0" collapsed="false"/>
    <row r="33107" customFormat="false" ht="15.75" hidden="false" customHeight="false" outlineLevel="0" collapsed="false"/>
    <row r="33108" customFormat="false" ht="15.75" hidden="false" customHeight="false" outlineLevel="0" collapsed="false"/>
    <row r="33109" customFormat="false" ht="15.75" hidden="false" customHeight="false" outlineLevel="0" collapsed="false"/>
    <row r="33110" customFormat="false" ht="15.75" hidden="false" customHeight="false" outlineLevel="0" collapsed="false"/>
    <row r="33111" customFormat="false" ht="15.75" hidden="false" customHeight="false" outlineLevel="0" collapsed="false"/>
    <row r="33112" customFormat="false" ht="15.75" hidden="false" customHeight="false" outlineLevel="0" collapsed="false"/>
    <row r="33113" customFormat="false" ht="15.75" hidden="false" customHeight="false" outlineLevel="0" collapsed="false"/>
    <row r="33114" customFormat="false" ht="15.75" hidden="false" customHeight="false" outlineLevel="0" collapsed="false"/>
    <row r="33115" customFormat="false" ht="15.75" hidden="false" customHeight="false" outlineLevel="0" collapsed="false"/>
    <row r="33116" customFormat="false" ht="15.75" hidden="false" customHeight="false" outlineLevel="0" collapsed="false"/>
    <row r="33117" customFormat="false" ht="15.75" hidden="false" customHeight="false" outlineLevel="0" collapsed="false"/>
    <row r="33118" customFormat="false" ht="15.75" hidden="false" customHeight="false" outlineLevel="0" collapsed="false"/>
    <row r="33119" customFormat="false" ht="15.75" hidden="false" customHeight="false" outlineLevel="0" collapsed="false"/>
    <row r="33120" customFormat="false" ht="15.75" hidden="false" customHeight="false" outlineLevel="0" collapsed="false"/>
    <row r="33121" customFormat="false" ht="15.75" hidden="false" customHeight="false" outlineLevel="0" collapsed="false"/>
    <row r="33122" customFormat="false" ht="15.75" hidden="false" customHeight="false" outlineLevel="0" collapsed="false"/>
    <row r="33123" customFormat="false" ht="15.75" hidden="false" customHeight="false" outlineLevel="0" collapsed="false"/>
    <row r="33124" customFormat="false" ht="15.75" hidden="false" customHeight="false" outlineLevel="0" collapsed="false"/>
    <row r="33125" customFormat="false" ht="15.75" hidden="false" customHeight="false" outlineLevel="0" collapsed="false"/>
    <row r="33126" customFormat="false" ht="15.75" hidden="false" customHeight="false" outlineLevel="0" collapsed="false"/>
    <row r="33127" customFormat="false" ht="15.75" hidden="false" customHeight="false" outlineLevel="0" collapsed="false"/>
    <row r="33128" customFormat="false" ht="15.75" hidden="false" customHeight="false" outlineLevel="0" collapsed="false"/>
    <row r="33129" customFormat="false" ht="15.75" hidden="false" customHeight="false" outlineLevel="0" collapsed="false"/>
    <row r="33130" customFormat="false" ht="15.75" hidden="false" customHeight="false" outlineLevel="0" collapsed="false"/>
    <row r="33131" customFormat="false" ht="15.75" hidden="false" customHeight="false" outlineLevel="0" collapsed="false"/>
    <row r="33132" customFormat="false" ht="15.75" hidden="false" customHeight="false" outlineLevel="0" collapsed="false"/>
    <row r="33133" customFormat="false" ht="15.75" hidden="false" customHeight="false" outlineLevel="0" collapsed="false"/>
    <row r="33134" customFormat="false" ht="15.75" hidden="false" customHeight="false" outlineLevel="0" collapsed="false"/>
    <row r="33135" customFormat="false" ht="15.75" hidden="false" customHeight="false" outlineLevel="0" collapsed="false"/>
    <row r="33136" customFormat="false" ht="15.75" hidden="false" customHeight="false" outlineLevel="0" collapsed="false"/>
    <row r="33137" customFormat="false" ht="15.75" hidden="false" customHeight="false" outlineLevel="0" collapsed="false"/>
    <row r="33138" customFormat="false" ht="15.75" hidden="false" customHeight="false" outlineLevel="0" collapsed="false"/>
    <row r="33139" customFormat="false" ht="15.75" hidden="false" customHeight="false" outlineLevel="0" collapsed="false"/>
    <row r="33140" customFormat="false" ht="15.75" hidden="false" customHeight="false" outlineLevel="0" collapsed="false"/>
    <row r="33141" customFormat="false" ht="15.75" hidden="false" customHeight="false" outlineLevel="0" collapsed="false"/>
    <row r="33142" customFormat="false" ht="15.75" hidden="false" customHeight="false" outlineLevel="0" collapsed="false"/>
    <row r="33143" customFormat="false" ht="15.75" hidden="false" customHeight="false" outlineLevel="0" collapsed="false"/>
    <row r="33144" customFormat="false" ht="15.75" hidden="false" customHeight="false" outlineLevel="0" collapsed="false"/>
    <row r="33145" customFormat="false" ht="15.75" hidden="false" customHeight="false" outlineLevel="0" collapsed="false"/>
    <row r="33146" customFormat="false" ht="15.75" hidden="false" customHeight="false" outlineLevel="0" collapsed="false"/>
    <row r="33147" customFormat="false" ht="15.75" hidden="false" customHeight="false" outlineLevel="0" collapsed="false"/>
    <row r="33148" customFormat="false" ht="15.75" hidden="false" customHeight="false" outlineLevel="0" collapsed="false"/>
    <row r="33149" customFormat="false" ht="15.75" hidden="false" customHeight="false" outlineLevel="0" collapsed="false"/>
    <row r="33150" customFormat="false" ht="15.75" hidden="false" customHeight="false" outlineLevel="0" collapsed="false"/>
    <row r="33151" customFormat="false" ht="15.75" hidden="false" customHeight="false" outlineLevel="0" collapsed="false"/>
    <row r="33152" customFormat="false" ht="15.75" hidden="false" customHeight="false" outlineLevel="0" collapsed="false"/>
    <row r="33153" customFormat="false" ht="15.75" hidden="false" customHeight="false" outlineLevel="0" collapsed="false"/>
    <row r="33154" customFormat="false" ht="15.75" hidden="false" customHeight="false" outlineLevel="0" collapsed="false"/>
    <row r="33155" customFormat="false" ht="15.75" hidden="false" customHeight="false" outlineLevel="0" collapsed="false"/>
    <row r="33156" customFormat="false" ht="15.75" hidden="false" customHeight="false" outlineLevel="0" collapsed="false"/>
    <row r="33157" customFormat="false" ht="15.75" hidden="false" customHeight="false" outlineLevel="0" collapsed="false"/>
    <row r="33158" customFormat="false" ht="15.75" hidden="false" customHeight="false" outlineLevel="0" collapsed="false"/>
    <row r="33159" customFormat="false" ht="15.75" hidden="false" customHeight="false" outlineLevel="0" collapsed="false"/>
    <row r="33160" customFormat="false" ht="15.75" hidden="false" customHeight="false" outlineLevel="0" collapsed="false"/>
    <row r="33161" customFormat="false" ht="15.75" hidden="false" customHeight="false" outlineLevel="0" collapsed="false"/>
    <row r="33162" customFormat="false" ht="15.75" hidden="false" customHeight="false" outlineLevel="0" collapsed="false"/>
    <row r="33163" customFormat="false" ht="15.75" hidden="false" customHeight="false" outlineLevel="0" collapsed="false"/>
    <row r="33164" customFormat="false" ht="15.75" hidden="false" customHeight="false" outlineLevel="0" collapsed="false"/>
    <row r="33165" customFormat="false" ht="15.75" hidden="false" customHeight="false" outlineLevel="0" collapsed="false"/>
    <row r="33166" customFormat="false" ht="15.75" hidden="false" customHeight="false" outlineLevel="0" collapsed="false"/>
    <row r="33167" customFormat="false" ht="15.75" hidden="false" customHeight="false" outlineLevel="0" collapsed="false"/>
    <row r="33168" customFormat="false" ht="15.75" hidden="false" customHeight="false" outlineLevel="0" collapsed="false"/>
    <row r="33169" customFormat="false" ht="15.75" hidden="false" customHeight="false" outlineLevel="0" collapsed="false"/>
    <row r="33170" customFormat="false" ht="15.75" hidden="false" customHeight="false" outlineLevel="0" collapsed="false"/>
    <row r="33171" customFormat="false" ht="15.75" hidden="false" customHeight="false" outlineLevel="0" collapsed="false"/>
    <row r="33172" customFormat="false" ht="15.75" hidden="false" customHeight="false" outlineLevel="0" collapsed="false"/>
    <row r="33173" customFormat="false" ht="15.75" hidden="false" customHeight="false" outlineLevel="0" collapsed="false"/>
    <row r="33174" customFormat="false" ht="15.75" hidden="false" customHeight="false" outlineLevel="0" collapsed="false"/>
    <row r="33175" customFormat="false" ht="15.75" hidden="false" customHeight="false" outlineLevel="0" collapsed="false"/>
    <row r="33176" customFormat="false" ht="15.75" hidden="false" customHeight="false" outlineLevel="0" collapsed="false"/>
    <row r="33177" customFormat="false" ht="15.75" hidden="false" customHeight="false" outlineLevel="0" collapsed="false"/>
    <row r="33178" customFormat="false" ht="15.75" hidden="false" customHeight="false" outlineLevel="0" collapsed="false"/>
    <row r="33179" customFormat="false" ht="15.75" hidden="false" customHeight="false" outlineLevel="0" collapsed="false"/>
    <row r="33180" customFormat="false" ht="15.75" hidden="false" customHeight="false" outlineLevel="0" collapsed="false"/>
    <row r="33181" customFormat="false" ht="15.75" hidden="false" customHeight="false" outlineLevel="0" collapsed="false"/>
    <row r="33182" customFormat="false" ht="15.75" hidden="false" customHeight="false" outlineLevel="0" collapsed="false"/>
    <row r="33183" customFormat="false" ht="15.75" hidden="false" customHeight="false" outlineLevel="0" collapsed="false"/>
    <row r="33184" customFormat="false" ht="15.75" hidden="false" customHeight="false" outlineLevel="0" collapsed="false"/>
    <row r="33185" customFormat="false" ht="15.75" hidden="false" customHeight="false" outlineLevel="0" collapsed="false"/>
    <row r="33186" customFormat="false" ht="15.75" hidden="false" customHeight="false" outlineLevel="0" collapsed="false"/>
    <row r="33187" customFormat="false" ht="15.75" hidden="false" customHeight="false" outlineLevel="0" collapsed="false"/>
    <row r="33188" customFormat="false" ht="15.75" hidden="false" customHeight="false" outlineLevel="0" collapsed="false"/>
    <row r="33189" customFormat="false" ht="15.75" hidden="false" customHeight="false" outlineLevel="0" collapsed="false"/>
    <row r="33190" customFormat="false" ht="15.75" hidden="false" customHeight="false" outlineLevel="0" collapsed="false"/>
    <row r="33191" customFormat="false" ht="15.75" hidden="false" customHeight="false" outlineLevel="0" collapsed="false"/>
    <row r="33192" customFormat="false" ht="15.75" hidden="false" customHeight="false" outlineLevel="0" collapsed="false"/>
    <row r="33193" customFormat="false" ht="15.75" hidden="false" customHeight="false" outlineLevel="0" collapsed="false"/>
    <row r="33194" customFormat="false" ht="15.75" hidden="false" customHeight="false" outlineLevel="0" collapsed="false"/>
    <row r="33195" customFormat="false" ht="15.75" hidden="false" customHeight="false" outlineLevel="0" collapsed="false"/>
    <row r="33196" customFormat="false" ht="15.75" hidden="false" customHeight="false" outlineLevel="0" collapsed="false"/>
    <row r="33197" customFormat="false" ht="15.75" hidden="false" customHeight="false" outlineLevel="0" collapsed="false"/>
    <row r="33198" customFormat="false" ht="15.75" hidden="false" customHeight="false" outlineLevel="0" collapsed="false"/>
    <row r="33199" customFormat="false" ht="15.75" hidden="false" customHeight="false" outlineLevel="0" collapsed="false"/>
    <row r="33200" customFormat="false" ht="15.75" hidden="false" customHeight="false" outlineLevel="0" collapsed="false"/>
    <row r="33201" customFormat="false" ht="15.75" hidden="false" customHeight="false" outlineLevel="0" collapsed="false"/>
    <row r="33202" customFormat="false" ht="15.75" hidden="false" customHeight="false" outlineLevel="0" collapsed="false"/>
    <row r="33203" customFormat="false" ht="15.75" hidden="false" customHeight="false" outlineLevel="0" collapsed="false"/>
    <row r="33204" customFormat="false" ht="15.75" hidden="false" customHeight="false" outlineLevel="0" collapsed="false"/>
    <row r="33205" customFormat="false" ht="15.75" hidden="false" customHeight="false" outlineLevel="0" collapsed="false"/>
    <row r="33206" customFormat="false" ht="15.75" hidden="false" customHeight="false" outlineLevel="0" collapsed="false"/>
    <row r="33207" customFormat="false" ht="15.75" hidden="false" customHeight="false" outlineLevel="0" collapsed="false"/>
    <row r="33208" customFormat="false" ht="15.75" hidden="false" customHeight="false" outlineLevel="0" collapsed="false"/>
    <row r="33209" customFormat="false" ht="15.75" hidden="false" customHeight="false" outlineLevel="0" collapsed="false"/>
    <row r="33210" customFormat="false" ht="15.75" hidden="false" customHeight="false" outlineLevel="0" collapsed="false"/>
    <row r="33211" customFormat="false" ht="15.75" hidden="false" customHeight="false" outlineLevel="0" collapsed="false"/>
    <row r="33212" customFormat="false" ht="15.75" hidden="false" customHeight="false" outlineLevel="0" collapsed="false"/>
    <row r="33213" customFormat="false" ht="15.75" hidden="false" customHeight="false" outlineLevel="0" collapsed="false"/>
    <row r="33214" customFormat="false" ht="15.75" hidden="false" customHeight="false" outlineLevel="0" collapsed="false"/>
    <row r="33215" customFormat="false" ht="15.75" hidden="false" customHeight="false" outlineLevel="0" collapsed="false"/>
    <row r="33216" customFormat="false" ht="15.75" hidden="false" customHeight="false" outlineLevel="0" collapsed="false"/>
    <row r="33217" customFormat="false" ht="15.75" hidden="false" customHeight="false" outlineLevel="0" collapsed="false"/>
    <row r="33218" customFormat="false" ht="15.75" hidden="false" customHeight="false" outlineLevel="0" collapsed="false"/>
    <row r="33219" customFormat="false" ht="15.75" hidden="false" customHeight="false" outlineLevel="0" collapsed="false"/>
    <row r="33220" customFormat="false" ht="15.75" hidden="false" customHeight="false" outlineLevel="0" collapsed="false"/>
    <row r="33221" customFormat="false" ht="15.75" hidden="false" customHeight="false" outlineLevel="0" collapsed="false"/>
    <row r="33222" customFormat="false" ht="15.75" hidden="false" customHeight="false" outlineLevel="0" collapsed="false"/>
    <row r="33223" customFormat="false" ht="15.75" hidden="false" customHeight="false" outlineLevel="0" collapsed="false"/>
    <row r="33224" customFormat="false" ht="15.75" hidden="false" customHeight="false" outlineLevel="0" collapsed="false"/>
    <row r="33225" customFormat="false" ht="15.75" hidden="false" customHeight="false" outlineLevel="0" collapsed="false"/>
    <row r="33226" customFormat="false" ht="15.75" hidden="false" customHeight="false" outlineLevel="0" collapsed="false"/>
    <row r="33227" customFormat="false" ht="15.75" hidden="false" customHeight="false" outlineLevel="0" collapsed="false"/>
    <row r="33228" customFormat="false" ht="15.75" hidden="false" customHeight="false" outlineLevel="0" collapsed="false"/>
    <row r="33229" customFormat="false" ht="15.75" hidden="false" customHeight="false" outlineLevel="0" collapsed="false"/>
    <row r="33230" customFormat="false" ht="15.75" hidden="false" customHeight="false" outlineLevel="0" collapsed="false"/>
    <row r="33231" customFormat="false" ht="15.75" hidden="false" customHeight="false" outlineLevel="0" collapsed="false"/>
    <row r="33232" customFormat="false" ht="15.75" hidden="false" customHeight="false" outlineLevel="0" collapsed="false"/>
    <row r="33233" customFormat="false" ht="15.75" hidden="false" customHeight="false" outlineLevel="0" collapsed="false"/>
    <row r="33234" customFormat="false" ht="15.75" hidden="false" customHeight="false" outlineLevel="0" collapsed="false"/>
    <row r="33235" customFormat="false" ht="15.75" hidden="false" customHeight="false" outlineLevel="0" collapsed="false"/>
    <row r="33236" customFormat="false" ht="15.75" hidden="false" customHeight="false" outlineLevel="0" collapsed="false"/>
    <row r="33237" customFormat="false" ht="15.75" hidden="false" customHeight="false" outlineLevel="0" collapsed="false"/>
    <row r="33238" customFormat="false" ht="15.75" hidden="false" customHeight="false" outlineLevel="0" collapsed="false"/>
    <row r="33239" customFormat="false" ht="15.75" hidden="false" customHeight="false" outlineLevel="0" collapsed="false"/>
    <row r="33240" customFormat="false" ht="15.75" hidden="false" customHeight="false" outlineLevel="0" collapsed="false"/>
    <row r="33241" customFormat="false" ht="15.75" hidden="false" customHeight="false" outlineLevel="0" collapsed="false"/>
    <row r="33242" customFormat="false" ht="15.75" hidden="false" customHeight="false" outlineLevel="0" collapsed="false"/>
    <row r="33243" customFormat="false" ht="15.75" hidden="false" customHeight="false" outlineLevel="0" collapsed="false"/>
    <row r="33244" customFormat="false" ht="15.75" hidden="false" customHeight="false" outlineLevel="0" collapsed="false"/>
    <row r="33245" customFormat="false" ht="15.75" hidden="false" customHeight="false" outlineLevel="0" collapsed="false"/>
    <row r="33246" customFormat="false" ht="15.75" hidden="false" customHeight="false" outlineLevel="0" collapsed="false"/>
    <row r="33247" customFormat="false" ht="15.75" hidden="false" customHeight="false" outlineLevel="0" collapsed="false"/>
    <row r="33248" customFormat="false" ht="15.75" hidden="false" customHeight="false" outlineLevel="0" collapsed="false"/>
    <row r="33249" customFormat="false" ht="15.75" hidden="false" customHeight="false" outlineLevel="0" collapsed="false"/>
    <row r="33250" customFormat="false" ht="15.75" hidden="false" customHeight="false" outlineLevel="0" collapsed="false"/>
    <row r="33251" customFormat="false" ht="15.75" hidden="false" customHeight="false" outlineLevel="0" collapsed="false"/>
    <row r="33252" customFormat="false" ht="15.75" hidden="false" customHeight="false" outlineLevel="0" collapsed="false"/>
    <row r="33253" customFormat="false" ht="15.75" hidden="false" customHeight="false" outlineLevel="0" collapsed="false"/>
    <row r="33254" customFormat="false" ht="15.75" hidden="false" customHeight="false" outlineLevel="0" collapsed="false"/>
    <row r="33255" customFormat="false" ht="15.75" hidden="false" customHeight="false" outlineLevel="0" collapsed="false"/>
    <row r="33256" customFormat="false" ht="15.75" hidden="false" customHeight="false" outlineLevel="0" collapsed="false"/>
    <row r="33257" customFormat="false" ht="15.75" hidden="false" customHeight="false" outlineLevel="0" collapsed="false"/>
    <row r="33258" customFormat="false" ht="15.75" hidden="false" customHeight="false" outlineLevel="0" collapsed="false"/>
    <row r="33259" customFormat="false" ht="15.75" hidden="false" customHeight="false" outlineLevel="0" collapsed="false"/>
    <row r="33260" customFormat="false" ht="15.75" hidden="false" customHeight="false" outlineLevel="0" collapsed="false"/>
    <row r="33261" customFormat="false" ht="15.75" hidden="false" customHeight="false" outlineLevel="0" collapsed="false"/>
    <row r="33262" customFormat="false" ht="15.75" hidden="false" customHeight="false" outlineLevel="0" collapsed="false"/>
    <row r="33263" customFormat="false" ht="15.75" hidden="false" customHeight="false" outlineLevel="0" collapsed="false"/>
    <row r="33264" customFormat="false" ht="15.75" hidden="false" customHeight="false" outlineLevel="0" collapsed="false"/>
    <row r="33265" customFormat="false" ht="15.75" hidden="false" customHeight="false" outlineLevel="0" collapsed="false"/>
    <row r="33266" customFormat="false" ht="15.75" hidden="false" customHeight="false" outlineLevel="0" collapsed="false"/>
    <row r="33267" customFormat="false" ht="15.75" hidden="false" customHeight="false" outlineLevel="0" collapsed="false"/>
    <row r="33268" customFormat="false" ht="15.75" hidden="false" customHeight="false" outlineLevel="0" collapsed="false"/>
    <row r="33269" customFormat="false" ht="15.75" hidden="false" customHeight="false" outlineLevel="0" collapsed="false"/>
    <row r="33270" customFormat="false" ht="15.75" hidden="false" customHeight="false" outlineLevel="0" collapsed="false"/>
    <row r="33271" customFormat="false" ht="15.75" hidden="false" customHeight="false" outlineLevel="0" collapsed="false"/>
    <row r="33272" customFormat="false" ht="15.75" hidden="false" customHeight="false" outlineLevel="0" collapsed="false"/>
    <row r="33273" customFormat="false" ht="15.75" hidden="false" customHeight="false" outlineLevel="0" collapsed="false"/>
    <row r="33274" customFormat="false" ht="15.75" hidden="false" customHeight="false" outlineLevel="0" collapsed="false"/>
    <row r="33275" customFormat="false" ht="15.75" hidden="false" customHeight="false" outlineLevel="0" collapsed="false"/>
    <row r="33276" customFormat="false" ht="15.75" hidden="false" customHeight="false" outlineLevel="0" collapsed="false"/>
    <row r="33277" customFormat="false" ht="15.75" hidden="false" customHeight="false" outlineLevel="0" collapsed="false"/>
    <row r="33278" customFormat="false" ht="15.75" hidden="false" customHeight="false" outlineLevel="0" collapsed="false"/>
    <row r="33279" customFormat="false" ht="15.75" hidden="false" customHeight="false" outlineLevel="0" collapsed="false"/>
    <row r="33280" customFormat="false" ht="15.75" hidden="false" customHeight="false" outlineLevel="0" collapsed="false"/>
    <row r="33281" customFormat="false" ht="15.75" hidden="false" customHeight="false" outlineLevel="0" collapsed="false"/>
    <row r="33282" customFormat="false" ht="15.75" hidden="false" customHeight="false" outlineLevel="0" collapsed="false"/>
    <row r="33283" customFormat="false" ht="15.75" hidden="false" customHeight="false" outlineLevel="0" collapsed="false"/>
    <row r="33284" customFormat="false" ht="15.75" hidden="false" customHeight="false" outlineLevel="0" collapsed="false"/>
    <row r="33285" customFormat="false" ht="15.75" hidden="false" customHeight="false" outlineLevel="0" collapsed="false"/>
    <row r="33286" customFormat="false" ht="15.75" hidden="false" customHeight="false" outlineLevel="0" collapsed="false"/>
    <row r="33287" customFormat="false" ht="15.75" hidden="false" customHeight="false" outlineLevel="0" collapsed="false"/>
    <row r="33288" customFormat="false" ht="15.75" hidden="false" customHeight="false" outlineLevel="0" collapsed="false"/>
    <row r="33289" customFormat="false" ht="15.75" hidden="false" customHeight="false" outlineLevel="0" collapsed="false"/>
    <row r="33290" customFormat="false" ht="15.75" hidden="false" customHeight="false" outlineLevel="0" collapsed="false"/>
    <row r="33291" customFormat="false" ht="15.75" hidden="false" customHeight="false" outlineLevel="0" collapsed="false"/>
    <row r="33292" customFormat="false" ht="15.75" hidden="false" customHeight="false" outlineLevel="0" collapsed="false"/>
    <row r="33293" customFormat="false" ht="15.75" hidden="false" customHeight="false" outlineLevel="0" collapsed="false"/>
    <row r="33294" customFormat="false" ht="15.75" hidden="false" customHeight="false" outlineLevel="0" collapsed="false"/>
    <row r="33295" customFormat="false" ht="15.75" hidden="false" customHeight="false" outlineLevel="0" collapsed="false"/>
    <row r="33296" customFormat="false" ht="15.75" hidden="false" customHeight="false" outlineLevel="0" collapsed="false"/>
    <row r="33297" customFormat="false" ht="15.75" hidden="false" customHeight="false" outlineLevel="0" collapsed="false"/>
    <row r="33298" customFormat="false" ht="15.75" hidden="false" customHeight="false" outlineLevel="0" collapsed="false"/>
    <row r="33299" customFormat="false" ht="15.75" hidden="false" customHeight="false" outlineLevel="0" collapsed="false"/>
    <row r="33300" customFormat="false" ht="15.75" hidden="false" customHeight="false" outlineLevel="0" collapsed="false"/>
    <row r="33301" customFormat="false" ht="15.75" hidden="false" customHeight="false" outlineLevel="0" collapsed="false"/>
    <row r="33302" customFormat="false" ht="15.75" hidden="false" customHeight="false" outlineLevel="0" collapsed="false"/>
    <row r="33303" customFormat="false" ht="15.75" hidden="false" customHeight="false" outlineLevel="0" collapsed="false"/>
    <row r="33304" customFormat="false" ht="15.75" hidden="false" customHeight="false" outlineLevel="0" collapsed="false"/>
    <row r="33305" customFormat="false" ht="15.75" hidden="false" customHeight="false" outlineLevel="0" collapsed="false"/>
    <row r="33306" customFormat="false" ht="15.75" hidden="false" customHeight="false" outlineLevel="0" collapsed="false"/>
    <row r="33307" customFormat="false" ht="15.75" hidden="false" customHeight="false" outlineLevel="0" collapsed="false"/>
    <row r="33308" customFormat="false" ht="15.75" hidden="false" customHeight="false" outlineLevel="0" collapsed="false"/>
    <row r="33309" customFormat="false" ht="15.75" hidden="false" customHeight="false" outlineLevel="0" collapsed="false"/>
    <row r="33310" customFormat="false" ht="15.75" hidden="false" customHeight="false" outlineLevel="0" collapsed="false"/>
    <row r="33311" customFormat="false" ht="15.75" hidden="false" customHeight="false" outlineLevel="0" collapsed="false"/>
    <row r="33312" customFormat="false" ht="15.75" hidden="false" customHeight="false" outlineLevel="0" collapsed="false"/>
    <row r="33313" customFormat="false" ht="15.75" hidden="false" customHeight="false" outlineLevel="0" collapsed="false"/>
    <row r="33314" customFormat="false" ht="15.75" hidden="false" customHeight="false" outlineLevel="0" collapsed="false"/>
    <row r="33315" customFormat="false" ht="15.75" hidden="false" customHeight="false" outlineLevel="0" collapsed="false"/>
    <row r="33316" customFormat="false" ht="15.75" hidden="false" customHeight="false" outlineLevel="0" collapsed="false"/>
    <row r="33317" customFormat="false" ht="15.75" hidden="false" customHeight="false" outlineLevel="0" collapsed="false"/>
    <row r="33318" customFormat="false" ht="15.75" hidden="false" customHeight="false" outlineLevel="0" collapsed="false"/>
    <row r="33319" customFormat="false" ht="15.75" hidden="false" customHeight="false" outlineLevel="0" collapsed="false"/>
    <row r="33320" customFormat="false" ht="15.75" hidden="false" customHeight="false" outlineLevel="0" collapsed="false"/>
    <row r="33321" customFormat="false" ht="15.75" hidden="false" customHeight="false" outlineLevel="0" collapsed="false"/>
    <row r="33322" customFormat="false" ht="15.75" hidden="false" customHeight="false" outlineLevel="0" collapsed="false"/>
    <row r="33323" customFormat="false" ht="15.75" hidden="false" customHeight="false" outlineLevel="0" collapsed="false"/>
    <row r="33324" customFormat="false" ht="15.75" hidden="false" customHeight="false" outlineLevel="0" collapsed="false"/>
    <row r="33325" customFormat="false" ht="15.75" hidden="false" customHeight="false" outlineLevel="0" collapsed="false"/>
    <row r="33326" customFormat="false" ht="15.75" hidden="false" customHeight="false" outlineLevel="0" collapsed="false"/>
    <row r="33327" customFormat="false" ht="15.75" hidden="false" customHeight="false" outlineLevel="0" collapsed="false"/>
    <row r="33328" customFormat="false" ht="15.75" hidden="false" customHeight="false" outlineLevel="0" collapsed="false"/>
    <row r="33329" customFormat="false" ht="15.75" hidden="false" customHeight="false" outlineLevel="0" collapsed="false"/>
    <row r="33330" customFormat="false" ht="15.75" hidden="false" customHeight="false" outlineLevel="0" collapsed="false"/>
    <row r="33331" customFormat="false" ht="15.75" hidden="false" customHeight="false" outlineLevel="0" collapsed="false"/>
    <row r="33332" customFormat="false" ht="15.75" hidden="false" customHeight="false" outlineLevel="0" collapsed="false"/>
    <row r="33333" customFormat="false" ht="15.75" hidden="false" customHeight="false" outlineLevel="0" collapsed="false"/>
    <row r="33334" customFormat="false" ht="15.75" hidden="false" customHeight="false" outlineLevel="0" collapsed="false"/>
    <row r="33335" customFormat="false" ht="15.75" hidden="false" customHeight="false" outlineLevel="0" collapsed="false"/>
    <row r="33336" customFormat="false" ht="15.75" hidden="false" customHeight="false" outlineLevel="0" collapsed="false"/>
    <row r="33337" customFormat="false" ht="15.75" hidden="false" customHeight="false" outlineLevel="0" collapsed="false"/>
    <row r="33338" customFormat="false" ht="15.75" hidden="false" customHeight="false" outlineLevel="0" collapsed="false"/>
    <row r="33339" customFormat="false" ht="15.75" hidden="false" customHeight="false" outlineLevel="0" collapsed="false"/>
    <row r="33340" customFormat="false" ht="15.75" hidden="false" customHeight="false" outlineLevel="0" collapsed="false"/>
    <row r="33341" customFormat="false" ht="15.75" hidden="false" customHeight="false" outlineLevel="0" collapsed="false"/>
    <row r="33342" customFormat="false" ht="15.75" hidden="false" customHeight="false" outlineLevel="0" collapsed="false"/>
    <row r="33343" customFormat="false" ht="15.75" hidden="false" customHeight="false" outlineLevel="0" collapsed="false"/>
    <row r="33344" customFormat="false" ht="15.75" hidden="false" customHeight="false" outlineLevel="0" collapsed="false"/>
    <row r="33345" customFormat="false" ht="15.75" hidden="false" customHeight="false" outlineLevel="0" collapsed="false"/>
    <row r="33346" customFormat="false" ht="15.75" hidden="false" customHeight="false" outlineLevel="0" collapsed="false"/>
    <row r="33347" customFormat="false" ht="15.75" hidden="false" customHeight="false" outlineLevel="0" collapsed="false"/>
    <row r="33348" customFormat="false" ht="15.75" hidden="false" customHeight="false" outlineLevel="0" collapsed="false"/>
    <row r="33349" customFormat="false" ht="15.75" hidden="false" customHeight="false" outlineLevel="0" collapsed="false"/>
    <row r="33350" customFormat="false" ht="15.75" hidden="false" customHeight="false" outlineLevel="0" collapsed="false"/>
    <row r="33351" customFormat="false" ht="15.75" hidden="false" customHeight="false" outlineLevel="0" collapsed="false"/>
    <row r="33352" customFormat="false" ht="15.75" hidden="false" customHeight="false" outlineLevel="0" collapsed="false"/>
    <row r="33353" customFormat="false" ht="15.75" hidden="false" customHeight="false" outlineLevel="0" collapsed="false"/>
    <row r="33354" customFormat="false" ht="15.75" hidden="false" customHeight="false" outlineLevel="0" collapsed="false"/>
    <row r="33355" customFormat="false" ht="15.75" hidden="false" customHeight="false" outlineLevel="0" collapsed="false"/>
    <row r="33356" customFormat="false" ht="15.75" hidden="false" customHeight="false" outlineLevel="0" collapsed="false"/>
    <row r="33357" customFormat="false" ht="15.75" hidden="false" customHeight="false" outlineLevel="0" collapsed="false"/>
    <row r="33358" customFormat="false" ht="15.75" hidden="false" customHeight="false" outlineLevel="0" collapsed="false"/>
    <row r="33359" customFormat="false" ht="15.75" hidden="false" customHeight="false" outlineLevel="0" collapsed="false"/>
    <row r="33360" customFormat="false" ht="15.75" hidden="false" customHeight="false" outlineLevel="0" collapsed="false"/>
    <row r="33361" customFormat="false" ht="15.75" hidden="false" customHeight="false" outlineLevel="0" collapsed="false"/>
    <row r="33362" customFormat="false" ht="15.75" hidden="false" customHeight="false" outlineLevel="0" collapsed="false"/>
    <row r="33363" customFormat="false" ht="15.75" hidden="false" customHeight="false" outlineLevel="0" collapsed="false"/>
    <row r="33364" customFormat="false" ht="15.75" hidden="false" customHeight="false" outlineLevel="0" collapsed="false"/>
    <row r="33365" customFormat="false" ht="15.75" hidden="false" customHeight="false" outlineLevel="0" collapsed="false"/>
    <row r="33366" customFormat="false" ht="15.75" hidden="false" customHeight="false" outlineLevel="0" collapsed="false"/>
    <row r="33367" customFormat="false" ht="15.75" hidden="false" customHeight="false" outlineLevel="0" collapsed="false"/>
    <row r="33368" customFormat="false" ht="15.75" hidden="false" customHeight="false" outlineLevel="0" collapsed="false"/>
    <row r="33369" customFormat="false" ht="15.75" hidden="false" customHeight="false" outlineLevel="0" collapsed="false"/>
    <row r="33370" customFormat="false" ht="15.75" hidden="false" customHeight="false" outlineLevel="0" collapsed="false"/>
    <row r="33371" customFormat="false" ht="15.75" hidden="false" customHeight="false" outlineLevel="0" collapsed="false"/>
    <row r="33372" customFormat="false" ht="15.75" hidden="false" customHeight="false" outlineLevel="0" collapsed="false"/>
    <row r="33373" customFormat="false" ht="15.75" hidden="false" customHeight="false" outlineLevel="0" collapsed="false"/>
    <row r="33374" customFormat="false" ht="15.75" hidden="false" customHeight="false" outlineLevel="0" collapsed="false"/>
    <row r="33375" customFormat="false" ht="15.75" hidden="false" customHeight="false" outlineLevel="0" collapsed="false"/>
    <row r="33376" customFormat="false" ht="15.75" hidden="false" customHeight="false" outlineLevel="0" collapsed="false"/>
    <row r="33377" customFormat="false" ht="15.75" hidden="false" customHeight="false" outlineLevel="0" collapsed="false"/>
    <row r="33378" customFormat="false" ht="15.75" hidden="false" customHeight="false" outlineLevel="0" collapsed="false"/>
    <row r="33379" customFormat="false" ht="15.75" hidden="false" customHeight="false" outlineLevel="0" collapsed="false"/>
    <row r="33380" customFormat="false" ht="15.75" hidden="false" customHeight="false" outlineLevel="0" collapsed="false"/>
    <row r="33381" customFormat="false" ht="15.75" hidden="false" customHeight="false" outlineLevel="0" collapsed="false"/>
    <row r="33382" customFormat="false" ht="15.75" hidden="false" customHeight="false" outlineLevel="0" collapsed="false"/>
    <row r="33383" customFormat="false" ht="15.75" hidden="false" customHeight="false" outlineLevel="0" collapsed="false"/>
    <row r="33384" customFormat="false" ht="15.75" hidden="false" customHeight="false" outlineLevel="0" collapsed="false"/>
    <row r="33385" customFormat="false" ht="15.75" hidden="false" customHeight="false" outlineLevel="0" collapsed="false"/>
    <row r="33386" customFormat="false" ht="15.75" hidden="false" customHeight="false" outlineLevel="0" collapsed="false"/>
    <row r="33387" customFormat="false" ht="15.75" hidden="false" customHeight="false" outlineLevel="0" collapsed="false"/>
    <row r="33388" customFormat="false" ht="15.75" hidden="false" customHeight="false" outlineLevel="0" collapsed="false"/>
    <row r="33389" customFormat="false" ht="15.75" hidden="false" customHeight="false" outlineLevel="0" collapsed="false"/>
    <row r="33390" customFormat="false" ht="15.75" hidden="false" customHeight="false" outlineLevel="0" collapsed="false"/>
    <row r="33391" customFormat="false" ht="15.75" hidden="false" customHeight="false" outlineLevel="0" collapsed="false"/>
    <row r="33392" customFormat="false" ht="15.75" hidden="false" customHeight="false" outlineLevel="0" collapsed="false"/>
    <row r="33393" customFormat="false" ht="15.75" hidden="false" customHeight="false" outlineLevel="0" collapsed="false"/>
    <row r="33394" customFormat="false" ht="15.75" hidden="false" customHeight="false" outlineLevel="0" collapsed="false"/>
    <row r="33395" customFormat="false" ht="15.75" hidden="false" customHeight="false" outlineLevel="0" collapsed="false"/>
    <row r="33396" customFormat="false" ht="15.75" hidden="false" customHeight="false" outlineLevel="0" collapsed="false"/>
    <row r="33397" customFormat="false" ht="15.75" hidden="false" customHeight="false" outlineLevel="0" collapsed="false"/>
    <row r="33398" customFormat="false" ht="15.75" hidden="false" customHeight="false" outlineLevel="0" collapsed="false"/>
    <row r="33399" customFormat="false" ht="15.75" hidden="false" customHeight="false" outlineLevel="0" collapsed="false"/>
    <row r="33400" customFormat="false" ht="15.75" hidden="false" customHeight="false" outlineLevel="0" collapsed="false"/>
    <row r="33401" customFormat="false" ht="15.75" hidden="false" customHeight="false" outlineLevel="0" collapsed="false"/>
    <row r="33402" customFormat="false" ht="15.75" hidden="false" customHeight="false" outlineLevel="0" collapsed="false"/>
    <row r="33403" customFormat="false" ht="15.75" hidden="false" customHeight="false" outlineLevel="0" collapsed="false"/>
    <row r="33404" customFormat="false" ht="15.75" hidden="false" customHeight="false" outlineLevel="0" collapsed="false"/>
    <row r="33405" customFormat="false" ht="15.75" hidden="false" customHeight="false" outlineLevel="0" collapsed="false"/>
    <row r="33406" customFormat="false" ht="15.75" hidden="false" customHeight="false" outlineLevel="0" collapsed="false"/>
    <row r="33407" customFormat="false" ht="15.75" hidden="false" customHeight="false" outlineLevel="0" collapsed="false"/>
    <row r="33408" customFormat="false" ht="15.75" hidden="false" customHeight="false" outlineLevel="0" collapsed="false"/>
    <row r="33409" customFormat="false" ht="15.75" hidden="false" customHeight="false" outlineLevel="0" collapsed="false"/>
    <row r="33410" customFormat="false" ht="15.75" hidden="false" customHeight="false" outlineLevel="0" collapsed="false"/>
    <row r="33411" customFormat="false" ht="15.75" hidden="false" customHeight="false" outlineLevel="0" collapsed="false"/>
    <row r="33412" customFormat="false" ht="15.75" hidden="false" customHeight="false" outlineLevel="0" collapsed="false"/>
    <row r="33413" customFormat="false" ht="15.75" hidden="false" customHeight="false" outlineLevel="0" collapsed="false"/>
    <row r="33414" customFormat="false" ht="15.75" hidden="false" customHeight="false" outlineLevel="0" collapsed="false"/>
    <row r="33415" customFormat="false" ht="15.75" hidden="false" customHeight="false" outlineLevel="0" collapsed="false"/>
    <row r="33416" customFormat="false" ht="15.75" hidden="false" customHeight="false" outlineLevel="0" collapsed="false"/>
    <row r="33417" customFormat="false" ht="15.75" hidden="false" customHeight="false" outlineLevel="0" collapsed="false"/>
    <row r="33418" customFormat="false" ht="15.75" hidden="false" customHeight="false" outlineLevel="0" collapsed="false"/>
    <row r="33419" customFormat="false" ht="15.75" hidden="false" customHeight="false" outlineLevel="0" collapsed="false"/>
    <row r="33420" customFormat="false" ht="15.75" hidden="false" customHeight="false" outlineLevel="0" collapsed="false"/>
    <row r="33421" customFormat="false" ht="15.75" hidden="false" customHeight="false" outlineLevel="0" collapsed="false"/>
    <row r="33422" customFormat="false" ht="15.75" hidden="false" customHeight="false" outlineLevel="0" collapsed="false"/>
    <row r="33423" customFormat="false" ht="15.75" hidden="false" customHeight="false" outlineLevel="0" collapsed="false"/>
    <row r="33424" customFormat="false" ht="15.75" hidden="false" customHeight="false" outlineLevel="0" collapsed="false"/>
    <row r="33425" customFormat="false" ht="15.75" hidden="false" customHeight="false" outlineLevel="0" collapsed="false"/>
    <row r="33426" customFormat="false" ht="15.75" hidden="false" customHeight="false" outlineLevel="0" collapsed="false"/>
    <row r="33427" customFormat="false" ht="15.75" hidden="false" customHeight="false" outlineLevel="0" collapsed="false"/>
    <row r="33428" customFormat="false" ht="15.75" hidden="false" customHeight="false" outlineLevel="0" collapsed="false"/>
    <row r="33429" customFormat="false" ht="15.75" hidden="false" customHeight="false" outlineLevel="0" collapsed="false"/>
    <row r="33430" customFormat="false" ht="15.75" hidden="false" customHeight="false" outlineLevel="0" collapsed="false"/>
    <row r="33431" customFormat="false" ht="15.75" hidden="false" customHeight="false" outlineLevel="0" collapsed="false"/>
    <row r="33432" customFormat="false" ht="15.75" hidden="false" customHeight="false" outlineLevel="0" collapsed="false"/>
    <row r="33433" customFormat="false" ht="15.75" hidden="false" customHeight="false" outlineLevel="0" collapsed="false"/>
    <row r="33434" customFormat="false" ht="15.75" hidden="false" customHeight="false" outlineLevel="0" collapsed="false"/>
    <row r="33435" customFormat="false" ht="15.75" hidden="false" customHeight="false" outlineLevel="0" collapsed="false"/>
    <row r="33436" customFormat="false" ht="15.75" hidden="false" customHeight="false" outlineLevel="0" collapsed="false"/>
    <row r="33437" customFormat="false" ht="15.75" hidden="false" customHeight="false" outlineLevel="0" collapsed="false"/>
    <row r="33438" customFormat="false" ht="15.75" hidden="false" customHeight="false" outlineLevel="0" collapsed="false"/>
    <row r="33439" customFormat="false" ht="15.75" hidden="false" customHeight="false" outlineLevel="0" collapsed="false"/>
    <row r="33440" customFormat="false" ht="15.75" hidden="false" customHeight="false" outlineLevel="0" collapsed="false"/>
    <row r="33441" customFormat="false" ht="15.75" hidden="false" customHeight="false" outlineLevel="0" collapsed="false"/>
    <row r="33442" customFormat="false" ht="15.75" hidden="false" customHeight="false" outlineLevel="0" collapsed="false"/>
    <row r="33443" customFormat="false" ht="15.75" hidden="false" customHeight="false" outlineLevel="0" collapsed="false"/>
    <row r="33444" customFormat="false" ht="15.75" hidden="false" customHeight="false" outlineLevel="0" collapsed="false"/>
    <row r="33445" customFormat="false" ht="15.75" hidden="false" customHeight="false" outlineLevel="0" collapsed="false"/>
    <row r="33446" customFormat="false" ht="15.75" hidden="false" customHeight="false" outlineLevel="0" collapsed="false"/>
    <row r="33447" customFormat="false" ht="15.75" hidden="false" customHeight="false" outlineLevel="0" collapsed="false"/>
    <row r="33448" customFormat="false" ht="15.75" hidden="false" customHeight="false" outlineLevel="0" collapsed="false"/>
    <row r="33449" customFormat="false" ht="15.75" hidden="false" customHeight="false" outlineLevel="0" collapsed="false"/>
    <row r="33450" customFormat="false" ht="15.75" hidden="false" customHeight="false" outlineLevel="0" collapsed="false"/>
    <row r="33451" customFormat="false" ht="15.75" hidden="false" customHeight="false" outlineLevel="0" collapsed="false"/>
    <row r="33452" customFormat="false" ht="15.75" hidden="false" customHeight="false" outlineLevel="0" collapsed="false"/>
    <row r="33453" customFormat="false" ht="15.75" hidden="false" customHeight="false" outlineLevel="0" collapsed="false"/>
    <row r="33454" customFormat="false" ht="15.75" hidden="false" customHeight="false" outlineLevel="0" collapsed="false"/>
    <row r="33455" customFormat="false" ht="15.75" hidden="false" customHeight="false" outlineLevel="0" collapsed="false"/>
    <row r="33456" customFormat="false" ht="15.75" hidden="false" customHeight="false" outlineLevel="0" collapsed="false"/>
    <row r="33457" customFormat="false" ht="15.75" hidden="false" customHeight="false" outlineLevel="0" collapsed="false"/>
    <row r="33458" customFormat="false" ht="15.75" hidden="false" customHeight="false" outlineLevel="0" collapsed="false"/>
    <row r="33459" customFormat="false" ht="15.75" hidden="false" customHeight="false" outlineLevel="0" collapsed="false"/>
    <row r="33460" customFormat="false" ht="15.75" hidden="false" customHeight="false" outlineLevel="0" collapsed="false"/>
    <row r="33461" customFormat="false" ht="15.75" hidden="false" customHeight="false" outlineLevel="0" collapsed="false"/>
    <row r="33462" customFormat="false" ht="15.75" hidden="false" customHeight="false" outlineLevel="0" collapsed="false"/>
    <row r="33463" customFormat="false" ht="15.75" hidden="false" customHeight="false" outlineLevel="0" collapsed="false"/>
    <row r="33464" customFormat="false" ht="15.75" hidden="false" customHeight="false" outlineLevel="0" collapsed="false"/>
    <row r="33465" customFormat="false" ht="15.75" hidden="false" customHeight="false" outlineLevel="0" collapsed="false"/>
    <row r="33466" customFormat="false" ht="15.75" hidden="false" customHeight="false" outlineLevel="0" collapsed="false"/>
    <row r="33467" customFormat="false" ht="15.75" hidden="false" customHeight="false" outlineLevel="0" collapsed="false"/>
    <row r="33468" customFormat="false" ht="15.75" hidden="false" customHeight="false" outlineLevel="0" collapsed="false"/>
    <row r="33469" customFormat="false" ht="15.75" hidden="false" customHeight="false" outlineLevel="0" collapsed="false"/>
    <row r="33470" customFormat="false" ht="15.75" hidden="false" customHeight="false" outlineLevel="0" collapsed="false"/>
    <row r="33471" customFormat="false" ht="15.75" hidden="false" customHeight="false" outlineLevel="0" collapsed="false"/>
    <row r="33472" customFormat="false" ht="15.75" hidden="false" customHeight="false" outlineLevel="0" collapsed="false"/>
    <row r="33473" customFormat="false" ht="15.75" hidden="false" customHeight="false" outlineLevel="0" collapsed="false"/>
    <row r="33474" customFormat="false" ht="15.75" hidden="false" customHeight="false" outlineLevel="0" collapsed="false"/>
    <row r="33475" customFormat="false" ht="15.75" hidden="false" customHeight="false" outlineLevel="0" collapsed="false"/>
    <row r="33476" customFormat="false" ht="15.75" hidden="false" customHeight="false" outlineLevel="0" collapsed="false"/>
    <row r="33477" customFormat="false" ht="15.75" hidden="false" customHeight="false" outlineLevel="0" collapsed="false"/>
    <row r="33478" customFormat="false" ht="15.75" hidden="false" customHeight="false" outlineLevel="0" collapsed="false"/>
    <row r="33479" customFormat="false" ht="15.75" hidden="false" customHeight="false" outlineLevel="0" collapsed="false"/>
    <row r="33480" customFormat="false" ht="15.75" hidden="false" customHeight="false" outlineLevel="0" collapsed="false"/>
    <row r="33481" customFormat="false" ht="15.75" hidden="false" customHeight="false" outlineLevel="0" collapsed="false"/>
    <row r="33482" customFormat="false" ht="15.75" hidden="false" customHeight="false" outlineLevel="0" collapsed="false"/>
    <row r="33483" customFormat="false" ht="15.75" hidden="false" customHeight="false" outlineLevel="0" collapsed="false"/>
    <row r="33484" customFormat="false" ht="15.75" hidden="false" customHeight="false" outlineLevel="0" collapsed="false"/>
    <row r="33485" customFormat="false" ht="15.75" hidden="false" customHeight="false" outlineLevel="0" collapsed="false"/>
    <row r="33486" customFormat="false" ht="15.75" hidden="false" customHeight="false" outlineLevel="0" collapsed="false"/>
    <row r="33487" customFormat="false" ht="15.75" hidden="false" customHeight="false" outlineLevel="0" collapsed="false"/>
    <row r="33488" customFormat="false" ht="15.75" hidden="false" customHeight="false" outlineLevel="0" collapsed="false"/>
    <row r="33489" customFormat="false" ht="15.75" hidden="false" customHeight="false" outlineLevel="0" collapsed="false"/>
    <row r="33490" customFormat="false" ht="15.75" hidden="false" customHeight="false" outlineLevel="0" collapsed="false"/>
    <row r="33491" customFormat="false" ht="15.75" hidden="false" customHeight="false" outlineLevel="0" collapsed="false"/>
    <row r="33492" customFormat="false" ht="15.75" hidden="false" customHeight="false" outlineLevel="0" collapsed="false"/>
    <row r="33493" customFormat="false" ht="15.75" hidden="false" customHeight="false" outlineLevel="0" collapsed="false"/>
    <row r="33494" customFormat="false" ht="15.75" hidden="false" customHeight="false" outlineLevel="0" collapsed="false"/>
    <row r="33495" customFormat="false" ht="15.75" hidden="false" customHeight="false" outlineLevel="0" collapsed="false"/>
    <row r="33496" customFormat="false" ht="15.75" hidden="false" customHeight="false" outlineLevel="0" collapsed="false"/>
    <row r="33497" customFormat="false" ht="15.75" hidden="false" customHeight="false" outlineLevel="0" collapsed="false"/>
    <row r="33498" customFormat="false" ht="15.75" hidden="false" customHeight="false" outlineLevel="0" collapsed="false"/>
    <row r="33499" customFormat="false" ht="15.75" hidden="false" customHeight="false" outlineLevel="0" collapsed="false"/>
    <row r="33500" customFormat="false" ht="15.75" hidden="false" customHeight="false" outlineLevel="0" collapsed="false"/>
    <row r="33501" customFormat="false" ht="15.75" hidden="false" customHeight="false" outlineLevel="0" collapsed="false"/>
    <row r="33502" customFormat="false" ht="15.75" hidden="false" customHeight="false" outlineLevel="0" collapsed="false"/>
    <row r="33503" customFormat="false" ht="15.75" hidden="false" customHeight="false" outlineLevel="0" collapsed="false"/>
    <row r="33504" customFormat="false" ht="15.75" hidden="false" customHeight="false" outlineLevel="0" collapsed="false"/>
    <row r="33505" customFormat="false" ht="15.75" hidden="false" customHeight="false" outlineLevel="0" collapsed="false"/>
    <row r="33506" customFormat="false" ht="15.75" hidden="false" customHeight="false" outlineLevel="0" collapsed="false"/>
    <row r="33507" customFormat="false" ht="15.75" hidden="false" customHeight="false" outlineLevel="0" collapsed="false"/>
    <row r="33508" customFormat="false" ht="15.75" hidden="false" customHeight="false" outlineLevel="0" collapsed="false"/>
    <row r="33509" customFormat="false" ht="15.75" hidden="false" customHeight="false" outlineLevel="0" collapsed="false"/>
    <row r="33510" customFormat="false" ht="15.75" hidden="false" customHeight="false" outlineLevel="0" collapsed="false"/>
    <row r="33511" customFormat="false" ht="15.75" hidden="false" customHeight="false" outlineLevel="0" collapsed="false"/>
    <row r="33512" customFormat="false" ht="15.75" hidden="false" customHeight="false" outlineLevel="0" collapsed="false"/>
    <row r="33513" customFormat="false" ht="15.75" hidden="false" customHeight="false" outlineLevel="0" collapsed="false"/>
    <row r="33514" customFormat="false" ht="15.75" hidden="false" customHeight="false" outlineLevel="0" collapsed="false"/>
    <row r="33515" customFormat="false" ht="15.75" hidden="false" customHeight="false" outlineLevel="0" collapsed="false"/>
    <row r="33516" customFormat="false" ht="15.75" hidden="false" customHeight="false" outlineLevel="0" collapsed="false"/>
    <row r="33517" customFormat="false" ht="15.75" hidden="false" customHeight="false" outlineLevel="0" collapsed="false"/>
    <row r="33518" customFormat="false" ht="15.75" hidden="false" customHeight="false" outlineLevel="0" collapsed="false"/>
    <row r="33519" customFormat="false" ht="15.75" hidden="false" customHeight="false" outlineLevel="0" collapsed="false"/>
    <row r="33520" customFormat="false" ht="15.75" hidden="false" customHeight="false" outlineLevel="0" collapsed="false"/>
    <row r="33521" customFormat="false" ht="15.75" hidden="false" customHeight="false" outlineLevel="0" collapsed="false"/>
    <row r="33522" customFormat="false" ht="15.75" hidden="false" customHeight="false" outlineLevel="0" collapsed="false"/>
    <row r="33523" customFormat="false" ht="15.75" hidden="false" customHeight="false" outlineLevel="0" collapsed="false"/>
    <row r="33524" customFormat="false" ht="15.75" hidden="false" customHeight="false" outlineLevel="0" collapsed="false"/>
    <row r="33525" customFormat="false" ht="15.75" hidden="false" customHeight="false" outlineLevel="0" collapsed="false"/>
    <row r="33526" customFormat="false" ht="15.75" hidden="false" customHeight="false" outlineLevel="0" collapsed="false"/>
    <row r="33527" customFormat="false" ht="15.75" hidden="false" customHeight="false" outlineLevel="0" collapsed="false"/>
    <row r="33528" customFormat="false" ht="15.75" hidden="false" customHeight="false" outlineLevel="0" collapsed="false"/>
    <row r="33529" customFormat="false" ht="15.75" hidden="false" customHeight="false" outlineLevel="0" collapsed="false"/>
    <row r="33530" customFormat="false" ht="15.75" hidden="false" customHeight="false" outlineLevel="0" collapsed="false"/>
    <row r="33531" customFormat="false" ht="15.75" hidden="false" customHeight="false" outlineLevel="0" collapsed="false"/>
    <row r="33532" customFormat="false" ht="15.75" hidden="false" customHeight="false" outlineLevel="0" collapsed="false"/>
    <row r="33533" customFormat="false" ht="15.75" hidden="false" customHeight="false" outlineLevel="0" collapsed="false"/>
    <row r="33534" customFormat="false" ht="15.75" hidden="false" customHeight="false" outlineLevel="0" collapsed="false"/>
    <row r="33535" customFormat="false" ht="15.75" hidden="false" customHeight="false" outlineLevel="0" collapsed="false"/>
    <row r="33536" customFormat="false" ht="15.75" hidden="false" customHeight="false" outlineLevel="0" collapsed="false"/>
    <row r="33537" customFormat="false" ht="15.75" hidden="false" customHeight="false" outlineLevel="0" collapsed="false"/>
    <row r="33538" customFormat="false" ht="15.75" hidden="false" customHeight="false" outlineLevel="0" collapsed="false"/>
    <row r="33539" customFormat="false" ht="15.75" hidden="false" customHeight="false" outlineLevel="0" collapsed="false"/>
    <row r="33540" customFormat="false" ht="15.75" hidden="false" customHeight="false" outlineLevel="0" collapsed="false"/>
    <row r="33541" customFormat="false" ht="15.75" hidden="false" customHeight="false" outlineLevel="0" collapsed="false"/>
    <row r="33542" customFormat="false" ht="15.75" hidden="false" customHeight="false" outlineLevel="0" collapsed="false"/>
    <row r="33543" customFormat="false" ht="15.75" hidden="false" customHeight="false" outlineLevel="0" collapsed="false"/>
    <row r="33544" customFormat="false" ht="15.75" hidden="false" customHeight="false" outlineLevel="0" collapsed="false"/>
    <row r="33545" customFormat="false" ht="15.75" hidden="false" customHeight="false" outlineLevel="0" collapsed="false"/>
    <row r="33546" customFormat="false" ht="15.75" hidden="false" customHeight="false" outlineLevel="0" collapsed="false"/>
    <row r="33547" customFormat="false" ht="15.75" hidden="false" customHeight="false" outlineLevel="0" collapsed="false"/>
    <row r="33548" customFormat="false" ht="15.75" hidden="false" customHeight="false" outlineLevel="0" collapsed="false"/>
    <row r="33549" customFormat="false" ht="15.75" hidden="false" customHeight="false" outlineLevel="0" collapsed="false"/>
    <row r="33550" customFormat="false" ht="15.75" hidden="false" customHeight="false" outlineLevel="0" collapsed="false"/>
    <row r="33551" customFormat="false" ht="15.75" hidden="false" customHeight="false" outlineLevel="0" collapsed="false"/>
    <row r="33552" customFormat="false" ht="15.75" hidden="false" customHeight="false" outlineLevel="0" collapsed="false"/>
    <row r="33553" customFormat="false" ht="15.75" hidden="false" customHeight="false" outlineLevel="0" collapsed="false"/>
    <row r="33554" customFormat="false" ht="15.75" hidden="false" customHeight="false" outlineLevel="0" collapsed="false"/>
    <row r="33555" customFormat="false" ht="15.75" hidden="false" customHeight="false" outlineLevel="0" collapsed="false"/>
    <row r="33556" customFormat="false" ht="15.75" hidden="false" customHeight="false" outlineLevel="0" collapsed="false"/>
    <row r="33557" customFormat="false" ht="15.75" hidden="false" customHeight="false" outlineLevel="0" collapsed="false"/>
    <row r="33558" customFormat="false" ht="15.75" hidden="false" customHeight="false" outlineLevel="0" collapsed="false"/>
    <row r="33559" customFormat="false" ht="15.75" hidden="false" customHeight="false" outlineLevel="0" collapsed="false"/>
    <row r="33560" customFormat="false" ht="15.75" hidden="false" customHeight="false" outlineLevel="0" collapsed="false"/>
    <row r="33561" customFormat="false" ht="15.75" hidden="false" customHeight="false" outlineLevel="0" collapsed="false"/>
    <row r="33562" customFormat="false" ht="15.75" hidden="false" customHeight="false" outlineLevel="0" collapsed="false"/>
    <row r="33563" customFormat="false" ht="15.75" hidden="false" customHeight="false" outlineLevel="0" collapsed="false"/>
    <row r="33564" customFormat="false" ht="15.75" hidden="false" customHeight="false" outlineLevel="0" collapsed="false"/>
    <row r="33565" customFormat="false" ht="15.75" hidden="false" customHeight="false" outlineLevel="0" collapsed="false"/>
    <row r="33566" customFormat="false" ht="15.75" hidden="false" customHeight="false" outlineLevel="0" collapsed="false"/>
    <row r="33567" customFormat="false" ht="15.75" hidden="false" customHeight="false" outlineLevel="0" collapsed="false"/>
    <row r="33568" customFormat="false" ht="15.75" hidden="false" customHeight="false" outlineLevel="0" collapsed="false"/>
    <row r="33569" customFormat="false" ht="15.75" hidden="false" customHeight="false" outlineLevel="0" collapsed="false"/>
    <row r="33570" customFormat="false" ht="15.75" hidden="false" customHeight="false" outlineLevel="0" collapsed="false"/>
    <row r="33571" customFormat="false" ht="15.75" hidden="false" customHeight="false" outlineLevel="0" collapsed="false"/>
    <row r="33572" customFormat="false" ht="15.75" hidden="false" customHeight="false" outlineLevel="0" collapsed="false"/>
    <row r="33573" customFormat="false" ht="15.75" hidden="false" customHeight="false" outlineLevel="0" collapsed="false"/>
    <row r="33574" customFormat="false" ht="15.75" hidden="false" customHeight="false" outlineLevel="0" collapsed="false"/>
    <row r="33575" customFormat="false" ht="15.75" hidden="false" customHeight="false" outlineLevel="0" collapsed="false"/>
    <row r="33576" customFormat="false" ht="15.75" hidden="false" customHeight="false" outlineLevel="0" collapsed="false"/>
    <row r="33577" customFormat="false" ht="15.75" hidden="false" customHeight="false" outlineLevel="0" collapsed="false"/>
    <row r="33578" customFormat="false" ht="15.75" hidden="false" customHeight="false" outlineLevel="0" collapsed="false"/>
    <row r="33579" customFormat="false" ht="15.75" hidden="false" customHeight="false" outlineLevel="0" collapsed="false"/>
    <row r="33580" customFormat="false" ht="15.75" hidden="false" customHeight="false" outlineLevel="0" collapsed="false"/>
    <row r="33581" customFormat="false" ht="15.75" hidden="false" customHeight="false" outlineLevel="0" collapsed="false"/>
    <row r="33582" customFormat="false" ht="15.75" hidden="false" customHeight="false" outlineLevel="0" collapsed="false"/>
    <row r="33583" customFormat="false" ht="15.75" hidden="false" customHeight="false" outlineLevel="0" collapsed="false"/>
    <row r="33584" customFormat="false" ht="15.75" hidden="false" customHeight="false" outlineLevel="0" collapsed="false"/>
    <row r="33585" customFormat="false" ht="15.75" hidden="false" customHeight="false" outlineLevel="0" collapsed="false"/>
    <row r="33586" customFormat="false" ht="15.75" hidden="false" customHeight="false" outlineLevel="0" collapsed="false"/>
    <row r="33587" customFormat="false" ht="15.75" hidden="false" customHeight="false" outlineLevel="0" collapsed="false"/>
    <row r="33588" customFormat="false" ht="15.75" hidden="false" customHeight="false" outlineLevel="0" collapsed="false"/>
    <row r="33589" customFormat="false" ht="15.75" hidden="false" customHeight="false" outlineLevel="0" collapsed="false"/>
    <row r="33590" customFormat="false" ht="15.75" hidden="false" customHeight="false" outlineLevel="0" collapsed="false"/>
    <row r="33591" customFormat="false" ht="15.75" hidden="false" customHeight="false" outlineLevel="0" collapsed="false"/>
    <row r="33592" customFormat="false" ht="15.75" hidden="false" customHeight="false" outlineLevel="0" collapsed="false"/>
    <row r="33593" customFormat="false" ht="15.75" hidden="false" customHeight="false" outlineLevel="0" collapsed="false"/>
    <row r="33594" customFormat="false" ht="15.75" hidden="false" customHeight="false" outlineLevel="0" collapsed="false"/>
    <row r="33595" customFormat="false" ht="15.75" hidden="false" customHeight="false" outlineLevel="0" collapsed="false"/>
    <row r="33596" customFormat="false" ht="15.75" hidden="false" customHeight="false" outlineLevel="0" collapsed="false"/>
    <row r="33597" customFormat="false" ht="15.75" hidden="false" customHeight="false" outlineLevel="0" collapsed="false"/>
    <row r="33598" customFormat="false" ht="15.75" hidden="false" customHeight="false" outlineLevel="0" collapsed="false"/>
    <row r="33599" customFormat="false" ht="15.75" hidden="false" customHeight="false" outlineLevel="0" collapsed="false"/>
    <row r="33600" customFormat="false" ht="15.75" hidden="false" customHeight="false" outlineLevel="0" collapsed="false"/>
    <row r="33601" customFormat="false" ht="15.75" hidden="false" customHeight="false" outlineLevel="0" collapsed="false"/>
    <row r="33602" customFormat="false" ht="15.75" hidden="false" customHeight="false" outlineLevel="0" collapsed="false"/>
    <row r="33603" customFormat="false" ht="15.75" hidden="false" customHeight="false" outlineLevel="0" collapsed="false"/>
    <row r="33604" customFormat="false" ht="15.75" hidden="false" customHeight="false" outlineLevel="0" collapsed="false"/>
    <row r="33605" customFormat="false" ht="15.75" hidden="false" customHeight="false" outlineLevel="0" collapsed="false"/>
    <row r="33606" customFormat="false" ht="15.75" hidden="false" customHeight="false" outlineLevel="0" collapsed="false"/>
    <row r="33607" customFormat="false" ht="15.75" hidden="false" customHeight="false" outlineLevel="0" collapsed="false"/>
    <row r="33608" customFormat="false" ht="15.75" hidden="false" customHeight="false" outlineLevel="0" collapsed="false"/>
    <row r="33609" customFormat="false" ht="15.75" hidden="false" customHeight="false" outlineLevel="0" collapsed="false"/>
    <row r="33610" customFormat="false" ht="15.75" hidden="false" customHeight="false" outlineLevel="0" collapsed="false"/>
    <row r="33611" customFormat="false" ht="15.75" hidden="false" customHeight="false" outlineLevel="0" collapsed="false"/>
    <row r="33612" customFormat="false" ht="15.75" hidden="false" customHeight="false" outlineLevel="0" collapsed="false"/>
    <row r="33613" customFormat="false" ht="15.75" hidden="false" customHeight="false" outlineLevel="0" collapsed="false"/>
    <row r="33614" customFormat="false" ht="15.75" hidden="false" customHeight="false" outlineLevel="0" collapsed="false"/>
    <row r="33615" customFormat="false" ht="15.75" hidden="false" customHeight="false" outlineLevel="0" collapsed="false"/>
    <row r="33616" customFormat="false" ht="15.75" hidden="false" customHeight="false" outlineLevel="0" collapsed="false"/>
    <row r="33617" customFormat="false" ht="15.75" hidden="false" customHeight="false" outlineLevel="0" collapsed="false"/>
    <row r="33618" customFormat="false" ht="15.75" hidden="false" customHeight="false" outlineLevel="0" collapsed="false"/>
    <row r="33619" customFormat="false" ht="15.75" hidden="false" customHeight="false" outlineLevel="0" collapsed="false"/>
    <row r="33620" customFormat="false" ht="15.75" hidden="false" customHeight="false" outlineLevel="0" collapsed="false"/>
    <row r="33621" customFormat="false" ht="15.75" hidden="false" customHeight="false" outlineLevel="0" collapsed="false"/>
    <row r="33622" customFormat="false" ht="15.75" hidden="false" customHeight="false" outlineLevel="0" collapsed="false"/>
    <row r="33623" customFormat="false" ht="15.75" hidden="false" customHeight="false" outlineLevel="0" collapsed="false"/>
    <row r="33624" customFormat="false" ht="15.75" hidden="false" customHeight="false" outlineLevel="0" collapsed="false"/>
    <row r="33625" customFormat="false" ht="15.75" hidden="false" customHeight="false" outlineLevel="0" collapsed="false"/>
    <row r="33626" customFormat="false" ht="15.75" hidden="false" customHeight="false" outlineLevel="0" collapsed="false"/>
    <row r="33627" customFormat="false" ht="15.75" hidden="false" customHeight="false" outlineLevel="0" collapsed="false"/>
    <row r="33628" customFormat="false" ht="15.75" hidden="false" customHeight="false" outlineLevel="0" collapsed="false"/>
    <row r="33629" customFormat="false" ht="15.75" hidden="false" customHeight="false" outlineLevel="0" collapsed="false"/>
    <row r="33630" customFormat="false" ht="15.75" hidden="false" customHeight="false" outlineLevel="0" collapsed="false"/>
    <row r="33631" customFormat="false" ht="15.75" hidden="false" customHeight="false" outlineLevel="0" collapsed="false"/>
    <row r="33632" customFormat="false" ht="15.75" hidden="false" customHeight="false" outlineLevel="0" collapsed="false"/>
    <row r="33633" customFormat="false" ht="15.75" hidden="false" customHeight="false" outlineLevel="0" collapsed="false"/>
    <row r="33634" customFormat="false" ht="15.75" hidden="false" customHeight="false" outlineLevel="0" collapsed="false"/>
    <row r="33635" customFormat="false" ht="15.75" hidden="false" customHeight="false" outlineLevel="0" collapsed="false"/>
    <row r="33636" customFormat="false" ht="15.75" hidden="false" customHeight="false" outlineLevel="0" collapsed="false"/>
    <row r="33637" customFormat="false" ht="15.75" hidden="false" customHeight="false" outlineLevel="0" collapsed="false"/>
    <row r="33638" customFormat="false" ht="15.75" hidden="false" customHeight="false" outlineLevel="0" collapsed="false"/>
    <row r="33639" customFormat="false" ht="15.75" hidden="false" customHeight="false" outlineLevel="0" collapsed="false"/>
    <row r="33640" customFormat="false" ht="15.75" hidden="false" customHeight="false" outlineLevel="0" collapsed="false"/>
    <row r="33641" customFormat="false" ht="15.75" hidden="false" customHeight="false" outlineLevel="0" collapsed="false"/>
    <row r="33642" customFormat="false" ht="15.75" hidden="false" customHeight="false" outlineLevel="0" collapsed="false"/>
    <row r="33643" customFormat="false" ht="15.75" hidden="false" customHeight="false" outlineLevel="0" collapsed="false"/>
    <row r="33644" customFormat="false" ht="15.75" hidden="false" customHeight="false" outlineLevel="0" collapsed="false"/>
    <row r="33645" customFormat="false" ht="15.75" hidden="false" customHeight="false" outlineLevel="0" collapsed="false"/>
    <row r="33646" customFormat="false" ht="15.75" hidden="false" customHeight="false" outlineLevel="0" collapsed="false"/>
    <row r="33647" customFormat="false" ht="15.75" hidden="false" customHeight="false" outlineLevel="0" collapsed="false"/>
    <row r="33648" customFormat="false" ht="15.75" hidden="false" customHeight="false" outlineLevel="0" collapsed="false"/>
    <row r="33649" customFormat="false" ht="15.75" hidden="false" customHeight="false" outlineLevel="0" collapsed="false"/>
    <row r="33650" customFormat="false" ht="15.75" hidden="false" customHeight="false" outlineLevel="0" collapsed="false"/>
    <row r="33651" customFormat="false" ht="15.75" hidden="false" customHeight="false" outlineLevel="0" collapsed="false"/>
    <row r="33652" customFormat="false" ht="15.75" hidden="false" customHeight="false" outlineLevel="0" collapsed="false"/>
    <row r="33653" customFormat="false" ht="15.75" hidden="false" customHeight="false" outlineLevel="0" collapsed="false"/>
    <row r="33654" customFormat="false" ht="15.75" hidden="false" customHeight="false" outlineLevel="0" collapsed="false"/>
    <row r="33655" customFormat="false" ht="15.75" hidden="false" customHeight="false" outlineLevel="0" collapsed="false"/>
    <row r="33656" customFormat="false" ht="15.75" hidden="false" customHeight="false" outlineLevel="0" collapsed="false"/>
    <row r="33657" customFormat="false" ht="15.75" hidden="false" customHeight="false" outlineLevel="0" collapsed="false"/>
    <row r="33658" customFormat="false" ht="15.75" hidden="false" customHeight="false" outlineLevel="0" collapsed="false"/>
    <row r="33659" customFormat="false" ht="15.75" hidden="false" customHeight="false" outlineLevel="0" collapsed="false"/>
    <row r="33660" customFormat="false" ht="15.75" hidden="false" customHeight="false" outlineLevel="0" collapsed="false"/>
    <row r="33661" customFormat="false" ht="15.75" hidden="false" customHeight="false" outlineLevel="0" collapsed="false"/>
    <row r="33662" customFormat="false" ht="15.75" hidden="false" customHeight="false" outlineLevel="0" collapsed="false"/>
    <row r="33663" customFormat="false" ht="15.75" hidden="false" customHeight="false" outlineLevel="0" collapsed="false"/>
    <row r="33664" customFormat="false" ht="15.75" hidden="false" customHeight="false" outlineLevel="0" collapsed="false"/>
    <row r="33665" customFormat="false" ht="15.75" hidden="false" customHeight="false" outlineLevel="0" collapsed="false"/>
    <row r="33666" customFormat="false" ht="15.75" hidden="false" customHeight="false" outlineLevel="0" collapsed="false"/>
    <row r="33667" customFormat="false" ht="15.75" hidden="false" customHeight="false" outlineLevel="0" collapsed="false"/>
    <row r="33668" customFormat="false" ht="15.75" hidden="false" customHeight="false" outlineLevel="0" collapsed="false"/>
    <row r="33669" customFormat="false" ht="15.75" hidden="false" customHeight="false" outlineLevel="0" collapsed="false"/>
    <row r="33670" customFormat="false" ht="15.75" hidden="false" customHeight="false" outlineLevel="0" collapsed="false"/>
    <row r="33671" customFormat="false" ht="15.75" hidden="false" customHeight="false" outlineLevel="0" collapsed="false"/>
    <row r="33672" customFormat="false" ht="15.75" hidden="false" customHeight="false" outlineLevel="0" collapsed="false"/>
    <row r="33673" customFormat="false" ht="15.75" hidden="false" customHeight="false" outlineLevel="0" collapsed="false"/>
    <row r="33674" customFormat="false" ht="15.75" hidden="false" customHeight="false" outlineLevel="0" collapsed="false"/>
    <row r="33675" customFormat="false" ht="15.75" hidden="false" customHeight="false" outlineLevel="0" collapsed="false"/>
    <row r="33676" customFormat="false" ht="15.75" hidden="false" customHeight="false" outlineLevel="0" collapsed="false"/>
    <row r="33677" customFormat="false" ht="15.75" hidden="false" customHeight="false" outlineLevel="0" collapsed="false"/>
    <row r="33678" customFormat="false" ht="15.75" hidden="false" customHeight="false" outlineLevel="0" collapsed="false"/>
    <row r="33679" customFormat="false" ht="15.75" hidden="false" customHeight="false" outlineLevel="0" collapsed="false"/>
    <row r="33680" customFormat="false" ht="15.75" hidden="false" customHeight="false" outlineLevel="0" collapsed="false"/>
    <row r="33681" customFormat="false" ht="15.75" hidden="false" customHeight="false" outlineLevel="0" collapsed="false"/>
    <row r="33682" customFormat="false" ht="15.75" hidden="false" customHeight="false" outlineLevel="0" collapsed="false"/>
    <row r="33683" customFormat="false" ht="15.75" hidden="false" customHeight="false" outlineLevel="0" collapsed="false"/>
    <row r="33684" customFormat="false" ht="15.75" hidden="false" customHeight="false" outlineLevel="0" collapsed="false"/>
    <row r="33685" customFormat="false" ht="15.75" hidden="false" customHeight="false" outlineLevel="0" collapsed="false"/>
    <row r="33686" customFormat="false" ht="15.75" hidden="false" customHeight="false" outlineLevel="0" collapsed="false"/>
    <row r="33687" customFormat="false" ht="15.75" hidden="false" customHeight="false" outlineLevel="0" collapsed="false"/>
    <row r="33688" customFormat="false" ht="15.75" hidden="false" customHeight="false" outlineLevel="0" collapsed="false"/>
    <row r="33689" customFormat="false" ht="15.75" hidden="false" customHeight="false" outlineLevel="0" collapsed="false"/>
    <row r="33690" customFormat="false" ht="15.75" hidden="false" customHeight="false" outlineLevel="0" collapsed="false"/>
    <row r="33691" customFormat="false" ht="15.75" hidden="false" customHeight="false" outlineLevel="0" collapsed="false"/>
    <row r="33692" customFormat="false" ht="15.75" hidden="false" customHeight="false" outlineLevel="0" collapsed="false"/>
    <row r="33693" customFormat="false" ht="15.75" hidden="false" customHeight="false" outlineLevel="0" collapsed="false"/>
    <row r="33694" customFormat="false" ht="15.75" hidden="false" customHeight="false" outlineLevel="0" collapsed="false"/>
    <row r="33695" customFormat="false" ht="15.75" hidden="false" customHeight="false" outlineLevel="0" collapsed="false"/>
    <row r="33696" customFormat="false" ht="15.75" hidden="false" customHeight="false" outlineLevel="0" collapsed="false"/>
    <row r="33697" customFormat="false" ht="15.75" hidden="false" customHeight="false" outlineLevel="0" collapsed="false"/>
    <row r="33698" customFormat="false" ht="15.75" hidden="false" customHeight="false" outlineLevel="0" collapsed="false"/>
    <row r="33699" customFormat="false" ht="15.75" hidden="false" customHeight="false" outlineLevel="0" collapsed="false"/>
    <row r="33700" customFormat="false" ht="15.75" hidden="false" customHeight="false" outlineLevel="0" collapsed="false"/>
    <row r="33701" customFormat="false" ht="15.75" hidden="false" customHeight="false" outlineLevel="0" collapsed="false"/>
    <row r="33702" customFormat="false" ht="15.75" hidden="false" customHeight="false" outlineLevel="0" collapsed="false"/>
    <row r="33703" customFormat="false" ht="15.75" hidden="false" customHeight="false" outlineLevel="0" collapsed="false"/>
    <row r="33704" customFormat="false" ht="15.75" hidden="false" customHeight="false" outlineLevel="0" collapsed="false"/>
    <row r="33705" customFormat="false" ht="15.75" hidden="false" customHeight="false" outlineLevel="0" collapsed="false"/>
    <row r="33706" customFormat="false" ht="15.75" hidden="false" customHeight="false" outlineLevel="0" collapsed="false"/>
    <row r="33707" customFormat="false" ht="15.75" hidden="false" customHeight="false" outlineLevel="0" collapsed="false"/>
    <row r="33708" customFormat="false" ht="15.75" hidden="false" customHeight="false" outlineLevel="0" collapsed="false"/>
    <row r="33709" customFormat="false" ht="15.75" hidden="false" customHeight="false" outlineLevel="0" collapsed="false"/>
    <row r="33710" customFormat="false" ht="15.75" hidden="false" customHeight="false" outlineLevel="0" collapsed="false"/>
    <row r="33711" customFormat="false" ht="15.75" hidden="false" customHeight="false" outlineLevel="0" collapsed="false"/>
    <row r="33712" customFormat="false" ht="15.75" hidden="false" customHeight="false" outlineLevel="0" collapsed="false"/>
    <row r="33713" customFormat="false" ht="15.75" hidden="false" customHeight="false" outlineLevel="0" collapsed="false"/>
    <row r="33714" customFormat="false" ht="15.75" hidden="false" customHeight="false" outlineLevel="0" collapsed="false"/>
    <row r="33715" customFormat="false" ht="15.75" hidden="false" customHeight="false" outlineLevel="0" collapsed="false"/>
    <row r="33716" customFormat="false" ht="15.75" hidden="false" customHeight="false" outlineLevel="0" collapsed="false"/>
    <row r="33717" customFormat="false" ht="15.75" hidden="false" customHeight="false" outlineLevel="0" collapsed="false"/>
    <row r="33718" customFormat="false" ht="15.75" hidden="false" customHeight="false" outlineLevel="0" collapsed="false"/>
    <row r="33719" customFormat="false" ht="15.75" hidden="false" customHeight="false" outlineLevel="0" collapsed="false"/>
    <row r="33720" customFormat="false" ht="15.75" hidden="false" customHeight="false" outlineLevel="0" collapsed="false"/>
    <row r="33721" customFormat="false" ht="15.75" hidden="false" customHeight="false" outlineLevel="0" collapsed="false"/>
    <row r="33722" customFormat="false" ht="15.75" hidden="false" customHeight="false" outlineLevel="0" collapsed="false"/>
    <row r="33723" customFormat="false" ht="15.75" hidden="false" customHeight="false" outlineLevel="0" collapsed="false"/>
    <row r="33724" customFormat="false" ht="15.75" hidden="false" customHeight="false" outlineLevel="0" collapsed="false"/>
    <row r="33725" customFormat="false" ht="15.75" hidden="false" customHeight="false" outlineLevel="0" collapsed="false"/>
    <row r="33726" customFormat="false" ht="15.75" hidden="false" customHeight="false" outlineLevel="0" collapsed="false"/>
    <row r="33727" customFormat="false" ht="15.75" hidden="false" customHeight="false" outlineLevel="0" collapsed="false"/>
    <row r="33728" customFormat="false" ht="15.75" hidden="false" customHeight="false" outlineLevel="0" collapsed="false"/>
    <row r="33729" customFormat="false" ht="15.75" hidden="false" customHeight="false" outlineLevel="0" collapsed="false"/>
    <row r="33730" customFormat="false" ht="15.75" hidden="false" customHeight="false" outlineLevel="0" collapsed="false"/>
    <row r="33731" customFormat="false" ht="15.75" hidden="false" customHeight="false" outlineLevel="0" collapsed="false"/>
    <row r="33732" customFormat="false" ht="15.75" hidden="false" customHeight="false" outlineLevel="0" collapsed="false"/>
    <row r="33733" customFormat="false" ht="15.75" hidden="false" customHeight="false" outlineLevel="0" collapsed="false"/>
    <row r="33734" customFormat="false" ht="15.75" hidden="false" customHeight="false" outlineLevel="0" collapsed="false"/>
    <row r="33735" customFormat="false" ht="15.75" hidden="false" customHeight="false" outlineLevel="0" collapsed="false"/>
    <row r="33736" customFormat="false" ht="15.75" hidden="false" customHeight="false" outlineLevel="0" collapsed="false"/>
    <row r="33737" customFormat="false" ht="15.75" hidden="false" customHeight="false" outlineLevel="0" collapsed="false"/>
    <row r="33738" customFormat="false" ht="15.75" hidden="false" customHeight="false" outlineLevel="0" collapsed="false"/>
    <row r="33739" customFormat="false" ht="15.75" hidden="false" customHeight="false" outlineLevel="0" collapsed="false"/>
    <row r="33740" customFormat="false" ht="15.75" hidden="false" customHeight="false" outlineLevel="0" collapsed="false"/>
    <row r="33741" customFormat="false" ht="15.75" hidden="false" customHeight="false" outlineLevel="0" collapsed="false"/>
    <row r="33742" customFormat="false" ht="15.75" hidden="false" customHeight="false" outlineLevel="0" collapsed="false"/>
    <row r="33743" customFormat="false" ht="15.75" hidden="false" customHeight="false" outlineLevel="0" collapsed="false"/>
    <row r="33744" customFormat="false" ht="15.75" hidden="false" customHeight="false" outlineLevel="0" collapsed="false"/>
    <row r="33745" customFormat="false" ht="15.75" hidden="false" customHeight="false" outlineLevel="0" collapsed="false"/>
    <row r="33746" customFormat="false" ht="15.75" hidden="false" customHeight="false" outlineLevel="0" collapsed="false"/>
    <row r="33747" customFormat="false" ht="15.75" hidden="false" customHeight="false" outlineLevel="0" collapsed="false"/>
    <row r="33748" customFormat="false" ht="15.75" hidden="false" customHeight="false" outlineLevel="0" collapsed="false"/>
    <row r="33749" customFormat="false" ht="15.75" hidden="false" customHeight="false" outlineLevel="0" collapsed="false"/>
    <row r="33750" customFormat="false" ht="15.75" hidden="false" customHeight="false" outlineLevel="0" collapsed="false"/>
    <row r="33751" customFormat="false" ht="15.75" hidden="false" customHeight="false" outlineLevel="0" collapsed="false"/>
    <row r="33752" customFormat="false" ht="15.75" hidden="false" customHeight="false" outlineLevel="0" collapsed="false"/>
    <row r="33753" customFormat="false" ht="15.75" hidden="false" customHeight="false" outlineLevel="0" collapsed="false"/>
    <row r="33754" customFormat="false" ht="15.75" hidden="false" customHeight="false" outlineLevel="0" collapsed="false"/>
    <row r="33755" customFormat="false" ht="15.75" hidden="false" customHeight="false" outlineLevel="0" collapsed="false"/>
    <row r="33756" customFormat="false" ht="15.75" hidden="false" customHeight="false" outlineLevel="0" collapsed="false"/>
    <row r="33757" customFormat="false" ht="15.75" hidden="false" customHeight="false" outlineLevel="0" collapsed="false"/>
    <row r="33758" customFormat="false" ht="15.75" hidden="false" customHeight="false" outlineLevel="0" collapsed="false"/>
    <row r="33759" customFormat="false" ht="15.75" hidden="false" customHeight="false" outlineLevel="0" collapsed="false"/>
    <row r="33760" customFormat="false" ht="15.75" hidden="false" customHeight="false" outlineLevel="0" collapsed="false"/>
    <row r="33761" customFormat="false" ht="15.75" hidden="false" customHeight="false" outlineLevel="0" collapsed="false"/>
    <row r="33762" customFormat="false" ht="15.75" hidden="false" customHeight="false" outlineLevel="0" collapsed="false"/>
    <row r="33763" customFormat="false" ht="15.75" hidden="false" customHeight="false" outlineLevel="0" collapsed="false"/>
    <row r="33764" customFormat="false" ht="15.75" hidden="false" customHeight="false" outlineLevel="0" collapsed="false"/>
    <row r="33765" customFormat="false" ht="15.75" hidden="false" customHeight="false" outlineLevel="0" collapsed="false"/>
    <row r="33766" customFormat="false" ht="15.75" hidden="false" customHeight="false" outlineLevel="0" collapsed="false"/>
    <row r="33767" customFormat="false" ht="15.75" hidden="false" customHeight="false" outlineLevel="0" collapsed="false"/>
    <row r="33768" customFormat="false" ht="15.75" hidden="false" customHeight="false" outlineLevel="0" collapsed="false"/>
    <row r="33769" customFormat="false" ht="15.75" hidden="false" customHeight="false" outlineLevel="0" collapsed="false"/>
    <row r="33770" customFormat="false" ht="15.75" hidden="false" customHeight="false" outlineLevel="0" collapsed="false"/>
    <row r="33771" customFormat="false" ht="15.75" hidden="false" customHeight="false" outlineLevel="0" collapsed="false"/>
    <row r="33772" customFormat="false" ht="15.75" hidden="false" customHeight="false" outlineLevel="0" collapsed="false"/>
    <row r="33773" customFormat="false" ht="15.75" hidden="false" customHeight="false" outlineLevel="0" collapsed="false"/>
    <row r="33774" customFormat="false" ht="15.75" hidden="false" customHeight="false" outlineLevel="0" collapsed="false"/>
    <row r="33775" customFormat="false" ht="15.75" hidden="false" customHeight="false" outlineLevel="0" collapsed="false"/>
    <row r="33776" customFormat="false" ht="15.75" hidden="false" customHeight="false" outlineLevel="0" collapsed="false"/>
    <row r="33777" customFormat="false" ht="15.75" hidden="false" customHeight="false" outlineLevel="0" collapsed="false"/>
    <row r="33778" customFormat="false" ht="15.75" hidden="false" customHeight="false" outlineLevel="0" collapsed="false"/>
    <row r="33779" customFormat="false" ht="15.75" hidden="false" customHeight="false" outlineLevel="0" collapsed="false"/>
    <row r="33780" customFormat="false" ht="15.75" hidden="false" customHeight="false" outlineLevel="0" collapsed="false"/>
    <row r="33781" customFormat="false" ht="15.75" hidden="false" customHeight="false" outlineLevel="0" collapsed="false"/>
    <row r="33782" customFormat="false" ht="15.75" hidden="false" customHeight="false" outlineLevel="0" collapsed="false"/>
    <row r="33783" customFormat="false" ht="15.75" hidden="false" customHeight="false" outlineLevel="0" collapsed="false"/>
    <row r="33784" customFormat="false" ht="15.75" hidden="false" customHeight="false" outlineLevel="0" collapsed="false"/>
    <row r="33785" customFormat="false" ht="15.75" hidden="false" customHeight="false" outlineLevel="0" collapsed="false"/>
    <row r="33786" customFormat="false" ht="15.75" hidden="false" customHeight="false" outlineLevel="0" collapsed="false"/>
    <row r="33787" customFormat="false" ht="15.75" hidden="false" customHeight="false" outlineLevel="0" collapsed="false"/>
    <row r="33788" customFormat="false" ht="15.75" hidden="false" customHeight="false" outlineLevel="0" collapsed="false"/>
    <row r="33789" customFormat="false" ht="15.75" hidden="false" customHeight="false" outlineLevel="0" collapsed="false"/>
    <row r="33790" customFormat="false" ht="15.75" hidden="false" customHeight="false" outlineLevel="0" collapsed="false"/>
    <row r="33791" customFormat="false" ht="15.75" hidden="false" customHeight="false" outlineLevel="0" collapsed="false"/>
    <row r="33792" customFormat="false" ht="15.75" hidden="false" customHeight="false" outlineLevel="0" collapsed="false"/>
    <row r="33793" customFormat="false" ht="15.75" hidden="false" customHeight="false" outlineLevel="0" collapsed="false"/>
    <row r="33794" customFormat="false" ht="15.75" hidden="false" customHeight="false" outlineLevel="0" collapsed="false"/>
    <row r="33795" customFormat="false" ht="15.75" hidden="false" customHeight="false" outlineLevel="0" collapsed="false"/>
    <row r="33796" customFormat="false" ht="15.75" hidden="false" customHeight="false" outlineLevel="0" collapsed="false"/>
    <row r="33797" customFormat="false" ht="15.75" hidden="false" customHeight="false" outlineLevel="0" collapsed="false"/>
    <row r="33798" customFormat="false" ht="15.75" hidden="false" customHeight="false" outlineLevel="0" collapsed="false"/>
    <row r="33799" customFormat="false" ht="15.75" hidden="false" customHeight="false" outlineLevel="0" collapsed="false"/>
    <row r="33800" customFormat="false" ht="15.75" hidden="false" customHeight="false" outlineLevel="0" collapsed="false"/>
    <row r="33801" customFormat="false" ht="15.75" hidden="false" customHeight="false" outlineLevel="0" collapsed="false"/>
    <row r="33802" customFormat="false" ht="15.75" hidden="false" customHeight="false" outlineLevel="0" collapsed="false"/>
    <row r="33803" customFormat="false" ht="15.75" hidden="false" customHeight="false" outlineLevel="0" collapsed="false"/>
    <row r="33804" customFormat="false" ht="15.75" hidden="false" customHeight="false" outlineLevel="0" collapsed="false"/>
    <row r="33805" customFormat="false" ht="15.75" hidden="false" customHeight="false" outlineLevel="0" collapsed="false"/>
    <row r="33806" customFormat="false" ht="15.75" hidden="false" customHeight="false" outlineLevel="0" collapsed="false"/>
    <row r="33807" customFormat="false" ht="15.75" hidden="false" customHeight="false" outlineLevel="0" collapsed="false"/>
    <row r="33808" customFormat="false" ht="15.75" hidden="false" customHeight="false" outlineLevel="0" collapsed="false"/>
    <row r="33809" customFormat="false" ht="15.75" hidden="false" customHeight="false" outlineLevel="0" collapsed="false"/>
    <row r="33810" customFormat="false" ht="15.75" hidden="false" customHeight="false" outlineLevel="0" collapsed="false"/>
    <row r="33811" customFormat="false" ht="15.75" hidden="false" customHeight="false" outlineLevel="0" collapsed="false"/>
    <row r="33812" customFormat="false" ht="15.75" hidden="false" customHeight="false" outlineLevel="0" collapsed="false"/>
    <row r="33813" customFormat="false" ht="15.75" hidden="false" customHeight="false" outlineLevel="0" collapsed="false"/>
    <row r="33814" customFormat="false" ht="15.75" hidden="false" customHeight="false" outlineLevel="0" collapsed="false"/>
    <row r="33815" customFormat="false" ht="15.75" hidden="false" customHeight="false" outlineLevel="0" collapsed="false"/>
    <row r="33816" customFormat="false" ht="15.75" hidden="false" customHeight="false" outlineLevel="0" collapsed="false"/>
    <row r="33817" customFormat="false" ht="15.75" hidden="false" customHeight="false" outlineLevel="0" collapsed="false"/>
    <row r="33818" customFormat="false" ht="15.75" hidden="false" customHeight="false" outlineLevel="0" collapsed="false"/>
    <row r="33819" customFormat="false" ht="15.75" hidden="false" customHeight="false" outlineLevel="0" collapsed="false"/>
    <row r="33820" customFormat="false" ht="15.75" hidden="false" customHeight="false" outlineLevel="0" collapsed="false"/>
    <row r="33821" customFormat="false" ht="15.75" hidden="false" customHeight="false" outlineLevel="0" collapsed="false"/>
    <row r="33822" customFormat="false" ht="15.75" hidden="false" customHeight="false" outlineLevel="0" collapsed="false"/>
    <row r="33823" customFormat="false" ht="15.75" hidden="false" customHeight="false" outlineLevel="0" collapsed="false"/>
    <row r="33824" customFormat="false" ht="15.75" hidden="false" customHeight="false" outlineLevel="0" collapsed="false"/>
    <row r="33825" customFormat="false" ht="15.75" hidden="false" customHeight="false" outlineLevel="0" collapsed="false"/>
    <row r="33826" customFormat="false" ht="15.75" hidden="false" customHeight="false" outlineLevel="0" collapsed="false"/>
    <row r="33827" customFormat="false" ht="15.75" hidden="false" customHeight="false" outlineLevel="0" collapsed="false"/>
    <row r="33828" customFormat="false" ht="15.75" hidden="false" customHeight="false" outlineLevel="0" collapsed="false"/>
    <row r="33829" customFormat="false" ht="15.75" hidden="false" customHeight="false" outlineLevel="0" collapsed="false"/>
    <row r="33830" customFormat="false" ht="15.75" hidden="false" customHeight="false" outlineLevel="0" collapsed="false"/>
    <row r="33831" customFormat="false" ht="15.75" hidden="false" customHeight="false" outlineLevel="0" collapsed="false"/>
    <row r="33832" customFormat="false" ht="15.75" hidden="false" customHeight="false" outlineLevel="0" collapsed="false"/>
    <row r="33833" customFormat="false" ht="15.75" hidden="false" customHeight="false" outlineLevel="0" collapsed="false"/>
    <row r="33834" customFormat="false" ht="15.75" hidden="false" customHeight="false" outlineLevel="0" collapsed="false"/>
    <row r="33835" customFormat="false" ht="15.75" hidden="false" customHeight="false" outlineLevel="0" collapsed="false"/>
    <row r="33836" customFormat="false" ht="15.75" hidden="false" customHeight="false" outlineLevel="0" collapsed="false"/>
    <row r="33837" customFormat="false" ht="15.75" hidden="false" customHeight="false" outlineLevel="0" collapsed="false"/>
    <row r="33838" customFormat="false" ht="15.75" hidden="false" customHeight="false" outlineLevel="0" collapsed="false"/>
    <row r="33839" customFormat="false" ht="15.75" hidden="false" customHeight="false" outlineLevel="0" collapsed="false"/>
    <row r="33840" customFormat="false" ht="15.75" hidden="false" customHeight="false" outlineLevel="0" collapsed="false"/>
    <row r="33841" customFormat="false" ht="15.75" hidden="false" customHeight="false" outlineLevel="0" collapsed="false"/>
    <row r="33842" customFormat="false" ht="15.75" hidden="false" customHeight="false" outlineLevel="0" collapsed="false"/>
    <row r="33843" customFormat="false" ht="15.75" hidden="false" customHeight="false" outlineLevel="0" collapsed="false"/>
    <row r="33844" customFormat="false" ht="15.75" hidden="false" customHeight="false" outlineLevel="0" collapsed="false"/>
    <row r="33845" customFormat="false" ht="15.75" hidden="false" customHeight="false" outlineLevel="0" collapsed="false"/>
    <row r="33846" customFormat="false" ht="15.75" hidden="false" customHeight="false" outlineLevel="0" collapsed="false"/>
    <row r="33847" customFormat="false" ht="15.75" hidden="false" customHeight="false" outlineLevel="0" collapsed="false"/>
    <row r="33848" customFormat="false" ht="15.75" hidden="false" customHeight="false" outlineLevel="0" collapsed="false"/>
    <row r="33849" customFormat="false" ht="15.75" hidden="false" customHeight="false" outlineLevel="0" collapsed="false"/>
    <row r="33850" customFormat="false" ht="15.75" hidden="false" customHeight="false" outlineLevel="0" collapsed="false"/>
    <row r="33851" customFormat="false" ht="15.75" hidden="false" customHeight="false" outlineLevel="0" collapsed="false"/>
    <row r="33852" customFormat="false" ht="15.75" hidden="false" customHeight="false" outlineLevel="0" collapsed="false"/>
    <row r="33853" customFormat="false" ht="15.75" hidden="false" customHeight="false" outlineLevel="0" collapsed="false"/>
    <row r="33854" customFormat="false" ht="15.75" hidden="false" customHeight="false" outlineLevel="0" collapsed="false"/>
    <row r="33855" customFormat="false" ht="15.75" hidden="false" customHeight="false" outlineLevel="0" collapsed="false"/>
    <row r="33856" customFormat="false" ht="15.75" hidden="false" customHeight="false" outlineLevel="0" collapsed="false"/>
    <row r="33857" customFormat="false" ht="15.75" hidden="false" customHeight="false" outlineLevel="0" collapsed="false"/>
    <row r="33858" customFormat="false" ht="15.75" hidden="false" customHeight="false" outlineLevel="0" collapsed="false"/>
    <row r="33859" customFormat="false" ht="15.75" hidden="false" customHeight="false" outlineLevel="0" collapsed="false"/>
    <row r="33860" customFormat="false" ht="15.75" hidden="false" customHeight="false" outlineLevel="0" collapsed="false"/>
    <row r="33861" customFormat="false" ht="15.75" hidden="false" customHeight="false" outlineLevel="0" collapsed="false"/>
    <row r="33862" customFormat="false" ht="15.75" hidden="false" customHeight="false" outlineLevel="0" collapsed="false"/>
    <row r="33863" customFormat="false" ht="15.75" hidden="false" customHeight="false" outlineLevel="0" collapsed="false"/>
    <row r="33864" customFormat="false" ht="15.75" hidden="false" customHeight="false" outlineLevel="0" collapsed="false"/>
    <row r="33865" customFormat="false" ht="15.75" hidden="false" customHeight="false" outlineLevel="0" collapsed="false"/>
    <row r="33866" customFormat="false" ht="15.75" hidden="false" customHeight="false" outlineLevel="0" collapsed="false"/>
    <row r="33867" customFormat="false" ht="15.75" hidden="false" customHeight="false" outlineLevel="0" collapsed="false"/>
    <row r="33868" customFormat="false" ht="15.75" hidden="false" customHeight="false" outlineLevel="0" collapsed="false"/>
    <row r="33869" customFormat="false" ht="15.75" hidden="false" customHeight="false" outlineLevel="0" collapsed="false"/>
    <row r="33870" customFormat="false" ht="15.75" hidden="false" customHeight="false" outlineLevel="0" collapsed="false"/>
    <row r="33871" customFormat="false" ht="15.75" hidden="false" customHeight="false" outlineLevel="0" collapsed="false"/>
    <row r="33872" customFormat="false" ht="15.75" hidden="false" customHeight="false" outlineLevel="0" collapsed="false"/>
    <row r="33873" customFormat="false" ht="15.75" hidden="false" customHeight="false" outlineLevel="0" collapsed="false"/>
    <row r="33874" customFormat="false" ht="15.75" hidden="false" customHeight="false" outlineLevel="0" collapsed="false"/>
    <row r="33875" customFormat="false" ht="15.75" hidden="false" customHeight="false" outlineLevel="0" collapsed="false"/>
    <row r="33876" customFormat="false" ht="15.75" hidden="false" customHeight="false" outlineLevel="0" collapsed="false"/>
    <row r="33877" customFormat="false" ht="15.75" hidden="false" customHeight="false" outlineLevel="0" collapsed="false"/>
    <row r="33878" customFormat="false" ht="15.75" hidden="false" customHeight="false" outlineLevel="0" collapsed="false"/>
    <row r="33879" customFormat="false" ht="15.75" hidden="false" customHeight="false" outlineLevel="0" collapsed="false"/>
    <row r="33880" customFormat="false" ht="15.75" hidden="false" customHeight="false" outlineLevel="0" collapsed="false"/>
    <row r="33881" customFormat="false" ht="15.75" hidden="false" customHeight="false" outlineLevel="0" collapsed="false"/>
    <row r="33882" customFormat="false" ht="15.75" hidden="false" customHeight="false" outlineLevel="0" collapsed="false"/>
    <row r="33883" customFormat="false" ht="15.75" hidden="false" customHeight="false" outlineLevel="0" collapsed="false"/>
    <row r="33884" customFormat="false" ht="15.75" hidden="false" customHeight="false" outlineLevel="0" collapsed="false"/>
    <row r="33885" customFormat="false" ht="15.75" hidden="false" customHeight="false" outlineLevel="0" collapsed="false"/>
    <row r="33886" customFormat="false" ht="15.75" hidden="false" customHeight="false" outlineLevel="0" collapsed="false"/>
    <row r="33887" customFormat="false" ht="15.75" hidden="false" customHeight="false" outlineLevel="0" collapsed="false"/>
    <row r="33888" customFormat="false" ht="15.75" hidden="false" customHeight="false" outlineLevel="0" collapsed="false"/>
    <row r="33889" customFormat="false" ht="15.75" hidden="false" customHeight="false" outlineLevel="0" collapsed="false"/>
    <row r="33890" customFormat="false" ht="15.75" hidden="false" customHeight="false" outlineLevel="0" collapsed="false"/>
    <row r="33891" customFormat="false" ht="15.75" hidden="false" customHeight="false" outlineLevel="0" collapsed="false"/>
    <row r="33892" customFormat="false" ht="15.75" hidden="false" customHeight="false" outlineLevel="0" collapsed="false"/>
    <row r="33893" customFormat="false" ht="15.75" hidden="false" customHeight="false" outlineLevel="0" collapsed="false"/>
    <row r="33894" customFormat="false" ht="15.75" hidden="false" customHeight="false" outlineLevel="0" collapsed="false"/>
    <row r="33895" customFormat="false" ht="15.75" hidden="false" customHeight="false" outlineLevel="0" collapsed="false"/>
    <row r="33896" customFormat="false" ht="15.75" hidden="false" customHeight="false" outlineLevel="0" collapsed="false"/>
    <row r="33897" customFormat="false" ht="15.75" hidden="false" customHeight="false" outlineLevel="0" collapsed="false"/>
    <row r="33898" customFormat="false" ht="15.75" hidden="false" customHeight="false" outlineLevel="0" collapsed="false"/>
    <row r="33899" customFormat="false" ht="15.75" hidden="false" customHeight="false" outlineLevel="0" collapsed="false"/>
    <row r="33900" customFormat="false" ht="15.75" hidden="false" customHeight="false" outlineLevel="0" collapsed="false"/>
    <row r="33901" customFormat="false" ht="15.75" hidden="false" customHeight="false" outlineLevel="0" collapsed="false"/>
    <row r="33902" customFormat="false" ht="15.75" hidden="false" customHeight="false" outlineLevel="0" collapsed="false"/>
    <row r="33903" customFormat="false" ht="15.75" hidden="false" customHeight="false" outlineLevel="0" collapsed="false"/>
    <row r="33904" customFormat="false" ht="15.75" hidden="false" customHeight="false" outlineLevel="0" collapsed="false"/>
    <row r="33905" customFormat="false" ht="15.75" hidden="false" customHeight="false" outlineLevel="0" collapsed="false"/>
    <row r="33906" customFormat="false" ht="15.75" hidden="false" customHeight="false" outlineLevel="0" collapsed="false"/>
    <row r="33907" customFormat="false" ht="15.75" hidden="false" customHeight="false" outlineLevel="0" collapsed="false"/>
    <row r="33908" customFormat="false" ht="15.75" hidden="false" customHeight="false" outlineLevel="0" collapsed="false"/>
    <row r="33909" customFormat="false" ht="15.75" hidden="false" customHeight="false" outlineLevel="0" collapsed="false"/>
    <row r="33910" customFormat="false" ht="15.75" hidden="false" customHeight="false" outlineLevel="0" collapsed="false"/>
    <row r="33911" customFormat="false" ht="15.75" hidden="false" customHeight="false" outlineLevel="0" collapsed="false"/>
    <row r="33912" customFormat="false" ht="15.75" hidden="false" customHeight="false" outlineLevel="0" collapsed="false"/>
    <row r="33913" customFormat="false" ht="15.75" hidden="false" customHeight="false" outlineLevel="0" collapsed="false"/>
    <row r="33914" customFormat="false" ht="15.75" hidden="false" customHeight="false" outlineLevel="0" collapsed="false"/>
    <row r="33915" customFormat="false" ht="15.75" hidden="false" customHeight="false" outlineLevel="0" collapsed="false"/>
    <row r="33916" customFormat="false" ht="15.75" hidden="false" customHeight="false" outlineLevel="0" collapsed="false"/>
    <row r="33917" customFormat="false" ht="15.75" hidden="false" customHeight="false" outlineLevel="0" collapsed="false"/>
    <row r="33918" customFormat="false" ht="15.75" hidden="false" customHeight="false" outlineLevel="0" collapsed="false"/>
    <row r="33919" customFormat="false" ht="15.75" hidden="false" customHeight="false" outlineLevel="0" collapsed="false"/>
    <row r="33920" customFormat="false" ht="15.75" hidden="false" customHeight="false" outlineLevel="0" collapsed="false"/>
    <row r="33921" customFormat="false" ht="15.75" hidden="false" customHeight="false" outlineLevel="0" collapsed="false"/>
    <row r="33922" customFormat="false" ht="15.75" hidden="false" customHeight="false" outlineLevel="0" collapsed="false"/>
    <row r="33923" customFormat="false" ht="15.75" hidden="false" customHeight="false" outlineLevel="0" collapsed="false"/>
    <row r="33924" customFormat="false" ht="15.75" hidden="false" customHeight="false" outlineLevel="0" collapsed="false"/>
    <row r="33925" customFormat="false" ht="15.75" hidden="false" customHeight="false" outlineLevel="0" collapsed="false"/>
    <row r="33926" customFormat="false" ht="15.75" hidden="false" customHeight="false" outlineLevel="0" collapsed="false"/>
    <row r="33927" customFormat="false" ht="15.75" hidden="false" customHeight="false" outlineLevel="0" collapsed="false"/>
    <row r="33928" customFormat="false" ht="15.75" hidden="false" customHeight="false" outlineLevel="0" collapsed="false"/>
    <row r="33929" customFormat="false" ht="15.75" hidden="false" customHeight="false" outlineLevel="0" collapsed="false"/>
    <row r="33930" customFormat="false" ht="15.75" hidden="false" customHeight="false" outlineLevel="0" collapsed="false"/>
    <row r="33931" customFormat="false" ht="15.75" hidden="false" customHeight="false" outlineLevel="0" collapsed="false"/>
    <row r="33932" customFormat="false" ht="15.75" hidden="false" customHeight="false" outlineLevel="0" collapsed="false"/>
    <row r="33933" customFormat="false" ht="15.75" hidden="false" customHeight="false" outlineLevel="0" collapsed="false"/>
    <row r="33934" customFormat="false" ht="15.75" hidden="false" customHeight="false" outlineLevel="0" collapsed="false"/>
    <row r="33935" customFormat="false" ht="15.75" hidden="false" customHeight="false" outlineLevel="0" collapsed="false"/>
    <row r="33936" customFormat="false" ht="15.75" hidden="false" customHeight="false" outlineLevel="0" collapsed="false"/>
    <row r="33937" customFormat="false" ht="15.75" hidden="false" customHeight="false" outlineLevel="0" collapsed="false"/>
    <row r="33938" customFormat="false" ht="15.75" hidden="false" customHeight="false" outlineLevel="0" collapsed="false"/>
    <row r="33939" customFormat="false" ht="15.75" hidden="false" customHeight="false" outlineLevel="0" collapsed="false"/>
    <row r="33940" customFormat="false" ht="15.75" hidden="false" customHeight="false" outlineLevel="0" collapsed="false"/>
    <row r="33941" customFormat="false" ht="15.75" hidden="false" customHeight="false" outlineLevel="0" collapsed="false"/>
    <row r="33942" customFormat="false" ht="15.75" hidden="false" customHeight="false" outlineLevel="0" collapsed="false"/>
    <row r="33943" customFormat="false" ht="15.75" hidden="false" customHeight="false" outlineLevel="0" collapsed="false"/>
    <row r="33944" customFormat="false" ht="15.75" hidden="false" customHeight="false" outlineLevel="0" collapsed="false"/>
    <row r="33945" customFormat="false" ht="15.75" hidden="false" customHeight="false" outlineLevel="0" collapsed="false"/>
    <row r="33946" customFormat="false" ht="15.75" hidden="false" customHeight="false" outlineLevel="0" collapsed="false"/>
    <row r="33947" customFormat="false" ht="15.75" hidden="false" customHeight="false" outlineLevel="0" collapsed="false"/>
    <row r="33948" customFormat="false" ht="15.75" hidden="false" customHeight="false" outlineLevel="0" collapsed="false"/>
    <row r="33949" customFormat="false" ht="15.75" hidden="false" customHeight="false" outlineLevel="0" collapsed="false"/>
    <row r="33950" customFormat="false" ht="15.75" hidden="false" customHeight="false" outlineLevel="0" collapsed="false"/>
    <row r="33951" customFormat="false" ht="15.75" hidden="false" customHeight="false" outlineLevel="0" collapsed="false"/>
    <row r="33952" customFormat="false" ht="15.75" hidden="false" customHeight="false" outlineLevel="0" collapsed="false"/>
    <row r="33953" customFormat="false" ht="15.75" hidden="false" customHeight="false" outlineLevel="0" collapsed="false"/>
    <row r="33954" customFormat="false" ht="15.75" hidden="false" customHeight="false" outlineLevel="0" collapsed="false"/>
    <row r="33955" customFormat="false" ht="15.75" hidden="false" customHeight="false" outlineLevel="0" collapsed="false"/>
    <row r="33956" customFormat="false" ht="15.75" hidden="false" customHeight="false" outlineLevel="0" collapsed="false"/>
    <row r="33957" customFormat="false" ht="15.75" hidden="false" customHeight="false" outlineLevel="0" collapsed="false"/>
    <row r="33958" customFormat="false" ht="15.75" hidden="false" customHeight="false" outlineLevel="0" collapsed="false"/>
    <row r="33959" customFormat="false" ht="15.75" hidden="false" customHeight="false" outlineLevel="0" collapsed="false"/>
    <row r="33960" customFormat="false" ht="15.75" hidden="false" customHeight="false" outlineLevel="0" collapsed="false"/>
    <row r="33961" customFormat="false" ht="15.75" hidden="false" customHeight="false" outlineLevel="0" collapsed="false"/>
    <row r="33962" customFormat="false" ht="15.75" hidden="false" customHeight="false" outlineLevel="0" collapsed="false"/>
    <row r="33963" customFormat="false" ht="15.75" hidden="false" customHeight="false" outlineLevel="0" collapsed="false"/>
    <row r="33964" customFormat="false" ht="15.75" hidden="false" customHeight="false" outlineLevel="0" collapsed="false"/>
    <row r="33965" customFormat="false" ht="15.75" hidden="false" customHeight="false" outlineLevel="0" collapsed="false"/>
    <row r="33966" customFormat="false" ht="15.75" hidden="false" customHeight="false" outlineLevel="0" collapsed="false"/>
    <row r="33967" customFormat="false" ht="15.75" hidden="false" customHeight="false" outlineLevel="0" collapsed="false"/>
    <row r="33968" customFormat="false" ht="15.75" hidden="false" customHeight="false" outlineLevel="0" collapsed="false"/>
    <row r="33969" customFormat="false" ht="15.75" hidden="false" customHeight="false" outlineLevel="0" collapsed="false"/>
    <row r="33970" customFormat="false" ht="15.75" hidden="false" customHeight="false" outlineLevel="0" collapsed="false"/>
    <row r="33971" customFormat="false" ht="15.75" hidden="false" customHeight="false" outlineLevel="0" collapsed="false"/>
    <row r="33972" customFormat="false" ht="15.75" hidden="false" customHeight="false" outlineLevel="0" collapsed="false"/>
    <row r="33973" customFormat="false" ht="15.75" hidden="false" customHeight="false" outlineLevel="0" collapsed="false"/>
    <row r="33974" customFormat="false" ht="15.75" hidden="false" customHeight="false" outlineLevel="0" collapsed="false"/>
    <row r="33975" customFormat="false" ht="15.75" hidden="false" customHeight="false" outlineLevel="0" collapsed="false"/>
    <row r="33976" customFormat="false" ht="15.75" hidden="false" customHeight="false" outlineLevel="0" collapsed="false"/>
    <row r="33977" customFormat="false" ht="15.75" hidden="false" customHeight="false" outlineLevel="0" collapsed="false"/>
    <row r="33978" customFormat="false" ht="15.75" hidden="false" customHeight="false" outlineLevel="0" collapsed="false"/>
    <row r="33979" customFormat="false" ht="15.75" hidden="false" customHeight="false" outlineLevel="0" collapsed="false"/>
    <row r="33980" customFormat="false" ht="15.75" hidden="false" customHeight="false" outlineLevel="0" collapsed="false"/>
    <row r="33981" customFormat="false" ht="15.75" hidden="false" customHeight="false" outlineLevel="0" collapsed="false"/>
    <row r="33982" customFormat="false" ht="15.75" hidden="false" customHeight="false" outlineLevel="0" collapsed="false"/>
    <row r="33983" customFormat="false" ht="15.75" hidden="false" customHeight="false" outlineLevel="0" collapsed="false"/>
    <row r="33984" customFormat="false" ht="15.75" hidden="false" customHeight="false" outlineLevel="0" collapsed="false"/>
    <row r="33985" customFormat="false" ht="15.75" hidden="false" customHeight="false" outlineLevel="0" collapsed="false"/>
    <row r="33986" customFormat="false" ht="15.75" hidden="false" customHeight="false" outlineLevel="0" collapsed="false"/>
    <row r="33987" customFormat="false" ht="15.75" hidden="false" customHeight="false" outlineLevel="0" collapsed="false"/>
    <row r="33988" customFormat="false" ht="15.75" hidden="false" customHeight="false" outlineLevel="0" collapsed="false"/>
    <row r="33989" customFormat="false" ht="15.75" hidden="false" customHeight="false" outlineLevel="0" collapsed="false"/>
    <row r="33990" customFormat="false" ht="15.75" hidden="false" customHeight="false" outlineLevel="0" collapsed="false"/>
    <row r="33991" customFormat="false" ht="15.75" hidden="false" customHeight="false" outlineLevel="0" collapsed="false"/>
    <row r="33992" customFormat="false" ht="15.75" hidden="false" customHeight="false" outlineLevel="0" collapsed="false"/>
    <row r="33993" customFormat="false" ht="15.75" hidden="false" customHeight="false" outlineLevel="0" collapsed="false"/>
    <row r="33994" customFormat="false" ht="15.75" hidden="false" customHeight="false" outlineLevel="0" collapsed="false"/>
    <row r="33995" customFormat="false" ht="15.75" hidden="false" customHeight="false" outlineLevel="0" collapsed="false"/>
    <row r="33996" customFormat="false" ht="15.75" hidden="false" customHeight="false" outlineLevel="0" collapsed="false"/>
    <row r="33997" customFormat="false" ht="15.75" hidden="false" customHeight="false" outlineLevel="0" collapsed="false"/>
    <row r="33998" customFormat="false" ht="15.75" hidden="false" customHeight="false" outlineLevel="0" collapsed="false"/>
    <row r="33999" customFormat="false" ht="15.75" hidden="false" customHeight="false" outlineLevel="0" collapsed="false"/>
    <row r="34000" customFormat="false" ht="15.75" hidden="false" customHeight="false" outlineLevel="0" collapsed="false"/>
    <row r="34001" customFormat="false" ht="15.75" hidden="false" customHeight="false" outlineLevel="0" collapsed="false"/>
    <row r="34002" customFormat="false" ht="15.75" hidden="false" customHeight="false" outlineLevel="0" collapsed="false"/>
    <row r="34003" customFormat="false" ht="15.75" hidden="false" customHeight="false" outlineLevel="0" collapsed="false"/>
    <row r="34004" customFormat="false" ht="15.75" hidden="false" customHeight="false" outlineLevel="0" collapsed="false"/>
    <row r="34005" customFormat="false" ht="15.75" hidden="false" customHeight="false" outlineLevel="0" collapsed="false"/>
    <row r="34006" customFormat="false" ht="15.75" hidden="false" customHeight="false" outlineLevel="0" collapsed="false"/>
    <row r="34007" customFormat="false" ht="15.75" hidden="false" customHeight="false" outlineLevel="0" collapsed="false"/>
    <row r="34008" customFormat="false" ht="15.75" hidden="false" customHeight="false" outlineLevel="0" collapsed="false"/>
    <row r="34009" customFormat="false" ht="15.75" hidden="false" customHeight="false" outlineLevel="0" collapsed="false"/>
    <row r="34010" customFormat="false" ht="15.75" hidden="false" customHeight="false" outlineLevel="0" collapsed="false"/>
    <row r="34011" customFormat="false" ht="15.75" hidden="false" customHeight="false" outlineLevel="0" collapsed="false"/>
    <row r="34012" customFormat="false" ht="15.75" hidden="false" customHeight="false" outlineLevel="0" collapsed="false"/>
    <row r="34013" customFormat="false" ht="15.75" hidden="false" customHeight="false" outlineLevel="0" collapsed="false"/>
    <row r="34014" customFormat="false" ht="15.75" hidden="false" customHeight="false" outlineLevel="0" collapsed="false"/>
    <row r="34015" customFormat="false" ht="15.75" hidden="false" customHeight="false" outlineLevel="0" collapsed="false"/>
    <row r="34016" customFormat="false" ht="15.75" hidden="false" customHeight="false" outlineLevel="0" collapsed="false"/>
    <row r="34017" customFormat="false" ht="15.75" hidden="false" customHeight="false" outlineLevel="0" collapsed="false"/>
    <row r="34018" customFormat="false" ht="15.75" hidden="false" customHeight="false" outlineLevel="0" collapsed="false"/>
    <row r="34019" customFormat="false" ht="15.75" hidden="false" customHeight="false" outlineLevel="0" collapsed="false"/>
    <row r="34020" customFormat="false" ht="15.75" hidden="false" customHeight="false" outlineLevel="0" collapsed="false"/>
    <row r="34021" customFormat="false" ht="15.75" hidden="false" customHeight="false" outlineLevel="0" collapsed="false"/>
    <row r="34022" customFormat="false" ht="15.75" hidden="false" customHeight="false" outlineLevel="0" collapsed="false"/>
    <row r="34023" customFormat="false" ht="15.75" hidden="false" customHeight="false" outlineLevel="0" collapsed="false"/>
    <row r="34024" customFormat="false" ht="15.75" hidden="false" customHeight="false" outlineLevel="0" collapsed="false"/>
    <row r="34025" customFormat="false" ht="15.75" hidden="false" customHeight="false" outlineLevel="0" collapsed="false"/>
    <row r="34026" customFormat="false" ht="15.75" hidden="false" customHeight="false" outlineLevel="0" collapsed="false"/>
    <row r="34027" customFormat="false" ht="15.75" hidden="false" customHeight="false" outlineLevel="0" collapsed="false"/>
    <row r="34028" customFormat="false" ht="15.75" hidden="false" customHeight="false" outlineLevel="0" collapsed="false"/>
    <row r="34029" customFormat="false" ht="15.75" hidden="false" customHeight="false" outlineLevel="0" collapsed="false"/>
    <row r="34030" customFormat="false" ht="15.75" hidden="false" customHeight="false" outlineLevel="0" collapsed="false"/>
    <row r="34031" customFormat="false" ht="15.75" hidden="false" customHeight="false" outlineLevel="0" collapsed="false"/>
    <row r="34032" customFormat="false" ht="15.75" hidden="false" customHeight="false" outlineLevel="0" collapsed="false"/>
    <row r="34033" customFormat="false" ht="15.75" hidden="false" customHeight="false" outlineLevel="0" collapsed="false"/>
    <row r="34034" customFormat="false" ht="15.75" hidden="false" customHeight="false" outlineLevel="0" collapsed="false"/>
    <row r="34035" customFormat="false" ht="15.75" hidden="false" customHeight="false" outlineLevel="0" collapsed="false"/>
    <row r="34036" customFormat="false" ht="15.75" hidden="false" customHeight="false" outlineLevel="0" collapsed="false"/>
    <row r="34037" customFormat="false" ht="15.75" hidden="false" customHeight="false" outlineLevel="0" collapsed="false"/>
    <row r="34038" customFormat="false" ht="15.75" hidden="false" customHeight="false" outlineLevel="0" collapsed="false"/>
    <row r="34039" customFormat="false" ht="15.75" hidden="false" customHeight="false" outlineLevel="0" collapsed="false"/>
    <row r="34040" customFormat="false" ht="15.75" hidden="false" customHeight="false" outlineLevel="0" collapsed="false"/>
    <row r="34041" customFormat="false" ht="15.75" hidden="false" customHeight="false" outlineLevel="0" collapsed="false"/>
    <row r="34042" customFormat="false" ht="15.75" hidden="false" customHeight="false" outlineLevel="0" collapsed="false"/>
    <row r="34043" customFormat="false" ht="15.75" hidden="false" customHeight="false" outlineLevel="0" collapsed="false"/>
    <row r="34044" customFormat="false" ht="15.75" hidden="false" customHeight="false" outlineLevel="0" collapsed="false"/>
    <row r="34045" customFormat="false" ht="15.75" hidden="false" customHeight="false" outlineLevel="0" collapsed="false"/>
    <row r="34046" customFormat="false" ht="15.75" hidden="false" customHeight="false" outlineLevel="0" collapsed="false"/>
    <row r="34047" customFormat="false" ht="15.75" hidden="false" customHeight="false" outlineLevel="0" collapsed="false"/>
    <row r="34048" customFormat="false" ht="15.75" hidden="false" customHeight="false" outlineLevel="0" collapsed="false"/>
    <row r="34049" customFormat="false" ht="15.75" hidden="false" customHeight="false" outlineLevel="0" collapsed="false"/>
    <row r="34050" customFormat="false" ht="15.75" hidden="false" customHeight="false" outlineLevel="0" collapsed="false"/>
    <row r="34051" customFormat="false" ht="15.75" hidden="false" customHeight="false" outlineLevel="0" collapsed="false"/>
    <row r="34052" customFormat="false" ht="15.75" hidden="false" customHeight="false" outlineLevel="0" collapsed="false"/>
    <row r="34053" customFormat="false" ht="15.75" hidden="false" customHeight="false" outlineLevel="0" collapsed="false"/>
    <row r="34054" customFormat="false" ht="15.75" hidden="false" customHeight="false" outlineLevel="0" collapsed="false"/>
    <row r="34055" customFormat="false" ht="15.75" hidden="false" customHeight="false" outlineLevel="0" collapsed="false"/>
    <row r="34056" customFormat="false" ht="15.75" hidden="false" customHeight="false" outlineLevel="0" collapsed="false"/>
    <row r="34057" customFormat="false" ht="15.75" hidden="false" customHeight="false" outlineLevel="0" collapsed="false"/>
    <row r="34058" customFormat="false" ht="15.75" hidden="false" customHeight="false" outlineLevel="0" collapsed="false"/>
    <row r="34059" customFormat="false" ht="15.75" hidden="false" customHeight="false" outlineLevel="0" collapsed="false"/>
    <row r="34060" customFormat="false" ht="15.75" hidden="false" customHeight="false" outlineLevel="0" collapsed="false"/>
    <row r="34061" customFormat="false" ht="15.75" hidden="false" customHeight="false" outlineLevel="0" collapsed="false"/>
    <row r="34062" customFormat="false" ht="15.75" hidden="false" customHeight="false" outlineLevel="0" collapsed="false"/>
    <row r="34063" customFormat="false" ht="15.75" hidden="false" customHeight="false" outlineLevel="0" collapsed="false"/>
    <row r="34064" customFormat="false" ht="15.75" hidden="false" customHeight="false" outlineLevel="0" collapsed="false"/>
    <row r="34065" customFormat="false" ht="15.75" hidden="false" customHeight="false" outlineLevel="0" collapsed="false"/>
    <row r="34066" customFormat="false" ht="15.75" hidden="false" customHeight="false" outlineLevel="0" collapsed="false"/>
    <row r="34067" customFormat="false" ht="15.75" hidden="false" customHeight="false" outlineLevel="0" collapsed="false"/>
    <row r="34068" customFormat="false" ht="15.75" hidden="false" customHeight="false" outlineLevel="0" collapsed="false"/>
    <row r="34069" customFormat="false" ht="15.75" hidden="false" customHeight="false" outlineLevel="0" collapsed="false"/>
    <row r="34070" customFormat="false" ht="15.75" hidden="false" customHeight="false" outlineLevel="0" collapsed="false"/>
    <row r="34071" customFormat="false" ht="15.75" hidden="false" customHeight="false" outlineLevel="0" collapsed="false"/>
    <row r="34072" customFormat="false" ht="15.75" hidden="false" customHeight="false" outlineLevel="0" collapsed="false"/>
    <row r="34073" customFormat="false" ht="15.75" hidden="false" customHeight="false" outlineLevel="0" collapsed="false"/>
    <row r="34074" customFormat="false" ht="15.75" hidden="false" customHeight="false" outlineLevel="0" collapsed="false"/>
    <row r="34075" customFormat="false" ht="15.75" hidden="false" customHeight="false" outlineLevel="0" collapsed="false"/>
    <row r="34076" customFormat="false" ht="15.75" hidden="false" customHeight="false" outlineLevel="0" collapsed="false"/>
    <row r="34077" customFormat="false" ht="15.75" hidden="false" customHeight="false" outlineLevel="0" collapsed="false"/>
    <row r="34078" customFormat="false" ht="15.75" hidden="false" customHeight="false" outlineLevel="0" collapsed="false"/>
    <row r="34079" customFormat="false" ht="15.75" hidden="false" customHeight="false" outlineLevel="0" collapsed="false"/>
    <row r="34080" customFormat="false" ht="15.75" hidden="false" customHeight="false" outlineLevel="0" collapsed="false"/>
    <row r="34081" customFormat="false" ht="15.75" hidden="false" customHeight="false" outlineLevel="0" collapsed="false"/>
    <row r="34082" customFormat="false" ht="15.75" hidden="false" customHeight="false" outlineLevel="0" collapsed="false"/>
    <row r="34083" customFormat="false" ht="15.75" hidden="false" customHeight="false" outlineLevel="0" collapsed="false"/>
    <row r="34084" customFormat="false" ht="15.75" hidden="false" customHeight="false" outlineLevel="0" collapsed="false"/>
    <row r="34085" customFormat="false" ht="15.75" hidden="false" customHeight="false" outlineLevel="0" collapsed="false"/>
    <row r="34086" customFormat="false" ht="15.75" hidden="false" customHeight="false" outlineLevel="0" collapsed="false"/>
    <row r="34087" customFormat="false" ht="15.75" hidden="false" customHeight="false" outlineLevel="0" collapsed="false"/>
    <row r="34088" customFormat="false" ht="15.75" hidden="false" customHeight="false" outlineLevel="0" collapsed="false"/>
    <row r="34089" customFormat="false" ht="15.75" hidden="false" customHeight="false" outlineLevel="0" collapsed="false"/>
    <row r="34090" customFormat="false" ht="15.75" hidden="false" customHeight="false" outlineLevel="0" collapsed="false"/>
    <row r="34091" customFormat="false" ht="15.75" hidden="false" customHeight="false" outlineLevel="0" collapsed="false"/>
    <row r="34092" customFormat="false" ht="15.75" hidden="false" customHeight="false" outlineLevel="0" collapsed="false"/>
    <row r="34093" customFormat="false" ht="15.75" hidden="false" customHeight="false" outlineLevel="0" collapsed="false"/>
    <row r="34094" customFormat="false" ht="15.75" hidden="false" customHeight="false" outlineLevel="0" collapsed="false"/>
    <row r="34095" customFormat="false" ht="15.75" hidden="false" customHeight="false" outlineLevel="0" collapsed="false"/>
    <row r="34096" customFormat="false" ht="15.75" hidden="false" customHeight="false" outlineLevel="0" collapsed="false"/>
    <row r="34097" customFormat="false" ht="15.75" hidden="false" customHeight="false" outlineLevel="0" collapsed="false"/>
    <row r="34098" customFormat="false" ht="15.75" hidden="false" customHeight="false" outlineLevel="0" collapsed="false"/>
    <row r="34099" customFormat="false" ht="15.75" hidden="false" customHeight="false" outlineLevel="0" collapsed="false"/>
    <row r="34100" customFormat="false" ht="15.75" hidden="false" customHeight="false" outlineLevel="0" collapsed="false"/>
    <row r="34101" customFormat="false" ht="15.75" hidden="false" customHeight="false" outlineLevel="0" collapsed="false"/>
    <row r="34102" customFormat="false" ht="15.75" hidden="false" customHeight="false" outlineLevel="0" collapsed="false"/>
    <row r="34103" customFormat="false" ht="15.75" hidden="false" customHeight="false" outlineLevel="0" collapsed="false"/>
    <row r="34104" customFormat="false" ht="15.75" hidden="false" customHeight="false" outlineLevel="0" collapsed="false"/>
    <row r="34105" customFormat="false" ht="15.75" hidden="false" customHeight="false" outlineLevel="0" collapsed="false"/>
    <row r="34106" customFormat="false" ht="15.75" hidden="false" customHeight="false" outlineLevel="0" collapsed="false"/>
    <row r="34107" customFormat="false" ht="15.75" hidden="false" customHeight="false" outlineLevel="0" collapsed="false"/>
    <row r="34108" customFormat="false" ht="15.75" hidden="false" customHeight="false" outlineLevel="0" collapsed="false"/>
    <row r="34109" customFormat="false" ht="15.75" hidden="false" customHeight="false" outlineLevel="0" collapsed="false"/>
    <row r="34110" customFormat="false" ht="15.75" hidden="false" customHeight="false" outlineLevel="0" collapsed="false"/>
    <row r="34111" customFormat="false" ht="15.75" hidden="false" customHeight="false" outlineLevel="0" collapsed="false"/>
    <row r="34112" customFormat="false" ht="15.75" hidden="false" customHeight="false" outlineLevel="0" collapsed="false"/>
    <row r="34113" customFormat="false" ht="15.75" hidden="false" customHeight="false" outlineLevel="0" collapsed="false"/>
    <row r="34114" customFormat="false" ht="15.75" hidden="false" customHeight="false" outlineLevel="0" collapsed="false"/>
    <row r="34115" customFormat="false" ht="15.75" hidden="false" customHeight="false" outlineLevel="0" collapsed="false"/>
    <row r="34116" customFormat="false" ht="15.75" hidden="false" customHeight="false" outlineLevel="0" collapsed="false"/>
    <row r="34117" customFormat="false" ht="15.75" hidden="false" customHeight="false" outlineLevel="0" collapsed="false"/>
    <row r="34118" customFormat="false" ht="15.75" hidden="false" customHeight="false" outlineLevel="0" collapsed="false"/>
    <row r="34119" customFormat="false" ht="15.75" hidden="false" customHeight="false" outlineLevel="0" collapsed="false"/>
    <row r="34120" customFormat="false" ht="15.75" hidden="false" customHeight="false" outlineLevel="0" collapsed="false"/>
    <row r="34121" customFormat="false" ht="15.75" hidden="false" customHeight="false" outlineLevel="0" collapsed="false"/>
    <row r="34122" customFormat="false" ht="15.75" hidden="false" customHeight="false" outlineLevel="0" collapsed="false"/>
    <row r="34123" customFormat="false" ht="15.75" hidden="false" customHeight="false" outlineLevel="0" collapsed="false"/>
    <row r="34124" customFormat="false" ht="15.75" hidden="false" customHeight="false" outlineLevel="0" collapsed="false"/>
    <row r="34125" customFormat="false" ht="15.75" hidden="false" customHeight="false" outlineLevel="0" collapsed="false"/>
    <row r="34126" customFormat="false" ht="15.75" hidden="false" customHeight="false" outlineLevel="0" collapsed="false"/>
    <row r="34127" customFormat="false" ht="15.75" hidden="false" customHeight="false" outlineLevel="0" collapsed="false"/>
    <row r="34128" customFormat="false" ht="15.75" hidden="false" customHeight="false" outlineLevel="0" collapsed="false"/>
    <row r="34129" customFormat="false" ht="15.75" hidden="false" customHeight="false" outlineLevel="0" collapsed="false"/>
    <row r="34130" customFormat="false" ht="15.75" hidden="false" customHeight="false" outlineLevel="0" collapsed="false"/>
    <row r="34131" customFormat="false" ht="15.75" hidden="false" customHeight="false" outlineLevel="0" collapsed="false"/>
    <row r="34132" customFormat="false" ht="15.75" hidden="false" customHeight="false" outlineLevel="0" collapsed="false"/>
    <row r="34133" customFormat="false" ht="15.75" hidden="false" customHeight="false" outlineLevel="0" collapsed="false"/>
    <row r="34134" customFormat="false" ht="15.75" hidden="false" customHeight="false" outlineLevel="0" collapsed="false"/>
    <row r="34135" customFormat="false" ht="15.75" hidden="false" customHeight="false" outlineLevel="0" collapsed="false"/>
    <row r="34136" customFormat="false" ht="15.75" hidden="false" customHeight="false" outlineLevel="0" collapsed="false"/>
    <row r="34137" customFormat="false" ht="15.75" hidden="false" customHeight="false" outlineLevel="0" collapsed="false"/>
    <row r="34138" customFormat="false" ht="15.75" hidden="false" customHeight="false" outlineLevel="0" collapsed="false"/>
    <row r="34139" customFormat="false" ht="15.75" hidden="false" customHeight="false" outlineLevel="0" collapsed="false"/>
    <row r="34140" customFormat="false" ht="15.75" hidden="false" customHeight="false" outlineLevel="0" collapsed="false"/>
    <row r="34141" customFormat="false" ht="15.75" hidden="false" customHeight="false" outlineLevel="0" collapsed="false"/>
    <row r="34142" customFormat="false" ht="15.75" hidden="false" customHeight="false" outlineLevel="0" collapsed="false"/>
    <row r="34143" customFormat="false" ht="15.75" hidden="false" customHeight="false" outlineLevel="0" collapsed="false"/>
    <row r="34144" customFormat="false" ht="15.75" hidden="false" customHeight="false" outlineLevel="0" collapsed="false"/>
    <row r="34145" customFormat="false" ht="15.75" hidden="false" customHeight="false" outlineLevel="0" collapsed="false"/>
    <row r="34146" customFormat="false" ht="15.75" hidden="false" customHeight="false" outlineLevel="0" collapsed="false"/>
    <row r="34147" customFormat="false" ht="15.75" hidden="false" customHeight="false" outlineLevel="0" collapsed="false"/>
    <row r="34148" customFormat="false" ht="15.75" hidden="false" customHeight="false" outlineLevel="0" collapsed="false"/>
    <row r="34149" customFormat="false" ht="15.75" hidden="false" customHeight="false" outlineLevel="0" collapsed="false"/>
    <row r="34150" customFormat="false" ht="15.75" hidden="false" customHeight="false" outlineLevel="0" collapsed="false"/>
    <row r="34151" customFormat="false" ht="15.75" hidden="false" customHeight="false" outlineLevel="0" collapsed="false"/>
    <row r="34152" customFormat="false" ht="15.75" hidden="false" customHeight="false" outlineLevel="0" collapsed="false"/>
    <row r="34153" customFormat="false" ht="15.75" hidden="false" customHeight="false" outlineLevel="0" collapsed="false"/>
    <row r="34154" customFormat="false" ht="15.75" hidden="false" customHeight="false" outlineLevel="0" collapsed="false"/>
    <row r="34155" customFormat="false" ht="15.75" hidden="false" customHeight="false" outlineLevel="0" collapsed="false"/>
    <row r="34156" customFormat="false" ht="15.75" hidden="false" customHeight="false" outlineLevel="0" collapsed="false"/>
    <row r="34157" customFormat="false" ht="15.75" hidden="false" customHeight="false" outlineLevel="0" collapsed="false"/>
    <row r="34158" customFormat="false" ht="15.75" hidden="false" customHeight="false" outlineLevel="0" collapsed="false"/>
    <row r="34159" customFormat="false" ht="15.75" hidden="false" customHeight="false" outlineLevel="0" collapsed="false"/>
    <row r="34160" customFormat="false" ht="15.75" hidden="false" customHeight="false" outlineLevel="0" collapsed="false"/>
    <row r="34161" customFormat="false" ht="15.75" hidden="false" customHeight="false" outlineLevel="0" collapsed="false"/>
    <row r="34162" customFormat="false" ht="15.75" hidden="false" customHeight="false" outlineLevel="0" collapsed="false"/>
    <row r="34163" customFormat="false" ht="15.75" hidden="false" customHeight="false" outlineLevel="0" collapsed="false"/>
    <row r="34164" customFormat="false" ht="15.75" hidden="false" customHeight="false" outlineLevel="0" collapsed="false"/>
    <row r="34165" customFormat="false" ht="15.75" hidden="false" customHeight="false" outlineLevel="0" collapsed="false"/>
    <row r="34166" customFormat="false" ht="15.75" hidden="false" customHeight="false" outlineLevel="0" collapsed="false"/>
    <row r="34167" customFormat="false" ht="15.75" hidden="false" customHeight="false" outlineLevel="0" collapsed="false"/>
    <row r="34168" customFormat="false" ht="15.75" hidden="false" customHeight="false" outlineLevel="0" collapsed="false"/>
    <row r="34169" customFormat="false" ht="15.75" hidden="false" customHeight="false" outlineLevel="0" collapsed="false"/>
    <row r="34170" customFormat="false" ht="15.75" hidden="false" customHeight="false" outlineLevel="0" collapsed="false"/>
    <row r="34171" customFormat="false" ht="15.75" hidden="false" customHeight="false" outlineLevel="0" collapsed="false"/>
    <row r="34172" customFormat="false" ht="15.75" hidden="false" customHeight="false" outlineLevel="0" collapsed="false"/>
    <row r="34173" customFormat="false" ht="15.75" hidden="false" customHeight="false" outlineLevel="0" collapsed="false"/>
    <row r="34174" customFormat="false" ht="15.75" hidden="false" customHeight="false" outlineLevel="0" collapsed="false"/>
    <row r="34175" customFormat="false" ht="15.75" hidden="false" customHeight="false" outlineLevel="0" collapsed="false"/>
    <row r="34176" customFormat="false" ht="15.75" hidden="false" customHeight="false" outlineLevel="0" collapsed="false"/>
    <row r="34177" customFormat="false" ht="15.75" hidden="false" customHeight="false" outlineLevel="0" collapsed="false"/>
    <row r="34178" customFormat="false" ht="15.75" hidden="false" customHeight="false" outlineLevel="0" collapsed="false"/>
    <row r="34179" customFormat="false" ht="15.75" hidden="false" customHeight="false" outlineLevel="0" collapsed="false"/>
    <row r="34180" customFormat="false" ht="15.75" hidden="false" customHeight="false" outlineLevel="0" collapsed="false"/>
    <row r="34181" customFormat="false" ht="15.75" hidden="false" customHeight="false" outlineLevel="0" collapsed="false"/>
    <row r="34182" customFormat="false" ht="15.75" hidden="false" customHeight="false" outlineLevel="0" collapsed="false"/>
    <row r="34183" customFormat="false" ht="15.75" hidden="false" customHeight="false" outlineLevel="0" collapsed="false"/>
    <row r="34184" customFormat="false" ht="15.75" hidden="false" customHeight="false" outlineLevel="0" collapsed="false"/>
    <row r="34185" customFormat="false" ht="15.75" hidden="false" customHeight="false" outlineLevel="0" collapsed="false"/>
    <row r="34186" customFormat="false" ht="15.75" hidden="false" customHeight="false" outlineLevel="0" collapsed="false"/>
    <row r="34187" customFormat="false" ht="15.75" hidden="false" customHeight="false" outlineLevel="0" collapsed="false"/>
    <row r="34188" customFormat="false" ht="15.75" hidden="false" customHeight="false" outlineLevel="0" collapsed="false"/>
    <row r="34189" customFormat="false" ht="15.75" hidden="false" customHeight="false" outlineLevel="0" collapsed="false"/>
    <row r="34190" customFormat="false" ht="15.75" hidden="false" customHeight="false" outlineLevel="0" collapsed="false"/>
    <row r="34191" customFormat="false" ht="15.75" hidden="false" customHeight="false" outlineLevel="0" collapsed="false"/>
    <row r="34192" customFormat="false" ht="15.75" hidden="false" customHeight="false" outlineLevel="0" collapsed="false"/>
    <row r="34193" customFormat="false" ht="15.75" hidden="false" customHeight="false" outlineLevel="0" collapsed="false"/>
    <row r="34194" customFormat="false" ht="15.75" hidden="false" customHeight="false" outlineLevel="0" collapsed="false"/>
    <row r="34195" customFormat="false" ht="15.75" hidden="false" customHeight="false" outlineLevel="0" collapsed="false"/>
    <row r="34196" customFormat="false" ht="15.75" hidden="false" customHeight="false" outlineLevel="0" collapsed="false"/>
    <row r="34197" customFormat="false" ht="15.75" hidden="false" customHeight="false" outlineLevel="0" collapsed="false"/>
    <row r="34198" customFormat="false" ht="15.75" hidden="false" customHeight="false" outlineLevel="0" collapsed="false"/>
    <row r="34199" customFormat="false" ht="15.75" hidden="false" customHeight="false" outlineLevel="0" collapsed="false"/>
    <row r="34200" customFormat="false" ht="15.75" hidden="false" customHeight="false" outlineLevel="0" collapsed="false"/>
    <row r="34201" customFormat="false" ht="15.75" hidden="false" customHeight="false" outlineLevel="0" collapsed="false"/>
    <row r="34202" customFormat="false" ht="15.75" hidden="false" customHeight="false" outlineLevel="0" collapsed="false"/>
    <row r="34203" customFormat="false" ht="15.75" hidden="false" customHeight="false" outlineLevel="0" collapsed="false"/>
    <row r="34204" customFormat="false" ht="15.75" hidden="false" customHeight="false" outlineLevel="0" collapsed="false"/>
    <row r="34205" customFormat="false" ht="15.75" hidden="false" customHeight="false" outlineLevel="0" collapsed="false"/>
    <row r="34206" customFormat="false" ht="15.75" hidden="false" customHeight="false" outlineLevel="0" collapsed="false"/>
    <row r="34207" customFormat="false" ht="15.75" hidden="false" customHeight="false" outlineLevel="0" collapsed="false"/>
    <row r="34208" customFormat="false" ht="15.75" hidden="false" customHeight="false" outlineLevel="0" collapsed="false"/>
    <row r="34209" customFormat="false" ht="15.75" hidden="false" customHeight="false" outlineLevel="0" collapsed="false"/>
    <row r="34210" customFormat="false" ht="15.75" hidden="false" customHeight="false" outlineLevel="0" collapsed="false"/>
    <row r="34211" customFormat="false" ht="15.75" hidden="false" customHeight="false" outlineLevel="0" collapsed="false"/>
    <row r="34212" customFormat="false" ht="15.75" hidden="false" customHeight="false" outlineLevel="0" collapsed="false"/>
    <row r="34213" customFormat="false" ht="15.75" hidden="false" customHeight="false" outlineLevel="0" collapsed="false"/>
    <row r="34214" customFormat="false" ht="15.75" hidden="false" customHeight="false" outlineLevel="0" collapsed="false"/>
    <row r="34215" customFormat="false" ht="15.75" hidden="false" customHeight="false" outlineLevel="0" collapsed="false"/>
    <row r="34216" customFormat="false" ht="15.75" hidden="false" customHeight="false" outlineLevel="0" collapsed="false"/>
    <row r="34217" customFormat="false" ht="15.75" hidden="false" customHeight="false" outlineLevel="0" collapsed="false"/>
    <row r="34218" customFormat="false" ht="15.75" hidden="false" customHeight="false" outlineLevel="0" collapsed="false"/>
    <row r="34219" customFormat="false" ht="15.75" hidden="false" customHeight="false" outlineLevel="0" collapsed="false"/>
    <row r="34220" customFormat="false" ht="15.75" hidden="false" customHeight="false" outlineLevel="0" collapsed="false"/>
    <row r="34221" customFormat="false" ht="15.75" hidden="false" customHeight="false" outlineLevel="0" collapsed="false"/>
    <row r="34222" customFormat="false" ht="15.75" hidden="false" customHeight="false" outlineLevel="0" collapsed="false"/>
    <row r="34223" customFormat="false" ht="15.75" hidden="false" customHeight="false" outlineLevel="0" collapsed="false"/>
    <row r="34224" customFormat="false" ht="15.75" hidden="false" customHeight="false" outlineLevel="0" collapsed="false"/>
    <row r="34225" customFormat="false" ht="15.75" hidden="false" customHeight="false" outlineLevel="0" collapsed="false"/>
    <row r="34226" customFormat="false" ht="15.75" hidden="false" customHeight="false" outlineLevel="0" collapsed="false"/>
    <row r="34227" customFormat="false" ht="15.75" hidden="false" customHeight="false" outlineLevel="0" collapsed="false"/>
    <row r="34228" customFormat="false" ht="15.75" hidden="false" customHeight="false" outlineLevel="0" collapsed="false"/>
    <row r="34229" customFormat="false" ht="15.75" hidden="false" customHeight="false" outlineLevel="0" collapsed="false"/>
    <row r="34230" customFormat="false" ht="15.75" hidden="false" customHeight="false" outlineLevel="0" collapsed="false"/>
    <row r="34231" customFormat="false" ht="15.75" hidden="false" customHeight="false" outlineLevel="0" collapsed="false"/>
    <row r="34232" customFormat="false" ht="15.75" hidden="false" customHeight="false" outlineLevel="0" collapsed="false"/>
    <row r="34233" customFormat="false" ht="15.75" hidden="false" customHeight="false" outlineLevel="0" collapsed="false"/>
    <row r="34234" customFormat="false" ht="15.75" hidden="false" customHeight="false" outlineLevel="0" collapsed="false"/>
    <row r="34235" customFormat="false" ht="15.75" hidden="false" customHeight="false" outlineLevel="0" collapsed="false"/>
    <row r="34236" customFormat="false" ht="15.75" hidden="false" customHeight="false" outlineLevel="0" collapsed="false"/>
    <row r="34237" customFormat="false" ht="15.75" hidden="false" customHeight="false" outlineLevel="0" collapsed="false"/>
    <row r="34238" customFormat="false" ht="15.75" hidden="false" customHeight="false" outlineLevel="0" collapsed="false"/>
    <row r="34239" customFormat="false" ht="15.75" hidden="false" customHeight="false" outlineLevel="0" collapsed="false"/>
    <row r="34240" customFormat="false" ht="15.75" hidden="false" customHeight="false" outlineLevel="0" collapsed="false"/>
    <row r="34241" customFormat="false" ht="15.75" hidden="false" customHeight="false" outlineLevel="0" collapsed="false"/>
    <row r="34242" customFormat="false" ht="15.75" hidden="false" customHeight="false" outlineLevel="0" collapsed="false"/>
    <row r="34243" customFormat="false" ht="15.75" hidden="false" customHeight="false" outlineLevel="0" collapsed="false"/>
    <row r="34244" customFormat="false" ht="15.75" hidden="false" customHeight="false" outlineLevel="0" collapsed="false"/>
    <row r="34245" customFormat="false" ht="15.75" hidden="false" customHeight="false" outlineLevel="0" collapsed="false"/>
    <row r="34246" customFormat="false" ht="15.75" hidden="false" customHeight="false" outlineLevel="0" collapsed="false"/>
    <row r="34247" customFormat="false" ht="15.75" hidden="false" customHeight="false" outlineLevel="0" collapsed="false"/>
    <row r="34248" customFormat="false" ht="15.75" hidden="false" customHeight="false" outlineLevel="0" collapsed="false"/>
    <row r="34249" customFormat="false" ht="15.75" hidden="false" customHeight="false" outlineLevel="0" collapsed="false"/>
    <row r="34250" customFormat="false" ht="15.75" hidden="false" customHeight="false" outlineLevel="0" collapsed="false"/>
    <row r="34251" customFormat="false" ht="15.75" hidden="false" customHeight="false" outlineLevel="0" collapsed="false"/>
    <row r="34252" customFormat="false" ht="15.75" hidden="false" customHeight="false" outlineLevel="0" collapsed="false"/>
    <row r="34253" customFormat="false" ht="15.75" hidden="false" customHeight="false" outlineLevel="0" collapsed="false"/>
    <row r="34254" customFormat="false" ht="15.75" hidden="false" customHeight="false" outlineLevel="0" collapsed="false"/>
    <row r="34255" customFormat="false" ht="15.75" hidden="false" customHeight="false" outlineLevel="0" collapsed="false"/>
    <row r="34256" customFormat="false" ht="15.75" hidden="false" customHeight="false" outlineLevel="0" collapsed="false"/>
    <row r="34257" customFormat="false" ht="15.75" hidden="false" customHeight="false" outlineLevel="0" collapsed="false"/>
    <row r="34258" customFormat="false" ht="15.75" hidden="false" customHeight="false" outlineLevel="0" collapsed="false"/>
    <row r="34259" customFormat="false" ht="15.75" hidden="false" customHeight="false" outlineLevel="0" collapsed="false"/>
    <row r="34260" customFormat="false" ht="15.75" hidden="false" customHeight="false" outlineLevel="0" collapsed="false"/>
    <row r="34261" customFormat="false" ht="15.75" hidden="false" customHeight="false" outlineLevel="0" collapsed="false"/>
    <row r="34262" customFormat="false" ht="15.75" hidden="false" customHeight="false" outlineLevel="0" collapsed="false"/>
    <row r="34263" customFormat="false" ht="15.75" hidden="false" customHeight="false" outlineLevel="0" collapsed="false"/>
    <row r="34264" customFormat="false" ht="15.75" hidden="false" customHeight="false" outlineLevel="0" collapsed="false"/>
    <row r="34265" customFormat="false" ht="15.75" hidden="false" customHeight="false" outlineLevel="0" collapsed="false"/>
    <row r="34266" customFormat="false" ht="15.75" hidden="false" customHeight="false" outlineLevel="0" collapsed="false"/>
    <row r="34267" customFormat="false" ht="15.75" hidden="false" customHeight="false" outlineLevel="0" collapsed="false"/>
    <row r="34268" customFormat="false" ht="15.75" hidden="false" customHeight="false" outlineLevel="0" collapsed="false"/>
    <row r="34269" customFormat="false" ht="15.75" hidden="false" customHeight="false" outlineLevel="0" collapsed="false"/>
    <row r="34270" customFormat="false" ht="15.75" hidden="false" customHeight="false" outlineLevel="0" collapsed="false"/>
    <row r="34271" customFormat="false" ht="15.75" hidden="false" customHeight="false" outlineLevel="0" collapsed="false"/>
    <row r="34272" customFormat="false" ht="15.75" hidden="false" customHeight="false" outlineLevel="0" collapsed="false"/>
    <row r="34273" customFormat="false" ht="15.75" hidden="false" customHeight="false" outlineLevel="0" collapsed="false"/>
    <row r="34274" customFormat="false" ht="15.75" hidden="false" customHeight="false" outlineLevel="0" collapsed="false"/>
    <row r="34275" customFormat="false" ht="15.75" hidden="false" customHeight="false" outlineLevel="0" collapsed="false"/>
    <row r="34276" customFormat="false" ht="15.75" hidden="false" customHeight="false" outlineLevel="0" collapsed="false"/>
    <row r="34277" customFormat="false" ht="15.75" hidden="false" customHeight="false" outlineLevel="0" collapsed="false"/>
    <row r="34278" customFormat="false" ht="15.75" hidden="false" customHeight="false" outlineLevel="0" collapsed="false"/>
    <row r="34279" customFormat="false" ht="15.75" hidden="false" customHeight="false" outlineLevel="0" collapsed="false"/>
    <row r="34280" customFormat="false" ht="15.75" hidden="false" customHeight="false" outlineLevel="0" collapsed="false"/>
    <row r="34281" customFormat="false" ht="15.75" hidden="false" customHeight="false" outlineLevel="0" collapsed="false"/>
    <row r="34282" customFormat="false" ht="15.75" hidden="false" customHeight="false" outlineLevel="0" collapsed="false"/>
    <row r="34283" customFormat="false" ht="15.75" hidden="false" customHeight="false" outlineLevel="0" collapsed="false"/>
    <row r="34284" customFormat="false" ht="15.75" hidden="false" customHeight="false" outlineLevel="0" collapsed="false"/>
    <row r="34285" customFormat="false" ht="15.75" hidden="false" customHeight="false" outlineLevel="0" collapsed="false"/>
    <row r="34286" customFormat="false" ht="15.75" hidden="false" customHeight="false" outlineLevel="0" collapsed="false"/>
    <row r="34287" customFormat="false" ht="15.75" hidden="false" customHeight="false" outlineLevel="0" collapsed="false"/>
    <row r="34288" customFormat="false" ht="15.75" hidden="false" customHeight="false" outlineLevel="0" collapsed="false"/>
    <row r="34289" customFormat="false" ht="15.75" hidden="false" customHeight="false" outlineLevel="0" collapsed="false"/>
    <row r="34290" customFormat="false" ht="15.75" hidden="false" customHeight="false" outlineLevel="0" collapsed="false"/>
    <row r="34291" customFormat="false" ht="15.75" hidden="false" customHeight="false" outlineLevel="0" collapsed="false"/>
    <row r="34292" customFormat="false" ht="15.75" hidden="false" customHeight="false" outlineLevel="0" collapsed="false"/>
    <row r="34293" customFormat="false" ht="15.75" hidden="false" customHeight="false" outlineLevel="0" collapsed="false"/>
    <row r="34294" customFormat="false" ht="15.75" hidden="false" customHeight="false" outlineLevel="0" collapsed="false"/>
    <row r="34295" customFormat="false" ht="15.75" hidden="false" customHeight="false" outlineLevel="0" collapsed="false"/>
    <row r="34296" customFormat="false" ht="15.75" hidden="false" customHeight="false" outlineLevel="0" collapsed="false"/>
    <row r="34297" customFormat="false" ht="15.75" hidden="false" customHeight="false" outlineLevel="0" collapsed="false"/>
    <row r="34298" customFormat="false" ht="15.75" hidden="false" customHeight="false" outlineLevel="0" collapsed="false"/>
    <row r="34299" customFormat="false" ht="15.75" hidden="false" customHeight="false" outlineLevel="0" collapsed="false"/>
    <row r="34300" customFormat="false" ht="15.75" hidden="false" customHeight="false" outlineLevel="0" collapsed="false"/>
    <row r="34301" customFormat="false" ht="15.75" hidden="false" customHeight="false" outlineLevel="0" collapsed="false"/>
    <row r="34302" customFormat="false" ht="15.75" hidden="false" customHeight="false" outlineLevel="0" collapsed="false"/>
    <row r="34303" customFormat="false" ht="15.75" hidden="false" customHeight="false" outlineLevel="0" collapsed="false"/>
    <row r="34304" customFormat="false" ht="15.75" hidden="false" customHeight="false" outlineLevel="0" collapsed="false"/>
    <row r="34305" customFormat="false" ht="15.75" hidden="false" customHeight="false" outlineLevel="0" collapsed="false"/>
    <row r="34306" customFormat="false" ht="15.75" hidden="false" customHeight="false" outlineLevel="0" collapsed="false"/>
    <row r="34307" customFormat="false" ht="15.75" hidden="false" customHeight="false" outlineLevel="0" collapsed="false"/>
    <row r="34308" customFormat="false" ht="15.75" hidden="false" customHeight="false" outlineLevel="0" collapsed="false"/>
    <row r="34309" customFormat="false" ht="15.75" hidden="false" customHeight="false" outlineLevel="0" collapsed="false"/>
    <row r="34310" customFormat="false" ht="15.75" hidden="false" customHeight="false" outlineLevel="0" collapsed="false"/>
    <row r="34311" customFormat="false" ht="15.75" hidden="false" customHeight="false" outlineLevel="0" collapsed="false"/>
    <row r="34312" customFormat="false" ht="15.75" hidden="false" customHeight="false" outlineLevel="0" collapsed="false"/>
    <row r="34313" customFormat="false" ht="15.75" hidden="false" customHeight="false" outlineLevel="0" collapsed="false"/>
    <row r="34314" customFormat="false" ht="15.75" hidden="false" customHeight="false" outlineLevel="0" collapsed="false"/>
    <row r="34315" customFormat="false" ht="15.75" hidden="false" customHeight="false" outlineLevel="0" collapsed="false"/>
    <row r="34316" customFormat="false" ht="15.75" hidden="false" customHeight="false" outlineLevel="0" collapsed="false"/>
    <row r="34317" customFormat="false" ht="15.75" hidden="false" customHeight="false" outlineLevel="0" collapsed="false"/>
    <row r="34318" customFormat="false" ht="15.75" hidden="false" customHeight="false" outlineLevel="0" collapsed="false"/>
    <row r="34319" customFormat="false" ht="15.75" hidden="false" customHeight="false" outlineLevel="0" collapsed="false"/>
    <row r="34320" customFormat="false" ht="15.75" hidden="false" customHeight="false" outlineLevel="0" collapsed="false"/>
    <row r="34321" customFormat="false" ht="15.75" hidden="false" customHeight="false" outlineLevel="0" collapsed="false"/>
    <row r="34322" customFormat="false" ht="15.75" hidden="false" customHeight="false" outlineLevel="0" collapsed="false"/>
    <row r="34323" customFormat="false" ht="15.75" hidden="false" customHeight="false" outlineLevel="0" collapsed="false"/>
    <row r="34324" customFormat="false" ht="15.75" hidden="false" customHeight="false" outlineLevel="0" collapsed="false"/>
    <row r="34325" customFormat="false" ht="15.75" hidden="false" customHeight="false" outlineLevel="0" collapsed="false"/>
    <row r="34326" customFormat="false" ht="15.75" hidden="false" customHeight="false" outlineLevel="0" collapsed="false"/>
    <row r="34327" customFormat="false" ht="15.75" hidden="false" customHeight="false" outlineLevel="0" collapsed="false"/>
    <row r="34328" customFormat="false" ht="15.75" hidden="false" customHeight="false" outlineLevel="0" collapsed="false"/>
    <row r="34329" customFormat="false" ht="15.75" hidden="false" customHeight="false" outlineLevel="0" collapsed="false"/>
    <row r="34330" customFormat="false" ht="15.75" hidden="false" customHeight="false" outlineLevel="0" collapsed="false"/>
    <row r="34331" customFormat="false" ht="15.75" hidden="false" customHeight="false" outlineLevel="0" collapsed="false"/>
    <row r="34332" customFormat="false" ht="15.75" hidden="false" customHeight="false" outlineLevel="0" collapsed="false"/>
    <row r="34333" customFormat="false" ht="15.75" hidden="false" customHeight="false" outlineLevel="0" collapsed="false"/>
    <row r="34334" customFormat="false" ht="15.75" hidden="false" customHeight="false" outlineLevel="0" collapsed="false"/>
    <row r="34335" customFormat="false" ht="15.75" hidden="false" customHeight="false" outlineLevel="0" collapsed="false"/>
    <row r="34336" customFormat="false" ht="15.75" hidden="false" customHeight="false" outlineLevel="0" collapsed="false"/>
    <row r="34337" customFormat="false" ht="15.75" hidden="false" customHeight="false" outlineLevel="0" collapsed="false"/>
    <row r="34338" customFormat="false" ht="15.75" hidden="false" customHeight="false" outlineLevel="0" collapsed="false"/>
    <row r="34339" customFormat="false" ht="15.75" hidden="false" customHeight="false" outlineLevel="0" collapsed="false"/>
    <row r="34340" customFormat="false" ht="15.75" hidden="false" customHeight="false" outlineLevel="0" collapsed="false"/>
    <row r="34341" customFormat="false" ht="15.75" hidden="false" customHeight="false" outlineLevel="0" collapsed="false"/>
    <row r="34342" customFormat="false" ht="15.75" hidden="false" customHeight="false" outlineLevel="0" collapsed="false"/>
    <row r="34343" customFormat="false" ht="15.75" hidden="false" customHeight="false" outlineLevel="0" collapsed="false"/>
    <row r="34344" customFormat="false" ht="15.75" hidden="false" customHeight="false" outlineLevel="0" collapsed="false"/>
    <row r="34345" customFormat="false" ht="15.75" hidden="false" customHeight="false" outlineLevel="0" collapsed="false"/>
    <row r="34346" customFormat="false" ht="15.75" hidden="false" customHeight="false" outlineLevel="0" collapsed="false"/>
    <row r="34347" customFormat="false" ht="15.75" hidden="false" customHeight="false" outlineLevel="0" collapsed="false"/>
    <row r="34348" customFormat="false" ht="15.75" hidden="false" customHeight="false" outlineLevel="0" collapsed="false"/>
    <row r="34349" customFormat="false" ht="15.75" hidden="false" customHeight="false" outlineLevel="0" collapsed="false"/>
    <row r="34350" customFormat="false" ht="15.75" hidden="false" customHeight="false" outlineLevel="0" collapsed="false"/>
    <row r="34351" customFormat="false" ht="15.75" hidden="false" customHeight="false" outlineLevel="0" collapsed="false"/>
    <row r="34352" customFormat="false" ht="15.75" hidden="false" customHeight="false" outlineLevel="0" collapsed="false"/>
    <row r="34353" customFormat="false" ht="15.75" hidden="false" customHeight="false" outlineLevel="0" collapsed="false"/>
    <row r="34354" customFormat="false" ht="15.75" hidden="false" customHeight="false" outlineLevel="0" collapsed="false"/>
    <row r="34355" customFormat="false" ht="15.75" hidden="false" customHeight="false" outlineLevel="0" collapsed="false"/>
    <row r="34356" customFormat="false" ht="15.75" hidden="false" customHeight="false" outlineLevel="0" collapsed="false"/>
    <row r="34357" customFormat="false" ht="15.75" hidden="false" customHeight="false" outlineLevel="0" collapsed="false"/>
    <row r="34358" customFormat="false" ht="15.75" hidden="false" customHeight="false" outlineLevel="0" collapsed="false"/>
    <row r="34359" customFormat="false" ht="15.75" hidden="false" customHeight="false" outlineLevel="0" collapsed="false"/>
    <row r="34360" customFormat="false" ht="15.75" hidden="false" customHeight="false" outlineLevel="0" collapsed="false"/>
    <row r="34361" customFormat="false" ht="15.75" hidden="false" customHeight="false" outlineLevel="0" collapsed="false"/>
    <row r="34362" customFormat="false" ht="15.75" hidden="false" customHeight="false" outlineLevel="0" collapsed="false"/>
    <row r="34363" customFormat="false" ht="15.75" hidden="false" customHeight="false" outlineLevel="0" collapsed="false"/>
    <row r="34364" customFormat="false" ht="15.75" hidden="false" customHeight="false" outlineLevel="0" collapsed="false"/>
    <row r="34365" customFormat="false" ht="15.75" hidden="false" customHeight="false" outlineLevel="0" collapsed="false"/>
    <row r="34366" customFormat="false" ht="15.75" hidden="false" customHeight="false" outlineLevel="0" collapsed="false"/>
    <row r="34367" customFormat="false" ht="15.75" hidden="false" customHeight="false" outlineLevel="0" collapsed="false"/>
    <row r="34368" customFormat="false" ht="15.75" hidden="false" customHeight="false" outlineLevel="0" collapsed="false"/>
    <row r="34369" customFormat="false" ht="15.75" hidden="false" customHeight="false" outlineLevel="0" collapsed="false"/>
    <row r="34370" customFormat="false" ht="15.75" hidden="false" customHeight="false" outlineLevel="0" collapsed="false"/>
    <row r="34371" customFormat="false" ht="15.75" hidden="false" customHeight="false" outlineLevel="0" collapsed="false"/>
    <row r="34372" customFormat="false" ht="15.75" hidden="false" customHeight="false" outlineLevel="0" collapsed="false"/>
    <row r="34373" customFormat="false" ht="15.75" hidden="false" customHeight="false" outlineLevel="0" collapsed="false"/>
    <row r="34374" customFormat="false" ht="15.75" hidden="false" customHeight="false" outlineLevel="0" collapsed="false"/>
    <row r="34375" customFormat="false" ht="15.75" hidden="false" customHeight="false" outlineLevel="0" collapsed="false"/>
    <row r="34376" customFormat="false" ht="15.75" hidden="false" customHeight="false" outlineLevel="0" collapsed="false"/>
    <row r="34377" customFormat="false" ht="15.75" hidden="false" customHeight="false" outlineLevel="0" collapsed="false"/>
    <row r="34378" customFormat="false" ht="15.75" hidden="false" customHeight="false" outlineLevel="0" collapsed="false"/>
    <row r="34379" customFormat="false" ht="15.75" hidden="false" customHeight="false" outlineLevel="0" collapsed="false"/>
    <row r="34380" customFormat="false" ht="15.75" hidden="false" customHeight="false" outlineLevel="0" collapsed="false"/>
    <row r="34381" customFormat="false" ht="15.75" hidden="false" customHeight="false" outlineLevel="0" collapsed="false"/>
    <row r="34382" customFormat="false" ht="15.75" hidden="false" customHeight="false" outlineLevel="0" collapsed="false"/>
    <row r="34383" customFormat="false" ht="15.75" hidden="false" customHeight="false" outlineLevel="0" collapsed="false"/>
    <row r="34384" customFormat="false" ht="15.75" hidden="false" customHeight="false" outlineLevel="0" collapsed="false"/>
    <row r="34385" customFormat="false" ht="15.75" hidden="false" customHeight="false" outlineLevel="0" collapsed="false"/>
    <row r="34386" customFormat="false" ht="15.75" hidden="false" customHeight="false" outlineLevel="0" collapsed="false"/>
    <row r="34387" customFormat="false" ht="15.75" hidden="false" customHeight="false" outlineLevel="0" collapsed="false"/>
    <row r="34388" customFormat="false" ht="15.75" hidden="false" customHeight="false" outlineLevel="0" collapsed="false"/>
    <row r="34389" customFormat="false" ht="15.75" hidden="false" customHeight="false" outlineLevel="0" collapsed="false"/>
    <row r="34390" customFormat="false" ht="15.75" hidden="false" customHeight="false" outlineLevel="0" collapsed="false"/>
    <row r="34391" customFormat="false" ht="15.75" hidden="false" customHeight="false" outlineLevel="0" collapsed="false"/>
    <row r="34392" customFormat="false" ht="15.75" hidden="false" customHeight="false" outlineLevel="0" collapsed="false"/>
    <row r="34393" customFormat="false" ht="15.75" hidden="false" customHeight="false" outlineLevel="0" collapsed="false"/>
    <row r="34394" customFormat="false" ht="15.75" hidden="false" customHeight="false" outlineLevel="0" collapsed="false"/>
    <row r="34395" customFormat="false" ht="15.75" hidden="false" customHeight="false" outlineLevel="0" collapsed="false"/>
    <row r="34396" customFormat="false" ht="15.75" hidden="false" customHeight="false" outlineLevel="0" collapsed="false"/>
    <row r="34397" customFormat="false" ht="15.75" hidden="false" customHeight="false" outlineLevel="0" collapsed="false"/>
    <row r="34398" customFormat="false" ht="15.75" hidden="false" customHeight="false" outlineLevel="0" collapsed="false"/>
    <row r="34399" customFormat="false" ht="15.75" hidden="false" customHeight="false" outlineLevel="0" collapsed="false"/>
    <row r="34400" customFormat="false" ht="15.75" hidden="false" customHeight="false" outlineLevel="0" collapsed="false"/>
    <row r="34401" customFormat="false" ht="15.75" hidden="false" customHeight="false" outlineLevel="0" collapsed="false"/>
    <row r="34402" customFormat="false" ht="15.75" hidden="false" customHeight="false" outlineLevel="0" collapsed="false"/>
    <row r="34403" customFormat="false" ht="15.75" hidden="false" customHeight="false" outlineLevel="0" collapsed="false"/>
    <row r="34404" customFormat="false" ht="15.75" hidden="false" customHeight="false" outlineLevel="0" collapsed="false"/>
    <row r="34405" customFormat="false" ht="15.75" hidden="false" customHeight="false" outlineLevel="0" collapsed="false"/>
    <row r="34406" customFormat="false" ht="15.75" hidden="false" customHeight="false" outlineLevel="0" collapsed="false"/>
    <row r="34407" customFormat="false" ht="15.75" hidden="false" customHeight="false" outlineLevel="0" collapsed="false"/>
    <row r="34408" customFormat="false" ht="15.75" hidden="false" customHeight="false" outlineLevel="0" collapsed="false"/>
    <row r="34409" customFormat="false" ht="15.75" hidden="false" customHeight="false" outlineLevel="0" collapsed="false"/>
    <row r="34410" customFormat="false" ht="15.75" hidden="false" customHeight="false" outlineLevel="0" collapsed="false"/>
    <row r="34411" customFormat="false" ht="15.75" hidden="false" customHeight="false" outlineLevel="0" collapsed="false"/>
    <row r="34412" customFormat="false" ht="15.75" hidden="false" customHeight="false" outlineLevel="0" collapsed="false"/>
    <row r="34413" customFormat="false" ht="15.75" hidden="false" customHeight="false" outlineLevel="0" collapsed="false"/>
    <row r="34414" customFormat="false" ht="15.75" hidden="false" customHeight="false" outlineLevel="0" collapsed="false"/>
    <row r="34415" customFormat="false" ht="15.75" hidden="false" customHeight="false" outlineLevel="0" collapsed="false"/>
    <row r="34416" customFormat="false" ht="15.75" hidden="false" customHeight="false" outlineLevel="0" collapsed="false"/>
    <row r="34417" customFormat="false" ht="15.75" hidden="false" customHeight="false" outlineLevel="0" collapsed="false"/>
    <row r="34418" customFormat="false" ht="15.75" hidden="false" customHeight="false" outlineLevel="0" collapsed="false"/>
    <row r="34419" customFormat="false" ht="15.75" hidden="false" customHeight="false" outlineLevel="0" collapsed="false"/>
    <row r="34420" customFormat="false" ht="15.75" hidden="false" customHeight="false" outlineLevel="0" collapsed="false"/>
    <row r="34421" customFormat="false" ht="15.75" hidden="false" customHeight="false" outlineLevel="0" collapsed="false"/>
    <row r="34422" customFormat="false" ht="15.75" hidden="false" customHeight="false" outlineLevel="0" collapsed="false"/>
    <row r="34423" customFormat="false" ht="15.75" hidden="false" customHeight="false" outlineLevel="0" collapsed="false"/>
    <row r="34424" customFormat="false" ht="15.75" hidden="false" customHeight="false" outlineLevel="0" collapsed="false"/>
    <row r="34425" customFormat="false" ht="15.75" hidden="false" customHeight="false" outlineLevel="0" collapsed="false"/>
    <row r="34426" customFormat="false" ht="15.75" hidden="false" customHeight="false" outlineLevel="0" collapsed="false"/>
    <row r="34427" customFormat="false" ht="15.75" hidden="false" customHeight="false" outlineLevel="0" collapsed="false"/>
    <row r="34428" customFormat="false" ht="15.75" hidden="false" customHeight="false" outlineLevel="0" collapsed="false"/>
    <row r="34429" customFormat="false" ht="15.75" hidden="false" customHeight="false" outlineLevel="0" collapsed="false"/>
    <row r="34430" customFormat="false" ht="15.75" hidden="false" customHeight="false" outlineLevel="0" collapsed="false"/>
    <row r="34431" customFormat="false" ht="15.75" hidden="false" customHeight="false" outlineLevel="0" collapsed="false"/>
    <row r="34432" customFormat="false" ht="15.75" hidden="false" customHeight="false" outlineLevel="0" collapsed="false"/>
    <row r="34433" customFormat="false" ht="15.75" hidden="false" customHeight="false" outlineLevel="0" collapsed="false"/>
    <row r="34434" customFormat="false" ht="15.75" hidden="false" customHeight="false" outlineLevel="0" collapsed="false"/>
    <row r="34435" customFormat="false" ht="15.75" hidden="false" customHeight="false" outlineLevel="0" collapsed="false"/>
    <row r="34436" customFormat="false" ht="15.75" hidden="false" customHeight="false" outlineLevel="0" collapsed="false"/>
    <row r="34437" customFormat="false" ht="15.75" hidden="false" customHeight="false" outlineLevel="0" collapsed="false"/>
    <row r="34438" customFormat="false" ht="15.75" hidden="false" customHeight="false" outlineLevel="0" collapsed="false"/>
    <row r="34439" customFormat="false" ht="15.75" hidden="false" customHeight="false" outlineLevel="0" collapsed="false"/>
    <row r="34440" customFormat="false" ht="15.75" hidden="false" customHeight="false" outlineLevel="0" collapsed="false"/>
    <row r="34441" customFormat="false" ht="15.75" hidden="false" customHeight="false" outlineLevel="0" collapsed="false"/>
    <row r="34442" customFormat="false" ht="15.75" hidden="false" customHeight="false" outlineLevel="0" collapsed="false"/>
    <row r="34443" customFormat="false" ht="15.75" hidden="false" customHeight="false" outlineLevel="0" collapsed="false"/>
    <row r="34444" customFormat="false" ht="15.75" hidden="false" customHeight="false" outlineLevel="0" collapsed="false"/>
    <row r="34445" customFormat="false" ht="15.75" hidden="false" customHeight="false" outlineLevel="0" collapsed="false"/>
    <row r="34446" customFormat="false" ht="15.75" hidden="false" customHeight="false" outlineLevel="0" collapsed="false"/>
    <row r="34447" customFormat="false" ht="15.75" hidden="false" customHeight="false" outlineLevel="0" collapsed="false"/>
    <row r="34448" customFormat="false" ht="15.75" hidden="false" customHeight="false" outlineLevel="0" collapsed="false"/>
    <row r="34449" customFormat="false" ht="15.75" hidden="false" customHeight="false" outlineLevel="0" collapsed="false"/>
    <row r="34450" customFormat="false" ht="15.75" hidden="false" customHeight="false" outlineLevel="0" collapsed="false"/>
    <row r="34451" customFormat="false" ht="15.75" hidden="false" customHeight="false" outlineLevel="0" collapsed="false"/>
    <row r="34452" customFormat="false" ht="15.75" hidden="false" customHeight="false" outlineLevel="0" collapsed="false"/>
    <row r="34453" customFormat="false" ht="15.75" hidden="false" customHeight="false" outlineLevel="0" collapsed="false"/>
    <row r="34454" customFormat="false" ht="15.75" hidden="false" customHeight="false" outlineLevel="0" collapsed="false"/>
    <row r="34455" customFormat="false" ht="15.75" hidden="false" customHeight="false" outlineLevel="0" collapsed="false"/>
    <row r="34456" customFormat="false" ht="15.75" hidden="false" customHeight="false" outlineLevel="0" collapsed="false"/>
    <row r="34457" customFormat="false" ht="15.75" hidden="false" customHeight="false" outlineLevel="0" collapsed="false"/>
    <row r="34458" customFormat="false" ht="15.75" hidden="false" customHeight="false" outlineLevel="0" collapsed="false"/>
    <row r="34459" customFormat="false" ht="15.75" hidden="false" customHeight="false" outlineLevel="0" collapsed="false"/>
    <row r="34460" customFormat="false" ht="15.75" hidden="false" customHeight="false" outlineLevel="0" collapsed="false"/>
    <row r="34461" customFormat="false" ht="15.75" hidden="false" customHeight="false" outlineLevel="0" collapsed="false"/>
    <row r="34462" customFormat="false" ht="15.75" hidden="false" customHeight="false" outlineLevel="0" collapsed="false"/>
    <row r="34463" customFormat="false" ht="15.75" hidden="false" customHeight="false" outlineLevel="0" collapsed="false"/>
    <row r="34464" customFormat="false" ht="15.75" hidden="false" customHeight="false" outlineLevel="0" collapsed="false"/>
    <row r="34465" customFormat="false" ht="15.75" hidden="false" customHeight="false" outlineLevel="0" collapsed="false"/>
    <row r="34466" customFormat="false" ht="15.75" hidden="false" customHeight="false" outlineLevel="0" collapsed="false"/>
    <row r="34467" customFormat="false" ht="15.75" hidden="false" customHeight="false" outlineLevel="0" collapsed="false"/>
    <row r="34468" customFormat="false" ht="15.75" hidden="false" customHeight="false" outlineLevel="0" collapsed="false"/>
    <row r="34469" customFormat="false" ht="15.75" hidden="false" customHeight="false" outlineLevel="0" collapsed="false"/>
    <row r="34470" customFormat="false" ht="15.75" hidden="false" customHeight="false" outlineLevel="0" collapsed="false"/>
    <row r="34471" customFormat="false" ht="15.75" hidden="false" customHeight="false" outlineLevel="0" collapsed="false"/>
    <row r="34472" customFormat="false" ht="15.75" hidden="false" customHeight="false" outlineLevel="0" collapsed="false"/>
    <row r="34473" customFormat="false" ht="15.75" hidden="false" customHeight="false" outlineLevel="0" collapsed="false"/>
    <row r="34474" customFormat="false" ht="15.75" hidden="false" customHeight="false" outlineLevel="0" collapsed="false"/>
    <row r="34475" customFormat="false" ht="15.75" hidden="false" customHeight="false" outlineLevel="0" collapsed="false"/>
    <row r="34476" customFormat="false" ht="15.75" hidden="false" customHeight="false" outlineLevel="0" collapsed="false"/>
    <row r="34477" customFormat="false" ht="15.75" hidden="false" customHeight="false" outlineLevel="0" collapsed="false"/>
    <row r="34478" customFormat="false" ht="15.75" hidden="false" customHeight="false" outlineLevel="0" collapsed="false"/>
    <row r="34479" customFormat="false" ht="15.75" hidden="false" customHeight="false" outlineLevel="0" collapsed="false"/>
    <row r="34480" customFormat="false" ht="15.75" hidden="false" customHeight="false" outlineLevel="0" collapsed="false"/>
    <row r="34481" customFormat="false" ht="15.75" hidden="false" customHeight="false" outlineLevel="0" collapsed="false"/>
    <row r="34482" customFormat="false" ht="15.75" hidden="false" customHeight="false" outlineLevel="0" collapsed="false"/>
    <row r="34483" customFormat="false" ht="15.75" hidden="false" customHeight="false" outlineLevel="0" collapsed="false"/>
    <row r="34484" customFormat="false" ht="15.75" hidden="false" customHeight="false" outlineLevel="0" collapsed="false"/>
    <row r="34485" customFormat="false" ht="15.75" hidden="false" customHeight="false" outlineLevel="0" collapsed="false"/>
    <row r="34486" customFormat="false" ht="15.75" hidden="false" customHeight="false" outlineLevel="0" collapsed="false"/>
    <row r="34487" customFormat="false" ht="15.75" hidden="false" customHeight="false" outlineLevel="0" collapsed="false"/>
    <row r="34488" customFormat="false" ht="15.75" hidden="false" customHeight="false" outlineLevel="0" collapsed="false"/>
    <row r="34489" customFormat="false" ht="15.75" hidden="false" customHeight="false" outlineLevel="0" collapsed="false"/>
    <row r="34490" customFormat="false" ht="15.75" hidden="false" customHeight="false" outlineLevel="0" collapsed="false"/>
    <row r="34491" customFormat="false" ht="15.75" hidden="false" customHeight="false" outlineLevel="0" collapsed="false"/>
    <row r="34492" customFormat="false" ht="15.75" hidden="false" customHeight="false" outlineLevel="0" collapsed="false"/>
    <row r="34493" customFormat="false" ht="15.75" hidden="false" customHeight="false" outlineLevel="0" collapsed="false"/>
    <row r="34494" customFormat="false" ht="15.75" hidden="false" customHeight="false" outlineLevel="0" collapsed="false"/>
    <row r="34495" customFormat="false" ht="15.75" hidden="false" customHeight="false" outlineLevel="0" collapsed="false"/>
    <row r="34496" customFormat="false" ht="15.75" hidden="false" customHeight="false" outlineLevel="0" collapsed="false"/>
    <row r="34497" customFormat="false" ht="15.75" hidden="false" customHeight="false" outlineLevel="0" collapsed="false"/>
    <row r="34498" customFormat="false" ht="15.75" hidden="false" customHeight="false" outlineLevel="0" collapsed="false"/>
    <row r="34499" customFormat="false" ht="15.75" hidden="false" customHeight="false" outlineLevel="0" collapsed="false"/>
    <row r="34500" customFormat="false" ht="15.75" hidden="false" customHeight="false" outlineLevel="0" collapsed="false"/>
    <row r="34501" customFormat="false" ht="15.75" hidden="false" customHeight="false" outlineLevel="0" collapsed="false"/>
    <row r="34502" customFormat="false" ht="15.75" hidden="false" customHeight="false" outlineLevel="0" collapsed="false"/>
    <row r="34503" customFormat="false" ht="15.75" hidden="false" customHeight="false" outlineLevel="0" collapsed="false"/>
    <row r="34504" customFormat="false" ht="15.75" hidden="false" customHeight="false" outlineLevel="0" collapsed="false"/>
    <row r="34505" customFormat="false" ht="15.75" hidden="false" customHeight="false" outlineLevel="0" collapsed="false"/>
    <row r="34506" customFormat="false" ht="15.75" hidden="false" customHeight="false" outlineLevel="0" collapsed="false"/>
    <row r="34507" customFormat="false" ht="15.75" hidden="false" customHeight="false" outlineLevel="0" collapsed="false"/>
    <row r="34508" customFormat="false" ht="15.75" hidden="false" customHeight="false" outlineLevel="0" collapsed="false"/>
    <row r="34509" customFormat="false" ht="15.75" hidden="false" customHeight="false" outlineLevel="0" collapsed="false"/>
    <row r="34510" customFormat="false" ht="15.75" hidden="false" customHeight="false" outlineLevel="0" collapsed="false"/>
    <row r="34511" customFormat="false" ht="15.75" hidden="false" customHeight="false" outlineLevel="0" collapsed="false"/>
    <row r="34512" customFormat="false" ht="15.75" hidden="false" customHeight="false" outlineLevel="0" collapsed="false"/>
    <row r="34513" customFormat="false" ht="15.75" hidden="false" customHeight="false" outlineLevel="0" collapsed="false"/>
    <row r="34514" customFormat="false" ht="15.75" hidden="false" customHeight="false" outlineLevel="0" collapsed="false"/>
    <row r="34515" customFormat="false" ht="15.75" hidden="false" customHeight="false" outlineLevel="0" collapsed="false"/>
    <row r="34516" customFormat="false" ht="15.75" hidden="false" customHeight="false" outlineLevel="0" collapsed="false"/>
    <row r="34517" customFormat="false" ht="15.75" hidden="false" customHeight="false" outlineLevel="0" collapsed="false"/>
    <row r="34518" customFormat="false" ht="15.75" hidden="false" customHeight="false" outlineLevel="0" collapsed="false"/>
    <row r="34519" customFormat="false" ht="15.75" hidden="false" customHeight="false" outlineLevel="0" collapsed="false"/>
    <row r="34520" customFormat="false" ht="15.75" hidden="false" customHeight="false" outlineLevel="0" collapsed="false"/>
    <row r="34521" customFormat="false" ht="15.75" hidden="false" customHeight="false" outlineLevel="0" collapsed="false"/>
    <row r="34522" customFormat="false" ht="15.75" hidden="false" customHeight="false" outlineLevel="0" collapsed="false"/>
    <row r="34523" customFormat="false" ht="15.75" hidden="false" customHeight="false" outlineLevel="0" collapsed="false"/>
    <row r="34524" customFormat="false" ht="15.75" hidden="false" customHeight="false" outlineLevel="0" collapsed="false"/>
    <row r="34525" customFormat="false" ht="15.75" hidden="false" customHeight="false" outlineLevel="0" collapsed="false"/>
    <row r="34526" customFormat="false" ht="15.75" hidden="false" customHeight="false" outlineLevel="0" collapsed="false"/>
    <row r="34527" customFormat="false" ht="15.75" hidden="false" customHeight="false" outlineLevel="0" collapsed="false"/>
    <row r="34528" customFormat="false" ht="15.75" hidden="false" customHeight="false" outlineLevel="0" collapsed="false"/>
    <row r="34529" customFormat="false" ht="15.75" hidden="false" customHeight="false" outlineLevel="0" collapsed="false"/>
    <row r="34530" customFormat="false" ht="15.75" hidden="false" customHeight="false" outlineLevel="0" collapsed="false"/>
    <row r="34531" customFormat="false" ht="15.75" hidden="false" customHeight="false" outlineLevel="0" collapsed="false"/>
    <row r="34532" customFormat="false" ht="15.75" hidden="false" customHeight="false" outlineLevel="0" collapsed="false"/>
    <row r="34533" customFormat="false" ht="15.75" hidden="false" customHeight="false" outlineLevel="0" collapsed="false"/>
    <row r="34534" customFormat="false" ht="15.75" hidden="false" customHeight="false" outlineLevel="0" collapsed="false"/>
    <row r="34535" customFormat="false" ht="15.75" hidden="false" customHeight="false" outlineLevel="0" collapsed="false"/>
    <row r="34536" customFormat="false" ht="15.75" hidden="false" customHeight="false" outlineLevel="0" collapsed="false"/>
    <row r="34537" customFormat="false" ht="15.75" hidden="false" customHeight="false" outlineLevel="0" collapsed="false"/>
    <row r="34538" customFormat="false" ht="15.75" hidden="false" customHeight="false" outlineLevel="0" collapsed="false"/>
    <row r="34539" customFormat="false" ht="15.75" hidden="false" customHeight="false" outlineLevel="0" collapsed="false"/>
    <row r="34540" customFormat="false" ht="15.75" hidden="false" customHeight="false" outlineLevel="0" collapsed="false"/>
    <row r="34541" customFormat="false" ht="15.75" hidden="false" customHeight="false" outlineLevel="0" collapsed="false"/>
    <row r="34542" customFormat="false" ht="15.75" hidden="false" customHeight="false" outlineLevel="0" collapsed="false"/>
    <row r="34543" customFormat="false" ht="15.75" hidden="false" customHeight="false" outlineLevel="0" collapsed="false"/>
    <row r="34544" customFormat="false" ht="15.75" hidden="false" customHeight="false" outlineLevel="0" collapsed="false"/>
    <row r="34545" customFormat="false" ht="15.75" hidden="false" customHeight="false" outlineLevel="0" collapsed="false"/>
    <row r="34546" customFormat="false" ht="15.75" hidden="false" customHeight="false" outlineLevel="0" collapsed="false"/>
    <row r="34547" customFormat="false" ht="15.75" hidden="false" customHeight="false" outlineLevel="0" collapsed="false"/>
    <row r="34548" customFormat="false" ht="15.75" hidden="false" customHeight="false" outlineLevel="0" collapsed="false"/>
    <row r="34549" customFormat="false" ht="15.75" hidden="false" customHeight="false" outlineLevel="0" collapsed="false"/>
    <row r="34550" customFormat="false" ht="15.75" hidden="false" customHeight="false" outlineLevel="0" collapsed="false"/>
    <row r="34551" customFormat="false" ht="15.75" hidden="false" customHeight="false" outlineLevel="0" collapsed="false"/>
    <row r="34552" customFormat="false" ht="15.75" hidden="false" customHeight="false" outlineLevel="0" collapsed="false"/>
    <row r="34553" customFormat="false" ht="15.75" hidden="false" customHeight="false" outlineLevel="0" collapsed="false"/>
    <row r="34554" customFormat="false" ht="15.75" hidden="false" customHeight="false" outlineLevel="0" collapsed="false"/>
    <row r="34555" customFormat="false" ht="15.75" hidden="false" customHeight="false" outlineLevel="0" collapsed="false"/>
    <row r="34556" customFormat="false" ht="15.75" hidden="false" customHeight="false" outlineLevel="0" collapsed="false"/>
    <row r="34557" customFormat="false" ht="15.75" hidden="false" customHeight="false" outlineLevel="0" collapsed="false"/>
    <row r="34558" customFormat="false" ht="15.75" hidden="false" customHeight="false" outlineLevel="0" collapsed="false"/>
    <row r="34559" customFormat="false" ht="15.75" hidden="false" customHeight="false" outlineLevel="0" collapsed="false"/>
    <row r="34560" customFormat="false" ht="15.75" hidden="false" customHeight="false" outlineLevel="0" collapsed="false"/>
    <row r="34561" customFormat="false" ht="15.75" hidden="false" customHeight="false" outlineLevel="0" collapsed="false"/>
    <row r="34562" customFormat="false" ht="15.75" hidden="false" customHeight="false" outlineLevel="0" collapsed="false"/>
    <row r="34563" customFormat="false" ht="15.75" hidden="false" customHeight="false" outlineLevel="0" collapsed="false"/>
    <row r="34564" customFormat="false" ht="15.75" hidden="false" customHeight="false" outlineLevel="0" collapsed="false"/>
    <row r="34565" customFormat="false" ht="15.75" hidden="false" customHeight="false" outlineLevel="0" collapsed="false"/>
    <row r="34566" customFormat="false" ht="15.75" hidden="false" customHeight="false" outlineLevel="0" collapsed="false"/>
    <row r="34567" customFormat="false" ht="15.75" hidden="false" customHeight="false" outlineLevel="0" collapsed="false"/>
    <row r="34568" customFormat="false" ht="15.75" hidden="false" customHeight="false" outlineLevel="0" collapsed="false"/>
    <row r="34569" customFormat="false" ht="15.75" hidden="false" customHeight="false" outlineLevel="0" collapsed="false"/>
    <row r="34570" customFormat="false" ht="15.75" hidden="false" customHeight="false" outlineLevel="0" collapsed="false"/>
    <row r="34571" customFormat="false" ht="15.75" hidden="false" customHeight="false" outlineLevel="0" collapsed="false"/>
    <row r="34572" customFormat="false" ht="15.75" hidden="false" customHeight="false" outlineLevel="0" collapsed="false"/>
    <row r="34573" customFormat="false" ht="15.75" hidden="false" customHeight="false" outlineLevel="0" collapsed="false"/>
    <row r="34574" customFormat="false" ht="15.75" hidden="false" customHeight="false" outlineLevel="0" collapsed="false"/>
    <row r="34575" customFormat="false" ht="15.75" hidden="false" customHeight="false" outlineLevel="0" collapsed="false"/>
    <row r="34576" customFormat="false" ht="15.75" hidden="false" customHeight="false" outlineLevel="0" collapsed="false"/>
    <row r="34577" customFormat="false" ht="15.75" hidden="false" customHeight="false" outlineLevel="0" collapsed="false"/>
    <row r="34578" customFormat="false" ht="15.75" hidden="false" customHeight="false" outlineLevel="0" collapsed="false"/>
    <row r="34579" customFormat="false" ht="15.75" hidden="false" customHeight="false" outlineLevel="0" collapsed="false"/>
    <row r="34580" customFormat="false" ht="15.75" hidden="false" customHeight="false" outlineLevel="0" collapsed="false"/>
    <row r="34581" customFormat="false" ht="15.75" hidden="false" customHeight="false" outlineLevel="0" collapsed="false"/>
    <row r="34582" customFormat="false" ht="15.75" hidden="false" customHeight="false" outlineLevel="0" collapsed="false"/>
    <row r="34583" customFormat="false" ht="15.75" hidden="false" customHeight="false" outlineLevel="0" collapsed="false"/>
    <row r="34584" customFormat="false" ht="15.75" hidden="false" customHeight="false" outlineLevel="0" collapsed="false"/>
    <row r="34585" customFormat="false" ht="15.75" hidden="false" customHeight="false" outlineLevel="0" collapsed="false"/>
    <row r="34586" customFormat="false" ht="15.75" hidden="false" customHeight="false" outlineLevel="0" collapsed="false"/>
    <row r="34587" customFormat="false" ht="15.75" hidden="false" customHeight="false" outlineLevel="0" collapsed="false"/>
    <row r="34588" customFormat="false" ht="15.75" hidden="false" customHeight="false" outlineLevel="0" collapsed="false"/>
    <row r="34589" customFormat="false" ht="15.75" hidden="false" customHeight="false" outlineLevel="0" collapsed="false"/>
    <row r="34590" customFormat="false" ht="15.75" hidden="false" customHeight="false" outlineLevel="0" collapsed="false"/>
    <row r="34591" customFormat="false" ht="15.75" hidden="false" customHeight="false" outlineLevel="0" collapsed="false"/>
    <row r="34592" customFormat="false" ht="15.75" hidden="false" customHeight="false" outlineLevel="0" collapsed="false"/>
    <row r="34593" customFormat="false" ht="15.75" hidden="false" customHeight="false" outlineLevel="0" collapsed="false"/>
    <row r="34594" customFormat="false" ht="15.75" hidden="false" customHeight="false" outlineLevel="0" collapsed="false"/>
    <row r="34595" customFormat="false" ht="15.75" hidden="false" customHeight="false" outlineLevel="0" collapsed="false"/>
    <row r="34596" customFormat="false" ht="15.75" hidden="false" customHeight="false" outlineLevel="0" collapsed="false"/>
    <row r="34597" customFormat="false" ht="15.75" hidden="false" customHeight="false" outlineLevel="0" collapsed="false"/>
    <row r="34598" customFormat="false" ht="15.75" hidden="false" customHeight="false" outlineLevel="0" collapsed="false"/>
    <row r="34599" customFormat="false" ht="15.75" hidden="false" customHeight="false" outlineLevel="0" collapsed="false"/>
    <row r="34600" customFormat="false" ht="15.75" hidden="false" customHeight="false" outlineLevel="0" collapsed="false"/>
    <row r="34601" customFormat="false" ht="15.75" hidden="false" customHeight="false" outlineLevel="0" collapsed="false"/>
    <row r="34602" customFormat="false" ht="15.75" hidden="false" customHeight="false" outlineLevel="0" collapsed="false"/>
    <row r="34603" customFormat="false" ht="15.75" hidden="false" customHeight="false" outlineLevel="0" collapsed="false"/>
    <row r="34604" customFormat="false" ht="15.75" hidden="false" customHeight="false" outlineLevel="0" collapsed="false"/>
    <row r="34605" customFormat="false" ht="15.75" hidden="false" customHeight="false" outlineLevel="0" collapsed="false"/>
    <row r="34606" customFormat="false" ht="15.75" hidden="false" customHeight="false" outlineLevel="0" collapsed="false"/>
    <row r="34607" customFormat="false" ht="15.75" hidden="false" customHeight="false" outlineLevel="0" collapsed="false"/>
    <row r="34608" customFormat="false" ht="15.75" hidden="false" customHeight="false" outlineLevel="0" collapsed="false"/>
    <row r="34609" customFormat="false" ht="15.75" hidden="false" customHeight="false" outlineLevel="0" collapsed="false"/>
    <row r="34610" customFormat="false" ht="15.75" hidden="false" customHeight="false" outlineLevel="0" collapsed="false"/>
    <row r="34611" customFormat="false" ht="15.75" hidden="false" customHeight="false" outlineLevel="0" collapsed="false"/>
    <row r="34612" customFormat="false" ht="15.75" hidden="false" customHeight="false" outlineLevel="0" collapsed="false"/>
    <row r="34613" customFormat="false" ht="15.75" hidden="false" customHeight="false" outlineLevel="0" collapsed="false"/>
    <row r="34614" customFormat="false" ht="15.75" hidden="false" customHeight="false" outlineLevel="0" collapsed="false"/>
    <row r="34615" customFormat="false" ht="15.75" hidden="false" customHeight="false" outlineLevel="0" collapsed="false"/>
    <row r="34616" customFormat="false" ht="15.75" hidden="false" customHeight="false" outlineLevel="0" collapsed="false"/>
    <row r="34617" customFormat="false" ht="15.75" hidden="false" customHeight="false" outlineLevel="0" collapsed="false"/>
    <row r="34618" customFormat="false" ht="15.75" hidden="false" customHeight="false" outlineLevel="0" collapsed="false"/>
    <row r="34619" customFormat="false" ht="15.75" hidden="false" customHeight="false" outlineLevel="0" collapsed="false"/>
    <row r="34620" customFormat="false" ht="15.75" hidden="false" customHeight="false" outlineLevel="0" collapsed="false"/>
    <row r="34621" customFormat="false" ht="15.75" hidden="false" customHeight="false" outlineLevel="0" collapsed="false"/>
    <row r="34622" customFormat="false" ht="15.75" hidden="false" customHeight="false" outlineLevel="0" collapsed="false"/>
    <row r="34623" customFormat="false" ht="15.75" hidden="false" customHeight="false" outlineLevel="0" collapsed="false"/>
    <row r="34624" customFormat="false" ht="15.75" hidden="false" customHeight="false" outlineLevel="0" collapsed="false"/>
    <row r="34625" customFormat="false" ht="15.75" hidden="false" customHeight="false" outlineLevel="0" collapsed="false"/>
    <row r="34626" customFormat="false" ht="15.75" hidden="false" customHeight="false" outlineLevel="0" collapsed="false"/>
    <row r="34627" customFormat="false" ht="15.75" hidden="false" customHeight="false" outlineLevel="0" collapsed="false"/>
    <row r="34628" customFormat="false" ht="15.75" hidden="false" customHeight="false" outlineLevel="0" collapsed="false"/>
    <row r="34629" customFormat="false" ht="15.75" hidden="false" customHeight="false" outlineLevel="0" collapsed="false"/>
    <row r="34630" customFormat="false" ht="15.75" hidden="false" customHeight="false" outlineLevel="0" collapsed="false"/>
    <row r="34631" customFormat="false" ht="15.75" hidden="false" customHeight="false" outlineLevel="0" collapsed="false"/>
    <row r="34632" customFormat="false" ht="15.75" hidden="false" customHeight="false" outlineLevel="0" collapsed="false"/>
    <row r="34633" customFormat="false" ht="15.75" hidden="false" customHeight="false" outlineLevel="0" collapsed="false"/>
    <row r="34634" customFormat="false" ht="15.75" hidden="false" customHeight="false" outlineLevel="0" collapsed="false"/>
    <row r="34635" customFormat="false" ht="15.75" hidden="false" customHeight="false" outlineLevel="0" collapsed="false"/>
    <row r="34636" customFormat="false" ht="15.75" hidden="false" customHeight="false" outlineLevel="0" collapsed="false"/>
    <row r="34637" customFormat="false" ht="15.75" hidden="false" customHeight="false" outlineLevel="0" collapsed="false"/>
    <row r="34638" customFormat="false" ht="15.75" hidden="false" customHeight="false" outlineLevel="0" collapsed="false"/>
    <row r="34639" customFormat="false" ht="15.75" hidden="false" customHeight="false" outlineLevel="0" collapsed="false"/>
    <row r="34640" customFormat="false" ht="15.75" hidden="false" customHeight="false" outlineLevel="0" collapsed="false"/>
    <row r="34641" customFormat="false" ht="15.75" hidden="false" customHeight="false" outlineLevel="0" collapsed="false"/>
    <row r="34642" customFormat="false" ht="15.75" hidden="false" customHeight="false" outlineLevel="0" collapsed="false"/>
    <row r="34643" customFormat="false" ht="15.75" hidden="false" customHeight="false" outlineLevel="0" collapsed="false"/>
    <row r="34644" customFormat="false" ht="15.75" hidden="false" customHeight="false" outlineLevel="0" collapsed="false"/>
    <row r="34645" customFormat="false" ht="15.75" hidden="false" customHeight="false" outlineLevel="0" collapsed="false"/>
    <row r="34646" customFormat="false" ht="15.75" hidden="false" customHeight="false" outlineLevel="0" collapsed="false"/>
    <row r="34647" customFormat="false" ht="15.75" hidden="false" customHeight="false" outlineLevel="0" collapsed="false"/>
    <row r="34648" customFormat="false" ht="15.75" hidden="false" customHeight="false" outlineLevel="0" collapsed="false"/>
    <row r="34649" customFormat="false" ht="15.75" hidden="false" customHeight="false" outlineLevel="0" collapsed="false"/>
    <row r="34650" customFormat="false" ht="15.75" hidden="false" customHeight="false" outlineLevel="0" collapsed="false"/>
    <row r="34651" customFormat="false" ht="15.75" hidden="false" customHeight="false" outlineLevel="0" collapsed="false"/>
    <row r="34652" customFormat="false" ht="15.75" hidden="false" customHeight="false" outlineLevel="0" collapsed="false"/>
    <row r="34653" customFormat="false" ht="15.75" hidden="false" customHeight="false" outlineLevel="0" collapsed="false"/>
    <row r="34654" customFormat="false" ht="15.75" hidden="false" customHeight="false" outlineLevel="0" collapsed="false"/>
    <row r="34655" customFormat="false" ht="15.75" hidden="false" customHeight="false" outlineLevel="0" collapsed="false"/>
    <row r="34656" customFormat="false" ht="15.75" hidden="false" customHeight="false" outlineLevel="0" collapsed="false"/>
    <row r="34657" customFormat="false" ht="15.75" hidden="false" customHeight="false" outlineLevel="0" collapsed="false"/>
    <row r="34658" customFormat="false" ht="15.75" hidden="false" customHeight="false" outlineLevel="0" collapsed="false"/>
    <row r="34659" customFormat="false" ht="15.75" hidden="false" customHeight="false" outlineLevel="0" collapsed="false"/>
    <row r="34660" customFormat="false" ht="15.75" hidden="false" customHeight="false" outlineLevel="0" collapsed="false"/>
    <row r="34661" customFormat="false" ht="15.75" hidden="false" customHeight="false" outlineLevel="0" collapsed="false"/>
    <row r="34662" customFormat="false" ht="15.75" hidden="false" customHeight="false" outlineLevel="0" collapsed="false"/>
    <row r="34663" customFormat="false" ht="15.75" hidden="false" customHeight="false" outlineLevel="0" collapsed="false"/>
    <row r="34664" customFormat="false" ht="15.75" hidden="false" customHeight="false" outlineLevel="0" collapsed="false"/>
    <row r="34665" customFormat="false" ht="15.75" hidden="false" customHeight="false" outlineLevel="0" collapsed="false"/>
    <row r="34666" customFormat="false" ht="15.75" hidden="false" customHeight="false" outlineLevel="0" collapsed="false"/>
    <row r="34667" customFormat="false" ht="15.75" hidden="false" customHeight="false" outlineLevel="0" collapsed="false"/>
    <row r="34668" customFormat="false" ht="15.75" hidden="false" customHeight="false" outlineLevel="0" collapsed="false"/>
    <row r="34669" customFormat="false" ht="15.75" hidden="false" customHeight="false" outlineLevel="0" collapsed="false"/>
    <row r="34670" customFormat="false" ht="15.75" hidden="false" customHeight="false" outlineLevel="0" collapsed="false"/>
    <row r="34671" customFormat="false" ht="15.75" hidden="false" customHeight="false" outlineLevel="0" collapsed="false"/>
    <row r="34672" customFormat="false" ht="15.75" hidden="false" customHeight="false" outlineLevel="0" collapsed="false"/>
    <row r="34673" customFormat="false" ht="15.75" hidden="false" customHeight="false" outlineLevel="0" collapsed="false"/>
    <row r="34674" customFormat="false" ht="15.75" hidden="false" customHeight="false" outlineLevel="0" collapsed="false"/>
    <row r="34675" customFormat="false" ht="15.75" hidden="false" customHeight="false" outlineLevel="0" collapsed="false"/>
    <row r="34676" customFormat="false" ht="15.75" hidden="false" customHeight="false" outlineLevel="0" collapsed="false"/>
    <row r="34677" customFormat="false" ht="15.75" hidden="false" customHeight="false" outlineLevel="0" collapsed="false"/>
    <row r="34678" customFormat="false" ht="15.75" hidden="false" customHeight="false" outlineLevel="0" collapsed="false"/>
    <row r="34679" customFormat="false" ht="15.75" hidden="false" customHeight="false" outlineLevel="0" collapsed="false"/>
    <row r="34680" customFormat="false" ht="15.75" hidden="false" customHeight="false" outlineLevel="0" collapsed="false"/>
    <row r="34681" customFormat="false" ht="15.75" hidden="false" customHeight="false" outlineLevel="0" collapsed="false"/>
    <row r="34682" customFormat="false" ht="15.75" hidden="false" customHeight="false" outlineLevel="0" collapsed="false"/>
    <row r="34683" customFormat="false" ht="15.75" hidden="false" customHeight="false" outlineLevel="0" collapsed="false"/>
    <row r="34684" customFormat="false" ht="15.75" hidden="false" customHeight="false" outlineLevel="0" collapsed="false"/>
    <row r="34685" customFormat="false" ht="15.75" hidden="false" customHeight="false" outlineLevel="0" collapsed="false"/>
    <row r="34686" customFormat="false" ht="15.75" hidden="false" customHeight="false" outlineLevel="0" collapsed="false"/>
    <row r="34687" customFormat="false" ht="15.75" hidden="false" customHeight="false" outlineLevel="0" collapsed="false"/>
    <row r="34688" customFormat="false" ht="15.75" hidden="false" customHeight="false" outlineLevel="0" collapsed="false"/>
    <row r="34689" customFormat="false" ht="15.75" hidden="false" customHeight="false" outlineLevel="0" collapsed="false"/>
    <row r="34690" customFormat="false" ht="15.75" hidden="false" customHeight="false" outlineLevel="0" collapsed="false"/>
    <row r="34691" customFormat="false" ht="15.75" hidden="false" customHeight="false" outlineLevel="0" collapsed="false"/>
    <row r="34692" customFormat="false" ht="15.75" hidden="false" customHeight="false" outlineLevel="0" collapsed="false"/>
    <row r="34693" customFormat="false" ht="15.75" hidden="false" customHeight="false" outlineLevel="0" collapsed="false"/>
    <row r="34694" customFormat="false" ht="15.75" hidden="false" customHeight="false" outlineLevel="0" collapsed="false"/>
    <row r="34695" customFormat="false" ht="15.75" hidden="false" customHeight="false" outlineLevel="0" collapsed="false"/>
    <row r="34696" customFormat="false" ht="15.75" hidden="false" customHeight="false" outlineLevel="0" collapsed="false"/>
    <row r="34697" customFormat="false" ht="15.75" hidden="false" customHeight="false" outlineLevel="0" collapsed="false"/>
    <row r="34698" customFormat="false" ht="15.75" hidden="false" customHeight="false" outlineLevel="0" collapsed="false"/>
    <row r="34699" customFormat="false" ht="15.75" hidden="false" customHeight="false" outlineLevel="0" collapsed="false"/>
    <row r="34700" customFormat="false" ht="15.75" hidden="false" customHeight="false" outlineLevel="0" collapsed="false"/>
    <row r="34701" customFormat="false" ht="15.75" hidden="false" customHeight="false" outlineLevel="0" collapsed="false"/>
    <row r="34702" customFormat="false" ht="15.75" hidden="false" customHeight="false" outlineLevel="0" collapsed="false"/>
    <row r="34703" customFormat="false" ht="15.75" hidden="false" customHeight="false" outlineLevel="0" collapsed="false"/>
    <row r="34704" customFormat="false" ht="15.75" hidden="false" customHeight="false" outlineLevel="0" collapsed="false"/>
    <row r="34705" customFormat="false" ht="15.75" hidden="false" customHeight="false" outlineLevel="0" collapsed="false"/>
    <row r="34706" customFormat="false" ht="15.75" hidden="false" customHeight="false" outlineLevel="0" collapsed="false"/>
    <row r="34707" customFormat="false" ht="15.75" hidden="false" customHeight="false" outlineLevel="0" collapsed="false"/>
    <row r="34708" customFormat="false" ht="15.75" hidden="false" customHeight="false" outlineLevel="0" collapsed="false"/>
    <row r="34709" customFormat="false" ht="15.75" hidden="false" customHeight="false" outlineLevel="0" collapsed="false"/>
    <row r="34710" customFormat="false" ht="15.75" hidden="false" customHeight="false" outlineLevel="0" collapsed="false"/>
    <row r="34711" customFormat="false" ht="15.75" hidden="false" customHeight="false" outlineLevel="0" collapsed="false"/>
    <row r="34712" customFormat="false" ht="15.75" hidden="false" customHeight="false" outlineLevel="0" collapsed="false"/>
    <row r="34713" customFormat="false" ht="15.75" hidden="false" customHeight="false" outlineLevel="0" collapsed="false"/>
    <row r="34714" customFormat="false" ht="15.75" hidden="false" customHeight="false" outlineLevel="0" collapsed="false"/>
    <row r="34715" customFormat="false" ht="15.75" hidden="false" customHeight="false" outlineLevel="0" collapsed="false"/>
    <row r="34716" customFormat="false" ht="15.75" hidden="false" customHeight="false" outlineLevel="0" collapsed="false"/>
    <row r="34717" customFormat="false" ht="15.75" hidden="false" customHeight="false" outlineLevel="0" collapsed="false"/>
    <row r="34718" customFormat="false" ht="15.75" hidden="false" customHeight="false" outlineLevel="0" collapsed="false"/>
    <row r="34719" customFormat="false" ht="15.75" hidden="false" customHeight="false" outlineLevel="0" collapsed="false"/>
    <row r="34720" customFormat="false" ht="15.75" hidden="false" customHeight="false" outlineLevel="0" collapsed="false"/>
    <row r="34721" customFormat="false" ht="15.75" hidden="false" customHeight="false" outlineLevel="0" collapsed="false"/>
    <row r="34722" customFormat="false" ht="15.75" hidden="false" customHeight="false" outlineLevel="0" collapsed="false"/>
    <row r="34723" customFormat="false" ht="15.75" hidden="false" customHeight="false" outlineLevel="0" collapsed="false"/>
    <row r="34724" customFormat="false" ht="15.75" hidden="false" customHeight="false" outlineLevel="0" collapsed="false"/>
    <row r="34725" customFormat="false" ht="15.75" hidden="false" customHeight="false" outlineLevel="0" collapsed="false"/>
    <row r="34726" customFormat="false" ht="15.75" hidden="false" customHeight="false" outlineLevel="0" collapsed="false"/>
    <row r="34727" customFormat="false" ht="15.75" hidden="false" customHeight="false" outlineLevel="0" collapsed="false"/>
    <row r="34728" customFormat="false" ht="15.75" hidden="false" customHeight="false" outlineLevel="0" collapsed="false"/>
    <row r="34729" customFormat="false" ht="15.75" hidden="false" customHeight="false" outlineLevel="0" collapsed="false"/>
    <row r="34730" customFormat="false" ht="15.75" hidden="false" customHeight="false" outlineLevel="0" collapsed="false"/>
    <row r="34731" customFormat="false" ht="15.75" hidden="false" customHeight="false" outlineLevel="0" collapsed="false"/>
    <row r="34732" customFormat="false" ht="15.75" hidden="false" customHeight="false" outlineLevel="0" collapsed="false"/>
    <row r="34733" customFormat="false" ht="15.75" hidden="false" customHeight="false" outlineLevel="0" collapsed="false"/>
    <row r="34734" customFormat="false" ht="15.75" hidden="false" customHeight="false" outlineLevel="0" collapsed="false"/>
    <row r="34735" customFormat="false" ht="15.75" hidden="false" customHeight="false" outlineLevel="0" collapsed="false"/>
    <row r="34736" customFormat="false" ht="15.75" hidden="false" customHeight="false" outlineLevel="0" collapsed="false"/>
    <row r="34737" customFormat="false" ht="15.75" hidden="false" customHeight="false" outlineLevel="0" collapsed="false"/>
    <row r="34738" customFormat="false" ht="15.75" hidden="false" customHeight="false" outlineLevel="0" collapsed="false"/>
    <row r="34739" customFormat="false" ht="15.75" hidden="false" customHeight="false" outlineLevel="0" collapsed="false"/>
    <row r="34740" customFormat="false" ht="15.75" hidden="false" customHeight="false" outlineLevel="0" collapsed="false"/>
    <row r="34741" customFormat="false" ht="15.75" hidden="false" customHeight="false" outlineLevel="0" collapsed="false"/>
    <row r="34742" customFormat="false" ht="15.75" hidden="false" customHeight="false" outlineLevel="0" collapsed="false"/>
    <row r="34743" customFormat="false" ht="15.75" hidden="false" customHeight="false" outlineLevel="0" collapsed="false"/>
    <row r="34744" customFormat="false" ht="15.75" hidden="false" customHeight="false" outlineLevel="0" collapsed="false"/>
    <row r="34745" customFormat="false" ht="15.75" hidden="false" customHeight="false" outlineLevel="0" collapsed="false"/>
    <row r="34746" customFormat="false" ht="15.75" hidden="false" customHeight="false" outlineLevel="0" collapsed="false"/>
    <row r="34747" customFormat="false" ht="15.75" hidden="false" customHeight="false" outlineLevel="0" collapsed="false"/>
    <row r="34748" customFormat="false" ht="15.75" hidden="false" customHeight="false" outlineLevel="0" collapsed="false"/>
    <row r="34749" customFormat="false" ht="15.75" hidden="false" customHeight="false" outlineLevel="0" collapsed="false"/>
    <row r="34750" customFormat="false" ht="15.75" hidden="false" customHeight="false" outlineLevel="0" collapsed="false"/>
    <row r="34751" customFormat="false" ht="15.75" hidden="false" customHeight="false" outlineLevel="0" collapsed="false"/>
    <row r="34752" customFormat="false" ht="15.75" hidden="false" customHeight="false" outlineLevel="0" collapsed="false"/>
    <row r="34753" customFormat="false" ht="15.75" hidden="false" customHeight="false" outlineLevel="0" collapsed="false"/>
    <row r="34754" customFormat="false" ht="15.75" hidden="false" customHeight="false" outlineLevel="0" collapsed="false"/>
    <row r="34755" customFormat="false" ht="15.75" hidden="false" customHeight="false" outlineLevel="0" collapsed="false"/>
    <row r="34756" customFormat="false" ht="15.75" hidden="false" customHeight="false" outlineLevel="0" collapsed="false"/>
    <row r="34757" customFormat="false" ht="15.75" hidden="false" customHeight="false" outlineLevel="0" collapsed="false"/>
    <row r="34758" customFormat="false" ht="15.75" hidden="false" customHeight="false" outlineLevel="0" collapsed="false"/>
    <row r="34759" customFormat="false" ht="15.75" hidden="false" customHeight="false" outlineLevel="0" collapsed="false"/>
    <row r="34760" customFormat="false" ht="15.75" hidden="false" customHeight="false" outlineLevel="0" collapsed="false"/>
    <row r="34761" customFormat="false" ht="15.75" hidden="false" customHeight="false" outlineLevel="0" collapsed="false"/>
    <row r="34762" customFormat="false" ht="15.75" hidden="false" customHeight="false" outlineLevel="0" collapsed="false"/>
    <row r="34763" customFormat="false" ht="15.75" hidden="false" customHeight="false" outlineLevel="0" collapsed="false"/>
    <row r="34764" customFormat="false" ht="15.75" hidden="false" customHeight="false" outlineLevel="0" collapsed="false"/>
    <row r="34765" customFormat="false" ht="15.75" hidden="false" customHeight="false" outlineLevel="0" collapsed="false"/>
    <row r="34766" customFormat="false" ht="15.75" hidden="false" customHeight="false" outlineLevel="0" collapsed="false"/>
    <row r="34767" customFormat="false" ht="15.75" hidden="false" customHeight="false" outlineLevel="0" collapsed="false"/>
    <row r="34768" customFormat="false" ht="15.75" hidden="false" customHeight="false" outlineLevel="0" collapsed="false"/>
    <row r="34769" customFormat="false" ht="15.75" hidden="false" customHeight="false" outlineLevel="0" collapsed="false"/>
    <row r="34770" customFormat="false" ht="15.75" hidden="false" customHeight="false" outlineLevel="0" collapsed="false"/>
    <row r="34771" customFormat="false" ht="15.75" hidden="false" customHeight="false" outlineLevel="0" collapsed="false"/>
    <row r="34772" customFormat="false" ht="15.75" hidden="false" customHeight="false" outlineLevel="0" collapsed="false"/>
    <row r="34773" customFormat="false" ht="15.75" hidden="false" customHeight="false" outlineLevel="0" collapsed="false"/>
    <row r="34774" customFormat="false" ht="15.75" hidden="false" customHeight="false" outlineLevel="0" collapsed="false"/>
    <row r="34775" customFormat="false" ht="15.75" hidden="false" customHeight="false" outlineLevel="0" collapsed="false"/>
    <row r="34776" customFormat="false" ht="15.75" hidden="false" customHeight="false" outlineLevel="0" collapsed="false"/>
    <row r="34777" customFormat="false" ht="15.75" hidden="false" customHeight="false" outlineLevel="0" collapsed="false"/>
    <row r="34778" customFormat="false" ht="15.75" hidden="false" customHeight="false" outlineLevel="0" collapsed="false"/>
    <row r="34779" customFormat="false" ht="15.75" hidden="false" customHeight="false" outlineLevel="0" collapsed="false"/>
    <row r="34780" customFormat="false" ht="15.75" hidden="false" customHeight="false" outlineLevel="0" collapsed="false"/>
    <row r="34781" customFormat="false" ht="15.75" hidden="false" customHeight="false" outlineLevel="0" collapsed="false"/>
    <row r="34782" customFormat="false" ht="15.75" hidden="false" customHeight="false" outlineLevel="0" collapsed="false"/>
    <row r="34783" customFormat="false" ht="15.75" hidden="false" customHeight="false" outlineLevel="0" collapsed="false"/>
    <row r="34784" customFormat="false" ht="15.75" hidden="false" customHeight="false" outlineLevel="0" collapsed="false"/>
    <row r="34785" customFormat="false" ht="15.75" hidden="false" customHeight="false" outlineLevel="0" collapsed="false"/>
    <row r="34786" customFormat="false" ht="15.75" hidden="false" customHeight="false" outlineLevel="0" collapsed="false"/>
    <row r="34787" customFormat="false" ht="15.75" hidden="false" customHeight="false" outlineLevel="0" collapsed="false"/>
    <row r="34788" customFormat="false" ht="15.75" hidden="false" customHeight="false" outlineLevel="0" collapsed="false"/>
    <row r="34789" customFormat="false" ht="15.75" hidden="false" customHeight="false" outlineLevel="0" collapsed="false"/>
    <row r="34790" customFormat="false" ht="15.75" hidden="false" customHeight="false" outlineLevel="0" collapsed="false"/>
    <row r="34791" customFormat="false" ht="15.75" hidden="false" customHeight="false" outlineLevel="0" collapsed="false"/>
    <row r="34792" customFormat="false" ht="15.75" hidden="false" customHeight="false" outlineLevel="0" collapsed="false"/>
    <row r="34793" customFormat="false" ht="15.75" hidden="false" customHeight="false" outlineLevel="0" collapsed="false"/>
    <row r="34794" customFormat="false" ht="15.75" hidden="false" customHeight="false" outlineLevel="0" collapsed="false"/>
    <row r="34795" customFormat="false" ht="15.75" hidden="false" customHeight="false" outlineLevel="0" collapsed="false"/>
    <row r="34796" customFormat="false" ht="15.75" hidden="false" customHeight="false" outlineLevel="0" collapsed="false"/>
    <row r="34797" customFormat="false" ht="15.75" hidden="false" customHeight="false" outlineLevel="0" collapsed="false"/>
    <row r="34798" customFormat="false" ht="15.75" hidden="false" customHeight="false" outlineLevel="0" collapsed="false"/>
    <row r="34799" customFormat="false" ht="15.75" hidden="false" customHeight="false" outlineLevel="0" collapsed="false"/>
    <row r="34800" customFormat="false" ht="15.75" hidden="false" customHeight="false" outlineLevel="0" collapsed="false"/>
    <row r="34801" customFormat="false" ht="15.75" hidden="false" customHeight="false" outlineLevel="0" collapsed="false"/>
    <row r="34802" customFormat="false" ht="15.75" hidden="false" customHeight="false" outlineLevel="0" collapsed="false"/>
    <row r="34803" customFormat="false" ht="15.75" hidden="false" customHeight="false" outlineLevel="0" collapsed="false"/>
    <row r="34804" customFormat="false" ht="15.75" hidden="false" customHeight="false" outlineLevel="0" collapsed="false"/>
    <row r="34805" customFormat="false" ht="15.75" hidden="false" customHeight="false" outlineLevel="0" collapsed="false"/>
    <row r="34806" customFormat="false" ht="15.75" hidden="false" customHeight="false" outlineLevel="0" collapsed="false"/>
    <row r="34807" customFormat="false" ht="15.75" hidden="false" customHeight="false" outlineLevel="0" collapsed="false"/>
    <row r="34808" customFormat="false" ht="15.75" hidden="false" customHeight="false" outlineLevel="0" collapsed="false"/>
    <row r="34809" customFormat="false" ht="15.75" hidden="false" customHeight="false" outlineLevel="0" collapsed="false"/>
    <row r="34810" customFormat="false" ht="15.75" hidden="false" customHeight="false" outlineLevel="0" collapsed="false"/>
    <row r="34811" customFormat="false" ht="15.75" hidden="false" customHeight="false" outlineLevel="0" collapsed="false"/>
    <row r="34812" customFormat="false" ht="15.75" hidden="false" customHeight="false" outlineLevel="0" collapsed="false"/>
    <row r="34813" customFormat="false" ht="15.75" hidden="false" customHeight="false" outlineLevel="0" collapsed="false"/>
    <row r="34814" customFormat="false" ht="15.75" hidden="false" customHeight="false" outlineLevel="0" collapsed="false"/>
    <row r="34815" customFormat="false" ht="15.75" hidden="false" customHeight="false" outlineLevel="0" collapsed="false"/>
    <row r="34816" customFormat="false" ht="15.75" hidden="false" customHeight="false" outlineLevel="0" collapsed="false"/>
    <row r="34817" customFormat="false" ht="15.75" hidden="false" customHeight="false" outlineLevel="0" collapsed="false"/>
    <row r="34818" customFormat="false" ht="15.75" hidden="false" customHeight="false" outlineLevel="0" collapsed="false"/>
    <row r="34819" customFormat="false" ht="15.75" hidden="false" customHeight="false" outlineLevel="0" collapsed="false"/>
    <row r="34820" customFormat="false" ht="15.75" hidden="false" customHeight="false" outlineLevel="0" collapsed="false"/>
    <row r="34821" customFormat="false" ht="15.75" hidden="false" customHeight="false" outlineLevel="0" collapsed="false"/>
    <row r="34822" customFormat="false" ht="15.75" hidden="false" customHeight="false" outlineLevel="0" collapsed="false"/>
    <row r="34823" customFormat="false" ht="15.75" hidden="false" customHeight="false" outlineLevel="0" collapsed="false"/>
    <row r="34824" customFormat="false" ht="15.75" hidden="false" customHeight="false" outlineLevel="0" collapsed="false"/>
    <row r="34825" customFormat="false" ht="15.75" hidden="false" customHeight="false" outlineLevel="0" collapsed="false"/>
    <row r="34826" customFormat="false" ht="15.75" hidden="false" customHeight="false" outlineLevel="0" collapsed="false"/>
    <row r="34827" customFormat="false" ht="15.75" hidden="false" customHeight="false" outlineLevel="0" collapsed="false"/>
    <row r="34828" customFormat="false" ht="15.75" hidden="false" customHeight="false" outlineLevel="0" collapsed="false"/>
    <row r="34829" customFormat="false" ht="15.75" hidden="false" customHeight="false" outlineLevel="0" collapsed="false"/>
    <row r="34830" customFormat="false" ht="15.75" hidden="false" customHeight="false" outlineLevel="0" collapsed="false"/>
    <row r="34831" customFormat="false" ht="15.75" hidden="false" customHeight="false" outlineLevel="0" collapsed="false"/>
    <row r="34832" customFormat="false" ht="15.75" hidden="false" customHeight="false" outlineLevel="0" collapsed="false"/>
    <row r="34833" customFormat="false" ht="15.75" hidden="false" customHeight="false" outlineLevel="0" collapsed="false"/>
    <row r="34834" customFormat="false" ht="15.75" hidden="false" customHeight="false" outlineLevel="0" collapsed="false"/>
    <row r="34835" customFormat="false" ht="15.75" hidden="false" customHeight="false" outlineLevel="0" collapsed="false"/>
    <row r="34836" customFormat="false" ht="15.75" hidden="false" customHeight="false" outlineLevel="0" collapsed="false"/>
    <row r="34837" customFormat="false" ht="15.75" hidden="false" customHeight="false" outlineLevel="0" collapsed="false"/>
    <row r="34838" customFormat="false" ht="15.75" hidden="false" customHeight="false" outlineLevel="0" collapsed="false"/>
    <row r="34839" customFormat="false" ht="15.75" hidden="false" customHeight="false" outlineLevel="0" collapsed="false"/>
    <row r="34840" customFormat="false" ht="15.75" hidden="false" customHeight="false" outlineLevel="0" collapsed="false"/>
    <row r="34841" customFormat="false" ht="15.75" hidden="false" customHeight="false" outlineLevel="0" collapsed="false"/>
    <row r="34842" customFormat="false" ht="15.75" hidden="false" customHeight="false" outlineLevel="0" collapsed="false"/>
    <row r="34843" customFormat="false" ht="15.75" hidden="false" customHeight="false" outlineLevel="0" collapsed="false"/>
    <row r="34844" customFormat="false" ht="15.75" hidden="false" customHeight="false" outlineLevel="0" collapsed="false"/>
    <row r="34845" customFormat="false" ht="15.75" hidden="false" customHeight="false" outlineLevel="0" collapsed="false"/>
    <row r="34846" customFormat="false" ht="15.75" hidden="false" customHeight="false" outlineLevel="0" collapsed="false"/>
    <row r="34847" customFormat="false" ht="15.75" hidden="false" customHeight="false" outlineLevel="0" collapsed="false"/>
    <row r="34848" customFormat="false" ht="15.75" hidden="false" customHeight="false" outlineLevel="0" collapsed="false"/>
    <row r="34849" customFormat="false" ht="15.75" hidden="false" customHeight="false" outlineLevel="0" collapsed="false"/>
    <row r="34850" customFormat="false" ht="15.75" hidden="false" customHeight="false" outlineLevel="0" collapsed="false"/>
    <row r="34851" customFormat="false" ht="15.75" hidden="false" customHeight="false" outlineLevel="0" collapsed="false"/>
    <row r="34852" customFormat="false" ht="15.75" hidden="false" customHeight="false" outlineLevel="0" collapsed="false"/>
    <row r="34853" customFormat="false" ht="15.75" hidden="false" customHeight="false" outlineLevel="0" collapsed="false"/>
    <row r="34854" customFormat="false" ht="15.75" hidden="false" customHeight="false" outlineLevel="0" collapsed="false"/>
    <row r="34855" customFormat="false" ht="15.75" hidden="false" customHeight="false" outlineLevel="0" collapsed="false"/>
    <row r="34856" customFormat="false" ht="15.75" hidden="false" customHeight="false" outlineLevel="0" collapsed="false"/>
    <row r="34857" customFormat="false" ht="15.75" hidden="false" customHeight="false" outlineLevel="0" collapsed="false"/>
    <row r="34858" customFormat="false" ht="15.75" hidden="false" customHeight="false" outlineLevel="0" collapsed="false"/>
    <row r="34859" customFormat="false" ht="15.75" hidden="false" customHeight="false" outlineLevel="0" collapsed="false"/>
    <row r="34860" customFormat="false" ht="15.75" hidden="false" customHeight="false" outlineLevel="0" collapsed="false"/>
    <row r="34861" customFormat="false" ht="15.75" hidden="false" customHeight="false" outlineLevel="0" collapsed="false"/>
    <row r="34862" customFormat="false" ht="15.75" hidden="false" customHeight="false" outlineLevel="0" collapsed="false"/>
    <row r="34863" customFormat="false" ht="15.75" hidden="false" customHeight="false" outlineLevel="0" collapsed="false"/>
    <row r="34864" customFormat="false" ht="15.75" hidden="false" customHeight="false" outlineLevel="0" collapsed="false"/>
    <row r="34865" customFormat="false" ht="15.75" hidden="false" customHeight="false" outlineLevel="0" collapsed="false"/>
    <row r="34866" customFormat="false" ht="15.75" hidden="false" customHeight="false" outlineLevel="0" collapsed="false"/>
    <row r="34867" customFormat="false" ht="15.75" hidden="false" customHeight="false" outlineLevel="0" collapsed="false"/>
    <row r="34868" customFormat="false" ht="15.75" hidden="false" customHeight="false" outlineLevel="0" collapsed="false"/>
    <row r="34869" customFormat="false" ht="15.75" hidden="false" customHeight="false" outlineLevel="0" collapsed="false"/>
    <row r="34870" customFormat="false" ht="15.75" hidden="false" customHeight="false" outlineLevel="0" collapsed="false"/>
    <row r="34871" customFormat="false" ht="15.75" hidden="false" customHeight="false" outlineLevel="0" collapsed="false"/>
    <row r="34872" customFormat="false" ht="15.75" hidden="false" customHeight="false" outlineLevel="0" collapsed="false"/>
    <row r="34873" customFormat="false" ht="15.75" hidden="false" customHeight="false" outlineLevel="0" collapsed="false"/>
    <row r="34874" customFormat="false" ht="15.75" hidden="false" customHeight="false" outlineLevel="0" collapsed="false"/>
    <row r="34875" customFormat="false" ht="15.75" hidden="false" customHeight="false" outlineLevel="0" collapsed="false"/>
    <row r="34876" customFormat="false" ht="15.75" hidden="false" customHeight="false" outlineLevel="0" collapsed="false"/>
    <row r="34877" customFormat="false" ht="15.75" hidden="false" customHeight="false" outlineLevel="0" collapsed="false"/>
    <row r="34878" customFormat="false" ht="15.75" hidden="false" customHeight="false" outlineLevel="0" collapsed="false"/>
    <row r="34879" customFormat="false" ht="15.75" hidden="false" customHeight="false" outlineLevel="0" collapsed="false"/>
    <row r="34880" customFormat="false" ht="15.75" hidden="false" customHeight="false" outlineLevel="0" collapsed="false"/>
    <row r="34881" customFormat="false" ht="15.75" hidden="false" customHeight="false" outlineLevel="0" collapsed="false"/>
    <row r="34882" customFormat="false" ht="15.75" hidden="false" customHeight="false" outlineLevel="0" collapsed="false"/>
    <row r="34883" customFormat="false" ht="15.75" hidden="false" customHeight="false" outlineLevel="0" collapsed="false"/>
    <row r="34884" customFormat="false" ht="15.75" hidden="false" customHeight="false" outlineLevel="0" collapsed="false"/>
    <row r="34885" customFormat="false" ht="15.75" hidden="false" customHeight="false" outlineLevel="0" collapsed="false"/>
    <row r="34886" customFormat="false" ht="15.75" hidden="false" customHeight="false" outlineLevel="0" collapsed="false"/>
    <row r="34887" customFormat="false" ht="15.75" hidden="false" customHeight="false" outlineLevel="0" collapsed="false"/>
    <row r="34888" customFormat="false" ht="15.75" hidden="false" customHeight="false" outlineLevel="0" collapsed="false"/>
    <row r="34889" customFormat="false" ht="15.75" hidden="false" customHeight="false" outlineLevel="0" collapsed="false"/>
    <row r="34890" customFormat="false" ht="15.75" hidden="false" customHeight="false" outlineLevel="0" collapsed="false"/>
    <row r="34891" customFormat="false" ht="15.75" hidden="false" customHeight="false" outlineLevel="0" collapsed="false"/>
    <row r="34892" customFormat="false" ht="15.75" hidden="false" customHeight="false" outlineLevel="0" collapsed="false"/>
    <row r="34893" customFormat="false" ht="15.75" hidden="false" customHeight="false" outlineLevel="0" collapsed="false"/>
    <row r="34894" customFormat="false" ht="15.75" hidden="false" customHeight="false" outlineLevel="0" collapsed="false"/>
    <row r="34895" customFormat="false" ht="15.75" hidden="false" customHeight="false" outlineLevel="0" collapsed="false"/>
    <row r="34896" customFormat="false" ht="15.75" hidden="false" customHeight="false" outlineLevel="0" collapsed="false"/>
    <row r="34897" customFormat="false" ht="15.75" hidden="false" customHeight="false" outlineLevel="0" collapsed="false"/>
    <row r="34898" customFormat="false" ht="15.75" hidden="false" customHeight="false" outlineLevel="0" collapsed="false"/>
    <row r="34899" customFormat="false" ht="15.75" hidden="false" customHeight="false" outlineLevel="0" collapsed="false"/>
    <row r="34900" customFormat="false" ht="15.75" hidden="false" customHeight="false" outlineLevel="0" collapsed="false"/>
    <row r="34901" customFormat="false" ht="15.75" hidden="false" customHeight="false" outlineLevel="0" collapsed="false"/>
    <row r="34902" customFormat="false" ht="15.75" hidden="false" customHeight="false" outlineLevel="0" collapsed="false"/>
    <row r="34903" customFormat="false" ht="15.75" hidden="false" customHeight="false" outlineLevel="0" collapsed="false"/>
    <row r="34904" customFormat="false" ht="15.75" hidden="false" customHeight="false" outlineLevel="0" collapsed="false"/>
    <row r="34905" customFormat="false" ht="15.75" hidden="false" customHeight="false" outlineLevel="0" collapsed="false"/>
    <row r="34906" customFormat="false" ht="15.75" hidden="false" customHeight="false" outlineLevel="0" collapsed="false"/>
    <row r="34907" customFormat="false" ht="15.75" hidden="false" customHeight="false" outlineLevel="0" collapsed="false"/>
    <row r="34908" customFormat="false" ht="15.75" hidden="false" customHeight="false" outlineLevel="0" collapsed="false"/>
    <row r="34909" customFormat="false" ht="15.75" hidden="false" customHeight="false" outlineLevel="0" collapsed="false"/>
    <row r="34910" customFormat="false" ht="15.75" hidden="false" customHeight="false" outlineLevel="0" collapsed="false"/>
    <row r="34911" customFormat="false" ht="15.75" hidden="false" customHeight="false" outlineLevel="0" collapsed="false"/>
    <row r="34912" customFormat="false" ht="15.75" hidden="false" customHeight="false" outlineLevel="0" collapsed="false"/>
    <row r="34913" customFormat="false" ht="15.75" hidden="false" customHeight="false" outlineLevel="0" collapsed="false"/>
    <row r="34914" customFormat="false" ht="15.75" hidden="false" customHeight="false" outlineLevel="0" collapsed="false"/>
    <row r="34915" customFormat="false" ht="15.75" hidden="false" customHeight="false" outlineLevel="0" collapsed="false"/>
    <row r="34916" customFormat="false" ht="15.75" hidden="false" customHeight="false" outlineLevel="0" collapsed="false"/>
    <row r="34917" customFormat="false" ht="15.75" hidden="false" customHeight="false" outlineLevel="0" collapsed="false"/>
    <row r="34918" customFormat="false" ht="15.75" hidden="false" customHeight="false" outlineLevel="0" collapsed="false"/>
    <row r="34919" customFormat="false" ht="15.75" hidden="false" customHeight="false" outlineLevel="0" collapsed="false"/>
    <row r="34920" customFormat="false" ht="15.75" hidden="false" customHeight="false" outlineLevel="0" collapsed="false"/>
    <row r="34921" customFormat="false" ht="15.75" hidden="false" customHeight="false" outlineLevel="0" collapsed="false"/>
    <row r="34922" customFormat="false" ht="15.75" hidden="false" customHeight="false" outlineLevel="0" collapsed="false"/>
    <row r="34923" customFormat="false" ht="15.75" hidden="false" customHeight="false" outlineLevel="0" collapsed="false"/>
    <row r="34924" customFormat="false" ht="15.75" hidden="false" customHeight="false" outlineLevel="0" collapsed="false"/>
    <row r="34925" customFormat="false" ht="15.75" hidden="false" customHeight="false" outlineLevel="0" collapsed="false"/>
    <row r="34926" customFormat="false" ht="15.75" hidden="false" customHeight="false" outlineLevel="0" collapsed="false"/>
    <row r="34927" customFormat="false" ht="15.75" hidden="false" customHeight="false" outlineLevel="0" collapsed="false"/>
    <row r="34928" customFormat="false" ht="15.75" hidden="false" customHeight="false" outlineLevel="0" collapsed="false"/>
    <row r="34929" customFormat="false" ht="15.75" hidden="false" customHeight="false" outlineLevel="0" collapsed="false"/>
    <row r="34930" customFormat="false" ht="15.75" hidden="false" customHeight="false" outlineLevel="0" collapsed="false"/>
    <row r="34931" customFormat="false" ht="15.75" hidden="false" customHeight="false" outlineLevel="0" collapsed="false"/>
    <row r="34932" customFormat="false" ht="15.75" hidden="false" customHeight="false" outlineLevel="0" collapsed="false"/>
    <row r="34933" customFormat="false" ht="15.75" hidden="false" customHeight="false" outlineLevel="0" collapsed="false"/>
    <row r="34934" customFormat="false" ht="15.75" hidden="false" customHeight="false" outlineLevel="0" collapsed="false"/>
    <row r="34935" customFormat="false" ht="15.75" hidden="false" customHeight="false" outlineLevel="0" collapsed="false"/>
    <row r="34936" customFormat="false" ht="15.75" hidden="false" customHeight="false" outlineLevel="0" collapsed="false"/>
    <row r="34937" customFormat="false" ht="15.75" hidden="false" customHeight="false" outlineLevel="0" collapsed="false"/>
    <row r="34938" customFormat="false" ht="15.75" hidden="false" customHeight="false" outlineLevel="0" collapsed="false"/>
    <row r="34939" customFormat="false" ht="15.75" hidden="false" customHeight="false" outlineLevel="0" collapsed="false"/>
    <row r="34940" customFormat="false" ht="15.75" hidden="false" customHeight="false" outlineLevel="0" collapsed="false"/>
    <row r="34941" customFormat="false" ht="15.75" hidden="false" customHeight="false" outlineLevel="0" collapsed="false"/>
    <row r="34942" customFormat="false" ht="15.75" hidden="false" customHeight="false" outlineLevel="0" collapsed="false"/>
    <row r="34943" customFormat="false" ht="15.75" hidden="false" customHeight="false" outlineLevel="0" collapsed="false"/>
    <row r="34944" customFormat="false" ht="15.75" hidden="false" customHeight="false" outlineLevel="0" collapsed="false"/>
    <row r="34945" customFormat="false" ht="15.75" hidden="false" customHeight="false" outlineLevel="0" collapsed="false"/>
    <row r="34946" customFormat="false" ht="15.75" hidden="false" customHeight="false" outlineLevel="0" collapsed="false"/>
    <row r="34947" customFormat="false" ht="15.75" hidden="false" customHeight="false" outlineLevel="0" collapsed="false"/>
    <row r="34948" customFormat="false" ht="15.75" hidden="false" customHeight="false" outlineLevel="0" collapsed="false"/>
    <row r="34949" customFormat="false" ht="15.75" hidden="false" customHeight="false" outlineLevel="0" collapsed="false"/>
    <row r="34950" customFormat="false" ht="15.75" hidden="false" customHeight="false" outlineLevel="0" collapsed="false"/>
    <row r="34951" customFormat="false" ht="15.75" hidden="false" customHeight="false" outlineLevel="0" collapsed="false"/>
    <row r="34952" customFormat="false" ht="15.75" hidden="false" customHeight="false" outlineLevel="0" collapsed="false"/>
    <row r="34953" customFormat="false" ht="15.75" hidden="false" customHeight="false" outlineLevel="0" collapsed="false"/>
    <row r="34954" customFormat="false" ht="15.75" hidden="false" customHeight="false" outlineLevel="0" collapsed="false"/>
    <row r="34955" customFormat="false" ht="15.75" hidden="false" customHeight="false" outlineLevel="0" collapsed="false"/>
    <row r="34956" customFormat="false" ht="15.75" hidden="false" customHeight="false" outlineLevel="0" collapsed="false"/>
    <row r="34957" customFormat="false" ht="15.75" hidden="false" customHeight="false" outlineLevel="0" collapsed="false"/>
    <row r="34958" customFormat="false" ht="15.75" hidden="false" customHeight="false" outlineLevel="0" collapsed="false"/>
    <row r="34959" customFormat="false" ht="15.75" hidden="false" customHeight="false" outlineLevel="0" collapsed="false"/>
    <row r="34960" customFormat="false" ht="15.75" hidden="false" customHeight="false" outlineLevel="0" collapsed="false"/>
    <row r="34961" customFormat="false" ht="15.75" hidden="false" customHeight="false" outlineLevel="0" collapsed="false"/>
    <row r="34962" customFormat="false" ht="15.75" hidden="false" customHeight="false" outlineLevel="0" collapsed="false"/>
    <row r="34963" customFormat="false" ht="15.75" hidden="false" customHeight="false" outlineLevel="0" collapsed="false"/>
    <row r="34964" customFormat="false" ht="15.75" hidden="false" customHeight="false" outlineLevel="0" collapsed="false"/>
    <row r="34965" customFormat="false" ht="15.75" hidden="false" customHeight="false" outlineLevel="0" collapsed="false"/>
    <row r="34966" customFormat="false" ht="15.75" hidden="false" customHeight="false" outlineLevel="0" collapsed="false"/>
    <row r="34967" customFormat="false" ht="15.75" hidden="false" customHeight="false" outlineLevel="0" collapsed="false"/>
    <row r="34968" customFormat="false" ht="15.75" hidden="false" customHeight="false" outlineLevel="0" collapsed="false"/>
    <row r="34969" customFormat="false" ht="15.75" hidden="false" customHeight="false" outlineLevel="0" collapsed="false"/>
    <row r="34970" customFormat="false" ht="15.75" hidden="false" customHeight="false" outlineLevel="0" collapsed="false"/>
    <row r="34971" customFormat="false" ht="15.75" hidden="false" customHeight="false" outlineLevel="0" collapsed="false"/>
    <row r="34972" customFormat="false" ht="15.75" hidden="false" customHeight="false" outlineLevel="0" collapsed="false"/>
    <row r="34973" customFormat="false" ht="15.75" hidden="false" customHeight="false" outlineLevel="0" collapsed="false"/>
    <row r="34974" customFormat="false" ht="15.75" hidden="false" customHeight="false" outlineLevel="0" collapsed="false"/>
    <row r="34975" customFormat="false" ht="15.75" hidden="false" customHeight="false" outlineLevel="0" collapsed="false"/>
    <row r="34976" customFormat="false" ht="15.75" hidden="false" customHeight="false" outlineLevel="0" collapsed="false"/>
    <row r="34977" customFormat="false" ht="15.75" hidden="false" customHeight="false" outlineLevel="0" collapsed="false"/>
    <row r="34978" customFormat="false" ht="15.75" hidden="false" customHeight="false" outlineLevel="0" collapsed="false"/>
    <row r="34979" customFormat="false" ht="15.75" hidden="false" customHeight="false" outlineLevel="0" collapsed="false"/>
    <row r="34980" customFormat="false" ht="15.75" hidden="false" customHeight="false" outlineLevel="0" collapsed="false"/>
    <row r="34981" customFormat="false" ht="15.75" hidden="false" customHeight="false" outlineLevel="0" collapsed="false"/>
    <row r="34982" customFormat="false" ht="15.75" hidden="false" customHeight="false" outlineLevel="0" collapsed="false"/>
    <row r="34983" customFormat="false" ht="15.75" hidden="false" customHeight="false" outlineLevel="0" collapsed="false"/>
    <row r="34984" customFormat="false" ht="15.75" hidden="false" customHeight="false" outlineLevel="0" collapsed="false"/>
    <row r="34985" customFormat="false" ht="15.75" hidden="false" customHeight="false" outlineLevel="0" collapsed="false"/>
    <row r="34986" customFormat="false" ht="15.75" hidden="false" customHeight="false" outlineLevel="0" collapsed="false"/>
    <row r="34987" customFormat="false" ht="15.75" hidden="false" customHeight="false" outlineLevel="0" collapsed="false"/>
    <row r="34988" customFormat="false" ht="15.75" hidden="false" customHeight="false" outlineLevel="0" collapsed="false"/>
    <row r="34989" customFormat="false" ht="15.75" hidden="false" customHeight="false" outlineLevel="0" collapsed="false"/>
    <row r="34990" customFormat="false" ht="15.75" hidden="false" customHeight="false" outlineLevel="0" collapsed="false"/>
    <row r="34991" customFormat="false" ht="15.75" hidden="false" customHeight="false" outlineLevel="0" collapsed="false"/>
    <row r="34992" customFormat="false" ht="15.75" hidden="false" customHeight="false" outlineLevel="0" collapsed="false"/>
    <row r="34993" customFormat="false" ht="15.75" hidden="false" customHeight="false" outlineLevel="0" collapsed="false"/>
    <row r="34994" customFormat="false" ht="15.75" hidden="false" customHeight="false" outlineLevel="0" collapsed="false"/>
    <row r="34995" customFormat="false" ht="15.75" hidden="false" customHeight="false" outlineLevel="0" collapsed="false"/>
    <row r="34996" customFormat="false" ht="15.75" hidden="false" customHeight="false" outlineLevel="0" collapsed="false"/>
    <row r="34997" customFormat="false" ht="15.75" hidden="false" customHeight="false" outlineLevel="0" collapsed="false"/>
    <row r="34998" customFormat="false" ht="15.75" hidden="false" customHeight="false" outlineLevel="0" collapsed="false"/>
    <row r="34999" customFormat="false" ht="15.75" hidden="false" customHeight="false" outlineLevel="0" collapsed="false"/>
    <row r="35000" customFormat="false" ht="15.75" hidden="false" customHeight="false" outlineLevel="0" collapsed="false"/>
    <row r="35001" customFormat="false" ht="15.75" hidden="false" customHeight="false" outlineLevel="0" collapsed="false"/>
    <row r="35002" customFormat="false" ht="15.75" hidden="false" customHeight="false" outlineLevel="0" collapsed="false"/>
    <row r="35003" customFormat="false" ht="15.75" hidden="false" customHeight="false" outlineLevel="0" collapsed="false"/>
    <row r="35004" customFormat="false" ht="15.75" hidden="false" customHeight="false" outlineLevel="0" collapsed="false"/>
    <row r="35005" customFormat="false" ht="15.75" hidden="false" customHeight="false" outlineLevel="0" collapsed="false"/>
    <row r="35006" customFormat="false" ht="15.75" hidden="false" customHeight="false" outlineLevel="0" collapsed="false"/>
    <row r="35007" customFormat="false" ht="15.75" hidden="false" customHeight="false" outlineLevel="0" collapsed="false"/>
    <row r="35008" customFormat="false" ht="15.75" hidden="false" customHeight="false" outlineLevel="0" collapsed="false"/>
    <row r="35009" customFormat="false" ht="15.75" hidden="false" customHeight="false" outlineLevel="0" collapsed="false"/>
    <row r="35010" customFormat="false" ht="15.75" hidden="false" customHeight="false" outlineLevel="0" collapsed="false"/>
    <row r="35011" customFormat="false" ht="15.75" hidden="false" customHeight="false" outlineLevel="0" collapsed="false"/>
    <row r="35012" customFormat="false" ht="15.75" hidden="false" customHeight="false" outlineLevel="0" collapsed="false"/>
    <row r="35013" customFormat="false" ht="15.75" hidden="false" customHeight="false" outlineLevel="0" collapsed="false"/>
    <row r="35014" customFormat="false" ht="15.75" hidden="false" customHeight="false" outlineLevel="0" collapsed="false"/>
    <row r="35015" customFormat="false" ht="15.75" hidden="false" customHeight="false" outlineLevel="0" collapsed="false"/>
    <row r="35016" customFormat="false" ht="15.75" hidden="false" customHeight="false" outlineLevel="0" collapsed="false"/>
    <row r="35017" customFormat="false" ht="15.75" hidden="false" customHeight="false" outlineLevel="0" collapsed="false"/>
    <row r="35018" customFormat="false" ht="15.75" hidden="false" customHeight="false" outlineLevel="0" collapsed="false"/>
    <row r="35019" customFormat="false" ht="15.75" hidden="false" customHeight="false" outlineLevel="0" collapsed="false"/>
    <row r="35020" customFormat="false" ht="15.75" hidden="false" customHeight="false" outlineLevel="0" collapsed="false"/>
    <row r="35021" customFormat="false" ht="15.75" hidden="false" customHeight="false" outlineLevel="0" collapsed="false"/>
    <row r="35022" customFormat="false" ht="15.75" hidden="false" customHeight="false" outlineLevel="0" collapsed="false"/>
    <row r="35023" customFormat="false" ht="15.75" hidden="false" customHeight="false" outlineLevel="0" collapsed="false"/>
    <row r="35024" customFormat="false" ht="15.75" hidden="false" customHeight="false" outlineLevel="0" collapsed="false"/>
    <row r="35025" customFormat="false" ht="15.75" hidden="false" customHeight="false" outlineLevel="0" collapsed="false"/>
    <row r="35026" customFormat="false" ht="15.75" hidden="false" customHeight="false" outlineLevel="0" collapsed="false"/>
    <row r="35027" customFormat="false" ht="15.75" hidden="false" customHeight="false" outlineLevel="0" collapsed="false"/>
    <row r="35028" customFormat="false" ht="15.75" hidden="false" customHeight="false" outlineLevel="0" collapsed="false"/>
    <row r="35029" customFormat="false" ht="15.75" hidden="false" customHeight="false" outlineLevel="0" collapsed="false"/>
    <row r="35030" customFormat="false" ht="15.75" hidden="false" customHeight="false" outlineLevel="0" collapsed="false"/>
    <row r="35031" customFormat="false" ht="15.75" hidden="false" customHeight="false" outlineLevel="0" collapsed="false"/>
    <row r="35032" customFormat="false" ht="15.75" hidden="false" customHeight="false" outlineLevel="0" collapsed="false"/>
    <row r="35033" customFormat="false" ht="15.75" hidden="false" customHeight="false" outlineLevel="0" collapsed="false"/>
    <row r="35034" customFormat="false" ht="15.75" hidden="false" customHeight="false" outlineLevel="0" collapsed="false"/>
    <row r="35035" customFormat="false" ht="15.75" hidden="false" customHeight="false" outlineLevel="0" collapsed="false"/>
    <row r="35036" customFormat="false" ht="15.75" hidden="false" customHeight="false" outlineLevel="0" collapsed="false"/>
    <row r="35037" customFormat="false" ht="15.75" hidden="false" customHeight="false" outlineLevel="0" collapsed="false"/>
    <row r="35038" customFormat="false" ht="15.75" hidden="false" customHeight="false" outlineLevel="0" collapsed="false"/>
    <row r="35039" customFormat="false" ht="15.75" hidden="false" customHeight="false" outlineLevel="0" collapsed="false"/>
    <row r="35040" customFormat="false" ht="15.75" hidden="false" customHeight="false" outlineLevel="0" collapsed="false"/>
    <row r="35041" customFormat="false" ht="15.75" hidden="false" customHeight="false" outlineLevel="0" collapsed="false"/>
    <row r="35042" customFormat="false" ht="15.75" hidden="false" customHeight="false" outlineLevel="0" collapsed="false"/>
    <row r="35043" customFormat="false" ht="15.75" hidden="false" customHeight="false" outlineLevel="0" collapsed="false"/>
    <row r="35044" customFormat="false" ht="15.75" hidden="false" customHeight="false" outlineLevel="0" collapsed="false"/>
    <row r="35045" customFormat="false" ht="15.75" hidden="false" customHeight="false" outlineLevel="0" collapsed="false"/>
    <row r="35046" customFormat="false" ht="15.75" hidden="false" customHeight="false" outlineLevel="0" collapsed="false"/>
    <row r="35047" customFormat="false" ht="15.75" hidden="false" customHeight="false" outlineLevel="0" collapsed="false"/>
    <row r="35048" customFormat="false" ht="15.75" hidden="false" customHeight="false" outlineLevel="0" collapsed="false"/>
    <row r="35049" customFormat="false" ht="15.75" hidden="false" customHeight="false" outlineLevel="0" collapsed="false"/>
    <row r="35050" customFormat="false" ht="15.75" hidden="false" customHeight="false" outlineLevel="0" collapsed="false"/>
    <row r="35051" customFormat="false" ht="15.75" hidden="false" customHeight="false" outlineLevel="0" collapsed="false"/>
    <row r="35052" customFormat="false" ht="15.75" hidden="false" customHeight="false" outlineLevel="0" collapsed="false"/>
    <row r="35053" customFormat="false" ht="15.75" hidden="false" customHeight="false" outlineLevel="0" collapsed="false"/>
    <row r="35054" customFormat="false" ht="15.75" hidden="false" customHeight="false" outlineLevel="0" collapsed="false"/>
    <row r="35055" customFormat="false" ht="15.75" hidden="false" customHeight="false" outlineLevel="0" collapsed="false"/>
    <row r="35056" customFormat="false" ht="15.75" hidden="false" customHeight="false" outlineLevel="0" collapsed="false"/>
    <row r="35057" customFormat="false" ht="15.75" hidden="false" customHeight="false" outlineLevel="0" collapsed="false"/>
    <row r="35058" customFormat="false" ht="15.75" hidden="false" customHeight="false" outlineLevel="0" collapsed="false"/>
    <row r="35059" customFormat="false" ht="15.75" hidden="false" customHeight="false" outlineLevel="0" collapsed="false"/>
    <row r="35060" customFormat="false" ht="15.75" hidden="false" customHeight="false" outlineLevel="0" collapsed="false"/>
    <row r="35061" customFormat="false" ht="15.75" hidden="false" customHeight="false" outlineLevel="0" collapsed="false"/>
    <row r="35062" customFormat="false" ht="15.75" hidden="false" customHeight="false" outlineLevel="0" collapsed="false"/>
    <row r="35063" customFormat="false" ht="15.75" hidden="false" customHeight="false" outlineLevel="0" collapsed="false"/>
    <row r="35064" customFormat="false" ht="15.75" hidden="false" customHeight="false" outlineLevel="0" collapsed="false"/>
    <row r="35065" customFormat="false" ht="15.75" hidden="false" customHeight="false" outlineLevel="0" collapsed="false"/>
    <row r="35066" customFormat="false" ht="15.75" hidden="false" customHeight="false" outlineLevel="0" collapsed="false"/>
    <row r="35067" customFormat="false" ht="15.75" hidden="false" customHeight="false" outlineLevel="0" collapsed="false"/>
    <row r="35068" customFormat="false" ht="15.75" hidden="false" customHeight="false" outlineLevel="0" collapsed="false"/>
    <row r="35069" customFormat="false" ht="15.75" hidden="false" customHeight="false" outlineLevel="0" collapsed="false"/>
    <row r="35070" customFormat="false" ht="15.75" hidden="false" customHeight="false" outlineLevel="0" collapsed="false"/>
    <row r="35071" customFormat="false" ht="15.75" hidden="false" customHeight="false" outlineLevel="0" collapsed="false"/>
    <row r="35072" customFormat="false" ht="15.75" hidden="false" customHeight="false" outlineLevel="0" collapsed="false"/>
    <row r="35073" customFormat="false" ht="15.75" hidden="false" customHeight="false" outlineLevel="0" collapsed="false"/>
    <row r="35074" customFormat="false" ht="15.75" hidden="false" customHeight="false" outlineLevel="0" collapsed="false"/>
    <row r="35075" customFormat="false" ht="15.75" hidden="false" customHeight="false" outlineLevel="0" collapsed="false"/>
    <row r="35076" customFormat="false" ht="15.75" hidden="false" customHeight="false" outlineLevel="0" collapsed="false"/>
    <row r="35077" customFormat="false" ht="15.75" hidden="false" customHeight="false" outlineLevel="0" collapsed="false"/>
    <row r="35078" customFormat="false" ht="15.75" hidden="false" customHeight="false" outlineLevel="0" collapsed="false"/>
    <row r="35079" customFormat="false" ht="15.75" hidden="false" customHeight="false" outlineLevel="0" collapsed="false"/>
    <row r="35080" customFormat="false" ht="15.75" hidden="false" customHeight="false" outlineLevel="0" collapsed="false"/>
    <row r="35081" customFormat="false" ht="15.75" hidden="false" customHeight="false" outlineLevel="0" collapsed="false"/>
    <row r="35082" customFormat="false" ht="15.75" hidden="false" customHeight="false" outlineLevel="0" collapsed="false"/>
    <row r="35083" customFormat="false" ht="15.75" hidden="false" customHeight="false" outlineLevel="0" collapsed="false"/>
    <row r="35084" customFormat="false" ht="15.75" hidden="false" customHeight="false" outlineLevel="0" collapsed="false"/>
    <row r="35085" customFormat="false" ht="15.75" hidden="false" customHeight="false" outlineLevel="0" collapsed="false"/>
    <row r="35086" customFormat="false" ht="15.75" hidden="false" customHeight="false" outlineLevel="0" collapsed="false"/>
    <row r="35087" customFormat="false" ht="15.75" hidden="false" customHeight="false" outlineLevel="0" collapsed="false"/>
    <row r="35088" customFormat="false" ht="15.75" hidden="false" customHeight="false" outlineLevel="0" collapsed="false"/>
    <row r="35089" customFormat="false" ht="15.75" hidden="false" customHeight="false" outlineLevel="0" collapsed="false"/>
    <row r="35090" customFormat="false" ht="15.75" hidden="false" customHeight="false" outlineLevel="0" collapsed="false"/>
    <row r="35091" customFormat="false" ht="15.75" hidden="false" customHeight="false" outlineLevel="0" collapsed="false"/>
    <row r="35092" customFormat="false" ht="15.75" hidden="false" customHeight="false" outlineLevel="0" collapsed="false"/>
    <row r="35093" customFormat="false" ht="15.75" hidden="false" customHeight="false" outlineLevel="0" collapsed="false"/>
    <row r="35094" customFormat="false" ht="15.75" hidden="false" customHeight="false" outlineLevel="0" collapsed="false"/>
    <row r="35095" customFormat="false" ht="15.75" hidden="false" customHeight="false" outlineLevel="0" collapsed="false"/>
    <row r="35096" customFormat="false" ht="15.75" hidden="false" customHeight="false" outlineLevel="0" collapsed="false"/>
    <row r="35097" customFormat="false" ht="15.75" hidden="false" customHeight="false" outlineLevel="0" collapsed="false"/>
    <row r="35098" customFormat="false" ht="15.75" hidden="false" customHeight="false" outlineLevel="0" collapsed="false"/>
    <row r="35099" customFormat="false" ht="15.75" hidden="false" customHeight="false" outlineLevel="0" collapsed="false"/>
    <row r="35100" customFormat="false" ht="15.75" hidden="false" customHeight="false" outlineLevel="0" collapsed="false"/>
    <row r="35101" customFormat="false" ht="15.75" hidden="false" customHeight="false" outlineLevel="0" collapsed="false"/>
    <row r="35102" customFormat="false" ht="15.75" hidden="false" customHeight="false" outlineLevel="0" collapsed="false"/>
    <row r="35103" customFormat="false" ht="15.75" hidden="false" customHeight="false" outlineLevel="0" collapsed="false"/>
    <row r="35104" customFormat="false" ht="15.75" hidden="false" customHeight="false" outlineLevel="0" collapsed="false"/>
    <row r="35105" customFormat="false" ht="15.75" hidden="false" customHeight="false" outlineLevel="0" collapsed="false"/>
    <row r="35106" customFormat="false" ht="15.75" hidden="false" customHeight="false" outlineLevel="0" collapsed="false"/>
    <row r="35107" customFormat="false" ht="15.75" hidden="false" customHeight="false" outlineLevel="0" collapsed="false"/>
    <row r="35108" customFormat="false" ht="15.75" hidden="false" customHeight="false" outlineLevel="0" collapsed="false"/>
    <row r="35109" customFormat="false" ht="15.75" hidden="false" customHeight="false" outlineLevel="0" collapsed="false"/>
    <row r="35110" customFormat="false" ht="15.75" hidden="false" customHeight="false" outlineLevel="0" collapsed="false"/>
    <row r="35111" customFormat="false" ht="15.75" hidden="false" customHeight="false" outlineLevel="0" collapsed="false"/>
    <row r="35112" customFormat="false" ht="15.75" hidden="false" customHeight="false" outlineLevel="0" collapsed="false"/>
    <row r="35113" customFormat="false" ht="15.75" hidden="false" customHeight="false" outlineLevel="0" collapsed="false"/>
    <row r="35114" customFormat="false" ht="15.75" hidden="false" customHeight="false" outlineLevel="0" collapsed="false"/>
    <row r="35115" customFormat="false" ht="15.75" hidden="false" customHeight="false" outlineLevel="0" collapsed="false"/>
    <row r="35116" customFormat="false" ht="15.75" hidden="false" customHeight="false" outlineLevel="0" collapsed="false"/>
    <row r="35117" customFormat="false" ht="15.75" hidden="false" customHeight="false" outlineLevel="0" collapsed="false"/>
    <row r="35118" customFormat="false" ht="15.75" hidden="false" customHeight="false" outlineLevel="0" collapsed="false"/>
    <row r="35119" customFormat="false" ht="15.75" hidden="false" customHeight="false" outlineLevel="0" collapsed="false"/>
    <row r="35120" customFormat="false" ht="15.75" hidden="false" customHeight="false" outlineLevel="0" collapsed="false"/>
    <row r="35121" customFormat="false" ht="15.75" hidden="false" customHeight="false" outlineLevel="0" collapsed="false"/>
    <row r="35122" customFormat="false" ht="15.75" hidden="false" customHeight="false" outlineLevel="0" collapsed="false"/>
    <row r="35123" customFormat="false" ht="15.75" hidden="false" customHeight="false" outlineLevel="0" collapsed="false"/>
    <row r="35124" customFormat="false" ht="15.75" hidden="false" customHeight="false" outlineLevel="0" collapsed="false"/>
    <row r="35125" customFormat="false" ht="15.75" hidden="false" customHeight="false" outlineLevel="0" collapsed="false"/>
    <row r="35126" customFormat="false" ht="15.75" hidden="false" customHeight="false" outlineLevel="0" collapsed="false"/>
    <row r="35127" customFormat="false" ht="15.75" hidden="false" customHeight="false" outlineLevel="0" collapsed="false"/>
    <row r="35128" customFormat="false" ht="15.75" hidden="false" customHeight="false" outlineLevel="0" collapsed="false"/>
    <row r="35129" customFormat="false" ht="15.75" hidden="false" customHeight="false" outlineLevel="0" collapsed="false"/>
    <row r="35130" customFormat="false" ht="15.75" hidden="false" customHeight="false" outlineLevel="0" collapsed="false"/>
    <row r="35131" customFormat="false" ht="15.75" hidden="false" customHeight="false" outlineLevel="0" collapsed="false"/>
    <row r="35132" customFormat="false" ht="15.75" hidden="false" customHeight="false" outlineLevel="0" collapsed="false"/>
    <row r="35133" customFormat="false" ht="15.75" hidden="false" customHeight="false" outlineLevel="0" collapsed="false"/>
    <row r="35134" customFormat="false" ht="15.75" hidden="false" customHeight="false" outlineLevel="0" collapsed="false"/>
    <row r="35135" customFormat="false" ht="15.75" hidden="false" customHeight="false" outlineLevel="0" collapsed="false"/>
    <row r="35136" customFormat="false" ht="15.75" hidden="false" customHeight="false" outlineLevel="0" collapsed="false"/>
    <row r="35137" customFormat="false" ht="15.75" hidden="false" customHeight="false" outlineLevel="0" collapsed="false"/>
    <row r="35138" customFormat="false" ht="15.75" hidden="false" customHeight="false" outlineLevel="0" collapsed="false"/>
    <row r="35139" customFormat="false" ht="15.75" hidden="false" customHeight="false" outlineLevel="0" collapsed="false"/>
    <row r="35140" customFormat="false" ht="15.75" hidden="false" customHeight="false" outlineLevel="0" collapsed="false"/>
    <row r="35141" customFormat="false" ht="15.75" hidden="false" customHeight="false" outlineLevel="0" collapsed="false"/>
    <row r="35142" customFormat="false" ht="15.75" hidden="false" customHeight="false" outlineLevel="0" collapsed="false"/>
    <row r="35143" customFormat="false" ht="15.75" hidden="false" customHeight="false" outlineLevel="0" collapsed="false"/>
    <row r="35144" customFormat="false" ht="15.75" hidden="false" customHeight="false" outlineLevel="0" collapsed="false"/>
    <row r="35145" customFormat="false" ht="15.75" hidden="false" customHeight="false" outlineLevel="0" collapsed="false"/>
    <row r="35146" customFormat="false" ht="15.75" hidden="false" customHeight="false" outlineLevel="0" collapsed="false"/>
    <row r="35147" customFormat="false" ht="15.75" hidden="false" customHeight="false" outlineLevel="0" collapsed="false"/>
    <row r="35148" customFormat="false" ht="15.75" hidden="false" customHeight="false" outlineLevel="0" collapsed="false"/>
    <row r="35149" customFormat="false" ht="15.75" hidden="false" customHeight="false" outlineLevel="0" collapsed="false"/>
    <row r="35150" customFormat="false" ht="15.75" hidden="false" customHeight="false" outlineLevel="0" collapsed="false"/>
    <row r="35151" customFormat="false" ht="15.75" hidden="false" customHeight="false" outlineLevel="0" collapsed="false"/>
    <row r="35152" customFormat="false" ht="15.75" hidden="false" customHeight="false" outlineLevel="0" collapsed="false"/>
    <row r="35153" customFormat="false" ht="15.75" hidden="false" customHeight="false" outlineLevel="0" collapsed="false"/>
    <row r="35154" customFormat="false" ht="15.75" hidden="false" customHeight="false" outlineLevel="0" collapsed="false"/>
    <row r="35155" customFormat="false" ht="15.75" hidden="false" customHeight="false" outlineLevel="0" collapsed="false"/>
    <row r="35156" customFormat="false" ht="15.75" hidden="false" customHeight="false" outlineLevel="0" collapsed="false"/>
    <row r="35157" customFormat="false" ht="15.75" hidden="false" customHeight="false" outlineLevel="0" collapsed="false"/>
    <row r="35158" customFormat="false" ht="15.75" hidden="false" customHeight="false" outlineLevel="0" collapsed="false"/>
    <row r="35159" customFormat="false" ht="15.75" hidden="false" customHeight="false" outlineLevel="0" collapsed="false"/>
    <row r="35160" customFormat="false" ht="15.75" hidden="false" customHeight="false" outlineLevel="0" collapsed="false"/>
    <row r="35161" customFormat="false" ht="15.75" hidden="false" customHeight="false" outlineLevel="0" collapsed="false"/>
    <row r="35162" customFormat="false" ht="15.75" hidden="false" customHeight="false" outlineLevel="0" collapsed="false"/>
    <row r="35163" customFormat="false" ht="15.75" hidden="false" customHeight="false" outlineLevel="0" collapsed="false"/>
    <row r="35164" customFormat="false" ht="15.75" hidden="false" customHeight="false" outlineLevel="0" collapsed="false"/>
    <row r="35165" customFormat="false" ht="15.75" hidden="false" customHeight="false" outlineLevel="0" collapsed="false"/>
    <row r="35166" customFormat="false" ht="15.75" hidden="false" customHeight="false" outlineLevel="0" collapsed="false"/>
    <row r="35167" customFormat="false" ht="15.75" hidden="false" customHeight="false" outlineLevel="0" collapsed="false"/>
    <row r="35168" customFormat="false" ht="15.75" hidden="false" customHeight="false" outlineLevel="0" collapsed="false"/>
    <row r="35169" customFormat="false" ht="15.75" hidden="false" customHeight="false" outlineLevel="0" collapsed="false"/>
    <row r="35170" customFormat="false" ht="15.75" hidden="false" customHeight="false" outlineLevel="0" collapsed="false"/>
    <row r="35171" customFormat="false" ht="15.75" hidden="false" customHeight="false" outlineLevel="0" collapsed="false"/>
    <row r="35172" customFormat="false" ht="15.75" hidden="false" customHeight="false" outlineLevel="0" collapsed="false"/>
    <row r="35173" customFormat="false" ht="15.75" hidden="false" customHeight="false" outlineLevel="0" collapsed="false"/>
    <row r="35174" customFormat="false" ht="15.75" hidden="false" customHeight="false" outlineLevel="0" collapsed="false"/>
    <row r="35175" customFormat="false" ht="15.75" hidden="false" customHeight="false" outlineLevel="0" collapsed="false"/>
    <row r="35176" customFormat="false" ht="15.75" hidden="false" customHeight="false" outlineLevel="0" collapsed="false"/>
    <row r="35177" customFormat="false" ht="15.75" hidden="false" customHeight="false" outlineLevel="0" collapsed="false"/>
    <row r="35178" customFormat="false" ht="15.75" hidden="false" customHeight="false" outlineLevel="0" collapsed="false"/>
    <row r="35179" customFormat="false" ht="15.75" hidden="false" customHeight="false" outlineLevel="0" collapsed="false"/>
    <row r="35180" customFormat="false" ht="15.75" hidden="false" customHeight="false" outlineLevel="0" collapsed="false"/>
    <row r="35181" customFormat="false" ht="15.75" hidden="false" customHeight="false" outlineLevel="0" collapsed="false"/>
    <row r="35182" customFormat="false" ht="15.75" hidden="false" customHeight="false" outlineLevel="0" collapsed="false"/>
    <row r="35183" customFormat="false" ht="15.75" hidden="false" customHeight="false" outlineLevel="0" collapsed="false"/>
    <row r="35184" customFormat="false" ht="15.75" hidden="false" customHeight="false" outlineLevel="0" collapsed="false"/>
    <row r="35185" customFormat="false" ht="15.75" hidden="false" customHeight="false" outlineLevel="0" collapsed="false"/>
    <row r="35186" customFormat="false" ht="15.75" hidden="false" customHeight="false" outlineLevel="0" collapsed="false"/>
    <row r="35187" customFormat="false" ht="15.75" hidden="false" customHeight="false" outlineLevel="0" collapsed="false"/>
    <row r="35188" customFormat="false" ht="15.75" hidden="false" customHeight="false" outlineLevel="0" collapsed="false"/>
    <row r="35189" customFormat="false" ht="15.75" hidden="false" customHeight="false" outlineLevel="0" collapsed="false"/>
    <row r="35190" customFormat="false" ht="15.75" hidden="false" customHeight="false" outlineLevel="0" collapsed="false"/>
    <row r="35191" customFormat="false" ht="15.75" hidden="false" customHeight="false" outlineLevel="0" collapsed="false"/>
    <row r="35192" customFormat="false" ht="15.75" hidden="false" customHeight="false" outlineLevel="0" collapsed="false"/>
    <row r="35193" customFormat="false" ht="15.75" hidden="false" customHeight="false" outlineLevel="0" collapsed="false"/>
    <row r="35194" customFormat="false" ht="15.75" hidden="false" customHeight="false" outlineLevel="0" collapsed="false"/>
    <row r="35195" customFormat="false" ht="15.75" hidden="false" customHeight="false" outlineLevel="0" collapsed="false"/>
    <row r="35196" customFormat="false" ht="15.75" hidden="false" customHeight="false" outlineLevel="0" collapsed="false"/>
    <row r="35197" customFormat="false" ht="15.75" hidden="false" customHeight="false" outlineLevel="0" collapsed="false"/>
    <row r="35198" customFormat="false" ht="15.75" hidden="false" customHeight="false" outlineLevel="0" collapsed="false"/>
    <row r="35199" customFormat="false" ht="15.75" hidden="false" customHeight="false" outlineLevel="0" collapsed="false"/>
    <row r="35200" customFormat="false" ht="15.75" hidden="false" customHeight="false" outlineLevel="0" collapsed="false"/>
    <row r="35201" customFormat="false" ht="15.75" hidden="false" customHeight="false" outlineLevel="0" collapsed="false"/>
    <row r="35202" customFormat="false" ht="15.75" hidden="false" customHeight="false" outlineLevel="0" collapsed="false"/>
    <row r="35203" customFormat="false" ht="15.75" hidden="false" customHeight="false" outlineLevel="0" collapsed="false"/>
    <row r="35204" customFormat="false" ht="15.75" hidden="false" customHeight="false" outlineLevel="0" collapsed="false"/>
    <row r="35205" customFormat="false" ht="15.75" hidden="false" customHeight="false" outlineLevel="0" collapsed="false"/>
    <row r="35206" customFormat="false" ht="15.75" hidden="false" customHeight="false" outlineLevel="0" collapsed="false"/>
    <row r="35207" customFormat="false" ht="15.75" hidden="false" customHeight="false" outlineLevel="0" collapsed="false"/>
    <row r="35208" customFormat="false" ht="15.75" hidden="false" customHeight="false" outlineLevel="0" collapsed="false"/>
    <row r="35209" customFormat="false" ht="15.75" hidden="false" customHeight="false" outlineLevel="0" collapsed="false"/>
    <row r="35210" customFormat="false" ht="15.75" hidden="false" customHeight="false" outlineLevel="0" collapsed="false"/>
    <row r="35211" customFormat="false" ht="15.75" hidden="false" customHeight="false" outlineLevel="0" collapsed="false"/>
    <row r="35212" customFormat="false" ht="15.75" hidden="false" customHeight="false" outlineLevel="0" collapsed="false"/>
    <row r="35213" customFormat="false" ht="15.75" hidden="false" customHeight="false" outlineLevel="0" collapsed="false"/>
    <row r="35214" customFormat="false" ht="15.75" hidden="false" customHeight="false" outlineLevel="0" collapsed="false"/>
    <row r="35215" customFormat="false" ht="15.75" hidden="false" customHeight="false" outlineLevel="0" collapsed="false"/>
    <row r="35216" customFormat="false" ht="15.75" hidden="false" customHeight="false" outlineLevel="0" collapsed="false"/>
    <row r="35217" customFormat="false" ht="15.75" hidden="false" customHeight="false" outlineLevel="0" collapsed="false"/>
    <row r="35218" customFormat="false" ht="15.75" hidden="false" customHeight="false" outlineLevel="0" collapsed="false"/>
    <row r="35219" customFormat="false" ht="15.75" hidden="false" customHeight="false" outlineLevel="0" collapsed="false"/>
    <row r="35220" customFormat="false" ht="15.75" hidden="false" customHeight="false" outlineLevel="0" collapsed="false"/>
    <row r="35221" customFormat="false" ht="15.75" hidden="false" customHeight="false" outlineLevel="0" collapsed="false"/>
    <row r="35222" customFormat="false" ht="15.75" hidden="false" customHeight="false" outlineLevel="0" collapsed="false"/>
    <row r="35223" customFormat="false" ht="15.75" hidden="false" customHeight="false" outlineLevel="0" collapsed="false"/>
    <row r="35224" customFormat="false" ht="15.75" hidden="false" customHeight="false" outlineLevel="0" collapsed="false"/>
    <row r="35225" customFormat="false" ht="15.75" hidden="false" customHeight="false" outlineLevel="0" collapsed="false"/>
    <row r="35226" customFormat="false" ht="15.75" hidden="false" customHeight="false" outlineLevel="0" collapsed="false"/>
    <row r="35227" customFormat="false" ht="15.75" hidden="false" customHeight="false" outlineLevel="0" collapsed="false"/>
    <row r="35228" customFormat="false" ht="15.75" hidden="false" customHeight="false" outlineLevel="0" collapsed="false"/>
    <row r="35229" customFormat="false" ht="15.75" hidden="false" customHeight="false" outlineLevel="0" collapsed="false"/>
    <row r="35230" customFormat="false" ht="15.75" hidden="false" customHeight="false" outlineLevel="0" collapsed="false"/>
    <row r="35231" customFormat="false" ht="15.75" hidden="false" customHeight="false" outlineLevel="0" collapsed="false"/>
    <row r="35232" customFormat="false" ht="15.75" hidden="false" customHeight="false" outlineLevel="0" collapsed="false"/>
    <row r="35233" customFormat="false" ht="15.75" hidden="false" customHeight="false" outlineLevel="0" collapsed="false"/>
    <row r="35234" customFormat="false" ht="15.75" hidden="false" customHeight="false" outlineLevel="0" collapsed="false"/>
    <row r="35235" customFormat="false" ht="15.75" hidden="false" customHeight="false" outlineLevel="0" collapsed="false"/>
    <row r="35236" customFormat="false" ht="15.75" hidden="false" customHeight="false" outlineLevel="0" collapsed="false"/>
    <row r="35237" customFormat="false" ht="15.75" hidden="false" customHeight="false" outlineLevel="0" collapsed="false"/>
    <row r="35238" customFormat="false" ht="15.75" hidden="false" customHeight="false" outlineLevel="0" collapsed="false"/>
    <row r="35239" customFormat="false" ht="15.75" hidden="false" customHeight="false" outlineLevel="0" collapsed="false"/>
    <row r="35240" customFormat="false" ht="15.75" hidden="false" customHeight="false" outlineLevel="0" collapsed="false"/>
    <row r="35241" customFormat="false" ht="15.75" hidden="false" customHeight="false" outlineLevel="0" collapsed="false"/>
    <row r="35242" customFormat="false" ht="15.75" hidden="false" customHeight="false" outlineLevel="0" collapsed="false"/>
    <row r="35243" customFormat="false" ht="15.75" hidden="false" customHeight="false" outlineLevel="0" collapsed="false"/>
    <row r="35244" customFormat="false" ht="15.75" hidden="false" customHeight="false" outlineLevel="0" collapsed="false"/>
    <row r="35245" customFormat="false" ht="15.75" hidden="false" customHeight="false" outlineLevel="0" collapsed="false"/>
    <row r="35246" customFormat="false" ht="15.75" hidden="false" customHeight="false" outlineLevel="0" collapsed="false"/>
    <row r="35247" customFormat="false" ht="15.75" hidden="false" customHeight="false" outlineLevel="0" collapsed="false"/>
    <row r="35248" customFormat="false" ht="15.75" hidden="false" customHeight="false" outlineLevel="0" collapsed="false"/>
    <row r="35249" customFormat="false" ht="15.75" hidden="false" customHeight="false" outlineLevel="0" collapsed="false"/>
    <row r="35250" customFormat="false" ht="15.75" hidden="false" customHeight="false" outlineLevel="0" collapsed="false"/>
    <row r="35251" customFormat="false" ht="15.75" hidden="false" customHeight="false" outlineLevel="0" collapsed="false"/>
    <row r="35252" customFormat="false" ht="15.75" hidden="false" customHeight="false" outlineLevel="0" collapsed="false"/>
    <row r="35253" customFormat="false" ht="15.75" hidden="false" customHeight="false" outlineLevel="0" collapsed="false"/>
    <row r="35254" customFormat="false" ht="15.75" hidden="false" customHeight="false" outlineLevel="0" collapsed="false"/>
    <row r="35255" customFormat="false" ht="15.75" hidden="false" customHeight="false" outlineLevel="0" collapsed="false"/>
    <row r="35256" customFormat="false" ht="15.75" hidden="false" customHeight="false" outlineLevel="0" collapsed="false"/>
    <row r="35257" customFormat="false" ht="15.75" hidden="false" customHeight="false" outlineLevel="0" collapsed="false"/>
    <row r="35258" customFormat="false" ht="15.75" hidden="false" customHeight="false" outlineLevel="0" collapsed="false"/>
    <row r="35259" customFormat="false" ht="15.75" hidden="false" customHeight="false" outlineLevel="0" collapsed="false"/>
    <row r="35260" customFormat="false" ht="15.75" hidden="false" customHeight="false" outlineLevel="0" collapsed="false"/>
    <row r="35261" customFormat="false" ht="15.75" hidden="false" customHeight="false" outlineLevel="0" collapsed="false"/>
    <row r="35262" customFormat="false" ht="15.75" hidden="false" customHeight="false" outlineLevel="0" collapsed="false"/>
    <row r="35263" customFormat="false" ht="15.75" hidden="false" customHeight="false" outlineLevel="0" collapsed="false"/>
    <row r="35264" customFormat="false" ht="15.75" hidden="false" customHeight="false" outlineLevel="0" collapsed="false"/>
    <row r="35265" customFormat="false" ht="15.75" hidden="false" customHeight="false" outlineLevel="0" collapsed="false"/>
    <row r="35266" customFormat="false" ht="15.75" hidden="false" customHeight="false" outlineLevel="0" collapsed="false"/>
    <row r="35267" customFormat="false" ht="15.75" hidden="false" customHeight="false" outlineLevel="0" collapsed="false"/>
    <row r="35268" customFormat="false" ht="15.75" hidden="false" customHeight="false" outlineLevel="0" collapsed="false"/>
    <row r="35269" customFormat="false" ht="15.75" hidden="false" customHeight="false" outlineLevel="0" collapsed="false"/>
    <row r="35270" customFormat="false" ht="15.75" hidden="false" customHeight="false" outlineLevel="0" collapsed="false"/>
    <row r="35271" customFormat="false" ht="15.75" hidden="false" customHeight="false" outlineLevel="0" collapsed="false"/>
    <row r="35272" customFormat="false" ht="15.75" hidden="false" customHeight="false" outlineLevel="0" collapsed="false"/>
    <row r="35273" customFormat="false" ht="15.75" hidden="false" customHeight="false" outlineLevel="0" collapsed="false"/>
    <row r="35274" customFormat="false" ht="15.75" hidden="false" customHeight="false" outlineLevel="0" collapsed="false"/>
    <row r="35275" customFormat="false" ht="15.75" hidden="false" customHeight="false" outlineLevel="0" collapsed="false"/>
    <row r="35276" customFormat="false" ht="15.75" hidden="false" customHeight="false" outlineLevel="0" collapsed="false"/>
    <row r="35277" customFormat="false" ht="15.75" hidden="false" customHeight="false" outlineLevel="0" collapsed="false"/>
    <row r="35278" customFormat="false" ht="15.75" hidden="false" customHeight="false" outlineLevel="0" collapsed="false"/>
    <row r="35279" customFormat="false" ht="15.75" hidden="false" customHeight="false" outlineLevel="0" collapsed="false"/>
    <row r="35280" customFormat="false" ht="15.75" hidden="false" customHeight="false" outlineLevel="0" collapsed="false"/>
    <row r="35281" customFormat="false" ht="15.75" hidden="false" customHeight="false" outlineLevel="0" collapsed="false"/>
    <row r="35282" customFormat="false" ht="15.75" hidden="false" customHeight="false" outlineLevel="0" collapsed="false"/>
    <row r="35283" customFormat="false" ht="15.75" hidden="false" customHeight="false" outlineLevel="0" collapsed="false"/>
    <row r="35284" customFormat="false" ht="15.75" hidden="false" customHeight="false" outlineLevel="0" collapsed="false"/>
    <row r="35285" customFormat="false" ht="15.75" hidden="false" customHeight="false" outlineLevel="0" collapsed="false"/>
    <row r="35286" customFormat="false" ht="15.75" hidden="false" customHeight="false" outlineLevel="0" collapsed="false"/>
    <row r="35287" customFormat="false" ht="15.75" hidden="false" customHeight="false" outlineLevel="0" collapsed="false"/>
    <row r="35288" customFormat="false" ht="15.75" hidden="false" customHeight="false" outlineLevel="0" collapsed="false"/>
    <row r="35289" customFormat="false" ht="15.75" hidden="false" customHeight="false" outlineLevel="0" collapsed="false"/>
    <row r="35290" customFormat="false" ht="15.75" hidden="false" customHeight="false" outlineLevel="0" collapsed="false"/>
    <row r="35291" customFormat="false" ht="15.75" hidden="false" customHeight="false" outlineLevel="0" collapsed="false"/>
    <row r="35292" customFormat="false" ht="15.75" hidden="false" customHeight="false" outlineLevel="0" collapsed="false"/>
    <row r="35293" customFormat="false" ht="15.75" hidden="false" customHeight="false" outlineLevel="0" collapsed="false"/>
    <row r="35294" customFormat="false" ht="15.75" hidden="false" customHeight="false" outlineLevel="0" collapsed="false"/>
    <row r="35295" customFormat="false" ht="15.75" hidden="false" customHeight="false" outlineLevel="0" collapsed="false"/>
    <row r="35296" customFormat="false" ht="15.75" hidden="false" customHeight="false" outlineLevel="0" collapsed="false"/>
    <row r="35297" customFormat="false" ht="15.75" hidden="false" customHeight="false" outlineLevel="0" collapsed="false"/>
    <row r="35298" customFormat="false" ht="15.75" hidden="false" customHeight="false" outlineLevel="0" collapsed="false"/>
    <row r="35299" customFormat="false" ht="15.75" hidden="false" customHeight="false" outlineLevel="0" collapsed="false"/>
    <row r="35300" customFormat="false" ht="15.75" hidden="false" customHeight="false" outlineLevel="0" collapsed="false"/>
    <row r="35301" customFormat="false" ht="15.75" hidden="false" customHeight="false" outlineLevel="0" collapsed="false"/>
    <row r="35302" customFormat="false" ht="15.75" hidden="false" customHeight="false" outlineLevel="0" collapsed="false"/>
    <row r="35303" customFormat="false" ht="15.75" hidden="false" customHeight="false" outlineLevel="0" collapsed="false"/>
    <row r="35304" customFormat="false" ht="15.75" hidden="false" customHeight="false" outlineLevel="0" collapsed="false"/>
    <row r="35305" customFormat="false" ht="15.75" hidden="false" customHeight="false" outlineLevel="0" collapsed="false"/>
    <row r="35306" customFormat="false" ht="15.75" hidden="false" customHeight="false" outlineLevel="0" collapsed="false"/>
    <row r="35307" customFormat="false" ht="15.75" hidden="false" customHeight="false" outlineLevel="0" collapsed="false"/>
    <row r="35308" customFormat="false" ht="15.75" hidden="false" customHeight="false" outlineLevel="0" collapsed="false"/>
    <row r="35309" customFormat="false" ht="15.75" hidden="false" customHeight="false" outlineLevel="0" collapsed="false"/>
    <row r="35310" customFormat="false" ht="15.75" hidden="false" customHeight="false" outlineLevel="0" collapsed="false"/>
    <row r="35311" customFormat="false" ht="15.75" hidden="false" customHeight="false" outlineLevel="0" collapsed="false"/>
    <row r="35312" customFormat="false" ht="15.75" hidden="false" customHeight="false" outlineLevel="0" collapsed="false"/>
    <row r="35313" customFormat="false" ht="15.75" hidden="false" customHeight="false" outlineLevel="0" collapsed="false"/>
    <row r="35314" customFormat="false" ht="15.75" hidden="false" customHeight="false" outlineLevel="0" collapsed="false"/>
    <row r="35315" customFormat="false" ht="15.75" hidden="false" customHeight="false" outlineLevel="0" collapsed="false"/>
    <row r="35316" customFormat="false" ht="15.75" hidden="false" customHeight="false" outlineLevel="0" collapsed="false"/>
    <row r="35317" customFormat="false" ht="15.75" hidden="false" customHeight="false" outlineLevel="0" collapsed="false"/>
    <row r="35318" customFormat="false" ht="15.75" hidden="false" customHeight="false" outlineLevel="0" collapsed="false"/>
    <row r="35319" customFormat="false" ht="15.75" hidden="false" customHeight="false" outlineLevel="0" collapsed="false"/>
    <row r="35320" customFormat="false" ht="15.75" hidden="false" customHeight="false" outlineLevel="0" collapsed="false"/>
    <row r="35321" customFormat="false" ht="15.75" hidden="false" customHeight="false" outlineLevel="0" collapsed="false"/>
    <row r="35322" customFormat="false" ht="15.75" hidden="false" customHeight="false" outlineLevel="0" collapsed="false"/>
    <row r="35323" customFormat="false" ht="15.75" hidden="false" customHeight="false" outlineLevel="0" collapsed="false"/>
    <row r="35324" customFormat="false" ht="15.75" hidden="false" customHeight="false" outlineLevel="0" collapsed="false"/>
    <row r="35325" customFormat="false" ht="15.75" hidden="false" customHeight="false" outlineLevel="0" collapsed="false"/>
    <row r="35326" customFormat="false" ht="15.75" hidden="false" customHeight="false" outlineLevel="0" collapsed="false"/>
    <row r="35327" customFormat="false" ht="15.75" hidden="false" customHeight="false" outlineLevel="0" collapsed="false"/>
    <row r="35328" customFormat="false" ht="15.75" hidden="false" customHeight="false" outlineLevel="0" collapsed="false"/>
    <row r="35329" customFormat="false" ht="15.75" hidden="false" customHeight="false" outlineLevel="0" collapsed="false"/>
    <row r="35330" customFormat="false" ht="15.75" hidden="false" customHeight="false" outlineLevel="0" collapsed="false"/>
    <row r="35331" customFormat="false" ht="15.75" hidden="false" customHeight="false" outlineLevel="0" collapsed="false"/>
    <row r="35332" customFormat="false" ht="15.75" hidden="false" customHeight="false" outlineLevel="0" collapsed="false"/>
    <row r="35333" customFormat="false" ht="15.75" hidden="false" customHeight="false" outlineLevel="0" collapsed="false"/>
    <row r="35334" customFormat="false" ht="15.75" hidden="false" customHeight="false" outlineLevel="0" collapsed="false"/>
    <row r="35335" customFormat="false" ht="15.75" hidden="false" customHeight="false" outlineLevel="0" collapsed="false"/>
    <row r="35336" customFormat="false" ht="15.75" hidden="false" customHeight="false" outlineLevel="0" collapsed="false"/>
    <row r="35337" customFormat="false" ht="15.75" hidden="false" customHeight="false" outlineLevel="0" collapsed="false"/>
    <row r="35338" customFormat="false" ht="15.75" hidden="false" customHeight="false" outlineLevel="0" collapsed="false"/>
    <row r="35339" customFormat="false" ht="15.75" hidden="false" customHeight="false" outlineLevel="0" collapsed="false"/>
    <row r="35340" customFormat="false" ht="15.75" hidden="false" customHeight="false" outlineLevel="0" collapsed="false"/>
    <row r="35341" customFormat="false" ht="15.75" hidden="false" customHeight="false" outlineLevel="0" collapsed="false"/>
    <row r="35342" customFormat="false" ht="15.75" hidden="false" customHeight="false" outlineLevel="0" collapsed="false"/>
    <row r="35343" customFormat="false" ht="15.75" hidden="false" customHeight="false" outlineLevel="0" collapsed="false"/>
    <row r="35344" customFormat="false" ht="15.75" hidden="false" customHeight="false" outlineLevel="0" collapsed="false"/>
    <row r="35345" customFormat="false" ht="15.75" hidden="false" customHeight="false" outlineLevel="0" collapsed="false"/>
    <row r="35346" customFormat="false" ht="15.75" hidden="false" customHeight="false" outlineLevel="0" collapsed="false"/>
    <row r="35347" customFormat="false" ht="15.75" hidden="false" customHeight="false" outlineLevel="0" collapsed="false"/>
    <row r="35348" customFormat="false" ht="15.75" hidden="false" customHeight="false" outlineLevel="0" collapsed="false"/>
    <row r="35349" customFormat="false" ht="15.75" hidden="false" customHeight="false" outlineLevel="0" collapsed="false"/>
    <row r="35350" customFormat="false" ht="15.75" hidden="false" customHeight="false" outlineLevel="0" collapsed="false"/>
    <row r="35351" customFormat="false" ht="15.75" hidden="false" customHeight="false" outlineLevel="0" collapsed="false"/>
    <row r="35352" customFormat="false" ht="15.75" hidden="false" customHeight="false" outlineLevel="0" collapsed="false"/>
    <row r="35353" customFormat="false" ht="15.75" hidden="false" customHeight="false" outlineLevel="0" collapsed="false"/>
    <row r="35354" customFormat="false" ht="15.75" hidden="false" customHeight="false" outlineLevel="0" collapsed="false"/>
    <row r="35355" customFormat="false" ht="15.75" hidden="false" customHeight="false" outlineLevel="0" collapsed="false"/>
    <row r="35356" customFormat="false" ht="15.75" hidden="false" customHeight="false" outlineLevel="0" collapsed="false"/>
    <row r="35357" customFormat="false" ht="15.75" hidden="false" customHeight="false" outlineLevel="0" collapsed="false"/>
    <row r="35358" customFormat="false" ht="15.75" hidden="false" customHeight="false" outlineLevel="0" collapsed="false"/>
    <row r="35359" customFormat="false" ht="15.75" hidden="false" customHeight="false" outlineLevel="0" collapsed="false"/>
    <row r="35360" customFormat="false" ht="15.75" hidden="false" customHeight="false" outlineLevel="0" collapsed="false"/>
    <row r="35361" customFormat="false" ht="15.75" hidden="false" customHeight="false" outlineLevel="0" collapsed="false"/>
    <row r="35362" customFormat="false" ht="15.75" hidden="false" customHeight="false" outlineLevel="0" collapsed="false"/>
    <row r="35363" customFormat="false" ht="15.75" hidden="false" customHeight="false" outlineLevel="0" collapsed="false"/>
    <row r="35364" customFormat="false" ht="15.75" hidden="false" customHeight="false" outlineLevel="0" collapsed="false"/>
    <row r="35365" customFormat="false" ht="15.75" hidden="false" customHeight="false" outlineLevel="0" collapsed="false"/>
    <row r="35366" customFormat="false" ht="15.75" hidden="false" customHeight="false" outlineLevel="0" collapsed="false"/>
    <row r="35367" customFormat="false" ht="15.75" hidden="false" customHeight="false" outlineLevel="0" collapsed="false"/>
    <row r="35368" customFormat="false" ht="15.75" hidden="false" customHeight="false" outlineLevel="0" collapsed="false"/>
    <row r="35369" customFormat="false" ht="15.75" hidden="false" customHeight="false" outlineLevel="0" collapsed="false"/>
    <row r="35370" customFormat="false" ht="15.75" hidden="false" customHeight="false" outlineLevel="0" collapsed="false"/>
    <row r="35371" customFormat="false" ht="15.75" hidden="false" customHeight="false" outlineLevel="0" collapsed="false"/>
    <row r="35372" customFormat="false" ht="15.75" hidden="false" customHeight="false" outlineLevel="0" collapsed="false"/>
    <row r="35373" customFormat="false" ht="15.75" hidden="false" customHeight="false" outlineLevel="0" collapsed="false"/>
    <row r="35374" customFormat="false" ht="15.75" hidden="false" customHeight="false" outlineLevel="0" collapsed="false"/>
    <row r="35375" customFormat="false" ht="15.75" hidden="false" customHeight="false" outlineLevel="0" collapsed="false"/>
    <row r="35376" customFormat="false" ht="15.75" hidden="false" customHeight="false" outlineLevel="0" collapsed="false"/>
    <row r="35377" customFormat="false" ht="15.75" hidden="false" customHeight="false" outlineLevel="0" collapsed="false"/>
    <row r="35378" customFormat="false" ht="15.75" hidden="false" customHeight="false" outlineLevel="0" collapsed="false"/>
    <row r="35379" customFormat="false" ht="15.75" hidden="false" customHeight="false" outlineLevel="0" collapsed="false"/>
    <row r="35380" customFormat="false" ht="15.75" hidden="false" customHeight="false" outlineLevel="0" collapsed="false"/>
    <row r="35381" customFormat="false" ht="15.75" hidden="false" customHeight="false" outlineLevel="0" collapsed="false"/>
    <row r="35382" customFormat="false" ht="15.75" hidden="false" customHeight="false" outlineLevel="0" collapsed="false"/>
    <row r="35383" customFormat="false" ht="15.75" hidden="false" customHeight="false" outlineLevel="0" collapsed="false"/>
    <row r="35384" customFormat="false" ht="15.75" hidden="false" customHeight="false" outlineLevel="0" collapsed="false"/>
    <row r="35385" customFormat="false" ht="15.75" hidden="false" customHeight="false" outlineLevel="0" collapsed="false"/>
    <row r="35386" customFormat="false" ht="15.75" hidden="false" customHeight="false" outlineLevel="0" collapsed="false"/>
    <row r="35387" customFormat="false" ht="15.75" hidden="false" customHeight="false" outlineLevel="0" collapsed="false"/>
    <row r="35388" customFormat="false" ht="15.75" hidden="false" customHeight="false" outlineLevel="0" collapsed="false"/>
    <row r="35389" customFormat="false" ht="15.75" hidden="false" customHeight="false" outlineLevel="0" collapsed="false"/>
    <row r="35390" customFormat="false" ht="15.75" hidden="false" customHeight="false" outlineLevel="0" collapsed="false"/>
    <row r="35391" customFormat="false" ht="15.75" hidden="false" customHeight="false" outlineLevel="0" collapsed="false"/>
    <row r="35392" customFormat="false" ht="15.75" hidden="false" customHeight="false" outlineLevel="0" collapsed="false"/>
    <row r="35393" customFormat="false" ht="15.75" hidden="false" customHeight="false" outlineLevel="0" collapsed="false"/>
    <row r="35394" customFormat="false" ht="15.75" hidden="false" customHeight="false" outlineLevel="0" collapsed="false"/>
    <row r="35395" customFormat="false" ht="15.75" hidden="false" customHeight="false" outlineLevel="0" collapsed="false"/>
    <row r="35396" customFormat="false" ht="15.75" hidden="false" customHeight="false" outlineLevel="0" collapsed="false"/>
    <row r="35397" customFormat="false" ht="15.75" hidden="false" customHeight="false" outlineLevel="0" collapsed="false"/>
    <row r="35398" customFormat="false" ht="15.75" hidden="false" customHeight="false" outlineLevel="0" collapsed="false"/>
    <row r="35399" customFormat="false" ht="15.75" hidden="false" customHeight="false" outlineLevel="0" collapsed="false"/>
    <row r="35400" customFormat="false" ht="15.75" hidden="false" customHeight="false" outlineLevel="0" collapsed="false"/>
    <row r="35401" customFormat="false" ht="15.75" hidden="false" customHeight="false" outlineLevel="0" collapsed="false"/>
    <row r="35402" customFormat="false" ht="15.75" hidden="false" customHeight="false" outlineLevel="0" collapsed="false"/>
    <row r="35403" customFormat="false" ht="15.75" hidden="false" customHeight="false" outlineLevel="0" collapsed="false"/>
    <row r="35404" customFormat="false" ht="15.75" hidden="false" customHeight="false" outlineLevel="0" collapsed="false"/>
    <row r="35405" customFormat="false" ht="15.75" hidden="false" customHeight="false" outlineLevel="0" collapsed="false"/>
    <row r="35406" customFormat="false" ht="15.75" hidden="false" customHeight="false" outlineLevel="0" collapsed="false"/>
    <row r="35407" customFormat="false" ht="15.75" hidden="false" customHeight="false" outlineLevel="0" collapsed="false"/>
    <row r="35408" customFormat="false" ht="15.75" hidden="false" customHeight="false" outlineLevel="0" collapsed="false"/>
    <row r="35409" customFormat="false" ht="15.75" hidden="false" customHeight="false" outlineLevel="0" collapsed="false"/>
    <row r="35410" customFormat="false" ht="15.75" hidden="false" customHeight="false" outlineLevel="0" collapsed="false"/>
    <row r="35411" customFormat="false" ht="15.75" hidden="false" customHeight="false" outlineLevel="0" collapsed="false"/>
    <row r="35412" customFormat="false" ht="15.75" hidden="false" customHeight="false" outlineLevel="0" collapsed="false"/>
    <row r="35413" customFormat="false" ht="15.75" hidden="false" customHeight="false" outlineLevel="0" collapsed="false"/>
    <row r="35414" customFormat="false" ht="15.75" hidden="false" customHeight="false" outlineLevel="0" collapsed="false"/>
    <row r="35415" customFormat="false" ht="15.75" hidden="false" customHeight="false" outlineLevel="0" collapsed="false"/>
    <row r="35416" customFormat="false" ht="15.75" hidden="false" customHeight="false" outlineLevel="0" collapsed="false"/>
    <row r="35417" customFormat="false" ht="15.75" hidden="false" customHeight="false" outlineLevel="0" collapsed="false"/>
    <row r="35418" customFormat="false" ht="15.75" hidden="false" customHeight="false" outlineLevel="0" collapsed="false"/>
    <row r="35419" customFormat="false" ht="15.75" hidden="false" customHeight="false" outlineLevel="0" collapsed="false"/>
    <row r="35420" customFormat="false" ht="15.75" hidden="false" customHeight="false" outlineLevel="0" collapsed="false"/>
    <row r="35421" customFormat="false" ht="15.75" hidden="false" customHeight="false" outlineLevel="0" collapsed="false"/>
    <row r="35422" customFormat="false" ht="15.75" hidden="false" customHeight="false" outlineLevel="0" collapsed="false"/>
    <row r="35423" customFormat="false" ht="15.75" hidden="false" customHeight="false" outlineLevel="0" collapsed="false"/>
    <row r="35424" customFormat="false" ht="15.75" hidden="false" customHeight="false" outlineLevel="0" collapsed="false"/>
    <row r="35425" customFormat="false" ht="15.75" hidden="false" customHeight="false" outlineLevel="0" collapsed="false"/>
    <row r="35426" customFormat="false" ht="15.75" hidden="false" customHeight="false" outlineLevel="0" collapsed="false"/>
    <row r="35427" customFormat="false" ht="15.75" hidden="false" customHeight="false" outlineLevel="0" collapsed="false"/>
    <row r="35428" customFormat="false" ht="15.75" hidden="false" customHeight="false" outlineLevel="0" collapsed="false"/>
    <row r="35429" customFormat="false" ht="15.75" hidden="false" customHeight="false" outlineLevel="0" collapsed="false"/>
    <row r="35430" customFormat="false" ht="15.75" hidden="false" customHeight="false" outlineLevel="0" collapsed="false"/>
    <row r="35431" customFormat="false" ht="15.75" hidden="false" customHeight="false" outlineLevel="0" collapsed="false"/>
    <row r="35432" customFormat="false" ht="15.75" hidden="false" customHeight="false" outlineLevel="0" collapsed="false"/>
    <row r="35433" customFormat="false" ht="15.75" hidden="false" customHeight="false" outlineLevel="0" collapsed="false"/>
    <row r="35434" customFormat="false" ht="15.75" hidden="false" customHeight="false" outlineLevel="0" collapsed="false"/>
    <row r="35435" customFormat="false" ht="15.75" hidden="false" customHeight="false" outlineLevel="0" collapsed="false"/>
    <row r="35436" customFormat="false" ht="15.75" hidden="false" customHeight="false" outlineLevel="0" collapsed="false"/>
    <row r="35437" customFormat="false" ht="15.75" hidden="false" customHeight="false" outlineLevel="0" collapsed="false"/>
    <row r="35438" customFormat="false" ht="15.75" hidden="false" customHeight="false" outlineLevel="0" collapsed="false"/>
    <row r="35439" customFormat="false" ht="15.75" hidden="false" customHeight="false" outlineLevel="0" collapsed="false"/>
    <row r="35440" customFormat="false" ht="15.75" hidden="false" customHeight="false" outlineLevel="0" collapsed="false"/>
    <row r="35441" customFormat="false" ht="15.75" hidden="false" customHeight="false" outlineLevel="0" collapsed="false"/>
    <row r="35442" customFormat="false" ht="15.75" hidden="false" customHeight="false" outlineLevel="0" collapsed="false"/>
    <row r="35443" customFormat="false" ht="15.75" hidden="false" customHeight="false" outlineLevel="0" collapsed="false"/>
    <row r="35444" customFormat="false" ht="15.75" hidden="false" customHeight="false" outlineLevel="0" collapsed="false"/>
    <row r="35445" customFormat="false" ht="15.75" hidden="false" customHeight="false" outlineLevel="0" collapsed="false"/>
    <row r="35446" customFormat="false" ht="15.75" hidden="false" customHeight="false" outlineLevel="0" collapsed="false"/>
    <row r="35447" customFormat="false" ht="15.75" hidden="false" customHeight="false" outlineLevel="0" collapsed="false"/>
    <row r="35448" customFormat="false" ht="15.75" hidden="false" customHeight="false" outlineLevel="0" collapsed="false"/>
    <row r="35449" customFormat="false" ht="15.75" hidden="false" customHeight="false" outlineLevel="0" collapsed="false"/>
    <row r="35450" customFormat="false" ht="15.75" hidden="false" customHeight="false" outlineLevel="0" collapsed="false"/>
    <row r="35451" customFormat="false" ht="15.75" hidden="false" customHeight="false" outlineLevel="0" collapsed="false"/>
    <row r="35452" customFormat="false" ht="15.75" hidden="false" customHeight="false" outlineLevel="0" collapsed="false"/>
    <row r="35453" customFormat="false" ht="15.75" hidden="false" customHeight="false" outlineLevel="0" collapsed="false"/>
    <row r="35454" customFormat="false" ht="15.75" hidden="false" customHeight="false" outlineLevel="0" collapsed="false"/>
    <row r="35455" customFormat="false" ht="15.75" hidden="false" customHeight="false" outlineLevel="0" collapsed="false"/>
    <row r="35456" customFormat="false" ht="15.75" hidden="false" customHeight="false" outlineLevel="0" collapsed="false"/>
    <row r="35457" customFormat="false" ht="15.75" hidden="false" customHeight="false" outlineLevel="0" collapsed="false"/>
    <row r="35458" customFormat="false" ht="15.75" hidden="false" customHeight="false" outlineLevel="0" collapsed="false"/>
    <row r="35459" customFormat="false" ht="15.75" hidden="false" customHeight="false" outlineLevel="0" collapsed="false"/>
    <row r="35460" customFormat="false" ht="15.75" hidden="false" customHeight="false" outlineLevel="0" collapsed="false"/>
    <row r="35461" customFormat="false" ht="15.75" hidden="false" customHeight="false" outlineLevel="0" collapsed="false"/>
    <row r="35462" customFormat="false" ht="15.75" hidden="false" customHeight="false" outlineLevel="0" collapsed="false"/>
    <row r="35463" customFormat="false" ht="15.75" hidden="false" customHeight="false" outlineLevel="0" collapsed="false"/>
    <row r="35464" customFormat="false" ht="15.75" hidden="false" customHeight="false" outlineLevel="0" collapsed="false"/>
    <row r="35465" customFormat="false" ht="15.75" hidden="false" customHeight="false" outlineLevel="0" collapsed="false"/>
    <row r="35466" customFormat="false" ht="15.75" hidden="false" customHeight="false" outlineLevel="0" collapsed="false"/>
    <row r="35467" customFormat="false" ht="15.75" hidden="false" customHeight="false" outlineLevel="0" collapsed="false"/>
    <row r="35468" customFormat="false" ht="15.75" hidden="false" customHeight="false" outlineLevel="0" collapsed="false"/>
    <row r="35469" customFormat="false" ht="15.75" hidden="false" customHeight="false" outlineLevel="0" collapsed="false"/>
    <row r="35470" customFormat="false" ht="15.75" hidden="false" customHeight="false" outlineLevel="0" collapsed="false"/>
    <row r="35471" customFormat="false" ht="15.75" hidden="false" customHeight="false" outlineLevel="0" collapsed="false"/>
    <row r="35472" customFormat="false" ht="15.75" hidden="false" customHeight="false" outlineLevel="0" collapsed="false"/>
    <row r="35473" customFormat="false" ht="15.75" hidden="false" customHeight="false" outlineLevel="0" collapsed="false"/>
    <row r="35474" customFormat="false" ht="15.75" hidden="false" customHeight="false" outlineLevel="0" collapsed="false"/>
    <row r="35475" customFormat="false" ht="15.75" hidden="false" customHeight="false" outlineLevel="0" collapsed="false"/>
    <row r="35476" customFormat="false" ht="15.75" hidden="false" customHeight="false" outlineLevel="0" collapsed="false"/>
    <row r="35477" customFormat="false" ht="15.75" hidden="false" customHeight="false" outlineLevel="0" collapsed="false"/>
    <row r="35478" customFormat="false" ht="15.75" hidden="false" customHeight="false" outlineLevel="0" collapsed="false"/>
    <row r="35479" customFormat="false" ht="15.75" hidden="false" customHeight="false" outlineLevel="0" collapsed="false"/>
    <row r="35480" customFormat="false" ht="15.75" hidden="false" customHeight="false" outlineLevel="0" collapsed="false"/>
    <row r="35481" customFormat="false" ht="15.75" hidden="false" customHeight="false" outlineLevel="0" collapsed="false"/>
    <row r="35482" customFormat="false" ht="15.75" hidden="false" customHeight="false" outlineLevel="0" collapsed="false"/>
    <row r="35483" customFormat="false" ht="15.75" hidden="false" customHeight="false" outlineLevel="0" collapsed="false"/>
    <row r="35484" customFormat="false" ht="15.75" hidden="false" customHeight="false" outlineLevel="0" collapsed="false"/>
    <row r="35485" customFormat="false" ht="15.75" hidden="false" customHeight="false" outlineLevel="0" collapsed="false"/>
    <row r="35486" customFormat="false" ht="15.75" hidden="false" customHeight="false" outlineLevel="0" collapsed="false"/>
    <row r="35487" customFormat="false" ht="15.75" hidden="false" customHeight="false" outlineLevel="0" collapsed="false"/>
    <row r="35488" customFormat="false" ht="15.75" hidden="false" customHeight="false" outlineLevel="0" collapsed="false"/>
    <row r="35489" customFormat="false" ht="15.75" hidden="false" customHeight="false" outlineLevel="0" collapsed="false"/>
    <row r="35490" customFormat="false" ht="15.75" hidden="false" customHeight="false" outlineLevel="0" collapsed="false"/>
    <row r="35491" customFormat="false" ht="15.75" hidden="false" customHeight="false" outlineLevel="0" collapsed="false"/>
    <row r="35492" customFormat="false" ht="15.75" hidden="false" customHeight="false" outlineLevel="0" collapsed="false"/>
    <row r="35493" customFormat="false" ht="15.75" hidden="false" customHeight="false" outlineLevel="0" collapsed="false"/>
    <row r="35494" customFormat="false" ht="15.75" hidden="false" customHeight="false" outlineLevel="0" collapsed="false"/>
    <row r="35495" customFormat="false" ht="15.75" hidden="false" customHeight="false" outlineLevel="0" collapsed="false"/>
    <row r="35496" customFormat="false" ht="15.75" hidden="false" customHeight="false" outlineLevel="0" collapsed="false"/>
    <row r="35497" customFormat="false" ht="15.75" hidden="false" customHeight="false" outlineLevel="0" collapsed="false"/>
    <row r="35498" customFormat="false" ht="15.75" hidden="false" customHeight="false" outlineLevel="0" collapsed="false"/>
    <row r="35499" customFormat="false" ht="15.75" hidden="false" customHeight="false" outlineLevel="0" collapsed="false"/>
    <row r="35500" customFormat="false" ht="15.75" hidden="false" customHeight="false" outlineLevel="0" collapsed="false"/>
    <row r="35501" customFormat="false" ht="15.75" hidden="false" customHeight="false" outlineLevel="0" collapsed="false"/>
    <row r="35502" customFormat="false" ht="15.75" hidden="false" customHeight="false" outlineLevel="0" collapsed="false"/>
    <row r="35503" customFormat="false" ht="15.75" hidden="false" customHeight="false" outlineLevel="0" collapsed="false"/>
    <row r="35504" customFormat="false" ht="15.75" hidden="false" customHeight="false" outlineLevel="0" collapsed="false"/>
    <row r="35505" customFormat="false" ht="15.75" hidden="false" customHeight="false" outlineLevel="0" collapsed="false"/>
    <row r="35506" customFormat="false" ht="15.75" hidden="false" customHeight="false" outlineLevel="0" collapsed="false"/>
    <row r="35507" customFormat="false" ht="15.75" hidden="false" customHeight="false" outlineLevel="0" collapsed="false"/>
    <row r="35508" customFormat="false" ht="15.75" hidden="false" customHeight="false" outlineLevel="0" collapsed="false"/>
    <row r="35509" customFormat="false" ht="15.75" hidden="false" customHeight="false" outlineLevel="0" collapsed="false"/>
    <row r="35510" customFormat="false" ht="15.75" hidden="false" customHeight="false" outlineLevel="0" collapsed="false"/>
    <row r="35511" customFormat="false" ht="15.75" hidden="false" customHeight="false" outlineLevel="0" collapsed="false"/>
    <row r="35512" customFormat="false" ht="15.75" hidden="false" customHeight="false" outlineLevel="0" collapsed="false"/>
    <row r="35513" customFormat="false" ht="15.75" hidden="false" customHeight="false" outlineLevel="0" collapsed="false"/>
    <row r="35514" customFormat="false" ht="15.75" hidden="false" customHeight="false" outlineLevel="0" collapsed="false"/>
    <row r="35515" customFormat="false" ht="15.75" hidden="false" customHeight="false" outlineLevel="0" collapsed="false"/>
    <row r="35516" customFormat="false" ht="15.75" hidden="false" customHeight="false" outlineLevel="0" collapsed="false"/>
    <row r="35517" customFormat="false" ht="15.75" hidden="false" customHeight="false" outlineLevel="0" collapsed="false"/>
    <row r="35518" customFormat="false" ht="15.75" hidden="false" customHeight="false" outlineLevel="0" collapsed="false"/>
    <row r="35519" customFormat="false" ht="15.75" hidden="false" customHeight="false" outlineLevel="0" collapsed="false"/>
    <row r="35520" customFormat="false" ht="15.75" hidden="false" customHeight="false" outlineLevel="0" collapsed="false"/>
    <row r="35521" customFormat="false" ht="15.75" hidden="false" customHeight="false" outlineLevel="0" collapsed="false"/>
    <row r="35522" customFormat="false" ht="15.75" hidden="false" customHeight="false" outlineLevel="0" collapsed="false"/>
    <row r="35523" customFormat="false" ht="15.75" hidden="false" customHeight="false" outlineLevel="0" collapsed="false"/>
    <row r="35524" customFormat="false" ht="15.75" hidden="false" customHeight="false" outlineLevel="0" collapsed="false"/>
    <row r="35525" customFormat="false" ht="15.75" hidden="false" customHeight="false" outlineLevel="0" collapsed="false"/>
    <row r="35526" customFormat="false" ht="15.75" hidden="false" customHeight="false" outlineLevel="0" collapsed="false"/>
    <row r="35527" customFormat="false" ht="15.75" hidden="false" customHeight="false" outlineLevel="0" collapsed="false"/>
    <row r="35528" customFormat="false" ht="15.75" hidden="false" customHeight="false" outlineLevel="0" collapsed="false"/>
    <row r="35529" customFormat="false" ht="15.75" hidden="false" customHeight="false" outlineLevel="0" collapsed="false"/>
    <row r="35530" customFormat="false" ht="15.75" hidden="false" customHeight="false" outlineLevel="0" collapsed="false"/>
    <row r="35531" customFormat="false" ht="15.75" hidden="false" customHeight="false" outlineLevel="0" collapsed="false"/>
    <row r="35532" customFormat="false" ht="15.75" hidden="false" customHeight="false" outlineLevel="0" collapsed="false"/>
    <row r="35533" customFormat="false" ht="15.75" hidden="false" customHeight="false" outlineLevel="0" collapsed="false"/>
    <row r="35534" customFormat="false" ht="15.75" hidden="false" customHeight="false" outlineLevel="0" collapsed="false"/>
    <row r="35535" customFormat="false" ht="15.75" hidden="false" customHeight="false" outlineLevel="0" collapsed="false"/>
    <row r="35536" customFormat="false" ht="15.75" hidden="false" customHeight="false" outlineLevel="0" collapsed="false"/>
    <row r="35537" customFormat="false" ht="15.75" hidden="false" customHeight="false" outlineLevel="0" collapsed="false"/>
    <row r="35538" customFormat="false" ht="15.75" hidden="false" customHeight="false" outlineLevel="0" collapsed="false"/>
    <row r="35539" customFormat="false" ht="15.75" hidden="false" customHeight="false" outlineLevel="0" collapsed="false"/>
    <row r="35540" customFormat="false" ht="15.75" hidden="false" customHeight="false" outlineLevel="0" collapsed="false"/>
    <row r="35541" customFormat="false" ht="15.75" hidden="false" customHeight="false" outlineLevel="0" collapsed="false"/>
    <row r="35542" customFormat="false" ht="15.75" hidden="false" customHeight="false" outlineLevel="0" collapsed="false"/>
    <row r="35543" customFormat="false" ht="15.75" hidden="false" customHeight="false" outlineLevel="0" collapsed="false"/>
    <row r="35544" customFormat="false" ht="15.75" hidden="false" customHeight="false" outlineLevel="0" collapsed="false"/>
    <row r="35545" customFormat="false" ht="15.75" hidden="false" customHeight="false" outlineLevel="0" collapsed="false"/>
    <row r="35546" customFormat="false" ht="15.75" hidden="false" customHeight="false" outlineLevel="0" collapsed="false"/>
    <row r="35547" customFormat="false" ht="15.75" hidden="false" customHeight="false" outlineLevel="0" collapsed="false"/>
    <row r="35548" customFormat="false" ht="15.75" hidden="false" customHeight="false" outlineLevel="0" collapsed="false"/>
    <row r="35549" customFormat="false" ht="15.75" hidden="false" customHeight="false" outlineLevel="0" collapsed="false"/>
    <row r="35550" customFormat="false" ht="15.75" hidden="false" customHeight="false" outlineLevel="0" collapsed="false"/>
    <row r="35551" customFormat="false" ht="15.75" hidden="false" customHeight="false" outlineLevel="0" collapsed="false"/>
    <row r="35552" customFormat="false" ht="15.75" hidden="false" customHeight="false" outlineLevel="0" collapsed="false"/>
    <row r="35553" customFormat="false" ht="15.75" hidden="false" customHeight="false" outlineLevel="0" collapsed="false"/>
    <row r="35554" customFormat="false" ht="15.75" hidden="false" customHeight="false" outlineLevel="0" collapsed="false"/>
    <row r="35555" customFormat="false" ht="15.75" hidden="false" customHeight="false" outlineLevel="0" collapsed="false"/>
    <row r="35556" customFormat="false" ht="15.75" hidden="false" customHeight="false" outlineLevel="0" collapsed="false"/>
    <row r="35557" customFormat="false" ht="15.75" hidden="false" customHeight="false" outlineLevel="0" collapsed="false"/>
    <row r="35558" customFormat="false" ht="15.75" hidden="false" customHeight="false" outlineLevel="0" collapsed="false"/>
    <row r="35559" customFormat="false" ht="15.75" hidden="false" customHeight="false" outlineLevel="0" collapsed="false"/>
    <row r="35560" customFormat="false" ht="15.75" hidden="false" customHeight="false" outlineLevel="0" collapsed="false"/>
    <row r="35561" customFormat="false" ht="15.75" hidden="false" customHeight="false" outlineLevel="0" collapsed="false"/>
    <row r="35562" customFormat="false" ht="15.75" hidden="false" customHeight="false" outlineLevel="0" collapsed="false"/>
    <row r="35563" customFormat="false" ht="15.75" hidden="false" customHeight="false" outlineLevel="0" collapsed="false"/>
    <row r="35564" customFormat="false" ht="15.75" hidden="false" customHeight="false" outlineLevel="0" collapsed="false"/>
    <row r="35565" customFormat="false" ht="15.75" hidden="false" customHeight="false" outlineLevel="0" collapsed="false"/>
    <row r="35566" customFormat="false" ht="15.75" hidden="false" customHeight="false" outlineLevel="0" collapsed="false"/>
    <row r="35567" customFormat="false" ht="15.75" hidden="false" customHeight="false" outlineLevel="0" collapsed="false"/>
    <row r="35568" customFormat="false" ht="15.75" hidden="false" customHeight="false" outlineLevel="0" collapsed="false"/>
    <row r="35569" customFormat="false" ht="15.75" hidden="false" customHeight="false" outlineLevel="0" collapsed="false"/>
    <row r="35570" customFormat="false" ht="15.75" hidden="false" customHeight="false" outlineLevel="0" collapsed="false"/>
    <row r="35571" customFormat="false" ht="15.75" hidden="false" customHeight="false" outlineLevel="0" collapsed="false"/>
    <row r="35572" customFormat="false" ht="15.75" hidden="false" customHeight="false" outlineLevel="0" collapsed="false"/>
    <row r="35573" customFormat="false" ht="15.75" hidden="false" customHeight="false" outlineLevel="0" collapsed="false"/>
    <row r="35574" customFormat="false" ht="15.75" hidden="false" customHeight="false" outlineLevel="0" collapsed="false"/>
    <row r="35575" customFormat="false" ht="15.75" hidden="false" customHeight="false" outlineLevel="0" collapsed="false"/>
    <row r="35576" customFormat="false" ht="15.75" hidden="false" customHeight="false" outlineLevel="0" collapsed="false"/>
    <row r="35577" customFormat="false" ht="15.75" hidden="false" customHeight="false" outlineLevel="0" collapsed="false"/>
    <row r="35578" customFormat="false" ht="15.75" hidden="false" customHeight="false" outlineLevel="0" collapsed="false"/>
    <row r="35579" customFormat="false" ht="15.75" hidden="false" customHeight="false" outlineLevel="0" collapsed="false"/>
    <row r="35580" customFormat="false" ht="15.75" hidden="false" customHeight="false" outlineLevel="0" collapsed="false"/>
    <row r="35581" customFormat="false" ht="15.75" hidden="false" customHeight="false" outlineLevel="0" collapsed="false"/>
    <row r="35582" customFormat="false" ht="15.75" hidden="false" customHeight="false" outlineLevel="0" collapsed="false"/>
    <row r="35583" customFormat="false" ht="15.75" hidden="false" customHeight="false" outlineLevel="0" collapsed="false"/>
    <row r="35584" customFormat="false" ht="15.75" hidden="false" customHeight="false" outlineLevel="0" collapsed="false"/>
    <row r="35585" customFormat="false" ht="15.75" hidden="false" customHeight="false" outlineLevel="0" collapsed="false"/>
    <row r="35586" customFormat="false" ht="15.75" hidden="false" customHeight="false" outlineLevel="0" collapsed="false"/>
    <row r="35587" customFormat="false" ht="15.75" hidden="false" customHeight="false" outlineLevel="0" collapsed="false"/>
    <row r="35588" customFormat="false" ht="15.75" hidden="false" customHeight="false" outlineLevel="0" collapsed="false"/>
    <row r="35589" customFormat="false" ht="15.75" hidden="false" customHeight="false" outlineLevel="0" collapsed="false"/>
    <row r="35590" customFormat="false" ht="15.75" hidden="false" customHeight="false" outlineLevel="0" collapsed="false"/>
    <row r="35591" customFormat="false" ht="15.75" hidden="false" customHeight="false" outlineLevel="0" collapsed="false"/>
    <row r="35592" customFormat="false" ht="15.75" hidden="false" customHeight="false" outlineLevel="0" collapsed="false"/>
    <row r="35593" customFormat="false" ht="15.75" hidden="false" customHeight="false" outlineLevel="0" collapsed="false"/>
    <row r="35594" customFormat="false" ht="15.75" hidden="false" customHeight="false" outlineLevel="0" collapsed="false"/>
    <row r="35595" customFormat="false" ht="15.75" hidden="false" customHeight="false" outlineLevel="0" collapsed="false"/>
    <row r="35596" customFormat="false" ht="15.75" hidden="false" customHeight="false" outlineLevel="0" collapsed="false"/>
    <row r="35597" customFormat="false" ht="15.75" hidden="false" customHeight="false" outlineLevel="0" collapsed="false"/>
    <row r="35598" customFormat="false" ht="15.75" hidden="false" customHeight="false" outlineLevel="0" collapsed="false"/>
    <row r="35599" customFormat="false" ht="15.75" hidden="false" customHeight="false" outlineLevel="0" collapsed="false"/>
    <row r="35600" customFormat="false" ht="15.75" hidden="false" customHeight="false" outlineLevel="0" collapsed="false"/>
    <row r="35601" customFormat="false" ht="15.75" hidden="false" customHeight="false" outlineLevel="0" collapsed="false"/>
    <row r="35602" customFormat="false" ht="15.75" hidden="false" customHeight="false" outlineLevel="0" collapsed="false"/>
    <row r="35603" customFormat="false" ht="15.75" hidden="false" customHeight="false" outlineLevel="0" collapsed="false"/>
    <row r="35604" customFormat="false" ht="15.75" hidden="false" customHeight="false" outlineLevel="0" collapsed="false"/>
    <row r="35605" customFormat="false" ht="15.75" hidden="false" customHeight="false" outlineLevel="0" collapsed="false"/>
    <row r="35606" customFormat="false" ht="15.75" hidden="false" customHeight="false" outlineLevel="0" collapsed="false"/>
    <row r="35607" customFormat="false" ht="15.75" hidden="false" customHeight="false" outlineLevel="0" collapsed="false"/>
    <row r="35608" customFormat="false" ht="15.75" hidden="false" customHeight="false" outlineLevel="0" collapsed="false"/>
    <row r="35609" customFormat="false" ht="15.75" hidden="false" customHeight="false" outlineLevel="0" collapsed="false"/>
    <row r="35610" customFormat="false" ht="15.75" hidden="false" customHeight="false" outlineLevel="0" collapsed="false"/>
    <row r="35611" customFormat="false" ht="15.75" hidden="false" customHeight="false" outlineLevel="0" collapsed="false"/>
    <row r="35612" customFormat="false" ht="15.75" hidden="false" customHeight="false" outlineLevel="0" collapsed="false"/>
    <row r="35613" customFormat="false" ht="15.75" hidden="false" customHeight="false" outlineLevel="0" collapsed="false"/>
    <row r="35614" customFormat="false" ht="15.75" hidden="false" customHeight="false" outlineLevel="0" collapsed="false"/>
    <row r="35615" customFormat="false" ht="15.75" hidden="false" customHeight="false" outlineLevel="0" collapsed="false"/>
    <row r="35616" customFormat="false" ht="15.75" hidden="false" customHeight="false" outlineLevel="0" collapsed="false"/>
    <row r="35617" customFormat="false" ht="15.75" hidden="false" customHeight="false" outlineLevel="0" collapsed="false"/>
    <row r="35618" customFormat="false" ht="15.75" hidden="false" customHeight="false" outlineLevel="0" collapsed="false"/>
    <row r="35619" customFormat="false" ht="15.75" hidden="false" customHeight="false" outlineLevel="0" collapsed="false"/>
    <row r="35620" customFormat="false" ht="15.75" hidden="false" customHeight="false" outlineLevel="0" collapsed="false"/>
    <row r="35621" customFormat="false" ht="15.75" hidden="false" customHeight="false" outlineLevel="0" collapsed="false"/>
    <row r="35622" customFormat="false" ht="15.75" hidden="false" customHeight="false" outlineLevel="0" collapsed="false"/>
    <row r="35623" customFormat="false" ht="15.75" hidden="false" customHeight="false" outlineLevel="0" collapsed="false"/>
    <row r="35624" customFormat="false" ht="15.75" hidden="false" customHeight="false" outlineLevel="0" collapsed="false"/>
    <row r="35625" customFormat="false" ht="15.75" hidden="false" customHeight="false" outlineLevel="0" collapsed="false"/>
    <row r="35626" customFormat="false" ht="15.75" hidden="false" customHeight="false" outlineLevel="0" collapsed="false"/>
    <row r="35627" customFormat="false" ht="15.75" hidden="false" customHeight="false" outlineLevel="0" collapsed="false"/>
    <row r="35628" customFormat="false" ht="15.75" hidden="false" customHeight="false" outlineLevel="0" collapsed="false"/>
    <row r="35629" customFormat="false" ht="15.75" hidden="false" customHeight="false" outlineLevel="0" collapsed="false"/>
    <row r="35630" customFormat="false" ht="15.75" hidden="false" customHeight="false" outlineLevel="0" collapsed="false"/>
    <row r="35631" customFormat="false" ht="15.75" hidden="false" customHeight="false" outlineLevel="0" collapsed="false"/>
    <row r="35632" customFormat="false" ht="15.75" hidden="false" customHeight="false" outlineLevel="0" collapsed="false"/>
    <row r="35633" customFormat="false" ht="15.75" hidden="false" customHeight="false" outlineLevel="0" collapsed="false"/>
    <row r="35634" customFormat="false" ht="15.75" hidden="false" customHeight="false" outlineLevel="0" collapsed="false"/>
    <row r="35635" customFormat="false" ht="15.75" hidden="false" customHeight="false" outlineLevel="0" collapsed="false"/>
    <row r="35636" customFormat="false" ht="15.75" hidden="false" customHeight="false" outlineLevel="0" collapsed="false"/>
    <row r="35637" customFormat="false" ht="15.75" hidden="false" customHeight="false" outlineLevel="0" collapsed="false"/>
    <row r="35638" customFormat="false" ht="15.75" hidden="false" customHeight="false" outlineLevel="0" collapsed="false"/>
    <row r="35639" customFormat="false" ht="15.75" hidden="false" customHeight="false" outlineLevel="0" collapsed="false"/>
    <row r="35640" customFormat="false" ht="15.75" hidden="false" customHeight="false" outlineLevel="0" collapsed="false"/>
    <row r="35641" customFormat="false" ht="15.75" hidden="false" customHeight="false" outlineLevel="0" collapsed="false"/>
    <row r="35642" customFormat="false" ht="15.75" hidden="false" customHeight="false" outlineLevel="0" collapsed="false"/>
    <row r="35643" customFormat="false" ht="15.75" hidden="false" customHeight="false" outlineLevel="0" collapsed="false"/>
    <row r="35644" customFormat="false" ht="15.75" hidden="false" customHeight="false" outlineLevel="0" collapsed="false"/>
    <row r="35645" customFormat="false" ht="15.75" hidden="false" customHeight="false" outlineLevel="0" collapsed="false"/>
    <row r="35646" customFormat="false" ht="15.75" hidden="false" customHeight="false" outlineLevel="0" collapsed="false"/>
    <row r="35647" customFormat="false" ht="15.75" hidden="false" customHeight="false" outlineLevel="0" collapsed="false"/>
    <row r="35648" customFormat="false" ht="15.75" hidden="false" customHeight="false" outlineLevel="0" collapsed="false"/>
    <row r="35649" customFormat="false" ht="15.75" hidden="false" customHeight="false" outlineLevel="0" collapsed="false"/>
    <row r="35650" customFormat="false" ht="15.75" hidden="false" customHeight="false" outlineLevel="0" collapsed="false"/>
    <row r="35651" customFormat="false" ht="15.75" hidden="false" customHeight="false" outlineLevel="0" collapsed="false"/>
    <row r="35652" customFormat="false" ht="15.75" hidden="false" customHeight="false" outlineLevel="0" collapsed="false"/>
    <row r="35653" customFormat="false" ht="15.75" hidden="false" customHeight="false" outlineLevel="0" collapsed="false"/>
    <row r="35654" customFormat="false" ht="15.75" hidden="false" customHeight="false" outlineLevel="0" collapsed="false"/>
    <row r="35655" customFormat="false" ht="15.75" hidden="false" customHeight="false" outlineLevel="0" collapsed="false"/>
    <row r="35656" customFormat="false" ht="15.75" hidden="false" customHeight="false" outlineLevel="0" collapsed="false"/>
    <row r="35657" customFormat="false" ht="15.75" hidden="false" customHeight="false" outlineLevel="0" collapsed="false"/>
    <row r="35658" customFormat="false" ht="15.75" hidden="false" customHeight="false" outlineLevel="0" collapsed="false"/>
    <row r="35659" customFormat="false" ht="15.75" hidden="false" customHeight="false" outlineLevel="0" collapsed="false"/>
    <row r="35660" customFormat="false" ht="15.75" hidden="false" customHeight="false" outlineLevel="0" collapsed="false"/>
    <row r="35661" customFormat="false" ht="15.75" hidden="false" customHeight="false" outlineLevel="0" collapsed="false"/>
    <row r="35662" customFormat="false" ht="15.75" hidden="false" customHeight="false" outlineLevel="0" collapsed="false"/>
    <row r="35663" customFormat="false" ht="15.75" hidden="false" customHeight="false" outlineLevel="0" collapsed="false"/>
    <row r="35664" customFormat="false" ht="15.75" hidden="false" customHeight="false" outlineLevel="0" collapsed="false"/>
    <row r="35665" customFormat="false" ht="15.75" hidden="false" customHeight="false" outlineLevel="0" collapsed="false"/>
    <row r="35666" customFormat="false" ht="15.75" hidden="false" customHeight="false" outlineLevel="0" collapsed="false"/>
    <row r="35667" customFormat="false" ht="15.75" hidden="false" customHeight="false" outlineLevel="0" collapsed="false"/>
    <row r="35668" customFormat="false" ht="15.75" hidden="false" customHeight="false" outlineLevel="0" collapsed="false"/>
    <row r="35669" customFormat="false" ht="15.75" hidden="false" customHeight="false" outlineLevel="0" collapsed="false"/>
    <row r="35670" customFormat="false" ht="15.75" hidden="false" customHeight="false" outlineLevel="0" collapsed="false"/>
    <row r="35671" customFormat="false" ht="15.75" hidden="false" customHeight="false" outlineLevel="0" collapsed="false"/>
    <row r="35672" customFormat="false" ht="15.75" hidden="false" customHeight="false" outlineLevel="0" collapsed="false"/>
    <row r="35673" customFormat="false" ht="15.75" hidden="false" customHeight="false" outlineLevel="0" collapsed="false"/>
    <row r="35674" customFormat="false" ht="15.75" hidden="false" customHeight="false" outlineLevel="0" collapsed="false"/>
    <row r="35675" customFormat="false" ht="15.75" hidden="false" customHeight="false" outlineLevel="0" collapsed="false"/>
    <row r="35676" customFormat="false" ht="15.75" hidden="false" customHeight="false" outlineLevel="0" collapsed="false"/>
    <row r="35677" customFormat="false" ht="15.75" hidden="false" customHeight="false" outlineLevel="0" collapsed="false"/>
    <row r="35678" customFormat="false" ht="15.75" hidden="false" customHeight="false" outlineLevel="0" collapsed="false"/>
    <row r="35679" customFormat="false" ht="15.75" hidden="false" customHeight="false" outlineLevel="0" collapsed="false"/>
    <row r="35680" customFormat="false" ht="15.75" hidden="false" customHeight="false" outlineLevel="0" collapsed="false"/>
    <row r="35681" customFormat="false" ht="15.75" hidden="false" customHeight="false" outlineLevel="0" collapsed="false"/>
    <row r="35682" customFormat="false" ht="15.75" hidden="false" customHeight="false" outlineLevel="0" collapsed="false"/>
    <row r="35683" customFormat="false" ht="15.75" hidden="false" customHeight="false" outlineLevel="0" collapsed="false"/>
    <row r="35684" customFormat="false" ht="15.75" hidden="false" customHeight="false" outlineLevel="0" collapsed="false"/>
    <row r="35685" customFormat="false" ht="15.75" hidden="false" customHeight="false" outlineLevel="0" collapsed="false"/>
    <row r="35686" customFormat="false" ht="15.75" hidden="false" customHeight="false" outlineLevel="0" collapsed="false"/>
    <row r="35687" customFormat="false" ht="15.75" hidden="false" customHeight="false" outlineLevel="0" collapsed="false"/>
    <row r="35688" customFormat="false" ht="15.75" hidden="false" customHeight="false" outlineLevel="0" collapsed="false"/>
    <row r="35689" customFormat="false" ht="15.75" hidden="false" customHeight="false" outlineLevel="0" collapsed="false"/>
    <row r="35690" customFormat="false" ht="15.75" hidden="false" customHeight="false" outlineLevel="0" collapsed="false"/>
    <row r="35691" customFormat="false" ht="15.75" hidden="false" customHeight="false" outlineLevel="0" collapsed="false"/>
    <row r="35692" customFormat="false" ht="15.75" hidden="false" customHeight="false" outlineLevel="0" collapsed="false"/>
    <row r="35693" customFormat="false" ht="15.75" hidden="false" customHeight="false" outlineLevel="0" collapsed="false"/>
    <row r="35694" customFormat="false" ht="15.75" hidden="false" customHeight="false" outlineLevel="0" collapsed="false"/>
    <row r="35695" customFormat="false" ht="15.75" hidden="false" customHeight="false" outlineLevel="0" collapsed="false"/>
    <row r="35696" customFormat="false" ht="15.75" hidden="false" customHeight="false" outlineLevel="0" collapsed="false"/>
    <row r="35697" customFormat="false" ht="15.75" hidden="false" customHeight="false" outlineLevel="0" collapsed="false"/>
    <row r="35698" customFormat="false" ht="15.75" hidden="false" customHeight="false" outlineLevel="0" collapsed="false"/>
    <row r="35699" customFormat="false" ht="15.75" hidden="false" customHeight="false" outlineLevel="0" collapsed="false"/>
    <row r="35700" customFormat="false" ht="15.75" hidden="false" customHeight="false" outlineLevel="0" collapsed="false"/>
    <row r="35701" customFormat="false" ht="15.75" hidden="false" customHeight="false" outlineLevel="0" collapsed="false"/>
    <row r="35702" customFormat="false" ht="15.75" hidden="false" customHeight="false" outlineLevel="0" collapsed="false"/>
    <row r="35703" customFormat="false" ht="15.75" hidden="false" customHeight="false" outlineLevel="0" collapsed="false"/>
    <row r="35704" customFormat="false" ht="15.75" hidden="false" customHeight="false" outlineLevel="0" collapsed="false"/>
    <row r="35705" customFormat="false" ht="15.75" hidden="false" customHeight="false" outlineLevel="0" collapsed="false"/>
    <row r="35706" customFormat="false" ht="15.75" hidden="false" customHeight="false" outlineLevel="0" collapsed="false"/>
    <row r="35707" customFormat="false" ht="15.75" hidden="false" customHeight="false" outlineLevel="0" collapsed="false"/>
    <row r="35708" customFormat="false" ht="15.75" hidden="false" customHeight="false" outlineLevel="0" collapsed="false"/>
    <row r="35709" customFormat="false" ht="15.75" hidden="false" customHeight="false" outlineLevel="0" collapsed="false"/>
    <row r="35710" customFormat="false" ht="15.75" hidden="false" customHeight="false" outlineLevel="0" collapsed="false"/>
    <row r="35711" customFormat="false" ht="15.75" hidden="false" customHeight="false" outlineLevel="0" collapsed="false"/>
    <row r="35712" customFormat="false" ht="15.75" hidden="false" customHeight="false" outlineLevel="0" collapsed="false"/>
    <row r="35713" customFormat="false" ht="15.75" hidden="false" customHeight="false" outlineLevel="0" collapsed="false"/>
    <row r="35714" customFormat="false" ht="15.75" hidden="false" customHeight="false" outlineLevel="0" collapsed="false"/>
    <row r="35715" customFormat="false" ht="15.75" hidden="false" customHeight="false" outlineLevel="0" collapsed="false"/>
    <row r="35716" customFormat="false" ht="15.75" hidden="false" customHeight="false" outlineLevel="0" collapsed="false"/>
    <row r="35717" customFormat="false" ht="15.75" hidden="false" customHeight="false" outlineLevel="0" collapsed="false"/>
    <row r="35718" customFormat="false" ht="15.75" hidden="false" customHeight="false" outlineLevel="0" collapsed="false"/>
    <row r="35719" customFormat="false" ht="15.75" hidden="false" customHeight="false" outlineLevel="0" collapsed="false"/>
    <row r="35720" customFormat="false" ht="15.75" hidden="false" customHeight="false" outlineLevel="0" collapsed="false"/>
    <row r="35721" customFormat="false" ht="15.75" hidden="false" customHeight="false" outlineLevel="0" collapsed="false"/>
    <row r="35722" customFormat="false" ht="15.75" hidden="false" customHeight="false" outlineLevel="0" collapsed="false"/>
    <row r="35723" customFormat="false" ht="15.75" hidden="false" customHeight="false" outlineLevel="0" collapsed="false"/>
    <row r="35724" customFormat="false" ht="15.75" hidden="false" customHeight="false" outlineLevel="0" collapsed="false"/>
    <row r="35725" customFormat="false" ht="15.75" hidden="false" customHeight="false" outlineLevel="0" collapsed="false"/>
    <row r="35726" customFormat="false" ht="15.75" hidden="false" customHeight="false" outlineLevel="0" collapsed="false"/>
    <row r="35727" customFormat="false" ht="15.75" hidden="false" customHeight="false" outlineLevel="0" collapsed="false"/>
    <row r="35728" customFormat="false" ht="15.75" hidden="false" customHeight="false" outlineLevel="0" collapsed="false"/>
    <row r="35729" customFormat="false" ht="15.75" hidden="false" customHeight="false" outlineLevel="0" collapsed="false"/>
    <row r="35730" customFormat="false" ht="15.75" hidden="false" customHeight="false" outlineLevel="0" collapsed="false"/>
    <row r="35731" customFormat="false" ht="15.75" hidden="false" customHeight="false" outlineLevel="0" collapsed="false"/>
    <row r="35732" customFormat="false" ht="15.75" hidden="false" customHeight="false" outlineLevel="0" collapsed="false"/>
    <row r="35733" customFormat="false" ht="15.75" hidden="false" customHeight="false" outlineLevel="0" collapsed="false"/>
    <row r="35734" customFormat="false" ht="15.75" hidden="false" customHeight="false" outlineLevel="0" collapsed="false"/>
    <row r="35735" customFormat="false" ht="15.75" hidden="false" customHeight="false" outlineLevel="0" collapsed="false"/>
    <row r="35736" customFormat="false" ht="15.75" hidden="false" customHeight="false" outlineLevel="0" collapsed="false"/>
    <row r="35737" customFormat="false" ht="15.75" hidden="false" customHeight="false" outlineLevel="0" collapsed="false"/>
    <row r="35738" customFormat="false" ht="15.75" hidden="false" customHeight="false" outlineLevel="0" collapsed="false"/>
    <row r="35739" customFormat="false" ht="15.75" hidden="false" customHeight="false" outlineLevel="0" collapsed="false"/>
    <row r="35740" customFormat="false" ht="15.75" hidden="false" customHeight="false" outlineLevel="0" collapsed="false"/>
    <row r="35741" customFormat="false" ht="15.75" hidden="false" customHeight="false" outlineLevel="0" collapsed="false"/>
    <row r="35742" customFormat="false" ht="15.75" hidden="false" customHeight="false" outlineLevel="0" collapsed="false"/>
    <row r="35743" customFormat="false" ht="15.75" hidden="false" customHeight="false" outlineLevel="0" collapsed="false"/>
    <row r="35744" customFormat="false" ht="15.75" hidden="false" customHeight="false" outlineLevel="0" collapsed="false"/>
    <row r="35745" customFormat="false" ht="15.75" hidden="false" customHeight="false" outlineLevel="0" collapsed="false"/>
    <row r="35746" customFormat="false" ht="15.75" hidden="false" customHeight="false" outlineLevel="0" collapsed="false"/>
    <row r="35747" customFormat="false" ht="15.75" hidden="false" customHeight="false" outlineLevel="0" collapsed="false"/>
    <row r="35748" customFormat="false" ht="15.75" hidden="false" customHeight="false" outlineLevel="0" collapsed="false"/>
    <row r="35749" customFormat="false" ht="15.75" hidden="false" customHeight="false" outlineLevel="0" collapsed="false"/>
    <row r="35750" customFormat="false" ht="15.75" hidden="false" customHeight="false" outlineLevel="0" collapsed="false"/>
    <row r="35751" customFormat="false" ht="15.75" hidden="false" customHeight="false" outlineLevel="0" collapsed="false"/>
    <row r="35752" customFormat="false" ht="15.75" hidden="false" customHeight="false" outlineLevel="0" collapsed="false"/>
    <row r="35753" customFormat="false" ht="15.75" hidden="false" customHeight="false" outlineLevel="0" collapsed="false"/>
    <row r="35754" customFormat="false" ht="15.75" hidden="false" customHeight="false" outlineLevel="0" collapsed="false"/>
    <row r="35755" customFormat="false" ht="15.75" hidden="false" customHeight="false" outlineLevel="0" collapsed="false"/>
    <row r="35756" customFormat="false" ht="15.75" hidden="false" customHeight="false" outlineLevel="0" collapsed="false"/>
    <row r="35757" customFormat="false" ht="15.75" hidden="false" customHeight="false" outlineLevel="0" collapsed="false"/>
    <row r="35758" customFormat="false" ht="15.75" hidden="false" customHeight="false" outlineLevel="0" collapsed="false"/>
    <row r="35759" customFormat="false" ht="15.75" hidden="false" customHeight="false" outlineLevel="0" collapsed="false"/>
    <row r="35760" customFormat="false" ht="15.75" hidden="false" customHeight="false" outlineLevel="0" collapsed="false"/>
    <row r="35761" customFormat="false" ht="15.75" hidden="false" customHeight="false" outlineLevel="0" collapsed="false"/>
    <row r="35762" customFormat="false" ht="15.75" hidden="false" customHeight="false" outlineLevel="0" collapsed="false"/>
    <row r="35763" customFormat="false" ht="15.75" hidden="false" customHeight="false" outlineLevel="0" collapsed="false"/>
    <row r="35764" customFormat="false" ht="15.75" hidden="false" customHeight="false" outlineLevel="0" collapsed="false"/>
    <row r="35765" customFormat="false" ht="15.75" hidden="false" customHeight="false" outlineLevel="0" collapsed="false"/>
    <row r="35766" customFormat="false" ht="15.75" hidden="false" customHeight="false" outlineLevel="0" collapsed="false"/>
    <row r="35767" customFormat="false" ht="15.75" hidden="false" customHeight="false" outlineLevel="0" collapsed="false"/>
    <row r="35768" customFormat="false" ht="15.75" hidden="false" customHeight="false" outlineLevel="0" collapsed="false"/>
    <row r="35769" customFormat="false" ht="15.75" hidden="false" customHeight="false" outlineLevel="0" collapsed="false"/>
    <row r="35770" customFormat="false" ht="15.75" hidden="false" customHeight="false" outlineLevel="0" collapsed="false"/>
    <row r="35771" customFormat="false" ht="15.75" hidden="false" customHeight="false" outlineLevel="0" collapsed="false"/>
    <row r="35772" customFormat="false" ht="15.75" hidden="false" customHeight="false" outlineLevel="0" collapsed="false"/>
    <row r="35773" customFormat="false" ht="15.75" hidden="false" customHeight="false" outlineLevel="0" collapsed="false"/>
    <row r="35774" customFormat="false" ht="15.75" hidden="false" customHeight="false" outlineLevel="0" collapsed="false"/>
    <row r="35775" customFormat="false" ht="15.75" hidden="false" customHeight="false" outlineLevel="0" collapsed="false"/>
    <row r="35776" customFormat="false" ht="15.75" hidden="false" customHeight="false" outlineLevel="0" collapsed="false"/>
    <row r="35777" customFormat="false" ht="15.75" hidden="false" customHeight="false" outlineLevel="0" collapsed="false"/>
    <row r="35778" customFormat="false" ht="15.75" hidden="false" customHeight="false" outlineLevel="0" collapsed="false"/>
    <row r="35779" customFormat="false" ht="15.75" hidden="false" customHeight="false" outlineLevel="0" collapsed="false"/>
    <row r="35780" customFormat="false" ht="15.75" hidden="false" customHeight="false" outlineLevel="0" collapsed="false"/>
    <row r="35781" customFormat="false" ht="15.75" hidden="false" customHeight="false" outlineLevel="0" collapsed="false"/>
    <row r="35782" customFormat="false" ht="15.75" hidden="false" customHeight="false" outlineLevel="0" collapsed="false"/>
    <row r="35783" customFormat="false" ht="15.75" hidden="false" customHeight="false" outlineLevel="0" collapsed="false"/>
    <row r="35784" customFormat="false" ht="15.75" hidden="false" customHeight="false" outlineLevel="0" collapsed="false"/>
    <row r="35785" customFormat="false" ht="15.75" hidden="false" customHeight="false" outlineLevel="0" collapsed="false"/>
    <row r="35786" customFormat="false" ht="15.75" hidden="false" customHeight="false" outlineLevel="0" collapsed="false"/>
    <row r="35787" customFormat="false" ht="15.75" hidden="false" customHeight="false" outlineLevel="0" collapsed="false"/>
    <row r="35788" customFormat="false" ht="15.75" hidden="false" customHeight="false" outlineLevel="0" collapsed="false"/>
    <row r="35789" customFormat="false" ht="15.75" hidden="false" customHeight="false" outlineLevel="0" collapsed="false"/>
    <row r="35790" customFormat="false" ht="15.75" hidden="false" customHeight="false" outlineLevel="0" collapsed="false"/>
    <row r="35791" customFormat="false" ht="15.75" hidden="false" customHeight="false" outlineLevel="0" collapsed="false"/>
    <row r="35792" customFormat="false" ht="15.75" hidden="false" customHeight="false" outlineLevel="0" collapsed="false"/>
    <row r="35793" customFormat="false" ht="15.75" hidden="false" customHeight="false" outlineLevel="0" collapsed="false"/>
    <row r="35794" customFormat="false" ht="15.75" hidden="false" customHeight="false" outlineLevel="0" collapsed="false"/>
    <row r="35795" customFormat="false" ht="15.75" hidden="false" customHeight="false" outlineLevel="0" collapsed="false"/>
    <row r="35796" customFormat="false" ht="15.75" hidden="false" customHeight="false" outlineLevel="0" collapsed="false"/>
    <row r="35797" customFormat="false" ht="15.75" hidden="false" customHeight="false" outlineLevel="0" collapsed="false"/>
    <row r="35798" customFormat="false" ht="15.75" hidden="false" customHeight="false" outlineLevel="0" collapsed="false"/>
    <row r="35799" customFormat="false" ht="15.75" hidden="false" customHeight="false" outlineLevel="0" collapsed="false"/>
    <row r="35800" customFormat="false" ht="15.75" hidden="false" customHeight="false" outlineLevel="0" collapsed="false"/>
    <row r="35801" customFormat="false" ht="15.75" hidden="false" customHeight="false" outlineLevel="0" collapsed="false"/>
    <row r="35802" customFormat="false" ht="15.75" hidden="false" customHeight="false" outlineLevel="0" collapsed="false"/>
    <row r="35803" customFormat="false" ht="15.75" hidden="false" customHeight="false" outlineLevel="0" collapsed="false"/>
    <row r="35804" customFormat="false" ht="15.75" hidden="false" customHeight="false" outlineLevel="0" collapsed="false"/>
    <row r="35805" customFormat="false" ht="15.75" hidden="false" customHeight="false" outlineLevel="0" collapsed="false"/>
    <row r="35806" customFormat="false" ht="15.75" hidden="false" customHeight="false" outlineLevel="0" collapsed="false"/>
    <row r="35807" customFormat="false" ht="15.75" hidden="false" customHeight="false" outlineLevel="0" collapsed="false"/>
    <row r="35808" customFormat="false" ht="15.75" hidden="false" customHeight="false" outlineLevel="0" collapsed="false"/>
    <row r="35809" customFormat="false" ht="15.75" hidden="false" customHeight="false" outlineLevel="0" collapsed="false"/>
    <row r="35810" customFormat="false" ht="15.75" hidden="false" customHeight="false" outlineLevel="0" collapsed="false"/>
    <row r="35811" customFormat="false" ht="15.75" hidden="false" customHeight="false" outlineLevel="0" collapsed="false"/>
    <row r="35812" customFormat="false" ht="15.75" hidden="false" customHeight="false" outlineLevel="0" collapsed="false"/>
    <row r="35813" customFormat="false" ht="15.75" hidden="false" customHeight="false" outlineLevel="0" collapsed="false"/>
    <row r="35814" customFormat="false" ht="15.75" hidden="false" customHeight="false" outlineLevel="0" collapsed="false"/>
    <row r="35815" customFormat="false" ht="15.75" hidden="false" customHeight="false" outlineLevel="0" collapsed="false"/>
    <row r="35816" customFormat="false" ht="15.75" hidden="false" customHeight="false" outlineLevel="0" collapsed="false"/>
    <row r="35817" customFormat="false" ht="15.75" hidden="false" customHeight="false" outlineLevel="0" collapsed="false"/>
    <row r="35818" customFormat="false" ht="15.75" hidden="false" customHeight="false" outlineLevel="0" collapsed="false"/>
    <row r="35819" customFormat="false" ht="15.75" hidden="false" customHeight="false" outlineLevel="0" collapsed="false"/>
    <row r="35820" customFormat="false" ht="15.75" hidden="false" customHeight="false" outlineLevel="0" collapsed="false"/>
    <row r="35821" customFormat="false" ht="15.75" hidden="false" customHeight="false" outlineLevel="0" collapsed="false"/>
    <row r="35822" customFormat="false" ht="15.75" hidden="false" customHeight="false" outlineLevel="0" collapsed="false"/>
    <row r="35823" customFormat="false" ht="15.75" hidden="false" customHeight="false" outlineLevel="0" collapsed="false"/>
    <row r="35824" customFormat="false" ht="15.75" hidden="false" customHeight="false" outlineLevel="0" collapsed="false"/>
    <row r="35825" customFormat="false" ht="15.75" hidden="false" customHeight="false" outlineLevel="0" collapsed="false"/>
    <row r="35826" customFormat="false" ht="15.75" hidden="false" customHeight="false" outlineLevel="0" collapsed="false"/>
    <row r="35827" customFormat="false" ht="15.75" hidden="false" customHeight="false" outlineLevel="0" collapsed="false"/>
    <row r="35828" customFormat="false" ht="15.75" hidden="false" customHeight="false" outlineLevel="0" collapsed="false"/>
    <row r="35829" customFormat="false" ht="15.75" hidden="false" customHeight="false" outlineLevel="0" collapsed="false"/>
    <row r="35830" customFormat="false" ht="15.75" hidden="false" customHeight="false" outlineLevel="0" collapsed="false"/>
    <row r="35831" customFormat="false" ht="15.75" hidden="false" customHeight="false" outlineLevel="0" collapsed="false"/>
    <row r="35832" customFormat="false" ht="15.75" hidden="false" customHeight="false" outlineLevel="0" collapsed="false"/>
    <row r="35833" customFormat="false" ht="15.75" hidden="false" customHeight="false" outlineLevel="0" collapsed="false"/>
    <row r="35834" customFormat="false" ht="15.75" hidden="false" customHeight="false" outlineLevel="0" collapsed="false"/>
    <row r="35835" customFormat="false" ht="15.75" hidden="false" customHeight="false" outlineLevel="0" collapsed="false"/>
    <row r="35836" customFormat="false" ht="15.75" hidden="false" customHeight="false" outlineLevel="0" collapsed="false"/>
    <row r="35837" customFormat="false" ht="15.75" hidden="false" customHeight="false" outlineLevel="0" collapsed="false"/>
    <row r="35838" customFormat="false" ht="15.75" hidden="false" customHeight="false" outlineLevel="0" collapsed="false"/>
    <row r="35839" customFormat="false" ht="15.75" hidden="false" customHeight="false" outlineLevel="0" collapsed="false"/>
    <row r="35840" customFormat="false" ht="15.75" hidden="false" customHeight="false" outlineLevel="0" collapsed="false"/>
    <row r="35841" customFormat="false" ht="15.75" hidden="false" customHeight="false" outlineLevel="0" collapsed="false"/>
    <row r="35842" customFormat="false" ht="15.75" hidden="false" customHeight="false" outlineLevel="0" collapsed="false"/>
    <row r="35843" customFormat="false" ht="15.75" hidden="false" customHeight="false" outlineLevel="0" collapsed="false"/>
    <row r="35844" customFormat="false" ht="15.75" hidden="false" customHeight="false" outlineLevel="0" collapsed="false"/>
    <row r="35845" customFormat="false" ht="15.75" hidden="false" customHeight="false" outlineLevel="0" collapsed="false"/>
    <row r="35846" customFormat="false" ht="15.75" hidden="false" customHeight="false" outlineLevel="0" collapsed="false"/>
    <row r="35847" customFormat="false" ht="15.75" hidden="false" customHeight="false" outlineLevel="0" collapsed="false"/>
    <row r="35848" customFormat="false" ht="15.75" hidden="false" customHeight="false" outlineLevel="0" collapsed="false"/>
    <row r="35849" customFormat="false" ht="15.75" hidden="false" customHeight="false" outlineLevel="0" collapsed="false"/>
    <row r="35850" customFormat="false" ht="15.75" hidden="false" customHeight="false" outlineLevel="0" collapsed="false"/>
    <row r="35851" customFormat="false" ht="15.75" hidden="false" customHeight="false" outlineLevel="0" collapsed="false"/>
    <row r="35852" customFormat="false" ht="15.75" hidden="false" customHeight="false" outlineLevel="0" collapsed="false"/>
    <row r="35853" customFormat="false" ht="15.75" hidden="false" customHeight="false" outlineLevel="0" collapsed="false"/>
    <row r="35854" customFormat="false" ht="15.75" hidden="false" customHeight="false" outlineLevel="0" collapsed="false"/>
    <row r="35855" customFormat="false" ht="15.75" hidden="false" customHeight="false" outlineLevel="0" collapsed="false"/>
    <row r="35856" customFormat="false" ht="15.75" hidden="false" customHeight="false" outlineLevel="0" collapsed="false"/>
    <row r="35857" customFormat="false" ht="15.75" hidden="false" customHeight="false" outlineLevel="0" collapsed="false"/>
    <row r="35858" customFormat="false" ht="15.75" hidden="false" customHeight="false" outlineLevel="0" collapsed="false"/>
    <row r="35859" customFormat="false" ht="15.75" hidden="false" customHeight="false" outlineLevel="0" collapsed="false"/>
    <row r="35860" customFormat="false" ht="15.75" hidden="false" customHeight="false" outlineLevel="0" collapsed="false"/>
    <row r="35861" customFormat="false" ht="15.75" hidden="false" customHeight="false" outlineLevel="0" collapsed="false"/>
    <row r="35862" customFormat="false" ht="15.75" hidden="false" customHeight="false" outlineLevel="0" collapsed="false"/>
    <row r="35863" customFormat="false" ht="15.75" hidden="false" customHeight="false" outlineLevel="0" collapsed="false"/>
    <row r="35864" customFormat="false" ht="15.75" hidden="false" customHeight="false" outlineLevel="0" collapsed="false"/>
    <row r="35865" customFormat="false" ht="15.75" hidden="false" customHeight="false" outlineLevel="0" collapsed="false"/>
    <row r="35866" customFormat="false" ht="15.75" hidden="false" customHeight="false" outlineLevel="0" collapsed="false"/>
    <row r="35867" customFormat="false" ht="15.75" hidden="false" customHeight="false" outlineLevel="0" collapsed="false"/>
    <row r="35868" customFormat="false" ht="15.75" hidden="false" customHeight="false" outlineLevel="0" collapsed="false"/>
    <row r="35869" customFormat="false" ht="15.75" hidden="false" customHeight="false" outlineLevel="0" collapsed="false"/>
    <row r="35870" customFormat="false" ht="15.75" hidden="false" customHeight="false" outlineLevel="0" collapsed="false"/>
    <row r="35871" customFormat="false" ht="15.75" hidden="false" customHeight="false" outlineLevel="0" collapsed="false"/>
    <row r="35872" customFormat="false" ht="15.75" hidden="false" customHeight="false" outlineLevel="0" collapsed="false"/>
    <row r="35873" customFormat="false" ht="15.75" hidden="false" customHeight="false" outlineLevel="0" collapsed="false"/>
    <row r="35874" customFormat="false" ht="15.75" hidden="false" customHeight="false" outlineLevel="0" collapsed="false"/>
    <row r="35875" customFormat="false" ht="15.75" hidden="false" customHeight="false" outlineLevel="0" collapsed="false"/>
    <row r="35876" customFormat="false" ht="15.75" hidden="false" customHeight="false" outlineLevel="0" collapsed="false"/>
    <row r="35877" customFormat="false" ht="15.75" hidden="false" customHeight="false" outlineLevel="0" collapsed="false"/>
    <row r="35878" customFormat="false" ht="15.75" hidden="false" customHeight="false" outlineLevel="0" collapsed="false"/>
    <row r="35879" customFormat="false" ht="15.75" hidden="false" customHeight="false" outlineLevel="0" collapsed="false"/>
    <row r="35880" customFormat="false" ht="15.75" hidden="false" customHeight="false" outlineLevel="0" collapsed="false"/>
    <row r="35881" customFormat="false" ht="15.75" hidden="false" customHeight="false" outlineLevel="0" collapsed="false"/>
    <row r="35882" customFormat="false" ht="15.75" hidden="false" customHeight="false" outlineLevel="0" collapsed="false"/>
    <row r="35883" customFormat="false" ht="15.75" hidden="false" customHeight="false" outlineLevel="0" collapsed="false"/>
    <row r="35884" customFormat="false" ht="15.75" hidden="false" customHeight="false" outlineLevel="0" collapsed="false"/>
    <row r="35885" customFormat="false" ht="15.75" hidden="false" customHeight="false" outlineLevel="0" collapsed="false"/>
    <row r="35886" customFormat="false" ht="15.75" hidden="false" customHeight="false" outlineLevel="0" collapsed="false"/>
    <row r="35887" customFormat="false" ht="15.75" hidden="false" customHeight="false" outlineLevel="0" collapsed="false"/>
    <row r="35888" customFormat="false" ht="15.75" hidden="false" customHeight="false" outlineLevel="0" collapsed="false"/>
    <row r="35889" customFormat="false" ht="15.75" hidden="false" customHeight="false" outlineLevel="0" collapsed="false"/>
    <row r="35890" customFormat="false" ht="15.75" hidden="false" customHeight="false" outlineLevel="0" collapsed="false"/>
    <row r="35891" customFormat="false" ht="15.75" hidden="false" customHeight="false" outlineLevel="0" collapsed="false"/>
    <row r="35892" customFormat="false" ht="15.75" hidden="false" customHeight="false" outlineLevel="0" collapsed="false"/>
    <row r="35893" customFormat="false" ht="15.75" hidden="false" customHeight="false" outlineLevel="0" collapsed="false"/>
    <row r="35894" customFormat="false" ht="15.75" hidden="false" customHeight="false" outlineLevel="0" collapsed="false"/>
    <row r="35895" customFormat="false" ht="15.75" hidden="false" customHeight="false" outlineLevel="0" collapsed="false"/>
    <row r="35896" customFormat="false" ht="15.75" hidden="false" customHeight="false" outlineLevel="0" collapsed="false"/>
    <row r="35897" customFormat="false" ht="15.75" hidden="false" customHeight="false" outlineLevel="0" collapsed="false"/>
    <row r="35898" customFormat="false" ht="15.75" hidden="false" customHeight="false" outlineLevel="0" collapsed="false"/>
    <row r="35899" customFormat="false" ht="15.75" hidden="false" customHeight="false" outlineLevel="0" collapsed="false"/>
    <row r="35900" customFormat="false" ht="15.75" hidden="false" customHeight="false" outlineLevel="0" collapsed="false"/>
    <row r="35901" customFormat="false" ht="15.75" hidden="false" customHeight="false" outlineLevel="0" collapsed="false"/>
    <row r="35902" customFormat="false" ht="15.75" hidden="false" customHeight="false" outlineLevel="0" collapsed="false"/>
    <row r="35903" customFormat="false" ht="15.75" hidden="false" customHeight="false" outlineLevel="0" collapsed="false"/>
    <row r="35904" customFormat="false" ht="15.75" hidden="false" customHeight="false" outlineLevel="0" collapsed="false"/>
    <row r="35905" customFormat="false" ht="15.75" hidden="false" customHeight="false" outlineLevel="0" collapsed="false"/>
    <row r="35906" customFormat="false" ht="15.75" hidden="false" customHeight="false" outlineLevel="0" collapsed="false"/>
    <row r="35907" customFormat="false" ht="15.75" hidden="false" customHeight="false" outlineLevel="0" collapsed="false"/>
    <row r="35908" customFormat="false" ht="15.75" hidden="false" customHeight="false" outlineLevel="0" collapsed="false"/>
    <row r="35909" customFormat="false" ht="15.75" hidden="false" customHeight="false" outlineLevel="0" collapsed="false"/>
    <row r="35910" customFormat="false" ht="15.75" hidden="false" customHeight="false" outlineLevel="0" collapsed="false"/>
    <row r="35911" customFormat="false" ht="15.75" hidden="false" customHeight="false" outlineLevel="0" collapsed="false"/>
    <row r="35912" customFormat="false" ht="15.75" hidden="false" customHeight="false" outlineLevel="0" collapsed="false"/>
    <row r="35913" customFormat="false" ht="15.75" hidden="false" customHeight="false" outlineLevel="0" collapsed="false"/>
    <row r="35914" customFormat="false" ht="15.75" hidden="false" customHeight="false" outlineLevel="0" collapsed="false"/>
    <row r="35915" customFormat="false" ht="15.75" hidden="false" customHeight="false" outlineLevel="0" collapsed="false"/>
    <row r="35916" customFormat="false" ht="15.75" hidden="false" customHeight="false" outlineLevel="0" collapsed="false"/>
    <row r="35917" customFormat="false" ht="15.75" hidden="false" customHeight="false" outlineLevel="0" collapsed="false"/>
    <row r="35918" customFormat="false" ht="15.75" hidden="false" customHeight="false" outlineLevel="0" collapsed="false"/>
    <row r="35919" customFormat="false" ht="15.75" hidden="false" customHeight="false" outlineLevel="0" collapsed="false"/>
    <row r="35920" customFormat="false" ht="15.75" hidden="false" customHeight="false" outlineLevel="0" collapsed="false"/>
    <row r="35921" customFormat="false" ht="15.75" hidden="false" customHeight="false" outlineLevel="0" collapsed="false"/>
    <row r="35922" customFormat="false" ht="15.75" hidden="false" customHeight="false" outlineLevel="0" collapsed="false"/>
    <row r="35923" customFormat="false" ht="15.75" hidden="false" customHeight="false" outlineLevel="0" collapsed="false"/>
    <row r="35924" customFormat="false" ht="15.75" hidden="false" customHeight="false" outlineLevel="0" collapsed="false"/>
    <row r="35925" customFormat="false" ht="15.75" hidden="false" customHeight="false" outlineLevel="0" collapsed="false"/>
    <row r="35926" customFormat="false" ht="15.75" hidden="false" customHeight="false" outlineLevel="0" collapsed="false"/>
    <row r="35927" customFormat="false" ht="15.75" hidden="false" customHeight="false" outlineLevel="0" collapsed="false"/>
    <row r="35928" customFormat="false" ht="15.75" hidden="false" customHeight="false" outlineLevel="0" collapsed="false"/>
    <row r="35929" customFormat="false" ht="15.75" hidden="false" customHeight="false" outlineLevel="0" collapsed="false"/>
    <row r="35930" customFormat="false" ht="15.75" hidden="false" customHeight="false" outlineLevel="0" collapsed="false"/>
    <row r="35931" customFormat="false" ht="15.75" hidden="false" customHeight="false" outlineLevel="0" collapsed="false"/>
    <row r="35932" customFormat="false" ht="15.75" hidden="false" customHeight="false" outlineLevel="0" collapsed="false"/>
    <row r="35933" customFormat="false" ht="15.75" hidden="false" customHeight="false" outlineLevel="0" collapsed="false"/>
    <row r="35934" customFormat="false" ht="15.75" hidden="false" customHeight="false" outlineLevel="0" collapsed="false"/>
    <row r="35935" customFormat="false" ht="15.75" hidden="false" customHeight="false" outlineLevel="0" collapsed="false"/>
    <row r="35936" customFormat="false" ht="15.75" hidden="false" customHeight="false" outlineLevel="0" collapsed="false"/>
    <row r="35937" customFormat="false" ht="15.75" hidden="false" customHeight="false" outlineLevel="0" collapsed="false"/>
    <row r="35938" customFormat="false" ht="15.75" hidden="false" customHeight="false" outlineLevel="0" collapsed="false"/>
    <row r="35939" customFormat="false" ht="15.75" hidden="false" customHeight="false" outlineLevel="0" collapsed="false"/>
    <row r="35940" customFormat="false" ht="15.75" hidden="false" customHeight="false" outlineLevel="0" collapsed="false"/>
    <row r="35941" customFormat="false" ht="15.75" hidden="false" customHeight="false" outlineLevel="0" collapsed="false"/>
    <row r="35942" customFormat="false" ht="15.75" hidden="false" customHeight="false" outlineLevel="0" collapsed="false"/>
    <row r="35943" customFormat="false" ht="15.75" hidden="false" customHeight="false" outlineLevel="0" collapsed="false"/>
    <row r="35944" customFormat="false" ht="15.75" hidden="false" customHeight="false" outlineLevel="0" collapsed="false"/>
    <row r="35945" customFormat="false" ht="15.75" hidden="false" customHeight="false" outlineLevel="0" collapsed="false"/>
    <row r="35946" customFormat="false" ht="15.75" hidden="false" customHeight="false" outlineLevel="0" collapsed="false"/>
    <row r="35947" customFormat="false" ht="15.75" hidden="false" customHeight="false" outlineLevel="0" collapsed="false"/>
    <row r="35948" customFormat="false" ht="15.75" hidden="false" customHeight="false" outlineLevel="0" collapsed="false"/>
    <row r="35949" customFormat="false" ht="15.75" hidden="false" customHeight="false" outlineLevel="0" collapsed="false"/>
    <row r="35950" customFormat="false" ht="15.75" hidden="false" customHeight="false" outlineLevel="0" collapsed="false"/>
    <row r="35951" customFormat="false" ht="15.75" hidden="false" customHeight="false" outlineLevel="0" collapsed="false"/>
    <row r="35952" customFormat="false" ht="15.75" hidden="false" customHeight="false" outlineLevel="0" collapsed="false"/>
    <row r="35953" customFormat="false" ht="15.75" hidden="false" customHeight="false" outlineLevel="0" collapsed="false"/>
    <row r="35954" customFormat="false" ht="15.75" hidden="false" customHeight="false" outlineLevel="0" collapsed="false"/>
    <row r="35955" customFormat="false" ht="15.75" hidden="false" customHeight="false" outlineLevel="0" collapsed="false"/>
    <row r="35956" customFormat="false" ht="15.75" hidden="false" customHeight="false" outlineLevel="0" collapsed="false"/>
    <row r="35957" customFormat="false" ht="15.75" hidden="false" customHeight="false" outlineLevel="0" collapsed="false"/>
    <row r="35958" customFormat="false" ht="15.75" hidden="false" customHeight="false" outlineLevel="0" collapsed="false"/>
    <row r="35959" customFormat="false" ht="15.75" hidden="false" customHeight="false" outlineLevel="0" collapsed="false"/>
    <row r="35960" customFormat="false" ht="15.75" hidden="false" customHeight="false" outlineLevel="0" collapsed="false"/>
    <row r="35961" customFormat="false" ht="15.75" hidden="false" customHeight="false" outlineLevel="0" collapsed="false"/>
    <row r="35962" customFormat="false" ht="15.75" hidden="false" customHeight="false" outlineLevel="0" collapsed="false"/>
    <row r="35963" customFormat="false" ht="15.75" hidden="false" customHeight="false" outlineLevel="0" collapsed="false"/>
    <row r="35964" customFormat="false" ht="15.75" hidden="false" customHeight="false" outlineLevel="0" collapsed="false"/>
    <row r="35965" customFormat="false" ht="15.75" hidden="false" customHeight="false" outlineLevel="0" collapsed="false"/>
    <row r="35966" customFormat="false" ht="15.75" hidden="false" customHeight="false" outlineLevel="0" collapsed="false"/>
    <row r="35967" customFormat="false" ht="15.75" hidden="false" customHeight="false" outlineLevel="0" collapsed="false"/>
    <row r="35968" customFormat="false" ht="15.75" hidden="false" customHeight="false" outlineLevel="0" collapsed="false"/>
    <row r="35969" customFormat="false" ht="15.75" hidden="false" customHeight="false" outlineLevel="0" collapsed="false"/>
    <row r="35970" customFormat="false" ht="15.75" hidden="false" customHeight="false" outlineLevel="0" collapsed="false"/>
    <row r="35971" customFormat="false" ht="15.75" hidden="false" customHeight="false" outlineLevel="0" collapsed="false"/>
    <row r="35972" customFormat="false" ht="15.75" hidden="false" customHeight="false" outlineLevel="0" collapsed="false"/>
    <row r="35973" customFormat="false" ht="15.75" hidden="false" customHeight="false" outlineLevel="0" collapsed="false"/>
    <row r="35974" customFormat="false" ht="15.75" hidden="false" customHeight="false" outlineLevel="0" collapsed="false"/>
    <row r="35975" customFormat="false" ht="15.75" hidden="false" customHeight="false" outlineLevel="0" collapsed="false"/>
    <row r="35976" customFormat="false" ht="15.75" hidden="false" customHeight="false" outlineLevel="0" collapsed="false"/>
    <row r="35977" customFormat="false" ht="15.75" hidden="false" customHeight="false" outlineLevel="0" collapsed="false"/>
    <row r="35978" customFormat="false" ht="15.75" hidden="false" customHeight="false" outlineLevel="0" collapsed="false"/>
    <row r="35979" customFormat="false" ht="15.75" hidden="false" customHeight="false" outlineLevel="0" collapsed="false"/>
    <row r="35980" customFormat="false" ht="15.75" hidden="false" customHeight="false" outlineLevel="0" collapsed="false"/>
    <row r="35981" customFormat="false" ht="15.75" hidden="false" customHeight="false" outlineLevel="0" collapsed="false"/>
    <row r="35982" customFormat="false" ht="15.75" hidden="false" customHeight="false" outlineLevel="0" collapsed="false"/>
    <row r="35983" customFormat="false" ht="15.75" hidden="false" customHeight="false" outlineLevel="0" collapsed="false"/>
    <row r="35984" customFormat="false" ht="15.75" hidden="false" customHeight="false" outlineLevel="0" collapsed="false"/>
    <row r="35985" customFormat="false" ht="15.75" hidden="false" customHeight="false" outlineLevel="0" collapsed="false"/>
    <row r="35986" customFormat="false" ht="15.75" hidden="false" customHeight="false" outlineLevel="0" collapsed="false"/>
    <row r="35987" customFormat="false" ht="15.75" hidden="false" customHeight="false" outlineLevel="0" collapsed="false"/>
    <row r="35988" customFormat="false" ht="15.75" hidden="false" customHeight="false" outlineLevel="0" collapsed="false"/>
    <row r="35989" customFormat="false" ht="15.75" hidden="false" customHeight="false" outlineLevel="0" collapsed="false"/>
    <row r="35990" customFormat="false" ht="15.75" hidden="false" customHeight="false" outlineLevel="0" collapsed="false"/>
    <row r="35991" customFormat="false" ht="15.75" hidden="false" customHeight="false" outlineLevel="0" collapsed="false"/>
    <row r="35992" customFormat="false" ht="15.75" hidden="false" customHeight="false" outlineLevel="0" collapsed="false"/>
    <row r="35993" customFormat="false" ht="15.75" hidden="false" customHeight="false" outlineLevel="0" collapsed="false"/>
    <row r="35994" customFormat="false" ht="15.75" hidden="false" customHeight="false" outlineLevel="0" collapsed="false"/>
    <row r="35995" customFormat="false" ht="15.75" hidden="false" customHeight="false" outlineLevel="0" collapsed="false"/>
    <row r="35996" customFormat="false" ht="15.75" hidden="false" customHeight="false" outlineLevel="0" collapsed="false"/>
    <row r="35997" customFormat="false" ht="15.75" hidden="false" customHeight="false" outlineLevel="0" collapsed="false"/>
    <row r="35998" customFormat="false" ht="15.75" hidden="false" customHeight="false" outlineLevel="0" collapsed="false"/>
    <row r="35999" customFormat="false" ht="15.75" hidden="false" customHeight="false" outlineLevel="0" collapsed="false"/>
    <row r="36000" customFormat="false" ht="15.75" hidden="false" customHeight="false" outlineLevel="0" collapsed="false"/>
    <row r="36001" customFormat="false" ht="15.75" hidden="false" customHeight="false" outlineLevel="0" collapsed="false"/>
    <row r="36002" customFormat="false" ht="15.75" hidden="false" customHeight="false" outlineLevel="0" collapsed="false"/>
    <row r="36003" customFormat="false" ht="15.75" hidden="false" customHeight="false" outlineLevel="0" collapsed="false"/>
    <row r="36004" customFormat="false" ht="15.75" hidden="false" customHeight="false" outlineLevel="0" collapsed="false"/>
    <row r="36005" customFormat="false" ht="15.75" hidden="false" customHeight="false" outlineLevel="0" collapsed="false"/>
    <row r="36006" customFormat="false" ht="15.75" hidden="false" customHeight="false" outlineLevel="0" collapsed="false"/>
    <row r="36007" customFormat="false" ht="15.75" hidden="false" customHeight="false" outlineLevel="0" collapsed="false"/>
    <row r="36008" customFormat="false" ht="15.75" hidden="false" customHeight="false" outlineLevel="0" collapsed="false"/>
    <row r="36009" customFormat="false" ht="15.75" hidden="false" customHeight="false" outlineLevel="0" collapsed="false"/>
    <row r="36010" customFormat="false" ht="15.75" hidden="false" customHeight="false" outlineLevel="0" collapsed="false"/>
    <row r="36011" customFormat="false" ht="15.75" hidden="false" customHeight="false" outlineLevel="0" collapsed="false"/>
    <row r="36012" customFormat="false" ht="15.75" hidden="false" customHeight="false" outlineLevel="0" collapsed="false"/>
    <row r="36013" customFormat="false" ht="15.75" hidden="false" customHeight="false" outlineLevel="0" collapsed="false"/>
    <row r="36014" customFormat="false" ht="15.75" hidden="false" customHeight="false" outlineLevel="0" collapsed="false"/>
    <row r="36015" customFormat="false" ht="15.75" hidden="false" customHeight="false" outlineLevel="0" collapsed="false"/>
    <row r="36016" customFormat="false" ht="15.75" hidden="false" customHeight="false" outlineLevel="0" collapsed="false"/>
    <row r="36017" customFormat="false" ht="15.75" hidden="false" customHeight="false" outlineLevel="0" collapsed="false"/>
    <row r="36018" customFormat="false" ht="15.75" hidden="false" customHeight="false" outlineLevel="0" collapsed="false"/>
    <row r="36019" customFormat="false" ht="15.75" hidden="false" customHeight="false" outlineLevel="0" collapsed="false"/>
    <row r="36020" customFormat="false" ht="15.75" hidden="false" customHeight="false" outlineLevel="0" collapsed="false"/>
    <row r="36021" customFormat="false" ht="15.75" hidden="false" customHeight="false" outlineLevel="0" collapsed="false"/>
    <row r="36022" customFormat="false" ht="15.75" hidden="false" customHeight="false" outlineLevel="0" collapsed="false"/>
    <row r="36023" customFormat="false" ht="15.75" hidden="false" customHeight="false" outlineLevel="0" collapsed="false"/>
    <row r="36024" customFormat="false" ht="15.75" hidden="false" customHeight="false" outlineLevel="0" collapsed="false"/>
    <row r="36025" customFormat="false" ht="15.75" hidden="false" customHeight="false" outlineLevel="0" collapsed="false"/>
    <row r="36026" customFormat="false" ht="15.75" hidden="false" customHeight="false" outlineLevel="0" collapsed="false"/>
    <row r="36027" customFormat="false" ht="15.75" hidden="false" customHeight="false" outlineLevel="0" collapsed="false"/>
    <row r="36028" customFormat="false" ht="15.75" hidden="false" customHeight="false" outlineLevel="0" collapsed="false"/>
    <row r="36029" customFormat="false" ht="15.75" hidden="false" customHeight="false" outlineLevel="0" collapsed="false"/>
    <row r="36030" customFormat="false" ht="15.75" hidden="false" customHeight="false" outlineLevel="0" collapsed="false"/>
    <row r="36031" customFormat="false" ht="15.75" hidden="false" customHeight="false" outlineLevel="0" collapsed="false"/>
    <row r="36032" customFormat="false" ht="15.75" hidden="false" customHeight="false" outlineLevel="0" collapsed="false"/>
    <row r="36033" customFormat="false" ht="15.75" hidden="false" customHeight="false" outlineLevel="0" collapsed="false"/>
    <row r="36034" customFormat="false" ht="15.75" hidden="false" customHeight="false" outlineLevel="0" collapsed="false"/>
    <row r="36035" customFormat="false" ht="15.75" hidden="false" customHeight="false" outlineLevel="0" collapsed="false"/>
    <row r="36036" customFormat="false" ht="15.75" hidden="false" customHeight="false" outlineLevel="0" collapsed="false"/>
    <row r="36037" customFormat="false" ht="15.75" hidden="false" customHeight="false" outlineLevel="0" collapsed="false"/>
    <row r="36038" customFormat="false" ht="15.75" hidden="false" customHeight="false" outlineLevel="0" collapsed="false"/>
    <row r="36039" customFormat="false" ht="15.75" hidden="false" customHeight="false" outlineLevel="0" collapsed="false"/>
    <row r="36040" customFormat="false" ht="15.75" hidden="false" customHeight="false" outlineLevel="0" collapsed="false"/>
    <row r="36041" customFormat="false" ht="15.75" hidden="false" customHeight="false" outlineLevel="0" collapsed="false"/>
    <row r="36042" customFormat="false" ht="15.75" hidden="false" customHeight="false" outlineLevel="0" collapsed="false"/>
    <row r="36043" customFormat="false" ht="15.75" hidden="false" customHeight="false" outlineLevel="0" collapsed="false"/>
    <row r="36044" customFormat="false" ht="15.75" hidden="false" customHeight="false" outlineLevel="0" collapsed="false"/>
    <row r="36045" customFormat="false" ht="15.75" hidden="false" customHeight="false" outlineLevel="0" collapsed="false"/>
    <row r="36046" customFormat="false" ht="15.75" hidden="false" customHeight="false" outlineLevel="0" collapsed="false"/>
    <row r="36047" customFormat="false" ht="15.75" hidden="false" customHeight="false" outlineLevel="0" collapsed="false"/>
    <row r="36048" customFormat="false" ht="15.75" hidden="false" customHeight="false" outlineLevel="0" collapsed="false"/>
    <row r="36049" customFormat="false" ht="15.75" hidden="false" customHeight="false" outlineLevel="0" collapsed="false"/>
    <row r="36050" customFormat="false" ht="15.75" hidden="false" customHeight="false" outlineLevel="0" collapsed="false"/>
    <row r="36051" customFormat="false" ht="15.75" hidden="false" customHeight="false" outlineLevel="0" collapsed="false"/>
    <row r="36052" customFormat="false" ht="15.75" hidden="false" customHeight="false" outlineLevel="0" collapsed="false"/>
    <row r="36053" customFormat="false" ht="15.75" hidden="false" customHeight="false" outlineLevel="0" collapsed="false"/>
    <row r="36054" customFormat="false" ht="15.75" hidden="false" customHeight="false" outlineLevel="0" collapsed="false"/>
    <row r="36055" customFormat="false" ht="15.75" hidden="false" customHeight="false" outlineLevel="0" collapsed="false"/>
    <row r="36056" customFormat="false" ht="15.75" hidden="false" customHeight="false" outlineLevel="0" collapsed="false"/>
    <row r="36057" customFormat="false" ht="15.75" hidden="false" customHeight="false" outlineLevel="0" collapsed="false"/>
    <row r="36058" customFormat="false" ht="15.75" hidden="false" customHeight="false" outlineLevel="0" collapsed="false"/>
    <row r="36059" customFormat="false" ht="15.75" hidden="false" customHeight="false" outlineLevel="0" collapsed="false"/>
    <row r="36060" customFormat="false" ht="15.75" hidden="false" customHeight="false" outlineLevel="0" collapsed="false"/>
    <row r="36061" customFormat="false" ht="15.75" hidden="false" customHeight="false" outlineLevel="0" collapsed="false"/>
    <row r="36062" customFormat="false" ht="15.75" hidden="false" customHeight="false" outlineLevel="0" collapsed="false"/>
    <row r="36063" customFormat="false" ht="15.75" hidden="false" customHeight="false" outlineLevel="0" collapsed="false"/>
    <row r="36064" customFormat="false" ht="15.75" hidden="false" customHeight="false" outlineLevel="0" collapsed="false"/>
    <row r="36065" customFormat="false" ht="15.75" hidden="false" customHeight="false" outlineLevel="0" collapsed="false"/>
    <row r="36066" customFormat="false" ht="15.75" hidden="false" customHeight="false" outlineLevel="0" collapsed="false"/>
    <row r="36067" customFormat="false" ht="15.75" hidden="false" customHeight="false" outlineLevel="0" collapsed="false"/>
    <row r="36068" customFormat="false" ht="15.75" hidden="false" customHeight="false" outlineLevel="0" collapsed="false"/>
    <row r="36069" customFormat="false" ht="15.75" hidden="false" customHeight="false" outlineLevel="0" collapsed="false"/>
    <row r="36070" customFormat="false" ht="15.75" hidden="false" customHeight="false" outlineLevel="0" collapsed="false"/>
    <row r="36071" customFormat="false" ht="15.75" hidden="false" customHeight="false" outlineLevel="0" collapsed="false"/>
    <row r="36072" customFormat="false" ht="15.75" hidden="false" customHeight="false" outlineLevel="0" collapsed="false"/>
    <row r="36073" customFormat="false" ht="15.75" hidden="false" customHeight="false" outlineLevel="0" collapsed="false"/>
    <row r="36074" customFormat="false" ht="15.75" hidden="false" customHeight="false" outlineLevel="0" collapsed="false"/>
    <row r="36075" customFormat="false" ht="15.75" hidden="false" customHeight="false" outlineLevel="0" collapsed="false"/>
    <row r="36076" customFormat="false" ht="15.75" hidden="false" customHeight="false" outlineLevel="0" collapsed="false"/>
    <row r="36077" customFormat="false" ht="15.75" hidden="false" customHeight="false" outlineLevel="0" collapsed="false"/>
    <row r="36078" customFormat="false" ht="15.75" hidden="false" customHeight="false" outlineLevel="0" collapsed="false"/>
    <row r="36079" customFormat="false" ht="15.75" hidden="false" customHeight="false" outlineLevel="0" collapsed="false"/>
    <row r="36080" customFormat="false" ht="15.75" hidden="false" customHeight="false" outlineLevel="0" collapsed="false"/>
    <row r="36081" customFormat="false" ht="15.75" hidden="false" customHeight="false" outlineLevel="0" collapsed="false"/>
    <row r="36082" customFormat="false" ht="15.75" hidden="false" customHeight="false" outlineLevel="0" collapsed="false"/>
    <row r="36083" customFormat="false" ht="15.75" hidden="false" customHeight="false" outlineLevel="0" collapsed="false"/>
    <row r="36084" customFormat="false" ht="15.75" hidden="false" customHeight="false" outlineLevel="0" collapsed="false"/>
    <row r="36085" customFormat="false" ht="15.75" hidden="false" customHeight="false" outlineLevel="0" collapsed="false"/>
    <row r="36086" customFormat="false" ht="15.75" hidden="false" customHeight="false" outlineLevel="0" collapsed="false"/>
    <row r="36087" customFormat="false" ht="15.75" hidden="false" customHeight="false" outlineLevel="0" collapsed="false"/>
    <row r="36088" customFormat="false" ht="15.75" hidden="false" customHeight="false" outlineLevel="0" collapsed="false"/>
    <row r="36089" customFormat="false" ht="15.75" hidden="false" customHeight="false" outlineLevel="0" collapsed="false"/>
    <row r="36090" customFormat="false" ht="15.75" hidden="false" customHeight="false" outlineLevel="0" collapsed="false"/>
    <row r="36091" customFormat="false" ht="15.75" hidden="false" customHeight="false" outlineLevel="0" collapsed="false"/>
    <row r="36092" customFormat="false" ht="15.75" hidden="false" customHeight="false" outlineLevel="0" collapsed="false"/>
    <row r="36093" customFormat="false" ht="15.75" hidden="false" customHeight="false" outlineLevel="0" collapsed="false"/>
    <row r="36094" customFormat="false" ht="15.75" hidden="false" customHeight="false" outlineLevel="0" collapsed="false"/>
    <row r="36095" customFormat="false" ht="15.75" hidden="false" customHeight="false" outlineLevel="0" collapsed="false"/>
    <row r="36096" customFormat="false" ht="15.75" hidden="false" customHeight="false" outlineLevel="0" collapsed="false"/>
    <row r="36097" customFormat="false" ht="15.75" hidden="false" customHeight="false" outlineLevel="0" collapsed="false"/>
    <row r="36098" customFormat="false" ht="15.75" hidden="false" customHeight="false" outlineLevel="0" collapsed="false"/>
    <row r="36099" customFormat="false" ht="15.75" hidden="false" customHeight="false" outlineLevel="0" collapsed="false"/>
    <row r="36100" customFormat="false" ht="15.75" hidden="false" customHeight="false" outlineLevel="0" collapsed="false"/>
    <row r="36101" customFormat="false" ht="15.75" hidden="false" customHeight="false" outlineLevel="0" collapsed="false"/>
    <row r="36102" customFormat="false" ht="15.75" hidden="false" customHeight="false" outlineLevel="0" collapsed="false"/>
    <row r="36103" customFormat="false" ht="15.75" hidden="false" customHeight="false" outlineLevel="0" collapsed="false"/>
    <row r="36104" customFormat="false" ht="15.75" hidden="false" customHeight="false" outlineLevel="0" collapsed="false"/>
    <row r="36105" customFormat="false" ht="15.75" hidden="false" customHeight="false" outlineLevel="0" collapsed="false"/>
    <row r="36106" customFormat="false" ht="15.75" hidden="false" customHeight="false" outlineLevel="0" collapsed="false"/>
    <row r="36107" customFormat="false" ht="15.75" hidden="false" customHeight="false" outlineLevel="0" collapsed="false"/>
    <row r="36108" customFormat="false" ht="15.75" hidden="false" customHeight="false" outlineLevel="0" collapsed="false"/>
    <row r="36109" customFormat="false" ht="15.75" hidden="false" customHeight="false" outlineLevel="0" collapsed="false"/>
    <row r="36110" customFormat="false" ht="15.75" hidden="false" customHeight="false" outlineLevel="0" collapsed="false"/>
    <row r="36111" customFormat="false" ht="15.75" hidden="false" customHeight="false" outlineLevel="0" collapsed="false"/>
    <row r="36112" customFormat="false" ht="15.75" hidden="false" customHeight="false" outlineLevel="0" collapsed="false"/>
    <row r="36113" customFormat="false" ht="15.75" hidden="false" customHeight="false" outlineLevel="0" collapsed="false"/>
    <row r="36114" customFormat="false" ht="15.75" hidden="false" customHeight="false" outlineLevel="0" collapsed="false"/>
    <row r="36115" customFormat="false" ht="15.75" hidden="false" customHeight="false" outlineLevel="0" collapsed="false"/>
    <row r="36116" customFormat="false" ht="15.75" hidden="false" customHeight="false" outlineLevel="0" collapsed="false"/>
    <row r="36117" customFormat="false" ht="15.75" hidden="false" customHeight="false" outlineLevel="0" collapsed="false"/>
    <row r="36118" customFormat="false" ht="15.75" hidden="false" customHeight="false" outlineLevel="0" collapsed="false"/>
    <row r="36119" customFormat="false" ht="15.75" hidden="false" customHeight="false" outlineLevel="0" collapsed="false"/>
    <row r="36120" customFormat="false" ht="15.75" hidden="false" customHeight="false" outlineLevel="0" collapsed="false"/>
    <row r="36121" customFormat="false" ht="15.75" hidden="false" customHeight="false" outlineLevel="0" collapsed="false"/>
    <row r="36122" customFormat="false" ht="15.75" hidden="false" customHeight="false" outlineLevel="0" collapsed="false"/>
    <row r="36123" customFormat="false" ht="15.75" hidden="false" customHeight="false" outlineLevel="0" collapsed="false"/>
    <row r="36124" customFormat="false" ht="15.75" hidden="false" customHeight="false" outlineLevel="0" collapsed="false"/>
    <row r="36125" customFormat="false" ht="15.75" hidden="false" customHeight="false" outlineLevel="0" collapsed="false"/>
    <row r="36126" customFormat="false" ht="15.75" hidden="false" customHeight="false" outlineLevel="0" collapsed="false"/>
    <row r="36127" customFormat="false" ht="15.75" hidden="false" customHeight="false" outlineLevel="0" collapsed="false"/>
    <row r="36128" customFormat="false" ht="15.75" hidden="false" customHeight="false" outlineLevel="0" collapsed="false"/>
    <row r="36129" customFormat="false" ht="15.75" hidden="false" customHeight="false" outlineLevel="0" collapsed="false"/>
    <row r="36130" customFormat="false" ht="15.75" hidden="false" customHeight="false" outlineLevel="0" collapsed="false"/>
    <row r="36131" customFormat="false" ht="15.75" hidden="false" customHeight="false" outlineLevel="0" collapsed="false"/>
    <row r="36132" customFormat="false" ht="15.75" hidden="false" customHeight="false" outlineLevel="0" collapsed="false"/>
    <row r="36133" customFormat="false" ht="15.75" hidden="false" customHeight="false" outlineLevel="0" collapsed="false"/>
    <row r="36134" customFormat="false" ht="15.75" hidden="false" customHeight="false" outlineLevel="0" collapsed="false"/>
    <row r="36135" customFormat="false" ht="15.75" hidden="false" customHeight="false" outlineLevel="0" collapsed="false"/>
    <row r="36136" customFormat="false" ht="15.75" hidden="false" customHeight="false" outlineLevel="0" collapsed="false"/>
    <row r="36137" customFormat="false" ht="15.75" hidden="false" customHeight="false" outlineLevel="0" collapsed="false"/>
    <row r="36138" customFormat="false" ht="15.75" hidden="false" customHeight="false" outlineLevel="0" collapsed="false"/>
    <row r="36139" customFormat="false" ht="15.75" hidden="false" customHeight="false" outlineLevel="0" collapsed="false"/>
    <row r="36140" customFormat="false" ht="15.75" hidden="false" customHeight="false" outlineLevel="0" collapsed="false"/>
    <row r="36141" customFormat="false" ht="15.75" hidden="false" customHeight="false" outlineLevel="0" collapsed="false"/>
    <row r="36142" customFormat="false" ht="15.75" hidden="false" customHeight="false" outlineLevel="0" collapsed="false"/>
    <row r="36143" customFormat="false" ht="15.75" hidden="false" customHeight="false" outlineLevel="0" collapsed="false"/>
    <row r="36144" customFormat="false" ht="15.75" hidden="false" customHeight="false" outlineLevel="0" collapsed="false"/>
    <row r="36145" customFormat="false" ht="15.75" hidden="false" customHeight="false" outlineLevel="0" collapsed="false"/>
    <row r="36146" customFormat="false" ht="15.75" hidden="false" customHeight="false" outlineLevel="0" collapsed="false"/>
    <row r="36147" customFormat="false" ht="15.75" hidden="false" customHeight="false" outlineLevel="0" collapsed="false"/>
    <row r="36148" customFormat="false" ht="15.75" hidden="false" customHeight="false" outlineLevel="0" collapsed="false"/>
    <row r="36149" customFormat="false" ht="15.75" hidden="false" customHeight="false" outlineLevel="0" collapsed="false"/>
    <row r="36150" customFormat="false" ht="15.75" hidden="false" customHeight="false" outlineLevel="0" collapsed="false"/>
    <row r="36151" customFormat="false" ht="15.75" hidden="false" customHeight="false" outlineLevel="0" collapsed="false"/>
    <row r="36152" customFormat="false" ht="15.75" hidden="false" customHeight="false" outlineLevel="0" collapsed="false"/>
    <row r="36153" customFormat="false" ht="15.75" hidden="false" customHeight="false" outlineLevel="0" collapsed="false"/>
    <row r="36154" customFormat="false" ht="15.75" hidden="false" customHeight="false" outlineLevel="0" collapsed="false"/>
    <row r="36155" customFormat="false" ht="15.75" hidden="false" customHeight="false" outlineLevel="0" collapsed="false"/>
    <row r="36156" customFormat="false" ht="15.75" hidden="false" customHeight="false" outlineLevel="0" collapsed="false"/>
    <row r="36157" customFormat="false" ht="15.75" hidden="false" customHeight="false" outlineLevel="0" collapsed="false"/>
    <row r="36158" customFormat="false" ht="15.75" hidden="false" customHeight="false" outlineLevel="0" collapsed="false"/>
    <row r="36159" customFormat="false" ht="15.75" hidden="false" customHeight="false" outlineLevel="0" collapsed="false"/>
    <row r="36160" customFormat="false" ht="15.75" hidden="false" customHeight="false" outlineLevel="0" collapsed="false"/>
    <row r="36161" customFormat="false" ht="15.75" hidden="false" customHeight="false" outlineLevel="0" collapsed="false"/>
    <row r="36162" customFormat="false" ht="15.75" hidden="false" customHeight="false" outlineLevel="0" collapsed="false"/>
    <row r="36163" customFormat="false" ht="15.75" hidden="false" customHeight="false" outlineLevel="0" collapsed="false"/>
    <row r="36164" customFormat="false" ht="15.75" hidden="false" customHeight="false" outlineLevel="0" collapsed="false"/>
    <row r="36165" customFormat="false" ht="15.75" hidden="false" customHeight="false" outlineLevel="0" collapsed="false"/>
    <row r="36166" customFormat="false" ht="15.75" hidden="false" customHeight="false" outlineLevel="0" collapsed="false"/>
    <row r="36167" customFormat="false" ht="15.75" hidden="false" customHeight="false" outlineLevel="0" collapsed="false"/>
    <row r="36168" customFormat="false" ht="15.75" hidden="false" customHeight="false" outlineLevel="0" collapsed="false"/>
    <row r="36169" customFormat="false" ht="15.75" hidden="false" customHeight="false" outlineLevel="0" collapsed="false"/>
    <row r="36170" customFormat="false" ht="15.75" hidden="false" customHeight="false" outlineLevel="0" collapsed="false"/>
    <row r="36171" customFormat="false" ht="15.75" hidden="false" customHeight="false" outlineLevel="0" collapsed="false"/>
    <row r="36172" customFormat="false" ht="15.75" hidden="false" customHeight="false" outlineLevel="0" collapsed="false"/>
    <row r="36173" customFormat="false" ht="15.75" hidden="false" customHeight="false" outlineLevel="0" collapsed="false"/>
    <row r="36174" customFormat="false" ht="15.75" hidden="false" customHeight="false" outlineLevel="0" collapsed="false"/>
    <row r="36175" customFormat="false" ht="15.75" hidden="false" customHeight="false" outlineLevel="0" collapsed="false"/>
    <row r="36176" customFormat="false" ht="15.75" hidden="false" customHeight="false" outlineLevel="0" collapsed="false"/>
    <row r="36177" customFormat="false" ht="15.75" hidden="false" customHeight="false" outlineLevel="0" collapsed="false"/>
    <row r="36178" customFormat="false" ht="15.75" hidden="false" customHeight="false" outlineLevel="0" collapsed="false"/>
    <row r="36179" customFormat="false" ht="15.75" hidden="false" customHeight="false" outlineLevel="0" collapsed="false"/>
    <row r="36180" customFormat="false" ht="15.75" hidden="false" customHeight="false" outlineLevel="0" collapsed="false"/>
    <row r="36181" customFormat="false" ht="15.75" hidden="false" customHeight="false" outlineLevel="0" collapsed="false"/>
    <row r="36182" customFormat="false" ht="15.75" hidden="false" customHeight="false" outlineLevel="0" collapsed="false"/>
    <row r="36183" customFormat="false" ht="15.75" hidden="false" customHeight="false" outlineLevel="0" collapsed="false"/>
    <row r="36184" customFormat="false" ht="15.75" hidden="false" customHeight="false" outlineLevel="0" collapsed="false"/>
    <row r="36185" customFormat="false" ht="15.75" hidden="false" customHeight="false" outlineLevel="0" collapsed="false"/>
    <row r="36186" customFormat="false" ht="15.75" hidden="false" customHeight="false" outlineLevel="0" collapsed="false"/>
    <row r="36187" customFormat="false" ht="15.75" hidden="false" customHeight="false" outlineLevel="0" collapsed="false"/>
    <row r="36188" customFormat="false" ht="15.75" hidden="false" customHeight="false" outlineLevel="0" collapsed="false"/>
    <row r="36189" customFormat="false" ht="15.75" hidden="false" customHeight="false" outlineLevel="0" collapsed="false"/>
    <row r="36190" customFormat="false" ht="15.75" hidden="false" customHeight="false" outlineLevel="0" collapsed="false"/>
    <row r="36191" customFormat="false" ht="15.75" hidden="false" customHeight="false" outlineLevel="0" collapsed="false"/>
    <row r="36192" customFormat="false" ht="15.75" hidden="false" customHeight="false" outlineLevel="0" collapsed="false"/>
    <row r="36193" customFormat="false" ht="15.75" hidden="false" customHeight="false" outlineLevel="0" collapsed="false"/>
    <row r="36194" customFormat="false" ht="15.75" hidden="false" customHeight="false" outlineLevel="0" collapsed="false"/>
    <row r="36195" customFormat="false" ht="15.75" hidden="false" customHeight="false" outlineLevel="0" collapsed="false"/>
    <row r="36196" customFormat="false" ht="15.75" hidden="false" customHeight="false" outlineLevel="0" collapsed="false"/>
    <row r="36197" customFormat="false" ht="15.75" hidden="false" customHeight="false" outlineLevel="0" collapsed="false"/>
    <row r="36198" customFormat="false" ht="15.75" hidden="false" customHeight="false" outlineLevel="0" collapsed="false"/>
    <row r="36199" customFormat="false" ht="15.75" hidden="false" customHeight="false" outlineLevel="0" collapsed="false"/>
    <row r="36200" customFormat="false" ht="15.75" hidden="false" customHeight="false" outlineLevel="0" collapsed="false"/>
    <row r="36201" customFormat="false" ht="15.75" hidden="false" customHeight="false" outlineLevel="0" collapsed="false"/>
    <row r="36202" customFormat="false" ht="15.75" hidden="false" customHeight="false" outlineLevel="0" collapsed="false"/>
    <row r="36203" customFormat="false" ht="15.75" hidden="false" customHeight="false" outlineLevel="0" collapsed="false"/>
    <row r="36204" customFormat="false" ht="15.75" hidden="false" customHeight="false" outlineLevel="0" collapsed="false"/>
    <row r="36205" customFormat="false" ht="15.75" hidden="false" customHeight="false" outlineLevel="0" collapsed="false"/>
    <row r="36206" customFormat="false" ht="15.75" hidden="false" customHeight="false" outlineLevel="0" collapsed="false"/>
    <row r="36207" customFormat="false" ht="15.75" hidden="false" customHeight="false" outlineLevel="0" collapsed="false"/>
    <row r="36208" customFormat="false" ht="15.75" hidden="false" customHeight="false" outlineLevel="0" collapsed="false"/>
    <row r="36209" customFormat="false" ht="15.75" hidden="false" customHeight="false" outlineLevel="0" collapsed="false"/>
    <row r="36210" customFormat="false" ht="15.75" hidden="false" customHeight="false" outlineLevel="0" collapsed="false"/>
    <row r="36211" customFormat="false" ht="15.75" hidden="false" customHeight="false" outlineLevel="0" collapsed="false"/>
    <row r="36212" customFormat="false" ht="15.75" hidden="false" customHeight="false" outlineLevel="0" collapsed="false"/>
    <row r="36213" customFormat="false" ht="15.75" hidden="false" customHeight="false" outlineLevel="0" collapsed="false"/>
    <row r="36214" customFormat="false" ht="15.75" hidden="false" customHeight="false" outlineLevel="0" collapsed="false"/>
    <row r="36215" customFormat="false" ht="15.75" hidden="false" customHeight="false" outlineLevel="0" collapsed="false"/>
    <row r="36216" customFormat="false" ht="15.75" hidden="false" customHeight="false" outlineLevel="0" collapsed="false"/>
    <row r="36217" customFormat="false" ht="15.75" hidden="false" customHeight="false" outlineLevel="0" collapsed="false"/>
    <row r="36218" customFormat="false" ht="15.75" hidden="false" customHeight="false" outlineLevel="0" collapsed="false"/>
    <row r="36219" customFormat="false" ht="15.75" hidden="false" customHeight="false" outlineLevel="0" collapsed="false"/>
    <row r="36220" customFormat="false" ht="15.75" hidden="false" customHeight="false" outlineLevel="0" collapsed="false"/>
    <row r="36221" customFormat="false" ht="15.75" hidden="false" customHeight="false" outlineLevel="0" collapsed="false"/>
    <row r="36222" customFormat="false" ht="15.75" hidden="false" customHeight="false" outlineLevel="0" collapsed="false"/>
    <row r="36223" customFormat="false" ht="15.75" hidden="false" customHeight="false" outlineLevel="0" collapsed="false"/>
    <row r="36224" customFormat="false" ht="15.75" hidden="false" customHeight="false" outlineLevel="0" collapsed="false"/>
    <row r="36225" customFormat="false" ht="15.75" hidden="false" customHeight="false" outlineLevel="0" collapsed="false"/>
    <row r="36226" customFormat="false" ht="15.75" hidden="false" customHeight="false" outlineLevel="0" collapsed="false"/>
    <row r="36227" customFormat="false" ht="15.75" hidden="false" customHeight="false" outlineLevel="0" collapsed="false"/>
    <row r="36228" customFormat="false" ht="15.75" hidden="false" customHeight="false" outlineLevel="0" collapsed="false"/>
    <row r="36229" customFormat="false" ht="15.75" hidden="false" customHeight="false" outlineLevel="0" collapsed="false"/>
    <row r="36230" customFormat="false" ht="15.75" hidden="false" customHeight="false" outlineLevel="0" collapsed="false"/>
    <row r="36231" customFormat="false" ht="15.75" hidden="false" customHeight="false" outlineLevel="0" collapsed="false"/>
    <row r="36232" customFormat="false" ht="15.75" hidden="false" customHeight="false" outlineLevel="0" collapsed="false"/>
    <row r="36233" customFormat="false" ht="15.75" hidden="false" customHeight="false" outlineLevel="0" collapsed="false"/>
    <row r="36234" customFormat="false" ht="15.75" hidden="false" customHeight="false" outlineLevel="0" collapsed="false"/>
    <row r="36235" customFormat="false" ht="15.75" hidden="false" customHeight="false" outlineLevel="0" collapsed="false"/>
    <row r="36236" customFormat="false" ht="15.75" hidden="false" customHeight="false" outlineLevel="0" collapsed="false"/>
    <row r="36237" customFormat="false" ht="15.75" hidden="false" customHeight="false" outlineLevel="0" collapsed="false"/>
    <row r="36238" customFormat="false" ht="15.75" hidden="false" customHeight="false" outlineLevel="0" collapsed="false"/>
    <row r="36239" customFormat="false" ht="15.75" hidden="false" customHeight="false" outlineLevel="0" collapsed="false"/>
    <row r="36240" customFormat="false" ht="15.75" hidden="false" customHeight="false" outlineLevel="0" collapsed="false"/>
    <row r="36241" customFormat="false" ht="15.75" hidden="false" customHeight="false" outlineLevel="0" collapsed="false"/>
    <row r="36242" customFormat="false" ht="15.75" hidden="false" customHeight="false" outlineLevel="0" collapsed="false"/>
    <row r="36243" customFormat="false" ht="15.75" hidden="false" customHeight="false" outlineLevel="0" collapsed="false"/>
    <row r="36244" customFormat="false" ht="15.75" hidden="false" customHeight="false" outlineLevel="0" collapsed="false"/>
    <row r="36245" customFormat="false" ht="15.75" hidden="false" customHeight="false" outlineLevel="0" collapsed="false"/>
    <row r="36246" customFormat="false" ht="15.75" hidden="false" customHeight="false" outlineLevel="0" collapsed="false"/>
    <row r="36247" customFormat="false" ht="15.75" hidden="false" customHeight="false" outlineLevel="0" collapsed="false"/>
    <row r="36248" customFormat="false" ht="15.75" hidden="false" customHeight="false" outlineLevel="0" collapsed="false"/>
    <row r="36249" customFormat="false" ht="15.75" hidden="false" customHeight="false" outlineLevel="0" collapsed="false"/>
    <row r="36250" customFormat="false" ht="15.75" hidden="false" customHeight="false" outlineLevel="0" collapsed="false"/>
    <row r="36251" customFormat="false" ht="15.75" hidden="false" customHeight="false" outlineLevel="0" collapsed="false"/>
    <row r="36252" customFormat="false" ht="15.75" hidden="false" customHeight="false" outlineLevel="0" collapsed="false"/>
    <row r="36253" customFormat="false" ht="15.75" hidden="false" customHeight="false" outlineLevel="0" collapsed="false"/>
    <row r="36254" customFormat="false" ht="15.75" hidden="false" customHeight="false" outlineLevel="0" collapsed="false"/>
    <row r="36255" customFormat="false" ht="15.75" hidden="false" customHeight="false" outlineLevel="0" collapsed="false"/>
    <row r="36256" customFormat="false" ht="15.75" hidden="false" customHeight="false" outlineLevel="0" collapsed="false"/>
    <row r="36257" customFormat="false" ht="15.75" hidden="false" customHeight="false" outlineLevel="0" collapsed="false"/>
    <row r="36258" customFormat="false" ht="15.75" hidden="false" customHeight="false" outlineLevel="0" collapsed="false"/>
    <row r="36259" customFormat="false" ht="15.75" hidden="false" customHeight="false" outlineLevel="0" collapsed="false"/>
    <row r="36260" customFormat="false" ht="15.75" hidden="false" customHeight="false" outlineLevel="0" collapsed="false"/>
    <row r="36261" customFormat="false" ht="15.75" hidden="false" customHeight="false" outlineLevel="0" collapsed="false"/>
    <row r="36262" customFormat="false" ht="15.75" hidden="false" customHeight="false" outlineLevel="0" collapsed="false"/>
    <row r="36263" customFormat="false" ht="15.75" hidden="false" customHeight="false" outlineLevel="0" collapsed="false"/>
    <row r="36264" customFormat="false" ht="15.75" hidden="false" customHeight="false" outlineLevel="0" collapsed="false"/>
    <row r="36265" customFormat="false" ht="15.75" hidden="false" customHeight="false" outlineLevel="0" collapsed="false"/>
    <row r="36266" customFormat="false" ht="15.75" hidden="false" customHeight="false" outlineLevel="0" collapsed="false"/>
    <row r="36267" customFormat="false" ht="15.75" hidden="false" customHeight="false" outlineLevel="0" collapsed="false"/>
    <row r="36268" customFormat="false" ht="15.75" hidden="false" customHeight="false" outlineLevel="0" collapsed="false"/>
    <row r="36269" customFormat="false" ht="15.75" hidden="false" customHeight="false" outlineLevel="0" collapsed="false"/>
    <row r="36270" customFormat="false" ht="15.75" hidden="false" customHeight="false" outlineLevel="0" collapsed="false"/>
    <row r="36271" customFormat="false" ht="15.75" hidden="false" customHeight="false" outlineLevel="0" collapsed="false"/>
    <row r="36272" customFormat="false" ht="15.75" hidden="false" customHeight="false" outlineLevel="0" collapsed="false"/>
    <row r="36273" customFormat="false" ht="15.75" hidden="false" customHeight="false" outlineLevel="0" collapsed="false"/>
    <row r="36274" customFormat="false" ht="15.75" hidden="false" customHeight="false" outlineLevel="0" collapsed="false"/>
    <row r="36275" customFormat="false" ht="15.75" hidden="false" customHeight="false" outlineLevel="0" collapsed="false"/>
    <row r="36276" customFormat="false" ht="15.75" hidden="false" customHeight="false" outlineLevel="0" collapsed="false"/>
    <row r="36277" customFormat="false" ht="15.75" hidden="false" customHeight="false" outlineLevel="0" collapsed="false"/>
    <row r="36278" customFormat="false" ht="15.75" hidden="false" customHeight="false" outlineLevel="0" collapsed="false"/>
    <row r="36279" customFormat="false" ht="15.75" hidden="false" customHeight="false" outlineLevel="0" collapsed="false"/>
    <row r="36280" customFormat="false" ht="15.75" hidden="false" customHeight="false" outlineLevel="0" collapsed="false"/>
    <row r="36281" customFormat="false" ht="15.75" hidden="false" customHeight="false" outlineLevel="0" collapsed="false"/>
    <row r="36282" customFormat="false" ht="15.75" hidden="false" customHeight="false" outlineLevel="0" collapsed="false"/>
    <row r="36283" customFormat="false" ht="15.75" hidden="false" customHeight="false" outlineLevel="0" collapsed="false"/>
    <row r="36284" customFormat="false" ht="15.75" hidden="false" customHeight="false" outlineLevel="0" collapsed="false"/>
    <row r="36285" customFormat="false" ht="15.75" hidden="false" customHeight="false" outlineLevel="0" collapsed="false"/>
    <row r="36286" customFormat="false" ht="15.75" hidden="false" customHeight="false" outlineLevel="0" collapsed="false"/>
    <row r="36287" customFormat="false" ht="15.75" hidden="false" customHeight="false" outlineLevel="0" collapsed="false"/>
    <row r="36288" customFormat="false" ht="15.75" hidden="false" customHeight="false" outlineLevel="0" collapsed="false"/>
    <row r="36289" customFormat="false" ht="15.75" hidden="false" customHeight="false" outlineLevel="0" collapsed="false"/>
    <row r="36290" customFormat="false" ht="15.75" hidden="false" customHeight="false" outlineLevel="0" collapsed="false"/>
    <row r="36291" customFormat="false" ht="15.75" hidden="false" customHeight="false" outlineLevel="0" collapsed="false"/>
    <row r="36292" customFormat="false" ht="15.75" hidden="false" customHeight="false" outlineLevel="0" collapsed="false"/>
    <row r="36293" customFormat="false" ht="15.75" hidden="false" customHeight="false" outlineLevel="0" collapsed="false"/>
    <row r="36294" customFormat="false" ht="15.75" hidden="false" customHeight="false" outlineLevel="0" collapsed="false"/>
    <row r="36295" customFormat="false" ht="15.75" hidden="false" customHeight="false" outlineLevel="0" collapsed="false"/>
    <row r="36296" customFormat="false" ht="15.75" hidden="false" customHeight="false" outlineLevel="0" collapsed="false"/>
    <row r="36297" customFormat="false" ht="15.75" hidden="false" customHeight="false" outlineLevel="0" collapsed="false"/>
    <row r="36298" customFormat="false" ht="15.75" hidden="false" customHeight="false" outlineLevel="0" collapsed="false"/>
    <row r="36299" customFormat="false" ht="15.75" hidden="false" customHeight="false" outlineLevel="0" collapsed="false"/>
    <row r="36300" customFormat="false" ht="15.75" hidden="false" customHeight="false" outlineLevel="0" collapsed="false"/>
    <row r="36301" customFormat="false" ht="15.75" hidden="false" customHeight="false" outlineLevel="0" collapsed="false"/>
    <row r="36302" customFormat="false" ht="15.75" hidden="false" customHeight="false" outlineLevel="0" collapsed="false"/>
    <row r="36303" customFormat="false" ht="15.75" hidden="false" customHeight="false" outlineLevel="0" collapsed="false"/>
    <row r="36304" customFormat="false" ht="15.75" hidden="false" customHeight="false" outlineLevel="0" collapsed="false"/>
    <row r="36305" customFormat="false" ht="15.75" hidden="false" customHeight="false" outlineLevel="0" collapsed="false"/>
    <row r="36306" customFormat="false" ht="15.75" hidden="false" customHeight="false" outlineLevel="0" collapsed="false"/>
    <row r="36307" customFormat="false" ht="15.75" hidden="false" customHeight="false" outlineLevel="0" collapsed="false"/>
    <row r="36308" customFormat="false" ht="15.75" hidden="false" customHeight="false" outlineLevel="0" collapsed="false"/>
    <row r="36309" customFormat="false" ht="15.75" hidden="false" customHeight="false" outlineLevel="0" collapsed="false"/>
    <row r="36310" customFormat="false" ht="15.75" hidden="false" customHeight="false" outlineLevel="0" collapsed="false"/>
    <row r="36311" customFormat="false" ht="15.75" hidden="false" customHeight="false" outlineLevel="0" collapsed="false"/>
    <row r="36312" customFormat="false" ht="15.75" hidden="false" customHeight="false" outlineLevel="0" collapsed="false"/>
    <row r="36313" customFormat="false" ht="15.75" hidden="false" customHeight="false" outlineLevel="0" collapsed="false"/>
    <row r="36314" customFormat="false" ht="15.75" hidden="false" customHeight="false" outlineLevel="0" collapsed="false"/>
    <row r="36315" customFormat="false" ht="15.75" hidden="false" customHeight="false" outlineLevel="0" collapsed="false"/>
    <row r="36316" customFormat="false" ht="15.75" hidden="false" customHeight="false" outlineLevel="0" collapsed="false"/>
    <row r="36317" customFormat="false" ht="15.75" hidden="false" customHeight="false" outlineLevel="0" collapsed="false"/>
    <row r="36318" customFormat="false" ht="15.75" hidden="false" customHeight="false" outlineLevel="0" collapsed="false"/>
    <row r="36319" customFormat="false" ht="15.75" hidden="false" customHeight="false" outlineLevel="0" collapsed="false"/>
    <row r="36320" customFormat="false" ht="15.75" hidden="false" customHeight="false" outlineLevel="0" collapsed="false"/>
    <row r="36321" customFormat="false" ht="15.75" hidden="false" customHeight="false" outlineLevel="0" collapsed="false"/>
    <row r="36322" customFormat="false" ht="15.75" hidden="false" customHeight="false" outlineLevel="0" collapsed="false"/>
    <row r="36323" customFormat="false" ht="15.75" hidden="false" customHeight="false" outlineLevel="0" collapsed="false"/>
    <row r="36324" customFormat="false" ht="15.75" hidden="false" customHeight="false" outlineLevel="0" collapsed="false"/>
    <row r="36325" customFormat="false" ht="15.75" hidden="false" customHeight="false" outlineLevel="0" collapsed="false"/>
    <row r="36326" customFormat="false" ht="15.75" hidden="false" customHeight="false" outlineLevel="0" collapsed="false"/>
    <row r="36327" customFormat="false" ht="15.75" hidden="false" customHeight="false" outlineLevel="0" collapsed="false"/>
    <row r="36328" customFormat="false" ht="15.75" hidden="false" customHeight="false" outlineLevel="0" collapsed="false"/>
    <row r="36329" customFormat="false" ht="15.75" hidden="false" customHeight="false" outlineLevel="0" collapsed="false"/>
    <row r="36330" customFormat="false" ht="15.75" hidden="false" customHeight="false" outlineLevel="0" collapsed="false"/>
    <row r="36331" customFormat="false" ht="15.75" hidden="false" customHeight="false" outlineLevel="0" collapsed="false"/>
    <row r="36332" customFormat="false" ht="15.75" hidden="false" customHeight="false" outlineLevel="0" collapsed="false"/>
    <row r="36333" customFormat="false" ht="15.75" hidden="false" customHeight="false" outlineLevel="0" collapsed="false"/>
    <row r="36334" customFormat="false" ht="15.75" hidden="false" customHeight="false" outlineLevel="0" collapsed="false"/>
    <row r="36335" customFormat="false" ht="15.75" hidden="false" customHeight="false" outlineLevel="0" collapsed="false"/>
    <row r="36336" customFormat="false" ht="15.75" hidden="false" customHeight="false" outlineLevel="0" collapsed="false"/>
    <row r="36337" customFormat="false" ht="15.75" hidden="false" customHeight="false" outlineLevel="0" collapsed="false"/>
    <row r="36338" customFormat="false" ht="15.75" hidden="false" customHeight="false" outlineLevel="0" collapsed="false"/>
    <row r="36339" customFormat="false" ht="15.75" hidden="false" customHeight="false" outlineLevel="0" collapsed="false"/>
    <row r="36340" customFormat="false" ht="15.75" hidden="false" customHeight="false" outlineLevel="0" collapsed="false"/>
    <row r="36341" customFormat="false" ht="15.75" hidden="false" customHeight="false" outlineLevel="0" collapsed="false"/>
    <row r="36342" customFormat="false" ht="15.75" hidden="false" customHeight="false" outlineLevel="0" collapsed="false"/>
    <row r="36343" customFormat="false" ht="15.75" hidden="false" customHeight="false" outlineLevel="0" collapsed="false"/>
    <row r="36344" customFormat="false" ht="15.75" hidden="false" customHeight="false" outlineLevel="0" collapsed="false"/>
    <row r="36345" customFormat="false" ht="15.75" hidden="false" customHeight="false" outlineLevel="0" collapsed="false"/>
    <row r="36346" customFormat="false" ht="15.75" hidden="false" customHeight="false" outlineLevel="0" collapsed="false"/>
    <row r="36347" customFormat="false" ht="15.75" hidden="false" customHeight="false" outlineLevel="0" collapsed="false"/>
    <row r="36348" customFormat="false" ht="15.75" hidden="false" customHeight="false" outlineLevel="0" collapsed="false"/>
    <row r="36349" customFormat="false" ht="15.75" hidden="false" customHeight="false" outlineLevel="0" collapsed="false"/>
    <row r="36350" customFormat="false" ht="15.75" hidden="false" customHeight="false" outlineLevel="0" collapsed="false"/>
    <row r="36351" customFormat="false" ht="15.75" hidden="false" customHeight="false" outlineLevel="0" collapsed="false"/>
    <row r="36352" customFormat="false" ht="15.75" hidden="false" customHeight="false" outlineLevel="0" collapsed="false"/>
    <row r="36353" customFormat="false" ht="15.75" hidden="false" customHeight="false" outlineLevel="0" collapsed="false"/>
    <row r="36354" customFormat="false" ht="15.75" hidden="false" customHeight="false" outlineLevel="0" collapsed="false"/>
    <row r="36355" customFormat="false" ht="15.75" hidden="false" customHeight="false" outlineLevel="0" collapsed="false"/>
    <row r="36356" customFormat="false" ht="15.75" hidden="false" customHeight="false" outlineLevel="0" collapsed="false"/>
    <row r="36357" customFormat="false" ht="15.75" hidden="false" customHeight="false" outlineLevel="0" collapsed="false"/>
    <row r="36358" customFormat="false" ht="15.75" hidden="false" customHeight="false" outlineLevel="0" collapsed="false"/>
    <row r="36359" customFormat="false" ht="15.75" hidden="false" customHeight="false" outlineLevel="0" collapsed="false"/>
    <row r="36360" customFormat="false" ht="15.75" hidden="false" customHeight="false" outlineLevel="0" collapsed="false"/>
    <row r="36361" customFormat="false" ht="15.75" hidden="false" customHeight="false" outlineLevel="0" collapsed="false"/>
    <row r="36362" customFormat="false" ht="15.75" hidden="false" customHeight="false" outlineLevel="0" collapsed="false"/>
    <row r="36363" customFormat="false" ht="15.75" hidden="false" customHeight="false" outlineLevel="0" collapsed="false"/>
    <row r="36364" customFormat="false" ht="15.75" hidden="false" customHeight="false" outlineLevel="0" collapsed="false"/>
    <row r="36365" customFormat="false" ht="15.75" hidden="false" customHeight="false" outlineLevel="0" collapsed="false"/>
    <row r="36366" customFormat="false" ht="15.75" hidden="false" customHeight="false" outlineLevel="0" collapsed="false"/>
    <row r="36367" customFormat="false" ht="15.75" hidden="false" customHeight="false" outlineLevel="0" collapsed="false"/>
    <row r="36368" customFormat="false" ht="15.75" hidden="false" customHeight="false" outlineLevel="0" collapsed="false"/>
    <row r="36369" customFormat="false" ht="15.75" hidden="false" customHeight="false" outlineLevel="0" collapsed="false"/>
    <row r="36370" customFormat="false" ht="15.75" hidden="false" customHeight="false" outlineLevel="0" collapsed="false"/>
    <row r="36371" customFormat="false" ht="15.75" hidden="false" customHeight="false" outlineLevel="0" collapsed="false"/>
    <row r="36372" customFormat="false" ht="15.75" hidden="false" customHeight="false" outlineLevel="0" collapsed="false"/>
    <row r="36373" customFormat="false" ht="15.75" hidden="false" customHeight="false" outlineLevel="0" collapsed="false"/>
    <row r="36374" customFormat="false" ht="15.75" hidden="false" customHeight="false" outlineLevel="0" collapsed="false"/>
    <row r="36375" customFormat="false" ht="15.75" hidden="false" customHeight="false" outlineLevel="0" collapsed="false"/>
    <row r="36376" customFormat="false" ht="15.75" hidden="false" customHeight="false" outlineLevel="0" collapsed="false"/>
    <row r="36377" customFormat="false" ht="15.75" hidden="false" customHeight="false" outlineLevel="0" collapsed="false"/>
    <row r="36378" customFormat="false" ht="15.75" hidden="false" customHeight="false" outlineLevel="0" collapsed="false"/>
    <row r="36379" customFormat="false" ht="15.75" hidden="false" customHeight="false" outlineLevel="0" collapsed="false"/>
    <row r="36380" customFormat="false" ht="15.75" hidden="false" customHeight="false" outlineLevel="0" collapsed="false"/>
    <row r="36381" customFormat="false" ht="15.75" hidden="false" customHeight="false" outlineLevel="0" collapsed="false"/>
    <row r="36382" customFormat="false" ht="15.75" hidden="false" customHeight="false" outlineLevel="0" collapsed="false"/>
    <row r="36383" customFormat="false" ht="15.75" hidden="false" customHeight="false" outlineLevel="0" collapsed="false"/>
    <row r="36384" customFormat="false" ht="15.75" hidden="false" customHeight="false" outlineLevel="0" collapsed="false"/>
    <row r="36385" customFormat="false" ht="15.75" hidden="false" customHeight="false" outlineLevel="0" collapsed="false"/>
    <row r="36386" customFormat="false" ht="15.75" hidden="false" customHeight="false" outlineLevel="0" collapsed="false"/>
    <row r="36387" customFormat="false" ht="15.75" hidden="false" customHeight="false" outlineLevel="0" collapsed="false"/>
    <row r="36388" customFormat="false" ht="15.75" hidden="false" customHeight="false" outlineLevel="0" collapsed="false"/>
    <row r="36389" customFormat="false" ht="15.75" hidden="false" customHeight="false" outlineLevel="0" collapsed="false"/>
    <row r="36390" customFormat="false" ht="15.75" hidden="false" customHeight="false" outlineLevel="0" collapsed="false"/>
    <row r="36391" customFormat="false" ht="15.75" hidden="false" customHeight="false" outlineLevel="0" collapsed="false"/>
    <row r="36392" customFormat="false" ht="15.75" hidden="false" customHeight="false" outlineLevel="0" collapsed="false"/>
    <row r="36393" customFormat="false" ht="15.75" hidden="false" customHeight="false" outlineLevel="0" collapsed="false"/>
    <row r="36394" customFormat="false" ht="15.75" hidden="false" customHeight="false" outlineLevel="0" collapsed="false"/>
    <row r="36395" customFormat="false" ht="15.75" hidden="false" customHeight="false" outlineLevel="0" collapsed="false"/>
    <row r="36396" customFormat="false" ht="15.75" hidden="false" customHeight="false" outlineLevel="0" collapsed="false"/>
    <row r="36397" customFormat="false" ht="15.75" hidden="false" customHeight="false" outlineLevel="0" collapsed="false"/>
    <row r="36398" customFormat="false" ht="15.75" hidden="false" customHeight="false" outlineLevel="0" collapsed="false"/>
    <row r="36399" customFormat="false" ht="15.75" hidden="false" customHeight="false" outlineLevel="0" collapsed="false"/>
    <row r="36400" customFormat="false" ht="15.75" hidden="false" customHeight="false" outlineLevel="0" collapsed="false"/>
    <row r="36401" customFormat="false" ht="15.75" hidden="false" customHeight="false" outlineLevel="0" collapsed="false"/>
    <row r="36402" customFormat="false" ht="15.75" hidden="false" customHeight="false" outlineLevel="0" collapsed="false"/>
    <row r="36403" customFormat="false" ht="15.75" hidden="false" customHeight="false" outlineLevel="0" collapsed="false"/>
    <row r="36404" customFormat="false" ht="15.75" hidden="false" customHeight="false" outlineLevel="0" collapsed="false"/>
    <row r="36405" customFormat="false" ht="15.75" hidden="false" customHeight="false" outlineLevel="0" collapsed="false"/>
    <row r="36406" customFormat="false" ht="15.75" hidden="false" customHeight="false" outlineLevel="0" collapsed="false"/>
    <row r="36407" customFormat="false" ht="15.75" hidden="false" customHeight="false" outlineLevel="0" collapsed="false"/>
    <row r="36408" customFormat="false" ht="15.75" hidden="false" customHeight="false" outlineLevel="0" collapsed="false"/>
    <row r="36409" customFormat="false" ht="15.75" hidden="false" customHeight="false" outlineLevel="0" collapsed="false"/>
    <row r="36410" customFormat="false" ht="15.75" hidden="false" customHeight="false" outlineLevel="0" collapsed="false"/>
    <row r="36411" customFormat="false" ht="15.75" hidden="false" customHeight="false" outlineLevel="0" collapsed="false"/>
    <row r="36412" customFormat="false" ht="15.75" hidden="false" customHeight="false" outlineLevel="0" collapsed="false"/>
    <row r="36413" customFormat="false" ht="15.75" hidden="false" customHeight="false" outlineLevel="0" collapsed="false"/>
    <row r="36414" customFormat="false" ht="15.75" hidden="false" customHeight="false" outlineLevel="0" collapsed="false"/>
    <row r="36415" customFormat="false" ht="15.75" hidden="false" customHeight="false" outlineLevel="0" collapsed="false"/>
    <row r="36416" customFormat="false" ht="15.75" hidden="false" customHeight="false" outlineLevel="0" collapsed="false"/>
    <row r="36417" customFormat="false" ht="15.75" hidden="false" customHeight="false" outlineLevel="0" collapsed="false"/>
    <row r="36418" customFormat="false" ht="15.75" hidden="false" customHeight="false" outlineLevel="0" collapsed="false"/>
    <row r="36419" customFormat="false" ht="15.75" hidden="false" customHeight="false" outlineLevel="0" collapsed="false"/>
    <row r="36420" customFormat="false" ht="15.75" hidden="false" customHeight="false" outlineLevel="0" collapsed="false"/>
    <row r="36421" customFormat="false" ht="15.75" hidden="false" customHeight="false" outlineLevel="0" collapsed="false"/>
    <row r="36422" customFormat="false" ht="15.75" hidden="false" customHeight="false" outlineLevel="0" collapsed="false"/>
    <row r="36423" customFormat="false" ht="15.75" hidden="false" customHeight="false" outlineLevel="0" collapsed="false"/>
    <row r="36424" customFormat="false" ht="15.75" hidden="false" customHeight="false" outlineLevel="0" collapsed="false"/>
    <row r="36425" customFormat="false" ht="15.75" hidden="false" customHeight="false" outlineLevel="0" collapsed="false"/>
    <row r="36426" customFormat="false" ht="15.75" hidden="false" customHeight="false" outlineLevel="0" collapsed="false"/>
    <row r="36427" customFormat="false" ht="15.75" hidden="false" customHeight="false" outlineLevel="0" collapsed="false"/>
    <row r="36428" customFormat="false" ht="15.75" hidden="false" customHeight="false" outlineLevel="0" collapsed="false"/>
    <row r="36429" customFormat="false" ht="15.75" hidden="false" customHeight="false" outlineLevel="0" collapsed="false"/>
    <row r="36430" customFormat="false" ht="15.75" hidden="false" customHeight="false" outlineLevel="0" collapsed="false"/>
    <row r="36431" customFormat="false" ht="15.75" hidden="false" customHeight="false" outlineLevel="0" collapsed="false"/>
    <row r="36432" customFormat="false" ht="15.75" hidden="false" customHeight="false" outlineLevel="0" collapsed="false"/>
    <row r="36433" customFormat="false" ht="15.75" hidden="false" customHeight="false" outlineLevel="0" collapsed="false"/>
    <row r="36434" customFormat="false" ht="15.75" hidden="false" customHeight="false" outlineLevel="0" collapsed="false"/>
    <row r="36435" customFormat="false" ht="15.75" hidden="false" customHeight="false" outlineLevel="0" collapsed="false"/>
    <row r="36436" customFormat="false" ht="15.75" hidden="false" customHeight="false" outlineLevel="0" collapsed="false"/>
    <row r="36437" customFormat="false" ht="15.75" hidden="false" customHeight="false" outlineLevel="0" collapsed="false"/>
    <row r="36438" customFormat="false" ht="15.75" hidden="false" customHeight="false" outlineLevel="0" collapsed="false"/>
    <row r="36439" customFormat="false" ht="15.75" hidden="false" customHeight="false" outlineLevel="0" collapsed="false"/>
    <row r="36440" customFormat="false" ht="15.75" hidden="false" customHeight="false" outlineLevel="0" collapsed="false"/>
    <row r="36441" customFormat="false" ht="15.75" hidden="false" customHeight="false" outlineLevel="0" collapsed="false"/>
    <row r="36442" customFormat="false" ht="15.75" hidden="false" customHeight="false" outlineLevel="0" collapsed="false"/>
    <row r="36443" customFormat="false" ht="15.75" hidden="false" customHeight="false" outlineLevel="0" collapsed="false"/>
    <row r="36444" customFormat="false" ht="15.75" hidden="false" customHeight="false" outlineLevel="0" collapsed="false"/>
    <row r="36445" customFormat="false" ht="15.75" hidden="false" customHeight="false" outlineLevel="0" collapsed="false"/>
    <row r="36446" customFormat="false" ht="15.75" hidden="false" customHeight="false" outlineLevel="0" collapsed="false"/>
    <row r="36447" customFormat="false" ht="15.75" hidden="false" customHeight="false" outlineLevel="0" collapsed="false"/>
    <row r="36448" customFormat="false" ht="15.75" hidden="false" customHeight="false" outlineLevel="0" collapsed="false"/>
    <row r="36449" customFormat="false" ht="15.75" hidden="false" customHeight="false" outlineLevel="0" collapsed="false"/>
    <row r="36450" customFormat="false" ht="15.75" hidden="false" customHeight="false" outlineLevel="0" collapsed="false"/>
    <row r="36451" customFormat="false" ht="15.75" hidden="false" customHeight="false" outlineLevel="0" collapsed="false"/>
    <row r="36452" customFormat="false" ht="15.75" hidden="false" customHeight="false" outlineLevel="0" collapsed="false"/>
    <row r="36453" customFormat="false" ht="15.75" hidden="false" customHeight="false" outlineLevel="0" collapsed="false"/>
    <row r="36454" customFormat="false" ht="15.75" hidden="false" customHeight="false" outlineLevel="0" collapsed="false"/>
    <row r="36455" customFormat="false" ht="15.75" hidden="false" customHeight="false" outlineLevel="0" collapsed="false"/>
    <row r="36456" customFormat="false" ht="15.75" hidden="false" customHeight="false" outlineLevel="0" collapsed="false"/>
    <row r="36457" customFormat="false" ht="15.75" hidden="false" customHeight="false" outlineLevel="0" collapsed="false"/>
    <row r="36458" customFormat="false" ht="15.75" hidden="false" customHeight="false" outlineLevel="0" collapsed="false"/>
    <row r="36459" customFormat="false" ht="15.75" hidden="false" customHeight="false" outlineLevel="0" collapsed="false"/>
    <row r="36460" customFormat="false" ht="15.75" hidden="false" customHeight="false" outlineLevel="0" collapsed="false"/>
    <row r="36461" customFormat="false" ht="15.75" hidden="false" customHeight="false" outlineLevel="0" collapsed="false"/>
    <row r="36462" customFormat="false" ht="15.75" hidden="false" customHeight="false" outlineLevel="0" collapsed="false"/>
    <row r="36463" customFormat="false" ht="15.75" hidden="false" customHeight="false" outlineLevel="0" collapsed="false"/>
    <row r="36464" customFormat="false" ht="15.75" hidden="false" customHeight="false" outlineLevel="0" collapsed="false"/>
    <row r="36465" customFormat="false" ht="15.75" hidden="false" customHeight="false" outlineLevel="0" collapsed="false"/>
    <row r="36466" customFormat="false" ht="15.75" hidden="false" customHeight="false" outlineLevel="0" collapsed="false"/>
    <row r="36467" customFormat="false" ht="15.75" hidden="false" customHeight="false" outlineLevel="0" collapsed="false"/>
    <row r="36468" customFormat="false" ht="15.75" hidden="false" customHeight="false" outlineLevel="0" collapsed="false"/>
    <row r="36469" customFormat="false" ht="15.75" hidden="false" customHeight="false" outlineLevel="0" collapsed="false"/>
    <row r="36470" customFormat="false" ht="15.75" hidden="false" customHeight="false" outlineLevel="0" collapsed="false"/>
    <row r="36471" customFormat="false" ht="15.75" hidden="false" customHeight="false" outlineLevel="0" collapsed="false"/>
    <row r="36472" customFormat="false" ht="15.75" hidden="false" customHeight="false" outlineLevel="0" collapsed="false"/>
    <row r="36473" customFormat="false" ht="15.75" hidden="false" customHeight="false" outlineLevel="0" collapsed="false"/>
    <row r="36474" customFormat="false" ht="15.75" hidden="false" customHeight="false" outlineLevel="0" collapsed="false"/>
    <row r="36475" customFormat="false" ht="15.75" hidden="false" customHeight="false" outlineLevel="0" collapsed="false"/>
    <row r="36476" customFormat="false" ht="15.75" hidden="false" customHeight="false" outlineLevel="0" collapsed="false"/>
    <row r="36477" customFormat="false" ht="15.75" hidden="false" customHeight="false" outlineLevel="0" collapsed="false"/>
    <row r="36478" customFormat="false" ht="15.75" hidden="false" customHeight="false" outlineLevel="0" collapsed="false"/>
    <row r="36479" customFormat="false" ht="15.75" hidden="false" customHeight="false" outlineLevel="0" collapsed="false"/>
    <row r="36480" customFormat="false" ht="15.75" hidden="false" customHeight="false" outlineLevel="0" collapsed="false"/>
    <row r="36481" customFormat="false" ht="15.75" hidden="false" customHeight="false" outlineLevel="0" collapsed="false"/>
    <row r="36482" customFormat="false" ht="15.75" hidden="false" customHeight="false" outlineLevel="0" collapsed="false"/>
    <row r="36483" customFormat="false" ht="15.75" hidden="false" customHeight="false" outlineLevel="0" collapsed="false"/>
    <row r="36484" customFormat="false" ht="15.75" hidden="false" customHeight="false" outlineLevel="0" collapsed="false"/>
    <row r="36485" customFormat="false" ht="15.75" hidden="false" customHeight="false" outlineLevel="0" collapsed="false"/>
    <row r="36486" customFormat="false" ht="15.75" hidden="false" customHeight="false" outlineLevel="0" collapsed="false"/>
    <row r="36487" customFormat="false" ht="15.75" hidden="false" customHeight="false" outlineLevel="0" collapsed="false"/>
    <row r="36488" customFormat="false" ht="15.75" hidden="false" customHeight="false" outlineLevel="0" collapsed="false"/>
    <row r="36489" customFormat="false" ht="15.75" hidden="false" customHeight="false" outlineLevel="0" collapsed="false"/>
    <row r="36490" customFormat="false" ht="15.75" hidden="false" customHeight="false" outlineLevel="0" collapsed="false"/>
    <row r="36491" customFormat="false" ht="15.75" hidden="false" customHeight="false" outlineLevel="0" collapsed="false"/>
    <row r="36492" customFormat="false" ht="15.75" hidden="false" customHeight="false" outlineLevel="0" collapsed="false"/>
    <row r="36493" customFormat="false" ht="15.75" hidden="false" customHeight="false" outlineLevel="0" collapsed="false"/>
    <row r="36494" customFormat="false" ht="15.75" hidden="false" customHeight="false" outlineLevel="0" collapsed="false"/>
    <row r="36495" customFormat="false" ht="15.75" hidden="false" customHeight="false" outlineLevel="0" collapsed="false"/>
    <row r="36496" customFormat="false" ht="15.75" hidden="false" customHeight="false" outlineLevel="0" collapsed="false"/>
    <row r="36497" customFormat="false" ht="15.75" hidden="false" customHeight="false" outlineLevel="0" collapsed="false"/>
    <row r="36498" customFormat="false" ht="15.75" hidden="false" customHeight="false" outlineLevel="0" collapsed="false"/>
    <row r="36499" customFormat="false" ht="15.75" hidden="false" customHeight="false" outlineLevel="0" collapsed="false"/>
    <row r="36500" customFormat="false" ht="15.75" hidden="false" customHeight="false" outlineLevel="0" collapsed="false"/>
    <row r="36501" customFormat="false" ht="15.75" hidden="false" customHeight="false" outlineLevel="0" collapsed="false"/>
    <row r="36502" customFormat="false" ht="15.75" hidden="false" customHeight="false" outlineLevel="0" collapsed="false"/>
    <row r="36503" customFormat="false" ht="15.75" hidden="false" customHeight="false" outlineLevel="0" collapsed="false"/>
    <row r="36504" customFormat="false" ht="15.75" hidden="false" customHeight="false" outlineLevel="0" collapsed="false"/>
    <row r="36505" customFormat="false" ht="15.75" hidden="false" customHeight="false" outlineLevel="0" collapsed="false"/>
    <row r="36506" customFormat="false" ht="15.75" hidden="false" customHeight="false" outlineLevel="0" collapsed="false"/>
    <row r="36507" customFormat="false" ht="15.75" hidden="false" customHeight="false" outlineLevel="0" collapsed="false"/>
    <row r="36508" customFormat="false" ht="15.75" hidden="false" customHeight="false" outlineLevel="0" collapsed="false"/>
    <row r="36509" customFormat="false" ht="15.75" hidden="false" customHeight="false" outlineLevel="0" collapsed="false"/>
    <row r="36510" customFormat="false" ht="15.75" hidden="false" customHeight="false" outlineLevel="0" collapsed="false"/>
    <row r="36511" customFormat="false" ht="15.75" hidden="false" customHeight="false" outlineLevel="0" collapsed="false"/>
    <row r="36512" customFormat="false" ht="15.75" hidden="false" customHeight="false" outlineLevel="0" collapsed="false"/>
    <row r="36513" customFormat="false" ht="15.75" hidden="false" customHeight="false" outlineLevel="0" collapsed="false"/>
    <row r="36514" customFormat="false" ht="15.75" hidden="false" customHeight="false" outlineLevel="0" collapsed="false"/>
    <row r="36515" customFormat="false" ht="15.75" hidden="false" customHeight="false" outlineLevel="0" collapsed="false"/>
    <row r="36516" customFormat="false" ht="15.75" hidden="false" customHeight="false" outlineLevel="0" collapsed="false"/>
    <row r="36517" customFormat="false" ht="15.75" hidden="false" customHeight="false" outlineLevel="0" collapsed="false"/>
    <row r="36518" customFormat="false" ht="15.75" hidden="false" customHeight="false" outlineLevel="0" collapsed="false"/>
    <row r="36519" customFormat="false" ht="15.75" hidden="false" customHeight="false" outlineLevel="0" collapsed="false"/>
    <row r="36520" customFormat="false" ht="15.75" hidden="false" customHeight="false" outlineLevel="0" collapsed="false"/>
    <row r="36521" customFormat="false" ht="15.75" hidden="false" customHeight="false" outlineLevel="0" collapsed="false"/>
    <row r="36522" customFormat="false" ht="15.75" hidden="false" customHeight="false" outlineLevel="0" collapsed="false"/>
    <row r="36523" customFormat="false" ht="15.75" hidden="false" customHeight="false" outlineLevel="0" collapsed="false"/>
    <row r="36524" customFormat="false" ht="15.75" hidden="false" customHeight="false" outlineLevel="0" collapsed="false"/>
    <row r="36525" customFormat="false" ht="15.75" hidden="false" customHeight="false" outlineLevel="0" collapsed="false"/>
    <row r="36526" customFormat="false" ht="15.75" hidden="false" customHeight="false" outlineLevel="0" collapsed="false"/>
    <row r="36527" customFormat="false" ht="15.75" hidden="false" customHeight="false" outlineLevel="0" collapsed="false"/>
    <row r="36528" customFormat="false" ht="15.75" hidden="false" customHeight="false" outlineLevel="0" collapsed="false"/>
    <row r="36529" customFormat="false" ht="15.75" hidden="false" customHeight="false" outlineLevel="0" collapsed="false"/>
    <row r="36530" customFormat="false" ht="15.75" hidden="false" customHeight="false" outlineLevel="0" collapsed="false"/>
    <row r="36531" customFormat="false" ht="15.75" hidden="false" customHeight="false" outlineLevel="0" collapsed="false"/>
    <row r="36532" customFormat="false" ht="15.75" hidden="false" customHeight="false" outlineLevel="0" collapsed="false"/>
    <row r="36533" customFormat="false" ht="15.75" hidden="false" customHeight="false" outlineLevel="0" collapsed="false"/>
    <row r="36534" customFormat="false" ht="15.75" hidden="false" customHeight="false" outlineLevel="0" collapsed="false"/>
    <row r="36535" customFormat="false" ht="15.75" hidden="false" customHeight="false" outlineLevel="0" collapsed="false"/>
    <row r="36536" customFormat="false" ht="15.75" hidden="false" customHeight="false" outlineLevel="0" collapsed="false"/>
    <row r="36537" customFormat="false" ht="15.75" hidden="false" customHeight="false" outlineLevel="0" collapsed="false"/>
    <row r="36538" customFormat="false" ht="15.75" hidden="false" customHeight="false" outlineLevel="0" collapsed="false"/>
    <row r="36539" customFormat="false" ht="15.75" hidden="false" customHeight="false" outlineLevel="0" collapsed="false"/>
    <row r="36540" customFormat="false" ht="15.75" hidden="false" customHeight="false" outlineLevel="0" collapsed="false"/>
    <row r="36541" customFormat="false" ht="15.75" hidden="false" customHeight="false" outlineLevel="0" collapsed="false"/>
    <row r="36542" customFormat="false" ht="15.75" hidden="false" customHeight="false" outlineLevel="0" collapsed="false"/>
    <row r="36543" customFormat="false" ht="15.75" hidden="false" customHeight="false" outlineLevel="0" collapsed="false"/>
    <row r="36544" customFormat="false" ht="15.75" hidden="false" customHeight="false" outlineLevel="0" collapsed="false"/>
    <row r="36545" customFormat="false" ht="15.75" hidden="false" customHeight="false" outlineLevel="0" collapsed="false"/>
    <row r="36546" customFormat="false" ht="15.75" hidden="false" customHeight="false" outlineLevel="0" collapsed="false"/>
    <row r="36547" customFormat="false" ht="15.75" hidden="false" customHeight="false" outlineLevel="0" collapsed="false"/>
    <row r="36548" customFormat="false" ht="15.75" hidden="false" customHeight="false" outlineLevel="0" collapsed="false"/>
    <row r="36549" customFormat="false" ht="15.75" hidden="false" customHeight="false" outlineLevel="0" collapsed="false"/>
    <row r="36550" customFormat="false" ht="15.75" hidden="false" customHeight="false" outlineLevel="0" collapsed="false"/>
    <row r="36551" customFormat="false" ht="15.75" hidden="false" customHeight="false" outlineLevel="0" collapsed="false"/>
    <row r="36552" customFormat="false" ht="15.75" hidden="false" customHeight="false" outlineLevel="0" collapsed="false"/>
    <row r="36553" customFormat="false" ht="15.75" hidden="false" customHeight="false" outlineLevel="0" collapsed="false"/>
    <row r="36554" customFormat="false" ht="15.75" hidden="false" customHeight="false" outlineLevel="0" collapsed="false"/>
    <row r="36555" customFormat="false" ht="15.75" hidden="false" customHeight="false" outlineLevel="0" collapsed="false"/>
    <row r="36556" customFormat="false" ht="15.75" hidden="false" customHeight="false" outlineLevel="0" collapsed="false"/>
    <row r="36557" customFormat="false" ht="15.75" hidden="false" customHeight="false" outlineLevel="0" collapsed="false"/>
    <row r="36558" customFormat="false" ht="15.75" hidden="false" customHeight="false" outlineLevel="0" collapsed="false"/>
    <row r="36559" customFormat="false" ht="15.75" hidden="false" customHeight="false" outlineLevel="0" collapsed="false"/>
    <row r="36560" customFormat="false" ht="15.75" hidden="false" customHeight="false" outlineLevel="0" collapsed="false"/>
    <row r="36561" customFormat="false" ht="15.75" hidden="false" customHeight="false" outlineLevel="0" collapsed="false"/>
    <row r="36562" customFormat="false" ht="15.75" hidden="false" customHeight="false" outlineLevel="0" collapsed="false"/>
    <row r="36563" customFormat="false" ht="15.75" hidden="false" customHeight="false" outlineLevel="0" collapsed="false"/>
    <row r="36564" customFormat="false" ht="15.75" hidden="false" customHeight="false" outlineLevel="0" collapsed="false"/>
    <row r="36565" customFormat="false" ht="15.75" hidden="false" customHeight="false" outlineLevel="0" collapsed="false"/>
    <row r="36566" customFormat="false" ht="15.75" hidden="false" customHeight="false" outlineLevel="0" collapsed="false"/>
    <row r="36567" customFormat="false" ht="15.75" hidden="false" customHeight="false" outlineLevel="0" collapsed="false"/>
    <row r="36568" customFormat="false" ht="15.75" hidden="false" customHeight="false" outlineLevel="0" collapsed="false"/>
    <row r="36569" customFormat="false" ht="15.75" hidden="false" customHeight="false" outlineLevel="0" collapsed="false"/>
    <row r="36570" customFormat="false" ht="15.75" hidden="false" customHeight="false" outlineLevel="0" collapsed="false"/>
    <row r="36571" customFormat="false" ht="15.75" hidden="false" customHeight="false" outlineLevel="0" collapsed="false"/>
    <row r="36572" customFormat="false" ht="15.75" hidden="false" customHeight="false" outlineLevel="0" collapsed="false"/>
    <row r="36573" customFormat="false" ht="15.75" hidden="false" customHeight="false" outlineLevel="0" collapsed="false"/>
    <row r="36574" customFormat="false" ht="15.75" hidden="false" customHeight="false" outlineLevel="0" collapsed="false"/>
    <row r="36575" customFormat="false" ht="15.75" hidden="false" customHeight="false" outlineLevel="0" collapsed="false"/>
    <row r="36576" customFormat="false" ht="15.75" hidden="false" customHeight="false" outlineLevel="0" collapsed="false"/>
    <row r="36577" customFormat="false" ht="15.75" hidden="false" customHeight="false" outlineLevel="0" collapsed="false"/>
    <row r="36578" customFormat="false" ht="15.75" hidden="false" customHeight="false" outlineLevel="0" collapsed="false"/>
    <row r="36579" customFormat="false" ht="15.75" hidden="false" customHeight="false" outlineLevel="0" collapsed="false"/>
    <row r="36580" customFormat="false" ht="15.75" hidden="false" customHeight="false" outlineLevel="0" collapsed="false"/>
    <row r="36581" customFormat="false" ht="15.75" hidden="false" customHeight="false" outlineLevel="0" collapsed="false"/>
    <row r="36582" customFormat="false" ht="15.75" hidden="false" customHeight="false" outlineLevel="0" collapsed="false"/>
    <row r="36583" customFormat="false" ht="15.75" hidden="false" customHeight="false" outlineLevel="0" collapsed="false"/>
    <row r="36584" customFormat="false" ht="15.75" hidden="false" customHeight="false" outlineLevel="0" collapsed="false"/>
    <row r="36585" customFormat="false" ht="15.75" hidden="false" customHeight="false" outlineLevel="0" collapsed="false"/>
    <row r="36586" customFormat="false" ht="15.75" hidden="false" customHeight="false" outlineLevel="0" collapsed="false"/>
    <row r="36587" customFormat="false" ht="15.75" hidden="false" customHeight="false" outlineLevel="0" collapsed="false"/>
    <row r="36588" customFormat="false" ht="15.75" hidden="false" customHeight="false" outlineLevel="0" collapsed="false"/>
    <row r="36589" customFormat="false" ht="15.75" hidden="false" customHeight="false" outlineLevel="0" collapsed="false"/>
    <row r="36590" customFormat="false" ht="15.75" hidden="false" customHeight="false" outlineLevel="0" collapsed="false"/>
    <row r="36591" customFormat="false" ht="15.75" hidden="false" customHeight="false" outlineLevel="0" collapsed="false"/>
    <row r="36592" customFormat="false" ht="15.75" hidden="false" customHeight="false" outlineLevel="0" collapsed="false"/>
    <row r="36593" customFormat="false" ht="15.75" hidden="false" customHeight="false" outlineLevel="0" collapsed="false"/>
    <row r="36594" customFormat="false" ht="15.75" hidden="false" customHeight="false" outlineLevel="0" collapsed="false"/>
    <row r="36595" customFormat="false" ht="15.75" hidden="false" customHeight="false" outlineLevel="0" collapsed="false"/>
    <row r="36596" customFormat="false" ht="15.75" hidden="false" customHeight="false" outlineLevel="0" collapsed="false"/>
    <row r="36597" customFormat="false" ht="15.75" hidden="false" customHeight="false" outlineLevel="0" collapsed="false"/>
    <row r="36598" customFormat="false" ht="15.75" hidden="false" customHeight="false" outlineLevel="0" collapsed="false"/>
    <row r="36599" customFormat="false" ht="15.75" hidden="false" customHeight="false" outlineLevel="0" collapsed="false"/>
    <row r="36600" customFormat="false" ht="15.75" hidden="false" customHeight="false" outlineLevel="0" collapsed="false"/>
    <row r="36601" customFormat="false" ht="15.75" hidden="false" customHeight="false" outlineLevel="0" collapsed="false"/>
    <row r="36602" customFormat="false" ht="15.75" hidden="false" customHeight="false" outlineLevel="0" collapsed="false"/>
    <row r="36603" customFormat="false" ht="15.75" hidden="false" customHeight="false" outlineLevel="0" collapsed="false"/>
    <row r="36604" customFormat="false" ht="15.75" hidden="false" customHeight="false" outlineLevel="0" collapsed="false"/>
    <row r="36605" customFormat="false" ht="15.75" hidden="false" customHeight="false" outlineLevel="0" collapsed="false"/>
    <row r="36606" customFormat="false" ht="15.75" hidden="false" customHeight="false" outlineLevel="0" collapsed="false"/>
    <row r="36607" customFormat="false" ht="15.75" hidden="false" customHeight="false" outlineLevel="0" collapsed="false"/>
    <row r="36608" customFormat="false" ht="15.75" hidden="false" customHeight="false" outlineLevel="0" collapsed="false"/>
    <row r="36609" customFormat="false" ht="15.75" hidden="false" customHeight="false" outlineLevel="0" collapsed="false"/>
    <row r="36610" customFormat="false" ht="15.75" hidden="false" customHeight="false" outlineLevel="0" collapsed="false"/>
    <row r="36611" customFormat="false" ht="15.75" hidden="false" customHeight="false" outlineLevel="0" collapsed="false"/>
    <row r="36612" customFormat="false" ht="15.75" hidden="false" customHeight="false" outlineLevel="0" collapsed="false"/>
    <row r="36613" customFormat="false" ht="15.75" hidden="false" customHeight="false" outlineLevel="0" collapsed="false"/>
    <row r="36614" customFormat="false" ht="15.75" hidden="false" customHeight="false" outlineLevel="0" collapsed="false"/>
    <row r="36615" customFormat="false" ht="15.75" hidden="false" customHeight="false" outlineLevel="0" collapsed="false"/>
    <row r="36616" customFormat="false" ht="15.75" hidden="false" customHeight="false" outlineLevel="0" collapsed="false"/>
    <row r="36617" customFormat="false" ht="15.75" hidden="false" customHeight="false" outlineLevel="0" collapsed="false"/>
    <row r="36618" customFormat="false" ht="15.75" hidden="false" customHeight="false" outlineLevel="0" collapsed="false"/>
    <row r="36619" customFormat="false" ht="15.75" hidden="false" customHeight="false" outlineLevel="0" collapsed="false"/>
    <row r="36620" customFormat="false" ht="15.75" hidden="false" customHeight="false" outlineLevel="0" collapsed="false"/>
    <row r="36621" customFormat="false" ht="15.75" hidden="false" customHeight="false" outlineLevel="0" collapsed="false"/>
    <row r="36622" customFormat="false" ht="15.75" hidden="false" customHeight="false" outlineLevel="0" collapsed="false"/>
    <row r="36623" customFormat="false" ht="15.75" hidden="false" customHeight="false" outlineLevel="0" collapsed="false"/>
    <row r="36624" customFormat="false" ht="15.75" hidden="false" customHeight="false" outlineLevel="0" collapsed="false"/>
    <row r="36625" customFormat="false" ht="15.75" hidden="false" customHeight="false" outlineLevel="0" collapsed="false"/>
    <row r="36626" customFormat="false" ht="15.75" hidden="false" customHeight="false" outlineLevel="0" collapsed="false"/>
    <row r="36627" customFormat="false" ht="15.75" hidden="false" customHeight="false" outlineLevel="0" collapsed="false"/>
    <row r="36628" customFormat="false" ht="15.75" hidden="false" customHeight="false" outlineLevel="0" collapsed="false"/>
    <row r="36629" customFormat="false" ht="15.75" hidden="false" customHeight="false" outlineLevel="0" collapsed="false"/>
    <row r="36630" customFormat="false" ht="15.75" hidden="false" customHeight="false" outlineLevel="0" collapsed="false"/>
    <row r="36631" customFormat="false" ht="15.75" hidden="false" customHeight="false" outlineLevel="0" collapsed="false"/>
    <row r="36632" customFormat="false" ht="15.75" hidden="false" customHeight="false" outlineLevel="0" collapsed="false"/>
    <row r="36633" customFormat="false" ht="15.75" hidden="false" customHeight="false" outlineLevel="0" collapsed="false"/>
    <row r="36634" customFormat="false" ht="15.75" hidden="false" customHeight="false" outlineLevel="0" collapsed="false"/>
    <row r="36635" customFormat="false" ht="15.75" hidden="false" customHeight="false" outlineLevel="0" collapsed="false"/>
    <row r="36636" customFormat="false" ht="15.75" hidden="false" customHeight="false" outlineLevel="0" collapsed="false"/>
    <row r="36637" customFormat="false" ht="15.75" hidden="false" customHeight="false" outlineLevel="0" collapsed="false"/>
    <row r="36638" customFormat="false" ht="15.75" hidden="false" customHeight="false" outlineLevel="0" collapsed="false"/>
    <row r="36639" customFormat="false" ht="15.75" hidden="false" customHeight="false" outlineLevel="0" collapsed="false"/>
    <row r="36640" customFormat="false" ht="15.75" hidden="false" customHeight="false" outlineLevel="0" collapsed="false"/>
    <row r="36641" customFormat="false" ht="15.75" hidden="false" customHeight="false" outlineLevel="0" collapsed="false"/>
    <row r="36642" customFormat="false" ht="15.75" hidden="false" customHeight="false" outlineLevel="0" collapsed="false"/>
    <row r="36643" customFormat="false" ht="15.75" hidden="false" customHeight="false" outlineLevel="0" collapsed="false"/>
    <row r="36644" customFormat="false" ht="15.75" hidden="false" customHeight="false" outlineLevel="0" collapsed="false"/>
    <row r="36645" customFormat="false" ht="15.75" hidden="false" customHeight="false" outlineLevel="0" collapsed="false"/>
    <row r="36646" customFormat="false" ht="15.75" hidden="false" customHeight="false" outlineLevel="0" collapsed="false"/>
    <row r="36647" customFormat="false" ht="15.75" hidden="false" customHeight="false" outlineLevel="0" collapsed="false"/>
    <row r="36648" customFormat="false" ht="15.75" hidden="false" customHeight="false" outlineLevel="0" collapsed="false"/>
    <row r="36649" customFormat="false" ht="15.75" hidden="false" customHeight="false" outlineLevel="0" collapsed="false"/>
    <row r="36650" customFormat="false" ht="15.75" hidden="false" customHeight="false" outlineLevel="0" collapsed="false"/>
    <row r="36651" customFormat="false" ht="15.75" hidden="false" customHeight="false" outlineLevel="0" collapsed="false"/>
    <row r="36652" customFormat="false" ht="15.75" hidden="false" customHeight="false" outlineLevel="0" collapsed="false"/>
    <row r="36653" customFormat="false" ht="15.75" hidden="false" customHeight="false" outlineLevel="0" collapsed="false"/>
    <row r="36654" customFormat="false" ht="15.75" hidden="false" customHeight="false" outlineLevel="0" collapsed="false"/>
    <row r="36655" customFormat="false" ht="15.75" hidden="false" customHeight="false" outlineLevel="0" collapsed="false"/>
    <row r="36656" customFormat="false" ht="15.75" hidden="false" customHeight="false" outlineLevel="0" collapsed="false"/>
    <row r="36657" customFormat="false" ht="15.75" hidden="false" customHeight="false" outlineLevel="0" collapsed="false"/>
    <row r="36658" customFormat="false" ht="15.75" hidden="false" customHeight="false" outlineLevel="0" collapsed="false"/>
    <row r="36659" customFormat="false" ht="15.75" hidden="false" customHeight="false" outlineLevel="0" collapsed="false"/>
    <row r="36660" customFormat="false" ht="15.75" hidden="false" customHeight="false" outlineLevel="0" collapsed="false"/>
    <row r="36661" customFormat="false" ht="15.75" hidden="false" customHeight="false" outlineLevel="0" collapsed="false"/>
    <row r="36662" customFormat="false" ht="15.75" hidden="false" customHeight="false" outlineLevel="0" collapsed="false"/>
    <row r="36663" customFormat="false" ht="15.75" hidden="false" customHeight="false" outlineLevel="0" collapsed="false"/>
    <row r="36664" customFormat="false" ht="15.75" hidden="false" customHeight="false" outlineLevel="0" collapsed="false"/>
    <row r="36665" customFormat="false" ht="15.75" hidden="false" customHeight="false" outlineLevel="0" collapsed="false"/>
    <row r="36666" customFormat="false" ht="15.75" hidden="false" customHeight="false" outlineLevel="0" collapsed="false"/>
    <row r="36667" customFormat="false" ht="15.75" hidden="false" customHeight="false" outlineLevel="0" collapsed="false"/>
    <row r="36668" customFormat="false" ht="15.75" hidden="false" customHeight="false" outlineLevel="0" collapsed="false"/>
    <row r="36669" customFormat="false" ht="15.75" hidden="false" customHeight="false" outlineLevel="0" collapsed="false"/>
    <row r="36670" customFormat="false" ht="15.75" hidden="false" customHeight="false" outlineLevel="0" collapsed="false"/>
    <row r="36671" customFormat="false" ht="15.75" hidden="false" customHeight="false" outlineLevel="0" collapsed="false"/>
    <row r="36672" customFormat="false" ht="15.75" hidden="false" customHeight="false" outlineLevel="0" collapsed="false"/>
    <row r="36673" customFormat="false" ht="15.75" hidden="false" customHeight="false" outlineLevel="0" collapsed="false"/>
    <row r="36674" customFormat="false" ht="15.75" hidden="false" customHeight="false" outlineLevel="0" collapsed="false"/>
    <row r="36675" customFormat="false" ht="15.75" hidden="false" customHeight="false" outlineLevel="0" collapsed="false"/>
    <row r="36676" customFormat="false" ht="15.75" hidden="false" customHeight="false" outlineLevel="0" collapsed="false"/>
    <row r="36677" customFormat="false" ht="15.75" hidden="false" customHeight="false" outlineLevel="0" collapsed="false"/>
    <row r="36678" customFormat="false" ht="15.75" hidden="false" customHeight="false" outlineLevel="0" collapsed="false"/>
    <row r="36679" customFormat="false" ht="15.75" hidden="false" customHeight="false" outlineLevel="0" collapsed="false"/>
    <row r="36680" customFormat="false" ht="15.75" hidden="false" customHeight="false" outlineLevel="0" collapsed="false"/>
    <row r="36681" customFormat="false" ht="15.75" hidden="false" customHeight="false" outlineLevel="0" collapsed="false"/>
    <row r="36682" customFormat="false" ht="15.75" hidden="false" customHeight="false" outlineLevel="0" collapsed="false"/>
    <row r="36683" customFormat="false" ht="15.75" hidden="false" customHeight="false" outlineLevel="0" collapsed="false"/>
    <row r="36684" customFormat="false" ht="15.75" hidden="false" customHeight="false" outlineLevel="0" collapsed="false"/>
    <row r="36685" customFormat="false" ht="15.75" hidden="false" customHeight="false" outlineLevel="0" collapsed="false"/>
    <row r="36686" customFormat="false" ht="15.75" hidden="false" customHeight="false" outlineLevel="0" collapsed="false"/>
    <row r="36687" customFormat="false" ht="15.75" hidden="false" customHeight="false" outlineLevel="0" collapsed="false"/>
    <row r="36688" customFormat="false" ht="15.75" hidden="false" customHeight="false" outlineLevel="0" collapsed="false"/>
    <row r="36689" customFormat="false" ht="15.75" hidden="false" customHeight="false" outlineLevel="0" collapsed="false"/>
    <row r="36690" customFormat="false" ht="15.75" hidden="false" customHeight="false" outlineLevel="0" collapsed="false"/>
    <row r="36691" customFormat="false" ht="15.75" hidden="false" customHeight="false" outlineLevel="0" collapsed="false"/>
    <row r="36692" customFormat="false" ht="15.75" hidden="false" customHeight="false" outlineLevel="0" collapsed="false"/>
    <row r="36693" customFormat="false" ht="15.75" hidden="false" customHeight="false" outlineLevel="0" collapsed="false"/>
    <row r="36694" customFormat="false" ht="15.75" hidden="false" customHeight="false" outlineLevel="0" collapsed="false"/>
    <row r="36695" customFormat="false" ht="15.75" hidden="false" customHeight="false" outlineLevel="0" collapsed="false"/>
    <row r="36696" customFormat="false" ht="15.75" hidden="false" customHeight="false" outlineLevel="0" collapsed="false"/>
    <row r="36697" customFormat="false" ht="15.75" hidden="false" customHeight="false" outlineLevel="0" collapsed="false"/>
    <row r="36698" customFormat="false" ht="15.75" hidden="false" customHeight="false" outlineLevel="0" collapsed="false"/>
    <row r="36699" customFormat="false" ht="15.75" hidden="false" customHeight="false" outlineLevel="0" collapsed="false"/>
    <row r="36700" customFormat="false" ht="15.75" hidden="false" customHeight="false" outlineLevel="0" collapsed="false"/>
    <row r="36701" customFormat="false" ht="15.75" hidden="false" customHeight="false" outlineLevel="0" collapsed="false"/>
    <row r="36702" customFormat="false" ht="15.75" hidden="false" customHeight="false" outlineLevel="0" collapsed="false"/>
    <row r="36703" customFormat="false" ht="15.75" hidden="false" customHeight="false" outlineLevel="0" collapsed="false"/>
    <row r="36704" customFormat="false" ht="15.75" hidden="false" customHeight="false" outlineLevel="0" collapsed="false"/>
    <row r="36705" customFormat="false" ht="15.75" hidden="false" customHeight="false" outlineLevel="0" collapsed="false"/>
    <row r="36706" customFormat="false" ht="15.75" hidden="false" customHeight="false" outlineLevel="0" collapsed="false"/>
    <row r="36707" customFormat="false" ht="15.75" hidden="false" customHeight="false" outlineLevel="0" collapsed="false"/>
    <row r="36708" customFormat="false" ht="15.75" hidden="false" customHeight="false" outlineLevel="0" collapsed="false"/>
    <row r="36709" customFormat="false" ht="15.75" hidden="false" customHeight="false" outlineLevel="0" collapsed="false"/>
    <row r="36710" customFormat="false" ht="15.75" hidden="false" customHeight="false" outlineLevel="0" collapsed="false"/>
    <row r="36711" customFormat="false" ht="15.75" hidden="false" customHeight="false" outlineLevel="0" collapsed="false"/>
    <row r="36712" customFormat="false" ht="15.75" hidden="false" customHeight="false" outlineLevel="0" collapsed="false"/>
    <row r="36713" customFormat="false" ht="15.75" hidden="false" customHeight="false" outlineLevel="0" collapsed="false"/>
    <row r="36714" customFormat="false" ht="15.75" hidden="false" customHeight="false" outlineLevel="0" collapsed="false"/>
    <row r="36715" customFormat="false" ht="15.75" hidden="false" customHeight="false" outlineLevel="0" collapsed="false"/>
    <row r="36716" customFormat="false" ht="15.75" hidden="false" customHeight="false" outlineLevel="0" collapsed="false"/>
    <row r="36717" customFormat="false" ht="15.75" hidden="false" customHeight="false" outlineLevel="0" collapsed="false"/>
    <row r="36718" customFormat="false" ht="15.75" hidden="false" customHeight="false" outlineLevel="0" collapsed="false"/>
    <row r="36719" customFormat="false" ht="15.75" hidden="false" customHeight="false" outlineLevel="0" collapsed="false"/>
    <row r="36720" customFormat="false" ht="15.75" hidden="false" customHeight="false" outlineLevel="0" collapsed="false"/>
    <row r="36721" customFormat="false" ht="15.75" hidden="false" customHeight="false" outlineLevel="0" collapsed="false"/>
    <row r="36722" customFormat="false" ht="15.75" hidden="false" customHeight="false" outlineLevel="0" collapsed="false"/>
    <row r="36723" customFormat="false" ht="15.75" hidden="false" customHeight="false" outlineLevel="0" collapsed="false"/>
    <row r="36724" customFormat="false" ht="15.75" hidden="false" customHeight="false" outlineLevel="0" collapsed="false"/>
    <row r="36725" customFormat="false" ht="15.75" hidden="false" customHeight="false" outlineLevel="0" collapsed="false"/>
    <row r="36726" customFormat="false" ht="15.75" hidden="false" customHeight="false" outlineLevel="0" collapsed="false"/>
    <row r="36727" customFormat="false" ht="15.75" hidden="false" customHeight="false" outlineLevel="0" collapsed="false"/>
    <row r="36728" customFormat="false" ht="15.75" hidden="false" customHeight="false" outlineLevel="0" collapsed="false"/>
    <row r="36729" customFormat="false" ht="15.75" hidden="false" customHeight="false" outlineLevel="0" collapsed="false"/>
    <row r="36730" customFormat="false" ht="15.75" hidden="false" customHeight="false" outlineLevel="0" collapsed="false"/>
    <row r="36731" customFormat="false" ht="15.75" hidden="false" customHeight="false" outlineLevel="0" collapsed="false"/>
    <row r="36732" customFormat="false" ht="15.75" hidden="false" customHeight="false" outlineLevel="0" collapsed="false"/>
    <row r="36733" customFormat="false" ht="15.75" hidden="false" customHeight="false" outlineLevel="0" collapsed="false"/>
    <row r="36734" customFormat="false" ht="15.75" hidden="false" customHeight="false" outlineLevel="0" collapsed="false"/>
    <row r="36735" customFormat="false" ht="15.75" hidden="false" customHeight="false" outlineLevel="0" collapsed="false"/>
    <row r="36736" customFormat="false" ht="15.75" hidden="false" customHeight="false" outlineLevel="0" collapsed="false"/>
    <row r="36737" customFormat="false" ht="15.75" hidden="false" customHeight="false" outlineLevel="0" collapsed="false"/>
    <row r="36738" customFormat="false" ht="15.75" hidden="false" customHeight="false" outlineLevel="0" collapsed="false"/>
    <row r="36739" customFormat="false" ht="15.75" hidden="false" customHeight="false" outlineLevel="0" collapsed="false"/>
    <row r="36740" customFormat="false" ht="15.75" hidden="false" customHeight="false" outlineLevel="0" collapsed="false"/>
    <row r="36741" customFormat="false" ht="15.75" hidden="false" customHeight="false" outlineLevel="0" collapsed="false"/>
    <row r="36742" customFormat="false" ht="15.75" hidden="false" customHeight="false" outlineLevel="0" collapsed="false"/>
    <row r="36743" customFormat="false" ht="15.75" hidden="false" customHeight="false" outlineLevel="0" collapsed="false"/>
    <row r="36744" customFormat="false" ht="15.75" hidden="false" customHeight="false" outlineLevel="0" collapsed="false"/>
    <row r="36745" customFormat="false" ht="15.75" hidden="false" customHeight="false" outlineLevel="0" collapsed="false"/>
    <row r="36746" customFormat="false" ht="15.75" hidden="false" customHeight="false" outlineLevel="0" collapsed="false"/>
    <row r="36747" customFormat="false" ht="15.75" hidden="false" customHeight="false" outlineLevel="0" collapsed="false"/>
    <row r="36748" customFormat="false" ht="15.75" hidden="false" customHeight="false" outlineLevel="0" collapsed="false"/>
    <row r="36749" customFormat="false" ht="15.75" hidden="false" customHeight="false" outlineLevel="0" collapsed="false"/>
    <row r="36750" customFormat="false" ht="15.75" hidden="false" customHeight="false" outlineLevel="0" collapsed="false"/>
    <row r="36751" customFormat="false" ht="15.75" hidden="false" customHeight="false" outlineLevel="0" collapsed="false"/>
    <row r="36752" customFormat="false" ht="15.75" hidden="false" customHeight="false" outlineLevel="0" collapsed="false"/>
    <row r="36753" customFormat="false" ht="15.75" hidden="false" customHeight="false" outlineLevel="0" collapsed="false"/>
    <row r="36754" customFormat="false" ht="15.75" hidden="false" customHeight="false" outlineLevel="0" collapsed="false"/>
    <row r="36755" customFormat="false" ht="15.75" hidden="false" customHeight="false" outlineLevel="0" collapsed="false"/>
    <row r="36756" customFormat="false" ht="15.75" hidden="false" customHeight="false" outlineLevel="0" collapsed="false"/>
    <row r="36757" customFormat="false" ht="15.75" hidden="false" customHeight="false" outlineLevel="0" collapsed="false"/>
    <row r="36758" customFormat="false" ht="15.75" hidden="false" customHeight="false" outlineLevel="0" collapsed="false"/>
    <row r="36759" customFormat="false" ht="15.75" hidden="false" customHeight="false" outlineLevel="0" collapsed="false"/>
    <row r="36760" customFormat="false" ht="15.75" hidden="false" customHeight="false" outlineLevel="0" collapsed="false"/>
    <row r="36761" customFormat="false" ht="15.75" hidden="false" customHeight="false" outlineLevel="0" collapsed="false"/>
    <row r="36762" customFormat="false" ht="15.75" hidden="false" customHeight="false" outlineLevel="0" collapsed="false"/>
    <row r="36763" customFormat="false" ht="15.75" hidden="false" customHeight="false" outlineLevel="0" collapsed="false"/>
    <row r="36764" customFormat="false" ht="15.75" hidden="false" customHeight="false" outlineLevel="0" collapsed="false"/>
    <row r="36765" customFormat="false" ht="15.75" hidden="false" customHeight="false" outlineLevel="0" collapsed="false"/>
    <row r="36766" customFormat="false" ht="15.75" hidden="false" customHeight="false" outlineLevel="0" collapsed="false"/>
    <row r="36767" customFormat="false" ht="15.75" hidden="false" customHeight="false" outlineLevel="0" collapsed="false"/>
    <row r="36768" customFormat="false" ht="15.75" hidden="false" customHeight="false" outlineLevel="0" collapsed="false"/>
    <row r="36769" customFormat="false" ht="15.75" hidden="false" customHeight="false" outlineLevel="0" collapsed="false"/>
    <row r="36770" customFormat="false" ht="15.75" hidden="false" customHeight="false" outlineLevel="0" collapsed="false"/>
    <row r="36771" customFormat="false" ht="15.75" hidden="false" customHeight="false" outlineLevel="0" collapsed="false"/>
    <row r="36772" customFormat="false" ht="15.75" hidden="false" customHeight="false" outlineLevel="0" collapsed="false"/>
    <row r="36773" customFormat="false" ht="15.75" hidden="false" customHeight="false" outlineLevel="0" collapsed="false"/>
    <row r="36774" customFormat="false" ht="15.75" hidden="false" customHeight="false" outlineLevel="0" collapsed="false"/>
    <row r="36775" customFormat="false" ht="15.75" hidden="false" customHeight="false" outlineLevel="0" collapsed="false"/>
    <row r="36776" customFormat="false" ht="15.75" hidden="false" customHeight="false" outlineLevel="0" collapsed="false"/>
    <row r="36777" customFormat="false" ht="15.75" hidden="false" customHeight="false" outlineLevel="0" collapsed="false"/>
    <row r="36778" customFormat="false" ht="15.75" hidden="false" customHeight="false" outlineLevel="0" collapsed="false"/>
    <row r="36779" customFormat="false" ht="15.75" hidden="false" customHeight="false" outlineLevel="0" collapsed="false"/>
    <row r="36780" customFormat="false" ht="15.75" hidden="false" customHeight="false" outlineLevel="0" collapsed="false"/>
    <row r="36781" customFormat="false" ht="15.75" hidden="false" customHeight="false" outlineLevel="0" collapsed="false"/>
    <row r="36782" customFormat="false" ht="15.75" hidden="false" customHeight="false" outlineLevel="0" collapsed="false"/>
    <row r="36783" customFormat="false" ht="15.75" hidden="false" customHeight="false" outlineLevel="0" collapsed="false"/>
    <row r="36784" customFormat="false" ht="15.75" hidden="false" customHeight="false" outlineLevel="0" collapsed="false"/>
    <row r="36785" customFormat="false" ht="15.75" hidden="false" customHeight="false" outlineLevel="0" collapsed="false"/>
    <row r="36786" customFormat="false" ht="15.75" hidden="false" customHeight="false" outlineLevel="0" collapsed="false"/>
    <row r="36787" customFormat="false" ht="15.75" hidden="false" customHeight="false" outlineLevel="0" collapsed="false"/>
    <row r="36788" customFormat="false" ht="15.75" hidden="false" customHeight="false" outlineLevel="0" collapsed="false"/>
    <row r="36789" customFormat="false" ht="15.75" hidden="false" customHeight="false" outlineLevel="0" collapsed="false"/>
    <row r="36790" customFormat="false" ht="15.75" hidden="false" customHeight="false" outlineLevel="0" collapsed="false"/>
    <row r="36791" customFormat="false" ht="15.75" hidden="false" customHeight="false" outlineLevel="0" collapsed="false"/>
    <row r="36792" customFormat="false" ht="15.75" hidden="false" customHeight="false" outlineLevel="0" collapsed="false"/>
    <row r="36793" customFormat="false" ht="15.75" hidden="false" customHeight="false" outlineLevel="0" collapsed="false"/>
    <row r="36794" customFormat="false" ht="15.75" hidden="false" customHeight="false" outlineLevel="0" collapsed="false"/>
    <row r="36795" customFormat="false" ht="15.75" hidden="false" customHeight="false" outlineLevel="0" collapsed="false"/>
    <row r="36796" customFormat="false" ht="15.75" hidden="false" customHeight="false" outlineLevel="0" collapsed="false"/>
    <row r="36797" customFormat="false" ht="15.75" hidden="false" customHeight="false" outlineLevel="0" collapsed="false"/>
    <row r="36798" customFormat="false" ht="15.75" hidden="false" customHeight="false" outlineLevel="0" collapsed="false"/>
    <row r="36799" customFormat="false" ht="15.75" hidden="false" customHeight="false" outlineLevel="0" collapsed="false"/>
    <row r="36800" customFormat="false" ht="15.75" hidden="false" customHeight="false" outlineLevel="0" collapsed="false"/>
    <row r="36801" customFormat="false" ht="15.75" hidden="false" customHeight="false" outlineLevel="0" collapsed="false"/>
    <row r="36802" customFormat="false" ht="15.75" hidden="false" customHeight="false" outlineLevel="0" collapsed="false"/>
    <row r="36803" customFormat="false" ht="15.75" hidden="false" customHeight="false" outlineLevel="0" collapsed="false"/>
    <row r="36804" customFormat="false" ht="15.75" hidden="false" customHeight="false" outlineLevel="0" collapsed="false"/>
    <row r="36805" customFormat="false" ht="15.75" hidden="false" customHeight="false" outlineLevel="0" collapsed="false"/>
    <row r="36806" customFormat="false" ht="15.75" hidden="false" customHeight="false" outlineLevel="0" collapsed="false"/>
    <row r="36807" customFormat="false" ht="15.75" hidden="false" customHeight="false" outlineLevel="0" collapsed="false"/>
    <row r="36808" customFormat="false" ht="15.75" hidden="false" customHeight="false" outlineLevel="0" collapsed="false"/>
    <row r="36809" customFormat="false" ht="15.75" hidden="false" customHeight="false" outlineLevel="0" collapsed="false"/>
    <row r="36810" customFormat="false" ht="15.75" hidden="false" customHeight="false" outlineLevel="0" collapsed="false"/>
    <row r="36811" customFormat="false" ht="15.75" hidden="false" customHeight="false" outlineLevel="0" collapsed="false"/>
    <row r="36812" customFormat="false" ht="15.75" hidden="false" customHeight="false" outlineLevel="0" collapsed="false"/>
    <row r="36813" customFormat="false" ht="15.75" hidden="false" customHeight="false" outlineLevel="0" collapsed="false"/>
    <row r="36814" customFormat="false" ht="15.75" hidden="false" customHeight="false" outlineLevel="0" collapsed="false"/>
    <row r="36815" customFormat="false" ht="15.75" hidden="false" customHeight="false" outlineLevel="0" collapsed="false"/>
    <row r="36816" customFormat="false" ht="15.75" hidden="false" customHeight="false" outlineLevel="0" collapsed="false"/>
    <row r="36817" customFormat="false" ht="15.75" hidden="false" customHeight="false" outlineLevel="0" collapsed="false"/>
    <row r="36818" customFormat="false" ht="15.75" hidden="false" customHeight="false" outlineLevel="0" collapsed="false"/>
    <row r="36819" customFormat="false" ht="15.75" hidden="false" customHeight="false" outlineLevel="0" collapsed="false"/>
    <row r="36820" customFormat="false" ht="15.75" hidden="false" customHeight="false" outlineLevel="0" collapsed="false"/>
    <row r="36821" customFormat="false" ht="15.75" hidden="false" customHeight="false" outlineLevel="0" collapsed="false"/>
    <row r="36822" customFormat="false" ht="15.75" hidden="false" customHeight="false" outlineLevel="0" collapsed="false"/>
    <row r="36823" customFormat="false" ht="15.75" hidden="false" customHeight="false" outlineLevel="0" collapsed="false"/>
    <row r="36824" customFormat="false" ht="15.75" hidden="false" customHeight="false" outlineLevel="0" collapsed="false"/>
    <row r="36825" customFormat="false" ht="15.75" hidden="false" customHeight="false" outlineLevel="0" collapsed="false"/>
    <row r="36826" customFormat="false" ht="15.75" hidden="false" customHeight="false" outlineLevel="0" collapsed="false"/>
    <row r="36827" customFormat="false" ht="15.75" hidden="false" customHeight="false" outlineLevel="0" collapsed="false"/>
    <row r="36828" customFormat="false" ht="15.75" hidden="false" customHeight="false" outlineLevel="0" collapsed="false"/>
    <row r="36829" customFormat="false" ht="15.75" hidden="false" customHeight="false" outlineLevel="0" collapsed="false"/>
    <row r="36830" customFormat="false" ht="15.75" hidden="false" customHeight="false" outlineLevel="0" collapsed="false"/>
    <row r="36831" customFormat="false" ht="15.75" hidden="false" customHeight="false" outlineLevel="0" collapsed="false"/>
    <row r="36832" customFormat="false" ht="15.75" hidden="false" customHeight="false" outlineLevel="0" collapsed="false"/>
    <row r="36833" customFormat="false" ht="15.75" hidden="false" customHeight="false" outlineLevel="0" collapsed="false"/>
    <row r="36834" customFormat="false" ht="15.75" hidden="false" customHeight="false" outlineLevel="0" collapsed="false"/>
    <row r="36835" customFormat="false" ht="15.75" hidden="false" customHeight="false" outlineLevel="0" collapsed="false"/>
    <row r="36836" customFormat="false" ht="15.75" hidden="false" customHeight="false" outlineLevel="0" collapsed="false"/>
    <row r="36837" customFormat="false" ht="15.75" hidden="false" customHeight="false" outlineLevel="0" collapsed="false"/>
    <row r="36838" customFormat="false" ht="15.75" hidden="false" customHeight="false" outlineLevel="0" collapsed="false"/>
    <row r="36839" customFormat="false" ht="15.75" hidden="false" customHeight="false" outlineLevel="0" collapsed="false"/>
    <row r="36840" customFormat="false" ht="15.75" hidden="false" customHeight="false" outlineLevel="0" collapsed="false"/>
    <row r="36841" customFormat="false" ht="15.75" hidden="false" customHeight="false" outlineLevel="0" collapsed="false"/>
    <row r="36842" customFormat="false" ht="15.75" hidden="false" customHeight="false" outlineLevel="0" collapsed="false"/>
    <row r="36843" customFormat="false" ht="15.75" hidden="false" customHeight="false" outlineLevel="0" collapsed="false"/>
    <row r="36844" customFormat="false" ht="15.75" hidden="false" customHeight="false" outlineLevel="0" collapsed="false"/>
    <row r="36845" customFormat="false" ht="15.75" hidden="false" customHeight="false" outlineLevel="0" collapsed="false"/>
    <row r="36846" customFormat="false" ht="15.75" hidden="false" customHeight="false" outlineLevel="0" collapsed="false"/>
    <row r="36847" customFormat="false" ht="15.75" hidden="false" customHeight="false" outlineLevel="0" collapsed="false"/>
    <row r="36848" customFormat="false" ht="15.75" hidden="false" customHeight="false" outlineLevel="0" collapsed="false"/>
    <row r="36849" customFormat="false" ht="15.75" hidden="false" customHeight="false" outlineLevel="0" collapsed="false"/>
    <row r="36850" customFormat="false" ht="15.75" hidden="false" customHeight="false" outlineLevel="0" collapsed="false"/>
    <row r="36851" customFormat="false" ht="15.75" hidden="false" customHeight="false" outlineLevel="0" collapsed="false"/>
    <row r="36852" customFormat="false" ht="15.75" hidden="false" customHeight="false" outlineLevel="0" collapsed="false"/>
    <row r="36853" customFormat="false" ht="15.75" hidden="false" customHeight="false" outlineLevel="0" collapsed="false"/>
    <row r="36854" customFormat="false" ht="15.75" hidden="false" customHeight="false" outlineLevel="0" collapsed="false"/>
    <row r="36855" customFormat="false" ht="15.75" hidden="false" customHeight="false" outlineLevel="0" collapsed="false"/>
    <row r="36856" customFormat="false" ht="15.75" hidden="false" customHeight="false" outlineLevel="0" collapsed="false"/>
    <row r="36857" customFormat="false" ht="15.75" hidden="false" customHeight="false" outlineLevel="0" collapsed="false"/>
    <row r="36858" customFormat="false" ht="15.75" hidden="false" customHeight="false" outlineLevel="0" collapsed="false"/>
    <row r="36859" customFormat="false" ht="15.75" hidden="false" customHeight="false" outlineLevel="0" collapsed="false"/>
    <row r="36860" customFormat="false" ht="15.75" hidden="false" customHeight="false" outlineLevel="0" collapsed="false"/>
    <row r="36861" customFormat="false" ht="15.75" hidden="false" customHeight="false" outlineLevel="0" collapsed="false"/>
    <row r="36862" customFormat="false" ht="15.75" hidden="false" customHeight="false" outlineLevel="0" collapsed="false"/>
    <row r="36863" customFormat="false" ht="15.75" hidden="false" customHeight="false" outlineLevel="0" collapsed="false"/>
    <row r="36864" customFormat="false" ht="15.75" hidden="false" customHeight="false" outlineLevel="0" collapsed="false"/>
    <row r="36865" customFormat="false" ht="15.75" hidden="false" customHeight="false" outlineLevel="0" collapsed="false"/>
    <row r="36866" customFormat="false" ht="15.75" hidden="false" customHeight="false" outlineLevel="0" collapsed="false"/>
    <row r="36867" customFormat="false" ht="15.75" hidden="false" customHeight="false" outlineLevel="0" collapsed="false"/>
    <row r="36868" customFormat="false" ht="15.75" hidden="false" customHeight="false" outlineLevel="0" collapsed="false"/>
    <row r="36869" customFormat="false" ht="15.75" hidden="false" customHeight="false" outlineLevel="0" collapsed="false"/>
    <row r="36870" customFormat="false" ht="15.75" hidden="false" customHeight="false" outlineLevel="0" collapsed="false"/>
    <row r="36871" customFormat="false" ht="15.75" hidden="false" customHeight="false" outlineLevel="0" collapsed="false"/>
    <row r="36872" customFormat="false" ht="15.75" hidden="false" customHeight="false" outlineLevel="0" collapsed="false"/>
    <row r="36873" customFormat="false" ht="15.75" hidden="false" customHeight="false" outlineLevel="0" collapsed="false"/>
    <row r="36874" customFormat="false" ht="15.75" hidden="false" customHeight="false" outlineLevel="0" collapsed="false"/>
    <row r="36875" customFormat="false" ht="15.75" hidden="false" customHeight="false" outlineLevel="0" collapsed="false"/>
    <row r="36876" customFormat="false" ht="15.75" hidden="false" customHeight="false" outlineLevel="0" collapsed="false"/>
    <row r="36877" customFormat="false" ht="15.75" hidden="false" customHeight="false" outlineLevel="0" collapsed="false"/>
    <row r="36878" customFormat="false" ht="15.75" hidden="false" customHeight="false" outlineLevel="0" collapsed="false"/>
    <row r="36879" customFormat="false" ht="15.75" hidden="false" customHeight="false" outlineLevel="0" collapsed="false"/>
    <row r="36880" customFormat="false" ht="15.75" hidden="false" customHeight="false" outlineLevel="0" collapsed="false"/>
    <row r="36881" customFormat="false" ht="15.75" hidden="false" customHeight="false" outlineLevel="0" collapsed="false"/>
    <row r="36882" customFormat="false" ht="15.75" hidden="false" customHeight="false" outlineLevel="0" collapsed="false"/>
    <row r="36883" customFormat="false" ht="15.75" hidden="false" customHeight="false" outlineLevel="0" collapsed="false"/>
    <row r="36884" customFormat="false" ht="15.75" hidden="false" customHeight="false" outlineLevel="0" collapsed="false"/>
    <row r="36885" customFormat="false" ht="15.75" hidden="false" customHeight="false" outlineLevel="0" collapsed="false"/>
    <row r="36886" customFormat="false" ht="15.75" hidden="false" customHeight="false" outlineLevel="0" collapsed="false"/>
    <row r="36887" customFormat="false" ht="15.75" hidden="false" customHeight="false" outlineLevel="0" collapsed="false"/>
    <row r="36888" customFormat="false" ht="15.75" hidden="false" customHeight="false" outlineLevel="0" collapsed="false"/>
    <row r="36889" customFormat="false" ht="15.75" hidden="false" customHeight="false" outlineLevel="0" collapsed="false"/>
    <row r="36890" customFormat="false" ht="15.75" hidden="false" customHeight="false" outlineLevel="0" collapsed="false"/>
    <row r="36891" customFormat="false" ht="15.75" hidden="false" customHeight="false" outlineLevel="0" collapsed="false"/>
    <row r="36892" customFormat="false" ht="15.75" hidden="false" customHeight="false" outlineLevel="0" collapsed="false"/>
    <row r="36893" customFormat="false" ht="15.75" hidden="false" customHeight="false" outlineLevel="0" collapsed="false"/>
    <row r="36894" customFormat="false" ht="15.75" hidden="false" customHeight="false" outlineLevel="0" collapsed="false"/>
    <row r="36895" customFormat="false" ht="15.75" hidden="false" customHeight="false" outlineLevel="0" collapsed="false"/>
    <row r="36896" customFormat="false" ht="15.75" hidden="false" customHeight="false" outlineLevel="0" collapsed="false"/>
    <row r="36897" customFormat="false" ht="15.75" hidden="false" customHeight="false" outlineLevel="0" collapsed="false"/>
    <row r="36898" customFormat="false" ht="15.75" hidden="false" customHeight="false" outlineLevel="0" collapsed="false"/>
    <row r="36899" customFormat="false" ht="15.75" hidden="false" customHeight="false" outlineLevel="0" collapsed="false"/>
    <row r="36900" customFormat="false" ht="15.75" hidden="false" customHeight="false" outlineLevel="0" collapsed="false"/>
    <row r="36901" customFormat="false" ht="15.75" hidden="false" customHeight="false" outlineLevel="0" collapsed="false"/>
    <row r="36902" customFormat="false" ht="15.75" hidden="false" customHeight="false" outlineLevel="0" collapsed="false"/>
    <row r="36903" customFormat="false" ht="15.75" hidden="false" customHeight="false" outlineLevel="0" collapsed="false"/>
    <row r="36904" customFormat="false" ht="15.75" hidden="false" customHeight="false" outlineLevel="0" collapsed="false"/>
    <row r="36905" customFormat="false" ht="15.75" hidden="false" customHeight="false" outlineLevel="0" collapsed="false"/>
    <row r="36906" customFormat="false" ht="15.75" hidden="false" customHeight="false" outlineLevel="0" collapsed="false"/>
    <row r="36907" customFormat="false" ht="15.75" hidden="false" customHeight="false" outlineLevel="0" collapsed="false"/>
    <row r="36908" customFormat="false" ht="15.75" hidden="false" customHeight="false" outlineLevel="0" collapsed="false"/>
    <row r="36909" customFormat="false" ht="15.75" hidden="false" customHeight="false" outlineLevel="0" collapsed="false"/>
    <row r="36910" customFormat="false" ht="15.75" hidden="false" customHeight="false" outlineLevel="0" collapsed="false"/>
    <row r="36911" customFormat="false" ht="15.75" hidden="false" customHeight="false" outlineLevel="0" collapsed="false"/>
    <row r="36912" customFormat="false" ht="15.75" hidden="false" customHeight="false" outlineLevel="0" collapsed="false"/>
    <row r="36913" customFormat="false" ht="15.75" hidden="false" customHeight="false" outlineLevel="0" collapsed="false"/>
    <row r="36914" customFormat="false" ht="15.75" hidden="false" customHeight="false" outlineLevel="0" collapsed="false"/>
    <row r="36915" customFormat="false" ht="15.75" hidden="false" customHeight="false" outlineLevel="0" collapsed="false"/>
    <row r="36916" customFormat="false" ht="15.75" hidden="false" customHeight="false" outlineLevel="0" collapsed="false"/>
    <row r="36917" customFormat="false" ht="15.75" hidden="false" customHeight="false" outlineLevel="0" collapsed="false"/>
    <row r="36918" customFormat="false" ht="15.75" hidden="false" customHeight="false" outlineLevel="0" collapsed="false"/>
    <row r="36919" customFormat="false" ht="15.75" hidden="false" customHeight="false" outlineLevel="0" collapsed="false"/>
    <row r="36920" customFormat="false" ht="15.75" hidden="false" customHeight="false" outlineLevel="0" collapsed="false"/>
    <row r="36921" customFormat="false" ht="15.75" hidden="false" customHeight="false" outlineLevel="0" collapsed="false"/>
    <row r="36922" customFormat="false" ht="15.75" hidden="false" customHeight="false" outlineLevel="0" collapsed="false"/>
    <row r="36923" customFormat="false" ht="15.75" hidden="false" customHeight="false" outlineLevel="0" collapsed="false"/>
    <row r="36924" customFormat="false" ht="15.75" hidden="false" customHeight="false" outlineLevel="0" collapsed="false"/>
    <row r="36925" customFormat="false" ht="15.75" hidden="false" customHeight="false" outlineLevel="0" collapsed="false"/>
    <row r="36926" customFormat="false" ht="15.75" hidden="false" customHeight="false" outlineLevel="0" collapsed="false"/>
    <row r="36927" customFormat="false" ht="15.75" hidden="false" customHeight="false" outlineLevel="0" collapsed="false"/>
    <row r="36928" customFormat="false" ht="15.75" hidden="false" customHeight="false" outlineLevel="0" collapsed="false"/>
    <row r="36929" customFormat="false" ht="15.75" hidden="false" customHeight="false" outlineLevel="0" collapsed="false"/>
    <row r="36930" customFormat="false" ht="15.75" hidden="false" customHeight="false" outlineLevel="0" collapsed="false"/>
    <row r="36931" customFormat="false" ht="15.75" hidden="false" customHeight="false" outlineLevel="0" collapsed="false"/>
    <row r="36932" customFormat="false" ht="15.75" hidden="false" customHeight="false" outlineLevel="0" collapsed="false"/>
    <row r="36933" customFormat="false" ht="15.75" hidden="false" customHeight="false" outlineLevel="0" collapsed="false"/>
    <row r="36934" customFormat="false" ht="15.75" hidden="false" customHeight="false" outlineLevel="0" collapsed="false"/>
    <row r="36935" customFormat="false" ht="15.75" hidden="false" customHeight="false" outlineLevel="0" collapsed="false"/>
    <row r="36936" customFormat="false" ht="15.75" hidden="false" customHeight="false" outlineLevel="0" collapsed="false"/>
    <row r="36937" customFormat="false" ht="15.75" hidden="false" customHeight="false" outlineLevel="0" collapsed="false"/>
    <row r="36938" customFormat="false" ht="15.75" hidden="false" customHeight="false" outlineLevel="0" collapsed="false"/>
    <row r="36939" customFormat="false" ht="15.75" hidden="false" customHeight="false" outlineLevel="0" collapsed="false"/>
    <row r="36940" customFormat="false" ht="15.75" hidden="false" customHeight="false" outlineLevel="0" collapsed="false"/>
    <row r="36941" customFormat="false" ht="15.75" hidden="false" customHeight="false" outlineLevel="0" collapsed="false"/>
    <row r="36942" customFormat="false" ht="15.75" hidden="false" customHeight="false" outlineLevel="0" collapsed="false"/>
    <row r="36943" customFormat="false" ht="15.75" hidden="false" customHeight="false" outlineLevel="0" collapsed="false"/>
    <row r="36944" customFormat="false" ht="15.75" hidden="false" customHeight="false" outlineLevel="0" collapsed="false"/>
    <row r="36945" customFormat="false" ht="15.75" hidden="false" customHeight="false" outlineLevel="0" collapsed="false"/>
    <row r="36946" customFormat="false" ht="15.75" hidden="false" customHeight="false" outlineLevel="0" collapsed="false"/>
    <row r="36947" customFormat="false" ht="15.75" hidden="false" customHeight="false" outlineLevel="0" collapsed="false"/>
    <row r="36948" customFormat="false" ht="15.75" hidden="false" customHeight="false" outlineLevel="0" collapsed="false"/>
    <row r="36949" customFormat="false" ht="15.75" hidden="false" customHeight="false" outlineLevel="0" collapsed="false"/>
    <row r="36950" customFormat="false" ht="15.75" hidden="false" customHeight="false" outlineLevel="0" collapsed="false"/>
    <row r="36951" customFormat="false" ht="15.75" hidden="false" customHeight="false" outlineLevel="0" collapsed="false"/>
    <row r="36952" customFormat="false" ht="15.75" hidden="false" customHeight="false" outlineLevel="0" collapsed="false"/>
    <row r="36953" customFormat="false" ht="15.75" hidden="false" customHeight="false" outlineLevel="0" collapsed="false"/>
    <row r="36954" customFormat="false" ht="15.75" hidden="false" customHeight="false" outlineLevel="0" collapsed="false"/>
    <row r="36955" customFormat="false" ht="15.75" hidden="false" customHeight="false" outlineLevel="0" collapsed="false"/>
    <row r="36956" customFormat="false" ht="15.75" hidden="false" customHeight="false" outlineLevel="0" collapsed="false"/>
    <row r="36957" customFormat="false" ht="15.75" hidden="false" customHeight="false" outlineLevel="0" collapsed="false"/>
    <row r="36958" customFormat="false" ht="15.75" hidden="false" customHeight="false" outlineLevel="0" collapsed="false"/>
    <row r="36959" customFormat="false" ht="15.75" hidden="false" customHeight="false" outlineLevel="0" collapsed="false"/>
    <row r="36960" customFormat="false" ht="15.75" hidden="false" customHeight="false" outlineLevel="0" collapsed="false"/>
    <row r="36961" customFormat="false" ht="15.75" hidden="false" customHeight="false" outlineLevel="0" collapsed="false"/>
    <row r="36962" customFormat="false" ht="15.75" hidden="false" customHeight="false" outlineLevel="0" collapsed="false"/>
    <row r="36963" customFormat="false" ht="15.75" hidden="false" customHeight="false" outlineLevel="0" collapsed="false"/>
    <row r="36964" customFormat="false" ht="15.75" hidden="false" customHeight="false" outlineLevel="0" collapsed="false"/>
    <row r="36965" customFormat="false" ht="15.75" hidden="false" customHeight="false" outlineLevel="0" collapsed="false"/>
    <row r="36966" customFormat="false" ht="15.75" hidden="false" customHeight="false" outlineLevel="0" collapsed="false"/>
    <row r="36967" customFormat="false" ht="15.75" hidden="false" customHeight="false" outlineLevel="0" collapsed="false"/>
    <row r="36968" customFormat="false" ht="15.75" hidden="false" customHeight="false" outlineLevel="0" collapsed="false"/>
    <row r="36969" customFormat="false" ht="15.75" hidden="false" customHeight="false" outlineLevel="0" collapsed="false"/>
    <row r="36970" customFormat="false" ht="15.75" hidden="false" customHeight="false" outlineLevel="0" collapsed="false"/>
    <row r="36971" customFormat="false" ht="15.75" hidden="false" customHeight="false" outlineLevel="0" collapsed="false"/>
    <row r="36972" customFormat="false" ht="15.75" hidden="false" customHeight="false" outlineLevel="0" collapsed="false"/>
    <row r="36973" customFormat="false" ht="15.75" hidden="false" customHeight="false" outlineLevel="0" collapsed="false"/>
    <row r="36974" customFormat="false" ht="15.75" hidden="false" customHeight="false" outlineLevel="0" collapsed="false"/>
    <row r="36975" customFormat="false" ht="15.75" hidden="false" customHeight="false" outlineLevel="0" collapsed="false"/>
    <row r="36976" customFormat="false" ht="15.75" hidden="false" customHeight="false" outlineLevel="0" collapsed="false"/>
    <row r="36977" customFormat="false" ht="15.75" hidden="false" customHeight="false" outlineLevel="0" collapsed="false"/>
    <row r="36978" customFormat="false" ht="15.75" hidden="false" customHeight="false" outlineLevel="0" collapsed="false"/>
    <row r="36979" customFormat="false" ht="15.75" hidden="false" customHeight="false" outlineLevel="0" collapsed="false"/>
    <row r="36980" customFormat="false" ht="15.75" hidden="false" customHeight="false" outlineLevel="0" collapsed="false"/>
    <row r="36981" customFormat="false" ht="15.75" hidden="false" customHeight="false" outlineLevel="0" collapsed="false"/>
    <row r="36982" customFormat="false" ht="15.75" hidden="false" customHeight="false" outlineLevel="0" collapsed="false"/>
    <row r="36983" customFormat="false" ht="15.75" hidden="false" customHeight="false" outlineLevel="0" collapsed="false"/>
    <row r="36984" customFormat="false" ht="15.75" hidden="false" customHeight="false" outlineLevel="0" collapsed="false"/>
    <row r="36985" customFormat="false" ht="15.75" hidden="false" customHeight="false" outlineLevel="0" collapsed="false"/>
    <row r="36986" customFormat="false" ht="15.75" hidden="false" customHeight="false" outlineLevel="0" collapsed="false"/>
    <row r="36987" customFormat="false" ht="15.75" hidden="false" customHeight="false" outlineLevel="0" collapsed="false"/>
    <row r="36988" customFormat="false" ht="15.75" hidden="false" customHeight="false" outlineLevel="0" collapsed="false"/>
    <row r="36989" customFormat="false" ht="15.75" hidden="false" customHeight="false" outlineLevel="0" collapsed="false"/>
    <row r="36990" customFormat="false" ht="15.75" hidden="false" customHeight="false" outlineLevel="0" collapsed="false"/>
    <row r="36991" customFormat="false" ht="15.75" hidden="false" customHeight="false" outlineLevel="0" collapsed="false"/>
    <row r="36992" customFormat="false" ht="15.75" hidden="false" customHeight="false" outlineLevel="0" collapsed="false"/>
    <row r="36993" customFormat="false" ht="15.75" hidden="false" customHeight="false" outlineLevel="0" collapsed="false"/>
    <row r="36994" customFormat="false" ht="15.75" hidden="false" customHeight="false" outlineLevel="0" collapsed="false"/>
    <row r="36995" customFormat="false" ht="15.75" hidden="false" customHeight="false" outlineLevel="0" collapsed="false"/>
    <row r="36996" customFormat="false" ht="15.75" hidden="false" customHeight="false" outlineLevel="0" collapsed="false"/>
    <row r="36997" customFormat="false" ht="15.75" hidden="false" customHeight="false" outlineLevel="0" collapsed="false"/>
    <row r="36998" customFormat="false" ht="15.75" hidden="false" customHeight="false" outlineLevel="0" collapsed="false"/>
    <row r="36999" customFormat="false" ht="15.75" hidden="false" customHeight="false" outlineLevel="0" collapsed="false"/>
    <row r="37000" customFormat="false" ht="15.75" hidden="false" customHeight="false" outlineLevel="0" collapsed="false"/>
    <row r="37001" customFormat="false" ht="15.75" hidden="false" customHeight="false" outlineLevel="0" collapsed="false"/>
    <row r="37002" customFormat="false" ht="15.75" hidden="false" customHeight="false" outlineLevel="0" collapsed="false"/>
    <row r="37003" customFormat="false" ht="15.75" hidden="false" customHeight="false" outlineLevel="0" collapsed="false"/>
    <row r="37004" customFormat="false" ht="15.75" hidden="false" customHeight="false" outlineLevel="0" collapsed="false"/>
    <row r="37005" customFormat="false" ht="15.75" hidden="false" customHeight="false" outlineLevel="0" collapsed="false"/>
    <row r="37006" customFormat="false" ht="15.75" hidden="false" customHeight="false" outlineLevel="0" collapsed="false"/>
    <row r="37007" customFormat="false" ht="15.75" hidden="false" customHeight="false" outlineLevel="0" collapsed="false"/>
    <row r="37008" customFormat="false" ht="15.75" hidden="false" customHeight="false" outlineLevel="0" collapsed="false"/>
    <row r="37009" customFormat="false" ht="15.75" hidden="false" customHeight="false" outlineLevel="0" collapsed="false"/>
    <row r="37010" customFormat="false" ht="15.75" hidden="false" customHeight="false" outlineLevel="0" collapsed="false"/>
    <row r="37011" customFormat="false" ht="15.75" hidden="false" customHeight="false" outlineLevel="0" collapsed="false"/>
    <row r="37012" customFormat="false" ht="15.75" hidden="false" customHeight="false" outlineLevel="0" collapsed="false"/>
    <row r="37013" customFormat="false" ht="15.75" hidden="false" customHeight="false" outlineLevel="0" collapsed="false"/>
    <row r="37014" customFormat="false" ht="15.75" hidden="false" customHeight="false" outlineLevel="0" collapsed="false"/>
    <row r="37015" customFormat="false" ht="15.75" hidden="false" customHeight="false" outlineLevel="0" collapsed="false"/>
    <row r="37016" customFormat="false" ht="15.75" hidden="false" customHeight="false" outlineLevel="0" collapsed="false"/>
    <row r="37017" customFormat="false" ht="15.75" hidden="false" customHeight="false" outlineLevel="0" collapsed="false"/>
    <row r="37018" customFormat="false" ht="15.75" hidden="false" customHeight="false" outlineLevel="0" collapsed="false"/>
    <row r="37019" customFormat="false" ht="15.75" hidden="false" customHeight="false" outlineLevel="0" collapsed="false"/>
    <row r="37020" customFormat="false" ht="15.75" hidden="false" customHeight="false" outlineLevel="0" collapsed="false"/>
    <row r="37021" customFormat="false" ht="15.75" hidden="false" customHeight="false" outlineLevel="0" collapsed="false"/>
    <row r="37022" customFormat="false" ht="15.75" hidden="false" customHeight="false" outlineLevel="0" collapsed="false"/>
    <row r="37023" customFormat="false" ht="15.75" hidden="false" customHeight="false" outlineLevel="0" collapsed="false"/>
    <row r="37024" customFormat="false" ht="15.75" hidden="false" customHeight="false" outlineLevel="0" collapsed="false"/>
    <row r="37025" customFormat="false" ht="15.75" hidden="false" customHeight="false" outlineLevel="0" collapsed="false"/>
    <row r="37026" customFormat="false" ht="15.75" hidden="false" customHeight="false" outlineLevel="0" collapsed="false"/>
    <row r="37027" customFormat="false" ht="15.75" hidden="false" customHeight="false" outlineLevel="0" collapsed="false"/>
    <row r="37028" customFormat="false" ht="15.75" hidden="false" customHeight="false" outlineLevel="0" collapsed="false"/>
    <row r="37029" customFormat="false" ht="15.75" hidden="false" customHeight="false" outlineLevel="0" collapsed="false"/>
    <row r="37030" customFormat="false" ht="15.75" hidden="false" customHeight="false" outlineLevel="0" collapsed="false"/>
    <row r="37031" customFormat="false" ht="15.75" hidden="false" customHeight="false" outlineLevel="0" collapsed="false"/>
    <row r="37032" customFormat="false" ht="15.75" hidden="false" customHeight="false" outlineLevel="0" collapsed="false"/>
    <row r="37033" customFormat="false" ht="15.75" hidden="false" customHeight="false" outlineLevel="0" collapsed="false"/>
    <row r="37034" customFormat="false" ht="15.75" hidden="false" customHeight="false" outlineLevel="0" collapsed="false"/>
    <row r="37035" customFormat="false" ht="15.75" hidden="false" customHeight="false" outlineLevel="0" collapsed="false"/>
    <row r="37036" customFormat="false" ht="15.75" hidden="false" customHeight="false" outlineLevel="0" collapsed="false"/>
    <row r="37037" customFormat="false" ht="15.75" hidden="false" customHeight="false" outlineLevel="0" collapsed="false"/>
    <row r="37038" customFormat="false" ht="15.75" hidden="false" customHeight="false" outlineLevel="0" collapsed="false"/>
    <row r="37039" customFormat="false" ht="15.75" hidden="false" customHeight="false" outlineLevel="0" collapsed="false"/>
    <row r="37040" customFormat="false" ht="15.75" hidden="false" customHeight="false" outlineLevel="0" collapsed="false"/>
    <row r="37041" customFormat="false" ht="15.75" hidden="false" customHeight="false" outlineLevel="0" collapsed="false"/>
    <row r="37042" customFormat="false" ht="15.75" hidden="false" customHeight="false" outlineLevel="0" collapsed="false"/>
    <row r="37043" customFormat="false" ht="15.75" hidden="false" customHeight="false" outlineLevel="0" collapsed="false"/>
    <row r="37044" customFormat="false" ht="15.75" hidden="false" customHeight="false" outlineLevel="0" collapsed="false"/>
    <row r="37045" customFormat="false" ht="15.75" hidden="false" customHeight="false" outlineLevel="0" collapsed="false"/>
    <row r="37046" customFormat="false" ht="15.75" hidden="false" customHeight="false" outlineLevel="0" collapsed="false"/>
    <row r="37047" customFormat="false" ht="15.75" hidden="false" customHeight="false" outlineLevel="0" collapsed="false"/>
    <row r="37048" customFormat="false" ht="15.75" hidden="false" customHeight="false" outlineLevel="0" collapsed="false"/>
    <row r="37049" customFormat="false" ht="15.75" hidden="false" customHeight="false" outlineLevel="0" collapsed="false"/>
    <row r="37050" customFormat="false" ht="15.75" hidden="false" customHeight="false" outlineLevel="0" collapsed="false"/>
    <row r="37051" customFormat="false" ht="15.75" hidden="false" customHeight="false" outlineLevel="0" collapsed="false"/>
    <row r="37052" customFormat="false" ht="15.75" hidden="false" customHeight="false" outlineLevel="0" collapsed="false"/>
    <row r="37053" customFormat="false" ht="15.75" hidden="false" customHeight="false" outlineLevel="0" collapsed="false"/>
    <row r="37054" customFormat="false" ht="15.75" hidden="false" customHeight="false" outlineLevel="0" collapsed="false"/>
    <row r="37055" customFormat="false" ht="15.75" hidden="false" customHeight="false" outlineLevel="0" collapsed="false"/>
    <row r="37056" customFormat="false" ht="15.75" hidden="false" customHeight="false" outlineLevel="0" collapsed="false"/>
    <row r="37057" customFormat="false" ht="15.75" hidden="false" customHeight="false" outlineLevel="0" collapsed="false"/>
    <row r="37058" customFormat="false" ht="15.75" hidden="false" customHeight="false" outlineLevel="0" collapsed="false"/>
    <row r="37059" customFormat="false" ht="15.75" hidden="false" customHeight="false" outlineLevel="0" collapsed="false"/>
    <row r="37060" customFormat="false" ht="15.75" hidden="false" customHeight="false" outlineLevel="0" collapsed="false"/>
    <row r="37061" customFormat="false" ht="15.75" hidden="false" customHeight="false" outlineLevel="0" collapsed="false"/>
    <row r="37062" customFormat="false" ht="15.75" hidden="false" customHeight="false" outlineLevel="0" collapsed="false"/>
    <row r="37063" customFormat="false" ht="15.75" hidden="false" customHeight="false" outlineLevel="0" collapsed="false"/>
    <row r="37064" customFormat="false" ht="15.75" hidden="false" customHeight="false" outlineLevel="0" collapsed="false"/>
    <row r="37065" customFormat="false" ht="15.75" hidden="false" customHeight="false" outlineLevel="0" collapsed="false"/>
    <row r="37066" customFormat="false" ht="15.75" hidden="false" customHeight="false" outlineLevel="0" collapsed="false"/>
    <row r="37067" customFormat="false" ht="15.75" hidden="false" customHeight="false" outlineLevel="0" collapsed="false"/>
    <row r="37068" customFormat="false" ht="15.75" hidden="false" customHeight="false" outlineLevel="0" collapsed="false"/>
    <row r="37069" customFormat="false" ht="15.75" hidden="false" customHeight="false" outlineLevel="0" collapsed="false"/>
    <row r="37070" customFormat="false" ht="15.75" hidden="false" customHeight="false" outlineLevel="0" collapsed="false"/>
    <row r="37071" customFormat="false" ht="15.75" hidden="false" customHeight="false" outlineLevel="0" collapsed="false"/>
    <row r="37072" customFormat="false" ht="15.75" hidden="false" customHeight="false" outlineLevel="0" collapsed="false"/>
    <row r="37073" customFormat="false" ht="15.75" hidden="false" customHeight="false" outlineLevel="0" collapsed="false"/>
    <row r="37074" customFormat="false" ht="15.75" hidden="false" customHeight="false" outlineLevel="0" collapsed="false"/>
    <row r="37075" customFormat="false" ht="15.75" hidden="false" customHeight="false" outlineLevel="0" collapsed="false"/>
    <row r="37076" customFormat="false" ht="15.75" hidden="false" customHeight="false" outlineLevel="0" collapsed="false"/>
    <row r="37077" customFormat="false" ht="15.75" hidden="false" customHeight="false" outlineLevel="0" collapsed="false"/>
    <row r="37078" customFormat="false" ht="15.75" hidden="false" customHeight="false" outlineLevel="0" collapsed="false"/>
    <row r="37079" customFormat="false" ht="15.75" hidden="false" customHeight="false" outlineLevel="0" collapsed="false"/>
    <row r="37080" customFormat="false" ht="15.75" hidden="false" customHeight="false" outlineLevel="0" collapsed="false"/>
    <row r="37081" customFormat="false" ht="15.75" hidden="false" customHeight="false" outlineLevel="0" collapsed="false"/>
    <row r="37082" customFormat="false" ht="15.75" hidden="false" customHeight="false" outlineLevel="0" collapsed="false"/>
    <row r="37083" customFormat="false" ht="15.75" hidden="false" customHeight="false" outlineLevel="0" collapsed="false"/>
    <row r="37084" customFormat="false" ht="15.75" hidden="false" customHeight="false" outlineLevel="0" collapsed="false"/>
    <row r="37085" customFormat="false" ht="15.75" hidden="false" customHeight="false" outlineLevel="0" collapsed="false"/>
    <row r="37086" customFormat="false" ht="15.75" hidden="false" customHeight="false" outlineLevel="0" collapsed="false"/>
    <row r="37087" customFormat="false" ht="15.75" hidden="false" customHeight="false" outlineLevel="0" collapsed="false"/>
    <row r="37088" customFormat="false" ht="15.75" hidden="false" customHeight="false" outlineLevel="0" collapsed="false"/>
    <row r="37089" customFormat="false" ht="15.75" hidden="false" customHeight="false" outlineLevel="0" collapsed="false"/>
    <row r="37090" customFormat="false" ht="15.75" hidden="false" customHeight="false" outlineLevel="0" collapsed="false"/>
    <row r="37091" customFormat="false" ht="15.75" hidden="false" customHeight="false" outlineLevel="0" collapsed="false"/>
    <row r="37092" customFormat="false" ht="15.75" hidden="false" customHeight="false" outlineLevel="0" collapsed="false"/>
    <row r="37093" customFormat="false" ht="15.75" hidden="false" customHeight="false" outlineLevel="0" collapsed="false"/>
    <row r="37094" customFormat="false" ht="15.75" hidden="false" customHeight="false" outlineLevel="0" collapsed="false"/>
    <row r="37095" customFormat="false" ht="15.75" hidden="false" customHeight="false" outlineLevel="0" collapsed="false"/>
    <row r="37096" customFormat="false" ht="15.75" hidden="false" customHeight="false" outlineLevel="0" collapsed="false"/>
    <row r="37097" customFormat="false" ht="15.75" hidden="false" customHeight="false" outlineLevel="0" collapsed="false"/>
    <row r="37098" customFormat="false" ht="15.75" hidden="false" customHeight="false" outlineLevel="0" collapsed="false"/>
    <row r="37099" customFormat="false" ht="15.75" hidden="false" customHeight="false" outlineLevel="0" collapsed="false"/>
    <row r="37100" customFormat="false" ht="15.75" hidden="false" customHeight="false" outlineLevel="0" collapsed="false"/>
    <row r="37101" customFormat="false" ht="15.75" hidden="false" customHeight="false" outlineLevel="0" collapsed="false"/>
    <row r="37102" customFormat="false" ht="15.75" hidden="false" customHeight="false" outlineLevel="0" collapsed="false"/>
    <row r="37103" customFormat="false" ht="15.75" hidden="false" customHeight="false" outlineLevel="0" collapsed="false"/>
    <row r="37104" customFormat="false" ht="15.75" hidden="false" customHeight="false" outlineLevel="0" collapsed="false"/>
    <row r="37105" customFormat="false" ht="15.75" hidden="false" customHeight="false" outlineLevel="0" collapsed="false"/>
    <row r="37106" customFormat="false" ht="15.75" hidden="false" customHeight="false" outlineLevel="0" collapsed="false"/>
    <row r="37107" customFormat="false" ht="15.75" hidden="false" customHeight="false" outlineLevel="0" collapsed="false"/>
    <row r="37108" customFormat="false" ht="15.75" hidden="false" customHeight="false" outlineLevel="0" collapsed="false"/>
    <row r="37109" customFormat="false" ht="15.75" hidden="false" customHeight="false" outlineLevel="0" collapsed="false"/>
    <row r="37110" customFormat="false" ht="15.75" hidden="false" customHeight="false" outlineLevel="0" collapsed="false"/>
    <row r="37111" customFormat="false" ht="15.75" hidden="false" customHeight="false" outlineLevel="0" collapsed="false"/>
    <row r="37112" customFormat="false" ht="15.75" hidden="false" customHeight="false" outlineLevel="0" collapsed="false"/>
    <row r="37113" customFormat="false" ht="15.75" hidden="false" customHeight="false" outlineLevel="0" collapsed="false"/>
    <row r="37114" customFormat="false" ht="15.75" hidden="false" customHeight="false" outlineLevel="0" collapsed="false"/>
    <row r="37115" customFormat="false" ht="15.75" hidden="false" customHeight="false" outlineLevel="0" collapsed="false"/>
    <row r="37116" customFormat="false" ht="15.75" hidden="false" customHeight="false" outlineLevel="0" collapsed="false"/>
    <row r="37117" customFormat="false" ht="15.75" hidden="false" customHeight="false" outlineLevel="0" collapsed="false"/>
    <row r="37118" customFormat="false" ht="15.75" hidden="false" customHeight="false" outlineLevel="0" collapsed="false"/>
    <row r="37119" customFormat="false" ht="15.75" hidden="false" customHeight="false" outlineLevel="0" collapsed="false"/>
    <row r="37120" customFormat="false" ht="15.75" hidden="false" customHeight="false" outlineLevel="0" collapsed="false"/>
    <row r="37121" customFormat="false" ht="15.75" hidden="false" customHeight="false" outlineLevel="0" collapsed="false"/>
    <row r="37122" customFormat="false" ht="15.75" hidden="false" customHeight="false" outlineLevel="0" collapsed="false"/>
    <row r="37123" customFormat="false" ht="15.75" hidden="false" customHeight="false" outlineLevel="0" collapsed="false"/>
    <row r="37124" customFormat="false" ht="15.75" hidden="false" customHeight="false" outlineLevel="0" collapsed="false"/>
    <row r="37125" customFormat="false" ht="15.75" hidden="false" customHeight="false" outlineLevel="0" collapsed="false"/>
    <row r="37126" customFormat="false" ht="15.75" hidden="false" customHeight="false" outlineLevel="0" collapsed="false"/>
    <row r="37127" customFormat="false" ht="15.75" hidden="false" customHeight="false" outlineLevel="0" collapsed="false"/>
    <row r="37128" customFormat="false" ht="15.75" hidden="false" customHeight="false" outlineLevel="0" collapsed="false"/>
    <row r="37129" customFormat="false" ht="15.75" hidden="false" customHeight="false" outlineLevel="0" collapsed="false"/>
    <row r="37130" customFormat="false" ht="15.75" hidden="false" customHeight="false" outlineLevel="0" collapsed="false"/>
    <row r="37131" customFormat="false" ht="15.75" hidden="false" customHeight="false" outlineLevel="0" collapsed="false"/>
    <row r="37132" customFormat="false" ht="15.75" hidden="false" customHeight="false" outlineLevel="0" collapsed="false"/>
    <row r="37133" customFormat="false" ht="15.75" hidden="false" customHeight="false" outlineLevel="0" collapsed="false"/>
    <row r="37134" customFormat="false" ht="15.75" hidden="false" customHeight="false" outlineLevel="0" collapsed="false"/>
    <row r="37135" customFormat="false" ht="15.75" hidden="false" customHeight="false" outlineLevel="0" collapsed="false"/>
    <row r="37136" customFormat="false" ht="15.75" hidden="false" customHeight="false" outlineLevel="0" collapsed="false"/>
    <row r="37137" customFormat="false" ht="15.75" hidden="false" customHeight="false" outlineLevel="0" collapsed="false"/>
    <row r="37138" customFormat="false" ht="15.75" hidden="false" customHeight="false" outlineLevel="0" collapsed="false"/>
    <row r="37139" customFormat="false" ht="15.75" hidden="false" customHeight="false" outlineLevel="0" collapsed="false"/>
    <row r="37140" customFormat="false" ht="15.75" hidden="false" customHeight="false" outlineLevel="0" collapsed="false"/>
    <row r="37141" customFormat="false" ht="15.75" hidden="false" customHeight="false" outlineLevel="0" collapsed="false"/>
    <row r="37142" customFormat="false" ht="15.75" hidden="false" customHeight="false" outlineLevel="0" collapsed="false"/>
    <row r="37143" customFormat="false" ht="15.75" hidden="false" customHeight="false" outlineLevel="0" collapsed="false"/>
    <row r="37144" customFormat="false" ht="15.75" hidden="false" customHeight="false" outlineLevel="0" collapsed="false"/>
    <row r="37145" customFormat="false" ht="15.75" hidden="false" customHeight="false" outlineLevel="0" collapsed="false"/>
    <row r="37146" customFormat="false" ht="15.75" hidden="false" customHeight="false" outlineLevel="0" collapsed="false"/>
    <row r="37147" customFormat="false" ht="15.75" hidden="false" customHeight="false" outlineLevel="0" collapsed="false"/>
    <row r="37148" customFormat="false" ht="15.75" hidden="false" customHeight="false" outlineLevel="0" collapsed="false"/>
    <row r="37149" customFormat="false" ht="15.75" hidden="false" customHeight="false" outlineLevel="0" collapsed="false"/>
    <row r="37150" customFormat="false" ht="15.75" hidden="false" customHeight="false" outlineLevel="0" collapsed="false"/>
    <row r="37151" customFormat="false" ht="15.75" hidden="false" customHeight="false" outlineLevel="0" collapsed="false"/>
    <row r="37152" customFormat="false" ht="15.75" hidden="false" customHeight="false" outlineLevel="0" collapsed="false"/>
    <row r="37153" customFormat="false" ht="15.75" hidden="false" customHeight="false" outlineLevel="0" collapsed="false"/>
    <row r="37154" customFormat="false" ht="15.75" hidden="false" customHeight="false" outlineLevel="0" collapsed="false"/>
    <row r="37155" customFormat="false" ht="15.75" hidden="false" customHeight="false" outlineLevel="0" collapsed="false"/>
    <row r="37156" customFormat="false" ht="15.75" hidden="false" customHeight="false" outlineLevel="0" collapsed="false"/>
    <row r="37157" customFormat="false" ht="15.75" hidden="false" customHeight="false" outlineLevel="0" collapsed="false"/>
    <row r="37158" customFormat="false" ht="15.75" hidden="false" customHeight="false" outlineLevel="0" collapsed="false"/>
    <row r="37159" customFormat="false" ht="15.75" hidden="false" customHeight="false" outlineLevel="0" collapsed="false"/>
    <row r="37160" customFormat="false" ht="15.75" hidden="false" customHeight="false" outlineLevel="0" collapsed="false"/>
    <row r="37161" customFormat="false" ht="15.75" hidden="false" customHeight="false" outlineLevel="0" collapsed="false"/>
    <row r="37162" customFormat="false" ht="15.75" hidden="false" customHeight="false" outlineLevel="0" collapsed="false"/>
    <row r="37163" customFormat="false" ht="15.75" hidden="false" customHeight="false" outlineLevel="0" collapsed="false"/>
    <row r="37164" customFormat="false" ht="15.75" hidden="false" customHeight="false" outlineLevel="0" collapsed="false"/>
    <row r="37165" customFormat="false" ht="15.75" hidden="false" customHeight="false" outlineLevel="0" collapsed="false"/>
    <row r="37166" customFormat="false" ht="15.75" hidden="false" customHeight="false" outlineLevel="0" collapsed="false"/>
    <row r="37167" customFormat="false" ht="15.75" hidden="false" customHeight="false" outlineLevel="0" collapsed="false"/>
    <row r="37168" customFormat="false" ht="15.75" hidden="false" customHeight="false" outlineLevel="0" collapsed="false"/>
    <row r="37169" customFormat="false" ht="15.75" hidden="false" customHeight="false" outlineLevel="0" collapsed="false"/>
    <row r="37170" customFormat="false" ht="15.75" hidden="false" customHeight="false" outlineLevel="0" collapsed="false"/>
    <row r="37171" customFormat="false" ht="15.75" hidden="false" customHeight="false" outlineLevel="0" collapsed="false"/>
    <row r="37172" customFormat="false" ht="15.75" hidden="false" customHeight="false" outlineLevel="0" collapsed="false"/>
    <row r="37173" customFormat="false" ht="15.75" hidden="false" customHeight="false" outlineLevel="0" collapsed="false"/>
    <row r="37174" customFormat="false" ht="15.75" hidden="false" customHeight="false" outlineLevel="0" collapsed="false"/>
    <row r="37175" customFormat="false" ht="15.75" hidden="false" customHeight="false" outlineLevel="0" collapsed="false"/>
    <row r="37176" customFormat="false" ht="15.75" hidden="false" customHeight="false" outlineLevel="0" collapsed="false"/>
    <row r="37177" customFormat="false" ht="15.75" hidden="false" customHeight="false" outlineLevel="0" collapsed="false"/>
    <row r="37178" customFormat="false" ht="15.75" hidden="false" customHeight="false" outlineLevel="0" collapsed="false"/>
    <row r="37179" customFormat="false" ht="15.75" hidden="false" customHeight="false" outlineLevel="0" collapsed="false"/>
    <row r="37180" customFormat="false" ht="15.75" hidden="false" customHeight="false" outlineLevel="0" collapsed="false"/>
    <row r="37181" customFormat="false" ht="15.75" hidden="false" customHeight="false" outlineLevel="0" collapsed="false"/>
    <row r="37182" customFormat="false" ht="15.75" hidden="false" customHeight="false" outlineLevel="0" collapsed="false"/>
    <row r="37183" customFormat="false" ht="15.75" hidden="false" customHeight="false" outlineLevel="0" collapsed="false"/>
    <row r="37184" customFormat="false" ht="15.75" hidden="false" customHeight="false" outlineLevel="0" collapsed="false"/>
    <row r="37185" customFormat="false" ht="15.75" hidden="false" customHeight="false" outlineLevel="0" collapsed="false"/>
    <row r="37186" customFormat="false" ht="15.75" hidden="false" customHeight="false" outlineLevel="0" collapsed="false"/>
    <row r="37187" customFormat="false" ht="15.75" hidden="false" customHeight="false" outlineLevel="0" collapsed="false"/>
    <row r="37188" customFormat="false" ht="15.75" hidden="false" customHeight="false" outlineLevel="0" collapsed="false"/>
    <row r="37189" customFormat="false" ht="15.75" hidden="false" customHeight="false" outlineLevel="0" collapsed="false"/>
    <row r="37190" customFormat="false" ht="15.75" hidden="false" customHeight="false" outlineLevel="0" collapsed="false"/>
    <row r="37191" customFormat="false" ht="15.75" hidden="false" customHeight="false" outlineLevel="0" collapsed="false"/>
    <row r="37192" customFormat="false" ht="15.75" hidden="false" customHeight="false" outlineLevel="0" collapsed="false"/>
    <row r="37193" customFormat="false" ht="15.75" hidden="false" customHeight="false" outlineLevel="0" collapsed="false"/>
    <row r="37194" customFormat="false" ht="15.75" hidden="false" customHeight="false" outlineLevel="0" collapsed="false"/>
    <row r="37195" customFormat="false" ht="15.75" hidden="false" customHeight="false" outlineLevel="0" collapsed="false"/>
    <row r="37196" customFormat="false" ht="15.75" hidden="false" customHeight="false" outlineLevel="0" collapsed="false"/>
    <row r="37197" customFormat="false" ht="15.75" hidden="false" customHeight="false" outlineLevel="0" collapsed="false"/>
    <row r="37198" customFormat="false" ht="15.75" hidden="false" customHeight="false" outlineLevel="0" collapsed="false"/>
    <row r="37199" customFormat="false" ht="15.75" hidden="false" customHeight="false" outlineLevel="0" collapsed="false"/>
    <row r="37200" customFormat="false" ht="15.75" hidden="false" customHeight="false" outlineLevel="0" collapsed="false"/>
    <row r="37201" customFormat="false" ht="15.75" hidden="false" customHeight="false" outlineLevel="0" collapsed="false"/>
    <row r="37202" customFormat="false" ht="15.75" hidden="false" customHeight="false" outlineLevel="0" collapsed="false"/>
    <row r="37203" customFormat="false" ht="15.75" hidden="false" customHeight="false" outlineLevel="0" collapsed="false"/>
    <row r="37204" customFormat="false" ht="15.75" hidden="false" customHeight="false" outlineLevel="0" collapsed="false"/>
    <row r="37205" customFormat="false" ht="15.75" hidden="false" customHeight="false" outlineLevel="0" collapsed="false"/>
    <row r="37206" customFormat="false" ht="15.75" hidden="false" customHeight="false" outlineLevel="0" collapsed="false"/>
    <row r="37207" customFormat="false" ht="15.75" hidden="false" customHeight="false" outlineLevel="0" collapsed="false"/>
    <row r="37208" customFormat="false" ht="15.75" hidden="false" customHeight="false" outlineLevel="0" collapsed="false"/>
    <row r="37209" customFormat="false" ht="15.75" hidden="false" customHeight="false" outlineLevel="0" collapsed="false"/>
    <row r="37210" customFormat="false" ht="15.75" hidden="false" customHeight="false" outlineLevel="0" collapsed="false"/>
    <row r="37211" customFormat="false" ht="15.75" hidden="false" customHeight="false" outlineLevel="0" collapsed="false"/>
    <row r="37212" customFormat="false" ht="15.75" hidden="false" customHeight="false" outlineLevel="0" collapsed="false"/>
    <row r="37213" customFormat="false" ht="15.75" hidden="false" customHeight="false" outlineLevel="0" collapsed="false"/>
    <row r="37214" customFormat="false" ht="15.75" hidden="false" customHeight="false" outlineLevel="0" collapsed="false"/>
    <row r="37215" customFormat="false" ht="15.75" hidden="false" customHeight="false" outlineLevel="0" collapsed="false"/>
    <row r="37216" customFormat="false" ht="15.75" hidden="false" customHeight="false" outlineLevel="0" collapsed="false"/>
    <row r="37217" customFormat="false" ht="15.75" hidden="false" customHeight="false" outlineLevel="0" collapsed="false"/>
    <row r="37218" customFormat="false" ht="15.75" hidden="false" customHeight="false" outlineLevel="0" collapsed="false"/>
    <row r="37219" customFormat="false" ht="15.75" hidden="false" customHeight="false" outlineLevel="0" collapsed="false"/>
    <row r="37220" customFormat="false" ht="15.75" hidden="false" customHeight="false" outlineLevel="0" collapsed="false"/>
    <row r="37221" customFormat="false" ht="15.75" hidden="false" customHeight="false" outlineLevel="0" collapsed="false"/>
    <row r="37222" customFormat="false" ht="15.75" hidden="false" customHeight="false" outlineLevel="0" collapsed="false"/>
    <row r="37223" customFormat="false" ht="15.75" hidden="false" customHeight="false" outlineLevel="0" collapsed="false"/>
    <row r="37224" customFormat="false" ht="15.75" hidden="false" customHeight="false" outlineLevel="0" collapsed="false"/>
    <row r="37225" customFormat="false" ht="15.75" hidden="false" customHeight="false" outlineLevel="0" collapsed="false"/>
    <row r="37226" customFormat="false" ht="15.75" hidden="false" customHeight="false" outlineLevel="0" collapsed="false"/>
    <row r="37227" customFormat="false" ht="15.75" hidden="false" customHeight="false" outlineLevel="0" collapsed="false"/>
    <row r="37228" customFormat="false" ht="15.75" hidden="false" customHeight="false" outlineLevel="0" collapsed="false"/>
    <row r="37229" customFormat="false" ht="15.75" hidden="false" customHeight="false" outlineLevel="0" collapsed="false"/>
    <row r="37230" customFormat="false" ht="15.75" hidden="false" customHeight="false" outlineLevel="0" collapsed="false"/>
    <row r="37231" customFormat="false" ht="15.75" hidden="false" customHeight="false" outlineLevel="0" collapsed="false"/>
    <row r="37232" customFormat="false" ht="15.75" hidden="false" customHeight="false" outlineLevel="0" collapsed="false"/>
    <row r="37233" customFormat="false" ht="15.75" hidden="false" customHeight="false" outlineLevel="0" collapsed="false"/>
    <row r="37234" customFormat="false" ht="15.75" hidden="false" customHeight="false" outlineLevel="0" collapsed="false"/>
    <row r="37235" customFormat="false" ht="15.75" hidden="false" customHeight="false" outlineLevel="0" collapsed="false"/>
    <row r="37236" customFormat="false" ht="15.75" hidden="false" customHeight="false" outlineLevel="0" collapsed="false"/>
    <row r="37237" customFormat="false" ht="15.75" hidden="false" customHeight="false" outlineLevel="0" collapsed="false"/>
    <row r="37238" customFormat="false" ht="15.75" hidden="false" customHeight="false" outlineLevel="0" collapsed="false"/>
    <row r="37239" customFormat="false" ht="15.75" hidden="false" customHeight="false" outlineLevel="0" collapsed="false"/>
    <row r="37240" customFormat="false" ht="15.75" hidden="false" customHeight="false" outlineLevel="0" collapsed="false"/>
    <row r="37241" customFormat="false" ht="15.75" hidden="false" customHeight="false" outlineLevel="0" collapsed="false"/>
    <row r="37242" customFormat="false" ht="15.75" hidden="false" customHeight="false" outlineLevel="0" collapsed="false"/>
    <row r="37243" customFormat="false" ht="15.75" hidden="false" customHeight="false" outlineLevel="0" collapsed="false"/>
    <row r="37244" customFormat="false" ht="15.75" hidden="false" customHeight="false" outlineLevel="0" collapsed="false"/>
    <row r="37245" customFormat="false" ht="15.75" hidden="false" customHeight="false" outlineLevel="0" collapsed="false"/>
    <row r="37246" customFormat="false" ht="15.75" hidden="false" customHeight="false" outlineLevel="0" collapsed="false"/>
    <row r="37247" customFormat="false" ht="15.75" hidden="false" customHeight="false" outlineLevel="0" collapsed="false"/>
    <row r="37248" customFormat="false" ht="15.75" hidden="false" customHeight="false" outlineLevel="0" collapsed="false"/>
    <row r="37249" customFormat="false" ht="15.75" hidden="false" customHeight="false" outlineLevel="0" collapsed="false"/>
    <row r="37250" customFormat="false" ht="15.75" hidden="false" customHeight="false" outlineLevel="0" collapsed="false"/>
    <row r="37251" customFormat="false" ht="15.75" hidden="false" customHeight="false" outlineLevel="0" collapsed="false"/>
    <row r="37252" customFormat="false" ht="15.75" hidden="false" customHeight="false" outlineLevel="0" collapsed="false"/>
    <row r="37253" customFormat="false" ht="15.75" hidden="false" customHeight="false" outlineLevel="0" collapsed="false"/>
    <row r="37254" customFormat="false" ht="15.75" hidden="false" customHeight="false" outlineLevel="0" collapsed="false"/>
    <row r="37255" customFormat="false" ht="15.75" hidden="false" customHeight="false" outlineLevel="0" collapsed="false"/>
    <row r="37256" customFormat="false" ht="15.75" hidden="false" customHeight="false" outlineLevel="0" collapsed="false"/>
    <row r="37257" customFormat="false" ht="15.75" hidden="false" customHeight="false" outlineLevel="0" collapsed="false"/>
    <row r="37258" customFormat="false" ht="15.75" hidden="false" customHeight="false" outlineLevel="0" collapsed="false"/>
    <row r="37259" customFormat="false" ht="15.75" hidden="false" customHeight="false" outlineLevel="0" collapsed="false"/>
    <row r="37260" customFormat="false" ht="15.75" hidden="false" customHeight="false" outlineLevel="0" collapsed="false"/>
    <row r="37261" customFormat="false" ht="15.75" hidden="false" customHeight="false" outlineLevel="0" collapsed="false"/>
    <row r="37262" customFormat="false" ht="15.75" hidden="false" customHeight="false" outlineLevel="0" collapsed="false"/>
    <row r="37263" customFormat="false" ht="15.75" hidden="false" customHeight="false" outlineLevel="0" collapsed="false"/>
    <row r="37264" customFormat="false" ht="15.75" hidden="false" customHeight="false" outlineLevel="0" collapsed="false"/>
    <row r="37265" customFormat="false" ht="15.75" hidden="false" customHeight="false" outlineLevel="0" collapsed="false"/>
    <row r="37266" customFormat="false" ht="15.75" hidden="false" customHeight="false" outlineLevel="0" collapsed="false"/>
    <row r="37267" customFormat="false" ht="15.75" hidden="false" customHeight="false" outlineLevel="0" collapsed="false"/>
    <row r="37268" customFormat="false" ht="15.75" hidden="false" customHeight="false" outlineLevel="0" collapsed="false"/>
    <row r="37269" customFormat="false" ht="15.75" hidden="false" customHeight="false" outlineLevel="0" collapsed="false"/>
    <row r="37270" customFormat="false" ht="15.75" hidden="false" customHeight="false" outlineLevel="0" collapsed="false"/>
    <row r="37271" customFormat="false" ht="15.75" hidden="false" customHeight="false" outlineLevel="0" collapsed="false"/>
    <row r="37272" customFormat="false" ht="15.75" hidden="false" customHeight="false" outlineLevel="0" collapsed="false"/>
    <row r="37273" customFormat="false" ht="15.75" hidden="false" customHeight="false" outlineLevel="0" collapsed="false"/>
    <row r="37274" customFormat="false" ht="15.75" hidden="false" customHeight="false" outlineLevel="0" collapsed="false"/>
    <row r="37275" customFormat="false" ht="15.75" hidden="false" customHeight="false" outlineLevel="0" collapsed="false"/>
    <row r="37276" customFormat="false" ht="15.75" hidden="false" customHeight="false" outlineLevel="0" collapsed="false"/>
    <row r="37277" customFormat="false" ht="15.75" hidden="false" customHeight="false" outlineLevel="0" collapsed="false"/>
    <row r="37278" customFormat="false" ht="15.75" hidden="false" customHeight="false" outlineLevel="0" collapsed="false"/>
    <row r="37279" customFormat="false" ht="15.75" hidden="false" customHeight="false" outlineLevel="0" collapsed="false"/>
    <row r="37280" customFormat="false" ht="15.75" hidden="false" customHeight="false" outlineLevel="0" collapsed="false"/>
    <row r="37281" customFormat="false" ht="15.75" hidden="false" customHeight="false" outlineLevel="0" collapsed="false"/>
    <row r="37282" customFormat="false" ht="15.75" hidden="false" customHeight="false" outlineLevel="0" collapsed="false"/>
    <row r="37283" customFormat="false" ht="15.75" hidden="false" customHeight="false" outlineLevel="0" collapsed="false"/>
    <row r="37284" customFormat="false" ht="15.75" hidden="false" customHeight="false" outlineLevel="0" collapsed="false"/>
    <row r="37285" customFormat="false" ht="15.75" hidden="false" customHeight="false" outlineLevel="0" collapsed="false"/>
    <row r="37286" customFormat="false" ht="15.75" hidden="false" customHeight="false" outlineLevel="0" collapsed="false"/>
    <row r="37287" customFormat="false" ht="15.75" hidden="false" customHeight="false" outlineLevel="0" collapsed="false"/>
    <row r="37288" customFormat="false" ht="15.75" hidden="false" customHeight="false" outlineLevel="0" collapsed="false"/>
    <row r="37289" customFormat="false" ht="15.75" hidden="false" customHeight="false" outlineLevel="0" collapsed="false"/>
    <row r="37290" customFormat="false" ht="15.75" hidden="false" customHeight="false" outlineLevel="0" collapsed="false"/>
    <row r="37291" customFormat="false" ht="15.75" hidden="false" customHeight="false" outlineLevel="0" collapsed="false"/>
    <row r="37292" customFormat="false" ht="15.75" hidden="false" customHeight="false" outlineLevel="0" collapsed="false"/>
    <row r="37293" customFormat="false" ht="15.75" hidden="false" customHeight="false" outlineLevel="0" collapsed="false"/>
    <row r="37294" customFormat="false" ht="15.75" hidden="false" customHeight="false" outlineLevel="0" collapsed="false"/>
    <row r="37295" customFormat="false" ht="15.75" hidden="false" customHeight="false" outlineLevel="0" collapsed="false"/>
    <row r="37296" customFormat="false" ht="15.75" hidden="false" customHeight="false" outlineLevel="0" collapsed="false"/>
    <row r="37297" customFormat="false" ht="15.75" hidden="false" customHeight="false" outlineLevel="0" collapsed="false"/>
    <row r="37298" customFormat="false" ht="15.75" hidden="false" customHeight="false" outlineLevel="0" collapsed="false"/>
    <row r="37299" customFormat="false" ht="15.75" hidden="false" customHeight="false" outlineLevel="0" collapsed="false"/>
    <row r="37300" customFormat="false" ht="15.75" hidden="false" customHeight="false" outlineLevel="0" collapsed="false"/>
    <row r="37301" customFormat="false" ht="15.75" hidden="false" customHeight="false" outlineLevel="0" collapsed="false"/>
    <row r="37302" customFormat="false" ht="15.75" hidden="false" customHeight="false" outlineLevel="0" collapsed="false"/>
    <row r="37303" customFormat="false" ht="15.75" hidden="false" customHeight="false" outlineLevel="0" collapsed="false"/>
    <row r="37304" customFormat="false" ht="15.75" hidden="false" customHeight="false" outlineLevel="0" collapsed="false"/>
    <row r="37305" customFormat="false" ht="15.75" hidden="false" customHeight="false" outlineLevel="0" collapsed="false"/>
    <row r="37306" customFormat="false" ht="15.75" hidden="false" customHeight="false" outlineLevel="0" collapsed="false"/>
    <row r="37307" customFormat="false" ht="15.75" hidden="false" customHeight="false" outlineLevel="0" collapsed="false"/>
    <row r="37308" customFormat="false" ht="15.75" hidden="false" customHeight="false" outlineLevel="0" collapsed="false"/>
    <row r="37309" customFormat="false" ht="15.75" hidden="false" customHeight="false" outlineLevel="0" collapsed="false"/>
    <row r="37310" customFormat="false" ht="15.75" hidden="false" customHeight="false" outlineLevel="0" collapsed="false"/>
    <row r="37311" customFormat="false" ht="15.75" hidden="false" customHeight="false" outlineLevel="0" collapsed="false"/>
    <row r="37312" customFormat="false" ht="15.75" hidden="false" customHeight="false" outlineLevel="0" collapsed="false"/>
    <row r="37313" customFormat="false" ht="15.75" hidden="false" customHeight="false" outlineLevel="0" collapsed="false"/>
    <row r="37314" customFormat="false" ht="15.75" hidden="false" customHeight="false" outlineLevel="0" collapsed="false"/>
    <row r="37315" customFormat="false" ht="15.75" hidden="false" customHeight="false" outlineLevel="0" collapsed="false"/>
    <row r="37316" customFormat="false" ht="15.75" hidden="false" customHeight="false" outlineLevel="0" collapsed="false"/>
    <row r="37317" customFormat="false" ht="15.75" hidden="false" customHeight="false" outlineLevel="0" collapsed="false"/>
    <row r="37318" customFormat="false" ht="15.75" hidden="false" customHeight="false" outlineLevel="0" collapsed="false"/>
    <row r="37319" customFormat="false" ht="15.75" hidden="false" customHeight="false" outlineLevel="0" collapsed="false"/>
    <row r="37320" customFormat="false" ht="15.75" hidden="false" customHeight="false" outlineLevel="0" collapsed="false"/>
    <row r="37321" customFormat="false" ht="15.75" hidden="false" customHeight="false" outlineLevel="0" collapsed="false"/>
    <row r="37322" customFormat="false" ht="15.75" hidden="false" customHeight="false" outlineLevel="0" collapsed="false"/>
    <row r="37323" customFormat="false" ht="15.75" hidden="false" customHeight="false" outlineLevel="0" collapsed="false"/>
    <row r="37324" customFormat="false" ht="15.75" hidden="false" customHeight="false" outlineLevel="0" collapsed="false"/>
    <row r="37325" customFormat="false" ht="15.75" hidden="false" customHeight="false" outlineLevel="0" collapsed="false"/>
    <row r="37326" customFormat="false" ht="15.75" hidden="false" customHeight="false" outlineLevel="0" collapsed="false"/>
    <row r="37327" customFormat="false" ht="15.75" hidden="false" customHeight="false" outlineLevel="0" collapsed="false"/>
    <row r="37328" customFormat="false" ht="15.75" hidden="false" customHeight="false" outlineLevel="0" collapsed="false"/>
    <row r="37329" customFormat="false" ht="15.75" hidden="false" customHeight="false" outlineLevel="0" collapsed="false"/>
    <row r="37330" customFormat="false" ht="15.75" hidden="false" customHeight="false" outlineLevel="0" collapsed="false"/>
    <row r="37331" customFormat="false" ht="15.75" hidden="false" customHeight="false" outlineLevel="0" collapsed="false"/>
    <row r="37332" customFormat="false" ht="15.75" hidden="false" customHeight="false" outlineLevel="0" collapsed="false"/>
    <row r="37333" customFormat="false" ht="15.75" hidden="false" customHeight="false" outlineLevel="0" collapsed="false"/>
    <row r="37334" customFormat="false" ht="15.75" hidden="false" customHeight="false" outlineLevel="0" collapsed="false"/>
    <row r="37335" customFormat="false" ht="15.75" hidden="false" customHeight="false" outlineLevel="0" collapsed="false"/>
    <row r="37336" customFormat="false" ht="15.75" hidden="false" customHeight="false" outlineLevel="0" collapsed="false"/>
    <row r="37337" customFormat="false" ht="15.75" hidden="false" customHeight="false" outlineLevel="0" collapsed="false"/>
    <row r="37338" customFormat="false" ht="15.75" hidden="false" customHeight="false" outlineLevel="0" collapsed="false"/>
    <row r="37339" customFormat="false" ht="15.75" hidden="false" customHeight="false" outlineLevel="0" collapsed="false"/>
    <row r="37340" customFormat="false" ht="15.75" hidden="false" customHeight="false" outlineLevel="0" collapsed="false"/>
    <row r="37341" customFormat="false" ht="15.75" hidden="false" customHeight="false" outlineLevel="0" collapsed="false"/>
    <row r="37342" customFormat="false" ht="15.75" hidden="false" customHeight="false" outlineLevel="0" collapsed="false"/>
    <row r="37343" customFormat="false" ht="15.75" hidden="false" customHeight="false" outlineLevel="0" collapsed="false"/>
    <row r="37344" customFormat="false" ht="15.75" hidden="false" customHeight="false" outlineLevel="0" collapsed="false"/>
    <row r="37345" customFormat="false" ht="15.75" hidden="false" customHeight="false" outlineLevel="0" collapsed="false"/>
    <row r="37346" customFormat="false" ht="15.75" hidden="false" customHeight="false" outlineLevel="0" collapsed="false"/>
    <row r="37347" customFormat="false" ht="15.75" hidden="false" customHeight="false" outlineLevel="0" collapsed="false"/>
    <row r="37348" customFormat="false" ht="15.75" hidden="false" customHeight="false" outlineLevel="0" collapsed="false"/>
    <row r="37349" customFormat="false" ht="15.75" hidden="false" customHeight="false" outlineLevel="0" collapsed="false"/>
    <row r="37350" customFormat="false" ht="15.75" hidden="false" customHeight="false" outlineLevel="0" collapsed="false"/>
    <row r="37351" customFormat="false" ht="15.75" hidden="false" customHeight="false" outlineLevel="0" collapsed="false"/>
    <row r="37352" customFormat="false" ht="15.75" hidden="false" customHeight="false" outlineLevel="0" collapsed="false"/>
    <row r="37353" customFormat="false" ht="15.75" hidden="false" customHeight="false" outlineLevel="0" collapsed="false"/>
    <row r="37354" customFormat="false" ht="15.75" hidden="false" customHeight="false" outlineLevel="0" collapsed="false"/>
    <row r="37355" customFormat="false" ht="15.75" hidden="false" customHeight="false" outlineLevel="0" collapsed="false"/>
    <row r="37356" customFormat="false" ht="15.75" hidden="false" customHeight="false" outlineLevel="0" collapsed="false"/>
    <row r="37357" customFormat="false" ht="15.75" hidden="false" customHeight="false" outlineLevel="0" collapsed="false"/>
    <row r="37358" customFormat="false" ht="15.75" hidden="false" customHeight="false" outlineLevel="0" collapsed="false"/>
    <row r="37359" customFormat="false" ht="15.75" hidden="false" customHeight="false" outlineLevel="0" collapsed="false"/>
    <row r="37360" customFormat="false" ht="15.75" hidden="false" customHeight="false" outlineLevel="0" collapsed="false"/>
    <row r="37361" customFormat="false" ht="15.75" hidden="false" customHeight="false" outlineLevel="0" collapsed="false"/>
    <row r="37362" customFormat="false" ht="15.75" hidden="false" customHeight="false" outlineLevel="0" collapsed="false"/>
    <row r="37363" customFormat="false" ht="15.75" hidden="false" customHeight="false" outlineLevel="0" collapsed="false"/>
    <row r="37364" customFormat="false" ht="15.75" hidden="false" customHeight="false" outlineLevel="0" collapsed="false"/>
    <row r="37365" customFormat="false" ht="15.75" hidden="false" customHeight="false" outlineLevel="0" collapsed="false"/>
    <row r="37366" customFormat="false" ht="15.75" hidden="false" customHeight="false" outlineLevel="0" collapsed="false"/>
    <row r="37367" customFormat="false" ht="15.75" hidden="false" customHeight="false" outlineLevel="0" collapsed="false"/>
    <row r="37368" customFormat="false" ht="15.75" hidden="false" customHeight="false" outlineLevel="0" collapsed="false"/>
    <row r="37369" customFormat="false" ht="15.75" hidden="false" customHeight="false" outlineLevel="0" collapsed="false"/>
    <row r="37370" customFormat="false" ht="15.75" hidden="false" customHeight="false" outlineLevel="0" collapsed="false"/>
    <row r="37371" customFormat="false" ht="15.75" hidden="false" customHeight="false" outlineLevel="0" collapsed="false"/>
    <row r="37372" customFormat="false" ht="15.75" hidden="false" customHeight="false" outlineLevel="0" collapsed="false"/>
    <row r="37373" customFormat="false" ht="15.75" hidden="false" customHeight="false" outlineLevel="0" collapsed="false"/>
    <row r="37374" customFormat="false" ht="15.75" hidden="false" customHeight="false" outlineLevel="0" collapsed="false"/>
    <row r="37375" customFormat="false" ht="15.75" hidden="false" customHeight="false" outlineLevel="0" collapsed="false"/>
    <row r="37376" customFormat="false" ht="15.75" hidden="false" customHeight="false" outlineLevel="0" collapsed="false"/>
    <row r="37377" customFormat="false" ht="15.75" hidden="false" customHeight="false" outlineLevel="0" collapsed="false"/>
    <row r="37378" customFormat="false" ht="15.75" hidden="false" customHeight="false" outlineLevel="0" collapsed="false"/>
    <row r="37379" customFormat="false" ht="15.75" hidden="false" customHeight="false" outlineLevel="0" collapsed="false"/>
    <row r="37380" customFormat="false" ht="15.75" hidden="false" customHeight="false" outlineLevel="0" collapsed="false"/>
    <row r="37381" customFormat="false" ht="15.75" hidden="false" customHeight="false" outlineLevel="0" collapsed="false"/>
    <row r="37382" customFormat="false" ht="15.75" hidden="false" customHeight="false" outlineLevel="0" collapsed="false"/>
    <row r="37383" customFormat="false" ht="15.75" hidden="false" customHeight="false" outlineLevel="0" collapsed="false"/>
    <row r="37384" customFormat="false" ht="15.75" hidden="false" customHeight="false" outlineLevel="0" collapsed="false"/>
    <row r="37385" customFormat="false" ht="15.75" hidden="false" customHeight="false" outlineLevel="0" collapsed="false"/>
    <row r="37386" customFormat="false" ht="15.75" hidden="false" customHeight="false" outlineLevel="0" collapsed="false"/>
    <row r="37387" customFormat="false" ht="15.75" hidden="false" customHeight="false" outlineLevel="0" collapsed="false"/>
    <row r="37388" customFormat="false" ht="15.75" hidden="false" customHeight="false" outlineLevel="0" collapsed="false"/>
    <row r="37389" customFormat="false" ht="15.75" hidden="false" customHeight="false" outlineLevel="0" collapsed="false"/>
    <row r="37390" customFormat="false" ht="15.75" hidden="false" customHeight="false" outlineLevel="0" collapsed="false"/>
    <row r="37391" customFormat="false" ht="15.75" hidden="false" customHeight="false" outlineLevel="0" collapsed="false"/>
    <row r="37392" customFormat="false" ht="15.75" hidden="false" customHeight="false" outlineLevel="0" collapsed="false"/>
    <row r="37393" customFormat="false" ht="15.75" hidden="false" customHeight="false" outlineLevel="0" collapsed="false"/>
    <row r="37394" customFormat="false" ht="15.75" hidden="false" customHeight="false" outlineLevel="0" collapsed="false"/>
    <row r="37395" customFormat="false" ht="15.75" hidden="false" customHeight="false" outlineLevel="0" collapsed="false"/>
    <row r="37396" customFormat="false" ht="15.75" hidden="false" customHeight="false" outlineLevel="0" collapsed="false"/>
    <row r="37397" customFormat="false" ht="15.75" hidden="false" customHeight="false" outlineLevel="0" collapsed="false"/>
    <row r="37398" customFormat="false" ht="15.75" hidden="false" customHeight="false" outlineLevel="0" collapsed="false"/>
    <row r="37399" customFormat="false" ht="15.75" hidden="false" customHeight="false" outlineLevel="0" collapsed="false"/>
    <row r="37400" customFormat="false" ht="15.75" hidden="false" customHeight="false" outlineLevel="0" collapsed="false"/>
    <row r="37401" customFormat="false" ht="15.75" hidden="false" customHeight="false" outlineLevel="0" collapsed="false"/>
    <row r="37402" customFormat="false" ht="15.75" hidden="false" customHeight="false" outlineLevel="0" collapsed="false"/>
    <row r="37403" customFormat="false" ht="15.75" hidden="false" customHeight="false" outlineLevel="0" collapsed="false"/>
    <row r="37404" customFormat="false" ht="15.75" hidden="false" customHeight="false" outlineLevel="0" collapsed="false"/>
    <row r="37405" customFormat="false" ht="15.75" hidden="false" customHeight="false" outlineLevel="0" collapsed="false"/>
    <row r="37406" customFormat="false" ht="15.75" hidden="false" customHeight="false" outlineLevel="0" collapsed="false"/>
    <row r="37407" customFormat="false" ht="15.75" hidden="false" customHeight="false" outlineLevel="0" collapsed="false"/>
    <row r="37408" customFormat="false" ht="15.75" hidden="false" customHeight="false" outlineLevel="0" collapsed="false"/>
    <row r="37409" customFormat="false" ht="15.75" hidden="false" customHeight="false" outlineLevel="0" collapsed="false"/>
    <row r="37410" customFormat="false" ht="15.75" hidden="false" customHeight="false" outlineLevel="0" collapsed="false"/>
    <row r="37411" customFormat="false" ht="15.75" hidden="false" customHeight="false" outlineLevel="0" collapsed="false"/>
    <row r="37412" customFormat="false" ht="15.75" hidden="false" customHeight="false" outlineLevel="0" collapsed="false"/>
    <row r="37413" customFormat="false" ht="15.75" hidden="false" customHeight="false" outlineLevel="0" collapsed="false"/>
    <row r="37414" customFormat="false" ht="15.75" hidden="false" customHeight="false" outlineLevel="0" collapsed="false"/>
    <row r="37415" customFormat="false" ht="15.75" hidden="false" customHeight="false" outlineLevel="0" collapsed="false"/>
    <row r="37416" customFormat="false" ht="15.75" hidden="false" customHeight="false" outlineLevel="0" collapsed="false"/>
    <row r="37417" customFormat="false" ht="15.75" hidden="false" customHeight="false" outlineLevel="0" collapsed="false"/>
    <row r="37418" customFormat="false" ht="15.75" hidden="false" customHeight="false" outlineLevel="0" collapsed="false"/>
    <row r="37419" customFormat="false" ht="15.75" hidden="false" customHeight="false" outlineLevel="0" collapsed="false"/>
    <row r="37420" customFormat="false" ht="15.75" hidden="false" customHeight="false" outlineLevel="0" collapsed="false"/>
    <row r="37421" customFormat="false" ht="15.75" hidden="false" customHeight="false" outlineLevel="0" collapsed="false"/>
    <row r="37422" customFormat="false" ht="15.75" hidden="false" customHeight="false" outlineLevel="0" collapsed="false"/>
    <row r="37423" customFormat="false" ht="15.75" hidden="false" customHeight="false" outlineLevel="0" collapsed="false"/>
    <row r="37424" customFormat="false" ht="15.75" hidden="false" customHeight="false" outlineLevel="0" collapsed="false"/>
    <row r="37425" customFormat="false" ht="15.75" hidden="false" customHeight="false" outlineLevel="0" collapsed="false"/>
    <row r="37426" customFormat="false" ht="15.75" hidden="false" customHeight="false" outlineLevel="0" collapsed="false"/>
    <row r="37427" customFormat="false" ht="15.75" hidden="false" customHeight="false" outlineLevel="0" collapsed="false"/>
    <row r="37428" customFormat="false" ht="15.75" hidden="false" customHeight="false" outlineLevel="0" collapsed="false"/>
    <row r="37429" customFormat="false" ht="15.75" hidden="false" customHeight="false" outlineLevel="0" collapsed="false"/>
    <row r="37430" customFormat="false" ht="15.75" hidden="false" customHeight="false" outlineLevel="0" collapsed="false"/>
    <row r="37431" customFormat="false" ht="15.75" hidden="false" customHeight="false" outlineLevel="0" collapsed="false"/>
    <row r="37432" customFormat="false" ht="15.75" hidden="false" customHeight="false" outlineLevel="0" collapsed="false"/>
    <row r="37433" customFormat="false" ht="15.75" hidden="false" customHeight="false" outlineLevel="0" collapsed="false"/>
    <row r="37434" customFormat="false" ht="15.75" hidden="false" customHeight="false" outlineLevel="0" collapsed="false"/>
    <row r="37435" customFormat="false" ht="15.75" hidden="false" customHeight="false" outlineLevel="0" collapsed="false"/>
    <row r="37436" customFormat="false" ht="15.75" hidden="false" customHeight="false" outlineLevel="0" collapsed="false"/>
    <row r="37437" customFormat="false" ht="15.75" hidden="false" customHeight="false" outlineLevel="0" collapsed="false"/>
    <row r="37438" customFormat="false" ht="15.75" hidden="false" customHeight="false" outlineLevel="0" collapsed="false"/>
    <row r="37439" customFormat="false" ht="15.75" hidden="false" customHeight="false" outlineLevel="0" collapsed="false"/>
    <row r="37440" customFormat="false" ht="15.75" hidden="false" customHeight="false" outlineLevel="0" collapsed="false"/>
    <row r="37441" customFormat="false" ht="15.75" hidden="false" customHeight="false" outlineLevel="0" collapsed="false"/>
    <row r="37442" customFormat="false" ht="15.75" hidden="false" customHeight="false" outlineLevel="0" collapsed="false"/>
    <row r="37443" customFormat="false" ht="15.75" hidden="false" customHeight="false" outlineLevel="0" collapsed="false"/>
    <row r="37444" customFormat="false" ht="15.75" hidden="false" customHeight="false" outlineLevel="0" collapsed="false"/>
    <row r="37445" customFormat="false" ht="15.75" hidden="false" customHeight="false" outlineLevel="0" collapsed="false"/>
    <row r="37446" customFormat="false" ht="15.75" hidden="false" customHeight="false" outlineLevel="0" collapsed="false"/>
    <row r="37447" customFormat="false" ht="15.75" hidden="false" customHeight="false" outlineLevel="0" collapsed="false"/>
    <row r="37448" customFormat="false" ht="15.75" hidden="false" customHeight="false" outlineLevel="0" collapsed="false"/>
    <row r="37449" customFormat="false" ht="15.75" hidden="false" customHeight="false" outlineLevel="0" collapsed="false"/>
    <row r="37450" customFormat="false" ht="15.75" hidden="false" customHeight="false" outlineLevel="0" collapsed="false"/>
    <row r="37451" customFormat="false" ht="15.75" hidden="false" customHeight="false" outlineLevel="0" collapsed="false"/>
    <row r="37452" customFormat="false" ht="15.75" hidden="false" customHeight="false" outlineLevel="0" collapsed="false"/>
    <row r="37453" customFormat="false" ht="15.75" hidden="false" customHeight="false" outlineLevel="0" collapsed="false"/>
    <row r="37454" customFormat="false" ht="15.75" hidden="false" customHeight="false" outlineLevel="0" collapsed="false"/>
    <row r="37455" customFormat="false" ht="15.75" hidden="false" customHeight="false" outlineLevel="0" collapsed="false"/>
    <row r="37456" customFormat="false" ht="15.75" hidden="false" customHeight="false" outlineLevel="0" collapsed="false"/>
    <row r="37457" customFormat="false" ht="15.75" hidden="false" customHeight="false" outlineLevel="0" collapsed="false"/>
    <row r="37458" customFormat="false" ht="15.75" hidden="false" customHeight="false" outlineLevel="0" collapsed="false"/>
    <row r="37459" customFormat="false" ht="15.75" hidden="false" customHeight="false" outlineLevel="0" collapsed="false"/>
    <row r="37460" customFormat="false" ht="15.75" hidden="false" customHeight="false" outlineLevel="0" collapsed="false"/>
    <row r="37461" customFormat="false" ht="15.75" hidden="false" customHeight="false" outlineLevel="0" collapsed="false"/>
    <row r="37462" customFormat="false" ht="15.75" hidden="false" customHeight="false" outlineLevel="0" collapsed="false"/>
    <row r="37463" customFormat="false" ht="15.75" hidden="false" customHeight="false" outlineLevel="0" collapsed="false"/>
    <row r="37464" customFormat="false" ht="15.75" hidden="false" customHeight="false" outlineLevel="0" collapsed="false"/>
    <row r="37465" customFormat="false" ht="15.75" hidden="false" customHeight="false" outlineLevel="0" collapsed="false"/>
    <row r="37466" customFormat="false" ht="15.75" hidden="false" customHeight="false" outlineLevel="0" collapsed="false"/>
    <row r="37467" customFormat="false" ht="15.75" hidden="false" customHeight="false" outlineLevel="0" collapsed="false"/>
    <row r="37468" customFormat="false" ht="15.75" hidden="false" customHeight="false" outlineLevel="0" collapsed="false"/>
    <row r="37469" customFormat="false" ht="15.75" hidden="false" customHeight="false" outlineLevel="0" collapsed="false"/>
    <row r="37470" customFormat="false" ht="15.75" hidden="false" customHeight="false" outlineLevel="0" collapsed="false"/>
    <row r="37471" customFormat="false" ht="15.75" hidden="false" customHeight="false" outlineLevel="0" collapsed="false"/>
    <row r="37472" customFormat="false" ht="15.75" hidden="false" customHeight="false" outlineLevel="0" collapsed="false"/>
    <row r="37473" customFormat="false" ht="15.75" hidden="false" customHeight="false" outlineLevel="0" collapsed="false"/>
    <row r="37474" customFormat="false" ht="15.75" hidden="false" customHeight="false" outlineLevel="0" collapsed="false"/>
    <row r="37475" customFormat="false" ht="15.75" hidden="false" customHeight="false" outlineLevel="0" collapsed="false"/>
    <row r="37476" customFormat="false" ht="15.75" hidden="false" customHeight="false" outlineLevel="0" collapsed="false"/>
    <row r="37477" customFormat="false" ht="15.75" hidden="false" customHeight="false" outlineLevel="0" collapsed="false"/>
    <row r="37478" customFormat="false" ht="15.75" hidden="false" customHeight="false" outlineLevel="0" collapsed="false"/>
    <row r="37479" customFormat="false" ht="15.75" hidden="false" customHeight="false" outlineLevel="0" collapsed="false"/>
    <row r="37480" customFormat="false" ht="15.75" hidden="false" customHeight="false" outlineLevel="0" collapsed="false"/>
    <row r="37481" customFormat="false" ht="15.75" hidden="false" customHeight="false" outlineLevel="0" collapsed="false"/>
    <row r="37482" customFormat="false" ht="15.75" hidden="false" customHeight="false" outlineLevel="0" collapsed="false"/>
    <row r="37483" customFormat="false" ht="15.75" hidden="false" customHeight="false" outlineLevel="0" collapsed="false"/>
    <row r="37484" customFormat="false" ht="15.75" hidden="false" customHeight="false" outlineLevel="0" collapsed="false"/>
    <row r="37485" customFormat="false" ht="15.75" hidden="false" customHeight="false" outlineLevel="0" collapsed="false"/>
    <row r="37486" customFormat="false" ht="15.75" hidden="false" customHeight="false" outlineLevel="0" collapsed="false"/>
    <row r="37487" customFormat="false" ht="15.75" hidden="false" customHeight="false" outlineLevel="0" collapsed="false"/>
    <row r="37488" customFormat="false" ht="15.75" hidden="false" customHeight="false" outlineLevel="0" collapsed="false"/>
    <row r="37489" customFormat="false" ht="15.75" hidden="false" customHeight="false" outlineLevel="0" collapsed="false"/>
    <row r="37490" customFormat="false" ht="15.75" hidden="false" customHeight="false" outlineLevel="0" collapsed="false"/>
    <row r="37491" customFormat="false" ht="15.75" hidden="false" customHeight="false" outlineLevel="0" collapsed="false"/>
    <row r="37492" customFormat="false" ht="15.75" hidden="false" customHeight="false" outlineLevel="0" collapsed="false"/>
    <row r="37493" customFormat="false" ht="15.75" hidden="false" customHeight="false" outlineLevel="0" collapsed="false"/>
    <row r="37494" customFormat="false" ht="15.75" hidden="false" customHeight="false" outlineLevel="0" collapsed="false"/>
    <row r="37495" customFormat="false" ht="15.75" hidden="false" customHeight="false" outlineLevel="0" collapsed="false"/>
    <row r="37496" customFormat="false" ht="15.75" hidden="false" customHeight="false" outlineLevel="0" collapsed="false"/>
    <row r="37497" customFormat="false" ht="15.75" hidden="false" customHeight="false" outlineLevel="0" collapsed="false"/>
    <row r="37498" customFormat="false" ht="15.75" hidden="false" customHeight="false" outlineLevel="0" collapsed="false"/>
    <row r="37499" customFormat="false" ht="15.75" hidden="false" customHeight="false" outlineLevel="0" collapsed="false"/>
    <row r="37500" customFormat="false" ht="15.75" hidden="false" customHeight="false" outlineLevel="0" collapsed="false"/>
    <row r="37501" customFormat="false" ht="15.75" hidden="false" customHeight="false" outlineLevel="0" collapsed="false"/>
    <row r="37502" customFormat="false" ht="15.75" hidden="false" customHeight="false" outlineLevel="0" collapsed="false"/>
    <row r="37503" customFormat="false" ht="15.75" hidden="false" customHeight="false" outlineLevel="0" collapsed="false"/>
    <row r="37504" customFormat="false" ht="15.75" hidden="false" customHeight="false" outlineLevel="0" collapsed="false"/>
    <row r="37505" customFormat="false" ht="15.75" hidden="false" customHeight="false" outlineLevel="0" collapsed="false"/>
    <row r="37506" customFormat="false" ht="15.75" hidden="false" customHeight="false" outlineLevel="0" collapsed="false"/>
    <row r="37507" customFormat="false" ht="15.75" hidden="false" customHeight="false" outlineLevel="0" collapsed="false"/>
    <row r="37508" customFormat="false" ht="15.75" hidden="false" customHeight="false" outlineLevel="0" collapsed="false"/>
    <row r="37509" customFormat="false" ht="15.75" hidden="false" customHeight="false" outlineLevel="0" collapsed="false"/>
    <row r="37510" customFormat="false" ht="15.75" hidden="false" customHeight="false" outlineLevel="0" collapsed="false"/>
    <row r="37511" customFormat="false" ht="15.75" hidden="false" customHeight="false" outlineLevel="0" collapsed="false"/>
    <row r="37512" customFormat="false" ht="15.75" hidden="false" customHeight="false" outlineLevel="0" collapsed="false"/>
    <row r="37513" customFormat="false" ht="15.75" hidden="false" customHeight="false" outlineLevel="0" collapsed="false"/>
    <row r="37514" customFormat="false" ht="15.75" hidden="false" customHeight="false" outlineLevel="0" collapsed="false"/>
    <row r="37515" customFormat="false" ht="15.75" hidden="false" customHeight="false" outlineLevel="0" collapsed="false"/>
    <row r="37516" customFormat="false" ht="15.75" hidden="false" customHeight="false" outlineLevel="0" collapsed="false"/>
    <row r="37517" customFormat="false" ht="15.75" hidden="false" customHeight="false" outlineLevel="0" collapsed="false"/>
    <row r="37518" customFormat="false" ht="15.75" hidden="false" customHeight="false" outlineLevel="0" collapsed="false"/>
    <row r="37519" customFormat="false" ht="15.75" hidden="false" customHeight="false" outlineLevel="0" collapsed="false"/>
    <row r="37520" customFormat="false" ht="15.75" hidden="false" customHeight="false" outlineLevel="0" collapsed="false"/>
    <row r="37521" customFormat="false" ht="15.75" hidden="false" customHeight="false" outlineLevel="0" collapsed="false"/>
    <row r="37522" customFormat="false" ht="15.75" hidden="false" customHeight="false" outlineLevel="0" collapsed="false"/>
    <row r="37523" customFormat="false" ht="15.75" hidden="false" customHeight="false" outlineLevel="0" collapsed="false"/>
    <row r="37524" customFormat="false" ht="15.75" hidden="false" customHeight="false" outlineLevel="0" collapsed="false"/>
    <row r="37525" customFormat="false" ht="15.75" hidden="false" customHeight="false" outlineLevel="0" collapsed="false"/>
    <row r="37526" customFormat="false" ht="15.75" hidden="false" customHeight="false" outlineLevel="0" collapsed="false"/>
    <row r="37527" customFormat="false" ht="15.75" hidden="false" customHeight="false" outlineLevel="0" collapsed="false"/>
    <row r="37528" customFormat="false" ht="15.75" hidden="false" customHeight="false" outlineLevel="0" collapsed="false"/>
    <row r="37529" customFormat="false" ht="15.75" hidden="false" customHeight="false" outlineLevel="0" collapsed="false"/>
    <row r="37530" customFormat="false" ht="15.75" hidden="false" customHeight="false" outlineLevel="0" collapsed="false"/>
    <row r="37531" customFormat="false" ht="15.75" hidden="false" customHeight="false" outlineLevel="0" collapsed="false"/>
    <row r="37532" customFormat="false" ht="15.75" hidden="false" customHeight="false" outlineLevel="0" collapsed="false"/>
    <row r="37533" customFormat="false" ht="15.75" hidden="false" customHeight="false" outlineLevel="0" collapsed="false"/>
    <row r="37534" customFormat="false" ht="15.75" hidden="false" customHeight="false" outlineLevel="0" collapsed="false"/>
    <row r="37535" customFormat="false" ht="15.75" hidden="false" customHeight="false" outlineLevel="0" collapsed="false"/>
    <row r="37536" customFormat="false" ht="15.75" hidden="false" customHeight="false" outlineLevel="0" collapsed="false"/>
    <row r="37537" customFormat="false" ht="15.75" hidden="false" customHeight="false" outlineLevel="0" collapsed="false"/>
    <row r="37538" customFormat="false" ht="15.75" hidden="false" customHeight="false" outlineLevel="0" collapsed="false"/>
    <row r="37539" customFormat="false" ht="15.75" hidden="false" customHeight="false" outlineLevel="0" collapsed="false"/>
    <row r="37540" customFormat="false" ht="15.75" hidden="false" customHeight="false" outlineLevel="0" collapsed="false"/>
    <row r="37541" customFormat="false" ht="15.75" hidden="false" customHeight="false" outlineLevel="0" collapsed="false"/>
    <row r="37542" customFormat="false" ht="15.75" hidden="false" customHeight="false" outlineLevel="0" collapsed="false"/>
    <row r="37543" customFormat="false" ht="15.75" hidden="false" customHeight="false" outlineLevel="0" collapsed="false"/>
    <row r="37544" customFormat="false" ht="15.75" hidden="false" customHeight="false" outlineLevel="0" collapsed="false"/>
    <row r="37545" customFormat="false" ht="15.75" hidden="false" customHeight="false" outlineLevel="0" collapsed="false"/>
    <row r="37546" customFormat="false" ht="15.75" hidden="false" customHeight="false" outlineLevel="0" collapsed="false"/>
    <row r="37547" customFormat="false" ht="15.75" hidden="false" customHeight="false" outlineLevel="0" collapsed="false"/>
    <row r="37548" customFormat="false" ht="15.75" hidden="false" customHeight="false" outlineLevel="0" collapsed="false"/>
    <row r="37549" customFormat="false" ht="15.75" hidden="false" customHeight="false" outlineLevel="0" collapsed="false"/>
    <row r="37550" customFormat="false" ht="15.75" hidden="false" customHeight="false" outlineLevel="0" collapsed="false"/>
    <row r="37551" customFormat="false" ht="15.75" hidden="false" customHeight="false" outlineLevel="0" collapsed="false"/>
    <row r="37552" customFormat="false" ht="15.75" hidden="false" customHeight="false" outlineLevel="0" collapsed="false"/>
    <row r="37553" customFormat="false" ht="15.75" hidden="false" customHeight="false" outlineLevel="0" collapsed="false"/>
    <row r="37554" customFormat="false" ht="15.75" hidden="false" customHeight="false" outlineLevel="0" collapsed="false"/>
    <row r="37555" customFormat="false" ht="15.75" hidden="false" customHeight="false" outlineLevel="0" collapsed="false"/>
    <row r="37556" customFormat="false" ht="15.75" hidden="false" customHeight="false" outlineLevel="0" collapsed="false"/>
    <row r="37557" customFormat="false" ht="15.75" hidden="false" customHeight="false" outlineLevel="0" collapsed="false"/>
    <row r="37558" customFormat="false" ht="15.75" hidden="false" customHeight="false" outlineLevel="0" collapsed="false"/>
    <row r="37559" customFormat="false" ht="15.75" hidden="false" customHeight="false" outlineLevel="0" collapsed="false"/>
    <row r="37560" customFormat="false" ht="15.75" hidden="false" customHeight="false" outlineLevel="0" collapsed="false"/>
    <row r="37561" customFormat="false" ht="15.75" hidden="false" customHeight="false" outlineLevel="0" collapsed="false"/>
    <row r="37562" customFormat="false" ht="15.75" hidden="false" customHeight="false" outlineLevel="0" collapsed="false"/>
    <row r="37563" customFormat="false" ht="15.75" hidden="false" customHeight="false" outlineLevel="0" collapsed="false"/>
    <row r="37564" customFormat="false" ht="15.75" hidden="false" customHeight="false" outlineLevel="0" collapsed="false"/>
    <row r="37565" customFormat="false" ht="15.75" hidden="false" customHeight="false" outlineLevel="0" collapsed="false"/>
    <row r="37566" customFormat="false" ht="15.75" hidden="false" customHeight="false" outlineLevel="0" collapsed="false"/>
    <row r="37567" customFormat="false" ht="15.75" hidden="false" customHeight="false" outlineLevel="0" collapsed="false"/>
    <row r="37568" customFormat="false" ht="15.75" hidden="false" customHeight="false" outlineLevel="0" collapsed="false"/>
    <row r="37569" customFormat="false" ht="15.75" hidden="false" customHeight="false" outlineLevel="0" collapsed="false"/>
    <row r="37570" customFormat="false" ht="15.75" hidden="false" customHeight="false" outlineLevel="0" collapsed="false"/>
    <row r="37571" customFormat="false" ht="15.75" hidden="false" customHeight="false" outlineLevel="0" collapsed="false"/>
    <row r="37572" customFormat="false" ht="15.75" hidden="false" customHeight="false" outlineLevel="0" collapsed="false"/>
    <row r="37573" customFormat="false" ht="15.75" hidden="false" customHeight="false" outlineLevel="0" collapsed="false"/>
    <row r="37574" customFormat="false" ht="15.75" hidden="false" customHeight="false" outlineLevel="0" collapsed="false"/>
    <row r="37575" customFormat="false" ht="15.75" hidden="false" customHeight="false" outlineLevel="0" collapsed="false"/>
    <row r="37576" customFormat="false" ht="15.75" hidden="false" customHeight="false" outlineLevel="0" collapsed="false"/>
    <row r="37577" customFormat="false" ht="15.75" hidden="false" customHeight="false" outlineLevel="0" collapsed="false"/>
    <row r="37578" customFormat="false" ht="15.75" hidden="false" customHeight="false" outlineLevel="0" collapsed="false"/>
    <row r="37579" customFormat="false" ht="15.75" hidden="false" customHeight="false" outlineLevel="0" collapsed="false"/>
    <row r="37580" customFormat="false" ht="15.75" hidden="false" customHeight="false" outlineLevel="0" collapsed="false"/>
    <row r="37581" customFormat="false" ht="15.75" hidden="false" customHeight="false" outlineLevel="0" collapsed="false"/>
    <row r="37582" customFormat="false" ht="15.75" hidden="false" customHeight="false" outlineLevel="0" collapsed="false"/>
    <row r="37583" customFormat="false" ht="15.75" hidden="false" customHeight="false" outlineLevel="0" collapsed="false"/>
    <row r="37584" customFormat="false" ht="15.75" hidden="false" customHeight="false" outlineLevel="0" collapsed="false"/>
    <row r="37585" customFormat="false" ht="15.75" hidden="false" customHeight="false" outlineLevel="0" collapsed="false"/>
    <row r="37586" customFormat="false" ht="15.75" hidden="false" customHeight="false" outlineLevel="0" collapsed="false"/>
    <row r="37587" customFormat="false" ht="15.75" hidden="false" customHeight="false" outlineLevel="0" collapsed="false"/>
    <row r="37588" customFormat="false" ht="15.75" hidden="false" customHeight="false" outlineLevel="0" collapsed="false"/>
    <row r="37589" customFormat="false" ht="15.75" hidden="false" customHeight="false" outlineLevel="0" collapsed="false"/>
    <row r="37590" customFormat="false" ht="15.75" hidden="false" customHeight="false" outlineLevel="0" collapsed="false"/>
    <row r="37591" customFormat="false" ht="15.75" hidden="false" customHeight="false" outlineLevel="0" collapsed="false"/>
    <row r="37592" customFormat="false" ht="15.75" hidden="false" customHeight="false" outlineLevel="0" collapsed="false"/>
    <row r="37593" customFormat="false" ht="15.75" hidden="false" customHeight="false" outlineLevel="0" collapsed="false"/>
    <row r="37594" customFormat="false" ht="15.75" hidden="false" customHeight="false" outlineLevel="0" collapsed="false"/>
    <row r="37595" customFormat="false" ht="15.75" hidden="false" customHeight="false" outlineLevel="0" collapsed="false"/>
    <row r="37596" customFormat="false" ht="15.75" hidden="false" customHeight="false" outlineLevel="0" collapsed="false"/>
    <row r="37597" customFormat="false" ht="15.75" hidden="false" customHeight="false" outlineLevel="0" collapsed="false"/>
    <row r="37598" customFormat="false" ht="15.75" hidden="false" customHeight="false" outlineLevel="0" collapsed="false"/>
    <row r="37599" customFormat="false" ht="15.75" hidden="false" customHeight="false" outlineLevel="0" collapsed="false"/>
    <row r="37600" customFormat="false" ht="15.75" hidden="false" customHeight="false" outlineLevel="0" collapsed="false"/>
    <row r="37601" customFormat="false" ht="15.75" hidden="false" customHeight="false" outlineLevel="0" collapsed="false"/>
    <row r="37602" customFormat="false" ht="15.75" hidden="false" customHeight="false" outlineLevel="0" collapsed="false"/>
    <row r="37603" customFormat="false" ht="15.75" hidden="false" customHeight="false" outlineLevel="0" collapsed="false"/>
    <row r="37604" customFormat="false" ht="15.75" hidden="false" customHeight="false" outlineLevel="0" collapsed="false"/>
    <row r="37605" customFormat="false" ht="15.75" hidden="false" customHeight="false" outlineLevel="0" collapsed="false"/>
    <row r="37606" customFormat="false" ht="15.75" hidden="false" customHeight="false" outlineLevel="0" collapsed="false"/>
    <row r="37607" customFormat="false" ht="15.75" hidden="false" customHeight="false" outlineLevel="0" collapsed="false"/>
    <row r="37608" customFormat="false" ht="15.75" hidden="false" customHeight="false" outlineLevel="0" collapsed="false"/>
    <row r="37609" customFormat="false" ht="15.75" hidden="false" customHeight="false" outlineLevel="0" collapsed="false"/>
    <row r="37610" customFormat="false" ht="15.75" hidden="false" customHeight="false" outlineLevel="0" collapsed="false"/>
    <row r="37611" customFormat="false" ht="15.75" hidden="false" customHeight="false" outlineLevel="0" collapsed="false"/>
    <row r="37612" customFormat="false" ht="15.75" hidden="false" customHeight="false" outlineLevel="0" collapsed="false"/>
    <row r="37613" customFormat="false" ht="15.75" hidden="false" customHeight="false" outlineLevel="0" collapsed="false"/>
    <row r="37614" customFormat="false" ht="15.75" hidden="false" customHeight="false" outlineLevel="0" collapsed="false"/>
    <row r="37615" customFormat="false" ht="15.75" hidden="false" customHeight="false" outlineLevel="0" collapsed="false"/>
    <row r="37616" customFormat="false" ht="15.75" hidden="false" customHeight="false" outlineLevel="0" collapsed="false"/>
    <row r="37617" customFormat="false" ht="15.75" hidden="false" customHeight="false" outlineLevel="0" collapsed="false"/>
    <row r="37618" customFormat="false" ht="15.75" hidden="false" customHeight="false" outlineLevel="0" collapsed="false"/>
    <row r="37619" customFormat="false" ht="15.75" hidden="false" customHeight="false" outlineLevel="0" collapsed="false"/>
    <row r="37620" customFormat="false" ht="15.75" hidden="false" customHeight="false" outlineLevel="0" collapsed="false"/>
    <row r="37621" customFormat="false" ht="15.75" hidden="false" customHeight="false" outlineLevel="0" collapsed="false"/>
    <row r="37622" customFormat="false" ht="15.75" hidden="false" customHeight="false" outlineLevel="0" collapsed="false"/>
    <row r="37623" customFormat="false" ht="15.75" hidden="false" customHeight="false" outlineLevel="0" collapsed="false"/>
    <row r="37624" customFormat="false" ht="15.75" hidden="false" customHeight="false" outlineLevel="0" collapsed="false"/>
    <row r="37625" customFormat="false" ht="15.75" hidden="false" customHeight="false" outlineLevel="0" collapsed="false"/>
    <row r="37626" customFormat="false" ht="15.75" hidden="false" customHeight="false" outlineLevel="0" collapsed="false"/>
    <row r="37627" customFormat="false" ht="15.75" hidden="false" customHeight="false" outlineLevel="0" collapsed="false"/>
    <row r="37628" customFormat="false" ht="15.75" hidden="false" customHeight="false" outlineLevel="0" collapsed="false"/>
    <row r="37629" customFormat="false" ht="15.75" hidden="false" customHeight="false" outlineLevel="0" collapsed="false"/>
    <row r="37630" customFormat="false" ht="15.75" hidden="false" customHeight="false" outlineLevel="0" collapsed="false"/>
    <row r="37631" customFormat="false" ht="15.75" hidden="false" customHeight="false" outlineLevel="0" collapsed="false"/>
    <row r="37632" customFormat="false" ht="15.75" hidden="false" customHeight="false" outlineLevel="0" collapsed="false"/>
    <row r="37633" customFormat="false" ht="15.75" hidden="false" customHeight="false" outlineLevel="0" collapsed="false"/>
    <row r="37634" customFormat="false" ht="15.75" hidden="false" customHeight="false" outlineLevel="0" collapsed="false"/>
    <row r="37635" customFormat="false" ht="15.75" hidden="false" customHeight="false" outlineLevel="0" collapsed="false"/>
    <row r="37636" customFormat="false" ht="15.75" hidden="false" customHeight="false" outlineLevel="0" collapsed="false"/>
    <row r="37637" customFormat="false" ht="15.75" hidden="false" customHeight="false" outlineLevel="0" collapsed="false"/>
    <row r="37638" customFormat="false" ht="15.75" hidden="false" customHeight="false" outlineLevel="0" collapsed="false"/>
    <row r="37639" customFormat="false" ht="15.75" hidden="false" customHeight="false" outlineLevel="0" collapsed="false"/>
    <row r="37640" customFormat="false" ht="15.75" hidden="false" customHeight="false" outlineLevel="0" collapsed="false"/>
    <row r="37641" customFormat="false" ht="15.75" hidden="false" customHeight="false" outlineLevel="0" collapsed="false"/>
    <row r="37642" customFormat="false" ht="15.75" hidden="false" customHeight="false" outlineLevel="0" collapsed="false"/>
    <row r="37643" customFormat="false" ht="15.75" hidden="false" customHeight="false" outlineLevel="0" collapsed="false"/>
    <row r="37644" customFormat="false" ht="15.75" hidden="false" customHeight="false" outlineLevel="0" collapsed="false"/>
    <row r="37645" customFormat="false" ht="15.75" hidden="false" customHeight="false" outlineLevel="0" collapsed="false"/>
    <row r="37646" customFormat="false" ht="15.75" hidden="false" customHeight="false" outlineLevel="0" collapsed="false"/>
    <row r="37647" customFormat="false" ht="15.75" hidden="false" customHeight="false" outlineLevel="0" collapsed="false"/>
    <row r="37648" customFormat="false" ht="15.75" hidden="false" customHeight="false" outlineLevel="0" collapsed="false"/>
    <row r="37649" customFormat="false" ht="15.75" hidden="false" customHeight="false" outlineLevel="0" collapsed="false"/>
    <row r="37650" customFormat="false" ht="15.75" hidden="false" customHeight="false" outlineLevel="0" collapsed="false"/>
    <row r="37651" customFormat="false" ht="15.75" hidden="false" customHeight="false" outlineLevel="0" collapsed="false"/>
    <row r="37652" customFormat="false" ht="15.75" hidden="false" customHeight="false" outlineLevel="0" collapsed="false"/>
    <row r="37653" customFormat="false" ht="15.75" hidden="false" customHeight="false" outlineLevel="0" collapsed="false"/>
    <row r="37654" customFormat="false" ht="15.75" hidden="false" customHeight="false" outlineLevel="0" collapsed="false"/>
    <row r="37655" customFormat="false" ht="15.75" hidden="false" customHeight="false" outlineLevel="0" collapsed="false"/>
    <row r="37656" customFormat="false" ht="15.75" hidden="false" customHeight="false" outlineLevel="0" collapsed="false"/>
    <row r="37657" customFormat="false" ht="15.75" hidden="false" customHeight="false" outlineLevel="0" collapsed="false"/>
    <row r="37658" customFormat="false" ht="15.75" hidden="false" customHeight="false" outlineLevel="0" collapsed="false"/>
    <row r="37659" customFormat="false" ht="15.75" hidden="false" customHeight="false" outlineLevel="0" collapsed="false"/>
    <row r="37660" customFormat="false" ht="15.75" hidden="false" customHeight="false" outlineLevel="0" collapsed="false"/>
    <row r="37661" customFormat="false" ht="15.75" hidden="false" customHeight="false" outlineLevel="0" collapsed="false"/>
    <row r="37662" customFormat="false" ht="15.75" hidden="false" customHeight="false" outlineLevel="0" collapsed="false"/>
    <row r="37663" customFormat="false" ht="15.75" hidden="false" customHeight="false" outlineLevel="0" collapsed="false"/>
    <row r="37664" customFormat="false" ht="15.75" hidden="false" customHeight="false" outlineLevel="0" collapsed="false"/>
    <row r="37665" customFormat="false" ht="15.75" hidden="false" customHeight="false" outlineLevel="0" collapsed="false"/>
    <row r="37666" customFormat="false" ht="15.75" hidden="false" customHeight="false" outlineLevel="0" collapsed="false"/>
    <row r="37667" customFormat="false" ht="15.75" hidden="false" customHeight="false" outlineLevel="0" collapsed="false"/>
    <row r="37668" customFormat="false" ht="15.75" hidden="false" customHeight="false" outlineLevel="0" collapsed="false"/>
    <row r="37669" customFormat="false" ht="15.75" hidden="false" customHeight="false" outlineLevel="0" collapsed="false"/>
    <row r="37670" customFormat="false" ht="15.75" hidden="false" customHeight="false" outlineLevel="0" collapsed="false"/>
    <row r="37671" customFormat="false" ht="15.75" hidden="false" customHeight="false" outlineLevel="0" collapsed="false"/>
    <row r="37672" customFormat="false" ht="15.75" hidden="false" customHeight="false" outlineLevel="0" collapsed="false"/>
    <row r="37673" customFormat="false" ht="15.75" hidden="false" customHeight="false" outlineLevel="0" collapsed="false"/>
    <row r="37674" customFormat="false" ht="15.75" hidden="false" customHeight="false" outlineLevel="0" collapsed="false"/>
    <row r="37675" customFormat="false" ht="15.75" hidden="false" customHeight="false" outlineLevel="0" collapsed="false"/>
    <row r="37676" customFormat="false" ht="15.75" hidden="false" customHeight="false" outlineLevel="0" collapsed="false"/>
    <row r="37677" customFormat="false" ht="15.75" hidden="false" customHeight="false" outlineLevel="0" collapsed="false"/>
    <row r="37678" customFormat="false" ht="15.75" hidden="false" customHeight="false" outlineLevel="0" collapsed="false"/>
    <row r="37679" customFormat="false" ht="15.75" hidden="false" customHeight="false" outlineLevel="0" collapsed="false"/>
    <row r="37680" customFormat="false" ht="15.75" hidden="false" customHeight="false" outlineLevel="0" collapsed="false"/>
    <row r="37681" customFormat="false" ht="15.75" hidden="false" customHeight="false" outlineLevel="0" collapsed="false"/>
    <row r="37682" customFormat="false" ht="15.75" hidden="false" customHeight="false" outlineLevel="0" collapsed="false"/>
    <row r="37683" customFormat="false" ht="15.75" hidden="false" customHeight="false" outlineLevel="0" collapsed="false"/>
    <row r="37684" customFormat="false" ht="15.75" hidden="false" customHeight="false" outlineLevel="0" collapsed="false"/>
    <row r="37685" customFormat="false" ht="15.75" hidden="false" customHeight="false" outlineLevel="0" collapsed="false"/>
    <row r="37686" customFormat="false" ht="15.75" hidden="false" customHeight="false" outlineLevel="0" collapsed="false"/>
    <row r="37687" customFormat="false" ht="15.75" hidden="false" customHeight="false" outlineLevel="0" collapsed="false"/>
    <row r="37688" customFormat="false" ht="15.75" hidden="false" customHeight="false" outlineLevel="0" collapsed="false"/>
    <row r="37689" customFormat="false" ht="15.75" hidden="false" customHeight="false" outlineLevel="0" collapsed="false"/>
    <row r="37690" customFormat="false" ht="15.75" hidden="false" customHeight="false" outlineLevel="0" collapsed="false"/>
    <row r="37691" customFormat="false" ht="15.75" hidden="false" customHeight="false" outlineLevel="0" collapsed="false"/>
    <row r="37692" customFormat="false" ht="15.75" hidden="false" customHeight="false" outlineLevel="0" collapsed="false"/>
    <row r="37693" customFormat="false" ht="15.75" hidden="false" customHeight="false" outlineLevel="0" collapsed="false"/>
    <row r="37694" customFormat="false" ht="15.75" hidden="false" customHeight="false" outlineLevel="0" collapsed="false"/>
    <row r="37695" customFormat="false" ht="15.75" hidden="false" customHeight="false" outlineLevel="0" collapsed="false"/>
    <row r="37696" customFormat="false" ht="15.75" hidden="false" customHeight="false" outlineLevel="0" collapsed="false"/>
    <row r="37697" customFormat="false" ht="15.75" hidden="false" customHeight="false" outlineLevel="0" collapsed="false"/>
    <row r="37698" customFormat="false" ht="15.75" hidden="false" customHeight="false" outlineLevel="0" collapsed="false"/>
    <row r="37699" customFormat="false" ht="15.75" hidden="false" customHeight="false" outlineLevel="0" collapsed="false"/>
    <row r="37700" customFormat="false" ht="15.75" hidden="false" customHeight="false" outlineLevel="0" collapsed="false"/>
    <row r="37701" customFormat="false" ht="15.75" hidden="false" customHeight="false" outlineLevel="0" collapsed="false"/>
    <row r="37702" customFormat="false" ht="15.75" hidden="false" customHeight="false" outlineLevel="0" collapsed="false"/>
    <row r="37703" customFormat="false" ht="15.75" hidden="false" customHeight="false" outlineLevel="0" collapsed="false"/>
    <row r="37704" customFormat="false" ht="15.75" hidden="false" customHeight="false" outlineLevel="0" collapsed="false"/>
    <row r="37705" customFormat="false" ht="15.75" hidden="false" customHeight="false" outlineLevel="0" collapsed="false"/>
    <row r="37706" customFormat="false" ht="15.75" hidden="false" customHeight="false" outlineLevel="0" collapsed="false"/>
    <row r="37707" customFormat="false" ht="15.75" hidden="false" customHeight="false" outlineLevel="0" collapsed="false"/>
    <row r="37708" customFormat="false" ht="15.75" hidden="false" customHeight="false" outlineLevel="0" collapsed="false"/>
    <row r="37709" customFormat="false" ht="15.75" hidden="false" customHeight="false" outlineLevel="0" collapsed="false"/>
    <row r="37710" customFormat="false" ht="15.75" hidden="false" customHeight="false" outlineLevel="0" collapsed="false"/>
    <row r="37711" customFormat="false" ht="15.75" hidden="false" customHeight="false" outlineLevel="0" collapsed="false"/>
    <row r="37712" customFormat="false" ht="15.75" hidden="false" customHeight="false" outlineLevel="0" collapsed="false"/>
    <row r="37713" customFormat="false" ht="15.75" hidden="false" customHeight="false" outlineLevel="0" collapsed="false"/>
    <row r="37714" customFormat="false" ht="15.75" hidden="false" customHeight="false" outlineLevel="0" collapsed="false"/>
    <row r="37715" customFormat="false" ht="15.75" hidden="false" customHeight="false" outlineLevel="0" collapsed="false"/>
    <row r="37716" customFormat="false" ht="15.75" hidden="false" customHeight="false" outlineLevel="0" collapsed="false"/>
    <row r="37717" customFormat="false" ht="15.75" hidden="false" customHeight="false" outlineLevel="0" collapsed="false"/>
    <row r="37718" customFormat="false" ht="15.75" hidden="false" customHeight="false" outlineLevel="0" collapsed="false"/>
    <row r="37719" customFormat="false" ht="15.75" hidden="false" customHeight="false" outlineLevel="0" collapsed="false"/>
    <row r="37720" customFormat="false" ht="15.75" hidden="false" customHeight="false" outlineLevel="0" collapsed="false"/>
    <row r="37721" customFormat="false" ht="15.75" hidden="false" customHeight="false" outlineLevel="0" collapsed="false"/>
    <row r="37722" customFormat="false" ht="15.75" hidden="false" customHeight="false" outlineLevel="0" collapsed="false"/>
    <row r="37723" customFormat="false" ht="15.75" hidden="false" customHeight="false" outlineLevel="0" collapsed="false"/>
    <row r="37724" customFormat="false" ht="15.75" hidden="false" customHeight="false" outlineLevel="0" collapsed="false"/>
    <row r="37725" customFormat="false" ht="15.75" hidden="false" customHeight="false" outlineLevel="0" collapsed="false"/>
    <row r="37726" customFormat="false" ht="15.75" hidden="false" customHeight="false" outlineLevel="0" collapsed="false"/>
    <row r="37727" customFormat="false" ht="15.75" hidden="false" customHeight="false" outlineLevel="0" collapsed="false"/>
    <row r="37728" customFormat="false" ht="15.75" hidden="false" customHeight="false" outlineLevel="0" collapsed="false"/>
    <row r="37729" customFormat="false" ht="15.75" hidden="false" customHeight="false" outlineLevel="0" collapsed="false"/>
    <row r="37730" customFormat="false" ht="15.75" hidden="false" customHeight="false" outlineLevel="0" collapsed="false"/>
    <row r="37731" customFormat="false" ht="15.75" hidden="false" customHeight="false" outlineLevel="0" collapsed="false"/>
    <row r="37732" customFormat="false" ht="15.75" hidden="false" customHeight="false" outlineLevel="0" collapsed="false"/>
    <row r="37733" customFormat="false" ht="15.75" hidden="false" customHeight="false" outlineLevel="0" collapsed="false"/>
    <row r="37734" customFormat="false" ht="15.75" hidden="false" customHeight="false" outlineLevel="0" collapsed="false"/>
    <row r="37735" customFormat="false" ht="15.75" hidden="false" customHeight="false" outlineLevel="0" collapsed="false"/>
    <row r="37736" customFormat="false" ht="15.75" hidden="false" customHeight="false" outlineLevel="0" collapsed="false"/>
    <row r="37737" customFormat="false" ht="15.75" hidden="false" customHeight="false" outlineLevel="0" collapsed="false"/>
    <row r="37738" customFormat="false" ht="15.75" hidden="false" customHeight="false" outlineLevel="0" collapsed="false"/>
    <row r="37739" customFormat="false" ht="15.75" hidden="false" customHeight="false" outlineLevel="0" collapsed="false"/>
    <row r="37740" customFormat="false" ht="15.75" hidden="false" customHeight="false" outlineLevel="0" collapsed="false"/>
    <row r="37741" customFormat="false" ht="15.75" hidden="false" customHeight="false" outlineLevel="0" collapsed="false"/>
    <row r="37742" customFormat="false" ht="15.75" hidden="false" customHeight="false" outlineLevel="0" collapsed="false"/>
    <row r="37743" customFormat="false" ht="15.75" hidden="false" customHeight="false" outlineLevel="0" collapsed="false"/>
    <row r="37744" customFormat="false" ht="15.75" hidden="false" customHeight="false" outlineLevel="0" collapsed="false"/>
    <row r="37745" customFormat="false" ht="15.75" hidden="false" customHeight="false" outlineLevel="0" collapsed="false"/>
    <row r="37746" customFormat="false" ht="15.75" hidden="false" customHeight="false" outlineLevel="0" collapsed="false"/>
    <row r="37747" customFormat="false" ht="15.75" hidden="false" customHeight="false" outlineLevel="0" collapsed="false"/>
    <row r="37748" customFormat="false" ht="15.75" hidden="false" customHeight="false" outlineLevel="0" collapsed="false"/>
    <row r="37749" customFormat="false" ht="15.75" hidden="false" customHeight="false" outlineLevel="0" collapsed="false"/>
    <row r="37750" customFormat="false" ht="15.75" hidden="false" customHeight="false" outlineLevel="0" collapsed="false"/>
    <row r="37751" customFormat="false" ht="15.75" hidden="false" customHeight="false" outlineLevel="0" collapsed="false"/>
    <row r="37752" customFormat="false" ht="15.75" hidden="false" customHeight="false" outlineLevel="0" collapsed="false"/>
    <row r="37753" customFormat="false" ht="15.75" hidden="false" customHeight="false" outlineLevel="0" collapsed="false"/>
    <row r="37754" customFormat="false" ht="15.75" hidden="false" customHeight="false" outlineLevel="0" collapsed="false"/>
    <row r="37755" customFormat="false" ht="15.75" hidden="false" customHeight="false" outlineLevel="0" collapsed="false"/>
    <row r="37756" customFormat="false" ht="15.75" hidden="false" customHeight="false" outlineLevel="0" collapsed="false"/>
    <row r="37757" customFormat="false" ht="15.75" hidden="false" customHeight="false" outlineLevel="0" collapsed="false"/>
    <row r="37758" customFormat="false" ht="15.75" hidden="false" customHeight="false" outlineLevel="0" collapsed="false"/>
    <row r="37759" customFormat="false" ht="15.75" hidden="false" customHeight="false" outlineLevel="0" collapsed="false"/>
    <row r="37760" customFormat="false" ht="15.75" hidden="false" customHeight="false" outlineLevel="0" collapsed="false"/>
    <row r="37761" customFormat="false" ht="15.75" hidden="false" customHeight="false" outlineLevel="0" collapsed="false"/>
    <row r="37762" customFormat="false" ht="15.75" hidden="false" customHeight="false" outlineLevel="0" collapsed="false"/>
    <row r="37763" customFormat="false" ht="15.75" hidden="false" customHeight="false" outlineLevel="0" collapsed="false"/>
    <row r="37764" customFormat="false" ht="15.75" hidden="false" customHeight="false" outlineLevel="0" collapsed="false"/>
    <row r="37765" customFormat="false" ht="15.75" hidden="false" customHeight="false" outlineLevel="0" collapsed="false"/>
    <row r="37766" customFormat="false" ht="15.75" hidden="false" customHeight="false" outlineLevel="0" collapsed="false"/>
    <row r="37767" customFormat="false" ht="15.75" hidden="false" customHeight="false" outlineLevel="0" collapsed="false"/>
    <row r="37768" customFormat="false" ht="15.75" hidden="false" customHeight="false" outlineLevel="0" collapsed="false"/>
    <row r="37769" customFormat="false" ht="15.75" hidden="false" customHeight="false" outlineLevel="0" collapsed="false"/>
    <row r="37770" customFormat="false" ht="15.75" hidden="false" customHeight="false" outlineLevel="0" collapsed="false"/>
    <row r="37771" customFormat="false" ht="15.75" hidden="false" customHeight="false" outlineLevel="0" collapsed="false"/>
    <row r="37772" customFormat="false" ht="15.75" hidden="false" customHeight="false" outlineLevel="0" collapsed="false"/>
    <row r="37773" customFormat="false" ht="15.75" hidden="false" customHeight="false" outlineLevel="0" collapsed="false"/>
    <row r="37774" customFormat="false" ht="15.75" hidden="false" customHeight="false" outlineLevel="0" collapsed="false"/>
    <row r="37775" customFormat="false" ht="15.75" hidden="false" customHeight="false" outlineLevel="0" collapsed="false"/>
    <row r="37776" customFormat="false" ht="15.75" hidden="false" customHeight="false" outlineLevel="0" collapsed="false"/>
    <row r="37777" customFormat="false" ht="15.75" hidden="false" customHeight="false" outlineLevel="0" collapsed="false"/>
    <row r="37778" customFormat="false" ht="15.75" hidden="false" customHeight="false" outlineLevel="0" collapsed="false"/>
    <row r="37779" customFormat="false" ht="15.75" hidden="false" customHeight="false" outlineLevel="0" collapsed="false"/>
    <row r="37780" customFormat="false" ht="15.75" hidden="false" customHeight="false" outlineLevel="0" collapsed="false"/>
    <row r="37781" customFormat="false" ht="15.75" hidden="false" customHeight="false" outlineLevel="0" collapsed="false"/>
    <row r="37782" customFormat="false" ht="15.75" hidden="false" customHeight="false" outlineLevel="0" collapsed="false"/>
    <row r="37783" customFormat="false" ht="15.75" hidden="false" customHeight="false" outlineLevel="0" collapsed="false"/>
    <row r="37784" customFormat="false" ht="15.75" hidden="false" customHeight="false" outlineLevel="0" collapsed="false"/>
    <row r="37785" customFormat="false" ht="15.75" hidden="false" customHeight="false" outlineLevel="0" collapsed="false"/>
    <row r="37786" customFormat="false" ht="15.75" hidden="false" customHeight="false" outlineLevel="0" collapsed="false"/>
    <row r="37787" customFormat="false" ht="15.75" hidden="false" customHeight="false" outlineLevel="0" collapsed="false"/>
    <row r="37788" customFormat="false" ht="15.75" hidden="false" customHeight="false" outlineLevel="0" collapsed="false"/>
    <row r="37789" customFormat="false" ht="15.75" hidden="false" customHeight="false" outlineLevel="0" collapsed="false"/>
    <row r="37790" customFormat="false" ht="15.75" hidden="false" customHeight="false" outlineLevel="0" collapsed="false"/>
    <row r="37791" customFormat="false" ht="15.75" hidden="false" customHeight="false" outlineLevel="0" collapsed="false"/>
    <row r="37792" customFormat="false" ht="15.75" hidden="false" customHeight="false" outlineLevel="0" collapsed="false"/>
    <row r="37793" customFormat="false" ht="15.75" hidden="false" customHeight="false" outlineLevel="0" collapsed="false"/>
    <row r="37794" customFormat="false" ht="15.75" hidden="false" customHeight="false" outlineLevel="0" collapsed="false"/>
    <row r="37795" customFormat="false" ht="15.75" hidden="false" customHeight="false" outlineLevel="0" collapsed="false"/>
    <row r="37796" customFormat="false" ht="15.75" hidden="false" customHeight="false" outlineLevel="0" collapsed="false"/>
    <row r="37797" customFormat="false" ht="15.75" hidden="false" customHeight="false" outlineLevel="0" collapsed="false"/>
    <row r="37798" customFormat="false" ht="15.75" hidden="false" customHeight="false" outlineLevel="0" collapsed="false"/>
    <row r="37799" customFormat="false" ht="15.75" hidden="false" customHeight="false" outlineLevel="0" collapsed="false"/>
    <row r="37800" customFormat="false" ht="15.75" hidden="false" customHeight="false" outlineLevel="0" collapsed="false"/>
    <row r="37801" customFormat="false" ht="15.75" hidden="false" customHeight="false" outlineLevel="0" collapsed="false"/>
    <row r="37802" customFormat="false" ht="15.75" hidden="false" customHeight="false" outlineLevel="0" collapsed="false"/>
    <row r="37803" customFormat="false" ht="15.75" hidden="false" customHeight="false" outlineLevel="0" collapsed="false"/>
    <row r="37804" customFormat="false" ht="15.75" hidden="false" customHeight="false" outlineLevel="0" collapsed="false"/>
    <row r="37805" customFormat="false" ht="15.75" hidden="false" customHeight="false" outlineLevel="0" collapsed="false"/>
    <row r="37806" customFormat="false" ht="15.75" hidden="false" customHeight="false" outlineLevel="0" collapsed="false"/>
    <row r="37807" customFormat="false" ht="15.75" hidden="false" customHeight="false" outlineLevel="0" collapsed="false"/>
    <row r="37808" customFormat="false" ht="15.75" hidden="false" customHeight="false" outlineLevel="0" collapsed="false"/>
    <row r="37809" customFormat="false" ht="15.75" hidden="false" customHeight="false" outlineLevel="0" collapsed="false"/>
    <row r="37810" customFormat="false" ht="15.75" hidden="false" customHeight="false" outlineLevel="0" collapsed="false"/>
    <row r="37811" customFormat="false" ht="15.75" hidden="false" customHeight="false" outlineLevel="0" collapsed="false"/>
    <row r="37812" customFormat="false" ht="15.75" hidden="false" customHeight="false" outlineLevel="0" collapsed="false"/>
    <row r="37813" customFormat="false" ht="15.75" hidden="false" customHeight="false" outlineLevel="0" collapsed="false"/>
    <row r="37814" customFormat="false" ht="15.75" hidden="false" customHeight="false" outlineLevel="0" collapsed="false"/>
    <row r="37815" customFormat="false" ht="15.75" hidden="false" customHeight="false" outlineLevel="0" collapsed="false"/>
    <row r="37816" customFormat="false" ht="15.75" hidden="false" customHeight="false" outlineLevel="0" collapsed="false"/>
    <row r="37817" customFormat="false" ht="15.75" hidden="false" customHeight="false" outlineLevel="0" collapsed="false"/>
    <row r="37818" customFormat="false" ht="15.75" hidden="false" customHeight="false" outlineLevel="0" collapsed="false"/>
    <row r="37819" customFormat="false" ht="15.75" hidden="false" customHeight="false" outlineLevel="0" collapsed="false"/>
    <row r="37820" customFormat="false" ht="15.75" hidden="false" customHeight="false" outlineLevel="0" collapsed="false"/>
    <row r="37821" customFormat="false" ht="15.75" hidden="false" customHeight="false" outlineLevel="0" collapsed="false"/>
    <row r="37822" customFormat="false" ht="15.75" hidden="false" customHeight="false" outlineLevel="0" collapsed="false"/>
    <row r="37823" customFormat="false" ht="15.75" hidden="false" customHeight="false" outlineLevel="0" collapsed="false"/>
    <row r="37824" customFormat="false" ht="15.75" hidden="false" customHeight="false" outlineLevel="0" collapsed="false"/>
    <row r="37825" customFormat="false" ht="15.75" hidden="false" customHeight="false" outlineLevel="0" collapsed="false"/>
    <row r="37826" customFormat="false" ht="15.75" hidden="false" customHeight="false" outlineLevel="0" collapsed="false"/>
    <row r="37827" customFormat="false" ht="15.75" hidden="false" customHeight="false" outlineLevel="0" collapsed="false"/>
    <row r="37828" customFormat="false" ht="15.75" hidden="false" customHeight="false" outlineLevel="0" collapsed="false"/>
    <row r="37829" customFormat="false" ht="15.75" hidden="false" customHeight="false" outlineLevel="0" collapsed="false"/>
    <row r="37830" customFormat="false" ht="15.75" hidden="false" customHeight="false" outlineLevel="0" collapsed="false"/>
    <row r="37831" customFormat="false" ht="15.75" hidden="false" customHeight="false" outlineLevel="0" collapsed="false"/>
    <row r="37832" customFormat="false" ht="15.75" hidden="false" customHeight="false" outlineLevel="0" collapsed="false"/>
    <row r="37833" customFormat="false" ht="15.75" hidden="false" customHeight="false" outlineLevel="0" collapsed="false"/>
    <row r="37834" customFormat="false" ht="15.75" hidden="false" customHeight="false" outlineLevel="0" collapsed="false"/>
    <row r="37835" customFormat="false" ht="15.75" hidden="false" customHeight="false" outlineLevel="0" collapsed="false"/>
    <row r="37836" customFormat="false" ht="15.75" hidden="false" customHeight="false" outlineLevel="0" collapsed="false"/>
    <row r="37837" customFormat="false" ht="15.75" hidden="false" customHeight="false" outlineLevel="0" collapsed="false"/>
    <row r="37838" customFormat="false" ht="15.75" hidden="false" customHeight="false" outlineLevel="0" collapsed="false"/>
    <row r="37839" customFormat="false" ht="15.75" hidden="false" customHeight="false" outlineLevel="0" collapsed="false"/>
    <row r="37840" customFormat="false" ht="15.75" hidden="false" customHeight="false" outlineLevel="0" collapsed="false"/>
    <row r="37841" customFormat="false" ht="15.75" hidden="false" customHeight="false" outlineLevel="0" collapsed="false"/>
    <row r="37842" customFormat="false" ht="15.75" hidden="false" customHeight="false" outlineLevel="0" collapsed="false"/>
    <row r="37843" customFormat="false" ht="15.75" hidden="false" customHeight="false" outlineLevel="0" collapsed="false"/>
    <row r="37844" customFormat="false" ht="15.75" hidden="false" customHeight="false" outlineLevel="0" collapsed="false"/>
    <row r="37845" customFormat="false" ht="15.75" hidden="false" customHeight="false" outlineLevel="0" collapsed="false"/>
    <row r="37846" customFormat="false" ht="15.75" hidden="false" customHeight="false" outlineLevel="0" collapsed="false"/>
    <row r="37847" customFormat="false" ht="15.75" hidden="false" customHeight="false" outlineLevel="0" collapsed="false"/>
    <row r="37848" customFormat="false" ht="15.75" hidden="false" customHeight="false" outlineLevel="0" collapsed="false"/>
    <row r="37849" customFormat="false" ht="15.75" hidden="false" customHeight="false" outlineLevel="0" collapsed="false"/>
    <row r="37850" customFormat="false" ht="15.75" hidden="false" customHeight="false" outlineLevel="0" collapsed="false"/>
    <row r="37851" customFormat="false" ht="15.75" hidden="false" customHeight="false" outlineLevel="0" collapsed="false"/>
    <row r="37852" customFormat="false" ht="15.75" hidden="false" customHeight="false" outlineLevel="0" collapsed="false"/>
    <row r="37853" customFormat="false" ht="15.75" hidden="false" customHeight="false" outlineLevel="0" collapsed="false"/>
    <row r="37854" customFormat="false" ht="15.75" hidden="false" customHeight="false" outlineLevel="0" collapsed="false"/>
    <row r="37855" customFormat="false" ht="15.75" hidden="false" customHeight="false" outlineLevel="0" collapsed="false"/>
    <row r="37856" customFormat="false" ht="15.75" hidden="false" customHeight="false" outlineLevel="0" collapsed="false"/>
    <row r="37857" customFormat="false" ht="15.75" hidden="false" customHeight="false" outlineLevel="0" collapsed="false"/>
    <row r="37858" customFormat="false" ht="15.75" hidden="false" customHeight="false" outlineLevel="0" collapsed="false"/>
    <row r="37859" customFormat="false" ht="15.75" hidden="false" customHeight="false" outlineLevel="0" collapsed="false"/>
    <row r="37860" customFormat="false" ht="15.75" hidden="false" customHeight="false" outlineLevel="0" collapsed="false"/>
    <row r="37861" customFormat="false" ht="15.75" hidden="false" customHeight="false" outlineLevel="0" collapsed="false"/>
    <row r="37862" customFormat="false" ht="15.75" hidden="false" customHeight="false" outlineLevel="0" collapsed="false"/>
    <row r="37863" customFormat="false" ht="15.75" hidden="false" customHeight="false" outlineLevel="0" collapsed="false"/>
    <row r="37864" customFormat="false" ht="15.75" hidden="false" customHeight="false" outlineLevel="0" collapsed="false"/>
    <row r="37865" customFormat="false" ht="15.75" hidden="false" customHeight="false" outlineLevel="0" collapsed="false"/>
    <row r="37866" customFormat="false" ht="15.75" hidden="false" customHeight="false" outlineLevel="0" collapsed="false"/>
    <row r="37867" customFormat="false" ht="15.75" hidden="false" customHeight="false" outlineLevel="0" collapsed="false"/>
    <row r="37868" customFormat="false" ht="15.75" hidden="false" customHeight="false" outlineLevel="0" collapsed="false"/>
    <row r="37869" customFormat="false" ht="15.75" hidden="false" customHeight="false" outlineLevel="0" collapsed="false"/>
    <row r="37870" customFormat="false" ht="15.75" hidden="false" customHeight="false" outlineLevel="0" collapsed="false"/>
    <row r="37871" customFormat="false" ht="15.75" hidden="false" customHeight="false" outlineLevel="0" collapsed="false"/>
    <row r="37872" customFormat="false" ht="15.75" hidden="false" customHeight="false" outlineLevel="0" collapsed="false"/>
    <row r="37873" customFormat="false" ht="15.75" hidden="false" customHeight="false" outlineLevel="0" collapsed="false"/>
    <row r="37874" customFormat="false" ht="15.75" hidden="false" customHeight="false" outlineLevel="0" collapsed="false"/>
    <row r="37875" customFormat="false" ht="15.75" hidden="false" customHeight="false" outlineLevel="0" collapsed="false"/>
    <row r="37876" customFormat="false" ht="15.75" hidden="false" customHeight="false" outlineLevel="0" collapsed="false"/>
    <row r="37877" customFormat="false" ht="15.75" hidden="false" customHeight="false" outlineLevel="0" collapsed="false"/>
    <row r="37878" customFormat="false" ht="15.75" hidden="false" customHeight="false" outlineLevel="0" collapsed="false"/>
    <row r="37879" customFormat="false" ht="15.75" hidden="false" customHeight="false" outlineLevel="0" collapsed="false"/>
    <row r="37880" customFormat="false" ht="15.75" hidden="false" customHeight="false" outlineLevel="0" collapsed="false"/>
    <row r="37881" customFormat="false" ht="15.75" hidden="false" customHeight="false" outlineLevel="0" collapsed="false"/>
    <row r="37882" customFormat="false" ht="15.75" hidden="false" customHeight="false" outlineLevel="0" collapsed="false"/>
    <row r="37883" customFormat="false" ht="15.75" hidden="false" customHeight="false" outlineLevel="0" collapsed="false"/>
    <row r="37884" customFormat="false" ht="15.75" hidden="false" customHeight="false" outlineLevel="0" collapsed="false"/>
    <row r="37885" customFormat="false" ht="15.75" hidden="false" customHeight="false" outlineLevel="0" collapsed="false"/>
    <row r="37886" customFormat="false" ht="15.75" hidden="false" customHeight="false" outlineLevel="0" collapsed="false"/>
    <row r="37887" customFormat="false" ht="15.75" hidden="false" customHeight="false" outlineLevel="0" collapsed="false"/>
    <row r="37888" customFormat="false" ht="15.75" hidden="false" customHeight="false" outlineLevel="0" collapsed="false"/>
    <row r="37889" customFormat="false" ht="15.75" hidden="false" customHeight="false" outlineLevel="0" collapsed="false"/>
    <row r="37890" customFormat="false" ht="15.75" hidden="false" customHeight="false" outlineLevel="0" collapsed="false"/>
    <row r="37891" customFormat="false" ht="15.75" hidden="false" customHeight="false" outlineLevel="0" collapsed="false"/>
    <row r="37892" customFormat="false" ht="15.75" hidden="false" customHeight="false" outlineLevel="0" collapsed="false"/>
    <row r="37893" customFormat="false" ht="15.75" hidden="false" customHeight="false" outlineLevel="0" collapsed="false"/>
    <row r="37894" customFormat="false" ht="15.75" hidden="false" customHeight="false" outlineLevel="0" collapsed="false"/>
    <row r="37895" customFormat="false" ht="15.75" hidden="false" customHeight="false" outlineLevel="0" collapsed="false"/>
    <row r="37896" customFormat="false" ht="15.75" hidden="false" customHeight="false" outlineLevel="0" collapsed="false"/>
    <row r="37897" customFormat="false" ht="15.75" hidden="false" customHeight="false" outlineLevel="0" collapsed="false"/>
    <row r="37898" customFormat="false" ht="15.75" hidden="false" customHeight="false" outlineLevel="0" collapsed="false"/>
    <row r="37899" customFormat="false" ht="15.75" hidden="false" customHeight="false" outlineLevel="0" collapsed="false"/>
    <row r="37900" customFormat="false" ht="15.75" hidden="false" customHeight="false" outlineLevel="0" collapsed="false"/>
    <row r="37901" customFormat="false" ht="15.75" hidden="false" customHeight="false" outlineLevel="0" collapsed="false"/>
    <row r="37902" customFormat="false" ht="15.75" hidden="false" customHeight="false" outlineLevel="0" collapsed="false"/>
    <row r="37903" customFormat="false" ht="15.75" hidden="false" customHeight="false" outlineLevel="0" collapsed="false"/>
    <row r="37904" customFormat="false" ht="15.75" hidden="false" customHeight="false" outlineLevel="0" collapsed="false"/>
    <row r="37905" customFormat="false" ht="15.75" hidden="false" customHeight="false" outlineLevel="0" collapsed="false"/>
    <row r="37906" customFormat="false" ht="15.75" hidden="false" customHeight="false" outlineLevel="0" collapsed="false"/>
    <row r="37907" customFormat="false" ht="15.75" hidden="false" customHeight="false" outlineLevel="0" collapsed="false"/>
    <row r="37908" customFormat="false" ht="15.75" hidden="false" customHeight="false" outlineLevel="0" collapsed="false"/>
    <row r="37909" customFormat="false" ht="15.75" hidden="false" customHeight="false" outlineLevel="0" collapsed="false"/>
    <row r="37910" customFormat="false" ht="15.75" hidden="false" customHeight="false" outlineLevel="0" collapsed="false"/>
    <row r="37911" customFormat="false" ht="15.75" hidden="false" customHeight="false" outlineLevel="0" collapsed="false"/>
    <row r="37912" customFormat="false" ht="15.75" hidden="false" customHeight="false" outlineLevel="0" collapsed="false"/>
    <row r="37913" customFormat="false" ht="15.75" hidden="false" customHeight="false" outlineLevel="0" collapsed="false"/>
    <row r="37914" customFormat="false" ht="15.75" hidden="false" customHeight="false" outlineLevel="0" collapsed="false"/>
    <row r="37915" customFormat="false" ht="15.75" hidden="false" customHeight="false" outlineLevel="0" collapsed="false"/>
    <row r="37916" customFormat="false" ht="15.75" hidden="false" customHeight="false" outlineLevel="0" collapsed="false"/>
    <row r="37917" customFormat="false" ht="15.75" hidden="false" customHeight="false" outlineLevel="0" collapsed="false"/>
    <row r="37918" customFormat="false" ht="15.75" hidden="false" customHeight="false" outlineLevel="0" collapsed="false"/>
    <row r="37919" customFormat="false" ht="15.75" hidden="false" customHeight="false" outlineLevel="0" collapsed="false"/>
    <row r="37920" customFormat="false" ht="15.75" hidden="false" customHeight="false" outlineLevel="0" collapsed="false"/>
    <row r="37921" customFormat="false" ht="15.75" hidden="false" customHeight="false" outlineLevel="0" collapsed="false"/>
    <row r="37922" customFormat="false" ht="15.75" hidden="false" customHeight="false" outlineLevel="0" collapsed="false"/>
    <row r="37923" customFormat="false" ht="15.75" hidden="false" customHeight="false" outlineLevel="0" collapsed="false"/>
    <row r="37924" customFormat="false" ht="15.75" hidden="false" customHeight="false" outlineLevel="0" collapsed="false"/>
    <row r="37925" customFormat="false" ht="15.75" hidden="false" customHeight="false" outlineLevel="0" collapsed="false"/>
    <row r="37926" customFormat="false" ht="15.75" hidden="false" customHeight="false" outlineLevel="0" collapsed="false"/>
    <row r="37927" customFormat="false" ht="15.75" hidden="false" customHeight="false" outlineLevel="0" collapsed="false"/>
    <row r="37928" customFormat="false" ht="15.75" hidden="false" customHeight="false" outlineLevel="0" collapsed="false"/>
    <row r="37929" customFormat="false" ht="15.75" hidden="false" customHeight="false" outlineLevel="0" collapsed="false"/>
    <row r="37930" customFormat="false" ht="15.75" hidden="false" customHeight="false" outlineLevel="0" collapsed="false"/>
    <row r="37931" customFormat="false" ht="15.75" hidden="false" customHeight="false" outlineLevel="0" collapsed="false"/>
    <row r="37932" customFormat="false" ht="15.75" hidden="false" customHeight="false" outlineLevel="0" collapsed="false"/>
    <row r="37933" customFormat="false" ht="15.75" hidden="false" customHeight="false" outlineLevel="0" collapsed="false"/>
    <row r="37934" customFormat="false" ht="15.75" hidden="false" customHeight="false" outlineLevel="0" collapsed="false"/>
    <row r="37935" customFormat="false" ht="15.75" hidden="false" customHeight="false" outlineLevel="0" collapsed="false"/>
    <row r="37936" customFormat="false" ht="15.75" hidden="false" customHeight="false" outlineLevel="0" collapsed="false"/>
    <row r="37937" customFormat="false" ht="15.75" hidden="false" customHeight="false" outlineLevel="0" collapsed="false"/>
    <row r="37938" customFormat="false" ht="15.75" hidden="false" customHeight="false" outlineLevel="0" collapsed="false"/>
    <row r="37939" customFormat="false" ht="15.75" hidden="false" customHeight="false" outlineLevel="0" collapsed="false"/>
    <row r="37940" customFormat="false" ht="15.75" hidden="false" customHeight="false" outlineLevel="0" collapsed="false"/>
    <row r="37941" customFormat="false" ht="15.75" hidden="false" customHeight="false" outlineLevel="0" collapsed="false"/>
    <row r="37942" customFormat="false" ht="15.75" hidden="false" customHeight="false" outlineLevel="0" collapsed="false"/>
    <row r="37943" customFormat="false" ht="15.75" hidden="false" customHeight="false" outlineLevel="0" collapsed="false"/>
    <row r="37944" customFormat="false" ht="15.75" hidden="false" customHeight="false" outlineLevel="0" collapsed="false"/>
    <row r="37945" customFormat="false" ht="15.75" hidden="false" customHeight="false" outlineLevel="0" collapsed="false"/>
    <row r="37946" customFormat="false" ht="15.75" hidden="false" customHeight="false" outlineLevel="0" collapsed="false"/>
    <row r="37947" customFormat="false" ht="15.75" hidden="false" customHeight="false" outlineLevel="0" collapsed="false"/>
    <row r="37948" customFormat="false" ht="15.75" hidden="false" customHeight="false" outlineLevel="0" collapsed="false"/>
    <row r="37949" customFormat="false" ht="15.75" hidden="false" customHeight="false" outlineLevel="0" collapsed="false"/>
    <row r="37950" customFormat="false" ht="15.75" hidden="false" customHeight="false" outlineLevel="0" collapsed="false"/>
    <row r="37951" customFormat="false" ht="15.75" hidden="false" customHeight="false" outlineLevel="0" collapsed="false"/>
    <row r="37952" customFormat="false" ht="15.75" hidden="false" customHeight="false" outlineLevel="0" collapsed="false"/>
    <row r="37953" customFormat="false" ht="15.75" hidden="false" customHeight="false" outlineLevel="0" collapsed="false"/>
    <row r="37954" customFormat="false" ht="15.75" hidden="false" customHeight="false" outlineLevel="0" collapsed="false"/>
    <row r="37955" customFormat="false" ht="15.75" hidden="false" customHeight="false" outlineLevel="0" collapsed="false"/>
    <row r="37956" customFormat="false" ht="15.75" hidden="false" customHeight="false" outlineLevel="0" collapsed="false"/>
    <row r="37957" customFormat="false" ht="15.75" hidden="false" customHeight="false" outlineLevel="0" collapsed="false"/>
    <row r="37958" customFormat="false" ht="15.75" hidden="false" customHeight="false" outlineLevel="0" collapsed="false"/>
    <row r="37959" customFormat="false" ht="15.75" hidden="false" customHeight="false" outlineLevel="0" collapsed="false"/>
    <row r="37960" customFormat="false" ht="15.75" hidden="false" customHeight="false" outlineLevel="0" collapsed="false"/>
    <row r="37961" customFormat="false" ht="15.75" hidden="false" customHeight="false" outlineLevel="0" collapsed="false"/>
    <row r="37962" customFormat="false" ht="15.75" hidden="false" customHeight="false" outlineLevel="0" collapsed="false"/>
    <row r="37963" customFormat="false" ht="15.75" hidden="false" customHeight="false" outlineLevel="0" collapsed="false"/>
    <row r="37964" customFormat="false" ht="15.75" hidden="false" customHeight="false" outlineLevel="0" collapsed="false"/>
    <row r="37965" customFormat="false" ht="15.75" hidden="false" customHeight="false" outlineLevel="0" collapsed="false"/>
    <row r="37966" customFormat="false" ht="15.75" hidden="false" customHeight="false" outlineLevel="0" collapsed="false"/>
    <row r="37967" customFormat="false" ht="15.75" hidden="false" customHeight="false" outlineLevel="0" collapsed="false"/>
    <row r="37968" customFormat="false" ht="15.75" hidden="false" customHeight="false" outlineLevel="0" collapsed="false"/>
    <row r="37969" customFormat="false" ht="15.75" hidden="false" customHeight="false" outlineLevel="0" collapsed="false"/>
    <row r="37970" customFormat="false" ht="15.75" hidden="false" customHeight="false" outlineLevel="0" collapsed="false"/>
    <row r="37971" customFormat="false" ht="15.75" hidden="false" customHeight="false" outlineLevel="0" collapsed="false"/>
    <row r="37972" customFormat="false" ht="15.75" hidden="false" customHeight="false" outlineLevel="0" collapsed="false"/>
    <row r="37973" customFormat="false" ht="15.75" hidden="false" customHeight="false" outlineLevel="0" collapsed="false"/>
    <row r="37974" customFormat="false" ht="15.75" hidden="false" customHeight="false" outlineLevel="0" collapsed="false"/>
    <row r="37975" customFormat="false" ht="15.75" hidden="false" customHeight="false" outlineLevel="0" collapsed="false"/>
    <row r="37976" customFormat="false" ht="15.75" hidden="false" customHeight="false" outlineLevel="0" collapsed="false"/>
    <row r="37977" customFormat="false" ht="15.75" hidden="false" customHeight="false" outlineLevel="0" collapsed="false"/>
    <row r="37978" customFormat="false" ht="15.75" hidden="false" customHeight="false" outlineLevel="0" collapsed="false"/>
    <row r="37979" customFormat="false" ht="15.75" hidden="false" customHeight="false" outlineLevel="0" collapsed="false"/>
    <row r="37980" customFormat="false" ht="15.75" hidden="false" customHeight="false" outlineLevel="0" collapsed="false"/>
    <row r="37981" customFormat="false" ht="15.75" hidden="false" customHeight="false" outlineLevel="0" collapsed="false"/>
    <row r="37982" customFormat="false" ht="15.75" hidden="false" customHeight="false" outlineLevel="0" collapsed="false"/>
    <row r="37983" customFormat="false" ht="15.75" hidden="false" customHeight="false" outlineLevel="0" collapsed="false"/>
    <row r="37984" customFormat="false" ht="15.75" hidden="false" customHeight="false" outlineLevel="0" collapsed="false"/>
    <row r="37985" customFormat="false" ht="15.75" hidden="false" customHeight="false" outlineLevel="0" collapsed="false"/>
    <row r="37986" customFormat="false" ht="15.75" hidden="false" customHeight="false" outlineLevel="0" collapsed="false"/>
    <row r="37987" customFormat="false" ht="15.75" hidden="false" customHeight="false" outlineLevel="0" collapsed="false"/>
    <row r="37988" customFormat="false" ht="15.75" hidden="false" customHeight="false" outlineLevel="0" collapsed="false"/>
    <row r="37989" customFormat="false" ht="15.75" hidden="false" customHeight="false" outlineLevel="0" collapsed="false"/>
    <row r="37990" customFormat="false" ht="15.75" hidden="false" customHeight="false" outlineLevel="0" collapsed="false"/>
    <row r="37991" customFormat="false" ht="15.75" hidden="false" customHeight="false" outlineLevel="0" collapsed="false"/>
    <row r="37992" customFormat="false" ht="15.75" hidden="false" customHeight="false" outlineLevel="0" collapsed="false"/>
    <row r="37993" customFormat="false" ht="15.75" hidden="false" customHeight="false" outlineLevel="0" collapsed="false"/>
    <row r="37994" customFormat="false" ht="15.75" hidden="false" customHeight="false" outlineLevel="0" collapsed="false"/>
    <row r="37995" customFormat="false" ht="15.75" hidden="false" customHeight="false" outlineLevel="0" collapsed="false"/>
    <row r="37996" customFormat="false" ht="15.75" hidden="false" customHeight="false" outlineLevel="0" collapsed="false"/>
    <row r="37997" customFormat="false" ht="15.75" hidden="false" customHeight="false" outlineLevel="0" collapsed="false"/>
    <row r="37998" customFormat="false" ht="15.75" hidden="false" customHeight="false" outlineLevel="0" collapsed="false"/>
    <row r="37999" customFormat="false" ht="15.75" hidden="false" customHeight="false" outlineLevel="0" collapsed="false"/>
    <row r="38000" customFormat="false" ht="15.75" hidden="false" customHeight="false" outlineLevel="0" collapsed="false"/>
    <row r="38001" customFormat="false" ht="15.75" hidden="false" customHeight="false" outlineLevel="0" collapsed="false"/>
    <row r="38002" customFormat="false" ht="15.75" hidden="false" customHeight="false" outlineLevel="0" collapsed="false"/>
    <row r="38003" customFormat="false" ht="15.75" hidden="false" customHeight="false" outlineLevel="0" collapsed="false"/>
    <row r="38004" customFormat="false" ht="15.75" hidden="false" customHeight="false" outlineLevel="0" collapsed="false"/>
    <row r="38005" customFormat="false" ht="15.75" hidden="false" customHeight="false" outlineLevel="0" collapsed="false"/>
    <row r="38006" customFormat="false" ht="15.75" hidden="false" customHeight="false" outlineLevel="0" collapsed="false"/>
    <row r="38007" customFormat="false" ht="15.75" hidden="false" customHeight="false" outlineLevel="0" collapsed="false"/>
    <row r="38008" customFormat="false" ht="15.75" hidden="false" customHeight="false" outlineLevel="0" collapsed="false"/>
    <row r="38009" customFormat="false" ht="15.75" hidden="false" customHeight="false" outlineLevel="0" collapsed="false"/>
    <row r="38010" customFormat="false" ht="15.75" hidden="false" customHeight="false" outlineLevel="0" collapsed="false"/>
    <row r="38011" customFormat="false" ht="15.75" hidden="false" customHeight="false" outlineLevel="0" collapsed="false"/>
    <row r="38012" customFormat="false" ht="15.75" hidden="false" customHeight="false" outlineLevel="0" collapsed="false"/>
    <row r="38013" customFormat="false" ht="15.75" hidden="false" customHeight="false" outlineLevel="0" collapsed="false"/>
    <row r="38014" customFormat="false" ht="15.75" hidden="false" customHeight="false" outlineLevel="0" collapsed="false"/>
    <row r="38015" customFormat="false" ht="15.75" hidden="false" customHeight="false" outlineLevel="0" collapsed="false"/>
    <row r="38016" customFormat="false" ht="15.75" hidden="false" customHeight="false" outlineLevel="0" collapsed="false"/>
    <row r="38017" customFormat="false" ht="15.75" hidden="false" customHeight="false" outlineLevel="0" collapsed="false"/>
    <row r="38018" customFormat="false" ht="15.75" hidden="false" customHeight="false" outlineLevel="0" collapsed="false"/>
    <row r="38019" customFormat="false" ht="15.75" hidden="false" customHeight="false" outlineLevel="0" collapsed="false"/>
    <row r="38020" customFormat="false" ht="15.75" hidden="false" customHeight="false" outlineLevel="0" collapsed="false"/>
    <row r="38021" customFormat="false" ht="15.75" hidden="false" customHeight="false" outlineLevel="0" collapsed="false"/>
    <row r="38022" customFormat="false" ht="15.75" hidden="false" customHeight="false" outlineLevel="0" collapsed="false"/>
    <row r="38023" customFormat="false" ht="15.75" hidden="false" customHeight="false" outlineLevel="0" collapsed="false"/>
    <row r="38024" customFormat="false" ht="15.75" hidden="false" customHeight="false" outlineLevel="0" collapsed="false"/>
    <row r="38025" customFormat="false" ht="15.75" hidden="false" customHeight="false" outlineLevel="0" collapsed="false"/>
    <row r="38026" customFormat="false" ht="15.75" hidden="false" customHeight="false" outlineLevel="0" collapsed="false"/>
    <row r="38027" customFormat="false" ht="15.75" hidden="false" customHeight="false" outlineLevel="0" collapsed="false"/>
    <row r="38028" customFormat="false" ht="15.75" hidden="false" customHeight="false" outlineLevel="0" collapsed="false"/>
    <row r="38029" customFormat="false" ht="15.75" hidden="false" customHeight="false" outlineLevel="0" collapsed="false"/>
    <row r="38030" customFormat="false" ht="15.75" hidden="false" customHeight="false" outlineLevel="0" collapsed="false"/>
    <row r="38031" customFormat="false" ht="15.75" hidden="false" customHeight="false" outlineLevel="0" collapsed="false"/>
    <row r="38032" customFormat="false" ht="15.75" hidden="false" customHeight="false" outlineLevel="0" collapsed="false"/>
    <row r="38033" customFormat="false" ht="15.75" hidden="false" customHeight="false" outlineLevel="0" collapsed="false"/>
    <row r="38034" customFormat="false" ht="15.75" hidden="false" customHeight="false" outlineLevel="0" collapsed="false"/>
    <row r="38035" customFormat="false" ht="15.75" hidden="false" customHeight="false" outlineLevel="0" collapsed="false"/>
    <row r="38036" customFormat="false" ht="15.75" hidden="false" customHeight="false" outlineLevel="0" collapsed="false"/>
    <row r="38037" customFormat="false" ht="15.75" hidden="false" customHeight="false" outlineLevel="0" collapsed="false"/>
    <row r="38038" customFormat="false" ht="15.75" hidden="false" customHeight="false" outlineLevel="0" collapsed="false"/>
    <row r="38039" customFormat="false" ht="15.75" hidden="false" customHeight="false" outlineLevel="0" collapsed="false"/>
    <row r="38040" customFormat="false" ht="15.75" hidden="false" customHeight="false" outlineLevel="0" collapsed="false"/>
    <row r="38041" customFormat="false" ht="15.75" hidden="false" customHeight="false" outlineLevel="0" collapsed="false"/>
    <row r="38042" customFormat="false" ht="15.75" hidden="false" customHeight="false" outlineLevel="0" collapsed="false"/>
    <row r="38043" customFormat="false" ht="15.75" hidden="false" customHeight="false" outlineLevel="0" collapsed="false"/>
    <row r="38044" customFormat="false" ht="15.75" hidden="false" customHeight="false" outlineLevel="0" collapsed="false"/>
    <row r="38045" customFormat="false" ht="15.75" hidden="false" customHeight="false" outlineLevel="0" collapsed="false"/>
    <row r="38046" customFormat="false" ht="15.75" hidden="false" customHeight="false" outlineLevel="0" collapsed="false"/>
    <row r="38047" customFormat="false" ht="15.75" hidden="false" customHeight="false" outlineLevel="0" collapsed="false"/>
    <row r="38048" customFormat="false" ht="15.75" hidden="false" customHeight="false" outlineLevel="0" collapsed="false"/>
    <row r="38049" customFormat="false" ht="15.75" hidden="false" customHeight="false" outlineLevel="0" collapsed="false"/>
    <row r="38050" customFormat="false" ht="15.75" hidden="false" customHeight="false" outlineLevel="0" collapsed="false"/>
    <row r="38051" customFormat="false" ht="15.75" hidden="false" customHeight="false" outlineLevel="0" collapsed="false"/>
    <row r="38052" customFormat="false" ht="15.75" hidden="false" customHeight="false" outlineLevel="0" collapsed="false"/>
    <row r="38053" customFormat="false" ht="15.75" hidden="false" customHeight="false" outlineLevel="0" collapsed="false"/>
    <row r="38054" customFormat="false" ht="15.75" hidden="false" customHeight="false" outlineLevel="0" collapsed="false"/>
    <row r="38055" customFormat="false" ht="15.75" hidden="false" customHeight="false" outlineLevel="0" collapsed="false"/>
    <row r="38056" customFormat="false" ht="15.75" hidden="false" customHeight="false" outlineLevel="0" collapsed="false"/>
    <row r="38057" customFormat="false" ht="15.75" hidden="false" customHeight="false" outlineLevel="0" collapsed="false"/>
    <row r="38058" customFormat="false" ht="15.75" hidden="false" customHeight="false" outlineLevel="0" collapsed="false"/>
    <row r="38059" customFormat="false" ht="15.75" hidden="false" customHeight="false" outlineLevel="0" collapsed="false"/>
    <row r="38060" customFormat="false" ht="15.75" hidden="false" customHeight="false" outlineLevel="0" collapsed="false"/>
    <row r="38061" customFormat="false" ht="15.75" hidden="false" customHeight="false" outlineLevel="0" collapsed="false"/>
    <row r="38062" customFormat="false" ht="15.75" hidden="false" customHeight="false" outlineLevel="0" collapsed="false"/>
    <row r="38063" customFormat="false" ht="15.75" hidden="false" customHeight="false" outlineLevel="0" collapsed="false"/>
    <row r="38064" customFormat="false" ht="15.75" hidden="false" customHeight="false" outlineLevel="0" collapsed="false"/>
    <row r="38065" customFormat="false" ht="15.75" hidden="false" customHeight="false" outlineLevel="0" collapsed="false"/>
    <row r="38066" customFormat="false" ht="15.75" hidden="false" customHeight="false" outlineLevel="0" collapsed="false"/>
    <row r="38067" customFormat="false" ht="15.75" hidden="false" customHeight="false" outlineLevel="0" collapsed="false"/>
    <row r="38068" customFormat="false" ht="15.75" hidden="false" customHeight="false" outlineLevel="0" collapsed="false"/>
    <row r="38069" customFormat="false" ht="15.75" hidden="false" customHeight="false" outlineLevel="0" collapsed="false"/>
    <row r="38070" customFormat="false" ht="15.75" hidden="false" customHeight="false" outlineLevel="0" collapsed="false"/>
    <row r="38071" customFormat="false" ht="15.75" hidden="false" customHeight="false" outlineLevel="0" collapsed="false"/>
    <row r="38072" customFormat="false" ht="15.75" hidden="false" customHeight="false" outlineLevel="0" collapsed="false"/>
    <row r="38073" customFormat="false" ht="15.75" hidden="false" customHeight="false" outlineLevel="0" collapsed="false"/>
    <row r="38074" customFormat="false" ht="15.75" hidden="false" customHeight="false" outlineLevel="0" collapsed="false"/>
    <row r="38075" customFormat="false" ht="15.75" hidden="false" customHeight="false" outlineLevel="0" collapsed="false"/>
    <row r="38076" customFormat="false" ht="15.75" hidden="false" customHeight="false" outlineLevel="0" collapsed="false"/>
    <row r="38077" customFormat="false" ht="15.75" hidden="false" customHeight="false" outlineLevel="0" collapsed="false"/>
    <row r="38078" customFormat="false" ht="15.75" hidden="false" customHeight="false" outlineLevel="0" collapsed="false"/>
    <row r="38079" customFormat="false" ht="15.75" hidden="false" customHeight="false" outlineLevel="0" collapsed="false"/>
    <row r="38080" customFormat="false" ht="15.75" hidden="false" customHeight="false" outlineLevel="0" collapsed="false"/>
    <row r="38081" customFormat="false" ht="15.75" hidden="false" customHeight="false" outlineLevel="0" collapsed="false"/>
    <row r="38082" customFormat="false" ht="15.75" hidden="false" customHeight="false" outlineLevel="0" collapsed="false"/>
    <row r="38083" customFormat="false" ht="15.75" hidden="false" customHeight="false" outlineLevel="0" collapsed="false"/>
    <row r="38084" customFormat="false" ht="15.75" hidden="false" customHeight="false" outlineLevel="0" collapsed="false"/>
    <row r="38085" customFormat="false" ht="15.75" hidden="false" customHeight="false" outlineLevel="0" collapsed="false"/>
    <row r="38086" customFormat="false" ht="15.75" hidden="false" customHeight="false" outlineLevel="0" collapsed="false"/>
    <row r="38087" customFormat="false" ht="15.75" hidden="false" customHeight="false" outlineLevel="0" collapsed="false"/>
    <row r="38088" customFormat="false" ht="15.75" hidden="false" customHeight="false" outlineLevel="0" collapsed="false"/>
    <row r="38089" customFormat="false" ht="15.75" hidden="false" customHeight="false" outlineLevel="0" collapsed="false"/>
    <row r="38090" customFormat="false" ht="15.75" hidden="false" customHeight="false" outlineLevel="0" collapsed="false"/>
    <row r="38091" customFormat="false" ht="15.75" hidden="false" customHeight="false" outlineLevel="0" collapsed="false"/>
    <row r="38092" customFormat="false" ht="15.75" hidden="false" customHeight="false" outlineLevel="0" collapsed="false"/>
    <row r="38093" customFormat="false" ht="15.75" hidden="false" customHeight="false" outlineLevel="0" collapsed="false"/>
    <row r="38094" customFormat="false" ht="15.75" hidden="false" customHeight="false" outlineLevel="0" collapsed="false"/>
    <row r="38095" customFormat="false" ht="15.75" hidden="false" customHeight="false" outlineLevel="0" collapsed="false"/>
    <row r="38096" customFormat="false" ht="15.75" hidden="false" customHeight="false" outlineLevel="0" collapsed="false"/>
    <row r="38097" customFormat="false" ht="15.75" hidden="false" customHeight="false" outlineLevel="0" collapsed="false"/>
    <row r="38098" customFormat="false" ht="15.75" hidden="false" customHeight="false" outlineLevel="0" collapsed="false"/>
    <row r="38099" customFormat="false" ht="15.75" hidden="false" customHeight="false" outlineLevel="0" collapsed="false"/>
    <row r="38100" customFormat="false" ht="15.75" hidden="false" customHeight="false" outlineLevel="0" collapsed="false"/>
    <row r="38101" customFormat="false" ht="15.75" hidden="false" customHeight="false" outlineLevel="0" collapsed="false"/>
    <row r="38102" customFormat="false" ht="15.75" hidden="false" customHeight="false" outlineLevel="0" collapsed="false"/>
    <row r="38103" customFormat="false" ht="15.75" hidden="false" customHeight="false" outlineLevel="0" collapsed="false"/>
    <row r="38104" customFormat="false" ht="15.75" hidden="false" customHeight="false" outlineLevel="0" collapsed="false"/>
    <row r="38105" customFormat="false" ht="15.75" hidden="false" customHeight="false" outlineLevel="0" collapsed="false"/>
    <row r="38106" customFormat="false" ht="15.75" hidden="false" customHeight="false" outlineLevel="0" collapsed="false"/>
    <row r="38107" customFormat="false" ht="15.75" hidden="false" customHeight="false" outlineLevel="0" collapsed="false"/>
    <row r="38108" customFormat="false" ht="15.75" hidden="false" customHeight="false" outlineLevel="0" collapsed="false"/>
    <row r="38109" customFormat="false" ht="15.75" hidden="false" customHeight="false" outlineLevel="0" collapsed="false"/>
    <row r="38110" customFormat="false" ht="15.75" hidden="false" customHeight="false" outlineLevel="0" collapsed="false"/>
    <row r="38111" customFormat="false" ht="15.75" hidden="false" customHeight="false" outlineLevel="0" collapsed="false"/>
    <row r="38112" customFormat="false" ht="15.75" hidden="false" customHeight="false" outlineLevel="0" collapsed="false"/>
    <row r="38113" customFormat="false" ht="15.75" hidden="false" customHeight="false" outlineLevel="0" collapsed="false"/>
    <row r="38114" customFormat="false" ht="15.75" hidden="false" customHeight="false" outlineLevel="0" collapsed="false"/>
    <row r="38115" customFormat="false" ht="15.75" hidden="false" customHeight="false" outlineLevel="0" collapsed="false"/>
    <row r="38116" customFormat="false" ht="15.75" hidden="false" customHeight="false" outlineLevel="0" collapsed="false"/>
    <row r="38117" customFormat="false" ht="15.75" hidden="false" customHeight="false" outlineLevel="0" collapsed="false"/>
    <row r="38118" customFormat="false" ht="15.75" hidden="false" customHeight="false" outlineLevel="0" collapsed="false"/>
    <row r="38119" customFormat="false" ht="15.75" hidden="false" customHeight="false" outlineLevel="0" collapsed="false"/>
    <row r="38120" customFormat="false" ht="15.75" hidden="false" customHeight="false" outlineLevel="0" collapsed="false"/>
    <row r="38121" customFormat="false" ht="15.75" hidden="false" customHeight="false" outlineLevel="0" collapsed="false"/>
    <row r="38122" customFormat="false" ht="15.75" hidden="false" customHeight="false" outlineLevel="0" collapsed="false"/>
    <row r="38123" customFormat="false" ht="15.75" hidden="false" customHeight="false" outlineLevel="0" collapsed="false"/>
    <row r="38124" customFormat="false" ht="15.75" hidden="false" customHeight="false" outlineLevel="0" collapsed="false"/>
    <row r="38125" customFormat="false" ht="15.75" hidden="false" customHeight="false" outlineLevel="0" collapsed="false"/>
    <row r="38126" customFormat="false" ht="15.75" hidden="false" customHeight="false" outlineLevel="0" collapsed="false"/>
    <row r="38127" customFormat="false" ht="15.75" hidden="false" customHeight="false" outlineLevel="0" collapsed="false"/>
    <row r="38128" customFormat="false" ht="15.75" hidden="false" customHeight="false" outlineLevel="0" collapsed="false"/>
    <row r="38129" customFormat="false" ht="15.75" hidden="false" customHeight="false" outlineLevel="0" collapsed="false"/>
    <row r="38130" customFormat="false" ht="15.75" hidden="false" customHeight="false" outlineLevel="0" collapsed="false"/>
    <row r="38131" customFormat="false" ht="15.75" hidden="false" customHeight="false" outlineLevel="0" collapsed="false"/>
    <row r="38132" customFormat="false" ht="15.75" hidden="false" customHeight="false" outlineLevel="0" collapsed="false"/>
    <row r="38133" customFormat="false" ht="15.75" hidden="false" customHeight="false" outlineLevel="0" collapsed="false"/>
    <row r="38134" customFormat="false" ht="15.75" hidden="false" customHeight="false" outlineLevel="0" collapsed="false"/>
    <row r="38135" customFormat="false" ht="15.75" hidden="false" customHeight="false" outlineLevel="0" collapsed="false"/>
    <row r="38136" customFormat="false" ht="15.75" hidden="false" customHeight="false" outlineLevel="0" collapsed="false"/>
    <row r="38137" customFormat="false" ht="15.75" hidden="false" customHeight="false" outlineLevel="0" collapsed="false"/>
    <row r="38138" customFormat="false" ht="15.75" hidden="false" customHeight="false" outlineLevel="0" collapsed="false"/>
    <row r="38139" customFormat="false" ht="15.75" hidden="false" customHeight="false" outlineLevel="0" collapsed="false"/>
    <row r="38140" customFormat="false" ht="15.75" hidden="false" customHeight="false" outlineLevel="0" collapsed="false"/>
    <row r="38141" customFormat="false" ht="15.75" hidden="false" customHeight="false" outlineLevel="0" collapsed="false"/>
    <row r="38142" customFormat="false" ht="15.75" hidden="false" customHeight="false" outlineLevel="0" collapsed="false"/>
    <row r="38143" customFormat="false" ht="15.75" hidden="false" customHeight="false" outlineLevel="0" collapsed="false"/>
    <row r="38144" customFormat="false" ht="15.75" hidden="false" customHeight="false" outlineLevel="0" collapsed="false"/>
    <row r="38145" customFormat="false" ht="15.75" hidden="false" customHeight="false" outlineLevel="0" collapsed="false"/>
    <row r="38146" customFormat="false" ht="15.75" hidden="false" customHeight="false" outlineLevel="0" collapsed="false"/>
    <row r="38147" customFormat="false" ht="15.75" hidden="false" customHeight="false" outlineLevel="0" collapsed="false"/>
    <row r="38148" customFormat="false" ht="15.75" hidden="false" customHeight="false" outlineLevel="0" collapsed="false"/>
    <row r="38149" customFormat="false" ht="15.75" hidden="false" customHeight="false" outlineLevel="0" collapsed="false"/>
    <row r="38150" customFormat="false" ht="15.75" hidden="false" customHeight="false" outlineLevel="0" collapsed="false"/>
    <row r="38151" customFormat="false" ht="15.75" hidden="false" customHeight="false" outlineLevel="0" collapsed="false"/>
    <row r="38152" customFormat="false" ht="15.75" hidden="false" customHeight="false" outlineLevel="0" collapsed="false"/>
    <row r="38153" customFormat="false" ht="15.75" hidden="false" customHeight="false" outlineLevel="0" collapsed="false"/>
    <row r="38154" customFormat="false" ht="15.75" hidden="false" customHeight="false" outlineLevel="0" collapsed="false"/>
    <row r="38155" customFormat="false" ht="15.75" hidden="false" customHeight="false" outlineLevel="0" collapsed="false"/>
    <row r="38156" customFormat="false" ht="15.75" hidden="false" customHeight="false" outlineLevel="0" collapsed="false"/>
    <row r="38157" customFormat="false" ht="15.75" hidden="false" customHeight="false" outlineLevel="0" collapsed="false"/>
    <row r="38158" customFormat="false" ht="15.75" hidden="false" customHeight="false" outlineLevel="0" collapsed="false"/>
    <row r="38159" customFormat="false" ht="15.75" hidden="false" customHeight="false" outlineLevel="0" collapsed="false"/>
    <row r="38160" customFormat="false" ht="15.75" hidden="false" customHeight="false" outlineLevel="0" collapsed="false"/>
    <row r="38161" customFormat="false" ht="15.75" hidden="false" customHeight="false" outlineLevel="0" collapsed="false"/>
    <row r="38162" customFormat="false" ht="15.75" hidden="false" customHeight="false" outlineLevel="0" collapsed="false"/>
    <row r="38163" customFormat="false" ht="15.75" hidden="false" customHeight="false" outlineLevel="0" collapsed="false"/>
    <row r="38164" customFormat="false" ht="15.75" hidden="false" customHeight="false" outlineLevel="0" collapsed="false"/>
    <row r="38165" customFormat="false" ht="15.75" hidden="false" customHeight="false" outlineLevel="0" collapsed="false"/>
    <row r="38166" customFormat="false" ht="15.75" hidden="false" customHeight="false" outlineLevel="0" collapsed="false"/>
    <row r="38167" customFormat="false" ht="15.75" hidden="false" customHeight="false" outlineLevel="0" collapsed="false"/>
    <row r="38168" customFormat="false" ht="15.75" hidden="false" customHeight="false" outlineLevel="0" collapsed="false"/>
    <row r="38169" customFormat="false" ht="15.75" hidden="false" customHeight="false" outlineLevel="0" collapsed="false"/>
    <row r="38170" customFormat="false" ht="15.75" hidden="false" customHeight="false" outlineLevel="0" collapsed="false"/>
    <row r="38171" customFormat="false" ht="15.75" hidden="false" customHeight="false" outlineLevel="0" collapsed="false"/>
    <row r="38172" customFormat="false" ht="15.75" hidden="false" customHeight="false" outlineLevel="0" collapsed="false"/>
    <row r="38173" customFormat="false" ht="15.75" hidden="false" customHeight="false" outlineLevel="0" collapsed="false"/>
    <row r="38174" customFormat="false" ht="15.75" hidden="false" customHeight="false" outlineLevel="0" collapsed="false"/>
    <row r="38175" customFormat="false" ht="15.75" hidden="false" customHeight="false" outlineLevel="0" collapsed="false"/>
    <row r="38176" customFormat="false" ht="15.75" hidden="false" customHeight="false" outlineLevel="0" collapsed="false"/>
    <row r="38177" customFormat="false" ht="15.75" hidden="false" customHeight="false" outlineLevel="0" collapsed="false"/>
    <row r="38178" customFormat="false" ht="15.75" hidden="false" customHeight="false" outlineLevel="0" collapsed="false"/>
    <row r="38179" customFormat="false" ht="15.75" hidden="false" customHeight="false" outlineLevel="0" collapsed="false"/>
    <row r="38180" customFormat="false" ht="15.75" hidden="false" customHeight="false" outlineLevel="0" collapsed="false"/>
    <row r="38181" customFormat="false" ht="15.75" hidden="false" customHeight="false" outlineLevel="0" collapsed="false"/>
    <row r="38182" customFormat="false" ht="15.75" hidden="false" customHeight="false" outlineLevel="0" collapsed="false"/>
    <row r="38183" customFormat="false" ht="15.75" hidden="false" customHeight="false" outlineLevel="0" collapsed="false"/>
    <row r="38184" customFormat="false" ht="15.75" hidden="false" customHeight="false" outlineLevel="0" collapsed="false"/>
    <row r="38185" customFormat="false" ht="15.75" hidden="false" customHeight="false" outlineLevel="0" collapsed="false"/>
    <row r="38186" customFormat="false" ht="15.75" hidden="false" customHeight="false" outlineLevel="0" collapsed="false"/>
    <row r="38187" customFormat="false" ht="15.75" hidden="false" customHeight="false" outlineLevel="0" collapsed="false"/>
    <row r="38188" customFormat="false" ht="15.75" hidden="false" customHeight="false" outlineLevel="0" collapsed="false"/>
    <row r="38189" customFormat="false" ht="15.75" hidden="false" customHeight="false" outlineLevel="0" collapsed="false"/>
    <row r="38190" customFormat="false" ht="15.75" hidden="false" customHeight="false" outlineLevel="0" collapsed="false"/>
    <row r="38191" customFormat="false" ht="15.75" hidden="false" customHeight="false" outlineLevel="0" collapsed="false"/>
    <row r="38192" customFormat="false" ht="15.75" hidden="false" customHeight="false" outlineLevel="0" collapsed="false"/>
    <row r="38193" customFormat="false" ht="15.75" hidden="false" customHeight="false" outlineLevel="0" collapsed="false"/>
    <row r="38194" customFormat="false" ht="15.75" hidden="false" customHeight="false" outlineLevel="0" collapsed="false"/>
    <row r="38195" customFormat="false" ht="15.75" hidden="false" customHeight="false" outlineLevel="0" collapsed="false"/>
    <row r="38196" customFormat="false" ht="15.75" hidden="false" customHeight="false" outlineLevel="0" collapsed="false"/>
    <row r="38197" customFormat="false" ht="15.75" hidden="false" customHeight="false" outlineLevel="0" collapsed="false"/>
    <row r="38198" customFormat="false" ht="15.75" hidden="false" customHeight="false" outlineLevel="0" collapsed="false"/>
    <row r="38199" customFormat="false" ht="15.75" hidden="false" customHeight="false" outlineLevel="0" collapsed="false"/>
    <row r="38200" customFormat="false" ht="15.75" hidden="false" customHeight="false" outlineLevel="0" collapsed="false"/>
    <row r="38201" customFormat="false" ht="15.75" hidden="false" customHeight="false" outlineLevel="0" collapsed="false"/>
    <row r="38202" customFormat="false" ht="15.75" hidden="false" customHeight="false" outlineLevel="0" collapsed="false"/>
    <row r="38203" customFormat="false" ht="15.75" hidden="false" customHeight="false" outlineLevel="0" collapsed="false"/>
    <row r="38204" customFormat="false" ht="15.75" hidden="false" customHeight="false" outlineLevel="0" collapsed="false"/>
    <row r="38205" customFormat="false" ht="15.75" hidden="false" customHeight="false" outlineLevel="0" collapsed="false"/>
    <row r="38206" customFormat="false" ht="15.75" hidden="false" customHeight="false" outlineLevel="0" collapsed="false"/>
    <row r="38207" customFormat="false" ht="15.75" hidden="false" customHeight="false" outlineLevel="0" collapsed="false"/>
    <row r="38208" customFormat="false" ht="15.75" hidden="false" customHeight="false" outlineLevel="0" collapsed="false"/>
    <row r="38209" customFormat="false" ht="15.75" hidden="false" customHeight="false" outlineLevel="0" collapsed="false"/>
    <row r="38210" customFormat="false" ht="15.75" hidden="false" customHeight="false" outlineLevel="0" collapsed="false"/>
    <row r="38211" customFormat="false" ht="15.75" hidden="false" customHeight="false" outlineLevel="0" collapsed="false"/>
    <row r="38212" customFormat="false" ht="15.75" hidden="false" customHeight="false" outlineLevel="0" collapsed="false"/>
    <row r="38213" customFormat="false" ht="15.75" hidden="false" customHeight="false" outlineLevel="0" collapsed="false"/>
    <row r="38214" customFormat="false" ht="15.75" hidden="false" customHeight="false" outlineLevel="0" collapsed="false"/>
    <row r="38215" customFormat="false" ht="15.75" hidden="false" customHeight="false" outlineLevel="0" collapsed="false"/>
    <row r="38216" customFormat="false" ht="15.75" hidden="false" customHeight="false" outlineLevel="0" collapsed="false"/>
    <row r="38217" customFormat="false" ht="15.75" hidden="false" customHeight="false" outlineLevel="0" collapsed="false"/>
    <row r="38218" customFormat="false" ht="15.75" hidden="false" customHeight="false" outlineLevel="0" collapsed="false"/>
    <row r="38219" customFormat="false" ht="15.75" hidden="false" customHeight="false" outlineLevel="0" collapsed="false"/>
    <row r="38220" customFormat="false" ht="15.75" hidden="false" customHeight="false" outlineLevel="0" collapsed="false"/>
    <row r="38221" customFormat="false" ht="15.75" hidden="false" customHeight="false" outlineLevel="0" collapsed="false"/>
    <row r="38222" customFormat="false" ht="15.75" hidden="false" customHeight="false" outlineLevel="0" collapsed="false"/>
    <row r="38223" customFormat="false" ht="15.75" hidden="false" customHeight="false" outlineLevel="0" collapsed="false"/>
    <row r="38224" customFormat="false" ht="15.75" hidden="false" customHeight="false" outlineLevel="0" collapsed="false"/>
    <row r="38225" customFormat="false" ht="15.75" hidden="false" customHeight="false" outlineLevel="0" collapsed="false"/>
    <row r="38226" customFormat="false" ht="15.75" hidden="false" customHeight="false" outlineLevel="0" collapsed="false"/>
    <row r="38227" customFormat="false" ht="15.75" hidden="false" customHeight="false" outlineLevel="0" collapsed="false"/>
    <row r="38228" customFormat="false" ht="15.75" hidden="false" customHeight="false" outlineLevel="0" collapsed="false"/>
    <row r="38229" customFormat="false" ht="15.75" hidden="false" customHeight="false" outlineLevel="0" collapsed="false"/>
    <row r="38230" customFormat="false" ht="15.75" hidden="false" customHeight="false" outlineLevel="0" collapsed="false"/>
    <row r="38231" customFormat="false" ht="15.75" hidden="false" customHeight="false" outlineLevel="0" collapsed="false"/>
    <row r="38232" customFormat="false" ht="15.75" hidden="false" customHeight="false" outlineLevel="0" collapsed="false"/>
    <row r="38233" customFormat="false" ht="15.75" hidden="false" customHeight="false" outlineLevel="0" collapsed="false"/>
    <row r="38234" customFormat="false" ht="15.75" hidden="false" customHeight="false" outlineLevel="0" collapsed="false"/>
    <row r="38235" customFormat="false" ht="15.75" hidden="false" customHeight="false" outlineLevel="0" collapsed="false"/>
    <row r="38236" customFormat="false" ht="15.75" hidden="false" customHeight="false" outlineLevel="0" collapsed="false"/>
    <row r="38237" customFormat="false" ht="15.75" hidden="false" customHeight="false" outlineLevel="0" collapsed="false"/>
    <row r="38238" customFormat="false" ht="15.75" hidden="false" customHeight="false" outlineLevel="0" collapsed="false"/>
    <row r="38239" customFormat="false" ht="15.75" hidden="false" customHeight="false" outlineLevel="0" collapsed="false"/>
    <row r="38240" customFormat="false" ht="15.75" hidden="false" customHeight="false" outlineLevel="0" collapsed="false"/>
    <row r="38241" customFormat="false" ht="15.75" hidden="false" customHeight="false" outlineLevel="0" collapsed="false"/>
    <row r="38242" customFormat="false" ht="15.75" hidden="false" customHeight="false" outlineLevel="0" collapsed="false"/>
    <row r="38243" customFormat="false" ht="15.75" hidden="false" customHeight="false" outlineLevel="0" collapsed="false"/>
    <row r="38244" customFormat="false" ht="15.75" hidden="false" customHeight="false" outlineLevel="0" collapsed="false"/>
    <row r="38245" customFormat="false" ht="15.75" hidden="false" customHeight="false" outlineLevel="0" collapsed="false"/>
    <row r="38246" customFormat="false" ht="15.75" hidden="false" customHeight="false" outlineLevel="0" collapsed="false"/>
    <row r="38247" customFormat="false" ht="15.75" hidden="false" customHeight="false" outlineLevel="0" collapsed="false"/>
    <row r="38248" customFormat="false" ht="15.75" hidden="false" customHeight="false" outlineLevel="0" collapsed="false"/>
    <row r="38249" customFormat="false" ht="15.75" hidden="false" customHeight="false" outlineLevel="0" collapsed="false"/>
    <row r="38250" customFormat="false" ht="15.75" hidden="false" customHeight="false" outlineLevel="0" collapsed="false"/>
    <row r="38251" customFormat="false" ht="15.75" hidden="false" customHeight="false" outlineLevel="0" collapsed="false"/>
    <row r="38252" customFormat="false" ht="15.75" hidden="false" customHeight="false" outlineLevel="0" collapsed="false"/>
    <row r="38253" customFormat="false" ht="15.75" hidden="false" customHeight="false" outlineLevel="0" collapsed="false"/>
    <row r="38254" customFormat="false" ht="15.75" hidden="false" customHeight="false" outlineLevel="0" collapsed="false"/>
    <row r="38255" customFormat="false" ht="15.75" hidden="false" customHeight="false" outlineLevel="0" collapsed="false"/>
    <row r="38256" customFormat="false" ht="15.75" hidden="false" customHeight="false" outlineLevel="0" collapsed="false"/>
    <row r="38257" customFormat="false" ht="15.75" hidden="false" customHeight="false" outlineLevel="0" collapsed="false"/>
    <row r="38258" customFormat="false" ht="15.75" hidden="false" customHeight="false" outlineLevel="0" collapsed="false"/>
    <row r="38259" customFormat="false" ht="15.75" hidden="false" customHeight="false" outlineLevel="0" collapsed="false"/>
    <row r="38260" customFormat="false" ht="15.75" hidden="false" customHeight="false" outlineLevel="0" collapsed="false"/>
    <row r="38261" customFormat="false" ht="15.75" hidden="false" customHeight="false" outlineLevel="0" collapsed="false"/>
    <row r="38262" customFormat="false" ht="15.75" hidden="false" customHeight="false" outlineLevel="0" collapsed="false"/>
    <row r="38263" customFormat="false" ht="15.75" hidden="false" customHeight="false" outlineLevel="0" collapsed="false"/>
    <row r="38264" customFormat="false" ht="15.75" hidden="false" customHeight="false" outlineLevel="0" collapsed="false"/>
    <row r="38265" customFormat="false" ht="15.75" hidden="false" customHeight="false" outlineLevel="0" collapsed="false"/>
    <row r="38266" customFormat="false" ht="15.75" hidden="false" customHeight="false" outlineLevel="0" collapsed="false"/>
    <row r="38267" customFormat="false" ht="15.75" hidden="false" customHeight="false" outlineLevel="0" collapsed="false"/>
    <row r="38268" customFormat="false" ht="15.75" hidden="false" customHeight="false" outlineLevel="0" collapsed="false"/>
    <row r="38269" customFormat="false" ht="15.75" hidden="false" customHeight="false" outlineLevel="0" collapsed="false"/>
    <row r="38270" customFormat="false" ht="15.75" hidden="false" customHeight="false" outlineLevel="0" collapsed="false"/>
    <row r="38271" customFormat="false" ht="15.75" hidden="false" customHeight="false" outlineLevel="0" collapsed="false"/>
    <row r="38272" customFormat="false" ht="15.75" hidden="false" customHeight="false" outlineLevel="0" collapsed="false"/>
    <row r="38273" customFormat="false" ht="15.75" hidden="false" customHeight="false" outlineLevel="0" collapsed="false"/>
    <row r="38274" customFormat="false" ht="15.75" hidden="false" customHeight="false" outlineLevel="0" collapsed="false"/>
    <row r="38275" customFormat="false" ht="15.75" hidden="false" customHeight="false" outlineLevel="0" collapsed="false"/>
    <row r="38276" customFormat="false" ht="15.75" hidden="false" customHeight="false" outlineLevel="0" collapsed="false"/>
    <row r="38277" customFormat="false" ht="15.75" hidden="false" customHeight="false" outlineLevel="0" collapsed="false"/>
    <row r="38278" customFormat="false" ht="15.75" hidden="false" customHeight="false" outlineLevel="0" collapsed="false"/>
    <row r="38279" customFormat="false" ht="15.75" hidden="false" customHeight="false" outlineLevel="0" collapsed="false"/>
    <row r="38280" customFormat="false" ht="15.75" hidden="false" customHeight="false" outlineLevel="0" collapsed="false"/>
    <row r="38281" customFormat="false" ht="15.75" hidden="false" customHeight="false" outlineLevel="0" collapsed="false"/>
    <row r="38282" customFormat="false" ht="15.75" hidden="false" customHeight="false" outlineLevel="0" collapsed="false"/>
    <row r="38283" customFormat="false" ht="15.75" hidden="false" customHeight="false" outlineLevel="0" collapsed="false"/>
    <row r="38284" customFormat="false" ht="15.75" hidden="false" customHeight="false" outlineLevel="0" collapsed="false"/>
    <row r="38285" customFormat="false" ht="15.75" hidden="false" customHeight="false" outlineLevel="0" collapsed="false"/>
    <row r="38286" customFormat="false" ht="15.75" hidden="false" customHeight="false" outlineLevel="0" collapsed="false"/>
    <row r="38287" customFormat="false" ht="15.75" hidden="false" customHeight="false" outlineLevel="0" collapsed="false"/>
    <row r="38288" customFormat="false" ht="15.75" hidden="false" customHeight="false" outlineLevel="0" collapsed="false"/>
    <row r="38289" customFormat="false" ht="15.75" hidden="false" customHeight="false" outlineLevel="0" collapsed="false"/>
    <row r="38290" customFormat="false" ht="15.75" hidden="false" customHeight="false" outlineLevel="0" collapsed="false"/>
    <row r="38291" customFormat="false" ht="15.75" hidden="false" customHeight="false" outlineLevel="0" collapsed="false"/>
    <row r="38292" customFormat="false" ht="15.75" hidden="false" customHeight="false" outlineLevel="0" collapsed="false"/>
    <row r="38293" customFormat="false" ht="15.75" hidden="false" customHeight="false" outlineLevel="0" collapsed="false"/>
    <row r="38294" customFormat="false" ht="15.75" hidden="false" customHeight="false" outlineLevel="0" collapsed="false"/>
    <row r="38295" customFormat="false" ht="15.75" hidden="false" customHeight="false" outlineLevel="0" collapsed="false"/>
    <row r="38296" customFormat="false" ht="15.75" hidden="false" customHeight="false" outlineLevel="0" collapsed="false"/>
    <row r="38297" customFormat="false" ht="15.75" hidden="false" customHeight="false" outlineLevel="0" collapsed="false"/>
    <row r="38298" customFormat="false" ht="15.75" hidden="false" customHeight="false" outlineLevel="0" collapsed="false"/>
    <row r="38299" customFormat="false" ht="15.75" hidden="false" customHeight="false" outlineLevel="0" collapsed="false"/>
    <row r="38300" customFormat="false" ht="15.75" hidden="false" customHeight="false" outlineLevel="0" collapsed="false"/>
    <row r="38301" customFormat="false" ht="15.75" hidden="false" customHeight="false" outlineLevel="0" collapsed="false"/>
    <row r="38302" customFormat="false" ht="15.75" hidden="false" customHeight="false" outlineLevel="0" collapsed="false"/>
    <row r="38303" customFormat="false" ht="15.75" hidden="false" customHeight="false" outlineLevel="0" collapsed="false"/>
    <row r="38304" customFormat="false" ht="15.75" hidden="false" customHeight="false" outlineLevel="0" collapsed="false"/>
    <row r="38305" customFormat="false" ht="15.75" hidden="false" customHeight="false" outlineLevel="0" collapsed="false"/>
    <row r="38306" customFormat="false" ht="15.75" hidden="false" customHeight="false" outlineLevel="0" collapsed="false"/>
    <row r="38307" customFormat="false" ht="15.75" hidden="false" customHeight="false" outlineLevel="0" collapsed="false"/>
    <row r="38308" customFormat="false" ht="15.75" hidden="false" customHeight="false" outlineLevel="0" collapsed="false"/>
    <row r="38309" customFormat="false" ht="15.75" hidden="false" customHeight="false" outlineLevel="0" collapsed="false"/>
    <row r="38310" customFormat="false" ht="15.75" hidden="false" customHeight="false" outlineLevel="0" collapsed="false"/>
    <row r="38311" customFormat="false" ht="15.75" hidden="false" customHeight="false" outlineLevel="0" collapsed="false"/>
    <row r="38312" customFormat="false" ht="15.75" hidden="false" customHeight="false" outlineLevel="0" collapsed="false"/>
    <row r="38313" customFormat="false" ht="15.75" hidden="false" customHeight="false" outlineLevel="0" collapsed="false"/>
    <row r="38314" customFormat="false" ht="15.75" hidden="false" customHeight="false" outlineLevel="0" collapsed="false"/>
    <row r="38315" customFormat="false" ht="15.75" hidden="false" customHeight="false" outlineLevel="0" collapsed="false"/>
    <row r="38316" customFormat="false" ht="15.75" hidden="false" customHeight="false" outlineLevel="0" collapsed="false"/>
    <row r="38317" customFormat="false" ht="15.75" hidden="false" customHeight="false" outlineLevel="0" collapsed="false"/>
    <row r="38318" customFormat="false" ht="15.75" hidden="false" customHeight="false" outlineLevel="0" collapsed="false"/>
    <row r="38319" customFormat="false" ht="15.75" hidden="false" customHeight="false" outlineLevel="0" collapsed="false"/>
    <row r="38320" customFormat="false" ht="15.75" hidden="false" customHeight="false" outlineLevel="0" collapsed="false"/>
    <row r="38321" customFormat="false" ht="15.75" hidden="false" customHeight="false" outlineLevel="0" collapsed="false"/>
    <row r="38322" customFormat="false" ht="15.75" hidden="false" customHeight="false" outlineLevel="0" collapsed="false"/>
    <row r="38323" customFormat="false" ht="15.75" hidden="false" customHeight="false" outlineLevel="0" collapsed="false"/>
    <row r="38324" customFormat="false" ht="15.75" hidden="false" customHeight="false" outlineLevel="0" collapsed="false"/>
    <row r="38325" customFormat="false" ht="15.75" hidden="false" customHeight="false" outlineLevel="0" collapsed="false"/>
    <row r="38326" customFormat="false" ht="15.75" hidden="false" customHeight="false" outlineLevel="0" collapsed="false"/>
    <row r="38327" customFormat="false" ht="15.75" hidden="false" customHeight="false" outlineLevel="0" collapsed="false"/>
    <row r="38328" customFormat="false" ht="15.75" hidden="false" customHeight="false" outlineLevel="0" collapsed="false"/>
    <row r="38329" customFormat="false" ht="15.75" hidden="false" customHeight="false" outlineLevel="0" collapsed="false"/>
    <row r="38330" customFormat="false" ht="15.75" hidden="false" customHeight="false" outlineLevel="0" collapsed="false"/>
    <row r="38331" customFormat="false" ht="15.75" hidden="false" customHeight="false" outlineLevel="0" collapsed="false"/>
    <row r="38332" customFormat="false" ht="15.75" hidden="false" customHeight="false" outlineLevel="0" collapsed="false"/>
    <row r="38333" customFormat="false" ht="15.75" hidden="false" customHeight="false" outlineLevel="0" collapsed="false"/>
    <row r="38334" customFormat="false" ht="15.75" hidden="false" customHeight="false" outlineLevel="0" collapsed="false"/>
    <row r="38335" customFormat="false" ht="15.75" hidden="false" customHeight="false" outlineLevel="0" collapsed="false"/>
    <row r="38336" customFormat="false" ht="15.75" hidden="false" customHeight="false" outlineLevel="0" collapsed="false"/>
    <row r="38337" customFormat="false" ht="15.75" hidden="false" customHeight="false" outlineLevel="0" collapsed="false"/>
    <row r="38338" customFormat="false" ht="15.75" hidden="false" customHeight="false" outlineLevel="0" collapsed="false"/>
    <row r="38339" customFormat="false" ht="15.75" hidden="false" customHeight="false" outlineLevel="0" collapsed="false"/>
    <row r="38340" customFormat="false" ht="15.75" hidden="false" customHeight="false" outlineLevel="0" collapsed="false"/>
    <row r="38341" customFormat="false" ht="15.75" hidden="false" customHeight="false" outlineLevel="0" collapsed="false"/>
    <row r="38342" customFormat="false" ht="15.75" hidden="false" customHeight="false" outlineLevel="0" collapsed="false"/>
    <row r="38343" customFormat="false" ht="15.75" hidden="false" customHeight="false" outlineLevel="0" collapsed="false"/>
    <row r="38344" customFormat="false" ht="15.75" hidden="false" customHeight="false" outlineLevel="0" collapsed="false"/>
    <row r="38345" customFormat="false" ht="15.75" hidden="false" customHeight="false" outlineLevel="0" collapsed="false"/>
    <row r="38346" customFormat="false" ht="15.75" hidden="false" customHeight="false" outlineLevel="0" collapsed="false"/>
    <row r="38347" customFormat="false" ht="15.75" hidden="false" customHeight="false" outlineLevel="0" collapsed="false"/>
    <row r="38348" customFormat="false" ht="15.75" hidden="false" customHeight="false" outlineLevel="0" collapsed="false"/>
    <row r="38349" customFormat="false" ht="15.75" hidden="false" customHeight="false" outlineLevel="0" collapsed="false"/>
    <row r="38350" customFormat="false" ht="15.75" hidden="false" customHeight="false" outlineLevel="0" collapsed="false"/>
    <row r="38351" customFormat="false" ht="15.75" hidden="false" customHeight="false" outlineLevel="0" collapsed="false"/>
    <row r="38352" customFormat="false" ht="15.75" hidden="false" customHeight="false" outlineLevel="0" collapsed="false"/>
    <row r="38353" customFormat="false" ht="15.75" hidden="false" customHeight="false" outlineLevel="0" collapsed="false"/>
    <row r="38354" customFormat="false" ht="15.75" hidden="false" customHeight="false" outlineLevel="0" collapsed="false"/>
    <row r="38355" customFormat="false" ht="15.75" hidden="false" customHeight="false" outlineLevel="0" collapsed="false"/>
    <row r="38356" customFormat="false" ht="15.75" hidden="false" customHeight="false" outlineLevel="0" collapsed="false"/>
    <row r="38357" customFormat="false" ht="15.75" hidden="false" customHeight="false" outlineLevel="0" collapsed="false"/>
    <row r="38358" customFormat="false" ht="15.75" hidden="false" customHeight="false" outlineLevel="0" collapsed="false"/>
    <row r="38359" customFormat="false" ht="15.75" hidden="false" customHeight="false" outlineLevel="0" collapsed="false"/>
    <row r="38360" customFormat="false" ht="15.75" hidden="false" customHeight="false" outlineLevel="0" collapsed="false"/>
    <row r="38361" customFormat="false" ht="15.75" hidden="false" customHeight="false" outlineLevel="0" collapsed="false"/>
    <row r="38362" customFormat="false" ht="15.75" hidden="false" customHeight="false" outlineLevel="0" collapsed="false"/>
    <row r="38363" customFormat="false" ht="15.75" hidden="false" customHeight="false" outlineLevel="0" collapsed="false"/>
    <row r="38364" customFormat="false" ht="15.75" hidden="false" customHeight="false" outlineLevel="0" collapsed="false"/>
    <row r="38365" customFormat="false" ht="15.75" hidden="false" customHeight="false" outlineLevel="0" collapsed="false"/>
    <row r="38366" customFormat="false" ht="15.75" hidden="false" customHeight="false" outlineLevel="0" collapsed="false"/>
    <row r="38367" customFormat="false" ht="15.75" hidden="false" customHeight="false" outlineLevel="0" collapsed="false"/>
    <row r="38368" customFormat="false" ht="15.75" hidden="false" customHeight="false" outlineLevel="0" collapsed="false"/>
    <row r="38369" customFormat="false" ht="15.75" hidden="false" customHeight="false" outlineLevel="0" collapsed="false"/>
    <row r="38370" customFormat="false" ht="15.75" hidden="false" customHeight="false" outlineLevel="0" collapsed="false"/>
    <row r="38371" customFormat="false" ht="15.75" hidden="false" customHeight="false" outlineLevel="0" collapsed="false"/>
    <row r="38372" customFormat="false" ht="15.75" hidden="false" customHeight="false" outlineLevel="0" collapsed="false"/>
    <row r="38373" customFormat="false" ht="15.75" hidden="false" customHeight="false" outlineLevel="0" collapsed="false"/>
    <row r="38374" customFormat="false" ht="15.75" hidden="false" customHeight="false" outlineLevel="0" collapsed="false"/>
    <row r="38375" customFormat="false" ht="15.75" hidden="false" customHeight="false" outlineLevel="0" collapsed="false"/>
    <row r="38376" customFormat="false" ht="15.75" hidden="false" customHeight="false" outlineLevel="0" collapsed="false"/>
    <row r="38377" customFormat="false" ht="15.75" hidden="false" customHeight="false" outlineLevel="0" collapsed="false"/>
    <row r="38378" customFormat="false" ht="15.75" hidden="false" customHeight="false" outlineLevel="0" collapsed="false"/>
    <row r="38379" customFormat="false" ht="15.75" hidden="false" customHeight="false" outlineLevel="0" collapsed="false"/>
    <row r="38380" customFormat="false" ht="15.75" hidden="false" customHeight="false" outlineLevel="0" collapsed="false"/>
    <row r="38381" customFormat="false" ht="15.75" hidden="false" customHeight="false" outlineLevel="0" collapsed="false"/>
    <row r="38382" customFormat="false" ht="15.75" hidden="false" customHeight="false" outlineLevel="0" collapsed="false"/>
    <row r="38383" customFormat="false" ht="15.75" hidden="false" customHeight="false" outlineLevel="0" collapsed="false"/>
    <row r="38384" customFormat="false" ht="15.75" hidden="false" customHeight="false" outlineLevel="0" collapsed="false"/>
    <row r="38385" customFormat="false" ht="15.75" hidden="false" customHeight="false" outlineLevel="0" collapsed="false"/>
    <row r="38386" customFormat="false" ht="15.75" hidden="false" customHeight="false" outlineLevel="0" collapsed="false"/>
    <row r="38387" customFormat="false" ht="15.75" hidden="false" customHeight="false" outlineLevel="0" collapsed="false"/>
    <row r="38388" customFormat="false" ht="15.75" hidden="false" customHeight="false" outlineLevel="0" collapsed="false"/>
    <row r="38389" customFormat="false" ht="15.75" hidden="false" customHeight="false" outlineLevel="0" collapsed="false"/>
    <row r="38390" customFormat="false" ht="15.75" hidden="false" customHeight="false" outlineLevel="0" collapsed="false"/>
    <row r="38391" customFormat="false" ht="15.75" hidden="false" customHeight="false" outlineLevel="0" collapsed="false"/>
    <row r="38392" customFormat="false" ht="15.75" hidden="false" customHeight="false" outlineLevel="0" collapsed="false"/>
    <row r="38393" customFormat="false" ht="15.75" hidden="false" customHeight="false" outlineLevel="0" collapsed="false"/>
    <row r="38394" customFormat="false" ht="15.75" hidden="false" customHeight="false" outlineLevel="0" collapsed="false"/>
    <row r="38395" customFormat="false" ht="15.75" hidden="false" customHeight="false" outlineLevel="0" collapsed="false"/>
    <row r="38396" customFormat="false" ht="15.75" hidden="false" customHeight="false" outlineLevel="0" collapsed="false"/>
    <row r="38397" customFormat="false" ht="15.75" hidden="false" customHeight="false" outlineLevel="0" collapsed="false"/>
    <row r="38398" customFormat="false" ht="15.75" hidden="false" customHeight="false" outlineLevel="0" collapsed="false"/>
    <row r="38399" customFormat="false" ht="15.75" hidden="false" customHeight="false" outlineLevel="0" collapsed="false"/>
    <row r="38400" customFormat="false" ht="15.75" hidden="false" customHeight="false" outlineLevel="0" collapsed="false"/>
    <row r="38401" customFormat="false" ht="15.75" hidden="false" customHeight="false" outlineLevel="0" collapsed="false"/>
    <row r="38402" customFormat="false" ht="15.75" hidden="false" customHeight="false" outlineLevel="0" collapsed="false"/>
    <row r="38403" customFormat="false" ht="15.75" hidden="false" customHeight="false" outlineLevel="0" collapsed="false"/>
    <row r="38404" customFormat="false" ht="15.75" hidden="false" customHeight="false" outlineLevel="0" collapsed="false"/>
    <row r="38405" customFormat="false" ht="15.75" hidden="false" customHeight="false" outlineLevel="0" collapsed="false"/>
    <row r="38406" customFormat="false" ht="15.75" hidden="false" customHeight="false" outlineLevel="0" collapsed="false"/>
    <row r="38407" customFormat="false" ht="15.75" hidden="false" customHeight="false" outlineLevel="0" collapsed="false"/>
    <row r="38408" customFormat="false" ht="15.75" hidden="false" customHeight="false" outlineLevel="0" collapsed="false"/>
    <row r="38409" customFormat="false" ht="15.75" hidden="false" customHeight="false" outlineLevel="0" collapsed="false"/>
    <row r="38410" customFormat="false" ht="15.75" hidden="false" customHeight="false" outlineLevel="0" collapsed="false"/>
    <row r="38411" customFormat="false" ht="15.75" hidden="false" customHeight="false" outlineLevel="0" collapsed="false"/>
    <row r="38412" customFormat="false" ht="15.75" hidden="false" customHeight="false" outlineLevel="0" collapsed="false"/>
    <row r="38413" customFormat="false" ht="15.75" hidden="false" customHeight="false" outlineLevel="0" collapsed="false"/>
    <row r="38414" customFormat="false" ht="15.75" hidden="false" customHeight="false" outlineLevel="0" collapsed="false"/>
    <row r="38415" customFormat="false" ht="15.75" hidden="false" customHeight="false" outlineLevel="0" collapsed="false"/>
    <row r="38416" customFormat="false" ht="15.75" hidden="false" customHeight="false" outlineLevel="0" collapsed="false"/>
    <row r="38417" customFormat="false" ht="15.75" hidden="false" customHeight="false" outlineLevel="0" collapsed="false"/>
    <row r="38418" customFormat="false" ht="15.75" hidden="false" customHeight="false" outlineLevel="0" collapsed="false"/>
    <row r="38419" customFormat="false" ht="15.75" hidden="false" customHeight="false" outlineLevel="0" collapsed="false"/>
    <row r="38420" customFormat="false" ht="15.75" hidden="false" customHeight="false" outlineLevel="0" collapsed="false"/>
    <row r="38421" customFormat="false" ht="15.75" hidden="false" customHeight="false" outlineLevel="0" collapsed="false"/>
    <row r="38422" customFormat="false" ht="15.75" hidden="false" customHeight="false" outlineLevel="0" collapsed="false"/>
    <row r="38423" customFormat="false" ht="15.75" hidden="false" customHeight="false" outlineLevel="0" collapsed="false"/>
    <row r="38424" customFormat="false" ht="15.75" hidden="false" customHeight="false" outlineLevel="0" collapsed="false"/>
    <row r="38425" customFormat="false" ht="15.75" hidden="false" customHeight="false" outlineLevel="0" collapsed="false"/>
    <row r="38426" customFormat="false" ht="15.75" hidden="false" customHeight="false" outlineLevel="0" collapsed="false"/>
    <row r="38427" customFormat="false" ht="15.75" hidden="false" customHeight="false" outlineLevel="0" collapsed="false"/>
    <row r="38428" customFormat="false" ht="15.75" hidden="false" customHeight="false" outlineLevel="0" collapsed="false"/>
    <row r="38429" customFormat="false" ht="15.75" hidden="false" customHeight="false" outlineLevel="0" collapsed="false"/>
    <row r="38430" customFormat="false" ht="15.75" hidden="false" customHeight="false" outlineLevel="0" collapsed="false"/>
    <row r="38431" customFormat="false" ht="15.75" hidden="false" customHeight="false" outlineLevel="0" collapsed="false"/>
    <row r="38432" customFormat="false" ht="15.75" hidden="false" customHeight="false" outlineLevel="0" collapsed="false"/>
    <row r="38433" customFormat="false" ht="15.75" hidden="false" customHeight="false" outlineLevel="0" collapsed="false"/>
    <row r="38434" customFormat="false" ht="15.75" hidden="false" customHeight="false" outlineLevel="0" collapsed="false"/>
    <row r="38435" customFormat="false" ht="15.75" hidden="false" customHeight="false" outlineLevel="0" collapsed="false"/>
    <row r="38436" customFormat="false" ht="15.75" hidden="false" customHeight="false" outlineLevel="0" collapsed="false"/>
    <row r="38437" customFormat="false" ht="15.75" hidden="false" customHeight="false" outlineLevel="0" collapsed="false"/>
    <row r="38438" customFormat="false" ht="15.75" hidden="false" customHeight="false" outlineLevel="0" collapsed="false"/>
    <row r="38439" customFormat="false" ht="15.75" hidden="false" customHeight="false" outlineLevel="0" collapsed="false"/>
    <row r="38440" customFormat="false" ht="15.75" hidden="false" customHeight="false" outlineLevel="0" collapsed="false"/>
    <row r="38441" customFormat="false" ht="15.75" hidden="false" customHeight="false" outlineLevel="0" collapsed="false"/>
    <row r="38442" customFormat="false" ht="15.75" hidden="false" customHeight="false" outlineLevel="0" collapsed="false"/>
    <row r="38443" customFormat="false" ht="15.75" hidden="false" customHeight="false" outlineLevel="0" collapsed="false"/>
    <row r="38444" customFormat="false" ht="15.75" hidden="false" customHeight="false" outlineLevel="0" collapsed="false"/>
    <row r="38445" customFormat="false" ht="15.75" hidden="false" customHeight="false" outlineLevel="0" collapsed="false"/>
    <row r="38446" customFormat="false" ht="15.75" hidden="false" customHeight="false" outlineLevel="0" collapsed="false"/>
    <row r="38447" customFormat="false" ht="15.75" hidden="false" customHeight="false" outlineLevel="0" collapsed="false"/>
    <row r="38448" customFormat="false" ht="15.75" hidden="false" customHeight="false" outlineLevel="0" collapsed="false"/>
    <row r="38449" customFormat="false" ht="15.75" hidden="false" customHeight="false" outlineLevel="0" collapsed="false"/>
    <row r="38450" customFormat="false" ht="15.75" hidden="false" customHeight="false" outlineLevel="0" collapsed="false"/>
    <row r="38451" customFormat="false" ht="15.75" hidden="false" customHeight="false" outlineLevel="0" collapsed="false"/>
    <row r="38452" customFormat="false" ht="15.75" hidden="false" customHeight="false" outlineLevel="0" collapsed="false"/>
    <row r="38453" customFormat="false" ht="15.75" hidden="false" customHeight="false" outlineLevel="0" collapsed="false"/>
    <row r="38454" customFormat="false" ht="15.75" hidden="false" customHeight="false" outlineLevel="0" collapsed="false"/>
    <row r="38455" customFormat="false" ht="15.75" hidden="false" customHeight="false" outlineLevel="0" collapsed="false"/>
    <row r="38456" customFormat="false" ht="15.75" hidden="false" customHeight="false" outlineLevel="0" collapsed="false"/>
    <row r="38457" customFormat="false" ht="15.75" hidden="false" customHeight="false" outlineLevel="0" collapsed="false"/>
    <row r="38458" customFormat="false" ht="15.75" hidden="false" customHeight="false" outlineLevel="0" collapsed="false"/>
    <row r="38459" customFormat="false" ht="15.75" hidden="false" customHeight="false" outlineLevel="0" collapsed="false"/>
    <row r="38460" customFormat="false" ht="15.75" hidden="false" customHeight="false" outlineLevel="0" collapsed="false"/>
    <row r="38461" customFormat="false" ht="15.75" hidden="false" customHeight="false" outlineLevel="0" collapsed="false"/>
    <row r="38462" customFormat="false" ht="15.75" hidden="false" customHeight="false" outlineLevel="0" collapsed="false"/>
    <row r="38463" customFormat="false" ht="15.75" hidden="false" customHeight="false" outlineLevel="0" collapsed="false"/>
    <row r="38464" customFormat="false" ht="15.75" hidden="false" customHeight="false" outlineLevel="0" collapsed="false"/>
    <row r="38465" customFormat="false" ht="15.75" hidden="false" customHeight="false" outlineLevel="0" collapsed="false"/>
    <row r="38466" customFormat="false" ht="15.75" hidden="false" customHeight="false" outlineLevel="0" collapsed="false"/>
    <row r="38467" customFormat="false" ht="15.75" hidden="false" customHeight="false" outlineLevel="0" collapsed="false"/>
    <row r="38468" customFormat="false" ht="15.75" hidden="false" customHeight="false" outlineLevel="0" collapsed="false"/>
    <row r="38469" customFormat="false" ht="15.75" hidden="false" customHeight="false" outlineLevel="0" collapsed="false"/>
    <row r="38470" customFormat="false" ht="15.75" hidden="false" customHeight="false" outlineLevel="0" collapsed="false"/>
    <row r="38471" customFormat="false" ht="15.75" hidden="false" customHeight="false" outlineLevel="0" collapsed="false"/>
    <row r="38472" customFormat="false" ht="15.75" hidden="false" customHeight="false" outlineLevel="0" collapsed="false"/>
    <row r="38473" customFormat="false" ht="15.75" hidden="false" customHeight="false" outlineLevel="0" collapsed="false"/>
    <row r="38474" customFormat="false" ht="15.75" hidden="false" customHeight="false" outlineLevel="0" collapsed="false"/>
    <row r="38475" customFormat="false" ht="15.75" hidden="false" customHeight="false" outlineLevel="0" collapsed="false"/>
    <row r="38476" customFormat="false" ht="15.75" hidden="false" customHeight="false" outlineLevel="0" collapsed="false"/>
    <row r="38477" customFormat="false" ht="15.75" hidden="false" customHeight="false" outlineLevel="0" collapsed="false"/>
    <row r="38478" customFormat="false" ht="15.75" hidden="false" customHeight="false" outlineLevel="0" collapsed="false"/>
    <row r="38479" customFormat="false" ht="15.75" hidden="false" customHeight="false" outlineLevel="0" collapsed="false"/>
    <row r="38480" customFormat="false" ht="15.75" hidden="false" customHeight="false" outlineLevel="0" collapsed="false"/>
    <row r="38481" customFormat="false" ht="15.75" hidden="false" customHeight="false" outlineLevel="0" collapsed="false"/>
    <row r="38482" customFormat="false" ht="15.75" hidden="false" customHeight="false" outlineLevel="0" collapsed="false"/>
    <row r="38483" customFormat="false" ht="15.75" hidden="false" customHeight="false" outlineLevel="0" collapsed="false"/>
    <row r="38484" customFormat="false" ht="15.75" hidden="false" customHeight="false" outlineLevel="0" collapsed="false"/>
    <row r="38485" customFormat="false" ht="15.75" hidden="false" customHeight="false" outlineLevel="0" collapsed="false"/>
    <row r="38486" customFormat="false" ht="15.75" hidden="false" customHeight="false" outlineLevel="0" collapsed="false"/>
    <row r="38487" customFormat="false" ht="15.75" hidden="false" customHeight="false" outlineLevel="0" collapsed="false"/>
    <row r="38488" customFormat="false" ht="15.75" hidden="false" customHeight="false" outlineLevel="0" collapsed="false"/>
    <row r="38489" customFormat="false" ht="15.75" hidden="false" customHeight="false" outlineLevel="0" collapsed="false"/>
    <row r="38490" customFormat="false" ht="15.75" hidden="false" customHeight="false" outlineLevel="0" collapsed="false"/>
    <row r="38491" customFormat="false" ht="15.75" hidden="false" customHeight="false" outlineLevel="0" collapsed="false"/>
    <row r="38492" customFormat="false" ht="15.75" hidden="false" customHeight="false" outlineLevel="0" collapsed="false"/>
    <row r="38493" customFormat="false" ht="15.75" hidden="false" customHeight="false" outlineLevel="0" collapsed="false"/>
    <row r="38494" customFormat="false" ht="15.75" hidden="false" customHeight="false" outlineLevel="0" collapsed="false"/>
    <row r="38495" customFormat="false" ht="15.75" hidden="false" customHeight="false" outlineLevel="0" collapsed="false"/>
    <row r="38496" customFormat="false" ht="15.75" hidden="false" customHeight="false" outlineLevel="0" collapsed="false"/>
    <row r="38497" customFormat="false" ht="15.75" hidden="false" customHeight="false" outlineLevel="0" collapsed="false"/>
    <row r="38498" customFormat="false" ht="15.75" hidden="false" customHeight="false" outlineLevel="0" collapsed="false"/>
    <row r="38499" customFormat="false" ht="15.75" hidden="false" customHeight="false" outlineLevel="0" collapsed="false"/>
    <row r="38500" customFormat="false" ht="15.75" hidden="false" customHeight="false" outlineLevel="0" collapsed="false"/>
    <row r="38501" customFormat="false" ht="15.75" hidden="false" customHeight="false" outlineLevel="0" collapsed="false"/>
    <row r="38502" customFormat="false" ht="15.75" hidden="false" customHeight="false" outlineLevel="0" collapsed="false"/>
    <row r="38503" customFormat="false" ht="15.75" hidden="false" customHeight="false" outlineLevel="0" collapsed="false"/>
    <row r="38504" customFormat="false" ht="15.75" hidden="false" customHeight="false" outlineLevel="0" collapsed="false"/>
    <row r="38505" customFormat="false" ht="15.75" hidden="false" customHeight="false" outlineLevel="0" collapsed="false"/>
    <row r="38506" customFormat="false" ht="15.75" hidden="false" customHeight="false" outlineLevel="0" collapsed="false"/>
    <row r="38507" customFormat="false" ht="15.75" hidden="false" customHeight="false" outlineLevel="0" collapsed="false"/>
    <row r="38508" customFormat="false" ht="15.75" hidden="false" customHeight="false" outlineLevel="0" collapsed="false"/>
    <row r="38509" customFormat="false" ht="15.75" hidden="false" customHeight="false" outlineLevel="0" collapsed="false"/>
    <row r="38510" customFormat="false" ht="15.75" hidden="false" customHeight="false" outlineLevel="0" collapsed="false"/>
    <row r="38511" customFormat="false" ht="15.75" hidden="false" customHeight="false" outlineLevel="0" collapsed="false"/>
    <row r="38512" customFormat="false" ht="15.75" hidden="false" customHeight="false" outlineLevel="0" collapsed="false"/>
    <row r="38513" customFormat="false" ht="15.75" hidden="false" customHeight="false" outlineLevel="0" collapsed="false"/>
    <row r="38514" customFormat="false" ht="15.75" hidden="false" customHeight="false" outlineLevel="0" collapsed="false"/>
    <row r="38515" customFormat="false" ht="15.75" hidden="false" customHeight="false" outlineLevel="0" collapsed="false"/>
    <row r="38516" customFormat="false" ht="15.75" hidden="false" customHeight="false" outlineLevel="0" collapsed="false"/>
    <row r="38517" customFormat="false" ht="15.75" hidden="false" customHeight="false" outlineLevel="0" collapsed="false"/>
    <row r="38518" customFormat="false" ht="15.75" hidden="false" customHeight="false" outlineLevel="0" collapsed="false"/>
    <row r="38519" customFormat="false" ht="15.75" hidden="false" customHeight="false" outlineLevel="0" collapsed="false"/>
    <row r="38520" customFormat="false" ht="15.75" hidden="false" customHeight="false" outlineLevel="0" collapsed="false"/>
    <row r="38521" customFormat="false" ht="15.75" hidden="false" customHeight="false" outlineLevel="0" collapsed="false"/>
    <row r="38522" customFormat="false" ht="15.75" hidden="false" customHeight="false" outlineLevel="0" collapsed="false"/>
    <row r="38523" customFormat="false" ht="15.75" hidden="false" customHeight="false" outlineLevel="0" collapsed="false"/>
    <row r="38524" customFormat="false" ht="15.75" hidden="false" customHeight="false" outlineLevel="0" collapsed="false"/>
    <row r="38525" customFormat="false" ht="15.75" hidden="false" customHeight="false" outlineLevel="0" collapsed="false"/>
    <row r="38526" customFormat="false" ht="15.75" hidden="false" customHeight="false" outlineLevel="0" collapsed="false"/>
    <row r="38527" customFormat="false" ht="15.75" hidden="false" customHeight="false" outlineLevel="0" collapsed="false"/>
    <row r="38528" customFormat="false" ht="15.75" hidden="false" customHeight="false" outlineLevel="0" collapsed="false"/>
    <row r="38529" customFormat="false" ht="15.75" hidden="false" customHeight="false" outlineLevel="0" collapsed="false"/>
    <row r="38530" customFormat="false" ht="15.75" hidden="false" customHeight="false" outlineLevel="0" collapsed="false"/>
    <row r="38531" customFormat="false" ht="15.75" hidden="false" customHeight="false" outlineLevel="0" collapsed="false"/>
    <row r="38532" customFormat="false" ht="15.75" hidden="false" customHeight="false" outlineLevel="0" collapsed="false"/>
    <row r="38533" customFormat="false" ht="15.75" hidden="false" customHeight="false" outlineLevel="0" collapsed="false"/>
    <row r="38534" customFormat="false" ht="15.75" hidden="false" customHeight="false" outlineLevel="0" collapsed="false"/>
    <row r="38535" customFormat="false" ht="15.75" hidden="false" customHeight="false" outlineLevel="0" collapsed="false"/>
    <row r="38536" customFormat="false" ht="15.75" hidden="false" customHeight="false" outlineLevel="0" collapsed="false"/>
    <row r="38537" customFormat="false" ht="15.75" hidden="false" customHeight="false" outlineLevel="0" collapsed="false"/>
    <row r="38538" customFormat="false" ht="15.75" hidden="false" customHeight="false" outlineLevel="0" collapsed="false"/>
    <row r="38539" customFormat="false" ht="15.75" hidden="false" customHeight="false" outlineLevel="0" collapsed="false"/>
    <row r="38540" customFormat="false" ht="15.75" hidden="false" customHeight="false" outlineLevel="0" collapsed="false"/>
    <row r="38541" customFormat="false" ht="15.75" hidden="false" customHeight="false" outlineLevel="0" collapsed="false"/>
    <row r="38542" customFormat="false" ht="15.75" hidden="false" customHeight="false" outlineLevel="0" collapsed="false"/>
    <row r="38543" customFormat="false" ht="15.75" hidden="false" customHeight="false" outlineLevel="0" collapsed="false"/>
    <row r="38544" customFormat="false" ht="15.75" hidden="false" customHeight="false" outlineLevel="0" collapsed="false"/>
    <row r="38545" customFormat="false" ht="15.75" hidden="false" customHeight="false" outlineLevel="0" collapsed="false"/>
    <row r="38546" customFormat="false" ht="15.75" hidden="false" customHeight="false" outlineLevel="0" collapsed="false"/>
    <row r="38547" customFormat="false" ht="15.75" hidden="false" customHeight="false" outlineLevel="0" collapsed="false"/>
    <row r="38548" customFormat="false" ht="15.75" hidden="false" customHeight="false" outlineLevel="0" collapsed="false"/>
    <row r="38549" customFormat="false" ht="15.75" hidden="false" customHeight="false" outlineLevel="0" collapsed="false"/>
    <row r="38550" customFormat="false" ht="15.75" hidden="false" customHeight="false" outlineLevel="0" collapsed="false"/>
    <row r="38551" customFormat="false" ht="15.75" hidden="false" customHeight="false" outlineLevel="0" collapsed="false"/>
    <row r="38552" customFormat="false" ht="15.75" hidden="false" customHeight="false" outlineLevel="0" collapsed="false"/>
    <row r="38553" customFormat="false" ht="15.75" hidden="false" customHeight="false" outlineLevel="0" collapsed="false"/>
    <row r="38554" customFormat="false" ht="15.75" hidden="false" customHeight="false" outlineLevel="0" collapsed="false"/>
    <row r="38555" customFormat="false" ht="15.75" hidden="false" customHeight="false" outlineLevel="0" collapsed="false"/>
    <row r="38556" customFormat="false" ht="15.75" hidden="false" customHeight="false" outlineLevel="0" collapsed="false"/>
    <row r="38557" customFormat="false" ht="15.75" hidden="false" customHeight="false" outlineLevel="0" collapsed="false"/>
    <row r="38558" customFormat="false" ht="15.75" hidden="false" customHeight="false" outlineLevel="0" collapsed="false"/>
    <row r="38559" customFormat="false" ht="15.75" hidden="false" customHeight="false" outlineLevel="0" collapsed="false"/>
    <row r="38560" customFormat="false" ht="15.75" hidden="false" customHeight="false" outlineLevel="0" collapsed="false"/>
    <row r="38561" customFormat="false" ht="15.75" hidden="false" customHeight="false" outlineLevel="0" collapsed="false"/>
    <row r="38562" customFormat="false" ht="15.75" hidden="false" customHeight="false" outlineLevel="0" collapsed="false"/>
    <row r="38563" customFormat="false" ht="15.75" hidden="false" customHeight="false" outlineLevel="0" collapsed="false"/>
    <row r="38564" customFormat="false" ht="15.75" hidden="false" customHeight="false" outlineLevel="0" collapsed="false"/>
    <row r="38565" customFormat="false" ht="15.75" hidden="false" customHeight="false" outlineLevel="0" collapsed="false"/>
    <row r="38566" customFormat="false" ht="15.75" hidden="false" customHeight="false" outlineLevel="0" collapsed="false"/>
    <row r="38567" customFormat="false" ht="15.75" hidden="false" customHeight="false" outlineLevel="0" collapsed="false"/>
    <row r="38568" customFormat="false" ht="15.75" hidden="false" customHeight="false" outlineLevel="0" collapsed="false"/>
    <row r="38569" customFormat="false" ht="15.75" hidden="false" customHeight="false" outlineLevel="0" collapsed="false"/>
    <row r="38570" customFormat="false" ht="15.75" hidden="false" customHeight="false" outlineLevel="0" collapsed="false"/>
    <row r="38571" customFormat="false" ht="15.75" hidden="false" customHeight="false" outlineLevel="0" collapsed="false"/>
    <row r="38572" customFormat="false" ht="15.75" hidden="false" customHeight="false" outlineLevel="0" collapsed="false"/>
    <row r="38573" customFormat="false" ht="15.75" hidden="false" customHeight="false" outlineLevel="0" collapsed="false"/>
    <row r="38574" customFormat="false" ht="15.75" hidden="false" customHeight="false" outlineLevel="0" collapsed="false"/>
    <row r="38575" customFormat="false" ht="15.75" hidden="false" customHeight="false" outlineLevel="0" collapsed="false"/>
    <row r="38576" customFormat="false" ht="15.75" hidden="false" customHeight="false" outlineLevel="0" collapsed="false"/>
    <row r="38577" customFormat="false" ht="15.75" hidden="false" customHeight="false" outlineLevel="0" collapsed="false"/>
    <row r="38578" customFormat="false" ht="15.75" hidden="false" customHeight="false" outlineLevel="0" collapsed="false"/>
    <row r="38579" customFormat="false" ht="15.75" hidden="false" customHeight="false" outlineLevel="0" collapsed="false"/>
    <row r="38580" customFormat="false" ht="15.75" hidden="false" customHeight="false" outlineLevel="0" collapsed="false"/>
    <row r="38581" customFormat="false" ht="15.75" hidden="false" customHeight="false" outlineLevel="0" collapsed="false"/>
    <row r="38582" customFormat="false" ht="15.75" hidden="false" customHeight="false" outlineLevel="0" collapsed="false"/>
    <row r="38583" customFormat="false" ht="15.75" hidden="false" customHeight="false" outlineLevel="0" collapsed="false"/>
    <row r="38584" customFormat="false" ht="15.75" hidden="false" customHeight="false" outlineLevel="0" collapsed="false"/>
    <row r="38585" customFormat="false" ht="15.75" hidden="false" customHeight="false" outlineLevel="0" collapsed="false"/>
    <row r="38586" customFormat="false" ht="15.75" hidden="false" customHeight="false" outlineLevel="0" collapsed="false"/>
    <row r="38587" customFormat="false" ht="15.75" hidden="false" customHeight="false" outlineLevel="0" collapsed="false"/>
    <row r="38588" customFormat="false" ht="15.75" hidden="false" customHeight="false" outlineLevel="0" collapsed="false"/>
    <row r="38589" customFormat="false" ht="15.75" hidden="false" customHeight="false" outlineLevel="0" collapsed="false"/>
    <row r="38590" customFormat="false" ht="15.75" hidden="false" customHeight="false" outlineLevel="0" collapsed="false"/>
    <row r="38591" customFormat="false" ht="15.75" hidden="false" customHeight="false" outlineLevel="0" collapsed="false"/>
    <row r="38592" customFormat="false" ht="15.75" hidden="false" customHeight="false" outlineLevel="0" collapsed="false"/>
    <row r="38593" customFormat="false" ht="15.75" hidden="false" customHeight="false" outlineLevel="0" collapsed="false"/>
    <row r="38594" customFormat="false" ht="15.75" hidden="false" customHeight="false" outlineLevel="0" collapsed="false"/>
    <row r="38595" customFormat="false" ht="15.75" hidden="false" customHeight="false" outlineLevel="0" collapsed="false"/>
    <row r="38596" customFormat="false" ht="15.75" hidden="false" customHeight="false" outlineLevel="0" collapsed="false"/>
    <row r="38597" customFormat="false" ht="15.75" hidden="false" customHeight="false" outlineLevel="0" collapsed="false"/>
    <row r="38598" customFormat="false" ht="15.75" hidden="false" customHeight="false" outlineLevel="0" collapsed="false"/>
    <row r="38599" customFormat="false" ht="15.75" hidden="false" customHeight="false" outlineLevel="0" collapsed="false"/>
    <row r="38600" customFormat="false" ht="15.75" hidden="false" customHeight="false" outlineLevel="0" collapsed="false"/>
    <row r="38601" customFormat="false" ht="15.75" hidden="false" customHeight="false" outlineLevel="0" collapsed="false"/>
    <row r="38602" customFormat="false" ht="15.75" hidden="false" customHeight="false" outlineLevel="0" collapsed="false"/>
    <row r="38603" customFormat="false" ht="15.75" hidden="false" customHeight="false" outlineLevel="0" collapsed="false"/>
    <row r="38604" customFormat="false" ht="15.75" hidden="false" customHeight="false" outlineLevel="0" collapsed="false"/>
    <row r="38605" customFormat="false" ht="15.75" hidden="false" customHeight="false" outlineLevel="0" collapsed="false"/>
    <row r="38606" customFormat="false" ht="15.75" hidden="false" customHeight="false" outlineLevel="0" collapsed="false"/>
    <row r="38607" customFormat="false" ht="15.75" hidden="false" customHeight="false" outlineLevel="0" collapsed="false"/>
    <row r="38608" customFormat="false" ht="15.75" hidden="false" customHeight="false" outlineLevel="0" collapsed="false"/>
    <row r="38609" customFormat="false" ht="15.75" hidden="false" customHeight="false" outlineLevel="0" collapsed="false"/>
    <row r="38610" customFormat="false" ht="15.75" hidden="false" customHeight="false" outlineLevel="0" collapsed="false"/>
    <row r="38611" customFormat="false" ht="15.75" hidden="false" customHeight="false" outlineLevel="0" collapsed="false"/>
    <row r="38612" customFormat="false" ht="15.75" hidden="false" customHeight="false" outlineLevel="0" collapsed="false"/>
    <row r="38613" customFormat="false" ht="15.75" hidden="false" customHeight="false" outlineLevel="0" collapsed="false"/>
    <row r="38614" customFormat="false" ht="15.75" hidden="false" customHeight="false" outlineLevel="0" collapsed="false"/>
    <row r="38615" customFormat="false" ht="15.75" hidden="false" customHeight="false" outlineLevel="0" collapsed="false"/>
    <row r="38616" customFormat="false" ht="15.75" hidden="false" customHeight="false" outlineLevel="0" collapsed="false"/>
    <row r="38617" customFormat="false" ht="15.75" hidden="false" customHeight="false" outlineLevel="0" collapsed="false"/>
    <row r="38618" customFormat="false" ht="15.75" hidden="false" customHeight="false" outlineLevel="0" collapsed="false"/>
    <row r="38619" customFormat="false" ht="15.75" hidden="false" customHeight="false" outlineLevel="0" collapsed="false"/>
    <row r="38620" customFormat="false" ht="15.75" hidden="false" customHeight="false" outlineLevel="0" collapsed="false"/>
    <row r="38621" customFormat="false" ht="15.75" hidden="false" customHeight="false" outlineLevel="0" collapsed="false"/>
    <row r="38622" customFormat="false" ht="15.75" hidden="false" customHeight="false" outlineLevel="0" collapsed="false"/>
    <row r="38623" customFormat="false" ht="15.75" hidden="false" customHeight="false" outlineLevel="0" collapsed="false"/>
    <row r="38624" customFormat="false" ht="15.75" hidden="false" customHeight="false" outlineLevel="0" collapsed="false"/>
    <row r="38625" customFormat="false" ht="15.75" hidden="false" customHeight="false" outlineLevel="0" collapsed="false"/>
    <row r="38626" customFormat="false" ht="15.75" hidden="false" customHeight="false" outlineLevel="0" collapsed="false"/>
    <row r="38627" customFormat="false" ht="15.75" hidden="false" customHeight="false" outlineLevel="0" collapsed="false"/>
    <row r="38628" customFormat="false" ht="15.75" hidden="false" customHeight="false" outlineLevel="0" collapsed="false"/>
    <row r="38629" customFormat="false" ht="15.75" hidden="false" customHeight="false" outlineLevel="0" collapsed="false"/>
    <row r="38630" customFormat="false" ht="15.75" hidden="false" customHeight="false" outlineLevel="0" collapsed="false"/>
    <row r="38631" customFormat="false" ht="15.75" hidden="false" customHeight="false" outlineLevel="0" collapsed="false"/>
    <row r="38632" customFormat="false" ht="15.75" hidden="false" customHeight="false" outlineLevel="0" collapsed="false"/>
    <row r="38633" customFormat="false" ht="15.75" hidden="false" customHeight="false" outlineLevel="0" collapsed="false"/>
    <row r="38634" customFormat="false" ht="15.75" hidden="false" customHeight="false" outlineLevel="0" collapsed="false"/>
    <row r="38635" customFormat="false" ht="15.75" hidden="false" customHeight="false" outlineLevel="0" collapsed="false"/>
    <row r="38636" customFormat="false" ht="15.75" hidden="false" customHeight="false" outlineLevel="0" collapsed="false"/>
    <row r="38637" customFormat="false" ht="15.75" hidden="false" customHeight="false" outlineLevel="0" collapsed="false"/>
    <row r="38638" customFormat="false" ht="15.75" hidden="false" customHeight="false" outlineLevel="0" collapsed="false"/>
    <row r="38639" customFormat="false" ht="15.75" hidden="false" customHeight="false" outlineLevel="0" collapsed="false"/>
    <row r="38640" customFormat="false" ht="15.75" hidden="false" customHeight="false" outlineLevel="0" collapsed="false"/>
    <row r="38641" customFormat="false" ht="15.75" hidden="false" customHeight="false" outlineLevel="0" collapsed="false"/>
    <row r="38642" customFormat="false" ht="15.75" hidden="false" customHeight="false" outlineLevel="0" collapsed="false"/>
    <row r="38643" customFormat="false" ht="15.75" hidden="false" customHeight="false" outlineLevel="0" collapsed="false"/>
    <row r="38644" customFormat="false" ht="15.75" hidden="false" customHeight="false" outlineLevel="0" collapsed="false"/>
    <row r="38645" customFormat="false" ht="15.75" hidden="false" customHeight="false" outlineLevel="0" collapsed="false"/>
    <row r="38646" customFormat="false" ht="15.75" hidden="false" customHeight="false" outlineLevel="0" collapsed="false"/>
    <row r="38647" customFormat="false" ht="15.75" hidden="false" customHeight="false" outlineLevel="0" collapsed="false"/>
    <row r="38648" customFormat="false" ht="15.75" hidden="false" customHeight="false" outlineLevel="0" collapsed="false"/>
    <row r="38649" customFormat="false" ht="15.75" hidden="false" customHeight="false" outlineLevel="0" collapsed="false"/>
    <row r="38650" customFormat="false" ht="15.75" hidden="false" customHeight="false" outlineLevel="0" collapsed="false"/>
    <row r="38651" customFormat="false" ht="15.75" hidden="false" customHeight="false" outlineLevel="0" collapsed="false"/>
    <row r="38652" customFormat="false" ht="15.75" hidden="false" customHeight="false" outlineLevel="0" collapsed="false"/>
    <row r="38653" customFormat="false" ht="15.75" hidden="false" customHeight="false" outlineLevel="0" collapsed="false"/>
    <row r="38654" customFormat="false" ht="15.75" hidden="false" customHeight="false" outlineLevel="0" collapsed="false"/>
    <row r="38655" customFormat="false" ht="15.75" hidden="false" customHeight="false" outlineLevel="0" collapsed="false"/>
    <row r="38656" customFormat="false" ht="15.75" hidden="false" customHeight="false" outlineLevel="0" collapsed="false"/>
    <row r="38657" customFormat="false" ht="15.75" hidden="false" customHeight="false" outlineLevel="0" collapsed="false"/>
    <row r="38658" customFormat="false" ht="15.75" hidden="false" customHeight="false" outlineLevel="0" collapsed="false"/>
    <row r="38659" customFormat="false" ht="15.75" hidden="false" customHeight="false" outlineLevel="0" collapsed="false"/>
    <row r="38660" customFormat="false" ht="15.75" hidden="false" customHeight="false" outlineLevel="0" collapsed="false"/>
    <row r="38661" customFormat="false" ht="15.75" hidden="false" customHeight="false" outlineLevel="0" collapsed="false"/>
    <row r="38662" customFormat="false" ht="15.75" hidden="false" customHeight="false" outlineLevel="0" collapsed="false"/>
    <row r="38663" customFormat="false" ht="15.75" hidden="false" customHeight="false" outlineLevel="0" collapsed="false"/>
    <row r="38664" customFormat="false" ht="15.75" hidden="false" customHeight="false" outlineLevel="0" collapsed="false"/>
    <row r="38665" customFormat="false" ht="15.75" hidden="false" customHeight="false" outlineLevel="0" collapsed="false"/>
    <row r="38666" customFormat="false" ht="15.75" hidden="false" customHeight="false" outlineLevel="0" collapsed="false"/>
    <row r="38667" customFormat="false" ht="15.75" hidden="false" customHeight="false" outlineLevel="0" collapsed="false"/>
    <row r="38668" customFormat="false" ht="15.75" hidden="false" customHeight="false" outlineLevel="0" collapsed="false"/>
    <row r="38669" customFormat="false" ht="15.75" hidden="false" customHeight="false" outlineLevel="0" collapsed="false"/>
    <row r="38670" customFormat="false" ht="15.75" hidden="false" customHeight="false" outlineLevel="0" collapsed="false"/>
    <row r="38671" customFormat="false" ht="15.75" hidden="false" customHeight="false" outlineLevel="0" collapsed="false"/>
    <row r="38672" customFormat="false" ht="15.75" hidden="false" customHeight="false" outlineLevel="0" collapsed="false"/>
    <row r="38673" customFormat="false" ht="15.75" hidden="false" customHeight="false" outlineLevel="0" collapsed="false"/>
    <row r="38674" customFormat="false" ht="15.75" hidden="false" customHeight="false" outlineLevel="0" collapsed="false"/>
    <row r="38675" customFormat="false" ht="15.75" hidden="false" customHeight="false" outlineLevel="0" collapsed="false"/>
    <row r="38676" customFormat="false" ht="15.75" hidden="false" customHeight="false" outlineLevel="0" collapsed="false"/>
    <row r="38677" customFormat="false" ht="15.75" hidden="false" customHeight="false" outlineLevel="0" collapsed="false"/>
    <row r="38678" customFormat="false" ht="15.75" hidden="false" customHeight="false" outlineLevel="0" collapsed="false"/>
    <row r="38679" customFormat="false" ht="15.75" hidden="false" customHeight="false" outlineLevel="0" collapsed="false"/>
    <row r="38680" customFormat="false" ht="15.75" hidden="false" customHeight="false" outlineLevel="0" collapsed="false"/>
    <row r="38681" customFormat="false" ht="15.75" hidden="false" customHeight="false" outlineLevel="0" collapsed="false"/>
    <row r="38682" customFormat="false" ht="15.75" hidden="false" customHeight="false" outlineLevel="0" collapsed="false"/>
    <row r="38683" customFormat="false" ht="15.75" hidden="false" customHeight="false" outlineLevel="0" collapsed="false"/>
    <row r="38684" customFormat="false" ht="15.75" hidden="false" customHeight="false" outlineLevel="0" collapsed="false"/>
    <row r="38685" customFormat="false" ht="15.75" hidden="false" customHeight="false" outlineLevel="0" collapsed="false"/>
    <row r="38686" customFormat="false" ht="15.75" hidden="false" customHeight="false" outlineLevel="0" collapsed="false"/>
    <row r="38687" customFormat="false" ht="15.75" hidden="false" customHeight="false" outlineLevel="0" collapsed="false"/>
    <row r="38688" customFormat="false" ht="15.75" hidden="false" customHeight="false" outlineLevel="0" collapsed="false"/>
    <row r="38689" customFormat="false" ht="15.75" hidden="false" customHeight="false" outlineLevel="0" collapsed="false"/>
    <row r="38690" customFormat="false" ht="15.75" hidden="false" customHeight="false" outlineLevel="0" collapsed="false"/>
    <row r="38691" customFormat="false" ht="15.75" hidden="false" customHeight="false" outlineLevel="0" collapsed="false"/>
    <row r="38692" customFormat="false" ht="15.75" hidden="false" customHeight="false" outlineLevel="0" collapsed="false"/>
    <row r="38693" customFormat="false" ht="15.75" hidden="false" customHeight="false" outlineLevel="0" collapsed="false"/>
    <row r="38694" customFormat="false" ht="15.75" hidden="false" customHeight="false" outlineLevel="0" collapsed="false"/>
    <row r="38695" customFormat="false" ht="15.75" hidden="false" customHeight="false" outlineLevel="0" collapsed="false"/>
    <row r="38696" customFormat="false" ht="15.75" hidden="false" customHeight="false" outlineLevel="0" collapsed="false"/>
    <row r="38697" customFormat="false" ht="15.75" hidden="false" customHeight="false" outlineLevel="0" collapsed="false"/>
    <row r="38698" customFormat="false" ht="15.75" hidden="false" customHeight="false" outlineLevel="0" collapsed="false"/>
    <row r="38699" customFormat="false" ht="15.75" hidden="false" customHeight="false" outlineLevel="0" collapsed="false"/>
    <row r="38700" customFormat="false" ht="15.75" hidden="false" customHeight="false" outlineLevel="0" collapsed="false"/>
    <row r="38701" customFormat="false" ht="15.75" hidden="false" customHeight="false" outlineLevel="0" collapsed="false"/>
    <row r="38702" customFormat="false" ht="15.75" hidden="false" customHeight="false" outlineLevel="0" collapsed="false"/>
    <row r="38703" customFormat="false" ht="15.75" hidden="false" customHeight="false" outlineLevel="0" collapsed="false"/>
    <row r="38704" customFormat="false" ht="15.75" hidden="false" customHeight="false" outlineLevel="0" collapsed="false"/>
    <row r="38705" customFormat="false" ht="15.75" hidden="false" customHeight="false" outlineLevel="0" collapsed="false"/>
    <row r="38706" customFormat="false" ht="15.75" hidden="false" customHeight="false" outlineLevel="0" collapsed="false"/>
    <row r="38707" customFormat="false" ht="15.75" hidden="false" customHeight="false" outlineLevel="0" collapsed="false"/>
    <row r="38708" customFormat="false" ht="15.75" hidden="false" customHeight="false" outlineLevel="0" collapsed="false"/>
    <row r="38709" customFormat="false" ht="15.75" hidden="false" customHeight="false" outlineLevel="0" collapsed="false"/>
    <row r="38710" customFormat="false" ht="15.75" hidden="false" customHeight="false" outlineLevel="0" collapsed="false"/>
    <row r="38711" customFormat="false" ht="15.75" hidden="false" customHeight="false" outlineLevel="0" collapsed="false"/>
    <row r="38712" customFormat="false" ht="15.75" hidden="false" customHeight="false" outlineLevel="0" collapsed="false"/>
    <row r="38713" customFormat="false" ht="15.75" hidden="false" customHeight="false" outlineLevel="0" collapsed="false"/>
    <row r="38714" customFormat="false" ht="15.75" hidden="false" customHeight="false" outlineLevel="0" collapsed="false"/>
    <row r="38715" customFormat="false" ht="15.75" hidden="false" customHeight="false" outlineLevel="0" collapsed="false"/>
    <row r="38716" customFormat="false" ht="15.75" hidden="false" customHeight="false" outlineLevel="0" collapsed="false"/>
    <row r="38717" customFormat="false" ht="15.75" hidden="false" customHeight="false" outlineLevel="0" collapsed="false"/>
    <row r="38718" customFormat="false" ht="15.75" hidden="false" customHeight="false" outlineLevel="0" collapsed="false"/>
    <row r="38719" customFormat="false" ht="15.75" hidden="false" customHeight="false" outlineLevel="0" collapsed="false"/>
    <row r="38720" customFormat="false" ht="15.75" hidden="false" customHeight="false" outlineLevel="0" collapsed="false"/>
    <row r="38721" customFormat="false" ht="15.75" hidden="false" customHeight="false" outlineLevel="0" collapsed="false"/>
    <row r="38722" customFormat="false" ht="15.75" hidden="false" customHeight="false" outlineLevel="0" collapsed="false"/>
    <row r="38723" customFormat="false" ht="15.75" hidden="false" customHeight="false" outlineLevel="0" collapsed="false"/>
    <row r="38724" customFormat="false" ht="15.75" hidden="false" customHeight="false" outlineLevel="0" collapsed="false"/>
    <row r="38725" customFormat="false" ht="15.75" hidden="false" customHeight="false" outlineLevel="0" collapsed="false"/>
    <row r="38726" customFormat="false" ht="15.75" hidden="false" customHeight="false" outlineLevel="0" collapsed="false"/>
    <row r="38727" customFormat="false" ht="15.75" hidden="false" customHeight="false" outlineLevel="0" collapsed="false"/>
    <row r="38728" customFormat="false" ht="15.75" hidden="false" customHeight="false" outlineLevel="0" collapsed="false"/>
    <row r="38729" customFormat="false" ht="15.75" hidden="false" customHeight="false" outlineLevel="0" collapsed="false"/>
    <row r="38730" customFormat="false" ht="15.75" hidden="false" customHeight="false" outlineLevel="0" collapsed="false"/>
    <row r="38731" customFormat="false" ht="15.75" hidden="false" customHeight="false" outlineLevel="0" collapsed="false"/>
    <row r="38732" customFormat="false" ht="15.75" hidden="false" customHeight="false" outlineLevel="0" collapsed="false"/>
    <row r="38733" customFormat="false" ht="15.75" hidden="false" customHeight="false" outlineLevel="0" collapsed="false"/>
    <row r="38734" customFormat="false" ht="15.75" hidden="false" customHeight="false" outlineLevel="0" collapsed="false"/>
    <row r="38735" customFormat="false" ht="15.75" hidden="false" customHeight="false" outlineLevel="0" collapsed="false"/>
    <row r="38736" customFormat="false" ht="15.75" hidden="false" customHeight="false" outlineLevel="0" collapsed="false"/>
    <row r="38737" customFormat="false" ht="15.75" hidden="false" customHeight="false" outlineLevel="0" collapsed="false"/>
    <row r="38738" customFormat="false" ht="15.75" hidden="false" customHeight="false" outlineLevel="0" collapsed="false"/>
    <row r="38739" customFormat="false" ht="15.75" hidden="false" customHeight="false" outlineLevel="0" collapsed="false"/>
    <row r="38740" customFormat="false" ht="15.75" hidden="false" customHeight="false" outlineLevel="0" collapsed="false"/>
    <row r="38741" customFormat="false" ht="15.75" hidden="false" customHeight="false" outlineLevel="0" collapsed="false"/>
    <row r="38742" customFormat="false" ht="15.75" hidden="false" customHeight="false" outlineLevel="0" collapsed="false"/>
    <row r="38743" customFormat="false" ht="15.75" hidden="false" customHeight="false" outlineLevel="0" collapsed="false"/>
    <row r="38744" customFormat="false" ht="15.75" hidden="false" customHeight="false" outlineLevel="0" collapsed="false"/>
    <row r="38745" customFormat="false" ht="15.75" hidden="false" customHeight="false" outlineLevel="0" collapsed="false"/>
    <row r="38746" customFormat="false" ht="15.75" hidden="false" customHeight="false" outlineLevel="0" collapsed="false"/>
    <row r="38747" customFormat="false" ht="15.75" hidden="false" customHeight="false" outlineLevel="0" collapsed="false"/>
    <row r="38748" customFormat="false" ht="15.75" hidden="false" customHeight="false" outlineLevel="0" collapsed="false"/>
    <row r="38749" customFormat="false" ht="15.75" hidden="false" customHeight="false" outlineLevel="0" collapsed="false"/>
    <row r="38750" customFormat="false" ht="15.75" hidden="false" customHeight="false" outlineLevel="0" collapsed="false"/>
    <row r="38751" customFormat="false" ht="15.75" hidden="false" customHeight="false" outlineLevel="0" collapsed="false"/>
    <row r="38752" customFormat="false" ht="15.75" hidden="false" customHeight="false" outlineLevel="0" collapsed="false"/>
    <row r="38753" customFormat="false" ht="15.75" hidden="false" customHeight="false" outlineLevel="0" collapsed="false"/>
    <row r="38754" customFormat="false" ht="15.75" hidden="false" customHeight="false" outlineLevel="0" collapsed="false"/>
    <row r="38755" customFormat="false" ht="15.75" hidden="false" customHeight="false" outlineLevel="0" collapsed="false"/>
    <row r="38756" customFormat="false" ht="15.75" hidden="false" customHeight="false" outlineLevel="0" collapsed="false"/>
    <row r="38757" customFormat="false" ht="15.75" hidden="false" customHeight="false" outlineLevel="0" collapsed="false"/>
    <row r="38758" customFormat="false" ht="15.75" hidden="false" customHeight="false" outlineLevel="0" collapsed="false"/>
    <row r="38759" customFormat="false" ht="15.75" hidden="false" customHeight="false" outlineLevel="0" collapsed="false"/>
    <row r="38760" customFormat="false" ht="15.75" hidden="false" customHeight="false" outlineLevel="0" collapsed="false"/>
    <row r="38761" customFormat="false" ht="15.75" hidden="false" customHeight="false" outlineLevel="0" collapsed="false"/>
    <row r="38762" customFormat="false" ht="15.75" hidden="false" customHeight="false" outlineLevel="0" collapsed="false"/>
    <row r="38763" customFormat="false" ht="15.75" hidden="false" customHeight="false" outlineLevel="0" collapsed="false"/>
    <row r="38764" customFormat="false" ht="15.75" hidden="false" customHeight="false" outlineLevel="0" collapsed="false"/>
    <row r="38765" customFormat="false" ht="15.75" hidden="false" customHeight="false" outlineLevel="0" collapsed="false"/>
    <row r="38766" customFormat="false" ht="15.75" hidden="false" customHeight="false" outlineLevel="0" collapsed="false"/>
    <row r="38767" customFormat="false" ht="15.75" hidden="false" customHeight="false" outlineLevel="0" collapsed="false"/>
    <row r="38768" customFormat="false" ht="15.75" hidden="false" customHeight="false" outlineLevel="0" collapsed="false"/>
    <row r="38769" customFormat="false" ht="15.75" hidden="false" customHeight="false" outlineLevel="0" collapsed="false"/>
    <row r="38770" customFormat="false" ht="15.75" hidden="false" customHeight="false" outlineLevel="0" collapsed="false"/>
    <row r="38771" customFormat="false" ht="15.75" hidden="false" customHeight="false" outlineLevel="0" collapsed="false"/>
    <row r="38772" customFormat="false" ht="15.75" hidden="false" customHeight="false" outlineLevel="0" collapsed="false"/>
    <row r="38773" customFormat="false" ht="15.75" hidden="false" customHeight="false" outlineLevel="0" collapsed="false"/>
    <row r="38774" customFormat="false" ht="15.75" hidden="false" customHeight="false" outlineLevel="0" collapsed="false"/>
    <row r="38775" customFormat="false" ht="15.75" hidden="false" customHeight="false" outlineLevel="0" collapsed="false"/>
    <row r="38776" customFormat="false" ht="15.75" hidden="false" customHeight="false" outlineLevel="0" collapsed="false"/>
    <row r="38777" customFormat="false" ht="15.75" hidden="false" customHeight="false" outlineLevel="0" collapsed="false"/>
    <row r="38778" customFormat="false" ht="15.75" hidden="false" customHeight="false" outlineLevel="0" collapsed="false"/>
    <row r="38779" customFormat="false" ht="15.75" hidden="false" customHeight="false" outlineLevel="0" collapsed="false"/>
    <row r="38780" customFormat="false" ht="15.75" hidden="false" customHeight="false" outlineLevel="0" collapsed="false"/>
    <row r="38781" customFormat="false" ht="15.75" hidden="false" customHeight="false" outlineLevel="0" collapsed="false"/>
    <row r="38782" customFormat="false" ht="15.75" hidden="false" customHeight="false" outlineLevel="0" collapsed="false"/>
    <row r="38783" customFormat="false" ht="15.75" hidden="false" customHeight="false" outlineLevel="0" collapsed="false"/>
    <row r="38784" customFormat="false" ht="15.75" hidden="false" customHeight="false" outlineLevel="0" collapsed="false"/>
    <row r="38785" customFormat="false" ht="15.75" hidden="false" customHeight="false" outlineLevel="0" collapsed="false"/>
    <row r="38786" customFormat="false" ht="15.75" hidden="false" customHeight="false" outlineLevel="0" collapsed="false"/>
    <row r="38787" customFormat="false" ht="15.75" hidden="false" customHeight="false" outlineLevel="0" collapsed="false"/>
    <row r="38788" customFormat="false" ht="15.75" hidden="false" customHeight="false" outlineLevel="0" collapsed="false"/>
    <row r="38789" customFormat="false" ht="15.75" hidden="false" customHeight="false" outlineLevel="0" collapsed="false"/>
    <row r="38790" customFormat="false" ht="15.75" hidden="false" customHeight="false" outlineLevel="0" collapsed="false"/>
    <row r="38791" customFormat="false" ht="15.75" hidden="false" customHeight="false" outlineLevel="0" collapsed="false"/>
    <row r="38792" customFormat="false" ht="15.75" hidden="false" customHeight="false" outlineLevel="0" collapsed="false"/>
    <row r="38793" customFormat="false" ht="15.75" hidden="false" customHeight="false" outlineLevel="0" collapsed="false"/>
    <row r="38794" customFormat="false" ht="15.75" hidden="false" customHeight="false" outlineLevel="0" collapsed="false"/>
    <row r="38795" customFormat="false" ht="15.75" hidden="false" customHeight="false" outlineLevel="0" collapsed="false"/>
    <row r="38796" customFormat="false" ht="15.75" hidden="false" customHeight="false" outlineLevel="0" collapsed="false"/>
    <row r="38797" customFormat="false" ht="15.75" hidden="false" customHeight="false" outlineLevel="0" collapsed="false"/>
    <row r="38798" customFormat="false" ht="15.75" hidden="false" customHeight="false" outlineLevel="0" collapsed="false"/>
    <row r="38799" customFormat="false" ht="15.75" hidden="false" customHeight="false" outlineLevel="0" collapsed="false"/>
    <row r="38800" customFormat="false" ht="15.75" hidden="false" customHeight="false" outlineLevel="0" collapsed="false"/>
    <row r="38801" customFormat="false" ht="15.75" hidden="false" customHeight="false" outlineLevel="0" collapsed="false"/>
    <row r="38802" customFormat="false" ht="15.75" hidden="false" customHeight="false" outlineLevel="0" collapsed="false"/>
    <row r="38803" customFormat="false" ht="15.75" hidden="false" customHeight="false" outlineLevel="0" collapsed="false"/>
    <row r="38804" customFormat="false" ht="15.75" hidden="false" customHeight="false" outlineLevel="0" collapsed="false"/>
    <row r="38805" customFormat="false" ht="15.75" hidden="false" customHeight="false" outlineLevel="0" collapsed="false"/>
    <row r="38806" customFormat="false" ht="15.75" hidden="false" customHeight="false" outlineLevel="0" collapsed="false"/>
    <row r="38807" customFormat="false" ht="15.75" hidden="false" customHeight="false" outlineLevel="0" collapsed="false"/>
    <row r="38808" customFormat="false" ht="15.75" hidden="false" customHeight="false" outlineLevel="0" collapsed="false"/>
    <row r="38809" customFormat="false" ht="15.75" hidden="false" customHeight="false" outlineLevel="0" collapsed="false"/>
    <row r="38810" customFormat="false" ht="15.75" hidden="false" customHeight="false" outlineLevel="0" collapsed="false"/>
    <row r="38811" customFormat="false" ht="15.75" hidden="false" customHeight="false" outlineLevel="0" collapsed="false"/>
    <row r="38812" customFormat="false" ht="15.75" hidden="false" customHeight="false" outlineLevel="0" collapsed="false"/>
    <row r="38813" customFormat="false" ht="15.75" hidden="false" customHeight="false" outlineLevel="0" collapsed="false"/>
    <row r="38814" customFormat="false" ht="15.75" hidden="false" customHeight="false" outlineLevel="0" collapsed="false"/>
    <row r="38815" customFormat="false" ht="15.75" hidden="false" customHeight="false" outlineLevel="0" collapsed="false"/>
    <row r="38816" customFormat="false" ht="15.75" hidden="false" customHeight="false" outlineLevel="0" collapsed="false"/>
    <row r="38817" customFormat="false" ht="15.75" hidden="false" customHeight="false" outlineLevel="0" collapsed="false"/>
    <row r="38818" customFormat="false" ht="15.75" hidden="false" customHeight="false" outlineLevel="0" collapsed="false"/>
    <row r="38819" customFormat="false" ht="15.75" hidden="false" customHeight="false" outlineLevel="0" collapsed="false"/>
    <row r="38820" customFormat="false" ht="15.75" hidden="false" customHeight="false" outlineLevel="0" collapsed="false"/>
    <row r="38821" customFormat="false" ht="15.75" hidden="false" customHeight="false" outlineLevel="0" collapsed="false"/>
    <row r="38822" customFormat="false" ht="15.75" hidden="false" customHeight="false" outlineLevel="0" collapsed="false"/>
    <row r="38823" customFormat="false" ht="15.75" hidden="false" customHeight="false" outlineLevel="0" collapsed="false"/>
    <row r="38824" customFormat="false" ht="15.75" hidden="false" customHeight="false" outlineLevel="0" collapsed="false"/>
    <row r="38825" customFormat="false" ht="15.75" hidden="false" customHeight="false" outlineLevel="0" collapsed="false"/>
    <row r="38826" customFormat="false" ht="15.75" hidden="false" customHeight="false" outlineLevel="0" collapsed="false"/>
    <row r="38827" customFormat="false" ht="15.75" hidden="false" customHeight="false" outlineLevel="0" collapsed="false"/>
    <row r="38828" customFormat="false" ht="15.75" hidden="false" customHeight="false" outlineLevel="0" collapsed="false"/>
    <row r="38829" customFormat="false" ht="15.75" hidden="false" customHeight="false" outlineLevel="0" collapsed="false"/>
    <row r="38830" customFormat="false" ht="15.75" hidden="false" customHeight="false" outlineLevel="0" collapsed="false"/>
    <row r="38831" customFormat="false" ht="15.75" hidden="false" customHeight="false" outlineLevel="0" collapsed="false"/>
    <row r="38832" customFormat="false" ht="15.75" hidden="false" customHeight="false" outlineLevel="0" collapsed="false"/>
    <row r="38833" customFormat="false" ht="15.75" hidden="false" customHeight="false" outlineLevel="0" collapsed="false"/>
    <row r="38834" customFormat="false" ht="15.75" hidden="false" customHeight="false" outlineLevel="0" collapsed="false"/>
    <row r="38835" customFormat="false" ht="15.75" hidden="false" customHeight="false" outlineLevel="0" collapsed="false"/>
    <row r="38836" customFormat="false" ht="15.75" hidden="false" customHeight="false" outlineLevel="0" collapsed="false"/>
    <row r="38837" customFormat="false" ht="15.75" hidden="false" customHeight="false" outlineLevel="0" collapsed="false"/>
    <row r="38838" customFormat="false" ht="15.75" hidden="false" customHeight="false" outlineLevel="0" collapsed="false"/>
    <row r="38839" customFormat="false" ht="15.75" hidden="false" customHeight="false" outlineLevel="0" collapsed="false"/>
    <row r="38840" customFormat="false" ht="15.75" hidden="false" customHeight="false" outlineLevel="0" collapsed="false"/>
    <row r="38841" customFormat="false" ht="15.75" hidden="false" customHeight="false" outlineLevel="0" collapsed="false"/>
    <row r="38842" customFormat="false" ht="15.75" hidden="false" customHeight="false" outlineLevel="0" collapsed="false"/>
    <row r="38843" customFormat="false" ht="15.75" hidden="false" customHeight="false" outlineLevel="0" collapsed="false"/>
    <row r="38844" customFormat="false" ht="15.75" hidden="false" customHeight="false" outlineLevel="0" collapsed="false"/>
    <row r="38845" customFormat="false" ht="15.75" hidden="false" customHeight="false" outlineLevel="0" collapsed="false"/>
    <row r="38846" customFormat="false" ht="15.75" hidden="false" customHeight="false" outlineLevel="0" collapsed="false"/>
    <row r="38847" customFormat="false" ht="15.75" hidden="false" customHeight="false" outlineLevel="0" collapsed="false"/>
    <row r="38848" customFormat="false" ht="15.75" hidden="false" customHeight="false" outlineLevel="0" collapsed="false"/>
    <row r="38849" customFormat="false" ht="15.75" hidden="false" customHeight="false" outlineLevel="0" collapsed="false"/>
    <row r="38850" customFormat="false" ht="15.75" hidden="false" customHeight="false" outlineLevel="0" collapsed="false"/>
    <row r="38851" customFormat="false" ht="15.75" hidden="false" customHeight="false" outlineLevel="0" collapsed="false"/>
    <row r="38852" customFormat="false" ht="15.75" hidden="false" customHeight="false" outlineLevel="0" collapsed="false"/>
    <row r="38853" customFormat="false" ht="15.75" hidden="false" customHeight="false" outlineLevel="0" collapsed="false"/>
    <row r="38854" customFormat="false" ht="15.75" hidden="false" customHeight="false" outlineLevel="0" collapsed="false"/>
    <row r="38855" customFormat="false" ht="15.75" hidden="false" customHeight="false" outlineLevel="0" collapsed="false"/>
    <row r="38856" customFormat="false" ht="15.75" hidden="false" customHeight="false" outlineLevel="0" collapsed="false"/>
    <row r="38857" customFormat="false" ht="15.75" hidden="false" customHeight="false" outlineLevel="0" collapsed="false"/>
    <row r="38858" customFormat="false" ht="15.75" hidden="false" customHeight="false" outlineLevel="0" collapsed="false"/>
    <row r="38859" customFormat="false" ht="15.75" hidden="false" customHeight="false" outlineLevel="0" collapsed="false"/>
    <row r="38860" customFormat="false" ht="15.75" hidden="false" customHeight="false" outlineLevel="0" collapsed="false"/>
    <row r="38861" customFormat="false" ht="15.75" hidden="false" customHeight="false" outlineLevel="0" collapsed="false"/>
    <row r="38862" customFormat="false" ht="15.75" hidden="false" customHeight="false" outlineLevel="0" collapsed="false"/>
    <row r="38863" customFormat="false" ht="15.75" hidden="false" customHeight="false" outlineLevel="0" collapsed="false"/>
    <row r="38864" customFormat="false" ht="15.75" hidden="false" customHeight="false" outlineLevel="0" collapsed="false"/>
    <row r="38865" customFormat="false" ht="15.75" hidden="false" customHeight="false" outlineLevel="0" collapsed="false"/>
    <row r="38866" customFormat="false" ht="15.75" hidden="false" customHeight="false" outlineLevel="0" collapsed="false"/>
    <row r="38867" customFormat="false" ht="15.75" hidden="false" customHeight="false" outlineLevel="0" collapsed="false"/>
    <row r="38868" customFormat="false" ht="15.75" hidden="false" customHeight="false" outlineLevel="0" collapsed="false"/>
    <row r="38869" customFormat="false" ht="15.75" hidden="false" customHeight="false" outlineLevel="0" collapsed="false"/>
    <row r="38870" customFormat="false" ht="15.75" hidden="false" customHeight="false" outlineLevel="0" collapsed="false"/>
    <row r="38871" customFormat="false" ht="15.75" hidden="false" customHeight="false" outlineLevel="0" collapsed="false"/>
    <row r="38872" customFormat="false" ht="15.75" hidden="false" customHeight="false" outlineLevel="0" collapsed="false"/>
    <row r="38873" customFormat="false" ht="15.75" hidden="false" customHeight="false" outlineLevel="0" collapsed="false"/>
    <row r="38874" customFormat="false" ht="15.75" hidden="false" customHeight="false" outlineLevel="0" collapsed="false"/>
    <row r="38875" customFormat="false" ht="15.75" hidden="false" customHeight="false" outlineLevel="0" collapsed="false"/>
    <row r="38876" customFormat="false" ht="15.75" hidden="false" customHeight="false" outlineLevel="0" collapsed="false"/>
    <row r="38877" customFormat="false" ht="15.75" hidden="false" customHeight="false" outlineLevel="0" collapsed="false"/>
    <row r="38878" customFormat="false" ht="15.75" hidden="false" customHeight="false" outlineLevel="0" collapsed="false"/>
    <row r="38879" customFormat="false" ht="15.75" hidden="false" customHeight="false" outlineLevel="0" collapsed="false"/>
    <row r="38880" customFormat="false" ht="15.75" hidden="false" customHeight="false" outlineLevel="0" collapsed="false"/>
    <row r="38881" customFormat="false" ht="15.75" hidden="false" customHeight="false" outlineLevel="0" collapsed="false"/>
    <row r="38882" customFormat="false" ht="15.75" hidden="false" customHeight="false" outlineLevel="0" collapsed="false"/>
    <row r="38883" customFormat="false" ht="15.75" hidden="false" customHeight="false" outlineLevel="0" collapsed="false"/>
    <row r="38884" customFormat="false" ht="15.75" hidden="false" customHeight="false" outlineLevel="0" collapsed="false"/>
    <row r="38885" customFormat="false" ht="15.75" hidden="false" customHeight="false" outlineLevel="0" collapsed="false"/>
    <row r="38886" customFormat="false" ht="15.75" hidden="false" customHeight="false" outlineLevel="0" collapsed="false"/>
    <row r="38887" customFormat="false" ht="15.75" hidden="false" customHeight="false" outlineLevel="0" collapsed="false"/>
    <row r="38888" customFormat="false" ht="15.75" hidden="false" customHeight="false" outlineLevel="0" collapsed="false"/>
    <row r="38889" customFormat="false" ht="15.75" hidden="false" customHeight="false" outlineLevel="0" collapsed="false"/>
    <row r="38890" customFormat="false" ht="15.75" hidden="false" customHeight="false" outlineLevel="0" collapsed="false"/>
    <row r="38891" customFormat="false" ht="15.75" hidden="false" customHeight="false" outlineLevel="0" collapsed="false"/>
    <row r="38892" customFormat="false" ht="15.75" hidden="false" customHeight="false" outlineLevel="0" collapsed="false"/>
    <row r="38893" customFormat="false" ht="15.75" hidden="false" customHeight="false" outlineLevel="0" collapsed="false"/>
    <row r="38894" customFormat="false" ht="15.75" hidden="false" customHeight="false" outlineLevel="0" collapsed="false"/>
    <row r="38895" customFormat="false" ht="15.75" hidden="false" customHeight="false" outlineLevel="0" collapsed="false"/>
    <row r="38896" customFormat="false" ht="15.75" hidden="false" customHeight="false" outlineLevel="0" collapsed="false"/>
    <row r="38897" customFormat="false" ht="15.75" hidden="false" customHeight="false" outlineLevel="0" collapsed="false"/>
    <row r="38898" customFormat="false" ht="15.75" hidden="false" customHeight="false" outlineLevel="0" collapsed="false"/>
    <row r="38899" customFormat="false" ht="15.75" hidden="false" customHeight="false" outlineLevel="0" collapsed="false"/>
    <row r="38900" customFormat="false" ht="15.75" hidden="false" customHeight="false" outlineLevel="0" collapsed="false"/>
    <row r="38901" customFormat="false" ht="15.75" hidden="false" customHeight="false" outlineLevel="0" collapsed="false"/>
    <row r="38902" customFormat="false" ht="15.75" hidden="false" customHeight="false" outlineLevel="0" collapsed="false"/>
    <row r="38903" customFormat="false" ht="15.75" hidden="false" customHeight="false" outlineLevel="0" collapsed="false"/>
    <row r="38904" customFormat="false" ht="15.75" hidden="false" customHeight="false" outlineLevel="0" collapsed="false"/>
    <row r="38905" customFormat="false" ht="15.75" hidden="false" customHeight="false" outlineLevel="0" collapsed="false"/>
    <row r="38906" customFormat="false" ht="15.75" hidden="false" customHeight="false" outlineLevel="0" collapsed="false"/>
    <row r="38907" customFormat="false" ht="15.75" hidden="false" customHeight="false" outlineLevel="0" collapsed="false"/>
    <row r="38908" customFormat="false" ht="15.75" hidden="false" customHeight="false" outlineLevel="0" collapsed="false"/>
    <row r="38909" customFormat="false" ht="15.75" hidden="false" customHeight="false" outlineLevel="0" collapsed="false"/>
    <row r="38910" customFormat="false" ht="15.75" hidden="false" customHeight="false" outlineLevel="0" collapsed="false"/>
    <row r="38911" customFormat="false" ht="15.75" hidden="false" customHeight="false" outlineLevel="0" collapsed="false"/>
    <row r="38912" customFormat="false" ht="15.75" hidden="false" customHeight="false" outlineLevel="0" collapsed="false"/>
    <row r="38913" customFormat="false" ht="15.75" hidden="false" customHeight="false" outlineLevel="0" collapsed="false"/>
    <row r="38914" customFormat="false" ht="15.75" hidden="false" customHeight="false" outlineLevel="0" collapsed="false"/>
    <row r="38915" customFormat="false" ht="15.75" hidden="false" customHeight="false" outlineLevel="0" collapsed="false"/>
    <row r="38916" customFormat="false" ht="15.75" hidden="false" customHeight="false" outlineLevel="0" collapsed="false"/>
    <row r="38917" customFormat="false" ht="15.75" hidden="false" customHeight="false" outlineLevel="0" collapsed="false"/>
    <row r="38918" customFormat="false" ht="15.75" hidden="false" customHeight="false" outlineLevel="0" collapsed="false"/>
    <row r="38919" customFormat="false" ht="15.75" hidden="false" customHeight="false" outlineLevel="0" collapsed="false"/>
    <row r="38920" customFormat="false" ht="15.75" hidden="false" customHeight="false" outlineLevel="0" collapsed="false"/>
    <row r="38921" customFormat="false" ht="15.75" hidden="false" customHeight="false" outlineLevel="0" collapsed="false"/>
    <row r="38922" customFormat="false" ht="15.75" hidden="false" customHeight="false" outlineLevel="0" collapsed="false"/>
    <row r="38923" customFormat="false" ht="15.75" hidden="false" customHeight="false" outlineLevel="0" collapsed="false"/>
    <row r="38924" customFormat="false" ht="15.75" hidden="false" customHeight="false" outlineLevel="0" collapsed="false"/>
    <row r="38925" customFormat="false" ht="15.75" hidden="false" customHeight="false" outlineLevel="0" collapsed="false"/>
    <row r="38926" customFormat="false" ht="15.75" hidden="false" customHeight="false" outlineLevel="0" collapsed="false"/>
    <row r="38927" customFormat="false" ht="15.75" hidden="false" customHeight="false" outlineLevel="0" collapsed="false"/>
    <row r="38928" customFormat="false" ht="15.75" hidden="false" customHeight="false" outlineLevel="0" collapsed="false"/>
    <row r="38929" customFormat="false" ht="15.75" hidden="false" customHeight="false" outlineLevel="0" collapsed="false"/>
    <row r="38930" customFormat="false" ht="15.75" hidden="false" customHeight="false" outlineLevel="0" collapsed="false"/>
    <row r="38931" customFormat="false" ht="15.75" hidden="false" customHeight="false" outlineLevel="0" collapsed="false"/>
    <row r="38932" customFormat="false" ht="15.75" hidden="false" customHeight="false" outlineLevel="0" collapsed="false"/>
    <row r="38933" customFormat="false" ht="15.75" hidden="false" customHeight="false" outlineLevel="0" collapsed="false"/>
    <row r="38934" customFormat="false" ht="15.75" hidden="false" customHeight="false" outlineLevel="0" collapsed="false"/>
    <row r="38935" customFormat="false" ht="15.75" hidden="false" customHeight="false" outlineLevel="0" collapsed="false"/>
    <row r="38936" customFormat="false" ht="15.75" hidden="false" customHeight="false" outlineLevel="0" collapsed="false"/>
    <row r="38937" customFormat="false" ht="15.75" hidden="false" customHeight="false" outlineLevel="0" collapsed="false"/>
    <row r="38938" customFormat="false" ht="15.75" hidden="false" customHeight="false" outlineLevel="0" collapsed="false"/>
    <row r="38939" customFormat="false" ht="15.75" hidden="false" customHeight="false" outlineLevel="0" collapsed="false"/>
    <row r="38940" customFormat="false" ht="15.75" hidden="false" customHeight="false" outlineLevel="0" collapsed="false"/>
    <row r="38941" customFormat="false" ht="15.75" hidden="false" customHeight="false" outlineLevel="0" collapsed="false"/>
    <row r="38942" customFormat="false" ht="15.75" hidden="false" customHeight="false" outlineLevel="0" collapsed="false"/>
    <row r="38943" customFormat="false" ht="15.75" hidden="false" customHeight="false" outlineLevel="0" collapsed="false"/>
    <row r="38944" customFormat="false" ht="15.75" hidden="false" customHeight="false" outlineLevel="0" collapsed="false"/>
    <row r="38945" customFormat="false" ht="15.75" hidden="false" customHeight="false" outlineLevel="0" collapsed="false"/>
    <row r="38946" customFormat="false" ht="15.75" hidden="false" customHeight="false" outlineLevel="0" collapsed="false"/>
    <row r="38947" customFormat="false" ht="15.75" hidden="false" customHeight="false" outlineLevel="0" collapsed="false"/>
    <row r="38948" customFormat="false" ht="15.75" hidden="false" customHeight="false" outlineLevel="0" collapsed="false"/>
    <row r="38949" customFormat="false" ht="15.75" hidden="false" customHeight="false" outlineLevel="0" collapsed="false"/>
    <row r="38950" customFormat="false" ht="15.75" hidden="false" customHeight="false" outlineLevel="0" collapsed="false"/>
    <row r="38951" customFormat="false" ht="15.75" hidden="false" customHeight="false" outlineLevel="0" collapsed="false"/>
    <row r="38952" customFormat="false" ht="15.75" hidden="false" customHeight="false" outlineLevel="0" collapsed="false"/>
    <row r="38953" customFormat="false" ht="15.75" hidden="false" customHeight="false" outlineLevel="0" collapsed="false"/>
    <row r="38954" customFormat="false" ht="15.75" hidden="false" customHeight="false" outlineLevel="0" collapsed="false"/>
    <row r="38955" customFormat="false" ht="15.75" hidden="false" customHeight="false" outlineLevel="0" collapsed="false"/>
    <row r="38956" customFormat="false" ht="15.75" hidden="false" customHeight="false" outlineLevel="0" collapsed="false"/>
    <row r="38957" customFormat="false" ht="15.75" hidden="false" customHeight="false" outlineLevel="0" collapsed="false"/>
    <row r="38958" customFormat="false" ht="15.75" hidden="false" customHeight="false" outlineLevel="0" collapsed="false"/>
    <row r="38959" customFormat="false" ht="15.75" hidden="false" customHeight="false" outlineLevel="0" collapsed="false"/>
    <row r="38960" customFormat="false" ht="15.75" hidden="false" customHeight="false" outlineLevel="0" collapsed="false"/>
    <row r="38961" customFormat="false" ht="15.75" hidden="false" customHeight="false" outlineLevel="0" collapsed="false"/>
    <row r="38962" customFormat="false" ht="15.75" hidden="false" customHeight="false" outlineLevel="0" collapsed="false"/>
    <row r="38963" customFormat="false" ht="15.75" hidden="false" customHeight="false" outlineLevel="0" collapsed="false"/>
    <row r="38964" customFormat="false" ht="15.75" hidden="false" customHeight="false" outlineLevel="0" collapsed="false"/>
    <row r="38965" customFormat="false" ht="15.75" hidden="false" customHeight="false" outlineLevel="0" collapsed="false"/>
    <row r="38966" customFormat="false" ht="15.75" hidden="false" customHeight="false" outlineLevel="0" collapsed="false"/>
    <row r="38967" customFormat="false" ht="15.75" hidden="false" customHeight="false" outlineLevel="0" collapsed="false"/>
    <row r="38968" customFormat="false" ht="15.75" hidden="false" customHeight="false" outlineLevel="0" collapsed="false"/>
    <row r="38969" customFormat="false" ht="15.75" hidden="false" customHeight="false" outlineLevel="0" collapsed="false"/>
    <row r="38970" customFormat="false" ht="15.75" hidden="false" customHeight="false" outlineLevel="0" collapsed="false"/>
    <row r="38971" customFormat="false" ht="15.75" hidden="false" customHeight="false" outlineLevel="0" collapsed="false"/>
    <row r="38972" customFormat="false" ht="15.75" hidden="false" customHeight="false" outlineLevel="0" collapsed="false"/>
    <row r="38973" customFormat="false" ht="15.75" hidden="false" customHeight="false" outlineLevel="0" collapsed="false"/>
    <row r="38974" customFormat="false" ht="15.75" hidden="false" customHeight="false" outlineLevel="0" collapsed="false"/>
    <row r="38975" customFormat="false" ht="15.75" hidden="false" customHeight="false" outlineLevel="0" collapsed="false"/>
    <row r="38976" customFormat="false" ht="15.75" hidden="false" customHeight="false" outlineLevel="0" collapsed="false"/>
    <row r="38977" customFormat="false" ht="15.75" hidden="false" customHeight="false" outlineLevel="0" collapsed="false"/>
    <row r="38978" customFormat="false" ht="15.75" hidden="false" customHeight="false" outlineLevel="0" collapsed="false"/>
    <row r="38979" customFormat="false" ht="15.75" hidden="false" customHeight="false" outlineLevel="0" collapsed="false"/>
    <row r="38980" customFormat="false" ht="15.75" hidden="false" customHeight="false" outlineLevel="0" collapsed="false"/>
    <row r="38981" customFormat="false" ht="15.75" hidden="false" customHeight="false" outlineLevel="0" collapsed="false"/>
    <row r="38982" customFormat="false" ht="15.75" hidden="false" customHeight="false" outlineLevel="0" collapsed="false"/>
    <row r="38983" customFormat="false" ht="15.75" hidden="false" customHeight="false" outlineLevel="0" collapsed="false"/>
    <row r="38984" customFormat="false" ht="15.75" hidden="false" customHeight="false" outlineLevel="0" collapsed="false"/>
    <row r="38985" customFormat="false" ht="15.75" hidden="false" customHeight="false" outlineLevel="0" collapsed="false"/>
    <row r="38986" customFormat="false" ht="15.75" hidden="false" customHeight="false" outlineLevel="0" collapsed="false"/>
    <row r="38987" customFormat="false" ht="15.75" hidden="false" customHeight="false" outlineLevel="0" collapsed="false"/>
    <row r="38988" customFormat="false" ht="15.75" hidden="false" customHeight="false" outlineLevel="0" collapsed="false"/>
    <row r="38989" customFormat="false" ht="15.75" hidden="false" customHeight="false" outlineLevel="0" collapsed="false"/>
    <row r="38990" customFormat="false" ht="15.75" hidden="false" customHeight="false" outlineLevel="0" collapsed="false"/>
    <row r="38991" customFormat="false" ht="15.75" hidden="false" customHeight="false" outlineLevel="0" collapsed="false"/>
    <row r="38992" customFormat="false" ht="15.75" hidden="false" customHeight="false" outlineLevel="0" collapsed="false"/>
    <row r="38993" customFormat="false" ht="15.75" hidden="false" customHeight="false" outlineLevel="0" collapsed="false"/>
    <row r="38994" customFormat="false" ht="15.75" hidden="false" customHeight="false" outlineLevel="0" collapsed="false"/>
    <row r="38995" customFormat="false" ht="15.75" hidden="false" customHeight="false" outlineLevel="0" collapsed="false"/>
    <row r="38996" customFormat="false" ht="15.75" hidden="false" customHeight="false" outlineLevel="0" collapsed="false"/>
    <row r="38997" customFormat="false" ht="15.75" hidden="false" customHeight="false" outlineLevel="0" collapsed="false"/>
    <row r="38998" customFormat="false" ht="15.75" hidden="false" customHeight="false" outlineLevel="0" collapsed="false"/>
    <row r="38999" customFormat="false" ht="15.75" hidden="false" customHeight="false" outlineLevel="0" collapsed="false"/>
    <row r="39000" customFormat="false" ht="15.75" hidden="false" customHeight="false" outlineLevel="0" collapsed="false"/>
    <row r="39001" customFormat="false" ht="15.75" hidden="false" customHeight="false" outlineLevel="0" collapsed="false"/>
    <row r="39002" customFormat="false" ht="15.75" hidden="false" customHeight="false" outlineLevel="0" collapsed="false"/>
    <row r="39003" customFormat="false" ht="15.75" hidden="false" customHeight="false" outlineLevel="0" collapsed="false"/>
    <row r="39004" customFormat="false" ht="15.75" hidden="false" customHeight="false" outlineLevel="0" collapsed="false"/>
    <row r="39005" customFormat="false" ht="15.75" hidden="false" customHeight="false" outlineLevel="0" collapsed="false"/>
    <row r="39006" customFormat="false" ht="15.75" hidden="false" customHeight="false" outlineLevel="0" collapsed="false"/>
    <row r="39007" customFormat="false" ht="15.75" hidden="false" customHeight="false" outlineLevel="0" collapsed="false"/>
    <row r="39008" customFormat="false" ht="15.75" hidden="false" customHeight="false" outlineLevel="0" collapsed="false"/>
    <row r="39009" customFormat="false" ht="15.75" hidden="false" customHeight="false" outlineLevel="0" collapsed="false"/>
    <row r="39010" customFormat="false" ht="15.75" hidden="false" customHeight="false" outlineLevel="0" collapsed="false"/>
    <row r="39011" customFormat="false" ht="15.75" hidden="false" customHeight="false" outlineLevel="0" collapsed="false"/>
    <row r="39012" customFormat="false" ht="15.75" hidden="false" customHeight="false" outlineLevel="0" collapsed="false"/>
    <row r="39013" customFormat="false" ht="15.75" hidden="false" customHeight="false" outlineLevel="0" collapsed="false"/>
    <row r="39014" customFormat="false" ht="15.75" hidden="false" customHeight="false" outlineLevel="0" collapsed="false"/>
    <row r="39015" customFormat="false" ht="15.75" hidden="false" customHeight="false" outlineLevel="0" collapsed="false"/>
    <row r="39016" customFormat="false" ht="15.75" hidden="false" customHeight="false" outlineLevel="0" collapsed="false"/>
    <row r="39017" customFormat="false" ht="15.75" hidden="false" customHeight="false" outlineLevel="0" collapsed="false"/>
    <row r="39018" customFormat="false" ht="15.75" hidden="false" customHeight="false" outlineLevel="0" collapsed="false"/>
    <row r="39019" customFormat="false" ht="15.75" hidden="false" customHeight="false" outlineLevel="0" collapsed="false"/>
    <row r="39020" customFormat="false" ht="15.75" hidden="false" customHeight="false" outlineLevel="0" collapsed="false"/>
    <row r="39021" customFormat="false" ht="15.75" hidden="false" customHeight="false" outlineLevel="0" collapsed="false"/>
    <row r="39022" customFormat="false" ht="15.75" hidden="false" customHeight="false" outlineLevel="0" collapsed="false"/>
    <row r="39023" customFormat="false" ht="15.75" hidden="false" customHeight="false" outlineLevel="0" collapsed="false"/>
    <row r="39024" customFormat="false" ht="15.75" hidden="false" customHeight="false" outlineLevel="0" collapsed="false"/>
    <row r="39025" customFormat="false" ht="15.75" hidden="false" customHeight="false" outlineLevel="0" collapsed="false"/>
    <row r="39026" customFormat="false" ht="15.75" hidden="false" customHeight="false" outlineLevel="0" collapsed="false"/>
    <row r="39027" customFormat="false" ht="15.75" hidden="false" customHeight="false" outlineLevel="0" collapsed="false"/>
    <row r="39028" customFormat="false" ht="15.75" hidden="false" customHeight="false" outlineLevel="0" collapsed="false"/>
    <row r="39029" customFormat="false" ht="15.75" hidden="false" customHeight="false" outlineLevel="0" collapsed="false"/>
    <row r="39030" customFormat="false" ht="15.75" hidden="false" customHeight="false" outlineLevel="0" collapsed="false"/>
    <row r="39031" customFormat="false" ht="15.75" hidden="false" customHeight="false" outlineLevel="0" collapsed="false"/>
    <row r="39032" customFormat="false" ht="15.75" hidden="false" customHeight="false" outlineLevel="0" collapsed="false"/>
    <row r="39033" customFormat="false" ht="15.75" hidden="false" customHeight="false" outlineLevel="0" collapsed="false"/>
    <row r="39034" customFormat="false" ht="15.75" hidden="false" customHeight="false" outlineLevel="0" collapsed="false"/>
    <row r="39035" customFormat="false" ht="15.75" hidden="false" customHeight="false" outlineLevel="0" collapsed="false"/>
    <row r="39036" customFormat="false" ht="15.75" hidden="false" customHeight="false" outlineLevel="0" collapsed="false"/>
    <row r="39037" customFormat="false" ht="15.75" hidden="false" customHeight="false" outlineLevel="0" collapsed="false"/>
    <row r="39038" customFormat="false" ht="15.75" hidden="false" customHeight="false" outlineLevel="0" collapsed="false"/>
    <row r="39039" customFormat="false" ht="15.75" hidden="false" customHeight="false" outlineLevel="0" collapsed="false"/>
    <row r="39040" customFormat="false" ht="15.75" hidden="false" customHeight="false" outlineLevel="0" collapsed="false"/>
    <row r="39041" customFormat="false" ht="15.75" hidden="false" customHeight="false" outlineLevel="0" collapsed="false"/>
    <row r="39042" customFormat="false" ht="15.75" hidden="false" customHeight="false" outlineLevel="0" collapsed="false"/>
    <row r="39043" customFormat="false" ht="15.75" hidden="false" customHeight="false" outlineLevel="0" collapsed="false"/>
    <row r="39044" customFormat="false" ht="15.75" hidden="false" customHeight="false" outlineLevel="0" collapsed="false"/>
    <row r="39045" customFormat="false" ht="15.75" hidden="false" customHeight="false" outlineLevel="0" collapsed="false"/>
    <row r="39046" customFormat="false" ht="15.75" hidden="false" customHeight="false" outlineLevel="0" collapsed="false"/>
    <row r="39047" customFormat="false" ht="15.75" hidden="false" customHeight="false" outlineLevel="0" collapsed="false"/>
    <row r="39048" customFormat="false" ht="15.75" hidden="false" customHeight="false" outlineLevel="0" collapsed="false"/>
    <row r="39049" customFormat="false" ht="15.75" hidden="false" customHeight="false" outlineLevel="0" collapsed="false"/>
    <row r="39050" customFormat="false" ht="15.75" hidden="false" customHeight="false" outlineLevel="0" collapsed="false"/>
    <row r="39051" customFormat="false" ht="15.75" hidden="false" customHeight="false" outlineLevel="0" collapsed="false"/>
    <row r="39052" customFormat="false" ht="15.75" hidden="false" customHeight="false" outlineLevel="0" collapsed="false"/>
    <row r="39053" customFormat="false" ht="15.75" hidden="false" customHeight="false" outlineLevel="0" collapsed="false"/>
    <row r="39054" customFormat="false" ht="15.75" hidden="false" customHeight="false" outlineLevel="0" collapsed="false"/>
    <row r="39055" customFormat="false" ht="15.75" hidden="false" customHeight="false" outlineLevel="0" collapsed="false"/>
    <row r="39056" customFormat="false" ht="15.75" hidden="false" customHeight="false" outlineLevel="0" collapsed="false"/>
    <row r="39057" customFormat="false" ht="15.75" hidden="false" customHeight="false" outlineLevel="0" collapsed="false"/>
    <row r="39058" customFormat="false" ht="15.75" hidden="false" customHeight="false" outlineLevel="0" collapsed="false"/>
    <row r="39059" customFormat="false" ht="15.75" hidden="false" customHeight="false" outlineLevel="0" collapsed="false"/>
    <row r="39060" customFormat="false" ht="15.75" hidden="false" customHeight="false" outlineLevel="0" collapsed="false"/>
    <row r="39061" customFormat="false" ht="15.75" hidden="false" customHeight="false" outlineLevel="0" collapsed="false"/>
    <row r="39062" customFormat="false" ht="15.75" hidden="false" customHeight="false" outlineLevel="0" collapsed="false"/>
    <row r="39063" customFormat="false" ht="15.75" hidden="false" customHeight="false" outlineLevel="0" collapsed="false"/>
    <row r="39064" customFormat="false" ht="15.75" hidden="false" customHeight="false" outlineLevel="0" collapsed="false"/>
    <row r="39065" customFormat="false" ht="15.75" hidden="false" customHeight="false" outlineLevel="0" collapsed="false"/>
    <row r="39066" customFormat="false" ht="15.75" hidden="false" customHeight="false" outlineLevel="0" collapsed="false"/>
    <row r="39067" customFormat="false" ht="15.75" hidden="false" customHeight="false" outlineLevel="0" collapsed="false"/>
    <row r="39068" customFormat="false" ht="15.75" hidden="false" customHeight="false" outlineLevel="0" collapsed="false"/>
    <row r="39069" customFormat="false" ht="15.75" hidden="false" customHeight="false" outlineLevel="0" collapsed="false"/>
    <row r="39070" customFormat="false" ht="15.75" hidden="false" customHeight="false" outlineLevel="0" collapsed="false"/>
    <row r="39071" customFormat="false" ht="15.75" hidden="false" customHeight="false" outlineLevel="0" collapsed="false"/>
    <row r="39072" customFormat="false" ht="15.75" hidden="false" customHeight="false" outlineLevel="0" collapsed="false"/>
    <row r="39073" customFormat="false" ht="15.75" hidden="false" customHeight="false" outlineLevel="0" collapsed="false"/>
    <row r="39074" customFormat="false" ht="15.75" hidden="false" customHeight="false" outlineLevel="0" collapsed="false"/>
    <row r="39075" customFormat="false" ht="15.75" hidden="false" customHeight="false" outlineLevel="0" collapsed="false"/>
    <row r="39076" customFormat="false" ht="15.75" hidden="false" customHeight="false" outlineLevel="0" collapsed="false"/>
    <row r="39077" customFormat="false" ht="15.75" hidden="false" customHeight="false" outlineLevel="0" collapsed="false"/>
    <row r="39078" customFormat="false" ht="15.75" hidden="false" customHeight="false" outlineLevel="0" collapsed="false"/>
    <row r="39079" customFormat="false" ht="15.75" hidden="false" customHeight="false" outlineLevel="0" collapsed="false"/>
    <row r="39080" customFormat="false" ht="15.75" hidden="false" customHeight="false" outlineLevel="0" collapsed="false"/>
    <row r="39081" customFormat="false" ht="15.75" hidden="false" customHeight="false" outlineLevel="0" collapsed="false"/>
    <row r="39082" customFormat="false" ht="15.75" hidden="false" customHeight="false" outlineLevel="0" collapsed="false"/>
    <row r="39083" customFormat="false" ht="15.75" hidden="false" customHeight="false" outlineLevel="0" collapsed="false"/>
    <row r="39084" customFormat="false" ht="15.75" hidden="false" customHeight="false" outlineLevel="0" collapsed="false"/>
    <row r="39085" customFormat="false" ht="15.75" hidden="false" customHeight="false" outlineLevel="0" collapsed="false"/>
    <row r="39086" customFormat="false" ht="15.75" hidden="false" customHeight="false" outlineLevel="0" collapsed="false"/>
    <row r="39087" customFormat="false" ht="15.75" hidden="false" customHeight="false" outlineLevel="0" collapsed="false"/>
    <row r="39088" customFormat="false" ht="15.75" hidden="false" customHeight="false" outlineLevel="0" collapsed="false"/>
    <row r="39089" customFormat="false" ht="15.75" hidden="false" customHeight="false" outlineLevel="0" collapsed="false"/>
    <row r="39090" customFormat="false" ht="15.75" hidden="false" customHeight="false" outlineLevel="0" collapsed="false"/>
    <row r="39091" customFormat="false" ht="15.75" hidden="false" customHeight="false" outlineLevel="0" collapsed="false"/>
    <row r="39092" customFormat="false" ht="15.75" hidden="false" customHeight="false" outlineLevel="0" collapsed="false"/>
    <row r="39093" customFormat="false" ht="15.75" hidden="false" customHeight="false" outlineLevel="0" collapsed="false"/>
    <row r="39094" customFormat="false" ht="15.75" hidden="false" customHeight="false" outlineLevel="0" collapsed="false"/>
    <row r="39095" customFormat="false" ht="15.75" hidden="false" customHeight="false" outlineLevel="0" collapsed="false"/>
    <row r="39096" customFormat="false" ht="15.75" hidden="false" customHeight="false" outlineLevel="0" collapsed="false"/>
    <row r="39097" customFormat="false" ht="15.75" hidden="false" customHeight="false" outlineLevel="0" collapsed="false"/>
    <row r="39098" customFormat="false" ht="15.75" hidden="false" customHeight="false" outlineLevel="0" collapsed="false"/>
    <row r="39099" customFormat="false" ht="15.75" hidden="false" customHeight="false" outlineLevel="0" collapsed="false"/>
    <row r="39100" customFormat="false" ht="15.75" hidden="false" customHeight="false" outlineLevel="0" collapsed="false"/>
    <row r="39101" customFormat="false" ht="15.75" hidden="false" customHeight="false" outlineLevel="0" collapsed="false"/>
    <row r="39102" customFormat="false" ht="15.75" hidden="false" customHeight="false" outlineLevel="0" collapsed="false"/>
    <row r="39103" customFormat="false" ht="15.75" hidden="false" customHeight="false" outlineLevel="0" collapsed="false"/>
    <row r="39104" customFormat="false" ht="15.75" hidden="false" customHeight="false" outlineLevel="0" collapsed="false"/>
    <row r="39105" customFormat="false" ht="15.75" hidden="false" customHeight="false" outlineLevel="0" collapsed="false"/>
    <row r="39106" customFormat="false" ht="15.75" hidden="false" customHeight="false" outlineLevel="0" collapsed="false"/>
    <row r="39107" customFormat="false" ht="15.75" hidden="false" customHeight="false" outlineLevel="0" collapsed="false"/>
    <row r="39108" customFormat="false" ht="15.75" hidden="false" customHeight="false" outlineLevel="0" collapsed="false"/>
    <row r="39109" customFormat="false" ht="15.75" hidden="false" customHeight="false" outlineLevel="0" collapsed="false"/>
    <row r="39110" customFormat="false" ht="15.75" hidden="false" customHeight="false" outlineLevel="0" collapsed="false"/>
    <row r="39111" customFormat="false" ht="15.75" hidden="false" customHeight="false" outlineLevel="0" collapsed="false"/>
    <row r="39112" customFormat="false" ht="15.75" hidden="false" customHeight="false" outlineLevel="0" collapsed="false"/>
    <row r="39113" customFormat="false" ht="15.75" hidden="false" customHeight="false" outlineLevel="0" collapsed="false"/>
    <row r="39114" customFormat="false" ht="15.75" hidden="false" customHeight="false" outlineLevel="0" collapsed="false"/>
    <row r="39115" customFormat="false" ht="15.75" hidden="false" customHeight="false" outlineLevel="0" collapsed="false"/>
    <row r="39116" customFormat="false" ht="15.75" hidden="false" customHeight="false" outlineLevel="0" collapsed="false"/>
    <row r="39117" customFormat="false" ht="15.75" hidden="false" customHeight="false" outlineLevel="0" collapsed="false"/>
    <row r="39118" customFormat="false" ht="15.75" hidden="false" customHeight="false" outlineLevel="0" collapsed="false"/>
    <row r="39119" customFormat="false" ht="15.75" hidden="false" customHeight="false" outlineLevel="0" collapsed="false"/>
    <row r="39120" customFormat="false" ht="15.75" hidden="false" customHeight="false" outlineLevel="0" collapsed="false"/>
    <row r="39121" customFormat="false" ht="15.75" hidden="false" customHeight="false" outlineLevel="0" collapsed="false"/>
    <row r="39122" customFormat="false" ht="15.75" hidden="false" customHeight="false" outlineLevel="0" collapsed="false"/>
    <row r="39123" customFormat="false" ht="15.75" hidden="false" customHeight="false" outlineLevel="0" collapsed="false"/>
    <row r="39124" customFormat="false" ht="15.75" hidden="false" customHeight="false" outlineLevel="0" collapsed="false"/>
    <row r="39125" customFormat="false" ht="15.75" hidden="false" customHeight="false" outlineLevel="0" collapsed="false"/>
    <row r="39126" customFormat="false" ht="15.75" hidden="false" customHeight="false" outlineLevel="0" collapsed="false"/>
    <row r="39127" customFormat="false" ht="15.75" hidden="false" customHeight="false" outlineLevel="0" collapsed="false"/>
    <row r="39128" customFormat="false" ht="15.75" hidden="false" customHeight="false" outlineLevel="0" collapsed="false"/>
    <row r="39129" customFormat="false" ht="15.75" hidden="false" customHeight="false" outlineLevel="0" collapsed="false"/>
    <row r="39130" customFormat="false" ht="15.75" hidden="false" customHeight="false" outlineLevel="0" collapsed="false"/>
    <row r="39131" customFormat="false" ht="15.75" hidden="false" customHeight="false" outlineLevel="0" collapsed="false"/>
    <row r="39132" customFormat="false" ht="15.75" hidden="false" customHeight="false" outlineLevel="0" collapsed="false"/>
    <row r="39133" customFormat="false" ht="15.75" hidden="false" customHeight="false" outlineLevel="0" collapsed="false"/>
    <row r="39134" customFormat="false" ht="15.75" hidden="false" customHeight="false" outlineLevel="0" collapsed="false"/>
    <row r="39135" customFormat="false" ht="15.75" hidden="false" customHeight="false" outlineLevel="0" collapsed="false"/>
    <row r="39136" customFormat="false" ht="15.75" hidden="false" customHeight="false" outlineLevel="0" collapsed="false"/>
    <row r="39137" customFormat="false" ht="15.75" hidden="false" customHeight="false" outlineLevel="0" collapsed="false"/>
    <row r="39138" customFormat="false" ht="15.75" hidden="false" customHeight="false" outlineLevel="0" collapsed="false"/>
    <row r="39139" customFormat="false" ht="15.75" hidden="false" customHeight="false" outlineLevel="0" collapsed="false"/>
    <row r="39140" customFormat="false" ht="15.75" hidden="false" customHeight="false" outlineLevel="0" collapsed="false"/>
    <row r="39141" customFormat="false" ht="15.75" hidden="false" customHeight="false" outlineLevel="0" collapsed="false"/>
    <row r="39142" customFormat="false" ht="15.75" hidden="false" customHeight="false" outlineLevel="0" collapsed="false"/>
    <row r="39143" customFormat="false" ht="15.75" hidden="false" customHeight="false" outlineLevel="0" collapsed="false"/>
    <row r="39144" customFormat="false" ht="15.75" hidden="false" customHeight="false" outlineLevel="0" collapsed="false"/>
    <row r="39145" customFormat="false" ht="15.75" hidden="false" customHeight="false" outlineLevel="0" collapsed="false"/>
    <row r="39146" customFormat="false" ht="15.75" hidden="false" customHeight="false" outlineLevel="0" collapsed="false"/>
    <row r="39147" customFormat="false" ht="15.75" hidden="false" customHeight="false" outlineLevel="0" collapsed="false"/>
    <row r="39148" customFormat="false" ht="15.75" hidden="false" customHeight="false" outlineLevel="0" collapsed="false"/>
    <row r="39149" customFormat="false" ht="15.75" hidden="false" customHeight="false" outlineLevel="0" collapsed="false"/>
    <row r="39150" customFormat="false" ht="15.75" hidden="false" customHeight="false" outlineLevel="0" collapsed="false"/>
    <row r="39151" customFormat="false" ht="15.75" hidden="false" customHeight="false" outlineLevel="0" collapsed="false"/>
    <row r="39152" customFormat="false" ht="15.75" hidden="false" customHeight="false" outlineLevel="0" collapsed="false"/>
    <row r="39153" customFormat="false" ht="15.75" hidden="false" customHeight="false" outlineLevel="0" collapsed="false"/>
    <row r="39154" customFormat="false" ht="15.75" hidden="false" customHeight="false" outlineLevel="0" collapsed="false"/>
    <row r="39155" customFormat="false" ht="15.75" hidden="false" customHeight="false" outlineLevel="0" collapsed="false"/>
    <row r="39156" customFormat="false" ht="15.75" hidden="false" customHeight="false" outlineLevel="0" collapsed="false"/>
    <row r="39157" customFormat="false" ht="15.75" hidden="false" customHeight="false" outlineLevel="0" collapsed="false"/>
    <row r="39158" customFormat="false" ht="15.75" hidden="false" customHeight="false" outlineLevel="0" collapsed="false"/>
    <row r="39159" customFormat="false" ht="15.75" hidden="false" customHeight="false" outlineLevel="0" collapsed="false"/>
    <row r="39160" customFormat="false" ht="15.75" hidden="false" customHeight="false" outlineLevel="0" collapsed="false"/>
    <row r="39161" customFormat="false" ht="15.75" hidden="false" customHeight="false" outlineLevel="0" collapsed="false"/>
    <row r="39162" customFormat="false" ht="15.75" hidden="false" customHeight="false" outlineLevel="0" collapsed="false"/>
    <row r="39163" customFormat="false" ht="15.75" hidden="false" customHeight="false" outlineLevel="0" collapsed="false"/>
    <row r="39164" customFormat="false" ht="15.75" hidden="false" customHeight="false" outlineLevel="0" collapsed="false"/>
    <row r="39165" customFormat="false" ht="15.75" hidden="false" customHeight="false" outlineLevel="0" collapsed="false"/>
    <row r="39166" customFormat="false" ht="15.75" hidden="false" customHeight="false" outlineLevel="0" collapsed="false"/>
    <row r="39167" customFormat="false" ht="15.75" hidden="false" customHeight="false" outlineLevel="0" collapsed="false"/>
    <row r="39168" customFormat="false" ht="15.75" hidden="false" customHeight="false" outlineLevel="0" collapsed="false"/>
    <row r="39169" customFormat="false" ht="15.75" hidden="false" customHeight="false" outlineLevel="0" collapsed="false"/>
    <row r="39170" customFormat="false" ht="15.75" hidden="false" customHeight="false" outlineLevel="0" collapsed="false"/>
    <row r="39171" customFormat="false" ht="15.75" hidden="false" customHeight="false" outlineLevel="0" collapsed="false"/>
    <row r="39172" customFormat="false" ht="15.75" hidden="false" customHeight="false" outlineLevel="0" collapsed="false"/>
    <row r="39173" customFormat="false" ht="15.75" hidden="false" customHeight="false" outlineLevel="0" collapsed="false"/>
    <row r="39174" customFormat="false" ht="15.75" hidden="false" customHeight="false" outlineLevel="0" collapsed="false"/>
    <row r="39175" customFormat="false" ht="15.75" hidden="false" customHeight="false" outlineLevel="0" collapsed="false"/>
    <row r="39176" customFormat="false" ht="15.75" hidden="false" customHeight="false" outlineLevel="0" collapsed="false"/>
    <row r="39177" customFormat="false" ht="15.75" hidden="false" customHeight="false" outlineLevel="0" collapsed="false"/>
    <row r="39178" customFormat="false" ht="15.75" hidden="false" customHeight="false" outlineLevel="0" collapsed="false"/>
    <row r="39179" customFormat="false" ht="15.75" hidden="false" customHeight="false" outlineLevel="0" collapsed="false"/>
    <row r="39180" customFormat="false" ht="15.75" hidden="false" customHeight="false" outlineLevel="0" collapsed="false"/>
    <row r="39181" customFormat="false" ht="15.75" hidden="false" customHeight="false" outlineLevel="0" collapsed="false"/>
    <row r="39182" customFormat="false" ht="15.75" hidden="false" customHeight="false" outlineLevel="0" collapsed="false"/>
    <row r="39183" customFormat="false" ht="15.75" hidden="false" customHeight="false" outlineLevel="0" collapsed="false"/>
    <row r="39184" customFormat="false" ht="15.75" hidden="false" customHeight="false" outlineLevel="0" collapsed="false"/>
    <row r="39185" customFormat="false" ht="15.75" hidden="false" customHeight="false" outlineLevel="0" collapsed="false"/>
    <row r="39186" customFormat="false" ht="15.75" hidden="false" customHeight="false" outlineLevel="0" collapsed="false"/>
    <row r="39187" customFormat="false" ht="15.75" hidden="false" customHeight="false" outlineLevel="0" collapsed="false"/>
    <row r="39188" customFormat="false" ht="15.75" hidden="false" customHeight="false" outlineLevel="0" collapsed="false"/>
    <row r="39189" customFormat="false" ht="15.75" hidden="false" customHeight="false" outlineLevel="0" collapsed="false"/>
    <row r="39190" customFormat="false" ht="15.75" hidden="false" customHeight="false" outlineLevel="0" collapsed="false"/>
    <row r="39191" customFormat="false" ht="15.75" hidden="false" customHeight="false" outlineLevel="0" collapsed="false"/>
    <row r="39192" customFormat="false" ht="15.75" hidden="false" customHeight="false" outlineLevel="0" collapsed="false"/>
    <row r="39193" customFormat="false" ht="15.75" hidden="false" customHeight="false" outlineLevel="0" collapsed="false"/>
    <row r="39194" customFormat="false" ht="15.75" hidden="false" customHeight="false" outlineLevel="0" collapsed="false"/>
    <row r="39195" customFormat="false" ht="15.75" hidden="false" customHeight="false" outlineLevel="0" collapsed="false"/>
    <row r="39196" customFormat="false" ht="15.75" hidden="false" customHeight="false" outlineLevel="0" collapsed="false"/>
    <row r="39197" customFormat="false" ht="15.75" hidden="false" customHeight="false" outlineLevel="0" collapsed="false"/>
    <row r="39198" customFormat="false" ht="15.75" hidden="false" customHeight="false" outlineLevel="0" collapsed="false"/>
    <row r="39199" customFormat="false" ht="15.75" hidden="false" customHeight="false" outlineLevel="0" collapsed="false"/>
    <row r="39200" customFormat="false" ht="15.75" hidden="false" customHeight="false" outlineLevel="0" collapsed="false"/>
    <row r="39201" customFormat="false" ht="15.75" hidden="false" customHeight="false" outlineLevel="0" collapsed="false"/>
    <row r="39202" customFormat="false" ht="15.75" hidden="false" customHeight="false" outlineLevel="0" collapsed="false"/>
    <row r="39203" customFormat="false" ht="15.75" hidden="false" customHeight="false" outlineLevel="0" collapsed="false"/>
    <row r="39204" customFormat="false" ht="15.75" hidden="false" customHeight="false" outlineLevel="0" collapsed="false"/>
    <row r="39205" customFormat="false" ht="15.75" hidden="false" customHeight="false" outlineLevel="0" collapsed="false"/>
    <row r="39206" customFormat="false" ht="15.75" hidden="false" customHeight="false" outlineLevel="0" collapsed="false"/>
    <row r="39207" customFormat="false" ht="15.75" hidden="false" customHeight="false" outlineLevel="0" collapsed="false"/>
    <row r="39208" customFormat="false" ht="15.75" hidden="false" customHeight="false" outlineLevel="0" collapsed="false"/>
    <row r="39209" customFormat="false" ht="15.75" hidden="false" customHeight="false" outlineLevel="0" collapsed="false"/>
    <row r="39210" customFormat="false" ht="15.75" hidden="false" customHeight="false" outlineLevel="0" collapsed="false"/>
    <row r="39211" customFormat="false" ht="15.75" hidden="false" customHeight="false" outlineLevel="0" collapsed="false"/>
    <row r="39212" customFormat="false" ht="15.75" hidden="false" customHeight="false" outlineLevel="0" collapsed="false"/>
    <row r="39213" customFormat="false" ht="15.75" hidden="false" customHeight="false" outlineLevel="0" collapsed="false"/>
    <row r="39214" customFormat="false" ht="15.75" hidden="false" customHeight="false" outlineLevel="0" collapsed="false"/>
    <row r="39215" customFormat="false" ht="15.75" hidden="false" customHeight="false" outlineLevel="0" collapsed="false"/>
    <row r="39216" customFormat="false" ht="15.75" hidden="false" customHeight="false" outlineLevel="0" collapsed="false"/>
    <row r="39217" customFormat="false" ht="15.75" hidden="false" customHeight="false" outlineLevel="0" collapsed="false"/>
    <row r="39218" customFormat="false" ht="15.75" hidden="false" customHeight="false" outlineLevel="0" collapsed="false"/>
    <row r="39219" customFormat="false" ht="15.75" hidden="false" customHeight="false" outlineLevel="0" collapsed="false"/>
    <row r="39220" customFormat="false" ht="15.75" hidden="false" customHeight="false" outlineLevel="0" collapsed="false"/>
    <row r="39221" customFormat="false" ht="15.75" hidden="false" customHeight="false" outlineLevel="0" collapsed="false"/>
    <row r="39222" customFormat="false" ht="15.75" hidden="false" customHeight="false" outlineLevel="0" collapsed="false"/>
    <row r="39223" customFormat="false" ht="15.75" hidden="false" customHeight="false" outlineLevel="0" collapsed="false"/>
    <row r="39224" customFormat="false" ht="15.75" hidden="false" customHeight="false" outlineLevel="0" collapsed="false"/>
    <row r="39225" customFormat="false" ht="15.75" hidden="false" customHeight="false" outlineLevel="0" collapsed="false"/>
    <row r="39226" customFormat="false" ht="15.75" hidden="false" customHeight="false" outlineLevel="0" collapsed="false"/>
    <row r="39227" customFormat="false" ht="15.75" hidden="false" customHeight="false" outlineLevel="0" collapsed="false"/>
    <row r="39228" customFormat="false" ht="15.75" hidden="false" customHeight="false" outlineLevel="0" collapsed="false"/>
    <row r="39229" customFormat="false" ht="15.75" hidden="false" customHeight="false" outlineLevel="0" collapsed="false"/>
    <row r="39230" customFormat="false" ht="15.75" hidden="false" customHeight="false" outlineLevel="0" collapsed="false"/>
    <row r="39231" customFormat="false" ht="15.75" hidden="false" customHeight="false" outlineLevel="0" collapsed="false"/>
    <row r="39232" customFormat="false" ht="15.75" hidden="false" customHeight="false" outlineLevel="0" collapsed="false"/>
    <row r="39233" customFormat="false" ht="15.75" hidden="false" customHeight="false" outlineLevel="0" collapsed="false"/>
    <row r="39234" customFormat="false" ht="15.75" hidden="false" customHeight="false" outlineLevel="0" collapsed="false"/>
    <row r="39235" customFormat="false" ht="15.75" hidden="false" customHeight="false" outlineLevel="0" collapsed="false"/>
    <row r="39236" customFormat="false" ht="15.75" hidden="false" customHeight="false" outlineLevel="0" collapsed="false"/>
    <row r="39237" customFormat="false" ht="15.75" hidden="false" customHeight="false" outlineLevel="0" collapsed="false"/>
    <row r="39238" customFormat="false" ht="15.75" hidden="false" customHeight="false" outlineLevel="0" collapsed="false"/>
    <row r="39239" customFormat="false" ht="15.75" hidden="false" customHeight="false" outlineLevel="0" collapsed="false"/>
    <row r="39240" customFormat="false" ht="15.75" hidden="false" customHeight="false" outlineLevel="0" collapsed="false"/>
    <row r="39241" customFormat="false" ht="15.75" hidden="false" customHeight="false" outlineLevel="0" collapsed="false"/>
    <row r="39242" customFormat="false" ht="15.75" hidden="false" customHeight="false" outlineLevel="0" collapsed="false"/>
    <row r="39243" customFormat="false" ht="15.75" hidden="false" customHeight="false" outlineLevel="0" collapsed="false"/>
    <row r="39244" customFormat="false" ht="15.75" hidden="false" customHeight="false" outlineLevel="0" collapsed="false"/>
    <row r="39245" customFormat="false" ht="15.75" hidden="false" customHeight="false" outlineLevel="0" collapsed="false"/>
    <row r="39246" customFormat="false" ht="15.75" hidden="false" customHeight="false" outlineLevel="0" collapsed="false"/>
    <row r="39247" customFormat="false" ht="15.75" hidden="false" customHeight="false" outlineLevel="0" collapsed="false"/>
    <row r="39248" customFormat="false" ht="15.75" hidden="false" customHeight="false" outlineLevel="0" collapsed="false"/>
    <row r="39249" customFormat="false" ht="15.75" hidden="false" customHeight="false" outlineLevel="0" collapsed="false"/>
    <row r="39250" customFormat="false" ht="15.75" hidden="false" customHeight="false" outlineLevel="0" collapsed="false"/>
    <row r="39251" customFormat="false" ht="15.75" hidden="false" customHeight="false" outlineLevel="0" collapsed="false"/>
    <row r="39252" customFormat="false" ht="15.75" hidden="false" customHeight="false" outlineLevel="0" collapsed="false"/>
    <row r="39253" customFormat="false" ht="15.75" hidden="false" customHeight="false" outlineLevel="0" collapsed="false"/>
    <row r="39254" customFormat="false" ht="15.75" hidden="false" customHeight="false" outlineLevel="0" collapsed="false"/>
    <row r="39255" customFormat="false" ht="15.75" hidden="false" customHeight="false" outlineLevel="0" collapsed="false"/>
    <row r="39256" customFormat="false" ht="15.75" hidden="false" customHeight="false" outlineLevel="0" collapsed="false"/>
    <row r="39257" customFormat="false" ht="15.75" hidden="false" customHeight="false" outlineLevel="0" collapsed="false"/>
    <row r="39258" customFormat="false" ht="15.75" hidden="false" customHeight="false" outlineLevel="0" collapsed="false"/>
    <row r="39259" customFormat="false" ht="15.75" hidden="false" customHeight="false" outlineLevel="0" collapsed="false"/>
    <row r="39260" customFormat="false" ht="15.75" hidden="false" customHeight="false" outlineLevel="0" collapsed="false"/>
    <row r="39261" customFormat="false" ht="15.75" hidden="false" customHeight="false" outlineLevel="0" collapsed="false"/>
    <row r="39262" customFormat="false" ht="15.75" hidden="false" customHeight="false" outlineLevel="0" collapsed="false"/>
    <row r="39263" customFormat="false" ht="15.75" hidden="false" customHeight="false" outlineLevel="0" collapsed="false"/>
    <row r="39264" customFormat="false" ht="15.75" hidden="false" customHeight="false" outlineLevel="0" collapsed="false"/>
    <row r="39265" customFormat="false" ht="15.75" hidden="false" customHeight="false" outlineLevel="0" collapsed="false"/>
    <row r="39266" customFormat="false" ht="15.75" hidden="false" customHeight="false" outlineLevel="0" collapsed="false"/>
    <row r="39267" customFormat="false" ht="15.75" hidden="false" customHeight="false" outlineLevel="0" collapsed="false"/>
    <row r="39268" customFormat="false" ht="15.75" hidden="false" customHeight="false" outlineLevel="0" collapsed="false"/>
    <row r="39269" customFormat="false" ht="15.75" hidden="false" customHeight="false" outlineLevel="0" collapsed="false"/>
    <row r="39270" customFormat="false" ht="15.75" hidden="false" customHeight="false" outlineLevel="0" collapsed="false"/>
    <row r="39271" customFormat="false" ht="15.75" hidden="false" customHeight="false" outlineLevel="0" collapsed="false"/>
    <row r="39272" customFormat="false" ht="15.75" hidden="false" customHeight="false" outlineLevel="0" collapsed="false"/>
    <row r="39273" customFormat="false" ht="15.75" hidden="false" customHeight="false" outlineLevel="0" collapsed="false"/>
    <row r="39274" customFormat="false" ht="15.75" hidden="false" customHeight="false" outlineLevel="0" collapsed="false"/>
    <row r="39275" customFormat="false" ht="15.75" hidden="false" customHeight="false" outlineLevel="0" collapsed="false"/>
    <row r="39276" customFormat="false" ht="15.75" hidden="false" customHeight="false" outlineLevel="0" collapsed="false"/>
    <row r="39277" customFormat="false" ht="15.75" hidden="false" customHeight="false" outlineLevel="0" collapsed="false"/>
    <row r="39278" customFormat="false" ht="15.75" hidden="false" customHeight="false" outlineLevel="0" collapsed="false"/>
    <row r="39279" customFormat="false" ht="15.75" hidden="false" customHeight="false" outlineLevel="0" collapsed="false"/>
    <row r="39280" customFormat="false" ht="15.75" hidden="false" customHeight="false" outlineLevel="0" collapsed="false"/>
    <row r="39281" customFormat="false" ht="15.75" hidden="false" customHeight="false" outlineLevel="0" collapsed="false"/>
    <row r="39282" customFormat="false" ht="15.75" hidden="false" customHeight="false" outlineLevel="0" collapsed="false"/>
    <row r="39283" customFormat="false" ht="15.75" hidden="false" customHeight="false" outlineLevel="0" collapsed="false"/>
    <row r="39284" customFormat="false" ht="15.75" hidden="false" customHeight="false" outlineLevel="0" collapsed="false"/>
    <row r="39285" customFormat="false" ht="15.75" hidden="false" customHeight="false" outlineLevel="0" collapsed="false"/>
    <row r="39286" customFormat="false" ht="15.75" hidden="false" customHeight="false" outlineLevel="0" collapsed="false"/>
    <row r="39287" customFormat="false" ht="15.75" hidden="false" customHeight="false" outlineLevel="0" collapsed="false"/>
    <row r="39288" customFormat="false" ht="15.75" hidden="false" customHeight="false" outlineLevel="0" collapsed="false"/>
    <row r="39289" customFormat="false" ht="15.75" hidden="false" customHeight="false" outlineLevel="0" collapsed="false"/>
    <row r="39290" customFormat="false" ht="15.75" hidden="false" customHeight="false" outlineLevel="0" collapsed="false"/>
    <row r="39291" customFormat="false" ht="15.75" hidden="false" customHeight="false" outlineLevel="0" collapsed="false"/>
    <row r="39292" customFormat="false" ht="15.75" hidden="false" customHeight="false" outlineLevel="0" collapsed="false"/>
    <row r="39293" customFormat="false" ht="15.75" hidden="false" customHeight="false" outlineLevel="0" collapsed="false"/>
    <row r="39294" customFormat="false" ht="15.75" hidden="false" customHeight="false" outlineLevel="0" collapsed="false"/>
    <row r="39295" customFormat="false" ht="15.75" hidden="false" customHeight="false" outlineLevel="0" collapsed="false"/>
    <row r="39296" customFormat="false" ht="15.75" hidden="false" customHeight="false" outlineLevel="0" collapsed="false"/>
    <row r="39297" customFormat="false" ht="15.75" hidden="false" customHeight="false" outlineLevel="0" collapsed="false"/>
    <row r="39298" customFormat="false" ht="15.75" hidden="false" customHeight="false" outlineLevel="0" collapsed="false"/>
    <row r="39299" customFormat="false" ht="15.75" hidden="false" customHeight="false" outlineLevel="0" collapsed="false"/>
    <row r="39300" customFormat="false" ht="15.75" hidden="false" customHeight="false" outlineLevel="0" collapsed="false"/>
    <row r="39301" customFormat="false" ht="15.75" hidden="false" customHeight="false" outlineLevel="0" collapsed="false"/>
    <row r="39302" customFormat="false" ht="15.75" hidden="false" customHeight="false" outlineLevel="0" collapsed="false"/>
    <row r="39303" customFormat="false" ht="15.75" hidden="false" customHeight="false" outlineLevel="0" collapsed="false"/>
    <row r="39304" customFormat="false" ht="15.75" hidden="false" customHeight="false" outlineLevel="0" collapsed="false"/>
    <row r="39305" customFormat="false" ht="15.75" hidden="false" customHeight="false" outlineLevel="0" collapsed="false"/>
    <row r="39306" customFormat="false" ht="15.75" hidden="false" customHeight="false" outlineLevel="0" collapsed="false"/>
    <row r="39307" customFormat="false" ht="15.75" hidden="false" customHeight="false" outlineLevel="0" collapsed="false"/>
    <row r="39308" customFormat="false" ht="15.75" hidden="false" customHeight="false" outlineLevel="0" collapsed="false"/>
    <row r="39309" customFormat="false" ht="15.75" hidden="false" customHeight="false" outlineLevel="0" collapsed="false"/>
    <row r="39310" customFormat="false" ht="15.75" hidden="false" customHeight="false" outlineLevel="0" collapsed="false"/>
    <row r="39311" customFormat="false" ht="15.75" hidden="false" customHeight="false" outlineLevel="0" collapsed="false"/>
    <row r="39312" customFormat="false" ht="15.75" hidden="false" customHeight="false" outlineLevel="0" collapsed="false"/>
    <row r="39313" customFormat="false" ht="15.75" hidden="false" customHeight="false" outlineLevel="0" collapsed="false"/>
    <row r="39314" customFormat="false" ht="15.75" hidden="false" customHeight="false" outlineLevel="0" collapsed="false"/>
    <row r="39315" customFormat="false" ht="15.75" hidden="false" customHeight="false" outlineLevel="0" collapsed="false"/>
    <row r="39316" customFormat="false" ht="15.75" hidden="false" customHeight="false" outlineLevel="0" collapsed="false"/>
    <row r="39317" customFormat="false" ht="15.75" hidden="false" customHeight="false" outlineLevel="0" collapsed="false"/>
    <row r="39318" customFormat="false" ht="15.75" hidden="false" customHeight="false" outlineLevel="0" collapsed="false"/>
    <row r="39319" customFormat="false" ht="15.75" hidden="false" customHeight="false" outlineLevel="0" collapsed="false"/>
    <row r="39320" customFormat="false" ht="15.75" hidden="false" customHeight="false" outlineLevel="0" collapsed="false"/>
    <row r="39321" customFormat="false" ht="15.75" hidden="false" customHeight="false" outlineLevel="0" collapsed="false"/>
    <row r="39322" customFormat="false" ht="15.75" hidden="false" customHeight="false" outlineLevel="0" collapsed="false"/>
    <row r="39323" customFormat="false" ht="15.75" hidden="false" customHeight="false" outlineLevel="0" collapsed="false"/>
    <row r="39324" customFormat="false" ht="15.75" hidden="false" customHeight="false" outlineLevel="0" collapsed="false"/>
    <row r="39325" customFormat="false" ht="15.75" hidden="false" customHeight="false" outlineLevel="0" collapsed="false"/>
    <row r="39326" customFormat="false" ht="15.75" hidden="false" customHeight="false" outlineLevel="0" collapsed="false"/>
    <row r="39327" customFormat="false" ht="15.75" hidden="false" customHeight="false" outlineLevel="0" collapsed="false"/>
    <row r="39328" customFormat="false" ht="15.75" hidden="false" customHeight="false" outlineLevel="0" collapsed="false"/>
    <row r="39329" customFormat="false" ht="15.75" hidden="false" customHeight="false" outlineLevel="0" collapsed="false"/>
    <row r="39330" customFormat="false" ht="15.75" hidden="false" customHeight="false" outlineLevel="0" collapsed="false"/>
    <row r="39331" customFormat="false" ht="15.75" hidden="false" customHeight="false" outlineLevel="0" collapsed="false"/>
    <row r="39332" customFormat="false" ht="15.75" hidden="false" customHeight="false" outlineLevel="0" collapsed="false"/>
    <row r="39333" customFormat="false" ht="15.75" hidden="false" customHeight="false" outlineLevel="0" collapsed="false"/>
    <row r="39334" customFormat="false" ht="15.75" hidden="false" customHeight="false" outlineLevel="0" collapsed="false"/>
    <row r="39335" customFormat="false" ht="15.75" hidden="false" customHeight="false" outlineLevel="0" collapsed="false"/>
    <row r="39336" customFormat="false" ht="15.75" hidden="false" customHeight="false" outlineLevel="0" collapsed="false"/>
    <row r="39337" customFormat="false" ht="15.75" hidden="false" customHeight="false" outlineLevel="0" collapsed="false"/>
    <row r="39338" customFormat="false" ht="15.75" hidden="false" customHeight="false" outlineLevel="0" collapsed="false"/>
    <row r="39339" customFormat="false" ht="15.75" hidden="false" customHeight="false" outlineLevel="0" collapsed="false"/>
    <row r="39340" customFormat="false" ht="15.75" hidden="false" customHeight="false" outlineLevel="0" collapsed="false"/>
    <row r="39341" customFormat="false" ht="15.75" hidden="false" customHeight="false" outlineLevel="0" collapsed="false"/>
    <row r="39342" customFormat="false" ht="15.75" hidden="false" customHeight="false" outlineLevel="0" collapsed="false"/>
    <row r="39343" customFormat="false" ht="15.75" hidden="false" customHeight="false" outlineLevel="0" collapsed="false"/>
    <row r="39344" customFormat="false" ht="15.75" hidden="false" customHeight="false" outlineLevel="0" collapsed="false"/>
    <row r="39345" customFormat="false" ht="15.75" hidden="false" customHeight="false" outlineLevel="0" collapsed="false"/>
    <row r="39346" customFormat="false" ht="15.75" hidden="false" customHeight="false" outlineLevel="0" collapsed="false"/>
    <row r="39347" customFormat="false" ht="15.75" hidden="false" customHeight="false" outlineLevel="0" collapsed="false"/>
    <row r="39348" customFormat="false" ht="15.75" hidden="false" customHeight="false" outlineLevel="0" collapsed="false"/>
    <row r="39349" customFormat="false" ht="15.75" hidden="false" customHeight="false" outlineLevel="0" collapsed="false"/>
    <row r="39350" customFormat="false" ht="15.75" hidden="false" customHeight="false" outlineLevel="0" collapsed="false"/>
    <row r="39351" customFormat="false" ht="15.75" hidden="false" customHeight="false" outlineLevel="0" collapsed="false"/>
    <row r="39352" customFormat="false" ht="15.75" hidden="false" customHeight="false" outlineLevel="0" collapsed="false"/>
    <row r="39353" customFormat="false" ht="15.75" hidden="false" customHeight="false" outlineLevel="0" collapsed="false"/>
    <row r="39354" customFormat="false" ht="15.75" hidden="false" customHeight="false" outlineLevel="0" collapsed="false"/>
    <row r="39355" customFormat="false" ht="15.75" hidden="false" customHeight="false" outlineLevel="0" collapsed="false"/>
    <row r="39356" customFormat="false" ht="15.75" hidden="false" customHeight="false" outlineLevel="0" collapsed="false"/>
    <row r="39357" customFormat="false" ht="15.75" hidden="false" customHeight="false" outlineLevel="0" collapsed="false"/>
    <row r="39358" customFormat="false" ht="15.75" hidden="false" customHeight="false" outlineLevel="0" collapsed="false"/>
    <row r="39359" customFormat="false" ht="15.75" hidden="false" customHeight="false" outlineLevel="0" collapsed="false"/>
    <row r="39360" customFormat="false" ht="15.75" hidden="false" customHeight="false" outlineLevel="0" collapsed="false"/>
    <row r="39361" customFormat="false" ht="15.75" hidden="false" customHeight="false" outlineLevel="0" collapsed="false"/>
    <row r="39362" customFormat="false" ht="15.75" hidden="false" customHeight="false" outlineLevel="0" collapsed="false"/>
    <row r="39363" customFormat="false" ht="15.75" hidden="false" customHeight="false" outlineLevel="0" collapsed="false"/>
    <row r="39364" customFormat="false" ht="15.75" hidden="false" customHeight="false" outlineLevel="0" collapsed="false"/>
    <row r="39365" customFormat="false" ht="15.75" hidden="false" customHeight="false" outlineLevel="0" collapsed="false"/>
    <row r="39366" customFormat="false" ht="15.75" hidden="false" customHeight="false" outlineLevel="0" collapsed="false"/>
    <row r="39367" customFormat="false" ht="15.75" hidden="false" customHeight="false" outlineLevel="0" collapsed="false"/>
    <row r="39368" customFormat="false" ht="15.75" hidden="false" customHeight="false" outlineLevel="0" collapsed="false"/>
    <row r="39369" customFormat="false" ht="15.75" hidden="false" customHeight="false" outlineLevel="0" collapsed="false"/>
    <row r="39370" customFormat="false" ht="15.75" hidden="false" customHeight="false" outlineLevel="0" collapsed="false"/>
    <row r="39371" customFormat="false" ht="15.75" hidden="false" customHeight="false" outlineLevel="0" collapsed="false"/>
    <row r="39372" customFormat="false" ht="15.75" hidden="false" customHeight="false" outlineLevel="0" collapsed="false"/>
    <row r="39373" customFormat="false" ht="15.75" hidden="false" customHeight="false" outlineLevel="0" collapsed="false"/>
    <row r="39374" customFormat="false" ht="15.75" hidden="false" customHeight="false" outlineLevel="0" collapsed="false"/>
    <row r="39375" customFormat="false" ht="15.75" hidden="false" customHeight="false" outlineLevel="0" collapsed="false"/>
    <row r="39376" customFormat="false" ht="15.75" hidden="false" customHeight="false" outlineLevel="0" collapsed="false"/>
    <row r="39377" customFormat="false" ht="15.75" hidden="false" customHeight="false" outlineLevel="0" collapsed="false"/>
    <row r="39378" customFormat="false" ht="15.75" hidden="false" customHeight="false" outlineLevel="0" collapsed="false"/>
    <row r="39379" customFormat="false" ht="15.75" hidden="false" customHeight="false" outlineLevel="0" collapsed="false"/>
    <row r="39380" customFormat="false" ht="15.75" hidden="false" customHeight="false" outlineLevel="0" collapsed="false"/>
    <row r="39381" customFormat="false" ht="15.75" hidden="false" customHeight="false" outlineLevel="0" collapsed="false"/>
    <row r="39382" customFormat="false" ht="15.75" hidden="false" customHeight="false" outlineLevel="0" collapsed="false"/>
    <row r="39383" customFormat="false" ht="15.75" hidden="false" customHeight="false" outlineLevel="0" collapsed="false"/>
    <row r="39384" customFormat="false" ht="15.75" hidden="false" customHeight="false" outlineLevel="0" collapsed="false"/>
    <row r="39385" customFormat="false" ht="15.75" hidden="false" customHeight="false" outlineLevel="0" collapsed="false"/>
    <row r="39386" customFormat="false" ht="15.75" hidden="false" customHeight="false" outlineLevel="0" collapsed="false"/>
    <row r="39387" customFormat="false" ht="15.75" hidden="false" customHeight="false" outlineLevel="0" collapsed="false"/>
    <row r="39388" customFormat="false" ht="15.75" hidden="false" customHeight="false" outlineLevel="0" collapsed="false"/>
    <row r="39389" customFormat="false" ht="15.75" hidden="false" customHeight="false" outlineLevel="0" collapsed="false"/>
    <row r="39390" customFormat="false" ht="15.75" hidden="false" customHeight="false" outlineLevel="0" collapsed="false"/>
    <row r="39391" customFormat="false" ht="15.75" hidden="false" customHeight="false" outlineLevel="0" collapsed="false"/>
    <row r="39392" customFormat="false" ht="15.75" hidden="false" customHeight="false" outlineLevel="0" collapsed="false"/>
    <row r="39393" customFormat="false" ht="15.75" hidden="false" customHeight="false" outlineLevel="0" collapsed="false"/>
    <row r="39394" customFormat="false" ht="15.75" hidden="false" customHeight="false" outlineLevel="0" collapsed="false"/>
    <row r="39395" customFormat="false" ht="15.75" hidden="false" customHeight="false" outlineLevel="0" collapsed="false"/>
    <row r="39396" customFormat="false" ht="15.75" hidden="false" customHeight="false" outlineLevel="0" collapsed="false"/>
    <row r="39397" customFormat="false" ht="15.75" hidden="false" customHeight="false" outlineLevel="0" collapsed="false"/>
    <row r="39398" customFormat="false" ht="15.75" hidden="false" customHeight="false" outlineLevel="0" collapsed="false"/>
    <row r="39399" customFormat="false" ht="15.75" hidden="false" customHeight="false" outlineLevel="0" collapsed="false"/>
    <row r="39400" customFormat="false" ht="15.75" hidden="false" customHeight="false" outlineLevel="0" collapsed="false"/>
    <row r="39401" customFormat="false" ht="15.75" hidden="false" customHeight="false" outlineLevel="0" collapsed="false"/>
    <row r="39402" customFormat="false" ht="15.75" hidden="false" customHeight="false" outlineLevel="0" collapsed="false"/>
    <row r="39403" customFormat="false" ht="15.75" hidden="false" customHeight="false" outlineLevel="0" collapsed="false"/>
    <row r="39404" customFormat="false" ht="15.75" hidden="false" customHeight="false" outlineLevel="0" collapsed="false"/>
    <row r="39405" customFormat="false" ht="15.75" hidden="false" customHeight="false" outlineLevel="0" collapsed="false"/>
    <row r="39406" customFormat="false" ht="15.75" hidden="false" customHeight="false" outlineLevel="0" collapsed="false"/>
    <row r="39407" customFormat="false" ht="15.75" hidden="false" customHeight="false" outlineLevel="0" collapsed="false"/>
    <row r="39408" customFormat="false" ht="15.75" hidden="false" customHeight="false" outlineLevel="0" collapsed="false"/>
    <row r="39409" customFormat="false" ht="15.75" hidden="false" customHeight="false" outlineLevel="0" collapsed="false"/>
    <row r="39410" customFormat="false" ht="15.75" hidden="false" customHeight="false" outlineLevel="0" collapsed="false"/>
    <row r="39411" customFormat="false" ht="15.75" hidden="false" customHeight="false" outlineLevel="0" collapsed="false"/>
    <row r="39412" customFormat="false" ht="15.75" hidden="false" customHeight="false" outlineLevel="0" collapsed="false"/>
    <row r="39413" customFormat="false" ht="15.75" hidden="false" customHeight="false" outlineLevel="0" collapsed="false"/>
    <row r="39414" customFormat="false" ht="15.75" hidden="false" customHeight="false" outlineLevel="0" collapsed="false"/>
    <row r="39415" customFormat="false" ht="15.75" hidden="false" customHeight="false" outlineLevel="0" collapsed="false"/>
    <row r="39416" customFormat="false" ht="15.75" hidden="false" customHeight="false" outlineLevel="0" collapsed="false"/>
    <row r="39417" customFormat="false" ht="15.75" hidden="false" customHeight="false" outlineLevel="0" collapsed="false"/>
    <row r="39418" customFormat="false" ht="15.75" hidden="false" customHeight="false" outlineLevel="0" collapsed="false"/>
    <row r="39419" customFormat="false" ht="15.75" hidden="false" customHeight="false" outlineLevel="0" collapsed="false"/>
    <row r="39420" customFormat="false" ht="15.75" hidden="false" customHeight="false" outlineLevel="0" collapsed="false"/>
    <row r="39421" customFormat="false" ht="15.75" hidden="false" customHeight="false" outlineLevel="0" collapsed="false"/>
    <row r="39422" customFormat="false" ht="15.75" hidden="false" customHeight="false" outlineLevel="0" collapsed="false"/>
    <row r="39423" customFormat="false" ht="15.75" hidden="false" customHeight="false" outlineLevel="0" collapsed="false"/>
    <row r="39424" customFormat="false" ht="15.75" hidden="false" customHeight="false" outlineLevel="0" collapsed="false"/>
    <row r="39425" customFormat="false" ht="15.75" hidden="false" customHeight="false" outlineLevel="0" collapsed="false"/>
    <row r="39426" customFormat="false" ht="15.75" hidden="false" customHeight="false" outlineLevel="0" collapsed="false"/>
    <row r="39427" customFormat="false" ht="15.75" hidden="false" customHeight="false" outlineLevel="0" collapsed="false"/>
    <row r="39428" customFormat="false" ht="15.75" hidden="false" customHeight="false" outlineLevel="0" collapsed="false"/>
    <row r="39429" customFormat="false" ht="15.75" hidden="false" customHeight="false" outlineLevel="0" collapsed="false"/>
    <row r="39430" customFormat="false" ht="15.75" hidden="false" customHeight="false" outlineLevel="0" collapsed="false"/>
    <row r="39431" customFormat="false" ht="15.75" hidden="false" customHeight="false" outlineLevel="0" collapsed="false"/>
    <row r="39432" customFormat="false" ht="15.75" hidden="false" customHeight="false" outlineLevel="0" collapsed="false"/>
    <row r="39433" customFormat="false" ht="15.75" hidden="false" customHeight="false" outlineLevel="0" collapsed="false"/>
    <row r="39434" customFormat="false" ht="15.75" hidden="false" customHeight="false" outlineLevel="0" collapsed="false"/>
    <row r="39435" customFormat="false" ht="15.75" hidden="false" customHeight="false" outlineLevel="0" collapsed="false"/>
    <row r="39436" customFormat="false" ht="15.75" hidden="false" customHeight="false" outlineLevel="0" collapsed="false"/>
    <row r="39437" customFormat="false" ht="15.75" hidden="false" customHeight="false" outlineLevel="0" collapsed="false"/>
    <row r="39438" customFormat="false" ht="15.75" hidden="false" customHeight="false" outlineLevel="0" collapsed="false"/>
    <row r="39439" customFormat="false" ht="15.75" hidden="false" customHeight="false" outlineLevel="0" collapsed="false"/>
    <row r="39440" customFormat="false" ht="15.75" hidden="false" customHeight="false" outlineLevel="0" collapsed="false"/>
    <row r="39441" customFormat="false" ht="15.75" hidden="false" customHeight="false" outlineLevel="0" collapsed="false"/>
    <row r="39442" customFormat="false" ht="15.75" hidden="false" customHeight="false" outlineLevel="0" collapsed="false"/>
    <row r="39443" customFormat="false" ht="15.75" hidden="false" customHeight="false" outlineLevel="0" collapsed="false"/>
    <row r="39444" customFormat="false" ht="15.75" hidden="false" customHeight="false" outlineLevel="0" collapsed="false"/>
    <row r="39445" customFormat="false" ht="15.75" hidden="false" customHeight="false" outlineLevel="0" collapsed="false"/>
    <row r="39446" customFormat="false" ht="15.75" hidden="false" customHeight="false" outlineLevel="0" collapsed="false"/>
    <row r="39447" customFormat="false" ht="15.75" hidden="false" customHeight="false" outlineLevel="0" collapsed="false"/>
    <row r="39448" customFormat="false" ht="15.75" hidden="false" customHeight="false" outlineLevel="0" collapsed="false"/>
    <row r="39449" customFormat="false" ht="15.75" hidden="false" customHeight="false" outlineLevel="0" collapsed="false"/>
    <row r="39450" customFormat="false" ht="15.75" hidden="false" customHeight="false" outlineLevel="0" collapsed="false"/>
    <row r="39451" customFormat="false" ht="15.75" hidden="false" customHeight="false" outlineLevel="0" collapsed="false"/>
    <row r="39452" customFormat="false" ht="15.75" hidden="false" customHeight="false" outlineLevel="0" collapsed="false"/>
    <row r="39453" customFormat="false" ht="15.75" hidden="false" customHeight="false" outlineLevel="0" collapsed="false"/>
    <row r="39454" customFormat="false" ht="15.75" hidden="false" customHeight="false" outlineLevel="0" collapsed="false"/>
    <row r="39455" customFormat="false" ht="15.75" hidden="false" customHeight="false" outlineLevel="0" collapsed="false"/>
    <row r="39456" customFormat="false" ht="15.75" hidden="false" customHeight="false" outlineLevel="0" collapsed="false"/>
    <row r="39457" customFormat="false" ht="15.75" hidden="false" customHeight="false" outlineLevel="0" collapsed="false"/>
    <row r="39458" customFormat="false" ht="15.75" hidden="false" customHeight="false" outlineLevel="0" collapsed="false"/>
    <row r="39459" customFormat="false" ht="15.75" hidden="false" customHeight="false" outlineLevel="0" collapsed="false"/>
    <row r="39460" customFormat="false" ht="15.75" hidden="false" customHeight="false" outlineLevel="0" collapsed="false"/>
    <row r="39461" customFormat="false" ht="15.75" hidden="false" customHeight="false" outlineLevel="0" collapsed="false"/>
    <row r="39462" customFormat="false" ht="15.75" hidden="false" customHeight="false" outlineLevel="0" collapsed="false"/>
    <row r="39463" customFormat="false" ht="15.75" hidden="false" customHeight="false" outlineLevel="0" collapsed="false"/>
    <row r="39464" customFormat="false" ht="15.75" hidden="false" customHeight="false" outlineLevel="0" collapsed="false"/>
    <row r="39465" customFormat="false" ht="15.75" hidden="false" customHeight="false" outlineLevel="0" collapsed="false"/>
    <row r="39466" customFormat="false" ht="15.75" hidden="false" customHeight="false" outlineLevel="0" collapsed="false"/>
    <row r="39467" customFormat="false" ht="15.75" hidden="false" customHeight="false" outlineLevel="0" collapsed="false"/>
    <row r="39468" customFormat="false" ht="15.75" hidden="false" customHeight="false" outlineLevel="0" collapsed="false"/>
    <row r="39469" customFormat="false" ht="15.75" hidden="false" customHeight="false" outlineLevel="0" collapsed="false"/>
    <row r="39470" customFormat="false" ht="15.75" hidden="false" customHeight="false" outlineLevel="0" collapsed="false"/>
    <row r="39471" customFormat="false" ht="15.75" hidden="false" customHeight="false" outlineLevel="0" collapsed="false"/>
    <row r="39472" customFormat="false" ht="15.75" hidden="false" customHeight="false" outlineLevel="0" collapsed="false"/>
    <row r="39473" customFormat="false" ht="15.75" hidden="false" customHeight="false" outlineLevel="0" collapsed="false"/>
    <row r="39474" customFormat="false" ht="15.75" hidden="false" customHeight="false" outlineLevel="0" collapsed="false"/>
    <row r="39475" customFormat="false" ht="15.75" hidden="false" customHeight="false" outlineLevel="0" collapsed="false"/>
    <row r="39476" customFormat="false" ht="15.75" hidden="false" customHeight="false" outlineLevel="0" collapsed="false"/>
    <row r="39477" customFormat="false" ht="15.75" hidden="false" customHeight="false" outlineLevel="0" collapsed="false"/>
    <row r="39478" customFormat="false" ht="15.75" hidden="false" customHeight="false" outlineLevel="0" collapsed="false"/>
    <row r="39479" customFormat="false" ht="15.75" hidden="false" customHeight="false" outlineLevel="0" collapsed="false"/>
    <row r="39480" customFormat="false" ht="15.75" hidden="false" customHeight="false" outlineLevel="0" collapsed="false"/>
    <row r="39481" customFormat="false" ht="15.75" hidden="false" customHeight="false" outlineLevel="0" collapsed="false"/>
    <row r="39482" customFormat="false" ht="15.75" hidden="false" customHeight="false" outlineLevel="0" collapsed="false"/>
    <row r="39483" customFormat="false" ht="15.75" hidden="false" customHeight="false" outlineLevel="0" collapsed="false"/>
    <row r="39484" customFormat="false" ht="15.75" hidden="false" customHeight="false" outlineLevel="0" collapsed="false"/>
    <row r="39485" customFormat="false" ht="15.75" hidden="false" customHeight="false" outlineLevel="0" collapsed="false"/>
    <row r="39486" customFormat="false" ht="15.75" hidden="false" customHeight="false" outlineLevel="0" collapsed="false"/>
    <row r="39487" customFormat="false" ht="15.75" hidden="false" customHeight="false" outlineLevel="0" collapsed="false"/>
    <row r="39488" customFormat="false" ht="15.75" hidden="false" customHeight="false" outlineLevel="0" collapsed="false"/>
    <row r="39489" customFormat="false" ht="15.75" hidden="false" customHeight="false" outlineLevel="0" collapsed="false"/>
    <row r="39490" customFormat="false" ht="15.75" hidden="false" customHeight="false" outlineLevel="0" collapsed="false"/>
    <row r="39491" customFormat="false" ht="15.75" hidden="false" customHeight="false" outlineLevel="0" collapsed="false"/>
    <row r="39492" customFormat="false" ht="15.75" hidden="false" customHeight="false" outlineLevel="0" collapsed="false"/>
    <row r="39493" customFormat="false" ht="15.75" hidden="false" customHeight="false" outlineLevel="0" collapsed="false"/>
    <row r="39494" customFormat="false" ht="15.75" hidden="false" customHeight="false" outlineLevel="0" collapsed="false"/>
    <row r="39495" customFormat="false" ht="15.75" hidden="false" customHeight="false" outlineLevel="0" collapsed="false"/>
    <row r="39496" customFormat="false" ht="15.75" hidden="false" customHeight="false" outlineLevel="0" collapsed="false"/>
    <row r="39497" customFormat="false" ht="15.75" hidden="false" customHeight="false" outlineLevel="0" collapsed="false"/>
    <row r="39498" customFormat="false" ht="15.75" hidden="false" customHeight="false" outlineLevel="0" collapsed="false"/>
    <row r="39499" customFormat="false" ht="15.75" hidden="false" customHeight="false" outlineLevel="0" collapsed="false"/>
    <row r="39500" customFormat="false" ht="15.75" hidden="false" customHeight="false" outlineLevel="0" collapsed="false"/>
    <row r="39501" customFormat="false" ht="15.75" hidden="false" customHeight="false" outlineLevel="0" collapsed="false"/>
    <row r="39502" customFormat="false" ht="15.75" hidden="false" customHeight="false" outlineLevel="0" collapsed="false"/>
    <row r="39503" customFormat="false" ht="15.75" hidden="false" customHeight="false" outlineLevel="0" collapsed="false"/>
    <row r="39504" customFormat="false" ht="15.75" hidden="false" customHeight="false" outlineLevel="0" collapsed="false"/>
    <row r="39505" customFormat="false" ht="15.75" hidden="false" customHeight="false" outlineLevel="0" collapsed="false"/>
    <row r="39506" customFormat="false" ht="15.75" hidden="false" customHeight="false" outlineLevel="0" collapsed="false"/>
    <row r="39507" customFormat="false" ht="15.75" hidden="false" customHeight="false" outlineLevel="0" collapsed="false"/>
    <row r="39508" customFormat="false" ht="15.75" hidden="false" customHeight="false" outlineLevel="0" collapsed="false"/>
    <row r="39509" customFormat="false" ht="15.75" hidden="false" customHeight="false" outlineLevel="0" collapsed="false"/>
    <row r="39510" customFormat="false" ht="15.75" hidden="false" customHeight="false" outlineLevel="0" collapsed="false"/>
    <row r="39511" customFormat="false" ht="15.75" hidden="false" customHeight="false" outlineLevel="0" collapsed="false"/>
    <row r="39512" customFormat="false" ht="15.75" hidden="false" customHeight="false" outlineLevel="0" collapsed="false"/>
    <row r="39513" customFormat="false" ht="15.75" hidden="false" customHeight="false" outlineLevel="0" collapsed="false"/>
    <row r="39514" customFormat="false" ht="15.75" hidden="false" customHeight="false" outlineLevel="0" collapsed="false"/>
    <row r="39515" customFormat="false" ht="15.75" hidden="false" customHeight="false" outlineLevel="0" collapsed="false"/>
    <row r="39516" customFormat="false" ht="15.75" hidden="false" customHeight="false" outlineLevel="0" collapsed="false"/>
    <row r="39517" customFormat="false" ht="15.75" hidden="false" customHeight="false" outlineLevel="0" collapsed="false"/>
    <row r="39518" customFormat="false" ht="15.75" hidden="false" customHeight="false" outlineLevel="0" collapsed="false"/>
    <row r="39519" customFormat="false" ht="15.75" hidden="false" customHeight="false" outlineLevel="0" collapsed="false"/>
    <row r="39520" customFormat="false" ht="15.75" hidden="false" customHeight="false" outlineLevel="0" collapsed="false"/>
    <row r="39521" customFormat="false" ht="15.75" hidden="false" customHeight="false" outlineLevel="0" collapsed="false"/>
    <row r="39522" customFormat="false" ht="15.75" hidden="false" customHeight="false" outlineLevel="0" collapsed="false"/>
    <row r="39523" customFormat="false" ht="15.75" hidden="false" customHeight="false" outlineLevel="0" collapsed="false"/>
    <row r="39524" customFormat="false" ht="15.75" hidden="false" customHeight="false" outlineLevel="0" collapsed="false"/>
    <row r="39525" customFormat="false" ht="15.75" hidden="false" customHeight="false" outlineLevel="0" collapsed="false"/>
    <row r="39526" customFormat="false" ht="15.75" hidden="false" customHeight="false" outlineLevel="0" collapsed="false"/>
    <row r="39527" customFormat="false" ht="15.75" hidden="false" customHeight="false" outlineLevel="0" collapsed="false"/>
    <row r="39528" customFormat="false" ht="15.75" hidden="false" customHeight="false" outlineLevel="0" collapsed="false"/>
    <row r="39529" customFormat="false" ht="15.75" hidden="false" customHeight="false" outlineLevel="0" collapsed="false"/>
    <row r="39530" customFormat="false" ht="15.75" hidden="false" customHeight="false" outlineLevel="0" collapsed="false"/>
    <row r="39531" customFormat="false" ht="15.75" hidden="false" customHeight="false" outlineLevel="0" collapsed="false"/>
    <row r="39532" customFormat="false" ht="15.75" hidden="false" customHeight="false" outlineLevel="0" collapsed="false"/>
    <row r="39533" customFormat="false" ht="15.75" hidden="false" customHeight="false" outlineLevel="0" collapsed="false"/>
    <row r="39534" customFormat="false" ht="15.75" hidden="false" customHeight="false" outlineLevel="0" collapsed="false"/>
    <row r="39535" customFormat="false" ht="15.75" hidden="false" customHeight="false" outlineLevel="0" collapsed="false"/>
    <row r="39536" customFormat="false" ht="15.75" hidden="false" customHeight="false" outlineLevel="0" collapsed="false"/>
    <row r="39537" customFormat="false" ht="15.75" hidden="false" customHeight="false" outlineLevel="0" collapsed="false"/>
    <row r="39538" customFormat="false" ht="15.75" hidden="false" customHeight="false" outlineLevel="0" collapsed="false"/>
    <row r="39539" customFormat="false" ht="15.75" hidden="false" customHeight="false" outlineLevel="0" collapsed="false"/>
    <row r="39540" customFormat="false" ht="15.75" hidden="false" customHeight="false" outlineLevel="0" collapsed="false"/>
    <row r="39541" customFormat="false" ht="15.75" hidden="false" customHeight="false" outlineLevel="0" collapsed="false"/>
    <row r="39542" customFormat="false" ht="15.75" hidden="false" customHeight="false" outlineLevel="0" collapsed="false"/>
    <row r="39543" customFormat="false" ht="15.75" hidden="false" customHeight="false" outlineLevel="0" collapsed="false"/>
    <row r="39544" customFormat="false" ht="15.75" hidden="false" customHeight="false" outlineLevel="0" collapsed="false"/>
    <row r="39545" customFormat="false" ht="15.75" hidden="false" customHeight="false" outlineLevel="0" collapsed="false"/>
    <row r="39546" customFormat="false" ht="15.75" hidden="false" customHeight="false" outlineLevel="0" collapsed="false"/>
    <row r="39547" customFormat="false" ht="15.75" hidden="false" customHeight="false" outlineLevel="0" collapsed="false"/>
    <row r="39548" customFormat="false" ht="15.75" hidden="false" customHeight="false" outlineLevel="0" collapsed="false"/>
    <row r="39549" customFormat="false" ht="15.75" hidden="false" customHeight="false" outlineLevel="0" collapsed="false"/>
    <row r="39550" customFormat="false" ht="15.75" hidden="false" customHeight="false" outlineLevel="0" collapsed="false"/>
    <row r="39551" customFormat="false" ht="15.75" hidden="false" customHeight="false" outlineLevel="0" collapsed="false"/>
    <row r="39552" customFormat="false" ht="15.75" hidden="false" customHeight="false" outlineLevel="0" collapsed="false"/>
    <row r="39553" customFormat="false" ht="15.75" hidden="false" customHeight="false" outlineLevel="0" collapsed="false"/>
    <row r="39554" customFormat="false" ht="15.75" hidden="false" customHeight="false" outlineLevel="0" collapsed="false"/>
    <row r="39555" customFormat="false" ht="15.75" hidden="false" customHeight="false" outlineLevel="0" collapsed="false"/>
    <row r="39556" customFormat="false" ht="15.75" hidden="false" customHeight="false" outlineLevel="0" collapsed="false"/>
    <row r="39557" customFormat="false" ht="15.75" hidden="false" customHeight="false" outlineLevel="0" collapsed="false"/>
    <row r="39558" customFormat="false" ht="15.75" hidden="false" customHeight="false" outlineLevel="0" collapsed="false"/>
    <row r="39559" customFormat="false" ht="15.75" hidden="false" customHeight="false" outlineLevel="0" collapsed="false"/>
    <row r="39560" customFormat="false" ht="15.75" hidden="false" customHeight="false" outlineLevel="0" collapsed="false"/>
    <row r="39561" customFormat="false" ht="15.75" hidden="false" customHeight="false" outlineLevel="0" collapsed="false"/>
    <row r="39562" customFormat="false" ht="15.75" hidden="false" customHeight="false" outlineLevel="0" collapsed="false"/>
    <row r="39563" customFormat="false" ht="15.75" hidden="false" customHeight="false" outlineLevel="0" collapsed="false"/>
    <row r="39564" customFormat="false" ht="15.75" hidden="false" customHeight="false" outlineLevel="0" collapsed="false"/>
    <row r="39565" customFormat="false" ht="15.75" hidden="false" customHeight="false" outlineLevel="0" collapsed="false"/>
    <row r="39566" customFormat="false" ht="15.75" hidden="false" customHeight="false" outlineLevel="0" collapsed="false"/>
    <row r="39567" customFormat="false" ht="15.75" hidden="false" customHeight="false" outlineLevel="0" collapsed="false"/>
    <row r="39568" customFormat="false" ht="15.75" hidden="false" customHeight="false" outlineLevel="0" collapsed="false"/>
    <row r="39569" customFormat="false" ht="15.75" hidden="false" customHeight="false" outlineLevel="0" collapsed="false"/>
    <row r="39570" customFormat="false" ht="15.75" hidden="false" customHeight="false" outlineLevel="0" collapsed="false"/>
    <row r="39571" customFormat="false" ht="15.75" hidden="false" customHeight="false" outlineLevel="0" collapsed="false"/>
    <row r="39572" customFormat="false" ht="15.75" hidden="false" customHeight="false" outlineLevel="0" collapsed="false"/>
    <row r="39573" customFormat="false" ht="15.75" hidden="false" customHeight="false" outlineLevel="0" collapsed="false"/>
    <row r="39574" customFormat="false" ht="15.75" hidden="false" customHeight="false" outlineLevel="0" collapsed="false"/>
    <row r="39575" customFormat="false" ht="15.75" hidden="false" customHeight="false" outlineLevel="0" collapsed="false"/>
    <row r="39576" customFormat="false" ht="15.75" hidden="false" customHeight="false" outlineLevel="0" collapsed="false"/>
    <row r="39577" customFormat="false" ht="15.75" hidden="false" customHeight="false" outlineLevel="0" collapsed="false"/>
    <row r="39578" customFormat="false" ht="15.75" hidden="false" customHeight="false" outlineLevel="0" collapsed="false"/>
    <row r="39579" customFormat="false" ht="15.75" hidden="false" customHeight="false" outlineLevel="0" collapsed="false"/>
    <row r="39580" customFormat="false" ht="15.75" hidden="false" customHeight="false" outlineLevel="0" collapsed="false"/>
    <row r="39581" customFormat="false" ht="15.75" hidden="false" customHeight="false" outlineLevel="0" collapsed="false"/>
    <row r="39582" customFormat="false" ht="15.75" hidden="false" customHeight="false" outlineLevel="0" collapsed="false"/>
    <row r="39583" customFormat="false" ht="15.75" hidden="false" customHeight="false" outlineLevel="0" collapsed="false"/>
    <row r="39584" customFormat="false" ht="15.75" hidden="false" customHeight="false" outlineLevel="0" collapsed="false"/>
    <row r="39585" customFormat="false" ht="15.75" hidden="false" customHeight="false" outlineLevel="0" collapsed="false"/>
    <row r="39586" customFormat="false" ht="15.75" hidden="false" customHeight="false" outlineLevel="0" collapsed="false"/>
    <row r="39587" customFormat="false" ht="15.75" hidden="false" customHeight="false" outlineLevel="0" collapsed="false"/>
    <row r="39588" customFormat="false" ht="15.75" hidden="false" customHeight="false" outlineLevel="0" collapsed="false"/>
    <row r="39589" customFormat="false" ht="15.75" hidden="false" customHeight="false" outlineLevel="0" collapsed="false"/>
    <row r="39590" customFormat="false" ht="15.75" hidden="false" customHeight="false" outlineLevel="0" collapsed="false"/>
    <row r="39591" customFormat="false" ht="15.75" hidden="false" customHeight="false" outlineLevel="0" collapsed="false"/>
    <row r="39592" customFormat="false" ht="15.75" hidden="false" customHeight="false" outlineLevel="0" collapsed="false"/>
    <row r="39593" customFormat="false" ht="15.75" hidden="false" customHeight="false" outlineLevel="0" collapsed="false"/>
    <row r="39594" customFormat="false" ht="15.75" hidden="false" customHeight="false" outlineLevel="0" collapsed="false"/>
    <row r="39595" customFormat="false" ht="15.75" hidden="false" customHeight="false" outlineLevel="0" collapsed="false"/>
    <row r="39596" customFormat="false" ht="15.75" hidden="false" customHeight="false" outlineLevel="0" collapsed="false"/>
    <row r="39597" customFormat="false" ht="15.75" hidden="false" customHeight="false" outlineLevel="0" collapsed="false"/>
    <row r="39598" customFormat="false" ht="15.75" hidden="false" customHeight="false" outlineLevel="0" collapsed="false"/>
    <row r="39599" customFormat="false" ht="15.75" hidden="false" customHeight="false" outlineLevel="0" collapsed="false"/>
    <row r="39600" customFormat="false" ht="15.75" hidden="false" customHeight="false" outlineLevel="0" collapsed="false"/>
    <row r="39601" customFormat="false" ht="15.75" hidden="false" customHeight="false" outlineLevel="0" collapsed="false"/>
    <row r="39602" customFormat="false" ht="15.75" hidden="false" customHeight="false" outlineLevel="0" collapsed="false"/>
    <row r="39603" customFormat="false" ht="15.75" hidden="false" customHeight="false" outlineLevel="0" collapsed="false"/>
    <row r="39604" customFormat="false" ht="15.75" hidden="false" customHeight="false" outlineLevel="0" collapsed="false"/>
    <row r="39605" customFormat="false" ht="15.75" hidden="false" customHeight="false" outlineLevel="0" collapsed="false"/>
    <row r="39606" customFormat="false" ht="15.75" hidden="false" customHeight="false" outlineLevel="0" collapsed="false"/>
    <row r="39607" customFormat="false" ht="15.75" hidden="false" customHeight="false" outlineLevel="0" collapsed="false"/>
    <row r="39608" customFormat="false" ht="15.75" hidden="false" customHeight="false" outlineLevel="0" collapsed="false"/>
    <row r="39609" customFormat="false" ht="15.75" hidden="false" customHeight="false" outlineLevel="0" collapsed="false"/>
    <row r="39610" customFormat="false" ht="15.75" hidden="false" customHeight="false" outlineLevel="0" collapsed="false"/>
    <row r="39611" customFormat="false" ht="15.75" hidden="false" customHeight="false" outlineLevel="0" collapsed="false"/>
    <row r="39612" customFormat="false" ht="15.75" hidden="false" customHeight="false" outlineLevel="0" collapsed="false"/>
    <row r="39613" customFormat="false" ht="15.75" hidden="false" customHeight="false" outlineLevel="0" collapsed="false"/>
    <row r="39614" customFormat="false" ht="15.75" hidden="false" customHeight="false" outlineLevel="0" collapsed="false"/>
    <row r="39615" customFormat="false" ht="15.75" hidden="false" customHeight="false" outlineLevel="0" collapsed="false"/>
    <row r="39616" customFormat="false" ht="15.75" hidden="false" customHeight="false" outlineLevel="0" collapsed="false"/>
    <row r="39617" customFormat="false" ht="15.75" hidden="false" customHeight="false" outlineLevel="0" collapsed="false"/>
    <row r="39618" customFormat="false" ht="15.75" hidden="false" customHeight="false" outlineLevel="0" collapsed="false"/>
    <row r="39619" customFormat="false" ht="15.75" hidden="false" customHeight="false" outlineLevel="0" collapsed="false"/>
    <row r="39620" customFormat="false" ht="15.75" hidden="false" customHeight="false" outlineLevel="0" collapsed="false"/>
    <row r="39621" customFormat="false" ht="15.75" hidden="false" customHeight="false" outlineLevel="0" collapsed="false"/>
    <row r="39622" customFormat="false" ht="15.75" hidden="false" customHeight="false" outlineLevel="0" collapsed="false"/>
    <row r="39623" customFormat="false" ht="15.75" hidden="false" customHeight="false" outlineLevel="0" collapsed="false"/>
    <row r="39624" customFormat="false" ht="15.75" hidden="false" customHeight="false" outlineLevel="0" collapsed="false"/>
    <row r="39625" customFormat="false" ht="15.75" hidden="false" customHeight="false" outlineLevel="0" collapsed="false"/>
    <row r="39626" customFormat="false" ht="15.75" hidden="false" customHeight="false" outlineLevel="0" collapsed="false"/>
    <row r="39627" customFormat="false" ht="15.75" hidden="false" customHeight="false" outlineLevel="0" collapsed="false"/>
    <row r="39628" customFormat="false" ht="15.75" hidden="false" customHeight="false" outlineLevel="0" collapsed="false"/>
    <row r="39629" customFormat="false" ht="15.75" hidden="false" customHeight="false" outlineLevel="0" collapsed="false"/>
    <row r="39630" customFormat="false" ht="15.75" hidden="false" customHeight="false" outlineLevel="0" collapsed="false"/>
    <row r="39631" customFormat="false" ht="15.75" hidden="false" customHeight="false" outlineLevel="0" collapsed="false"/>
    <row r="39632" customFormat="false" ht="15.75" hidden="false" customHeight="false" outlineLevel="0" collapsed="false"/>
    <row r="39633" customFormat="false" ht="15.75" hidden="false" customHeight="false" outlineLevel="0" collapsed="false"/>
    <row r="39634" customFormat="false" ht="15.75" hidden="false" customHeight="false" outlineLevel="0" collapsed="false"/>
    <row r="39635" customFormat="false" ht="15.75" hidden="false" customHeight="false" outlineLevel="0" collapsed="false"/>
    <row r="39636" customFormat="false" ht="15.75" hidden="false" customHeight="false" outlineLevel="0" collapsed="false"/>
    <row r="39637" customFormat="false" ht="15.75" hidden="false" customHeight="false" outlineLevel="0" collapsed="false"/>
    <row r="39638" customFormat="false" ht="15.75" hidden="false" customHeight="false" outlineLevel="0" collapsed="false"/>
    <row r="39639" customFormat="false" ht="15.75" hidden="false" customHeight="false" outlineLevel="0" collapsed="false"/>
    <row r="39640" customFormat="false" ht="15.75" hidden="false" customHeight="false" outlineLevel="0" collapsed="false"/>
    <row r="39641" customFormat="false" ht="15.75" hidden="false" customHeight="false" outlineLevel="0" collapsed="false"/>
    <row r="39642" customFormat="false" ht="15.75" hidden="false" customHeight="false" outlineLevel="0" collapsed="false"/>
    <row r="39643" customFormat="false" ht="15.75" hidden="false" customHeight="false" outlineLevel="0" collapsed="false"/>
    <row r="39644" customFormat="false" ht="15.75" hidden="false" customHeight="false" outlineLevel="0" collapsed="false"/>
    <row r="39645" customFormat="false" ht="15.75" hidden="false" customHeight="false" outlineLevel="0" collapsed="false"/>
    <row r="39646" customFormat="false" ht="15.75" hidden="false" customHeight="false" outlineLevel="0" collapsed="false"/>
    <row r="39647" customFormat="false" ht="15.75" hidden="false" customHeight="false" outlineLevel="0" collapsed="false"/>
    <row r="39648" customFormat="false" ht="15.75" hidden="false" customHeight="false" outlineLevel="0" collapsed="false"/>
    <row r="39649" customFormat="false" ht="15.75" hidden="false" customHeight="false" outlineLevel="0" collapsed="false"/>
    <row r="39650" customFormat="false" ht="15.75" hidden="false" customHeight="false" outlineLevel="0" collapsed="false"/>
    <row r="39651" customFormat="false" ht="15.75" hidden="false" customHeight="false" outlineLevel="0" collapsed="false"/>
    <row r="39652" customFormat="false" ht="15.75" hidden="false" customHeight="false" outlineLevel="0" collapsed="false"/>
    <row r="39653" customFormat="false" ht="15.75" hidden="false" customHeight="false" outlineLevel="0" collapsed="false"/>
    <row r="39654" customFormat="false" ht="15.75" hidden="false" customHeight="false" outlineLevel="0" collapsed="false"/>
    <row r="39655" customFormat="false" ht="15.75" hidden="false" customHeight="false" outlineLevel="0" collapsed="false"/>
    <row r="39656" customFormat="false" ht="15.75" hidden="false" customHeight="false" outlineLevel="0" collapsed="false"/>
    <row r="39657" customFormat="false" ht="15.75" hidden="false" customHeight="false" outlineLevel="0" collapsed="false"/>
    <row r="39658" customFormat="false" ht="15.75" hidden="false" customHeight="false" outlineLevel="0" collapsed="false"/>
    <row r="39659" customFormat="false" ht="15.75" hidden="false" customHeight="false" outlineLevel="0" collapsed="false"/>
    <row r="39660" customFormat="false" ht="15.75" hidden="false" customHeight="false" outlineLevel="0" collapsed="false"/>
    <row r="39661" customFormat="false" ht="15.75" hidden="false" customHeight="false" outlineLevel="0" collapsed="false"/>
    <row r="39662" customFormat="false" ht="15.75" hidden="false" customHeight="false" outlineLevel="0" collapsed="false"/>
    <row r="39663" customFormat="false" ht="15.75" hidden="false" customHeight="false" outlineLevel="0" collapsed="false"/>
    <row r="39664" customFormat="false" ht="15.75" hidden="false" customHeight="false" outlineLevel="0" collapsed="false"/>
    <row r="39665" customFormat="false" ht="15.75" hidden="false" customHeight="false" outlineLevel="0" collapsed="false"/>
    <row r="39666" customFormat="false" ht="15.75" hidden="false" customHeight="false" outlineLevel="0" collapsed="false"/>
    <row r="39667" customFormat="false" ht="15.75" hidden="false" customHeight="false" outlineLevel="0" collapsed="false"/>
    <row r="39668" customFormat="false" ht="15.75" hidden="false" customHeight="false" outlineLevel="0" collapsed="false"/>
    <row r="39669" customFormat="false" ht="15.75" hidden="false" customHeight="false" outlineLevel="0" collapsed="false"/>
    <row r="39670" customFormat="false" ht="15.75" hidden="false" customHeight="false" outlineLevel="0" collapsed="false"/>
    <row r="39671" customFormat="false" ht="15.75" hidden="false" customHeight="false" outlineLevel="0" collapsed="false"/>
    <row r="39672" customFormat="false" ht="15.75" hidden="false" customHeight="false" outlineLevel="0" collapsed="false"/>
    <row r="39673" customFormat="false" ht="15.75" hidden="false" customHeight="false" outlineLevel="0" collapsed="false"/>
    <row r="39674" customFormat="false" ht="15.75" hidden="false" customHeight="false" outlineLevel="0" collapsed="false"/>
    <row r="39675" customFormat="false" ht="15.75" hidden="false" customHeight="false" outlineLevel="0" collapsed="false"/>
    <row r="39676" customFormat="false" ht="15.75" hidden="false" customHeight="false" outlineLevel="0" collapsed="false"/>
    <row r="39677" customFormat="false" ht="15.75" hidden="false" customHeight="false" outlineLevel="0" collapsed="false"/>
    <row r="39678" customFormat="false" ht="15.75" hidden="false" customHeight="false" outlineLevel="0" collapsed="false"/>
    <row r="39679" customFormat="false" ht="15.75" hidden="false" customHeight="false" outlineLevel="0" collapsed="false"/>
    <row r="39680" customFormat="false" ht="15.75" hidden="false" customHeight="false" outlineLevel="0" collapsed="false"/>
    <row r="39681" customFormat="false" ht="15.75" hidden="false" customHeight="false" outlineLevel="0" collapsed="false"/>
    <row r="39682" customFormat="false" ht="15.75" hidden="false" customHeight="false" outlineLevel="0" collapsed="false"/>
    <row r="39683" customFormat="false" ht="15.75" hidden="false" customHeight="false" outlineLevel="0" collapsed="false"/>
    <row r="39684" customFormat="false" ht="15.75" hidden="false" customHeight="false" outlineLevel="0" collapsed="false"/>
    <row r="39685" customFormat="false" ht="15.75" hidden="false" customHeight="false" outlineLevel="0" collapsed="false"/>
    <row r="39686" customFormat="false" ht="15.75" hidden="false" customHeight="false" outlineLevel="0" collapsed="false"/>
    <row r="39687" customFormat="false" ht="15.75" hidden="false" customHeight="false" outlineLevel="0" collapsed="false"/>
    <row r="39688" customFormat="false" ht="15.75" hidden="false" customHeight="false" outlineLevel="0" collapsed="false"/>
    <row r="39689" customFormat="false" ht="15.75" hidden="false" customHeight="false" outlineLevel="0" collapsed="false"/>
    <row r="39690" customFormat="false" ht="15.75" hidden="false" customHeight="false" outlineLevel="0" collapsed="false"/>
    <row r="39691" customFormat="false" ht="15.75" hidden="false" customHeight="false" outlineLevel="0" collapsed="false"/>
    <row r="39692" customFormat="false" ht="15.75" hidden="false" customHeight="false" outlineLevel="0" collapsed="false"/>
    <row r="39693" customFormat="false" ht="15.75" hidden="false" customHeight="false" outlineLevel="0" collapsed="false"/>
    <row r="39694" customFormat="false" ht="15.75" hidden="false" customHeight="false" outlineLevel="0" collapsed="false"/>
    <row r="39695" customFormat="false" ht="15.75" hidden="false" customHeight="false" outlineLevel="0" collapsed="false"/>
    <row r="39696" customFormat="false" ht="15.75" hidden="false" customHeight="false" outlineLevel="0" collapsed="false"/>
    <row r="39697" customFormat="false" ht="15.75" hidden="false" customHeight="false" outlineLevel="0" collapsed="false"/>
    <row r="39698" customFormat="false" ht="15.75" hidden="false" customHeight="false" outlineLevel="0" collapsed="false"/>
    <row r="39699" customFormat="false" ht="15.75" hidden="false" customHeight="false" outlineLevel="0" collapsed="false"/>
    <row r="39700" customFormat="false" ht="15.75" hidden="false" customHeight="false" outlineLevel="0" collapsed="false"/>
    <row r="39701" customFormat="false" ht="15.75" hidden="false" customHeight="false" outlineLevel="0" collapsed="false"/>
    <row r="39702" customFormat="false" ht="15.75" hidden="false" customHeight="false" outlineLevel="0" collapsed="false"/>
    <row r="39703" customFormat="false" ht="15.75" hidden="false" customHeight="false" outlineLevel="0" collapsed="false"/>
    <row r="39704" customFormat="false" ht="15.75" hidden="false" customHeight="false" outlineLevel="0" collapsed="false"/>
    <row r="39705" customFormat="false" ht="15.75" hidden="false" customHeight="false" outlineLevel="0" collapsed="false"/>
    <row r="39706" customFormat="false" ht="15.75" hidden="false" customHeight="false" outlineLevel="0" collapsed="false"/>
    <row r="39707" customFormat="false" ht="15.75" hidden="false" customHeight="false" outlineLevel="0" collapsed="false"/>
    <row r="39708" customFormat="false" ht="15.75" hidden="false" customHeight="false" outlineLevel="0" collapsed="false"/>
    <row r="39709" customFormat="false" ht="15.75" hidden="false" customHeight="false" outlineLevel="0" collapsed="false"/>
    <row r="39710" customFormat="false" ht="15.75" hidden="false" customHeight="false" outlineLevel="0" collapsed="false"/>
    <row r="39711" customFormat="false" ht="15.75" hidden="false" customHeight="false" outlineLevel="0" collapsed="false"/>
    <row r="39712" customFormat="false" ht="15.75" hidden="false" customHeight="false" outlineLevel="0" collapsed="false"/>
    <row r="39713" customFormat="false" ht="15.75" hidden="false" customHeight="false" outlineLevel="0" collapsed="false"/>
    <row r="39714" customFormat="false" ht="15.75" hidden="false" customHeight="false" outlineLevel="0" collapsed="false"/>
    <row r="39715" customFormat="false" ht="15.75" hidden="false" customHeight="false" outlineLevel="0" collapsed="false"/>
    <row r="39716" customFormat="false" ht="15.75" hidden="false" customHeight="false" outlineLevel="0" collapsed="false"/>
    <row r="39717" customFormat="false" ht="15.75" hidden="false" customHeight="false" outlineLevel="0" collapsed="false"/>
    <row r="39718" customFormat="false" ht="15.75" hidden="false" customHeight="false" outlineLevel="0" collapsed="false"/>
    <row r="39719" customFormat="false" ht="15.75" hidden="false" customHeight="false" outlineLevel="0" collapsed="false"/>
    <row r="39720" customFormat="false" ht="15.75" hidden="false" customHeight="false" outlineLevel="0" collapsed="false"/>
    <row r="39721" customFormat="false" ht="15.75" hidden="false" customHeight="false" outlineLevel="0" collapsed="false"/>
    <row r="39722" customFormat="false" ht="15.75" hidden="false" customHeight="false" outlineLevel="0" collapsed="false"/>
    <row r="39723" customFormat="false" ht="15.75" hidden="false" customHeight="false" outlineLevel="0" collapsed="false"/>
    <row r="39724" customFormat="false" ht="15.75" hidden="false" customHeight="false" outlineLevel="0" collapsed="false"/>
    <row r="39725" customFormat="false" ht="15.75" hidden="false" customHeight="false" outlineLevel="0" collapsed="false"/>
    <row r="39726" customFormat="false" ht="15.75" hidden="false" customHeight="false" outlineLevel="0" collapsed="false"/>
    <row r="39727" customFormat="false" ht="15.75" hidden="false" customHeight="false" outlineLevel="0" collapsed="false"/>
    <row r="39728" customFormat="false" ht="15.75" hidden="false" customHeight="false" outlineLevel="0" collapsed="false"/>
    <row r="39729" customFormat="false" ht="15.75" hidden="false" customHeight="false" outlineLevel="0" collapsed="false"/>
    <row r="39730" customFormat="false" ht="15.75" hidden="false" customHeight="false" outlineLevel="0" collapsed="false"/>
    <row r="39731" customFormat="false" ht="15.75" hidden="false" customHeight="false" outlineLevel="0" collapsed="false"/>
    <row r="39732" customFormat="false" ht="15.75" hidden="false" customHeight="false" outlineLevel="0" collapsed="false"/>
    <row r="39733" customFormat="false" ht="15.75" hidden="false" customHeight="false" outlineLevel="0" collapsed="false"/>
    <row r="39734" customFormat="false" ht="15.75" hidden="false" customHeight="false" outlineLevel="0" collapsed="false"/>
    <row r="39735" customFormat="false" ht="15.75" hidden="false" customHeight="false" outlineLevel="0" collapsed="false"/>
    <row r="39736" customFormat="false" ht="15.75" hidden="false" customHeight="false" outlineLevel="0" collapsed="false"/>
    <row r="39737" customFormat="false" ht="15.75" hidden="false" customHeight="false" outlineLevel="0" collapsed="false"/>
    <row r="39738" customFormat="false" ht="15.75" hidden="false" customHeight="false" outlineLevel="0" collapsed="false"/>
    <row r="39739" customFormat="false" ht="15.75" hidden="false" customHeight="false" outlineLevel="0" collapsed="false"/>
    <row r="39740" customFormat="false" ht="15.75" hidden="false" customHeight="false" outlineLevel="0" collapsed="false"/>
    <row r="39741" customFormat="false" ht="15.75" hidden="false" customHeight="false" outlineLevel="0" collapsed="false"/>
    <row r="39742" customFormat="false" ht="15.75" hidden="false" customHeight="false" outlineLevel="0" collapsed="false"/>
    <row r="39743" customFormat="false" ht="15.75" hidden="false" customHeight="false" outlineLevel="0" collapsed="false"/>
    <row r="39744" customFormat="false" ht="15.75" hidden="false" customHeight="false" outlineLevel="0" collapsed="false"/>
    <row r="39745" customFormat="false" ht="15.75" hidden="false" customHeight="false" outlineLevel="0" collapsed="false"/>
    <row r="39746" customFormat="false" ht="15.75" hidden="false" customHeight="false" outlineLevel="0" collapsed="false"/>
    <row r="39747" customFormat="false" ht="15.75" hidden="false" customHeight="false" outlineLevel="0" collapsed="false"/>
    <row r="39748" customFormat="false" ht="15.75" hidden="false" customHeight="false" outlineLevel="0" collapsed="false"/>
    <row r="39749" customFormat="false" ht="15.75" hidden="false" customHeight="false" outlineLevel="0" collapsed="false"/>
    <row r="39750" customFormat="false" ht="15.75" hidden="false" customHeight="false" outlineLevel="0" collapsed="false"/>
    <row r="39751" customFormat="false" ht="15.75" hidden="false" customHeight="false" outlineLevel="0" collapsed="false"/>
    <row r="39752" customFormat="false" ht="15.75" hidden="false" customHeight="false" outlineLevel="0" collapsed="false"/>
    <row r="39753" customFormat="false" ht="15.75" hidden="false" customHeight="false" outlineLevel="0" collapsed="false"/>
    <row r="39754" customFormat="false" ht="15.75" hidden="false" customHeight="false" outlineLevel="0" collapsed="false"/>
    <row r="39755" customFormat="false" ht="15.75" hidden="false" customHeight="false" outlineLevel="0" collapsed="false"/>
    <row r="39756" customFormat="false" ht="15.75" hidden="false" customHeight="false" outlineLevel="0" collapsed="false"/>
    <row r="39757" customFormat="false" ht="15.75" hidden="false" customHeight="false" outlineLevel="0" collapsed="false"/>
    <row r="39758" customFormat="false" ht="15.75" hidden="false" customHeight="false" outlineLevel="0" collapsed="false"/>
    <row r="39759" customFormat="false" ht="15.75" hidden="false" customHeight="false" outlineLevel="0" collapsed="false"/>
    <row r="39760" customFormat="false" ht="15.75" hidden="false" customHeight="false" outlineLevel="0" collapsed="false"/>
    <row r="39761" customFormat="false" ht="15.75" hidden="false" customHeight="false" outlineLevel="0" collapsed="false"/>
    <row r="39762" customFormat="false" ht="15.75" hidden="false" customHeight="false" outlineLevel="0" collapsed="false"/>
    <row r="39763" customFormat="false" ht="15.75" hidden="false" customHeight="false" outlineLevel="0" collapsed="false"/>
    <row r="39764" customFormat="false" ht="15.75" hidden="false" customHeight="false" outlineLevel="0" collapsed="false"/>
    <row r="39765" customFormat="false" ht="15.75" hidden="false" customHeight="false" outlineLevel="0" collapsed="false"/>
    <row r="39766" customFormat="false" ht="15.75" hidden="false" customHeight="false" outlineLevel="0" collapsed="false"/>
    <row r="39767" customFormat="false" ht="15.75" hidden="false" customHeight="false" outlineLevel="0" collapsed="false"/>
    <row r="39768" customFormat="false" ht="15.75" hidden="false" customHeight="false" outlineLevel="0" collapsed="false"/>
    <row r="39769" customFormat="false" ht="15.75" hidden="false" customHeight="false" outlineLevel="0" collapsed="false"/>
    <row r="39770" customFormat="false" ht="15.75" hidden="false" customHeight="false" outlineLevel="0" collapsed="false"/>
    <row r="39771" customFormat="false" ht="15.75" hidden="false" customHeight="false" outlineLevel="0" collapsed="false"/>
    <row r="39772" customFormat="false" ht="15.75" hidden="false" customHeight="false" outlineLevel="0" collapsed="false"/>
    <row r="39773" customFormat="false" ht="15.75" hidden="false" customHeight="false" outlineLevel="0" collapsed="false"/>
    <row r="39774" customFormat="false" ht="15.75" hidden="false" customHeight="false" outlineLevel="0" collapsed="false"/>
    <row r="39775" customFormat="false" ht="15.75" hidden="false" customHeight="false" outlineLevel="0" collapsed="false"/>
    <row r="39776" customFormat="false" ht="15.75" hidden="false" customHeight="false" outlineLevel="0" collapsed="false"/>
    <row r="39777" customFormat="false" ht="15.75" hidden="false" customHeight="false" outlineLevel="0" collapsed="false"/>
    <row r="39778" customFormat="false" ht="15.75" hidden="false" customHeight="false" outlineLevel="0" collapsed="false"/>
    <row r="39779" customFormat="false" ht="15.75" hidden="false" customHeight="false" outlineLevel="0" collapsed="false"/>
    <row r="39780" customFormat="false" ht="15.75" hidden="false" customHeight="false" outlineLevel="0" collapsed="false"/>
    <row r="39781" customFormat="false" ht="15.75" hidden="false" customHeight="false" outlineLevel="0" collapsed="false"/>
    <row r="39782" customFormat="false" ht="15.75" hidden="false" customHeight="false" outlineLevel="0" collapsed="false"/>
    <row r="39783" customFormat="false" ht="15.75" hidden="false" customHeight="false" outlineLevel="0" collapsed="false"/>
    <row r="39784" customFormat="false" ht="15.75" hidden="false" customHeight="false" outlineLevel="0" collapsed="false"/>
    <row r="39785" customFormat="false" ht="15.75" hidden="false" customHeight="false" outlineLevel="0" collapsed="false"/>
    <row r="39786" customFormat="false" ht="15.75" hidden="false" customHeight="false" outlineLevel="0" collapsed="false"/>
    <row r="39787" customFormat="false" ht="15.75" hidden="false" customHeight="false" outlineLevel="0" collapsed="false"/>
    <row r="39788" customFormat="false" ht="15.75" hidden="false" customHeight="false" outlineLevel="0" collapsed="false"/>
    <row r="39789" customFormat="false" ht="15.75" hidden="false" customHeight="false" outlineLevel="0" collapsed="false"/>
    <row r="39790" customFormat="false" ht="15.75" hidden="false" customHeight="false" outlineLevel="0" collapsed="false"/>
    <row r="39791" customFormat="false" ht="15.75" hidden="false" customHeight="false" outlineLevel="0" collapsed="false"/>
    <row r="39792" customFormat="false" ht="15.75" hidden="false" customHeight="false" outlineLevel="0" collapsed="false"/>
    <row r="39793" customFormat="false" ht="15.75" hidden="false" customHeight="false" outlineLevel="0" collapsed="false"/>
    <row r="39794" customFormat="false" ht="15.75" hidden="false" customHeight="false" outlineLevel="0" collapsed="false"/>
    <row r="39795" customFormat="false" ht="15.75" hidden="false" customHeight="false" outlineLevel="0" collapsed="false"/>
    <row r="39796" customFormat="false" ht="15.75" hidden="false" customHeight="false" outlineLevel="0" collapsed="false"/>
    <row r="39797" customFormat="false" ht="15.75" hidden="false" customHeight="false" outlineLevel="0" collapsed="false"/>
    <row r="39798" customFormat="false" ht="15.75" hidden="false" customHeight="false" outlineLevel="0" collapsed="false"/>
    <row r="39799" customFormat="false" ht="15.75" hidden="false" customHeight="false" outlineLevel="0" collapsed="false"/>
    <row r="39800" customFormat="false" ht="15.75" hidden="false" customHeight="false" outlineLevel="0" collapsed="false"/>
    <row r="39801" customFormat="false" ht="15.75" hidden="false" customHeight="false" outlineLevel="0" collapsed="false"/>
    <row r="39802" customFormat="false" ht="15.75" hidden="false" customHeight="false" outlineLevel="0" collapsed="false"/>
    <row r="39803" customFormat="false" ht="15.75" hidden="false" customHeight="false" outlineLevel="0" collapsed="false"/>
    <row r="39804" customFormat="false" ht="15.75" hidden="false" customHeight="false" outlineLevel="0" collapsed="false"/>
    <row r="39805" customFormat="false" ht="15.75" hidden="false" customHeight="false" outlineLevel="0" collapsed="false"/>
    <row r="39806" customFormat="false" ht="15.75" hidden="false" customHeight="false" outlineLevel="0" collapsed="false"/>
    <row r="39807" customFormat="false" ht="15.75" hidden="false" customHeight="false" outlineLevel="0" collapsed="false"/>
    <row r="39808" customFormat="false" ht="15.75" hidden="false" customHeight="false" outlineLevel="0" collapsed="false"/>
    <row r="39809" customFormat="false" ht="15.75" hidden="false" customHeight="false" outlineLevel="0" collapsed="false"/>
    <row r="39810" customFormat="false" ht="15.75" hidden="false" customHeight="false" outlineLevel="0" collapsed="false"/>
    <row r="39811" customFormat="false" ht="15.75" hidden="false" customHeight="false" outlineLevel="0" collapsed="false"/>
    <row r="39812" customFormat="false" ht="15.75" hidden="false" customHeight="false" outlineLevel="0" collapsed="false"/>
    <row r="39813" customFormat="false" ht="15.75" hidden="false" customHeight="false" outlineLevel="0" collapsed="false"/>
    <row r="39814" customFormat="false" ht="15.75" hidden="false" customHeight="false" outlineLevel="0" collapsed="false"/>
    <row r="39815" customFormat="false" ht="15.75" hidden="false" customHeight="false" outlineLevel="0" collapsed="false"/>
    <row r="39816" customFormat="false" ht="15.75" hidden="false" customHeight="false" outlineLevel="0" collapsed="false"/>
    <row r="39817" customFormat="false" ht="15.75" hidden="false" customHeight="false" outlineLevel="0" collapsed="false"/>
    <row r="39818" customFormat="false" ht="15.75" hidden="false" customHeight="false" outlineLevel="0" collapsed="false"/>
    <row r="39819" customFormat="false" ht="15.75" hidden="false" customHeight="false" outlineLevel="0" collapsed="false"/>
    <row r="39820" customFormat="false" ht="15.75" hidden="false" customHeight="false" outlineLevel="0" collapsed="false"/>
    <row r="39821" customFormat="false" ht="15.75" hidden="false" customHeight="false" outlineLevel="0" collapsed="false"/>
    <row r="39822" customFormat="false" ht="15.75" hidden="false" customHeight="false" outlineLevel="0" collapsed="false"/>
    <row r="39823" customFormat="false" ht="15.75" hidden="false" customHeight="false" outlineLevel="0" collapsed="false"/>
    <row r="39824" customFormat="false" ht="15.75" hidden="false" customHeight="false" outlineLevel="0" collapsed="false"/>
    <row r="39825" customFormat="false" ht="15.75" hidden="false" customHeight="false" outlineLevel="0" collapsed="false"/>
    <row r="39826" customFormat="false" ht="15.75" hidden="false" customHeight="false" outlineLevel="0" collapsed="false"/>
    <row r="39827" customFormat="false" ht="15.75" hidden="false" customHeight="false" outlineLevel="0" collapsed="false"/>
    <row r="39828" customFormat="false" ht="15.75" hidden="false" customHeight="false" outlineLevel="0" collapsed="false"/>
    <row r="39829" customFormat="false" ht="15.75" hidden="false" customHeight="false" outlineLevel="0" collapsed="false"/>
    <row r="39830" customFormat="false" ht="15.75" hidden="false" customHeight="false" outlineLevel="0" collapsed="false"/>
    <row r="39831" customFormat="false" ht="15.75" hidden="false" customHeight="false" outlineLevel="0" collapsed="false"/>
    <row r="39832" customFormat="false" ht="15.75" hidden="false" customHeight="false" outlineLevel="0" collapsed="false"/>
    <row r="39833" customFormat="false" ht="15.75" hidden="false" customHeight="false" outlineLevel="0" collapsed="false"/>
    <row r="39834" customFormat="false" ht="15.75" hidden="false" customHeight="false" outlineLevel="0" collapsed="false"/>
    <row r="39835" customFormat="false" ht="15.75" hidden="false" customHeight="false" outlineLevel="0" collapsed="false"/>
    <row r="39836" customFormat="false" ht="15.75" hidden="false" customHeight="false" outlineLevel="0" collapsed="false"/>
    <row r="39837" customFormat="false" ht="15.75" hidden="false" customHeight="false" outlineLevel="0" collapsed="false"/>
    <row r="39838" customFormat="false" ht="15.75" hidden="false" customHeight="false" outlineLevel="0" collapsed="false"/>
    <row r="39839" customFormat="false" ht="15.75" hidden="false" customHeight="false" outlineLevel="0" collapsed="false"/>
    <row r="39840" customFormat="false" ht="15.75" hidden="false" customHeight="false" outlineLevel="0" collapsed="false"/>
    <row r="39841" customFormat="false" ht="15.75" hidden="false" customHeight="false" outlineLevel="0" collapsed="false"/>
    <row r="39842" customFormat="false" ht="15.75" hidden="false" customHeight="false" outlineLevel="0" collapsed="false"/>
    <row r="39843" customFormat="false" ht="15.75" hidden="false" customHeight="false" outlineLevel="0" collapsed="false"/>
    <row r="39844" customFormat="false" ht="15.75" hidden="false" customHeight="false" outlineLevel="0" collapsed="false"/>
    <row r="39845" customFormat="false" ht="15.75" hidden="false" customHeight="false" outlineLevel="0" collapsed="false"/>
    <row r="39846" customFormat="false" ht="15.75" hidden="false" customHeight="false" outlineLevel="0" collapsed="false"/>
    <row r="39847" customFormat="false" ht="15.75" hidden="false" customHeight="false" outlineLevel="0" collapsed="false"/>
    <row r="39848" customFormat="false" ht="15.75" hidden="false" customHeight="false" outlineLevel="0" collapsed="false"/>
    <row r="39849" customFormat="false" ht="15.75" hidden="false" customHeight="false" outlineLevel="0" collapsed="false"/>
    <row r="39850" customFormat="false" ht="15.75" hidden="false" customHeight="false" outlineLevel="0" collapsed="false"/>
    <row r="39851" customFormat="false" ht="15.75" hidden="false" customHeight="false" outlineLevel="0" collapsed="false"/>
    <row r="39852" customFormat="false" ht="15.75" hidden="false" customHeight="false" outlineLevel="0" collapsed="false"/>
    <row r="39853" customFormat="false" ht="15.75" hidden="false" customHeight="false" outlineLevel="0" collapsed="false"/>
    <row r="39854" customFormat="false" ht="15.75" hidden="false" customHeight="false" outlineLevel="0" collapsed="false"/>
    <row r="39855" customFormat="false" ht="15.75" hidden="false" customHeight="false" outlineLevel="0" collapsed="false"/>
    <row r="39856" customFormat="false" ht="15.75" hidden="false" customHeight="false" outlineLevel="0" collapsed="false"/>
    <row r="39857" customFormat="false" ht="15.75" hidden="false" customHeight="false" outlineLevel="0" collapsed="false"/>
    <row r="39858" customFormat="false" ht="15.75" hidden="false" customHeight="false" outlineLevel="0" collapsed="false"/>
    <row r="39859" customFormat="false" ht="15.75" hidden="false" customHeight="false" outlineLevel="0" collapsed="false"/>
    <row r="39860" customFormat="false" ht="15.75" hidden="false" customHeight="false" outlineLevel="0" collapsed="false"/>
    <row r="39861" customFormat="false" ht="15.75" hidden="false" customHeight="false" outlineLevel="0" collapsed="false"/>
    <row r="39862" customFormat="false" ht="15.75" hidden="false" customHeight="false" outlineLevel="0" collapsed="false"/>
    <row r="39863" customFormat="false" ht="15.75" hidden="false" customHeight="false" outlineLevel="0" collapsed="false"/>
    <row r="39864" customFormat="false" ht="15.75" hidden="false" customHeight="false" outlineLevel="0" collapsed="false"/>
    <row r="39865" customFormat="false" ht="15.75" hidden="false" customHeight="false" outlineLevel="0" collapsed="false"/>
    <row r="39866" customFormat="false" ht="15.75" hidden="false" customHeight="false" outlineLevel="0" collapsed="false"/>
    <row r="39867" customFormat="false" ht="15.75" hidden="false" customHeight="false" outlineLevel="0" collapsed="false"/>
    <row r="39868" customFormat="false" ht="15.75" hidden="false" customHeight="false" outlineLevel="0" collapsed="false"/>
    <row r="39869" customFormat="false" ht="15.75" hidden="false" customHeight="false" outlineLevel="0" collapsed="false"/>
    <row r="39870" customFormat="false" ht="15.75" hidden="false" customHeight="false" outlineLevel="0" collapsed="false"/>
    <row r="39871" customFormat="false" ht="15.75" hidden="false" customHeight="false" outlineLevel="0" collapsed="false"/>
    <row r="39872" customFormat="false" ht="15.75" hidden="false" customHeight="false" outlineLevel="0" collapsed="false"/>
    <row r="39873" customFormat="false" ht="15.75" hidden="false" customHeight="false" outlineLevel="0" collapsed="false"/>
    <row r="39874" customFormat="false" ht="15.75" hidden="false" customHeight="false" outlineLevel="0" collapsed="false"/>
    <row r="39875" customFormat="false" ht="15.75" hidden="false" customHeight="false" outlineLevel="0" collapsed="false"/>
    <row r="39876" customFormat="false" ht="15.75" hidden="false" customHeight="false" outlineLevel="0" collapsed="false"/>
    <row r="39877" customFormat="false" ht="15.75" hidden="false" customHeight="false" outlineLevel="0" collapsed="false"/>
    <row r="39878" customFormat="false" ht="15.75" hidden="false" customHeight="false" outlineLevel="0" collapsed="false"/>
    <row r="39879" customFormat="false" ht="15.75" hidden="false" customHeight="false" outlineLevel="0" collapsed="false"/>
    <row r="39880" customFormat="false" ht="15.75" hidden="false" customHeight="false" outlineLevel="0" collapsed="false"/>
    <row r="39881" customFormat="false" ht="15.75" hidden="false" customHeight="false" outlineLevel="0" collapsed="false"/>
    <row r="39882" customFormat="false" ht="15.75" hidden="false" customHeight="false" outlineLevel="0" collapsed="false"/>
    <row r="39883" customFormat="false" ht="15.75" hidden="false" customHeight="false" outlineLevel="0" collapsed="false"/>
    <row r="39884" customFormat="false" ht="15.75" hidden="false" customHeight="false" outlineLevel="0" collapsed="false"/>
    <row r="39885" customFormat="false" ht="15.75" hidden="false" customHeight="false" outlineLevel="0" collapsed="false"/>
    <row r="39886" customFormat="false" ht="15.75" hidden="false" customHeight="false" outlineLevel="0" collapsed="false"/>
    <row r="39887" customFormat="false" ht="15.75" hidden="false" customHeight="false" outlineLevel="0" collapsed="false"/>
    <row r="39888" customFormat="false" ht="15.75" hidden="false" customHeight="false" outlineLevel="0" collapsed="false"/>
    <row r="39889" customFormat="false" ht="15.75" hidden="false" customHeight="false" outlineLevel="0" collapsed="false"/>
    <row r="39890" customFormat="false" ht="15.75" hidden="false" customHeight="false" outlineLevel="0" collapsed="false"/>
    <row r="39891" customFormat="false" ht="15.75" hidden="false" customHeight="false" outlineLevel="0" collapsed="false"/>
    <row r="39892" customFormat="false" ht="15.75" hidden="false" customHeight="false" outlineLevel="0" collapsed="false"/>
    <row r="39893" customFormat="false" ht="15.75" hidden="false" customHeight="false" outlineLevel="0" collapsed="false"/>
    <row r="39894" customFormat="false" ht="15.75" hidden="false" customHeight="false" outlineLevel="0" collapsed="false"/>
    <row r="39895" customFormat="false" ht="15.75" hidden="false" customHeight="false" outlineLevel="0" collapsed="false"/>
    <row r="39896" customFormat="false" ht="15.75" hidden="false" customHeight="false" outlineLevel="0" collapsed="false"/>
    <row r="39897" customFormat="false" ht="15.75" hidden="false" customHeight="false" outlineLevel="0" collapsed="false"/>
    <row r="39898" customFormat="false" ht="15.75" hidden="false" customHeight="false" outlineLevel="0" collapsed="false"/>
    <row r="39899" customFormat="false" ht="15.75" hidden="false" customHeight="false" outlineLevel="0" collapsed="false"/>
    <row r="39900" customFormat="false" ht="15.75" hidden="false" customHeight="false" outlineLevel="0" collapsed="false"/>
    <row r="39901" customFormat="false" ht="15.75" hidden="false" customHeight="false" outlineLevel="0" collapsed="false"/>
    <row r="39902" customFormat="false" ht="15.75" hidden="false" customHeight="false" outlineLevel="0" collapsed="false"/>
    <row r="39903" customFormat="false" ht="15.75" hidden="false" customHeight="false" outlineLevel="0" collapsed="false"/>
    <row r="39904" customFormat="false" ht="15.75" hidden="false" customHeight="false" outlineLevel="0" collapsed="false"/>
    <row r="39905" customFormat="false" ht="15.75" hidden="false" customHeight="false" outlineLevel="0" collapsed="false"/>
    <row r="39906" customFormat="false" ht="15.75" hidden="false" customHeight="false" outlineLevel="0" collapsed="false"/>
    <row r="39907" customFormat="false" ht="15.75" hidden="false" customHeight="false" outlineLevel="0" collapsed="false"/>
    <row r="39908" customFormat="false" ht="15.75" hidden="false" customHeight="false" outlineLevel="0" collapsed="false"/>
    <row r="39909" customFormat="false" ht="15.75" hidden="false" customHeight="false" outlineLevel="0" collapsed="false"/>
    <row r="39910" customFormat="false" ht="15.75" hidden="false" customHeight="false" outlineLevel="0" collapsed="false"/>
    <row r="39911" customFormat="false" ht="15.75" hidden="false" customHeight="false" outlineLevel="0" collapsed="false"/>
    <row r="39912" customFormat="false" ht="15.75" hidden="false" customHeight="false" outlineLevel="0" collapsed="false"/>
    <row r="39913" customFormat="false" ht="15.75" hidden="false" customHeight="false" outlineLevel="0" collapsed="false"/>
    <row r="39914" customFormat="false" ht="15.75" hidden="false" customHeight="false" outlineLevel="0" collapsed="false"/>
    <row r="39915" customFormat="false" ht="15.75" hidden="false" customHeight="false" outlineLevel="0" collapsed="false"/>
    <row r="39916" customFormat="false" ht="15.75" hidden="false" customHeight="false" outlineLevel="0" collapsed="false"/>
    <row r="39917" customFormat="false" ht="15.75" hidden="false" customHeight="false" outlineLevel="0" collapsed="false"/>
    <row r="39918" customFormat="false" ht="15.75" hidden="false" customHeight="false" outlineLevel="0" collapsed="false"/>
    <row r="39919" customFormat="false" ht="15.75" hidden="false" customHeight="false" outlineLevel="0" collapsed="false"/>
    <row r="39920" customFormat="false" ht="15.75" hidden="false" customHeight="false" outlineLevel="0" collapsed="false"/>
    <row r="39921" customFormat="false" ht="15.75" hidden="false" customHeight="false" outlineLevel="0" collapsed="false"/>
    <row r="39922" customFormat="false" ht="15.75" hidden="false" customHeight="false" outlineLevel="0" collapsed="false"/>
    <row r="39923" customFormat="false" ht="15.75" hidden="false" customHeight="false" outlineLevel="0" collapsed="false"/>
    <row r="39924" customFormat="false" ht="15.75" hidden="false" customHeight="false" outlineLevel="0" collapsed="false"/>
    <row r="39925" customFormat="false" ht="15.75" hidden="false" customHeight="false" outlineLevel="0" collapsed="false"/>
    <row r="39926" customFormat="false" ht="15.75" hidden="false" customHeight="false" outlineLevel="0" collapsed="false"/>
    <row r="39927" customFormat="false" ht="15.75" hidden="false" customHeight="false" outlineLevel="0" collapsed="false"/>
    <row r="39928" customFormat="false" ht="15.75" hidden="false" customHeight="false" outlineLevel="0" collapsed="false"/>
    <row r="39929" customFormat="false" ht="15.75" hidden="false" customHeight="false" outlineLevel="0" collapsed="false"/>
    <row r="39930" customFormat="false" ht="15.75" hidden="false" customHeight="false" outlineLevel="0" collapsed="false"/>
    <row r="39931" customFormat="false" ht="15.75" hidden="false" customHeight="false" outlineLevel="0" collapsed="false"/>
    <row r="39932" customFormat="false" ht="15.75" hidden="false" customHeight="false" outlineLevel="0" collapsed="false"/>
    <row r="39933" customFormat="false" ht="15.75" hidden="false" customHeight="false" outlineLevel="0" collapsed="false"/>
    <row r="39934" customFormat="false" ht="15.75" hidden="false" customHeight="false" outlineLevel="0" collapsed="false"/>
    <row r="39935" customFormat="false" ht="15.75" hidden="false" customHeight="false" outlineLevel="0" collapsed="false"/>
    <row r="39936" customFormat="false" ht="15.75" hidden="false" customHeight="false" outlineLevel="0" collapsed="false"/>
    <row r="39937" customFormat="false" ht="15.75" hidden="false" customHeight="false" outlineLevel="0" collapsed="false"/>
    <row r="39938" customFormat="false" ht="15.75" hidden="false" customHeight="false" outlineLevel="0" collapsed="false"/>
    <row r="39939" customFormat="false" ht="15.75" hidden="false" customHeight="false" outlineLevel="0" collapsed="false"/>
    <row r="39940" customFormat="false" ht="15.75" hidden="false" customHeight="false" outlineLevel="0" collapsed="false"/>
    <row r="39941" customFormat="false" ht="15.75" hidden="false" customHeight="false" outlineLevel="0" collapsed="false"/>
    <row r="39942" customFormat="false" ht="15.75" hidden="false" customHeight="false" outlineLevel="0" collapsed="false"/>
    <row r="39943" customFormat="false" ht="15.75" hidden="false" customHeight="false" outlineLevel="0" collapsed="false"/>
    <row r="39944" customFormat="false" ht="15.75" hidden="false" customHeight="false" outlineLevel="0" collapsed="false"/>
    <row r="39945" customFormat="false" ht="15.75" hidden="false" customHeight="false" outlineLevel="0" collapsed="false"/>
    <row r="39946" customFormat="false" ht="15.75" hidden="false" customHeight="false" outlineLevel="0" collapsed="false"/>
    <row r="39947" customFormat="false" ht="15.75" hidden="false" customHeight="false" outlineLevel="0" collapsed="false"/>
    <row r="39948" customFormat="false" ht="15.75" hidden="false" customHeight="false" outlineLevel="0" collapsed="false"/>
    <row r="39949" customFormat="false" ht="15.75" hidden="false" customHeight="false" outlineLevel="0" collapsed="false"/>
    <row r="39950" customFormat="false" ht="15.75" hidden="false" customHeight="false" outlineLevel="0" collapsed="false"/>
    <row r="39951" customFormat="false" ht="15.75" hidden="false" customHeight="false" outlineLevel="0" collapsed="false"/>
    <row r="39952" customFormat="false" ht="15.75" hidden="false" customHeight="false" outlineLevel="0" collapsed="false"/>
    <row r="39953" customFormat="false" ht="15.75" hidden="false" customHeight="false" outlineLevel="0" collapsed="false"/>
    <row r="39954" customFormat="false" ht="15.75" hidden="false" customHeight="false" outlineLevel="0" collapsed="false"/>
    <row r="39955" customFormat="false" ht="15.75" hidden="false" customHeight="false" outlineLevel="0" collapsed="false"/>
    <row r="39956" customFormat="false" ht="15.75" hidden="false" customHeight="false" outlineLevel="0" collapsed="false"/>
    <row r="39957" customFormat="false" ht="15.75" hidden="false" customHeight="false" outlineLevel="0" collapsed="false"/>
    <row r="39958" customFormat="false" ht="15.75" hidden="false" customHeight="false" outlineLevel="0" collapsed="false"/>
    <row r="39959" customFormat="false" ht="15.75" hidden="false" customHeight="false" outlineLevel="0" collapsed="false"/>
    <row r="39960" customFormat="false" ht="15.75" hidden="false" customHeight="false" outlineLevel="0" collapsed="false"/>
    <row r="39961" customFormat="false" ht="15.75" hidden="false" customHeight="false" outlineLevel="0" collapsed="false"/>
    <row r="39962" customFormat="false" ht="15.75" hidden="false" customHeight="false" outlineLevel="0" collapsed="false"/>
    <row r="39963" customFormat="false" ht="15.75" hidden="false" customHeight="false" outlineLevel="0" collapsed="false"/>
    <row r="39964" customFormat="false" ht="15.75" hidden="false" customHeight="false" outlineLevel="0" collapsed="false"/>
    <row r="39965" customFormat="false" ht="15.75" hidden="false" customHeight="false" outlineLevel="0" collapsed="false"/>
    <row r="39966" customFormat="false" ht="15.75" hidden="false" customHeight="false" outlineLevel="0" collapsed="false"/>
    <row r="39967" customFormat="false" ht="15.75" hidden="false" customHeight="false" outlineLevel="0" collapsed="false"/>
    <row r="39968" customFormat="false" ht="15.75" hidden="false" customHeight="false" outlineLevel="0" collapsed="false"/>
    <row r="39969" customFormat="false" ht="15.75" hidden="false" customHeight="false" outlineLevel="0" collapsed="false"/>
    <row r="39970" customFormat="false" ht="15.75" hidden="false" customHeight="false" outlineLevel="0" collapsed="false"/>
    <row r="39971" customFormat="false" ht="15.75" hidden="false" customHeight="false" outlineLevel="0" collapsed="false"/>
    <row r="39972" customFormat="false" ht="15.75" hidden="false" customHeight="false" outlineLevel="0" collapsed="false"/>
    <row r="39973" customFormat="false" ht="15.75" hidden="false" customHeight="false" outlineLevel="0" collapsed="false"/>
    <row r="39974" customFormat="false" ht="15.75" hidden="false" customHeight="false" outlineLevel="0" collapsed="false"/>
    <row r="39975" customFormat="false" ht="15.75" hidden="false" customHeight="false" outlineLevel="0" collapsed="false"/>
    <row r="39976" customFormat="false" ht="15.75" hidden="false" customHeight="false" outlineLevel="0" collapsed="false"/>
    <row r="39977" customFormat="false" ht="15.75" hidden="false" customHeight="false" outlineLevel="0" collapsed="false"/>
    <row r="39978" customFormat="false" ht="15.75" hidden="false" customHeight="false" outlineLevel="0" collapsed="false"/>
    <row r="39979" customFormat="false" ht="15.75" hidden="false" customHeight="false" outlineLevel="0" collapsed="false"/>
    <row r="39980" customFormat="false" ht="15.75" hidden="false" customHeight="false" outlineLevel="0" collapsed="false"/>
    <row r="39981" customFormat="false" ht="15.75" hidden="false" customHeight="false" outlineLevel="0" collapsed="false"/>
    <row r="39982" customFormat="false" ht="15.75" hidden="false" customHeight="false" outlineLevel="0" collapsed="false"/>
    <row r="39983" customFormat="false" ht="15.75" hidden="false" customHeight="false" outlineLevel="0" collapsed="false"/>
    <row r="39984" customFormat="false" ht="15.75" hidden="false" customHeight="false" outlineLevel="0" collapsed="false"/>
    <row r="39985" customFormat="false" ht="15.75" hidden="false" customHeight="false" outlineLevel="0" collapsed="false"/>
    <row r="39986" customFormat="false" ht="15.75" hidden="false" customHeight="false" outlineLevel="0" collapsed="false"/>
    <row r="39987" customFormat="false" ht="15.75" hidden="false" customHeight="false" outlineLevel="0" collapsed="false"/>
    <row r="39988" customFormat="false" ht="15.75" hidden="false" customHeight="false" outlineLevel="0" collapsed="false"/>
    <row r="39989" customFormat="false" ht="15.75" hidden="false" customHeight="false" outlineLevel="0" collapsed="false"/>
    <row r="39990" customFormat="false" ht="15.75" hidden="false" customHeight="false" outlineLevel="0" collapsed="false"/>
    <row r="39991" customFormat="false" ht="15.75" hidden="false" customHeight="false" outlineLevel="0" collapsed="false"/>
    <row r="39992" customFormat="false" ht="15.75" hidden="false" customHeight="false" outlineLevel="0" collapsed="false"/>
    <row r="39993" customFormat="false" ht="15.75" hidden="false" customHeight="false" outlineLevel="0" collapsed="false"/>
    <row r="39994" customFormat="false" ht="15.75" hidden="false" customHeight="false" outlineLevel="0" collapsed="false"/>
    <row r="39995" customFormat="false" ht="15.75" hidden="false" customHeight="false" outlineLevel="0" collapsed="false"/>
    <row r="39996" customFormat="false" ht="15.75" hidden="false" customHeight="false" outlineLevel="0" collapsed="false"/>
    <row r="39997" customFormat="false" ht="15.75" hidden="false" customHeight="false" outlineLevel="0" collapsed="false"/>
    <row r="39998" customFormat="false" ht="15.75" hidden="false" customHeight="false" outlineLevel="0" collapsed="false"/>
    <row r="39999" customFormat="false" ht="15.75" hidden="false" customHeight="false" outlineLevel="0" collapsed="false"/>
    <row r="40000" customFormat="false" ht="15.75" hidden="false" customHeight="false" outlineLevel="0" collapsed="false"/>
    <row r="40001" customFormat="false" ht="15.75" hidden="false" customHeight="false" outlineLevel="0" collapsed="false"/>
    <row r="40002" customFormat="false" ht="15.75" hidden="false" customHeight="false" outlineLevel="0" collapsed="false"/>
    <row r="40003" customFormat="false" ht="15.75" hidden="false" customHeight="false" outlineLevel="0" collapsed="false"/>
    <row r="40004" customFormat="false" ht="15.75" hidden="false" customHeight="false" outlineLevel="0" collapsed="false"/>
    <row r="40005" customFormat="false" ht="15.75" hidden="false" customHeight="false" outlineLevel="0" collapsed="false"/>
    <row r="40006" customFormat="false" ht="15.75" hidden="false" customHeight="false" outlineLevel="0" collapsed="false"/>
    <row r="40007" customFormat="false" ht="15.75" hidden="false" customHeight="false" outlineLevel="0" collapsed="false"/>
    <row r="40008" customFormat="false" ht="15.75" hidden="false" customHeight="false" outlineLevel="0" collapsed="false"/>
    <row r="40009" customFormat="false" ht="15.75" hidden="false" customHeight="false" outlineLevel="0" collapsed="false"/>
    <row r="40010" customFormat="false" ht="15.75" hidden="false" customHeight="false" outlineLevel="0" collapsed="false"/>
    <row r="40011" customFormat="false" ht="15.75" hidden="false" customHeight="false" outlineLevel="0" collapsed="false"/>
    <row r="40012" customFormat="false" ht="15.75" hidden="false" customHeight="false" outlineLevel="0" collapsed="false"/>
    <row r="40013" customFormat="false" ht="15.75" hidden="false" customHeight="false" outlineLevel="0" collapsed="false"/>
    <row r="40014" customFormat="false" ht="15.75" hidden="false" customHeight="false" outlineLevel="0" collapsed="false"/>
    <row r="40015" customFormat="false" ht="15.75" hidden="false" customHeight="false" outlineLevel="0" collapsed="false"/>
    <row r="40016" customFormat="false" ht="15.75" hidden="false" customHeight="false" outlineLevel="0" collapsed="false"/>
    <row r="40017" customFormat="false" ht="15.75" hidden="false" customHeight="false" outlineLevel="0" collapsed="false"/>
    <row r="40018" customFormat="false" ht="15.75" hidden="false" customHeight="false" outlineLevel="0" collapsed="false"/>
    <row r="40019" customFormat="false" ht="15.75" hidden="false" customHeight="false" outlineLevel="0" collapsed="false"/>
    <row r="40020" customFormat="false" ht="15.75" hidden="false" customHeight="false" outlineLevel="0" collapsed="false"/>
    <row r="40021" customFormat="false" ht="15.75" hidden="false" customHeight="false" outlineLevel="0" collapsed="false"/>
    <row r="40022" customFormat="false" ht="15.75" hidden="false" customHeight="false" outlineLevel="0" collapsed="false"/>
    <row r="40023" customFormat="false" ht="15.75" hidden="false" customHeight="false" outlineLevel="0" collapsed="false"/>
    <row r="40024" customFormat="false" ht="15.75" hidden="false" customHeight="false" outlineLevel="0" collapsed="false"/>
    <row r="40025" customFormat="false" ht="15.75" hidden="false" customHeight="false" outlineLevel="0" collapsed="false"/>
    <row r="40026" customFormat="false" ht="15.75" hidden="false" customHeight="false" outlineLevel="0" collapsed="false"/>
    <row r="40027" customFormat="false" ht="15.75" hidden="false" customHeight="false" outlineLevel="0" collapsed="false"/>
    <row r="40028" customFormat="false" ht="15.75" hidden="false" customHeight="false" outlineLevel="0" collapsed="false"/>
    <row r="40029" customFormat="false" ht="15.75" hidden="false" customHeight="false" outlineLevel="0" collapsed="false"/>
    <row r="40030" customFormat="false" ht="15.75" hidden="false" customHeight="false" outlineLevel="0" collapsed="false"/>
    <row r="40031" customFormat="false" ht="15.75" hidden="false" customHeight="false" outlineLevel="0" collapsed="false"/>
    <row r="40032" customFormat="false" ht="15.75" hidden="false" customHeight="false" outlineLevel="0" collapsed="false"/>
    <row r="40033" customFormat="false" ht="15.75" hidden="false" customHeight="false" outlineLevel="0" collapsed="false"/>
    <row r="40034" customFormat="false" ht="15.75" hidden="false" customHeight="false" outlineLevel="0" collapsed="false"/>
    <row r="40035" customFormat="false" ht="15.75" hidden="false" customHeight="false" outlineLevel="0" collapsed="false"/>
    <row r="40036" customFormat="false" ht="15.75" hidden="false" customHeight="false" outlineLevel="0" collapsed="false"/>
    <row r="40037" customFormat="false" ht="15.75" hidden="false" customHeight="false" outlineLevel="0" collapsed="false"/>
    <row r="40038" customFormat="false" ht="15.75" hidden="false" customHeight="false" outlineLevel="0" collapsed="false"/>
    <row r="40039" customFormat="false" ht="15.75" hidden="false" customHeight="false" outlineLevel="0" collapsed="false"/>
    <row r="40040" customFormat="false" ht="15.75" hidden="false" customHeight="false" outlineLevel="0" collapsed="false"/>
    <row r="40041" customFormat="false" ht="15.75" hidden="false" customHeight="false" outlineLevel="0" collapsed="false"/>
    <row r="40042" customFormat="false" ht="15.75" hidden="false" customHeight="false" outlineLevel="0" collapsed="false"/>
    <row r="40043" customFormat="false" ht="15.75" hidden="false" customHeight="false" outlineLevel="0" collapsed="false"/>
    <row r="40044" customFormat="false" ht="15.75" hidden="false" customHeight="false" outlineLevel="0" collapsed="false"/>
    <row r="40045" customFormat="false" ht="15.75" hidden="false" customHeight="false" outlineLevel="0" collapsed="false"/>
    <row r="40046" customFormat="false" ht="15.75" hidden="false" customHeight="false" outlineLevel="0" collapsed="false"/>
    <row r="40047" customFormat="false" ht="15.75" hidden="false" customHeight="false" outlineLevel="0" collapsed="false"/>
    <row r="40048" customFormat="false" ht="15.75" hidden="false" customHeight="false" outlineLevel="0" collapsed="false"/>
    <row r="40049" customFormat="false" ht="15.75" hidden="false" customHeight="false" outlineLevel="0" collapsed="false"/>
    <row r="40050" customFormat="false" ht="15.75" hidden="false" customHeight="false" outlineLevel="0" collapsed="false"/>
    <row r="40051" customFormat="false" ht="15.75" hidden="false" customHeight="false" outlineLevel="0" collapsed="false"/>
    <row r="40052" customFormat="false" ht="15.75" hidden="false" customHeight="false" outlineLevel="0" collapsed="false"/>
    <row r="40053" customFormat="false" ht="15.75" hidden="false" customHeight="false" outlineLevel="0" collapsed="false"/>
    <row r="40054" customFormat="false" ht="15.75" hidden="false" customHeight="false" outlineLevel="0" collapsed="false"/>
    <row r="40055" customFormat="false" ht="15.75" hidden="false" customHeight="false" outlineLevel="0" collapsed="false"/>
    <row r="40056" customFormat="false" ht="15.75" hidden="false" customHeight="false" outlineLevel="0" collapsed="false"/>
    <row r="40057" customFormat="false" ht="15.75" hidden="false" customHeight="false" outlineLevel="0" collapsed="false"/>
    <row r="40058" customFormat="false" ht="15.75" hidden="false" customHeight="false" outlineLevel="0" collapsed="false"/>
    <row r="40059" customFormat="false" ht="15.75" hidden="false" customHeight="false" outlineLevel="0" collapsed="false"/>
    <row r="40060" customFormat="false" ht="15.75" hidden="false" customHeight="false" outlineLevel="0" collapsed="false"/>
    <row r="40061" customFormat="false" ht="15.75" hidden="false" customHeight="false" outlineLevel="0" collapsed="false"/>
    <row r="40062" customFormat="false" ht="15.75" hidden="false" customHeight="false" outlineLevel="0" collapsed="false"/>
    <row r="40063" customFormat="false" ht="15.75" hidden="false" customHeight="false" outlineLevel="0" collapsed="false"/>
    <row r="40064" customFormat="false" ht="15.75" hidden="false" customHeight="false" outlineLevel="0" collapsed="false"/>
    <row r="40065" customFormat="false" ht="15.75" hidden="false" customHeight="false" outlineLevel="0" collapsed="false"/>
    <row r="40066" customFormat="false" ht="15.75" hidden="false" customHeight="false" outlineLevel="0" collapsed="false"/>
    <row r="40067" customFormat="false" ht="15.75" hidden="false" customHeight="false" outlineLevel="0" collapsed="false"/>
    <row r="40068" customFormat="false" ht="15.75" hidden="false" customHeight="false" outlineLevel="0" collapsed="false"/>
    <row r="40069" customFormat="false" ht="15.75" hidden="false" customHeight="false" outlineLevel="0" collapsed="false"/>
    <row r="40070" customFormat="false" ht="15.75" hidden="false" customHeight="false" outlineLevel="0" collapsed="false"/>
    <row r="40071" customFormat="false" ht="15.75" hidden="false" customHeight="false" outlineLevel="0" collapsed="false"/>
    <row r="40072" customFormat="false" ht="15.75" hidden="false" customHeight="false" outlineLevel="0" collapsed="false"/>
    <row r="40073" customFormat="false" ht="15.75" hidden="false" customHeight="false" outlineLevel="0" collapsed="false"/>
    <row r="40074" customFormat="false" ht="15.75" hidden="false" customHeight="false" outlineLevel="0" collapsed="false"/>
    <row r="40075" customFormat="false" ht="15.75" hidden="false" customHeight="false" outlineLevel="0" collapsed="false"/>
    <row r="40076" customFormat="false" ht="15.75" hidden="false" customHeight="false" outlineLevel="0" collapsed="false"/>
    <row r="40077" customFormat="false" ht="15.75" hidden="false" customHeight="false" outlineLevel="0" collapsed="false"/>
    <row r="40078" customFormat="false" ht="15.75" hidden="false" customHeight="false" outlineLevel="0" collapsed="false"/>
    <row r="40079" customFormat="false" ht="15.75" hidden="false" customHeight="false" outlineLevel="0" collapsed="false"/>
    <row r="40080" customFormat="false" ht="15.75" hidden="false" customHeight="false" outlineLevel="0" collapsed="false"/>
    <row r="40081" customFormat="false" ht="15.75" hidden="false" customHeight="false" outlineLevel="0" collapsed="false"/>
    <row r="40082" customFormat="false" ht="15.75" hidden="false" customHeight="false" outlineLevel="0" collapsed="false"/>
    <row r="40083" customFormat="false" ht="15.75" hidden="false" customHeight="false" outlineLevel="0" collapsed="false"/>
    <row r="40084" customFormat="false" ht="15.75" hidden="false" customHeight="false" outlineLevel="0" collapsed="false"/>
    <row r="40085" customFormat="false" ht="15.75" hidden="false" customHeight="false" outlineLevel="0" collapsed="false"/>
    <row r="40086" customFormat="false" ht="15.75" hidden="false" customHeight="false" outlineLevel="0" collapsed="false"/>
    <row r="40087" customFormat="false" ht="15.75" hidden="false" customHeight="false" outlineLevel="0" collapsed="false"/>
    <row r="40088" customFormat="false" ht="15.75" hidden="false" customHeight="false" outlineLevel="0" collapsed="false"/>
    <row r="40089" customFormat="false" ht="15.75" hidden="false" customHeight="false" outlineLevel="0" collapsed="false"/>
    <row r="40090" customFormat="false" ht="15.75" hidden="false" customHeight="false" outlineLevel="0" collapsed="false"/>
    <row r="40091" customFormat="false" ht="15.75" hidden="false" customHeight="false" outlineLevel="0" collapsed="false"/>
    <row r="40092" customFormat="false" ht="15.75" hidden="false" customHeight="false" outlineLevel="0" collapsed="false"/>
    <row r="40093" customFormat="false" ht="15.75" hidden="false" customHeight="false" outlineLevel="0" collapsed="false"/>
    <row r="40094" customFormat="false" ht="15.75" hidden="false" customHeight="false" outlineLevel="0" collapsed="false"/>
    <row r="40095" customFormat="false" ht="15.75" hidden="false" customHeight="false" outlineLevel="0" collapsed="false"/>
    <row r="40096" customFormat="false" ht="15.75" hidden="false" customHeight="false" outlineLevel="0" collapsed="false"/>
    <row r="40097" customFormat="false" ht="15.75" hidden="false" customHeight="false" outlineLevel="0" collapsed="false"/>
    <row r="40098" customFormat="false" ht="15.75" hidden="false" customHeight="false" outlineLevel="0" collapsed="false"/>
    <row r="40099" customFormat="false" ht="15.75" hidden="false" customHeight="false" outlineLevel="0" collapsed="false"/>
    <row r="40100" customFormat="false" ht="15.75" hidden="false" customHeight="false" outlineLevel="0" collapsed="false"/>
    <row r="40101" customFormat="false" ht="15.75" hidden="false" customHeight="false" outlineLevel="0" collapsed="false"/>
    <row r="40102" customFormat="false" ht="15.75" hidden="false" customHeight="false" outlineLevel="0" collapsed="false"/>
    <row r="40103" customFormat="false" ht="15.75" hidden="false" customHeight="false" outlineLevel="0" collapsed="false"/>
    <row r="40104" customFormat="false" ht="15.75" hidden="false" customHeight="false" outlineLevel="0" collapsed="false"/>
    <row r="40105" customFormat="false" ht="15.75" hidden="false" customHeight="false" outlineLevel="0" collapsed="false"/>
    <row r="40106" customFormat="false" ht="15.75" hidden="false" customHeight="false" outlineLevel="0" collapsed="false"/>
    <row r="40107" customFormat="false" ht="15.75" hidden="false" customHeight="false" outlineLevel="0" collapsed="false"/>
    <row r="40108" customFormat="false" ht="15.75" hidden="false" customHeight="false" outlineLevel="0" collapsed="false"/>
    <row r="40109" customFormat="false" ht="15.75" hidden="false" customHeight="false" outlineLevel="0" collapsed="false"/>
    <row r="40110" customFormat="false" ht="15.75" hidden="false" customHeight="false" outlineLevel="0" collapsed="false"/>
    <row r="40111" customFormat="false" ht="15.75" hidden="false" customHeight="false" outlineLevel="0" collapsed="false"/>
    <row r="40112" customFormat="false" ht="15.75" hidden="false" customHeight="false" outlineLevel="0" collapsed="false"/>
    <row r="40113" customFormat="false" ht="15.75" hidden="false" customHeight="false" outlineLevel="0" collapsed="false"/>
    <row r="40114" customFormat="false" ht="15.75" hidden="false" customHeight="false" outlineLevel="0" collapsed="false"/>
    <row r="40115" customFormat="false" ht="15.75" hidden="false" customHeight="false" outlineLevel="0" collapsed="false"/>
    <row r="40116" customFormat="false" ht="15.75" hidden="false" customHeight="false" outlineLevel="0" collapsed="false"/>
    <row r="40117" customFormat="false" ht="15.75" hidden="false" customHeight="false" outlineLevel="0" collapsed="false"/>
    <row r="40118" customFormat="false" ht="15.75" hidden="false" customHeight="false" outlineLevel="0" collapsed="false"/>
    <row r="40119" customFormat="false" ht="15.75" hidden="false" customHeight="false" outlineLevel="0" collapsed="false"/>
    <row r="40120" customFormat="false" ht="15.75" hidden="false" customHeight="false" outlineLevel="0" collapsed="false"/>
    <row r="40121" customFormat="false" ht="15.75" hidden="false" customHeight="false" outlineLevel="0" collapsed="false"/>
    <row r="40122" customFormat="false" ht="15.75" hidden="false" customHeight="false" outlineLevel="0" collapsed="false"/>
    <row r="40123" customFormat="false" ht="15.75" hidden="false" customHeight="false" outlineLevel="0" collapsed="false"/>
    <row r="40124" customFormat="false" ht="15.75" hidden="false" customHeight="false" outlineLevel="0" collapsed="false"/>
    <row r="40125" customFormat="false" ht="15.75" hidden="false" customHeight="false" outlineLevel="0" collapsed="false"/>
    <row r="40126" customFormat="false" ht="15.75" hidden="false" customHeight="false" outlineLevel="0" collapsed="false"/>
    <row r="40127" customFormat="false" ht="15.75" hidden="false" customHeight="false" outlineLevel="0" collapsed="false"/>
    <row r="40128" customFormat="false" ht="15.75" hidden="false" customHeight="false" outlineLevel="0" collapsed="false"/>
    <row r="40129" customFormat="false" ht="15.75" hidden="false" customHeight="false" outlineLevel="0" collapsed="false"/>
    <row r="40130" customFormat="false" ht="15.75" hidden="false" customHeight="false" outlineLevel="0" collapsed="false"/>
    <row r="40131" customFormat="false" ht="15.75" hidden="false" customHeight="false" outlineLevel="0" collapsed="false"/>
    <row r="40132" customFormat="false" ht="15.75" hidden="false" customHeight="false" outlineLevel="0" collapsed="false"/>
    <row r="40133" customFormat="false" ht="15.75" hidden="false" customHeight="false" outlineLevel="0" collapsed="false"/>
    <row r="40134" customFormat="false" ht="15.75" hidden="false" customHeight="false" outlineLevel="0" collapsed="false"/>
    <row r="40135" customFormat="false" ht="15.75" hidden="false" customHeight="false" outlineLevel="0" collapsed="false"/>
    <row r="40136" customFormat="false" ht="15.75" hidden="false" customHeight="false" outlineLevel="0" collapsed="false"/>
    <row r="40137" customFormat="false" ht="15.75" hidden="false" customHeight="false" outlineLevel="0" collapsed="false"/>
    <row r="40138" customFormat="false" ht="15.75" hidden="false" customHeight="false" outlineLevel="0" collapsed="false"/>
    <row r="40139" customFormat="false" ht="15.75" hidden="false" customHeight="false" outlineLevel="0" collapsed="false"/>
    <row r="40140" customFormat="false" ht="15.75" hidden="false" customHeight="false" outlineLevel="0" collapsed="false"/>
    <row r="40141" customFormat="false" ht="15.75" hidden="false" customHeight="false" outlineLevel="0" collapsed="false"/>
    <row r="40142" customFormat="false" ht="15.75" hidden="false" customHeight="false" outlineLevel="0" collapsed="false"/>
    <row r="40143" customFormat="false" ht="15.75" hidden="false" customHeight="false" outlineLevel="0" collapsed="false"/>
    <row r="40144" customFormat="false" ht="15.75" hidden="false" customHeight="false" outlineLevel="0" collapsed="false"/>
    <row r="40145" customFormat="false" ht="15.75" hidden="false" customHeight="false" outlineLevel="0" collapsed="false"/>
    <row r="40146" customFormat="false" ht="15.75" hidden="false" customHeight="false" outlineLevel="0" collapsed="false"/>
    <row r="40147" customFormat="false" ht="15.75" hidden="false" customHeight="false" outlineLevel="0" collapsed="false"/>
    <row r="40148" customFormat="false" ht="15.75" hidden="false" customHeight="false" outlineLevel="0" collapsed="false"/>
    <row r="40149" customFormat="false" ht="15.75" hidden="false" customHeight="false" outlineLevel="0" collapsed="false"/>
    <row r="40150" customFormat="false" ht="15.75" hidden="false" customHeight="false" outlineLevel="0" collapsed="false"/>
    <row r="40151" customFormat="false" ht="15.75" hidden="false" customHeight="false" outlineLevel="0" collapsed="false"/>
    <row r="40152" customFormat="false" ht="15.75" hidden="false" customHeight="false" outlineLevel="0" collapsed="false"/>
    <row r="40153" customFormat="false" ht="15.75" hidden="false" customHeight="false" outlineLevel="0" collapsed="false"/>
    <row r="40154" customFormat="false" ht="15.75" hidden="false" customHeight="false" outlineLevel="0" collapsed="false"/>
    <row r="40155" customFormat="false" ht="15.75" hidden="false" customHeight="false" outlineLevel="0" collapsed="false"/>
    <row r="40156" customFormat="false" ht="15.75" hidden="false" customHeight="false" outlineLevel="0" collapsed="false"/>
    <row r="40157" customFormat="false" ht="15.75" hidden="false" customHeight="false" outlineLevel="0" collapsed="false"/>
    <row r="40158" customFormat="false" ht="15.75" hidden="false" customHeight="false" outlineLevel="0" collapsed="false"/>
    <row r="40159" customFormat="false" ht="15.75" hidden="false" customHeight="false" outlineLevel="0" collapsed="false"/>
    <row r="40160" customFormat="false" ht="15.75" hidden="false" customHeight="false" outlineLevel="0" collapsed="false"/>
    <row r="40161" customFormat="false" ht="15.75" hidden="false" customHeight="false" outlineLevel="0" collapsed="false"/>
    <row r="40162" customFormat="false" ht="15.75" hidden="false" customHeight="false" outlineLevel="0" collapsed="false"/>
    <row r="40163" customFormat="false" ht="15.75" hidden="false" customHeight="false" outlineLevel="0" collapsed="false"/>
    <row r="40164" customFormat="false" ht="15.75" hidden="false" customHeight="false" outlineLevel="0" collapsed="false"/>
    <row r="40165" customFormat="false" ht="15.75" hidden="false" customHeight="false" outlineLevel="0" collapsed="false"/>
    <row r="40166" customFormat="false" ht="15.75" hidden="false" customHeight="false" outlineLevel="0" collapsed="false"/>
    <row r="40167" customFormat="false" ht="15.75" hidden="false" customHeight="false" outlineLevel="0" collapsed="false"/>
    <row r="40168" customFormat="false" ht="15.75" hidden="false" customHeight="false" outlineLevel="0" collapsed="false"/>
    <row r="40169" customFormat="false" ht="15.75" hidden="false" customHeight="false" outlineLevel="0" collapsed="false"/>
    <row r="40170" customFormat="false" ht="15.75" hidden="false" customHeight="false" outlineLevel="0" collapsed="false"/>
    <row r="40171" customFormat="false" ht="15.75" hidden="false" customHeight="false" outlineLevel="0" collapsed="false"/>
    <row r="40172" customFormat="false" ht="15.75" hidden="false" customHeight="false" outlineLevel="0" collapsed="false"/>
    <row r="40173" customFormat="false" ht="15.75" hidden="false" customHeight="false" outlineLevel="0" collapsed="false"/>
    <row r="40174" customFormat="false" ht="15.75" hidden="false" customHeight="false" outlineLevel="0" collapsed="false"/>
    <row r="40175" customFormat="false" ht="15.75" hidden="false" customHeight="false" outlineLevel="0" collapsed="false"/>
    <row r="40176" customFormat="false" ht="15.75" hidden="false" customHeight="false" outlineLevel="0" collapsed="false"/>
    <row r="40177" customFormat="false" ht="15.75" hidden="false" customHeight="false" outlineLevel="0" collapsed="false"/>
    <row r="40178" customFormat="false" ht="15.75" hidden="false" customHeight="false" outlineLevel="0" collapsed="false"/>
    <row r="40179" customFormat="false" ht="15.75" hidden="false" customHeight="false" outlineLevel="0" collapsed="false"/>
    <row r="40180" customFormat="false" ht="15.75" hidden="false" customHeight="false" outlineLevel="0" collapsed="false"/>
    <row r="40181" customFormat="false" ht="15.75" hidden="false" customHeight="false" outlineLevel="0" collapsed="false"/>
    <row r="40182" customFormat="false" ht="15.75" hidden="false" customHeight="false" outlineLevel="0" collapsed="false"/>
    <row r="40183" customFormat="false" ht="15.75" hidden="false" customHeight="false" outlineLevel="0" collapsed="false"/>
    <row r="40184" customFormat="false" ht="15.75" hidden="false" customHeight="false" outlineLevel="0" collapsed="false"/>
    <row r="40185" customFormat="false" ht="15.75" hidden="false" customHeight="false" outlineLevel="0" collapsed="false"/>
    <row r="40186" customFormat="false" ht="15.75" hidden="false" customHeight="false" outlineLevel="0" collapsed="false"/>
    <row r="40187" customFormat="false" ht="15.75" hidden="false" customHeight="false" outlineLevel="0" collapsed="false"/>
    <row r="40188" customFormat="false" ht="15.75" hidden="false" customHeight="false" outlineLevel="0" collapsed="false"/>
    <row r="40189" customFormat="false" ht="15.75" hidden="false" customHeight="false" outlineLevel="0" collapsed="false"/>
    <row r="40190" customFormat="false" ht="15.75" hidden="false" customHeight="false" outlineLevel="0" collapsed="false"/>
    <row r="40191" customFormat="false" ht="15.75" hidden="false" customHeight="false" outlineLevel="0" collapsed="false"/>
    <row r="40192" customFormat="false" ht="15.75" hidden="false" customHeight="false" outlineLevel="0" collapsed="false"/>
    <row r="40193" customFormat="false" ht="15.75" hidden="false" customHeight="false" outlineLevel="0" collapsed="false"/>
    <row r="40194" customFormat="false" ht="15.75" hidden="false" customHeight="false" outlineLevel="0" collapsed="false"/>
    <row r="40195" customFormat="false" ht="15.75" hidden="false" customHeight="false" outlineLevel="0" collapsed="false"/>
    <row r="40196" customFormat="false" ht="15.75" hidden="false" customHeight="false" outlineLevel="0" collapsed="false"/>
    <row r="40197" customFormat="false" ht="15.75" hidden="false" customHeight="false" outlineLevel="0" collapsed="false"/>
    <row r="40198" customFormat="false" ht="15.75" hidden="false" customHeight="false" outlineLevel="0" collapsed="false"/>
    <row r="40199" customFormat="false" ht="15.75" hidden="false" customHeight="false" outlineLevel="0" collapsed="false"/>
    <row r="40200" customFormat="false" ht="15.75" hidden="false" customHeight="false" outlineLevel="0" collapsed="false"/>
    <row r="40201" customFormat="false" ht="15.75" hidden="false" customHeight="false" outlineLevel="0" collapsed="false"/>
    <row r="40202" customFormat="false" ht="15.75" hidden="false" customHeight="false" outlineLevel="0" collapsed="false"/>
    <row r="40203" customFormat="false" ht="15.75" hidden="false" customHeight="false" outlineLevel="0" collapsed="false"/>
    <row r="40204" customFormat="false" ht="15.75" hidden="false" customHeight="false" outlineLevel="0" collapsed="false"/>
    <row r="40205" customFormat="false" ht="15.75" hidden="false" customHeight="false" outlineLevel="0" collapsed="false"/>
    <row r="40206" customFormat="false" ht="15.75" hidden="false" customHeight="false" outlineLevel="0" collapsed="false"/>
    <row r="40207" customFormat="false" ht="15.75" hidden="false" customHeight="false" outlineLevel="0" collapsed="false"/>
    <row r="40208" customFormat="false" ht="15.75" hidden="false" customHeight="false" outlineLevel="0" collapsed="false"/>
    <row r="40209" customFormat="false" ht="15.75" hidden="false" customHeight="false" outlineLevel="0" collapsed="false"/>
    <row r="40210" customFormat="false" ht="15.75" hidden="false" customHeight="false" outlineLevel="0" collapsed="false"/>
    <row r="40211" customFormat="false" ht="15.75" hidden="false" customHeight="false" outlineLevel="0" collapsed="false"/>
    <row r="40212" customFormat="false" ht="15.75" hidden="false" customHeight="false" outlineLevel="0" collapsed="false"/>
    <row r="40213" customFormat="false" ht="15.75" hidden="false" customHeight="false" outlineLevel="0" collapsed="false"/>
    <row r="40214" customFormat="false" ht="15.75" hidden="false" customHeight="false" outlineLevel="0" collapsed="false"/>
    <row r="40215" customFormat="false" ht="15.75" hidden="false" customHeight="false" outlineLevel="0" collapsed="false"/>
    <row r="40216" customFormat="false" ht="15.75" hidden="false" customHeight="false" outlineLevel="0" collapsed="false"/>
    <row r="40217" customFormat="false" ht="15.75" hidden="false" customHeight="false" outlineLevel="0" collapsed="false"/>
    <row r="40218" customFormat="false" ht="15.75" hidden="false" customHeight="false" outlineLevel="0" collapsed="false"/>
    <row r="40219" customFormat="false" ht="15.75" hidden="false" customHeight="false" outlineLevel="0" collapsed="false"/>
    <row r="40220" customFormat="false" ht="15.75" hidden="false" customHeight="false" outlineLevel="0" collapsed="false"/>
    <row r="40221" customFormat="false" ht="15.75" hidden="false" customHeight="false" outlineLevel="0" collapsed="false"/>
    <row r="40222" customFormat="false" ht="15.75" hidden="false" customHeight="false" outlineLevel="0" collapsed="false"/>
    <row r="40223" customFormat="false" ht="15.75" hidden="false" customHeight="false" outlineLevel="0" collapsed="false"/>
    <row r="40224" customFormat="false" ht="15.75" hidden="false" customHeight="false" outlineLevel="0" collapsed="false"/>
    <row r="40225" customFormat="false" ht="15.75" hidden="false" customHeight="false" outlineLevel="0" collapsed="false"/>
    <row r="40226" customFormat="false" ht="15.75" hidden="false" customHeight="false" outlineLevel="0" collapsed="false"/>
    <row r="40227" customFormat="false" ht="15.75" hidden="false" customHeight="false" outlineLevel="0" collapsed="false"/>
    <row r="40228" customFormat="false" ht="15.75" hidden="false" customHeight="false" outlineLevel="0" collapsed="false"/>
    <row r="40229" customFormat="false" ht="15.75" hidden="false" customHeight="false" outlineLevel="0" collapsed="false"/>
    <row r="40230" customFormat="false" ht="15.75" hidden="false" customHeight="false" outlineLevel="0" collapsed="false"/>
    <row r="40231" customFormat="false" ht="15.75" hidden="false" customHeight="false" outlineLevel="0" collapsed="false"/>
    <row r="40232" customFormat="false" ht="15.75" hidden="false" customHeight="false" outlineLevel="0" collapsed="false"/>
    <row r="40233" customFormat="false" ht="15.75" hidden="false" customHeight="false" outlineLevel="0" collapsed="false"/>
    <row r="40234" customFormat="false" ht="15.75" hidden="false" customHeight="false" outlineLevel="0" collapsed="false"/>
    <row r="40235" customFormat="false" ht="15.75" hidden="false" customHeight="false" outlineLevel="0" collapsed="false"/>
    <row r="40236" customFormat="false" ht="15.75" hidden="false" customHeight="false" outlineLevel="0" collapsed="false"/>
    <row r="40237" customFormat="false" ht="15.75" hidden="false" customHeight="false" outlineLevel="0" collapsed="false"/>
    <row r="40238" customFormat="false" ht="15.75" hidden="false" customHeight="false" outlineLevel="0" collapsed="false"/>
    <row r="40239" customFormat="false" ht="15.75" hidden="false" customHeight="false" outlineLevel="0" collapsed="false"/>
    <row r="40240" customFormat="false" ht="15.75" hidden="false" customHeight="false" outlineLevel="0" collapsed="false"/>
    <row r="40241" customFormat="false" ht="15.75" hidden="false" customHeight="false" outlineLevel="0" collapsed="false"/>
    <row r="40242" customFormat="false" ht="15.75" hidden="false" customHeight="false" outlineLevel="0" collapsed="false"/>
    <row r="40243" customFormat="false" ht="15.75" hidden="false" customHeight="false" outlineLevel="0" collapsed="false"/>
    <row r="40244" customFormat="false" ht="15.75" hidden="false" customHeight="false" outlineLevel="0" collapsed="false"/>
    <row r="40245" customFormat="false" ht="15.75" hidden="false" customHeight="false" outlineLevel="0" collapsed="false"/>
    <row r="40246" customFormat="false" ht="15.75" hidden="false" customHeight="false" outlineLevel="0" collapsed="false"/>
    <row r="40247" customFormat="false" ht="15.75" hidden="false" customHeight="false" outlineLevel="0" collapsed="false"/>
    <row r="40248" customFormat="false" ht="15.75" hidden="false" customHeight="false" outlineLevel="0" collapsed="false"/>
    <row r="40249" customFormat="false" ht="15.75" hidden="false" customHeight="false" outlineLevel="0" collapsed="false"/>
    <row r="40250" customFormat="false" ht="15.75" hidden="false" customHeight="false" outlineLevel="0" collapsed="false"/>
    <row r="40251" customFormat="false" ht="15.75" hidden="false" customHeight="false" outlineLevel="0" collapsed="false"/>
    <row r="40252" customFormat="false" ht="15.75" hidden="false" customHeight="false" outlineLevel="0" collapsed="false"/>
    <row r="40253" customFormat="false" ht="15.75" hidden="false" customHeight="false" outlineLevel="0" collapsed="false"/>
    <row r="40254" customFormat="false" ht="15.75" hidden="false" customHeight="false" outlineLevel="0" collapsed="false"/>
    <row r="40255" customFormat="false" ht="15.75" hidden="false" customHeight="false" outlineLevel="0" collapsed="false"/>
    <row r="40256" customFormat="false" ht="15.75" hidden="false" customHeight="false" outlineLevel="0" collapsed="false"/>
    <row r="40257" customFormat="false" ht="15.75" hidden="false" customHeight="false" outlineLevel="0" collapsed="false"/>
    <row r="40258" customFormat="false" ht="15.75" hidden="false" customHeight="false" outlineLevel="0" collapsed="false"/>
    <row r="40259" customFormat="false" ht="15.75" hidden="false" customHeight="false" outlineLevel="0" collapsed="false"/>
    <row r="40260" customFormat="false" ht="15.75" hidden="false" customHeight="false" outlineLevel="0" collapsed="false"/>
    <row r="40261" customFormat="false" ht="15.75" hidden="false" customHeight="false" outlineLevel="0" collapsed="false"/>
    <row r="40262" customFormat="false" ht="15.75" hidden="false" customHeight="false" outlineLevel="0" collapsed="false"/>
    <row r="40263" customFormat="false" ht="15.75" hidden="false" customHeight="false" outlineLevel="0" collapsed="false"/>
    <row r="40264" customFormat="false" ht="15.75" hidden="false" customHeight="false" outlineLevel="0" collapsed="false"/>
    <row r="40265" customFormat="false" ht="15.75" hidden="false" customHeight="false" outlineLevel="0" collapsed="false"/>
    <row r="40266" customFormat="false" ht="15.75" hidden="false" customHeight="false" outlineLevel="0" collapsed="false"/>
    <row r="40267" customFormat="false" ht="15.75" hidden="false" customHeight="false" outlineLevel="0" collapsed="false"/>
    <row r="40268" customFormat="false" ht="15.75" hidden="false" customHeight="false" outlineLevel="0" collapsed="false"/>
    <row r="40269" customFormat="false" ht="15.75" hidden="false" customHeight="false" outlineLevel="0" collapsed="false"/>
    <row r="40270" customFormat="false" ht="15.75" hidden="false" customHeight="false" outlineLevel="0" collapsed="false"/>
    <row r="40271" customFormat="false" ht="15.75" hidden="false" customHeight="false" outlineLevel="0" collapsed="false"/>
    <row r="40272" customFormat="false" ht="15.75" hidden="false" customHeight="false" outlineLevel="0" collapsed="false"/>
    <row r="40273" customFormat="false" ht="15.75" hidden="false" customHeight="false" outlineLevel="0" collapsed="false"/>
    <row r="40274" customFormat="false" ht="15.75" hidden="false" customHeight="false" outlineLevel="0" collapsed="false"/>
    <row r="40275" customFormat="false" ht="15.75" hidden="false" customHeight="false" outlineLevel="0" collapsed="false"/>
    <row r="40276" customFormat="false" ht="15.75" hidden="false" customHeight="false" outlineLevel="0" collapsed="false"/>
    <row r="40277" customFormat="false" ht="15.75" hidden="false" customHeight="false" outlineLevel="0" collapsed="false"/>
    <row r="40278" customFormat="false" ht="15.75" hidden="false" customHeight="false" outlineLevel="0" collapsed="false"/>
    <row r="40279" customFormat="false" ht="15.75" hidden="false" customHeight="false" outlineLevel="0" collapsed="false"/>
    <row r="40280" customFormat="false" ht="15.75" hidden="false" customHeight="false" outlineLevel="0" collapsed="false"/>
    <row r="40281" customFormat="false" ht="15.75" hidden="false" customHeight="false" outlineLevel="0" collapsed="false"/>
    <row r="40282" customFormat="false" ht="15.75" hidden="false" customHeight="false" outlineLevel="0" collapsed="false"/>
    <row r="40283" customFormat="false" ht="15.75" hidden="false" customHeight="false" outlineLevel="0" collapsed="false"/>
    <row r="40284" customFormat="false" ht="15.75" hidden="false" customHeight="false" outlineLevel="0" collapsed="false"/>
    <row r="40285" customFormat="false" ht="15.75" hidden="false" customHeight="false" outlineLevel="0" collapsed="false"/>
    <row r="40286" customFormat="false" ht="15.75" hidden="false" customHeight="false" outlineLevel="0" collapsed="false"/>
    <row r="40287" customFormat="false" ht="15.75" hidden="false" customHeight="false" outlineLevel="0" collapsed="false"/>
    <row r="40288" customFormat="false" ht="15.75" hidden="false" customHeight="false" outlineLevel="0" collapsed="false"/>
    <row r="40289" customFormat="false" ht="15.75" hidden="false" customHeight="false" outlineLevel="0" collapsed="false"/>
    <row r="40290" customFormat="false" ht="15.75" hidden="false" customHeight="false" outlineLevel="0" collapsed="false"/>
    <row r="40291" customFormat="false" ht="15.75" hidden="false" customHeight="false" outlineLevel="0" collapsed="false"/>
    <row r="40292" customFormat="false" ht="15.75" hidden="false" customHeight="false" outlineLevel="0" collapsed="false"/>
    <row r="40293" customFormat="false" ht="15.75" hidden="false" customHeight="false" outlineLevel="0" collapsed="false"/>
    <row r="40294" customFormat="false" ht="15.75" hidden="false" customHeight="false" outlineLevel="0" collapsed="false"/>
    <row r="40295" customFormat="false" ht="15.75" hidden="false" customHeight="false" outlineLevel="0" collapsed="false"/>
    <row r="40296" customFormat="false" ht="15.75" hidden="false" customHeight="false" outlineLevel="0" collapsed="false"/>
    <row r="40297" customFormat="false" ht="15.75" hidden="false" customHeight="false" outlineLevel="0" collapsed="false"/>
    <row r="40298" customFormat="false" ht="15.75" hidden="false" customHeight="false" outlineLevel="0" collapsed="false"/>
    <row r="40299" customFormat="false" ht="15.75" hidden="false" customHeight="false" outlineLevel="0" collapsed="false"/>
    <row r="40300" customFormat="false" ht="15.75" hidden="false" customHeight="false" outlineLevel="0" collapsed="false"/>
    <row r="40301" customFormat="false" ht="15.75" hidden="false" customHeight="false" outlineLevel="0" collapsed="false"/>
    <row r="40302" customFormat="false" ht="15.75" hidden="false" customHeight="false" outlineLevel="0" collapsed="false"/>
    <row r="40303" customFormat="false" ht="15.75" hidden="false" customHeight="false" outlineLevel="0" collapsed="false"/>
    <row r="40304" customFormat="false" ht="15.75" hidden="false" customHeight="false" outlineLevel="0" collapsed="false"/>
    <row r="40305" customFormat="false" ht="15.75" hidden="false" customHeight="false" outlineLevel="0" collapsed="false"/>
    <row r="40306" customFormat="false" ht="15.75" hidden="false" customHeight="false" outlineLevel="0" collapsed="false"/>
    <row r="40307" customFormat="false" ht="15.75" hidden="false" customHeight="false" outlineLevel="0" collapsed="false"/>
    <row r="40308" customFormat="false" ht="15.75" hidden="false" customHeight="false" outlineLevel="0" collapsed="false"/>
    <row r="40309" customFormat="false" ht="15.75" hidden="false" customHeight="false" outlineLevel="0" collapsed="false"/>
    <row r="40310" customFormat="false" ht="15.75" hidden="false" customHeight="false" outlineLevel="0" collapsed="false"/>
    <row r="40311" customFormat="false" ht="15.75" hidden="false" customHeight="false" outlineLevel="0" collapsed="false"/>
    <row r="40312" customFormat="false" ht="15.75" hidden="false" customHeight="false" outlineLevel="0" collapsed="false"/>
    <row r="40313" customFormat="false" ht="15.75" hidden="false" customHeight="false" outlineLevel="0" collapsed="false"/>
    <row r="40314" customFormat="false" ht="15.75" hidden="false" customHeight="false" outlineLevel="0" collapsed="false"/>
    <row r="40315" customFormat="false" ht="15.75" hidden="false" customHeight="false" outlineLevel="0" collapsed="false"/>
    <row r="40316" customFormat="false" ht="15.75" hidden="false" customHeight="false" outlineLevel="0" collapsed="false"/>
    <row r="40317" customFormat="false" ht="15.75" hidden="false" customHeight="false" outlineLevel="0" collapsed="false"/>
    <row r="40318" customFormat="false" ht="15.75" hidden="false" customHeight="false" outlineLevel="0" collapsed="false"/>
    <row r="40319" customFormat="false" ht="15.75" hidden="false" customHeight="false" outlineLevel="0" collapsed="false"/>
    <row r="40320" customFormat="false" ht="15.75" hidden="false" customHeight="false" outlineLevel="0" collapsed="false"/>
    <row r="40321" customFormat="false" ht="15.75" hidden="false" customHeight="false" outlineLevel="0" collapsed="false"/>
    <row r="40322" customFormat="false" ht="15.75" hidden="false" customHeight="false" outlineLevel="0" collapsed="false"/>
    <row r="40323" customFormat="false" ht="15.75" hidden="false" customHeight="false" outlineLevel="0" collapsed="false"/>
    <row r="40324" customFormat="false" ht="15.75" hidden="false" customHeight="false" outlineLevel="0" collapsed="false"/>
    <row r="40325" customFormat="false" ht="15.75" hidden="false" customHeight="false" outlineLevel="0" collapsed="false"/>
    <row r="40326" customFormat="false" ht="15.75" hidden="false" customHeight="false" outlineLevel="0" collapsed="false"/>
    <row r="40327" customFormat="false" ht="15.75" hidden="false" customHeight="false" outlineLevel="0" collapsed="false"/>
    <row r="40328" customFormat="false" ht="15.75" hidden="false" customHeight="false" outlineLevel="0" collapsed="false"/>
    <row r="40329" customFormat="false" ht="15.75" hidden="false" customHeight="false" outlineLevel="0" collapsed="false"/>
    <row r="40330" customFormat="false" ht="15.75" hidden="false" customHeight="false" outlineLevel="0" collapsed="false"/>
    <row r="40331" customFormat="false" ht="15.75" hidden="false" customHeight="false" outlineLevel="0" collapsed="false"/>
    <row r="40332" customFormat="false" ht="15.75" hidden="false" customHeight="false" outlineLevel="0" collapsed="false"/>
    <row r="40333" customFormat="false" ht="15.75" hidden="false" customHeight="false" outlineLevel="0" collapsed="false"/>
    <row r="40334" customFormat="false" ht="15.75" hidden="false" customHeight="false" outlineLevel="0" collapsed="false"/>
    <row r="40335" customFormat="false" ht="15.75" hidden="false" customHeight="false" outlineLevel="0" collapsed="false"/>
    <row r="40336" customFormat="false" ht="15.75" hidden="false" customHeight="false" outlineLevel="0" collapsed="false"/>
    <row r="40337" customFormat="false" ht="15.75" hidden="false" customHeight="false" outlineLevel="0" collapsed="false"/>
    <row r="40338" customFormat="false" ht="15.75" hidden="false" customHeight="false" outlineLevel="0" collapsed="false"/>
    <row r="40339" customFormat="false" ht="15.75" hidden="false" customHeight="false" outlineLevel="0" collapsed="false"/>
    <row r="40340" customFormat="false" ht="15.75" hidden="false" customHeight="false" outlineLevel="0" collapsed="false"/>
    <row r="40341" customFormat="false" ht="15.75" hidden="false" customHeight="false" outlineLevel="0" collapsed="false"/>
    <row r="40342" customFormat="false" ht="15.75" hidden="false" customHeight="false" outlineLevel="0" collapsed="false"/>
    <row r="40343" customFormat="false" ht="15.75" hidden="false" customHeight="false" outlineLevel="0" collapsed="false"/>
    <row r="40344" customFormat="false" ht="15.75" hidden="false" customHeight="false" outlineLevel="0" collapsed="false"/>
    <row r="40345" customFormat="false" ht="15.75" hidden="false" customHeight="false" outlineLevel="0" collapsed="false"/>
    <row r="40346" customFormat="false" ht="15.75" hidden="false" customHeight="false" outlineLevel="0" collapsed="false"/>
    <row r="40347" customFormat="false" ht="15.75" hidden="false" customHeight="false" outlineLevel="0" collapsed="false"/>
    <row r="40348" customFormat="false" ht="15.75" hidden="false" customHeight="false" outlineLevel="0" collapsed="false"/>
    <row r="40349" customFormat="false" ht="15.75" hidden="false" customHeight="false" outlineLevel="0" collapsed="false"/>
    <row r="40350" customFormat="false" ht="15.75" hidden="false" customHeight="false" outlineLevel="0" collapsed="false"/>
    <row r="40351" customFormat="false" ht="15.75" hidden="false" customHeight="false" outlineLevel="0" collapsed="false"/>
    <row r="40352" customFormat="false" ht="15.75" hidden="false" customHeight="false" outlineLevel="0" collapsed="false"/>
    <row r="40353" customFormat="false" ht="15.75" hidden="false" customHeight="false" outlineLevel="0" collapsed="false"/>
    <row r="40354" customFormat="false" ht="15.75" hidden="false" customHeight="false" outlineLevel="0" collapsed="false"/>
    <row r="40355" customFormat="false" ht="15.75" hidden="false" customHeight="false" outlineLevel="0" collapsed="false"/>
    <row r="40356" customFormat="false" ht="15.75" hidden="false" customHeight="false" outlineLevel="0" collapsed="false"/>
    <row r="40357" customFormat="false" ht="15.75" hidden="false" customHeight="false" outlineLevel="0" collapsed="false"/>
    <row r="40358" customFormat="false" ht="15.75" hidden="false" customHeight="false" outlineLevel="0" collapsed="false"/>
    <row r="40359" customFormat="false" ht="15.75" hidden="false" customHeight="false" outlineLevel="0" collapsed="false"/>
    <row r="40360" customFormat="false" ht="15.75" hidden="false" customHeight="false" outlineLevel="0" collapsed="false"/>
    <row r="40361" customFormat="false" ht="15.75" hidden="false" customHeight="false" outlineLevel="0" collapsed="false"/>
    <row r="40362" customFormat="false" ht="15.75" hidden="false" customHeight="false" outlineLevel="0" collapsed="false"/>
    <row r="40363" customFormat="false" ht="15.75" hidden="false" customHeight="false" outlineLevel="0" collapsed="false"/>
    <row r="40364" customFormat="false" ht="15.75" hidden="false" customHeight="false" outlineLevel="0" collapsed="false"/>
    <row r="40365" customFormat="false" ht="15.75" hidden="false" customHeight="false" outlineLevel="0" collapsed="false"/>
    <row r="40366" customFormat="false" ht="15.75" hidden="false" customHeight="false" outlineLevel="0" collapsed="false"/>
    <row r="40367" customFormat="false" ht="15.75" hidden="false" customHeight="false" outlineLevel="0" collapsed="false"/>
    <row r="40368" customFormat="false" ht="15.75" hidden="false" customHeight="false" outlineLevel="0" collapsed="false"/>
    <row r="40369" customFormat="false" ht="15.75" hidden="false" customHeight="false" outlineLevel="0" collapsed="false"/>
    <row r="40370" customFormat="false" ht="15.75" hidden="false" customHeight="false" outlineLevel="0" collapsed="false"/>
    <row r="40371" customFormat="false" ht="15.75" hidden="false" customHeight="false" outlineLevel="0" collapsed="false"/>
    <row r="40372" customFormat="false" ht="15.75" hidden="false" customHeight="false" outlineLevel="0" collapsed="false"/>
    <row r="40373" customFormat="false" ht="15.75" hidden="false" customHeight="false" outlineLevel="0" collapsed="false"/>
    <row r="40374" customFormat="false" ht="15.75" hidden="false" customHeight="false" outlineLevel="0" collapsed="false"/>
    <row r="40375" customFormat="false" ht="15.75" hidden="false" customHeight="false" outlineLevel="0" collapsed="false"/>
    <row r="40376" customFormat="false" ht="15.75" hidden="false" customHeight="false" outlineLevel="0" collapsed="false"/>
    <row r="40377" customFormat="false" ht="15.75" hidden="false" customHeight="false" outlineLevel="0" collapsed="false"/>
    <row r="40378" customFormat="false" ht="15.75" hidden="false" customHeight="false" outlineLevel="0" collapsed="false"/>
    <row r="40379" customFormat="false" ht="15.75" hidden="false" customHeight="false" outlineLevel="0" collapsed="false"/>
    <row r="40380" customFormat="false" ht="15.75" hidden="false" customHeight="false" outlineLevel="0" collapsed="false"/>
    <row r="40381" customFormat="false" ht="15.75" hidden="false" customHeight="false" outlineLevel="0" collapsed="false"/>
    <row r="40382" customFormat="false" ht="15.75" hidden="false" customHeight="false" outlineLevel="0" collapsed="false"/>
    <row r="40383" customFormat="false" ht="15.75" hidden="false" customHeight="false" outlineLevel="0" collapsed="false"/>
    <row r="40384" customFormat="false" ht="15.75" hidden="false" customHeight="false" outlineLevel="0" collapsed="false"/>
    <row r="40385" customFormat="false" ht="15.75" hidden="false" customHeight="false" outlineLevel="0" collapsed="false"/>
    <row r="40386" customFormat="false" ht="15.75" hidden="false" customHeight="false" outlineLevel="0" collapsed="false"/>
    <row r="40387" customFormat="false" ht="15.75" hidden="false" customHeight="false" outlineLevel="0" collapsed="false"/>
    <row r="40388" customFormat="false" ht="15.75" hidden="false" customHeight="false" outlineLevel="0" collapsed="false"/>
    <row r="40389" customFormat="false" ht="15.75" hidden="false" customHeight="false" outlineLevel="0" collapsed="false"/>
    <row r="40390" customFormat="false" ht="15.75" hidden="false" customHeight="false" outlineLevel="0" collapsed="false"/>
    <row r="40391" customFormat="false" ht="15.75" hidden="false" customHeight="false" outlineLevel="0" collapsed="false"/>
    <row r="40392" customFormat="false" ht="15.75" hidden="false" customHeight="false" outlineLevel="0" collapsed="false"/>
    <row r="40393" customFormat="false" ht="15.75" hidden="false" customHeight="false" outlineLevel="0" collapsed="false"/>
    <row r="40394" customFormat="false" ht="15.75" hidden="false" customHeight="false" outlineLevel="0" collapsed="false"/>
    <row r="40395" customFormat="false" ht="15.75" hidden="false" customHeight="false" outlineLevel="0" collapsed="false"/>
    <row r="40396" customFormat="false" ht="15.75" hidden="false" customHeight="false" outlineLevel="0" collapsed="false"/>
    <row r="40397" customFormat="false" ht="15.75" hidden="false" customHeight="false" outlineLevel="0" collapsed="false"/>
    <row r="40398" customFormat="false" ht="15.75" hidden="false" customHeight="false" outlineLevel="0" collapsed="false"/>
    <row r="40399" customFormat="false" ht="15.75" hidden="false" customHeight="false" outlineLevel="0" collapsed="false"/>
    <row r="40400" customFormat="false" ht="15.75" hidden="false" customHeight="false" outlineLevel="0" collapsed="false"/>
    <row r="40401" customFormat="false" ht="15.75" hidden="false" customHeight="false" outlineLevel="0" collapsed="false"/>
    <row r="40402" customFormat="false" ht="15.75" hidden="false" customHeight="false" outlineLevel="0" collapsed="false"/>
    <row r="40403" customFormat="false" ht="15.75" hidden="false" customHeight="false" outlineLevel="0" collapsed="false"/>
    <row r="40404" customFormat="false" ht="15.75" hidden="false" customHeight="false" outlineLevel="0" collapsed="false"/>
    <row r="40405" customFormat="false" ht="15.75" hidden="false" customHeight="false" outlineLevel="0" collapsed="false"/>
    <row r="40406" customFormat="false" ht="15.75" hidden="false" customHeight="false" outlineLevel="0" collapsed="false"/>
    <row r="40407" customFormat="false" ht="15.75" hidden="false" customHeight="false" outlineLevel="0" collapsed="false"/>
    <row r="40408" customFormat="false" ht="15.75" hidden="false" customHeight="false" outlineLevel="0" collapsed="false"/>
    <row r="40409" customFormat="false" ht="15.75" hidden="false" customHeight="false" outlineLevel="0" collapsed="false"/>
    <row r="40410" customFormat="false" ht="15.75" hidden="false" customHeight="false" outlineLevel="0" collapsed="false"/>
    <row r="40411" customFormat="false" ht="15.75" hidden="false" customHeight="false" outlineLevel="0" collapsed="false"/>
    <row r="40412" customFormat="false" ht="15.75" hidden="false" customHeight="false" outlineLevel="0" collapsed="false"/>
    <row r="40413" customFormat="false" ht="15.75" hidden="false" customHeight="false" outlineLevel="0" collapsed="false"/>
    <row r="40414" customFormat="false" ht="15.75" hidden="false" customHeight="false" outlineLevel="0" collapsed="false"/>
    <row r="40415" customFormat="false" ht="15.75" hidden="false" customHeight="false" outlineLevel="0" collapsed="false"/>
    <row r="40416" customFormat="false" ht="15.75" hidden="false" customHeight="false" outlineLevel="0" collapsed="false"/>
    <row r="40417" customFormat="false" ht="15.75" hidden="false" customHeight="false" outlineLevel="0" collapsed="false"/>
    <row r="40418" customFormat="false" ht="15.75" hidden="false" customHeight="false" outlineLevel="0" collapsed="false"/>
    <row r="40419" customFormat="false" ht="15.75" hidden="false" customHeight="false" outlineLevel="0" collapsed="false"/>
    <row r="40420" customFormat="false" ht="15.75" hidden="false" customHeight="false" outlineLevel="0" collapsed="false"/>
    <row r="40421" customFormat="false" ht="15.75" hidden="false" customHeight="false" outlineLevel="0" collapsed="false"/>
    <row r="40422" customFormat="false" ht="15.75" hidden="false" customHeight="false" outlineLevel="0" collapsed="false"/>
    <row r="40423" customFormat="false" ht="15.75" hidden="false" customHeight="false" outlineLevel="0" collapsed="false"/>
    <row r="40424" customFormat="false" ht="15.75" hidden="false" customHeight="false" outlineLevel="0" collapsed="false"/>
    <row r="40425" customFormat="false" ht="15.75" hidden="false" customHeight="false" outlineLevel="0" collapsed="false"/>
    <row r="40426" customFormat="false" ht="15.75" hidden="false" customHeight="false" outlineLevel="0" collapsed="false"/>
    <row r="40427" customFormat="false" ht="15.75" hidden="false" customHeight="false" outlineLevel="0" collapsed="false"/>
    <row r="40428" customFormat="false" ht="15.75" hidden="false" customHeight="false" outlineLevel="0" collapsed="false"/>
    <row r="40429" customFormat="false" ht="15.75" hidden="false" customHeight="false" outlineLevel="0" collapsed="false"/>
    <row r="40430" customFormat="false" ht="15.75" hidden="false" customHeight="false" outlineLevel="0" collapsed="false"/>
    <row r="40431" customFormat="false" ht="15.75" hidden="false" customHeight="false" outlineLevel="0" collapsed="false"/>
    <row r="40432" customFormat="false" ht="15.75" hidden="false" customHeight="false" outlineLevel="0" collapsed="false"/>
    <row r="40433" customFormat="false" ht="15.75" hidden="false" customHeight="false" outlineLevel="0" collapsed="false"/>
    <row r="40434" customFormat="false" ht="15.75" hidden="false" customHeight="false" outlineLevel="0" collapsed="false"/>
    <row r="40435" customFormat="false" ht="15.75" hidden="false" customHeight="false" outlineLevel="0" collapsed="false"/>
    <row r="40436" customFormat="false" ht="15.75" hidden="false" customHeight="false" outlineLevel="0" collapsed="false"/>
    <row r="40437" customFormat="false" ht="15.75" hidden="false" customHeight="false" outlineLevel="0" collapsed="false"/>
    <row r="40438" customFormat="false" ht="15.75" hidden="false" customHeight="false" outlineLevel="0" collapsed="false"/>
    <row r="40439" customFormat="false" ht="15.75" hidden="false" customHeight="false" outlineLevel="0" collapsed="false"/>
    <row r="40440" customFormat="false" ht="15.75" hidden="false" customHeight="false" outlineLevel="0" collapsed="false"/>
    <row r="40441" customFormat="false" ht="15.75" hidden="false" customHeight="false" outlineLevel="0" collapsed="false"/>
    <row r="40442" customFormat="false" ht="15.75" hidden="false" customHeight="false" outlineLevel="0" collapsed="false"/>
    <row r="40443" customFormat="false" ht="15.75" hidden="false" customHeight="false" outlineLevel="0" collapsed="false"/>
    <row r="40444" customFormat="false" ht="15.75" hidden="false" customHeight="false" outlineLevel="0" collapsed="false"/>
    <row r="40445" customFormat="false" ht="15.75" hidden="false" customHeight="false" outlineLevel="0" collapsed="false"/>
    <row r="40446" customFormat="false" ht="15.75" hidden="false" customHeight="false" outlineLevel="0" collapsed="false"/>
    <row r="40447" customFormat="false" ht="15.75" hidden="false" customHeight="false" outlineLevel="0" collapsed="false"/>
    <row r="40448" customFormat="false" ht="15.75" hidden="false" customHeight="false" outlineLevel="0" collapsed="false"/>
    <row r="40449" customFormat="false" ht="15.75" hidden="false" customHeight="false" outlineLevel="0" collapsed="false"/>
    <row r="40450" customFormat="false" ht="15.75" hidden="false" customHeight="false" outlineLevel="0" collapsed="false"/>
    <row r="40451" customFormat="false" ht="15.75" hidden="false" customHeight="false" outlineLevel="0" collapsed="false"/>
    <row r="40452" customFormat="false" ht="15.75" hidden="false" customHeight="false" outlineLevel="0" collapsed="false"/>
    <row r="40453" customFormat="false" ht="15.75" hidden="false" customHeight="false" outlineLevel="0" collapsed="false"/>
    <row r="40454" customFormat="false" ht="15.75" hidden="false" customHeight="false" outlineLevel="0" collapsed="false"/>
    <row r="40455" customFormat="false" ht="15.75" hidden="false" customHeight="false" outlineLevel="0" collapsed="false"/>
    <row r="40456" customFormat="false" ht="15.75" hidden="false" customHeight="false" outlineLevel="0" collapsed="false"/>
    <row r="40457" customFormat="false" ht="15.75" hidden="false" customHeight="false" outlineLevel="0" collapsed="false"/>
    <row r="40458" customFormat="false" ht="15.75" hidden="false" customHeight="false" outlineLevel="0" collapsed="false"/>
    <row r="40459" customFormat="false" ht="15.75" hidden="false" customHeight="false" outlineLevel="0" collapsed="false"/>
    <row r="40460" customFormat="false" ht="15.75" hidden="false" customHeight="false" outlineLevel="0" collapsed="false"/>
    <row r="40461" customFormat="false" ht="15.75" hidden="false" customHeight="false" outlineLevel="0" collapsed="false"/>
    <row r="40462" customFormat="false" ht="15.75" hidden="false" customHeight="false" outlineLevel="0" collapsed="false"/>
    <row r="40463" customFormat="false" ht="15.75" hidden="false" customHeight="false" outlineLevel="0" collapsed="false"/>
    <row r="40464" customFormat="false" ht="15.75" hidden="false" customHeight="false" outlineLevel="0" collapsed="false"/>
    <row r="40465" customFormat="false" ht="15.75" hidden="false" customHeight="false" outlineLevel="0" collapsed="false"/>
    <row r="40466" customFormat="false" ht="15.75" hidden="false" customHeight="false" outlineLevel="0" collapsed="false"/>
    <row r="40467" customFormat="false" ht="15.75" hidden="false" customHeight="false" outlineLevel="0" collapsed="false"/>
    <row r="40468" customFormat="false" ht="15.75" hidden="false" customHeight="false" outlineLevel="0" collapsed="false"/>
    <row r="40469" customFormat="false" ht="15.75" hidden="false" customHeight="false" outlineLevel="0" collapsed="false"/>
    <row r="40470" customFormat="false" ht="15.75" hidden="false" customHeight="false" outlineLevel="0" collapsed="false"/>
    <row r="40471" customFormat="false" ht="15.75" hidden="false" customHeight="false" outlineLevel="0" collapsed="false"/>
    <row r="40472" customFormat="false" ht="15.75" hidden="false" customHeight="false" outlineLevel="0" collapsed="false"/>
    <row r="40473" customFormat="false" ht="15.75" hidden="false" customHeight="false" outlineLevel="0" collapsed="false"/>
    <row r="40474" customFormat="false" ht="15.75" hidden="false" customHeight="false" outlineLevel="0" collapsed="false"/>
    <row r="40475" customFormat="false" ht="15.75" hidden="false" customHeight="false" outlineLevel="0" collapsed="false"/>
    <row r="40476" customFormat="false" ht="15.75" hidden="false" customHeight="false" outlineLevel="0" collapsed="false"/>
    <row r="40477" customFormat="false" ht="15.75" hidden="false" customHeight="false" outlineLevel="0" collapsed="false"/>
    <row r="40478" customFormat="false" ht="15.75" hidden="false" customHeight="false" outlineLevel="0" collapsed="false"/>
    <row r="40479" customFormat="false" ht="15.75" hidden="false" customHeight="false" outlineLevel="0" collapsed="false"/>
    <row r="40480" customFormat="false" ht="15.75" hidden="false" customHeight="false" outlineLevel="0" collapsed="false"/>
    <row r="40481" customFormat="false" ht="15.75" hidden="false" customHeight="false" outlineLevel="0" collapsed="false"/>
    <row r="40482" customFormat="false" ht="15.75" hidden="false" customHeight="false" outlineLevel="0" collapsed="false"/>
    <row r="40483" customFormat="false" ht="15.75" hidden="false" customHeight="false" outlineLevel="0" collapsed="false"/>
    <row r="40484" customFormat="false" ht="15.75" hidden="false" customHeight="false" outlineLevel="0" collapsed="false"/>
    <row r="40485" customFormat="false" ht="15.75" hidden="false" customHeight="false" outlineLevel="0" collapsed="false"/>
    <row r="40486" customFormat="false" ht="15.75" hidden="false" customHeight="false" outlineLevel="0" collapsed="false"/>
    <row r="40487" customFormat="false" ht="15.75" hidden="false" customHeight="false" outlineLevel="0" collapsed="false"/>
    <row r="40488" customFormat="false" ht="15.75" hidden="false" customHeight="false" outlineLevel="0" collapsed="false"/>
    <row r="40489" customFormat="false" ht="15.75" hidden="false" customHeight="false" outlineLevel="0" collapsed="false"/>
    <row r="40490" customFormat="false" ht="15.75" hidden="false" customHeight="false" outlineLevel="0" collapsed="false"/>
    <row r="40491" customFormat="false" ht="15.75" hidden="false" customHeight="false" outlineLevel="0" collapsed="false"/>
    <row r="40492" customFormat="false" ht="15.75" hidden="false" customHeight="false" outlineLevel="0" collapsed="false"/>
    <row r="40493" customFormat="false" ht="15.75" hidden="false" customHeight="false" outlineLevel="0" collapsed="false"/>
    <row r="40494" customFormat="false" ht="15.75" hidden="false" customHeight="false" outlineLevel="0" collapsed="false"/>
    <row r="40495" customFormat="false" ht="15.75" hidden="false" customHeight="false" outlineLevel="0" collapsed="false"/>
    <row r="40496" customFormat="false" ht="15.75" hidden="false" customHeight="false" outlineLevel="0" collapsed="false"/>
    <row r="40497" customFormat="false" ht="15.75" hidden="false" customHeight="false" outlineLevel="0" collapsed="false"/>
    <row r="40498" customFormat="false" ht="15.75" hidden="false" customHeight="false" outlineLevel="0" collapsed="false"/>
    <row r="40499" customFormat="false" ht="15.75" hidden="false" customHeight="false" outlineLevel="0" collapsed="false"/>
    <row r="40500" customFormat="false" ht="15.75" hidden="false" customHeight="false" outlineLevel="0" collapsed="false"/>
    <row r="40501" customFormat="false" ht="15.75" hidden="false" customHeight="false" outlineLevel="0" collapsed="false"/>
    <row r="40502" customFormat="false" ht="15.75" hidden="false" customHeight="false" outlineLevel="0" collapsed="false"/>
    <row r="40503" customFormat="false" ht="15.75" hidden="false" customHeight="false" outlineLevel="0" collapsed="false"/>
    <row r="40504" customFormat="false" ht="15.75" hidden="false" customHeight="false" outlineLevel="0" collapsed="false"/>
    <row r="40505" customFormat="false" ht="15.75" hidden="false" customHeight="false" outlineLevel="0" collapsed="false"/>
    <row r="40506" customFormat="false" ht="15.75" hidden="false" customHeight="false" outlineLevel="0" collapsed="false"/>
    <row r="40507" customFormat="false" ht="15.75" hidden="false" customHeight="false" outlineLevel="0" collapsed="false"/>
    <row r="40508" customFormat="false" ht="15.75" hidden="false" customHeight="false" outlineLevel="0" collapsed="false"/>
    <row r="40509" customFormat="false" ht="15.75" hidden="false" customHeight="false" outlineLevel="0" collapsed="false"/>
    <row r="40510" customFormat="false" ht="15.75" hidden="false" customHeight="false" outlineLevel="0" collapsed="false"/>
    <row r="40511" customFormat="false" ht="15.75" hidden="false" customHeight="false" outlineLevel="0" collapsed="false"/>
    <row r="40512" customFormat="false" ht="15.75" hidden="false" customHeight="false" outlineLevel="0" collapsed="false"/>
    <row r="40513" customFormat="false" ht="15.75" hidden="false" customHeight="false" outlineLevel="0" collapsed="false"/>
    <row r="40514" customFormat="false" ht="15.75" hidden="false" customHeight="false" outlineLevel="0" collapsed="false"/>
    <row r="40515" customFormat="false" ht="15.75" hidden="false" customHeight="false" outlineLevel="0" collapsed="false"/>
    <row r="40516" customFormat="false" ht="15.75" hidden="false" customHeight="false" outlineLevel="0" collapsed="false"/>
    <row r="40517" customFormat="false" ht="15.75" hidden="false" customHeight="false" outlineLevel="0" collapsed="false"/>
    <row r="40518" customFormat="false" ht="15.75" hidden="false" customHeight="false" outlineLevel="0" collapsed="false"/>
    <row r="40519" customFormat="false" ht="15.75" hidden="false" customHeight="false" outlineLevel="0" collapsed="false"/>
    <row r="40520" customFormat="false" ht="15.75" hidden="false" customHeight="false" outlineLevel="0" collapsed="false"/>
    <row r="40521" customFormat="false" ht="15.75" hidden="false" customHeight="false" outlineLevel="0" collapsed="false"/>
    <row r="40522" customFormat="false" ht="15.75" hidden="false" customHeight="false" outlineLevel="0" collapsed="false"/>
    <row r="40523" customFormat="false" ht="15.75" hidden="false" customHeight="false" outlineLevel="0" collapsed="false"/>
    <row r="40524" customFormat="false" ht="15.75" hidden="false" customHeight="false" outlineLevel="0" collapsed="false"/>
    <row r="40525" customFormat="false" ht="15.75" hidden="false" customHeight="false" outlineLevel="0" collapsed="false"/>
    <row r="40526" customFormat="false" ht="15.75" hidden="false" customHeight="false" outlineLevel="0" collapsed="false"/>
    <row r="40527" customFormat="false" ht="15.75" hidden="false" customHeight="false" outlineLevel="0" collapsed="false"/>
    <row r="40528" customFormat="false" ht="15.75" hidden="false" customHeight="false" outlineLevel="0" collapsed="false"/>
    <row r="40529" customFormat="false" ht="15.75" hidden="false" customHeight="false" outlineLevel="0" collapsed="false"/>
    <row r="40530" customFormat="false" ht="15.75" hidden="false" customHeight="false" outlineLevel="0" collapsed="false"/>
    <row r="40531" customFormat="false" ht="15.75" hidden="false" customHeight="false" outlineLevel="0" collapsed="false"/>
    <row r="40532" customFormat="false" ht="15.75" hidden="false" customHeight="false" outlineLevel="0" collapsed="false"/>
    <row r="40533" customFormat="false" ht="15.75" hidden="false" customHeight="false" outlineLevel="0" collapsed="false"/>
    <row r="40534" customFormat="false" ht="15.75" hidden="false" customHeight="false" outlineLevel="0" collapsed="false"/>
    <row r="40535" customFormat="false" ht="15.75" hidden="false" customHeight="false" outlineLevel="0" collapsed="false"/>
    <row r="40536" customFormat="false" ht="15.75" hidden="false" customHeight="false" outlineLevel="0" collapsed="false"/>
    <row r="40537" customFormat="false" ht="15.75" hidden="false" customHeight="false" outlineLevel="0" collapsed="false"/>
    <row r="40538" customFormat="false" ht="15.75" hidden="false" customHeight="false" outlineLevel="0" collapsed="false"/>
    <row r="40539" customFormat="false" ht="15.75" hidden="false" customHeight="false" outlineLevel="0" collapsed="false"/>
    <row r="40540" customFormat="false" ht="15.75" hidden="false" customHeight="false" outlineLevel="0" collapsed="false"/>
    <row r="40541" customFormat="false" ht="15.75" hidden="false" customHeight="false" outlineLevel="0" collapsed="false"/>
    <row r="40542" customFormat="false" ht="15.75" hidden="false" customHeight="false" outlineLevel="0" collapsed="false"/>
    <row r="40543" customFormat="false" ht="15.75" hidden="false" customHeight="false" outlineLevel="0" collapsed="false"/>
    <row r="40544" customFormat="false" ht="15.75" hidden="false" customHeight="false" outlineLevel="0" collapsed="false"/>
    <row r="40545" customFormat="false" ht="15.75" hidden="false" customHeight="false" outlineLevel="0" collapsed="false"/>
    <row r="40546" customFormat="false" ht="15.75" hidden="false" customHeight="false" outlineLevel="0" collapsed="false"/>
    <row r="40547" customFormat="false" ht="15.75" hidden="false" customHeight="false" outlineLevel="0" collapsed="false"/>
    <row r="40548" customFormat="false" ht="15.75" hidden="false" customHeight="false" outlineLevel="0" collapsed="false"/>
    <row r="40549" customFormat="false" ht="15.75" hidden="false" customHeight="false" outlineLevel="0" collapsed="false"/>
    <row r="40550" customFormat="false" ht="15.75" hidden="false" customHeight="false" outlineLevel="0" collapsed="false"/>
    <row r="40551" customFormat="false" ht="15.75" hidden="false" customHeight="false" outlineLevel="0" collapsed="false"/>
    <row r="40552" customFormat="false" ht="15.75" hidden="false" customHeight="false" outlineLevel="0" collapsed="false"/>
    <row r="40553" customFormat="false" ht="15.75" hidden="false" customHeight="false" outlineLevel="0" collapsed="false"/>
    <row r="40554" customFormat="false" ht="15.75" hidden="false" customHeight="false" outlineLevel="0" collapsed="false"/>
    <row r="40555" customFormat="false" ht="15.75" hidden="false" customHeight="false" outlineLevel="0" collapsed="false"/>
    <row r="40556" customFormat="false" ht="15.75" hidden="false" customHeight="false" outlineLevel="0" collapsed="false"/>
    <row r="40557" customFormat="false" ht="15.75" hidden="false" customHeight="false" outlineLevel="0" collapsed="false"/>
    <row r="40558" customFormat="false" ht="15.75" hidden="false" customHeight="false" outlineLevel="0" collapsed="false"/>
    <row r="40559" customFormat="false" ht="15.75" hidden="false" customHeight="false" outlineLevel="0" collapsed="false"/>
    <row r="40560" customFormat="false" ht="15.75" hidden="false" customHeight="false" outlineLevel="0" collapsed="false"/>
    <row r="40561" customFormat="false" ht="15.75" hidden="false" customHeight="false" outlineLevel="0" collapsed="false"/>
    <row r="40562" customFormat="false" ht="15.75" hidden="false" customHeight="false" outlineLevel="0" collapsed="false"/>
    <row r="40563" customFormat="false" ht="15.75" hidden="false" customHeight="false" outlineLevel="0" collapsed="false"/>
    <row r="40564" customFormat="false" ht="15.75" hidden="false" customHeight="false" outlineLevel="0" collapsed="false"/>
    <row r="40565" customFormat="false" ht="15.75" hidden="false" customHeight="false" outlineLevel="0" collapsed="false"/>
    <row r="40566" customFormat="false" ht="15.75" hidden="false" customHeight="false" outlineLevel="0" collapsed="false"/>
    <row r="40567" customFormat="false" ht="15.75" hidden="false" customHeight="false" outlineLevel="0" collapsed="false"/>
    <row r="40568" customFormat="false" ht="15.75" hidden="false" customHeight="false" outlineLevel="0" collapsed="false"/>
    <row r="40569" customFormat="false" ht="15.75" hidden="false" customHeight="false" outlineLevel="0" collapsed="false"/>
    <row r="40570" customFormat="false" ht="15.75" hidden="false" customHeight="false" outlineLevel="0" collapsed="false"/>
    <row r="40571" customFormat="false" ht="15.75" hidden="false" customHeight="false" outlineLevel="0" collapsed="false"/>
    <row r="40572" customFormat="false" ht="15.75" hidden="false" customHeight="false" outlineLevel="0" collapsed="false"/>
    <row r="40573" customFormat="false" ht="15.75" hidden="false" customHeight="false" outlineLevel="0" collapsed="false"/>
    <row r="40574" customFormat="false" ht="15.75" hidden="false" customHeight="false" outlineLevel="0" collapsed="false"/>
    <row r="40575" customFormat="false" ht="15.75" hidden="false" customHeight="false" outlineLevel="0" collapsed="false"/>
    <row r="40576" customFormat="false" ht="15.75" hidden="false" customHeight="false" outlineLevel="0" collapsed="false"/>
    <row r="40577" customFormat="false" ht="15.75" hidden="false" customHeight="false" outlineLevel="0" collapsed="false"/>
    <row r="40578" customFormat="false" ht="15.75" hidden="false" customHeight="false" outlineLevel="0" collapsed="false"/>
    <row r="40579" customFormat="false" ht="15.75" hidden="false" customHeight="false" outlineLevel="0" collapsed="false"/>
    <row r="40580" customFormat="false" ht="15.75" hidden="false" customHeight="false" outlineLevel="0" collapsed="false"/>
    <row r="40581" customFormat="false" ht="15.75" hidden="false" customHeight="false" outlineLevel="0" collapsed="false"/>
    <row r="40582" customFormat="false" ht="15.75" hidden="false" customHeight="false" outlineLevel="0" collapsed="false"/>
    <row r="40583" customFormat="false" ht="15.75" hidden="false" customHeight="false" outlineLevel="0" collapsed="false"/>
    <row r="40584" customFormat="false" ht="15.75" hidden="false" customHeight="false" outlineLevel="0" collapsed="false"/>
    <row r="40585" customFormat="false" ht="15.75" hidden="false" customHeight="false" outlineLevel="0" collapsed="false"/>
    <row r="40586" customFormat="false" ht="15.75" hidden="false" customHeight="false" outlineLevel="0" collapsed="false"/>
    <row r="40587" customFormat="false" ht="15.75" hidden="false" customHeight="false" outlineLevel="0" collapsed="false"/>
    <row r="40588" customFormat="false" ht="15.75" hidden="false" customHeight="false" outlineLevel="0" collapsed="false"/>
    <row r="40589" customFormat="false" ht="15.75" hidden="false" customHeight="false" outlineLevel="0" collapsed="false"/>
    <row r="40590" customFormat="false" ht="15.75" hidden="false" customHeight="false" outlineLevel="0" collapsed="false"/>
    <row r="40591" customFormat="false" ht="15.75" hidden="false" customHeight="false" outlineLevel="0" collapsed="false"/>
    <row r="40592" customFormat="false" ht="15.75" hidden="false" customHeight="false" outlineLevel="0" collapsed="false"/>
    <row r="40593" customFormat="false" ht="15.75" hidden="false" customHeight="false" outlineLevel="0" collapsed="false"/>
    <row r="40594" customFormat="false" ht="15.75" hidden="false" customHeight="false" outlineLevel="0" collapsed="false"/>
    <row r="40595" customFormat="false" ht="15.75" hidden="false" customHeight="false" outlineLevel="0" collapsed="false"/>
    <row r="40596" customFormat="false" ht="15.75" hidden="false" customHeight="false" outlineLevel="0" collapsed="false"/>
    <row r="40597" customFormat="false" ht="15.75" hidden="false" customHeight="false" outlineLevel="0" collapsed="false"/>
    <row r="40598" customFormat="false" ht="15.75" hidden="false" customHeight="false" outlineLevel="0" collapsed="false"/>
    <row r="40599" customFormat="false" ht="15.75" hidden="false" customHeight="false" outlineLevel="0" collapsed="false"/>
    <row r="40600" customFormat="false" ht="15.75" hidden="false" customHeight="false" outlineLevel="0" collapsed="false"/>
    <row r="40601" customFormat="false" ht="15.75" hidden="false" customHeight="false" outlineLevel="0" collapsed="false"/>
    <row r="40602" customFormat="false" ht="15.75" hidden="false" customHeight="false" outlineLevel="0" collapsed="false"/>
    <row r="40603" customFormat="false" ht="15.75" hidden="false" customHeight="false" outlineLevel="0" collapsed="false"/>
    <row r="40604" customFormat="false" ht="15.75" hidden="false" customHeight="false" outlineLevel="0" collapsed="false"/>
    <row r="40605" customFormat="false" ht="15.75" hidden="false" customHeight="false" outlineLevel="0" collapsed="false"/>
    <row r="40606" customFormat="false" ht="15.75" hidden="false" customHeight="false" outlineLevel="0" collapsed="false"/>
    <row r="40607" customFormat="false" ht="15.75" hidden="false" customHeight="false" outlineLevel="0" collapsed="false"/>
    <row r="40608" customFormat="false" ht="15.75" hidden="false" customHeight="false" outlineLevel="0" collapsed="false"/>
    <row r="40609" customFormat="false" ht="15.75" hidden="false" customHeight="false" outlineLevel="0" collapsed="false"/>
    <row r="40610" customFormat="false" ht="15.75" hidden="false" customHeight="false" outlineLevel="0" collapsed="false"/>
    <row r="40611" customFormat="false" ht="15.75" hidden="false" customHeight="false" outlineLevel="0" collapsed="false"/>
    <row r="40612" customFormat="false" ht="15.75" hidden="false" customHeight="false" outlineLevel="0" collapsed="false"/>
    <row r="40613" customFormat="false" ht="15.75" hidden="false" customHeight="false" outlineLevel="0" collapsed="false"/>
    <row r="40614" customFormat="false" ht="15.75" hidden="false" customHeight="false" outlineLevel="0" collapsed="false"/>
    <row r="40615" customFormat="false" ht="15.75" hidden="false" customHeight="false" outlineLevel="0" collapsed="false"/>
    <row r="40616" customFormat="false" ht="15.75" hidden="false" customHeight="false" outlineLevel="0" collapsed="false"/>
    <row r="40617" customFormat="false" ht="15.75" hidden="false" customHeight="false" outlineLevel="0" collapsed="false"/>
    <row r="40618" customFormat="false" ht="15.75" hidden="false" customHeight="false" outlineLevel="0" collapsed="false"/>
    <row r="40619" customFormat="false" ht="15.75" hidden="false" customHeight="false" outlineLevel="0" collapsed="false"/>
    <row r="40620" customFormat="false" ht="15.75" hidden="false" customHeight="false" outlineLevel="0" collapsed="false"/>
    <row r="40621" customFormat="false" ht="15.75" hidden="false" customHeight="false" outlineLevel="0" collapsed="false"/>
    <row r="40622" customFormat="false" ht="15.75" hidden="false" customHeight="false" outlineLevel="0" collapsed="false"/>
    <row r="40623" customFormat="false" ht="15.75" hidden="false" customHeight="false" outlineLevel="0" collapsed="false"/>
    <row r="40624" customFormat="false" ht="15.75" hidden="false" customHeight="false" outlineLevel="0" collapsed="false"/>
    <row r="40625" customFormat="false" ht="15.75" hidden="false" customHeight="false" outlineLevel="0" collapsed="false"/>
    <row r="40626" customFormat="false" ht="15.75" hidden="false" customHeight="false" outlineLevel="0" collapsed="false"/>
    <row r="40627" customFormat="false" ht="15.75" hidden="false" customHeight="false" outlineLevel="0" collapsed="false"/>
    <row r="40628" customFormat="false" ht="15.75" hidden="false" customHeight="false" outlineLevel="0" collapsed="false"/>
    <row r="40629" customFormat="false" ht="15.75" hidden="false" customHeight="false" outlineLevel="0" collapsed="false"/>
    <row r="40630" customFormat="false" ht="15.75" hidden="false" customHeight="false" outlineLevel="0" collapsed="false"/>
    <row r="40631" customFormat="false" ht="15.75" hidden="false" customHeight="false" outlineLevel="0" collapsed="false"/>
    <row r="40632" customFormat="false" ht="15.75" hidden="false" customHeight="false" outlineLevel="0" collapsed="false"/>
    <row r="40633" customFormat="false" ht="15.75" hidden="false" customHeight="false" outlineLevel="0" collapsed="false"/>
    <row r="40634" customFormat="false" ht="15.75" hidden="false" customHeight="false" outlineLevel="0" collapsed="false"/>
    <row r="40635" customFormat="false" ht="15.75" hidden="false" customHeight="false" outlineLevel="0" collapsed="false"/>
    <row r="40636" customFormat="false" ht="15.75" hidden="false" customHeight="false" outlineLevel="0" collapsed="false"/>
    <row r="40637" customFormat="false" ht="15.75" hidden="false" customHeight="false" outlineLevel="0" collapsed="false"/>
    <row r="40638" customFormat="false" ht="15.75" hidden="false" customHeight="false" outlineLevel="0" collapsed="false"/>
    <row r="40639" customFormat="false" ht="15.75" hidden="false" customHeight="false" outlineLevel="0" collapsed="false"/>
    <row r="40640" customFormat="false" ht="15.75" hidden="false" customHeight="false" outlineLevel="0" collapsed="false"/>
    <row r="40641" customFormat="false" ht="15.75" hidden="false" customHeight="false" outlineLevel="0" collapsed="false"/>
    <row r="40642" customFormat="false" ht="15.75" hidden="false" customHeight="false" outlineLevel="0" collapsed="false"/>
    <row r="40643" customFormat="false" ht="15.75" hidden="false" customHeight="false" outlineLevel="0" collapsed="false"/>
    <row r="40644" customFormat="false" ht="15.75" hidden="false" customHeight="false" outlineLevel="0" collapsed="false"/>
    <row r="40645" customFormat="false" ht="15.75" hidden="false" customHeight="false" outlineLevel="0" collapsed="false"/>
    <row r="40646" customFormat="false" ht="15.75" hidden="false" customHeight="false" outlineLevel="0" collapsed="false"/>
    <row r="40647" customFormat="false" ht="15.75" hidden="false" customHeight="false" outlineLevel="0" collapsed="false"/>
    <row r="40648" customFormat="false" ht="15.75" hidden="false" customHeight="false" outlineLevel="0" collapsed="false"/>
    <row r="40649" customFormat="false" ht="15.75" hidden="false" customHeight="false" outlineLevel="0" collapsed="false"/>
    <row r="40650" customFormat="false" ht="15.75" hidden="false" customHeight="false" outlineLevel="0" collapsed="false"/>
    <row r="40651" customFormat="false" ht="15.75" hidden="false" customHeight="false" outlineLevel="0" collapsed="false"/>
    <row r="40652" customFormat="false" ht="15.75" hidden="false" customHeight="false" outlineLevel="0" collapsed="false"/>
    <row r="40653" customFormat="false" ht="15.75" hidden="false" customHeight="false" outlineLevel="0" collapsed="false"/>
    <row r="40654" customFormat="false" ht="15.75" hidden="false" customHeight="false" outlineLevel="0" collapsed="false"/>
    <row r="40655" customFormat="false" ht="15.75" hidden="false" customHeight="false" outlineLevel="0" collapsed="false"/>
    <row r="40656" customFormat="false" ht="15.75" hidden="false" customHeight="false" outlineLevel="0" collapsed="false"/>
    <row r="40657" customFormat="false" ht="15.75" hidden="false" customHeight="false" outlineLevel="0" collapsed="false"/>
    <row r="40658" customFormat="false" ht="15.75" hidden="false" customHeight="false" outlineLevel="0" collapsed="false"/>
    <row r="40659" customFormat="false" ht="15.75" hidden="false" customHeight="false" outlineLevel="0" collapsed="false"/>
    <row r="40660" customFormat="false" ht="15.75" hidden="false" customHeight="false" outlineLevel="0" collapsed="false"/>
    <row r="40661" customFormat="false" ht="15.75" hidden="false" customHeight="false" outlineLevel="0" collapsed="false"/>
    <row r="40662" customFormat="false" ht="15.75" hidden="false" customHeight="false" outlineLevel="0" collapsed="false"/>
    <row r="40663" customFormat="false" ht="15.75" hidden="false" customHeight="false" outlineLevel="0" collapsed="false"/>
    <row r="40664" customFormat="false" ht="15.75" hidden="false" customHeight="false" outlineLevel="0" collapsed="false"/>
    <row r="40665" customFormat="false" ht="15.75" hidden="false" customHeight="false" outlineLevel="0" collapsed="false"/>
    <row r="40666" customFormat="false" ht="15.75" hidden="false" customHeight="false" outlineLevel="0" collapsed="false"/>
    <row r="40667" customFormat="false" ht="15.75" hidden="false" customHeight="false" outlineLevel="0" collapsed="false"/>
    <row r="40668" customFormat="false" ht="15.75" hidden="false" customHeight="false" outlineLevel="0" collapsed="false"/>
    <row r="40669" customFormat="false" ht="15.75" hidden="false" customHeight="false" outlineLevel="0" collapsed="false"/>
    <row r="40670" customFormat="false" ht="15.75" hidden="false" customHeight="false" outlineLevel="0" collapsed="false"/>
    <row r="40671" customFormat="false" ht="15.75" hidden="false" customHeight="false" outlineLevel="0" collapsed="false"/>
    <row r="40672" customFormat="false" ht="15.75" hidden="false" customHeight="false" outlineLevel="0" collapsed="false"/>
    <row r="40673" customFormat="false" ht="15.75" hidden="false" customHeight="false" outlineLevel="0" collapsed="false"/>
    <row r="40674" customFormat="false" ht="15.75" hidden="false" customHeight="false" outlineLevel="0" collapsed="false"/>
    <row r="40675" customFormat="false" ht="15.75" hidden="false" customHeight="false" outlineLevel="0" collapsed="false"/>
    <row r="40676" customFormat="false" ht="15.75" hidden="false" customHeight="false" outlineLevel="0" collapsed="false"/>
    <row r="40677" customFormat="false" ht="15.75" hidden="false" customHeight="false" outlineLevel="0" collapsed="false"/>
    <row r="40678" customFormat="false" ht="15.75" hidden="false" customHeight="false" outlineLevel="0" collapsed="false"/>
    <row r="40679" customFormat="false" ht="15.75" hidden="false" customHeight="false" outlineLevel="0" collapsed="false"/>
    <row r="40680" customFormat="false" ht="15.75" hidden="false" customHeight="false" outlineLevel="0" collapsed="false"/>
    <row r="40681" customFormat="false" ht="15.75" hidden="false" customHeight="false" outlineLevel="0" collapsed="false"/>
    <row r="40682" customFormat="false" ht="15.75" hidden="false" customHeight="false" outlineLevel="0" collapsed="false"/>
    <row r="40683" customFormat="false" ht="15.75" hidden="false" customHeight="false" outlineLevel="0" collapsed="false"/>
    <row r="40684" customFormat="false" ht="15.75" hidden="false" customHeight="false" outlineLevel="0" collapsed="false"/>
    <row r="40685" customFormat="false" ht="15.75" hidden="false" customHeight="false" outlineLevel="0" collapsed="false"/>
    <row r="40686" customFormat="false" ht="15.75" hidden="false" customHeight="false" outlineLevel="0" collapsed="false"/>
    <row r="40687" customFormat="false" ht="15.75" hidden="false" customHeight="false" outlineLevel="0" collapsed="false"/>
    <row r="40688" customFormat="false" ht="15.75" hidden="false" customHeight="false" outlineLevel="0" collapsed="false"/>
    <row r="40689" customFormat="false" ht="15.75" hidden="false" customHeight="false" outlineLevel="0" collapsed="false"/>
    <row r="40690" customFormat="false" ht="15.75" hidden="false" customHeight="false" outlineLevel="0" collapsed="false"/>
    <row r="40691" customFormat="false" ht="15.75" hidden="false" customHeight="false" outlineLevel="0" collapsed="false"/>
    <row r="40692" customFormat="false" ht="15.75" hidden="false" customHeight="false" outlineLevel="0" collapsed="false"/>
    <row r="40693" customFormat="false" ht="15.75" hidden="false" customHeight="false" outlineLevel="0" collapsed="false"/>
    <row r="40694" customFormat="false" ht="15.75" hidden="false" customHeight="false" outlineLevel="0" collapsed="false"/>
    <row r="40695" customFormat="false" ht="15.75" hidden="false" customHeight="false" outlineLevel="0" collapsed="false"/>
    <row r="40696" customFormat="false" ht="15.75" hidden="false" customHeight="false" outlineLevel="0" collapsed="false"/>
    <row r="40697" customFormat="false" ht="15.75" hidden="false" customHeight="false" outlineLevel="0" collapsed="false"/>
    <row r="40698" customFormat="false" ht="15.75" hidden="false" customHeight="false" outlineLevel="0" collapsed="false"/>
    <row r="40699" customFormat="false" ht="15.75" hidden="false" customHeight="false" outlineLevel="0" collapsed="false"/>
    <row r="40700" customFormat="false" ht="15.75" hidden="false" customHeight="false" outlineLevel="0" collapsed="false"/>
    <row r="40701" customFormat="false" ht="15.75" hidden="false" customHeight="false" outlineLevel="0" collapsed="false"/>
    <row r="40702" customFormat="false" ht="15.75" hidden="false" customHeight="false" outlineLevel="0" collapsed="false"/>
    <row r="40703" customFormat="false" ht="15.75" hidden="false" customHeight="false" outlineLevel="0" collapsed="false"/>
    <row r="40704" customFormat="false" ht="15.75" hidden="false" customHeight="false" outlineLevel="0" collapsed="false"/>
    <row r="40705" customFormat="false" ht="15.75" hidden="false" customHeight="false" outlineLevel="0" collapsed="false"/>
    <row r="40706" customFormat="false" ht="15.75" hidden="false" customHeight="false" outlineLevel="0" collapsed="false"/>
    <row r="40707" customFormat="false" ht="15.75" hidden="false" customHeight="false" outlineLevel="0" collapsed="false"/>
    <row r="40708" customFormat="false" ht="15.75" hidden="false" customHeight="false" outlineLevel="0" collapsed="false"/>
    <row r="40709" customFormat="false" ht="15.75" hidden="false" customHeight="false" outlineLevel="0" collapsed="false"/>
    <row r="40710" customFormat="false" ht="15.75" hidden="false" customHeight="false" outlineLevel="0" collapsed="false"/>
    <row r="40711" customFormat="false" ht="15.75" hidden="false" customHeight="false" outlineLevel="0" collapsed="false"/>
    <row r="40712" customFormat="false" ht="15.75" hidden="false" customHeight="false" outlineLevel="0" collapsed="false"/>
    <row r="40713" customFormat="false" ht="15.75" hidden="false" customHeight="false" outlineLevel="0" collapsed="false"/>
    <row r="40714" customFormat="false" ht="15.75" hidden="false" customHeight="false" outlineLevel="0" collapsed="false"/>
    <row r="40715" customFormat="false" ht="15.75" hidden="false" customHeight="false" outlineLevel="0" collapsed="false"/>
    <row r="40716" customFormat="false" ht="15.75" hidden="false" customHeight="false" outlineLevel="0" collapsed="false"/>
    <row r="40717" customFormat="false" ht="15.75" hidden="false" customHeight="false" outlineLevel="0" collapsed="false"/>
    <row r="40718" customFormat="false" ht="15.75" hidden="false" customHeight="false" outlineLevel="0" collapsed="false"/>
    <row r="40719" customFormat="false" ht="15.75" hidden="false" customHeight="false" outlineLevel="0" collapsed="false"/>
    <row r="40720" customFormat="false" ht="15.75" hidden="false" customHeight="false" outlineLevel="0" collapsed="false"/>
    <row r="40721" customFormat="false" ht="15.75" hidden="false" customHeight="false" outlineLevel="0" collapsed="false"/>
    <row r="40722" customFormat="false" ht="15.75" hidden="false" customHeight="false" outlineLevel="0" collapsed="false"/>
    <row r="40723" customFormat="false" ht="15.75" hidden="false" customHeight="false" outlineLevel="0" collapsed="false"/>
    <row r="40724" customFormat="false" ht="15.75" hidden="false" customHeight="false" outlineLevel="0" collapsed="false"/>
    <row r="40725" customFormat="false" ht="15.75" hidden="false" customHeight="false" outlineLevel="0" collapsed="false"/>
    <row r="40726" customFormat="false" ht="15.75" hidden="false" customHeight="false" outlineLevel="0" collapsed="false"/>
    <row r="40727" customFormat="false" ht="15.75" hidden="false" customHeight="false" outlineLevel="0" collapsed="false"/>
    <row r="40728" customFormat="false" ht="15.75" hidden="false" customHeight="false" outlineLevel="0" collapsed="false"/>
    <row r="40729" customFormat="false" ht="15.75" hidden="false" customHeight="false" outlineLevel="0" collapsed="false"/>
    <row r="40730" customFormat="false" ht="15.75" hidden="false" customHeight="false" outlineLevel="0" collapsed="false"/>
    <row r="40731" customFormat="false" ht="15.75" hidden="false" customHeight="false" outlineLevel="0" collapsed="false"/>
    <row r="40732" customFormat="false" ht="15.75" hidden="false" customHeight="false" outlineLevel="0" collapsed="false"/>
    <row r="40733" customFormat="false" ht="15.75" hidden="false" customHeight="false" outlineLevel="0" collapsed="false"/>
    <row r="40734" customFormat="false" ht="15.75" hidden="false" customHeight="false" outlineLevel="0" collapsed="false"/>
    <row r="40735" customFormat="false" ht="15.75" hidden="false" customHeight="false" outlineLevel="0" collapsed="false"/>
    <row r="40736" customFormat="false" ht="15.75" hidden="false" customHeight="false" outlineLevel="0" collapsed="false"/>
    <row r="40737" customFormat="false" ht="15.75" hidden="false" customHeight="false" outlineLevel="0" collapsed="false"/>
    <row r="40738" customFormat="false" ht="15.75" hidden="false" customHeight="false" outlineLevel="0" collapsed="false"/>
    <row r="40739" customFormat="false" ht="15.75" hidden="false" customHeight="false" outlineLevel="0" collapsed="false"/>
    <row r="40740" customFormat="false" ht="15.75" hidden="false" customHeight="false" outlineLevel="0" collapsed="false"/>
    <row r="40741" customFormat="false" ht="15.75" hidden="false" customHeight="false" outlineLevel="0" collapsed="false"/>
    <row r="40742" customFormat="false" ht="15.75" hidden="false" customHeight="false" outlineLevel="0" collapsed="false"/>
    <row r="40743" customFormat="false" ht="15.75" hidden="false" customHeight="false" outlineLevel="0" collapsed="false"/>
    <row r="40744" customFormat="false" ht="15.75" hidden="false" customHeight="false" outlineLevel="0" collapsed="false"/>
    <row r="40745" customFormat="false" ht="15.75" hidden="false" customHeight="false" outlineLevel="0" collapsed="false"/>
    <row r="40746" customFormat="false" ht="15.75" hidden="false" customHeight="false" outlineLevel="0" collapsed="false"/>
    <row r="40747" customFormat="false" ht="15.75" hidden="false" customHeight="false" outlineLevel="0" collapsed="false"/>
    <row r="40748" customFormat="false" ht="15.75" hidden="false" customHeight="false" outlineLevel="0" collapsed="false"/>
    <row r="40749" customFormat="false" ht="15.75" hidden="false" customHeight="false" outlineLevel="0" collapsed="false"/>
    <row r="40750" customFormat="false" ht="15.75" hidden="false" customHeight="false" outlineLevel="0" collapsed="false"/>
    <row r="40751" customFormat="false" ht="15.75" hidden="false" customHeight="false" outlineLevel="0" collapsed="false"/>
    <row r="40752" customFormat="false" ht="15.75" hidden="false" customHeight="false" outlineLevel="0" collapsed="false"/>
    <row r="40753" customFormat="false" ht="15.75" hidden="false" customHeight="false" outlineLevel="0" collapsed="false"/>
    <row r="40754" customFormat="false" ht="15.75" hidden="false" customHeight="false" outlineLevel="0" collapsed="false"/>
    <row r="40755" customFormat="false" ht="15.75" hidden="false" customHeight="false" outlineLevel="0" collapsed="false"/>
    <row r="40756" customFormat="false" ht="15.75" hidden="false" customHeight="false" outlineLevel="0" collapsed="false"/>
    <row r="40757" customFormat="false" ht="15.75" hidden="false" customHeight="false" outlineLevel="0" collapsed="false"/>
    <row r="40758" customFormat="false" ht="15.75" hidden="false" customHeight="false" outlineLevel="0" collapsed="false"/>
    <row r="40759" customFormat="false" ht="15.75" hidden="false" customHeight="false" outlineLevel="0" collapsed="false"/>
    <row r="40760" customFormat="false" ht="15.75" hidden="false" customHeight="false" outlineLevel="0" collapsed="false"/>
    <row r="40761" customFormat="false" ht="15.75" hidden="false" customHeight="false" outlineLevel="0" collapsed="false"/>
    <row r="40762" customFormat="false" ht="15.75" hidden="false" customHeight="false" outlineLevel="0" collapsed="false"/>
    <row r="40763" customFormat="false" ht="15.75" hidden="false" customHeight="false" outlineLevel="0" collapsed="false"/>
    <row r="40764" customFormat="false" ht="15.75" hidden="false" customHeight="false" outlineLevel="0" collapsed="false"/>
    <row r="40765" customFormat="false" ht="15.75" hidden="false" customHeight="false" outlineLevel="0" collapsed="false"/>
    <row r="40766" customFormat="false" ht="15.75" hidden="false" customHeight="false" outlineLevel="0" collapsed="false"/>
    <row r="40767" customFormat="false" ht="15.75" hidden="false" customHeight="false" outlineLevel="0" collapsed="false"/>
    <row r="40768" customFormat="false" ht="15.75" hidden="false" customHeight="false" outlineLevel="0" collapsed="false"/>
    <row r="40769" customFormat="false" ht="15.75" hidden="false" customHeight="false" outlineLevel="0" collapsed="false"/>
    <row r="40770" customFormat="false" ht="15.75" hidden="false" customHeight="false" outlineLevel="0" collapsed="false"/>
    <row r="40771" customFormat="false" ht="15.75" hidden="false" customHeight="false" outlineLevel="0" collapsed="false"/>
    <row r="40772" customFormat="false" ht="15.75" hidden="false" customHeight="false" outlineLevel="0" collapsed="false"/>
    <row r="40773" customFormat="false" ht="15.75" hidden="false" customHeight="false" outlineLevel="0" collapsed="false"/>
    <row r="40774" customFormat="false" ht="15.75" hidden="false" customHeight="false" outlineLevel="0" collapsed="false"/>
    <row r="40775" customFormat="false" ht="15.75" hidden="false" customHeight="false" outlineLevel="0" collapsed="false"/>
    <row r="40776" customFormat="false" ht="15.75" hidden="false" customHeight="false" outlineLevel="0" collapsed="false"/>
    <row r="40777" customFormat="false" ht="15.75" hidden="false" customHeight="false" outlineLevel="0" collapsed="false"/>
    <row r="40778" customFormat="false" ht="15.75" hidden="false" customHeight="false" outlineLevel="0" collapsed="false"/>
    <row r="40779" customFormat="false" ht="15.75" hidden="false" customHeight="false" outlineLevel="0" collapsed="false"/>
    <row r="40780" customFormat="false" ht="15.75" hidden="false" customHeight="false" outlineLevel="0" collapsed="false"/>
    <row r="40781" customFormat="false" ht="15.75" hidden="false" customHeight="false" outlineLevel="0" collapsed="false"/>
    <row r="40782" customFormat="false" ht="15.75" hidden="false" customHeight="false" outlineLevel="0" collapsed="false"/>
    <row r="40783" customFormat="false" ht="15.75" hidden="false" customHeight="false" outlineLevel="0" collapsed="false"/>
    <row r="40784" customFormat="false" ht="15.75" hidden="false" customHeight="false" outlineLevel="0" collapsed="false"/>
    <row r="40785" customFormat="false" ht="15.75" hidden="false" customHeight="false" outlineLevel="0" collapsed="false"/>
    <row r="40786" customFormat="false" ht="15.75" hidden="false" customHeight="false" outlineLevel="0" collapsed="false"/>
    <row r="40787" customFormat="false" ht="15.75" hidden="false" customHeight="false" outlineLevel="0" collapsed="false"/>
    <row r="40788" customFormat="false" ht="15.75" hidden="false" customHeight="false" outlineLevel="0" collapsed="false"/>
    <row r="40789" customFormat="false" ht="15.75" hidden="false" customHeight="false" outlineLevel="0" collapsed="false"/>
    <row r="40790" customFormat="false" ht="15.75" hidden="false" customHeight="false" outlineLevel="0" collapsed="false"/>
    <row r="40791" customFormat="false" ht="15.75" hidden="false" customHeight="false" outlineLevel="0" collapsed="false"/>
    <row r="40792" customFormat="false" ht="15.75" hidden="false" customHeight="false" outlineLevel="0" collapsed="false"/>
    <row r="40793" customFormat="false" ht="15.75" hidden="false" customHeight="false" outlineLevel="0" collapsed="false"/>
    <row r="40794" customFormat="false" ht="15.75" hidden="false" customHeight="false" outlineLevel="0" collapsed="false"/>
    <row r="40795" customFormat="false" ht="15.75" hidden="false" customHeight="false" outlineLevel="0" collapsed="false"/>
    <row r="40796" customFormat="false" ht="15.75" hidden="false" customHeight="false" outlineLevel="0" collapsed="false"/>
    <row r="40797" customFormat="false" ht="15.75" hidden="false" customHeight="false" outlineLevel="0" collapsed="false"/>
    <row r="40798" customFormat="false" ht="15.75" hidden="false" customHeight="false" outlineLevel="0" collapsed="false"/>
    <row r="40799" customFormat="false" ht="15.75" hidden="false" customHeight="false" outlineLevel="0" collapsed="false"/>
    <row r="40800" customFormat="false" ht="15.75" hidden="false" customHeight="false" outlineLevel="0" collapsed="false"/>
    <row r="40801" customFormat="false" ht="15.75" hidden="false" customHeight="false" outlineLevel="0" collapsed="false"/>
    <row r="40802" customFormat="false" ht="15.75" hidden="false" customHeight="false" outlineLevel="0" collapsed="false"/>
    <row r="40803" customFormat="false" ht="15.75" hidden="false" customHeight="false" outlineLevel="0" collapsed="false"/>
    <row r="40804" customFormat="false" ht="15.75" hidden="false" customHeight="false" outlineLevel="0" collapsed="false"/>
    <row r="40805" customFormat="false" ht="15.75" hidden="false" customHeight="false" outlineLevel="0" collapsed="false"/>
    <row r="40806" customFormat="false" ht="15.75" hidden="false" customHeight="false" outlineLevel="0" collapsed="false"/>
    <row r="40807" customFormat="false" ht="15.75" hidden="false" customHeight="false" outlineLevel="0" collapsed="false"/>
    <row r="40808" customFormat="false" ht="15.75" hidden="false" customHeight="false" outlineLevel="0" collapsed="false"/>
    <row r="40809" customFormat="false" ht="15.75" hidden="false" customHeight="false" outlineLevel="0" collapsed="false"/>
    <row r="40810" customFormat="false" ht="15.75" hidden="false" customHeight="false" outlineLevel="0" collapsed="false"/>
    <row r="40811" customFormat="false" ht="15.75" hidden="false" customHeight="false" outlineLevel="0" collapsed="false"/>
    <row r="40812" customFormat="false" ht="15.75" hidden="false" customHeight="false" outlineLevel="0" collapsed="false"/>
    <row r="40813" customFormat="false" ht="15.75" hidden="false" customHeight="false" outlineLevel="0" collapsed="false"/>
    <row r="40814" customFormat="false" ht="15.75" hidden="false" customHeight="false" outlineLevel="0" collapsed="false"/>
    <row r="40815" customFormat="false" ht="15.75" hidden="false" customHeight="false" outlineLevel="0" collapsed="false"/>
    <row r="40816" customFormat="false" ht="15.75" hidden="false" customHeight="false" outlineLevel="0" collapsed="false"/>
    <row r="40817" customFormat="false" ht="15.75" hidden="false" customHeight="false" outlineLevel="0" collapsed="false"/>
    <row r="40818" customFormat="false" ht="15.75" hidden="false" customHeight="false" outlineLevel="0" collapsed="false"/>
    <row r="40819" customFormat="false" ht="15.75" hidden="false" customHeight="false" outlineLevel="0" collapsed="false"/>
    <row r="40820" customFormat="false" ht="15.75" hidden="false" customHeight="false" outlineLevel="0" collapsed="false"/>
    <row r="40821" customFormat="false" ht="15.75" hidden="false" customHeight="false" outlineLevel="0" collapsed="false"/>
    <row r="40822" customFormat="false" ht="15.75" hidden="false" customHeight="false" outlineLevel="0" collapsed="false"/>
    <row r="40823" customFormat="false" ht="15.75" hidden="false" customHeight="false" outlineLevel="0" collapsed="false"/>
    <row r="40824" customFormat="false" ht="15.75" hidden="false" customHeight="false" outlineLevel="0" collapsed="false"/>
    <row r="40825" customFormat="false" ht="15.75" hidden="false" customHeight="false" outlineLevel="0" collapsed="false"/>
    <row r="40826" customFormat="false" ht="15.75" hidden="false" customHeight="false" outlineLevel="0" collapsed="false"/>
    <row r="40827" customFormat="false" ht="15.75" hidden="false" customHeight="false" outlineLevel="0" collapsed="false"/>
    <row r="40828" customFormat="false" ht="15.75" hidden="false" customHeight="false" outlineLevel="0" collapsed="false"/>
    <row r="40829" customFormat="false" ht="15.75" hidden="false" customHeight="false" outlineLevel="0" collapsed="false"/>
    <row r="40830" customFormat="false" ht="15.75" hidden="false" customHeight="false" outlineLevel="0" collapsed="false"/>
    <row r="40831" customFormat="false" ht="15.75" hidden="false" customHeight="false" outlineLevel="0" collapsed="false"/>
    <row r="40832" customFormat="false" ht="15.75" hidden="false" customHeight="false" outlineLevel="0" collapsed="false"/>
    <row r="40833" customFormat="false" ht="15.75" hidden="false" customHeight="false" outlineLevel="0" collapsed="false"/>
    <row r="40834" customFormat="false" ht="15.75" hidden="false" customHeight="false" outlineLevel="0" collapsed="false"/>
    <row r="40835" customFormat="false" ht="15.75" hidden="false" customHeight="false" outlineLevel="0" collapsed="false"/>
    <row r="40836" customFormat="false" ht="15.75" hidden="false" customHeight="false" outlineLevel="0" collapsed="false"/>
    <row r="40837" customFormat="false" ht="15.75" hidden="false" customHeight="false" outlineLevel="0" collapsed="false"/>
    <row r="40838" customFormat="false" ht="15.75" hidden="false" customHeight="false" outlineLevel="0" collapsed="false"/>
    <row r="40839" customFormat="false" ht="15.75" hidden="false" customHeight="false" outlineLevel="0" collapsed="false"/>
    <row r="40840" customFormat="false" ht="15.75" hidden="false" customHeight="false" outlineLevel="0" collapsed="false"/>
    <row r="40841" customFormat="false" ht="15.75" hidden="false" customHeight="false" outlineLevel="0" collapsed="false"/>
    <row r="40842" customFormat="false" ht="15.75" hidden="false" customHeight="false" outlineLevel="0" collapsed="false"/>
    <row r="40843" customFormat="false" ht="15.75" hidden="false" customHeight="false" outlineLevel="0" collapsed="false"/>
    <row r="40844" customFormat="false" ht="15.75" hidden="false" customHeight="false" outlineLevel="0" collapsed="false"/>
    <row r="40845" customFormat="false" ht="15.75" hidden="false" customHeight="false" outlineLevel="0" collapsed="false"/>
    <row r="40846" customFormat="false" ht="15.75" hidden="false" customHeight="false" outlineLevel="0" collapsed="false"/>
    <row r="40847" customFormat="false" ht="15.75" hidden="false" customHeight="false" outlineLevel="0" collapsed="false"/>
    <row r="40848" customFormat="false" ht="15.75" hidden="false" customHeight="false" outlineLevel="0" collapsed="false"/>
    <row r="40849" customFormat="false" ht="15.75" hidden="false" customHeight="false" outlineLevel="0" collapsed="false"/>
    <row r="40850" customFormat="false" ht="15.75" hidden="false" customHeight="false" outlineLevel="0" collapsed="false"/>
    <row r="40851" customFormat="false" ht="15.75" hidden="false" customHeight="false" outlineLevel="0" collapsed="false"/>
    <row r="40852" customFormat="false" ht="15.75" hidden="false" customHeight="false" outlineLevel="0" collapsed="false"/>
    <row r="40853" customFormat="false" ht="15.75" hidden="false" customHeight="false" outlineLevel="0" collapsed="false"/>
    <row r="40854" customFormat="false" ht="15.75" hidden="false" customHeight="false" outlineLevel="0" collapsed="false"/>
    <row r="40855" customFormat="false" ht="15.75" hidden="false" customHeight="false" outlineLevel="0" collapsed="false"/>
    <row r="40856" customFormat="false" ht="15.75" hidden="false" customHeight="false" outlineLevel="0" collapsed="false"/>
    <row r="40857" customFormat="false" ht="15.75" hidden="false" customHeight="false" outlineLevel="0" collapsed="false"/>
    <row r="40858" customFormat="false" ht="15.75" hidden="false" customHeight="false" outlineLevel="0" collapsed="false"/>
    <row r="40859" customFormat="false" ht="15.75" hidden="false" customHeight="false" outlineLevel="0" collapsed="false"/>
    <row r="40860" customFormat="false" ht="15.75" hidden="false" customHeight="false" outlineLevel="0" collapsed="false"/>
    <row r="40861" customFormat="false" ht="15.75" hidden="false" customHeight="false" outlineLevel="0" collapsed="false"/>
    <row r="40862" customFormat="false" ht="15.75" hidden="false" customHeight="false" outlineLevel="0" collapsed="false"/>
    <row r="40863" customFormat="false" ht="15.75" hidden="false" customHeight="false" outlineLevel="0" collapsed="false"/>
    <row r="40864" customFormat="false" ht="15.75" hidden="false" customHeight="false" outlineLevel="0" collapsed="false"/>
    <row r="40865" customFormat="false" ht="15.75" hidden="false" customHeight="false" outlineLevel="0" collapsed="false"/>
    <row r="40866" customFormat="false" ht="15.75" hidden="false" customHeight="false" outlineLevel="0" collapsed="false"/>
    <row r="40867" customFormat="false" ht="15.75" hidden="false" customHeight="false" outlineLevel="0" collapsed="false"/>
    <row r="40868" customFormat="false" ht="15.75" hidden="false" customHeight="false" outlineLevel="0" collapsed="false"/>
    <row r="40869" customFormat="false" ht="15.75" hidden="false" customHeight="false" outlineLevel="0" collapsed="false"/>
    <row r="40870" customFormat="false" ht="15.75" hidden="false" customHeight="false" outlineLevel="0" collapsed="false"/>
    <row r="40871" customFormat="false" ht="15.75" hidden="false" customHeight="false" outlineLevel="0" collapsed="false"/>
    <row r="40872" customFormat="false" ht="15.75" hidden="false" customHeight="false" outlineLevel="0" collapsed="false"/>
    <row r="40873" customFormat="false" ht="15.75" hidden="false" customHeight="false" outlineLevel="0" collapsed="false"/>
    <row r="40874" customFormat="false" ht="15.75" hidden="false" customHeight="false" outlineLevel="0" collapsed="false"/>
    <row r="40875" customFormat="false" ht="15.75" hidden="false" customHeight="false" outlineLevel="0" collapsed="false"/>
    <row r="40876" customFormat="false" ht="15.75" hidden="false" customHeight="false" outlineLevel="0" collapsed="false"/>
    <row r="40877" customFormat="false" ht="15.75" hidden="false" customHeight="false" outlineLevel="0" collapsed="false"/>
    <row r="40878" customFormat="false" ht="15.75" hidden="false" customHeight="false" outlineLevel="0" collapsed="false"/>
    <row r="40879" customFormat="false" ht="15.75" hidden="false" customHeight="false" outlineLevel="0" collapsed="false"/>
    <row r="40880" customFormat="false" ht="15.75" hidden="false" customHeight="false" outlineLevel="0" collapsed="false"/>
    <row r="40881" customFormat="false" ht="15.75" hidden="false" customHeight="false" outlineLevel="0" collapsed="false"/>
    <row r="40882" customFormat="false" ht="15.75" hidden="false" customHeight="false" outlineLevel="0" collapsed="false"/>
    <row r="40883" customFormat="false" ht="15.75" hidden="false" customHeight="false" outlineLevel="0" collapsed="false"/>
    <row r="40884" customFormat="false" ht="15.75" hidden="false" customHeight="false" outlineLevel="0" collapsed="false"/>
    <row r="40885" customFormat="false" ht="15.75" hidden="false" customHeight="false" outlineLevel="0" collapsed="false"/>
    <row r="40886" customFormat="false" ht="15.75" hidden="false" customHeight="false" outlineLevel="0" collapsed="false"/>
    <row r="40887" customFormat="false" ht="15.75" hidden="false" customHeight="false" outlineLevel="0" collapsed="false"/>
    <row r="40888" customFormat="false" ht="15.75" hidden="false" customHeight="false" outlineLevel="0" collapsed="false"/>
    <row r="40889" customFormat="false" ht="15.75" hidden="false" customHeight="false" outlineLevel="0" collapsed="false"/>
    <row r="40890" customFormat="false" ht="15.75" hidden="false" customHeight="false" outlineLevel="0" collapsed="false"/>
    <row r="40891" customFormat="false" ht="15.75" hidden="false" customHeight="false" outlineLevel="0" collapsed="false"/>
    <row r="40892" customFormat="false" ht="15.75" hidden="false" customHeight="false" outlineLevel="0" collapsed="false"/>
    <row r="40893" customFormat="false" ht="15.75" hidden="false" customHeight="false" outlineLevel="0" collapsed="false"/>
    <row r="40894" customFormat="false" ht="15.75" hidden="false" customHeight="false" outlineLevel="0" collapsed="false"/>
    <row r="40895" customFormat="false" ht="15.75" hidden="false" customHeight="false" outlineLevel="0" collapsed="false"/>
    <row r="40896" customFormat="false" ht="15.75" hidden="false" customHeight="false" outlineLevel="0" collapsed="false"/>
    <row r="40897" customFormat="false" ht="15.75" hidden="false" customHeight="false" outlineLevel="0" collapsed="false"/>
    <row r="40898" customFormat="false" ht="15.75" hidden="false" customHeight="false" outlineLevel="0" collapsed="false"/>
    <row r="40899" customFormat="false" ht="15.75" hidden="false" customHeight="false" outlineLevel="0" collapsed="false"/>
    <row r="40900" customFormat="false" ht="15.75" hidden="false" customHeight="false" outlineLevel="0" collapsed="false"/>
    <row r="40901" customFormat="false" ht="15.75" hidden="false" customHeight="false" outlineLevel="0" collapsed="false"/>
    <row r="40902" customFormat="false" ht="15.75" hidden="false" customHeight="false" outlineLevel="0" collapsed="false"/>
    <row r="40903" customFormat="false" ht="15.75" hidden="false" customHeight="false" outlineLevel="0" collapsed="false"/>
    <row r="40904" customFormat="false" ht="15.75" hidden="false" customHeight="false" outlineLevel="0" collapsed="false"/>
    <row r="40905" customFormat="false" ht="15.75" hidden="false" customHeight="false" outlineLevel="0" collapsed="false"/>
    <row r="40906" customFormat="false" ht="15.75" hidden="false" customHeight="false" outlineLevel="0" collapsed="false"/>
    <row r="40907" customFormat="false" ht="15.75" hidden="false" customHeight="false" outlineLevel="0" collapsed="false"/>
    <row r="40908" customFormat="false" ht="15.75" hidden="false" customHeight="false" outlineLevel="0" collapsed="false"/>
    <row r="40909" customFormat="false" ht="15.75" hidden="false" customHeight="false" outlineLevel="0" collapsed="false"/>
    <row r="40910" customFormat="false" ht="15.75" hidden="false" customHeight="false" outlineLevel="0" collapsed="false"/>
    <row r="40911" customFormat="false" ht="15.75" hidden="false" customHeight="false" outlineLevel="0" collapsed="false"/>
    <row r="40912" customFormat="false" ht="15.75" hidden="false" customHeight="false" outlineLevel="0" collapsed="false"/>
    <row r="40913" customFormat="false" ht="15.75" hidden="false" customHeight="false" outlineLevel="0" collapsed="false"/>
    <row r="40914" customFormat="false" ht="15.75" hidden="false" customHeight="false" outlineLevel="0" collapsed="false"/>
    <row r="40915" customFormat="false" ht="15.75" hidden="false" customHeight="false" outlineLevel="0" collapsed="false"/>
    <row r="40916" customFormat="false" ht="15.75" hidden="false" customHeight="false" outlineLevel="0" collapsed="false"/>
    <row r="40917" customFormat="false" ht="15.75" hidden="false" customHeight="false" outlineLevel="0" collapsed="false"/>
    <row r="40918" customFormat="false" ht="15.75" hidden="false" customHeight="false" outlineLevel="0" collapsed="false"/>
    <row r="40919" customFormat="false" ht="15.75" hidden="false" customHeight="false" outlineLevel="0" collapsed="false"/>
    <row r="40920" customFormat="false" ht="15.75" hidden="false" customHeight="false" outlineLevel="0" collapsed="false"/>
    <row r="40921" customFormat="false" ht="15.75" hidden="false" customHeight="false" outlineLevel="0" collapsed="false"/>
    <row r="40922" customFormat="false" ht="15.75" hidden="false" customHeight="false" outlineLevel="0" collapsed="false"/>
    <row r="40923" customFormat="false" ht="15.75" hidden="false" customHeight="false" outlineLevel="0" collapsed="false"/>
    <row r="40924" customFormat="false" ht="15.75" hidden="false" customHeight="false" outlineLevel="0" collapsed="false"/>
    <row r="40925" customFormat="false" ht="15.75" hidden="false" customHeight="false" outlineLevel="0" collapsed="false"/>
    <row r="40926" customFormat="false" ht="15.75" hidden="false" customHeight="false" outlineLevel="0" collapsed="false"/>
    <row r="40927" customFormat="false" ht="15.75" hidden="false" customHeight="false" outlineLevel="0" collapsed="false"/>
    <row r="40928" customFormat="false" ht="15.75" hidden="false" customHeight="false" outlineLevel="0" collapsed="false"/>
    <row r="40929" customFormat="false" ht="15.75" hidden="false" customHeight="false" outlineLevel="0" collapsed="false"/>
    <row r="40930" customFormat="false" ht="15.75" hidden="false" customHeight="false" outlineLevel="0" collapsed="false"/>
    <row r="40931" customFormat="false" ht="15.75" hidden="false" customHeight="false" outlineLevel="0" collapsed="false"/>
    <row r="40932" customFormat="false" ht="15.75" hidden="false" customHeight="false" outlineLevel="0" collapsed="false"/>
    <row r="40933" customFormat="false" ht="15.75" hidden="false" customHeight="false" outlineLevel="0" collapsed="false"/>
    <row r="40934" customFormat="false" ht="15.75" hidden="false" customHeight="false" outlineLevel="0" collapsed="false"/>
    <row r="40935" customFormat="false" ht="15.75" hidden="false" customHeight="false" outlineLevel="0" collapsed="false"/>
    <row r="40936" customFormat="false" ht="15.75" hidden="false" customHeight="false" outlineLevel="0" collapsed="false"/>
    <row r="40937" customFormat="false" ht="15.75" hidden="false" customHeight="false" outlineLevel="0" collapsed="false"/>
    <row r="40938" customFormat="false" ht="15.75" hidden="false" customHeight="false" outlineLevel="0" collapsed="false"/>
    <row r="40939" customFormat="false" ht="15.75" hidden="false" customHeight="false" outlineLevel="0" collapsed="false"/>
    <row r="40940" customFormat="false" ht="15.75" hidden="false" customHeight="false" outlineLevel="0" collapsed="false"/>
    <row r="40941" customFormat="false" ht="15.75" hidden="false" customHeight="false" outlineLevel="0" collapsed="false"/>
    <row r="40942" customFormat="false" ht="15.75" hidden="false" customHeight="false" outlineLevel="0" collapsed="false"/>
    <row r="40943" customFormat="false" ht="15.75" hidden="false" customHeight="false" outlineLevel="0" collapsed="false"/>
    <row r="40944" customFormat="false" ht="15.75" hidden="false" customHeight="false" outlineLevel="0" collapsed="false"/>
    <row r="40945" customFormat="false" ht="15.75" hidden="false" customHeight="false" outlineLevel="0" collapsed="false"/>
    <row r="40946" customFormat="false" ht="15.75" hidden="false" customHeight="false" outlineLevel="0" collapsed="false"/>
    <row r="40947" customFormat="false" ht="15.75" hidden="false" customHeight="false" outlineLevel="0" collapsed="false"/>
    <row r="40948" customFormat="false" ht="15.75" hidden="false" customHeight="false" outlineLevel="0" collapsed="false"/>
    <row r="40949" customFormat="false" ht="15.75" hidden="false" customHeight="false" outlineLevel="0" collapsed="false"/>
    <row r="40950" customFormat="false" ht="15.75" hidden="false" customHeight="false" outlineLevel="0" collapsed="false"/>
    <row r="40951" customFormat="false" ht="15.75" hidden="false" customHeight="false" outlineLevel="0" collapsed="false"/>
    <row r="40952" customFormat="false" ht="15.75" hidden="false" customHeight="false" outlineLevel="0" collapsed="false"/>
    <row r="40953" customFormat="false" ht="15.75" hidden="false" customHeight="false" outlineLevel="0" collapsed="false"/>
    <row r="40954" customFormat="false" ht="15.75" hidden="false" customHeight="false" outlineLevel="0" collapsed="false"/>
    <row r="40955" customFormat="false" ht="15.75" hidden="false" customHeight="false" outlineLevel="0" collapsed="false"/>
    <row r="40956" customFormat="false" ht="15.75" hidden="false" customHeight="false" outlineLevel="0" collapsed="false"/>
    <row r="40957" customFormat="false" ht="15.75" hidden="false" customHeight="false" outlineLevel="0" collapsed="false"/>
    <row r="40958" customFormat="false" ht="15.75" hidden="false" customHeight="false" outlineLevel="0" collapsed="false"/>
    <row r="40959" customFormat="false" ht="15.75" hidden="false" customHeight="false" outlineLevel="0" collapsed="false"/>
    <row r="40960" customFormat="false" ht="15.75" hidden="false" customHeight="false" outlineLevel="0" collapsed="false"/>
    <row r="40961" customFormat="false" ht="15.75" hidden="false" customHeight="false" outlineLevel="0" collapsed="false"/>
    <row r="40962" customFormat="false" ht="15.75" hidden="false" customHeight="false" outlineLevel="0" collapsed="false"/>
    <row r="40963" customFormat="false" ht="15.75" hidden="false" customHeight="false" outlineLevel="0" collapsed="false"/>
    <row r="40964" customFormat="false" ht="15.75" hidden="false" customHeight="false" outlineLevel="0" collapsed="false"/>
    <row r="40965" customFormat="false" ht="15.75" hidden="false" customHeight="false" outlineLevel="0" collapsed="false"/>
    <row r="40966" customFormat="false" ht="15.75" hidden="false" customHeight="false" outlineLevel="0" collapsed="false"/>
    <row r="40967" customFormat="false" ht="15.75" hidden="false" customHeight="false" outlineLevel="0" collapsed="false"/>
    <row r="40968" customFormat="false" ht="15.75" hidden="false" customHeight="false" outlineLevel="0" collapsed="false"/>
    <row r="40969" customFormat="false" ht="15.75" hidden="false" customHeight="false" outlineLevel="0" collapsed="false"/>
    <row r="40970" customFormat="false" ht="15.75" hidden="false" customHeight="false" outlineLevel="0" collapsed="false"/>
    <row r="40971" customFormat="false" ht="15.75" hidden="false" customHeight="false" outlineLevel="0" collapsed="false"/>
    <row r="40972" customFormat="false" ht="15.75" hidden="false" customHeight="false" outlineLevel="0" collapsed="false"/>
    <row r="40973" customFormat="false" ht="15.75" hidden="false" customHeight="false" outlineLevel="0" collapsed="false"/>
    <row r="40974" customFormat="false" ht="15.75" hidden="false" customHeight="false" outlineLevel="0" collapsed="false"/>
    <row r="40975" customFormat="false" ht="15.75" hidden="false" customHeight="false" outlineLevel="0" collapsed="false"/>
    <row r="40976" customFormat="false" ht="15.75" hidden="false" customHeight="false" outlineLevel="0" collapsed="false"/>
    <row r="40977" customFormat="false" ht="15.75" hidden="false" customHeight="false" outlineLevel="0" collapsed="false"/>
    <row r="40978" customFormat="false" ht="15.75" hidden="false" customHeight="false" outlineLevel="0" collapsed="false"/>
    <row r="40979" customFormat="false" ht="15.75" hidden="false" customHeight="false" outlineLevel="0" collapsed="false"/>
    <row r="40980" customFormat="false" ht="15.75" hidden="false" customHeight="false" outlineLevel="0" collapsed="false"/>
    <row r="40981" customFormat="false" ht="15.75" hidden="false" customHeight="false" outlineLevel="0" collapsed="false"/>
    <row r="40982" customFormat="false" ht="15.75" hidden="false" customHeight="false" outlineLevel="0" collapsed="false"/>
    <row r="40983" customFormat="false" ht="15.75" hidden="false" customHeight="false" outlineLevel="0" collapsed="false"/>
    <row r="40984" customFormat="false" ht="15.75" hidden="false" customHeight="false" outlineLevel="0" collapsed="false"/>
    <row r="40985" customFormat="false" ht="15.75" hidden="false" customHeight="false" outlineLevel="0" collapsed="false"/>
    <row r="40986" customFormat="false" ht="15.75" hidden="false" customHeight="false" outlineLevel="0" collapsed="false"/>
    <row r="40987" customFormat="false" ht="15.75" hidden="false" customHeight="false" outlineLevel="0" collapsed="false"/>
    <row r="40988" customFormat="false" ht="15.75" hidden="false" customHeight="false" outlineLevel="0" collapsed="false"/>
    <row r="40989" customFormat="false" ht="15.75" hidden="false" customHeight="false" outlineLevel="0" collapsed="false"/>
    <row r="40990" customFormat="false" ht="15.75" hidden="false" customHeight="false" outlineLevel="0" collapsed="false"/>
    <row r="40991" customFormat="false" ht="15.75" hidden="false" customHeight="false" outlineLevel="0" collapsed="false"/>
    <row r="40992" customFormat="false" ht="15.75" hidden="false" customHeight="false" outlineLevel="0" collapsed="false"/>
    <row r="40993" customFormat="false" ht="15.75" hidden="false" customHeight="false" outlineLevel="0" collapsed="false"/>
    <row r="40994" customFormat="false" ht="15.75" hidden="false" customHeight="false" outlineLevel="0" collapsed="false"/>
    <row r="40995" customFormat="false" ht="15.75" hidden="false" customHeight="false" outlineLevel="0" collapsed="false"/>
    <row r="40996" customFormat="false" ht="15.75" hidden="false" customHeight="false" outlineLevel="0" collapsed="false"/>
    <row r="40997" customFormat="false" ht="15.75" hidden="false" customHeight="false" outlineLevel="0" collapsed="false"/>
    <row r="40998" customFormat="false" ht="15.75" hidden="false" customHeight="false" outlineLevel="0" collapsed="false"/>
    <row r="40999" customFormat="false" ht="15.75" hidden="false" customHeight="false" outlineLevel="0" collapsed="false"/>
    <row r="41000" customFormat="false" ht="15.75" hidden="false" customHeight="false" outlineLevel="0" collapsed="false"/>
    <row r="41001" customFormat="false" ht="15.75" hidden="false" customHeight="false" outlineLevel="0" collapsed="false"/>
    <row r="41002" customFormat="false" ht="15.75" hidden="false" customHeight="false" outlineLevel="0" collapsed="false"/>
    <row r="41003" customFormat="false" ht="15.75" hidden="false" customHeight="false" outlineLevel="0" collapsed="false"/>
    <row r="41004" customFormat="false" ht="15.75" hidden="false" customHeight="false" outlineLevel="0" collapsed="false"/>
    <row r="41005" customFormat="false" ht="15.75" hidden="false" customHeight="false" outlineLevel="0" collapsed="false"/>
    <row r="41006" customFormat="false" ht="15.75" hidden="false" customHeight="false" outlineLevel="0" collapsed="false"/>
    <row r="41007" customFormat="false" ht="15.75" hidden="false" customHeight="false" outlineLevel="0" collapsed="false"/>
    <row r="41008" customFormat="false" ht="15.75" hidden="false" customHeight="false" outlineLevel="0" collapsed="false"/>
    <row r="41009" customFormat="false" ht="15.75" hidden="false" customHeight="false" outlineLevel="0" collapsed="false"/>
    <row r="41010" customFormat="false" ht="15.75" hidden="false" customHeight="false" outlineLevel="0" collapsed="false"/>
    <row r="41011" customFormat="false" ht="15.75" hidden="false" customHeight="false" outlineLevel="0" collapsed="false"/>
    <row r="41012" customFormat="false" ht="15.75" hidden="false" customHeight="false" outlineLevel="0" collapsed="false"/>
    <row r="41013" customFormat="false" ht="15.75" hidden="false" customHeight="false" outlineLevel="0" collapsed="false"/>
    <row r="41014" customFormat="false" ht="15.75" hidden="false" customHeight="false" outlineLevel="0" collapsed="false"/>
    <row r="41015" customFormat="false" ht="15.75" hidden="false" customHeight="false" outlineLevel="0" collapsed="false"/>
    <row r="41016" customFormat="false" ht="15.75" hidden="false" customHeight="false" outlineLevel="0" collapsed="false"/>
    <row r="41017" customFormat="false" ht="15.75" hidden="false" customHeight="false" outlineLevel="0" collapsed="false"/>
    <row r="41018" customFormat="false" ht="15.75" hidden="false" customHeight="false" outlineLevel="0" collapsed="false"/>
    <row r="41019" customFormat="false" ht="15.75" hidden="false" customHeight="false" outlineLevel="0" collapsed="false"/>
    <row r="41020" customFormat="false" ht="15.75" hidden="false" customHeight="false" outlineLevel="0" collapsed="false"/>
    <row r="41021" customFormat="false" ht="15.75" hidden="false" customHeight="false" outlineLevel="0" collapsed="false"/>
    <row r="41022" customFormat="false" ht="15.75" hidden="false" customHeight="false" outlineLevel="0" collapsed="false"/>
    <row r="41023" customFormat="false" ht="15.75" hidden="false" customHeight="false" outlineLevel="0" collapsed="false"/>
    <row r="41024" customFormat="false" ht="15.75" hidden="false" customHeight="false" outlineLevel="0" collapsed="false"/>
    <row r="41025" customFormat="false" ht="15.75" hidden="false" customHeight="false" outlineLevel="0" collapsed="false"/>
    <row r="41026" customFormat="false" ht="15.75" hidden="false" customHeight="false" outlineLevel="0" collapsed="false"/>
    <row r="41027" customFormat="false" ht="15.75" hidden="false" customHeight="false" outlineLevel="0" collapsed="false"/>
    <row r="41028" customFormat="false" ht="15.75" hidden="false" customHeight="false" outlineLevel="0" collapsed="false"/>
    <row r="41029" customFormat="false" ht="15.75" hidden="false" customHeight="false" outlineLevel="0" collapsed="false"/>
    <row r="41030" customFormat="false" ht="15.75" hidden="false" customHeight="false" outlineLevel="0" collapsed="false"/>
    <row r="41031" customFormat="false" ht="15.75" hidden="false" customHeight="false" outlineLevel="0" collapsed="false"/>
    <row r="41032" customFormat="false" ht="15.75" hidden="false" customHeight="false" outlineLevel="0" collapsed="false"/>
    <row r="41033" customFormat="false" ht="15.75" hidden="false" customHeight="false" outlineLevel="0" collapsed="false"/>
    <row r="41034" customFormat="false" ht="15.75" hidden="false" customHeight="false" outlineLevel="0" collapsed="false"/>
    <row r="41035" customFormat="false" ht="15.75" hidden="false" customHeight="false" outlineLevel="0" collapsed="false"/>
    <row r="41036" customFormat="false" ht="15.75" hidden="false" customHeight="false" outlineLevel="0" collapsed="false"/>
    <row r="41037" customFormat="false" ht="15.75" hidden="false" customHeight="false" outlineLevel="0" collapsed="false"/>
    <row r="41038" customFormat="false" ht="15.75" hidden="false" customHeight="false" outlineLevel="0" collapsed="false"/>
    <row r="41039" customFormat="false" ht="15.75" hidden="false" customHeight="false" outlineLevel="0" collapsed="false"/>
    <row r="41040" customFormat="false" ht="15.75" hidden="false" customHeight="false" outlineLevel="0" collapsed="false"/>
    <row r="41041" customFormat="false" ht="15.75" hidden="false" customHeight="false" outlineLevel="0" collapsed="false"/>
    <row r="41042" customFormat="false" ht="15.75" hidden="false" customHeight="false" outlineLevel="0" collapsed="false"/>
    <row r="41043" customFormat="false" ht="15.75" hidden="false" customHeight="false" outlineLevel="0" collapsed="false"/>
    <row r="41044" customFormat="false" ht="15.75" hidden="false" customHeight="false" outlineLevel="0" collapsed="false"/>
    <row r="41045" customFormat="false" ht="15.75" hidden="false" customHeight="false" outlineLevel="0" collapsed="false"/>
    <row r="41046" customFormat="false" ht="15.75" hidden="false" customHeight="false" outlineLevel="0" collapsed="false"/>
    <row r="41047" customFormat="false" ht="15.75" hidden="false" customHeight="false" outlineLevel="0" collapsed="false"/>
    <row r="41048" customFormat="false" ht="15.75" hidden="false" customHeight="false" outlineLevel="0" collapsed="false"/>
    <row r="41049" customFormat="false" ht="15.75" hidden="false" customHeight="false" outlineLevel="0" collapsed="false"/>
    <row r="41050" customFormat="false" ht="15.75" hidden="false" customHeight="false" outlineLevel="0" collapsed="false"/>
    <row r="41051" customFormat="false" ht="15.75" hidden="false" customHeight="false" outlineLevel="0" collapsed="false"/>
    <row r="41052" customFormat="false" ht="15.75" hidden="false" customHeight="false" outlineLevel="0" collapsed="false"/>
    <row r="41053" customFormat="false" ht="15.75" hidden="false" customHeight="false" outlineLevel="0" collapsed="false"/>
    <row r="41054" customFormat="false" ht="15.75" hidden="false" customHeight="false" outlineLevel="0" collapsed="false"/>
    <row r="41055" customFormat="false" ht="15.75" hidden="false" customHeight="false" outlineLevel="0" collapsed="false"/>
    <row r="41056" customFormat="false" ht="15.75" hidden="false" customHeight="false" outlineLevel="0" collapsed="false"/>
    <row r="41057" customFormat="false" ht="15.75" hidden="false" customHeight="false" outlineLevel="0" collapsed="false"/>
    <row r="41058" customFormat="false" ht="15.75" hidden="false" customHeight="false" outlineLevel="0" collapsed="false"/>
    <row r="41059" customFormat="false" ht="15.75" hidden="false" customHeight="false" outlineLevel="0" collapsed="false"/>
    <row r="41060" customFormat="false" ht="15.75" hidden="false" customHeight="false" outlineLevel="0" collapsed="false"/>
    <row r="41061" customFormat="false" ht="15.75" hidden="false" customHeight="false" outlineLevel="0" collapsed="false"/>
    <row r="41062" customFormat="false" ht="15.75" hidden="false" customHeight="false" outlineLevel="0" collapsed="false"/>
    <row r="41063" customFormat="false" ht="15.75" hidden="false" customHeight="false" outlineLevel="0" collapsed="false"/>
    <row r="41064" customFormat="false" ht="15.75" hidden="false" customHeight="false" outlineLevel="0" collapsed="false"/>
    <row r="41065" customFormat="false" ht="15.75" hidden="false" customHeight="false" outlineLevel="0" collapsed="false"/>
    <row r="41066" customFormat="false" ht="15.75" hidden="false" customHeight="false" outlineLevel="0" collapsed="false"/>
    <row r="41067" customFormat="false" ht="15.75" hidden="false" customHeight="false" outlineLevel="0" collapsed="false"/>
    <row r="41068" customFormat="false" ht="15.75" hidden="false" customHeight="false" outlineLevel="0" collapsed="false"/>
    <row r="41069" customFormat="false" ht="15.75" hidden="false" customHeight="false" outlineLevel="0" collapsed="false"/>
    <row r="41070" customFormat="false" ht="15.75" hidden="false" customHeight="false" outlineLevel="0" collapsed="false"/>
    <row r="41071" customFormat="false" ht="15.75" hidden="false" customHeight="false" outlineLevel="0" collapsed="false"/>
    <row r="41072" customFormat="false" ht="15.75" hidden="false" customHeight="false" outlineLevel="0" collapsed="false"/>
    <row r="41073" customFormat="false" ht="15.75" hidden="false" customHeight="false" outlineLevel="0" collapsed="false"/>
    <row r="41074" customFormat="false" ht="15.75" hidden="false" customHeight="false" outlineLevel="0" collapsed="false"/>
    <row r="41075" customFormat="false" ht="15.75" hidden="false" customHeight="false" outlineLevel="0" collapsed="false"/>
    <row r="41076" customFormat="false" ht="15.75" hidden="false" customHeight="false" outlineLevel="0" collapsed="false"/>
    <row r="41077" customFormat="false" ht="15.75" hidden="false" customHeight="false" outlineLevel="0" collapsed="false"/>
    <row r="41078" customFormat="false" ht="15.75" hidden="false" customHeight="false" outlineLevel="0" collapsed="false"/>
    <row r="41079" customFormat="false" ht="15.75" hidden="false" customHeight="false" outlineLevel="0" collapsed="false"/>
    <row r="41080" customFormat="false" ht="15.75" hidden="false" customHeight="false" outlineLevel="0" collapsed="false"/>
    <row r="41081" customFormat="false" ht="15.75" hidden="false" customHeight="false" outlineLevel="0" collapsed="false"/>
    <row r="41082" customFormat="false" ht="15.75" hidden="false" customHeight="false" outlineLevel="0" collapsed="false"/>
    <row r="41083" customFormat="false" ht="15.75" hidden="false" customHeight="false" outlineLevel="0" collapsed="false"/>
    <row r="41084" customFormat="false" ht="15.75" hidden="false" customHeight="false" outlineLevel="0" collapsed="false"/>
    <row r="41085" customFormat="false" ht="15.75" hidden="false" customHeight="false" outlineLevel="0" collapsed="false"/>
    <row r="41086" customFormat="false" ht="15.75" hidden="false" customHeight="false" outlineLevel="0" collapsed="false"/>
    <row r="41087" customFormat="false" ht="15.75" hidden="false" customHeight="false" outlineLevel="0" collapsed="false"/>
    <row r="41088" customFormat="false" ht="15.75" hidden="false" customHeight="false" outlineLevel="0" collapsed="false"/>
    <row r="41089" customFormat="false" ht="15.75" hidden="false" customHeight="false" outlineLevel="0" collapsed="false"/>
    <row r="41090" customFormat="false" ht="15.75" hidden="false" customHeight="false" outlineLevel="0" collapsed="false"/>
    <row r="41091" customFormat="false" ht="15.75" hidden="false" customHeight="false" outlineLevel="0" collapsed="false"/>
    <row r="41092" customFormat="false" ht="15.75" hidden="false" customHeight="false" outlineLevel="0" collapsed="false"/>
    <row r="41093" customFormat="false" ht="15.75" hidden="false" customHeight="false" outlineLevel="0" collapsed="false"/>
    <row r="41094" customFormat="false" ht="15.75" hidden="false" customHeight="false" outlineLevel="0" collapsed="false"/>
    <row r="41095" customFormat="false" ht="15.75" hidden="false" customHeight="false" outlineLevel="0" collapsed="false"/>
    <row r="41096" customFormat="false" ht="15.75" hidden="false" customHeight="false" outlineLevel="0" collapsed="false"/>
    <row r="41097" customFormat="false" ht="15.75" hidden="false" customHeight="false" outlineLevel="0" collapsed="false"/>
    <row r="41098" customFormat="false" ht="15.75" hidden="false" customHeight="false" outlineLevel="0" collapsed="false"/>
    <row r="41099" customFormat="false" ht="15.75" hidden="false" customHeight="false" outlineLevel="0" collapsed="false"/>
    <row r="41100" customFormat="false" ht="15.75" hidden="false" customHeight="false" outlineLevel="0" collapsed="false"/>
    <row r="41101" customFormat="false" ht="15.75" hidden="false" customHeight="false" outlineLevel="0" collapsed="false"/>
    <row r="41102" customFormat="false" ht="15.75" hidden="false" customHeight="false" outlineLevel="0" collapsed="false"/>
    <row r="41103" customFormat="false" ht="15.75" hidden="false" customHeight="false" outlineLevel="0" collapsed="false"/>
    <row r="41104" customFormat="false" ht="15.75" hidden="false" customHeight="false" outlineLevel="0" collapsed="false"/>
    <row r="41105" customFormat="false" ht="15.75" hidden="false" customHeight="false" outlineLevel="0" collapsed="false"/>
    <row r="41106" customFormat="false" ht="15.75" hidden="false" customHeight="false" outlineLevel="0" collapsed="false"/>
    <row r="41107" customFormat="false" ht="15.75" hidden="false" customHeight="false" outlineLevel="0" collapsed="false"/>
    <row r="41108" customFormat="false" ht="15.75" hidden="false" customHeight="false" outlineLevel="0" collapsed="false"/>
    <row r="41109" customFormat="false" ht="15.75" hidden="false" customHeight="false" outlineLevel="0" collapsed="false"/>
    <row r="41110" customFormat="false" ht="15.75" hidden="false" customHeight="false" outlineLevel="0" collapsed="false"/>
    <row r="41111" customFormat="false" ht="15.75" hidden="false" customHeight="false" outlineLevel="0" collapsed="false"/>
    <row r="41112" customFormat="false" ht="15.75" hidden="false" customHeight="false" outlineLevel="0" collapsed="false"/>
    <row r="41113" customFormat="false" ht="15.75" hidden="false" customHeight="false" outlineLevel="0" collapsed="false"/>
    <row r="41114" customFormat="false" ht="15.75" hidden="false" customHeight="false" outlineLevel="0" collapsed="false"/>
    <row r="41115" customFormat="false" ht="15.75" hidden="false" customHeight="false" outlineLevel="0" collapsed="false"/>
    <row r="41116" customFormat="false" ht="15.75" hidden="false" customHeight="false" outlineLevel="0" collapsed="false"/>
    <row r="41117" customFormat="false" ht="15.75" hidden="false" customHeight="false" outlineLevel="0" collapsed="false"/>
    <row r="41118" customFormat="false" ht="15.75" hidden="false" customHeight="false" outlineLevel="0" collapsed="false"/>
    <row r="41119" customFormat="false" ht="15.75" hidden="false" customHeight="false" outlineLevel="0" collapsed="false"/>
    <row r="41120" customFormat="false" ht="15.75" hidden="false" customHeight="false" outlineLevel="0" collapsed="false"/>
    <row r="41121" customFormat="false" ht="15.75" hidden="false" customHeight="false" outlineLevel="0" collapsed="false"/>
    <row r="41122" customFormat="false" ht="15.75" hidden="false" customHeight="false" outlineLevel="0" collapsed="false"/>
    <row r="41123" customFormat="false" ht="15.75" hidden="false" customHeight="false" outlineLevel="0" collapsed="false"/>
    <row r="41124" customFormat="false" ht="15.75" hidden="false" customHeight="false" outlineLevel="0" collapsed="false"/>
    <row r="41125" customFormat="false" ht="15.75" hidden="false" customHeight="false" outlineLevel="0" collapsed="false"/>
    <row r="41126" customFormat="false" ht="15.75" hidden="false" customHeight="false" outlineLevel="0" collapsed="false"/>
    <row r="41127" customFormat="false" ht="15.75" hidden="false" customHeight="false" outlineLevel="0" collapsed="false"/>
    <row r="41128" customFormat="false" ht="15.75" hidden="false" customHeight="false" outlineLevel="0" collapsed="false"/>
    <row r="41129" customFormat="false" ht="15.75" hidden="false" customHeight="false" outlineLevel="0" collapsed="false"/>
    <row r="41130" customFormat="false" ht="15.75" hidden="false" customHeight="false" outlineLevel="0" collapsed="false"/>
    <row r="41131" customFormat="false" ht="15.75" hidden="false" customHeight="false" outlineLevel="0" collapsed="false"/>
    <row r="41132" customFormat="false" ht="15.75" hidden="false" customHeight="false" outlineLevel="0" collapsed="false"/>
    <row r="41133" customFormat="false" ht="15.75" hidden="false" customHeight="false" outlineLevel="0" collapsed="false"/>
    <row r="41134" customFormat="false" ht="15.75" hidden="false" customHeight="false" outlineLevel="0" collapsed="false"/>
    <row r="41135" customFormat="false" ht="15.75" hidden="false" customHeight="false" outlineLevel="0" collapsed="false"/>
    <row r="41136" customFormat="false" ht="15.75" hidden="false" customHeight="false" outlineLevel="0" collapsed="false"/>
    <row r="41137" customFormat="false" ht="15.75" hidden="false" customHeight="false" outlineLevel="0" collapsed="false"/>
    <row r="41138" customFormat="false" ht="15.75" hidden="false" customHeight="false" outlineLevel="0" collapsed="false"/>
    <row r="41139" customFormat="false" ht="15.75" hidden="false" customHeight="false" outlineLevel="0" collapsed="false"/>
    <row r="41140" customFormat="false" ht="15.75" hidden="false" customHeight="false" outlineLevel="0" collapsed="false"/>
    <row r="41141" customFormat="false" ht="15.75" hidden="false" customHeight="false" outlineLevel="0" collapsed="false"/>
    <row r="41142" customFormat="false" ht="15.75" hidden="false" customHeight="false" outlineLevel="0" collapsed="false"/>
    <row r="41143" customFormat="false" ht="15.75" hidden="false" customHeight="false" outlineLevel="0" collapsed="false"/>
    <row r="41144" customFormat="false" ht="15.75" hidden="false" customHeight="false" outlineLevel="0" collapsed="false"/>
    <row r="41145" customFormat="false" ht="15.75" hidden="false" customHeight="false" outlineLevel="0" collapsed="false"/>
    <row r="41146" customFormat="false" ht="15.75" hidden="false" customHeight="false" outlineLevel="0" collapsed="false"/>
    <row r="41147" customFormat="false" ht="15.75" hidden="false" customHeight="false" outlineLevel="0" collapsed="false"/>
    <row r="41148" customFormat="false" ht="15.75" hidden="false" customHeight="false" outlineLevel="0" collapsed="false"/>
    <row r="41149" customFormat="false" ht="15.75" hidden="false" customHeight="false" outlineLevel="0" collapsed="false"/>
    <row r="41150" customFormat="false" ht="15.75" hidden="false" customHeight="false" outlineLevel="0" collapsed="false"/>
    <row r="41151" customFormat="false" ht="15.75" hidden="false" customHeight="false" outlineLevel="0" collapsed="false"/>
    <row r="41152" customFormat="false" ht="15.75" hidden="false" customHeight="false" outlineLevel="0" collapsed="false"/>
    <row r="41153" customFormat="false" ht="15.75" hidden="false" customHeight="false" outlineLevel="0" collapsed="false"/>
    <row r="41154" customFormat="false" ht="15.75" hidden="false" customHeight="false" outlineLevel="0" collapsed="false"/>
    <row r="41155" customFormat="false" ht="15.75" hidden="false" customHeight="false" outlineLevel="0" collapsed="false"/>
    <row r="41156" customFormat="false" ht="15.75" hidden="false" customHeight="false" outlineLevel="0" collapsed="false"/>
    <row r="41157" customFormat="false" ht="15.75" hidden="false" customHeight="false" outlineLevel="0" collapsed="false"/>
    <row r="41158" customFormat="false" ht="15.75" hidden="false" customHeight="false" outlineLevel="0" collapsed="false"/>
    <row r="41159" customFormat="false" ht="15.75" hidden="false" customHeight="false" outlineLevel="0" collapsed="false"/>
    <row r="41160" customFormat="false" ht="15.75" hidden="false" customHeight="false" outlineLevel="0" collapsed="false"/>
    <row r="41161" customFormat="false" ht="15.75" hidden="false" customHeight="false" outlineLevel="0" collapsed="false"/>
    <row r="41162" customFormat="false" ht="15.75" hidden="false" customHeight="false" outlineLevel="0" collapsed="false"/>
    <row r="41163" customFormat="false" ht="15.75" hidden="false" customHeight="false" outlineLevel="0" collapsed="false"/>
    <row r="41164" customFormat="false" ht="15.75" hidden="false" customHeight="false" outlineLevel="0" collapsed="false"/>
    <row r="41165" customFormat="false" ht="15.75" hidden="false" customHeight="false" outlineLevel="0" collapsed="false"/>
    <row r="41166" customFormat="false" ht="15.75" hidden="false" customHeight="false" outlineLevel="0" collapsed="false"/>
    <row r="41167" customFormat="false" ht="15.75" hidden="false" customHeight="false" outlineLevel="0" collapsed="false"/>
    <row r="41168" customFormat="false" ht="15.75" hidden="false" customHeight="false" outlineLevel="0" collapsed="false"/>
    <row r="41169" customFormat="false" ht="15.75" hidden="false" customHeight="false" outlineLevel="0" collapsed="false"/>
    <row r="41170" customFormat="false" ht="15.75" hidden="false" customHeight="false" outlineLevel="0" collapsed="false"/>
    <row r="41171" customFormat="false" ht="15.75" hidden="false" customHeight="false" outlineLevel="0" collapsed="false"/>
    <row r="41172" customFormat="false" ht="15.75" hidden="false" customHeight="false" outlineLevel="0" collapsed="false"/>
    <row r="41173" customFormat="false" ht="15.75" hidden="false" customHeight="false" outlineLevel="0" collapsed="false"/>
    <row r="41174" customFormat="false" ht="15.75" hidden="false" customHeight="false" outlineLevel="0" collapsed="false"/>
    <row r="41175" customFormat="false" ht="15.75" hidden="false" customHeight="false" outlineLevel="0" collapsed="false"/>
    <row r="41176" customFormat="false" ht="15.75" hidden="false" customHeight="false" outlineLevel="0" collapsed="false"/>
    <row r="41177" customFormat="false" ht="15.75" hidden="false" customHeight="false" outlineLevel="0" collapsed="false"/>
    <row r="41178" customFormat="false" ht="15.75" hidden="false" customHeight="false" outlineLevel="0" collapsed="false"/>
    <row r="41179" customFormat="false" ht="15.75" hidden="false" customHeight="false" outlineLevel="0" collapsed="false"/>
    <row r="41180" customFormat="false" ht="15.75" hidden="false" customHeight="false" outlineLevel="0" collapsed="false"/>
    <row r="41181" customFormat="false" ht="15.75" hidden="false" customHeight="false" outlineLevel="0" collapsed="false"/>
    <row r="41182" customFormat="false" ht="15.75" hidden="false" customHeight="false" outlineLevel="0" collapsed="false"/>
    <row r="41183" customFormat="false" ht="15.75" hidden="false" customHeight="false" outlineLevel="0" collapsed="false"/>
    <row r="41184" customFormat="false" ht="15.75" hidden="false" customHeight="false" outlineLevel="0" collapsed="false"/>
    <row r="41185" customFormat="false" ht="15.75" hidden="false" customHeight="false" outlineLevel="0" collapsed="false"/>
    <row r="41186" customFormat="false" ht="15.75" hidden="false" customHeight="false" outlineLevel="0" collapsed="false"/>
    <row r="41187" customFormat="false" ht="15.75" hidden="false" customHeight="false" outlineLevel="0" collapsed="false"/>
    <row r="41188" customFormat="false" ht="15.75" hidden="false" customHeight="false" outlineLevel="0" collapsed="false"/>
    <row r="41189" customFormat="false" ht="15.75" hidden="false" customHeight="false" outlineLevel="0" collapsed="false"/>
    <row r="41190" customFormat="false" ht="15.75" hidden="false" customHeight="false" outlineLevel="0" collapsed="false"/>
    <row r="41191" customFormat="false" ht="15.75" hidden="false" customHeight="false" outlineLevel="0" collapsed="false"/>
    <row r="41192" customFormat="false" ht="15.75" hidden="false" customHeight="false" outlineLevel="0" collapsed="false"/>
    <row r="41193" customFormat="false" ht="15.75" hidden="false" customHeight="false" outlineLevel="0" collapsed="false"/>
    <row r="41194" customFormat="false" ht="15.75" hidden="false" customHeight="false" outlineLevel="0" collapsed="false"/>
    <row r="41195" customFormat="false" ht="15.75" hidden="false" customHeight="false" outlineLevel="0" collapsed="false"/>
    <row r="41196" customFormat="false" ht="15.75" hidden="false" customHeight="false" outlineLevel="0" collapsed="false"/>
    <row r="41197" customFormat="false" ht="15.75" hidden="false" customHeight="false" outlineLevel="0" collapsed="false"/>
    <row r="41198" customFormat="false" ht="15.75" hidden="false" customHeight="false" outlineLevel="0" collapsed="false"/>
    <row r="41199" customFormat="false" ht="15.75" hidden="false" customHeight="false" outlineLevel="0" collapsed="false"/>
    <row r="41200" customFormat="false" ht="15.75" hidden="false" customHeight="false" outlineLevel="0" collapsed="false"/>
    <row r="41201" customFormat="false" ht="15.75" hidden="false" customHeight="false" outlineLevel="0" collapsed="false"/>
    <row r="41202" customFormat="false" ht="15.75" hidden="false" customHeight="false" outlineLevel="0" collapsed="false"/>
    <row r="41203" customFormat="false" ht="15.75" hidden="false" customHeight="false" outlineLevel="0" collapsed="false"/>
    <row r="41204" customFormat="false" ht="15.75" hidden="false" customHeight="false" outlineLevel="0" collapsed="false"/>
    <row r="41205" customFormat="false" ht="15.75" hidden="false" customHeight="false" outlineLevel="0" collapsed="false"/>
    <row r="41206" customFormat="false" ht="15.75" hidden="false" customHeight="false" outlineLevel="0" collapsed="false"/>
    <row r="41207" customFormat="false" ht="15.75" hidden="false" customHeight="false" outlineLevel="0" collapsed="false"/>
    <row r="41208" customFormat="false" ht="15.75" hidden="false" customHeight="false" outlineLevel="0" collapsed="false"/>
    <row r="41209" customFormat="false" ht="15.75" hidden="false" customHeight="false" outlineLevel="0" collapsed="false"/>
    <row r="41210" customFormat="false" ht="15.75" hidden="false" customHeight="false" outlineLevel="0" collapsed="false"/>
    <row r="41211" customFormat="false" ht="15.75" hidden="false" customHeight="false" outlineLevel="0" collapsed="false"/>
    <row r="41212" customFormat="false" ht="15.75" hidden="false" customHeight="false" outlineLevel="0" collapsed="false"/>
    <row r="41213" customFormat="false" ht="15.75" hidden="false" customHeight="false" outlineLevel="0" collapsed="false"/>
    <row r="41214" customFormat="false" ht="15.75" hidden="false" customHeight="false" outlineLevel="0" collapsed="false"/>
    <row r="41215" customFormat="false" ht="15.75" hidden="false" customHeight="false" outlineLevel="0" collapsed="false"/>
    <row r="41216" customFormat="false" ht="15.75" hidden="false" customHeight="false" outlineLevel="0" collapsed="false"/>
    <row r="41217" customFormat="false" ht="15.75" hidden="false" customHeight="false" outlineLevel="0" collapsed="false"/>
    <row r="41218" customFormat="false" ht="15.75" hidden="false" customHeight="false" outlineLevel="0" collapsed="false"/>
    <row r="41219" customFormat="false" ht="15.75" hidden="false" customHeight="false" outlineLevel="0" collapsed="false"/>
    <row r="41220" customFormat="false" ht="15.75" hidden="false" customHeight="false" outlineLevel="0" collapsed="false"/>
    <row r="41221" customFormat="false" ht="15.75" hidden="false" customHeight="false" outlineLevel="0" collapsed="false"/>
    <row r="41222" customFormat="false" ht="15.75" hidden="false" customHeight="false" outlineLevel="0" collapsed="false"/>
    <row r="41223" customFormat="false" ht="15.75" hidden="false" customHeight="false" outlineLevel="0" collapsed="false"/>
    <row r="41224" customFormat="false" ht="15.75" hidden="false" customHeight="false" outlineLevel="0" collapsed="false"/>
    <row r="41225" customFormat="false" ht="15.75" hidden="false" customHeight="false" outlineLevel="0" collapsed="false"/>
    <row r="41226" customFormat="false" ht="15.75" hidden="false" customHeight="false" outlineLevel="0" collapsed="false"/>
    <row r="41227" customFormat="false" ht="15.75" hidden="false" customHeight="false" outlineLevel="0" collapsed="false"/>
    <row r="41228" customFormat="false" ht="15.75" hidden="false" customHeight="false" outlineLevel="0" collapsed="false"/>
    <row r="41229" customFormat="false" ht="15.75" hidden="false" customHeight="false" outlineLevel="0" collapsed="false"/>
    <row r="41230" customFormat="false" ht="15.75" hidden="false" customHeight="false" outlineLevel="0" collapsed="false"/>
    <row r="41231" customFormat="false" ht="15.75" hidden="false" customHeight="false" outlineLevel="0" collapsed="false"/>
    <row r="41232" customFormat="false" ht="15.75" hidden="false" customHeight="false" outlineLevel="0" collapsed="false"/>
    <row r="41233" customFormat="false" ht="15.75" hidden="false" customHeight="false" outlineLevel="0" collapsed="false"/>
    <row r="41234" customFormat="false" ht="15.75" hidden="false" customHeight="false" outlineLevel="0" collapsed="false"/>
    <row r="41235" customFormat="false" ht="15.75" hidden="false" customHeight="false" outlineLevel="0" collapsed="false"/>
    <row r="41236" customFormat="false" ht="15.75" hidden="false" customHeight="false" outlineLevel="0" collapsed="false"/>
    <row r="41237" customFormat="false" ht="15.75" hidden="false" customHeight="false" outlineLevel="0" collapsed="false"/>
    <row r="41238" customFormat="false" ht="15.75" hidden="false" customHeight="false" outlineLevel="0" collapsed="false"/>
    <row r="41239" customFormat="false" ht="15.75" hidden="false" customHeight="false" outlineLevel="0" collapsed="false"/>
    <row r="41240" customFormat="false" ht="15.75" hidden="false" customHeight="false" outlineLevel="0" collapsed="false"/>
    <row r="41241" customFormat="false" ht="15.75" hidden="false" customHeight="false" outlineLevel="0" collapsed="false"/>
    <row r="41242" customFormat="false" ht="15.75" hidden="false" customHeight="false" outlineLevel="0" collapsed="false"/>
    <row r="41243" customFormat="false" ht="15.75" hidden="false" customHeight="false" outlineLevel="0" collapsed="false"/>
    <row r="41244" customFormat="false" ht="15.75" hidden="false" customHeight="false" outlineLevel="0" collapsed="false"/>
    <row r="41245" customFormat="false" ht="15.75" hidden="false" customHeight="false" outlineLevel="0" collapsed="false"/>
    <row r="41246" customFormat="false" ht="15.75" hidden="false" customHeight="false" outlineLevel="0" collapsed="false"/>
    <row r="41247" customFormat="false" ht="15.75" hidden="false" customHeight="false" outlineLevel="0" collapsed="false"/>
    <row r="41248" customFormat="false" ht="15.75" hidden="false" customHeight="false" outlineLevel="0" collapsed="false"/>
    <row r="41249" customFormat="false" ht="15.75" hidden="false" customHeight="false" outlineLevel="0" collapsed="false"/>
    <row r="41250" customFormat="false" ht="15.75" hidden="false" customHeight="false" outlineLevel="0" collapsed="false"/>
    <row r="41251" customFormat="false" ht="15.75" hidden="false" customHeight="false" outlineLevel="0" collapsed="false"/>
    <row r="41252" customFormat="false" ht="15.75" hidden="false" customHeight="false" outlineLevel="0" collapsed="false"/>
    <row r="41253" customFormat="false" ht="15.75" hidden="false" customHeight="false" outlineLevel="0" collapsed="false"/>
    <row r="41254" customFormat="false" ht="15.75" hidden="false" customHeight="false" outlineLevel="0" collapsed="false"/>
    <row r="41255" customFormat="false" ht="15.75" hidden="false" customHeight="false" outlineLevel="0" collapsed="false"/>
    <row r="41256" customFormat="false" ht="15.75" hidden="false" customHeight="false" outlineLevel="0" collapsed="false"/>
    <row r="41257" customFormat="false" ht="15.75" hidden="false" customHeight="false" outlineLevel="0" collapsed="false"/>
    <row r="41258" customFormat="false" ht="15.75" hidden="false" customHeight="false" outlineLevel="0" collapsed="false"/>
    <row r="41259" customFormat="false" ht="15.75" hidden="false" customHeight="false" outlineLevel="0" collapsed="false"/>
    <row r="41260" customFormat="false" ht="15.75" hidden="false" customHeight="false" outlineLevel="0" collapsed="false"/>
    <row r="41261" customFormat="false" ht="15.75" hidden="false" customHeight="false" outlineLevel="0" collapsed="false"/>
    <row r="41262" customFormat="false" ht="15.75" hidden="false" customHeight="false" outlineLevel="0" collapsed="false"/>
    <row r="41263" customFormat="false" ht="15.75" hidden="false" customHeight="false" outlineLevel="0" collapsed="false"/>
    <row r="41264" customFormat="false" ht="15.75" hidden="false" customHeight="false" outlineLevel="0" collapsed="false"/>
    <row r="41265" customFormat="false" ht="15.75" hidden="false" customHeight="false" outlineLevel="0" collapsed="false"/>
    <row r="41266" customFormat="false" ht="15.75" hidden="false" customHeight="false" outlineLevel="0" collapsed="false"/>
    <row r="41267" customFormat="false" ht="15.75" hidden="false" customHeight="false" outlineLevel="0" collapsed="false"/>
    <row r="41268" customFormat="false" ht="15.75" hidden="false" customHeight="false" outlineLevel="0" collapsed="false"/>
    <row r="41269" customFormat="false" ht="15.75" hidden="false" customHeight="false" outlineLevel="0" collapsed="false"/>
    <row r="41270" customFormat="false" ht="15.75" hidden="false" customHeight="false" outlineLevel="0" collapsed="false"/>
    <row r="41271" customFormat="false" ht="15.75" hidden="false" customHeight="false" outlineLevel="0" collapsed="false"/>
    <row r="41272" customFormat="false" ht="15.75" hidden="false" customHeight="false" outlineLevel="0" collapsed="false"/>
    <row r="41273" customFormat="false" ht="15.75" hidden="false" customHeight="false" outlineLevel="0" collapsed="false"/>
    <row r="41274" customFormat="false" ht="15.75" hidden="false" customHeight="false" outlineLevel="0" collapsed="false"/>
    <row r="41275" customFormat="false" ht="15.75" hidden="false" customHeight="false" outlineLevel="0" collapsed="false"/>
    <row r="41276" customFormat="false" ht="15.75" hidden="false" customHeight="false" outlineLevel="0" collapsed="false"/>
    <row r="41277" customFormat="false" ht="15.75" hidden="false" customHeight="false" outlineLevel="0" collapsed="false"/>
    <row r="41278" customFormat="false" ht="15.75" hidden="false" customHeight="false" outlineLevel="0" collapsed="false"/>
    <row r="41279" customFormat="false" ht="15.75" hidden="false" customHeight="false" outlineLevel="0" collapsed="false"/>
    <row r="41280" customFormat="false" ht="15.75" hidden="false" customHeight="false" outlineLevel="0" collapsed="false"/>
    <row r="41281" customFormat="false" ht="15.75" hidden="false" customHeight="false" outlineLevel="0" collapsed="false"/>
    <row r="41282" customFormat="false" ht="15.75" hidden="false" customHeight="false" outlineLevel="0" collapsed="false"/>
    <row r="41283" customFormat="false" ht="15.75" hidden="false" customHeight="false" outlineLevel="0" collapsed="false"/>
    <row r="41284" customFormat="false" ht="15.75" hidden="false" customHeight="false" outlineLevel="0" collapsed="false"/>
    <row r="41285" customFormat="false" ht="15.75" hidden="false" customHeight="false" outlineLevel="0" collapsed="false"/>
    <row r="41286" customFormat="false" ht="15.75" hidden="false" customHeight="false" outlineLevel="0" collapsed="false"/>
    <row r="41287" customFormat="false" ht="15.75" hidden="false" customHeight="false" outlineLevel="0" collapsed="false"/>
    <row r="41288" customFormat="false" ht="15.75" hidden="false" customHeight="false" outlineLevel="0" collapsed="false"/>
    <row r="41289" customFormat="false" ht="15.75" hidden="false" customHeight="false" outlineLevel="0" collapsed="false"/>
    <row r="41290" customFormat="false" ht="15.75" hidden="false" customHeight="false" outlineLevel="0" collapsed="false"/>
    <row r="41291" customFormat="false" ht="15.75" hidden="false" customHeight="false" outlineLevel="0" collapsed="false"/>
    <row r="41292" customFormat="false" ht="15.75" hidden="false" customHeight="false" outlineLevel="0" collapsed="false"/>
    <row r="41293" customFormat="false" ht="15.75" hidden="false" customHeight="false" outlineLevel="0" collapsed="false"/>
    <row r="41294" customFormat="false" ht="15.75" hidden="false" customHeight="false" outlineLevel="0" collapsed="false"/>
    <row r="41295" customFormat="false" ht="15.75" hidden="false" customHeight="false" outlineLevel="0" collapsed="false"/>
    <row r="41296" customFormat="false" ht="15.75" hidden="false" customHeight="false" outlineLevel="0" collapsed="false"/>
    <row r="41297" customFormat="false" ht="15.75" hidden="false" customHeight="false" outlineLevel="0" collapsed="false"/>
    <row r="41298" customFormat="false" ht="15.75" hidden="false" customHeight="false" outlineLevel="0" collapsed="false"/>
    <row r="41299" customFormat="false" ht="15.75" hidden="false" customHeight="false" outlineLevel="0" collapsed="false"/>
    <row r="41300" customFormat="false" ht="15.75" hidden="false" customHeight="false" outlineLevel="0" collapsed="false"/>
    <row r="41301" customFormat="false" ht="15.75" hidden="false" customHeight="false" outlineLevel="0" collapsed="false"/>
    <row r="41302" customFormat="false" ht="15.75" hidden="false" customHeight="false" outlineLevel="0" collapsed="false"/>
    <row r="41303" customFormat="false" ht="15.75" hidden="false" customHeight="false" outlineLevel="0" collapsed="false"/>
    <row r="41304" customFormat="false" ht="15.75" hidden="false" customHeight="false" outlineLevel="0" collapsed="false"/>
    <row r="41305" customFormat="false" ht="15.75" hidden="false" customHeight="false" outlineLevel="0" collapsed="false"/>
    <row r="41306" customFormat="false" ht="15.75" hidden="false" customHeight="false" outlineLevel="0" collapsed="false"/>
    <row r="41307" customFormat="false" ht="15.75" hidden="false" customHeight="false" outlineLevel="0" collapsed="false"/>
    <row r="41308" customFormat="false" ht="15.75" hidden="false" customHeight="false" outlineLevel="0" collapsed="false"/>
    <row r="41309" customFormat="false" ht="15.75" hidden="false" customHeight="false" outlineLevel="0" collapsed="false"/>
    <row r="41310" customFormat="false" ht="15.75" hidden="false" customHeight="false" outlineLevel="0" collapsed="false"/>
    <row r="41311" customFormat="false" ht="15.75" hidden="false" customHeight="false" outlineLevel="0" collapsed="false"/>
    <row r="41312" customFormat="false" ht="15.75" hidden="false" customHeight="false" outlineLevel="0" collapsed="false"/>
    <row r="41313" customFormat="false" ht="15.75" hidden="false" customHeight="false" outlineLevel="0" collapsed="false"/>
    <row r="41314" customFormat="false" ht="15.75" hidden="false" customHeight="false" outlineLevel="0" collapsed="false"/>
    <row r="41315" customFormat="false" ht="15.75" hidden="false" customHeight="false" outlineLevel="0" collapsed="false"/>
    <row r="41316" customFormat="false" ht="15.75" hidden="false" customHeight="false" outlineLevel="0" collapsed="false"/>
    <row r="41317" customFormat="false" ht="15.75" hidden="false" customHeight="false" outlineLevel="0" collapsed="false"/>
    <row r="41318" customFormat="false" ht="15.75" hidden="false" customHeight="false" outlineLevel="0" collapsed="false"/>
    <row r="41319" customFormat="false" ht="15.75" hidden="false" customHeight="false" outlineLevel="0" collapsed="false"/>
    <row r="41320" customFormat="false" ht="15.75" hidden="false" customHeight="false" outlineLevel="0" collapsed="false"/>
    <row r="41321" customFormat="false" ht="15.75" hidden="false" customHeight="false" outlineLevel="0" collapsed="false"/>
    <row r="41322" customFormat="false" ht="15.75" hidden="false" customHeight="false" outlineLevel="0" collapsed="false"/>
    <row r="41323" customFormat="false" ht="15.75" hidden="false" customHeight="false" outlineLevel="0" collapsed="false"/>
    <row r="41324" customFormat="false" ht="15.75" hidden="false" customHeight="false" outlineLevel="0" collapsed="false"/>
    <row r="41325" customFormat="false" ht="15.75" hidden="false" customHeight="false" outlineLevel="0" collapsed="false"/>
    <row r="41326" customFormat="false" ht="15.75" hidden="false" customHeight="false" outlineLevel="0" collapsed="false"/>
    <row r="41327" customFormat="false" ht="15.75" hidden="false" customHeight="false" outlineLevel="0" collapsed="false"/>
    <row r="41328" customFormat="false" ht="15.75" hidden="false" customHeight="false" outlineLevel="0" collapsed="false"/>
    <row r="41329" customFormat="false" ht="15.75" hidden="false" customHeight="false" outlineLevel="0" collapsed="false"/>
    <row r="41330" customFormat="false" ht="15.75" hidden="false" customHeight="false" outlineLevel="0" collapsed="false"/>
    <row r="41331" customFormat="false" ht="15.75" hidden="false" customHeight="false" outlineLevel="0" collapsed="false"/>
    <row r="41332" customFormat="false" ht="15.75" hidden="false" customHeight="false" outlineLevel="0" collapsed="false"/>
    <row r="41333" customFormat="false" ht="15.75" hidden="false" customHeight="false" outlineLevel="0" collapsed="false"/>
    <row r="41334" customFormat="false" ht="15.75" hidden="false" customHeight="false" outlineLevel="0" collapsed="false"/>
    <row r="41335" customFormat="false" ht="15.75" hidden="false" customHeight="false" outlineLevel="0" collapsed="false"/>
    <row r="41336" customFormat="false" ht="15.75" hidden="false" customHeight="false" outlineLevel="0" collapsed="false"/>
    <row r="41337" customFormat="false" ht="15.75" hidden="false" customHeight="false" outlineLevel="0" collapsed="false"/>
    <row r="41338" customFormat="false" ht="15.75" hidden="false" customHeight="false" outlineLevel="0" collapsed="false"/>
    <row r="41339" customFormat="false" ht="15.75" hidden="false" customHeight="false" outlineLevel="0" collapsed="false"/>
    <row r="41340" customFormat="false" ht="15.75" hidden="false" customHeight="false" outlineLevel="0" collapsed="false"/>
    <row r="41341" customFormat="false" ht="15.75" hidden="false" customHeight="false" outlineLevel="0" collapsed="false"/>
    <row r="41342" customFormat="false" ht="15.75" hidden="false" customHeight="false" outlineLevel="0" collapsed="false"/>
    <row r="41343" customFormat="false" ht="15.75" hidden="false" customHeight="false" outlineLevel="0" collapsed="false"/>
    <row r="41344" customFormat="false" ht="15.75" hidden="false" customHeight="false" outlineLevel="0" collapsed="false"/>
    <row r="41345" customFormat="false" ht="15.75" hidden="false" customHeight="false" outlineLevel="0" collapsed="false"/>
    <row r="41346" customFormat="false" ht="15.75" hidden="false" customHeight="false" outlineLevel="0" collapsed="false"/>
    <row r="41347" customFormat="false" ht="15.75" hidden="false" customHeight="false" outlineLevel="0" collapsed="false"/>
    <row r="41348" customFormat="false" ht="15.75" hidden="false" customHeight="false" outlineLevel="0" collapsed="false"/>
    <row r="41349" customFormat="false" ht="15.75" hidden="false" customHeight="false" outlineLevel="0" collapsed="false"/>
    <row r="41350" customFormat="false" ht="15.75" hidden="false" customHeight="false" outlineLevel="0" collapsed="false"/>
    <row r="41351" customFormat="false" ht="15.75" hidden="false" customHeight="false" outlineLevel="0" collapsed="false"/>
    <row r="41352" customFormat="false" ht="15.75" hidden="false" customHeight="false" outlineLevel="0" collapsed="false"/>
    <row r="41353" customFormat="false" ht="15.75" hidden="false" customHeight="false" outlineLevel="0" collapsed="false"/>
    <row r="41354" customFormat="false" ht="15.75" hidden="false" customHeight="false" outlineLevel="0" collapsed="false"/>
    <row r="41355" customFormat="false" ht="15.75" hidden="false" customHeight="false" outlineLevel="0" collapsed="false"/>
    <row r="41356" customFormat="false" ht="15.75" hidden="false" customHeight="false" outlineLevel="0" collapsed="false"/>
    <row r="41357" customFormat="false" ht="15.75" hidden="false" customHeight="false" outlineLevel="0" collapsed="false"/>
    <row r="41358" customFormat="false" ht="15.75" hidden="false" customHeight="false" outlineLevel="0" collapsed="false"/>
    <row r="41359" customFormat="false" ht="15.75" hidden="false" customHeight="false" outlineLevel="0" collapsed="false"/>
    <row r="41360" customFormat="false" ht="15.75" hidden="false" customHeight="false" outlineLevel="0" collapsed="false"/>
    <row r="41361" customFormat="false" ht="15.75" hidden="false" customHeight="false" outlineLevel="0" collapsed="false"/>
    <row r="41362" customFormat="false" ht="15.75" hidden="false" customHeight="false" outlineLevel="0" collapsed="false"/>
    <row r="41363" customFormat="false" ht="15.75" hidden="false" customHeight="false" outlineLevel="0" collapsed="false"/>
    <row r="41364" customFormat="false" ht="15.75" hidden="false" customHeight="false" outlineLevel="0" collapsed="false"/>
    <row r="41365" customFormat="false" ht="15.75" hidden="false" customHeight="false" outlineLevel="0" collapsed="false"/>
    <row r="41366" customFormat="false" ht="15.75" hidden="false" customHeight="false" outlineLevel="0" collapsed="false"/>
    <row r="41367" customFormat="false" ht="15.75" hidden="false" customHeight="false" outlineLevel="0" collapsed="false"/>
    <row r="41368" customFormat="false" ht="15.75" hidden="false" customHeight="false" outlineLevel="0" collapsed="false"/>
    <row r="41369" customFormat="false" ht="15.75" hidden="false" customHeight="false" outlineLevel="0" collapsed="false"/>
    <row r="41370" customFormat="false" ht="15.75" hidden="false" customHeight="false" outlineLevel="0" collapsed="false"/>
    <row r="41371" customFormat="false" ht="15.75" hidden="false" customHeight="false" outlineLevel="0" collapsed="false"/>
    <row r="41372" customFormat="false" ht="15.75" hidden="false" customHeight="false" outlineLevel="0" collapsed="false"/>
    <row r="41373" customFormat="false" ht="15.75" hidden="false" customHeight="false" outlineLevel="0" collapsed="false"/>
    <row r="41374" customFormat="false" ht="15.75" hidden="false" customHeight="false" outlineLevel="0" collapsed="false"/>
    <row r="41375" customFormat="false" ht="15.75" hidden="false" customHeight="false" outlineLevel="0" collapsed="false"/>
    <row r="41376" customFormat="false" ht="15.75" hidden="false" customHeight="false" outlineLevel="0" collapsed="false"/>
    <row r="41377" customFormat="false" ht="15.75" hidden="false" customHeight="false" outlineLevel="0" collapsed="false"/>
    <row r="41378" customFormat="false" ht="15.75" hidden="false" customHeight="false" outlineLevel="0" collapsed="false"/>
    <row r="41379" customFormat="false" ht="15.75" hidden="false" customHeight="false" outlineLevel="0" collapsed="false"/>
    <row r="41380" customFormat="false" ht="15.75" hidden="false" customHeight="false" outlineLevel="0" collapsed="false"/>
    <row r="41381" customFormat="false" ht="15.75" hidden="false" customHeight="false" outlineLevel="0" collapsed="false"/>
    <row r="41382" customFormat="false" ht="15.75" hidden="false" customHeight="false" outlineLevel="0" collapsed="false"/>
    <row r="41383" customFormat="false" ht="15.75" hidden="false" customHeight="false" outlineLevel="0" collapsed="false"/>
    <row r="41384" customFormat="false" ht="15.75" hidden="false" customHeight="false" outlineLevel="0" collapsed="false"/>
    <row r="41385" customFormat="false" ht="15.75" hidden="false" customHeight="false" outlineLevel="0" collapsed="false"/>
    <row r="41386" customFormat="false" ht="15.75" hidden="false" customHeight="false" outlineLevel="0" collapsed="false"/>
    <row r="41387" customFormat="false" ht="15.75" hidden="false" customHeight="false" outlineLevel="0" collapsed="false"/>
    <row r="41388" customFormat="false" ht="15.75" hidden="false" customHeight="false" outlineLevel="0" collapsed="false"/>
    <row r="41389" customFormat="false" ht="15.75" hidden="false" customHeight="false" outlineLevel="0" collapsed="false"/>
    <row r="41390" customFormat="false" ht="15.75" hidden="false" customHeight="false" outlineLevel="0" collapsed="false"/>
    <row r="41391" customFormat="false" ht="15.75" hidden="false" customHeight="false" outlineLevel="0" collapsed="false"/>
    <row r="41392" customFormat="false" ht="15.75" hidden="false" customHeight="false" outlineLevel="0" collapsed="false"/>
    <row r="41393" customFormat="false" ht="15.75" hidden="false" customHeight="false" outlineLevel="0" collapsed="false"/>
    <row r="41394" customFormat="false" ht="15.75" hidden="false" customHeight="false" outlineLevel="0" collapsed="false"/>
    <row r="41395" customFormat="false" ht="15.75" hidden="false" customHeight="false" outlineLevel="0" collapsed="false"/>
    <row r="41396" customFormat="false" ht="15.75" hidden="false" customHeight="false" outlineLevel="0" collapsed="false"/>
    <row r="41397" customFormat="false" ht="15.75" hidden="false" customHeight="false" outlineLevel="0" collapsed="false"/>
    <row r="41398" customFormat="false" ht="15.75" hidden="false" customHeight="false" outlineLevel="0" collapsed="false"/>
    <row r="41399" customFormat="false" ht="15.75" hidden="false" customHeight="false" outlineLevel="0" collapsed="false"/>
    <row r="41400" customFormat="false" ht="15.75" hidden="false" customHeight="false" outlineLevel="0" collapsed="false"/>
    <row r="41401" customFormat="false" ht="15.75" hidden="false" customHeight="false" outlineLevel="0" collapsed="false"/>
    <row r="41402" customFormat="false" ht="15.75" hidden="false" customHeight="false" outlineLevel="0" collapsed="false"/>
    <row r="41403" customFormat="false" ht="15.75" hidden="false" customHeight="false" outlineLevel="0" collapsed="false"/>
    <row r="41404" customFormat="false" ht="15.75" hidden="false" customHeight="false" outlineLevel="0" collapsed="false"/>
    <row r="41405" customFormat="false" ht="15.75" hidden="false" customHeight="false" outlineLevel="0" collapsed="false"/>
    <row r="41406" customFormat="false" ht="15.75" hidden="false" customHeight="false" outlineLevel="0" collapsed="false"/>
    <row r="41407" customFormat="false" ht="15.75" hidden="false" customHeight="false" outlineLevel="0" collapsed="false"/>
    <row r="41408" customFormat="false" ht="15.75" hidden="false" customHeight="false" outlineLevel="0" collapsed="false"/>
    <row r="41409" customFormat="false" ht="15.75" hidden="false" customHeight="false" outlineLevel="0" collapsed="false"/>
    <row r="41410" customFormat="false" ht="15.75" hidden="false" customHeight="false" outlineLevel="0" collapsed="false"/>
    <row r="41411" customFormat="false" ht="15.75" hidden="false" customHeight="false" outlineLevel="0" collapsed="false"/>
    <row r="41412" customFormat="false" ht="15.75" hidden="false" customHeight="false" outlineLevel="0" collapsed="false"/>
    <row r="41413" customFormat="false" ht="15.75" hidden="false" customHeight="false" outlineLevel="0" collapsed="false"/>
    <row r="41414" customFormat="false" ht="15.75" hidden="false" customHeight="false" outlineLevel="0" collapsed="false"/>
    <row r="41415" customFormat="false" ht="15.75" hidden="false" customHeight="false" outlineLevel="0" collapsed="false"/>
    <row r="41416" customFormat="false" ht="15.75" hidden="false" customHeight="false" outlineLevel="0" collapsed="false"/>
    <row r="41417" customFormat="false" ht="15.75" hidden="false" customHeight="false" outlineLevel="0" collapsed="false"/>
    <row r="41418" customFormat="false" ht="15.75" hidden="false" customHeight="false" outlineLevel="0" collapsed="false"/>
    <row r="41419" customFormat="false" ht="15.75" hidden="false" customHeight="false" outlineLevel="0" collapsed="false"/>
    <row r="41420" customFormat="false" ht="15.75" hidden="false" customHeight="false" outlineLevel="0" collapsed="false"/>
    <row r="41421" customFormat="false" ht="15.75" hidden="false" customHeight="false" outlineLevel="0" collapsed="false"/>
    <row r="41422" customFormat="false" ht="15.75" hidden="false" customHeight="false" outlineLevel="0" collapsed="false"/>
    <row r="41423" customFormat="false" ht="15.75" hidden="false" customHeight="false" outlineLevel="0" collapsed="false"/>
    <row r="41424" customFormat="false" ht="15.75" hidden="false" customHeight="false" outlineLevel="0" collapsed="false"/>
    <row r="41425" customFormat="false" ht="15.75" hidden="false" customHeight="false" outlineLevel="0" collapsed="false"/>
    <row r="41426" customFormat="false" ht="15.75" hidden="false" customHeight="false" outlineLevel="0" collapsed="false"/>
    <row r="41427" customFormat="false" ht="15.75" hidden="false" customHeight="false" outlineLevel="0" collapsed="false"/>
    <row r="41428" customFormat="false" ht="15.75" hidden="false" customHeight="false" outlineLevel="0" collapsed="false"/>
    <row r="41429" customFormat="false" ht="15.75" hidden="false" customHeight="false" outlineLevel="0" collapsed="false"/>
    <row r="41430" customFormat="false" ht="15.75" hidden="false" customHeight="false" outlineLevel="0" collapsed="false"/>
    <row r="41431" customFormat="false" ht="15.75" hidden="false" customHeight="false" outlineLevel="0" collapsed="false"/>
    <row r="41432" customFormat="false" ht="15.75" hidden="false" customHeight="false" outlineLevel="0" collapsed="false"/>
    <row r="41433" customFormat="false" ht="15.75" hidden="false" customHeight="false" outlineLevel="0" collapsed="false"/>
    <row r="41434" customFormat="false" ht="15.75" hidden="false" customHeight="false" outlineLevel="0" collapsed="false"/>
    <row r="41435" customFormat="false" ht="15.75" hidden="false" customHeight="false" outlineLevel="0" collapsed="false"/>
    <row r="41436" customFormat="false" ht="15.75" hidden="false" customHeight="false" outlineLevel="0" collapsed="false"/>
    <row r="41437" customFormat="false" ht="15.75" hidden="false" customHeight="false" outlineLevel="0" collapsed="false"/>
    <row r="41438" customFormat="false" ht="15.75" hidden="false" customHeight="false" outlineLevel="0" collapsed="false"/>
    <row r="41439" customFormat="false" ht="15.75" hidden="false" customHeight="false" outlineLevel="0" collapsed="false"/>
    <row r="41440" customFormat="false" ht="15.75" hidden="false" customHeight="false" outlineLevel="0" collapsed="false"/>
    <row r="41441" customFormat="false" ht="15.75" hidden="false" customHeight="false" outlineLevel="0" collapsed="false"/>
    <row r="41442" customFormat="false" ht="15.75" hidden="false" customHeight="false" outlineLevel="0" collapsed="false"/>
    <row r="41443" customFormat="false" ht="15.75" hidden="false" customHeight="false" outlineLevel="0" collapsed="false"/>
    <row r="41444" customFormat="false" ht="15.75" hidden="false" customHeight="false" outlineLevel="0" collapsed="false"/>
    <row r="41445" customFormat="false" ht="15.75" hidden="false" customHeight="false" outlineLevel="0" collapsed="false"/>
    <row r="41446" customFormat="false" ht="15.75" hidden="false" customHeight="false" outlineLevel="0" collapsed="false"/>
    <row r="41447" customFormat="false" ht="15.75" hidden="false" customHeight="false" outlineLevel="0" collapsed="false"/>
    <row r="41448" customFormat="false" ht="15.75" hidden="false" customHeight="false" outlineLevel="0" collapsed="false"/>
    <row r="41449" customFormat="false" ht="15.75" hidden="false" customHeight="false" outlineLevel="0" collapsed="false"/>
    <row r="41450" customFormat="false" ht="15.75" hidden="false" customHeight="false" outlineLevel="0" collapsed="false"/>
    <row r="41451" customFormat="false" ht="15.75" hidden="false" customHeight="false" outlineLevel="0" collapsed="false"/>
    <row r="41452" customFormat="false" ht="15.75" hidden="false" customHeight="false" outlineLevel="0" collapsed="false"/>
    <row r="41453" customFormat="false" ht="15.75" hidden="false" customHeight="false" outlineLevel="0" collapsed="false"/>
    <row r="41454" customFormat="false" ht="15.75" hidden="false" customHeight="false" outlineLevel="0" collapsed="false"/>
    <row r="41455" customFormat="false" ht="15.75" hidden="false" customHeight="false" outlineLevel="0" collapsed="false"/>
    <row r="41456" customFormat="false" ht="15.75" hidden="false" customHeight="false" outlineLevel="0" collapsed="false"/>
    <row r="41457" customFormat="false" ht="15.75" hidden="false" customHeight="false" outlineLevel="0" collapsed="false"/>
    <row r="41458" customFormat="false" ht="15.75" hidden="false" customHeight="false" outlineLevel="0" collapsed="false"/>
    <row r="41459" customFormat="false" ht="15.75" hidden="false" customHeight="false" outlineLevel="0" collapsed="false"/>
    <row r="41460" customFormat="false" ht="15.75" hidden="false" customHeight="false" outlineLevel="0" collapsed="false"/>
    <row r="41461" customFormat="false" ht="15.75" hidden="false" customHeight="false" outlineLevel="0" collapsed="false"/>
    <row r="41462" customFormat="false" ht="15.75" hidden="false" customHeight="false" outlineLevel="0" collapsed="false"/>
    <row r="41463" customFormat="false" ht="15.75" hidden="false" customHeight="false" outlineLevel="0" collapsed="false"/>
    <row r="41464" customFormat="false" ht="15.75" hidden="false" customHeight="false" outlineLevel="0" collapsed="false"/>
    <row r="41465" customFormat="false" ht="15.75" hidden="false" customHeight="false" outlineLevel="0" collapsed="false"/>
    <row r="41466" customFormat="false" ht="15.75" hidden="false" customHeight="false" outlineLevel="0" collapsed="false"/>
    <row r="41467" customFormat="false" ht="15.75" hidden="false" customHeight="false" outlineLevel="0" collapsed="false"/>
    <row r="41468" customFormat="false" ht="15.75" hidden="false" customHeight="false" outlineLevel="0" collapsed="false"/>
    <row r="41469" customFormat="false" ht="15.75" hidden="false" customHeight="false" outlineLevel="0" collapsed="false"/>
    <row r="41470" customFormat="false" ht="15.75" hidden="false" customHeight="false" outlineLevel="0" collapsed="false"/>
    <row r="41471" customFormat="false" ht="15.75" hidden="false" customHeight="false" outlineLevel="0" collapsed="false"/>
    <row r="41472" customFormat="false" ht="15.75" hidden="false" customHeight="false" outlineLevel="0" collapsed="false"/>
    <row r="41473" customFormat="false" ht="15.75" hidden="false" customHeight="false" outlineLevel="0" collapsed="false"/>
    <row r="41474" customFormat="false" ht="15.75" hidden="false" customHeight="false" outlineLevel="0" collapsed="false"/>
    <row r="41475" customFormat="false" ht="15.75" hidden="false" customHeight="false" outlineLevel="0" collapsed="false"/>
    <row r="41476" customFormat="false" ht="15.75" hidden="false" customHeight="false" outlineLevel="0" collapsed="false"/>
    <row r="41477" customFormat="false" ht="15.75" hidden="false" customHeight="false" outlineLevel="0" collapsed="false"/>
    <row r="41478" customFormat="false" ht="15.75" hidden="false" customHeight="false" outlineLevel="0" collapsed="false"/>
    <row r="41479" customFormat="false" ht="15.75" hidden="false" customHeight="false" outlineLevel="0" collapsed="false"/>
    <row r="41480" customFormat="false" ht="15.75" hidden="false" customHeight="false" outlineLevel="0" collapsed="false"/>
    <row r="41481" customFormat="false" ht="15.75" hidden="false" customHeight="false" outlineLevel="0" collapsed="false"/>
    <row r="41482" customFormat="false" ht="15.75" hidden="false" customHeight="false" outlineLevel="0" collapsed="false"/>
    <row r="41483" customFormat="false" ht="15.75" hidden="false" customHeight="false" outlineLevel="0" collapsed="false"/>
    <row r="41484" customFormat="false" ht="15.75" hidden="false" customHeight="false" outlineLevel="0" collapsed="false"/>
    <row r="41485" customFormat="false" ht="15.75" hidden="false" customHeight="false" outlineLevel="0" collapsed="false"/>
    <row r="41486" customFormat="false" ht="15.75" hidden="false" customHeight="false" outlineLevel="0" collapsed="false"/>
    <row r="41487" customFormat="false" ht="15.75" hidden="false" customHeight="false" outlineLevel="0" collapsed="false"/>
    <row r="41488" customFormat="false" ht="15.75" hidden="false" customHeight="false" outlineLevel="0" collapsed="false"/>
    <row r="41489" customFormat="false" ht="15.75" hidden="false" customHeight="false" outlineLevel="0" collapsed="false"/>
    <row r="41490" customFormat="false" ht="15.75" hidden="false" customHeight="false" outlineLevel="0" collapsed="false"/>
    <row r="41491" customFormat="false" ht="15.75" hidden="false" customHeight="false" outlineLevel="0" collapsed="false"/>
    <row r="41492" customFormat="false" ht="15.75" hidden="false" customHeight="false" outlineLevel="0" collapsed="false"/>
    <row r="41493" customFormat="false" ht="15.75" hidden="false" customHeight="false" outlineLevel="0" collapsed="false"/>
    <row r="41494" customFormat="false" ht="15.75" hidden="false" customHeight="false" outlineLevel="0" collapsed="false"/>
    <row r="41495" customFormat="false" ht="15.75" hidden="false" customHeight="false" outlineLevel="0" collapsed="false"/>
    <row r="41496" customFormat="false" ht="15.75" hidden="false" customHeight="false" outlineLevel="0" collapsed="false"/>
    <row r="41497" customFormat="false" ht="15.75" hidden="false" customHeight="false" outlineLevel="0" collapsed="false"/>
    <row r="41498" customFormat="false" ht="15.75" hidden="false" customHeight="false" outlineLevel="0" collapsed="false"/>
    <row r="41499" customFormat="false" ht="15.75" hidden="false" customHeight="false" outlineLevel="0" collapsed="false"/>
    <row r="41500" customFormat="false" ht="15.75" hidden="false" customHeight="false" outlineLevel="0" collapsed="false"/>
    <row r="41501" customFormat="false" ht="15.75" hidden="false" customHeight="false" outlineLevel="0" collapsed="false"/>
    <row r="41502" customFormat="false" ht="15.75" hidden="false" customHeight="false" outlineLevel="0" collapsed="false"/>
    <row r="41503" customFormat="false" ht="15.75" hidden="false" customHeight="false" outlineLevel="0" collapsed="false"/>
    <row r="41504" customFormat="false" ht="15.75" hidden="false" customHeight="false" outlineLevel="0" collapsed="false"/>
    <row r="41505" customFormat="false" ht="15.75" hidden="false" customHeight="false" outlineLevel="0" collapsed="false"/>
    <row r="41506" customFormat="false" ht="15.75" hidden="false" customHeight="false" outlineLevel="0" collapsed="false"/>
    <row r="41507" customFormat="false" ht="15.75" hidden="false" customHeight="false" outlineLevel="0" collapsed="false"/>
    <row r="41508" customFormat="false" ht="15.75" hidden="false" customHeight="false" outlineLevel="0" collapsed="false"/>
    <row r="41509" customFormat="false" ht="15.75" hidden="false" customHeight="false" outlineLevel="0" collapsed="false"/>
    <row r="41510" customFormat="false" ht="15.75" hidden="false" customHeight="false" outlineLevel="0" collapsed="false"/>
    <row r="41511" customFormat="false" ht="15.75" hidden="false" customHeight="false" outlineLevel="0" collapsed="false"/>
    <row r="41512" customFormat="false" ht="15.75" hidden="false" customHeight="false" outlineLevel="0" collapsed="false"/>
    <row r="41513" customFormat="false" ht="15.75" hidden="false" customHeight="false" outlineLevel="0" collapsed="false"/>
    <row r="41514" customFormat="false" ht="15.75" hidden="false" customHeight="false" outlineLevel="0" collapsed="false"/>
    <row r="41515" customFormat="false" ht="15.75" hidden="false" customHeight="false" outlineLevel="0" collapsed="false"/>
    <row r="41516" customFormat="false" ht="15.75" hidden="false" customHeight="false" outlineLevel="0" collapsed="false"/>
    <row r="41517" customFormat="false" ht="15.75" hidden="false" customHeight="false" outlineLevel="0" collapsed="false"/>
    <row r="41518" customFormat="false" ht="15.75" hidden="false" customHeight="false" outlineLevel="0" collapsed="false"/>
    <row r="41519" customFormat="false" ht="15.75" hidden="false" customHeight="false" outlineLevel="0" collapsed="false"/>
    <row r="41520" customFormat="false" ht="15.75" hidden="false" customHeight="false" outlineLevel="0" collapsed="false"/>
    <row r="41521" customFormat="false" ht="15.75" hidden="false" customHeight="false" outlineLevel="0" collapsed="false"/>
    <row r="41522" customFormat="false" ht="15.75" hidden="false" customHeight="false" outlineLevel="0" collapsed="false"/>
    <row r="41523" customFormat="false" ht="15.75" hidden="false" customHeight="false" outlineLevel="0" collapsed="false"/>
    <row r="41524" customFormat="false" ht="15.75" hidden="false" customHeight="false" outlineLevel="0" collapsed="false"/>
    <row r="41525" customFormat="false" ht="15.75" hidden="false" customHeight="false" outlineLevel="0" collapsed="false"/>
    <row r="41526" customFormat="false" ht="15.75" hidden="false" customHeight="false" outlineLevel="0" collapsed="false"/>
    <row r="41527" customFormat="false" ht="15.75" hidden="false" customHeight="false" outlineLevel="0" collapsed="false"/>
    <row r="41528" customFormat="false" ht="15.75" hidden="false" customHeight="false" outlineLevel="0" collapsed="false"/>
    <row r="41529" customFormat="false" ht="15.75" hidden="false" customHeight="false" outlineLevel="0" collapsed="false"/>
    <row r="41530" customFormat="false" ht="15.75" hidden="false" customHeight="false" outlineLevel="0" collapsed="false"/>
    <row r="41531" customFormat="false" ht="15.75" hidden="false" customHeight="false" outlineLevel="0" collapsed="false"/>
    <row r="41532" customFormat="false" ht="15.75" hidden="false" customHeight="false" outlineLevel="0" collapsed="false"/>
    <row r="41533" customFormat="false" ht="15.75" hidden="false" customHeight="false" outlineLevel="0" collapsed="false"/>
    <row r="41534" customFormat="false" ht="15.75" hidden="false" customHeight="false" outlineLevel="0" collapsed="false"/>
    <row r="41535" customFormat="false" ht="15.75" hidden="false" customHeight="false" outlineLevel="0" collapsed="false"/>
    <row r="41536" customFormat="false" ht="15.75" hidden="false" customHeight="false" outlineLevel="0" collapsed="false"/>
    <row r="41537" customFormat="false" ht="15.75" hidden="false" customHeight="false" outlineLevel="0" collapsed="false"/>
    <row r="41538" customFormat="false" ht="15.75" hidden="false" customHeight="false" outlineLevel="0" collapsed="false"/>
    <row r="41539" customFormat="false" ht="15.75" hidden="false" customHeight="false" outlineLevel="0" collapsed="false"/>
    <row r="41540" customFormat="false" ht="15.75" hidden="false" customHeight="false" outlineLevel="0" collapsed="false"/>
    <row r="41541" customFormat="false" ht="15.75" hidden="false" customHeight="false" outlineLevel="0" collapsed="false"/>
    <row r="41542" customFormat="false" ht="15.75" hidden="false" customHeight="false" outlineLevel="0" collapsed="false"/>
    <row r="41543" customFormat="false" ht="15.75" hidden="false" customHeight="false" outlineLevel="0" collapsed="false"/>
    <row r="41544" customFormat="false" ht="15.75" hidden="false" customHeight="false" outlineLevel="0" collapsed="false"/>
    <row r="41545" customFormat="false" ht="15.75" hidden="false" customHeight="false" outlineLevel="0" collapsed="false"/>
    <row r="41546" customFormat="false" ht="15.75" hidden="false" customHeight="false" outlineLevel="0" collapsed="false"/>
    <row r="41547" customFormat="false" ht="15.75" hidden="false" customHeight="false" outlineLevel="0" collapsed="false"/>
    <row r="41548" customFormat="false" ht="15.75" hidden="false" customHeight="false" outlineLevel="0" collapsed="false"/>
    <row r="41549" customFormat="false" ht="15.75" hidden="false" customHeight="false" outlineLevel="0" collapsed="false"/>
    <row r="41550" customFormat="false" ht="15.75" hidden="false" customHeight="false" outlineLevel="0" collapsed="false"/>
    <row r="41551" customFormat="false" ht="15.75" hidden="false" customHeight="false" outlineLevel="0" collapsed="false"/>
    <row r="41552" customFormat="false" ht="15.75" hidden="false" customHeight="false" outlineLevel="0" collapsed="false"/>
    <row r="41553" customFormat="false" ht="15.75" hidden="false" customHeight="false" outlineLevel="0" collapsed="false"/>
    <row r="41554" customFormat="false" ht="15.75" hidden="false" customHeight="false" outlineLevel="0" collapsed="false"/>
    <row r="41555" customFormat="false" ht="15.75" hidden="false" customHeight="false" outlineLevel="0" collapsed="false"/>
    <row r="41556" customFormat="false" ht="15.75" hidden="false" customHeight="false" outlineLevel="0" collapsed="false"/>
    <row r="41557" customFormat="false" ht="15.75" hidden="false" customHeight="false" outlineLevel="0" collapsed="false"/>
    <row r="41558" customFormat="false" ht="15.75" hidden="false" customHeight="false" outlineLevel="0" collapsed="false"/>
    <row r="41559" customFormat="false" ht="15.75" hidden="false" customHeight="false" outlineLevel="0" collapsed="false"/>
    <row r="41560" customFormat="false" ht="15.75" hidden="false" customHeight="false" outlineLevel="0" collapsed="false"/>
    <row r="41561" customFormat="false" ht="15.75" hidden="false" customHeight="false" outlineLevel="0" collapsed="false"/>
    <row r="41562" customFormat="false" ht="15.75" hidden="false" customHeight="false" outlineLevel="0" collapsed="false"/>
    <row r="41563" customFormat="false" ht="15.75" hidden="false" customHeight="false" outlineLevel="0" collapsed="false"/>
    <row r="41564" customFormat="false" ht="15.75" hidden="false" customHeight="false" outlineLevel="0" collapsed="false"/>
    <row r="41565" customFormat="false" ht="15.75" hidden="false" customHeight="false" outlineLevel="0" collapsed="false"/>
    <row r="41566" customFormat="false" ht="15.75" hidden="false" customHeight="false" outlineLevel="0" collapsed="false"/>
    <row r="41567" customFormat="false" ht="15.75" hidden="false" customHeight="false" outlineLevel="0" collapsed="false"/>
    <row r="41568" customFormat="false" ht="15.75" hidden="false" customHeight="false" outlineLevel="0" collapsed="false"/>
    <row r="41569" customFormat="false" ht="15.75" hidden="false" customHeight="false" outlineLevel="0" collapsed="false"/>
    <row r="41570" customFormat="false" ht="15.75" hidden="false" customHeight="false" outlineLevel="0" collapsed="false"/>
    <row r="41571" customFormat="false" ht="15.75" hidden="false" customHeight="false" outlineLevel="0" collapsed="false"/>
    <row r="41572" customFormat="false" ht="15.75" hidden="false" customHeight="false" outlineLevel="0" collapsed="false"/>
    <row r="41573" customFormat="false" ht="15.75" hidden="false" customHeight="false" outlineLevel="0" collapsed="false"/>
    <row r="41574" customFormat="false" ht="15.75" hidden="false" customHeight="false" outlineLevel="0" collapsed="false"/>
    <row r="41575" customFormat="false" ht="15.75" hidden="false" customHeight="false" outlineLevel="0" collapsed="false"/>
    <row r="41576" customFormat="false" ht="15.75" hidden="false" customHeight="false" outlineLevel="0" collapsed="false"/>
    <row r="41577" customFormat="false" ht="15.75" hidden="false" customHeight="false" outlineLevel="0" collapsed="false"/>
    <row r="41578" customFormat="false" ht="15.75" hidden="false" customHeight="false" outlineLevel="0" collapsed="false"/>
    <row r="41579" customFormat="false" ht="15.75" hidden="false" customHeight="false" outlineLevel="0" collapsed="false"/>
    <row r="41580" customFormat="false" ht="15.75" hidden="false" customHeight="false" outlineLevel="0" collapsed="false"/>
    <row r="41581" customFormat="false" ht="15.75" hidden="false" customHeight="false" outlineLevel="0" collapsed="false"/>
    <row r="41582" customFormat="false" ht="15.75" hidden="false" customHeight="false" outlineLevel="0" collapsed="false"/>
    <row r="41583" customFormat="false" ht="15.75" hidden="false" customHeight="false" outlineLevel="0" collapsed="false"/>
    <row r="41584" customFormat="false" ht="15.75" hidden="false" customHeight="false" outlineLevel="0" collapsed="false"/>
    <row r="41585" customFormat="false" ht="15.75" hidden="false" customHeight="false" outlineLevel="0" collapsed="false"/>
    <row r="41586" customFormat="false" ht="15.75" hidden="false" customHeight="false" outlineLevel="0" collapsed="false"/>
    <row r="41587" customFormat="false" ht="15.75" hidden="false" customHeight="false" outlineLevel="0" collapsed="false"/>
    <row r="41588" customFormat="false" ht="15.75" hidden="false" customHeight="false" outlineLevel="0" collapsed="false"/>
    <row r="41589" customFormat="false" ht="15.75" hidden="false" customHeight="false" outlineLevel="0" collapsed="false"/>
    <row r="41590" customFormat="false" ht="15.75" hidden="false" customHeight="false" outlineLevel="0" collapsed="false"/>
    <row r="41591" customFormat="false" ht="15.75" hidden="false" customHeight="false" outlineLevel="0" collapsed="false"/>
    <row r="41592" customFormat="false" ht="15.75" hidden="false" customHeight="false" outlineLevel="0" collapsed="false"/>
    <row r="41593" customFormat="false" ht="15.75" hidden="false" customHeight="false" outlineLevel="0" collapsed="false"/>
    <row r="41594" customFormat="false" ht="15.75" hidden="false" customHeight="false" outlineLevel="0" collapsed="false"/>
    <row r="41595" customFormat="false" ht="15.75" hidden="false" customHeight="false" outlineLevel="0" collapsed="false"/>
    <row r="41596" customFormat="false" ht="15.75" hidden="false" customHeight="false" outlineLevel="0" collapsed="false"/>
    <row r="41597" customFormat="false" ht="15.75" hidden="false" customHeight="false" outlineLevel="0" collapsed="false"/>
    <row r="41598" customFormat="false" ht="15.75" hidden="false" customHeight="false" outlineLevel="0" collapsed="false"/>
    <row r="41599" customFormat="false" ht="15.75" hidden="false" customHeight="false" outlineLevel="0" collapsed="false"/>
    <row r="41600" customFormat="false" ht="15.75" hidden="false" customHeight="false" outlineLevel="0" collapsed="false"/>
    <row r="41601" customFormat="false" ht="15.75" hidden="false" customHeight="false" outlineLevel="0" collapsed="false"/>
    <row r="41602" customFormat="false" ht="15.75" hidden="false" customHeight="false" outlineLevel="0" collapsed="false"/>
    <row r="41603" customFormat="false" ht="15.75" hidden="false" customHeight="false" outlineLevel="0" collapsed="false"/>
    <row r="41604" customFormat="false" ht="15.75" hidden="false" customHeight="false" outlineLevel="0" collapsed="false"/>
    <row r="41605" customFormat="false" ht="15.75" hidden="false" customHeight="false" outlineLevel="0" collapsed="false"/>
    <row r="41606" customFormat="false" ht="15.75" hidden="false" customHeight="false" outlineLevel="0" collapsed="false"/>
    <row r="41607" customFormat="false" ht="15.75" hidden="false" customHeight="false" outlineLevel="0" collapsed="false"/>
    <row r="41608" customFormat="false" ht="15.75" hidden="false" customHeight="false" outlineLevel="0" collapsed="false"/>
    <row r="41609" customFormat="false" ht="15.75" hidden="false" customHeight="false" outlineLevel="0" collapsed="false"/>
    <row r="41610" customFormat="false" ht="15.75" hidden="false" customHeight="false" outlineLevel="0" collapsed="false"/>
    <row r="41611" customFormat="false" ht="15.75" hidden="false" customHeight="false" outlineLevel="0" collapsed="false"/>
    <row r="41612" customFormat="false" ht="15.75" hidden="false" customHeight="false" outlineLevel="0" collapsed="false"/>
    <row r="41613" customFormat="false" ht="15.75" hidden="false" customHeight="false" outlineLevel="0" collapsed="false"/>
    <row r="41614" customFormat="false" ht="15.75" hidden="false" customHeight="false" outlineLevel="0" collapsed="false"/>
    <row r="41615" customFormat="false" ht="15.75" hidden="false" customHeight="false" outlineLevel="0" collapsed="false"/>
    <row r="41616" customFormat="false" ht="15.75" hidden="false" customHeight="false" outlineLevel="0" collapsed="false"/>
    <row r="41617" customFormat="false" ht="15.75" hidden="false" customHeight="false" outlineLevel="0" collapsed="false"/>
    <row r="41618" customFormat="false" ht="15.75" hidden="false" customHeight="false" outlineLevel="0" collapsed="false"/>
    <row r="41619" customFormat="false" ht="15.75" hidden="false" customHeight="false" outlineLevel="0" collapsed="false"/>
    <row r="41620" customFormat="false" ht="15.75" hidden="false" customHeight="false" outlineLevel="0" collapsed="false"/>
    <row r="41621" customFormat="false" ht="15.75" hidden="false" customHeight="false" outlineLevel="0" collapsed="false"/>
    <row r="41622" customFormat="false" ht="15.75" hidden="false" customHeight="false" outlineLevel="0" collapsed="false"/>
    <row r="41623" customFormat="false" ht="15.75" hidden="false" customHeight="false" outlineLevel="0" collapsed="false"/>
    <row r="41624" customFormat="false" ht="15.75" hidden="false" customHeight="false" outlineLevel="0" collapsed="false"/>
    <row r="41625" customFormat="false" ht="15.75" hidden="false" customHeight="false" outlineLevel="0" collapsed="false"/>
    <row r="41626" customFormat="false" ht="15.75" hidden="false" customHeight="false" outlineLevel="0" collapsed="false"/>
    <row r="41627" customFormat="false" ht="15.75" hidden="false" customHeight="false" outlineLevel="0" collapsed="false"/>
    <row r="41628" customFormat="false" ht="15.75" hidden="false" customHeight="false" outlineLevel="0" collapsed="false"/>
    <row r="41629" customFormat="false" ht="15.75" hidden="false" customHeight="false" outlineLevel="0" collapsed="false"/>
    <row r="41630" customFormat="false" ht="15.75" hidden="false" customHeight="false" outlineLevel="0" collapsed="false"/>
    <row r="41631" customFormat="false" ht="15.75" hidden="false" customHeight="false" outlineLevel="0" collapsed="false"/>
    <row r="41632" customFormat="false" ht="15.75" hidden="false" customHeight="false" outlineLevel="0" collapsed="false"/>
    <row r="41633" customFormat="false" ht="15.75" hidden="false" customHeight="false" outlineLevel="0" collapsed="false"/>
    <row r="41634" customFormat="false" ht="15.75" hidden="false" customHeight="false" outlineLevel="0" collapsed="false"/>
    <row r="41635" customFormat="false" ht="15.75" hidden="false" customHeight="false" outlineLevel="0" collapsed="false"/>
    <row r="41636" customFormat="false" ht="15.75" hidden="false" customHeight="false" outlineLevel="0" collapsed="false"/>
    <row r="41637" customFormat="false" ht="15.75" hidden="false" customHeight="false" outlineLevel="0" collapsed="false"/>
    <row r="41638" customFormat="false" ht="15.75" hidden="false" customHeight="false" outlineLevel="0" collapsed="false"/>
    <row r="41639" customFormat="false" ht="15.75" hidden="false" customHeight="false" outlineLevel="0" collapsed="false"/>
    <row r="41640" customFormat="false" ht="15.75" hidden="false" customHeight="false" outlineLevel="0" collapsed="false"/>
    <row r="41641" customFormat="false" ht="15.75" hidden="false" customHeight="false" outlineLevel="0" collapsed="false"/>
    <row r="41642" customFormat="false" ht="15.75" hidden="false" customHeight="false" outlineLevel="0" collapsed="false"/>
    <row r="41643" customFormat="false" ht="15.75" hidden="false" customHeight="false" outlineLevel="0" collapsed="false"/>
    <row r="41644" customFormat="false" ht="15.75" hidden="false" customHeight="false" outlineLevel="0" collapsed="false"/>
    <row r="41645" customFormat="false" ht="15.75" hidden="false" customHeight="false" outlineLevel="0" collapsed="false"/>
    <row r="41646" customFormat="false" ht="15.75" hidden="false" customHeight="false" outlineLevel="0" collapsed="false"/>
    <row r="41647" customFormat="false" ht="15.75" hidden="false" customHeight="false" outlineLevel="0" collapsed="false"/>
    <row r="41648" customFormat="false" ht="15.75" hidden="false" customHeight="false" outlineLevel="0" collapsed="false"/>
    <row r="41649" customFormat="false" ht="15.75" hidden="false" customHeight="false" outlineLevel="0" collapsed="false"/>
    <row r="41650" customFormat="false" ht="15.75" hidden="false" customHeight="false" outlineLevel="0" collapsed="false"/>
    <row r="41651" customFormat="false" ht="15.75" hidden="false" customHeight="false" outlineLevel="0" collapsed="false"/>
    <row r="41652" customFormat="false" ht="15.75" hidden="false" customHeight="false" outlineLevel="0" collapsed="false"/>
    <row r="41653" customFormat="false" ht="15.75" hidden="false" customHeight="false" outlineLevel="0" collapsed="false"/>
    <row r="41654" customFormat="false" ht="15.75" hidden="false" customHeight="false" outlineLevel="0" collapsed="false"/>
    <row r="41655" customFormat="false" ht="15.75" hidden="false" customHeight="false" outlineLevel="0" collapsed="false"/>
    <row r="41656" customFormat="false" ht="15.75" hidden="false" customHeight="false" outlineLevel="0" collapsed="false"/>
    <row r="41657" customFormat="false" ht="15.75" hidden="false" customHeight="false" outlineLevel="0" collapsed="false"/>
    <row r="41658" customFormat="false" ht="15.75" hidden="false" customHeight="false" outlineLevel="0" collapsed="false"/>
    <row r="41659" customFormat="false" ht="15.75" hidden="false" customHeight="false" outlineLevel="0" collapsed="false"/>
    <row r="41660" customFormat="false" ht="15.75" hidden="false" customHeight="false" outlineLevel="0" collapsed="false"/>
    <row r="41661" customFormat="false" ht="15.75" hidden="false" customHeight="false" outlineLevel="0" collapsed="false"/>
    <row r="41662" customFormat="false" ht="15.75" hidden="false" customHeight="false" outlineLevel="0" collapsed="false"/>
    <row r="41663" customFormat="false" ht="15.75" hidden="false" customHeight="false" outlineLevel="0" collapsed="false"/>
    <row r="41664" customFormat="false" ht="15.75" hidden="false" customHeight="false" outlineLevel="0" collapsed="false"/>
    <row r="41665" customFormat="false" ht="15.75" hidden="false" customHeight="false" outlineLevel="0" collapsed="false"/>
    <row r="41666" customFormat="false" ht="15.75" hidden="false" customHeight="false" outlineLevel="0" collapsed="false"/>
    <row r="41667" customFormat="false" ht="15.75" hidden="false" customHeight="false" outlineLevel="0" collapsed="false"/>
    <row r="41668" customFormat="false" ht="15.75" hidden="false" customHeight="false" outlineLevel="0" collapsed="false"/>
    <row r="41669" customFormat="false" ht="15.75" hidden="false" customHeight="false" outlineLevel="0" collapsed="false"/>
    <row r="41670" customFormat="false" ht="15.75" hidden="false" customHeight="false" outlineLevel="0" collapsed="false"/>
    <row r="41671" customFormat="false" ht="15.75" hidden="false" customHeight="false" outlineLevel="0" collapsed="false"/>
    <row r="41672" customFormat="false" ht="15.75" hidden="false" customHeight="false" outlineLevel="0" collapsed="false"/>
    <row r="41673" customFormat="false" ht="15.75" hidden="false" customHeight="false" outlineLevel="0" collapsed="false"/>
    <row r="41674" customFormat="false" ht="15.75" hidden="false" customHeight="false" outlineLevel="0" collapsed="false"/>
    <row r="41675" customFormat="false" ht="15.75" hidden="false" customHeight="false" outlineLevel="0" collapsed="false"/>
    <row r="41676" customFormat="false" ht="15.75" hidden="false" customHeight="false" outlineLevel="0" collapsed="false"/>
    <row r="41677" customFormat="false" ht="15.75" hidden="false" customHeight="false" outlineLevel="0" collapsed="false"/>
    <row r="41678" customFormat="false" ht="15.75" hidden="false" customHeight="false" outlineLevel="0" collapsed="false"/>
    <row r="41679" customFormat="false" ht="15.75" hidden="false" customHeight="false" outlineLevel="0" collapsed="false"/>
    <row r="41680" customFormat="false" ht="15.75" hidden="false" customHeight="false" outlineLevel="0" collapsed="false"/>
    <row r="41681" customFormat="false" ht="15.75" hidden="false" customHeight="false" outlineLevel="0" collapsed="false"/>
    <row r="41682" customFormat="false" ht="15.75" hidden="false" customHeight="false" outlineLevel="0" collapsed="false"/>
    <row r="41683" customFormat="false" ht="15.75" hidden="false" customHeight="false" outlineLevel="0" collapsed="false"/>
    <row r="41684" customFormat="false" ht="15.75" hidden="false" customHeight="false" outlineLevel="0" collapsed="false"/>
    <row r="41685" customFormat="false" ht="15.75" hidden="false" customHeight="false" outlineLevel="0" collapsed="false"/>
    <row r="41686" customFormat="false" ht="15.75" hidden="false" customHeight="false" outlineLevel="0" collapsed="false"/>
    <row r="41687" customFormat="false" ht="15.75" hidden="false" customHeight="false" outlineLevel="0" collapsed="false"/>
    <row r="41688" customFormat="false" ht="15.75" hidden="false" customHeight="false" outlineLevel="0" collapsed="false"/>
    <row r="41689" customFormat="false" ht="15.75" hidden="false" customHeight="false" outlineLevel="0" collapsed="false"/>
    <row r="41690" customFormat="false" ht="15.75" hidden="false" customHeight="false" outlineLevel="0" collapsed="false"/>
    <row r="41691" customFormat="false" ht="15.75" hidden="false" customHeight="false" outlineLevel="0" collapsed="false"/>
    <row r="41692" customFormat="false" ht="15.75" hidden="false" customHeight="false" outlineLevel="0" collapsed="false"/>
    <row r="41693" customFormat="false" ht="15.75" hidden="false" customHeight="false" outlineLevel="0" collapsed="false"/>
    <row r="41694" customFormat="false" ht="15.75" hidden="false" customHeight="false" outlineLevel="0" collapsed="false"/>
    <row r="41695" customFormat="false" ht="15.75" hidden="false" customHeight="false" outlineLevel="0" collapsed="false"/>
    <row r="41696" customFormat="false" ht="15.75" hidden="false" customHeight="false" outlineLevel="0" collapsed="false"/>
    <row r="41697" customFormat="false" ht="15.75" hidden="false" customHeight="false" outlineLevel="0" collapsed="false"/>
    <row r="41698" customFormat="false" ht="15.75" hidden="false" customHeight="false" outlineLevel="0" collapsed="false"/>
    <row r="41699" customFormat="false" ht="15.75" hidden="false" customHeight="false" outlineLevel="0" collapsed="false"/>
    <row r="41700" customFormat="false" ht="15.75" hidden="false" customHeight="false" outlineLevel="0" collapsed="false"/>
    <row r="41701" customFormat="false" ht="15.75" hidden="false" customHeight="false" outlineLevel="0" collapsed="false"/>
    <row r="41702" customFormat="false" ht="15.75" hidden="false" customHeight="false" outlineLevel="0" collapsed="false"/>
    <row r="41703" customFormat="false" ht="15.75" hidden="false" customHeight="false" outlineLevel="0" collapsed="false"/>
    <row r="41704" customFormat="false" ht="15.75" hidden="false" customHeight="false" outlineLevel="0" collapsed="false"/>
    <row r="41705" customFormat="false" ht="15.75" hidden="false" customHeight="false" outlineLevel="0" collapsed="false"/>
    <row r="41706" customFormat="false" ht="15.75" hidden="false" customHeight="false" outlineLevel="0" collapsed="false"/>
    <row r="41707" customFormat="false" ht="15.75" hidden="false" customHeight="false" outlineLevel="0" collapsed="false"/>
    <row r="41708" customFormat="false" ht="15.75" hidden="false" customHeight="false" outlineLevel="0" collapsed="false"/>
    <row r="41709" customFormat="false" ht="15.75" hidden="false" customHeight="false" outlineLevel="0" collapsed="false"/>
    <row r="41710" customFormat="false" ht="15.75" hidden="false" customHeight="false" outlineLevel="0" collapsed="false"/>
    <row r="41711" customFormat="false" ht="15.75" hidden="false" customHeight="false" outlineLevel="0" collapsed="false"/>
    <row r="41712" customFormat="false" ht="15.75" hidden="false" customHeight="false" outlineLevel="0" collapsed="false"/>
    <row r="41713" customFormat="false" ht="15.75" hidden="false" customHeight="false" outlineLevel="0" collapsed="false"/>
    <row r="41714" customFormat="false" ht="15.75" hidden="false" customHeight="false" outlineLevel="0" collapsed="false"/>
    <row r="41715" customFormat="false" ht="15.75" hidden="false" customHeight="false" outlineLevel="0" collapsed="false"/>
    <row r="41716" customFormat="false" ht="15.75" hidden="false" customHeight="false" outlineLevel="0" collapsed="false"/>
    <row r="41717" customFormat="false" ht="15.75" hidden="false" customHeight="false" outlineLevel="0" collapsed="false"/>
    <row r="41718" customFormat="false" ht="15.75" hidden="false" customHeight="false" outlineLevel="0" collapsed="false"/>
    <row r="41719" customFormat="false" ht="15.75" hidden="false" customHeight="false" outlineLevel="0" collapsed="false"/>
    <row r="41720" customFormat="false" ht="15.75" hidden="false" customHeight="false" outlineLevel="0" collapsed="false"/>
    <row r="41721" customFormat="false" ht="15.75" hidden="false" customHeight="false" outlineLevel="0" collapsed="false"/>
    <row r="41722" customFormat="false" ht="15.75" hidden="false" customHeight="false" outlineLevel="0" collapsed="false"/>
    <row r="41723" customFormat="false" ht="15.75" hidden="false" customHeight="false" outlineLevel="0" collapsed="false"/>
    <row r="41724" customFormat="false" ht="15.75" hidden="false" customHeight="false" outlineLevel="0" collapsed="false"/>
    <row r="41725" customFormat="false" ht="15.75" hidden="false" customHeight="false" outlineLevel="0" collapsed="false"/>
    <row r="41726" customFormat="false" ht="15.75" hidden="false" customHeight="false" outlineLevel="0" collapsed="false"/>
    <row r="41727" customFormat="false" ht="15.75" hidden="false" customHeight="false" outlineLevel="0" collapsed="false"/>
    <row r="41728" customFormat="false" ht="15.75" hidden="false" customHeight="false" outlineLevel="0" collapsed="false"/>
    <row r="41729" customFormat="false" ht="15.75" hidden="false" customHeight="false" outlineLevel="0" collapsed="false"/>
    <row r="41730" customFormat="false" ht="15.75" hidden="false" customHeight="false" outlineLevel="0" collapsed="false"/>
    <row r="41731" customFormat="false" ht="15.75" hidden="false" customHeight="false" outlineLevel="0" collapsed="false"/>
    <row r="41732" customFormat="false" ht="15.75" hidden="false" customHeight="false" outlineLevel="0" collapsed="false"/>
    <row r="41733" customFormat="false" ht="15.75" hidden="false" customHeight="false" outlineLevel="0" collapsed="false"/>
    <row r="41734" customFormat="false" ht="15.75" hidden="false" customHeight="false" outlineLevel="0" collapsed="false"/>
    <row r="41735" customFormat="false" ht="15.75" hidden="false" customHeight="false" outlineLevel="0" collapsed="false"/>
    <row r="41736" customFormat="false" ht="15.75" hidden="false" customHeight="false" outlineLevel="0" collapsed="false"/>
    <row r="41737" customFormat="false" ht="15.75" hidden="false" customHeight="false" outlineLevel="0" collapsed="false"/>
    <row r="41738" customFormat="false" ht="15.75" hidden="false" customHeight="false" outlineLevel="0" collapsed="false"/>
    <row r="41739" customFormat="false" ht="15.75" hidden="false" customHeight="false" outlineLevel="0" collapsed="false"/>
    <row r="41740" customFormat="false" ht="15.75" hidden="false" customHeight="false" outlineLevel="0" collapsed="false"/>
    <row r="41741" customFormat="false" ht="15.75" hidden="false" customHeight="false" outlineLevel="0" collapsed="false"/>
    <row r="41742" customFormat="false" ht="15.75" hidden="false" customHeight="false" outlineLevel="0" collapsed="false"/>
    <row r="41743" customFormat="false" ht="15.75" hidden="false" customHeight="false" outlineLevel="0" collapsed="false"/>
    <row r="41744" customFormat="false" ht="15.75" hidden="false" customHeight="false" outlineLevel="0" collapsed="false"/>
    <row r="41745" customFormat="false" ht="15.75" hidden="false" customHeight="false" outlineLevel="0" collapsed="false"/>
    <row r="41746" customFormat="false" ht="15.75" hidden="false" customHeight="false" outlineLevel="0" collapsed="false"/>
    <row r="41747" customFormat="false" ht="15.75" hidden="false" customHeight="false" outlineLevel="0" collapsed="false"/>
    <row r="41748" customFormat="false" ht="15.75" hidden="false" customHeight="false" outlineLevel="0" collapsed="false"/>
    <row r="41749" customFormat="false" ht="15.75" hidden="false" customHeight="false" outlineLevel="0" collapsed="false"/>
    <row r="41750" customFormat="false" ht="15.75" hidden="false" customHeight="false" outlineLevel="0" collapsed="false"/>
    <row r="41751" customFormat="false" ht="15.75" hidden="false" customHeight="false" outlineLevel="0" collapsed="false"/>
    <row r="41752" customFormat="false" ht="15.75" hidden="false" customHeight="false" outlineLevel="0" collapsed="false"/>
    <row r="41753" customFormat="false" ht="15.75" hidden="false" customHeight="false" outlineLevel="0" collapsed="false"/>
    <row r="41754" customFormat="false" ht="15.75" hidden="false" customHeight="false" outlineLevel="0" collapsed="false"/>
    <row r="41755" customFormat="false" ht="15.75" hidden="false" customHeight="false" outlineLevel="0" collapsed="false"/>
    <row r="41756" customFormat="false" ht="15.75" hidden="false" customHeight="false" outlineLevel="0" collapsed="false"/>
    <row r="41757" customFormat="false" ht="15.75" hidden="false" customHeight="false" outlineLevel="0" collapsed="false"/>
    <row r="41758" customFormat="false" ht="15.75" hidden="false" customHeight="false" outlineLevel="0" collapsed="false"/>
    <row r="41759" customFormat="false" ht="15.75" hidden="false" customHeight="false" outlineLevel="0" collapsed="false"/>
    <row r="41760" customFormat="false" ht="15.75" hidden="false" customHeight="false" outlineLevel="0" collapsed="false"/>
    <row r="41761" customFormat="false" ht="15.75" hidden="false" customHeight="false" outlineLevel="0" collapsed="false"/>
    <row r="41762" customFormat="false" ht="15.75" hidden="false" customHeight="false" outlineLevel="0" collapsed="false"/>
    <row r="41763" customFormat="false" ht="15.75" hidden="false" customHeight="false" outlineLevel="0" collapsed="false"/>
    <row r="41764" customFormat="false" ht="15.75" hidden="false" customHeight="false" outlineLevel="0" collapsed="false"/>
    <row r="41765" customFormat="false" ht="15.75" hidden="false" customHeight="false" outlineLevel="0" collapsed="false"/>
    <row r="41766" customFormat="false" ht="15.75" hidden="false" customHeight="false" outlineLevel="0" collapsed="false"/>
    <row r="41767" customFormat="false" ht="15.75" hidden="false" customHeight="false" outlineLevel="0" collapsed="false"/>
    <row r="41768" customFormat="false" ht="15.75" hidden="false" customHeight="false" outlineLevel="0" collapsed="false"/>
    <row r="41769" customFormat="false" ht="15.75" hidden="false" customHeight="false" outlineLevel="0" collapsed="false"/>
    <row r="41770" customFormat="false" ht="15.75" hidden="false" customHeight="false" outlineLevel="0" collapsed="false"/>
    <row r="41771" customFormat="false" ht="15.75" hidden="false" customHeight="false" outlineLevel="0" collapsed="false"/>
    <row r="41772" customFormat="false" ht="15.75" hidden="false" customHeight="false" outlineLevel="0" collapsed="false"/>
    <row r="41773" customFormat="false" ht="15.75" hidden="false" customHeight="false" outlineLevel="0" collapsed="false"/>
    <row r="41774" customFormat="false" ht="15.75" hidden="false" customHeight="false" outlineLevel="0" collapsed="false"/>
    <row r="41775" customFormat="false" ht="15.75" hidden="false" customHeight="false" outlineLevel="0" collapsed="false"/>
    <row r="41776" customFormat="false" ht="15.75" hidden="false" customHeight="false" outlineLevel="0" collapsed="false"/>
    <row r="41777" customFormat="false" ht="15.75" hidden="false" customHeight="false" outlineLevel="0" collapsed="false"/>
    <row r="41778" customFormat="false" ht="15.75" hidden="false" customHeight="false" outlineLevel="0" collapsed="false"/>
    <row r="41779" customFormat="false" ht="15.75" hidden="false" customHeight="false" outlineLevel="0" collapsed="false"/>
    <row r="41780" customFormat="false" ht="15.75" hidden="false" customHeight="false" outlineLevel="0" collapsed="false"/>
    <row r="41781" customFormat="false" ht="15.75" hidden="false" customHeight="false" outlineLevel="0" collapsed="false"/>
    <row r="41782" customFormat="false" ht="15.75" hidden="false" customHeight="false" outlineLevel="0" collapsed="false"/>
    <row r="41783" customFormat="false" ht="15.75" hidden="false" customHeight="false" outlineLevel="0" collapsed="false"/>
    <row r="41784" customFormat="false" ht="15.75" hidden="false" customHeight="false" outlineLevel="0" collapsed="false"/>
    <row r="41785" customFormat="false" ht="15.75" hidden="false" customHeight="false" outlineLevel="0" collapsed="false"/>
    <row r="41786" customFormat="false" ht="15.75" hidden="false" customHeight="false" outlineLevel="0" collapsed="false"/>
    <row r="41787" customFormat="false" ht="15.75" hidden="false" customHeight="false" outlineLevel="0" collapsed="false"/>
    <row r="41788" customFormat="false" ht="15.75" hidden="false" customHeight="false" outlineLevel="0" collapsed="false"/>
    <row r="41789" customFormat="false" ht="15.75" hidden="false" customHeight="false" outlineLevel="0" collapsed="false"/>
    <row r="41790" customFormat="false" ht="15.75" hidden="false" customHeight="false" outlineLevel="0" collapsed="false"/>
    <row r="41791" customFormat="false" ht="15.75" hidden="false" customHeight="false" outlineLevel="0" collapsed="false"/>
    <row r="41792" customFormat="false" ht="15.75" hidden="false" customHeight="false" outlineLevel="0" collapsed="false"/>
    <row r="41793" customFormat="false" ht="15.75" hidden="false" customHeight="false" outlineLevel="0" collapsed="false"/>
    <row r="41794" customFormat="false" ht="15.75" hidden="false" customHeight="false" outlineLevel="0" collapsed="false"/>
    <row r="41795" customFormat="false" ht="15.75" hidden="false" customHeight="false" outlineLevel="0" collapsed="false"/>
    <row r="41796" customFormat="false" ht="15.75" hidden="false" customHeight="false" outlineLevel="0" collapsed="false"/>
    <row r="41797" customFormat="false" ht="15.75" hidden="false" customHeight="false" outlineLevel="0" collapsed="false"/>
    <row r="41798" customFormat="false" ht="15.75" hidden="false" customHeight="false" outlineLevel="0" collapsed="false"/>
    <row r="41799" customFormat="false" ht="15.75" hidden="false" customHeight="false" outlineLevel="0" collapsed="false"/>
    <row r="41800" customFormat="false" ht="15.75" hidden="false" customHeight="false" outlineLevel="0" collapsed="false"/>
    <row r="41801" customFormat="false" ht="15.75" hidden="false" customHeight="false" outlineLevel="0" collapsed="false"/>
    <row r="41802" customFormat="false" ht="15.75" hidden="false" customHeight="false" outlineLevel="0" collapsed="false"/>
    <row r="41803" customFormat="false" ht="15.75" hidden="false" customHeight="false" outlineLevel="0" collapsed="false"/>
    <row r="41804" customFormat="false" ht="15.75" hidden="false" customHeight="false" outlineLevel="0" collapsed="false"/>
    <row r="41805" customFormat="false" ht="15.75" hidden="false" customHeight="false" outlineLevel="0" collapsed="false"/>
    <row r="41806" customFormat="false" ht="15.75" hidden="false" customHeight="false" outlineLevel="0" collapsed="false"/>
    <row r="41807" customFormat="false" ht="15.75" hidden="false" customHeight="false" outlineLevel="0" collapsed="false"/>
    <row r="41808" customFormat="false" ht="15.75" hidden="false" customHeight="false" outlineLevel="0" collapsed="false"/>
    <row r="41809" customFormat="false" ht="15.75" hidden="false" customHeight="false" outlineLevel="0" collapsed="false"/>
    <row r="41810" customFormat="false" ht="15.75" hidden="false" customHeight="false" outlineLevel="0" collapsed="false"/>
    <row r="41811" customFormat="false" ht="15.75" hidden="false" customHeight="false" outlineLevel="0" collapsed="false"/>
    <row r="41812" customFormat="false" ht="15.75" hidden="false" customHeight="false" outlineLevel="0" collapsed="false"/>
    <row r="41813" customFormat="false" ht="15.75" hidden="false" customHeight="false" outlineLevel="0" collapsed="false"/>
    <row r="41814" customFormat="false" ht="15.75" hidden="false" customHeight="false" outlineLevel="0" collapsed="false"/>
    <row r="41815" customFormat="false" ht="15.75" hidden="false" customHeight="false" outlineLevel="0" collapsed="false"/>
    <row r="41816" customFormat="false" ht="15.75" hidden="false" customHeight="false" outlineLevel="0" collapsed="false"/>
    <row r="41817" customFormat="false" ht="15.75" hidden="false" customHeight="false" outlineLevel="0" collapsed="false"/>
    <row r="41818" customFormat="false" ht="15.75" hidden="false" customHeight="false" outlineLevel="0" collapsed="false"/>
    <row r="41819" customFormat="false" ht="15.75" hidden="false" customHeight="false" outlineLevel="0" collapsed="false"/>
    <row r="41820" customFormat="false" ht="15.75" hidden="false" customHeight="false" outlineLevel="0" collapsed="false"/>
    <row r="41821" customFormat="false" ht="15.75" hidden="false" customHeight="false" outlineLevel="0" collapsed="false"/>
    <row r="41822" customFormat="false" ht="15.75" hidden="false" customHeight="false" outlineLevel="0" collapsed="false"/>
    <row r="41823" customFormat="false" ht="15.75" hidden="false" customHeight="false" outlineLevel="0" collapsed="false"/>
    <row r="41824" customFormat="false" ht="15.75" hidden="false" customHeight="false" outlineLevel="0" collapsed="false"/>
    <row r="41825" customFormat="false" ht="15.75" hidden="false" customHeight="false" outlineLevel="0" collapsed="false"/>
    <row r="41826" customFormat="false" ht="15.75" hidden="false" customHeight="false" outlineLevel="0" collapsed="false"/>
    <row r="41827" customFormat="false" ht="15.75" hidden="false" customHeight="false" outlineLevel="0" collapsed="false"/>
    <row r="41828" customFormat="false" ht="15.75" hidden="false" customHeight="false" outlineLevel="0" collapsed="false"/>
    <row r="41829" customFormat="false" ht="15.75" hidden="false" customHeight="false" outlineLevel="0" collapsed="false"/>
    <row r="41830" customFormat="false" ht="15.75" hidden="false" customHeight="false" outlineLevel="0" collapsed="false"/>
    <row r="41831" customFormat="false" ht="15.75" hidden="false" customHeight="false" outlineLevel="0" collapsed="false"/>
    <row r="41832" customFormat="false" ht="15.75" hidden="false" customHeight="false" outlineLevel="0" collapsed="false"/>
    <row r="41833" customFormat="false" ht="15.75" hidden="false" customHeight="false" outlineLevel="0" collapsed="false"/>
    <row r="41834" customFormat="false" ht="15.75" hidden="false" customHeight="false" outlineLevel="0" collapsed="false"/>
    <row r="41835" customFormat="false" ht="15.75" hidden="false" customHeight="false" outlineLevel="0" collapsed="false"/>
    <row r="41836" customFormat="false" ht="15.75" hidden="false" customHeight="false" outlineLevel="0" collapsed="false"/>
    <row r="41837" customFormat="false" ht="15.75" hidden="false" customHeight="false" outlineLevel="0" collapsed="false"/>
    <row r="41838" customFormat="false" ht="15.75" hidden="false" customHeight="false" outlineLevel="0" collapsed="false"/>
    <row r="41839" customFormat="false" ht="15.75" hidden="false" customHeight="false" outlineLevel="0" collapsed="false"/>
    <row r="41840" customFormat="false" ht="15.75" hidden="false" customHeight="false" outlineLevel="0" collapsed="false"/>
    <row r="41841" customFormat="false" ht="15.75" hidden="false" customHeight="false" outlineLevel="0" collapsed="false"/>
    <row r="41842" customFormat="false" ht="15.75" hidden="false" customHeight="false" outlineLevel="0" collapsed="false"/>
    <row r="41843" customFormat="false" ht="15.75" hidden="false" customHeight="false" outlineLevel="0" collapsed="false"/>
    <row r="41844" customFormat="false" ht="15.75" hidden="false" customHeight="false" outlineLevel="0" collapsed="false"/>
    <row r="41845" customFormat="false" ht="15.75" hidden="false" customHeight="false" outlineLevel="0" collapsed="false"/>
    <row r="41846" customFormat="false" ht="15.75" hidden="false" customHeight="false" outlineLevel="0" collapsed="false"/>
    <row r="41847" customFormat="false" ht="15.75" hidden="false" customHeight="false" outlineLevel="0" collapsed="false"/>
    <row r="41848" customFormat="false" ht="15.75" hidden="false" customHeight="false" outlineLevel="0" collapsed="false"/>
    <row r="41849" customFormat="false" ht="15.75" hidden="false" customHeight="false" outlineLevel="0" collapsed="false"/>
    <row r="41850" customFormat="false" ht="15.75" hidden="false" customHeight="false" outlineLevel="0" collapsed="false"/>
    <row r="41851" customFormat="false" ht="15.75" hidden="false" customHeight="false" outlineLevel="0" collapsed="false"/>
    <row r="41852" customFormat="false" ht="15.75" hidden="false" customHeight="false" outlineLevel="0" collapsed="false"/>
    <row r="41853" customFormat="false" ht="15.75" hidden="false" customHeight="false" outlineLevel="0" collapsed="false"/>
    <row r="41854" customFormat="false" ht="15.75" hidden="false" customHeight="false" outlineLevel="0" collapsed="false"/>
    <row r="41855" customFormat="false" ht="15.75" hidden="false" customHeight="false" outlineLevel="0" collapsed="false"/>
    <row r="41856" customFormat="false" ht="15.75" hidden="false" customHeight="false" outlineLevel="0" collapsed="false"/>
    <row r="41857" customFormat="false" ht="15.75" hidden="false" customHeight="false" outlineLevel="0" collapsed="false"/>
    <row r="41858" customFormat="false" ht="15.75" hidden="false" customHeight="false" outlineLevel="0" collapsed="false"/>
    <row r="41859" customFormat="false" ht="15.75" hidden="false" customHeight="false" outlineLevel="0" collapsed="false"/>
    <row r="41860" customFormat="false" ht="15.75" hidden="false" customHeight="false" outlineLevel="0" collapsed="false"/>
    <row r="41861" customFormat="false" ht="15.75" hidden="false" customHeight="false" outlineLevel="0" collapsed="false"/>
    <row r="41862" customFormat="false" ht="15.75" hidden="false" customHeight="false" outlineLevel="0" collapsed="false"/>
    <row r="41863" customFormat="false" ht="15.75" hidden="false" customHeight="false" outlineLevel="0" collapsed="false"/>
    <row r="41864" customFormat="false" ht="15.75" hidden="false" customHeight="false" outlineLevel="0" collapsed="false"/>
    <row r="41865" customFormat="false" ht="15.75" hidden="false" customHeight="false" outlineLevel="0" collapsed="false"/>
    <row r="41866" customFormat="false" ht="15.75" hidden="false" customHeight="false" outlineLevel="0" collapsed="false"/>
    <row r="41867" customFormat="false" ht="15.75" hidden="false" customHeight="false" outlineLevel="0" collapsed="false"/>
    <row r="41868" customFormat="false" ht="15.75" hidden="false" customHeight="false" outlineLevel="0" collapsed="false"/>
    <row r="41869" customFormat="false" ht="15.75" hidden="false" customHeight="false" outlineLevel="0" collapsed="false"/>
    <row r="41870" customFormat="false" ht="15.75" hidden="false" customHeight="false" outlineLevel="0" collapsed="false"/>
    <row r="41871" customFormat="false" ht="15.75" hidden="false" customHeight="false" outlineLevel="0" collapsed="false"/>
    <row r="41872" customFormat="false" ht="15.75" hidden="false" customHeight="false" outlineLevel="0" collapsed="false"/>
    <row r="41873" customFormat="false" ht="15.75" hidden="false" customHeight="false" outlineLevel="0" collapsed="false"/>
    <row r="41874" customFormat="false" ht="15.75" hidden="false" customHeight="false" outlineLevel="0" collapsed="false"/>
    <row r="41875" customFormat="false" ht="15.75" hidden="false" customHeight="false" outlineLevel="0" collapsed="false"/>
    <row r="41876" customFormat="false" ht="15.75" hidden="false" customHeight="false" outlineLevel="0" collapsed="false"/>
    <row r="41877" customFormat="false" ht="15.75" hidden="false" customHeight="false" outlineLevel="0" collapsed="false"/>
    <row r="41878" customFormat="false" ht="15.75" hidden="false" customHeight="false" outlineLevel="0" collapsed="false"/>
    <row r="41879" customFormat="false" ht="15.75" hidden="false" customHeight="false" outlineLevel="0" collapsed="false"/>
    <row r="41880" customFormat="false" ht="15.75" hidden="false" customHeight="false" outlineLevel="0" collapsed="false"/>
    <row r="41881" customFormat="false" ht="15.75" hidden="false" customHeight="false" outlineLevel="0" collapsed="false"/>
    <row r="41882" customFormat="false" ht="15.75" hidden="false" customHeight="false" outlineLevel="0" collapsed="false"/>
    <row r="41883" customFormat="false" ht="15.75" hidden="false" customHeight="false" outlineLevel="0" collapsed="false"/>
    <row r="41884" customFormat="false" ht="15.75" hidden="false" customHeight="false" outlineLevel="0" collapsed="false"/>
    <row r="41885" customFormat="false" ht="15.75" hidden="false" customHeight="false" outlineLevel="0" collapsed="false"/>
    <row r="41886" customFormat="false" ht="15.75" hidden="false" customHeight="false" outlineLevel="0" collapsed="false"/>
    <row r="41887" customFormat="false" ht="15.75" hidden="false" customHeight="false" outlineLevel="0" collapsed="false"/>
    <row r="41888" customFormat="false" ht="15.75" hidden="false" customHeight="false" outlineLevel="0" collapsed="false"/>
    <row r="41889" customFormat="false" ht="15.75" hidden="false" customHeight="false" outlineLevel="0" collapsed="false"/>
    <row r="41890" customFormat="false" ht="15.75" hidden="false" customHeight="false" outlineLevel="0" collapsed="false"/>
    <row r="41891" customFormat="false" ht="15.75" hidden="false" customHeight="false" outlineLevel="0" collapsed="false"/>
    <row r="41892" customFormat="false" ht="15.75" hidden="false" customHeight="false" outlineLevel="0" collapsed="false"/>
    <row r="41893" customFormat="false" ht="15.75" hidden="false" customHeight="false" outlineLevel="0" collapsed="false"/>
    <row r="41894" customFormat="false" ht="15.75" hidden="false" customHeight="false" outlineLevel="0" collapsed="false"/>
    <row r="41895" customFormat="false" ht="15.75" hidden="false" customHeight="false" outlineLevel="0" collapsed="false"/>
    <row r="41896" customFormat="false" ht="15.75" hidden="false" customHeight="false" outlineLevel="0" collapsed="false"/>
    <row r="41897" customFormat="false" ht="15.75" hidden="false" customHeight="false" outlineLevel="0" collapsed="false"/>
    <row r="41898" customFormat="false" ht="15.75" hidden="false" customHeight="false" outlineLevel="0" collapsed="false"/>
    <row r="41899" customFormat="false" ht="15.75" hidden="false" customHeight="false" outlineLevel="0" collapsed="false"/>
    <row r="41900" customFormat="false" ht="15.75" hidden="false" customHeight="false" outlineLevel="0" collapsed="false"/>
    <row r="41901" customFormat="false" ht="15.75" hidden="false" customHeight="false" outlineLevel="0" collapsed="false"/>
    <row r="41902" customFormat="false" ht="15.75" hidden="false" customHeight="false" outlineLevel="0" collapsed="false"/>
    <row r="41903" customFormat="false" ht="15.75" hidden="false" customHeight="false" outlineLevel="0" collapsed="false"/>
    <row r="41904" customFormat="false" ht="15.75" hidden="false" customHeight="false" outlineLevel="0" collapsed="false"/>
    <row r="41905" customFormat="false" ht="15.75" hidden="false" customHeight="false" outlineLevel="0" collapsed="false"/>
    <row r="41906" customFormat="false" ht="15.75" hidden="false" customHeight="false" outlineLevel="0" collapsed="false"/>
    <row r="41907" customFormat="false" ht="15.75" hidden="false" customHeight="false" outlineLevel="0" collapsed="false"/>
    <row r="41908" customFormat="false" ht="15.75" hidden="false" customHeight="false" outlineLevel="0" collapsed="false"/>
    <row r="41909" customFormat="false" ht="15.75" hidden="false" customHeight="false" outlineLevel="0" collapsed="false"/>
    <row r="41910" customFormat="false" ht="15.75" hidden="false" customHeight="false" outlineLevel="0" collapsed="false"/>
    <row r="41911" customFormat="false" ht="15.75" hidden="false" customHeight="false" outlineLevel="0" collapsed="false"/>
    <row r="41912" customFormat="false" ht="15.75" hidden="false" customHeight="false" outlineLevel="0" collapsed="false"/>
    <row r="41913" customFormat="false" ht="15.75" hidden="false" customHeight="false" outlineLevel="0" collapsed="false"/>
    <row r="41914" customFormat="false" ht="15.75" hidden="false" customHeight="false" outlineLevel="0" collapsed="false"/>
    <row r="41915" customFormat="false" ht="15.75" hidden="false" customHeight="false" outlineLevel="0" collapsed="false"/>
    <row r="41916" customFormat="false" ht="15.75" hidden="false" customHeight="false" outlineLevel="0" collapsed="false"/>
    <row r="41917" customFormat="false" ht="15.75" hidden="false" customHeight="false" outlineLevel="0" collapsed="false"/>
    <row r="41918" customFormat="false" ht="15.75" hidden="false" customHeight="false" outlineLevel="0" collapsed="false"/>
    <row r="41919" customFormat="false" ht="15.75" hidden="false" customHeight="false" outlineLevel="0" collapsed="false"/>
    <row r="41920" customFormat="false" ht="15.75" hidden="false" customHeight="false" outlineLevel="0" collapsed="false"/>
    <row r="41921" customFormat="false" ht="15.75" hidden="false" customHeight="false" outlineLevel="0" collapsed="false"/>
    <row r="41922" customFormat="false" ht="15.75" hidden="false" customHeight="false" outlineLevel="0" collapsed="false"/>
    <row r="41923" customFormat="false" ht="15.75" hidden="false" customHeight="false" outlineLevel="0" collapsed="false"/>
    <row r="41924" customFormat="false" ht="15.75" hidden="false" customHeight="false" outlineLevel="0" collapsed="false"/>
    <row r="41925" customFormat="false" ht="15.75" hidden="false" customHeight="false" outlineLevel="0" collapsed="false"/>
    <row r="41926" customFormat="false" ht="15.75" hidden="false" customHeight="false" outlineLevel="0" collapsed="false"/>
    <row r="41927" customFormat="false" ht="15.75" hidden="false" customHeight="false" outlineLevel="0" collapsed="false"/>
    <row r="41928" customFormat="false" ht="15.75" hidden="false" customHeight="false" outlineLevel="0" collapsed="false"/>
    <row r="41929" customFormat="false" ht="15.75" hidden="false" customHeight="false" outlineLevel="0" collapsed="false"/>
    <row r="41930" customFormat="false" ht="15.75" hidden="false" customHeight="false" outlineLevel="0" collapsed="false"/>
    <row r="41931" customFormat="false" ht="15.75" hidden="false" customHeight="false" outlineLevel="0" collapsed="false"/>
    <row r="41932" customFormat="false" ht="15.75" hidden="false" customHeight="false" outlineLevel="0" collapsed="false"/>
    <row r="41933" customFormat="false" ht="15.75" hidden="false" customHeight="false" outlineLevel="0" collapsed="false"/>
    <row r="41934" customFormat="false" ht="15.75" hidden="false" customHeight="false" outlineLevel="0" collapsed="false"/>
    <row r="41935" customFormat="false" ht="15.75" hidden="false" customHeight="false" outlineLevel="0" collapsed="false"/>
    <row r="41936" customFormat="false" ht="15.75" hidden="false" customHeight="false" outlineLevel="0" collapsed="false"/>
    <row r="41937" customFormat="false" ht="15.75" hidden="false" customHeight="false" outlineLevel="0" collapsed="false"/>
    <row r="41938" customFormat="false" ht="15.75" hidden="false" customHeight="false" outlineLevel="0" collapsed="false"/>
    <row r="41939" customFormat="false" ht="15.75" hidden="false" customHeight="false" outlineLevel="0" collapsed="false"/>
    <row r="41940" customFormat="false" ht="15.75" hidden="false" customHeight="false" outlineLevel="0" collapsed="false"/>
    <row r="41941" customFormat="false" ht="15.75" hidden="false" customHeight="false" outlineLevel="0" collapsed="false"/>
    <row r="41942" customFormat="false" ht="15.75" hidden="false" customHeight="false" outlineLevel="0" collapsed="false"/>
    <row r="41943" customFormat="false" ht="15.75" hidden="false" customHeight="false" outlineLevel="0" collapsed="false"/>
    <row r="41944" customFormat="false" ht="15.75" hidden="false" customHeight="false" outlineLevel="0" collapsed="false"/>
    <row r="41945" customFormat="false" ht="15.75" hidden="false" customHeight="false" outlineLevel="0" collapsed="false"/>
    <row r="41946" customFormat="false" ht="15.75" hidden="false" customHeight="false" outlineLevel="0" collapsed="false"/>
    <row r="41947" customFormat="false" ht="15.75" hidden="false" customHeight="false" outlineLevel="0" collapsed="false"/>
    <row r="41948" customFormat="false" ht="15.75" hidden="false" customHeight="false" outlineLevel="0" collapsed="false"/>
    <row r="41949" customFormat="false" ht="15.75" hidden="false" customHeight="false" outlineLevel="0" collapsed="false"/>
    <row r="41950" customFormat="false" ht="15.75" hidden="false" customHeight="false" outlineLevel="0" collapsed="false"/>
    <row r="41951" customFormat="false" ht="15.75" hidden="false" customHeight="false" outlineLevel="0" collapsed="false"/>
    <row r="41952" customFormat="false" ht="15.75" hidden="false" customHeight="false" outlineLevel="0" collapsed="false"/>
    <row r="41953" customFormat="false" ht="15.75" hidden="false" customHeight="false" outlineLevel="0" collapsed="false"/>
    <row r="41954" customFormat="false" ht="15.75" hidden="false" customHeight="false" outlineLevel="0" collapsed="false"/>
    <row r="41955" customFormat="false" ht="15.75" hidden="false" customHeight="false" outlineLevel="0" collapsed="false"/>
    <row r="41956" customFormat="false" ht="15.75" hidden="false" customHeight="false" outlineLevel="0" collapsed="false"/>
    <row r="41957" customFormat="false" ht="15.75" hidden="false" customHeight="false" outlineLevel="0" collapsed="false"/>
    <row r="41958" customFormat="false" ht="15.75" hidden="false" customHeight="false" outlineLevel="0" collapsed="false"/>
    <row r="41959" customFormat="false" ht="15.75" hidden="false" customHeight="false" outlineLevel="0" collapsed="false"/>
    <row r="41960" customFormat="false" ht="15.75" hidden="false" customHeight="false" outlineLevel="0" collapsed="false"/>
    <row r="41961" customFormat="false" ht="15.75" hidden="false" customHeight="false" outlineLevel="0" collapsed="false"/>
    <row r="41962" customFormat="false" ht="15.75" hidden="false" customHeight="false" outlineLevel="0" collapsed="false"/>
    <row r="41963" customFormat="false" ht="15.75" hidden="false" customHeight="false" outlineLevel="0" collapsed="false"/>
    <row r="41964" customFormat="false" ht="15.75" hidden="false" customHeight="false" outlineLevel="0" collapsed="false"/>
    <row r="41965" customFormat="false" ht="15.75" hidden="false" customHeight="false" outlineLevel="0" collapsed="false"/>
    <row r="41966" customFormat="false" ht="15.75" hidden="false" customHeight="false" outlineLevel="0" collapsed="false"/>
    <row r="41967" customFormat="false" ht="15.75" hidden="false" customHeight="false" outlineLevel="0" collapsed="false"/>
    <row r="41968" customFormat="false" ht="15.75" hidden="false" customHeight="false" outlineLevel="0" collapsed="false"/>
    <row r="41969" customFormat="false" ht="15.75" hidden="false" customHeight="false" outlineLevel="0" collapsed="false"/>
    <row r="41970" customFormat="false" ht="15.75" hidden="false" customHeight="false" outlineLevel="0" collapsed="false"/>
    <row r="41971" customFormat="false" ht="15.75" hidden="false" customHeight="false" outlineLevel="0" collapsed="false"/>
    <row r="41972" customFormat="false" ht="15.75" hidden="false" customHeight="false" outlineLevel="0" collapsed="false"/>
    <row r="41973" customFormat="false" ht="15.75" hidden="false" customHeight="false" outlineLevel="0" collapsed="false"/>
    <row r="41974" customFormat="false" ht="15.75" hidden="false" customHeight="false" outlineLevel="0" collapsed="false"/>
    <row r="41975" customFormat="false" ht="15.75" hidden="false" customHeight="false" outlineLevel="0" collapsed="false"/>
    <row r="41976" customFormat="false" ht="15.75" hidden="false" customHeight="false" outlineLevel="0" collapsed="false"/>
    <row r="41977" customFormat="false" ht="15.75" hidden="false" customHeight="false" outlineLevel="0" collapsed="false"/>
    <row r="41978" customFormat="false" ht="15.75" hidden="false" customHeight="false" outlineLevel="0" collapsed="false"/>
    <row r="41979" customFormat="false" ht="15.75" hidden="false" customHeight="false" outlineLevel="0" collapsed="false"/>
    <row r="41980" customFormat="false" ht="15.75" hidden="false" customHeight="false" outlineLevel="0" collapsed="false"/>
    <row r="41981" customFormat="false" ht="15.75" hidden="false" customHeight="false" outlineLevel="0" collapsed="false"/>
    <row r="41982" customFormat="false" ht="15.75" hidden="false" customHeight="false" outlineLevel="0" collapsed="false"/>
    <row r="41983" customFormat="false" ht="15.75" hidden="false" customHeight="false" outlineLevel="0" collapsed="false"/>
    <row r="41984" customFormat="false" ht="15.75" hidden="false" customHeight="false" outlineLevel="0" collapsed="false"/>
    <row r="41985" customFormat="false" ht="15.75" hidden="false" customHeight="false" outlineLevel="0" collapsed="false"/>
    <row r="41986" customFormat="false" ht="15.75" hidden="false" customHeight="false" outlineLevel="0" collapsed="false"/>
    <row r="41987" customFormat="false" ht="15.75" hidden="false" customHeight="false" outlineLevel="0" collapsed="false"/>
    <row r="41988" customFormat="false" ht="15.75" hidden="false" customHeight="false" outlineLevel="0" collapsed="false"/>
    <row r="41989" customFormat="false" ht="15.75" hidden="false" customHeight="false" outlineLevel="0" collapsed="false"/>
    <row r="41990" customFormat="false" ht="15.75" hidden="false" customHeight="false" outlineLevel="0" collapsed="false"/>
    <row r="41991" customFormat="false" ht="15.75" hidden="false" customHeight="false" outlineLevel="0" collapsed="false"/>
    <row r="41992" customFormat="false" ht="15.75" hidden="false" customHeight="false" outlineLevel="0" collapsed="false"/>
    <row r="41993" customFormat="false" ht="15.75" hidden="false" customHeight="false" outlineLevel="0" collapsed="false"/>
    <row r="41994" customFormat="false" ht="15.75" hidden="false" customHeight="false" outlineLevel="0" collapsed="false"/>
    <row r="41995" customFormat="false" ht="15.75" hidden="false" customHeight="false" outlineLevel="0" collapsed="false"/>
    <row r="41996" customFormat="false" ht="15.75" hidden="false" customHeight="false" outlineLevel="0" collapsed="false"/>
    <row r="41997" customFormat="false" ht="15.75" hidden="false" customHeight="false" outlineLevel="0" collapsed="false"/>
    <row r="41998" customFormat="false" ht="15.75" hidden="false" customHeight="false" outlineLevel="0" collapsed="false"/>
    <row r="41999" customFormat="false" ht="15.75" hidden="false" customHeight="false" outlineLevel="0" collapsed="false"/>
    <row r="42000" customFormat="false" ht="15.75" hidden="false" customHeight="false" outlineLevel="0" collapsed="false"/>
    <row r="42001" customFormat="false" ht="15.75" hidden="false" customHeight="false" outlineLevel="0" collapsed="false"/>
    <row r="42002" customFormat="false" ht="15.75" hidden="false" customHeight="false" outlineLevel="0" collapsed="false"/>
    <row r="42003" customFormat="false" ht="15.75" hidden="false" customHeight="false" outlineLevel="0" collapsed="false"/>
    <row r="42004" customFormat="false" ht="15.75" hidden="false" customHeight="false" outlineLevel="0" collapsed="false"/>
    <row r="42005" customFormat="false" ht="15.75" hidden="false" customHeight="false" outlineLevel="0" collapsed="false"/>
    <row r="42006" customFormat="false" ht="15.75" hidden="false" customHeight="false" outlineLevel="0" collapsed="false"/>
    <row r="42007" customFormat="false" ht="15.75" hidden="false" customHeight="false" outlineLevel="0" collapsed="false"/>
    <row r="42008" customFormat="false" ht="15.75" hidden="false" customHeight="false" outlineLevel="0" collapsed="false"/>
    <row r="42009" customFormat="false" ht="15.75" hidden="false" customHeight="false" outlineLevel="0" collapsed="false"/>
    <row r="42010" customFormat="false" ht="15.75" hidden="false" customHeight="false" outlineLevel="0" collapsed="false"/>
    <row r="42011" customFormat="false" ht="15.75" hidden="false" customHeight="false" outlineLevel="0" collapsed="false"/>
    <row r="42012" customFormat="false" ht="15.75" hidden="false" customHeight="false" outlineLevel="0" collapsed="false"/>
    <row r="42013" customFormat="false" ht="15.75" hidden="false" customHeight="false" outlineLevel="0" collapsed="false"/>
    <row r="42014" customFormat="false" ht="15.75" hidden="false" customHeight="false" outlineLevel="0" collapsed="false"/>
    <row r="42015" customFormat="false" ht="15.75" hidden="false" customHeight="false" outlineLevel="0" collapsed="false"/>
    <row r="42016" customFormat="false" ht="15.75" hidden="false" customHeight="false" outlineLevel="0" collapsed="false"/>
    <row r="42017" customFormat="false" ht="15.75" hidden="false" customHeight="false" outlineLevel="0" collapsed="false"/>
    <row r="42018" customFormat="false" ht="15.75" hidden="false" customHeight="false" outlineLevel="0" collapsed="false"/>
    <row r="42019" customFormat="false" ht="15.75" hidden="false" customHeight="false" outlineLevel="0" collapsed="false"/>
    <row r="42020" customFormat="false" ht="15.75" hidden="false" customHeight="false" outlineLevel="0" collapsed="false"/>
    <row r="42021" customFormat="false" ht="15.75" hidden="false" customHeight="false" outlineLevel="0" collapsed="false"/>
    <row r="42022" customFormat="false" ht="15.75" hidden="false" customHeight="false" outlineLevel="0" collapsed="false"/>
    <row r="42023" customFormat="false" ht="15.75" hidden="false" customHeight="false" outlineLevel="0" collapsed="false"/>
    <row r="42024" customFormat="false" ht="15.75" hidden="false" customHeight="false" outlineLevel="0" collapsed="false"/>
    <row r="42025" customFormat="false" ht="15.75" hidden="false" customHeight="false" outlineLevel="0" collapsed="false"/>
    <row r="42026" customFormat="false" ht="15.75" hidden="false" customHeight="false" outlineLevel="0" collapsed="false"/>
    <row r="42027" customFormat="false" ht="15.75" hidden="false" customHeight="false" outlineLevel="0" collapsed="false"/>
    <row r="42028" customFormat="false" ht="15.75" hidden="false" customHeight="false" outlineLevel="0" collapsed="false"/>
    <row r="42029" customFormat="false" ht="15.75" hidden="false" customHeight="false" outlineLevel="0" collapsed="false"/>
    <row r="42030" customFormat="false" ht="15.75" hidden="false" customHeight="false" outlineLevel="0" collapsed="false"/>
    <row r="42031" customFormat="false" ht="15.75" hidden="false" customHeight="false" outlineLevel="0" collapsed="false"/>
    <row r="42032" customFormat="false" ht="15.75" hidden="false" customHeight="false" outlineLevel="0" collapsed="false"/>
    <row r="42033" customFormat="false" ht="15.75" hidden="false" customHeight="false" outlineLevel="0" collapsed="false"/>
    <row r="42034" customFormat="false" ht="15.75" hidden="false" customHeight="false" outlineLevel="0" collapsed="false"/>
    <row r="42035" customFormat="false" ht="15.75" hidden="false" customHeight="false" outlineLevel="0" collapsed="false"/>
    <row r="42036" customFormat="false" ht="15.75" hidden="false" customHeight="false" outlineLevel="0" collapsed="false"/>
    <row r="42037" customFormat="false" ht="15.75" hidden="false" customHeight="false" outlineLevel="0" collapsed="false"/>
    <row r="42038" customFormat="false" ht="15.75" hidden="false" customHeight="false" outlineLevel="0" collapsed="false"/>
    <row r="42039" customFormat="false" ht="15.75" hidden="false" customHeight="false" outlineLevel="0" collapsed="false"/>
    <row r="42040" customFormat="false" ht="15.75" hidden="false" customHeight="false" outlineLevel="0" collapsed="false"/>
    <row r="42041" customFormat="false" ht="15.75" hidden="false" customHeight="false" outlineLevel="0" collapsed="false"/>
    <row r="42042" customFormat="false" ht="15.75" hidden="false" customHeight="false" outlineLevel="0" collapsed="false"/>
    <row r="42043" customFormat="false" ht="15.75" hidden="false" customHeight="false" outlineLevel="0" collapsed="false"/>
    <row r="42044" customFormat="false" ht="15.75" hidden="false" customHeight="false" outlineLevel="0" collapsed="false"/>
    <row r="42045" customFormat="false" ht="15.75" hidden="false" customHeight="false" outlineLevel="0" collapsed="false"/>
    <row r="42046" customFormat="false" ht="15.75" hidden="false" customHeight="false" outlineLevel="0" collapsed="false"/>
    <row r="42047" customFormat="false" ht="15.75" hidden="false" customHeight="false" outlineLevel="0" collapsed="false"/>
    <row r="42048" customFormat="false" ht="15.75" hidden="false" customHeight="false" outlineLevel="0" collapsed="false"/>
    <row r="42049" customFormat="false" ht="15.75" hidden="false" customHeight="false" outlineLevel="0" collapsed="false"/>
    <row r="42050" customFormat="false" ht="15.75" hidden="false" customHeight="false" outlineLevel="0" collapsed="false"/>
    <row r="42051" customFormat="false" ht="15.75" hidden="false" customHeight="false" outlineLevel="0" collapsed="false"/>
    <row r="42052" customFormat="false" ht="15.75" hidden="false" customHeight="false" outlineLevel="0" collapsed="false"/>
    <row r="42053" customFormat="false" ht="15.75" hidden="false" customHeight="false" outlineLevel="0" collapsed="false"/>
    <row r="42054" customFormat="false" ht="15.75" hidden="false" customHeight="false" outlineLevel="0" collapsed="false"/>
    <row r="42055" customFormat="false" ht="15.75" hidden="false" customHeight="false" outlineLevel="0" collapsed="false"/>
    <row r="42056" customFormat="false" ht="15.75" hidden="false" customHeight="false" outlineLevel="0" collapsed="false"/>
    <row r="42057" customFormat="false" ht="15.75" hidden="false" customHeight="false" outlineLevel="0" collapsed="false"/>
    <row r="42058" customFormat="false" ht="15.75" hidden="false" customHeight="false" outlineLevel="0" collapsed="false"/>
    <row r="42059" customFormat="false" ht="15.75" hidden="false" customHeight="false" outlineLevel="0" collapsed="false"/>
    <row r="42060" customFormat="false" ht="15.75" hidden="false" customHeight="false" outlineLevel="0" collapsed="false"/>
    <row r="42061" customFormat="false" ht="15.75" hidden="false" customHeight="false" outlineLevel="0" collapsed="false"/>
    <row r="42062" customFormat="false" ht="15.75" hidden="false" customHeight="false" outlineLevel="0" collapsed="false"/>
    <row r="42063" customFormat="false" ht="15.75" hidden="false" customHeight="false" outlineLevel="0" collapsed="false"/>
    <row r="42064" customFormat="false" ht="15.75" hidden="false" customHeight="false" outlineLevel="0" collapsed="false"/>
    <row r="42065" customFormat="false" ht="15.75" hidden="false" customHeight="false" outlineLevel="0" collapsed="false"/>
    <row r="42066" customFormat="false" ht="15.75" hidden="false" customHeight="false" outlineLevel="0" collapsed="false"/>
    <row r="42067" customFormat="false" ht="15.75" hidden="false" customHeight="false" outlineLevel="0" collapsed="false"/>
    <row r="42068" customFormat="false" ht="15.75" hidden="false" customHeight="false" outlineLevel="0" collapsed="false"/>
    <row r="42069" customFormat="false" ht="15.75" hidden="false" customHeight="false" outlineLevel="0" collapsed="false"/>
    <row r="42070" customFormat="false" ht="15.75" hidden="false" customHeight="false" outlineLevel="0" collapsed="false"/>
    <row r="42071" customFormat="false" ht="15.75" hidden="false" customHeight="false" outlineLevel="0" collapsed="false"/>
    <row r="42072" customFormat="false" ht="15.75" hidden="false" customHeight="false" outlineLevel="0" collapsed="false"/>
    <row r="42073" customFormat="false" ht="15.75" hidden="false" customHeight="false" outlineLevel="0" collapsed="false"/>
    <row r="42074" customFormat="false" ht="15.75" hidden="false" customHeight="false" outlineLevel="0" collapsed="false"/>
    <row r="42075" customFormat="false" ht="15.75" hidden="false" customHeight="false" outlineLevel="0" collapsed="false"/>
    <row r="42076" customFormat="false" ht="15.75" hidden="false" customHeight="false" outlineLevel="0" collapsed="false"/>
    <row r="42077" customFormat="false" ht="15.75" hidden="false" customHeight="false" outlineLevel="0" collapsed="false"/>
    <row r="42078" customFormat="false" ht="15.75" hidden="false" customHeight="false" outlineLevel="0" collapsed="false"/>
    <row r="42079" customFormat="false" ht="15.75" hidden="false" customHeight="false" outlineLevel="0" collapsed="false"/>
    <row r="42080" customFormat="false" ht="15.75" hidden="false" customHeight="false" outlineLevel="0" collapsed="false"/>
    <row r="42081" customFormat="false" ht="15.75" hidden="false" customHeight="false" outlineLevel="0" collapsed="false"/>
    <row r="42082" customFormat="false" ht="15.75" hidden="false" customHeight="false" outlineLevel="0" collapsed="false"/>
    <row r="42083" customFormat="false" ht="15.75" hidden="false" customHeight="false" outlineLevel="0" collapsed="false"/>
    <row r="42084" customFormat="false" ht="15.75" hidden="false" customHeight="false" outlineLevel="0" collapsed="false"/>
    <row r="42085" customFormat="false" ht="15.75" hidden="false" customHeight="false" outlineLevel="0" collapsed="false"/>
    <row r="42086" customFormat="false" ht="15.75" hidden="false" customHeight="false" outlineLevel="0" collapsed="false"/>
    <row r="42087" customFormat="false" ht="15.75" hidden="false" customHeight="false" outlineLevel="0" collapsed="false"/>
    <row r="42088" customFormat="false" ht="15.75" hidden="false" customHeight="false" outlineLevel="0" collapsed="false"/>
    <row r="42089" customFormat="false" ht="15.75" hidden="false" customHeight="false" outlineLevel="0" collapsed="false"/>
    <row r="42090" customFormat="false" ht="15.75" hidden="false" customHeight="false" outlineLevel="0" collapsed="false"/>
    <row r="42091" customFormat="false" ht="15.75" hidden="false" customHeight="false" outlineLevel="0" collapsed="false"/>
    <row r="42092" customFormat="false" ht="15.75" hidden="false" customHeight="false" outlineLevel="0" collapsed="false"/>
    <row r="42093" customFormat="false" ht="15.75" hidden="false" customHeight="false" outlineLevel="0" collapsed="false"/>
    <row r="42094" customFormat="false" ht="15.75" hidden="false" customHeight="false" outlineLevel="0" collapsed="false"/>
    <row r="42095" customFormat="false" ht="15.75" hidden="false" customHeight="false" outlineLevel="0" collapsed="false"/>
    <row r="42096" customFormat="false" ht="15.75" hidden="false" customHeight="false" outlineLevel="0" collapsed="false"/>
    <row r="42097" customFormat="false" ht="15.75" hidden="false" customHeight="false" outlineLevel="0" collapsed="false"/>
    <row r="42098" customFormat="false" ht="15.75" hidden="false" customHeight="false" outlineLevel="0" collapsed="false"/>
    <row r="42099" customFormat="false" ht="15.75" hidden="false" customHeight="false" outlineLevel="0" collapsed="false"/>
    <row r="42100" customFormat="false" ht="15.75" hidden="false" customHeight="false" outlineLevel="0" collapsed="false"/>
    <row r="42101" customFormat="false" ht="15.75" hidden="false" customHeight="false" outlineLevel="0" collapsed="false"/>
    <row r="42102" customFormat="false" ht="15.75" hidden="false" customHeight="false" outlineLevel="0" collapsed="false"/>
    <row r="42103" customFormat="false" ht="15.75" hidden="false" customHeight="false" outlineLevel="0" collapsed="false"/>
    <row r="42104" customFormat="false" ht="15.75" hidden="false" customHeight="false" outlineLevel="0" collapsed="false"/>
    <row r="42105" customFormat="false" ht="15.75" hidden="false" customHeight="false" outlineLevel="0" collapsed="false"/>
    <row r="42106" customFormat="false" ht="15.75" hidden="false" customHeight="false" outlineLevel="0" collapsed="false"/>
    <row r="42107" customFormat="false" ht="15.75" hidden="false" customHeight="false" outlineLevel="0" collapsed="false"/>
    <row r="42108" customFormat="false" ht="15.75" hidden="false" customHeight="false" outlineLevel="0" collapsed="false"/>
    <row r="42109" customFormat="false" ht="15.75" hidden="false" customHeight="false" outlineLevel="0" collapsed="false"/>
    <row r="42110" customFormat="false" ht="15.75" hidden="false" customHeight="false" outlineLevel="0" collapsed="false"/>
    <row r="42111" customFormat="false" ht="15.75" hidden="false" customHeight="false" outlineLevel="0" collapsed="false"/>
    <row r="42112" customFormat="false" ht="15.75" hidden="false" customHeight="false" outlineLevel="0" collapsed="false"/>
    <row r="42113" customFormat="false" ht="15.75" hidden="false" customHeight="false" outlineLevel="0" collapsed="false"/>
    <row r="42114" customFormat="false" ht="15.75" hidden="false" customHeight="false" outlineLevel="0" collapsed="false"/>
    <row r="42115" customFormat="false" ht="15.75" hidden="false" customHeight="false" outlineLevel="0" collapsed="false"/>
    <row r="42116" customFormat="false" ht="15.75" hidden="false" customHeight="false" outlineLevel="0" collapsed="false"/>
    <row r="42117" customFormat="false" ht="15.75" hidden="false" customHeight="false" outlineLevel="0" collapsed="false"/>
    <row r="42118" customFormat="false" ht="15.75" hidden="false" customHeight="false" outlineLevel="0" collapsed="false"/>
    <row r="42119" customFormat="false" ht="15.75" hidden="false" customHeight="false" outlineLevel="0" collapsed="false"/>
    <row r="42120" customFormat="false" ht="15.75" hidden="false" customHeight="false" outlineLevel="0" collapsed="false"/>
    <row r="42121" customFormat="false" ht="15.75" hidden="false" customHeight="false" outlineLevel="0" collapsed="false"/>
    <row r="42122" customFormat="false" ht="15.75" hidden="false" customHeight="false" outlineLevel="0" collapsed="false"/>
    <row r="42123" customFormat="false" ht="15.75" hidden="false" customHeight="false" outlineLevel="0" collapsed="false"/>
    <row r="42124" customFormat="false" ht="15.75" hidden="false" customHeight="false" outlineLevel="0" collapsed="false"/>
    <row r="42125" customFormat="false" ht="15.75" hidden="false" customHeight="false" outlineLevel="0" collapsed="false"/>
    <row r="42126" customFormat="false" ht="15.75" hidden="false" customHeight="false" outlineLevel="0" collapsed="false"/>
    <row r="42127" customFormat="false" ht="15.75" hidden="false" customHeight="false" outlineLevel="0" collapsed="false"/>
    <row r="42128" customFormat="false" ht="15.75" hidden="false" customHeight="false" outlineLevel="0" collapsed="false"/>
    <row r="42129" customFormat="false" ht="15.75" hidden="false" customHeight="false" outlineLevel="0" collapsed="false"/>
    <row r="42130" customFormat="false" ht="15.75" hidden="false" customHeight="false" outlineLevel="0" collapsed="false"/>
    <row r="42131" customFormat="false" ht="15.75" hidden="false" customHeight="false" outlineLevel="0" collapsed="false"/>
    <row r="42132" customFormat="false" ht="15.75" hidden="false" customHeight="false" outlineLevel="0" collapsed="false"/>
    <row r="42133" customFormat="false" ht="15.75" hidden="false" customHeight="false" outlineLevel="0" collapsed="false"/>
    <row r="42134" customFormat="false" ht="15.75" hidden="false" customHeight="false" outlineLevel="0" collapsed="false"/>
    <row r="42135" customFormat="false" ht="15.75" hidden="false" customHeight="false" outlineLevel="0" collapsed="false"/>
    <row r="42136" customFormat="false" ht="15.75" hidden="false" customHeight="false" outlineLevel="0" collapsed="false"/>
    <row r="42137" customFormat="false" ht="15.75" hidden="false" customHeight="false" outlineLevel="0" collapsed="false"/>
    <row r="42138" customFormat="false" ht="15.75" hidden="false" customHeight="false" outlineLevel="0" collapsed="false"/>
    <row r="42139" customFormat="false" ht="15.75" hidden="false" customHeight="false" outlineLevel="0" collapsed="false"/>
    <row r="42140" customFormat="false" ht="15.75" hidden="false" customHeight="false" outlineLevel="0" collapsed="false"/>
    <row r="42141" customFormat="false" ht="15.75" hidden="false" customHeight="false" outlineLevel="0" collapsed="false"/>
    <row r="42142" customFormat="false" ht="15.75" hidden="false" customHeight="false" outlineLevel="0" collapsed="false"/>
    <row r="42143" customFormat="false" ht="15.75" hidden="false" customHeight="false" outlineLevel="0" collapsed="false"/>
    <row r="42144" customFormat="false" ht="15.75" hidden="false" customHeight="false" outlineLevel="0" collapsed="false"/>
    <row r="42145" customFormat="false" ht="15.75" hidden="false" customHeight="false" outlineLevel="0" collapsed="false"/>
    <row r="42146" customFormat="false" ht="15.75" hidden="false" customHeight="false" outlineLevel="0" collapsed="false"/>
    <row r="42147" customFormat="false" ht="15.75" hidden="false" customHeight="false" outlineLevel="0" collapsed="false"/>
    <row r="42148" customFormat="false" ht="15.75" hidden="false" customHeight="false" outlineLevel="0" collapsed="false"/>
    <row r="42149" customFormat="false" ht="15.75" hidden="false" customHeight="false" outlineLevel="0" collapsed="false"/>
    <row r="42150" customFormat="false" ht="15.75" hidden="false" customHeight="false" outlineLevel="0" collapsed="false"/>
    <row r="42151" customFormat="false" ht="15.75" hidden="false" customHeight="false" outlineLevel="0" collapsed="false"/>
    <row r="42152" customFormat="false" ht="15.75" hidden="false" customHeight="false" outlineLevel="0" collapsed="false"/>
    <row r="42153" customFormat="false" ht="15.75" hidden="false" customHeight="false" outlineLevel="0" collapsed="false"/>
    <row r="42154" customFormat="false" ht="15.75" hidden="false" customHeight="false" outlineLevel="0" collapsed="false"/>
    <row r="42155" customFormat="false" ht="15.75" hidden="false" customHeight="false" outlineLevel="0" collapsed="false"/>
    <row r="42156" customFormat="false" ht="15.75" hidden="false" customHeight="false" outlineLevel="0" collapsed="false"/>
    <row r="42157" customFormat="false" ht="15.75" hidden="false" customHeight="false" outlineLevel="0" collapsed="false"/>
    <row r="42158" customFormat="false" ht="15.75" hidden="false" customHeight="false" outlineLevel="0" collapsed="false"/>
    <row r="42159" customFormat="false" ht="15.75" hidden="false" customHeight="false" outlineLevel="0" collapsed="false"/>
    <row r="42160" customFormat="false" ht="15.75" hidden="false" customHeight="false" outlineLevel="0" collapsed="false"/>
    <row r="42161" customFormat="false" ht="15.75" hidden="false" customHeight="false" outlineLevel="0" collapsed="false"/>
    <row r="42162" customFormat="false" ht="15.75" hidden="false" customHeight="false" outlineLevel="0" collapsed="false"/>
    <row r="42163" customFormat="false" ht="15.75" hidden="false" customHeight="false" outlineLevel="0" collapsed="false"/>
    <row r="42164" customFormat="false" ht="15.75" hidden="false" customHeight="false" outlineLevel="0" collapsed="false"/>
    <row r="42165" customFormat="false" ht="15.75" hidden="false" customHeight="false" outlineLevel="0" collapsed="false"/>
    <row r="42166" customFormat="false" ht="15.75" hidden="false" customHeight="false" outlineLevel="0" collapsed="false"/>
    <row r="42167" customFormat="false" ht="15.75" hidden="false" customHeight="false" outlineLevel="0" collapsed="false"/>
    <row r="42168" customFormat="false" ht="15.75" hidden="false" customHeight="false" outlineLevel="0" collapsed="false"/>
    <row r="42169" customFormat="false" ht="15.75" hidden="false" customHeight="false" outlineLevel="0" collapsed="false"/>
    <row r="42170" customFormat="false" ht="15.75" hidden="false" customHeight="false" outlineLevel="0" collapsed="false"/>
    <row r="42171" customFormat="false" ht="15.75" hidden="false" customHeight="false" outlineLevel="0" collapsed="false"/>
    <row r="42172" customFormat="false" ht="15.75" hidden="false" customHeight="false" outlineLevel="0" collapsed="false"/>
    <row r="42173" customFormat="false" ht="15.75" hidden="false" customHeight="false" outlineLevel="0" collapsed="false"/>
    <row r="42174" customFormat="false" ht="15.75" hidden="false" customHeight="false" outlineLevel="0" collapsed="false"/>
    <row r="42175" customFormat="false" ht="15.75" hidden="false" customHeight="false" outlineLevel="0" collapsed="false"/>
    <row r="42176" customFormat="false" ht="15.75" hidden="false" customHeight="false" outlineLevel="0" collapsed="false"/>
    <row r="42177" customFormat="false" ht="15.75" hidden="false" customHeight="false" outlineLevel="0" collapsed="false"/>
    <row r="42178" customFormat="false" ht="15.75" hidden="false" customHeight="false" outlineLevel="0" collapsed="false"/>
    <row r="42179" customFormat="false" ht="15.75" hidden="false" customHeight="false" outlineLevel="0" collapsed="false"/>
    <row r="42180" customFormat="false" ht="15.75" hidden="false" customHeight="false" outlineLevel="0" collapsed="false"/>
    <row r="42181" customFormat="false" ht="15.75" hidden="false" customHeight="false" outlineLevel="0" collapsed="false"/>
    <row r="42182" customFormat="false" ht="15.75" hidden="false" customHeight="false" outlineLevel="0" collapsed="false"/>
    <row r="42183" customFormat="false" ht="15.75" hidden="false" customHeight="false" outlineLevel="0" collapsed="false"/>
    <row r="42184" customFormat="false" ht="15.75" hidden="false" customHeight="false" outlineLevel="0" collapsed="false"/>
    <row r="42185" customFormat="false" ht="15.75" hidden="false" customHeight="false" outlineLevel="0" collapsed="false"/>
    <row r="42186" customFormat="false" ht="15.75" hidden="false" customHeight="false" outlineLevel="0" collapsed="false"/>
    <row r="42187" customFormat="false" ht="15.75" hidden="false" customHeight="false" outlineLevel="0" collapsed="false"/>
    <row r="42188" customFormat="false" ht="15.75" hidden="false" customHeight="false" outlineLevel="0" collapsed="false"/>
    <row r="42189" customFormat="false" ht="15.75" hidden="false" customHeight="false" outlineLevel="0" collapsed="false"/>
    <row r="42190" customFormat="false" ht="15.75" hidden="false" customHeight="false" outlineLevel="0" collapsed="false"/>
    <row r="42191" customFormat="false" ht="15.75" hidden="false" customHeight="false" outlineLevel="0" collapsed="false"/>
    <row r="42192" customFormat="false" ht="15.75" hidden="false" customHeight="false" outlineLevel="0" collapsed="false"/>
    <row r="42193" customFormat="false" ht="15.75" hidden="false" customHeight="false" outlineLevel="0" collapsed="false"/>
    <row r="42194" customFormat="false" ht="15.75" hidden="false" customHeight="false" outlineLevel="0" collapsed="false"/>
    <row r="42195" customFormat="false" ht="15.75" hidden="false" customHeight="false" outlineLevel="0" collapsed="false"/>
    <row r="42196" customFormat="false" ht="15.75" hidden="false" customHeight="false" outlineLevel="0" collapsed="false"/>
    <row r="42197" customFormat="false" ht="15.75" hidden="false" customHeight="false" outlineLevel="0" collapsed="false"/>
    <row r="42198" customFormat="false" ht="15.75" hidden="false" customHeight="false" outlineLevel="0" collapsed="false"/>
    <row r="42199" customFormat="false" ht="15.75" hidden="false" customHeight="false" outlineLevel="0" collapsed="false"/>
    <row r="42200" customFormat="false" ht="15.75" hidden="false" customHeight="false" outlineLevel="0" collapsed="false"/>
    <row r="42201" customFormat="false" ht="15.75" hidden="false" customHeight="false" outlineLevel="0" collapsed="false"/>
    <row r="42202" customFormat="false" ht="15.75" hidden="false" customHeight="false" outlineLevel="0" collapsed="false"/>
    <row r="42203" customFormat="false" ht="15.75" hidden="false" customHeight="false" outlineLevel="0" collapsed="false"/>
    <row r="42204" customFormat="false" ht="15.75" hidden="false" customHeight="false" outlineLevel="0" collapsed="false"/>
    <row r="42205" customFormat="false" ht="15.75" hidden="false" customHeight="false" outlineLevel="0" collapsed="false"/>
    <row r="42206" customFormat="false" ht="15.75" hidden="false" customHeight="false" outlineLevel="0" collapsed="false"/>
    <row r="42207" customFormat="false" ht="15.75" hidden="false" customHeight="false" outlineLevel="0" collapsed="false"/>
    <row r="42208" customFormat="false" ht="15.75" hidden="false" customHeight="false" outlineLevel="0" collapsed="false"/>
    <row r="42209" customFormat="false" ht="15.75" hidden="false" customHeight="false" outlineLevel="0" collapsed="false"/>
    <row r="42210" customFormat="false" ht="15.75" hidden="false" customHeight="false" outlineLevel="0" collapsed="false"/>
    <row r="42211" customFormat="false" ht="15.75" hidden="false" customHeight="false" outlineLevel="0" collapsed="false"/>
    <row r="42212" customFormat="false" ht="15.75" hidden="false" customHeight="false" outlineLevel="0" collapsed="false"/>
    <row r="42213" customFormat="false" ht="15.75" hidden="false" customHeight="false" outlineLevel="0" collapsed="false"/>
    <row r="42214" customFormat="false" ht="15.75" hidden="false" customHeight="false" outlineLevel="0" collapsed="false"/>
    <row r="42215" customFormat="false" ht="15.75" hidden="false" customHeight="false" outlineLevel="0" collapsed="false"/>
    <row r="42216" customFormat="false" ht="15.75" hidden="false" customHeight="false" outlineLevel="0" collapsed="false"/>
    <row r="42217" customFormat="false" ht="15.75" hidden="false" customHeight="false" outlineLevel="0" collapsed="false"/>
    <row r="42218" customFormat="false" ht="15.75" hidden="false" customHeight="false" outlineLevel="0" collapsed="false"/>
    <row r="42219" customFormat="false" ht="15.75" hidden="false" customHeight="false" outlineLevel="0" collapsed="false"/>
    <row r="42220" customFormat="false" ht="15.75" hidden="false" customHeight="false" outlineLevel="0" collapsed="false"/>
    <row r="42221" customFormat="false" ht="15.75" hidden="false" customHeight="false" outlineLevel="0" collapsed="false"/>
    <row r="42222" customFormat="false" ht="15.75" hidden="false" customHeight="false" outlineLevel="0" collapsed="false"/>
    <row r="42223" customFormat="false" ht="15.75" hidden="false" customHeight="false" outlineLevel="0" collapsed="false"/>
    <row r="42224" customFormat="false" ht="15.75" hidden="false" customHeight="false" outlineLevel="0" collapsed="false"/>
    <row r="42225" customFormat="false" ht="15.75" hidden="false" customHeight="false" outlineLevel="0" collapsed="false"/>
    <row r="42226" customFormat="false" ht="15.75" hidden="false" customHeight="false" outlineLevel="0" collapsed="false"/>
    <row r="42227" customFormat="false" ht="15.75" hidden="false" customHeight="false" outlineLevel="0" collapsed="false"/>
    <row r="42228" customFormat="false" ht="15.75" hidden="false" customHeight="false" outlineLevel="0" collapsed="false"/>
    <row r="42229" customFormat="false" ht="15.75" hidden="false" customHeight="false" outlineLevel="0" collapsed="false"/>
    <row r="42230" customFormat="false" ht="15.75" hidden="false" customHeight="false" outlineLevel="0" collapsed="false"/>
    <row r="42231" customFormat="false" ht="15.75" hidden="false" customHeight="false" outlineLevel="0" collapsed="false"/>
    <row r="42232" customFormat="false" ht="15.75" hidden="false" customHeight="false" outlineLevel="0" collapsed="false"/>
    <row r="42233" customFormat="false" ht="15.75" hidden="false" customHeight="false" outlineLevel="0" collapsed="false"/>
    <row r="42234" customFormat="false" ht="15.75" hidden="false" customHeight="false" outlineLevel="0" collapsed="false"/>
    <row r="42235" customFormat="false" ht="15.75" hidden="false" customHeight="false" outlineLevel="0" collapsed="false"/>
    <row r="42236" customFormat="false" ht="15.75" hidden="false" customHeight="false" outlineLevel="0" collapsed="false"/>
    <row r="42237" customFormat="false" ht="15.75" hidden="false" customHeight="false" outlineLevel="0" collapsed="false"/>
    <row r="42238" customFormat="false" ht="15.75" hidden="false" customHeight="false" outlineLevel="0" collapsed="false"/>
    <row r="42239" customFormat="false" ht="15.75" hidden="false" customHeight="false" outlineLevel="0" collapsed="false"/>
    <row r="42240" customFormat="false" ht="15.75" hidden="false" customHeight="false" outlineLevel="0" collapsed="false"/>
    <row r="42241" customFormat="false" ht="15.75" hidden="false" customHeight="false" outlineLevel="0" collapsed="false"/>
    <row r="42242" customFormat="false" ht="15.75" hidden="false" customHeight="false" outlineLevel="0" collapsed="false"/>
    <row r="42243" customFormat="false" ht="15.75" hidden="false" customHeight="false" outlineLevel="0" collapsed="false"/>
    <row r="42244" customFormat="false" ht="15.75" hidden="false" customHeight="false" outlineLevel="0" collapsed="false"/>
    <row r="42245" customFormat="false" ht="15.75" hidden="false" customHeight="false" outlineLevel="0" collapsed="false"/>
    <row r="42246" customFormat="false" ht="15.75" hidden="false" customHeight="false" outlineLevel="0" collapsed="false"/>
    <row r="42247" customFormat="false" ht="15.75" hidden="false" customHeight="false" outlineLevel="0" collapsed="false"/>
    <row r="42248" customFormat="false" ht="15.75" hidden="false" customHeight="false" outlineLevel="0" collapsed="false"/>
    <row r="42249" customFormat="false" ht="15.75" hidden="false" customHeight="false" outlineLevel="0" collapsed="false"/>
    <row r="42250" customFormat="false" ht="15.75" hidden="false" customHeight="false" outlineLevel="0" collapsed="false"/>
    <row r="42251" customFormat="false" ht="15.75" hidden="false" customHeight="false" outlineLevel="0" collapsed="false"/>
    <row r="42252" customFormat="false" ht="15.75" hidden="false" customHeight="false" outlineLevel="0" collapsed="false"/>
    <row r="42253" customFormat="false" ht="15.75" hidden="false" customHeight="false" outlineLevel="0" collapsed="false"/>
    <row r="42254" customFormat="false" ht="15.75" hidden="false" customHeight="false" outlineLevel="0" collapsed="false"/>
    <row r="42255" customFormat="false" ht="15.75" hidden="false" customHeight="false" outlineLevel="0" collapsed="false"/>
    <row r="42256" customFormat="false" ht="15.75" hidden="false" customHeight="false" outlineLevel="0" collapsed="false"/>
    <row r="42257" customFormat="false" ht="15.75" hidden="false" customHeight="false" outlineLevel="0" collapsed="false"/>
    <row r="42258" customFormat="false" ht="15.75" hidden="false" customHeight="false" outlineLevel="0" collapsed="false"/>
    <row r="42259" customFormat="false" ht="15.75" hidden="false" customHeight="false" outlineLevel="0" collapsed="false"/>
    <row r="42260" customFormat="false" ht="15.75" hidden="false" customHeight="false" outlineLevel="0" collapsed="false"/>
    <row r="42261" customFormat="false" ht="15.75" hidden="false" customHeight="false" outlineLevel="0" collapsed="false"/>
    <row r="42262" customFormat="false" ht="15.75" hidden="false" customHeight="false" outlineLevel="0" collapsed="false"/>
    <row r="42263" customFormat="false" ht="15.75" hidden="false" customHeight="false" outlineLevel="0" collapsed="false"/>
    <row r="42264" customFormat="false" ht="15.75" hidden="false" customHeight="false" outlineLevel="0" collapsed="false"/>
    <row r="42265" customFormat="false" ht="15.75" hidden="false" customHeight="false" outlineLevel="0" collapsed="false"/>
    <row r="42266" customFormat="false" ht="15.75" hidden="false" customHeight="false" outlineLevel="0" collapsed="false"/>
    <row r="42267" customFormat="false" ht="15.75" hidden="false" customHeight="false" outlineLevel="0" collapsed="false"/>
    <row r="42268" customFormat="false" ht="15.75" hidden="false" customHeight="false" outlineLevel="0" collapsed="false"/>
    <row r="42269" customFormat="false" ht="15.75" hidden="false" customHeight="false" outlineLevel="0" collapsed="false"/>
    <row r="42270" customFormat="false" ht="15.75" hidden="false" customHeight="false" outlineLevel="0" collapsed="false"/>
    <row r="42271" customFormat="false" ht="15.75" hidden="false" customHeight="false" outlineLevel="0" collapsed="false"/>
    <row r="42272" customFormat="false" ht="15.75" hidden="false" customHeight="false" outlineLevel="0" collapsed="false"/>
    <row r="42273" customFormat="false" ht="15.75" hidden="false" customHeight="false" outlineLevel="0" collapsed="false"/>
    <row r="42274" customFormat="false" ht="15.75" hidden="false" customHeight="false" outlineLevel="0" collapsed="false"/>
    <row r="42275" customFormat="false" ht="15.75" hidden="false" customHeight="false" outlineLevel="0" collapsed="false"/>
    <row r="42276" customFormat="false" ht="15.75" hidden="false" customHeight="false" outlineLevel="0" collapsed="false"/>
    <row r="42277" customFormat="false" ht="15.75" hidden="false" customHeight="false" outlineLevel="0" collapsed="false"/>
    <row r="42278" customFormat="false" ht="15.75" hidden="false" customHeight="false" outlineLevel="0" collapsed="false"/>
    <row r="42279" customFormat="false" ht="15.75" hidden="false" customHeight="false" outlineLevel="0" collapsed="false"/>
    <row r="42280" customFormat="false" ht="15.75" hidden="false" customHeight="false" outlineLevel="0" collapsed="false"/>
    <row r="42281" customFormat="false" ht="15.75" hidden="false" customHeight="false" outlineLevel="0" collapsed="false"/>
    <row r="42282" customFormat="false" ht="15.75" hidden="false" customHeight="false" outlineLevel="0" collapsed="false"/>
    <row r="42283" customFormat="false" ht="15.75" hidden="false" customHeight="false" outlineLevel="0" collapsed="false"/>
    <row r="42284" customFormat="false" ht="15.75" hidden="false" customHeight="false" outlineLevel="0" collapsed="false"/>
    <row r="42285" customFormat="false" ht="15.75" hidden="false" customHeight="false" outlineLevel="0" collapsed="false"/>
    <row r="42286" customFormat="false" ht="15.75" hidden="false" customHeight="false" outlineLevel="0" collapsed="false"/>
    <row r="42287" customFormat="false" ht="15.75" hidden="false" customHeight="false" outlineLevel="0" collapsed="false"/>
    <row r="42288" customFormat="false" ht="15.75" hidden="false" customHeight="false" outlineLevel="0" collapsed="false"/>
    <row r="42289" customFormat="false" ht="15.75" hidden="false" customHeight="false" outlineLevel="0" collapsed="false"/>
    <row r="42290" customFormat="false" ht="15.75" hidden="false" customHeight="false" outlineLevel="0" collapsed="false"/>
    <row r="42291" customFormat="false" ht="15.75" hidden="false" customHeight="false" outlineLevel="0" collapsed="false"/>
    <row r="42292" customFormat="false" ht="15.75" hidden="false" customHeight="false" outlineLevel="0" collapsed="false"/>
    <row r="42293" customFormat="false" ht="15.75" hidden="false" customHeight="false" outlineLevel="0" collapsed="false"/>
    <row r="42294" customFormat="false" ht="15.75" hidden="false" customHeight="false" outlineLevel="0" collapsed="false"/>
    <row r="42295" customFormat="false" ht="15.75" hidden="false" customHeight="false" outlineLevel="0" collapsed="false"/>
    <row r="42296" customFormat="false" ht="15.75" hidden="false" customHeight="false" outlineLevel="0" collapsed="false"/>
    <row r="42297" customFormat="false" ht="15.75" hidden="false" customHeight="false" outlineLevel="0" collapsed="false"/>
    <row r="42298" customFormat="false" ht="15.75" hidden="false" customHeight="false" outlineLevel="0" collapsed="false"/>
    <row r="42299" customFormat="false" ht="15.75" hidden="false" customHeight="false" outlineLevel="0" collapsed="false"/>
    <row r="42300" customFormat="false" ht="15.75" hidden="false" customHeight="false" outlineLevel="0" collapsed="false"/>
    <row r="42301" customFormat="false" ht="15.75" hidden="false" customHeight="false" outlineLevel="0" collapsed="false"/>
    <row r="42302" customFormat="false" ht="15.75" hidden="false" customHeight="false" outlineLevel="0" collapsed="false"/>
    <row r="42303" customFormat="false" ht="15.75" hidden="false" customHeight="false" outlineLevel="0" collapsed="false"/>
    <row r="42304" customFormat="false" ht="15.75" hidden="false" customHeight="false" outlineLevel="0" collapsed="false"/>
    <row r="42305" customFormat="false" ht="15.75" hidden="false" customHeight="false" outlineLevel="0" collapsed="false"/>
    <row r="42306" customFormat="false" ht="15.75" hidden="false" customHeight="false" outlineLevel="0" collapsed="false"/>
    <row r="42307" customFormat="false" ht="15.75" hidden="false" customHeight="false" outlineLevel="0" collapsed="false"/>
    <row r="42308" customFormat="false" ht="15.75" hidden="false" customHeight="false" outlineLevel="0" collapsed="false"/>
    <row r="42309" customFormat="false" ht="15.75" hidden="false" customHeight="false" outlineLevel="0" collapsed="false"/>
    <row r="42310" customFormat="false" ht="15.75" hidden="false" customHeight="false" outlineLevel="0" collapsed="false"/>
    <row r="42311" customFormat="false" ht="15.75" hidden="false" customHeight="false" outlineLevel="0" collapsed="false"/>
    <row r="42312" customFormat="false" ht="15.75" hidden="false" customHeight="false" outlineLevel="0" collapsed="false"/>
    <row r="42313" customFormat="false" ht="15.75" hidden="false" customHeight="false" outlineLevel="0" collapsed="false"/>
    <row r="42314" customFormat="false" ht="15.75" hidden="false" customHeight="false" outlineLevel="0" collapsed="false"/>
    <row r="42315" customFormat="false" ht="15.75" hidden="false" customHeight="false" outlineLevel="0" collapsed="false"/>
    <row r="42316" customFormat="false" ht="15.75" hidden="false" customHeight="false" outlineLevel="0" collapsed="false"/>
    <row r="42317" customFormat="false" ht="15.75" hidden="false" customHeight="false" outlineLevel="0" collapsed="false"/>
    <row r="42318" customFormat="false" ht="15.75" hidden="false" customHeight="false" outlineLevel="0" collapsed="false"/>
    <row r="42319" customFormat="false" ht="15.75" hidden="false" customHeight="false" outlineLevel="0" collapsed="false"/>
    <row r="42320" customFormat="false" ht="15.75" hidden="false" customHeight="false" outlineLevel="0" collapsed="false"/>
    <row r="42321" customFormat="false" ht="15.75" hidden="false" customHeight="false" outlineLevel="0" collapsed="false"/>
    <row r="42322" customFormat="false" ht="15.75" hidden="false" customHeight="false" outlineLevel="0" collapsed="false"/>
    <row r="42323" customFormat="false" ht="15.75" hidden="false" customHeight="false" outlineLevel="0" collapsed="false"/>
    <row r="42324" customFormat="false" ht="15.75" hidden="false" customHeight="false" outlineLevel="0" collapsed="false"/>
    <row r="42325" customFormat="false" ht="15.75" hidden="false" customHeight="false" outlineLevel="0" collapsed="false"/>
    <row r="42326" customFormat="false" ht="15.75" hidden="false" customHeight="false" outlineLevel="0" collapsed="false"/>
    <row r="42327" customFormat="false" ht="15.75" hidden="false" customHeight="false" outlineLevel="0" collapsed="false"/>
    <row r="42328" customFormat="false" ht="15.75" hidden="false" customHeight="false" outlineLevel="0" collapsed="false"/>
    <row r="42329" customFormat="false" ht="15.75" hidden="false" customHeight="false" outlineLevel="0" collapsed="false"/>
    <row r="42330" customFormat="false" ht="15.75" hidden="false" customHeight="false" outlineLevel="0" collapsed="false"/>
    <row r="42331" customFormat="false" ht="15.75" hidden="false" customHeight="false" outlineLevel="0" collapsed="false"/>
    <row r="42332" customFormat="false" ht="15.75" hidden="false" customHeight="false" outlineLevel="0" collapsed="false"/>
    <row r="42333" customFormat="false" ht="15.75" hidden="false" customHeight="false" outlineLevel="0" collapsed="false"/>
    <row r="42334" customFormat="false" ht="15.75" hidden="false" customHeight="false" outlineLevel="0" collapsed="false"/>
    <row r="42335" customFormat="false" ht="15.75" hidden="false" customHeight="false" outlineLevel="0" collapsed="false"/>
    <row r="42336" customFormat="false" ht="15.75" hidden="false" customHeight="false" outlineLevel="0" collapsed="false"/>
    <row r="42337" customFormat="false" ht="15.75" hidden="false" customHeight="false" outlineLevel="0" collapsed="false"/>
    <row r="42338" customFormat="false" ht="15.75" hidden="false" customHeight="false" outlineLevel="0" collapsed="false"/>
    <row r="42339" customFormat="false" ht="15.75" hidden="false" customHeight="false" outlineLevel="0" collapsed="false"/>
    <row r="42340" customFormat="false" ht="15.75" hidden="false" customHeight="false" outlineLevel="0" collapsed="false"/>
    <row r="42341" customFormat="false" ht="15.75" hidden="false" customHeight="false" outlineLevel="0" collapsed="false"/>
    <row r="42342" customFormat="false" ht="15.75" hidden="false" customHeight="false" outlineLevel="0" collapsed="false"/>
    <row r="42343" customFormat="false" ht="15.75" hidden="false" customHeight="false" outlineLevel="0" collapsed="false"/>
    <row r="42344" customFormat="false" ht="15.75" hidden="false" customHeight="false" outlineLevel="0" collapsed="false"/>
    <row r="42345" customFormat="false" ht="15.75" hidden="false" customHeight="false" outlineLevel="0" collapsed="false"/>
    <row r="42346" customFormat="false" ht="15.75" hidden="false" customHeight="false" outlineLevel="0" collapsed="false"/>
    <row r="42347" customFormat="false" ht="15.75" hidden="false" customHeight="false" outlineLevel="0" collapsed="false"/>
    <row r="42348" customFormat="false" ht="15.75" hidden="false" customHeight="false" outlineLevel="0" collapsed="false"/>
    <row r="42349" customFormat="false" ht="15.75" hidden="false" customHeight="false" outlineLevel="0" collapsed="false"/>
    <row r="42350" customFormat="false" ht="15.75" hidden="false" customHeight="false" outlineLevel="0" collapsed="false"/>
    <row r="42351" customFormat="false" ht="15.75" hidden="false" customHeight="false" outlineLevel="0" collapsed="false"/>
    <row r="42352" customFormat="false" ht="15.75" hidden="false" customHeight="false" outlineLevel="0" collapsed="false"/>
    <row r="42353" customFormat="false" ht="15.75" hidden="false" customHeight="false" outlineLevel="0" collapsed="false"/>
    <row r="42354" customFormat="false" ht="15.75" hidden="false" customHeight="false" outlineLevel="0" collapsed="false"/>
    <row r="42355" customFormat="false" ht="15.75" hidden="false" customHeight="false" outlineLevel="0" collapsed="false"/>
    <row r="42356" customFormat="false" ht="15.75" hidden="false" customHeight="false" outlineLevel="0" collapsed="false"/>
    <row r="42357" customFormat="false" ht="15.75" hidden="false" customHeight="false" outlineLevel="0" collapsed="false"/>
    <row r="42358" customFormat="false" ht="15.75" hidden="false" customHeight="false" outlineLevel="0" collapsed="false"/>
    <row r="42359" customFormat="false" ht="15.75" hidden="false" customHeight="false" outlineLevel="0" collapsed="false"/>
    <row r="42360" customFormat="false" ht="15.75" hidden="false" customHeight="false" outlineLevel="0" collapsed="false"/>
    <row r="42361" customFormat="false" ht="15.75" hidden="false" customHeight="false" outlineLevel="0" collapsed="false"/>
    <row r="42362" customFormat="false" ht="15.75" hidden="false" customHeight="false" outlineLevel="0" collapsed="false"/>
    <row r="42363" customFormat="false" ht="15.75" hidden="false" customHeight="false" outlineLevel="0" collapsed="false"/>
    <row r="42364" customFormat="false" ht="15.75" hidden="false" customHeight="false" outlineLevel="0" collapsed="false"/>
    <row r="42365" customFormat="false" ht="15.75" hidden="false" customHeight="false" outlineLevel="0" collapsed="false"/>
    <row r="42366" customFormat="false" ht="15.75" hidden="false" customHeight="false" outlineLevel="0" collapsed="false"/>
    <row r="42367" customFormat="false" ht="15.75" hidden="false" customHeight="false" outlineLevel="0" collapsed="false"/>
    <row r="42368" customFormat="false" ht="15.75" hidden="false" customHeight="false" outlineLevel="0" collapsed="false"/>
    <row r="42369" customFormat="false" ht="15.75" hidden="false" customHeight="false" outlineLevel="0" collapsed="false"/>
    <row r="42370" customFormat="false" ht="15.75" hidden="false" customHeight="false" outlineLevel="0" collapsed="false"/>
    <row r="42371" customFormat="false" ht="15.75" hidden="false" customHeight="false" outlineLevel="0" collapsed="false"/>
    <row r="42372" customFormat="false" ht="15.75" hidden="false" customHeight="false" outlineLevel="0" collapsed="false"/>
    <row r="42373" customFormat="false" ht="15.75" hidden="false" customHeight="false" outlineLevel="0" collapsed="false"/>
    <row r="42374" customFormat="false" ht="15.75" hidden="false" customHeight="false" outlineLevel="0" collapsed="false"/>
    <row r="42375" customFormat="false" ht="15.75" hidden="false" customHeight="false" outlineLevel="0" collapsed="false"/>
    <row r="42376" customFormat="false" ht="15.75" hidden="false" customHeight="false" outlineLevel="0" collapsed="false"/>
    <row r="42377" customFormat="false" ht="15.75" hidden="false" customHeight="false" outlineLevel="0" collapsed="false"/>
    <row r="42378" customFormat="false" ht="15.75" hidden="false" customHeight="false" outlineLevel="0" collapsed="false"/>
    <row r="42379" customFormat="false" ht="15.75" hidden="false" customHeight="false" outlineLevel="0" collapsed="false"/>
    <row r="42380" customFormat="false" ht="15.75" hidden="false" customHeight="false" outlineLevel="0" collapsed="false"/>
    <row r="42381" customFormat="false" ht="15.75" hidden="false" customHeight="false" outlineLevel="0" collapsed="false"/>
    <row r="42382" customFormat="false" ht="15.75" hidden="false" customHeight="false" outlineLevel="0" collapsed="false"/>
    <row r="42383" customFormat="false" ht="15.75" hidden="false" customHeight="false" outlineLevel="0" collapsed="false"/>
    <row r="42384" customFormat="false" ht="15.75" hidden="false" customHeight="false" outlineLevel="0" collapsed="false"/>
    <row r="42385" customFormat="false" ht="15.75" hidden="false" customHeight="false" outlineLevel="0" collapsed="false"/>
    <row r="42386" customFormat="false" ht="15.75" hidden="false" customHeight="false" outlineLevel="0" collapsed="false"/>
    <row r="42387" customFormat="false" ht="15.75" hidden="false" customHeight="false" outlineLevel="0" collapsed="false"/>
    <row r="42388" customFormat="false" ht="15.75" hidden="false" customHeight="false" outlineLevel="0" collapsed="false"/>
    <row r="42389" customFormat="false" ht="15.75" hidden="false" customHeight="false" outlineLevel="0" collapsed="false"/>
    <row r="42390" customFormat="false" ht="15.75" hidden="false" customHeight="false" outlineLevel="0" collapsed="false"/>
    <row r="42391" customFormat="false" ht="15.75" hidden="false" customHeight="false" outlineLevel="0" collapsed="false"/>
    <row r="42392" customFormat="false" ht="15.75" hidden="false" customHeight="false" outlineLevel="0" collapsed="false"/>
    <row r="42393" customFormat="false" ht="15.75" hidden="false" customHeight="false" outlineLevel="0" collapsed="false"/>
    <row r="42394" customFormat="false" ht="15.75" hidden="false" customHeight="false" outlineLevel="0" collapsed="false"/>
    <row r="42395" customFormat="false" ht="15.75" hidden="false" customHeight="false" outlineLevel="0" collapsed="false"/>
    <row r="42396" customFormat="false" ht="15.75" hidden="false" customHeight="false" outlineLevel="0" collapsed="false"/>
    <row r="42397" customFormat="false" ht="15.75" hidden="false" customHeight="false" outlineLevel="0" collapsed="false"/>
    <row r="42398" customFormat="false" ht="15.75" hidden="false" customHeight="false" outlineLevel="0" collapsed="false"/>
    <row r="42399" customFormat="false" ht="15.75" hidden="false" customHeight="false" outlineLevel="0" collapsed="false"/>
    <row r="42400" customFormat="false" ht="15.75" hidden="false" customHeight="false" outlineLevel="0" collapsed="false"/>
    <row r="42401" customFormat="false" ht="15.75" hidden="false" customHeight="false" outlineLevel="0" collapsed="false"/>
    <row r="42402" customFormat="false" ht="15.75" hidden="false" customHeight="false" outlineLevel="0" collapsed="false"/>
    <row r="42403" customFormat="false" ht="15.75" hidden="false" customHeight="false" outlineLevel="0" collapsed="false"/>
    <row r="42404" customFormat="false" ht="15.75" hidden="false" customHeight="false" outlineLevel="0" collapsed="false"/>
    <row r="42405" customFormat="false" ht="15.75" hidden="false" customHeight="false" outlineLevel="0" collapsed="false"/>
    <row r="42406" customFormat="false" ht="15.75" hidden="false" customHeight="false" outlineLevel="0" collapsed="false"/>
    <row r="42407" customFormat="false" ht="15.75" hidden="false" customHeight="false" outlineLevel="0" collapsed="false"/>
    <row r="42408" customFormat="false" ht="15.75" hidden="false" customHeight="false" outlineLevel="0" collapsed="false"/>
    <row r="42409" customFormat="false" ht="15.75" hidden="false" customHeight="false" outlineLevel="0" collapsed="false"/>
    <row r="42410" customFormat="false" ht="15.75" hidden="false" customHeight="false" outlineLevel="0" collapsed="false"/>
    <row r="42411" customFormat="false" ht="15.75" hidden="false" customHeight="false" outlineLevel="0" collapsed="false"/>
    <row r="42412" customFormat="false" ht="15.75" hidden="false" customHeight="false" outlineLevel="0" collapsed="false"/>
    <row r="42413" customFormat="false" ht="15.75" hidden="false" customHeight="false" outlineLevel="0" collapsed="false"/>
    <row r="42414" customFormat="false" ht="15.75" hidden="false" customHeight="false" outlineLevel="0" collapsed="false"/>
    <row r="42415" customFormat="false" ht="15.75" hidden="false" customHeight="false" outlineLevel="0" collapsed="false"/>
    <row r="42416" customFormat="false" ht="15.75" hidden="false" customHeight="false" outlineLevel="0" collapsed="false"/>
    <row r="42417" customFormat="false" ht="15.75" hidden="false" customHeight="false" outlineLevel="0" collapsed="false"/>
    <row r="42418" customFormat="false" ht="15.75" hidden="false" customHeight="false" outlineLevel="0" collapsed="false"/>
    <row r="42419" customFormat="false" ht="15.75" hidden="false" customHeight="false" outlineLevel="0" collapsed="false"/>
    <row r="42420" customFormat="false" ht="15.75" hidden="false" customHeight="false" outlineLevel="0" collapsed="false"/>
    <row r="42421" customFormat="false" ht="15.75" hidden="false" customHeight="false" outlineLevel="0" collapsed="false"/>
    <row r="42422" customFormat="false" ht="15.75" hidden="false" customHeight="false" outlineLevel="0" collapsed="false"/>
    <row r="42423" customFormat="false" ht="15.75" hidden="false" customHeight="false" outlineLevel="0" collapsed="false"/>
    <row r="42424" customFormat="false" ht="15.75" hidden="false" customHeight="false" outlineLevel="0" collapsed="false"/>
    <row r="42425" customFormat="false" ht="15.75" hidden="false" customHeight="false" outlineLevel="0" collapsed="false"/>
    <row r="42426" customFormat="false" ht="15.75" hidden="false" customHeight="false" outlineLevel="0" collapsed="false"/>
    <row r="42427" customFormat="false" ht="15.75" hidden="false" customHeight="false" outlineLevel="0" collapsed="false"/>
    <row r="42428" customFormat="false" ht="15.75" hidden="false" customHeight="false" outlineLevel="0" collapsed="false"/>
    <row r="42429" customFormat="false" ht="15.75" hidden="false" customHeight="false" outlineLevel="0" collapsed="false"/>
    <row r="42430" customFormat="false" ht="15.75" hidden="false" customHeight="false" outlineLevel="0" collapsed="false"/>
    <row r="42431" customFormat="false" ht="15.75" hidden="false" customHeight="false" outlineLevel="0" collapsed="false"/>
    <row r="42432" customFormat="false" ht="15.75" hidden="false" customHeight="false" outlineLevel="0" collapsed="false"/>
    <row r="42433" customFormat="false" ht="15.75" hidden="false" customHeight="false" outlineLevel="0" collapsed="false"/>
    <row r="42434" customFormat="false" ht="15.75" hidden="false" customHeight="false" outlineLevel="0" collapsed="false"/>
    <row r="42435" customFormat="false" ht="15.75" hidden="false" customHeight="false" outlineLevel="0" collapsed="false"/>
    <row r="42436" customFormat="false" ht="15.75" hidden="false" customHeight="false" outlineLevel="0" collapsed="false"/>
    <row r="42437" customFormat="false" ht="15.75" hidden="false" customHeight="false" outlineLevel="0" collapsed="false"/>
    <row r="42438" customFormat="false" ht="15.75" hidden="false" customHeight="false" outlineLevel="0" collapsed="false"/>
    <row r="42439" customFormat="false" ht="15.75" hidden="false" customHeight="false" outlineLevel="0" collapsed="false"/>
    <row r="42440" customFormat="false" ht="15.75" hidden="false" customHeight="false" outlineLevel="0" collapsed="false"/>
    <row r="42441" customFormat="false" ht="15.75" hidden="false" customHeight="false" outlineLevel="0" collapsed="false"/>
    <row r="42442" customFormat="false" ht="15.75" hidden="false" customHeight="false" outlineLevel="0" collapsed="false"/>
    <row r="42443" customFormat="false" ht="15.75" hidden="false" customHeight="false" outlineLevel="0" collapsed="false"/>
    <row r="42444" customFormat="false" ht="15.75" hidden="false" customHeight="false" outlineLevel="0" collapsed="false"/>
    <row r="42445" customFormat="false" ht="15.75" hidden="false" customHeight="false" outlineLevel="0" collapsed="false"/>
    <row r="42446" customFormat="false" ht="15.75" hidden="false" customHeight="false" outlineLevel="0" collapsed="false"/>
    <row r="42447" customFormat="false" ht="15.75" hidden="false" customHeight="false" outlineLevel="0" collapsed="false"/>
    <row r="42448" customFormat="false" ht="15.75" hidden="false" customHeight="false" outlineLevel="0" collapsed="false"/>
    <row r="42449" customFormat="false" ht="15.75" hidden="false" customHeight="false" outlineLevel="0" collapsed="false"/>
    <row r="42450" customFormat="false" ht="15.75" hidden="false" customHeight="false" outlineLevel="0" collapsed="false"/>
    <row r="42451" customFormat="false" ht="15.75" hidden="false" customHeight="false" outlineLevel="0" collapsed="false"/>
    <row r="42452" customFormat="false" ht="15.75" hidden="false" customHeight="false" outlineLevel="0" collapsed="false"/>
    <row r="42453" customFormat="false" ht="15.75" hidden="false" customHeight="false" outlineLevel="0" collapsed="false"/>
    <row r="42454" customFormat="false" ht="15.75" hidden="false" customHeight="false" outlineLevel="0" collapsed="false"/>
    <row r="42455" customFormat="false" ht="15.75" hidden="false" customHeight="false" outlineLevel="0" collapsed="false"/>
    <row r="42456" customFormat="false" ht="15.75" hidden="false" customHeight="false" outlineLevel="0" collapsed="false"/>
    <row r="42457" customFormat="false" ht="15.75" hidden="false" customHeight="false" outlineLevel="0" collapsed="false"/>
    <row r="42458" customFormat="false" ht="15.75" hidden="false" customHeight="false" outlineLevel="0" collapsed="false"/>
    <row r="42459" customFormat="false" ht="15.75" hidden="false" customHeight="false" outlineLevel="0" collapsed="false"/>
    <row r="42460" customFormat="false" ht="15.75" hidden="false" customHeight="false" outlineLevel="0" collapsed="false"/>
    <row r="42461" customFormat="false" ht="15.75" hidden="false" customHeight="false" outlineLevel="0" collapsed="false"/>
    <row r="42462" customFormat="false" ht="15.75" hidden="false" customHeight="false" outlineLevel="0" collapsed="false"/>
    <row r="42463" customFormat="false" ht="15.75" hidden="false" customHeight="false" outlineLevel="0" collapsed="false"/>
    <row r="42464" customFormat="false" ht="15.75" hidden="false" customHeight="false" outlineLevel="0" collapsed="false"/>
    <row r="42465" customFormat="false" ht="15.75" hidden="false" customHeight="false" outlineLevel="0" collapsed="false"/>
    <row r="42466" customFormat="false" ht="15.75" hidden="false" customHeight="false" outlineLevel="0" collapsed="false"/>
    <row r="42467" customFormat="false" ht="15.75" hidden="false" customHeight="false" outlineLevel="0" collapsed="false"/>
    <row r="42468" customFormat="false" ht="15.75" hidden="false" customHeight="false" outlineLevel="0" collapsed="false"/>
    <row r="42469" customFormat="false" ht="15.75" hidden="false" customHeight="false" outlineLevel="0" collapsed="false"/>
    <row r="42470" customFormat="false" ht="15.75" hidden="false" customHeight="false" outlineLevel="0" collapsed="false"/>
    <row r="42471" customFormat="false" ht="15.75" hidden="false" customHeight="false" outlineLevel="0" collapsed="false"/>
    <row r="42472" customFormat="false" ht="15.75" hidden="false" customHeight="false" outlineLevel="0" collapsed="false"/>
    <row r="42473" customFormat="false" ht="15.75" hidden="false" customHeight="false" outlineLevel="0" collapsed="false"/>
    <row r="42474" customFormat="false" ht="15.75" hidden="false" customHeight="false" outlineLevel="0" collapsed="false"/>
    <row r="42475" customFormat="false" ht="15.75" hidden="false" customHeight="false" outlineLevel="0" collapsed="false"/>
    <row r="42476" customFormat="false" ht="15.75" hidden="false" customHeight="false" outlineLevel="0" collapsed="false"/>
    <row r="42477" customFormat="false" ht="15.75" hidden="false" customHeight="false" outlineLevel="0" collapsed="false"/>
    <row r="42478" customFormat="false" ht="15.75" hidden="false" customHeight="false" outlineLevel="0" collapsed="false"/>
    <row r="42479" customFormat="false" ht="15.75" hidden="false" customHeight="false" outlineLevel="0" collapsed="false"/>
    <row r="42480" customFormat="false" ht="15.75" hidden="false" customHeight="false" outlineLevel="0" collapsed="false"/>
    <row r="42481" customFormat="false" ht="15.75" hidden="false" customHeight="false" outlineLevel="0" collapsed="false"/>
    <row r="42482" customFormat="false" ht="15.75" hidden="false" customHeight="false" outlineLevel="0" collapsed="false"/>
    <row r="42483" customFormat="false" ht="15.75" hidden="false" customHeight="false" outlineLevel="0" collapsed="false"/>
    <row r="42484" customFormat="false" ht="15.75" hidden="false" customHeight="false" outlineLevel="0" collapsed="false"/>
    <row r="42485" customFormat="false" ht="15.75" hidden="false" customHeight="false" outlineLevel="0" collapsed="false"/>
    <row r="42486" customFormat="false" ht="15.75" hidden="false" customHeight="false" outlineLevel="0" collapsed="false"/>
    <row r="42487" customFormat="false" ht="15.75" hidden="false" customHeight="false" outlineLevel="0" collapsed="false"/>
    <row r="42488" customFormat="false" ht="15.75" hidden="false" customHeight="false" outlineLevel="0" collapsed="false"/>
    <row r="42489" customFormat="false" ht="15.75" hidden="false" customHeight="false" outlineLevel="0" collapsed="false"/>
    <row r="42490" customFormat="false" ht="15.75" hidden="false" customHeight="false" outlineLevel="0" collapsed="false"/>
    <row r="42491" customFormat="false" ht="15.75" hidden="false" customHeight="false" outlineLevel="0" collapsed="false"/>
    <row r="42492" customFormat="false" ht="15.75" hidden="false" customHeight="false" outlineLevel="0" collapsed="false"/>
    <row r="42493" customFormat="false" ht="15.75" hidden="false" customHeight="false" outlineLevel="0" collapsed="false"/>
    <row r="42494" customFormat="false" ht="15.75" hidden="false" customHeight="false" outlineLevel="0" collapsed="false"/>
    <row r="42495" customFormat="false" ht="15.75" hidden="false" customHeight="false" outlineLevel="0" collapsed="false"/>
    <row r="42496" customFormat="false" ht="15.75" hidden="false" customHeight="false" outlineLevel="0" collapsed="false"/>
    <row r="42497" customFormat="false" ht="15.75" hidden="false" customHeight="false" outlineLevel="0" collapsed="false"/>
    <row r="42498" customFormat="false" ht="15.75" hidden="false" customHeight="false" outlineLevel="0" collapsed="false"/>
    <row r="42499" customFormat="false" ht="15.75" hidden="false" customHeight="false" outlineLevel="0" collapsed="false"/>
    <row r="42500" customFormat="false" ht="15.75" hidden="false" customHeight="false" outlineLevel="0" collapsed="false"/>
    <row r="42501" customFormat="false" ht="15.75" hidden="false" customHeight="false" outlineLevel="0" collapsed="false"/>
    <row r="42502" customFormat="false" ht="15.75" hidden="false" customHeight="false" outlineLevel="0" collapsed="false"/>
    <row r="42503" customFormat="false" ht="15.75" hidden="false" customHeight="false" outlineLevel="0" collapsed="false"/>
    <row r="42504" customFormat="false" ht="15.75" hidden="false" customHeight="false" outlineLevel="0" collapsed="false"/>
    <row r="42505" customFormat="false" ht="15.75" hidden="false" customHeight="false" outlineLevel="0" collapsed="false"/>
    <row r="42506" customFormat="false" ht="15.75" hidden="false" customHeight="false" outlineLevel="0" collapsed="false"/>
    <row r="42507" customFormat="false" ht="15.75" hidden="false" customHeight="false" outlineLevel="0" collapsed="false"/>
    <row r="42508" customFormat="false" ht="15.75" hidden="false" customHeight="false" outlineLevel="0" collapsed="false"/>
    <row r="42509" customFormat="false" ht="15.75" hidden="false" customHeight="false" outlineLevel="0" collapsed="false"/>
    <row r="42510" customFormat="false" ht="15.75" hidden="false" customHeight="false" outlineLevel="0" collapsed="false"/>
    <row r="42511" customFormat="false" ht="15.75" hidden="false" customHeight="false" outlineLevel="0" collapsed="false"/>
    <row r="42512" customFormat="false" ht="15.75" hidden="false" customHeight="false" outlineLevel="0" collapsed="false"/>
    <row r="42513" customFormat="false" ht="15.75" hidden="false" customHeight="false" outlineLevel="0" collapsed="false"/>
    <row r="42514" customFormat="false" ht="15.75" hidden="false" customHeight="false" outlineLevel="0" collapsed="false"/>
    <row r="42515" customFormat="false" ht="15.75" hidden="false" customHeight="false" outlineLevel="0" collapsed="false"/>
    <row r="42516" customFormat="false" ht="15.75" hidden="false" customHeight="false" outlineLevel="0" collapsed="false"/>
    <row r="42517" customFormat="false" ht="15.75" hidden="false" customHeight="false" outlineLevel="0" collapsed="false"/>
    <row r="42518" customFormat="false" ht="15.75" hidden="false" customHeight="false" outlineLevel="0" collapsed="false"/>
    <row r="42519" customFormat="false" ht="15.75" hidden="false" customHeight="false" outlineLevel="0" collapsed="false"/>
    <row r="42520" customFormat="false" ht="15.75" hidden="false" customHeight="false" outlineLevel="0" collapsed="false"/>
    <row r="42521" customFormat="false" ht="15.75" hidden="false" customHeight="false" outlineLevel="0" collapsed="false"/>
    <row r="42522" customFormat="false" ht="15.75" hidden="false" customHeight="false" outlineLevel="0" collapsed="false"/>
    <row r="42523" customFormat="false" ht="15.75" hidden="false" customHeight="false" outlineLevel="0" collapsed="false"/>
    <row r="42524" customFormat="false" ht="15.75" hidden="false" customHeight="false" outlineLevel="0" collapsed="false"/>
    <row r="42525" customFormat="false" ht="15.75" hidden="false" customHeight="false" outlineLevel="0" collapsed="false"/>
    <row r="42526" customFormat="false" ht="15.75" hidden="false" customHeight="false" outlineLevel="0" collapsed="false"/>
    <row r="42527" customFormat="false" ht="15.75" hidden="false" customHeight="false" outlineLevel="0" collapsed="false"/>
    <row r="42528" customFormat="false" ht="15.75" hidden="false" customHeight="false" outlineLevel="0" collapsed="false"/>
    <row r="42529" customFormat="false" ht="15.75" hidden="false" customHeight="false" outlineLevel="0" collapsed="false"/>
    <row r="42530" customFormat="false" ht="15.75" hidden="false" customHeight="false" outlineLevel="0" collapsed="false"/>
    <row r="42531" customFormat="false" ht="15.75" hidden="false" customHeight="false" outlineLevel="0" collapsed="false"/>
    <row r="42532" customFormat="false" ht="15.75" hidden="false" customHeight="false" outlineLevel="0" collapsed="false"/>
    <row r="42533" customFormat="false" ht="15.75" hidden="false" customHeight="false" outlineLevel="0" collapsed="false"/>
    <row r="42534" customFormat="false" ht="15.75" hidden="false" customHeight="false" outlineLevel="0" collapsed="false"/>
    <row r="42535" customFormat="false" ht="15.75" hidden="false" customHeight="false" outlineLevel="0" collapsed="false"/>
    <row r="42536" customFormat="false" ht="15.75" hidden="false" customHeight="false" outlineLevel="0" collapsed="false"/>
    <row r="42537" customFormat="false" ht="15.75" hidden="false" customHeight="false" outlineLevel="0" collapsed="false"/>
    <row r="42538" customFormat="false" ht="15.75" hidden="false" customHeight="false" outlineLevel="0" collapsed="false"/>
    <row r="42539" customFormat="false" ht="15.75" hidden="false" customHeight="false" outlineLevel="0" collapsed="false"/>
    <row r="42540" customFormat="false" ht="15.75" hidden="false" customHeight="false" outlineLevel="0" collapsed="false"/>
    <row r="42541" customFormat="false" ht="15.75" hidden="false" customHeight="false" outlineLevel="0" collapsed="false"/>
    <row r="42542" customFormat="false" ht="15.75" hidden="false" customHeight="false" outlineLevel="0" collapsed="false"/>
    <row r="42543" customFormat="false" ht="15.75" hidden="false" customHeight="false" outlineLevel="0" collapsed="false"/>
    <row r="42544" customFormat="false" ht="15.75" hidden="false" customHeight="false" outlineLevel="0" collapsed="false"/>
    <row r="42545" customFormat="false" ht="15.75" hidden="false" customHeight="false" outlineLevel="0" collapsed="false"/>
    <row r="42546" customFormat="false" ht="15.75" hidden="false" customHeight="false" outlineLevel="0" collapsed="false"/>
    <row r="42547" customFormat="false" ht="15.75" hidden="false" customHeight="false" outlineLevel="0" collapsed="false"/>
    <row r="42548" customFormat="false" ht="15.75" hidden="false" customHeight="false" outlineLevel="0" collapsed="false"/>
    <row r="42549" customFormat="false" ht="15.75" hidden="false" customHeight="false" outlineLevel="0" collapsed="false"/>
    <row r="42550" customFormat="false" ht="15.75" hidden="false" customHeight="false" outlineLevel="0" collapsed="false"/>
    <row r="42551" customFormat="false" ht="15.75" hidden="false" customHeight="false" outlineLevel="0" collapsed="false"/>
    <row r="42552" customFormat="false" ht="15.75" hidden="false" customHeight="false" outlineLevel="0" collapsed="false"/>
    <row r="42553" customFormat="false" ht="15.75" hidden="false" customHeight="false" outlineLevel="0" collapsed="false"/>
    <row r="42554" customFormat="false" ht="15.75" hidden="false" customHeight="false" outlineLevel="0" collapsed="false"/>
    <row r="42555" customFormat="false" ht="15.75" hidden="false" customHeight="false" outlineLevel="0" collapsed="false"/>
    <row r="42556" customFormat="false" ht="15.75" hidden="false" customHeight="false" outlineLevel="0" collapsed="false"/>
    <row r="42557" customFormat="false" ht="15.75" hidden="false" customHeight="false" outlineLevel="0" collapsed="false"/>
    <row r="42558" customFormat="false" ht="15.75" hidden="false" customHeight="false" outlineLevel="0" collapsed="false"/>
    <row r="42559" customFormat="false" ht="15.75" hidden="false" customHeight="false" outlineLevel="0" collapsed="false"/>
    <row r="42560" customFormat="false" ht="15.75" hidden="false" customHeight="false" outlineLevel="0" collapsed="false"/>
    <row r="42561" customFormat="false" ht="15.75" hidden="false" customHeight="false" outlineLevel="0" collapsed="false"/>
    <row r="42562" customFormat="false" ht="15.75" hidden="false" customHeight="false" outlineLevel="0" collapsed="false"/>
    <row r="42563" customFormat="false" ht="15.75" hidden="false" customHeight="false" outlineLevel="0" collapsed="false"/>
    <row r="42564" customFormat="false" ht="15.75" hidden="false" customHeight="false" outlineLevel="0" collapsed="false"/>
    <row r="42565" customFormat="false" ht="15.75" hidden="false" customHeight="false" outlineLevel="0" collapsed="false"/>
    <row r="42566" customFormat="false" ht="15.75" hidden="false" customHeight="false" outlineLevel="0" collapsed="false"/>
    <row r="42567" customFormat="false" ht="15.75" hidden="false" customHeight="false" outlineLevel="0" collapsed="false"/>
    <row r="42568" customFormat="false" ht="15.75" hidden="false" customHeight="false" outlineLevel="0" collapsed="false"/>
    <row r="42569" customFormat="false" ht="15.75" hidden="false" customHeight="false" outlineLevel="0" collapsed="false"/>
    <row r="42570" customFormat="false" ht="15.75" hidden="false" customHeight="false" outlineLevel="0" collapsed="false"/>
    <row r="42571" customFormat="false" ht="15.75" hidden="false" customHeight="false" outlineLevel="0" collapsed="false"/>
    <row r="42572" customFormat="false" ht="15.75" hidden="false" customHeight="false" outlineLevel="0" collapsed="false"/>
    <row r="42573" customFormat="false" ht="15.75" hidden="false" customHeight="false" outlineLevel="0" collapsed="false"/>
    <row r="42574" customFormat="false" ht="15.75" hidden="false" customHeight="false" outlineLevel="0" collapsed="false"/>
    <row r="42575" customFormat="false" ht="15.75" hidden="false" customHeight="false" outlineLevel="0" collapsed="false"/>
    <row r="42576" customFormat="false" ht="15.75" hidden="false" customHeight="false" outlineLevel="0" collapsed="false"/>
    <row r="42577" customFormat="false" ht="15.75" hidden="false" customHeight="false" outlineLevel="0" collapsed="false"/>
    <row r="42578" customFormat="false" ht="15.75" hidden="false" customHeight="false" outlineLevel="0" collapsed="false"/>
    <row r="42579" customFormat="false" ht="15.75" hidden="false" customHeight="false" outlineLevel="0" collapsed="false"/>
    <row r="42580" customFormat="false" ht="15.75" hidden="false" customHeight="false" outlineLevel="0" collapsed="false"/>
    <row r="42581" customFormat="false" ht="15.75" hidden="false" customHeight="false" outlineLevel="0" collapsed="false"/>
    <row r="42582" customFormat="false" ht="15.75" hidden="false" customHeight="false" outlineLevel="0" collapsed="false"/>
    <row r="42583" customFormat="false" ht="15.75" hidden="false" customHeight="false" outlineLevel="0" collapsed="false"/>
    <row r="42584" customFormat="false" ht="15.75" hidden="false" customHeight="false" outlineLevel="0" collapsed="false"/>
    <row r="42585" customFormat="false" ht="15.75" hidden="false" customHeight="false" outlineLevel="0" collapsed="false"/>
    <row r="42586" customFormat="false" ht="15.75" hidden="false" customHeight="false" outlineLevel="0" collapsed="false"/>
    <row r="42587" customFormat="false" ht="15.75" hidden="false" customHeight="false" outlineLevel="0" collapsed="false"/>
    <row r="42588" customFormat="false" ht="15.75" hidden="false" customHeight="false" outlineLevel="0" collapsed="false"/>
    <row r="42589" customFormat="false" ht="15.75" hidden="false" customHeight="false" outlineLevel="0" collapsed="false"/>
    <row r="42590" customFormat="false" ht="15.75" hidden="false" customHeight="false" outlineLevel="0" collapsed="false"/>
    <row r="42591" customFormat="false" ht="15.75" hidden="false" customHeight="false" outlineLevel="0" collapsed="false"/>
    <row r="42592" customFormat="false" ht="15.75" hidden="false" customHeight="false" outlineLevel="0" collapsed="false"/>
    <row r="42593" customFormat="false" ht="15.75" hidden="false" customHeight="false" outlineLevel="0" collapsed="false"/>
    <row r="42594" customFormat="false" ht="15.75" hidden="false" customHeight="false" outlineLevel="0" collapsed="false"/>
    <row r="42595" customFormat="false" ht="15.75" hidden="false" customHeight="false" outlineLevel="0" collapsed="false"/>
    <row r="42596" customFormat="false" ht="15.75" hidden="false" customHeight="false" outlineLevel="0" collapsed="false"/>
    <row r="42597" customFormat="false" ht="15.75" hidden="false" customHeight="false" outlineLevel="0" collapsed="false"/>
    <row r="42598" customFormat="false" ht="15.75" hidden="false" customHeight="false" outlineLevel="0" collapsed="false"/>
    <row r="42599" customFormat="false" ht="15.75" hidden="false" customHeight="false" outlineLevel="0" collapsed="false"/>
    <row r="42600" customFormat="false" ht="15.75" hidden="false" customHeight="false" outlineLevel="0" collapsed="false"/>
    <row r="42601" customFormat="false" ht="15.75" hidden="false" customHeight="false" outlineLevel="0" collapsed="false"/>
    <row r="42602" customFormat="false" ht="15.75" hidden="false" customHeight="false" outlineLevel="0" collapsed="false"/>
    <row r="42603" customFormat="false" ht="15.75" hidden="false" customHeight="false" outlineLevel="0" collapsed="false"/>
    <row r="42604" customFormat="false" ht="15.75" hidden="false" customHeight="false" outlineLevel="0" collapsed="false"/>
    <row r="42605" customFormat="false" ht="15.75" hidden="false" customHeight="false" outlineLevel="0" collapsed="false"/>
    <row r="42606" customFormat="false" ht="15.75" hidden="false" customHeight="false" outlineLevel="0" collapsed="false"/>
    <row r="42607" customFormat="false" ht="15.75" hidden="false" customHeight="false" outlineLevel="0" collapsed="false"/>
    <row r="42608" customFormat="false" ht="15.75" hidden="false" customHeight="false" outlineLevel="0" collapsed="false"/>
    <row r="42609" customFormat="false" ht="15.75" hidden="false" customHeight="false" outlineLevel="0" collapsed="false"/>
    <row r="42610" customFormat="false" ht="15.75" hidden="false" customHeight="false" outlineLevel="0" collapsed="false"/>
    <row r="42611" customFormat="false" ht="15.75" hidden="false" customHeight="false" outlineLevel="0" collapsed="false"/>
    <row r="42612" customFormat="false" ht="15.75" hidden="false" customHeight="false" outlineLevel="0" collapsed="false"/>
    <row r="42613" customFormat="false" ht="15.75" hidden="false" customHeight="false" outlineLevel="0" collapsed="false"/>
    <row r="42614" customFormat="false" ht="15.75" hidden="false" customHeight="false" outlineLevel="0" collapsed="false"/>
    <row r="42615" customFormat="false" ht="15.75" hidden="false" customHeight="false" outlineLevel="0" collapsed="false"/>
    <row r="42616" customFormat="false" ht="15.75" hidden="false" customHeight="false" outlineLevel="0" collapsed="false"/>
    <row r="42617" customFormat="false" ht="15.75" hidden="false" customHeight="false" outlineLevel="0" collapsed="false"/>
    <row r="42618" customFormat="false" ht="15.75" hidden="false" customHeight="false" outlineLevel="0" collapsed="false"/>
    <row r="42619" customFormat="false" ht="15.75" hidden="false" customHeight="false" outlineLevel="0" collapsed="false"/>
    <row r="42620" customFormat="false" ht="15.75" hidden="false" customHeight="false" outlineLevel="0" collapsed="false"/>
    <row r="42621" customFormat="false" ht="15.75" hidden="false" customHeight="false" outlineLevel="0" collapsed="false"/>
    <row r="42622" customFormat="false" ht="15.75" hidden="false" customHeight="false" outlineLevel="0" collapsed="false"/>
    <row r="42623" customFormat="false" ht="15.75" hidden="false" customHeight="false" outlineLevel="0" collapsed="false"/>
    <row r="42624" customFormat="false" ht="15.75" hidden="false" customHeight="false" outlineLevel="0" collapsed="false"/>
    <row r="42625" customFormat="false" ht="15.75" hidden="false" customHeight="false" outlineLevel="0" collapsed="false"/>
    <row r="42626" customFormat="false" ht="15.75" hidden="false" customHeight="false" outlineLevel="0" collapsed="false"/>
    <row r="42627" customFormat="false" ht="15.75" hidden="false" customHeight="false" outlineLevel="0" collapsed="false"/>
    <row r="42628" customFormat="false" ht="15.75" hidden="false" customHeight="false" outlineLevel="0" collapsed="false"/>
    <row r="42629" customFormat="false" ht="15.75" hidden="false" customHeight="false" outlineLevel="0" collapsed="false"/>
    <row r="42630" customFormat="false" ht="15.75" hidden="false" customHeight="false" outlineLevel="0" collapsed="false"/>
    <row r="42631" customFormat="false" ht="15.75" hidden="false" customHeight="false" outlineLevel="0" collapsed="false"/>
    <row r="42632" customFormat="false" ht="15.75" hidden="false" customHeight="false" outlineLevel="0" collapsed="false"/>
    <row r="42633" customFormat="false" ht="15.75" hidden="false" customHeight="false" outlineLevel="0" collapsed="false"/>
    <row r="42634" customFormat="false" ht="15.75" hidden="false" customHeight="false" outlineLevel="0" collapsed="false"/>
    <row r="42635" customFormat="false" ht="15.75" hidden="false" customHeight="false" outlineLevel="0" collapsed="false"/>
    <row r="42636" customFormat="false" ht="15.75" hidden="false" customHeight="false" outlineLevel="0" collapsed="false"/>
    <row r="42637" customFormat="false" ht="15.75" hidden="false" customHeight="false" outlineLevel="0" collapsed="false"/>
    <row r="42638" customFormat="false" ht="15.75" hidden="false" customHeight="false" outlineLevel="0" collapsed="false"/>
    <row r="42639" customFormat="false" ht="15.75" hidden="false" customHeight="false" outlineLevel="0" collapsed="false"/>
    <row r="42640" customFormat="false" ht="15.75" hidden="false" customHeight="false" outlineLevel="0" collapsed="false"/>
    <row r="42641" customFormat="false" ht="15.75" hidden="false" customHeight="false" outlineLevel="0" collapsed="false"/>
    <row r="42642" customFormat="false" ht="15.75" hidden="false" customHeight="false" outlineLevel="0" collapsed="false"/>
    <row r="42643" customFormat="false" ht="15.75" hidden="false" customHeight="false" outlineLevel="0" collapsed="false"/>
    <row r="42644" customFormat="false" ht="15.75" hidden="false" customHeight="false" outlineLevel="0" collapsed="false"/>
    <row r="42645" customFormat="false" ht="15.75" hidden="false" customHeight="false" outlineLevel="0" collapsed="false"/>
    <row r="42646" customFormat="false" ht="15.75" hidden="false" customHeight="false" outlineLevel="0" collapsed="false"/>
    <row r="42647" customFormat="false" ht="15.75" hidden="false" customHeight="false" outlineLevel="0" collapsed="false"/>
    <row r="42648" customFormat="false" ht="15.75" hidden="false" customHeight="false" outlineLevel="0" collapsed="false"/>
    <row r="42649" customFormat="false" ht="15.75" hidden="false" customHeight="false" outlineLevel="0" collapsed="false"/>
    <row r="42650" customFormat="false" ht="15.75" hidden="false" customHeight="false" outlineLevel="0" collapsed="false"/>
    <row r="42651" customFormat="false" ht="15.75" hidden="false" customHeight="false" outlineLevel="0" collapsed="false"/>
    <row r="42652" customFormat="false" ht="15.75" hidden="false" customHeight="false" outlineLevel="0" collapsed="false"/>
    <row r="42653" customFormat="false" ht="15.75" hidden="false" customHeight="false" outlineLevel="0" collapsed="false"/>
    <row r="42654" customFormat="false" ht="15.75" hidden="false" customHeight="false" outlineLevel="0" collapsed="false"/>
    <row r="42655" customFormat="false" ht="15.75" hidden="false" customHeight="false" outlineLevel="0" collapsed="false"/>
    <row r="42656" customFormat="false" ht="15.75" hidden="false" customHeight="false" outlineLevel="0" collapsed="false"/>
    <row r="42657" customFormat="false" ht="15.75" hidden="false" customHeight="false" outlineLevel="0" collapsed="false"/>
    <row r="42658" customFormat="false" ht="15.75" hidden="false" customHeight="false" outlineLevel="0" collapsed="false"/>
    <row r="42659" customFormat="false" ht="15.75" hidden="false" customHeight="false" outlineLevel="0" collapsed="false"/>
    <row r="42660" customFormat="false" ht="15.75" hidden="false" customHeight="false" outlineLevel="0" collapsed="false"/>
    <row r="42661" customFormat="false" ht="15.75" hidden="false" customHeight="false" outlineLevel="0" collapsed="false"/>
    <row r="42662" customFormat="false" ht="15.75" hidden="false" customHeight="false" outlineLevel="0" collapsed="false"/>
    <row r="42663" customFormat="false" ht="15.75" hidden="false" customHeight="false" outlineLevel="0" collapsed="false"/>
    <row r="42664" customFormat="false" ht="15.75" hidden="false" customHeight="false" outlineLevel="0" collapsed="false"/>
    <row r="42665" customFormat="false" ht="15.75" hidden="false" customHeight="false" outlineLevel="0" collapsed="false"/>
    <row r="42666" customFormat="false" ht="15.75" hidden="false" customHeight="false" outlineLevel="0" collapsed="false"/>
    <row r="42667" customFormat="false" ht="15.75" hidden="false" customHeight="false" outlineLevel="0" collapsed="false"/>
    <row r="42668" customFormat="false" ht="15.75" hidden="false" customHeight="false" outlineLevel="0" collapsed="false"/>
    <row r="42669" customFormat="false" ht="15.75" hidden="false" customHeight="false" outlineLevel="0" collapsed="false"/>
    <row r="42670" customFormat="false" ht="15.75" hidden="false" customHeight="false" outlineLevel="0" collapsed="false"/>
    <row r="42671" customFormat="false" ht="15.75" hidden="false" customHeight="false" outlineLevel="0" collapsed="false"/>
    <row r="42672" customFormat="false" ht="15.75" hidden="false" customHeight="false" outlineLevel="0" collapsed="false"/>
    <row r="42673" customFormat="false" ht="15.75" hidden="false" customHeight="false" outlineLevel="0" collapsed="false"/>
    <row r="42674" customFormat="false" ht="15.75" hidden="false" customHeight="false" outlineLevel="0" collapsed="false"/>
    <row r="42675" customFormat="false" ht="15.75" hidden="false" customHeight="false" outlineLevel="0" collapsed="false"/>
    <row r="42676" customFormat="false" ht="15.75" hidden="false" customHeight="false" outlineLevel="0" collapsed="false"/>
    <row r="42677" customFormat="false" ht="15.75" hidden="false" customHeight="false" outlineLevel="0" collapsed="false"/>
    <row r="42678" customFormat="false" ht="15.75" hidden="false" customHeight="false" outlineLevel="0" collapsed="false"/>
    <row r="42679" customFormat="false" ht="15.75" hidden="false" customHeight="false" outlineLevel="0" collapsed="false"/>
    <row r="42680" customFormat="false" ht="15.75" hidden="false" customHeight="false" outlineLevel="0" collapsed="false"/>
    <row r="42681" customFormat="false" ht="15.75" hidden="false" customHeight="false" outlineLevel="0" collapsed="false"/>
    <row r="42682" customFormat="false" ht="15.75" hidden="false" customHeight="false" outlineLevel="0" collapsed="false"/>
    <row r="42683" customFormat="false" ht="15.75" hidden="false" customHeight="false" outlineLevel="0" collapsed="false"/>
    <row r="42684" customFormat="false" ht="15.75" hidden="false" customHeight="false" outlineLevel="0" collapsed="false"/>
    <row r="42685" customFormat="false" ht="15.75" hidden="false" customHeight="false" outlineLevel="0" collapsed="false"/>
    <row r="42686" customFormat="false" ht="15.75" hidden="false" customHeight="false" outlineLevel="0" collapsed="false"/>
    <row r="42687" customFormat="false" ht="15.75" hidden="false" customHeight="false" outlineLevel="0" collapsed="false"/>
    <row r="42688" customFormat="false" ht="15.75" hidden="false" customHeight="false" outlineLevel="0" collapsed="false"/>
    <row r="42689" customFormat="false" ht="15.75" hidden="false" customHeight="false" outlineLevel="0" collapsed="false"/>
    <row r="42690" customFormat="false" ht="15.75" hidden="false" customHeight="false" outlineLevel="0" collapsed="false"/>
    <row r="42691" customFormat="false" ht="15.75" hidden="false" customHeight="false" outlineLevel="0" collapsed="false"/>
    <row r="42692" customFormat="false" ht="15.75" hidden="false" customHeight="false" outlineLevel="0" collapsed="false"/>
    <row r="42693" customFormat="false" ht="15.75" hidden="false" customHeight="false" outlineLevel="0" collapsed="false"/>
    <row r="42694" customFormat="false" ht="15.75" hidden="false" customHeight="false" outlineLevel="0" collapsed="false"/>
    <row r="42695" customFormat="false" ht="15.75" hidden="false" customHeight="false" outlineLevel="0" collapsed="false"/>
    <row r="42696" customFormat="false" ht="15.75" hidden="false" customHeight="false" outlineLevel="0" collapsed="false"/>
    <row r="42697" customFormat="false" ht="15.75" hidden="false" customHeight="false" outlineLevel="0" collapsed="false"/>
    <row r="42698" customFormat="false" ht="15.75" hidden="false" customHeight="false" outlineLevel="0" collapsed="false"/>
    <row r="42699" customFormat="false" ht="15.75" hidden="false" customHeight="false" outlineLevel="0" collapsed="false"/>
    <row r="42700" customFormat="false" ht="15.75" hidden="false" customHeight="false" outlineLevel="0" collapsed="false"/>
    <row r="42701" customFormat="false" ht="15.75" hidden="false" customHeight="false" outlineLevel="0" collapsed="false"/>
    <row r="42702" customFormat="false" ht="15.75" hidden="false" customHeight="false" outlineLevel="0" collapsed="false"/>
    <row r="42703" customFormat="false" ht="15.75" hidden="false" customHeight="false" outlineLevel="0" collapsed="false"/>
    <row r="42704" customFormat="false" ht="15.75" hidden="false" customHeight="false" outlineLevel="0" collapsed="false"/>
    <row r="42705" customFormat="false" ht="15.75" hidden="false" customHeight="false" outlineLevel="0" collapsed="false"/>
    <row r="42706" customFormat="false" ht="15.75" hidden="false" customHeight="false" outlineLevel="0" collapsed="false"/>
    <row r="42707" customFormat="false" ht="15.75" hidden="false" customHeight="false" outlineLevel="0" collapsed="false"/>
    <row r="42708" customFormat="false" ht="15.75" hidden="false" customHeight="false" outlineLevel="0" collapsed="false"/>
    <row r="42709" customFormat="false" ht="15.75" hidden="false" customHeight="false" outlineLevel="0" collapsed="false"/>
    <row r="42710" customFormat="false" ht="15.75" hidden="false" customHeight="false" outlineLevel="0" collapsed="false"/>
    <row r="42711" customFormat="false" ht="15.75" hidden="false" customHeight="false" outlineLevel="0" collapsed="false"/>
    <row r="42712" customFormat="false" ht="15.75" hidden="false" customHeight="false" outlineLevel="0" collapsed="false"/>
    <row r="42713" customFormat="false" ht="15.75" hidden="false" customHeight="false" outlineLevel="0" collapsed="false"/>
    <row r="42714" customFormat="false" ht="15.75" hidden="false" customHeight="false" outlineLevel="0" collapsed="false"/>
    <row r="42715" customFormat="false" ht="15.75" hidden="false" customHeight="false" outlineLevel="0" collapsed="false"/>
    <row r="42716" customFormat="false" ht="15.75" hidden="false" customHeight="false" outlineLevel="0" collapsed="false"/>
    <row r="42717" customFormat="false" ht="15.75" hidden="false" customHeight="false" outlineLevel="0" collapsed="false"/>
    <row r="42718" customFormat="false" ht="15.75" hidden="false" customHeight="false" outlineLevel="0" collapsed="false"/>
    <row r="42719" customFormat="false" ht="15.75" hidden="false" customHeight="false" outlineLevel="0" collapsed="false"/>
    <row r="42720" customFormat="false" ht="15.75" hidden="false" customHeight="false" outlineLevel="0" collapsed="false"/>
    <row r="42721" customFormat="false" ht="15.75" hidden="false" customHeight="false" outlineLevel="0" collapsed="false"/>
    <row r="42722" customFormat="false" ht="15.75" hidden="false" customHeight="false" outlineLevel="0" collapsed="false"/>
    <row r="42723" customFormat="false" ht="15.75" hidden="false" customHeight="false" outlineLevel="0" collapsed="false"/>
    <row r="42724" customFormat="false" ht="15.75" hidden="false" customHeight="false" outlineLevel="0" collapsed="false"/>
    <row r="42725" customFormat="false" ht="15.75" hidden="false" customHeight="false" outlineLevel="0" collapsed="false"/>
    <row r="42726" customFormat="false" ht="15.75" hidden="false" customHeight="false" outlineLevel="0" collapsed="false"/>
    <row r="42727" customFormat="false" ht="15.75" hidden="false" customHeight="false" outlineLevel="0" collapsed="false"/>
    <row r="42728" customFormat="false" ht="15.75" hidden="false" customHeight="false" outlineLevel="0" collapsed="false"/>
    <row r="42729" customFormat="false" ht="15.75" hidden="false" customHeight="false" outlineLevel="0" collapsed="false"/>
    <row r="42730" customFormat="false" ht="15.75" hidden="false" customHeight="false" outlineLevel="0" collapsed="false"/>
    <row r="42731" customFormat="false" ht="15.75" hidden="false" customHeight="false" outlineLevel="0" collapsed="false"/>
    <row r="42732" customFormat="false" ht="15.75" hidden="false" customHeight="false" outlineLevel="0" collapsed="false"/>
    <row r="42733" customFormat="false" ht="15.75" hidden="false" customHeight="false" outlineLevel="0" collapsed="false"/>
    <row r="42734" customFormat="false" ht="15.75" hidden="false" customHeight="false" outlineLevel="0" collapsed="false"/>
    <row r="42735" customFormat="false" ht="15.75" hidden="false" customHeight="false" outlineLevel="0" collapsed="false"/>
    <row r="42736" customFormat="false" ht="15.75" hidden="false" customHeight="false" outlineLevel="0" collapsed="false"/>
    <row r="42737" customFormat="false" ht="15.75" hidden="false" customHeight="false" outlineLevel="0" collapsed="false"/>
    <row r="42738" customFormat="false" ht="15.75" hidden="false" customHeight="false" outlineLevel="0" collapsed="false"/>
    <row r="42739" customFormat="false" ht="15.75" hidden="false" customHeight="false" outlineLevel="0" collapsed="false"/>
    <row r="42740" customFormat="false" ht="15.75" hidden="false" customHeight="false" outlineLevel="0" collapsed="false"/>
    <row r="42741" customFormat="false" ht="15.75" hidden="false" customHeight="false" outlineLevel="0" collapsed="false"/>
    <row r="42742" customFormat="false" ht="15.75" hidden="false" customHeight="false" outlineLevel="0" collapsed="false"/>
    <row r="42743" customFormat="false" ht="15.75" hidden="false" customHeight="false" outlineLevel="0" collapsed="false"/>
    <row r="42744" customFormat="false" ht="15.75" hidden="false" customHeight="false" outlineLevel="0" collapsed="false"/>
    <row r="42745" customFormat="false" ht="15.75" hidden="false" customHeight="false" outlineLevel="0" collapsed="false"/>
    <row r="42746" customFormat="false" ht="15.75" hidden="false" customHeight="false" outlineLevel="0" collapsed="false"/>
    <row r="42747" customFormat="false" ht="15.75" hidden="false" customHeight="false" outlineLevel="0" collapsed="false"/>
    <row r="42748" customFormat="false" ht="15.75" hidden="false" customHeight="false" outlineLevel="0" collapsed="false"/>
    <row r="42749" customFormat="false" ht="15.75" hidden="false" customHeight="false" outlineLevel="0" collapsed="false"/>
    <row r="42750" customFormat="false" ht="15.75" hidden="false" customHeight="false" outlineLevel="0" collapsed="false"/>
    <row r="42751" customFormat="false" ht="15.75" hidden="false" customHeight="false" outlineLevel="0" collapsed="false"/>
    <row r="42752" customFormat="false" ht="15.75" hidden="false" customHeight="false" outlineLevel="0" collapsed="false"/>
    <row r="42753" customFormat="false" ht="15.75" hidden="false" customHeight="false" outlineLevel="0" collapsed="false"/>
    <row r="42754" customFormat="false" ht="15.75" hidden="false" customHeight="false" outlineLevel="0" collapsed="false"/>
    <row r="42755" customFormat="false" ht="15.75" hidden="false" customHeight="false" outlineLevel="0" collapsed="false"/>
    <row r="42756" customFormat="false" ht="15.75" hidden="false" customHeight="false" outlineLevel="0" collapsed="false"/>
    <row r="42757" customFormat="false" ht="15.75" hidden="false" customHeight="false" outlineLevel="0" collapsed="false"/>
    <row r="42758" customFormat="false" ht="15.75" hidden="false" customHeight="false" outlineLevel="0" collapsed="false"/>
    <row r="42759" customFormat="false" ht="15.75" hidden="false" customHeight="false" outlineLevel="0" collapsed="false"/>
    <row r="42760" customFormat="false" ht="15.75" hidden="false" customHeight="false" outlineLevel="0" collapsed="false"/>
    <row r="42761" customFormat="false" ht="15.75" hidden="false" customHeight="false" outlineLevel="0" collapsed="false"/>
    <row r="42762" customFormat="false" ht="15.75" hidden="false" customHeight="false" outlineLevel="0" collapsed="false"/>
    <row r="42763" customFormat="false" ht="15.75" hidden="false" customHeight="false" outlineLevel="0" collapsed="false"/>
    <row r="42764" customFormat="false" ht="15.75" hidden="false" customHeight="false" outlineLevel="0" collapsed="false"/>
    <row r="42765" customFormat="false" ht="15.75" hidden="false" customHeight="false" outlineLevel="0" collapsed="false"/>
    <row r="42766" customFormat="false" ht="15.75" hidden="false" customHeight="false" outlineLevel="0" collapsed="false"/>
    <row r="42767" customFormat="false" ht="15.75" hidden="false" customHeight="false" outlineLevel="0" collapsed="false"/>
    <row r="42768" customFormat="false" ht="15.75" hidden="false" customHeight="false" outlineLevel="0" collapsed="false"/>
    <row r="42769" customFormat="false" ht="15.75" hidden="false" customHeight="false" outlineLevel="0" collapsed="false"/>
    <row r="42770" customFormat="false" ht="15.75" hidden="false" customHeight="false" outlineLevel="0" collapsed="false"/>
    <row r="42771" customFormat="false" ht="15.75" hidden="false" customHeight="false" outlineLevel="0" collapsed="false"/>
    <row r="42772" customFormat="false" ht="15.75" hidden="false" customHeight="false" outlineLevel="0" collapsed="false"/>
    <row r="42773" customFormat="false" ht="15.75" hidden="false" customHeight="false" outlineLevel="0" collapsed="false"/>
    <row r="42774" customFormat="false" ht="15.75" hidden="false" customHeight="false" outlineLevel="0" collapsed="false"/>
    <row r="42775" customFormat="false" ht="15.75" hidden="false" customHeight="false" outlineLevel="0" collapsed="false"/>
    <row r="42776" customFormat="false" ht="15.75" hidden="false" customHeight="false" outlineLevel="0" collapsed="false"/>
    <row r="42777" customFormat="false" ht="15.75" hidden="false" customHeight="false" outlineLevel="0" collapsed="false"/>
    <row r="42778" customFormat="false" ht="15.75" hidden="false" customHeight="false" outlineLevel="0" collapsed="false"/>
    <row r="42779" customFormat="false" ht="15.75" hidden="false" customHeight="false" outlineLevel="0" collapsed="false"/>
    <row r="42780" customFormat="false" ht="15.75" hidden="false" customHeight="false" outlineLevel="0" collapsed="false"/>
    <row r="42781" customFormat="false" ht="15.75" hidden="false" customHeight="false" outlineLevel="0" collapsed="false"/>
    <row r="42782" customFormat="false" ht="15.75" hidden="false" customHeight="false" outlineLevel="0" collapsed="false"/>
    <row r="42783" customFormat="false" ht="15.75" hidden="false" customHeight="false" outlineLevel="0" collapsed="false"/>
    <row r="42784" customFormat="false" ht="15.75" hidden="false" customHeight="false" outlineLevel="0" collapsed="false"/>
    <row r="42785" customFormat="false" ht="15.75" hidden="false" customHeight="false" outlineLevel="0" collapsed="false"/>
    <row r="42786" customFormat="false" ht="15.75" hidden="false" customHeight="false" outlineLevel="0" collapsed="false"/>
    <row r="42787" customFormat="false" ht="15.75" hidden="false" customHeight="false" outlineLevel="0" collapsed="false"/>
    <row r="42788" customFormat="false" ht="15.75" hidden="false" customHeight="false" outlineLevel="0" collapsed="false"/>
    <row r="42789" customFormat="false" ht="15.75" hidden="false" customHeight="false" outlineLevel="0" collapsed="false"/>
    <row r="42790" customFormat="false" ht="15.75" hidden="false" customHeight="false" outlineLevel="0" collapsed="false"/>
    <row r="42791" customFormat="false" ht="15.75" hidden="false" customHeight="false" outlineLevel="0" collapsed="false"/>
    <row r="42792" customFormat="false" ht="15.75" hidden="false" customHeight="false" outlineLevel="0" collapsed="false"/>
    <row r="42793" customFormat="false" ht="15.75" hidden="false" customHeight="false" outlineLevel="0" collapsed="false"/>
    <row r="42794" customFormat="false" ht="15.75" hidden="false" customHeight="false" outlineLevel="0" collapsed="false"/>
    <row r="42795" customFormat="false" ht="15.75" hidden="false" customHeight="false" outlineLevel="0" collapsed="false"/>
    <row r="42796" customFormat="false" ht="15.75" hidden="false" customHeight="false" outlineLevel="0" collapsed="false"/>
    <row r="42797" customFormat="false" ht="15.75" hidden="false" customHeight="false" outlineLevel="0" collapsed="false"/>
    <row r="42798" customFormat="false" ht="15.75" hidden="false" customHeight="false" outlineLevel="0" collapsed="false"/>
    <row r="42799" customFormat="false" ht="15.75" hidden="false" customHeight="false" outlineLevel="0" collapsed="false"/>
    <row r="42800" customFormat="false" ht="15.75" hidden="false" customHeight="false" outlineLevel="0" collapsed="false"/>
    <row r="42801" customFormat="false" ht="15.75" hidden="false" customHeight="false" outlineLevel="0" collapsed="false"/>
    <row r="42802" customFormat="false" ht="15.75" hidden="false" customHeight="false" outlineLevel="0" collapsed="false"/>
    <row r="42803" customFormat="false" ht="15.75" hidden="false" customHeight="false" outlineLevel="0" collapsed="false"/>
    <row r="42804" customFormat="false" ht="15.75" hidden="false" customHeight="false" outlineLevel="0" collapsed="false"/>
    <row r="42805" customFormat="false" ht="15.75" hidden="false" customHeight="false" outlineLevel="0" collapsed="false"/>
    <row r="42806" customFormat="false" ht="15.75" hidden="false" customHeight="false" outlineLevel="0" collapsed="false"/>
    <row r="42807" customFormat="false" ht="15.75" hidden="false" customHeight="false" outlineLevel="0" collapsed="false"/>
    <row r="42808" customFormat="false" ht="15.75" hidden="false" customHeight="false" outlineLevel="0" collapsed="false"/>
    <row r="42809" customFormat="false" ht="15.75" hidden="false" customHeight="false" outlineLevel="0" collapsed="false"/>
    <row r="42810" customFormat="false" ht="15.75" hidden="false" customHeight="false" outlineLevel="0" collapsed="false"/>
    <row r="42811" customFormat="false" ht="15.75" hidden="false" customHeight="false" outlineLevel="0" collapsed="false"/>
    <row r="42812" customFormat="false" ht="15.75" hidden="false" customHeight="false" outlineLevel="0" collapsed="false"/>
    <row r="42813" customFormat="false" ht="15.75" hidden="false" customHeight="false" outlineLevel="0" collapsed="false"/>
    <row r="42814" customFormat="false" ht="15.75" hidden="false" customHeight="false" outlineLevel="0" collapsed="false"/>
    <row r="42815" customFormat="false" ht="15.75" hidden="false" customHeight="false" outlineLevel="0" collapsed="false"/>
    <row r="42816" customFormat="false" ht="15.75" hidden="false" customHeight="false" outlineLevel="0" collapsed="false"/>
    <row r="42817" customFormat="false" ht="15.75" hidden="false" customHeight="false" outlineLevel="0" collapsed="false"/>
    <row r="42818" customFormat="false" ht="15.75" hidden="false" customHeight="false" outlineLevel="0" collapsed="false"/>
    <row r="42819" customFormat="false" ht="15.75" hidden="false" customHeight="false" outlineLevel="0" collapsed="false"/>
    <row r="42820" customFormat="false" ht="15.75" hidden="false" customHeight="false" outlineLevel="0" collapsed="false"/>
    <row r="42821" customFormat="false" ht="15.75" hidden="false" customHeight="false" outlineLevel="0" collapsed="false"/>
    <row r="42822" customFormat="false" ht="15.75" hidden="false" customHeight="false" outlineLevel="0" collapsed="false"/>
    <row r="42823" customFormat="false" ht="15.75" hidden="false" customHeight="false" outlineLevel="0" collapsed="false"/>
    <row r="42824" customFormat="false" ht="15.75" hidden="false" customHeight="false" outlineLevel="0" collapsed="false"/>
    <row r="42825" customFormat="false" ht="15.75" hidden="false" customHeight="false" outlineLevel="0" collapsed="false"/>
    <row r="42826" customFormat="false" ht="15.75" hidden="false" customHeight="false" outlineLevel="0" collapsed="false"/>
    <row r="42827" customFormat="false" ht="15.75" hidden="false" customHeight="false" outlineLevel="0" collapsed="false"/>
    <row r="42828" customFormat="false" ht="15.75" hidden="false" customHeight="false" outlineLevel="0" collapsed="false"/>
    <row r="42829" customFormat="false" ht="15.75" hidden="false" customHeight="false" outlineLevel="0" collapsed="false"/>
    <row r="42830" customFormat="false" ht="15.75" hidden="false" customHeight="false" outlineLevel="0" collapsed="false"/>
    <row r="42831" customFormat="false" ht="15.75" hidden="false" customHeight="false" outlineLevel="0" collapsed="false"/>
    <row r="42832" customFormat="false" ht="15.75" hidden="false" customHeight="false" outlineLevel="0" collapsed="false"/>
    <row r="42833" customFormat="false" ht="15.75" hidden="false" customHeight="false" outlineLevel="0" collapsed="false"/>
    <row r="42834" customFormat="false" ht="15.75" hidden="false" customHeight="false" outlineLevel="0" collapsed="false"/>
    <row r="42835" customFormat="false" ht="15.75" hidden="false" customHeight="false" outlineLevel="0" collapsed="false"/>
    <row r="42836" customFormat="false" ht="15.75" hidden="false" customHeight="false" outlineLevel="0" collapsed="false"/>
    <row r="42837" customFormat="false" ht="15.75" hidden="false" customHeight="false" outlineLevel="0" collapsed="false"/>
    <row r="42838" customFormat="false" ht="15.75" hidden="false" customHeight="false" outlineLevel="0" collapsed="false"/>
    <row r="42839" customFormat="false" ht="15.75" hidden="false" customHeight="false" outlineLevel="0" collapsed="false"/>
    <row r="42840" customFormat="false" ht="15.75" hidden="false" customHeight="false" outlineLevel="0" collapsed="false"/>
    <row r="42841" customFormat="false" ht="15.75" hidden="false" customHeight="false" outlineLevel="0" collapsed="false"/>
    <row r="42842" customFormat="false" ht="15.75" hidden="false" customHeight="false" outlineLevel="0" collapsed="false"/>
    <row r="42843" customFormat="false" ht="15.75" hidden="false" customHeight="false" outlineLevel="0" collapsed="false"/>
    <row r="42844" customFormat="false" ht="15.75" hidden="false" customHeight="false" outlineLevel="0" collapsed="false"/>
    <row r="42845" customFormat="false" ht="15.75" hidden="false" customHeight="false" outlineLevel="0" collapsed="false"/>
    <row r="42846" customFormat="false" ht="15.75" hidden="false" customHeight="false" outlineLevel="0" collapsed="false"/>
    <row r="42847" customFormat="false" ht="15.75" hidden="false" customHeight="false" outlineLevel="0" collapsed="false"/>
    <row r="42848" customFormat="false" ht="15.75" hidden="false" customHeight="false" outlineLevel="0" collapsed="false"/>
    <row r="42849" customFormat="false" ht="15.75" hidden="false" customHeight="false" outlineLevel="0" collapsed="false"/>
    <row r="42850" customFormat="false" ht="15.75" hidden="false" customHeight="false" outlineLevel="0" collapsed="false"/>
    <row r="42851" customFormat="false" ht="15.75" hidden="false" customHeight="false" outlineLevel="0" collapsed="false"/>
    <row r="42852" customFormat="false" ht="15.75" hidden="false" customHeight="false" outlineLevel="0" collapsed="false"/>
    <row r="42853" customFormat="false" ht="15.75" hidden="false" customHeight="false" outlineLevel="0" collapsed="false"/>
    <row r="42854" customFormat="false" ht="15.75" hidden="false" customHeight="false" outlineLevel="0" collapsed="false"/>
    <row r="42855" customFormat="false" ht="15.75" hidden="false" customHeight="false" outlineLevel="0" collapsed="false"/>
    <row r="42856" customFormat="false" ht="15.75" hidden="false" customHeight="false" outlineLevel="0" collapsed="false"/>
    <row r="42857" customFormat="false" ht="15.75" hidden="false" customHeight="false" outlineLevel="0" collapsed="false"/>
    <row r="42858" customFormat="false" ht="15.75" hidden="false" customHeight="false" outlineLevel="0" collapsed="false"/>
    <row r="42859" customFormat="false" ht="15.75" hidden="false" customHeight="false" outlineLevel="0" collapsed="false"/>
    <row r="42860" customFormat="false" ht="15.75" hidden="false" customHeight="false" outlineLevel="0" collapsed="false"/>
    <row r="42861" customFormat="false" ht="15.75" hidden="false" customHeight="false" outlineLevel="0" collapsed="false"/>
    <row r="42862" customFormat="false" ht="15.75" hidden="false" customHeight="false" outlineLevel="0" collapsed="false"/>
    <row r="42863" customFormat="false" ht="15.75" hidden="false" customHeight="false" outlineLevel="0" collapsed="false"/>
    <row r="42864" customFormat="false" ht="15.75" hidden="false" customHeight="false" outlineLevel="0" collapsed="false"/>
    <row r="42865" customFormat="false" ht="15.75" hidden="false" customHeight="false" outlineLevel="0" collapsed="false"/>
    <row r="42866" customFormat="false" ht="15.75" hidden="false" customHeight="false" outlineLevel="0" collapsed="false"/>
    <row r="42867" customFormat="false" ht="15.75" hidden="false" customHeight="false" outlineLevel="0" collapsed="false"/>
    <row r="42868" customFormat="false" ht="15.75" hidden="false" customHeight="false" outlineLevel="0" collapsed="false"/>
    <row r="42869" customFormat="false" ht="15.75" hidden="false" customHeight="false" outlineLevel="0" collapsed="false"/>
    <row r="42870" customFormat="false" ht="15.75" hidden="false" customHeight="false" outlineLevel="0" collapsed="false"/>
    <row r="42871" customFormat="false" ht="15.75" hidden="false" customHeight="false" outlineLevel="0" collapsed="false"/>
    <row r="42872" customFormat="false" ht="15.75" hidden="false" customHeight="false" outlineLevel="0" collapsed="false"/>
    <row r="42873" customFormat="false" ht="15.75" hidden="false" customHeight="false" outlineLevel="0" collapsed="false"/>
    <row r="42874" customFormat="false" ht="15.75" hidden="false" customHeight="false" outlineLevel="0" collapsed="false"/>
    <row r="42875" customFormat="false" ht="15.75" hidden="false" customHeight="false" outlineLevel="0" collapsed="false"/>
    <row r="42876" customFormat="false" ht="15.75" hidden="false" customHeight="false" outlineLevel="0" collapsed="false"/>
    <row r="42877" customFormat="false" ht="15.75" hidden="false" customHeight="false" outlineLevel="0" collapsed="false"/>
    <row r="42878" customFormat="false" ht="15.75" hidden="false" customHeight="false" outlineLevel="0" collapsed="false"/>
    <row r="42879" customFormat="false" ht="15.75" hidden="false" customHeight="false" outlineLevel="0" collapsed="false"/>
    <row r="42880" customFormat="false" ht="15.75" hidden="false" customHeight="false" outlineLevel="0" collapsed="false"/>
    <row r="42881" customFormat="false" ht="15.75" hidden="false" customHeight="false" outlineLevel="0" collapsed="false"/>
    <row r="42882" customFormat="false" ht="15.75" hidden="false" customHeight="false" outlineLevel="0" collapsed="false"/>
    <row r="42883" customFormat="false" ht="15.75" hidden="false" customHeight="false" outlineLevel="0" collapsed="false"/>
    <row r="42884" customFormat="false" ht="15.75" hidden="false" customHeight="false" outlineLevel="0" collapsed="false"/>
    <row r="42885" customFormat="false" ht="15.75" hidden="false" customHeight="false" outlineLevel="0" collapsed="false"/>
    <row r="42886" customFormat="false" ht="15.75" hidden="false" customHeight="false" outlineLevel="0" collapsed="false"/>
    <row r="42887" customFormat="false" ht="15.75" hidden="false" customHeight="false" outlineLevel="0" collapsed="false"/>
    <row r="42888" customFormat="false" ht="15.75" hidden="false" customHeight="false" outlineLevel="0" collapsed="false"/>
    <row r="42889" customFormat="false" ht="15.75" hidden="false" customHeight="false" outlineLevel="0" collapsed="false"/>
    <row r="42890" customFormat="false" ht="15.75" hidden="false" customHeight="false" outlineLevel="0" collapsed="false"/>
    <row r="42891" customFormat="false" ht="15.75" hidden="false" customHeight="false" outlineLevel="0" collapsed="false"/>
    <row r="42892" customFormat="false" ht="15.75" hidden="false" customHeight="false" outlineLevel="0" collapsed="false"/>
    <row r="42893" customFormat="false" ht="15.75" hidden="false" customHeight="false" outlineLevel="0" collapsed="false"/>
    <row r="42894" customFormat="false" ht="15.75" hidden="false" customHeight="false" outlineLevel="0" collapsed="false"/>
    <row r="42895" customFormat="false" ht="15.75" hidden="false" customHeight="false" outlineLevel="0" collapsed="false"/>
    <row r="42896" customFormat="false" ht="15.75" hidden="false" customHeight="false" outlineLevel="0" collapsed="false"/>
    <row r="42897" customFormat="false" ht="15.75" hidden="false" customHeight="false" outlineLevel="0" collapsed="false"/>
    <row r="42898" customFormat="false" ht="15.75" hidden="false" customHeight="false" outlineLevel="0" collapsed="false"/>
    <row r="42899" customFormat="false" ht="15.75" hidden="false" customHeight="false" outlineLevel="0" collapsed="false"/>
    <row r="42900" customFormat="false" ht="15.75" hidden="false" customHeight="false" outlineLevel="0" collapsed="false"/>
    <row r="42901" customFormat="false" ht="15.75" hidden="false" customHeight="false" outlineLevel="0" collapsed="false"/>
    <row r="42902" customFormat="false" ht="15.75" hidden="false" customHeight="false" outlineLevel="0" collapsed="false"/>
    <row r="42903" customFormat="false" ht="15.75" hidden="false" customHeight="false" outlineLevel="0" collapsed="false"/>
    <row r="42904" customFormat="false" ht="15.75" hidden="false" customHeight="false" outlineLevel="0" collapsed="false"/>
    <row r="42905" customFormat="false" ht="15.75" hidden="false" customHeight="false" outlineLevel="0" collapsed="false"/>
    <row r="42906" customFormat="false" ht="15.75" hidden="false" customHeight="false" outlineLevel="0" collapsed="false"/>
    <row r="42907" customFormat="false" ht="15.75" hidden="false" customHeight="false" outlineLevel="0" collapsed="false"/>
    <row r="42908" customFormat="false" ht="15.75" hidden="false" customHeight="false" outlineLevel="0" collapsed="false"/>
    <row r="42909" customFormat="false" ht="15.75" hidden="false" customHeight="false" outlineLevel="0" collapsed="false"/>
    <row r="42910" customFormat="false" ht="15.75" hidden="false" customHeight="false" outlineLevel="0" collapsed="false"/>
    <row r="42911" customFormat="false" ht="15.75" hidden="false" customHeight="false" outlineLevel="0" collapsed="false"/>
    <row r="42912" customFormat="false" ht="15.75" hidden="false" customHeight="false" outlineLevel="0" collapsed="false"/>
    <row r="42913" customFormat="false" ht="15.75" hidden="false" customHeight="false" outlineLevel="0" collapsed="false"/>
    <row r="42914" customFormat="false" ht="15.75" hidden="false" customHeight="false" outlineLevel="0" collapsed="false"/>
    <row r="42915" customFormat="false" ht="15.75" hidden="false" customHeight="false" outlineLevel="0" collapsed="false"/>
    <row r="42916" customFormat="false" ht="15.75" hidden="false" customHeight="false" outlineLevel="0" collapsed="false"/>
    <row r="42917" customFormat="false" ht="15.75" hidden="false" customHeight="false" outlineLevel="0" collapsed="false"/>
    <row r="42918" customFormat="false" ht="15.75" hidden="false" customHeight="false" outlineLevel="0" collapsed="false"/>
    <row r="42919" customFormat="false" ht="15.75" hidden="false" customHeight="false" outlineLevel="0" collapsed="false"/>
    <row r="42920" customFormat="false" ht="15.75" hidden="false" customHeight="false" outlineLevel="0" collapsed="false"/>
    <row r="42921" customFormat="false" ht="15.75" hidden="false" customHeight="false" outlineLevel="0" collapsed="false"/>
    <row r="42922" customFormat="false" ht="15.75" hidden="false" customHeight="false" outlineLevel="0" collapsed="false"/>
    <row r="42923" customFormat="false" ht="15.75" hidden="false" customHeight="false" outlineLevel="0" collapsed="false"/>
    <row r="42924" customFormat="false" ht="15.75" hidden="false" customHeight="false" outlineLevel="0" collapsed="false"/>
    <row r="42925" customFormat="false" ht="15.75" hidden="false" customHeight="false" outlineLevel="0" collapsed="false"/>
    <row r="42926" customFormat="false" ht="15.75" hidden="false" customHeight="false" outlineLevel="0" collapsed="false"/>
    <row r="42927" customFormat="false" ht="15.75" hidden="false" customHeight="false" outlineLevel="0" collapsed="false"/>
    <row r="42928" customFormat="false" ht="15.75" hidden="false" customHeight="false" outlineLevel="0" collapsed="false"/>
    <row r="42929" customFormat="false" ht="15.75" hidden="false" customHeight="false" outlineLevel="0" collapsed="false"/>
    <row r="42930" customFormat="false" ht="15.75" hidden="false" customHeight="false" outlineLevel="0" collapsed="false"/>
    <row r="42931" customFormat="false" ht="15.75" hidden="false" customHeight="false" outlineLevel="0" collapsed="false"/>
    <row r="42932" customFormat="false" ht="15.75" hidden="false" customHeight="false" outlineLevel="0" collapsed="false"/>
    <row r="42933" customFormat="false" ht="15.75" hidden="false" customHeight="false" outlineLevel="0" collapsed="false"/>
    <row r="42934" customFormat="false" ht="15.75" hidden="false" customHeight="false" outlineLevel="0" collapsed="false"/>
    <row r="42935" customFormat="false" ht="15.75" hidden="false" customHeight="false" outlineLevel="0" collapsed="false"/>
    <row r="42936" customFormat="false" ht="15.75" hidden="false" customHeight="false" outlineLevel="0" collapsed="false"/>
    <row r="42937" customFormat="false" ht="15.75" hidden="false" customHeight="false" outlineLevel="0" collapsed="false"/>
    <row r="42938" customFormat="false" ht="15.75" hidden="false" customHeight="false" outlineLevel="0" collapsed="false"/>
    <row r="42939" customFormat="false" ht="15.75" hidden="false" customHeight="false" outlineLevel="0" collapsed="false"/>
    <row r="42940" customFormat="false" ht="15.75" hidden="false" customHeight="false" outlineLevel="0" collapsed="false"/>
    <row r="42941" customFormat="false" ht="15.75" hidden="false" customHeight="false" outlineLevel="0" collapsed="false"/>
    <row r="42942" customFormat="false" ht="15.75" hidden="false" customHeight="false" outlineLevel="0" collapsed="false"/>
    <row r="42943" customFormat="false" ht="15.75" hidden="false" customHeight="false" outlineLevel="0" collapsed="false"/>
    <row r="42944" customFormat="false" ht="15.75" hidden="false" customHeight="false" outlineLevel="0" collapsed="false"/>
    <row r="42945" customFormat="false" ht="15.75" hidden="false" customHeight="false" outlineLevel="0" collapsed="false"/>
    <row r="42946" customFormat="false" ht="15.75" hidden="false" customHeight="false" outlineLevel="0" collapsed="false"/>
    <row r="42947" customFormat="false" ht="15.75" hidden="false" customHeight="false" outlineLevel="0" collapsed="false"/>
    <row r="42948" customFormat="false" ht="15.75" hidden="false" customHeight="false" outlineLevel="0" collapsed="false"/>
    <row r="42949" customFormat="false" ht="15.75" hidden="false" customHeight="false" outlineLevel="0" collapsed="false"/>
    <row r="42950" customFormat="false" ht="15.75" hidden="false" customHeight="false" outlineLevel="0" collapsed="false"/>
    <row r="42951" customFormat="false" ht="15.75" hidden="false" customHeight="false" outlineLevel="0" collapsed="false"/>
    <row r="42952" customFormat="false" ht="15.75" hidden="false" customHeight="false" outlineLevel="0" collapsed="false"/>
    <row r="42953" customFormat="false" ht="15.75" hidden="false" customHeight="false" outlineLevel="0" collapsed="false"/>
    <row r="42954" customFormat="false" ht="15.75" hidden="false" customHeight="false" outlineLevel="0" collapsed="false"/>
    <row r="42955" customFormat="false" ht="15.75" hidden="false" customHeight="false" outlineLevel="0" collapsed="false"/>
    <row r="42956" customFormat="false" ht="15.75" hidden="false" customHeight="false" outlineLevel="0" collapsed="false"/>
    <row r="42957" customFormat="false" ht="15.75" hidden="false" customHeight="false" outlineLevel="0" collapsed="false"/>
    <row r="42958" customFormat="false" ht="15.75" hidden="false" customHeight="false" outlineLevel="0" collapsed="false"/>
    <row r="42959" customFormat="false" ht="15.75" hidden="false" customHeight="false" outlineLevel="0" collapsed="false"/>
    <row r="42960" customFormat="false" ht="15.75" hidden="false" customHeight="false" outlineLevel="0" collapsed="false"/>
    <row r="42961" customFormat="false" ht="15.75" hidden="false" customHeight="false" outlineLevel="0" collapsed="false"/>
    <row r="42962" customFormat="false" ht="15.75" hidden="false" customHeight="false" outlineLevel="0" collapsed="false"/>
    <row r="42963" customFormat="false" ht="15.75" hidden="false" customHeight="false" outlineLevel="0" collapsed="false"/>
    <row r="42964" customFormat="false" ht="15.75" hidden="false" customHeight="false" outlineLevel="0" collapsed="false"/>
    <row r="42965" customFormat="false" ht="15.75" hidden="false" customHeight="false" outlineLevel="0" collapsed="false"/>
    <row r="42966" customFormat="false" ht="15.75" hidden="false" customHeight="false" outlineLevel="0" collapsed="false"/>
    <row r="42967" customFormat="false" ht="15.75" hidden="false" customHeight="false" outlineLevel="0" collapsed="false"/>
    <row r="42968" customFormat="false" ht="15.75" hidden="false" customHeight="false" outlineLevel="0" collapsed="false"/>
    <row r="42969" customFormat="false" ht="15.75" hidden="false" customHeight="false" outlineLevel="0" collapsed="false"/>
    <row r="42970" customFormat="false" ht="15.75" hidden="false" customHeight="false" outlineLevel="0" collapsed="false"/>
    <row r="42971" customFormat="false" ht="15.75" hidden="false" customHeight="false" outlineLevel="0" collapsed="false"/>
    <row r="42972" customFormat="false" ht="15.75" hidden="false" customHeight="false" outlineLevel="0" collapsed="false"/>
    <row r="42973" customFormat="false" ht="15.75" hidden="false" customHeight="false" outlineLevel="0" collapsed="false"/>
    <row r="42974" customFormat="false" ht="15.75" hidden="false" customHeight="false" outlineLevel="0" collapsed="false"/>
    <row r="42975" customFormat="false" ht="15.75" hidden="false" customHeight="false" outlineLevel="0" collapsed="false"/>
    <row r="42976" customFormat="false" ht="15.75" hidden="false" customHeight="false" outlineLevel="0" collapsed="false"/>
    <row r="42977" customFormat="false" ht="15.75" hidden="false" customHeight="false" outlineLevel="0" collapsed="false"/>
    <row r="42978" customFormat="false" ht="15.75" hidden="false" customHeight="false" outlineLevel="0" collapsed="false"/>
    <row r="42979" customFormat="false" ht="15.75" hidden="false" customHeight="false" outlineLevel="0" collapsed="false"/>
    <row r="42980" customFormat="false" ht="15.75" hidden="false" customHeight="false" outlineLevel="0" collapsed="false"/>
    <row r="42981" customFormat="false" ht="15.75" hidden="false" customHeight="false" outlineLevel="0" collapsed="false"/>
    <row r="42982" customFormat="false" ht="15.75" hidden="false" customHeight="false" outlineLevel="0" collapsed="false"/>
    <row r="42983" customFormat="false" ht="15.75" hidden="false" customHeight="false" outlineLevel="0" collapsed="false"/>
    <row r="42984" customFormat="false" ht="15.75" hidden="false" customHeight="false" outlineLevel="0" collapsed="false"/>
    <row r="42985" customFormat="false" ht="15.75" hidden="false" customHeight="false" outlineLevel="0" collapsed="false"/>
    <row r="42986" customFormat="false" ht="15.75" hidden="false" customHeight="false" outlineLevel="0" collapsed="false"/>
    <row r="42987" customFormat="false" ht="15.75" hidden="false" customHeight="false" outlineLevel="0" collapsed="false"/>
    <row r="42988" customFormat="false" ht="15.75" hidden="false" customHeight="false" outlineLevel="0" collapsed="false"/>
    <row r="42989" customFormat="false" ht="15.75" hidden="false" customHeight="false" outlineLevel="0" collapsed="false"/>
    <row r="42990" customFormat="false" ht="15.75" hidden="false" customHeight="false" outlineLevel="0" collapsed="false"/>
    <row r="42991" customFormat="false" ht="15.75" hidden="false" customHeight="false" outlineLevel="0" collapsed="false"/>
    <row r="42992" customFormat="false" ht="15.75" hidden="false" customHeight="false" outlineLevel="0" collapsed="false"/>
    <row r="42993" customFormat="false" ht="15.75" hidden="false" customHeight="false" outlineLevel="0" collapsed="false"/>
    <row r="42994" customFormat="false" ht="15.75" hidden="false" customHeight="false" outlineLevel="0" collapsed="false"/>
    <row r="42995" customFormat="false" ht="15.75" hidden="false" customHeight="false" outlineLevel="0" collapsed="false"/>
    <row r="42996" customFormat="false" ht="15.75" hidden="false" customHeight="false" outlineLevel="0" collapsed="false"/>
    <row r="42997" customFormat="false" ht="15.75" hidden="false" customHeight="false" outlineLevel="0" collapsed="false"/>
    <row r="42998" customFormat="false" ht="15.75" hidden="false" customHeight="false" outlineLevel="0" collapsed="false"/>
    <row r="42999" customFormat="false" ht="15.75" hidden="false" customHeight="false" outlineLevel="0" collapsed="false"/>
    <row r="43000" customFormat="false" ht="15.75" hidden="false" customHeight="false" outlineLevel="0" collapsed="false"/>
    <row r="43001" customFormat="false" ht="15.75" hidden="false" customHeight="false" outlineLevel="0" collapsed="false"/>
    <row r="43002" customFormat="false" ht="15.75" hidden="false" customHeight="false" outlineLevel="0" collapsed="false"/>
    <row r="43003" customFormat="false" ht="15.75" hidden="false" customHeight="false" outlineLevel="0" collapsed="false"/>
    <row r="43004" customFormat="false" ht="15.75" hidden="false" customHeight="false" outlineLevel="0" collapsed="false"/>
    <row r="43005" customFormat="false" ht="15.75" hidden="false" customHeight="false" outlineLevel="0" collapsed="false"/>
    <row r="43006" customFormat="false" ht="15.75" hidden="false" customHeight="false" outlineLevel="0" collapsed="false"/>
    <row r="43007" customFormat="false" ht="15.75" hidden="false" customHeight="false" outlineLevel="0" collapsed="false"/>
    <row r="43008" customFormat="false" ht="15.75" hidden="false" customHeight="false" outlineLevel="0" collapsed="false"/>
    <row r="43009" customFormat="false" ht="15.75" hidden="false" customHeight="false" outlineLevel="0" collapsed="false"/>
    <row r="43010" customFormat="false" ht="15.75" hidden="false" customHeight="false" outlineLevel="0" collapsed="false"/>
    <row r="43011" customFormat="false" ht="15.75" hidden="false" customHeight="false" outlineLevel="0" collapsed="false"/>
    <row r="43012" customFormat="false" ht="15.75" hidden="false" customHeight="false" outlineLevel="0" collapsed="false"/>
    <row r="43013" customFormat="false" ht="15.75" hidden="false" customHeight="false" outlineLevel="0" collapsed="false"/>
    <row r="43014" customFormat="false" ht="15.75" hidden="false" customHeight="false" outlineLevel="0" collapsed="false"/>
    <row r="43015" customFormat="false" ht="15.75" hidden="false" customHeight="false" outlineLevel="0" collapsed="false"/>
    <row r="43016" customFormat="false" ht="15.75" hidden="false" customHeight="false" outlineLevel="0" collapsed="false"/>
    <row r="43017" customFormat="false" ht="15.75" hidden="false" customHeight="false" outlineLevel="0" collapsed="false"/>
    <row r="43018" customFormat="false" ht="15.75" hidden="false" customHeight="false" outlineLevel="0" collapsed="false"/>
    <row r="43019" customFormat="false" ht="15.75" hidden="false" customHeight="false" outlineLevel="0" collapsed="false"/>
    <row r="43020" customFormat="false" ht="15.75" hidden="false" customHeight="false" outlineLevel="0" collapsed="false"/>
    <row r="43021" customFormat="false" ht="15.75" hidden="false" customHeight="false" outlineLevel="0" collapsed="false"/>
    <row r="43022" customFormat="false" ht="15.75" hidden="false" customHeight="false" outlineLevel="0" collapsed="false"/>
    <row r="43023" customFormat="false" ht="15.75" hidden="false" customHeight="false" outlineLevel="0" collapsed="false"/>
    <row r="43024" customFormat="false" ht="15.75" hidden="false" customHeight="false" outlineLevel="0" collapsed="false"/>
    <row r="43025" customFormat="false" ht="15.75" hidden="false" customHeight="false" outlineLevel="0" collapsed="false"/>
    <row r="43026" customFormat="false" ht="15.75" hidden="false" customHeight="false" outlineLevel="0" collapsed="false"/>
    <row r="43027" customFormat="false" ht="15.75" hidden="false" customHeight="false" outlineLevel="0" collapsed="false"/>
    <row r="43028" customFormat="false" ht="15.75" hidden="false" customHeight="false" outlineLevel="0" collapsed="false"/>
    <row r="43029" customFormat="false" ht="15.75" hidden="false" customHeight="false" outlineLevel="0" collapsed="false"/>
    <row r="43030" customFormat="false" ht="15.75" hidden="false" customHeight="false" outlineLevel="0" collapsed="false"/>
    <row r="43031" customFormat="false" ht="15.75" hidden="false" customHeight="false" outlineLevel="0" collapsed="false"/>
    <row r="43032" customFormat="false" ht="15.75" hidden="false" customHeight="false" outlineLevel="0" collapsed="false"/>
    <row r="43033" customFormat="false" ht="15.75" hidden="false" customHeight="false" outlineLevel="0" collapsed="false"/>
    <row r="43034" customFormat="false" ht="15.75" hidden="false" customHeight="false" outlineLevel="0" collapsed="false"/>
    <row r="43035" customFormat="false" ht="15.75" hidden="false" customHeight="false" outlineLevel="0" collapsed="false"/>
    <row r="43036" customFormat="false" ht="15.75" hidden="false" customHeight="false" outlineLevel="0" collapsed="false"/>
    <row r="43037" customFormat="false" ht="15.75" hidden="false" customHeight="false" outlineLevel="0" collapsed="false"/>
    <row r="43038" customFormat="false" ht="15.75" hidden="false" customHeight="false" outlineLevel="0" collapsed="false"/>
    <row r="43039" customFormat="false" ht="15.75" hidden="false" customHeight="false" outlineLevel="0" collapsed="false"/>
    <row r="43040" customFormat="false" ht="15.75" hidden="false" customHeight="false" outlineLevel="0" collapsed="false"/>
    <row r="43041" customFormat="false" ht="15.75" hidden="false" customHeight="false" outlineLevel="0" collapsed="false"/>
    <row r="43042" customFormat="false" ht="15.75" hidden="false" customHeight="false" outlineLevel="0" collapsed="false"/>
    <row r="43043" customFormat="false" ht="15.75" hidden="false" customHeight="false" outlineLevel="0" collapsed="false"/>
    <row r="43044" customFormat="false" ht="15.75" hidden="false" customHeight="false" outlineLevel="0" collapsed="false"/>
    <row r="43045" customFormat="false" ht="15.75" hidden="false" customHeight="false" outlineLevel="0" collapsed="false"/>
    <row r="43046" customFormat="false" ht="15.75" hidden="false" customHeight="false" outlineLevel="0" collapsed="false"/>
    <row r="43047" customFormat="false" ht="15.75" hidden="false" customHeight="false" outlineLevel="0" collapsed="false"/>
    <row r="43048" customFormat="false" ht="15.75" hidden="false" customHeight="false" outlineLevel="0" collapsed="false"/>
    <row r="43049" customFormat="false" ht="15.75" hidden="false" customHeight="false" outlineLevel="0" collapsed="false"/>
    <row r="43050" customFormat="false" ht="15.75" hidden="false" customHeight="false" outlineLevel="0" collapsed="false"/>
    <row r="43051" customFormat="false" ht="15.75" hidden="false" customHeight="false" outlineLevel="0" collapsed="false"/>
    <row r="43052" customFormat="false" ht="15.75" hidden="false" customHeight="false" outlineLevel="0" collapsed="false"/>
    <row r="43053" customFormat="false" ht="15.75" hidden="false" customHeight="false" outlineLevel="0" collapsed="false"/>
    <row r="43054" customFormat="false" ht="15.75" hidden="false" customHeight="false" outlineLevel="0" collapsed="false"/>
    <row r="43055" customFormat="false" ht="15.75" hidden="false" customHeight="false" outlineLevel="0" collapsed="false"/>
    <row r="43056" customFormat="false" ht="15.75" hidden="false" customHeight="false" outlineLevel="0" collapsed="false"/>
    <row r="43057" customFormat="false" ht="15.75" hidden="false" customHeight="false" outlineLevel="0" collapsed="false"/>
    <row r="43058" customFormat="false" ht="15.75" hidden="false" customHeight="false" outlineLevel="0" collapsed="false"/>
    <row r="43059" customFormat="false" ht="15.75" hidden="false" customHeight="false" outlineLevel="0" collapsed="false"/>
    <row r="43060" customFormat="false" ht="15.75" hidden="false" customHeight="false" outlineLevel="0" collapsed="false"/>
    <row r="43061" customFormat="false" ht="15.75" hidden="false" customHeight="false" outlineLevel="0" collapsed="false"/>
    <row r="43062" customFormat="false" ht="15.75" hidden="false" customHeight="false" outlineLevel="0" collapsed="false"/>
    <row r="43063" customFormat="false" ht="15.75" hidden="false" customHeight="false" outlineLevel="0" collapsed="false"/>
    <row r="43064" customFormat="false" ht="15.75" hidden="false" customHeight="false" outlineLevel="0" collapsed="false"/>
    <row r="43065" customFormat="false" ht="15.75" hidden="false" customHeight="false" outlineLevel="0" collapsed="false"/>
    <row r="43066" customFormat="false" ht="15.75" hidden="false" customHeight="false" outlineLevel="0" collapsed="false"/>
    <row r="43067" customFormat="false" ht="15.75" hidden="false" customHeight="false" outlineLevel="0" collapsed="false"/>
    <row r="43068" customFormat="false" ht="15.75" hidden="false" customHeight="false" outlineLevel="0" collapsed="false"/>
    <row r="43069" customFormat="false" ht="15.75" hidden="false" customHeight="false" outlineLevel="0" collapsed="false"/>
    <row r="43070" customFormat="false" ht="15.75" hidden="false" customHeight="false" outlineLevel="0" collapsed="false"/>
    <row r="43071" customFormat="false" ht="15.75" hidden="false" customHeight="false" outlineLevel="0" collapsed="false"/>
    <row r="43072" customFormat="false" ht="15.75" hidden="false" customHeight="false" outlineLevel="0" collapsed="false"/>
    <row r="43073" customFormat="false" ht="15.75" hidden="false" customHeight="false" outlineLevel="0" collapsed="false"/>
    <row r="43074" customFormat="false" ht="15.75" hidden="false" customHeight="false" outlineLevel="0" collapsed="false"/>
    <row r="43075" customFormat="false" ht="15.75" hidden="false" customHeight="false" outlineLevel="0" collapsed="false"/>
    <row r="43076" customFormat="false" ht="15.75" hidden="false" customHeight="false" outlineLevel="0" collapsed="false"/>
    <row r="43077" customFormat="false" ht="15.75" hidden="false" customHeight="false" outlineLevel="0" collapsed="false"/>
    <row r="43078" customFormat="false" ht="15.75" hidden="false" customHeight="false" outlineLevel="0" collapsed="false"/>
    <row r="43079" customFormat="false" ht="15.75" hidden="false" customHeight="false" outlineLevel="0" collapsed="false"/>
    <row r="43080" customFormat="false" ht="15.75" hidden="false" customHeight="false" outlineLevel="0" collapsed="false"/>
    <row r="43081" customFormat="false" ht="15.75" hidden="false" customHeight="false" outlineLevel="0" collapsed="false"/>
    <row r="43082" customFormat="false" ht="15.75" hidden="false" customHeight="false" outlineLevel="0" collapsed="false"/>
    <row r="43083" customFormat="false" ht="15.75" hidden="false" customHeight="false" outlineLevel="0" collapsed="false"/>
    <row r="43084" customFormat="false" ht="15.75" hidden="false" customHeight="false" outlineLevel="0" collapsed="false"/>
    <row r="43085" customFormat="false" ht="15.75" hidden="false" customHeight="false" outlineLevel="0" collapsed="false"/>
    <row r="43086" customFormat="false" ht="15.75" hidden="false" customHeight="false" outlineLevel="0" collapsed="false"/>
    <row r="43087" customFormat="false" ht="15.75" hidden="false" customHeight="false" outlineLevel="0" collapsed="false"/>
    <row r="43088" customFormat="false" ht="15.75" hidden="false" customHeight="false" outlineLevel="0" collapsed="false"/>
    <row r="43089" customFormat="false" ht="15.75" hidden="false" customHeight="false" outlineLevel="0" collapsed="false"/>
    <row r="43090" customFormat="false" ht="15.75" hidden="false" customHeight="false" outlineLevel="0" collapsed="false"/>
    <row r="43091" customFormat="false" ht="15.75" hidden="false" customHeight="false" outlineLevel="0" collapsed="false"/>
    <row r="43092" customFormat="false" ht="15.75" hidden="false" customHeight="false" outlineLevel="0" collapsed="false"/>
    <row r="43093" customFormat="false" ht="15.75" hidden="false" customHeight="false" outlineLevel="0" collapsed="false"/>
    <row r="43094" customFormat="false" ht="15.75" hidden="false" customHeight="false" outlineLevel="0" collapsed="false"/>
    <row r="43095" customFormat="false" ht="15.75" hidden="false" customHeight="false" outlineLevel="0" collapsed="false"/>
    <row r="43096" customFormat="false" ht="15.75" hidden="false" customHeight="false" outlineLevel="0" collapsed="false"/>
    <row r="43097" customFormat="false" ht="15.75" hidden="false" customHeight="false" outlineLevel="0" collapsed="false"/>
    <row r="43098" customFormat="false" ht="15.75" hidden="false" customHeight="false" outlineLevel="0" collapsed="false"/>
    <row r="43099" customFormat="false" ht="15.75" hidden="false" customHeight="false" outlineLevel="0" collapsed="false"/>
    <row r="43100" customFormat="false" ht="15.75" hidden="false" customHeight="false" outlineLevel="0" collapsed="false"/>
    <row r="43101" customFormat="false" ht="15.75" hidden="false" customHeight="false" outlineLevel="0" collapsed="false"/>
    <row r="43102" customFormat="false" ht="15.75" hidden="false" customHeight="false" outlineLevel="0" collapsed="false"/>
    <row r="43103" customFormat="false" ht="15.75" hidden="false" customHeight="false" outlineLevel="0" collapsed="false"/>
    <row r="43104" customFormat="false" ht="15.75" hidden="false" customHeight="false" outlineLevel="0" collapsed="false"/>
    <row r="43105" customFormat="false" ht="15.75" hidden="false" customHeight="false" outlineLevel="0" collapsed="false"/>
    <row r="43106" customFormat="false" ht="15.75" hidden="false" customHeight="false" outlineLevel="0" collapsed="false"/>
    <row r="43107" customFormat="false" ht="15.75" hidden="false" customHeight="false" outlineLevel="0" collapsed="false"/>
    <row r="43108" customFormat="false" ht="15.75" hidden="false" customHeight="false" outlineLevel="0" collapsed="false"/>
    <row r="43109" customFormat="false" ht="15.75" hidden="false" customHeight="false" outlineLevel="0" collapsed="false"/>
    <row r="43110" customFormat="false" ht="15.75" hidden="false" customHeight="false" outlineLevel="0" collapsed="false"/>
    <row r="43111" customFormat="false" ht="15.75" hidden="false" customHeight="false" outlineLevel="0" collapsed="false"/>
    <row r="43112" customFormat="false" ht="15.75" hidden="false" customHeight="false" outlineLevel="0" collapsed="false"/>
    <row r="43113" customFormat="false" ht="15.75" hidden="false" customHeight="false" outlineLevel="0" collapsed="false"/>
    <row r="43114" customFormat="false" ht="15.75" hidden="false" customHeight="false" outlineLevel="0" collapsed="false"/>
    <row r="43115" customFormat="false" ht="15.75" hidden="false" customHeight="false" outlineLevel="0" collapsed="false"/>
    <row r="43116" customFormat="false" ht="15.75" hidden="false" customHeight="false" outlineLevel="0" collapsed="false"/>
    <row r="43117" customFormat="false" ht="15.75" hidden="false" customHeight="false" outlineLevel="0" collapsed="false"/>
    <row r="43118" customFormat="false" ht="15.75" hidden="false" customHeight="false" outlineLevel="0" collapsed="false"/>
    <row r="43119" customFormat="false" ht="15.75" hidden="false" customHeight="false" outlineLevel="0" collapsed="false"/>
    <row r="43120" customFormat="false" ht="15.75" hidden="false" customHeight="false" outlineLevel="0" collapsed="false"/>
    <row r="43121" customFormat="false" ht="15.75" hidden="false" customHeight="false" outlineLevel="0" collapsed="false"/>
    <row r="43122" customFormat="false" ht="15.75" hidden="false" customHeight="false" outlineLevel="0" collapsed="false"/>
    <row r="43123" customFormat="false" ht="15.75" hidden="false" customHeight="false" outlineLevel="0" collapsed="false"/>
    <row r="43124" customFormat="false" ht="15.75" hidden="false" customHeight="false" outlineLevel="0" collapsed="false"/>
    <row r="43125" customFormat="false" ht="15.75" hidden="false" customHeight="false" outlineLevel="0" collapsed="false"/>
    <row r="43126" customFormat="false" ht="15.75" hidden="false" customHeight="false" outlineLevel="0" collapsed="false"/>
    <row r="43127" customFormat="false" ht="15.75" hidden="false" customHeight="false" outlineLevel="0" collapsed="false"/>
    <row r="43128" customFormat="false" ht="15.75" hidden="false" customHeight="false" outlineLevel="0" collapsed="false"/>
    <row r="43129" customFormat="false" ht="15.75" hidden="false" customHeight="false" outlineLevel="0" collapsed="false"/>
    <row r="43130" customFormat="false" ht="15.75" hidden="false" customHeight="false" outlineLevel="0" collapsed="false"/>
    <row r="43131" customFormat="false" ht="15.75" hidden="false" customHeight="false" outlineLevel="0" collapsed="false"/>
    <row r="43132" customFormat="false" ht="15.75" hidden="false" customHeight="false" outlineLevel="0" collapsed="false"/>
    <row r="43133" customFormat="false" ht="15.75" hidden="false" customHeight="false" outlineLevel="0" collapsed="false"/>
    <row r="43134" customFormat="false" ht="15.75" hidden="false" customHeight="false" outlineLevel="0" collapsed="false"/>
    <row r="43135" customFormat="false" ht="15.75" hidden="false" customHeight="false" outlineLevel="0" collapsed="false"/>
    <row r="43136" customFormat="false" ht="15.75" hidden="false" customHeight="false" outlineLevel="0" collapsed="false"/>
    <row r="43137" customFormat="false" ht="15.75" hidden="false" customHeight="false" outlineLevel="0" collapsed="false"/>
    <row r="43138" customFormat="false" ht="15.75" hidden="false" customHeight="false" outlineLevel="0" collapsed="false"/>
    <row r="43139" customFormat="false" ht="15.75" hidden="false" customHeight="false" outlineLevel="0" collapsed="false"/>
    <row r="43140" customFormat="false" ht="15.75" hidden="false" customHeight="false" outlineLevel="0" collapsed="false"/>
    <row r="43141" customFormat="false" ht="15.75" hidden="false" customHeight="false" outlineLevel="0" collapsed="false"/>
    <row r="43142" customFormat="false" ht="15.75" hidden="false" customHeight="false" outlineLevel="0" collapsed="false"/>
    <row r="43143" customFormat="false" ht="15.75" hidden="false" customHeight="false" outlineLevel="0" collapsed="false"/>
    <row r="43144" customFormat="false" ht="15.75" hidden="false" customHeight="false" outlineLevel="0" collapsed="false"/>
    <row r="43145" customFormat="false" ht="15.75" hidden="false" customHeight="false" outlineLevel="0" collapsed="false"/>
    <row r="43146" customFormat="false" ht="15.75" hidden="false" customHeight="false" outlineLevel="0" collapsed="false"/>
    <row r="43147" customFormat="false" ht="15.75" hidden="false" customHeight="false" outlineLevel="0" collapsed="false"/>
    <row r="43148" customFormat="false" ht="15.75" hidden="false" customHeight="false" outlineLevel="0" collapsed="false"/>
    <row r="43149" customFormat="false" ht="15.75" hidden="false" customHeight="false" outlineLevel="0" collapsed="false"/>
    <row r="43150" customFormat="false" ht="15.75" hidden="false" customHeight="false" outlineLevel="0" collapsed="false"/>
    <row r="43151" customFormat="false" ht="15.75" hidden="false" customHeight="false" outlineLevel="0" collapsed="false"/>
    <row r="43152" customFormat="false" ht="15.75" hidden="false" customHeight="false" outlineLevel="0" collapsed="false"/>
    <row r="43153" customFormat="false" ht="15.75" hidden="false" customHeight="false" outlineLevel="0" collapsed="false"/>
    <row r="43154" customFormat="false" ht="15.75" hidden="false" customHeight="false" outlineLevel="0" collapsed="false"/>
    <row r="43155" customFormat="false" ht="15.75" hidden="false" customHeight="false" outlineLevel="0" collapsed="false"/>
    <row r="43156" customFormat="false" ht="15.75" hidden="false" customHeight="false" outlineLevel="0" collapsed="false"/>
    <row r="43157" customFormat="false" ht="15.75" hidden="false" customHeight="false" outlineLevel="0" collapsed="false"/>
    <row r="43158" customFormat="false" ht="15.75" hidden="false" customHeight="false" outlineLevel="0" collapsed="false"/>
    <row r="43159" customFormat="false" ht="15.75" hidden="false" customHeight="false" outlineLevel="0" collapsed="false"/>
    <row r="43160" customFormat="false" ht="15.75" hidden="false" customHeight="false" outlineLevel="0" collapsed="false"/>
    <row r="43161" customFormat="false" ht="15.75" hidden="false" customHeight="false" outlineLevel="0" collapsed="false"/>
    <row r="43162" customFormat="false" ht="15.75" hidden="false" customHeight="false" outlineLevel="0" collapsed="false"/>
    <row r="43163" customFormat="false" ht="15.75" hidden="false" customHeight="false" outlineLevel="0" collapsed="false"/>
    <row r="43164" customFormat="false" ht="15.75" hidden="false" customHeight="false" outlineLevel="0" collapsed="false"/>
    <row r="43165" customFormat="false" ht="15.75" hidden="false" customHeight="false" outlineLevel="0" collapsed="false"/>
    <row r="43166" customFormat="false" ht="15.75" hidden="false" customHeight="false" outlineLevel="0" collapsed="false"/>
    <row r="43167" customFormat="false" ht="15.75" hidden="false" customHeight="false" outlineLevel="0" collapsed="false"/>
    <row r="43168" customFormat="false" ht="15.75" hidden="false" customHeight="false" outlineLevel="0" collapsed="false"/>
    <row r="43169" customFormat="false" ht="15.75" hidden="false" customHeight="false" outlineLevel="0" collapsed="false"/>
    <row r="43170" customFormat="false" ht="15.75" hidden="false" customHeight="false" outlineLevel="0" collapsed="false"/>
    <row r="43171" customFormat="false" ht="15.75" hidden="false" customHeight="false" outlineLevel="0" collapsed="false"/>
    <row r="43172" customFormat="false" ht="15.75" hidden="false" customHeight="false" outlineLevel="0" collapsed="false"/>
    <row r="43173" customFormat="false" ht="15.75" hidden="false" customHeight="false" outlineLevel="0" collapsed="false"/>
    <row r="43174" customFormat="false" ht="15.75" hidden="false" customHeight="false" outlineLevel="0" collapsed="false"/>
    <row r="43175" customFormat="false" ht="15.75" hidden="false" customHeight="false" outlineLevel="0" collapsed="false"/>
    <row r="43176" customFormat="false" ht="15.75" hidden="false" customHeight="false" outlineLevel="0" collapsed="false"/>
    <row r="43177" customFormat="false" ht="15.75" hidden="false" customHeight="false" outlineLevel="0" collapsed="false"/>
    <row r="43178" customFormat="false" ht="15.75" hidden="false" customHeight="false" outlineLevel="0" collapsed="false"/>
    <row r="43179" customFormat="false" ht="15.75" hidden="false" customHeight="false" outlineLevel="0" collapsed="false"/>
    <row r="43180" customFormat="false" ht="15.75" hidden="false" customHeight="false" outlineLevel="0" collapsed="false"/>
    <row r="43181" customFormat="false" ht="15.75" hidden="false" customHeight="false" outlineLevel="0" collapsed="false"/>
    <row r="43182" customFormat="false" ht="15.75" hidden="false" customHeight="false" outlineLevel="0" collapsed="false"/>
    <row r="43183" customFormat="false" ht="15.75" hidden="false" customHeight="false" outlineLevel="0" collapsed="false"/>
    <row r="43184" customFormat="false" ht="15.75" hidden="false" customHeight="false" outlineLevel="0" collapsed="false"/>
    <row r="43185" customFormat="false" ht="15.75" hidden="false" customHeight="false" outlineLevel="0" collapsed="false"/>
    <row r="43186" customFormat="false" ht="15.75" hidden="false" customHeight="false" outlineLevel="0" collapsed="false"/>
    <row r="43187" customFormat="false" ht="15.75" hidden="false" customHeight="false" outlineLevel="0" collapsed="false"/>
    <row r="43188" customFormat="false" ht="15.75" hidden="false" customHeight="false" outlineLevel="0" collapsed="false"/>
    <row r="43189" customFormat="false" ht="15.75" hidden="false" customHeight="false" outlineLevel="0" collapsed="false"/>
    <row r="43190" customFormat="false" ht="15.75" hidden="false" customHeight="false" outlineLevel="0" collapsed="false"/>
    <row r="43191" customFormat="false" ht="15.75" hidden="false" customHeight="false" outlineLevel="0" collapsed="false"/>
    <row r="43192" customFormat="false" ht="15.75" hidden="false" customHeight="false" outlineLevel="0" collapsed="false"/>
    <row r="43193" customFormat="false" ht="15.75" hidden="false" customHeight="false" outlineLevel="0" collapsed="false"/>
    <row r="43194" customFormat="false" ht="15.75" hidden="false" customHeight="false" outlineLevel="0" collapsed="false"/>
    <row r="43195" customFormat="false" ht="15.75" hidden="false" customHeight="false" outlineLevel="0" collapsed="false"/>
    <row r="43196" customFormat="false" ht="15.75" hidden="false" customHeight="false" outlineLevel="0" collapsed="false"/>
    <row r="43197" customFormat="false" ht="15.75" hidden="false" customHeight="false" outlineLevel="0" collapsed="false"/>
    <row r="43198" customFormat="false" ht="15.75" hidden="false" customHeight="false" outlineLevel="0" collapsed="false"/>
    <row r="43199" customFormat="false" ht="15.75" hidden="false" customHeight="false" outlineLevel="0" collapsed="false"/>
    <row r="43200" customFormat="false" ht="15.75" hidden="false" customHeight="false" outlineLevel="0" collapsed="false"/>
    <row r="43201" customFormat="false" ht="15.75" hidden="false" customHeight="false" outlineLevel="0" collapsed="false"/>
    <row r="43202" customFormat="false" ht="15.75" hidden="false" customHeight="false" outlineLevel="0" collapsed="false"/>
    <row r="43203" customFormat="false" ht="15.75" hidden="false" customHeight="false" outlineLevel="0" collapsed="false"/>
    <row r="43204" customFormat="false" ht="15.75" hidden="false" customHeight="false" outlineLevel="0" collapsed="false"/>
    <row r="43205" customFormat="false" ht="15.75" hidden="false" customHeight="false" outlineLevel="0" collapsed="false"/>
    <row r="43206" customFormat="false" ht="15.75" hidden="false" customHeight="false" outlineLevel="0" collapsed="false"/>
    <row r="43207" customFormat="false" ht="15.75" hidden="false" customHeight="false" outlineLevel="0" collapsed="false"/>
    <row r="43208" customFormat="false" ht="15.75" hidden="false" customHeight="false" outlineLevel="0" collapsed="false"/>
    <row r="43209" customFormat="false" ht="15.75" hidden="false" customHeight="false" outlineLevel="0" collapsed="false"/>
    <row r="43210" customFormat="false" ht="15.75" hidden="false" customHeight="false" outlineLevel="0" collapsed="false"/>
    <row r="43211" customFormat="false" ht="15.75" hidden="false" customHeight="false" outlineLevel="0" collapsed="false"/>
    <row r="43212" customFormat="false" ht="15.75" hidden="false" customHeight="false" outlineLevel="0" collapsed="false"/>
    <row r="43213" customFormat="false" ht="15.75" hidden="false" customHeight="false" outlineLevel="0" collapsed="false"/>
    <row r="43214" customFormat="false" ht="15.75" hidden="false" customHeight="false" outlineLevel="0" collapsed="false"/>
    <row r="43215" customFormat="false" ht="15.75" hidden="false" customHeight="false" outlineLevel="0" collapsed="false"/>
    <row r="43216" customFormat="false" ht="15.75" hidden="false" customHeight="false" outlineLevel="0" collapsed="false"/>
    <row r="43217" customFormat="false" ht="15.75" hidden="false" customHeight="false" outlineLevel="0" collapsed="false"/>
    <row r="43218" customFormat="false" ht="15.75" hidden="false" customHeight="false" outlineLevel="0" collapsed="false"/>
    <row r="43219" customFormat="false" ht="15.75" hidden="false" customHeight="false" outlineLevel="0" collapsed="false"/>
    <row r="43220" customFormat="false" ht="15.75" hidden="false" customHeight="false" outlineLevel="0" collapsed="false"/>
    <row r="43221" customFormat="false" ht="15.75" hidden="false" customHeight="false" outlineLevel="0" collapsed="false"/>
    <row r="43222" customFormat="false" ht="15.75" hidden="false" customHeight="false" outlineLevel="0" collapsed="false"/>
    <row r="43223" customFormat="false" ht="15.75" hidden="false" customHeight="false" outlineLevel="0" collapsed="false"/>
    <row r="43224" customFormat="false" ht="15.75" hidden="false" customHeight="false" outlineLevel="0" collapsed="false"/>
    <row r="43225" customFormat="false" ht="15.75" hidden="false" customHeight="false" outlineLevel="0" collapsed="false"/>
    <row r="43226" customFormat="false" ht="15.75" hidden="false" customHeight="false" outlineLevel="0" collapsed="false"/>
    <row r="43227" customFormat="false" ht="15.75" hidden="false" customHeight="false" outlineLevel="0" collapsed="false"/>
    <row r="43228" customFormat="false" ht="15.75" hidden="false" customHeight="false" outlineLevel="0" collapsed="false"/>
    <row r="43229" customFormat="false" ht="15.75" hidden="false" customHeight="false" outlineLevel="0" collapsed="false"/>
    <row r="43230" customFormat="false" ht="15.75" hidden="false" customHeight="false" outlineLevel="0" collapsed="false"/>
    <row r="43231" customFormat="false" ht="15.75" hidden="false" customHeight="false" outlineLevel="0" collapsed="false"/>
    <row r="43232" customFormat="false" ht="15.75" hidden="false" customHeight="false" outlineLevel="0" collapsed="false"/>
    <row r="43233" customFormat="false" ht="15.75" hidden="false" customHeight="false" outlineLevel="0" collapsed="false"/>
    <row r="43234" customFormat="false" ht="15.75" hidden="false" customHeight="false" outlineLevel="0" collapsed="false"/>
    <row r="43235" customFormat="false" ht="15.75" hidden="false" customHeight="false" outlineLevel="0" collapsed="false"/>
    <row r="43236" customFormat="false" ht="15.75" hidden="false" customHeight="false" outlineLevel="0" collapsed="false"/>
    <row r="43237" customFormat="false" ht="15.75" hidden="false" customHeight="false" outlineLevel="0" collapsed="false"/>
    <row r="43238" customFormat="false" ht="15.75" hidden="false" customHeight="false" outlineLevel="0" collapsed="false"/>
    <row r="43239" customFormat="false" ht="15.75" hidden="false" customHeight="false" outlineLevel="0" collapsed="false"/>
    <row r="43240" customFormat="false" ht="15.75" hidden="false" customHeight="false" outlineLevel="0" collapsed="false"/>
    <row r="43241" customFormat="false" ht="15.75" hidden="false" customHeight="false" outlineLevel="0" collapsed="false"/>
    <row r="43242" customFormat="false" ht="15.75" hidden="false" customHeight="false" outlineLevel="0" collapsed="false"/>
    <row r="43243" customFormat="false" ht="15.75" hidden="false" customHeight="false" outlineLevel="0" collapsed="false"/>
    <row r="43244" customFormat="false" ht="15.75" hidden="false" customHeight="false" outlineLevel="0" collapsed="false"/>
    <row r="43245" customFormat="false" ht="15.75" hidden="false" customHeight="false" outlineLevel="0" collapsed="false"/>
    <row r="43246" customFormat="false" ht="15.75" hidden="false" customHeight="false" outlineLevel="0" collapsed="false"/>
    <row r="43247" customFormat="false" ht="15.75" hidden="false" customHeight="false" outlineLevel="0" collapsed="false"/>
    <row r="43248" customFormat="false" ht="15.75" hidden="false" customHeight="false" outlineLevel="0" collapsed="false"/>
    <row r="43249" customFormat="false" ht="15.75" hidden="false" customHeight="false" outlineLevel="0" collapsed="false"/>
    <row r="43250" customFormat="false" ht="15.75" hidden="false" customHeight="false" outlineLevel="0" collapsed="false"/>
    <row r="43251" customFormat="false" ht="15.75" hidden="false" customHeight="false" outlineLevel="0" collapsed="false"/>
    <row r="43252" customFormat="false" ht="15.75" hidden="false" customHeight="false" outlineLevel="0" collapsed="false"/>
    <row r="43253" customFormat="false" ht="15.75" hidden="false" customHeight="false" outlineLevel="0" collapsed="false"/>
    <row r="43254" customFormat="false" ht="15.75" hidden="false" customHeight="false" outlineLevel="0" collapsed="false"/>
    <row r="43255" customFormat="false" ht="15.75" hidden="false" customHeight="false" outlineLevel="0" collapsed="false"/>
    <row r="43256" customFormat="false" ht="15.75" hidden="false" customHeight="false" outlineLevel="0" collapsed="false"/>
    <row r="43257" customFormat="false" ht="15.75" hidden="false" customHeight="false" outlineLevel="0" collapsed="false"/>
    <row r="43258" customFormat="false" ht="15.75" hidden="false" customHeight="false" outlineLevel="0" collapsed="false"/>
    <row r="43259" customFormat="false" ht="15.75" hidden="false" customHeight="false" outlineLevel="0" collapsed="false"/>
    <row r="43260" customFormat="false" ht="15.75" hidden="false" customHeight="false" outlineLevel="0" collapsed="false"/>
    <row r="43261" customFormat="false" ht="15.75" hidden="false" customHeight="false" outlineLevel="0" collapsed="false"/>
    <row r="43262" customFormat="false" ht="15.75" hidden="false" customHeight="false" outlineLevel="0" collapsed="false"/>
    <row r="43263" customFormat="false" ht="15.75" hidden="false" customHeight="false" outlineLevel="0" collapsed="false"/>
    <row r="43264" customFormat="false" ht="15.75" hidden="false" customHeight="false" outlineLevel="0" collapsed="false"/>
    <row r="43265" customFormat="false" ht="15.75" hidden="false" customHeight="false" outlineLevel="0" collapsed="false"/>
    <row r="43266" customFormat="false" ht="15.75" hidden="false" customHeight="false" outlineLevel="0" collapsed="false"/>
    <row r="43267" customFormat="false" ht="15.75" hidden="false" customHeight="false" outlineLevel="0" collapsed="false"/>
    <row r="43268" customFormat="false" ht="15.75" hidden="false" customHeight="false" outlineLevel="0" collapsed="false"/>
    <row r="43269" customFormat="false" ht="15.75" hidden="false" customHeight="false" outlineLevel="0" collapsed="false"/>
    <row r="43270" customFormat="false" ht="15.75" hidden="false" customHeight="false" outlineLevel="0" collapsed="false"/>
    <row r="43271" customFormat="false" ht="15.75" hidden="false" customHeight="false" outlineLevel="0" collapsed="false"/>
    <row r="43272" customFormat="false" ht="15.75" hidden="false" customHeight="false" outlineLevel="0" collapsed="false"/>
    <row r="43273" customFormat="false" ht="15.75" hidden="false" customHeight="false" outlineLevel="0" collapsed="false"/>
    <row r="43274" customFormat="false" ht="15.75" hidden="false" customHeight="false" outlineLevel="0" collapsed="false"/>
    <row r="43275" customFormat="false" ht="15.75" hidden="false" customHeight="false" outlineLevel="0" collapsed="false"/>
    <row r="43276" customFormat="false" ht="15.75" hidden="false" customHeight="false" outlineLevel="0" collapsed="false"/>
    <row r="43277" customFormat="false" ht="15.75" hidden="false" customHeight="false" outlineLevel="0" collapsed="false"/>
    <row r="43278" customFormat="false" ht="15.75" hidden="false" customHeight="false" outlineLevel="0" collapsed="false"/>
    <row r="43279" customFormat="false" ht="15.75" hidden="false" customHeight="false" outlineLevel="0" collapsed="false"/>
    <row r="43280" customFormat="false" ht="15.75" hidden="false" customHeight="false" outlineLevel="0" collapsed="false"/>
    <row r="43281" customFormat="false" ht="15.75" hidden="false" customHeight="false" outlineLevel="0" collapsed="false"/>
    <row r="43282" customFormat="false" ht="15.75" hidden="false" customHeight="false" outlineLevel="0" collapsed="false"/>
    <row r="43283" customFormat="false" ht="15.75" hidden="false" customHeight="false" outlineLevel="0" collapsed="false"/>
    <row r="43284" customFormat="false" ht="15.75" hidden="false" customHeight="false" outlineLevel="0" collapsed="false"/>
    <row r="43285" customFormat="false" ht="15.75" hidden="false" customHeight="false" outlineLevel="0" collapsed="false"/>
    <row r="43286" customFormat="false" ht="15.75" hidden="false" customHeight="false" outlineLevel="0" collapsed="false"/>
    <row r="43287" customFormat="false" ht="15.75" hidden="false" customHeight="false" outlineLevel="0" collapsed="false"/>
    <row r="43288" customFormat="false" ht="15.75" hidden="false" customHeight="false" outlineLevel="0" collapsed="false"/>
    <row r="43289" customFormat="false" ht="15.75" hidden="false" customHeight="false" outlineLevel="0" collapsed="false"/>
    <row r="43290" customFormat="false" ht="15.75" hidden="false" customHeight="false" outlineLevel="0" collapsed="false"/>
    <row r="43291" customFormat="false" ht="15.75" hidden="false" customHeight="false" outlineLevel="0" collapsed="false"/>
    <row r="43292" customFormat="false" ht="15.75" hidden="false" customHeight="false" outlineLevel="0" collapsed="false"/>
    <row r="43293" customFormat="false" ht="15.75" hidden="false" customHeight="false" outlineLevel="0" collapsed="false"/>
    <row r="43294" customFormat="false" ht="15.75" hidden="false" customHeight="false" outlineLevel="0" collapsed="false"/>
    <row r="43295" customFormat="false" ht="15.75" hidden="false" customHeight="false" outlineLevel="0" collapsed="false"/>
    <row r="43296" customFormat="false" ht="15.75" hidden="false" customHeight="false" outlineLevel="0" collapsed="false"/>
    <row r="43297" customFormat="false" ht="15.75" hidden="false" customHeight="false" outlineLevel="0" collapsed="false"/>
    <row r="43298" customFormat="false" ht="15.75" hidden="false" customHeight="false" outlineLevel="0" collapsed="false"/>
    <row r="43299" customFormat="false" ht="15.75" hidden="false" customHeight="false" outlineLevel="0" collapsed="false"/>
    <row r="43300" customFormat="false" ht="15.75" hidden="false" customHeight="false" outlineLevel="0" collapsed="false"/>
    <row r="43301" customFormat="false" ht="15.75" hidden="false" customHeight="false" outlineLevel="0" collapsed="false"/>
    <row r="43302" customFormat="false" ht="15.75" hidden="false" customHeight="false" outlineLevel="0" collapsed="false"/>
    <row r="43303" customFormat="false" ht="15.75" hidden="false" customHeight="false" outlineLevel="0" collapsed="false"/>
    <row r="43304" customFormat="false" ht="15.75" hidden="false" customHeight="false" outlineLevel="0" collapsed="false"/>
    <row r="43305" customFormat="false" ht="15.75" hidden="false" customHeight="false" outlineLevel="0" collapsed="false"/>
    <row r="43306" customFormat="false" ht="15.75" hidden="false" customHeight="false" outlineLevel="0" collapsed="false"/>
    <row r="43307" customFormat="false" ht="15.75" hidden="false" customHeight="false" outlineLevel="0" collapsed="false"/>
    <row r="43308" customFormat="false" ht="15.75" hidden="false" customHeight="false" outlineLevel="0" collapsed="false"/>
    <row r="43309" customFormat="false" ht="15.75" hidden="false" customHeight="false" outlineLevel="0" collapsed="false"/>
    <row r="43310" customFormat="false" ht="15.75" hidden="false" customHeight="false" outlineLevel="0" collapsed="false"/>
    <row r="43311" customFormat="false" ht="15.75" hidden="false" customHeight="false" outlineLevel="0" collapsed="false"/>
    <row r="43312" customFormat="false" ht="15.75" hidden="false" customHeight="false" outlineLevel="0" collapsed="false"/>
    <row r="43313" customFormat="false" ht="15.75" hidden="false" customHeight="false" outlineLevel="0" collapsed="false"/>
    <row r="43314" customFormat="false" ht="15.75" hidden="false" customHeight="false" outlineLevel="0" collapsed="false"/>
    <row r="43315" customFormat="false" ht="15.75" hidden="false" customHeight="false" outlineLevel="0" collapsed="false"/>
    <row r="43316" customFormat="false" ht="15.75" hidden="false" customHeight="false" outlineLevel="0" collapsed="false"/>
    <row r="43317" customFormat="false" ht="15.75" hidden="false" customHeight="false" outlineLevel="0" collapsed="false"/>
    <row r="43318" customFormat="false" ht="15.75" hidden="false" customHeight="false" outlineLevel="0" collapsed="false"/>
    <row r="43319" customFormat="false" ht="15.75" hidden="false" customHeight="false" outlineLevel="0" collapsed="false"/>
    <row r="43320" customFormat="false" ht="15.75" hidden="false" customHeight="false" outlineLevel="0" collapsed="false"/>
    <row r="43321" customFormat="false" ht="15.75" hidden="false" customHeight="false" outlineLevel="0" collapsed="false"/>
    <row r="43322" customFormat="false" ht="15.75" hidden="false" customHeight="false" outlineLevel="0" collapsed="false"/>
    <row r="43323" customFormat="false" ht="15.75" hidden="false" customHeight="false" outlineLevel="0" collapsed="false"/>
    <row r="43324" customFormat="false" ht="15.75" hidden="false" customHeight="false" outlineLevel="0" collapsed="false"/>
    <row r="43325" customFormat="false" ht="15.75" hidden="false" customHeight="false" outlineLevel="0" collapsed="false"/>
    <row r="43326" customFormat="false" ht="15.75" hidden="false" customHeight="false" outlineLevel="0" collapsed="false"/>
    <row r="43327" customFormat="false" ht="15.75" hidden="false" customHeight="false" outlineLevel="0" collapsed="false"/>
    <row r="43328" customFormat="false" ht="15.75" hidden="false" customHeight="false" outlineLevel="0" collapsed="false"/>
    <row r="43329" customFormat="false" ht="15.75" hidden="false" customHeight="false" outlineLevel="0" collapsed="false"/>
    <row r="43330" customFormat="false" ht="15.75" hidden="false" customHeight="false" outlineLevel="0" collapsed="false"/>
    <row r="43331" customFormat="false" ht="15.75" hidden="false" customHeight="false" outlineLevel="0" collapsed="false"/>
    <row r="43332" customFormat="false" ht="15.75" hidden="false" customHeight="false" outlineLevel="0" collapsed="false"/>
    <row r="43333" customFormat="false" ht="15.75" hidden="false" customHeight="false" outlineLevel="0" collapsed="false"/>
    <row r="43334" customFormat="false" ht="15.75" hidden="false" customHeight="false" outlineLevel="0" collapsed="false"/>
    <row r="43335" customFormat="false" ht="15.75" hidden="false" customHeight="false" outlineLevel="0" collapsed="false"/>
    <row r="43336" customFormat="false" ht="15.75" hidden="false" customHeight="false" outlineLevel="0" collapsed="false"/>
    <row r="43337" customFormat="false" ht="15.75" hidden="false" customHeight="false" outlineLevel="0" collapsed="false"/>
    <row r="43338" customFormat="false" ht="15.75" hidden="false" customHeight="false" outlineLevel="0" collapsed="false"/>
    <row r="43339" customFormat="false" ht="15.75" hidden="false" customHeight="false" outlineLevel="0" collapsed="false"/>
    <row r="43340" customFormat="false" ht="15.75" hidden="false" customHeight="false" outlineLevel="0" collapsed="false"/>
    <row r="43341" customFormat="false" ht="15.75" hidden="false" customHeight="false" outlineLevel="0" collapsed="false"/>
    <row r="43342" customFormat="false" ht="15.75" hidden="false" customHeight="false" outlineLevel="0" collapsed="false"/>
    <row r="43343" customFormat="false" ht="15.75" hidden="false" customHeight="false" outlineLevel="0" collapsed="false"/>
    <row r="43344" customFormat="false" ht="15.75" hidden="false" customHeight="false" outlineLevel="0" collapsed="false"/>
    <row r="43345" customFormat="false" ht="15.75" hidden="false" customHeight="false" outlineLevel="0" collapsed="false"/>
    <row r="43346" customFormat="false" ht="15.75" hidden="false" customHeight="false" outlineLevel="0" collapsed="false"/>
    <row r="43347" customFormat="false" ht="15.75" hidden="false" customHeight="false" outlineLevel="0" collapsed="false"/>
    <row r="43348" customFormat="false" ht="15.75" hidden="false" customHeight="false" outlineLevel="0" collapsed="false"/>
    <row r="43349" customFormat="false" ht="15.75" hidden="false" customHeight="false" outlineLevel="0" collapsed="false"/>
    <row r="43350" customFormat="false" ht="15.75" hidden="false" customHeight="false" outlineLevel="0" collapsed="false"/>
    <row r="43351" customFormat="false" ht="15.75" hidden="false" customHeight="false" outlineLevel="0" collapsed="false"/>
    <row r="43352" customFormat="false" ht="15.75" hidden="false" customHeight="false" outlineLevel="0" collapsed="false"/>
    <row r="43353" customFormat="false" ht="15.75" hidden="false" customHeight="false" outlineLevel="0" collapsed="false"/>
    <row r="43354" customFormat="false" ht="15.75" hidden="false" customHeight="false" outlineLevel="0" collapsed="false"/>
    <row r="43355" customFormat="false" ht="15.75" hidden="false" customHeight="false" outlineLevel="0" collapsed="false"/>
    <row r="43356" customFormat="false" ht="15.75" hidden="false" customHeight="false" outlineLevel="0" collapsed="false"/>
    <row r="43357" customFormat="false" ht="15.75" hidden="false" customHeight="false" outlineLevel="0" collapsed="false"/>
    <row r="43358" customFormat="false" ht="15.75" hidden="false" customHeight="false" outlineLevel="0" collapsed="false"/>
    <row r="43359" customFormat="false" ht="15.75" hidden="false" customHeight="false" outlineLevel="0" collapsed="false"/>
    <row r="43360" customFormat="false" ht="15.75" hidden="false" customHeight="false" outlineLevel="0" collapsed="false"/>
    <row r="43361" customFormat="false" ht="15.75" hidden="false" customHeight="false" outlineLevel="0" collapsed="false"/>
    <row r="43362" customFormat="false" ht="15.75" hidden="false" customHeight="false" outlineLevel="0" collapsed="false"/>
    <row r="43363" customFormat="false" ht="15.75" hidden="false" customHeight="false" outlineLevel="0" collapsed="false"/>
    <row r="43364" customFormat="false" ht="15.75" hidden="false" customHeight="false" outlineLevel="0" collapsed="false"/>
    <row r="43365" customFormat="false" ht="15.75" hidden="false" customHeight="false" outlineLevel="0" collapsed="false"/>
    <row r="43366" customFormat="false" ht="15.75" hidden="false" customHeight="false" outlineLevel="0" collapsed="false"/>
    <row r="43367" customFormat="false" ht="15.75" hidden="false" customHeight="false" outlineLevel="0" collapsed="false"/>
    <row r="43368" customFormat="false" ht="15.75" hidden="false" customHeight="false" outlineLevel="0" collapsed="false"/>
    <row r="43369" customFormat="false" ht="15.75" hidden="false" customHeight="false" outlineLevel="0" collapsed="false"/>
    <row r="43370" customFormat="false" ht="15.75" hidden="false" customHeight="false" outlineLevel="0" collapsed="false"/>
    <row r="43371" customFormat="false" ht="15.75" hidden="false" customHeight="false" outlineLevel="0" collapsed="false"/>
    <row r="43372" customFormat="false" ht="15.75" hidden="false" customHeight="false" outlineLevel="0" collapsed="false"/>
    <row r="43373" customFormat="false" ht="15.75" hidden="false" customHeight="false" outlineLevel="0" collapsed="false"/>
    <row r="43374" customFormat="false" ht="15.75" hidden="false" customHeight="false" outlineLevel="0" collapsed="false"/>
    <row r="43375" customFormat="false" ht="15.75" hidden="false" customHeight="false" outlineLevel="0" collapsed="false"/>
    <row r="43376" customFormat="false" ht="15.75" hidden="false" customHeight="false" outlineLevel="0" collapsed="false"/>
    <row r="43377" customFormat="false" ht="15.75" hidden="false" customHeight="false" outlineLevel="0" collapsed="false"/>
    <row r="43378" customFormat="false" ht="15.75" hidden="false" customHeight="false" outlineLevel="0" collapsed="false"/>
    <row r="43379" customFormat="false" ht="15.75" hidden="false" customHeight="false" outlineLevel="0" collapsed="false"/>
    <row r="43380" customFormat="false" ht="15.75" hidden="false" customHeight="false" outlineLevel="0" collapsed="false"/>
    <row r="43381" customFormat="false" ht="15.75" hidden="false" customHeight="false" outlineLevel="0" collapsed="false"/>
    <row r="43382" customFormat="false" ht="15.75" hidden="false" customHeight="false" outlineLevel="0" collapsed="false"/>
    <row r="43383" customFormat="false" ht="15.75" hidden="false" customHeight="false" outlineLevel="0" collapsed="false"/>
    <row r="43384" customFormat="false" ht="15.75" hidden="false" customHeight="false" outlineLevel="0" collapsed="false"/>
    <row r="43385" customFormat="false" ht="15.75" hidden="false" customHeight="false" outlineLevel="0" collapsed="false"/>
    <row r="43386" customFormat="false" ht="15.75" hidden="false" customHeight="false" outlineLevel="0" collapsed="false"/>
    <row r="43387" customFormat="false" ht="15.75" hidden="false" customHeight="false" outlineLevel="0" collapsed="false"/>
    <row r="43388" customFormat="false" ht="15.75" hidden="false" customHeight="false" outlineLevel="0" collapsed="false"/>
    <row r="43389" customFormat="false" ht="15.75" hidden="false" customHeight="false" outlineLevel="0" collapsed="false"/>
    <row r="43390" customFormat="false" ht="15.75" hidden="false" customHeight="false" outlineLevel="0" collapsed="false"/>
    <row r="43391" customFormat="false" ht="15.75" hidden="false" customHeight="false" outlineLevel="0" collapsed="false"/>
    <row r="43392" customFormat="false" ht="15.75" hidden="false" customHeight="false" outlineLevel="0" collapsed="false"/>
    <row r="43393" customFormat="false" ht="15.75" hidden="false" customHeight="false" outlineLevel="0" collapsed="false"/>
    <row r="43394" customFormat="false" ht="15.75" hidden="false" customHeight="false" outlineLevel="0" collapsed="false"/>
    <row r="43395" customFormat="false" ht="15.75" hidden="false" customHeight="false" outlineLevel="0" collapsed="false"/>
    <row r="43396" customFormat="false" ht="15.75" hidden="false" customHeight="false" outlineLevel="0" collapsed="false"/>
    <row r="43397" customFormat="false" ht="15.75" hidden="false" customHeight="false" outlineLevel="0" collapsed="false"/>
    <row r="43398" customFormat="false" ht="15.75" hidden="false" customHeight="false" outlineLevel="0" collapsed="false"/>
    <row r="43399" customFormat="false" ht="15.75" hidden="false" customHeight="false" outlineLevel="0" collapsed="false"/>
    <row r="43400" customFormat="false" ht="15.75" hidden="false" customHeight="false" outlineLevel="0" collapsed="false"/>
    <row r="43401" customFormat="false" ht="15.75" hidden="false" customHeight="false" outlineLevel="0" collapsed="false"/>
    <row r="43402" customFormat="false" ht="15.75" hidden="false" customHeight="false" outlineLevel="0" collapsed="false"/>
    <row r="43403" customFormat="false" ht="15.75" hidden="false" customHeight="false" outlineLevel="0" collapsed="false"/>
    <row r="43404" customFormat="false" ht="15.75" hidden="false" customHeight="false" outlineLevel="0" collapsed="false"/>
    <row r="43405" customFormat="false" ht="15.75" hidden="false" customHeight="false" outlineLevel="0" collapsed="false"/>
    <row r="43406" customFormat="false" ht="15.75" hidden="false" customHeight="false" outlineLevel="0" collapsed="false"/>
    <row r="43407" customFormat="false" ht="15.75" hidden="false" customHeight="false" outlineLevel="0" collapsed="false"/>
    <row r="43408" customFormat="false" ht="15.75" hidden="false" customHeight="false" outlineLevel="0" collapsed="false"/>
    <row r="43409" customFormat="false" ht="15.75" hidden="false" customHeight="false" outlineLevel="0" collapsed="false"/>
    <row r="43410" customFormat="false" ht="15.75" hidden="false" customHeight="false" outlineLevel="0" collapsed="false"/>
    <row r="43411" customFormat="false" ht="15.75" hidden="false" customHeight="false" outlineLevel="0" collapsed="false"/>
    <row r="43412" customFormat="false" ht="15.75" hidden="false" customHeight="false" outlineLevel="0" collapsed="false"/>
    <row r="43413" customFormat="false" ht="15.75" hidden="false" customHeight="false" outlineLevel="0" collapsed="false"/>
    <row r="43414" customFormat="false" ht="15.75" hidden="false" customHeight="false" outlineLevel="0" collapsed="false"/>
    <row r="43415" customFormat="false" ht="15.75" hidden="false" customHeight="false" outlineLevel="0" collapsed="false"/>
    <row r="43416" customFormat="false" ht="15.75" hidden="false" customHeight="false" outlineLevel="0" collapsed="false"/>
    <row r="43417" customFormat="false" ht="15.75" hidden="false" customHeight="false" outlineLevel="0" collapsed="false"/>
    <row r="43418" customFormat="false" ht="15.75" hidden="false" customHeight="false" outlineLevel="0" collapsed="false"/>
    <row r="43419" customFormat="false" ht="15.75" hidden="false" customHeight="false" outlineLevel="0" collapsed="false"/>
    <row r="43420" customFormat="false" ht="15.75" hidden="false" customHeight="false" outlineLevel="0" collapsed="false"/>
    <row r="43421" customFormat="false" ht="15.75" hidden="false" customHeight="false" outlineLevel="0" collapsed="false"/>
    <row r="43422" customFormat="false" ht="15.75" hidden="false" customHeight="false" outlineLevel="0" collapsed="false"/>
    <row r="43423" customFormat="false" ht="15.75" hidden="false" customHeight="false" outlineLevel="0" collapsed="false"/>
    <row r="43424" customFormat="false" ht="15.75" hidden="false" customHeight="false" outlineLevel="0" collapsed="false"/>
    <row r="43425" customFormat="false" ht="15.75" hidden="false" customHeight="false" outlineLevel="0" collapsed="false"/>
    <row r="43426" customFormat="false" ht="15.75" hidden="false" customHeight="false" outlineLevel="0" collapsed="false"/>
    <row r="43427" customFormat="false" ht="15.75" hidden="false" customHeight="false" outlineLevel="0" collapsed="false"/>
    <row r="43428" customFormat="false" ht="15.75" hidden="false" customHeight="false" outlineLevel="0" collapsed="false"/>
    <row r="43429" customFormat="false" ht="15.75" hidden="false" customHeight="false" outlineLevel="0" collapsed="false"/>
    <row r="43430" customFormat="false" ht="15.75" hidden="false" customHeight="false" outlineLevel="0" collapsed="false"/>
    <row r="43431" customFormat="false" ht="15.75" hidden="false" customHeight="false" outlineLevel="0" collapsed="false"/>
    <row r="43432" customFormat="false" ht="15.75" hidden="false" customHeight="false" outlineLevel="0" collapsed="false"/>
    <row r="43433" customFormat="false" ht="15.75" hidden="false" customHeight="false" outlineLevel="0" collapsed="false"/>
    <row r="43434" customFormat="false" ht="15.75" hidden="false" customHeight="false" outlineLevel="0" collapsed="false"/>
    <row r="43435" customFormat="false" ht="15.75" hidden="false" customHeight="false" outlineLevel="0" collapsed="false"/>
    <row r="43436" customFormat="false" ht="15.75" hidden="false" customHeight="false" outlineLevel="0" collapsed="false"/>
    <row r="43437" customFormat="false" ht="15.75" hidden="false" customHeight="false" outlineLevel="0" collapsed="false"/>
    <row r="43438" customFormat="false" ht="15.75" hidden="false" customHeight="false" outlineLevel="0" collapsed="false"/>
    <row r="43439" customFormat="false" ht="15.75" hidden="false" customHeight="false" outlineLevel="0" collapsed="false"/>
    <row r="43440" customFormat="false" ht="15.75" hidden="false" customHeight="false" outlineLevel="0" collapsed="false"/>
    <row r="43441" customFormat="false" ht="15.75" hidden="false" customHeight="false" outlineLevel="0" collapsed="false"/>
    <row r="43442" customFormat="false" ht="15.75" hidden="false" customHeight="false" outlineLevel="0" collapsed="false"/>
    <row r="43443" customFormat="false" ht="15.75" hidden="false" customHeight="false" outlineLevel="0" collapsed="false"/>
    <row r="43444" customFormat="false" ht="15.75" hidden="false" customHeight="false" outlineLevel="0" collapsed="false"/>
    <row r="43445" customFormat="false" ht="15.75" hidden="false" customHeight="false" outlineLevel="0" collapsed="false"/>
    <row r="43446" customFormat="false" ht="15.75" hidden="false" customHeight="false" outlineLevel="0" collapsed="false"/>
    <row r="43447" customFormat="false" ht="15.75" hidden="false" customHeight="false" outlineLevel="0" collapsed="false"/>
    <row r="43448" customFormat="false" ht="15.75" hidden="false" customHeight="false" outlineLevel="0" collapsed="false"/>
    <row r="43449" customFormat="false" ht="15.75" hidden="false" customHeight="false" outlineLevel="0" collapsed="false"/>
    <row r="43450" customFormat="false" ht="15.75" hidden="false" customHeight="false" outlineLevel="0" collapsed="false"/>
    <row r="43451" customFormat="false" ht="15.75" hidden="false" customHeight="false" outlineLevel="0" collapsed="false"/>
    <row r="43452" customFormat="false" ht="15.75" hidden="false" customHeight="false" outlineLevel="0" collapsed="false"/>
    <row r="43453" customFormat="false" ht="15.75" hidden="false" customHeight="false" outlineLevel="0" collapsed="false"/>
    <row r="43454" customFormat="false" ht="15.75" hidden="false" customHeight="false" outlineLevel="0" collapsed="false"/>
    <row r="43455" customFormat="false" ht="15.75" hidden="false" customHeight="false" outlineLevel="0" collapsed="false"/>
    <row r="43456" customFormat="false" ht="15.75" hidden="false" customHeight="false" outlineLevel="0" collapsed="false"/>
    <row r="43457" customFormat="false" ht="15.75" hidden="false" customHeight="false" outlineLevel="0" collapsed="false"/>
    <row r="43458" customFormat="false" ht="15.75" hidden="false" customHeight="false" outlineLevel="0" collapsed="false"/>
    <row r="43459" customFormat="false" ht="15.75" hidden="false" customHeight="false" outlineLevel="0" collapsed="false"/>
    <row r="43460" customFormat="false" ht="15.75" hidden="false" customHeight="false" outlineLevel="0" collapsed="false"/>
    <row r="43461" customFormat="false" ht="15.75" hidden="false" customHeight="false" outlineLevel="0" collapsed="false"/>
    <row r="43462" customFormat="false" ht="15.75" hidden="false" customHeight="false" outlineLevel="0" collapsed="false"/>
    <row r="43463" customFormat="false" ht="15.75" hidden="false" customHeight="false" outlineLevel="0" collapsed="false"/>
    <row r="43464" customFormat="false" ht="15.75" hidden="false" customHeight="false" outlineLevel="0" collapsed="false"/>
    <row r="43465" customFormat="false" ht="15.75" hidden="false" customHeight="false" outlineLevel="0" collapsed="false"/>
    <row r="43466" customFormat="false" ht="15.75" hidden="false" customHeight="false" outlineLevel="0" collapsed="false"/>
    <row r="43467" customFormat="false" ht="15.75" hidden="false" customHeight="false" outlineLevel="0" collapsed="false"/>
    <row r="43468" customFormat="false" ht="15.75" hidden="false" customHeight="false" outlineLevel="0" collapsed="false"/>
    <row r="43469" customFormat="false" ht="15.75" hidden="false" customHeight="false" outlineLevel="0" collapsed="false"/>
    <row r="43470" customFormat="false" ht="15.75" hidden="false" customHeight="false" outlineLevel="0" collapsed="false"/>
    <row r="43471" customFormat="false" ht="15.75" hidden="false" customHeight="false" outlineLevel="0" collapsed="false"/>
    <row r="43472" customFormat="false" ht="15.75" hidden="false" customHeight="false" outlineLevel="0" collapsed="false"/>
    <row r="43473" customFormat="false" ht="15.75" hidden="false" customHeight="false" outlineLevel="0" collapsed="false"/>
    <row r="43474" customFormat="false" ht="15.75" hidden="false" customHeight="false" outlineLevel="0" collapsed="false"/>
    <row r="43475" customFormat="false" ht="15.75" hidden="false" customHeight="false" outlineLevel="0" collapsed="false"/>
    <row r="43476" customFormat="false" ht="15.75" hidden="false" customHeight="false" outlineLevel="0" collapsed="false"/>
    <row r="43477" customFormat="false" ht="15.75" hidden="false" customHeight="false" outlineLevel="0" collapsed="false"/>
    <row r="43478" customFormat="false" ht="15.75" hidden="false" customHeight="false" outlineLevel="0" collapsed="false"/>
    <row r="43479" customFormat="false" ht="15.75" hidden="false" customHeight="false" outlineLevel="0" collapsed="false"/>
    <row r="43480" customFormat="false" ht="15.75" hidden="false" customHeight="false" outlineLevel="0" collapsed="false"/>
    <row r="43481" customFormat="false" ht="15.75" hidden="false" customHeight="false" outlineLevel="0" collapsed="false"/>
    <row r="43482" customFormat="false" ht="15.75" hidden="false" customHeight="false" outlineLevel="0" collapsed="false"/>
    <row r="43483" customFormat="false" ht="15.75" hidden="false" customHeight="false" outlineLevel="0" collapsed="false"/>
    <row r="43484" customFormat="false" ht="15.75" hidden="false" customHeight="false" outlineLevel="0" collapsed="false"/>
    <row r="43485" customFormat="false" ht="15.75" hidden="false" customHeight="false" outlineLevel="0" collapsed="false"/>
    <row r="43486" customFormat="false" ht="15.75" hidden="false" customHeight="false" outlineLevel="0" collapsed="false"/>
    <row r="43487" customFormat="false" ht="15.75" hidden="false" customHeight="false" outlineLevel="0" collapsed="false"/>
    <row r="43488" customFormat="false" ht="15.75" hidden="false" customHeight="false" outlineLevel="0" collapsed="false"/>
    <row r="43489" customFormat="false" ht="15.75" hidden="false" customHeight="false" outlineLevel="0" collapsed="false"/>
    <row r="43490" customFormat="false" ht="15.75" hidden="false" customHeight="false" outlineLevel="0" collapsed="false"/>
    <row r="43491" customFormat="false" ht="15.75" hidden="false" customHeight="false" outlineLevel="0" collapsed="false"/>
    <row r="43492" customFormat="false" ht="15.75" hidden="false" customHeight="false" outlineLevel="0" collapsed="false"/>
    <row r="43493" customFormat="false" ht="15.75" hidden="false" customHeight="false" outlineLevel="0" collapsed="false"/>
    <row r="43494" customFormat="false" ht="15.75" hidden="false" customHeight="false" outlineLevel="0" collapsed="false"/>
    <row r="43495" customFormat="false" ht="15.75" hidden="false" customHeight="false" outlineLevel="0" collapsed="false"/>
    <row r="43496" customFormat="false" ht="15.75" hidden="false" customHeight="false" outlineLevel="0" collapsed="false"/>
    <row r="43497" customFormat="false" ht="15.75" hidden="false" customHeight="false" outlineLevel="0" collapsed="false"/>
    <row r="43498" customFormat="false" ht="15.75" hidden="false" customHeight="false" outlineLevel="0" collapsed="false"/>
    <row r="43499" customFormat="false" ht="15.75" hidden="false" customHeight="false" outlineLevel="0" collapsed="false"/>
    <row r="43500" customFormat="false" ht="15.75" hidden="false" customHeight="false" outlineLevel="0" collapsed="false"/>
    <row r="43501" customFormat="false" ht="15.75" hidden="false" customHeight="false" outlineLevel="0" collapsed="false"/>
    <row r="43502" customFormat="false" ht="15.75" hidden="false" customHeight="false" outlineLevel="0" collapsed="false"/>
    <row r="43503" customFormat="false" ht="15.75" hidden="false" customHeight="false" outlineLevel="0" collapsed="false"/>
    <row r="43504" customFormat="false" ht="15.75" hidden="false" customHeight="false" outlineLevel="0" collapsed="false"/>
    <row r="43505" customFormat="false" ht="15.75" hidden="false" customHeight="false" outlineLevel="0" collapsed="false"/>
    <row r="43506" customFormat="false" ht="15.75" hidden="false" customHeight="false" outlineLevel="0" collapsed="false"/>
    <row r="43507" customFormat="false" ht="15.75" hidden="false" customHeight="false" outlineLevel="0" collapsed="false"/>
    <row r="43508" customFormat="false" ht="15.75" hidden="false" customHeight="false" outlineLevel="0" collapsed="false"/>
    <row r="43509" customFormat="false" ht="15.75" hidden="false" customHeight="false" outlineLevel="0" collapsed="false"/>
    <row r="43510" customFormat="false" ht="15.75" hidden="false" customHeight="false" outlineLevel="0" collapsed="false"/>
    <row r="43511" customFormat="false" ht="15.75" hidden="false" customHeight="false" outlineLevel="0" collapsed="false"/>
    <row r="43512" customFormat="false" ht="15.75" hidden="false" customHeight="false" outlineLevel="0" collapsed="false"/>
    <row r="43513" customFormat="false" ht="15.75" hidden="false" customHeight="false" outlineLevel="0" collapsed="false"/>
    <row r="43514" customFormat="false" ht="15.75" hidden="false" customHeight="false" outlineLevel="0" collapsed="false"/>
    <row r="43515" customFormat="false" ht="15.75" hidden="false" customHeight="false" outlineLevel="0" collapsed="false"/>
    <row r="43516" customFormat="false" ht="15.75" hidden="false" customHeight="false" outlineLevel="0" collapsed="false"/>
    <row r="43517" customFormat="false" ht="15.75" hidden="false" customHeight="false" outlineLevel="0" collapsed="false"/>
    <row r="43518" customFormat="false" ht="15.75" hidden="false" customHeight="false" outlineLevel="0" collapsed="false"/>
    <row r="43519" customFormat="false" ht="15.75" hidden="false" customHeight="false" outlineLevel="0" collapsed="false"/>
    <row r="43520" customFormat="false" ht="15.75" hidden="false" customHeight="false" outlineLevel="0" collapsed="false"/>
    <row r="43521" customFormat="false" ht="15.75" hidden="false" customHeight="false" outlineLevel="0" collapsed="false"/>
    <row r="43522" customFormat="false" ht="15.75" hidden="false" customHeight="false" outlineLevel="0" collapsed="false"/>
    <row r="43523" customFormat="false" ht="15.75" hidden="false" customHeight="false" outlineLevel="0" collapsed="false"/>
    <row r="43524" customFormat="false" ht="15.75" hidden="false" customHeight="false" outlineLevel="0" collapsed="false"/>
    <row r="43525" customFormat="false" ht="15.75" hidden="false" customHeight="false" outlineLevel="0" collapsed="false"/>
    <row r="43526" customFormat="false" ht="15.75" hidden="false" customHeight="false" outlineLevel="0" collapsed="false"/>
    <row r="43527" customFormat="false" ht="15.75" hidden="false" customHeight="false" outlineLevel="0" collapsed="false"/>
    <row r="43528" customFormat="false" ht="15.75" hidden="false" customHeight="false" outlineLevel="0" collapsed="false"/>
    <row r="43529" customFormat="false" ht="15.75" hidden="false" customHeight="false" outlineLevel="0" collapsed="false"/>
    <row r="43530" customFormat="false" ht="15.75" hidden="false" customHeight="false" outlineLevel="0" collapsed="false"/>
    <row r="43531" customFormat="false" ht="15.75" hidden="false" customHeight="false" outlineLevel="0" collapsed="false"/>
    <row r="43532" customFormat="false" ht="15.75" hidden="false" customHeight="false" outlineLevel="0" collapsed="false"/>
    <row r="43533" customFormat="false" ht="15.75" hidden="false" customHeight="false" outlineLevel="0" collapsed="false"/>
    <row r="43534" customFormat="false" ht="15.75" hidden="false" customHeight="false" outlineLevel="0" collapsed="false"/>
    <row r="43535" customFormat="false" ht="15.75" hidden="false" customHeight="false" outlineLevel="0" collapsed="false"/>
    <row r="43536" customFormat="false" ht="15.75" hidden="false" customHeight="false" outlineLevel="0" collapsed="false"/>
    <row r="43537" customFormat="false" ht="15.75" hidden="false" customHeight="false" outlineLevel="0" collapsed="false"/>
    <row r="43538" customFormat="false" ht="15.75" hidden="false" customHeight="false" outlineLevel="0" collapsed="false"/>
    <row r="43539" customFormat="false" ht="15.75" hidden="false" customHeight="false" outlineLevel="0" collapsed="false"/>
    <row r="43540" customFormat="false" ht="15.75" hidden="false" customHeight="false" outlineLevel="0" collapsed="false"/>
    <row r="43541" customFormat="false" ht="15.75" hidden="false" customHeight="false" outlineLevel="0" collapsed="false"/>
    <row r="43542" customFormat="false" ht="15.75" hidden="false" customHeight="false" outlineLevel="0" collapsed="false"/>
    <row r="43543" customFormat="false" ht="15.75" hidden="false" customHeight="false" outlineLevel="0" collapsed="false"/>
    <row r="43544" customFormat="false" ht="15.75" hidden="false" customHeight="false" outlineLevel="0" collapsed="false"/>
    <row r="43545" customFormat="false" ht="15.75" hidden="false" customHeight="false" outlineLevel="0" collapsed="false"/>
    <row r="43546" customFormat="false" ht="15.75" hidden="false" customHeight="false" outlineLevel="0" collapsed="false"/>
    <row r="43547" customFormat="false" ht="15.75" hidden="false" customHeight="false" outlineLevel="0" collapsed="false"/>
    <row r="43548" customFormat="false" ht="15.75" hidden="false" customHeight="false" outlineLevel="0" collapsed="false"/>
    <row r="43549" customFormat="false" ht="15.75" hidden="false" customHeight="false" outlineLevel="0" collapsed="false"/>
    <row r="43550" customFormat="false" ht="15.75" hidden="false" customHeight="false" outlineLevel="0" collapsed="false"/>
    <row r="43551" customFormat="false" ht="15.75" hidden="false" customHeight="false" outlineLevel="0" collapsed="false"/>
    <row r="43552" customFormat="false" ht="15.75" hidden="false" customHeight="false" outlineLevel="0" collapsed="false"/>
    <row r="43553" customFormat="false" ht="15.75" hidden="false" customHeight="false" outlineLevel="0" collapsed="false"/>
    <row r="43554" customFormat="false" ht="15.75" hidden="false" customHeight="false" outlineLevel="0" collapsed="false"/>
    <row r="43555" customFormat="false" ht="15.75" hidden="false" customHeight="false" outlineLevel="0" collapsed="false"/>
    <row r="43556" customFormat="false" ht="15.75" hidden="false" customHeight="false" outlineLevel="0" collapsed="false"/>
    <row r="43557" customFormat="false" ht="15.75" hidden="false" customHeight="false" outlineLevel="0" collapsed="false"/>
    <row r="43558" customFormat="false" ht="15.75" hidden="false" customHeight="false" outlineLevel="0" collapsed="false"/>
    <row r="43559" customFormat="false" ht="15.75" hidden="false" customHeight="false" outlineLevel="0" collapsed="false"/>
    <row r="43560" customFormat="false" ht="15.75" hidden="false" customHeight="false" outlineLevel="0" collapsed="false"/>
    <row r="43561" customFormat="false" ht="15.75" hidden="false" customHeight="false" outlineLevel="0" collapsed="false"/>
    <row r="43562" customFormat="false" ht="15.75" hidden="false" customHeight="false" outlineLevel="0" collapsed="false"/>
    <row r="43563" customFormat="false" ht="15.75" hidden="false" customHeight="false" outlineLevel="0" collapsed="false"/>
    <row r="43564" customFormat="false" ht="15.75" hidden="false" customHeight="false" outlineLevel="0" collapsed="false"/>
    <row r="43565" customFormat="false" ht="15.75" hidden="false" customHeight="false" outlineLevel="0" collapsed="false"/>
    <row r="43566" customFormat="false" ht="15.75" hidden="false" customHeight="false" outlineLevel="0" collapsed="false"/>
    <row r="43567" customFormat="false" ht="15.75" hidden="false" customHeight="false" outlineLevel="0" collapsed="false"/>
    <row r="43568" customFormat="false" ht="15.75" hidden="false" customHeight="false" outlineLevel="0" collapsed="false"/>
    <row r="43569" customFormat="false" ht="15.75" hidden="false" customHeight="false" outlineLevel="0" collapsed="false"/>
    <row r="43570" customFormat="false" ht="15.75" hidden="false" customHeight="false" outlineLevel="0" collapsed="false"/>
    <row r="43571" customFormat="false" ht="15.75" hidden="false" customHeight="false" outlineLevel="0" collapsed="false"/>
    <row r="43572" customFormat="false" ht="15.75" hidden="false" customHeight="false" outlineLevel="0" collapsed="false"/>
    <row r="43573" customFormat="false" ht="15.75" hidden="false" customHeight="false" outlineLevel="0" collapsed="false"/>
    <row r="43574" customFormat="false" ht="15.75" hidden="false" customHeight="false" outlineLevel="0" collapsed="false"/>
    <row r="43575" customFormat="false" ht="15.75" hidden="false" customHeight="false" outlineLevel="0" collapsed="false"/>
    <row r="43576" customFormat="false" ht="15.75" hidden="false" customHeight="false" outlineLevel="0" collapsed="false"/>
    <row r="43577" customFormat="false" ht="15.75" hidden="false" customHeight="false" outlineLevel="0" collapsed="false"/>
    <row r="43578" customFormat="false" ht="15.75" hidden="false" customHeight="false" outlineLevel="0" collapsed="false"/>
    <row r="43579" customFormat="false" ht="15.75" hidden="false" customHeight="false" outlineLevel="0" collapsed="false"/>
    <row r="43580" customFormat="false" ht="15.75" hidden="false" customHeight="false" outlineLevel="0" collapsed="false"/>
    <row r="43581" customFormat="false" ht="15.75" hidden="false" customHeight="false" outlineLevel="0" collapsed="false"/>
    <row r="43582" customFormat="false" ht="15.75" hidden="false" customHeight="false" outlineLevel="0" collapsed="false"/>
    <row r="43583" customFormat="false" ht="15.75" hidden="false" customHeight="false" outlineLevel="0" collapsed="false"/>
    <row r="43584" customFormat="false" ht="15.75" hidden="false" customHeight="false" outlineLevel="0" collapsed="false"/>
    <row r="43585" customFormat="false" ht="15.75" hidden="false" customHeight="false" outlineLevel="0" collapsed="false"/>
    <row r="43586" customFormat="false" ht="15.75" hidden="false" customHeight="false" outlineLevel="0" collapsed="false"/>
    <row r="43587" customFormat="false" ht="15.75" hidden="false" customHeight="false" outlineLevel="0" collapsed="false"/>
    <row r="43588" customFormat="false" ht="15.75" hidden="false" customHeight="false" outlineLevel="0" collapsed="false"/>
    <row r="43589" customFormat="false" ht="15.75" hidden="false" customHeight="false" outlineLevel="0" collapsed="false"/>
    <row r="43590" customFormat="false" ht="15.75" hidden="false" customHeight="false" outlineLevel="0" collapsed="false"/>
    <row r="43591" customFormat="false" ht="15.75" hidden="false" customHeight="false" outlineLevel="0" collapsed="false"/>
    <row r="43592" customFormat="false" ht="15.75" hidden="false" customHeight="false" outlineLevel="0" collapsed="false"/>
    <row r="43593" customFormat="false" ht="15.75" hidden="false" customHeight="false" outlineLevel="0" collapsed="false"/>
    <row r="43594" customFormat="false" ht="15.75" hidden="false" customHeight="false" outlineLevel="0" collapsed="false"/>
    <row r="43595" customFormat="false" ht="15.75" hidden="false" customHeight="false" outlineLevel="0" collapsed="false"/>
    <row r="43596" customFormat="false" ht="15.75" hidden="false" customHeight="false" outlineLevel="0" collapsed="false"/>
    <row r="43597" customFormat="false" ht="15.75" hidden="false" customHeight="false" outlineLevel="0" collapsed="false"/>
    <row r="43598" customFormat="false" ht="15.75" hidden="false" customHeight="false" outlineLevel="0" collapsed="false"/>
    <row r="43599" customFormat="false" ht="15.75" hidden="false" customHeight="false" outlineLevel="0" collapsed="false"/>
    <row r="43600" customFormat="false" ht="15.75" hidden="false" customHeight="false" outlineLevel="0" collapsed="false"/>
    <row r="43601" customFormat="false" ht="15.75" hidden="false" customHeight="false" outlineLevel="0" collapsed="false"/>
    <row r="43602" customFormat="false" ht="15.75" hidden="false" customHeight="false" outlineLevel="0" collapsed="false"/>
    <row r="43603" customFormat="false" ht="15.75" hidden="false" customHeight="false" outlineLevel="0" collapsed="false"/>
    <row r="43604" customFormat="false" ht="15.75" hidden="false" customHeight="false" outlineLevel="0" collapsed="false"/>
    <row r="43605" customFormat="false" ht="15.75" hidden="false" customHeight="false" outlineLevel="0" collapsed="false"/>
    <row r="43606" customFormat="false" ht="15.75" hidden="false" customHeight="false" outlineLevel="0" collapsed="false"/>
    <row r="43607" customFormat="false" ht="15.75" hidden="false" customHeight="false" outlineLevel="0" collapsed="false"/>
    <row r="43608" customFormat="false" ht="15.75" hidden="false" customHeight="false" outlineLevel="0" collapsed="false"/>
    <row r="43609" customFormat="false" ht="15.75" hidden="false" customHeight="false" outlineLevel="0" collapsed="false"/>
    <row r="43610" customFormat="false" ht="15.75" hidden="false" customHeight="false" outlineLevel="0" collapsed="false"/>
    <row r="43611" customFormat="false" ht="15.75" hidden="false" customHeight="false" outlineLevel="0" collapsed="false"/>
    <row r="43612" customFormat="false" ht="15.75" hidden="false" customHeight="false" outlineLevel="0" collapsed="false"/>
    <row r="43613" customFormat="false" ht="15.75" hidden="false" customHeight="false" outlineLevel="0" collapsed="false"/>
    <row r="43614" customFormat="false" ht="15.75" hidden="false" customHeight="false" outlineLevel="0" collapsed="false"/>
    <row r="43615" customFormat="false" ht="15.75" hidden="false" customHeight="false" outlineLevel="0" collapsed="false"/>
    <row r="43616" customFormat="false" ht="15.75" hidden="false" customHeight="false" outlineLevel="0" collapsed="false"/>
    <row r="43617" customFormat="false" ht="15.75" hidden="false" customHeight="false" outlineLevel="0" collapsed="false"/>
    <row r="43618" customFormat="false" ht="15.75" hidden="false" customHeight="false" outlineLevel="0" collapsed="false"/>
    <row r="43619" customFormat="false" ht="15.75" hidden="false" customHeight="false" outlineLevel="0" collapsed="false"/>
    <row r="43620" customFormat="false" ht="15.75" hidden="false" customHeight="false" outlineLevel="0" collapsed="false"/>
    <row r="43621" customFormat="false" ht="15.75" hidden="false" customHeight="false" outlineLevel="0" collapsed="false"/>
    <row r="43622" customFormat="false" ht="15.75" hidden="false" customHeight="false" outlineLevel="0" collapsed="false"/>
    <row r="43623" customFormat="false" ht="15.75" hidden="false" customHeight="false" outlineLevel="0" collapsed="false"/>
    <row r="43624" customFormat="false" ht="15.75" hidden="false" customHeight="false" outlineLevel="0" collapsed="false"/>
    <row r="43625" customFormat="false" ht="15.75" hidden="false" customHeight="false" outlineLevel="0" collapsed="false"/>
    <row r="43626" customFormat="false" ht="15.75" hidden="false" customHeight="false" outlineLevel="0" collapsed="false"/>
    <row r="43627" customFormat="false" ht="15.75" hidden="false" customHeight="false" outlineLevel="0" collapsed="false"/>
    <row r="43628" customFormat="false" ht="15.75" hidden="false" customHeight="false" outlineLevel="0" collapsed="false"/>
    <row r="43629" customFormat="false" ht="15.75" hidden="false" customHeight="false" outlineLevel="0" collapsed="false"/>
    <row r="43630" customFormat="false" ht="15.75" hidden="false" customHeight="false" outlineLevel="0" collapsed="false"/>
    <row r="43631" customFormat="false" ht="15.75" hidden="false" customHeight="false" outlineLevel="0" collapsed="false"/>
    <row r="43632" customFormat="false" ht="15.75" hidden="false" customHeight="false" outlineLevel="0" collapsed="false"/>
    <row r="43633" customFormat="false" ht="15.75" hidden="false" customHeight="false" outlineLevel="0" collapsed="false"/>
    <row r="43634" customFormat="false" ht="15.75" hidden="false" customHeight="false" outlineLevel="0" collapsed="false"/>
    <row r="43635" customFormat="false" ht="15.75" hidden="false" customHeight="false" outlineLevel="0" collapsed="false"/>
    <row r="43636" customFormat="false" ht="15.75" hidden="false" customHeight="false" outlineLevel="0" collapsed="false"/>
    <row r="43637" customFormat="false" ht="15.75" hidden="false" customHeight="false" outlineLevel="0" collapsed="false"/>
    <row r="43638" customFormat="false" ht="15.75" hidden="false" customHeight="false" outlineLevel="0" collapsed="false"/>
    <row r="43639" customFormat="false" ht="15.75" hidden="false" customHeight="false" outlineLevel="0" collapsed="false"/>
    <row r="43640" customFormat="false" ht="15.75" hidden="false" customHeight="false" outlineLevel="0" collapsed="false"/>
    <row r="43641" customFormat="false" ht="15.75" hidden="false" customHeight="false" outlineLevel="0" collapsed="false"/>
    <row r="43642" customFormat="false" ht="15.75" hidden="false" customHeight="false" outlineLevel="0" collapsed="false"/>
    <row r="43643" customFormat="false" ht="15.75" hidden="false" customHeight="false" outlineLevel="0" collapsed="false"/>
    <row r="43644" customFormat="false" ht="15.75" hidden="false" customHeight="false" outlineLevel="0" collapsed="false"/>
    <row r="43645" customFormat="false" ht="15.75" hidden="false" customHeight="false" outlineLevel="0" collapsed="false"/>
    <row r="43646" customFormat="false" ht="15.75" hidden="false" customHeight="false" outlineLevel="0" collapsed="false"/>
    <row r="43647" customFormat="false" ht="15.75" hidden="false" customHeight="false" outlineLevel="0" collapsed="false"/>
    <row r="43648" customFormat="false" ht="15.75" hidden="false" customHeight="false" outlineLevel="0" collapsed="false"/>
    <row r="43649" customFormat="false" ht="15.75" hidden="false" customHeight="false" outlineLevel="0" collapsed="false"/>
    <row r="43650" customFormat="false" ht="15.75" hidden="false" customHeight="false" outlineLevel="0" collapsed="false"/>
    <row r="43651" customFormat="false" ht="15.75" hidden="false" customHeight="false" outlineLevel="0" collapsed="false"/>
    <row r="43652" customFormat="false" ht="15.75" hidden="false" customHeight="false" outlineLevel="0" collapsed="false"/>
    <row r="43653" customFormat="false" ht="15.75" hidden="false" customHeight="false" outlineLevel="0" collapsed="false"/>
    <row r="43654" customFormat="false" ht="15.75" hidden="false" customHeight="false" outlineLevel="0" collapsed="false"/>
    <row r="43655" customFormat="false" ht="15.75" hidden="false" customHeight="false" outlineLevel="0" collapsed="false"/>
    <row r="43656" customFormat="false" ht="15.75" hidden="false" customHeight="false" outlineLevel="0" collapsed="false"/>
    <row r="43657" customFormat="false" ht="15.75" hidden="false" customHeight="false" outlineLevel="0" collapsed="false"/>
    <row r="43658" customFormat="false" ht="15.75" hidden="false" customHeight="false" outlineLevel="0" collapsed="false"/>
    <row r="43659" customFormat="false" ht="15.75" hidden="false" customHeight="false" outlineLevel="0" collapsed="false"/>
    <row r="43660" customFormat="false" ht="15.75" hidden="false" customHeight="false" outlineLevel="0" collapsed="false"/>
    <row r="43661" customFormat="false" ht="15.75" hidden="false" customHeight="false" outlineLevel="0" collapsed="false"/>
    <row r="43662" customFormat="false" ht="15.75" hidden="false" customHeight="false" outlineLevel="0" collapsed="false"/>
    <row r="43663" customFormat="false" ht="15.75" hidden="false" customHeight="false" outlineLevel="0" collapsed="false"/>
    <row r="43664" customFormat="false" ht="15.75" hidden="false" customHeight="false" outlineLevel="0" collapsed="false"/>
    <row r="43665" customFormat="false" ht="15.75" hidden="false" customHeight="false" outlineLevel="0" collapsed="false"/>
    <row r="43666" customFormat="false" ht="15.75" hidden="false" customHeight="false" outlineLevel="0" collapsed="false"/>
    <row r="43667" customFormat="false" ht="15.75" hidden="false" customHeight="false" outlineLevel="0" collapsed="false"/>
    <row r="43668" customFormat="false" ht="15.75" hidden="false" customHeight="false" outlineLevel="0" collapsed="false"/>
    <row r="43669" customFormat="false" ht="15.75" hidden="false" customHeight="false" outlineLevel="0" collapsed="false"/>
    <row r="43670" customFormat="false" ht="15.75" hidden="false" customHeight="false" outlineLevel="0" collapsed="false"/>
    <row r="43671" customFormat="false" ht="15.75" hidden="false" customHeight="false" outlineLevel="0" collapsed="false"/>
    <row r="43672" customFormat="false" ht="15.75" hidden="false" customHeight="false" outlineLevel="0" collapsed="false"/>
    <row r="43673" customFormat="false" ht="15.75" hidden="false" customHeight="false" outlineLevel="0" collapsed="false"/>
    <row r="43674" customFormat="false" ht="15.75" hidden="false" customHeight="false" outlineLevel="0" collapsed="false"/>
    <row r="43675" customFormat="false" ht="15.75" hidden="false" customHeight="false" outlineLevel="0" collapsed="false"/>
    <row r="43676" customFormat="false" ht="15.75" hidden="false" customHeight="false" outlineLevel="0" collapsed="false"/>
    <row r="43677" customFormat="false" ht="15.75" hidden="false" customHeight="false" outlineLevel="0" collapsed="false"/>
    <row r="43678" customFormat="false" ht="15.75" hidden="false" customHeight="false" outlineLevel="0" collapsed="false"/>
    <row r="43679" customFormat="false" ht="15.75" hidden="false" customHeight="false" outlineLevel="0" collapsed="false"/>
    <row r="43680" customFormat="false" ht="15.75" hidden="false" customHeight="false" outlineLevel="0" collapsed="false"/>
    <row r="43681" customFormat="false" ht="15.75" hidden="false" customHeight="false" outlineLevel="0" collapsed="false"/>
    <row r="43682" customFormat="false" ht="15.75" hidden="false" customHeight="false" outlineLevel="0" collapsed="false"/>
    <row r="43683" customFormat="false" ht="15.75" hidden="false" customHeight="false" outlineLevel="0" collapsed="false"/>
    <row r="43684" customFormat="false" ht="15.75" hidden="false" customHeight="false" outlineLevel="0" collapsed="false"/>
    <row r="43685" customFormat="false" ht="15.75" hidden="false" customHeight="false" outlineLevel="0" collapsed="false"/>
    <row r="43686" customFormat="false" ht="15.75" hidden="false" customHeight="false" outlineLevel="0" collapsed="false"/>
    <row r="43687" customFormat="false" ht="15.75" hidden="false" customHeight="false" outlineLevel="0" collapsed="false"/>
    <row r="43688" customFormat="false" ht="15.75" hidden="false" customHeight="false" outlineLevel="0" collapsed="false"/>
    <row r="43689" customFormat="false" ht="15.75" hidden="false" customHeight="false" outlineLevel="0" collapsed="false"/>
    <row r="43690" customFormat="false" ht="15.75" hidden="false" customHeight="false" outlineLevel="0" collapsed="false"/>
    <row r="43691" customFormat="false" ht="15.75" hidden="false" customHeight="false" outlineLevel="0" collapsed="false"/>
    <row r="43692" customFormat="false" ht="15.75" hidden="false" customHeight="false" outlineLevel="0" collapsed="false"/>
    <row r="43693" customFormat="false" ht="15.75" hidden="false" customHeight="false" outlineLevel="0" collapsed="false"/>
    <row r="43694" customFormat="false" ht="15.75" hidden="false" customHeight="false" outlineLevel="0" collapsed="false"/>
    <row r="43695" customFormat="false" ht="15.75" hidden="false" customHeight="false" outlineLevel="0" collapsed="false"/>
    <row r="43696" customFormat="false" ht="15.75" hidden="false" customHeight="false" outlineLevel="0" collapsed="false"/>
    <row r="43697" customFormat="false" ht="15.75" hidden="false" customHeight="false" outlineLevel="0" collapsed="false"/>
    <row r="43698" customFormat="false" ht="15.75" hidden="false" customHeight="false" outlineLevel="0" collapsed="false"/>
    <row r="43699" customFormat="false" ht="15.75" hidden="false" customHeight="false" outlineLevel="0" collapsed="false"/>
    <row r="43700" customFormat="false" ht="15.75" hidden="false" customHeight="false" outlineLevel="0" collapsed="false"/>
    <row r="43701" customFormat="false" ht="15.75" hidden="false" customHeight="false" outlineLevel="0" collapsed="false"/>
    <row r="43702" customFormat="false" ht="15.75" hidden="false" customHeight="false" outlineLevel="0" collapsed="false"/>
    <row r="43703" customFormat="false" ht="15.75" hidden="false" customHeight="false" outlineLevel="0" collapsed="false"/>
    <row r="43704" customFormat="false" ht="15.75" hidden="false" customHeight="false" outlineLevel="0" collapsed="false"/>
    <row r="43705" customFormat="false" ht="15.75" hidden="false" customHeight="false" outlineLevel="0" collapsed="false"/>
    <row r="43706" customFormat="false" ht="15.75" hidden="false" customHeight="false" outlineLevel="0" collapsed="false"/>
    <row r="43707" customFormat="false" ht="15.75" hidden="false" customHeight="false" outlineLevel="0" collapsed="false"/>
    <row r="43708" customFormat="false" ht="15.75" hidden="false" customHeight="false" outlineLevel="0" collapsed="false"/>
    <row r="43709" customFormat="false" ht="15.75" hidden="false" customHeight="false" outlineLevel="0" collapsed="false"/>
    <row r="43710" customFormat="false" ht="15.75" hidden="false" customHeight="false" outlineLevel="0" collapsed="false"/>
    <row r="43711" customFormat="false" ht="15.75" hidden="false" customHeight="false" outlineLevel="0" collapsed="false"/>
    <row r="43712" customFormat="false" ht="15.75" hidden="false" customHeight="false" outlineLevel="0" collapsed="false"/>
    <row r="43713" customFormat="false" ht="15.75" hidden="false" customHeight="false" outlineLevel="0" collapsed="false"/>
    <row r="43714" customFormat="false" ht="15.75" hidden="false" customHeight="false" outlineLevel="0" collapsed="false"/>
    <row r="43715" customFormat="false" ht="15.75" hidden="false" customHeight="false" outlineLevel="0" collapsed="false"/>
    <row r="43716" customFormat="false" ht="15.75" hidden="false" customHeight="false" outlineLevel="0" collapsed="false"/>
    <row r="43717" customFormat="false" ht="15.75" hidden="false" customHeight="false" outlineLevel="0" collapsed="false"/>
    <row r="43718" customFormat="false" ht="15.75" hidden="false" customHeight="false" outlineLevel="0" collapsed="false"/>
    <row r="43719" customFormat="false" ht="15.75" hidden="false" customHeight="false" outlineLevel="0" collapsed="false"/>
    <row r="43720" customFormat="false" ht="15.75" hidden="false" customHeight="false" outlineLevel="0" collapsed="false"/>
    <row r="43721" customFormat="false" ht="15.75" hidden="false" customHeight="false" outlineLevel="0" collapsed="false"/>
    <row r="43722" customFormat="false" ht="15.75" hidden="false" customHeight="false" outlineLevel="0" collapsed="false"/>
    <row r="43723" customFormat="false" ht="15.75" hidden="false" customHeight="false" outlineLevel="0" collapsed="false"/>
    <row r="43724" customFormat="false" ht="15.75" hidden="false" customHeight="false" outlineLevel="0" collapsed="false"/>
    <row r="43725" customFormat="false" ht="15.75" hidden="false" customHeight="false" outlineLevel="0" collapsed="false"/>
    <row r="43726" customFormat="false" ht="15.75" hidden="false" customHeight="false" outlineLevel="0" collapsed="false"/>
    <row r="43727" customFormat="false" ht="15.75" hidden="false" customHeight="false" outlineLevel="0" collapsed="false"/>
    <row r="43728" customFormat="false" ht="15.75" hidden="false" customHeight="false" outlineLevel="0" collapsed="false"/>
    <row r="43729" customFormat="false" ht="15.75" hidden="false" customHeight="false" outlineLevel="0" collapsed="false"/>
    <row r="43730" customFormat="false" ht="15.75" hidden="false" customHeight="false" outlineLevel="0" collapsed="false"/>
    <row r="43731" customFormat="false" ht="15.75" hidden="false" customHeight="false" outlineLevel="0" collapsed="false"/>
    <row r="43732" customFormat="false" ht="15.75" hidden="false" customHeight="false" outlineLevel="0" collapsed="false"/>
    <row r="43733" customFormat="false" ht="15.75" hidden="false" customHeight="false" outlineLevel="0" collapsed="false"/>
    <row r="43734" customFormat="false" ht="15.75" hidden="false" customHeight="false" outlineLevel="0" collapsed="false"/>
    <row r="43735" customFormat="false" ht="15.75" hidden="false" customHeight="false" outlineLevel="0" collapsed="false"/>
    <row r="43736" customFormat="false" ht="15.75" hidden="false" customHeight="false" outlineLevel="0" collapsed="false"/>
    <row r="43737" customFormat="false" ht="15.75" hidden="false" customHeight="false" outlineLevel="0" collapsed="false"/>
    <row r="43738" customFormat="false" ht="15.75" hidden="false" customHeight="false" outlineLevel="0" collapsed="false"/>
    <row r="43739" customFormat="false" ht="15.75" hidden="false" customHeight="false" outlineLevel="0" collapsed="false"/>
    <row r="43740" customFormat="false" ht="15.75" hidden="false" customHeight="false" outlineLevel="0" collapsed="false"/>
    <row r="43741" customFormat="false" ht="15.75" hidden="false" customHeight="false" outlineLevel="0" collapsed="false"/>
    <row r="43742" customFormat="false" ht="15.75" hidden="false" customHeight="false" outlineLevel="0" collapsed="false"/>
    <row r="43743" customFormat="false" ht="15.75" hidden="false" customHeight="false" outlineLevel="0" collapsed="false"/>
    <row r="43744" customFormat="false" ht="15.75" hidden="false" customHeight="false" outlineLevel="0" collapsed="false"/>
    <row r="43745" customFormat="false" ht="15.75" hidden="false" customHeight="false" outlineLevel="0" collapsed="false"/>
    <row r="43746" customFormat="false" ht="15.75" hidden="false" customHeight="false" outlineLevel="0" collapsed="false"/>
    <row r="43747" customFormat="false" ht="15.75" hidden="false" customHeight="false" outlineLevel="0" collapsed="false"/>
    <row r="43748" customFormat="false" ht="15.75" hidden="false" customHeight="false" outlineLevel="0" collapsed="false"/>
    <row r="43749" customFormat="false" ht="15.75" hidden="false" customHeight="false" outlineLevel="0" collapsed="false"/>
    <row r="43750" customFormat="false" ht="15.75" hidden="false" customHeight="false" outlineLevel="0" collapsed="false"/>
    <row r="43751" customFormat="false" ht="15.75" hidden="false" customHeight="false" outlineLevel="0" collapsed="false"/>
    <row r="43752" customFormat="false" ht="15.75" hidden="false" customHeight="false" outlineLevel="0" collapsed="false"/>
    <row r="43753" customFormat="false" ht="15.75" hidden="false" customHeight="false" outlineLevel="0" collapsed="false"/>
    <row r="43754" customFormat="false" ht="15.75" hidden="false" customHeight="false" outlineLevel="0" collapsed="false"/>
    <row r="43755" customFormat="false" ht="15.75" hidden="false" customHeight="false" outlineLevel="0" collapsed="false"/>
    <row r="43756" customFormat="false" ht="15.75" hidden="false" customHeight="false" outlineLevel="0" collapsed="false"/>
    <row r="43757" customFormat="false" ht="15.75" hidden="false" customHeight="false" outlineLevel="0" collapsed="false"/>
    <row r="43758" customFormat="false" ht="15.75" hidden="false" customHeight="false" outlineLevel="0" collapsed="false"/>
    <row r="43759" customFormat="false" ht="15.75" hidden="false" customHeight="false" outlineLevel="0" collapsed="false"/>
    <row r="43760" customFormat="false" ht="15.75" hidden="false" customHeight="false" outlineLevel="0" collapsed="false"/>
    <row r="43761" customFormat="false" ht="15.75" hidden="false" customHeight="false" outlineLevel="0" collapsed="false"/>
    <row r="43762" customFormat="false" ht="15.75" hidden="false" customHeight="false" outlineLevel="0" collapsed="false"/>
    <row r="43763" customFormat="false" ht="15.75" hidden="false" customHeight="false" outlineLevel="0" collapsed="false"/>
    <row r="43764" customFormat="false" ht="15.75" hidden="false" customHeight="false" outlineLevel="0" collapsed="false"/>
    <row r="43765" customFormat="false" ht="15.75" hidden="false" customHeight="false" outlineLevel="0" collapsed="false"/>
    <row r="43766" customFormat="false" ht="15.75" hidden="false" customHeight="false" outlineLevel="0" collapsed="false"/>
    <row r="43767" customFormat="false" ht="15.75" hidden="false" customHeight="false" outlineLevel="0" collapsed="false"/>
    <row r="43768" customFormat="false" ht="15.75" hidden="false" customHeight="false" outlineLevel="0" collapsed="false"/>
    <row r="43769" customFormat="false" ht="15.75" hidden="false" customHeight="false" outlineLevel="0" collapsed="false"/>
    <row r="43770" customFormat="false" ht="15.75" hidden="false" customHeight="false" outlineLevel="0" collapsed="false"/>
    <row r="43771" customFormat="false" ht="15.75" hidden="false" customHeight="false" outlineLevel="0" collapsed="false"/>
    <row r="43772" customFormat="false" ht="15.75" hidden="false" customHeight="false" outlineLevel="0" collapsed="false"/>
    <row r="43773" customFormat="false" ht="15.75" hidden="false" customHeight="false" outlineLevel="0" collapsed="false"/>
    <row r="43774" customFormat="false" ht="15.75" hidden="false" customHeight="false" outlineLevel="0" collapsed="false"/>
    <row r="43775" customFormat="false" ht="15.75" hidden="false" customHeight="false" outlineLevel="0" collapsed="false"/>
    <row r="43776" customFormat="false" ht="15.75" hidden="false" customHeight="false" outlineLevel="0" collapsed="false"/>
    <row r="43777" customFormat="false" ht="15.75" hidden="false" customHeight="false" outlineLevel="0" collapsed="false"/>
    <row r="43778" customFormat="false" ht="15.75" hidden="false" customHeight="false" outlineLevel="0" collapsed="false"/>
    <row r="43779" customFormat="false" ht="15.75" hidden="false" customHeight="false" outlineLevel="0" collapsed="false"/>
    <row r="43780" customFormat="false" ht="15.75" hidden="false" customHeight="false" outlineLevel="0" collapsed="false"/>
    <row r="43781" customFormat="false" ht="15.75" hidden="false" customHeight="false" outlineLevel="0" collapsed="false"/>
    <row r="43782" customFormat="false" ht="15.75" hidden="false" customHeight="false" outlineLevel="0" collapsed="false"/>
    <row r="43783" customFormat="false" ht="15.75" hidden="false" customHeight="false" outlineLevel="0" collapsed="false"/>
    <row r="43784" customFormat="false" ht="15.75" hidden="false" customHeight="false" outlineLevel="0" collapsed="false"/>
    <row r="43785" customFormat="false" ht="15.75" hidden="false" customHeight="false" outlineLevel="0" collapsed="false"/>
    <row r="43786" customFormat="false" ht="15.75" hidden="false" customHeight="false" outlineLevel="0" collapsed="false"/>
    <row r="43787" customFormat="false" ht="15.75" hidden="false" customHeight="false" outlineLevel="0" collapsed="false"/>
    <row r="43788" customFormat="false" ht="15.75" hidden="false" customHeight="false" outlineLevel="0" collapsed="false"/>
    <row r="43789" customFormat="false" ht="15.75" hidden="false" customHeight="false" outlineLevel="0" collapsed="false"/>
    <row r="43790" customFormat="false" ht="15.75" hidden="false" customHeight="false" outlineLevel="0" collapsed="false"/>
    <row r="43791" customFormat="false" ht="15.75" hidden="false" customHeight="false" outlineLevel="0" collapsed="false"/>
    <row r="43792" customFormat="false" ht="15.75" hidden="false" customHeight="false" outlineLevel="0" collapsed="false"/>
    <row r="43793" customFormat="false" ht="15.75" hidden="false" customHeight="false" outlineLevel="0" collapsed="false"/>
    <row r="43794" customFormat="false" ht="15.75" hidden="false" customHeight="false" outlineLevel="0" collapsed="false"/>
    <row r="43795" customFormat="false" ht="15.75" hidden="false" customHeight="false" outlineLevel="0" collapsed="false"/>
    <row r="43796" customFormat="false" ht="15.75" hidden="false" customHeight="false" outlineLevel="0" collapsed="false"/>
    <row r="43797" customFormat="false" ht="15.75" hidden="false" customHeight="false" outlineLevel="0" collapsed="false"/>
    <row r="43798" customFormat="false" ht="15.75" hidden="false" customHeight="false" outlineLevel="0" collapsed="false"/>
    <row r="43799" customFormat="false" ht="15.75" hidden="false" customHeight="false" outlineLevel="0" collapsed="false"/>
    <row r="43800" customFormat="false" ht="15.75" hidden="false" customHeight="false" outlineLevel="0" collapsed="false"/>
    <row r="43801" customFormat="false" ht="15.75" hidden="false" customHeight="false" outlineLevel="0" collapsed="false"/>
    <row r="43802" customFormat="false" ht="15.75" hidden="false" customHeight="false" outlineLevel="0" collapsed="false"/>
    <row r="43803" customFormat="false" ht="15.75" hidden="false" customHeight="false" outlineLevel="0" collapsed="false"/>
    <row r="43804" customFormat="false" ht="15.75" hidden="false" customHeight="false" outlineLevel="0" collapsed="false"/>
    <row r="43805" customFormat="false" ht="15.75" hidden="false" customHeight="false" outlineLevel="0" collapsed="false"/>
    <row r="43806" customFormat="false" ht="15.75" hidden="false" customHeight="false" outlineLevel="0" collapsed="false"/>
    <row r="43807" customFormat="false" ht="15.75" hidden="false" customHeight="false" outlineLevel="0" collapsed="false"/>
    <row r="43808" customFormat="false" ht="15.75" hidden="false" customHeight="false" outlineLevel="0" collapsed="false"/>
    <row r="43809" customFormat="false" ht="15.75" hidden="false" customHeight="false" outlineLevel="0" collapsed="false"/>
    <row r="43810" customFormat="false" ht="15.75" hidden="false" customHeight="false" outlineLevel="0" collapsed="false"/>
    <row r="43811" customFormat="false" ht="15.75" hidden="false" customHeight="false" outlineLevel="0" collapsed="false"/>
    <row r="43812" customFormat="false" ht="15.75" hidden="false" customHeight="false" outlineLevel="0" collapsed="false"/>
    <row r="43813" customFormat="false" ht="15.75" hidden="false" customHeight="false" outlineLevel="0" collapsed="false"/>
    <row r="43814" customFormat="false" ht="15.75" hidden="false" customHeight="false" outlineLevel="0" collapsed="false"/>
    <row r="43815" customFormat="false" ht="15.75" hidden="false" customHeight="false" outlineLevel="0" collapsed="false"/>
    <row r="43816" customFormat="false" ht="15.75" hidden="false" customHeight="false" outlineLevel="0" collapsed="false"/>
    <row r="43817" customFormat="false" ht="15.75" hidden="false" customHeight="false" outlineLevel="0" collapsed="false"/>
    <row r="43818" customFormat="false" ht="15.75" hidden="false" customHeight="false" outlineLevel="0" collapsed="false"/>
    <row r="43819" customFormat="false" ht="15.75" hidden="false" customHeight="false" outlineLevel="0" collapsed="false"/>
    <row r="43820" customFormat="false" ht="15.75" hidden="false" customHeight="false" outlineLevel="0" collapsed="false"/>
    <row r="43821" customFormat="false" ht="15.75" hidden="false" customHeight="false" outlineLevel="0" collapsed="false"/>
    <row r="43822" customFormat="false" ht="15.75" hidden="false" customHeight="false" outlineLevel="0" collapsed="false"/>
    <row r="43823" customFormat="false" ht="15.75" hidden="false" customHeight="false" outlineLevel="0" collapsed="false"/>
    <row r="43824" customFormat="false" ht="15.75" hidden="false" customHeight="false" outlineLevel="0" collapsed="false"/>
    <row r="43825" customFormat="false" ht="15.75" hidden="false" customHeight="false" outlineLevel="0" collapsed="false"/>
    <row r="43826" customFormat="false" ht="15.75" hidden="false" customHeight="false" outlineLevel="0" collapsed="false"/>
    <row r="43827" customFormat="false" ht="15.75" hidden="false" customHeight="false" outlineLevel="0" collapsed="false"/>
    <row r="43828" customFormat="false" ht="15.75" hidden="false" customHeight="false" outlineLevel="0" collapsed="false"/>
    <row r="43829" customFormat="false" ht="15.75" hidden="false" customHeight="false" outlineLevel="0" collapsed="false"/>
    <row r="43830" customFormat="false" ht="15.75" hidden="false" customHeight="false" outlineLevel="0" collapsed="false"/>
    <row r="43831" customFormat="false" ht="15.75" hidden="false" customHeight="false" outlineLevel="0" collapsed="false"/>
    <row r="43832" customFormat="false" ht="15.75" hidden="false" customHeight="false" outlineLevel="0" collapsed="false"/>
    <row r="43833" customFormat="false" ht="15.75" hidden="false" customHeight="false" outlineLevel="0" collapsed="false"/>
    <row r="43834" customFormat="false" ht="15.75" hidden="false" customHeight="false" outlineLevel="0" collapsed="false"/>
    <row r="43835" customFormat="false" ht="15.75" hidden="false" customHeight="false" outlineLevel="0" collapsed="false"/>
    <row r="43836" customFormat="false" ht="15.75" hidden="false" customHeight="false" outlineLevel="0" collapsed="false"/>
    <row r="43837" customFormat="false" ht="15.75" hidden="false" customHeight="false" outlineLevel="0" collapsed="false"/>
    <row r="43838" customFormat="false" ht="15.75" hidden="false" customHeight="false" outlineLevel="0" collapsed="false"/>
    <row r="43839" customFormat="false" ht="15.75" hidden="false" customHeight="false" outlineLevel="0" collapsed="false"/>
    <row r="43840" customFormat="false" ht="15.75" hidden="false" customHeight="false" outlineLevel="0" collapsed="false"/>
    <row r="43841" customFormat="false" ht="15.75" hidden="false" customHeight="false" outlineLevel="0" collapsed="false"/>
    <row r="43842" customFormat="false" ht="15.75" hidden="false" customHeight="false" outlineLevel="0" collapsed="false"/>
    <row r="43843" customFormat="false" ht="15.75" hidden="false" customHeight="false" outlineLevel="0" collapsed="false"/>
    <row r="43844" customFormat="false" ht="15.75" hidden="false" customHeight="false" outlineLevel="0" collapsed="false"/>
    <row r="43845" customFormat="false" ht="15.75" hidden="false" customHeight="false" outlineLevel="0" collapsed="false"/>
    <row r="43846" customFormat="false" ht="15.75" hidden="false" customHeight="false" outlineLevel="0" collapsed="false"/>
    <row r="43847" customFormat="false" ht="15.75" hidden="false" customHeight="false" outlineLevel="0" collapsed="false"/>
    <row r="43848" customFormat="false" ht="15.75" hidden="false" customHeight="false" outlineLevel="0" collapsed="false"/>
    <row r="43849" customFormat="false" ht="15.75" hidden="false" customHeight="false" outlineLevel="0" collapsed="false"/>
    <row r="43850" customFormat="false" ht="15.75" hidden="false" customHeight="false" outlineLevel="0" collapsed="false"/>
    <row r="43851" customFormat="false" ht="15.75" hidden="false" customHeight="false" outlineLevel="0" collapsed="false"/>
    <row r="43852" customFormat="false" ht="15.75" hidden="false" customHeight="false" outlineLevel="0" collapsed="false"/>
    <row r="43853" customFormat="false" ht="15.75" hidden="false" customHeight="false" outlineLevel="0" collapsed="false"/>
    <row r="43854" customFormat="false" ht="15.75" hidden="false" customHeight="false" outlineLevel="0" collapsed="false"/>
    <row r="43855" customFormat="false" ht="15.75" hidden="false" customHeight="false" outlineLevel="0" collapsed="false"/>
    <row r="43856" customFormat="false" ht="15.75" hidden="false" customHeight="false" outlineLevel="0" collapsed="false"/>
    <row r="43857" customFormat="false" ht="15.75" hidden="false" customHeight="false" outlineLevel="0" collapsed="false"/>
    <row r="43858" customFormat="false" ht="15.75" hidden="false" customHeight="false" outlineLevel="0" collapsed="false"/>
    <row r="43859" customFormat="false" ht="15.75" hidden="false" customHeight="false" outlineLevel="0" collapsed="false"/>
    <row r="43860" customFormat="false" ht="15.75" hidden="false" customHeight="false" outlineLevel="0" collapsed="false"/>
    <row r="43861" customFormat="false" ht="15.75" hidden="false" customHeight="false" outlineLevel="0" collapsed="false"/>
    <row r="43862" customFormat="false" ht="15.75" hidden="false" customHeight="false" outlineLevel="0" collapsed="false"/>
    <row r="43863" customFormat="false" ht="15.75" hidden="false" customHeight="false" outlineLevel="0" collapsed="false"/>
    <row r="43864" customFormat="false" ht="15.75" hidden="false" customHeight="false" outlineLevel="0" collapsed="false"/>
    <row r="43865" customFormat="false" ht="15.75" hidden="false" customHeight="false" outlineLevel="0" collapsed="false"/>
    <row r="43866" customFormat="false" ht="15.75" hidden="false" customHeight="false" outlineLevel="0" collapsed="false"/>
    <row r="43867" customFormat="false" ht="15.75" hidden="false" customHeight="false" outlineLevel="0" collapsed="false"/>
    <row r="43868" customFormat="false" ht="15.75" hidden="false" customHeight="false" outlineLevel="0" collapsed="false"/>
    <row r="43869" customFormat="false" ht="15.75" hidden="false" customHeight="false" outlineLevel="0" collapsed="false"/>
    <row r="43870" customFormat="false" ht="15.75" hidden="false" customHeight="false" outlineLevel="0" collapsed="false"/>
    <row r="43871" customFormat="false" ht="15.75" hidden="false" customHeight="false" outlineLevel="0" collapsed="false"/>
    <row r="43872" customFormat="false" ht="15.75" hidden="false" customHeight="false" outlineLevel="0" collapsed="false"/>
    <row r="43873" customFormat="false" ht="15.75" hidden="false" customHeight="false" outlineLevel="0" collapsed="false"/>
    <row r="43874" customFormat="false" ht="15.75" hidden="false" customHeight="false" outlineLevel="0" collapsed="false"/>
    <row r="43875" customFormat="false" ht="15.75" hidden="false" customHeight="false" outlineLevel="0" collapsed="false"/>
    <row r="43876" customFormat="false" ht="15.75" hidden="false" customHeight="false" outlineLevel="0" collapsed="false"/>
    <row r="43877" customFormat="false" ht="15.75" hidden="false" customHeight="false" outlineLevel="0" collapsed="false"/>
    <row r="43878" customFormat="false" ht="15.75" hidden="false" customHeight="false" outlineLevel="0" collapsed="false"/>
    <row r="43879" customFormat="false" ht="15.75" hidden="false" customHeight="false" outlineLevel="0" collapsed="false"/>
    <row r="43880" customFormat="false" ht="15.75" hidden="false" customHeight="false" outlineLevel="0" collapsed="false"/>
    <row r="43881" customFormat="false" ht="15.75" hidden="false" customHeight="false" outlineLevel="0" collapsed="false"/>
    <row r="43882" customFormat="false" ht="15.75" hidden="false" customHeight="false" outlineLevel="0" collapsed="false"/>
    <row r="43883" customFormat="false" ht="15.75" hidden="false" customHeight="false" outlineLevel="0" collapsed="false"/>
    <row r="43884" customFormat="false" ht="15.75" hidden="false" customHeight="false" outlineLevel="0" collapsed="false"/>
    <row r="43885" customFormat="false" ht="15.75" hidden="false" customHeight="false" outlineLevel="0" collapsed="false"/>
    <row r="43886" customFormat="false" ht="15.75" hidden="false" customHeight="false" outlineLevel="0" collapsed="false"/>
    <row r="43887" customFormat="false" ht="15.75" hidden="false" customHeight="false" outlineLevel="0" collapsed="false"/>
    <row r="43888" customFormat="false" ht="15.75" hidden="false" customHeight="false" outlineLevel="0" collapsed="false"/>
    <row r="43889" customFormat="false" ht="15.75" hidden="false" customHeight="false" outlineLevel="0" collapsed="false"/>
    <row r="43890" customFormat="false" ht="15.75" hidden="false" customHeight="false" outlineLevel="0" collapsed="false"/>
    <row r="43891" customFormat="false" ht="15.75" hidden="false" customHeight="false" outlineLevel="0" collapsed="false"/>
    <row r="43892" customFormat="false" ht="15.75" hidden="false" customHeight="false" outlineLevel="0" collapsed="false"/>
    <row r="43893" customFormat="false" ht="15.75" hidden="false" customHeight="false" outlineLevel="0" collapsed="false"/>
    <row r="43894" customFormat="false" ht="15.75" hidden="false" customHeight="false" outlineLevel="0" collapsed="false"/>
    <row r="43895" customFormat="false" ht="15.75" hidden="false" customHeight="false" outlineLevel="0" collapsed="false"/>
    <row r="43896" customFormat="false" ht="15.75" hidden="false" customHeight="false" outlineLevel="0" collapsed="false"/>
    <row r="43897" customFormat="false" ht="15.75" hidden="false" customHeight="false" outlineLevel="0" collapsed="false"/>
    <row r="43898" customFormat="false" ht="15.75" hidden="false" customHeight="false" outlineLevel="0" collapsed="false"/>
    <row r="43899" customFormat="false" ht="15.75" hidden="false" customHeight="false" outlineLevel="0" collapsed="false"/>
    <row r="43900" customFormat="false" ht="15.75" hidden="false" customHeight="false" outlineLevel="0" collapsed="false"/>
    <row r="43901" customFormat="false" ht="15.75" hidden="false" customHeight="false" outlineLevel="0" collapsed="false"/>
    <row r="43902" customFormat="false" ht="15.75" hidden="false" customHeight="false" outlineLevel="0" collapsed="false"/>
    <row r="43903" customFormat="false" ht="15.75" hidden="false" customHeight="false" outlineLevel="0" collapsed="false"/>
    <row r="43904" customFormat="false" ht="15.75" hidden="false" customHeight="false" outlineLevel="0" collapsed="false"/>
    <row r="43905" customFormat="false" ht="15.75" hidden="false" customHeight="false" outlineLevel="0" collapsed="false"/>
    <row r="43906" customFormat="false" ht="15.75" hidden="false" customHeight="false" outlineLevel="0" collapsed="false"/>
    <row r="43907" customFormat="false" ht="15.75" hidden="false" customHeight="false" outlineLevel="0" collapsed="false"/>
    <row r="43908" customFormat="false" ht="15.75" hidden="false" customHeight="false" outlineLevel="0" collapsed="false"/>
    <row r="43909" customFormat="false" ht="15.75" hidden="false" customHeight="false" outlineLevel="0" collapsed="false"/>
    <row r="43910" customFormat="false" ht="15.75" hidden="false" customHeight="false" outlineLevel="0" collapsed="false"/>
    <row r="43911" customFormat="false" ht="15.75" hidden="false" customHeight="false" outlineLevel="0" collapsed="false"/>
    <row r="43912" customFormat="false" ht="15.75" hidden="false" customHeight="false" outlineLevel="0" collapsed="false"/>
    <row r="43913" customFormat="false" ht="15.75" hidden="false" customHeight="false" outlineLevel="0" collapsed="false"/>
    <row r="43914" customFormat="false" ht="15.75" hidden="false" customHeight="false" outlineLevel="0" collapsed="false"/>
    <row r="43915" customFormat="false" ht="15.75" hidden="false" customHeight="false" outlineLevel="0" collapsed="false"/>
    <row r="43916" customFormat="false" ht="15.75" hidden="false" customHeight="false" outlineLevel="0" collapsed="false"/>
    <row r="43917" customFormat="false" ht="15.75" hidden="false" customHeight="false" outlineLevel="0" collapsed="false"/>
    <row r="43918" customFormat="false" ht="15.75" hidden="false" customHeight="false" outlineLevel="0" collapsed="false"/>
    <row r="43919" customFormat="false" ht="15.75" hidden="false" customHeight="false" outlineLevel="0" collapsed="false"/>
    <row r="43920" customFormat="false" ht="15.75" hidden="false" customHeight="false" outlineLevel="0" collapsed="false"/>
    <row r="43921" customFormat="false" ht="15.75" hidden="false" customHeight="false" outlineLevel="0" collapsed="false"/>
    <row r="43922" customFormat="false" ht="15.75" hidden="false" customHeight="false" outlineLevel="0" collapsed="false"/>
    <row r="43923" customFormat="false" ht="15.75" hidden="false" customHeight="false" outlineLevel="0" collapsed="false"/>
    <row r="43924" customFormat="false" ht="15.75" hidden="false" customHeight="false" outlineLevel="0" collapsed="false"/>
    <row r="43925" customFormat="false" ht="15.75" hidden="false" customHeight="false" outlineLevel="0" collapsed="false"/>
    <row r="43926" customFormat="false" ht="15.75" hidden="false" customHeight="false" outlineLevel="0" collapsed="false"/>
    <row r="43927" customFormat="false" ht="15.75" hidden="false" customHeight="false" outlineLevel="0" collapsed="false"/>
    <row r="43928" customFormat="false" ht="15.75" hidden="false" customHeight="false" outlineLevel="0" collapsed="false"/>
    <row r="43929" customFormat="false" ht="15.75" hidden="false" customHeight="false" outlineLevel="0" collapsed="false"/>
    <row r="43930" customFormat="false" ht="15.75" hidden="false" customHeight="false" outlineLevel="0" collapsed="false"/>
    <row r="43931" customFormat="false" ht="15.75" hidden="false" customHeight="false" outlineLevel="0" collapsed="false"/>
    <row r="43932" customFormat="false" ht="15.75" hidden="false" customHeight="false" outlineLevel="0" collapsed="false"/>
    <row r="43933" customFormat="false" ht="15.75" hidden="false" customHeight="false" outlineLevel="0" collapsed="false"/>
    <row r="43934" customFormat="false" ht="15.75" hidden="false" customHeight="false" outlineLevel="0" collapsed="false"/>
    <row r="43935" customFormat="false" ht="15.75" hidden="false" customHeight="false" outlineLevel="0" collapsed="false"/>
    <row r="43936" customFormat="false" ht="15.75" hidden="false" customHeight="false" outlineLevel="0" collapsed="false"/>
    <row r="43937" customFormat="false" ht="15.75" hidden="false" customHeight="false" outlineLevel="0" collapsed="false"/>
    <row r="43938" customFormat="false" ht="15.75" hidden="false" customHeight="false" outlineLevel="0" collapsed="false"/>
    <row r="43939" customFormat="false" ht="15.75" hidden="false" customHeight="false" outlineLevel="0" collapsed="false"/>
    <row r="43940" customFormat="false" ht="15.75" hidden="false" customHeight="false" outlineLevel="0" collapsed="false"/>
    <row r="43941" customFormat="false" ht="15.75" hidden="false" customHeight="false" outlineLevel="0" collapsed="false"/>
    <row r="43942" customFormat="false" ht="15.75" hidden="false" customHeight="false" outlineLevel="0" collapsed="false"/>
    <row r="43943" customFormat="false" ht="15.75" hidden="false" customHeight="false" outlineLevel="0" collapsed="false"/>
    <row r="43944" customFormat="false" ht="15.75" hidden="false" customHeight="false" outlineLevel="0" collapsed="false"/>
    <row r="43945" customFormat="false" ht="15.75" hidden="false" customHeight="false" outlineLevel="0" collapsed="false"/>
    <row r="43946" customFormat="false" ht="15.75" hidden="false" customHeight="false" outlineLevel="0" collapsed="false"/>
    <row r="43947" customFormat="false" ht="15.75" hidden="false" customHeight="false" outlineLevel="0" collapsed="false"/>
    <row r="43948" customFormat="false" ht="15.75" hidden="false" customHeight="false" outlineLevel="0" collapsed="false"/>
    <row r="43949" customFormat="false" ht="15.75" hidden="false" customHeight="false" outlineLevel="0" collapsed="false"/>
    <row r="43950" customFormat="false" ht="15.75" hidden="false" customHeight="false" outlineLevel="0" collapsed="false"/>
    <row r="43951" customFormat="false" ht="15.75" hidden="false" customHeight="false" outlineLevel="0" collapsed="false"/>
    <row r="43952" customFormat="false" ht="15.75" hidden="false" customHeight="false" outlineLevel="0" collapsed="false"/>
    <row r="43953" customFormat="false" ht="15.75" hidden="false" customHeight="false" outlineLevel="0" collapsed="false"/>
    <row r="43954" customFormat="false" ht="15.75" hidden="false" customHeight="false" outlineLevel="0" collapsed="false"/>
    <row r="43955" customFormat="false" ht="15.75" hidden="false" customHeight="false" outlineLevel="0" collapsed="false"/>
    <row r="43956" customFormat="false" ht="15.75" hidden="false" customHeight="false" outlineLevel="0" collapsed="false"/>
    <row r="43957" customFormat="false" ht="15.75" hidden="false" customHeight="false" outlineLevel="0" collapsed="false"/>
    <row r="43958" customFormat="false" ht="15.75" hidden="false" customHeight="false" outlineLevel="0" collapsed="false"/>
    <row r="43959" customFormat="false" ht="15.75" hidden="false" customHeight="false" outlineLevel="0" collapsed="false"/>
    <row r="43960" customFormat="false" ht="15.75" hidden="false" customHeight="false" outlineLevel="0" collapsed="false"/>
    <row r="43961" customFormat="false" ht="15.75" hidden="false" customHeight="false" outlineLevel="0" collapsed="false"/>
    <row r="43962" customFormat="false" ht="15.75" hidden="false" customHeight="false" outlineLevel="0" collapsed="false"/>
    <row r="43963" customFormat="false" ht="15.75" hidden="false" customHeight="false" outlineLevel="0" collapsed="false"/>
    <row r="43964" customFormat="false" ht="15.75" hidden="false" customHeight="false" outlineLevel="0" collapsed="false"/>
    <row r="43965" customFormat="false" ht="15.75" hidden="false" customHeight="false" outlineLevel="0" collapsed="false"/>
    <row r="43966" customFormat="false" ht="15.75" hidden="false" customHeight="false" outlineLevel="0" collapsed="false"/>
    <row r="43967" customFormat="false" ht="15.75" hidden="false" customHeight="false" outlineLevel="0" collapsed="false"/>
    <row r="43968" customFormat="false" ht="15.75" hidden="false" customHeight="false" outlineLevel="0" collapsed="false"/>
    <row r="43969" customFormat="false" ht="15.75" hidden="false" customHeight="false" outlineLevel="0" collapsed="false"/>
    <row r="43970" customFormat="false" ht="15.75" hidden="false" customHeight="false" outlineLevel="0" collapsed="false"/>
    <row r="43971" customFormat="false" ht="15.75" hidden="false" customHeight="false" outlineLevel="0" collapsed="false"/>
    <row r="43972" customFormat="false" ht="15.75" hidden="false" customHeight="false" outlineLevel="0" collapsed="false"/>
    <row r="43973" customFormat="false" ht="15.75" hidden="false" customHeight="false" outlineLevel="0" collapsed="false"/>
    <row r="43974" customFormat="false" ht="15.75" hidden="false" customHeight="false" outlineLevel="0" collapsed="false"/>
    <row r="43975" customFormat="false" ht="15.75" hidden="false" customHeight="false" outlineLevel="0" collapsed="false"/>
    <row r="43976" customFormat="false" ht="15.75" hidden="false" customHeight="false" outlineLevel="0" collapsed="false"/>
    <row r="43977" customFormat="false" ht="15.75" hidden="false" customHeight="false" outlineLevel="0" collapsed="false"/>
    <row r="43978" customFormat="false" ht="15.75" hidden="false" customHeight="false" outlineLevel="0" collapsed="false"/>
    <row r="43979" customFormat="false" ht="15.75" hidden="false" customHeight="false" outlineLevel="0" collapsed="false"/>
    <row r="43980" customFormat="false" ht="15.75" hidden="false" customHeight="false" outlineLevel="0" collapsed="false"/>
    <row r="43981" customFormat="false" ht="15.75" hidden="false" customHeight="false" outlineLevel="0" collapsed="false"/>
    <row r="43982" customFormat="false" ht="15.75" hidden="false" customHeight="false" outlineLevel="0" collapsed="false"/>
    <row r="43983" customFormat="false" ht="15.75" hidden="false" customHeight="false" outlineLevel="0" collapsed="false"/>
    <row r="43984" customFormat="false" ht="15.75" hidden="false" customHeight="false" outlineLevel="0" collapsed="false"/>
    <row r="43985" customFormat="false" ht="15.75" hidden="false" customHeight="false" outlineLevel="0" collapsed="false"/>
    <row r="43986" customFormat="false" ht="15.75" hidden="false" customHeight="false" outlineLevel="0" collapsed="false"/>
    <row r="43987" customFormat="false" ht="15.75" hidden="false" customHeight="false" outlineLevel="0" collapsed="false"/>
    <row r="43988" customFormat="false" ht="15.75" hidden="false" customHeight="false" outlineLevel="0" collapsed="false"/>
    <row r="43989" customFormat="false" ht="15.75" hidden="false" customHeight="false" outlineLevel="0" collapsed="false"/>
    <row r="43990" customFormat="false" ht="15.75" hidden="false" customHeight="false" outlineLevel="0" collapsed="false"/>
    <row r="43991" customFormat="false" ht="15.75" hidden="false" customHeight="false" outlineLevel="0" collapsed="false"/>
    <row r="43992" customFormat="false" ht="15.75" hidden="false" customHeight="false" outlineLevel="0" collapsed="false"/>
    <row r="43993" customFormat="false" ht="15.75" hidden="false" customHeight="false" outlineLevel="0" collapsed="false"/>
    <row r="43994" customFormat="false" ht="15.75" hidden="false" customHeight="false" outlineLevel="0" collapsed="false"/>
    <row r="43995" customFormat="false" ht="15.75" hidden="false" customHeight="false" outlineLevel="0" collapsed="false"/>
    <row r="43996" customFormat="false" ht="15.75" hidden="false" customHeight="false" outlineLevel="0" collapsed="false"/>
    <row r="43997" customFormat="false" ht="15.75" hidden="false" customHeight="false" outlineLevel="0" collapsed="false"/>
    <row r="43998" customFormat="false" ht="15.75" hidden="false" customHeight="false" outlineLevel="0" collapsed="false"/>
    <row r="43999" customFormat="false" ht="15.75" hidden="false" customHeight="false" outlineLevel="0" collapsed="false"/>
    <row r="44000" customFormat="false" ht="15.75" hidden="false" customHeight="false" outlineLevel="0" collapsed="false"/>
    <row r="44001" customFormat="false" ht="15.75" hidden="false" customHeight="false" outlineLevel="0" collapsed="false"/>
    <row r="44002" customFormat="false" ht="15.75" hidden="false" customHeight="false" outlineLevel="0" collapsed="false"/>
    <row r="44003" customFormat="false" ht="15.75" hidden="false" customHeight="false" outlineLevel="0" collapsed="false"/>
    <row r="44004" customFormat="false" ht="15.75" hidden="false" customHeight="false" outlineLevel="0" collapsed="false"/>
    <row r="44005" customFormat="false" ht="15.75" hidden="false" customHeight="false" outlineLevel="0" collapsed="false"/>
    <row r="44006" customFormat="false" ht="15.75" hidden="false" customHeight="false" outlineLevel="0" collapsed="false"/>
    <row r="44007" customFormat="false" ht="15.75" hidden="false" customHeight="false" outlineLevel="0" collapsed="false"/>
    <row r="44008" customFormat="false" ht="15.75" hidden="false" customHeight="false" outlineLevel="0" collapsed="false"/>
    <row r="44009" customFormat="false" ht="15.75" hidden="false" customHeight="false" outlineLevel="0" collapsed="false"/>
    <row r="44010" customFormat="false" ht="15.75" hidden="false" customHeight="false" outlineLevel="0" collapsed="false"/>
    <row r="44011" customFormat="false" ht="15.75" hidden="false" customHeight="false" outlineLevel="0" collapsed="false"/>
    <row r="44012" customFormat="false" ht="15.75" hidden="false" customHeight="false" outlineLevel="0" collapsed="false"/>
    <row r="44013" customFormat="false" ht="15.75" hidden="false" customHeight="false" outlineLevel="0" collapsed="false"/>
    <row r="44014" customFormat="false" ht="15.75" hidden="false" customHeight="false" outlineLevel="0" collapsed="false"/>
    <row r="44015" customFormat="false" ht="15.75" hidden="false" customHeight="false" outlineLevel="0" collapsed="false"/>
    <row r="44016" customFormat="false" ht="15.75" hidden="false" customHeight="false" outlineLevel="0" collapsed="false"/>
    <row r="44017" customFormat="false" ht="15.75" hidden="false" customHeight="false" outlineLevel="0" collapsed="false"/>
    <row r="44018" customFormat="false" ht="15.75" hidden="false" customHeight="false" outlineLevel="0" collapsed="false"/>
    <row r="44019" customFormat="false" ht="15.75" hidden="false" customHeight="false" outlineLevel="0" collapsed="false"/>
    <row r="44020" customFormat="false" ht="15.75" hidden="false" customHeight="false" outlineLevel="0" collapsed="false"/>
    <row r="44021" customFormat="false" ht="15.75" hidden="false" customHeight="false" outlineLevel="0" collapsed="false"/>
    <row r="44022" customFormat="false" ht="15.75" hidden="false" customHeight="false" outlineLevel="0" collapsed="false"/>
    <row r="44023" customFormat="false" ht="15.75" hidden="false" customHeight="false" outlineLevel="0" collapsed="false"/>
    <row r="44024" customFormat="false" ht="15.75" hidden="false" customHeight="false" outlineLevel="0" collapsed="false"/>
    <row r="44025" customFormat="false" ht="15.75" hidden="false" customHeight="false" outlineLevel="0" collapsed="false"/>
    <row r="44026" customFormat="false" ht="15.75" hidden="false" customHeight="false" outlineLevel="0" collapsed="false"/>
    <row r="44027" customFormat="false" ht="15.75" hidden="false" customHeight="false" outlineLevel="0" collapsed="false"/>
    <row r="44028" customFormat="false" ht="15.75" hidden="false" customHeight="false" outlineLevel="0" collapsed="false"/>
    <row r="44029" customFormat="false" ht="15.75" hidden="false" customHeight="false" outlineLevel="0" collapsed="false"/>
    <row r="44030" customFormat="false" ht="15.75" hidden="false" customHeight="false" outlineLevel="0" collapsed="false"/>
    <row r="44031" customFormat="false" ht="15.75" hidden="false" customHeight="false" outlineLevel="0" collapsed="false"/>
    <row r="44032" customFormat="false" ht="15.75" hidden="false" customHeight="false" outlineLevel="0" collapsed="false"/>
    <row r="44033" customFormat="false" ht="15.75" hidden="false" customHeight="false" outlineLevel="0" collapsed="false"/>
    <row r="44034" customFormat="false" ht="15.75" hidden="false" customHeight="false" outlineLevel="0" collapsed="false"/>
    <row r="44035" customFormat="false" ht="15.75" hidden="false" customHeight="false" outlineLevel="0" collapsed="false"/>
    <row r="44036" customFormat="false" ht="15.75" hidden="false" customHeight="false" outlineLevel="0" collapsed="false"/>
    <row r="44037" customFormat="false" ht="15.75" hidden="false" customHeight="false" outlineLevel="0" collapsed="false"/>
    <row r="44038" customFormat="false" ht="15.75" hidden="false" customHeight="false" outlineLevel="0" collapsed="false"/>
    <row r="44039" customFormat="false" ht="15.75" hidden="false" customHeight="false" outlineLevel="0" collapsed="false"/>
    <row r="44040" customFormat="false" ht="15.75" hidden="false" customHeight="false" outlineLevel="0" collapsed="false"/>
    <row r="44041" customFormat="false" ht="15.75" hidden="false" customHeight="false" outlineLevel="0" collapsed="false"/>
    <row r="44042" customFormat="false" ht="15.75" hidden="false" customHeight="false" outlineLevel="0" collapsed="false"/>
    <row r="44043" customFormat="false" ht="15.75" hidden="false" customHeight="false" outlineLevel="0" collapsed="false"/>
    <row r="44044" customFormat="false" ht="15.75" hidden="false" customHeight="false" outlineLevel="0" collapsed="false"/>
    <row r="44045" customFormat="false" ht="15.75" hidden="false" customHeight="false" outlineLevel="0" collapsed="false"/>
    <row r="44046" customFormat="false" ht="15.75" hidden="false" customHeight="false" outlineLevel="0" collapsed="false"/>
    <row r="44047" customFormat="false" ht="15.75" hidden="false" customHeight="false" outlineLevel="0" collapsed="false"/>
    <row r="44048" customFormat="false" ht="15.75" hidden="false" customHeight="false" outlineLevel="0" collapsed="false"/>
    <row r="44049" customFormat="false" ht="15.75" hidden="false" customHeight="false" outlineLevel="0" collapsed="false"/>
    <row r="44050" customFormat="false" ht="15.75" hidden="false" customHeight="false" outlineLevel="0" collapsed="false"/>
    <row r="44051" customFormat="false" ht="15.75" hidden="false" customHeight="false" outlineLevel="0" collapsed="false"/>
    <row r="44052" customFormat="false" ht="15.75" hidden="false" customHeight="false" outlineLevel="0" collapsed="false"/>
    <row r="44053" customFormat="false" ht="15.75" hidden="false" customHeight="false" outlineLevel="0" collapsed="false"/>
    <row r="44054" customFormat="false" ht="15.75" hidden="false" customHeight="false" outlineLevel="0" collapsed="false"/>
    <row r="44055" customFormat="false" ht="15.75" hidden="false" customHeight="false" outlineLevel="0" collapsed="false"/>
    <row r="44056" customFormat="false" ht="15.75" hidden="false" customHeight="false" outlineLevel="0" collapsed="false"/>
    <row r="44057" customFormat="false" ht="15.75" hidden="false" customHeight="false" outlineLevel="0" collapsed="false"/>
    <row r="44058" customFormat="false" ht="15.75" hidden="false" customHeight="false" outlineLevel="0" collapsed="false"/>
    <row r="44059" customFormat="false" ht="15.75" hidden="false" customHeight="false" outlineLevel="0" collapsed="false"/>
    <row r="44060" customFormat="false" ht="15.75" hidden="false" customHeight="false" outlineLevel="0" collapsed="false"/>
    <row r="44061" customFormat="false" ht="15.75" hidden="false" customHeight="false" outlineLevel="0" collapsed="false"/>
    <row r="44062" customFormat="false" ht="15.75" hidden="false" customHeight="false" outlineLevel="0" collapsed="false"/>
    <row r="44063" customFormat="false" ht="15.75" hidden="false" customHeight="false" outlineLevel="0" collapsed="false"/>
    <row r="44064" customFormat="false" ht="15.75" hidden="false" customHeight="false" outlineLevel="0" collapsed="false"/>
    <row r="44065" customFormat="false" ht="15.75" hidden="false" customHeight="false" outlineLevel="0" collapsed="false"/>
    <row r="44066" customFormat="false" ht="15.75" hidden="false" customHeight="false" outlineLevel="0" collapsed="false"/>
    <row r="44067" customFormat="false" ht="15.75" hidden="false" customHeight="false" outlineLevel="0" collapsed="false"/>
    <row r="44068" customFormat="false" ht="15.75" hidden="false" customHeight="false" outlineLevel="0" collapsed="false"/>
    <row r="44069" customFormat="false" ht="15.75" hidden="false" customHeight="false" outlineLevel="0" collapsed="false"/>
    <row r="44070" customFormat="false" ht="15.75" hidden="false" customHeight="false" outlineLevel="0" collapsed="false"/>
    <row r="44071" customFormat="false" ht="15.75" hidden="false" customHeight="false" outlineLevel="0" collapsed="false"/>
    <row r="44072" customFormat="false" ht="15.75" hidden="false" customHeight="false" outlineLevel="0" collapsed="false"/>
    <row r="44073" customFormat="false" ht="15.75" hidden="false" customHeight="false" outlineLevel="0" collapsed="false"/>
    <row r="44074" customFormat="false" ht="15.75" hidden="false" customHeight="false" outlineLevel="0" collapsed="false"/>
    <row r="44075" customFormat="false" ht="15.75" hidden="false" customHeight="false" outlineLevel="0" collapsed="false"/>
    <row r="44076" customFormat="false" ht="15.75" hidden="false" customHeight="false" outlineLevel="0" collapsed="false"/>
    <row r="44077" customFormat="false" ht="15.75" hidden="false" customHeight="false" outlineLevel="0" collapsed="false"/>
    <row r="44078" customFormat="false" ht="15.75" hidden="false" customHeight="false" outlineLevel="0" collapsed="false"/>
    <row r="44079" customFormat="false" ht="15.75" hidden="false" customHeight="false" outlineLevel="0" collapsed="false"/>
    <row r="44080" customFormat="false" ht="15.75" hidden="false" customHeight="false" outlineLevel="0" collapsed="false"/>
    <row r="44081" customFormat="false" ht="15.75" hidden="false" customHeight="false" outlineLevel="0" collapsed="false"/>
    <row r="44082" customFormat="false" ht="15.75" hidden="false" customHeight="false" outlineLevel="0" collapsed="false"/>
    <row r="44083" customFormat="false" ht="15.75" hidden="false" customHeight="false" outlineLevel="0" collapsed="false"/>
    <row r="44084" customFormat="false" ht="15.75" hidden="false" customHeight="false" outlineLevel="0" collapsed="false"/>
    <row r="44085" customFormat="false" ht="15.75" hidden="false" customHeight="false" outlineLevel="0" collapsed="false"/>
    <row r="44086" customFormat="false" ht="15.75" hidden="false" customHeight="false" outlineLevel="0" collapsed="false"/>
    <row r="44087" customFormat="false" ht="15.75" hidden="false" customHeight="false" outlineLevel="0" collapsed="false"/>
    <row r="44088" customFormat="false" ht="15.75" hidden="false" customHeight="false" outlineLevel="0" collapsed="false"/>
    <row r="44089" customFormat="false" ht="15.75" hidden="false" customHeight="false" outlineLevel="0" collapsed="false"/>
    <row r="44090" customFormat="false" ht="15.75" hidden="false" customHeight="false" outlineLevel="0" collapsed="false"/>
    <row r="44091" customFormat="false" ht="15.75" hidden="false" customHeight="false" outlineLevel="0" collapsed="false"/>
    <row r="44092" customFormat="false" ht="15.75" hidden="false" customHeight="false" outlineLevel="0" collapsed="false"/>
    <row r="44093" customFormat="false" ht="15.75" hidden="false" customHeight="false" outlineLevel="0" collapsed="false"/>
    <row r="44094" customFormat="false" ht="15.75" hidden="false" customHeight="false" outlineLevel="0" collapsed="false"/>
    <row r="44095" customFormat="false" ht="15.75" hidden="false" customHeight="false" outlineLevel="0" collapsed="false"/>
    <row r="44096" customFormat="false" ht="15.75" hidden="false" customHeight="false" outlineLevel="0" collapsed="false"/>
    <row r="44097" customFormat="false" ht="15.75" hidden="false" customHeight="false" outlineLevel="0" collapsed="false"/>
    <row r="44098" customFormat="false" ht="15.75" hidden="false" customHeight="false" outlineLevel="0" collapsed="false"/>
    <row r="44099" customFormat="false" ht="15.75" hidden="false" customHeight="false" outlineLevel="0" collapsed="false"/>
    <row r="44100" customFormat="false" ht="15.75" hidden="false" customHeight="false" outlineLevel="0" collapsed="false"/>
    <row r="44101" customFormat="false" ht="15.75" hidden="false" customHeight="false" outlineLevel="0" collapsed="false"/>
    <row r="44102" customFormat="false" ht="15.75" hidden="false" customHeight="false" outlineLevel="0" collapsed="false"/>
    <row r="44103" customFormat="false" ht="15.75" hidden="false" customHeight="false" outlineLevel="0" collapsed="false"/>
    <row r="44104" customFormat="false" ht="15.75" hidden="false" customHeight="false" outlineLevel="0" collapsed="false"/>
    <row r="44105" customFormat="false" ht="15.75" hidden="false" customHeight="false" outlineLevel="0" collapsed="false"/>
    <row r="44106" customFormat="false" ht="15.75" hidden="false" customHeight="false" outlineLevel="0" collapsed="false"/>
    <row r="44107" customFormat="false" ht="15.75" hidden="false" customHeight="false" outlineLevel="0" collapsed="false"/>
    <row r="44108" customFormat="false" ht="15.75" hidden="false" customHeight="false" outlineLevel="0" collapsed="false"/>
    <row r="44109" customFormat="false" ht="15.75" hidden="false" customHeight="false" outlineLevel="0" collapsed="false"/>
    <row r="44110" customFormat="false" ht="15.75" hidden="false" customHeight="false" outlineLevel="0" collapsed="false"/>
    <row r="44111" customFormat="false" ht="15.75" hidden="false" customHeight="false" outlineLevel="0" collapsed="false"/>
    <row r="44112" customFormat="false" ht="15.75" hidden="false" customHeight="false" outlineLevel="0" collapsed="false"/>
    <row r="44113" customFormat="false" ht="15.75" hidden="false" customHeight="false" outlineLevel="0" collapsed="false"/>
    <row r="44114" customFormat="false" ht="15.75" hidden="false" customHeight="false" outlineLevel="0" collapsed="false"/>
    <row r="44115" customFormat="false" ht="15.75" hidden="false" customHeight="false" outlineLevel="0" collapsed="false"/>
    <row r="44116" customFormat="false" ht="15.75" hidden="false" customHeight="false" outlineLevel="0" collapsed="false"/>
    <row r="44117" customFormat="false" ht="15.75" hidden="false" customHeight="false" outlineLevel="0" collapsed="false"/>
    <row r="44118" customFormat="false" ht="15.75" hidden="false" customHeight="false" outlineLevel="0" collapsed="false"/>
    <row r="44119" customFormat="false" ht="15.75" hidden="false" customHeight="false" outlineLevel="0" collapsed="false"/>
    <row r="44120" customFormat="false" ht="15.75" hidden="false" customHeight="false" outlineLevel="0" collapsed="false"/>
    <row r="44121" customFormat="false" ht="15.75" hidden="false" customHeight="false" outlineLevel="0" collapsed="false"/>
    <row r="44122" customFormat="false" ht="15.75" hidden="false" customHeight="false" outlineLevel="0" collapsed="false"/>
    <row r="44123" customFormat="false" ht="15.75" hidden="false" customHeight="false" outlineLevel="0" collapsed="false"/>
    <row r="44124" customFormat="false" ht="15.75" hidden="false" customHeight="false" outlineLevel="0" collapsed="false"/>
    <row r="44125" customFormat="false" ht="15.75" hidden="false" customHeight="false" outlineLevel="0" collapsed="false"/>
    <row r="44126" customFormat="false" ht="15.75" hidden="false" customHeight="false" outlineLevel="0" collapsed="false"/>
    <row r="44127" customFormat="false" ht="15.75" hidden="false" customHeight="false" outlineLevel="0" collapsed="false"/>
    <row r="44128" customFormat="false" ht="15.75" hidden="false" customHeight="false" outlineLevel="0" collapsed="false"/>
    <row r="44129" customFormat="false" ht="15.75" hidden="false" customHeight="false" outlineLevel="0" collapsed="false"/>
    <row r="44130" customFormat="false" ht="15.75" hidden="false" customHeight="false" outlineLevel="0" collapsed="false"/>
    <row r="44131" customFormat="false" ht="15.75" hidden="false" customHeight="false" outlineLevel="0" collapsed="false"/>
    <row r="44132" customFormat="false" ht="15.75" hidden="false" customHeight="false" outlineLevel="0" collapsed="false"/>
    <row r="44133" customFormat="false" ht="15.75" hidden="false" customHeight="false" outlineLevel="0" collapsed="false"/>
    <row r="44134" customFormat="false" ht="15.75" hidden="false" customHeight="false" outlineLevel="0" collapsed="false"/>
    <row r="44135" customFormat="false" ht="15.75" hidden="false" customHeight="false" outlineLevel="0" collapsed="false"/>
    <row r="44136" customFormat="false" ht="15.75" hidden="false" customHeight="false" outlineLevel="0" collapsed="false"/>
    <row r="44137" customFormat="false" ht="15.75" hidden="false" customHeight="false" outlineLevel="0" collapsed="false"/>
    <row r="44138" customFormat="false" ht="15.75" hidden="false" customHeight="false" outlineLevel="0" collapsed="false"/>
    <row r="44139" customFormat="false" ht="15.75" hidden="false" customHeight="false" outlineLevel="0" collapsed="false"/>
    <row r="44140" customFormat="false" ht="15.75" hidden="false" customHeight="false" outlineLevel="0" collapsed="false"/>
    <row r="44141" customFormat="false" ht="15.75" hidden="false" customHeight="false" outlineLevel="0" collapsed="false"/>
    <row r="44142" customFormat="false" ht="15.75" hidden="false" customHeight="false" outlineLevel="0" collapsed="false"/>
    <row r="44143" customFormat="false" ht="15.75" hidden="false" customHeight="false" outlineLevel="0" collapsed="false"/>
    <row r="44144" customFormat="false" ht="15.75" hidden="false" customHeight="false" outlineLevel="0" collapsed="false"/>
    <row r="44145" customFormat="false" ht="15.75" hidden="false" customHeight="false" outlineLevel="0" collapsed="false"/>
    <row r="44146" customFormat="false" ht="15.75" hidden="false" customHeight="false" outlineLevel="0" collapsed="false"/>
    <row r="44147" customFormat="false" ht="15.75" hidden="false" customHeight="false" outlineLevel="0" collapsed="false"/>
    <row r="44148" customFormat="false" ht="15.75" hidden="false" customHeight="false" outlineLevel="0" collapsed="false"/>
    <row r="44149" customFormat="false" ht="15.75" hidden="false" customHeight="false" outlineLevel="0" collapsed="false"/>
    <row r="44150" customFormat="false" ht="15.75" hidden="false" customHeight="false" outlineLevel="0" collapsed="false"/>
    <row r="44151" customFormat="false" ht="15.75" hidden="false" customHeight="false" outlineLevel="0" collapsed="false"/>
    <row r="44152" customFormat="false" ht="15.75" hidden="false" customHeight="false" outlineLevel="0" collapsed="false"/>
    <row r="44153" customFormat="false" ht="15.75" hidden="false" customHeight="false" outlineLevel="0" collapsed="false"/>
    <row r="44154" customFormat="false" ht="15.75" hidden="false" customHeight="false" outlineLevel="0" collapsed="false"/>
    <row r="44155" customFormat="false" ht="15.75" hidden="false" customHeight="false" outlineLevel="0" collapsed="false"/>
    <row r="44156" customFormat="false" ht="15.75" hidden="false" customHeight="false" outlineLevel="0" collapsed="false"/>
    <row r="44157" customFormat="false" ht="15.75" hidden="false" customHeight="false" outlineLevel="0" collapsed="false"/>
    <row r="44158" customFormat="false" ht="15.75" hidden="false" customHeight="false" outlineLevel="0" collapsed="false"/>
    <row r="44159" customFormat="false" ht="15.75" hidden="false" customHeight="false" outlineLevel="0" collapsed="false"/>
    <row r="44160" customFormat="false" ht="15.75" hidden="false" customHeight="false" outlineLevel="0" collapsed="false"/>
    <row r="44161" customFormat="false" ht="15.75" hidden="false" customHeight="false" outlineLevel="0" collapsed="false"/>
    <row r="44162" customFormat="false" ht="15.75" hidden="false" customHeight="false" outlineLevel="0" collapsed="false"/>
    <row r="44163" customFormat="false" ht="15.75" hidden="false" customHeight="false" outlineLevel="0" collapsed="false"/>
    <row r="44164" customFormat="false" ht="15.75" hidden="false" customHeight="false" outlineLevel="0" collapsed="false"/>
    <row r="44165" customFormat="false" ht="15.75" hidden="false" customHeight="false" outlineLevel="0" collapsed="false"/>
    <row r="44166" customFormat="false" ht="15.75" hidden="false" customHeight="false" outlineLevel="0" collapsed="false"/>
    <row r="44167" customFormat="false" ht="15.75" hidden="false" customHeight="false" outlineLevel="0" collapsed="false"/>
    <row r="44168" customFormat="false" ht="15.75" hidden="false" customHeight="false" outlineLevel="0" collapsed="false"/>
    <row r="44169" customFormat="false" ht="15.75" hidden="false" customHeight="false" outlineLevel="0" collapsed="false"/>
    <row r="44170" customFormat="false" ht="15.75" hidden="false" customHeight="false" outlineLevel="0" collapsed="false"/>
    <row r="44171" customFormat="false" ht="15.75" hidden="false" customHeight="false" outlineLevel="0" collapsed="false"/>
    <row r="44172" customFormat="false" ht="15.75" hidden="false" customHeight="false" outlineLevel="0" collapsed="false"/>
    <row r="44173" customFormat="false" ht="15.75" hidden="false" customHeight="false" outlineLevel="0" collapsed="false"/>
    <row r="44174" customFormat="false" ht="15.75" hidden="false" customHeight="false" outlineLevel="0" collapsed="false"/>
    <row r="44175" customFormat="false" ht="15.75" hidden="false" customHeight="false" outlineLevel="0" collapsed="false"/>
    <row r="44176" customFormat="false" ht="15.75" hidden="false" customHeight="false" outlineLevel="0" collapsed="false"/>
    <row r="44177" customFormat="false" ht="15.75" hidden="false" customHeight="false" outlineLevel="0" collapsed="false"/>
    <row r="44178" customFormat="false" ht="15.75" hidden="false" customHeight="false" outlineLevel="0" collapsed="false"/>
    <row r="44179" customFormat="false" ht="15.75" hidden="false" customHeight="false" outlineLevel="0" collapsed="false"/>
    <row r="44180" customFormat="false" ht="15.75" hidden="false" customHeight="false" outlineLevel="0" collapsed="false"/>
    <row r="44181" customFormat="false" ht="15.75" hidden="false" customHeight="false" outlineLevel="0" collapsed="false"/>
    <row r="44182" customFormat="false" ht="15.75" hidden="false" customHeight="false" outlineLevel="0" collapsed="false"/>
    <row r="44183" customFormat="false" ht="15.75" hidden="false" customHeight="false" outlineLevel="0" collapsed="false"/>
    <row r="44184" customFormat="false" ht="15.75" hidden="false" customHeight="false" outlineLevel="0" collapsed="false"/>
    <row r="44185" customFormat="false" ht="15.75" hidden="false" customHeight="false" outlineLevel="0" collapsed="false"/>
    <row r="44186" customFormat="false" ht="15.75" hidden="false" customHeight="false" outlineLevel="0" collapsed="false"/>
    <row r="44187" customFormat="false" ht="15.75" hidden="false" customHeight="false" outlineLevel="0" collapsed="false"/>
    <row r="44188" customFormat="false" ht="15.75" hidden="false" customHeight="false" outlineLevel="0" collapsed="false"/>
    <row r="44189" customFormat="false" ht="15.75" hidden="false" customHeight="false" outlineLevel="0" collapsed="false"/>
    <row r="44190" customFormat="false" ht="15.75" hidden="false" customHeight="false" outlineLevel="0" collapsed="false"/>
    <row r="44191" customFormat="false" ht="15.75" hidden="false" customHeight="false" outlineLevel="0" collapsed="false"/>
    <row r="44192" customFormat="false" ht="15.75" hidden="false" customHeight="false" outlineLevel="0" collapsed="false"/>
    <row r="44193" customFormat="false" ht="15.75" hidden="false" customHeight="false" outlineLevel="0" collapsed="false"/>
    <row r="44194" customFormat="false" ht="15.75" hidden="false" customHeight="false" outlineLevel="0" collapsed="false"/>
    <row r="44195" customFormat="false" ht="15.75" hidden="false" customHeight="false" outlineLevel="0" collapsed="false"/>
    <row r="44196" customFormat="false" ht="15.75" hidden="false" customHeight="false" outlineLevel="0" collapsed="false"/>
    <row r="44197" customFormat="false" ht="15.75" hidden="false" customHeight="false" outlineLevel="0" collapsed="false"/>
    <row r="44198" customFormat="false" ht="15.75" hidden="false" customHeight="false" outlineLevel="0" collapsed="false"/>
    <row r="44199" customFormat="false" ht="15.75" hidden="false" customHeight="false" outlineLevel="0" collapsed="false"/>
    <row r="44200" customFormat="false" ht="15.75" hidden="false" customHeight="false" outlineLevel="0" collapsed="false"/>
    <row r="44201" customFormat="false" ht="15.75" hidden="false" customHeight="false" outlineLevel="0" collapsed="false"/>
    <row r="44202" customFormat="false" ht="15.75" hidden="false" customHeight="false" outlineLevel="0" collapsed="false"/>
    <row r="44203" customFormat="false" ht="15.75" hidden="false" customHeight="false" outlineLevel="0" collapsed="false"/>
    <row r="44204" customFormat="false" ht="15.75" hidden="false" customHeight="false" outlineLevel="0" collapsed="false"/>
    <row r="44205" customFormat="false" ht="15.75" hidden="false" customHeight="false" outlineLevel="0" collapsed="false"/>
    <row r="44206" customFormat="false" ht="15.75" hidden="false" customHeight="false" outlineLevel="0" collapsed="false"/>
    <row r="44207" customFormat="false" ht="15.75" hidden="false" customHeight="false" outlineLevel="0" collapsed="false"/>
    <row r="44208" customFormat="false" ht="15.75" hidden="false" customHeight="false" outlineLevel="0" collapsed="false"/>
    <row r="44209" customFormat="false" ht="15.75" hidden="false" customHeight="false" outlineLevel="0" collapsed="false"/>
    <row r="44210" customFormat="false" ht="15.75" hidden="false" customHeight="false" outlineLevel="0" collapsed="false"/>
    <row r="44211" customFormat="false" ht="15.75" hidden="false" customHeight="false" outlineLevel="0" collapsed="false"/>
    <row r="44212" customFormat="false" ht="15.75" hidden="false" customHeight="false" outlineLevel="0" collapsed="false"/>
    <row r="44213" customFormat="false" ht="15.75" hidden="false" customHeight="false" outlineLevel="0" collapsed="false"/>
    <row r="44214" customFormat="false" ht="15.75" hidden="false" customHeight="false" outlineLevel="0" collapsed="false"/>
    <row r="44215" customFormat="false" ht="15.75" hidden="false" customHeight="false" outlineLevel="0" collapsed="false"/>
    <row r="44216" customFormat="false" ht="15.75" hidden="false" customHeight="false" outlineLevel="0" collapsed="false"/>
    <row r="44217" customFormat="false" ht="15.75" hidden="false" customHeight="false" outlineLevel="0" collapsed="false"/>
    <row r="44218" customFormat="false" ht="15.75" hidden="false" customHeight="false" outlineLevel="0" collapsed="false"/>
    <row r="44219" customFormat="false" ht="15.75" hidden="false" customHeight="false" outlineLevel="0" collapsed="false"/>
    <row r="44220" customFormat="false" ht="15.75" hidden="false" customHeight="false" outlineLevel="0" collapsed="false"/>
    <row r="44221" customFormat="false" ht="15.75" hidden="false" customHeight="false" outlineLevel="0" collapsed="false"/>
    <row r="44222" customFormat="false" ht="15.75" hidden="false" customHeight="false" outlineLevel="0" collapsed="false"/>
    <row r="44223" customFormat="false" ht="15.75" hidden="false" customHeight="false" outlineLevel="0" collapsed="false"/>
    <row r="44224" customFormat="false" ht="15.75" hidden="false" customHeight="false" outlineLevel="0" collapsed="false"/>
    <row r="44225" customFormat="false" ht="15.75" hidden="false" customHeight="false" outlineLevel="0" collapsed="false"/>
    <row r="44226" customFormat="false" ht="15.75" hidden="false" customHeight="false" outlineLevel="0" collapsed="false"/>
    <row r="44227" customFormat="false" ht="15.75" hidden="false" customHeight="false" outlineLevel="0" collapsed="false"/>
    <row r="44228" customFormat="false" ht="15.75" hidden="false" customHeight="false" outlineLevel="0" collapsed="false"/>
    <row r="44229" customFormat="false" ht="15.75" hidden="false" customHeight="false" outlineLevel="0" collapsed="false"/>
    <row r="44230" customFormat="false" ht="15.75" hidden="false" customHeight="false" outlineLevel="0" collapsed="false"/>
    <row r="44231" customFormat="false" ht="15.75" hidden="false" customHeight="false" outlineLevel="0" collapsed="false"/>
    <row r="44232" customFormat="false" ht="15.75" hidden="false" customHeight="false" outlineLevel="0" collapsed="false"/>
    <row r="44233" customFormat="false" ht="15.75" hidden="false" customHeight="false" outlineLevel="0" collapsed="false"/>
    <row r="44234" customFormat="false" ht="15.75" hidden="false" customHeight="false" outlineLevel="0" collapsed="false"/>
    <row r="44235" customFormat="false" ht="15.75" hidden="false" customHeight="false" outlineLevel="0" collapsed="false"/>
    <row r="44236" customFormat="false" ht="15.75" hidden="false" customHeight="false" outlineLevel="0" collapsed="false"/>
    <row r="44237" customFormat="false" ht="15.75" hidden="false" customHeight="false" outlineLevel="0" collapsed="false"/>
    <row r="44238" customFormat="false" ht="15.75" hidden="false" customHeight="false" outlineLevel="0" collapsed="false"/>
    <row r="44239" customFormat="false" ht="15.75" hidden="false" customHeight="false" outlineLevel="0" collapsed="false"/>
    <row r="44240" customFormat="false" ht="15.75" hidden="false" customHeight="false" outlineLevel="0" collapsed="false"/>
    <row r="44241" customFormat="false" ht="15.75" hidden="false" customHeight="false" outlineLevel="0" collapsed="false"/>
    <row r="44242" customFormat="false" ht="15.75" hidden="false" customHeight="false" outlineLevel="0" collapsed="false"/>
    <row r="44243" customFormat="false" ht="15.75" hidden="false" customHeight="false" outlineLevel="0" collapsed="false"/>
    <row r="44244" customFormat="false" ht="15.75" hidden="false" customHeight="false" outlineLevel="0" collapsed="false"/>
    <row r="44245" customFormat="false" ht="15.75" hidden="false" customHeight="false" outlineLevel="0" collapsed="false"/>
    <row r="44246" customFormat="false" ht="15.75" hidden="false" customHeight="false" outlineLevel="0" collapsed="false"/>
    <row r="44247" customFormat="false" ht="15.75" hidden="false" customHeight="false" outlineLevel="0" collapsed="false"/>
    <row r="44248" customFormat="false" ht="15.75" hidden="false" customHeight="false" outlineLevel="0" collapsed="false"/>
    <row r="44249" customFormat="false" ht="15.75" hidden="false" customHeight="false" outlineLevel="0" collapsed="false"/>
    <row r="44250" customFormat="false" ht="15.75" hidden="false" customHeight="false" outlineLevel="0" collapsed="false"/>
    <row r="44251" customFormat="false" ht="15.75" hidden="false" customHeight="false" outlineLevel="0" collapsed="false"/>
    <row r="44252" customFormat="false" ht="15.75" hidden="false" customHeight="false" outlineLevel="0" collapsed="false"/>
    <row r="44253" customFormat="false" ht="15.75" hidden="false" customHeight="false" outlineLevel="0" collapsed="false"/>
    <row r="44254" customFormat="false" ht="15.75" hidden="false" customHeight="false" outlineLevel="0" collapsed="false"/>
    <row r="44255" customFormat="false" ht="15.75" hidden="false" customHeight="false" outlineLevel="0" collapsed="false"/>
    <row r="44256" customFormat="false" ht="15.75" hidden="false" customHeight="false" outlineLevel="0" collapsed="false"/>
    <row r="44257" customFormat="false" ht="15.75" hidden="false" customHeight="false" outlineLevel="0" collapsed="false"/>
    <row r="44258" customFormat="false" ht="15.75" hidden="false" customHeight="false" outlineLevel="0" collapsed="false"/>
    <row r="44259" customFormat="false" ht="15.75" hidden="false" customHeight="false" outlineLevel="0" collapsed="false"/>
    <row r="44260" customFormat="false" ht="15.75" hidden="false" customHeight="false" outlineLevel="0" collapsed="false"/>
    <row r="44261" customFormat="false" ht="15.75" hidden="false" customHeight="false" outlineLevel="0" collapsed="false"/>
    <row r="44262" customFormat="false" ht="15.75" hidden="false" customHeight="false" outlineLevel="0" collapsed="false"/>
    <row r="44263" customFormat="false" ht="15.75" hidden="false" customHeight="false" outlineLevel="0" collapsed="false"/>
    <row r="44264" customFormat="false" ht="15.75" hidden="false" customHeight="false" outlineLevel="0" collapsed="false"/>
    <row r="44265" customFormat="false" ht="15.75" hidden="false" customHeight="false" outlineLevel="0" collapsed="false"/>
    <row r="44266" customFormat="false" ht="15.75" hidden="false" customHeight="false" outlineLevel="0" collapsed="false"/>
    <row r="44267" customFormat="false" ht="15.75" hidden="false" customHeight="false" outlineLevel="0" collapsed="false"/>
    <row r="44268" customFormat="false" ht="15.75" hidden="false" customHeight="false" outlineLevel="0" collapsed="false"/>
    <row r="44269" customFormat="false" ht="15.75" hidden="false" customHeight="false" outlineLevel="0" collapsed="false"/>
    <row r="44270" customFormat="false" ht="15.75" hidden="false" customHeight="false" outlineLevel="0" collapsed="false"/>
    <row r="44271" customFormat="false" ht="15.75" hidden="false" customHeight="false" outlineLevel="0" collapsed="false"/>
    <row r="44272" customFormat="false" ht="15.75" hidden="false" customHeight="false" outlineLevel="0" collapsed="false"/>
    <row r="44273" customFormat="false" ht="15.75" hidden="false" customHeight="false" outlineLevel="0" collapsed="false"/>
    <row r="44274" customFormat="false" ht="15.75" hidden="false" customHeight="false" outlineLevel="0" collapsed="false"/>
    <row r="44275" customFormat="false" ht="15.75" hidden="false" customHeight="false" outlineLevel="0" collapsed="false"/>
    <row r="44276" customFormat="false" ht="15.75" hidden="false" customHeight="false" outlineLevel="0" collapsed="false"/>
    <row r="44277" customFormat="false" ht="15.75" hidden="false" customHeight="false" outlineLevel="0" collapsed="false"/>
    <row r="44278" customFormat="false" ht="15.75" hidden="false" customHeight="false" outlineLevel="0" collapsed="false"/>
    <row r="44279" customFormat="false" ht="15.75" hidden="false" customHeight="false" outlineLevel="0" collapsed="false"/>
    <row r="44280" customFormat="false" ht="15.75" hidden="false" customHeight="false" outlineLevel="0" collapsed="false"/>
    <row r="44281" customFormat="false" ht="15.75" hidden="false" customHeight="false" outlineLevel="0" collapsed="false"/>
    <row r="44282" customFormat="false" ht="15.75" hidden="false" customHeight="false" outlineLevel="0" collapsed="false"/>
    <row r="44283" customFormat="false" ht="15.75" hidden="false" customHeight="false" outlineLevel="0" collapsed="false"/>
    <row r="44284" customFormat="false" ht="15.75" hidden="false" customHeight="false" outlineLevel="0" collapsed="false"/>
    <row r="44285" customFormat="false" ht="15.75" hidden="false" customHeight="false" outlineLevel="0" collapsed="false"/>
    <row r="44286" customFormat="false" ht="15.75" hidden="false" customHeight="false" outlineLevel="0" collapsed="false"/>
    <row r="44287" customFormat="false" ht="15.75" hidden="false" customHeight="false" outlineLevel="0" collapsed="false"/>
    <row r="44288" customFormat="false" ht="15.75" hidden="false" customHeight="false" outlineLevel="0" collapsed="false"/>
    <row r="44289" customFormat="false" ht="15.75" hidden="false" customHeight="false" outlineLevel="0" collapsed="false"/>
    <row r="44290" customFormat="false" ht="15.75" hidden="false" customHeight="false" outlineLevel="0" collapsed="false"/>
    <row r="44291" customFormat="false" ht="15.75" hidden="false" customHeight="false" outlineLevel="0" collapsed="false"/>
    <row r="44292" customFormat="false" ht="15.75" hidden="false" customHeight="false" outlineLevel="0" collapsed="false"/>
    <row r="44293" customFormat="false" ht="15.75" hidden="false" customHeight="false" outlineLevel="0" collapsed="false"/>
    <row r="44294" customFormat="false" ht="15.75" hidden="false" customHeight="false" outlineLevel="0" collapsed="false"/>
    <row r="44295" customFormat="false" ht="15.75" hidden="false" customHeight="false" outlineLevel="0" collapsed="false"/>
    <row r="44296" customFormat="false" ht="15.75" hidden="false" customHeight="false" outlineLevel="0" collapsed="false"/>
    <row r="44297" customFormat="false" ht="15.75" hidden="false" customHeight="false" outlineLevel="0" collapsed="false"/>
    <row r="44298" customFormat="false" ht="15.75" hidden="false" customHeight="false" outlineLevel="0" collapsed="false"/>
    <row r="44299" customFormat="false" ht="15.75" hidden="false" customHeight="false" outlineLevel="0" collapsed="false"/>
    <row r="44300" customFormat="false" ht="15.75" hidden="false" customHeight="false" outlineLevel="0" collapsed="false"/>
    <row r="44301" customFormat="false" ht="15.75" hidden="false" customHeight="false" outlineLevel="0" collapsed="false"/>
    <row r="44302" customFormat="false" ht="15.75" hidden="false" customHeight="false" outlineLevel="0" collapsed="false"/>
    <row r="44303" customFormat="false" ht="15.75" hidden="false" customHeight="false" outlineLevel="0" collapsed="false"/>
    <row r="44304" customFormat="false" ht="15.75" hidden="false" customHeight="false" outlineLevel="0" collapsed="false"/>
    <row r="44305" customFormat="false" ht="15.75" hidden="false" customHeight="false" outlineLevel="0" collapsed="false"/>
    <row r="44306" customFormat="false" ht="15.75" hidden="false" customHeight="false" outlineLevel="0" collapsed="false"/>
    <row r="44307" customFormat="false" ht="15.75" hidden="false" customHeight="false" outlineLevel="0" collapsed="false"/>
    <row r="44308" customFormat="false" ht="15.75" hidden="false" customHeight="false" outlineLevel="0" collapsed="false"/>
    <row r="44309" customFormat="false" ht="15.75" hidden="false" customHeight="false" outlineLevel="0" collapsed="false"/>
    <row r="44310" customFormat="false" ht="15.75" hidden="false" customHeight="false" outlineLevel="0" collapsed="false"/>
    <row r="44311" customFormat="false" ht="15.75" hidden="false" customHeight="false" outlineLevel="0" collapsed="false"/>
    <row r="44312" customFormat="false" ht="15.75" hidden="false" customHeight="false" outlineLevel="0" collapsed="false"/>
    <row r="44313" customFormat="false" ht="15.75" hidden="false" customHeight="false" outlineLevel="0" collapsed="false"/>
    <row r="44314" customFormat="false" ht="15.75" hidden="false" customHeight="false" outlineLevel="0" collapsed="false"/>
    <row r="44315" customFormat="false" ht="15.75" hidden="false" customHeight="false" outlineLevel="0" collapsed="false"/>
    <row r="44316" customFormat="false" ht="15.75" hidden="false" customHeight="false" outlineLevel="0" collapsed="false"/>
    <row r="44317" customFormat="false" ht="15.75" hidden="false" customHeight="false" outlineLevel="0" collapsed="false"/>
    <row r="44318" customFormat="false" ht="15.75" hidden="false" customHeight="false" outlineLevel="0" collapsed="false"/>
    <row r="44319" customFormat="false" ht="15.75" hidden="false" customHeight="false" outlineLevel="0" collapsed="false"/>
    <row r="44320" customFormat="false" ht="15.75" hidden="false" customHeight="false" outlineLevel="0" collapsed="false"/>
    <row r="44321" customFormat="false" ht="15.75" hidden="false" customHeight="false" outlineLevel="0" collapsed="false"/>
    <row r="44322" customFormat="false" ht="15.75" hidden="false" customHeight="false" outlineLevel="0" collapsed="false"/>
    <row r="44323" customFormat="false" ht="15.75" hidden="false" customHeight="false" outlineLevel="0" collapsed="false"/>
    <row r="44324" customFormat="false" ht="15.75" hidden="false" customHeight="false" outlineLevel="0" collapsed="false"/>
    <row r="44325" customFormat="false" ht="15.75" hidden="false" customHeight="false" outlineLevel="0" collapsed="false"/>
    <row r="44326" customFormat="false" ht="15.75" hidden="false" customHeight="false" outlineLevel="0" collapsed="false"/>
    <row r="44327" customFormat="false" ht="15.75" hidden="false" customHeight="false" outlineLevel="0" collapsed="false"/>
    <row r="44328" customFormat="false" ht="15.75" hidden="false" customHeight="false" outlineLevel="0" collapsed="false"/>
    <row r="44329" customFormat="false" ht="15.75" hidden="false" customHeight="false" outlineLevel="0" collapsed="false"/>
    <row r="44330" customFormat="false" ht="15.75" hidden="false" customHeight="false" outlineLevel="0" collapsed="false"/>
    <row r="44331" customFormat="false" ht="15.75" hidden="false" customHeight="false" outlineLevel="0" collapsed="false"/>
    <row r="44332" customFormat="false" ht="15.75" hidden="false" customHeight="false" outlineLevel="0" collapsed="false"/>
    <row r="44333" customFormat="false" ht="15.75" hidden="false" customHeight="false" outlineLevel="0" collapsed="false"/>
    <row r="44334" customFormat="false" ht="15.75" hidden="false" customHeight="false" outlineLevel="0" collapsed="false"/>
    <row r="44335" customFormat="false" ht="15.75" hidden="false" customHeight="false" outlineLevel="0" collapsed="false"/>
    <row r="44336" customFormat="false" ht="15.75" hidden="false" customHeight="false" outlineLevel="0" collapsed="false"/>
    <row r="44337" customFormat="false" ht="15.75" hidden="false" customHeight="false" outlineLevel="0" collapsed="false"/>
    <row r="44338" customFormat="false" ht="15.75" hidden="false" customHeight="false" outlineLevel="0" collapsed="false"/>
    <row r="44339" customFormat="false" ht="15.75" hidden="false" customHeight="false" outlineLevel="0" collapsed="false"/>
    <row r="44340" customFormat="false" ht="15.75" hidden="false" customHeight="false" outlineLevel="0" collapsed="false"/>
    <row r="44341" customFormat="false" ht="15.75" hidden="false" customHeight="false" outlineLevel="0" collapsed="false"/>
    <row r="44342" customFormat="false" ht="15.75" hidden="false" customHeight="false" outlineLevel="0" collapsed="false"/>
    <row r="44343" customFormat="false" ht="15.75" hidden="false" customHeight="false" outlineLevel="0" collapsed="false"/>
    <row r="44344" customFormat="false" ht="15.75" hidden="false" customHeight="false" outlineLevel="0" collapsed="false"/>
    <row r="44345" customFormat="false" ht="15.75" hidden="false" customHeight="false" outlineLevel="0" collapsed="false"/>
    <row r="44346" customFormat="false" ht="15.75" hidden="false" customHeight="false" outlineLevel="0" collapsed="false"/>
    <row r="44347" customFormat="false" ht="15.75" hidden="false" customHeight="false" outlineLevel="0" collapsed="false"/>
    <row r="44348" customFormat="false" ht="15.75" hidden="false" customHeight="false" outlineLevel="0" collapsed="false"/>
    <row r="44349" customFormat="false" ht="15.75" hidden="false" customHeight="false" outlineLevel="0" collapsed="false"/>
    <row r="44350" customFormat="false" ht="15.75" hidden="false" customHeight="false" outlineLevel="0" collapsed="false"/>
    <row r="44351" customFormat="false" ht="15.75" hidden="false" customHeight="false" outlineLevel="0" collapsed="false"/>
    <row r="44352" customFormat="false" ht="15.75" hidden="false" customHeight="false" outlineLevel="0" collapsed="false"/>
    <row r="44353" customFormat="false" ht="15.75" hidden="false" customHeight="false" outlineLevel="0" collapsed="false"/>
    <row r="44354" customFormat="false" ht="15.75" hidden="false" customHeight="false" outlineLevel="0" collapsed="false"/>
    <row r="44355" customFormat="false" ht="15.75" hidden="false" customHeight="false" outlineLevel="0" collapsed="false"/>
    <row r="44356" customFormat="false" ht="15.75" hidden="false" customHeight="false" outlineLevel="0" collapsed="false"/>
    <row r="44357" customFormat="false" ht="15.75" hidden="false" customHeight="false" outlineLevel="0" collapsed="false"/>
    <row r="44358" customFormat="false" ht="15.75" hidden="false" customHeight="false" outlineLevel="0" collapsed="false"/>
    <row r="44359" customFormat="false" ht="15.75" hidden="false" customHeight="false" outlineLevel="0" collapsed="false"/>
    <row r="44360" customFormat="false" ht="15.75" hidden="false" customHeight="false" outlineLevel="0" collapsed="false"/>
    <row r="44361" customFormat="false" ht="15.75" hidden="false" customHeight="false" outlineLevel="0" collapsed="false"/>
    <row r="44362" customFormat="false" ht="15.75" hidden="false" customHeight="false" outlineLevel="0" collapsed="false"/>
    <row r="44363" customFormat="false" ht="15.75" hidden="false" customHeight="false" outlineLevel="0" collapsed="false"/>
    <row r="44364" customFormat="false" ht="15.75" hidden="false" customHeight="false" outlineLevel="0" collapsed="false"/>
    <row r="44365" customFormat="false" ht="15.75" hidden="false" customHeight="false" outlineLevel="0" collapsed="false"/>
    <row r="44366" customFormat="false" ht="15.75" hidden="false" customHeight="false" outlineLevel="0" collapsed="false"/>
    <row r="44367" customFormat="false" ht="15.75" hidden="false" customHeight="false" outlineLevel="0" collapsed="false"/>
    <row r="44368" customFormat="false" ht="15.75" hidden="false" customHeight="false" outlineLevel="0" collapsed="false"/>
    <row r="44369" customFormat="false" ht="15.75" hidden="false" customHeight="false" outlineLevel="0" collapsed="false"/>
    <row r="44370" customFormat="false" ht="15.75" hidden="false" customHeight="false" outlineLevel="0" collapsed="false"/>
    <row r="44371" customFormat="false" ht="15.75" hidden="false" customHeight="false" outlineLevel="0" collapsed="false"/>
    <row r="44372" customFormat="false" ht="15.75" hidden="false" customHeight="false" outlineLevel="0" collapsed="false"/>
    <row r="44373" customFormat="false" ht="15.75" hidden="false" customHeight="false" outlineLevel="0" collapsed="false"/>
    <row r="44374" customFormat="false" ht="15.75" hidden="false" customHeight="false" outlineLevel="0" collapsed="false"/>
    <row r="44375" customFormat="false" ht="15.75" hidden="false" customHeight="false" outlineLevel="0" collapsed="false"/>
    <row r="44376" customFormat="false" ht="15.75" hidden="false" customHeight="false" outlineLevel="0" collapsed="false"/>
    <row r="44377" customFormat="false" ht="15.75" hidden="false" customHeight="false" outlineLevel="0" collapsed="false"/>
    <row r="44378" customFormat="false" ht="15.75" hidden="false" customHeight="false" outlineLevel="0" collapsed="false"/>
    <row r="44379" customFormat="false" ht="15.75" hidden="false" customHeight="false" outlineLevel="0" collapsed="false"/>
    <row r="44380" customFormat="false" ht="15.75" hidden="false" customHeight="false" outlineLevel="0" collapsed="false"/>
    <row r="44381" customFormat="false" ht="15.75" hidden="false" customHeight="false" outlineLevel="0" collapsed="false"/>
    <row r="44382" customFormat="false" ht="15.75" hidden="false" customHeight="false" outlineLevel="0" collapsed="false"/>
    <row r="44383" customFormat="false" ht="15.75" hidden="false" customHeight="false" outlineLevel="0" collapsed="false"/>
    <row r="44384" customFormat="false" ht="15.75" hidden="false" customHeight="false" outlineLevel="0" collapsed="false"/>
    <row r="44385" customFormat="false" ht="15.75" hidden="false" customHeight="false" outlineLevel="0" collapsed="false"/>
    <row r="44386" customFormat="false" ht="15.75" hidden="false" customHeight="false" outlineLevel="0" collapsed="false"/>
    <row r="44387" customFormat="false" ht="15.75" hidden="false" customHeight="false" outlineLevel="0" collapsed="false"/>
    <row r="44388" customFormat="false" ht="15.75" hidden="false" customHeight="false" outlineLevel="0" collapsed="false"/>
    <row r="44389" customFormat="false" ht="15.75" hidden="false" customHeight="false" outlineLevel="0" collapsed="false"/>
    <row r="44390" customFormat="false" ht="15.75" hidden="false" customHeight="false" outlineLevel="0" collapsed="false"/>
    <row r="44391" customFormat="false" ht="15.75" hidden="false" customHeight="false" outlineLevel="0" collapsed="false"/>
    <row r="44392" customFormat="false" ht="15.75" hidden="false" customHeight="false" outlineLevel="0" collapsed="false"/>
    <row r="44393" customFormat="false" ht="15.75" hidden="false" customHeight="false" outlineLevel="0" collapsed="false"/>
    <row r="44394" customFormat="false" ht="15.75" hidden="false" customHeight="false" outlineLevel="0" collapsed="false"/>
    <row r="44395" customFormat="false" ht="15.75" hidden="false" customHeight="false" outlineLevel="0" collapsed="false"/>
    <row r="44396" customFormat="false" ht="15.75" hidden="false" customHeight="false" outlineLevel="0" collapsed="false"/>
    <row r="44397" customFormat="false" ht="15.75" hidden="false" customHeight="false" outlineLevel="0" collapsed="false"/>
    <row r="44398" customFormat="false" ht="15.75" hidden="false" customHeight="false" outlineLevel="0" collapsed="false"/>
    <row r="44399" customFormat="false" ht="15.75" hidden="false" customHeight="false" outlineLevel="0" collapsed="false"/>
    <row r="44400" customFormat="false" ht="15.75" hidden="false" customHeight="false" outlineLevel="0" collapsed="false"/>
    <row r="44401" customFormat="false" ht="15.75" hidden="false" customHeight="false" outlineLevel="0" collapsed="false"/>
    <row r="44402" customFormat="false" ht="15.75" hidden="false" customHeight="false" outlineLevel="0" collapsed="false"/>
    <row r="44403" customFormat="false" ht="15.75" hidden="false" customHeight="false" outlineLevel="0" collapsed="false"/>
    <row r="44404" customFormat="false" ht="15.75" hidden="false" customHeight="false" outlineLevel="0" collapsed="false"/>
    <row r="44405" customFormat="false" ht="15.75" hidden="false" customHeight="false" outlineLevel="0" collapsed="false"/>
    <row r="44406" customFormat="false" ht="15.75" hidden="false" customHeight="false" outlineLevel="0" collapsed="false"/>
    <row r="44407" customFormat="false" ht="15.75" hidden="false" customHeight="false" outlineLevel="0" collapsed="false"/>
    <row r="44408" customFormat="false" ht="15.75" hidden="false" customHeight="false" outlineLevel="0" collapsed="false"/>
    <row r="44409" customFormat="false" ht="15.75" hidden="false" customHeight="false" outlineLevel="0" collapsed="false"/>
    <row r="44410" customFormat="false" ht="15.75" hidden="false" customHeight="false" outlineLevel="0" collapsed="false"/>
    <row r="44411" customFormat="false" ht="15.75" hidden="false" customHeight="false" outlineLevel="0" collapsed="false"/>
    <row r="44412" customFormat="false" ht="15.75" hidden="false" customHeight="false" outlineLevel="0" collapsed="false"/>
    <row r="44413" customFormat="false" ht="15.75" hidden="false" customHeight="false" outlineLevel="0" collapsed="false"/>
    <row r="44414" customFormat="false" ht="15.75" hidden="false" customHeight="false" outlineLevel="0" collapsed="false"/>
    <row r="44415" customFormat="false" ht="15.75" hidden="false" customHeight="false" outlineLevel="0" collapsed="false"/>
    <row r="44416" customFormat="false" ht="15.75" hidden="false" customHeight="false" outlineLevel="0" collapsed="false"/>
    <row r="44417" customFormat="false" ht="15.75" hidden="false" customHeight="false" outlineLevel="0" collapsed="false"/>
    <row r="44418" customFormat="false" ht="15.75" hidden="false" customHeight="false" outlineLevel="0" collapsed="false"/>
    <row r="44419" customFormat="false" ht="15.75" hidden="false" customHeight="false" outlineLevel="0" collapsed="false"/>
    <row r="44420" customFormat="false" ht="15.75" hidden="false" customHeight="false" outlineLevel="0" collapsed="false"/>
    <row r="44421" customFormat="false" ht="15.75" hidden="false" customHeight="false" outlineLevel="0" collapsed="false"/>
    <row r="44422" customFormat="false" ht="15.75" hidden="false" customHeight="false" outlineLevel="0" collapsed="false"/>
    <row r="44423" customFormat="false" ht="15.75" hidden="false" customHeight="false" outlineLevel="0" collapsed="false"/>
    <row r="44424" customFormat="false" ht="15.75" hidden="false" customHeight="false" outlineLevel="0" collapsed="false"/>
    <row r="44425" customFormat="false" ht="15.75" hidden="false" customHeight="false" outlineLevel="0" collapsed="false"/>
    <row r="44426" customFormat="false" ht="15.75" hidden="false" customHeight="false" outlineLevel="0" collapsed="false"/>
    <row r="44427" customFormat="false" ht="15.75" hidden="false" customHeight="false" outlineLevel="0" collapsed="false"/>
    <row r="44428" customFormat="false" ht="15.75" hidden="false" customHeight="false" outlineLevel="0" collapsed="false"/>
    <row r="44429" customFormat="false" ht="15.75" hidden="false" customHeight="false" outlineLevel="0" collapsed="false"/>
    <row r="44430" customFormat="false" ht="15.75" hidden="false" customHeight="false" outlineLevel="0" collapsed="false"/>
    <row r="44431" customFormat="false" ht="15.75" hidden="false" customHeight="false" outlineLevel="0" collapsed="false"/>
    <row r="44432" customFormat="false" ht="15.75" hidden="false" customHeight="false" outlineLevel="0" collapsed="false"/>
    <row r="44433" customFormat="false" ht="15.75" hidden="false" customHeight="false" outlineLevel="0" collapsed="false"/>
    <row r="44434" customFormat="false" ht="15.75" hidden="false" customHeight="false" outlineLevel="0" collapsed="false"/>
    <row r="44435" customFormat="false" ht="15.75" hidden="false" customHeight="false" outlineLevel="0" collapsed="false"/>
    <row r="44436" customFormat="false" ht="15.75" hidden="false" customHeight="false" outlineLevel="0" collapsed="false"/>
    <row r="44437" customFormat="false" ht="15.75" hidden="false" customHeight="false" outlineLevel="0" collapsed="false"/>
    <row r="44438" customFormat="false" ht="15.75" hidden="false" customHeight="false" outlineLevel="0" collapsed="false"/>
    <row r="44439" customFormat="false" ht="15.75" hidden="false" customHeight="false" outlineLevel="0" collapsed="false"/>
    <row r="44440" customFormat="false" ht="15.75" hidden="false" customHeight="false" outlineLevel="0" collapsed="false"/>
    <row r="44441" customFormat="false" ht="15.75" hidden="false" customHeight="false" outlineLevel="0" collapsed="false"/>
    <row r="44442" customFormat="false" ht="15.75" hidden="false" customHeight="false" outlineLevel="0" collapsed="false"/>
    <row r="44443" customFormat="false" ht="15.75" hidden="false" customHeight="false" outlineLevel="0" collapsed="false"/>
    <row r="44444" customFormat="false" ht="15.75" hidden="false" customHeight="false" outlineLevel="0" collapsed="false"/>
    <row r="44445" customFormat="false" ht="15.75" hidden="false" customHeight="false" outlineLevel="0" collapsed="false"/>
    <row r="44446" customFormat="false" ht="15.75" hidden="false" customHeight="false" outlineLevel="0" collapsed="false"/>
    <row r="44447" customFormat="false" ht="15.75" hidden="false" customHeight="false" outlineLevel="0" collapsed="false"/>
    <row r="44448" customFormat="false" ht="15.75" hidden="false" customHeight="false" outlineLevel="0" collapsed="false"/>
    <row r="44449" customFormat="false" ht="15.75" hidden="false" customHeight="false" outlineLevel="0" collapsed="false"/>
    <row r="44450" customFormat="false" ht="15.75" hidden="false" customHeight="false" outlineLevel="0" collapsed="false"/>
    <row r="44451" customFormat="false" ht="15.75" hidden="false" customHeight="false" outlineLevel="0" collapsed="false"/>
    <row r="44452" customFormat="false" ht="15.75" hidden="false" customHeight="false" outlineLevel="0" collapsed="false"/>
    <row r="44453" customFormat="false" ht="15.75" hidden="false" customHeight="false" outlineLevel="0" collapsed="false"/>
    <row r="44454" customFormat="false" ht="15.75" hidden="false" customHeight="false" outlineLevel="0" collapsed="false"/>
    <row r="44455" customFormat="false" ht="15.75" hidden="false" customHeight="false" outlineLevel="0" collapsed="false"/>
    <row r="44456" customFormat="false" ht="15.75" hidden="false" customHeight="false" outlineLevel="0" collapsed="false"/>
    <row r="44457" customFormat="false" ht="15.75" hidden="false" customHeight="false" outlineLevel="0" collapsed="false"/>
    <row r="44458" customFormat="false" ht="15.75" hidden="false" customHeight="false" outlineLevel="0" collapsed="false"/>
    <row r="44459" customFormat="false" ht="15.75" hidden="false" customHeight="false" outlineLevel="0" collapsed="false"/>
    <row r="44460" customFormat="false" ht="15.75" hidden="false" customHeight="false" outlineLevel="0" collapsed="false"/>
    <row r="44461" customFormat="false" ht="15.75" hidden="false" customHeight="false" outlineLevel="0" collapsed="false"/>
    <row r="44462" customFormat="false" ht="15.75" hidden="false" customHeight="false" outlineLevel="0" collapsed="false"/>
    <row r="44463" customFormat="false" ht="15.75" hidden="false" customHeight="false" outlineLevel="0" collapsed="false"/>
    <row r="44464" customFormat="false" ht="15.75" hidden="false" customHeight="false" outlineLevel="0" collapsed="false"/>
    <row r="44465" customFormat="false" ht="15.75" hidden="false" customHeight="false" outlineLevel="0" collapsed="false"/>
    <row r="44466" customFormat="false" ht="15.75" hidden="false" customHeight="false" outlineLevel="0" collapsed="false"/>
    <row r="44467" customFormat="false" ht="15.75" hidden="false" customHeight="false" outlineLevel="0" collapsed="false"/>
    <row r="44468" customFormat="false" ht="15.75" hidden="false" customHeight="false" outlineLevel="0" collapsed="false"/>
    <row r="44469" customFormat="false" ht="15.75" hidden="false" customHeight="false" outlineLevel="0" collapsed="false"/>
    <row r="44470" customFormat="false" ht="15.75" hidden="false" customHeight="false" outlineLevel="0" collapsed="false"/>
    <row r="44471" customFormat="false" ht="15.75" hidden="false" customHeight="false" outlineLevel="0" collapsed="false"/>
    <row r="44472" customFormat="false" ht="15.75" hidden="false" customHeight="false" outlineLevel="0" collapsed="false"/>
    <row r="44473" customFormat="false" ht="15.75" hidden="false" customHeight="false" outlineLevel="0" collapsed="false"/>
    <row r="44474" customFormat="false" ht="15.75" hidden="false" customHeight="false" outlineLevel="0" collapsed="false"/>
    <row r="44475" customFormat="false" ht="15.75" hidden="false" customHeight="false" outlineLevel="0" collapsed="false"/>
    <row r="44476" customFormat="false" ht="15.75" hidden="false" customHeight="false" outlineLevel="0" collapsed="false"/>
    <row r="44477" customFormat="false" ht="15.75" hidden="false" customHeight="false" outlineLevel="0" collapsed="false"/>
    <row r="44478" customFormat="false" ht="15.75" hidden="false" customHeight="false" outlineLevel="0" collapsed="false"/>
    <row r="44479" customFormat="false" ht="15.75" hidden="false" customHeight="false" outlineLevel="0" collapsed="false"/>
    <row r="44480" customFormat="false" ht="15.75" hidden="false" customHeight="false" outlineLevel="0" collapsed="false"/>
    <row r="44481" customFormat="false" ht="15.75" hidden="false" customHeight="false" outlineLevel="0" collapsed="false"/>
    <row r="44482" customFormat="false" ht="15.75" hidden="false" customHeight="false" outlineLevel="0" collapsed="false"/>
    <row r="44483" customFormat="false" ht="15.75" hidden="false" customHeight="false" outlineLevel="0" collapsed="false"/>
    <row r="44484" customFormat="false" ht="15.75" hidden="false" customHeight="false" outlineLevel="0" collapsed="false"/>
    <row r="44485" customFormat="false" ht="15.75" hidden="false" customHeight="false" outlineLevel="0" collapsed="false"/>
    <row r="44486" customFormat="false" ht="15.75" hidden="false" customHeight="false" outlineLevel="0" collapsed="false"/>
    <row r="44487" customFormat="false" ht="15.75" hidden="false" customHeight="false" outlineLevel="0" collapsed="false"/>
    <row r="44488" customFormat="false" ht="15.75" hidden="false" customHeight="false" outlineLevel="0" collapsed="false"/>
    <row r="44489" customFormat="false" ht="15.75" hidden="false" customHeight="false" outlineLevel="0" collapsed="false"/>
    <row r="44490" customFormat="false" ht="15.75" hidden="false" customHeight="false" outlineLevel="0" collapsed="false"/>
    <row r="44491" customFormat="false" ht="15.75" hidden="false" customHeight="false" outlineLevel="0" collapsed="false"/>
    <row r="44492" customFormat="false" ht="15.75" hidden="false" customHeight="false" outlineLevel="0" collapsed="false"/>
    <row r="44493" customFormat="false" ht="15.75" hidden="false" customHeight="false" outlineLevel="0" collapsed="false"/>
    <row r="44494" customFormat="false" ht="15.75" hidden="false" customHeight="false" outlineLevel="0" collapsed="false"/>
    <row r="44495" customFormat="false" ht="15.75" hidden="false" customHeight="false" outlineLevel="0" collapsed="false"/>
    <row r="44496" customFormat="false" ht="15.75" hidden="false" customHeight="false" outlineLevel="0" collapsed="false"/>
    <row r="44497" customFormat="false" ht="15.75" hidden="false" customHeight="false" outlineLevel="0" collapsed="false"/>
    <row r="44498" customFormat="false" ht="15.75" hidden="false" customHeight="false" outlineLevel="0" collapsed="false"/>
    <row r="44499" customFormat="false" ht="15.75" hidden="false" customHeight="false" outlineLevel="0" collapsed="false"/>
    <row r="44500" customFormat="false" ht="15.75" hidden="false" customHeight="false" outlineLevel="0" collapsed="false"/>
    <row r="44501" customFormat="false" ht="15.75" hidden="false" customHeight="false" outlineLevel="0" collapsed="false"/>
    <row r="44502" customFormat="false" ht="15.75" hidden="false" customHeight="false" outlineLevel="0" collapsed="false"/>
    <row r="44503" customFormat="false" ht="15.75" hidden="false" customHeight="false" outlineLevel="0" collapsed="false"/>
    <row r="44504" customFormat="false" ht="15.75" hidden="false" customHeight="false" outlineLevel="0" collapsed="false"/>
    <row r="44505" customFormat="false" ht="15.75" hidden="false" customHeight="false" outlineLevel="0" collapsed="false"/>
    <row r="44506" customFormat="false" ht="15.75" hidden="false" customHeight="false" outlineLevel="0" collapsed="false"/>
    <row r="44507" customFormat="false" ht="15.75" hidden="false" customHeight="false" outlineLevel="0" collapsed="false"/>
    <row r="44508" customFormat="false" ht="15.75" hidden="false" customHeight="false" outlineLevel="0" collapsed="false"/>
    <row r="44509" customFormat="false" ht="15.75" hidden="false" customHeight="false" outlineLevel="0" collapsed="false"/>
    <row r="44510" customFormat="false" ht="15.75" hidden="false" customHeight="false" outlineLevel="0" collapsed="false"/>
    <row r="44511" customFormat="false" ht="15.75" hidden="false" customHeight="false" outlineLevel="0" collapsed="false"/>
    <row r="44512" customFormat="false" ht="15.75" hidden="false" customHeight="false" outlineLevel="0" collapsed="false"/>
    <row r="44513" customFormat="false" ht="15.75" hidden="false" customHeight="false" outlineLevel="0" collapsed="false"/>
    <row r="44514" customFormat="false" ht="15.75" hidden="false" customHeight="false" outlineLevel="0" collapsed="false"/>
    <row r="44515" customFormat="false" ht="15.75" hidden="false" customHeight="false" outlineLevel="0" collapsed="false"/>
    <row r="44516" customFormat="false" ht="15.75" hidden="false" customHeight="false" outlineLevel="0" collapsed="false"/>
    <row r="44517" customFormat="false" ht="15.75" hidden="false" customHeight="false" outlineLevel="0" collapsed="false"/>
    <row r="44518" customFormat="false" ht="15.75" hidden="false" customHeight="false" outlineLevel="0" collapsed="false"/>
    <row r="44519" customFormat="false" ht="15.75" hidden="false" customHeight="false" outlineLevel="0" collapsed="false"/>
    <row r="44520" customFormat="false" ht="15.75" hidden="false" customHeight="false" outlineLevel="0" collapsed="false"/>
    <row r="44521" customFormat="false" ht="15.75" hidden="false" customHeight="false" outlineLevel="0" collapsed="false"/>
    <row r="44522" customFormat="false" ht="15.75" hidden="false" customHeight="false" outlineLevel="0" collapsed="false"/>
    <row r="44523" customFormat="false" ht="15.75" hidden="false" customHeight="false" outlineLevel="0" collapsed="false"/>
    <row r="44524" customFormat="false" ht="15.75" hidden="false" customHeight="false" outlineLevel="0" collapsed="false"/>
    <row r="44525" customFormat="false" ht="15.75" hidden="false" customHeight="false" outlineLevel="0" collapsed="false"/>
    <row r="44526" customFormat="false" ht="15.75" hidden="false" customHeight="false" outlineLevel="0" collapsed="false"/>
    <row r="44527" customFormat="false" ht="15.75" hidden="false" customHeight="false" outlineLevel="0" collapsed="false"/>
    <row r="44528" customFormat="false" ht="15.75" hidden="false" customHeight="false" outlineLevel="0" collapsed="false"/>
    <row r="44529" customFormat="false" ht="15.75" hidden="false" customHeight="false" outlineLevel="0" collapsed="false"/>
    <row r="44530" customFormat="false" ht="15.75" hidden="false" customHeight="false" outlineLevel="0" collapsed="false"/>
    <row r="44531" customFormat="false" ht="15.75" hidden="false" customHeight="false" outlineLevel="0" collapsed="false"/>
    <row r="44532" customFormat="false" ht="15.75" hidden="false" customHeight="false" outlineLevel="0" collapsed="false"/>
    <row r="44533" customFormat="false" ht="15.75" hidden="false" customHeight="false" outlineLevel="0" collapsed="false"/>
    <row r="44534" customFormat="false" ht="15.75" hidden="false" customHeight="false" outlineLevel="0" collapsed="false"/>
    <row r="44535" customFormat="false" ht="15.75" hidden="false" customHeight="false" outlineLevel="0" collapsed="false"/>
    <row r="44536" customFormat="false" ht="15.75" hidden="false" customHeight="false" outlineLevel="0" collapsed="false"/>
    <row r="44537" customFormat="false" ht="15.75" hidden="false" customHeight="false" outlineLevel="0" collapsed="false"/>
    <row r="44538" customFormat="false" ht="15.75" hidden="false" customHeight="false" outlineLevel="0" collapsed="false"/>
    <row r="44539" customFormat="false" ht="15.75" hidden="false" customHeight="false" outlineLevel="0" collapsed="false"/>
    <row r="44540" customFormat="false" ht="15.75" hidden="false" customHeight="false" outlineLevel="0" collapsed="false"/>
    <row r="44541" customFormat="false" ht="15.75" hidden="false" customHeight="false" outlineLevel="0" collapsed="false"/>
    <row r="44542" customFormat="false" ht="15.75" hidden="false" customHeight="false" outlineLevel="0" collapsed="false"/>
    <row r="44543" customFormat="false" ht="15.75" hidden="false" customHeight="false" outlineLevel="0" collapsed="false"/>
    <row r="44544" customFormat="false" ht="15.75" hidden="false" customHeight="false" outlineLevel="0" collapsed="false"/>
    <row r="44545" customFormat="false" ht="15.75" hidden="false" customHeight="false" outlineLevel="0" collapsed="false"/>
    <row r="44546" customFormat="false" ht="15.75" hidden="false" customHeight="false" outlineLevel="0" collapsed="false"/>
    <row r="44547" customFormat="false" ht="15.75" hidden="false" customHeight="false" outlineLevel="0" collapsed="false"/>
    <row r="44548" customFormat="false" ht="15.75" hidden="false" customHeight="false" outlineLevel="0" collapsed="false"/>
    <row r="44549" customFormat="false" ht="15.75" hidden="false" customHeight="false" outlineLevel="0" collapsed="false"/>
    <row r="44550" customFormat="false" ht="15.75" hidden="false" customHeight="false" outlineLevel="0" collapsed="false"/>
    <row r="44551" customFormat="false" ht="15.75" hidden="false" customHeight="false" outlineLevel="0" collapsed="false"/>
    <row r="44552" customFormat="false" ht="15.75" hidden="false" customHeight="false" outlineLevel="0" collapsed="false"/>
    <row r="44553" customFormat="false" ht="15.75" hidden="false" customHeight="false" outlineLevel="0" collapsed="false"/>
    <row r="44554" customFormat="false" ht="15.75" hidden="false" customHeight="false" outlineLevel="0" collapsed="false"/>
    <row r="44555" customFormat="false" ht="15.75" hidden="false" customHeight="false" outlineLevel="0" collapsed="false"/>
    <row r="44556" customFormat="false" ht="15.75" hidden="false" customHeight="false" outlineLevel="0" collapsed="false"/>
    <row r="44557" customFormat="false" ht="15.75" hidden="false" customHeight="false" outlineLevel="0" collapsed="false"/>
    <row r="44558" customFormat="false" ht="15.75" hidden="false" customHeight="false" outlineLevel="0" collapsed="false"/>
    <row r="44559" customFormat="false" ht="15.75" hidden="false" customHeight="false" outlineLevel="0" collapsed="false"/>
    <row r="44560" customFormat="false" ht="15.75" hidden="false" customHeight="false" outlineLevel="0" collapsed="false"/>
    <row r="44561" customFormat="false" ht="15.75" hidden="false" customHeight="false" outlineLevel="0" collapsed="false"/>
    <row r="44562" customFormat="false" ht="15.75" hidden="false" customHeight="false" outlineLevel="0" collapsed="false"/>
    <row r="44563" customFormat="false" ht="15.75" hidden="false" customHeight="false" outlineLevel="0" collapsed="false"/>
    <row r="44564" customFormat="false" ht="15.75" hidden="false" customHeight="false" outlineLevel="0" collapsed="false"/>
    <row r="44565" customFormat="false" ht="15.75" hidden="false" customHeight="false" outlineLevel="0" collapsed="false"/>
    <row r="44566" customFormat="false" ht="15.75" hidden="false" customHeight="false" outlineLevel="0" collapsed="false"/>
    <row r="44567" customFormat="false" ht="15.75" hidden="false" customHeight="false" outlineLevel="0" collapsed="false"/>
    <row r="44568" customFormat="false" ht="15.75" hidden="false" customHeight="false" outlineLevel="0" collapsed="false"/>
    <row r="44569" customFormat="false" ht="15.75" hidden="false" customHeight="false" outlineLevel="0" collapsed="false"/>
    <row r="44570" customFormat="false" ht="15.75" hidden="false" customHeight="false" outlineLevel="0" collapsed="false"/>
    <row r="44571" customFormat="false" ht="15.75" hidden="false" customHeight="false" outlineLevel="0" collapsed="false"/>
    <row r="44572" customFormat="false" ht="15.75" hidden="false" customHeight="false" outlineLevel="0" collapsed="false"/>
    <row r="44573" customFormat="false" ht="15.75" hidden="false" customHeight="false" outlineLevel="0" collapsed="false"/>
    <row r="44574" customFormat="false" ht="15.75" hidden="false" customHeight="false" outlineLevel="0" collapsed="false"/>
    <row r="44575" customFormat="false" ht="15.75" hidden="false" customHeight="false" outlineLevel="0" collapsed="false"/>
    <row r="44576" customFormat="false" ht="15.75" hidden="false" customHeight="false" outlineLevel="0" collapsed="false"/>
    <row r="44577" customFormat="false" ht="15.75" hidden="false" customHeight="false" outlineLevel="0" collapsed="false"/>
    <row r="44578" customFormat="false" ht="15.75" hidden="false" customHeight="false" outlineLevel="0" collapsed="false"/>
    <row r="44579" customFormat="false" ht="15.75" hidden="false" customHeight="false" outlineLevel="0" collapsed="false"/>
    <row r="44580" customFormat="false" ht="15.75" hidden="false" customHeight="false" outlineLevel="0" collapsed="false"/>
    <row r="44581" customFormat="false" ht="15.75" hidden="false" customHeight="false" outlineLevel="0" collapsed="false"/>
    <row r="44582" customFormat="false" ht="15.75" hidden="false" customHeight="false" outlineLevel="0" collapsed="false"/>
    <row r="44583" customFormat="false" ht="15.75" hidden="false" customHeight="false" outlineLevel="0" collapsed="false"/>
    <row r="44584" customFormat="false" ht="15.75" hidden="false" customHeight="false" outlineLevel="0" collapsed="false"/>
    <row r="44585" customFormat="false" ht="15.75" hidden="false" customHeight="false" outlineLevel="0" collapsed="false"/>
    <row r="44586" customFormat="false" ht="15.75" hidden="false" customHeight="false" outlineLevel="0" collapsed="false"/>
    <row r="44587" customFormat="false" ht="15.75" hidden="false" customHeight="false" outlineLevel="0" collapsed="false"/>
    <row r="44588" customFormat="false" ht="15.75" hidden="false" customHeight="false" outlineLevel="0" collapsed="false"/>
    <row r="44589" customFormat="false" ht="15.75" hidden="false" customHeight="false" outlineLevel="0" collapsed="false"/>
    <row r="44590" customFormat="false" ht="15.75" hidden="false" customHeight="false" outlineLevel="0" collapsed="false"/>
    <row r="44591" customFormat="false" ht="15.75" hidden="false" customHeight="false" outlineLevel="0" collapsed="false"/>
    <row r="44592" customFormat="false" ht="15.75" hidden="false" customHeight="false" outlineLevel="0" collapsed="false"/>
    <row r="44593" customFormat="false" ht="15.75" hidden="false" customHeight="false" outlineLevel="0" collapsed="false"/>
    <row r="44594" customFormat="false" ht="15.75" hidden="false" customHeight="false" outlineLevel="0" collapsed="false"/>
    <row r="44595" customFormat="false" ht="15.75" hidden="false" customHeight="false" outlineLevel="0" collapsed="false"/>
    <row r="44596" customFormat="false" ht="15.75" hidden="false" customHeight="false" outlineLevel="0" collapsed="false"/>
    <row r="44597" customFormat="false" ht="15.75" hidden="false" customHeight="false" outlineLevel="0" collapsed="false"/>
    <row r="44598" customFormat="false" ht="15.75" hidden="false" customHeight="false" outlineLevel="0" collapsed="false"/>
    <row r="44599" customFormat="false" ht="15.75" hidden="false" customHeight="false" outlineLevel="0" collapsed="false"/>
    <row r="44600" customFormat="false" ht="15.75" hidden="false" customHeight="false" outlineLevel="0" collapsed="false"/>
    <row r="44601" customFormat="false" ht="15.75" hidden="false" customHeight="false" outlineLevel="0" collapsed="false"/>
    <row r="44602" customFormat="false" ht="15.75" hidden="false" customHeight="false" outlineLevel="0" collapsed="false"/>
    <row r="44603" customFormat="false" ht="15.75" hidden="false" customHeight="false" outlineLevel="0" collapsed="false"/>
    <row r="44604" customFormat="false" ht="15.75" hidden="false" customHeight="false" outlineLevel="0" collapsed="false"/>
    <row r="44605" customFormat="false" ht="15.75" hidden="false" customHeight="false" outlineLevel="0" collapsed="false"/>
    <row r="44606" customFormat="false" ht="15.75" hidden="false" customHeight="false" outlineLevel="0" collapsed="false"/>
    <row r="44607" customFormat="false" ht="15.75" hidden="false" customHeight="false" outlineLevel="0" collapsed="false"/>
    <row r="44608" customFormat="false" ht="15.75" hidden="false" customHeight="false" outlineLevel="0" collapsed="false"/>
    <row r="44609" customFormat="false" ht="15.75" hidden="false" customHeight="false" outlineLevel="0" collapsed="false"/>
    <row r="44610" customFormat="false" ht="15.75" hidden="false" customHeight="false" outlineLevel="0" collapsed="false"/>
    <row r="44611" customFormat="false" ht="15.75" hidden="false" customHeight="false" outlineLevel="0" collapsed="false"/>
    <row r="44612" customFormat="false" ht="15.75" hidden="false" customHeight="false" outlineLevel="0" collapsed="false"/>
    <row r="44613" customFormat="false" ht="15.75" hidden="false" customHeight="false" outlineLevel="0" collapsed="false"/>
    <row r="44614" customFormat="false" ht="15.75" hidden="false" customHeight="false" outlineLevel="0" collapsed="false"/>
    <row r="44615" customFormat="false" ht="15.75" hidden="false" customHeight="false" outlineLevel="0" collapsed="false"/>
    <row r="44616" customFormat="false" ht="15.75" hidden="false" customHeight="false" outlineLevel="0" collapsed="false"/>
    <row r="44617" customFormat="false" ht="15.75" hidden="false" customHeight="false" outlineLevel="0" collapsed="false"/>
    <row r="44618" customFormat="false" ht="15.75" hidden="false" customHeight="false" outlineLevel="0" collapsed="false"/>
    <row r="44619" customFormat="false" ht="15.75" hidden="false" customHeight="false" outlineLevel="0" collapsed="false"/>
    <row r="44620" customFormat="false" ht="15.75" hidden="false" customHeight="false" outlineLevel="0" collapsed="false"/>
    <row r="44621" customFormat="false" ht="15.75" hidden="false" customHeight="false" outlineLevel="0" collapsed="false"/>
    <row r="44622" customFormat="false" ht="15.75" hidden="false" customHeight="false" outlineLevel="0" collapsed="false"/>
    <row r="44623" customFormat="false" ht="15.75" hidden="false" customHeight="false" outlineLevel="0" collapsed="false"/>
    <row r="44624" customFormat="false" ht="15.75" hidden="false" customHeight="false" outlineLevel="0" collapsed="false"/>
    <row r="44625" customFormat="false" ht="15.75" hidden="false" customHeight="false" outlineLevel="0" collapsed="false"/>
    <row r="44626" customFormat="false" ht="15.75" hidden="false" customHeight="false" outlineLevel="0" collapsed="false"/>
    <row r="44627" customFormat="false" ht="15.75" hidden="false" customHeight="false" outlineLevel="0" collapsed="false"/>
    <row r="44628" customFormat="false" ht="15.75" hidden="false" customHeight="false" outlineLevel="0" collapsed="false"/>
    <row r="44629" customFormat="false" ht="15.75" hidden="false" customHeight="false" outlineLevel="0" collapsed="false"/>
    <row r="44630" customFormat="false" ht="15.75" hidden="false" customHeight="false" outlineLevel="0" collapsed="false"/>
    <row r="44631" customFormat="false" ht="15.75" hidden="false" customHeight="false" outlineLevel="0" collapsed="false"/>
    <row r="44632" customFormat="false" ht="15.75" hidden="false" customHeight="false" outlineLevel="0" collapsed="false"/>
    <row r="44633" customFormat="false" ht="15.75" hidden="false" customHeight="false" outlineLevel="0" collapsed="false"/>
    <row r="44634" customFormat="false" ht="15.75" hidden="false" customHeight="false" outlineLevel="0" collapsed="false"/>
    <row r="44635" customFormat="false" ht="15.75" hidden="false" customHeight="false" outlineLevel="0" collapsed="false"/>
    <row r="44636" customFormat="false" ht="15.75" hidden="false" customHeight="false" outlineLevel="0" collapsed="false"/>
    <row r="44637" customFormat="false" ht="15.75" hidden="false" customHeight="false" outlineLevel="0" collapsed="false"/>
    <row r="44638" customFormat="false" ht="15.75" hidden="false" customHeight="false" outlineLevel="0" collapsed="false"/>
    <row r="44639" customFormat="false" ht="15.75" hidden="false" customHeight="false" outlineLevel="0" collapsed="false"/>
    <row r="44640" customFormat="false" ht="15.75" hidden="false" customHeight="false" outlineLevel="0" collapsed="false"/>
    <row r="44641" customFormat="false" ht="15.75" hidden="false" customHeight="false" outlineLevel="0" collapsed="false"/>
    <row r="44642" customFormat="false" ht="15.75" hidden="false" customHeight="false" outlineLevel="0" collapsed="false"/>
    <row r="44643" customFormat="false" ht="15.75" hidden="false" customHeight="false" outlineLevel="0" collapsed="false"/>
    <row r="44644" customFormat="false" ht="15.75" hidden="false" customHeight="false" outlineLevel="0" collapsed="false"/>
    <row r="44645" customFormat="false" ht="15.75" hidden="false" customHeight="false" outlineLevel="0" collapsed="false"/>
    <row r="44646" customFormat="false" ht="15.75" hidden="false" customHeight="false" outlineLevel="0" collapsed="false"/>
    <row r="44647" customFormat="false" ht="15.75" hidden="false" customHeight="false" outlineLevel="0" collapsed="false"/>
    <row r="44648" customFormat="false" ht="15.75" hidden="false" customHeight="false" outlineLevel="0" collapsed="false"/>
    <row r="44649" customFormat="false" ht="15.75" hidden="false" customHeight="false" outlineLevel="0" collapsed="false"/>
    <row r="44650" customFormat="false" ht="15.75" hidden="false" customHeight="false" outlineLevel="0" collapsed="false"/>
    <row r="44651" customFormat="false" ht="15.75" hidden="false" customHeight="false" outlineLevel="0" collapsed="false"/>
    <row r="44652" customFormat="false" ht="15.75" hidden="false" customHeight="false" outlineLevel="0" collapsed="false"/>
    <row r="44653" customFormat="false" ht="15.75" hidden="false" customHeight="false" outlineLevel="0" collapsed="false"/>
    <row r="44654" customFormat="false" ht="15.75" hidden="false" customHeight="false" outlineLevel="0" collapsed="false"/>
    <row r="44655" customFormat="false" ht="15.75" hidden="false" customHeight="false" outlineLevel="0" collapsed="false"/>
    <row r="44656" customFormat="false" ht="15.75" hidden="false" customHeight="false" outlineLevel="0" collapsed="false"/>
    <row r="44657" customFormat="false" ht="15.75" hidden="false" customHeight="false" outlineLevel="0" collapsed="false"/>
    <row r="44658" customFormat="false" ht="15.75" hidden="false" customHeight="false" outlineLevel="0" collapsed="false"/>
    <row r="44659" customFormat="false" ht="15.75" hidden="false" customHeight="false" outlineLevel="0" collapsed="false"/>
    <row r="44660" customFormat="false" ht="15.75" hidden="false" customHeight="false" outlineLevel="0" collapsed="false"/>
    <row r="44661" customFormat="false" ht="15.75" hidden="false" customHeight="false" outlineLevel="0" collapsed="false"/>
    <row r="44662" customFormat="false" ht="15.75" hidden="false" customHeight="false" outlineLevel="0" collapsed="false"/>
    <row r="44663" customFormat="false" ht="15.75" hidden="false" customHeight="false" outlineLevel="0" collapsed="false"/>
    <row r="44664" customFormat="false" ht="15.75" hidden="false" customHeight="false" outlineLevel="0" collapsed="false"/>
    <row r="44665" customFormat="false" ht="15.75" hidden="false" customHeight="false" outlineLevel="0" collapsed="false"/>
    <row r="44666" customFormat="false" ht="15.75" hidden="false" customHeight="false" outlineLevel="0" collapsed="false"/>
    <row r="44667" customFormat="false" ht="15.75" hidden="false" customHeight="false" outlineLevel="0" collapsed="false"/>
    <row r="44668" customFormat="false" ht="15.75" hidden="false" customHeight="false" outlineLevel="0" collapsed="false"/>
    <row r="44669" customFormat="false" ht="15.75" hidden="false" customHeight="false" outlineLevel="0" collapsed="false"/>
    <row r="44670" customFormat="false" ht="15.75" hidden="false" customHeight="false" outlineLevel="0" collapsed="false"/>
    <row r="44671" customFormat="false" ht="15.75" hidden="false" customHeight="false" outlineLevel="0" collapsed="false"/>
    <row r="44672" customFormat="false" ht="15.75" hidden="false" customHeight="false" outlineLevel="0" collapsed="false"/>
    <row r="44673" customFormat="false" ht="15.75" hidden="false" customHeight="false" outlineLevel="0" collapsed="false"/>
    <row r="44674" customFormat="false" ht="15.75" hidden="false" customHeight="false" outlineLevel="0" collapsed="false"/>
    <row r="44675" customFormat="false" ht="15.75" hidden="false" customHeight="false" outlineLevel="0" collapsed="false"/>
    <row r="44676" customFormat="false" ht="15.75" hidden="false" customHeight="false" outlineLevel="0" collapsed="false"/>
    <row r="44677" customFormat="false" ht="15.75" hidden="false" customHeight="false" outlineLevel="0" collapsed="false"/>
    <row r="44678" customFormat="false" ht="15.75" hidden="false" customHeight="false" outlineLevel="0" collapsed="false"/>
    <row r="44679" customFormat="false" ht="15.75" hidden="false" customHeight="false" outlineLevel="0" collapsed="false"/>
    <row r="44680" customFormat="false" ht="15.75" hidden="false" customHeight="false" outlineLevel="0" collapsed="false"/>
    <row r="44681" customFormat="false" ht="15.75" hidden="false" customHeight="false" outlineLevel="0" collapsed="false"/>
    <row r="44682" customFormat="false" ht="15.75" hidden="false" customHeight="false" outlineLevel="0" collapsed="false"/>
    <row r="44683" customFormat="false" ht="15.75" hidden="false" customHeight="false" outlineLevel="0" collapsed="false"/>
    <row r="44684" customFormat="false" ht="15.75" hidden="false" customHeight="false" outlineLevel="0" collapsed="false"/>
    <row r="44685" customFormat="false" ht="15.75" hidden="false" customHeight="false" outlineLevel="0" collapsed="false"/>
    <row r="44686" customFormat="false" ht="15.75" hidden="false" customHeight="false" outlineLevel="0" collapsed="false"/>
    <row r="44687" customFormat="false" ht="15.75" hidden="false" customHeight="false" outlineLevel="0" collapsed="false"/>
    <row r="44688" customFormat="false" ht="15.75" hidden="false" customHeight="false" outlineLevel="0" collapsed="false"/>
    <row r="44689" customFormat="false" ht="15.75" hidden="false" customHeight="false" outlineLevel="0" collapsed="false"/>
    <row r="44690" customFormat="false" ht="15.75" hidden="false" customHeight="false" outlineLevel="0" collapsed="false"/>
    <row r="44691" customFormat="false" ht="15.75" hidden="false" customHeight="false" outlineLevel="0" collapsed="false"/>
    <row r="44692" customFormat="false" ht="15.75" hidden="false" customHeight="false" outlineLevel="0" collapsed="false"/>
    <row r="44693" customFormat="false" ht="15.75" hidden="false" customHeight="false" outlineLevel="0" collapsed="false"/>
    <row r="44694" customFormat="false" ht="15.75" hidden="false" customHeight="false" outlineLevel="0" collapsed="false"/>
    <row r="44695" customFormat="false" ht="15.75" hidden="false" customHeight="false" outlineLevel="0" collapsed="false"/>
    <row r="44696" customFormat="false" ht="15.75" hidden="false" customHeight="false" outlineLevel="0" collapsed="false"/>
    <row r="44697" customFormat="false" ht="15.75" hidden="false" customHeight="false" outlineLevel="0" collapsed="false"/>
    <row r="44698" customFormat="false" ht="15.75" hidden="false" customHeight="false" outlineLevel="0" collapsed="false"/>
    <row r="44699" customFormat="false" ht="15.75" hidden="false" customHeight="false" outlineLevel="0" collapsed="false"/>
    <row r="44700" customFormat="false" ht="15.75" hidden="false" customHeight="false" outlineLevel="0" collapsed="false"/>
    <row r="44701" customFormat="false" ht="15.75" hidden="false" customHeight="false" outlineLevel="0" collapsed="false"/>
    <row r="44702" customFormat="false" ht="15.75" hidden="false" customHeight="false" outlineLevel="0" collapsed="false"/>
    <row r="44703" customFormat="false" ht="15.75" hidden="false" customHeight="false" outlineLevel="0" collapsed="false"/>
    <row r="44704" customFormat="false" ht="15.75" hidden="false" customHeight="false" outlineLevel="0" collapsed="false"/>
    <row r="44705" customFormat="false" ht="15.75" hidden="false" customHeight="false" outlineLevel="0" collapsed="false"/>
    <row r="44706" customFormat="false" ht="15.75" hidden="false" customHeight="false" outlineLevel="0" collapsed="false"/>
    <row r="44707" customFormat="false" ht="15.75" hidden="false" customHeight="false" outlineLevel="0" collapsed="false"/>
    <row r="44708" customFormat="false" ht="15.75" hidden="false" customHeight="false" outlineLevel="0" collapsed="false"/>
    <row r="44709" customFormat="false" ht="15.75" hidden="false" customHeight="false" outlineLevel="0" collapsed="false"/>
    <row r="44710" customFormat="false" ht="15.75" hidden="false" customHeight="false" outlineLevel="0" collapsed="false"/>
    <row r="44711" customFormat="false" ht="15.75" hidden="false" customHeight="false" outlineLevel="0" collapsed="false"/>
    <row r="44712" customFormat="false" ht="15.75" hidden="false" customHeight="false" outlineLevel="0" collapsed="false"/>
    <row r="44713" customFormat="false" ht="15.75" hidden="false" customHeight="false" outlineLevel="0" collapsed="false"/>
    <row r="44714" customFormat="false" ht="15.75" hidden="false" customHeight="false" outlineLevel="0" collapsed="false"/>
    <row r="44715" customFormat="false" ht="15.75" hidden="false" customHeight="false" outlineLevel="0" collapsed="false"/>
    <row r="44716" customFormat="false" ht="15.75" hidden="false" customHeight="false" outlineLevel="0" collapsed="false"/>
    <row r="44717" customFormat="false" ht="15.75" hidden="false" customHeight="false" outlineLevel="0" collapsed="false"/>
    <row r="44718" customFormat="false" ht="15.75" hidden="false" customHeight="false" outlineLevel="0" collapsed="false"/>
    <row r="44719" customFormat="false" ht="15.75" hidden="false" customHeight="false" outlineLevel="0" collapsed="false"/>
    <row r="44720" customFormat="false" ht="15.75" hidden="false" customHeight="false" outlineLevel="0" collapsed="false"/>
    <row r="44721" customFormat="false" ht="15.75" hidden="false" customHeight="false" outlineLevel="0" collapsed="false"/>
    <row r="44722" customFormat="false" ht="15.75" hidden="false" customHeight="false" outlineLevel="0" collapsed="false"/>
    <row r="44723" customFormat="false" ht="15.75" hidden="false" customHeight="false" outlineLevel="0" collapsed="false"/>
    <row r="44724" customFormat="false" ht="15.75" hidden="false" customHeight="false" outlineLevel="0" collapsed="false"/>
    <row r="44725" customFormat="false" ht="15.75" hidden="false" customHeight="false" outlineLevel="0" collapsed="false"/>
    <row r="44726" customFormat="false" ht="15.75" hidden="false" customHeight="false" outlineLevel="0" collapsed="false"/>
    <row r="44727" customFormat="false" ht="15.75" hidden="false" customHeight="false" outlineLevel="0" collapsed="false"/>
    <row r="44728" customFormat="false" ht="15.75" hidden="false" customHeight="false" outlineLevel="0" collapsed="false"/>
    <row r="44729" customFormat="false" ht="15.75" hidden="false" customHeight="false" outlineLevel="0" collapsed="false"/>
    <row r="44730" customFormat="false" ht="15.75" hidden="false" customHeight="false" outlineLevel="0" collapsed="false"/>
    <row r="44731" customFormat="false" ht="15.75" hidden="false" customHeight="false" outlineLevel="0" collapsed="false"/>
    <row r="44732" customFormat="false" ht="15.75" hidden="false" customHeight="false" outlineLevel="0" collapsed="false"/>
    <row r="44733" customFormat="false" ht="15.75" hidden="false" customHeight="false" outlineLevel="0" collapsed="false"/>
    <row r="44734" customFormat="false" ht="15.75" hidden="false" customHeight="false" outlineLevel="0" collapsed="false"/>
    <row r="44735" customFormat="false" ht="15.75" hidden="false" customHeight="false" outlineLevel="0" collapsed="false"/>
    <row r="44736" customFormat="false" ht="15.75" hidden="false" customHeight="false" outlineLevel="0" collapsed="false"/>
    <row r="44737" customFormat="false" ht="15.75" hidden="false" customHeight="false" outlineLevel="0" collapsed="false"/>
    <row r="44738" customFormat="false" ht="15.75" hidden="false" customHeight="false" outlineLevel="0" collapsed="false"/>
    <row r="44739" customFormat="false" ht="15.75" hidden="false" customHeight="false" outlineLevel="0" collapsed="false"/>
    <row r="44740" customFormat="false" ht="15.75" hidden="false" customHeight="false" outlineLevel="0" collapsed="false"/>
    <row r="44741" customFormat="false" ht="15.75" hidden="false" customHeight="false" outlineLevel="0" collapsed="false"/>
    <row r="44742" customFormat="false" ht="15.75" hidden="false" customHeight="false" outlineLevel="0" collapsed="false"/>
    <row r="44743" customFormat="false" ht="15.75" hidden="false" customHeight="false" outlineLevel="0" collapsed="false"/>
    <row r="44744" customFormat="false" ht="15.75" hidden="false" customHeight="false" outlineLevel="0" collapsed="false"/>
    <row r="44745" customFormat="false" ht="15.75" hidden="false" customHeight="false" outlineLevel="0" collapsed="false"/>
    <row r="44746" customFormat="false" ht="15.75" hidden="false" customHeight="false" outlineLevel="0" collapsed="false"/>
    <row r="44747" customFormat="false" ht="15.75" hidden="false" customHeight="false" outlineLevel="0" collapsed="false"/>
    <row r="44748" customFormat="false" ht="15.75" hidden="false" customHeight="false" outlineLevel="0" collapsed="false"/>
    <row r="44749" customFormat="false" ht="15.75" hidden="false" customHeight="false" outlineLevel="0" collapsed="false"/>
    <row r="44750" customFormat="false" ht="15.75" hidden="false" customHeight="false" outlineLevel="0" collapsed="false"/>
    <row r="44751" customFormat="false" ht="15.75" hidden="false" customHeight="false" outlineLevel="0" collapsed="false"/>
    <row r="44752" customFormat="false" ht="15.75" hidden="false" customHeight="false" outlineLevel="0" collapsed="false"/>
    <row r="44753" customFormat="false" ht="15.75" hidden="false" customHeight="false" outlineLevel="0" collapsed="false"/>
    <row r="44754" customFormat="false" ht="15.75" hidden="false" customHeight="false" outlineLevel="0" collapsed="false"/>
    <row r="44755" customFormat="false" ht="15.75" hidden="false" customHeight="false" outlineLevel="0" collapsed="false"/>
    <row r="44756" customFormat="false" ht="15.75" hidden="false" customHeight="false" outlineLevel="0" collapsed="false"/>
    <row r="44757" customFormat="false" ht="15.75" hidden="false" customHeight="false" outlineLevel="0" collapsed="false"/>
    <row r="44758" customFormat="false" ht="15.75" hidden="false" customHeight="false" outlineLevel="0" collapsed="false"/>
    <row r="44759" customFormat="false" ht="15.75" hidden="false" customHeight="false" outlineLevel="0" collapsed="false"/>
    <row r="44760" customFormat="false" ht="15.75" hidden="false" customHeight="false" outlineLevel="0" collapsed="false"/>
    <row r="44761" customFormat="false" ht="15.75" hidden="false" customHeight="false" outlineLevel="0" collapsed="false"/>
    <row r="44762" customFormat="false" ht="15.75" hidden="false" customHeight="false" outlineLevel="0" collapsed="false"/>
    <row r="44763" customFormat="false" ht="15.75" hidden="false" customHeight="false" outlineLevel="0" collapsed="false"/>
    <row r="44764" customFormat="false" ht="15.75" hidden="false" customHeight="false" outlineLevel="0" collapsed="false"/>
    <row r="44765" customFormat="false" ht="15.75" hidden="false" customHeight="false" outlineLevel="0" collapsed="false"/>
    <row r="44766" customFormat="false" ht="15.75" hidden="false" customHeight="false" outlineLevel="0" collapsed="false"/>
    <row r="44767" customFormat="false" ht="15.75" hidden="false" customHeight="false" outlineLevel="0" collapsed="false"/>
    <row r="44768" customFormat="false" ht="15.75" hidden="false" customHeight="false" outlineLevel="0" collapsed="false"/>
    <row r="44769" customFormat="false" ht="15.75" hidden="false" customHeight="false" outlineLevel="0" collapsed="false"/>
    <row r="44770" customFormat="false" ht="15.75" hidden="false" customHeight="false" outlineLevel="0" collapsed="false"/>
    <row r="44771" customFormat="false" ht="15.75" hidden="false" customHeight="false" outlineLevel="0" collapsed="false"/>
    <row r="44772" customFormat="false" ht="15.75" hidden="false" customHeight="false" outlineLevel="0" collapsed="false"/>
    <row r="44773" customFormat="false" ht="15.75" hidden="false" customHeight="false" outlineLevel="0" collapsed="false"/>
    <row r="44774" customFormat="false" ht="15.75" hidden="false" customHeight="false" outlineLevel="0" collapsed="false"/>
    <row r="44775" customFormat="false" ht="15.75" hidden="false" customHeight="false" outlineLevel="0" collapsed="false"/>
    <row r="44776" customFormat="false" ht="15.75" hidden="false" customHeight="false" outlineLevel="0" collapsed="false"/>
    <row r="44777" customFormat="false" ht="15.75" hidden="false" customHeight="false" outlineLevel="0" collapsed="false"/>
    <row r="44778" customFormat="false" ht="15.75" hidden="false" customHeight="false" outlineLevel="0" collapsed="false"/>
    <row r="44779" customFormat="false" ht="15.75" hidden="false" customHeight="false" outlineLevel="0" collapsed="false"/>
    <row r="44780" customFormat="false" ht="15.75" hidden="false" customHeight="false" outlineLevel="0" collapsed="false"/>
    <row r="44781" customFormat="false" ht="15.75" hidden="false" customHeight="false" outlineLevel="0" collapsed="false"/>
    <row r="44782" customFormat="false" ht="15.75" hidden="false" customHeight="false" outlineLevel="0" collapsed="false"/>
    <row r="44783" customFormat="false" ht="15.75" hidden="false" customHeight="false" outlineLevel="0" collapsed="false"/>
    <row r="44784" customFormat="false" ht="15.75" hidden="false" customHeight="false" outlineLevel="0" collapsed="false"/>
    <row r="44785" customFormat="false" ht="15.75" hidden="false" customHeight="false" outlineLevel="0" collapsed="false"/>
    <row r="44786" customFormat="false" ht="15.75" hidden="false" customHeight="false" outlineLevel="0" collapsed="false"/>
    <row r="44787" customFormat="false" ht="15.75" hidden="false" customHeight="false" outlineLevel="0" collapsed="false"/>
    <row r="44788" customFormat="false" ht="15.75" hidden="false" customHeight="false" outlineLevel="0" collapsed="false"/>
    <row r="44789" customFormat="false" ht="15.75" hidden="false" customHeight="false" outlineLevel="0" collapsed="false"/>
    <row r="44790" customFormat="false" ht="15.75" hidden="false" customHeight="false" outlineLevel="0" collapsed="false"/>
    <row r="44791" customFormat="false" ht="15.75" hidden="false" customHeight="false" outlineLevel="0" collapsed="false"/>
    <row r="44792" customFormat="false" ht="15.75" hidden="false" customHeight="false" outlineLevel="0" collapsed="false"/>
    <row r="44793" customFormat="false" ht="15.75" hidden="false" customHeight="false" outlineLevel="0" collapsed="false"/>
    <row r="44794" customFormat="false" ht="15.75" hidden="false" customHeight="false" outlineLevel="0" collapsed="false"/>
    <row r="44795" customFormat="false" ht="15.75" hidden="false" customHeight="false" outlineLevel="0" collapsed="false"/>
    <row r="44796" customFormat="false" ht="15.75" hidden="false" customHeight="false" outlineLevel="0" collapsed="false"/>
    <row r="44797" customFormat="false" ht="15.75" hidden="false" customHeight="false" outlineLevel="0" collapsed="false"/>
    <row r="44798" customFormat="false" ht="15.75" hidden="false" customHeight="false" outlineLevel="0" collapsed="false"/>
    <row r="44799" customFormat="false" ht="15.75" hidden="false" customHeight="false" outlineLevel="0" collapsed="false"/>
    <row r="44800" customFormat="false" ht="15.75" hidden="false" customHeight="false" outlineLevel="0" collapsed="false"/>
    <row r="44801" customFormat="false" ht="15.75" hidden="false" customHeight="false" outlineLevel="0" collapsed="false"/>
    <row r="44802" customFormat="false" ht="15.75" hidden="false" customHeight="false" outlineLevel="0" collapsed="false"/>
    <row r="44803" customFormat="false" ht="15.75" hidden="false" customHeight="false" outlineLevel="0" collapsed="false"/>
    <row r="44804" customFormat="false" ht="15.75" hidden="false" customHeight="false" outlineLevel="0" collapsed="false"/>
    <row r="44805" customFormat="false" ht="15.75" hidden="false" customHeight="false" outlineLevel="0" collapsed="false"/>
    <row r="44806" customFormat="false" ht="15.75" hidden="false" customHeight="false" outlineLevel="0" collapsed="false"/>
    <row r="44807" customFormat="false" ht="15.75" hidden="false" customHeight="false" outlineLevel="0" collapsed="false"/>
    <row r="44808" customFormat="false" ht="15.75" hidden="false" customHeight="false" outlineLevel="0" collapsed="false"/>
    <row r="44809" customFormat="false" ht="15.75" hidden="false" customHeight="false" outlineLevel="0" collapsed="false"/>
    <row r="44810" customFormat="false" ht="15.75" hidden="false" customHeight="false" outlineLevel="0" collapsed="false"/>
    <row r="44811" customFormat="false" ht="15.75" hidden="false" customHeight="false" outlineLevel="0" collapsed="false"/>
    <row r="44812" customFormat="false" ht="15.75" hidden="false" customHeight="false" outlineLevel="0" collapsed="false"/>
    <row r="44813" customFormat="false" ht="15.75" hidden="false" customHeight="false" outlineLevel="0" collapsed="false"/>
    <row r="44814" customFormat="false" ht="15.75" hidden="false" customHeight="false" outlineLevel="0" collapsed="false"/>
    <row r="44815" customFormat="false" ht="15.75" hidden="false" customHeight="false" outlineLevel="0" collapsed="false"/>
    <row r="44816" customFormat="false" ht="15.75" hidden="false" customHeight="false" outlineLevel="0" collapsed="false"/>
    <row r="44817" customFormat="false" ht="15.75" hidden="false" customHeight="false" outlineLevel="0" collapsed="false"/>
    <row r="44818" customFormat="false" ht="15.75" hidden="false" customHeight="false" outlineLevel="0" collapsed="false"/>
    <row r="44819" customFormat="false" ht="15.75" hidden="false" customHeight="false" outlineLevel="0" collapsed="false"/>
    <row r="44820" customFormat="false" ht="15.75" hidden="false" customHeight="false" outlineLevel="0" collapsed="false"/>
    <row r="44821" customFormat="false" ht="15.75" hidden="false" customHeight="false" outlineLevel="0" collapsed="false"/>
    <row r="44822" customFormat="false" ht="15.75" hidden="false" customHeight="false" outlineLevel="0" collapsed="false"/>
    <row r="44823" customFormat="false" ht="15.75" hidden="false" customHeight="false" outlineLevel="0" collapsed="false"/>
    <row r="44824" customFormat="false" ht="15.75" hidden="false" customHeight="false" outlineLevel="0" collapsed="false"/>
    <row r="44825" customFormat="false" ht="15.75" hidden="false" customHeight="false" outlineLevel="0" collapsed="false"/>
    <row r="44826" customFormat="false" ht="15.75" hidden="false" customHeight="false" outlineLevel="0" collapsed="false"/>
    <row r="44827" customFormat="false" ht="15.75" hidden="false" customHeight="false" outlineLevel="0" collapsed="false"/>
    <row r="44828" customFormat="false" ht="15.75" hidden="false" customHeight="false" outlineLevel="0" collapsed="false"/>
    <row r="44829" customFormat="false" ht="15.75" hidden="false" customHeight="false" outlineLevel="0" collapsed="false"/>
    <row r="44830" customFormat="false" ht="15.75" hidden="false" customHeight="false" outlineLevel="0" collapsed="false"/>
    <row r="44831" customFormat="false" ht="15.75" hidden="false" customHeight="false" outlineLevel="0" collapsed="false"/>
    <row r="44832" customFormat="false" ht="15.75" hidden="false" customHeight="false" outlineLevel="0" collapsed="false"/>
    <row r="44833" customFormat="false" ht="15.75" hidden="false" customHeight="false" outlineLevel="0" collapsed="false"/>
    <row r="44834" customFormat="false" ht="15.75" hidden="false" customHeight="false" outlineLevel="0" collapsed="false"/>
    <row r="44835" customFormat="false" ht="15.75" hidden="false" customHeight="false" outlineLevel="0" collapsed="false"/>
    <row r="44836" customFormat="false" ht="15.75" hidden="false" customHeight="false" outlineLevel="0" collapsed="false"/>
    <row r="44837" customFormat="false" ht="15.75" hidden="false" customHeight="false" outlineLevel="0" collapsed="false"/>
    <row r="44838" customFormat="false" ht="15.75" hidden="false" customHeight="false" outlineLevel="0" collapsed="false"/>
    <row r="44839" customFormat="false" ht="15.75" hidden="false" customHeight="false" outlineLevel="0" collapsed="false"/>
    <row r="44840" customFormat="false" ht="15.75" hidden="false" customHeight="false" outlineLevel="0" collapsed="false"/>
    <row r="44841" customFormat="false" ht="15.75" hidden="false" customHeight="false" outlineLevel="0" collapsed="false"/>
    <row r="44842" customFormat="false" ht="15.75" hidden="false" customHeight="false" outlineLevel="0" collapsed="false"/>
    <row r="44843" customFormat="false" ht="15.75" hidden="false" customHeight="false" outlineLevel="0" collapsed="false"/>
    <row r="44844" customFormat="false" ht="15.75" hidden="false" customHeight="false" outlineLevel="0" collapsed="false"/>
    <row r="44845" customFormat="false" ht="15.75" hidden="false" customHeight="false" outlineLevel="0" collapsed="false"/>
    <row r="44846" customFormat="false" ht="15.75" hidden="false" customHeight="false" outlineLevel="0" collapsed="false"/>
    <row r="44847" customFormat="false" ht="15.75" hidden="false" customHeight="false" outlineLevel="0" collapsed="false"/>
    <row r="44848" customFormat="false" ht="15.75" hidden="false" customHeight="false" outlineLevel="0" collapsed="false"/>
    <row r="44849" customFormat="false" ht="15.75" hidden="false" customHeight="false" outlineLevel="0" collapsed="false"/>
    <row r="44850" customFormat="false" ht="15.75" hidden="false" customHeight="false" outlineLevel="0" collapsed="false"/>
    <row r="44851" customFormat="false" ht="15.75" hidden="false" customHeight="false" outlineLevel="0" collapsed="false"/>
    <row r="44852" customFormat="false" ht="15.75" hidden="false" customHeight="false" outlineLevel="0" collapsed="false"/>
    <row r="44853" customFormat="false" ht="15.75" hidden="false" customHeight="false" outlineLevel="0" collapsed="false"/>
    <row r="44854" customFormat="false" ht="15.75" hidden="false" customHeight="false" outlineLevel="0" collapsed="false"/>
    <row r="44855" customFormat="false" ht="15.75" hidden="false" customHeight="false" outlineLevel="0" collapsed="false"/>
    <row r="44856" customFormat="false" ht="15.75" hidden="false" customHeight="false" outlineLevel="0" collapsed="false"/>
    <row r="44857" customFormat="false" ht="15.75" hidden="false" customHeight="false" outlineLevel="0" collapsed="false"/>
    <row r="44858" customFormat="false" ht="15.75" hidden="false" customHeight="false" outlineLevel="0" collapsed="false"/>
    <row r="44859" customFormat="false" ht="15.75" hidden="false" customHeight="false" outlineLevel="0" collapsed="false"/>
    <row r="44860" customFormat="false" ht="15.75" hidden="false" customHeight="false" outlineLevel="0" collapsed="false"/>
    <row r="44861" customFormat="false" ht="15.75" hidden="false" customHeight="false" outlineLevel="0" collapsed="false"/>
    <row r="44862" customFormat="false" ht="15.75" hidden="false" customHeight="false" outlineLevel="0" collapsed="false"/>
    <row r="44863" customFormat="false" ht="15.75" hidden="false" customHeight="false" outlineLevel="0" collapsed="false"/>
    <row r="44864" customFormat="false" ht="15.75" hidden="false" customHeight="false" outlineLevel="0" collapsed="false"/>
    <row r="44865" customFormat="false" ht="15.75" hidden="false" customHeight="false" outlineLevel="0" collapsed="false"/>
    <row r="44866" customFormat="false" ht="15.75" hidden="false" customHeight="false" outlineLevel="0" collapsed="false"/>
    <row r="44867" customFormat="false" ht="15.75" hidden="false" customHeight="false" outlineLevel="0" collapsed="false"/>
    <row r="44868" customFormat="false" ht="15.75" hidden="false" customHeight="false" outlineLevel="0" collapsed="false"/>
    <row r="44869" customFormat="false" ht="15.75" hidden="false" customHeight="false" outlineLevel="0" collapsed="false"/>
    <row r="44870" customFormat="false" ht="15.75" hidden="false" customHeight="false" outlineLevel="0" collapsed="false"/>
    <row r="44871" customFormat="false" ht="15.75" hidden="false" customHeight="false" outlineLevel="0" collapsed="false"/>
    <row r="44872" customFormat="false" ht="15.75" hidden="false" customHeight="false" outlineLevel="0" collapsed="false"/>
    <row r="44873" customFormat="false" ht="15.75" hidden="false" customHeight="false" outlineLevel="0" collapsed="false"/>
    <row r="44874" customFormat="false" ht="15.75" hidden="false" customHeight="false" outlineLevel="0" collapsed="false"/>
    <row r="44875" customFormat="false" ht="15.75" hidden="false" customHeight="false" outlineLevel="0" collapsed="false"/>
    <row r="44876" customFormat="false" ht="15.75" hidden="false" customHeight="false" outlineLevel="0" collapsed="false"/>
    <row r="44877" customFormat="false" ht="15.75" hidden="false" customHeight="false" outlineLevel="0" collapsed="false"/>
    <row r="44878" customFormat="false" ht="15.75" hidden="false" customHeight="false" outlineLevel="0" collapsed="false"/>
    <row r="44879" customFormat="false" ht="15.75" hidden="false" customHeight="false" outlineLevel="0" collapsed="false"/>
    <row r="44880" customFormat="false" ht="15.75" hidden="false" customHeight="false" outlineLevel="0" collapsed="false"/>
    <row r="44881" customFormat="false" ht="15.75" hidden="false" customHeight="false" outlineLevel="0" collapsed="false"/>
    <row r="44882" customFormat="false" ht="15.75" hidden="false" customHeight="false" outlineLevel="0" collapsed="false"/>
    <row r="44883" customFormat="false" ht="15.75" hidden="false" customHeight="false" outlineLevel="0" collapsed="false"/>
    <row r="44884" customFormat="false" ht="15.75" hidden="false" customHeight="false" outlineLevel="0" collapsed="false"/>
    <row r="44885" customFormat="false" ht="15.75" hidden="false" customHeight="false" outlineLevel="0" collapsed="false"/>
    <row r="44886" customFormat="false" ht="15.75" hidden="false" customHeight="false" outlineLevel="0" collapsed="false"/>
    <row r="44887" customFormat="false" ht="15.75" hidden="false" customHeight="false" outlineLevel="0" collapsed="false"/>
    <row r="44888" customFormat="false" ht="15.75" hidden="false" customHeight="false" outlineLevel="0" collapsed="false"/>
    <row r="44889" customFormat="false" ht="15.75" hidden="false" customHeight="false" outlineLevel="0" collapsed="false"/>
    <row r="44890" customFormat="false" ht="15.75" hidden="false" customHeight="false" outlineLevel="0" collapsed="false"/>
    <row r="44891" customFormat="false" ht="15.75" hidden="false" customHeight="false" outlineLevel="0" collapsed="false"/>
    <row r="44892" customFormat="false" ht="15.75" hidden="false" customHeight="false" outlineLevel="0" collapsed="false"/>
    <row r="44893" customFormat="false" ht="15.75" hidden="false" customHeight="false" outlineLevel="0" collapsed="false"/>
    <row r="44894" customFormat="false" ht="15.75" hidden="false" customHeight="false" outlineLevel="0" collapsed="false"/>
    <row r="44895" customFormat="false" ht="15.75" hidden="false" customHeight="false" outlineLevel="0" collapsed="false"/>
    <row r="44896" customFormat="false" ht="15.75" hidden="false" customHeight="false" outlineLevel="0" collapsed="false"/>
    <row r="44897" customFormat="false" ht="15.75" hidden="false" customHeight="false" outlineLevel="0" collapsed="false"/>
    <row r="44898" customFormat="false" ht="15.75" hidden="false" customHeight="false" outlineLevel="0" collapsed="false"/>
    <row r="44899" customFormat="false" ht="15.75" hidden="false" customHeight="false" outlineLevel="0" collapsed="false"/>
    <row r="44900" customFormat="false" ht="15.75" hidden="false" customHeight="false" outlineLevel="0" collapsed="false"/>
    <row r="44901" customFormat="false" ht="15.75" hidden="false" customHeight="false" outlineLevel="0" collapsed="false"/>
    <row r="44902" customFormat="false" ht="15.75" hidden="false" customHeight="false" outlineLevel="0" collapsed="false"/>
    <row r="44903" customFormat="false" ht="15.75" hidden="false" customHeight="false" outlineLevel="0" collapsed="false"/>
    <row r="44904" customFormat="false" ht="15.75" hidden="false" customHeight="false" outlineLevel="0" collapsed="false"/>
    <row r="44905" customFormat="false" ht="15.75" hidden="false" customHeight="false" outlineLevel="0" collapsed="false"/>
    <row r="44906" customFormat="false" ht="15.75" hidden="false" customHeight="false" outlineLevel="0" collapsed="false"/>
    <row r="44907" customFormat="false" ht="15.75" hidden="false" customHeight="false" outlineLevel="0" collapsed="false"/>
    <row r="44908" customFormat="false" ht="15.75" hidden="false" customHeight="false" outlineLevel="0" collapsed="false"/>
    <row r="44909" customFormat="false" ht="15.75" hidden="false" customHeight="false" outlineLevel="0" collapsed="false"/>
    <row r="44910" customFormat="false" ht="15.75" hidden="false" customHeight="false" outlineLevel="0" collapsed="false"/>
    <row r="44911" customFormat="false" ht="15.75" hidden="false" customHeight="false" outlineLevel="0" collapsed="false"/>
    <row r="44912" customFormat="false" ht="15.75" hidden="false" customHeight="false" outlineLevel="0" collapsed="false"/>
    <row r="44913" customFormat="false" ht="15.75" hidden="false" customHeight="false" outlineLevel="0" collapsed="false"/>
    <row r="44914" customFormat="false" ht="15.75" hidden="false" customHeight="false" outlineLevel="0" collapsed="false"/>
    <row r="44915" customFormat="false" ht="15.75" hidden="false" customHeight="false" outlineLevel="0" collapsed="false"/>
    <row r="44916" customFormat="false" ht="15.75" hidden="false" customHeight="false" outlineLevel="0" collapsed="false"/>
    <row r="44917" customFormat="false" ht="15.75" hidden="false" customHeight="false" outlineLevel="0" collapsed="false"/>
    <row r="44918" customFormat="false" ht="15.75" hidden="false" customHeight="false" outlineLevel="0" collapsed="false"/>
    <row r="44919" customFormat="false" ht="15.75" hidden="false" customHeight="false" outlineLevel="0" collapsed="false"/>
    <row r="44920" customFormat="false" ht="15.75" hidden="false" customHeight="false" outlineLevel="0" collapsed="false"/>
    <row r="44921" customFormat="false" ht="15.75" hidden="false" customHeight="false" outlineLevel="0" collapsed="false"/>
    <row r="44922" customFormat="false" ht="15.75" hidden="false" customHeight="false" outlineLevel="0" collapsed="false"/>
    <row r="44923" customFormat="false" ht="15.75" hidden="false" customHeight="false" outlineLevel="0" collapsed="false"/>
    <row r="44924" customFormat="false" ht="15.75" hidden="false" customHeight="false" outlineLevel="0" collapsed="false"/>
    <row r="44925" customFormat="false" ht="15.75" hidden="false" customHeight="false" outlineLevel="0" collapsed="false"/>
    <row r="44926" customFormat="false" ht="15.75" hidden="false" customHeight="false" outlineLevel="0" collapsed="false"/>
    <row r="44927" customFormat="false" ht="15.75" hidden="false" customHeight="false" outlineLevel="0" collapsed="false"/>
    <row r="44928" customFormat="false" ht="15.75" hidden="false" customHeight="false" outlineLevel="0" collapsed="false"/>
    <row r="44929" customFormat="false" ht="15.75" hidden="false" customHeight="false" outlineLevel="0" collapsed="false"/>
    <row r="44930" customFormat="false" ht="15.75" hidden="false" customHeight="false" outlineLevel="0" collapsed="false"/>
    <row r="44931" customFormat="false" ht="15.75" hidden="false" customHeight="false" outlineLevel="0" collapsed="false"/>
    <row r="44932" customFormat="false" ht="15.75" hidden="false" customHeight="false" outlineLevel="0" collapsed="false"/>
    <row r="44933" customFormat="false" ht="15.75" hidden="false" customHeight="false" outlineLevel="0" collapsed="false"/>
    <row r="44934" customFormat="false" ht="15.75" hidden="false" customHeight="false" outlineLevel="0" collapsed="false"/>
    <row r="44935" customFormat="false" ht="15.75" hidden="false" customHeight="false" outlineLevel="0" collapsed="false"/>
    <row r="44936" customFormat="false" ht="15.75" hidden="false" customHeight="false" outlineLevel="0" collapsed="false"/>
    <row r="44937" customFormat="false" ht="15.75" hidden="false" customHeight="false" outlineLevel="0" collapsed="false"/>
    <row r="44938" customFormat="false" ht="15.75" hidden="false" customHeight="false" outlineLevel="0" collapsed="false"/>
    <row r="44939" customFormat="false" ht="15.75" hidden="false" customHeight="false" outlineLevel="0" collapsed="false"/>
    <row r="44940" customFormat="false" ht="15.75" hidden="false" customHeight="false" outlineLevel="0" collapsed="false"/>
    <row r="44941" customFormat="false" ht="15.75" hidden="false" customHeight="false" outlineLevel="0" collapsed="false"/>
    <row r="44942" customFormat="false" ht="15.75" hidden="false" customHeight="false" outlineLevel="0" collapsed="false"/>
    <row r="44943" customFormat="false" ht="15.75" hidden="false" customHeight="false" outlineLevel="0" collapsed="false"/>
    <row r="44944" customFormat="false" ht="15.75" hidden="false" customHeight="false" outlineLevel="0" collapsed="false"/>
    <row r="44945" customFormat="false" ht="15.75" hidden="false" customHeight="false" outlineLevel="0" collapsed="false"/>
    <row r="44946" customFormat="false" ht="15.75" hidden="false" customHeight="false" outlineLevel="0" collapsed="false"/>
    <row r="44947" customFormat="false" ht="15.75" hidden="false" customHeight="false" outlineLevel="0" collapsed="false"/>
    <row r="44948" customFormat="false" ht="15.75" hidden="false" customHeight="false" outlineLevel="0" collapsed="false"/>
    <row r="44949" customFormat="false" ht="15.75" hidden="false" customHeight="false" outlineLevel="0" collapsed="false"/>
    <row r="44950" customFormat="false" ht="15.75" hidden="false" customHeight="false" outlineLevel="0" collapsed="false"/>
    <row r="44951" customFormat="false" ht="15.75" hidden="false" customHeight="false" outlineLevel="0" collapsed="false"/>
    <row r="44952" customFormat="false" ht="15.75" hidden="false" customHeight="false" outlineLevel="0" collapsed="false"/>
    <row r="44953" customFormat="false" ht="15.75" hidden="false" customHeight="false" outlineLevel="0" collapsed="false"/>
    <row r="44954" customFormat="false" ht="15.75" hidden="false" customHeight="false" outlineLevel="0" collapsed="false"/>
    <row r="44955" customFormat="false" ht="15.75" hidden="false" customHeight="false" outlineLevel="0" collapsed="false"/>
    <row r="44956" customFormat="false" ht="15.75" hidden="false" customHeight="false" outlineLevel="0" collapsed="false"/>
    <row r="44957" customFormat="false" ht="15.75" hidden="false" customHeight="false" outlineLevel="0" collapsed="false"/>
    <row r="44958" customFormat="false" ht="15.75" hidden="false" customHeight="false" outlineLevel="0" collapsed="false"/>
    <row r="44959" customFormat="false" ht="15.75" hidden="false" customHeight="false" outlineLevel="0" collapsed="false"/>
    <row r="44960" customFormat="false" ht="15.75" hidden="false" customHeight="false" outlineLevel="0" collapsed="false"/>
    <row r="44961" customFormat="false" ht="15.75" hidden="false" customHeight="false" outlineLevel="0" collapsed="false"/>
    <row r="44962" customFormat="false" ht="15.75" hidden="false" customHeight="false" outlineLevel="0" collapsed="false"/>
    <row r="44963" customFormat="false" ht="15.75" hidden="false" customHeight="false" outlineLevel="0" collapsed="false"/>
    <row r="44964" customFormat="false" ht="15.75" hidden="false" customHeight="false" outlineLevel="0" collapsed="false"/>
    <row r="44965" customFormat="false" ht="15.75" hidden="false" customHeight="false" outlineLevel="0" collapsed="false"/>
    <row r="44966" customFormat="false" ht="15.75" hidden="false" customHeight="false" outlineLevel="0" collapsed="false"/>
    <row r="44967" customFormat="false" ht="15.75" hidden="false" customHeight="false" outlineLevel="0" collapsed="false"/>
    <row r="44968" customFormat="false" ht="15.75" hidden="false" customHeight="false" outlineLevel="0" collapsed="false"/>
    <row r="44969" customFormat="false" ht="15.75" hidden="false" customHeight="false" outlineLevel="0" collapsed="false"/>
    <row r="44970" customFormat="false" ht="15.75" hidden="false" customHeight="false" outlineLevel="0" collapsed="false"/>
    <row r="44971" customFormat="false" ht="15.75" hidden="false" customHeight="false" outlineLevel="0" collapsed="false"/>
    <row r="44972" customFormat="false" ht="15.75" hidden="false" customHeight="false" outlineLevel="0" collapsed="false"/>
    <row r="44973" customFormat="false" ht="15.75" hidden="false" customHeight="false" outlineLevel="0" collapsed="false"/>
    <row r="44974" customFormat="false" ht="15.75" hidden="false" customHeight="false" outlineLevel="0" collapsed="false"/>
    <row r="44975" customFormat="false" ht="15.75" hidden="false" customHeight="false" outlineLevel="0" collapsed="false"/>
    <row r="44976" customFormat="false" ht="15.75" hidden="false" customHeight="false" outlineLevel="0" collapsed="false"/>
    <row r="44977" customFormat="false" ht="15.75" hidden="false" customHeight="false" outlineLevel="0" collapsed="false"/>
    <row r="44978" customFormat="false" ht="15.75" hidden="false" customHeight="false" outlineLevel="0" collapsed="false"/>
    <row r="44979" customFormat="false" ht="15.75" hidden="false" customHeight="false" outlineLevel="0" collapsed="false"/>
    <row r="44980" customFormat="false" ht="15.75" hidden="false" customHeight="false" outlineLevel="0" collapsed="false"/>
    <row r="44981" customFormat="false" ht="15.75" hidden="false" customHeight="false" outlineLevel="0" collapsed="false"/>
    <row r="44982" customFormat="false" ht="15.75" hidden="false" customHeight="false" outlineLevel="0" collapsed="false"/>
    <row r="44983" customFormat="false" ht="15.75" hidden="false" customHeight="false" outlineLevel="0" collapsed="false"/>
    <row r="44984" customFormat="false" ht="15.75" hidden="false" customHeight="false" outlineLevel="0" collapsed="false"/>
    <row r="44985" customFormat="false" ht="15.75" hidden="false" customHeight="false" outlineLevel="0" collapsed="false"/>
    <row r="44986" customFormat="false" ht="15.75" hidden="false" customHeight="false" outlineLevel="0" collapsed="false"/>
    <row r="44987" customFormat="false" ht="15.75" hidden="false" customHeight="false" outlineLevel="0" collapsed="false"/>
    <row r="44988" customFormat="false" ht="15.75" hidden="false" customHeight="false" outlineLevel="0" collapsed="false"/>
    <row r="44989" customFormat="false" ht="15.75" hidden="false" customHeight="false" outlineLevel="0" collapsed="false"/>
    <row r="44990" customFormat="false" ht="15.75" hidden="false" customHeight="false" outlineLevel="0" collapsed="false"/>
    <row r="44991" customFormat="false" ht="15.75" hidden="false" customHeight="false" outlineLevel="0" collapsed="false"/>
    <row r="44992" customFormat="false" ht="15.75" hidden="false" customHeight="false" outlineLevel="0" collapsed="false"/>
    <row r="44993" customFormat="false" ht="15.75" hidden="false" customHeight="false" outlineLevel="0" collapsed="false"/>
    <row r="44994" customFormat="false" ht="15.75" hidden="false" customHeight="false" outlineLevel="0" collapsed="false"/>
    <row r="44995" customFormat="false" ht="15.75" hidden="false" customHeight="false" outlineLevel="0" collapsed="false"/>
    <row r="44996" customFormat="false" ht="15.75" hidden="false" customHeight="false" outlineLevel="0" collapsed="false"/>
    <row r="44997" customFormat="false" ht="15.75" hidden="false" customHeight="false" outlineLevel="0" collapsed="false"/>
    <row r="44998" customFormat="false" ht="15.75" hidden="false" customHeight="false" outlineLevel="0" collapsed="false"/>
    <row r="44999" customFormat="false" ht="15.75" hidden="false" customHeight="false" outlineLevel="0" collapsed="false"/>
    <row r="45000" customFormat="false" ht="15.75" hidden="false" customHeight="false" outlineLevel="0" collapsed="false"/>
    <row r="45001" customFormat="false" ht="15.75" hidden="false" customHeight="false" outlineLevel="0" collapsed="false"/>
    <row r="45002" customFormat="false" ht="15.75" hidden="false" customHeight="false" outlineLevel="0" collapsed="false"/>
    <row r="45003" customFormat="false" ht="15.75" hidden="false" customHeight="false" outlineLevel="0" collapsed="false"/>
    <row r="45004" customFormat="false" ht="15.75" hidden="false" customHeight="false" outlineLevel="0" collapsed="false"/>
    <row r="45005" customFormat="false" ht="15.75" hidden="false" customHeight="false" outlineLevel="0" collapsed="false"/>
    <row r="45006" customFormat="false" ht="15.75" hidden="false" customHeight="false" outlineLevel="0" collapsed="false"/>
    <row r="45007" customFormat="false" ht="15.75" hidden="false" customHeight="false" outlineLevel="0" collapsed="false"/>
    <row r="45008" customFormat="false" ht="15.75" hidden="false" customHeight="false" outlineLevel="0" collapsed="false"/>
    <row r="45009" customFormat="false" ht="15.75" hidden="false" customHeight="false" outlineLevel="0" collapsed="false"/>
    <row r="45010" customFormat="false" ht="15.75" hidden="false" customHeight="false" outlineLevel="0" collapsed="false"/>
    <row r="45011" customFormat="false" ht="15.75" hidden="false" customHeight="false" outlineLevel="0" collapsed="false"/>
    <row r="45012" customFormat="false" ht="15.75" hidden="false" customHeight="false" outlineLevel="0" collapsed="false"/>
    <row r="45013" customFormat="false" ht="15.75" hidden="false" customHeight="false" outlineLevel="0" collapsed="false"/>
    <row r="45014" customFormat="false" ht="15.75" hidden="false" customHeight="false" outlineLevel="0" collapsed="false"/>
    <row r="45015" customFormat="false" ht="15.75" hidden="false" customHeight="false" outlineLevel="0" collapsed="false"/>
    <row r="45016" customFormat="false" ht="15.75" hidden="false" customHeight="false" outlineLevel="0" collapsed="false"/>
    <row r="45017" customFormat="false" ht="15.75" hidden="false" customHeight="false" outlineLevel="0" collapsed="false"/>
    <row r="45018" customFormat="false" ht="15.75" hidden="false" customHeight="false" outlineLevel="0" collapsed="false"/>
    <row r="45019" customFormat="false" ht="15.75" hidden="false" customHeight="false" outlineLevel="0" collapsed="false"/>
    <row r="45020" customFormat="false" ht="15.75" hidden="false" customHeight="false" outlineLevel="0" collapsed="false"/>
    <row r="45021" customFormat="false" ht="15.75" hidden="false" customHeight="false" outlineLevel="0" collapsed="false"/>
    <row r="45022" customFormat="false" ht="15.75" hidden="false" customHeight="false" outlineLevel="0" collapsed="false"/>
    <row r="45023" customFormat="false" ht="15.75" hidden="false" customHeight="false" outlineLevel="0" collapsed="false"/>
    <row r="45024" customFormat="false" ht="15.75" hidden="false" customHeight="false" outlineLevel="0" collapsed="false"/>
    <row r="45025" customFormat="false" ht="15.75" hidden="false" customHeight="false" outlineLevel="0" collapsed="false"/>
    <row r="45026" customFormat="false" ht="15.75" hidden="false" customHeight="false" outlineLevel="0" collapsed="false"/>
    <row r="45027" customFormat="false" ht="15.75" hidden="false" customHeight="false" outlineLevel="0" collapsed="false"/>
    <row r="45028" customFormat="false" ht="15.75" hidden="false" customHeight="false" outlineLevel="0" collapsed="false"/>
    <row r="45029" customFormat="false" ht="15.75" hidden="false" customHeight="false" outlineLevel="0" collapsed="false"/>
    <row r="45030" customFormat="false" ht="15.75" hidden="false" customHeight="false" outlineLevel="0" collapsed="false"/>
    <row r="45031" customFormat="false" ht="15.75" hidden="false" customHeight="false" outlineLevel="0" collapsed="false"/>
    <row r="45032" customFormat="false" ht="15.75" hidden="false" customHeight="false" outlineLevel="0" collapsed="false"/>
    <row r="45033" customFormat="false" ht="15.75" hidden="false" customHeight="false" outlineLevel="0" collapsed="false"/>
    <row r="45034" customFormat="false" ht="15.75" hidden="false" customHeight="false" outlineLevel="0" collapsed="false"/>
    <row r="45035" customFormat="false" ht="15.75" hidden="false" customHeight="false" outlineLevel="0" collapsed="false"/>
    <row r="45036" customFormat="false" ht="15.75" hidden="false" customHeight="false" outlineLevel="0" collapsed="false"/>
    <row r="45037" customFormat="false" ht="15.75" hidden="false" customHeight="false" outlineLevel="0" collapsed="false"/>
    <row r="45038" customFormat="false" ht="15.75" hidden="false" customHeight="false" outlineLevel="0" collapsed="false"/>
    <row r="45039" customFormat="false" ht="15.75" hidden="false" customHeight="false" outlineLevel="0" collapsed="false"/>
    <row r="45040" customFormat="false" ht="15.75" hidden="false" customHeight="false" outlineLevel="0" collapsed="false"/>
    <row r="45041" customFormat="false" ht="15.75" hidden="false" customHeight="false" outlineLevel="0" collapsed="false"/>
    <row r="45042" customFormat="false" ht="15.75" hidden="false" customHeight="false" outlineLevel="0" collapsed="false"/>
    <row r="45043" customFormat="false" ht="15.75" hidden="false" customHeight="false" outlineLevel="0" collapsed="false"/>
    <row r="45044" customFormat="false" ht="15.75" hidden="false" customHeight="false" outlineLevel="0" collapsed="false"/>
    <row r="45045" customFormat="false" ht="15.75" hidden="false" customHeight="false" outlineLevel="0" collapsed="false"/>
    <row r="45046" customFormat="false" ht="15.75" hidden="false" customHeight="false" outlineLevel="0" collapsed="false"/>
    <row r="45047" customFormat="false" ht="15.75" hidden="false" customHeight="false" outlineLevel="0" collapsed="false"/>
    <row r="45048" customFormat="false" ht="15.75" hidden="false" customHeight="false" outlineLevel="0" collapsed="false"/>
    <row r="45049" customFormat="false" ht="15.75" hidden="false" customHeight="false" outlineLevel="0" collapsed="false"/>
    <row r="45050" customFormat="false" ht="15.75" hidden="false" customHeight="false" outlineLevel="0" collapsed="false"/>
    <row r="45051" customFormat="false" ht="15.75" hidden="false" customHeight="false" outlineLevel="0" collapsed="false"/>
    <row r="45052" customFormat="false" ht="15.75" hidden="false" customHeight="false" outlineLevel="0" collapsed="false"/>
    <row r="45053" customFormat="false" ht="15.75" hidden="false" customHeight="false" outlineLevel="0" collapsed="false"/>
    <row r="45054" customFormat="false" ht="15.75" hidden="false" customHeight="false" outlineLevel="0" collapsed="false"/>
    <row r="45055" customFormat="false" ht="15.75" hidden="false" customHeight="false" outlineLevel="0" collapsed="false"/>
    <row r="45056" customFormat="false" ht="15.75" hidden="false" customHeight="false" outlineLevel="0" collapsed="false"/>
    <row r="45057" customFormat="false" ht="15.75" hidden="false" customHeight="false" outlineLevel="0" collapsed="false"/>
    <row r="45058" customFormat="false" ht="15.75" hidden="false" customHeight="false" outlineLevel="0" collapsed="false"/>
    <row r="45059" customFormat="false" ht="15.75" hidden="false" customHeight="false" outlineLevel="0" collapsed="false"/>
    <row r="45060" customFormat="false" ht="15.75" hidden="false" customHeight="false" outlineLevel="0" collapsed="false"/>
    <row r="45061" customFormat="false" ht="15.75" hidden="false" customHeight="false" outlineLevel="0" collapsed="false"/>
    <row r="45062" customFormat="false" ht="15.75" hidden="false" customHeight="false" outlineLevel="0" collapsed="false"/>
    <row r="45063" customFormat="false" ht="15.75" hidden="false" customHeight="false" outlineLevel="0" collapsed="false"/>
    <row r="45064" customFormat="false" ht="15.75" hidden="false" customHeight="false" outlineLevel="0" collapsed="false"/>
    <row r="45065" customFormat="false" ht="15.75" hidden="false" customHeight="false" outlineLevel="0" collapsed="false"/>
    <row r="45066" customFormat="false" ht="15.75" hidden="false" customHeight="false" outlineLevel="0" collapsed="false"/>
    <row r="45067" customFormat="false" ht="15.75" hidden="false" customHeight="false" outlineLevel="0" collapsed="false"/>
    <row r="45068" customFormat="false" ht="15.75" hidden="false" customHeight="false" outlineLevel="0" collapsed="false"/>
    <row r="45069" customFormat="false" ht="15.75" hidden="false" customHeight="false" outlineLevel="0" collapsed="false"/>
    <row r="45070" customFormat="false" ht="15.75" hidden="false" customHeight="false" outlineLevel="0" collapsed="false"/>
    <row r="45071" customFormat="false" ht="15.75" hidden="false" customHeight="false" outlineLevel="0" collapsed="false"/>
    <row r="45072" customFormat="false" ht="15.75" hidden="false" customHeight="false" outlineLevel="0" collapsed="false"/>
    <row r="45073" customFormat="false" ht="15.75" hidden="false" customHeight="false" outlineLevel="0" collapsed="false"/>
    <row r="45074" customFormat="false" ht="15.75" hidden="false" customHeight="false" outlineLevel="0" collapsed="false"/>
    <row r="45075" customFormat="false" ht="15.75" hidden="false" customHeight="false" outlineLevel="0" collapsed="false"/>
    <row r="45076" customFormat="false" ht="15.75" hidden="false" customHeight="false" outlineLevel="0" collapsed="false"/>
    <row r="45077" customFormat="false" ht="15.75" hidden="false" customHeight="false" outlineLevel="0" collapsed="false"/>
    <row r="45078" customFormat="false" ht="15.75" hidden="false" customHeight="false" outlineLevel="0" collapsed="false"/>
    <row r="45079" customFormat="false" ht="15.75" hidden="false" customHeight="false" outlineLevel="0" collapsed="false"/>
    <row r="45080" customFormat="false" ht="15.75" hidden="false" customHeight="false" outlineLevel="0" collapsed="false"/>
    <row r="45081" customFormat="false" ht="15.75" hidden="false" customHeight="false" outlineLevel="0" collapsed="false"/>
    <row r="45082" customFormat="false" ht="15.75" hidden="false" customHeight="false" outlineLevel="0" collapsed="false"/>
    <row r="45083" customFormat="false" ht="15.75" hidden="false" customHeight="false" outlineLevel="0" collapsed="false"/>
    <row r="45084" customFormat="false" ht="15.75" hidden="false" customHeight="false" outlineLevel="0" collapsed="false"/>
    <row r="45085" customFormat="false" ht="15.75" hidden="false" customHeight="false" outlineLevel="0" collapsed="false"/>
    <row r="45086" customFormat="false" ht="15.75" hidden="false" customHeight="false" outlineLevel="0" collapsed="false"/>
    <row r="45087" customFormat="false" ht="15.75" hidden="false" customHeight="false" outlineLevel="0" collapsed="false"/>
    <row r="45088" customFormat="false" ht="15.75" hidden="false" customHeight="false" outlineLevel="0" collapsed="false"/>
    <row r="45089" customFormat="false" ht="15.75" hidden="false" customHeight="false" outlineLevel="0" collapsed="false"/>
    <row r="45090" customFormat="false" ht="15.75" hidden="false" customHeight="false" outlineLevel="0" collapsed="false"/>
    <row r="45091" customFormat="false" ht="15.75" hidden="false" customHeight="false" outlineLevel="0" collapsed="false"/>
    <row r="45092" customFormat="false" ht="15.75" hidden="false" customHeight="false" outlineLevel="0" collapsed="false"/>
    <row r="45093" customFormat="false" ht="15.75" hidden="false" customHeight="false" outlineLevel="0" collapsed="false"/>
    <row r="45094" customFormat="false" ht="15.75" hidden="false" customHeight="false" outlineLevel="0" collapsed="false"/>
    <row r="45095" customFormat="false" ht="15.75" hidden="false" customHeight="false" outlineLevel="0" collapsed="false"/>
    <row r="45096" customFormat="false" ht="15.75" hidden="false" customHeight="false" outlineLevel="0" collapsed="false"/>
    <row r="45097" customFormat="false" ht="15.75" hidden="false" customHeight="false" outlineLevel="0" collapsed="false"/>
    <row r="45098" customFormat="false" ht="15.75" hidden="false" customHeight="false" outlineLevel="0" collapsed="false"/>
    <row r="45099" customFormat="false" ht="15.75" hidden="false" customHeight="false" outlineLevel="0" collapsed="false"/>
    <row r="45100" customFormat="false" ht="15.75" hidden="false" customHeight="false" outlineLevel="0" collapsed="false"/>
    <row r="45101" customFormat="false" ht="15.75" hidden="false" customHeight="false" outlineLevel="0" collapsed="false"/>
    <row r="45102" customFormat="false" ht="15.75" hidden="false" customHeight="false" outlineLevel="0" collapsed="false"/>
    <row r="45103" customFormat="false" ht="15.75" hidden="false" customHeight="false" outlineLevel="0" collapsed="false"/>
    <row r="45104" customFormat="false" ht="15.75" hidden="false" customHeight="false" outlineLevel="0" collapsed="false"/>
    <row r="45105" customFormat="false" ht="15.75" hidden="false" customHeight="false" outlineLevel="0" collapsed="false"/>
    <row r="45106" customFormat="false" ht="15.75" hidden="false" customHeight="false" outlineLevel="0" collapsed="false"/>
    <row r="45107" customFormat="false" ht="15.75" hidden="false" customHeight="false" outlineLevel="0" collapsed="false"/>
    <row r="45108" customFormat="false" ht="15.75" hidden="false" customHeight="false" outlineLevel="0" collapsed="false"/>
    <row r="45109" customFormat="false" ht="15.75" hidden="false" customHeight="false" outlineLevel="0" collapsed="false"/>
    <row r="45110" customFormat="false" ht="15.75" hidden="false" customHeight="false" outlineLevel="0" collapsed="false"/>
    <row r="45111" customFormat="false" ht="15.75" hidden="false" customHeight="false" outlineLevel="0" collapsed="false"/>
    <row r="45112" customFormat="false" ht="15.75" hidden="false" customHeight="false" outlineLevel="0" collapsed="false"/>
    <row r="45113" customFormat="false" ht="15.75" hidden="false" customHeight="false" outlineLevel="0" collapsed="false"/>
    <row r="45114" customFormat="false" ht="15.75" hidden="false" customHeight="false" outlineLevel="0" collapsed="false"/>
    <row r="45115" customFormat="false" ht="15.75" hidden="false" customHeight="false" outlineLevel="0" collapsed="false"/>
    <row r="45116" customFormat="false" ht="15.75" hidden="false" customHeight="false" outlineLevel="0" collapsed="false"/>
    <row r="45117" customFormat="false" ht="15.75" hidden="false" customHeight="false" outlineLevel="0" collapsed="false"/>
    <row r="45118" customFormat="false" ht="15.75" hidden="false" customHeight="false" outlineLevel="0" collapsed="false"/>
    <row r="45119" customFormat="false" ht="15.75" hidden="false" customHeight="false" outlineLevel="0" collapsed="false"/>
    <row r="45120" customFormat="false" ht="15.75" hidden="false" customHeight="false" outlineLevel="0" collapsed="false"/>
    <row r="45121" customFormat="false" ht="15.75" hidden="false" customHeight="false" outlineLevel="0" collapsed="false"/>
    <row r="45122" customFormat="false" ht="15.75" hidden="false" customHeight="false" outlineLevel="0" collapsed="false"/>
    <row r="45123" customFormat="false" ht="15.75" hidden="false" customHeight="false" outlineLevel="0" collapsed="false"/>
    <row r="45124" customFormat="false" ht="15.75" hidden="false" customHeight="false" outlineLevel="0" collapsed="false"/>
    <row r="45125" customFormat="false" ht="15.75" hidden="false" customHeight="false" outlineLevel="0" collapsed="false"/>
    <row r="45126" customFormat="false" ht="15.75" hidden="false" customHeight="false" outlineLevel="0" collapsed="false"/>
    <row r="45127" customFormat="false" ht="15.75" hidden="false" customHeight="false" outlineLevel="0" collapsed="false"/>
    <row r="45128" customFormat="false" ht="15.75" hidden="false" customHeight="false" outlineLevel="0" collapsed="false"/>
    <row r="45129" customFormat="false" ht="15.75" hidden="false" customHeight="false" outlineLevel="0" collapsed="false"/>
    <row r="45130" customFormat="false" ht="15.75" hidden="false" customHeight="false" outlineLevel="0" collapsed="false"/>
    <row r="45131" customFormat="false" ht="15.75" hidden="false" customHeight="false" outlineLevel="0" collapsed="false"/>
    <row r="45132" customFormat="false" ht="15.75" hidden="false" customHeight="false" outlineLevel="0" collapsed="false"/>
    <row r="45133" customFormat="false" ht="15.75" hidden="false" customHeight="false" outlineLevel="0" collapsed="false"/>
    <row r="45134" customFormat="false" ht="15.75" hidden="false" customHeight="false" outlineLevel="0" collapsed="false"/>
    <row r="45135" customFormat="false" ht="15.75" hidden="false" customHeight="false" outlineLevel="0" collapsed="false"/>
    <row r="45136" customFormat="false" ht="15.75" hidden="false" customHeight="false" outlineLevel="0" collapsed="false"/>
    <row r="45137" customFormat="false" ht="15.75" hidden="false" customHeight="false" outlineLevel="0" collapsed="false"/>
    <row r="45138" customFormat="false" ht="15.75" hidden="false" customHeight="false" outlineLevel="0" collapsed="false"/>
    <row r="45139" customFormat="false" ht="15.75" hidden="false" customHeight="false" outlineLevel="0" collapsed="false"/>
    <row r="45140" customFormat="false" ht="15.75" hidden="false" customHeight="false" outlineLevel="0" collapsed="false"/>
    <row r="45141" customFormat="false" ht="15.75" hidden="false" customHeight="false" outlineLevel="0" collapsed="false"/>
    <row r="45142" customFormat="false" ht="15.75" hidden="false" customHeight="false" outlineLevel="0" collapsed="false"/>
    <row r="45143" customFormat="false" ht="15.75" hidden="false" customHeight="false" outlineLevel="0" collapsed="false"/>
    <row r="45144" customFormat="false" ht="15.75" hidden="false" customHeight="false" outlineLevel="0" collapsed="false"/>
    <row r="45145" customFormat="false" ht="15.75" hidden="false" customHeight="false" outlineLevel="0" collapsed="false"/>
    <row r="45146" customFormat="false" ht="15.75" hidden="false" customHeight="false" outlineLevel="0" collapsed="false"/>
    <row r="45147" customFormat="false" ht="15.75" hidden="false" customHeight="false" outlineLevel="0" collapsed="false"/>
    <row r="45148" customFormat="false" ht="15.75" hidden="false" customHeight="false" outlineLevel="0" collapsed="false"/>
    <row r="45149" customFormat="false" ht="15.75" hidden="false" customHeight="false" outlineLevel="0" collapsed="false"/>
    <row r="45150" customFormat="false" ht="15.75" hidden="false" customHeight="false" outlineLevel="0" collapsed="false"/>
    <row r="45151" customFormat="false" ht="15.75" hidden="false" customHeight="false" outlineLevel="0" collapsed="false"/>
    <row r="45152" customFormat="false" ht="15.75" hidden="false" customHeight="false" outlineLevel="0" collapsed="false"/>
    <row r="45153" customFormat="false" ht="15.75" hidden="false" customHeight="false" outlineLevel="0" collapsed="false"/>
    <row r="45154" customFormat="false" ht="15.75" hidden="false" customHeight="false" outlineLevel="0" collapsed="false"/>
    <row r="45155" customFormat="false" ht="15.75" hidden="false" customHeight="false" outlineLevel="0" collapsed="false"/>
    <row r="45156" customFormat="false" ht="15.75" hidden="false" customHeight="false" outlineLevel="0" collapsed="false"/>
    <row r="45157" customFormat="false" ht="15.75" hidden="false" customHeight="false" outlineLevel="0" collapsed="false"/>
    <row r="45158" customFormat="false" ht="15.75" hidden="false" customHeight="false" outlineLevel="0" collapsed="false"/>
    <row r="45159" customFormat="false" ht="15.75" hidden="false" customHeight="false" outlineLevel="0" collapsed="false"/>
    <row r="45160" customFormat="false" ht="15.75" hidden="false" customHeight="false" outlineLevel="0" collapsed="false"/>
    <row r="45161" customFormat="false" ht="15.75" hidden="false" customHeight="false" outlineLevel="0" collapsed="false"/>
    <row r="45162" customFormat="false" ht="15.75" hidden="false" customHeight="false" outlineLevel="0" collapsed="false"/>
    <row r="45163" customFormat="false" ht="15.75" hidden="false" customHeight="false" outlineLevel="0" collapsed="false"/>
    <row r="45164" customFormat="false" ht="15.75" hidden="false" customHeight="false" outlineLevel="0" collapsed="false"/>
    <row r="45165" customFormat="false" ht="15.75" hidden="false" customHeight="false" outlineLevel="0" collapsed="false"/>
    <row r="45166" customFormat="false" ht="15.75" hidden="false" customHeight="false" outlineLevel="0" collapsed="false"/>
    <row r="45167" customFormat="false" ht="15.75" hidden="false" customHeight="false" outlineLevel="0" collapsed="false"/>
    <row r="45168" customFormat="false" ht="15.75" hidden="false" customHeight="false" outlineLevel="0" collapsed="false"/>
    <row r="45169" customFormat="false" ht="15.75" hidden="false" customHeight="false" outlineLevel="0" collapsed="false"/>
    <row r="45170" customFormat="false" ht="15.75" hidden="false" customHeight="false" outlineLevel="0" collapsed="false"/>
    <row r="45171" customFormat="false" ht="15.75" hidden="false" customHeight="false" outlineLevel="0" collapsed="false"/>
    <row r="45172" customFormat="false" ht="15.75" hidden="false" customHeight="false" outlineLevel="0" collapsed="false"/>
    <row r="45173" customFormat="false" ht="15.75" hidden="false" customHeight="false" outlineLevel="0" collapsed="false"/>
    <row r="45174" customFormat="false" ht="15.75" hidden="false" customHeight="false" outlineLevel="0" collapsed="false"/>
    <row r="45175" customFormat="false" ht="15.75" hidden="false" customHeight="false" outlineLevel="0" collapsed="false"/>
    <row r="45176" customFormat="false" ht="15.75" hidden="false" customHeight="false" outlineLevel="0" collapsed="false"/>
    <row r="45177" customFormat="false" ht="15.75" hidden="false" customHeight="false" outlineLevel="0" collapsed="false"/>
    <row r="45178" customFormat="false" ht="15.75" hidden="false" customHeight="false" outlineLevel="0" collapsed="false"/>
    <row r="45179" customFormat="false" ht="15.75" hidden="false" customHeight="false" outlineLevel="0" collapsed="false"/>
    <row r="45180" customFormat="false" ht="15.75" hidden="false" customHeight="false" outlineLevel="0" collapsed="false"/>
    <row r="45181" customFormat="false" ht="15.75" hidden="false" customHeight="false" outlineLevel="0" collapsed="false"/>
    <row r="45182" customFormat="false" ht="15.75" hidden="false" customHeight="false" outlineLevel="0" collapsed="false"/>
    <row r="45183" customFormat="false" ht="15.75" hidden="false" customHeight="false" outlineLevel="0" collapsed="false"/>
    <row r="45184" customFormat="false" ht="15.75" hidden="false" customHeight="false" outlineLevel="0" collapsed="false"/>
    <row r="45185" customFormat="false" ht="15.75" hidden="false" customHeight="false" outlineLevel="0" collapsed="false"/>
    <row r="45186" customFormat="false" ht="15.75" hidden="false" customHeight="false" outlineLevel="0" collapsed="false"/>
    <row r="45187" customFormat="false" ht="15.75" hidden="false" customHeight="false" outlineLevel="0" collapsed="false"/>
    <row r="45188" customFormat="false" ht="15.75" hidden="false" customHeight="false" outlineLevel="0" collapsed="false"/>
    <row r="45189" customFormat="false" ht="15.75" hidden="false" customHeight="false" outlineLevel="0" collapsed="false"/>
    <row r="45190" customFormat="false" ht="15.75" hidden="false" customHeight="false" outlineLevel="0" collapsed="false"/>
    <row r="45191" customFormat="false" ht="15.75" hidden="false" customHeight="false" outlineLevel="0" collapsed="false"/>
    <row r="45192" customFormat="false" ht="15.75" hidden="false" customHeight="false" outlineLevel="0" collapsed="false"/>
    <row r="45193" customFormat="false" ht="15.75" hidden="false" customHeight="false" outlineLevel="0" collapsed="false"/>
    <row r="45194" customFormat="false" ht="15.75" hidden="false" customHeight="false" outlineLevel="0" collapsed="false"/>
    <row r="45195" customFormat="false" ht="15.75" hidden="false" customHeight="false" outlineLevel="0" collapsed="false"/>
    <row r="45196" customFormat="false" ht="15.75" hidden="false" customHeight="false" outlineLevel="0" collapsed="false"/>
    <row r="45197" customFormat="false" ht="15.75" hidden="false" customHeight="false" outlineLevel="0" collapsed="false"/>
    <row r="45198" customFormat="false" ht="15.75" hidden="false" customHeight="false" outlineLevel="0" collapsed="false"/>
    <row r="45199" customFormat="false" ht="15.75" hidden="false" customHeight="false" outlineLevel="0" collapsed="false"/>
    <row r="45200" customFormat="false" ht="15.75" hidden="false" customHeight="false" outlineLevel="0" collapsed="false"/>
    <row r="45201" customFormat="false" ht="15.75" hidden="false" customHeight="false" outlineLevel="0" collapsed="false"/>
    <row r="45202" customFormat="false" ht="15.75" hidden="false" customHeight="false" outlineLevel="0" collapsed="false"/>
    <row r="45203" customFormat="false" ht="15.75" hidden="false" customHeight="false" outlineLevel="0" collapsed="false"/>
    <row r="45204" customFormat="false" ht="15.75" hidden="false" customHeight="false" outlineLevel="0" collapsed="false"/>
    <row r="45205" customFormat="false" ht="15.75" hidden="false" customHeight="false" outlineLevel="0" collapsed="false"/>
    <row r="45206" customFormat="false" ht="15.75" hidden="false" customHeight="false" outlineLevel="0" collapsed="false"/>
    <row r="45207" customFormat="false" ht="15.75" hidden="false" customHeight="false" outlineLevel="0" collapsed="false"/>
    <row r="45208" customFormat="false" ht="15.75" hidden="false" customHeight="false" outlineLevel="0" collapsed="false"/>
    <row r="45209" customFormat="false" ht="15.75" hidden="false" customHeight="false" outlineLevel="0" collapsed="false"/>
    <row r="45210" customFormat="false" ht="15.75" hidden="false" customHeight="false" outlineLevel="0" collapsed="false"/>
    <row r="45211" customFormat="false" ht="15.75" hidden="false" customHeight="false" outlineLevel="0" collapsed="false"/>
    <row r="45212" customFormat="false" ht="15.75" hidden="false" customHeight="false" outlineLevel="0" collapsed="false"/>
    <row r="45213" customFormat="false" ht="15.75" hidden="false" customHeight="false" outlineLevel="0" collapsed="false"/>
    <row r="45214" customFormat="false" ht="15.75" hidden="false" customHeight="false" outlineLevel="0" collapsed="false"/>
    <row r="45215" customFormat="false" ht="15.75" hidden="false" customHeight="false" outlineLevel="0" collapsed="false"/>
    <row r="45216" customFormat="false" ht="15.75" hidden="false" customHeight="false" outlineLevel="0" collapsed="false"/>
    <row r="45217" customFormat="false" ht="15.75" hidden="false" customHeight="false" outlineLevel="0" collapsed="false"/>
    <row r="45218" customFormat="false" ht="15.75" hidden="false" customHeight="false" outlineLevel="0" collapsed="false"/>
    <row r="45219" customFormat="false" ht="15.75" hidden="false" customHeight="false" outlineLevel="0" collapsed="false"/>
    <row r="45220" customFormat="false" ht="15.75" hidden="false" customHeight="false" outlineLevel="0" collapsed="false"/>
    <row r="45221" customFormat="false" ht="15.75" hidden="false" customHeight="false" outlineLevel="0" collapsed="false"/>
    <row r="45222" customFormat="false" ht="15.75" hidden="false" customHeight="false" outlineLevel="0" collapsed="false"/>
    <row r="45223" customFormat="false" ht="15.75" hidden="false" customHeight="false" outlineLevel="0" collapsed="false"/>
    <row r="45224" customFormat="false" ht="15.75" hidden="false" customHeight="false" outlineLevel="0" collapsed="false"/>
    <row r="45225" customFormat="false" ht="15.75" hidden="false" customHeight="false" outlineLevel="0" collapsed="false"/>
    <row r="45226" customFormat="false" ht="15.75" hidden="false" customHeight="false" outlineLevel="0" collapsed="false"/>
    <row r="45227" customFormat="false" ht="15.75" hidden="false" customHeight="false" outlineLevel="0" collapsed="false"/>
    <row r="45228" customFormat="false" ht="15.75" hidden="false" customHeight="false" outlineLevel="0" collapsed="false"/>
    <row r="45229" customFormat="false" ht="15.75" hidden="false" customHeight="false" outlineLevel="0" collapsed="false"/>
    <row r="45230" customFormat="false" ht="15.75" hidden="false" customHeight="false" outlineLevel="0" collapsed="false"/>
    <row r="45231" customFormat="false" ht="15.75" hidden="false" customHeight="false" outlineLevel="0" collapsed="false"/>
    <row r="45232" customFormat="false" ht="15.75" hidden="false" customHeight="false" outlineLevel="0" collapsed="false"/>
    <row r="45233" customFormat="false" ht="15.75" hidden="false" customHeight="false" outlineLevel="0" collapsed="false"/>
    <row r="45234" customFormat="false" ht="15.75" hidden="false" customHeight="false" outlineLevel="0" collapsed="false"/>
    <row r="45235" customFormat="false" ht="15.75" hidden="false" customHeight="false" outlineLevel="0" collapsed="false"/>
    <row r="45236" customFormat="false" ht="15.75" hidden="false" customHeight="false" outlineLevel="0" collapsed="false"/>
    <row r="45237" customFormat="false" ht="15.75" hidden="false" customHeight="false" outlineLevel="0" collapsed="false"/>
    <row r="45238" customFormat="false" ht="15.75" hidden="false" customHeight="false" outlineLevel="0" collapsed="false"/>
    <row r="45239" customFormat="false" ht="15.75" hidden="false" customHeight="false" outlineLevel="0" collapsed="false"/>
    <row r="45240" customFormat="false" ht="15.75" hidden="false" customHeight="false" outlineLevel="0" collapsed="false"/>
    <row r="45241" customFormat="false" ht="15.75" hidden="false" customHeight="false" outlineLevel="0" collapsed="false"/>
    <row r="45242" customFormat="false" ht="15.75" hidden="false" customHeight="false" outlineLevel="0" collapsed="false"/>
    <row r="45243" customFormat="false" ht="15.75" hidden="false" customHeight="false" outlineLevel="0" collapsed="false"/>
    <row r="45244" customFormat="false" ht="15.75" hidden="false" customHeight="false" outlineLevel="0" collapsed="false"/>
    <row r="45245" customFormat="false" ht="15.75" hidden="false" customHeight="false" outlineLevel="0" collapsed="false"/>
    <row r="45246" customFormat="false" ht="15.75" hidden="false" customHeight="false" outlineLevel="0" collapsed="false"/>
    <row r="45247" customFormat="false" ht="15.75" hidden="false" customHeight="false" outlineLevel="0" collapsed="false"/>
    <row r="45248" customFormat="false" ht="15.75" hidden="false" customHeight="false" outlineLevel="0" collapsed="false"/>
    <row r="45249" customFormat="false" ht="15.75" hidden="false" customHeight="false" outlineLevel="0" collapsed="false"/>
    <row r="45250" customFormat="false" ht="15.75" hidden="false" customHeight="false" outlineLevel="0" collapsed="false"/>
    <row r="45251" customFormat="false" ht="15.75" hidden="false" customHeight="false" outlineLevel="0" collapsed="false"/>
    <row r="45252" customFormat="false" ht="15.75" hidden="false" customHeight="false" outlineLevel="0" collapsed="false"/>
    <row r="45253" customFormat="false" ht="15.75" hidden="false" customHeight="false" outlineLevel="0" collapsed="false"/>
    <row r="45254" customFormat="false" ht="15.75" hidden="false" customHeight="false" outlineLevel="0" collapsed="false"/>
    <row r="45255" customFormat="false" ht="15.75" hidden="false" customHeight="false" outlineLevel="0" collapsed="false"/>
    <row r="45256" customFormat="false" ht="15.75" hidden="false" customHeight="false" outlineLevel="0" collapsed="false"/>
    <row r="45257" customFormat="false" ht="15.75" hidden="false" customHeight="false" outlineLevel="0" collapsed="false"/>
    <row r="45258" customFormat="false" ht="15.75" hidden="false" customHeight="false" outlineLevel="0" collapsed="false"/>
    <row r="45259" customFormat="false" ht="15.75" hidden="false" customHeight="false" outlineLevel="0" collapsed="false"/>
    <row r="45260" customFormat="false" ht="15.75" hidden="false" customHeight="false" outlineLevel="0" collapsed="false"/>
    <row r="45261" customFormat="false" ht="15.75" hidden="false" customHeight="false" outlineLevel="0" collapsed="false"/>
    <row r="45262" customFormat="false" ht="15.75" hidden="false" customHeight="false" outlineLevel="0" collapsed="false"/>
    <row r="45263" customFormat="false" ht="15.75" hidden="false" customHeight="false" outlineLevel="0" collapsed="false"/>
    <row r="45264" customFormat="false" ht="15.75" hidden="false" customHeight="false" outlineLevel="0" collapsed="false"/>
    <row r="45265" customFormat="false" ht="15.75" hidden="false" customHeight="false" outlineLevel="0" collapsed="false"/>
    <row r="45266" customFormat="false" ht="15.75" hidden="false" customHeight="false" outlineLevel="0" collapsed="false"/>
    <row r="45267" customFormat="false" ht="15.75" hidden="false" customHeight="false" outlineLevel="0" collapsed="false"/>
    <row r="45268" customFormat="false" ht="15.75" hidden="false" customHeight="false" outlineLevel="0" collapsed="false"/>
    <row r="45269" customFormat="false" ht="15.75" hidden="false" customHeight="false" outlineLevel="0" collapsed="false"/>
    <row r="45270" customFormat="false" ht="15.75" hidden="false" customHeight="false" outlineLevel="0" collapsed="false"/>
    <row r="45271" customFormat="false" ht="15.75" hidden="false" customHeight="false" outlineLevel="0" collapsed="false"/>
    <row r="45272" customFormat="false" ht="15.75" hidden="false" customHeight="false" outlineLevel="0" collapsed="false"/>
    <row r="45273" customFormat="false" ht="15.75" hidden="false" customHeight="false" outlineLevel="0" collapsed="false"/>
    <row r="45274" customFormat="false" ht="15.75" hidden="false" customHeight="false" outlineLevel="0" collapsed="false"/>
    <row r="45275" customFormat="false" ht="15.75" hidden="false" customHeight="false" outlineLevel="0" collapsed="false"/>
    <row r="45276" customFormat="false" ht="15.75" hidden="false" customHeight="false" outlineLevel="0" collapsed="false"/>
    <row r="45277" customFormat="false" ht="15.75" hidden="false" customHeight="false" outlineLevel="0" collapsed="false"/>
    <row r="45278" customFormat="false" ht="15.75" hidden="false" customHeight="false" outlineLevel="0" collapsed="false"/>
    <row r="45279" customFormat="false" ht="15.75" hidden="false" customHeight="false" outlineLevel="0" collapsed="false"/>
    <row r="45280" customFormat="false" ht="15.75" hidden="false" customHeight="false" outlineLevel="0" collapsed="false"/>
    <row r="45281" customFormat="false" ht="15.75" hidden="false" customHeight="false" outlineLevel="0" collapsed="false"/>
    <row r="45282" customFormat="false" ht="15.75" hidden="false" customHeight="false" outlineLevel="0" collapsed="false"/>
    <row r="45283" customFormat="false" ht="15.75" hidden="false" customHeight="false" outlineLevel="0" collapsed="false"/>
    <row r="45284" customFormat="false" ht="15.75" hidden="false" customHeight="false" outlineLevel="0" collapsed="false"/>
    <row r="45285" customFormat="false" ht="15.75" hidden="false" customHeight="false" outlineLevel="0" collapsed="false"/>
    <row r="45286" customFormat="false" ht="15.75" hidden="false" customHeight="false" outlineLevel="0" collapsed="false"/>
    <row r="45287" customFormat="false" ht="15.75" hidden="false" customHeight="false" outlineLevel="0" collapsed="false"/>
    <row r="45288" customFormat="false" ht="15.75" hidden="false" customHeight="false" outlineLevel="0" collapsed="false"/>
    <row r="45289" customFormat="false" ht="15.75" hidden="false" customHeight="false" outlineLevel="0" collapsed="false"/>
    <row r="45290" customFormat="false" ht="15.75" hidden="false" customHeight="false" outlineLevel="0" collapsed="false"/>
    <row r="45291" customFormat="false" ht="15.75" hidden="false" customHeight="false" outlineLevel="0" collapsed="false"/>
    <row r="45292" customFormat="false" ht="15.75" hidden="false" customHeight="false" outlineLevel="0" collapsed="false"/>
    <row r="45293" customFormat="false" ht="15.75" hidden="false" customHeight="false" outlineLevel="0" collapsed="false"/>
    <row r="45294" customFormat="false" ht="15.75" hidden="false" customHeight="false" outlineLevel="0" collapsed="false"/>
    <row r="45295" customFormat="false" ht="15.75" hidden="false" customHeight="false" outlineLevel="0" collapsed="false"/>
    <row r="45296" customFormat="false" ht="15.75" hidden="false" customHeight="false" outlineLevel="0" collapsed="false"/>
    <row r="45297" customFormat="false" ht="15.75" hidden="false" customHeight="false" outlineLevel="0" collapsed="false"/>
    <row r="45298" customFormat="false" ht="15.75" hidden="false" customHeight="false" outlineLevel="0" collapsed="false"/>
    <row r="45299" customFormat="false" ht="15.75" hidden="false" customHeight="false" outlineLevel="0" collapsed="false"/>
    <row r="45300" customFormat="false" ht="15.75" hidden="false" customHeight="false" outlineLevel="0" collapsed="false"/>
    <row r="45301" customFormat="false" ht="15.75" hidden="false" customHeight="false" outlineLevel="0" collapsed="false"/>
    <row r="45302" customFormat="false" ht="15.75" hidden="false" customHeight="false" outlineLevel="0" collapsed="false"/>
    <row r="45303" customFormat="false" ht="15.75" hidden="false" customHeight="false" outlineLevel="0" collapsed="false"/>
    <row r="45304" customFormat="false" ht="15.75" hidden="false" customHeight="false" outlineLevel="0" collapsed="false"/>
    <row r="45305" customFormat="false" ht="15.75" hidden="false" customHeight="false" outlineLevel="0" collapsed="false"/>
    <row r="45306" customFormat="false" ht="15.75" hidden="false" customHeight="false" outlineLevel="0" collapsed="false"/>
    <row r="45307" customFormat="false" ht="15.75" hidden="false" customHeight="false" outlineLevel="0" collapsed="false"/>
    <row r="45308" customFormat="false" ht="15.75" hidden="false" customHeight="false" outlineLevel="0" collapsed="false"/>
    <row r="45309" customFormat="false" ht="15.75" hidden="false" customHeight="false" outlineLevel="0" collapsed="false"/>
    <row r="45310" customFormat="false" ht="15.75" hidden="false" customHeight="false" outlineLevel="0" collapsed="false"/>
    <row r="45311" customFormat="false" ht="15.75" hidden="false" customHeight="false" outlineLevel="0" collapsed="false"/>
    <row r="45312" customFormat="false" ht="15.75" hidden="false" customHeight="false" outlineLevel="0" collapsed="false"/>
    <row r="45313" customFormat="false" ht="15.75" hidden="false" customHeight="false" outlineLevel="0" collapsed="false"/>
    <row r="45314" customFormat="false" ht="15.75" hidden="false" customHeight="false" outlineLevel="0" collapsed="false"/>
    <row r="45315" customFormat="false" ht="15.75" hidden="false" customHeight="false" outlineLevel="0" collapsed="false"/>
    <row r="45316" customFormat="false" ht="15.75" hidden="false" customHeight="false" outlineLevel="0" collapsed="false"/>
    <row r="45317" customFormat="false" ht="15.75" hidden="false" customHeight="false" outlineLevel="0" collapsed="false"/>
    <row r="45318" customFormat="false" ht="15.75" hidden="false" customHeight="false" outlineLevel="0" collapsed="false"/>
    <row r="45319" customFormat="false" ht="15.75" hidden="false" customHeight="false" outlineLevel="0" collapsed="false"/>
    <row r="45320" customFormat="false" ht="15.75" hidden="false" customHeight="false" outlineLevel="0" collapsed="false"/>
    <row r="45321" customFormat="false" ht="15.75" hidden="false" customHeight="false" outlineLevel="0" collapsed="false"/>
    <row r="45322" customFormat="false" ht="15.75" hidden="false" customHeight="false" outlineLevel="0" collapsed="false"/>
    <row r="45323" customFormat="false" ht="15.75" hidden="false" customHeight="false" outlineLevel="0" collapsed="false"/>
    <row r="45324" customFormat="false" ht="15.75" hidden="false" customHeight="false" outlineLevel="0" collapsed="false"/>
    <row r="45325" customFormat="false" ht="15.75" hidden="false" customHeight="false" outlineLevel="0" collapsed="false"/>
    <row r="45326" customFormat="false" ht="15.75" hidden="false" customHeight="false" outlineLevel="0" collapsed="false"/>
    <row r="45327" customFormat="false" ht="15.75" hidden="false" customHeight="false" outlineLevel="0" collapsed="false"/>
    <row r="45328" customFormat="false" ht="15.75" hidden="false" customHeight="false" outlineLevel="0" collapsed="false"/>
    <row r="45329" customFormat="false" ht="15.75" hidden="false" customHeight="false" outlineLevel="0" collapsed="false"/>
    <row r="45330" customFormat="false" ht="15.75" hidden="false" customHeight="false" outlineLevel="0" collapsed="false"/>
    <row r="45331" customFormat="false" ht="15.75" hidden="false" customHeight="false" outlineLevel="0" collapsed="false"/>
    <row r="45332" customFormat="false" ht="15.75" hidden="false" customHeight="false" outlineLevel="0" collapsed="false"/>
    <row r="45333" customFormat="false" ht="15.75" hidden="false" customHeight="false" outlineLevel="0" collapsed="false"/>
    <row r="45334" customFormat="false" ht="15.75" hidden="false" customHeight="false" outlineLevel="0" collapsed="false"/>
    <row r="45335" customFormat="false" ht="15.75" hidden="false" customHeight="false" outlineLevel="0" collapsed="false"/>
    <row r="45336" customFormat="false" ht="15.75" hidden="false" customHeight="false" outlineLevel="0" collapsed="false"/>
    <row r="45337" customFormat="false" ht="15.75" hidden="false" customHeight="false" outlineLevel="0" collapsed="false"/>
    <row r="45338" customFormat="false" ht="15.75" hidden="false" customHeight="false" outlineLevel="0" collapsed="false"/>
    <row r="45339" customFormat="false" ht="15.75" hidden="false" customHeight="false" outlineLevel="0" collapsed="false"/>
    <row r="45340" customFormat="false" ht="15.75" hidden="false" customHeight="false" outlineLevel="0" collapsed="false"/>
    <row r="45341" customFormat="false" ht="15.75" hidden="false" customHeight="false" outlineLevel="0" collapsed="false"/>
    <row r="45342" customFormat="false" ht="15.75" hidden="false" customHeight="false" outlineLevel="0" collapsed="false"/>
    <row r="45343" customFormat="false" ht="15.75" hidden="false" customHeight="false" outlineLevel="0" collapsed="false"/>
    <row r="45344" customFormat="false" ht="15.75" hidden="false" customHeight="false" outlineLevel="0" collapsed="false"/>
    <row r="45345" customFormat="false" ht="15.75" hidden="false" customHeight="false" outlineLevel="0" collapsed="false"/>
    <row r="45346" customFormat="false" ht="15.75" hidden="false" customHeight="false" outlineLevel="0" collapsed="false"/>
    <row r="45347" customFormat="false" ht="15.75" hidden="false" customHeight="false" outlineLevel="0" collapsed="false"/>
    <row r="45348" customFormat="false" ht="15.75" hidden="false" customHeight="false" outlineLevel="0" collapsed="false"/>
    <row r="45349" customFormat="false" ht="15.75" hidden="false" customHeight="false" outlineLevel="0" collapsed="false"/>
    <row r="45350" customFormat="false" ht="15.75" hidden="false" customHeight="false" outlineLevel="0" collapsed="false"/>
    <row r="45351" customFormat="false" ht="15.75" hidden="false" customHeight="false" outlineLevel="0" collapsed="false"/>
    <row r="45352" customFormat="false" ht="15.75" hidden="false" customHeight="false" outlineLevel="0" collapsed="false"/>
    <row r="45353" customFormat="false" ht="15.75" hidden="false" customHeight="false" outlineLevel="0" collapsed="false"/>
    <row r="45354" customFormat="false" ht="15.75" hidden="false" customHeight="false" outlineLevel="0" collapsed="false"/>
    <row r="45355" customFormat="false" ht="15.75" hidden="false" customHeight="false" outlineLevel="0" collapsed="false"/>
    <row r="45356" customFormat="false" ht="15.75" hidden="false" customHeight="false" outlineLevel="0" collapsed="false"/>
    <row r="45357" customFormat="false" ht="15.75" hidden="false" customHeight="false" outlineLevel="0" collapsed="false"/>
    <row r="45358" customFormat="false" ht="15.75" hidden="false" customHeight="false" outlineLevel="0" collapsed="false"/>
    <row r="45359" customFormat="false" ht="15.75" hidden="false" customHeight="false" outlineLevel="0" collapsed="false"/>
    <row r="45360" customFormat="false" ht="15.75" hidden="false" customHeight="false" outlineLevel="0" collapsed="false"/>
    <row r="45361" customFormat="false" ht="15.75" hidden="false" customHeight="false" outlineLevel="0" collapsed="false"/>
    <row r="45362" customFormat="false" ht="15.75" hidden="false" customHeight="false" outlineLevel="0" collapsed="false"/>
    <row r="45363" customFormat="false" ht="15.75" hidden="false" customHeight="false" outlineLevel="0" collapsed="false"/>
    <row r="45364" customFormat="false" ht="15.75" hidden="false" customHeight="false" outlineLevel="0" collapsed="false"/>
    <row r="45365" customFormat="false" ht="15.75" hidden="false" customHeight="false" outlineLevel="0" collapsed="false"/>
    <row r="45366" customFormat="false" ht="15.75" hidden="false" customHeight="false" outlineLevel="0" collapsed="false"/>
    <row r="45367" customFormat="false" ht="15.75" hidden="false" customHeight="false" outlineLevel="0" collapsed="false"/>
    <row r="45368" customFormat="false" ht="15.75" hidden="false" customHeight="false" outlineLevel="0" collapsed="false"/>
    <row r="45369" customFormat="false" ht="15.75" hidden="false" customHeight="false" outlineLevel="0" collapsed="false"/>
    <row r="45370" customFormat="false" ht="15.75" hidden="false" customHeight="false" outlineLevel="0" collapsed="false"/>
    <row r="45371" customFormat="false" ht="15.75" hidden="false" customHeight="false" outlineLevel="0" collapsed="false"/>
    <row r="45372" customFormat="false" ht="15.75" hidden="false" customHeight="false" outlineLevel="0" collapsed="false"/>
    <row r="45373" customFormat="false" ht="15.75" hidden="false" customHeight="false" outlineLevel="0" collapsed="false"/>
    <row r="45374" customFormat="false" ht="15.75" hidden="false" customHeight="false" outlineLevel="0" collapsed="false"/>
    <row r="45375" customFormat="false" ht="15.75" hidden="false" customHeight="false" outlineLevel="0" collapsed="false"/>
    <row r="45376" customFormat="false" ht="15.75" hidden="false" customHeight="false" outlineLevel="0" collapsed="false"/>
    <row r="45377" customFormat="false" ht="15.75" hidden="false" customHeight="false" outlineLevel="0" collapsed="false"/>
    <row r="45378" customFormat="false" ht="15.75" hidden="false" customHeight="false" outlineLevel="0" collapsed="false"/>
    <row r="45379" customFormat="false" ht="15.75" hidden="false" customHeight="false" outlineLevel="0" collapsed="false"/>
    <row r="45380" customFormat="false" ht="15.75" hidden="false" customHeight="false" outlineLevel="0" collapsed="false"/>
    <row r="45381" customFormat="false" ht="15.75" hidden="false" customHeight="false" outlineLevel="0" collapsed="false"/>
    <row r="45382" customFormat="false" ht="15.75" hidden="false" customHeight="false" outlineLevel="0" collapsed="false"/>
    <row r="45383" customFormat="false" ht="15.75" hidden="false" customHeight="false" outlineLevel="0" collapsed="false"/>
    <row r="45384" customFormat="false" ht="15.75" hidden="false" customHeight="false" outlineLevel="0" collapsed="false"/>
    <row r="45385" customFormat="false" ht="15.75" hidden="false" customHeight="false" outlineLevel="0" collapsed="false"/>
    <row r="45386" customFormat="false" ht="15.75" hidden="false" customHeight="false" outlineLevel="0" collapsed="false"/>
    <row r="45387" customFormat="false" ht="15.75" hidden="false" customHeight="false" outlineLevel="0" collapsed="false"/>
    <row r="45388" customFormat="false" ht="15.75" hidden="false" customHeight="false" outlineLevel="0" collapsed="false"/>
    <row r="45389" customFormat="false" ht="15.75" hidden="false" customHeight="false" outlineLevel="0" collapsed="false"/>
    <row r="45390" customFormat="false" ht="15.75" hidden="false" customHeight="false" outlineLevel="0" collapsed="false"/>
    <row r="45391" customFormat="false" ht="15.75" hidden="false" customHeight="false" outlineLevel="0" collapsed="false"/>
    <row r="45392" customFormat="false" ht="15.75" hidden="false" customHeight="false" outlineLevel="0" collapsed="false"/>
    <row r="45393" customFormat="false" ht="15.75" hidden="false" customHeight="false" outlineLevel="0" collapsed="false"/>
    <row r="45394" customFormat="false" ht="15.75" hidden="false" customHeight="false" outlineLevel="0" collapsed="false"/>
    <row r="45395" customFormat="false" ht="15.75" hidden="false" customHeight="false" outlineLevel="0" collapsed="false"/>
    <row r="45396" customFormat="false" ht="15.75" hidden="false" customHeight="false" outlineLevel="0" collapsed="false"/>
    <row r="45397" customFormat="false" ht="15.75" hidden="false" customHeight="false" outlineLevel="0" collapsed="false"/>
    <row r="45398" customFormat="false" ht="15.75" hidden="false" customHeight="false" outlineLevel="0" collapsed="false"/>
    <row r="45399" customFormat="false" ht="15.75" hidden="false" customHeight="false" outlineLevel="0" collapsed="false"/>
    <row r="45400" customFormat="false" ht="15.75" hidden="false" customHeight="false" outlineLevel="0" collapsed="false"/>
    <row r="45401" customFormat="false" ht="15.75" hidden="false" customHeight="false" outlineLevel="0" collapsed="false"/>
    <row r="45402" customFormat="false" ht="15.75" hidden="false" customHeight="false" outlineLevel="0" collapsed="false"/>
    <row r="45403" customFormat="false" ht="15.75" hidden="false" customHeight="false" outlineLevel="0" collapsed="false"/>
    <row r="45404" customFormat="false" ht="15.75" hidden="false" customHeight="false" outlineLevel="0" collapsed="false"/>
    <row r="45405" customFormat="false" ht="15.75" hidden="false" customHeight="false" outlineLevel="0" collapsed="false"/>
    <row r="45406" customFormat="false" ht="15.75" hidden="false" customHeight="false" outlineLevel="0" collapsed="false"/>
    <row r="45407" customFormat="false" ht="15.75" hidden="false" customHeight="false" outlineLevel="0" collapsed="false"/>
    <row r="45408" customFormat="false" ht="15.75" hidden="false" customHeight="false" outlineLevel="0" collapsed="false"/>
    <row r="45409" customFormat="false" ht="15.75" hidden="false" customHeight="false" outlineLevel="0" collapsed="false"/>
    <row r="45410" customFormat="false" ht="15.75" hidden="false" customHeight="false" outlineLevel="0" collapsed="false"/>
    <row r="45411" customFormat="false" ht="15.75" hidden="false" customHeight="false" outlineLevel="0" collapsed="false"/>
    <row r="45412" customFormat="false" ht="15.75" hidden="false" customHeight="false" outlineLevel="0" collapsed="false"/>
    <row r="45413" customFormat="false" ht="15.75" hidden="false" customHeight="false" outlineLevel="0" collapsed="false"/>
    <row r="45414" customFormat="false" ht="15.75" hidden="false" customHeight="false" outlineLevel="0" collapsed="false"/>
    <row r="45415" customFormat="false" ht="15.75" hidden="false" customHeight="false" outlineLevel="0" collapsed="false"/>
    <row r="45416" customFormat="false" ht="15.75" hidden="false" customHeight="false" outlineLevel="0" collapsed="false"/>
    <row r="45417" customFormat="false" ht="15.75" hidden="false" customHeight="false" outlineLevel="0" collapsed="false"/>
    <row r="45418" customFormat="false" ht="15.75" hidden="false" customHeight="false" outlineLevel="0" collapsed="false"/>
    <row r="45419" customFormat="false" ht="15.75" hidden="false" customHeight="false" outlineLevel="0" collapsed="false"/>
    <row r="45420" customFormat="false" ht="15.75" hidden="false" customHeight="false" outlineLevel="0" collapsed="false"/>
    <row r="45421" customFormat="false" ht="15.75" hidden="false" customHeight="false" outlineLevel="0" collapsed="false"/>
    <row r="45422" customFormat="false" ht="15.75" hidden="false" customHeight="false" outlineLevel="0" collapsed="false"/>
    <row r="45423" customFormat="false" ht="15.75" hidden="false" customHeight="false" outlineLevel="0" collapsed="false"/>
    <row r="45424" customFormat="false" ht="15.75" hidden="false" customHeight="false" outlineLevel="0" collapsed="false"/>
    <row r="45425" customFormat="false" ht="15.75" hidden="false" customHeight="false" outlineLevel="0" collapsed="false"/>
    <row r="45426" customFormat="false" ht="15.75" hidden="false" customHeight="false" outlineLevel="0" collapsed="false"/>
    <row r="45427" customFormat="false" ht="15.75" hidden="false" customHeight="false" outlineLevel="0" collapsed="false"/>
    <row r="45428" customFormat="false" ht="15.75" hidden="false" customHeight="false" outlineLevel="0" collapsed="false"/>
    <row r="45429" customFormat="false" ht="15.75" hidden="false" customHeight="false" outlineLevel="0" collapsed="false"/>
    <row r="45430" customFormat="false" ht="15.75" hidden="false" customHeight="false" outlineLevel="0" collapsed="false"/>
    <row r="45431" customFormat="false" ht="15.75" hidden="false" customHeight="false" outlineLevel="0" collapsed="false"/>
    <row r="45432" customFormat="false" ht="15.75" hidden="false" customHeight="false" outlineLevel="0" collapsed="false"/>
    <row r="45433" customFormat="false" ht="15.75" hidden="false" customHeight="false" outlineLevel="0" collapsed="false"/>
    <row r="45434" customFormat="false" ht="15.75" hidden="false" customHeight="false" outlineLevel="0" collapsed="false"/>
    <row r="45435" customFormat="false" ht="15.75" hidden="false" customHeight="false" outlineLevel="0" collapsed="false"/>
    <row r="45436" customFormat="false" ht="15.75" hidden="false" customHeight="false" outlineLevel="0" collapsed="false"/>
    <row r="45437" customFormat="false" ht="15.75" hidden="false" customHeight="false" outlineLevel="0" collapsed="false"/>
    <row r="45438" customFormat="false" ht="15.75" hidden="false" customHeight="false" outlineLevel="0" collapsed="false"/>
    <row r="45439" customFormat="false" ht="15.75" hidden="false" customHeight="false" outlineLevel="0" collapsed="false"/>
    <row r="45440" customFormat="false" ht="15.75" hidden="false" customHeight="false" outlineLevel="0" collapsed="false"/>
    <row r="45441" customFormat="false" ht="15.75" hidden="false" customHeight="false" outlineLevel="0" collapsed="false"/>
    <row r="45442" customFormat="false" ht="15.75" hidden="false" customHeight="false" outlineLevel="0" collapsed="false"/>
    <row r="45443" customFormat="false" ht="15.75" hidden="false" customHeight="false" outlineLevel="0" collapsed="false"/>
    <row r="45444" customFormat="false" ht="15.75" hidden="false" customHeight="false" outlineLevel="0" collapsed="false"/>
    <row r="45445" customFormat="false" ht="15.75" hidden="false" customHeight="false" outlineLevel="0" collapsed="false"/>
    <row r="45446" customFormat="false" ht="15.75" hidden="false" customHeight="false" outlineLevel="0" collapsed="false"/>
    <row r="45447" customFormat="false" ht="15.75" hidden="false" customHeight="false" outlineLevel="0" collapsed="false"/>
    <row r="45448" customFormat="false" ht="15.75" hidden="false" customHeight="false" outlineLevel="0" collapsed="false"/>
    <row r="45449" customFormat="false" ht="15.75" hidden="false" customHeight="false" outlineLevel="0" collapsed="false"/>
    <row r="45450" customFormat="false" ht="15.75" hidden="false" customHeight="false" outlineLevel="0" collapsed="false"/>
    <row r="45451" customFormat="false" ht="15.75" hidden="false" customHeight="false" outlineLevel="0" collapsed="false"/>
    <row r="45452" customFormat="false" ht="15.75" hidden="false" customHeight="false" outlineLevel="0" collapsed="false"/>
    <row r="45453" customFormat="false" ht="15.75" hidden="false" customHeight="false" outlineLevel="0" collapsed="false"/>
    <row r="45454" customFormat="false" ht="15.75" hidden="false" customHeight="false" outlineLevel="0" collapsed="false"/>
    <row r="45455" customFormat="false" ht="15.75" hidden="false" customHeight="false" outlineLevel="0" collapsed="false"/>
    <row r="45456" customFormat="false" ht="15.75" hidden="false" customHeight="false" outlineLevel="0" collapsed="false"/>
    <row r="45457" customFormat="false" ht="15.75" hidden="false" customHeight="false" outlineLevel="0" collapsed="false"/>
    <row r="45458" customFormat="false" ht="15.75" hidden="false" customHeight="false" outlineLevel="0" collapsed="false"/>
    <row r="45459" customFormat="false" ht="15.75" hidden="false" customHeight="false" outlineLevel="0" collapsed="false"/>
    <row r="45460" customFormat="false" ht="15.75" hidden="false" customHeight="false" outlineLevel="0" collapsed="false"/>
    <row r="45461" customFormat="false" ht="15.75" hidden="false" customHeight="false" outlineLevel="0" collapsed="false"/>
    <row r="45462" customFormat="false" ht="15.75" hidden="false" customHeight="false" outlineLevel="0" collapsed="false"/>
    <row r="45463" customFormat="false" ht="15.75" hidden="false" customHeight="false" outlineLevel="0" collapsed="false"/>
    <row r="45464" customFormat="false" ht="15.75" hidden="false" customHeight="false" outlineLevel="0" collapsed="false"/>
    <row r="45465" customFormat="false" ht="15.75" hidden="false" customHeight="false" outlineLevel="0" collapsed="false"/>
    <row r="45466" customFormat="false" ht="15.75" hidden="false" customHeight="false" outlineLevel="0" collapsed="false"/>
    <row r="45467" customFormat="false" ht="15.75" hidden="false" customHeight="false" outlineLevel="0" collapsed="false"/>
    <row r="45468" customFormat="false" ht="15.75" hidden="false" customHeight="false" outlineLevel="0" collapsed="false"/>
    <row r="45469" customFormat="false" ht="15.75" hidden="false" customHeight="false" outlineLevel="0" collapsed="false"/>
    <row r="45470" customFormat="false" ht="15.75" hidden="false" customHeight="false" outlineLevel="0" collapsed="false"/>
    <row r="45471" customFormat="false" ht="15.75" hidden="false" customHeight="false" outlineLevel="0" collapsed="false"/>
    <row r="45472" customFormat="false" ht="15.75" hidden="false" customHeight="false" outlineLevel="0" collapsed="false"/>
    <row r="45473" customFormat="false" ht="15.75" hidden="false" customHeight="false" outlineLevel="0" collapsed="false"/>
    <row r="45474" customFormat="false" ht="15.75" hidden="false" customHeight="false" outlineLevel="0" collapsed="false"/>
    <row r="45475" customFormat="false" ht="15.75" hidden="false" customHeight="false" outlineLevel="0" collapsed="false"/>
    <row r="45476" customFormat="false" ht="15.75" hidden="false" customHeight="false" outlineLevel="0" collapsed="false"/>
    <row r="45477" customFormat="false" ht="15.75" hidden="false" customHeight="false" outlineLevel="0" collapsed="false"/>
    <row r="45478" customFormat="false" ht="15.75" hidden="false" customHeight="false" outlineLevel="0" collapsed="false"/>
    <row r="45479" customFormat="false" ht="15.75" hidden="false" customHeight="false" outlineLevel="0" collapsed="false"/>
    <row r="45480" customFormat="false" ht="15.75" hidden="false" customHeight="false" outlineLevel="0" collapsed="false"/>
    <row r="45481" customFormat="false" ht="15.75" hidden="false" customHeight="false" outlineLevel="0" collapsed="false"/>
    <row r="45482" customFormat="false" ht="15.75" hidden="false" customHeight="false" outlineLevel="0" collapsed="false"/>
    <row r="45483" customFormat="false" ht="15.75" hidden="false" customHeight="false" outlineLevel="0" collapsed="false"/>
    <row r="45484" customFormat="false" ht="15.75" hidden="false" customHeight="false" outlineLevel="0" collapsed="false"/>
    <row r="45485" customFormat="false" ht="15.75" hidden="false" customHeight="false" outlineLevel="0" collapsed="false"/>
    <row r="45486" customFormat="false" ht="15.75" hidden="false" customHeight="false" outlineLevel="0" collapsed="false"/>
    <row r="45487" customFormat="false" ht="15.75" hidden="false" customHeight="false" outlineLevel="0" collapsed="false"/>
    <row r="45488" customFormat="false" ht="15.75" hidden="false" customHeight="false" outlineLevel="0" collapsed="false"/>
    <row r="45489" customFormat="false" ht="15.75" hidden="false" customHeight="false" outlineLevel="0" collapsed="false"/>
    <row r="45490" customFormat="false" ht="15.75" hidden="false" customHeight="false" outlineLevel="0" collapsed="false"/>
    <row r="45491" customFormat="false" ht="15.75" hidden="false" customHeight="false" outlineLevel="0" collapsed="false"/>
    <row r="45492" customFormat="false" ht="15.75" hidden="false" customHeight="false" outlineLevel="0" collapsed="false"/>
    <row r="45493" customFormat="false" ht="15.75" hidden="false" customHeight="false" outlineLevel="0" collapsed="false"/>
    <row r="45494" customFormat="false" ht="15.75" hidden="false" customHeight="false" outlineLevel="0" collapsed="false"/>
    <row r="45495" customFormat="false" ht="15.75" hidden="false" customHeight="false" outlineLevel="0" collapsed="false"/>
    <row r="45496" customFormat="false" ht="15.75" hidden="false" customHeight="false" outlineLevel="0" collapsed="false"/>
    <row r="45497" customFormat="false" ht="15.75" hidden="false" customHeight="false" outlineLevel="0" collapsed="false"/>
    <row r="45498" customFormat="false" ht="15.75" hidden="false" customHeight="false" outlineLevel="0" collapsed="false"/>
    <row r="45499" customFormat="false" ht="15.75" hidden="false" customHeight="false" outlineLevel="0" collapsed="false"/>
    <row r="45500" customFormat="false" ht="15.75" hidden="false" customHeight="false" outlineLevel="0" collapsed="false"/>
    <row r="45501" customFormat="false" ht="15.75" hidden="false" customHeight="false" outlineLevel="0" collapsed="false"/>
    <row r="45502" customFormat="false" ht="15.75" hidden="false" customHeight="false" outlineLevel="0" collapsed="false"/>
    <row r="45503" customFormat="false" ht="15.75" hidden="false" customHeight="false" outlineLevel="0" collapsed="false"/>
    <row r="45504" customFormat="false" ht="15.75" hidden="false" customHeight="false" outlineLevel="0" collapsed="false"/>
    <row r="45505" customFormat="false" ht="15.75" hidden="false" customHeight="false" outlineLevel="0" collapsed="false"/>
    <row r="45506" customFormat="false" ht="15.75" hidden="false" customHeight="false" outlineLevel="0" collapsed="false"/>
    <row r="45507" customFormat="false" ht="15.75" hidden="false" customHeight="false" outlineLevel="0" collapsed="false"/>
    <row r="45508" customFormat="false" ht="15.75" hidden="false" customHeight="false" outlineLevel="0" collapsed="false"/>
    <row r="45509" customFormat="false" ht="15.75" hidden="false" customHeight="false" outlineLevel="0" collapsed="false"/>
    <row r="45510" customFormat="false" ht="15.75" hidden="false" customHeight="false" outlineLevel="0" collapsed="false"/>
    <row r="45511" customFormat="false" ht="15.75" hidden="false" customHeight="false" outlineLevel="0" collapsed="false"/>
    <row r="45512" customFormat="false" ht="15.75" hidden="false" customHeight="false" outlineLevel="0" collapsed="false"/>
    <row r="45513" customFormat="false" ht="15.75" hidden="false" customHeight="false" outlineLevel="0" collapsed="false"/>
    <row r="45514" customFormat="false" ht="15.75" hidden="false" customHeight="false" outlineLevel="0" collapsed="false"/>
    <row r="45515" customFormat="false" ht="15.75" hidden="false" customHeight="false" outlineLevel="0" collapsed="false"/>
    <row r="45516" customFormat="false" ht="15.75" hidden="false" customHeight="false" outlineLevel="0" collapsed="false"/>
    <row r="45517" customFormat="false" ht="15.75" hidden="false" customHeight="false" outlineLevel="0" collapsed="false"/>
    <row r="45518" customFormat="false" ht="15.75" hidden="false" customHeight="false" outlineLevel="0" collapsed="false"/>
    <row r="45519" customFormat="false" ht="15.75" hidden="false" customHeight="false" outlineLevel="0" collapsed="false"/>
    <row r="45520" customFormat="false" ht="15.75" hidden="false" customHeight="false" outlineLevel="0" collapsed="false"/>
    <row r="45521" customFormat="false" ht="15.75" hidden="false" customHeight="false" outlineLevel="0" collapsed="false"/>
    <row r="45522" customFormat="false" ht="15.75" hidden="false" customHeight="false" outlineLevel="0" collapsed="false"/>
    <row r="45523" customFormat="false" ht="15.75" hidden="false" customHeight="false" outlineLevel="0" collapsed="false"/>
    <row r="45524" customFormat="false" ht="15.75" hidden="false" customHeight="false" outlineLevel="0" collapsed="false"/>
    <row r="45525" customFormat="false" ht="15.75" hidden="false" customHeight="false" outlineLevel="0" collapsed="false"/>
    <row r="45526" customFormat="false" ht="15.75" hidden="false" customHeight="false" outlineLevel="0" collapsed="false"/>
    <row r="45527" customFormat="false" ht="15.75" hidden="false" customHeight="false" outlineLevel="0" collapsed="false"/>
    <row r="45528" customFormat="false" ht="15.75" hidden="false" customHeight="false" outlineLevel="0" collapsed="false"/>
    <row r="45529" customFormat="false" ht="15.75" hidden="false" customHeight="false" outlineLevel="0" collapsed="false"/>
    <row r="45530" customFormat="false" ht="15.75" hidden="false" customHeight="false" outlineLevel="0" collapsed="false"/>
    <row r="45531" customFormat="false" ht="15.75" hidden="false" customHeight="false" outlineLevel="0" collapsed="false"/>
    <row r="45532" customFormat="false" ht="15.75" hidden="false" customHeight="false" outlineLevel="0" collapsed="false"/>
    <row r="45533" customFormat="false" ht="15.75" hidden="false" customHeight="false" outlineLevel="0" collapsed="false"/>
    <row r="45534" customFormat="false" ht="15.75" hidden="false" customHeight="false" outlineLevel="0" collapsed="false"/>
    <row r="45535" customFormat="false" ht="15.75" hidden="false" customHeight="false" outlineLevel="0" collapsed="false"/>
    <row r="45536" customFormat="false" ht="15.75" hidden="false" customHeight="false" outlineLevel="0" collapsed="false"/>
    <row r="45537" customFormat="false" ht="15.75" hidden="false" customHeight="false" outlineLevel="0" collapsed="false"/>
    <row r="45538" customFormat="false" ht="15.75" hidden="false" customHeight="false" outlineLevel="0" collapsed="false"/>
    <row r="45539" customFormat="false" ht="15.75" hidden="false" customHeight="false" outlineLevel="0" collapsed="false"/>
    <row r="45540" customFormat="false" ht="15.75" hidden="false" customHeight="false" outlineLevel="0" collapsed="false"/>
    <row r="45541" customFormat="false" ht="15.75" hidden="false" customHeight="false" outlineLevel="0" collapsed="false"/>
    <row r="45542" customFormat="false" ht="15.75" hidden="false" customHeight="false" outlineLevel="0" collapsed="false"/>
    <row r="45543" customFormat="false" ht="15.75" hidden="false" customHeight="false" outlineLevel="0" collapsed="false"/>
    <row r="45544" customFormat="false" ht="15.75" hidden="false" customHeight="false" outlineLevel="0" collapsed="false"/>
    <row r="45545" customFormat="false" ht="15.75" hidden="false" customHeight="false" outlineLevel="0" collapsed="false"/>
    <row r="45546" customFormat="false" ht="15.75" hidden="false" customHeight="false" outlineLevel="0" collapsed="false"/>
    <row r="45547" customFormat="false" ht="15.75" hidden="false" customHeight="false" outlineLevel="0" collapsed="false"/>
    <row r="45548" customFormat="false" ht="15.75" hidden="false" customHeight="false" outlineLevel="0" collapsed="false"/>
    <row r="45549" customFormat="false" ht="15.75" hidden="false" customHeight="false" outlineLevel="0" collapsed="false"/>
    <row r="45550" customFormat="false" ht="15.75" hidden="false" customHeight="false" outlineLevel="0" collapsed="false"/>
    <row r="45551" customFormat="false" ht="15.75" hidden="false" customHeight="false" outlineLevel="0" collapsed="false"/>
    <row r="45552" customFormat="false" ht="15.75" hidden="false" customHeight="false" outlineLevel="0" collapsed="false"/>
    <row r="45553" customFormat="false" ht="15.75" hidden="false" customHeight="false" outlineLevel="0" collapsed="false"/>
    <row r="45554" customFormat="false" ht="15.75" hidden="false" customHeight="false" outlineLevel="0" collapsed="false"/>
    <row r="45555" customFormat="false" ht="15.75" hidden="false" customHeight="false" outlineLevel="0" collapsed="false"/>
    <row r="45556" customFormat="false" ht="15.75" hidden="false" customHeight="false" outlineLevel="0" collapsed="false"/>
    <row r="45557" customFormat="false" ht="15.75" hidden="false" customHeight="false" outlineLevel="0" collapsed="false"/>
    <row r="45558" customFormat="false" ht="15.75" hidden="false" customHeight="false" outlineLevel="0" collapsed="false"/>
    <row r="45559" customFormat="false" ht="15.75" hidden="false" customHeight="false" outlineLevel="0" collapsed="false"/>
    <row r="45560" customFormat="false" ht="15.75" hidden="false" customHeight="false" outlineLevel="0" collapsed="false"/>
    <row r="45561" customFormat="false" ht="15.75" hidden="false" customHeight="false" outlineLevel="0" collapsed="false"/>
    <row r="45562" customFormat="false" ht="15.75" hidden="false" customHeight="false" outlineLevel="0" collapsed="false"/>
    <row r="45563" customFormat="false" ht="15.75" hidden="false" customHeight="false" outlineLevel="0" collapsed="false"/>
    <row r="45564" customFormat="false" ht="15.75" hidden="false" customHeight="false" outlineLevel="0" collapsed="false"/>
    <row r="45565" customFormat="false" ht="15.75" hidden="false" customHeight="false" outlineLevel="0" collapsed="false"/>
    <row r="45566" customFormat="false" ht="15.75" hidden="false" customHeight="false" outlineLevel="0" collapsed="false"/>
    <row r="45567" customFormat="false" ht="15.75" hidden="false" customHeight="false" outlineLevel="0" collapsed="false"/>
    <row r="45568" customFormat="false" ht="15.75" hidden="false" customHeight="false" outlineLevel="0" collapsed="false"/>
    <row r="45569" customFormat="false" ht="15.75" hidden="false" customHeight="false" outlineLevel="0" collapsed="false"/>
    <row r="45570" customFormat="false" ht="15.75" hidden="false" customHeight="false" outlineLevel="0" collapsed="false"/>
    <row r="45571" customFormat="false" ht="15.75" hidden="false" customHeight="false" outlineLevel="0" collapsed="false"/>
    <row r="45572" customFormat="false" ht="15.75" hidden="false" customHeight="false" outlineLevel="0" collapsed="false"/>
    <row r="45573" customFormat="false" ht="15.75" hidden="false" customHeight="false" outlineLevel="0" collapsed="false"/>
    <row r="45574" customFormat="false" ht="15.75" hidden="false" customHeight="false" outlineLevel="0" collapsed="false"/>
    <row r="45575" customFormat="false" ht="15.75" hidden="false" customHeight="false" outlineLevel="0" collapsed="false"/>
    <row r="45576" customFormat="false" ht="15.75" hidden="false" customHeight="false" outlineLevel="0" collapsed="false"/>
    <row r="45577" customFormat="false" ht="15.75" hidden="false" customHeight="false" outlineLevel="0" collapsed="false"/>
    <row r="45578" customFormat="false" ht="15.75" hidden="false" customHeight="false" outlineLevel="0" collapsed="false"/>
    <row r="45579" customFormat="false" ht="15.75" hidden="false" customHeight="false" outlineLevel="0" collapsed="false"/>
    <row r="45580" customFormat="false" ht="15.75" hidden="false" customHeight="false" outlineLevel="0" collapsed="false"/>
    <row r="45581" customFormat="false" ht="15.75" hidden="false" customHeight="false" outlineLevel="0" collapsed="false"/>
    <row r="45582" customFormat="false" ht="15.75" hidden="false" customHeight="false" outlineLevel="0" collapsed="false"/>
    <row r="45583" customFormat="false" ht="15.75" hidden="false" customHeight="false" outlineLevel="0" collapsed="false"/>
    <row r="45584" customFormat="false" ht="15.75" hidden="false" customHeight="false" outlineLevel="0" collapsed="false"/>
    <row r="45585" customFormat="false" ht="15.75" hidden="false" customHeight="false" outlineLevel="0" collapsed="false"/>
    <row r="45586" customFormat="false" ht="15.75" hidden="false" customHeight="false" outlineLevel="0" collapsed="false"/>
    <row r="45587" customFormat="false" ht="15.75" hidden="false" customHeight="false" outlineLevel="0" collapsed="false"/>
    <row r="45588" customFormat="false" ht="15.75" hidden="false" customHeight="false" outlineLevel="0" collapsed="false"/>
    <row r="45589" customFormat="false" ht="15.75" hidden="false" customHeight="false" outlineLevel="0" collapsed="false"/>
    <row r="45590" customFormat="false" ht="15.75" hidden="false" customHeight="false" outlineLevel="0" collapsed="false"/>
    <row r="45591" customFormat="false" ht="15.75" hidden="false" customHeight="false" outlineLevel="0" collapsed="false"/>
    <row r="45592" customFormat="false" ht="15.75" hidden="false" customHeight="false" outlineLevel="0" collapsed="false"/>
    <row r="45593" customFormat="false" ht="15.75" hidden="false" customHeight="false" outlineLevel="0" collapsed="false"/>
    <row r="45594" customFormat="false" ht="15.75" hidden="false" customHeight="false" outlineLevel="0" collapsed="false"/>
    <row r="45595" customFormat="false" ht="15.75" hidden="false" customHeight="false" outlineLevel="0" collapsed="false"/>
    <row r="45596" customFormat="false" ht="15.75" hidden="false" customHeight="false" outlineLevel="0" collapsed="false"/>
    <row r="45597" customFormat="false" ht="15.75" hidden="false" customHeight="false" outlineLevel="0" collapsed="false"/>
    <row r="45598" customFormat="false" ht="15.75" hidden="false" customHeight="false" outlineLevel="0" collapsed="false"/>
    <row r="45599" customFormat="false" ht="15.75" hidden="false" customHeight="false" outlineLevel="0" collapsed="false"/>
    <row r="45600" customFormat="false" ht="15.75" hidden="false" customHeight="false" outlineLevel="0" collapsed="false"/>
    <row r="45601" customFormat="false" ht="15.75" hidden="false" customHeight="false" outlineLevel="0" collapsed="false"/>
    <row r="45602" customFormat="false" ht="15.75" hidden="false" customHeight="false" outlineLevel="0" collapsed="false"/>
    <row r="45603" customFormat="false" ht="15.75" hidden="false" customHeight="false" outlineLevel="0" collapsed="false"/>
    <row r="45604" customFormat="false" ht="15.75" hidden="false" customHeight="false" outlineLevel="0" collapsed="false"/>
    <row r="45605" customFormat="false" ht="15.75" hidden="false" customHeight="false" outlineLevel="0" collapsed="false"/>
    <row r="45606" customFormat="false" ht="15.75" hidden="false" customHeight="false" outlineLevel="0" collapsed="false"/>
    <row r="45607" customFormat="false" ht="15.75" hidden="false" customHeight="false" outlineLevel="0" collapsed="false"/>
    <row r="45608" customFormat="false" ht="15.75" hidden="false" customHeight="false" outlineLevel="0" collapsed="false"/>
    <row r="45609" customFormat="false" ht="15.75" hidden="false" customHeight="false" outlineLevel="0" collapsed="false"/>
    <row r="45610" customFormat="false" ht="15.75" hidden="false" customHeight="false" outlineLevel="0" collapsed="false"/>
    <row r="45611" customFormat="false" ht="15.75" hidden="false" customHeight="false" outlineLevel="0" collapsed="false"/>
    <row r="45612" customFormat="false" ht="15.75" hidden="false" customHeight="false" outlineLevel="0" collapsed="false"/>
    <row r="45613" customFormat="false" ht="15.75" hidden="false" customHeight="false" outlineLevel="0" collapsed="false"/>
    <row r="45614" customFormat="false" ht="15.75" hidden="false" customHeight="false" outlineLevel="0" collapsed="false"/>
    <row r="45615" customFormat="false" ht="15.75" hidden="false" customHeight="false" outlineLevel="0" collapsed="false"/>
    <row r="45616" customFormat="false" ht="15.75" hidden="false" customHeight="false" outlineLevel="0" collapsed="false"/>
    <row r="45617" customFormat="false" ht="15.75" hidden="false" customHeight="false" outlineLevel="0" collapsed="false"/>
    <row r="45618" customFormat="false" ht="15.75" hidden="false" customHeight="false" outlineLevel="0" collapsed="false"/>
    <row r="45619" customFormat="false" ht="15.75" hidden="false" customHeight="false" outlineLevel="0" collapsed="false"/>
    <row r="45620" customFormat="false" ht="15.75" hidden="false" customHeight="false" outlineLevel="0" collapsed="false"/>
    <row r="45621" customFormat="false" ht="15.75" hidden="false" customHeight="false" outlineLevel="0" collapsed="false"/>
    <row r="45622" customFormat="false" ht="15.75" hidden="false" customHeight="false" outlineLevel="0" collapsed="false"/>
    <row r="45623" customFormat="false" ht="15.75" hidden="false" customHeight="false" outlineLevel="0" collapsed="false"/>
    <row r="45624" customFormat="false" ht="15.75" hidden="false" customHeight="false" outlineLevel="0" collapsed="false"/>
    <row r="45625" customFormat="false" ht="15.75" hidden="false" customHeight="false" outlineLevel="0" collapsed="false"/>
    <row r="45626" customFormat="false" ht="15.75" hidden="false" customHeight="false" outlineLevel="0" collapsed="false"/>
    <row r="45627" customFormat="false" ht="15.75" hidden="false" customHeight="false" outlineLevel="0" collapsed="false"/>
    <row r="45628" customFormat="false" ht="15.75" hidden="false" customHeight="false" outlineLevel="0" collapsed="false"/>
    <row r="45629" customFormat="false" ht="15.75" hidden="false" customHeight="false" outlineLevel="0" collapsed="false"/>
    <row r="45630" customFormat="false" ht="15.75" hidden="false" customHeight="false" outlineLevel="0" collapsed="false"/>
    <row r="45631" customFormat="false" ht="15.75" hidden="false" customHeight="false" outlineLevel="0" collapsed="false"/>
    <row r="45632" customFormat="false" ht="15.75" hidden="false" customHeight="false" outlineLevel="0" collapsed="false"/>
    <row r="45633" customFormat="false" ht="15.75" hidden="false" customHeight="false" outlineLevel="0" collapsed="false"/>
    <row r="45634" customFormat="false" ht="15.75" hidden="false" customHeight="false" outlineLevel="0" collapsed="false"/>
    <row r="45635" customFormat="false" ht="15.75" hidden="false" customHeight="false" outlineLevel="0" collapsed="false"/>
    <row r="45636" customFormat="false" ht="15.75" hidden="false" customHeight="false" outlineLevel="0" collapsed="false"/>
    <row r="45637" customFormat="false" ht="15.75" hidden="false" customHeight="false" outlineLevel="0" collapsed="false"/>
    <row r="45638" customFormat="false" ht="15.75" hidden="false" customHeight="false" outlineLevel="0" collapsed="false"/>
    <row r="45639" customFormat="false" ht="15.75" hidden="false" customHeight="false" outlineLevel="0" collapsed="false"/>
    <row r="45640" customFormat="false" ht="15.75" hidden="false" customHeight="false" outlineLevel="0" collapsed="false"/>
    <row r="45641" customFormat="false" ht="15.75" hidden="false" customHeight="false" outlineLevel="0" collapsed="false"/>
    <row r="45642" customFormat="false" ht="15.75" hidden="false" customHeight="false" outlineLevel="0" collapsed="false"/>
    <row r="45643" customFormat="false" ht="15.75" hidden="false" customHeight="false" outlineLevel="0" collapsed="false"/>
    <row r="45644" customFormat="false" ht="15.75" hidden="false" customHeight="false" outlineLevel="0" collapsed="false"/>
    <row r="45645" customFormat="false" ht="15.75" hidden="false" customHeight="false" outlineLevel="0" collapsed="false"/>
    <row r="45646" customFormat="false" ht="15.75" hidden="false" customHeight="false" outlineLevel="0" collapsed="false"/>
    <row r="45647" customFormat="false" ht="15.75" hidden="false" customHeight="false" outlineLevel="0" collapsed="false"/>
    <row r="45648" customFormat="false" ht="15.75" hidden="false" customHeight="false" outlineLevel="0" collapsed="false"/>
    <row r="45649" customFormat="false" ht="15.75" hidden="false" customHeight="false" outlineLevel="0" collapsed="false"/>
    <row r="45650" customFormat="false" ht="15.75" hidden="false" customHeight="false" outlineLevel="0" collapsed="false"/>
    <row r="45651" customFormat="false" ht="15.75" hidden="false" customHeight="false" outlineLevel="0" collapsed="false"/>
    <row r="45652" customFormat="false" ht="15.75" hidden="false" customHeight="false" outlineLevel="0" collapsed="false"/>
    <row r="45653" customFormat="false" ht="15.75" hidden="false" customHeight="false" outlineLevel="0" collapsed="false"/>
    <row r="45654" customFormat="false" ht="15.75" hidden="false" customHeight="false" outlineLevel="0" collapsed="false"/>
    <row r="45655" customFormat="false" ht="15.75" hidden="false" customHeight="false" outlineLevel="0" collapsed="false"/>
    <row r="45656" customFormat="false" ht="15.75" hidden="false" customHeight="false" outlineLevel="0" collapsed="false"/>
    <row r="45657" customFormat="false" ht="15.75" hidden="false" customHeight="false" outlineLevel="0" collapsed="false"/>
    <row r="45658" customFormat="false" ht="15.75" hidden="false" customHeight="false" outlineLevel="0" collapsed="false"/>
    <row r="45659" customFormat="false" ht="15.75" hidden="false" customHeight="false" outlineLevel="0" collapsed="false"/>
    <row r="45660" customFormat="false" ht="15.75" hidden="false" customHeight="false" outlineLevel="0" collapsed="false"/>
    <row r="45661" customFormat="false" ht="15.75" hidden="false" customHeight="false" outlineLevel="0" collapsed="false"/>
    <row r="45662" customFormat="false" ht="15.75" hidden="false" customHeight="false" outlineLevel="0" collapsed="false"/>
    <row r="45663" customFormat="false" ht="15.75" hidden="false" customHeight="false" outlineLevel="0" collapsed="false"/>
    <row r="45664" customFormat="false" ht="15.75" hidden="false" customHeight="false" outlineLevel="0" collapsed="false"/>
    <row r="45665" customFormat="false" ht="15.75" hidden="false" customHeight="false" outlineLevel="0" collapsed="false"/>
    <row r="45666" customFormat="false" ht="15.75" hidden="false" customHeight="false" outlineLevel="0" collapsed="false"/>
    <row r="45667" customFormat="false" ht="15.75" hidden="false" customHeight="false" outlineLevel="0" collapsed="false"/>
    <row r="45668" customFormat="false" ht="15.75" hidden="false" customHeight="false" outlineLevel="0" collapsed="false"/>
    <row r="45669" customFormat="false" ht="15.75" hidden="false" customHeight="false" outlineLevel="0" collapsed="false"/>
    <row r="45670" customFormat="false" ht="15.75" hidden="false" customHeight="false" outlineLevel="0" collapsed="false"/>
    <row r="45671" customFormat="false" ht="15.75" hidden="false" customHeight="false" outlineLevel="0" collapsed="false"/>
    <row r="45672" customFormat="false" ht="15.75" hidden="false" customHeight="false" outlineLevel="0" collapsed="false"/>
    <row r="45673" customFormat="false" ht="15.75" hidden="false" customHeight="false" outlineLevel="0" collapsed="false"/>
    <row r="45674" customFormat="false" ht="15.75" hidden="false" customHeight="false" outlineLevel="0" collapsed="false"/>
    <row r="45675" customFormat="false" ht="15.75" hidden="false" customHeight="false" outlineLevel="0" collapsed="false"/>
    <row r="45676" customFormat="false" ht="15.75" hidden="false" customHeight="false" outlineLevel="0" collapsed="false"/>
    <row r="45677" customFormat="false" ht="15.75" hidden="false" customHeight="false" outlineLevel="0" collapsed="false"/>
    <row r="45678" customFormat="false" ht="15.75" hidden="false" customHeight="false" outlineLevel="0" collapsed="false"/>
    <row r="45679" customFormat="false" ht="15.75" hidden="false" customHeight="false" outlineLevel="0" collapsed="false"/>
    <row r="45680" customFormat="false" ht="15.75" hidden="false" customHeight="false" outlineLevel="0" collapsed="false"/>
    <row r="45681" customFormat="false" ht="15.75" hidden="false" customHeight="false" outlineLevel="0" collapsed="false"/>
    <row r="45682" customFormat="false" ht="15.75" hidden="false" customHeight="false" outlineLevel="0" collapsed="false"/>
    <row r="45683" customFormat="false" ht="15.75" hidden="false" customHeight="false" outlineLevel="0" collapsed="false"/>
    <row r="45684" customFormat="false" ht="15.75" hidden="false" customHeight="false" outlineLevel="0" collapsed="false"/>
    <row r="45685" customFormat="false" ht="15.75" hidden="false" customHeight="false" outlineLevel="0" collapsed="false"/>
    <row r="45686" customFormat="false" ht="15.75" hidden="false" customHeight="false" outlineLevel="0" collapsed="false"/>
    <row r="45687" customFormat="false" ht="15.75" hidden="false" customHeight="false" outlineLevel="0" collapsed="false"/>
    <row r="45688" customFormat="false" ht="15.75" hidden="false" customHeight="false" outlineLevel="0" collapsed="false"/>
    <row r="45689" customFormat="false" ht="15.75" hidden="false" customHeight="false" outlineLevel="0" collapsed="false"/>
    <row r="45690" customFormat="false" ht="15.75" hidden="false" customHeight="false" outlineLevel="0" collapsed="false"/>
    <row r="45691" customFormat="false" ht="15.75" hidden="false" customHeight="false" outlineLevel="0" collapsed="false"/>
    <row r="45692" customFormat="false" ht="15.75" hidden="false" customHeight="false" outlineLevel="0" collapsed="false"/>
    <row r="45693" customFormat="false" ht="15.75" hidden="false" customHeight="false" outlineLevel="0" collapsed="false"/>
    <row r="45694" customFormat="false" ht="15.75" hidden="false" customHeight="false" outlineLevel="0" collapsed="false"/>
    <row r="45695" customFormat="false" ht="15.75" hidden="false" customHeight="false" outlineLevel="0" collapsed="false"/>
    <row r="45696" customFormat="false" ht="15.75" hidden="false" customHeight="false" outlineLevel="0" collapsed="false"/>
    <row r="45697" customFormat="false" ht="15.75" hidden="false" customHeight="false" outlineLevel="0" collapsed="false"/>
    <row r="45698" customFormat="false" ht="15.75" hidden="false" customHeight="false" outlineLevel="0" collapsed="false"/>
    <row r="45699" customFormat="false" ht="15.75" hidden="false" customHeight="false" outlineLevel="0" collapsed="false"/>
    <row r="45700" customFormat="false" ht="15.75" hidden="false" customHeight="false" outlineLevel="0" collapsed="false"/>
    <row r="45701" customFormat="false" ht="15.75" hidden="false" customHeight="false" outlineLevel="0" collapsed="false"/>
    <row r="45702" customFormat="false" ht="15.75" hidden="false" customHeight="false" outlineLevel="0" collapsed="false"/>
    <row r="45703" customFormat="false" ht="15.75" hidden="false" customHeight="false" outlineLevel="0" collapsed="false"/>
    <row r="45704" customFormat="false" ht="15.75" hidden="false" customHeight="false" outlineLevel="0" collapsed="false"/>
    <row r="45705" customFormat="false" ht="15.75" hidden="false" customHeight="false" outlineLevel="0" collapsed="false"/>
    <row r="45706" customFormat="false" ht="15.75" hidden="false" customHeight="false" outlineLevel="0" collapsed="false"/>
    <row r="45707" customFormat="false" ht="15.75" hidden="false" customHeight="false" outlineLevel="0" collapsed="false"/>
    <row r="45708" customFormat="false" ht="15.75" hidden="false" customHeight="false" outlineLevel="0" collapsed="false"/>
    <row r="45709" customFormat="false" ht="15.75" hidden="false" customHeight="false" outlineLevel="0" collapsed="false"/>
    <row r="45710" customFormat="false" ht="15.75" hidden="false" customHeight="false" outlineLevel="0" collapsed="false"/>
    <row r="45711" customFormat="false" ht="15.75" hidden="false" customHeight="false" outlineLevel="0" collapsed="false"/>
    <row r="45712" customFormat="false" ht="15.75" hidden="false" customHeight="false" outlineLevel="0" collapsed="false"/>
    <row r="45713" customFormat="false" ht="15.75" hidden="false" customHeight="false" outlineLevel="0" collapsed="false"/>
    <row r="45714" customFormat="false" ht="15.75" hidden="false" customHeight="false" outlineLevel="0" collapsed="false"/>
    <row r="45715" customFormat="false" ht="15.75" hidden="false" customHeight="false" outlineLevel="0" collapsed="false"/>
    <row r="45716" customFormat="false" ht="15.75" hidden="false" customHeight="false" outlineLevel="0" collapsed="false"/>
    <row r="45717" customFormat="false" ht="15.75" hidden="false" customHeight="false" outlineLevel="0" collapsed="false"/>
    <row r="45718" customFormat="false" ht="15.75" hidden="false" customHeight="false" outlineLevel="0" collapsed="false"/>
    <row r="45719" customFormat="false" ht="15.75" hidden="false" customHeight="false" outlineLevel="0" collapsed="false"/>
    <row r="45720" customFormat="false" ht="15.75" hidden="false" customHeight="false" outlineLevel="0" collapsed="false"/>
    <row r="45721" customFormat="false" ht="15.75" hidden="false" customHeight="false" outlineLevel="0" collapsed="false"/>
    <row r="45722" customFormat="false" ht="15.75" hidden="false" customHeight="false" outlineLevel="0" collapsed="false"/>
    <row r="45723" customFormat="false" ht="15.75" hidden="false" customHeight="false" outlineLevel="0" collapsed="false"/>
    <row r="45724" customFormat="false" ht="15.75" hidden="false" customHeight="false" outlineLevel="0" collapsed="false"/>
    <row r="45725" customFormat="false" ht="15.75" hidden="false" customHeight="false" outlineLevel="0" collapsed="false"/>
    <row r="45726" customFormat="false" ht="15.75" hidden="false" customHeight="false" outlineLevel="0" collapsed="false"/>
    <row r="45727" customFormat="false" ht="15.75" hidden="false" customHeight="false" outlineLevel="0" collapsed="false"/>
    <row r="45728" customFormat="false" ht="15.75" hidden="false" customHeight="false" outlineLevel="0" collapsed="false"/>
    <row r="45729" customFormat="false" ht="15.75" hidden="false" customHeight="false" outlineLevel="0" collapsed="false"/>
    <row r="45730" customFormat="false" ht="15.75" hidden="false" customHeight="false" outlineLevel="0" collapsed="false"/>
    <row r="45731" customFormat="false" ht="15.75" hidden="false" customHeight="false" outlineLevel="0" collapsed="false"/>
    <row r="45732" customFormat="false" ht="15.75" hidden="false" customHeight="false" outlineLevel="0" collapsed="false"/>
    <row r="45733" customFormat="false" ht="15.75" hidden="false" customHeight="false" outlineLevel="0" collapsed="false"/>
    <row r="45734" customFormat="false" ht="15.75" hidden="false" customHeight="false" outlineLevel="0" collapsed="false"/>
    <row r="45735" customFormat="false" ht="15.75" hidden="false" customHeight="false" outlineLevel="0" collapsed="false"/>
    <row r="45736" customFormat="false" ht="15.75" hidden="false" customHeight="false" outlineLevel="0" collapsed="false"/>
    <row r="45737" customFormat="false" ht="15.75" hidden="false" customHeight="false" outlineLevel="0" collapsed="false"/>
    <row r="45738" customFormat="false" ht="15.75" hidden="false" customHeight="false" outlineLevel="0" collapsed="false"/>
    <row r="45739" customFormat="false" ht="15.75" hidden="false" customHeight="false" outlineLevel="0" collapsed="false"/>
    <row r="45740" customFormat="false" ht="15.75" hidden="false" customHeight="false" outlineLevel="0" collapsed="false"/>
    <row r="45741" customFormat="false" ht="15.75" hidden="false" customHeight="false" outlineLevel="0" collapsed="false"/>
    <row r="45742" customFormat="false" ht="15.75" hidden="false" customHeight="false" outlineLevel="0" collapsed="false"/>
    <row r="45743" customFormat="false" ht="15.75" hidden="false" customHeight="false" outlineLevel="0" collapsed="false"/>
    <row r="45744" customFormat="false" ht="15.75" hidden="false" customHeight="false" outlineLevel="0" collapsed="false"/>
    <row r="45745" customFormat="false" ht="15.75" hidden="false" customHeight="false" outlineLevel="0" collapsed="false"/>
    <row r="45746" customFormat="false" ht="15.75" hidden="false" customHeight="false" outlineLevel="0" collapsed="false"/>
    <row r="45747" customFormat="false" ht="15.75" hidden="false" customHeight="false" outlineLevel="0" collapsed="false"/>
    <row r="45748" customFormat="false" ht="15.75" hidden="false" customHeight="false" outlineLevel="0" collapsed="false"/>
    <row r="45749" customFormat="false" ht="15.75" hidden="false" customHeight="false" outlineLevel="0" collapsed="false"/>
    <row r="45750" customFormat="false" ht="15.75" hidden="false" customHeight="false" outlineLevel="0" collapsed="false"/>
    <row r="45751" customFormat="false" ht="15.75" hidden="false" customHeight="false" outlineLevel="0" collapsed="false"/>
    <row r="45752" customFormat="false" ht="15.75" hidden="false" customHeight="false" outlineLevel="0" collapsed="false"/>
    <row r="45753" customFormat="false" ht="15.75" hidden="false" customHeight="false" outlineLevel="0" collapsed="false"/>
    <row r="45754" customFormat="false" ht="15.75" hidden="false" customHeight="false" outlineLevel="0" collapsed="false"/>
    <row r="45755" customFormat="false" ht="15.75" hidden="false" customHeight="false" outlineLevel="0" collapsed="false"/>
    <row r="45756" customFormat="false" ht="15.75" hidden="false" customHeight="false" outlineLevel="0" collapsed="false"/>
    <row r="45757" customFormat="false" ht="15.75" hidden="false" customHeight="false" outlineLevel="0" collapsed="false"/>
    <row r="45758" customFormat="false" ht="15.75" hidden="false" customHeight="false" outlineLevel="0" collapsed="false"/>
    <row r="45759" customFormat="false" ht="15.75" hidden="false" customHeight="false" outlineLevel="0" collapsed="false"/>
    <row r="45760" customFormat="false" ht="15.75" hidden="false" customHeight="false" outlineLevel="0" collapsed="false"/>
    <row r="45761" customFormat="false" ht="15.75" hidden="false" customHeight="false" outlineLevel="0" collapsed="false"/>
    <row r="45762" customFormat="false" ht="15.75" hidden="false" customHeight="false" outlineLevel="0" collapsed="false"/>
    <row r="45763" customFormat="false" ht="15.75" hidden="false" customHeight="false" outlineLevel="0" collapsed="false"/>
    <row r="45764" customFormat="false" ht="15.75" hidden="false" customHeight="false" outlineLevel="0" collapsed="false"/>
    <row r="45765" customFormat="false" ht="15.75" hidden="false" customHeight="false" outlineLevel="0" collapsed="false"/>
    <row r="45766" customFormat="false" ht="15.75" hidden="false" customHeight="false" outlineLevel="0" collapsed="false"/>
    <row r="45767" customFormat="false" ht="15.75" hidden="false" customHeight="false" outlineLevel="0" collapsed="false"/>
    <row r="45768" customFormat="false" ht="15.75" hidden="false" customHeight="false" outlineLevel="0" collapsed="false"/>
    <row r="45769" customFormat="false" ht="15.75" hidden="false" customHeight="false" outlineLevel="0" collapsed="false"/>
    <row r="45770" customFormat="false" ht="15.75" hidden="false" customHeight="false" outlineLevel="0" collapsed="false"/>
    <row r="45771" customFormat="false" ht="15.75" hidden="false" customHeight="false" outlineLevel="0" collapsed="false"/>
    <row r="45772" customFormat="false" ht="15.75" hidden="false" customHeight="false" outlineLevel="0" collapsed="false"/>
    <row r="45773" customFormat="false" ht="15.75" hidden="false" customHeight="false" outlineLevel="0" collapsed="false"/>
    <row r="45774" customFormat="false" ht="15.75" hidden="false" customHeight="false" outlineLevel="0" collapsed="false"/>
    <row r="45775" customFormat="false" ht="15.75" hidden="false" customHeight="false" outlineLevel="0" collapsed="false"/>
    <row r="45776" customFormat="false" ht="15.75" hidden="false" customHeight="false" outlineLevel="0" collapsed="false"/>
    <row r="45777" customFormat="false" ht="15.75" hidden="false" customHeight="false" outlineLevel="0" collapsed="false"/>
    <row r="45778" customFormat="false" ht="15.75" hidden="false" customHeight="false" outlineLevel="0" collapsed="false"/>
    <row r="45779" customFormat="false" ht="15.75" hidden="false" customHeight="false" outlineLevel="0" collapsed="false"/>
    <row r="45780" customFormat="false" ht="15.75" hidden="false" customHeight="false" outlineLevel="0" collapsed="false"/>
    <row r="45781" customFormat="false" ht="15.75" hidden="false" customHeight="false" outlineLevel="0" collapsed="false"/>
    <row r="45782" customFormat="false" ht="15.75" hidden="false" customHeight="false" outlineLevel="0" collapsed="false"/>
    <row r="45783" customFormat="false" ht="15.75" hidden="false" customHeight="false" outlineLevel="0" collapsed="false"/>
    <row r="45784" customFormat="false" ht="15.75" hidden="false" customHeight="false" outlineLevel="0" collapsed="false"/>
    <row r="45785" customFormat="false" ht="15.75" hidden="false" customHeight="false" outlineLevel="0" collapsed="false"/>
    <row r="45786" customFormat="false" ht="15.75" hidden="false" customHeight="false" outlineLevel="0" collapsed="false"/>
    <row r="45787" customFormat="false" ht="15.75" hidden="false" customHeight="false" outlineLevel="0" collapsed="false"/>
    <row r="45788" customFormat="false" ht="15.75" hidden="false" customHeight="false" outlineLevel="0" collapsed="false"/>
    <row r="45789" customFormat="false" ht="15.75" hidden="false" customHeight="false" outlineLevel="0" collapsed="false"/>
    <row r="45790" customFormat="false" ht="15.75" hidden="false" customHeight="false" outlineLevel="0" collapsed="false"/>
    <row r="45791" customFormat="false" ht="15.75" hidden="false" customHeight="false" outlineLevel="0" collapsed="false"/>
    <row r="45792" customFormat="false" ht="15.75" hidden="false" customHeight="false" outlineLevel="0" collapsed="false"/>
    <row r="45793" customFormat="false" ht="15.75" hidden="false" customHeight="false" outlineLevel="0" collapsed="false"/>
    <row r="45794" customFormat="false" ht="15.75" hidden="false" customHeight="false" outlineLevel="0" collapsed="false"/>
    <row r="45795" customFormat="false" ht="15.75" hidden="false" customHeight="false" outlineLevel="0" collapsed="false"/>
    <row r="45796" customFormat="false" ht="15.75" hidden="false" customHeight="false" outlineLevel="0" collapsed="false"/>
    <row r="45797" customFormat="false" ht="15.75" hidden="false" customHeight="false" outlineLevel="0" collapsed="false"/>
    <row r="45798" customFormat="false" ht="15.75" hidden="false" customHeight="false" outlineLevel="0" collapsed="false"/>
    <row r="45799" customFormat="false" ht="15.75" hidden="false" customHeight="false" outlineLevel="0" collapsed="false"/>
    <row r="45800" customFormat="false" ht="15.75" hidden="false" customHeight="false" outlineLevel="0" collapsed="false"/>
    <row r="45801" customFormat="false" ht="15.75" hidden="false" customHeight="false" outlineLevel="0" collapsed="false"/>
    <row r="45802" customFormat="false" ht="15.75" hidden="false" customHeight="false" outlineLevel="0" collapsed="false"/>
    <row r="45803" customFormat="false" ht="15.75" hidden="false" customHeight="false" outlineLevel="0" collapsed="false"/>
    <row r="45804" customFormat="false" ht="15.75" hidden="false" customHeight="false" outlineLevel="0" collapsed="false"/>
    <row r="45805" customFormat="false" ht="15.75" hidden="false" customHeight="false" outlineLevel="0" collapsed="false"/>
    <row r="45806" customFormat="false" ht="15.75" hidden="false" customHeight="false" outlineLevel="0" collapsed="false"/>
    <row r="45807" customFormat="false" ht="15.75" hidden="false" customHeight="false" outlineLevel="0" collapsed="false"/>
    <row r="45808" customFormat="false" ht="15.75" hidden="false" customHeight="false" outlineLevel="0" collapsed="false"/>
    <row r="45809" customFormat="false" ht="15.75" hidden="false" customHeight="false" outlineLevel="0" collapsed="false"/>
    <row r="45810" customFormat="false" ht="15.75" hidden="false" customHeight="false" outlineLevel="0" collapsed="false"/>
    <row r="45811" customFormat="false" ht="15.75" hidden="false" customHeight="false" outlineLevel="0" collapsed="false"/>
    <row r="45812" customFormat="false" ht="15.75" hidden="false" customHeight="false" outlineLevel="0" collapsed="false"/>
    <row r="45813" customFormat="false" ht="15.75" hidden="false" customHeight="false" outlineLevel="0" collapsed="false"/>
    <row r="45814" customFormat="false" ht="15.75" hidden="false" customHeight="false" outlineLevel="0" collapsed="false"/>
    <row r="45815" customFormat="false" ht="15.75" hidden="false" customHeight="false" outlineLevel="0" collapsed="false"/>
    <row r="45816" customFormat="false" ht="15.75" hidden="false" customHeight="false" outlineLevel="0" collapsed="false"/>
    <row r="45817" customFormat="false" ht="15.75" hidden="false" customHeight="false" outlineLevel="0" collapsed="false"/>
    <row r="45818" customFormat="false" ht="15.75" hidden="false" customHeight="false" outlineLevel="0" collapsed="false"/>
    <row r="45819" customFormat="false" ht="15.75" hidden="false" customHeight="false" outlineLevel="0" collapsed="false"/>
    <row r="45820" customFormat="false" ht="15.75" hidden="false" customHeight="false" outlineLevel="0" collapsed="false"/>
    <row r="45821" customFormat="false" ht="15.75" hidden="false" customHeight="false" outlineLevel="0" collapsed="false"/>
    <row r="45822" customFormat="false" ht="15.75" hidden="false" customHeight="false" outlineLevel="0" collapsed="false"/>
    <row r="45823" customFormat="false" ht="15.75" hidden="false" customHeight="false" outlineLevel="0" collapsed="false"/>
    <row r="45824" customFormat="false" ht="15.75" hidden="false" customHeight="false" outlineLevel="0" collapsed="false"/>
    <row r="45825" customFormat="false" ht="15.75" hidden="false" customHeight="false" outlineLevel="0" collapsed="false"/>
    <row r="45826" customFormat="false" ht="15.75" hidden="false" customHeight="false" outlineLevel="0" collapsed="false"/>
    <row r="45827" customFormat="false" ht="15.75" hidden="false" customHeight="false" outlineLevel="0" collapsed="false"/>
    <row r="45828" customFormat="false" ht="15.75" hidden="false" customHeight="false" outlineLevel="0" collapsed="false"/>
    <row r="45829" customFormat="false" ht="15.75" hidden="false" customHeight="false" outlineLevel="0" collapsed="false"/>
    <row r="45830" customFormat="false" ht="15.75" hidden="false" customHeight="false" outlineLevel="0" collapsed="false"/>
    <row r="45831" customFormat="false" ht="15.75" hidden="false" customHeight="false" outlineLevel="0" collapsed="false"/>
    <row r="45832" customFormat="false" ht="15.75" hidden="false" customHeight="false" outlineLevel="0" collapsed="false"/>
    <row r="45833" customFormat="false" ht="15.75" hidden="false" customHeight="false" outlineLevel="0" collapsed="false"/>
    <row r="45834" customFormat="false" ht="15.75" hidden="false" customHeight="false" outlineLevel="0" collapsed="false"/>
    <row r="45835" customFormat="false" ht="15.75" hidden="false" customHeight="false" outlineLevel="0" collapsed="false"/>
    <row r="45836" customFormat="false" ht="15.75" hidden="false" customHeight="false" outlineLevel="0" collapsed="false"/>
    <row r="45837" customFormat="false" ht="15.75" hidden="false" customHeight="false" outlineLevel="0" collapsed="false"/>
    <row r="45838" customFormat="false" ht="15.75" hidden="false" customHeight="false" outlineLevel="0" collapsed="false"/>
    <row r="45839" customFormat="false" ht="15.75" hidden="false" customHeight="false" outlineLevel="0" collapsed="false"/>
    <row r="45840" customFormat="false" ht="15.75" hidden="false" customHeight="false" outlineLevel="0" collapsed="false"/>
    <row r="45841" customFormat="false" ht="15.75" hidden="false" customHeight="false" outlineLevel="0" collapsed="false"/>
    <row r="45842" customFormat="false" ht="15.75" hidden="false" customHeight="false" outlineLevel="0" collapsed="false"/>
    <row r="45843" customFormat="false" ht="15.75" hidden="false" customHeight="false" outlineLevel="0" collapsed="false"/>
    <row r="45844" customFormat="false" ht="15.75" hidden="false" customHeight="false" outlineLevel="0" collapsed="false"/>
    <row r="45845" customFormat="false" ht="15.75" hidden="false" customHeight="false" outlineLevel="0" collapsed="false"/>
    <row r="45846" customFormat="false" ht="15.75" hidden="false" customHeight="false" outlineLevel="0" collapsed="false"/>
    <row r="45847" customFormat="false" ht="15.75" hidden="false" customHeight="false" outlineLevel="0" collapsed="false"/>
    <row r="45848" customFormat="false" ht="15.75" hidden="false" customHeight="false" outlineLevel="0" collapsed="false"/>
    <row r="45849" customFormat="false" ht="15.75" hidden="false" customHeight="false" outlineLevel="0" collapsed="false"/>
    <row r="45850" customFormat="false" ht="15.75" hidden="false" customHeight="false" outlineLevel="0" collapsed="false"/>
    <row r="45851" customFormat="false" ht="15.75" hidden="false" customHeight="false" outlineLevel="0" collapsed="false"/>
    <row r="45852" customFormat="false" ht="15.75" hidden="false" customHeight="false" outlineLevel="0" collapsed="false"/>
    <row r="45853" customFormat="false" ht="15.75" hidden="false" customHeight="false" outlineLevel="0" collapsed="false"/>
    <row r="45854" customFormat="false" ht="15.75" hidden="false" customHeight="false" outlineLevel="0" collapsed="false"/>
    <row r="45855" customFormat="false" ht="15.75" hidden="false" customHeight="false" outlineLevel="0" collapsed="false"/>
    <row r="45856" customFormat="false" ht="15.75" hidden="false" customHeight="false" outlineLevel="0" collapsed="false"/>
    <row r="45857" customFormat="false" ht="15.75" hidden="false" customHeight="false" outlineLevel="0" collapsed="false"/>
    <row r="45858" customFormat="false" ht="15.75" hidden="false" customHeight="false" outlineLevel="0" collapsed="false"/>
    <row r="45859" customFormat="false" ht="15.75" hidden="false" customHeight="false" outlineLevel="0" collapsed="false"/>
    <row r="45860" customFormat="false" ht="15.75" hidden="false" customHeight="false" outlineLevel="0" collapsed="false"/>
    <row r="45861" customFormat="false" ht="15.75" hidden="false" customHeight="false" outlineLevel="0" collapsed="false"/>
    <row r="45862" customFormat="false" ht="15.75" hidden="false" customHeight="false" outlineLevel="0" collapsed="false"/>
    <row r="45863" customFormat="false" ht="15.75" hidden="false" customHeight="false" outlineLevel="0" collapsed="false"/>
    <row r="45864" customFormat="false" ht="15.75" hidden="false" customHeight="false" outlineLevel="0" collapsed="false"/>
    <row r="45865" customFormat="false" ht="15.75" hidden="false" customHeight="false" outlineLevel="0" collapsed="false"/>
    <row r="45866" customFormat="false" ht="15.75" hidden="false" customHeight="false" outlineLevel="0" collapsed="false"/>
    <row r="45867" customFormat="false" ht="15.75" hidden="false" customHeight="false" outlineLevel="0" collapsed="false"/>
    <row r="45868" customFormat="false" ht="15.75" hidden="false" customHeight="false" outlineLevel="0" collapsed="false"/>
    <row r="45869" customFormat="false" ht="15.75" hidden="false" customHeight="false" outlineLevel="0" collapsed="false"/>
    <row r="45870" customFormat="false" ht="15.75" hidden="false" customHeight="false" outlineLevel="0" collapsed="false"/>
    <row r="45871" customFormat="false" ht="15.75" hidden="false" customHeight="false" outlineLevel="0" collapsed="false"/>
    <row r="45872" customFormat="false" ht="15.75" hidden="false" customHeight="false" outlineLevel="0" collapsed="false"/>
    <row r="45873" customFormat="false" ht="15.75" hidden="false" customHeight="false" outlineLevel="0" collapsed="false"/>
    <row r="45874" customFormat="false" ht="15.75" hidden="false" customHeight="false" outlineLevel="0" collapsed="false"/>
    <row r="45875" customFormat="false" ht="15.75" hidden="false" customHeight="false" outlineLevel="0" collapsed="false"/>
    <row r="45876" customFormat="false" ht="15.75" hidden="false" customHeight="false" outlineLevel="0" collapsed="false"/>
    <row r="45877" customFormat="false" ht="15.75" hidden="false" customHeight="false" outlineLevel="0" collapsed="false"/>
    <row r="45878" customFormat="false" ht="15.75" hidden="false" customHeight="false" outlineLevel="0" collapsed="false"/>
    <row r="45879" customFormat="false" ht="15.75" hidden="false" customHeight="false" outlineLevel="0" collapsed="false"/>
    <row r="45880" customFormat="false" ht="15.75" hidden="false" customHeight="false" outlineLevel="0" collapsed="false"/>
    <row r="45881" customFormat="false" ht="15.75" hidden="false" customHeight="false" outlineLevel="0" collapsed="false"/>
    <row r="45882" customFormat="false" ht="15.75" hidden="false" customHeight="false" outlineLevel="0" collapsed="false"/>
    <row r="45883" customFormat="false" ht="15.75" hidden="false" customHeight="false" outlineLevel="0" collapsed="false"/>
    <row r="45884" customFormat="false" ht="15.75" hidden="false" customHeight="false" outlineLevel="0" collapsed="false"/>
    <row r="45885" customFormat="false" ht="15.75" hidden="false" customHeight="false" outlineLevel="0" collapsed="false"/>
    <row r="45886" customFormat="false" ht="15.75" hidden="false" customHeight="false" outlineLevel="0" collapsed="false"/>
    <row r="45887" customFormat="false" ht="15.75" hidden="false" customHeight="false" outlineLevel="0" collapsed="false"/>
    <row r="45888" customFormat="false" ht="15.75" hidden="false" customHeight="false" outlineLevel="0" collapsed="false"/>
    <row r="45889" customFormat="false" ht="15.75" hidden="false" customHeight="false" outlineLevel="0" collapsed="false"/>
    <row r="45890" customFormat="false" ht="15.75" hidden="false" customHeight="false" outlineLevel="0" collapsed="false"/>
    <row r="45891" customFormat="false" ht="15.75" hidden="false" customHeight="false" outlineLevel="0" collapsed="false"/>
    <row r="45892" customFormat="false" ht="15.75" hidden="false" customHeight="false" outlineLevel="0" collapsed="false"/>
    <row r="45893" customFormat="false" ht="15.75" hidden="false" customHeight="false" outlineLevel="0" collapsed="false"/>
    <row r="45894" customFormat="false" ht="15.75" hidden="false" customHeight="false" outlineLevel="0" collapsed="false"/>
    <row r="45895" customFormat="false" ht="15.75" hidden="false" customHeight="false" outlineLevel="0" collapsed="false"/>
    <row r="45896" customFormat="false" ht="15.75" hidden="false" customHeight="false" outlineLevel="0" collapsed="false"/>
    <row r="45897" customFormat="false" ht="15.75" hidden="false" customHeight="false" outlineLevel="0" collapsed="false"/>
    <row r="45898" customFormat="false" ht="15.75" hidden="false" customHeight="false" outlineLevel="0" collapsed="false"/>
    <row r="45899" customFormat="false" ht="15.75" hidden="false" customHeight="false" outlineLevel="0" collapsed="false"/>
    <row r="45900" customFormat="false" ht="15.75" hidden="false" customHeight="false" outlineLevel="0" collapsed="false"/>
    <row r="45901" customFormat="false" ht="15.75" hidden="false" customHeight="false" outlineLevel="0" collapsed="false"/>
    <row r="45902" customFormat="false" ht="15.75" hidden="false" customHeight="false" outlineLevel="0" collapsed="false"/>
    <row r="45903" customFormat="false" ht="15.75" hidden="false" customHeight="false" outlineLevel="0" collapsed="false"/>
    <row r="45904" customFormat="false" ht="15.75" hidden="false" customHeight="false" outlineLevel="0" collapsed="false"/>
    <row r="45905" customFormat="false" ht="15.75" hidden="false" customHeight="false" outlineLevel="0" collapsed="false"/>
    <row r="45906" customFormat="false" ht="15.75" hidden="false" customHeight="false" outlineLevel="0" collapsed="false"/>
    <row r="45907" customFormat="false" ht="15.75" hidden="false" customHeight="false" outlineLevel="0" collapsed="false"/>
    <row r="45908" customFormat="false" ht="15.75" hidden="false" customHeight="false" outlineLevel="0" collapsed="false"/>
    <row r="45909" customFormat="false" ht="15.75" hidden="false" customHeight="false" outlineLevel="0" collapsed="false"/>
    <row r="45910" customFormat="false" ht="15.75" hidden="false" customHeight="false" outlineLevel="0" collapsed="false"/>
    <row r="45911" customFormat="false" ht="15.75" hidden="false" customHeight="false" outlineLevel="0" collapsed="false"/>
    <row r="45912" customFormat="false" ht="15.75" hidden="false" customHeight="false" outlineLevel="0" collapsed="false"/>
    <row r="45913" customFormat="false" ht="15.75" hidden="false" customHeight="false" outlineLevel="0" collapsed="false"/>
    <row r="45914" customFormat="false" ht="15.75" hidden="false" customHeight="false" outlineLevel="0" collapsed="false"/>
    <row r="45915" customFormat="false" ht="15.75" hidden="false" customHeight="false" outlineLevel="0" collapsed="false"/>
    <row r="45916" customFormat="false" ht="15.75" hidden="false" customHeight="false" outlineLevel="0" collapsed="false"/>
    <row r="45917" customFormat="false" ht="15.75" hidden="false" customHeight="false" outlineLevel="0" collapsed="false"/>
    <row r="45918" customFormat="false" ht="15.75" hidden="false" customHeight="false" outlineLevel="0" collapsed="false"/>
    <row r="45919" customFormat="false" ht="15.75" hidden="false" customHeight="false" outlineLevel="0" collapsed="false"/>
    <row r="45920" customFormat="false" ht="15.75" hidden="false" customHeight="false" outlineLevel="0" collapsed="false"/>
    <row r="45921" customFormat="false" ht="15.75" hidden="false" customHeight="false" outlineLevel="0" collapsed="false"/>
    <row r="45922" customFormat="false" ht="15.75" hidden="false" customHeight="false" outlineLevel="0" collapsed="false"/>
    <row r="45923" customFormat="false" ht="15.75" hidden="false" customHeight="false" outlineLevel="0" collapsed="false"/>
    <row r="45924" customFormat="false" ht="15.75" hidden="false" customHeight="false" outlineLevel="0" collapsed="false"/>
    <row r="45925" customFormat="false" ht="15.75" hidden="false" customHeight="false" outlineLevel="0" collapsed="false"/>
    <row r="45926" customFormat="false" ht="15.75" hidden="false" customHeight="false" outlineLevel="0" collapsed="false"/>
    <row r="45927" customFormat="false" ht="15.75" hidden="false" customHeight="false" outlineLevel="0" collapsed="false"/>
    <row r="45928" customFormat="false" ht="15.75" hidden="false" customHeight="false" outlineLevel="0" collapsed="false"/>
    <row r="45929" customFormat="false" ht="15.75" hidden="false" customHeight="false" outlineLevel="0" collapsed="false"/>
    <row r="45930" customFormat="false" ht="15.75" hidden="false" customHeight="false" outlineLevel="0" collapsed="false"/>
    <row r="45931" customFormat="false" ht="15.75" hidden="false" customHeight="false" outlineLevel="0" collapsed="false"/>
    <row r="45932" customFormat="false" ht="15.75" hidden="false" customHeight="false" outlineLevel="0" collapsed="false"/>
    <row r="45933" customFormat="false" ht="15.75" hidden="false" customHeight="false" outlineLevel="0" collapsed="false"/>
    <row r="45934" customFormat="false" ht="15.75" hidden="false" customHeight="false" outlineLevel="0" collapsed="false"/>
    <row r="45935" customFormat="false" ht="15.75" hidden="false" customHeight="false" outlineLevel="0" collapsed="false"/>
    <row r="45936" customFormat="false" ht="15.75" hidden="false" customHeight="false" outlineLevel="0" collapsed="false"/>
    <row r="45937" customFormat="false" ht="15.75" hidden="false" customHeight="false" outlineLevel="0" collapsed="false"/>
    <row r="45938" customFormat="false" ht="15.75" hidden="false" customHeight="false" outlineLevel="0" collapsed="false"/>
    <row r="45939" customFormat="false" ht="15.75" hidden="false" customHeight="false" outlineLevel="0" collapsed="false"/>
    <row r="45940" customFormat="false" ht="15.75" hidden="false" customHeight="false" outlineLevel="0" collapsed="false"/>
    <row r="45941" customFormat="false" ht="15.75" hidden="false" customHeight="false" outlineLevel="0" collapsed="false"/>
    <row r="45942" customFormat="false" ht="15.75" hidden="false" customHeight="false" outlineLevel="0" collapsed="false"/>
    <row r="45943" customFormat="false" ht="15.75" hidden="false" customHeight="false" outlineLevel="0" collapsed="false"/>
    <row r="45944" customFormat="false" ht="15.75" hidden="false" customHeight="false" outlineLevel="0" collapsed="false"/>
    <row r="45945" customFormat="false" ht="15.75" hidden="false" customHeight="false" outlineLevel="0" collapsed="false"/>
    <row r="45946" customFormat="false" ht="15.75" hidden="false" customHeight="false" outlineLevel="0" collapsed="false"/>
    <row r="45947" customFormat="false" ht="15.75" hidden="false" customHeight="false" outlineLevel="0" collapsed="false"/>
    <row r="45948" customFormat="false" ht="15.75" hidden="false" customHeight="false" outlineLevel="0" collapsed="false"/>
    <row r="45949" customFormat="false" ht="15.75" hidden="false" customHeight="false" outlineLevel="0" collapsed="false"/>
    <row r="45950" customFormat="false" ht="15.75" hidden="false" customHeight="false" outlineLevel="0" collapsed="false"/>
    <row r="45951" customFormat="false" ht="15.75" hidden="false" customHeight="false" outlineLevel="0" collapsed="false"/>
    <row r="45952" customFormat="false" ht="15.75" hidden="false" customHeight="false" outlineLevel="0" collapsed="false"/>
    <row r="45953" customFormat="false" ht="15.75" hidden="false" customHeight="false" outlineLevel="0" collapsed="false"/>
    <row r="45954" customFormat="false" ht="15.75" hidden="false" customHeight="false" outlineLevel="0" collapsed="false"/>
    <row r="45955" customFormat="false" ht="15.75" hidden="false" customHeight="false" outlineLevel="0" collapsed="false"/>
    <row r="45956" customFormat="false" ht="15.75" hidden="false" customHeight="false" outlineLevel="0" collapsed="false"/>
    <row r="45957" customFormat="false" ht="15.75" hidden="false" customHeight="false" outlineLevel="0" collapsed="false"/>
    <row r="45958" customFormat="false" ht="15.75" hidden="false" customHeight="false" outlineLevel="0" collapsed="false"/>
    <row r="45959" customFormat="false" ht="15.75" hidden="false" customHeight="false" outlineLevel="0" collapsed="false"/>
    <row r="45960" customFormat="false" ht="15.75" hidden="false" customHeight="false" outlineLevel="0" collapsed="false"/>
    <row r="45961" customFormat="false" ht="15.75" hidden="false" customHeight="false" outlineLevel="0" collapsed="false"/>
    <row r="45962" customFormat="false" ht="15.75" hidden="false" customHeight="false" outlineLevel="0" collapsed="false"/>
    <row r="45963" customFormat="false" ht="15.75" hidden="false" customHeight="false" outlineLevel="0" collapsed="false"/>
    <row r="45964" customFormat="false" ht="15.75" hidden="false" customHeight="false" outlineLevel="0" collapsed="false"/>
    <row r="45965" customFormat="false" ht="15.75" hidden="false" customHeight="false" outlineLevel="0" collapsed="false"/>
    <row r="45966" customFormat="false" ht="15.75" hidden="false" customHeight="false" outlineLevel="0" collapsed="false"/>
    <row r="45967" customFormat="false" ht="15.75" hidden="false" customHeight="false" outlineLevel="0" collapsed="false"/>
    <row r="45968" customFormat="false" ht="15.75" hidden="false" customHeight="false" outlineLevel="0" collapsed="false"/>
    <row r="45969" customFormat="false" ht="15.75" hidden="false" customHeight="false" outlineLevel="0" collapsed="false"/>
    <row r="45970" customFormat="false" ht="15.75" hidden="false" customHeight="false" outlineLevel="0" collapsed="false"/>
    <row r="45971" customFormat="false" ht="15.75" hidden="false" customHeight="false" outlineLevel="0" collapsed="false"/>
    <row r="45972" customFormat="false" ht="15.75" hidden="false" customHeight="false" outlineLevel="0" collapsed="false"/>
    <row r="45973" customFormat="false" ht="15.75" hidden="false" customHeight="false" outlineLevel="0" collapsed="false"/>
    <row r="45974" customFormat="false" ht="15.75" hidden="false" customHeight="false" outlineLevel="0" collapsed="false"/>
    <row r="45975" customFormat="false" ht="15.75" hidden="false" customHeight="false" outlineLevel="0" collapsed="false"/>
    <row r="45976" customFormat="false" ht="15.75" hidden="false" customHeight="false" outlineLevel="0" collapsed="false"/>
    <row r="45977" customFormat="false" ht="15.75" hidden="false" customHeight="false" outlineLevel="0" collapsed="false"/>
    <row r="45978" customFormat="false" ht="15.75" hidden="false" customHeight="false" outlineLevel="0" collapsed="false"/>
    <row r="45979" customFormat="false" ht="15.75" hidden="false" customHeight="false" outlineLevel="0" collapsed="false"/>
    <row r="45980" customFormat="false" ht="15.75" hidden="false" customHeight="false" outlineLevel="0" collapsed="false"/>
    <row r="45981" customFormat="false" ht="15.75" hidden="false" customHeight="false" outlineLevel="0" collapsed="false"/>
    <row r="45982" customFormat="false" ht="15.75" hidden="false" customHeight="false" outlineLevel="0" collapsed="false"/>
    <row r="45983" customFormat="false" ht="15.75" hidden="false" customHeight="false" outlineLevel="0" collapsed="false"/>
    <row r="45984" customFormat="false" ht="15.75" hidden="false" customHeight="false" outlineLevel="0" collapsed="false"/>
    <row r="45985" customFormat="false" ht="15.75" hidden="false" customHeight="false" outlineLevel="0" collapsed="false"/>
    <row r="45986" customFormat="false" ht="15.75" hidden="false" customHeight="false" outlineLevel="0" collapsed="false"/>
    <row r="45987" customFormat="false" ht="15.75" hidden="false" customHeight="false" outlineLevel="0" collapsed="false"/>
    <row r="45988" customFormat="false" ht="15.75" hidden="false" customHeight="false" outlineLevel="0" collapsed="false"/>
    <row r="45989" customFormat="false" ht="15.75" hidden="false" customHeight="false" outlineLevel="0" collapsed="false"/>
    <row r="45990" customFormat="false" ht="15.75" hidden="false" customHeight="false" outlineLevel="0" collapsed="false"/>
    <row r="45991" customFormat="false" ht="15.75" hidden="false" customHeight="false" outlineLevel="0" collapsed="false"/>
    <row r="45992" customFormat="false" ht="15.75" hidden="false" customHeight="false" outlineLevel="0" collapsed="false"/>
    <row r="45993" customFormat="false" ht="15.75" hidden="false" customHeight="false" outlineLevel="0" collapsed="false"/>
    <row r="45994" customFormat="false" ht="15.75" hidden="false" customHeight="false" outlineLevel="0" collapsed="false"/>
    <row r="45995" customFormat="false" ht="15.75" hidden="false" customHeight="false" outlineLevel="0" collapsed="false"/>
    <row r="45996" customFormat="false" ht="15.75" hidden="false" customHeight="false" outlineLevel="0" collapsed="false"/>
    <row r="45997" customFormat="false" ht="15.75" hidden="false" customHeight="false" outlineLevel="0" collapsed="false"/>
    <row r="45998" customFormat="false" ht="15.75" hidden="false" customHeight="false" outlineLevel="0" collapsed="false"/>
    <row r="45999" customFormat="false" ht="15.75" hidden="false" customHeight="false" outlineLevel="0" collapsed="false"/>
    <row r="46000" customFormat="false" ht="15.75" hidden="false" customHeight="false" outlineLevel="0" collapsed="false"/>
    <row r="46001" customFormat="false" ht="15.75" hidden="false" customHeight="false" outlineLevel="0" collapsed="false"/>
    <row r="46002" customFormat="false" ht="15.75" hidden="false" customHeight="false" outlineLevel="0" collapsed="false"/>
    <row r="46003" customFormat="false" ht="15.75" hidden="false" customHeight="false" outlineLevel="0" collapsed="false"/>
    <row r="46004" customFormat="false" ht="15.75" hidden="false" customHeight="false" outlineLevel="0" collapsed="false"/>
    <row r="46005" customFormat="false" ht="15.75" hidden="false" customHeight="false" outlineLevel="0" collapsed="false"/>
    <row r="46006" customFormat="false" ht="15.75" hidden="false" customHeight="false" outlineLevel="0" collapsed="false"/>
    <row r="46007" customFormat="false" ht="15.75" hidden="false" customHeight="false" outlineLevel="0" collapsed="false"/>
    <row r="46008" customFormat="false" ht="15.75" hidden="false" customHeight="false" outlineLevel="0" collapsed="false"/>
    <row r="46009" customFormat="false" ht="15.75" hidden="false" customHeight="false" outlineLevel="0" collapsed="false"/>
    <row r="46010" customFormat="false" ht="15.75" hidden="false" customHeight="false" outlineLevel="0" collapsed="false"/>
    <row r="46011" customFormat="false" ht="15.75" hidden="false" customHeight="false" outlineLevel="0" collapsed="false"/>
    <row r="46012" customFormat="false" ht="15.75" hidden="false" customHeight="false" outlineLevel="0" collapsed="false"/>
    <row r="46013" customFormat="false" ht="15.75" hidden="false" customHeight="false" outlineLevel="0" collapsed="false"/>
    <row r="46014" customFormat="false" ht="15.75" hidden="false" customHeight="false" outlineLevel="0" collapsed="false"/>
    <row r="46015" customFormat="false" ht="15.75" hidden="false" customHeight="false" outlineLevel="0" collapsed="false"/>
    <row r="46016" customFormat="false" ht="15.75" hidden="false" customHeight="false" outlineLevel="0" collapsed="false"/>
    <row r="46017" customFormat="false" ht="15.75" hidden="false" customHeight="false" outlineLevel="0" collapsed="false"/>
    <row r="46018" customFormat="false" ht="15.75" hidden="false" customHeight="false" outlineLevel="0" collapsed="false"/>
    <row r="46019" customFormat="false" ht="15.75" hidden="false" customHeight="false" outlineLevel="0" collapsed="false"/>
    <row r="46020" customFormat="false" ht="15.75" hidden="false" customHeight="false" outlineLevel="0" collapsed="false"/>
    <row r="46021" customFormat="false" ht="15.75" hidden="false" customHeight="false" outlineLevel="0" collapsed="false"/>
    <row r="46022" customFormat="false" ht="15.75" hidden="false" customHeight="false" outlineLevel="0" collapsed="false"/>
    <row r="46023" customFormat="false" ht="15.75" hidden="false" customHeight="false" outlineLevel="0" collapsed="false"/>
    <row r="46024" customFormat="false" ht="15.75" hidden="false" customHeight="false" outlineLevel="0" collapsed="false"/>
    <row r="46025" customFormat="false" ht="15.75" hidden="false" customHeight="false" outlineLevel="0" collapsed="false"/>
    <row r="46026" customFormat="false" ht="15.75" hidden="false" customHeight="false" outlineLevel="0" collapsed="false"/>
    <row r="46027" customFormat="false" ht="15.75" hidden="false" customHeight="false" outlineLevel="0" collapsed="false"/>
    <row r="46028" customFormat="false" ht="15.75" hidden="false" customHeight="false" outlineLevel="0" collapsed="false"/>
    <row r="46029" customFormat="false" ht="15.75" hidden="false" customHeight="false" outlineLevel="0" collapsed="false"/>
    <row r="46030" customFormat="false" ht="15.75" hidden="false" customHeight="false" outlineLevel="0" collapsed="false"/>
    <row r="46031" customFormat="false" ht="15.75" hidden="false" customHeight="false" outlineLevel="0" collapsed="false"/>
    <row r="46032" customFormat="false" ht="15.75" hidden="false" customHeight="false" outlineLevel="0" collapsed="false"/>
    <row r="46033" customFormat="false" ht="15.75" hidden="false" customHeight="false" outlineLevel="0" collapsed="false"/>
    <row r="46034" customFormat="false" ht="15.75" hidden="false" customHeight="false" outlineLevel="0" collapsed="false"/>
    <row r="46035" customFormat="false" ht="15.75" hidden="false" customHeight="false" outlineLevel="0" collapsed="false"/>
    <row r="46036" customFormat="false" ht="15.75" hidden="false" customHeight="false" outlineLevel="0" collapsed="false"/>
    <row r="46037" customFormat="false" ht="15.75" hidden="false" customHeight="false" outlineLevel="0" collapsed="false"/>
    <row r="46038" customFormat="false" ht="15.75" hidden="false" customHeight="false" outlineLevel="0" collapsed="false"/>
    <row r="46039" customFormat="false" ht="15.75" hidden="false" customHeight="false" outlineLevel="0" collapsed="false"/>
    <row r="46040" customFormat="false" ht="15.75" hidden="false" customHeight="false" outlineLevel="0" collapsed="false"/>
    <row r="46041" customFormat="false" ht="15.75" hidden="false" customHeight="false" outlineLevel="0" collapsed="false"/>
    <row r="46042" customFormat="false" ht="15.75" hidden="false" customHeight="false" outlineLevel="0" collapsed="false"/>
    <row r="46043" customFormat="false" ht="15.75" hidden="false" customHeight="false" outlineLevel="0" collapsed="false"/>
    <row r="46044" customFormat="false" ht="15.75" hidden="false" customHeight="false" outlineLevel="0" collapsed="false"/>
    <row r="46045" customFormat="false" ht="15.75" hidden="false" customHeight="false" outlineLevel="0" collapsed="false"/>
    <row r="46046" customFormat="false" ht="15.75" hidden="false" customHeight="false" outlineLevel="0" collapsed="false"/>
    <row r="46047" customFormat="false" ht="15.75" hidden="false" customHeight="false" outlineLevel="0" collapsed="false"/>
    <row r="46048" customFormat="false" ht="15.75" hidden="false" customHeight="false" outlineLevel="0" collapsed="false"/>
    <row r="46049" customFormat="false" ht="15.75" hidden="false" customHeight="false" outlineLevel="0" collapsed="false"/>
    <row r="46050" customFormat="false" ht="15.75" hidden="false" customHeight="false" outlineLevel="0" collapsed="false"/>
    <row r="46051" customFormat="false" ht="15.75" hidden="false" customHeight="false" outlineLevel="0" collapsed="false"/>
    <row r="46052" customFormat="false" ht="15.75" hidden="false" customHeight="false" outlineLevel="0" collapsed="false"/>
    <row r="46053" customFormat="false" ht="15.75" hidden="false" customHeight="false" outlineLevel="0" collapsed="false"/>
    <row r="46054" customFormat="false" ht="15.75" hidden="false" customHeight="false" outlineLevel="0" collapsed="false"/>
    <row r="46055" customFormat="false" ht="15.75" hidden="false" customHeight="false" outlineLevel="0" collapsed="false"/>
    <row r="46056" customFormat="false" ht="15.75" hidden="false" customHeight="false" outlineLevel="0" collapsed="false"/>
    <row r="46057" customFormat="false" ht="15.75" hidden="false" customHeight="false" outlineLevel="0" collapsed="false"/>
    <row r="46058" customFormat="false" ht="15.75" hidden="false" customHeight="false" outlineLevel="0" collapsed="false"/>
    <row r="46059" customFormat="false" ht="15.75" hidden="false" customHeight="false" outlineLevel="0" collapsed="false"/>
    <row r="46060" customFormat="false" ht="15.75" hidden="false" customHeight="false" outlineLevel="0" collapsed="false"/>
    <row r="46061" customFormat="false" ht="15.75" hidden="false" customHeight="false" outlineLevel="0" collapsed="false"/>
    <row r="46062" customFormat="false" ht="15.75" hidden="false" customHeight="false" outlineLevel="0" collapsed="false"/>
    <row r="46063" customFormat="false" ht="15.75" hidden="false" customHeight="false" outlineLevel="0" collapsed="false"/>
    <row r="46064" customFormat="false" ht="15.75" hidden="false" customHeight="false" outlineLevel="0" collapsed="false"/>
    <row r="46065" customFormat="false" ht="15.75" hidden="false" customHeight="false" outlineLevel="0" collapsed="false"/>
    <row r="46066" customFormat="false" ht="15.75" hidden="false" customHeight="false" outlineLevel="0" collapsed="false"/>
    <row r="46067" customFormat="false" ht="15.75" hidden="false" customHeight="false" outlineLevel="0" collapsed="false"/>
    <row r="46068" customFormat="false" ht="15.75" hidden="false" customHeight="false" outlineLevel="0" collapsed="false"/>
    <row r="46069" customFormat="false" ht="15.75" hidden="false" customHeight="false" outlineLevel="0" collapsed="false"/>
    <row r="46070" customFormat="false" ht="15.75" hidden="false" customHeight="false" outlineLevel="0" collapsed="false"/>
    <row r="46071" customFormat="false" ht="15.75" hidden="false" customHeight="false" outlineLevel="0" collapsed="false"/>
    <row r="46072" customFormat="false" ht="15.75" hidden="false" customHeight="false" outlineLevel="0" collapsed="false"/>
    <row r="46073" customFormat="false" ht="15.75" hidden="false" customHeight="false" outlineLevel="0" collapsed="false"/>
    <row r="46074" customFormat="false" ht="15.75" hidden="false" customHeight="false" outlineLevel="0" collapsed="false"/>
    <row r="46075" customFormat="false" ht="15.75" hidden="false" customHeight="false" outlineLevel="0" collapsed="false"/>
    <row r="46076" customFormat="false" ht="15.75" hidden="false" customHeight="false" outlineLevel="0" collapsed="false"/>
    <row r="46077" customFormat="false" ht="15.75" hidden="false" customHeight="false" outlineLevel="0" collapsed="false"/>
    <row r="46078" customFormat="false" ht="15.75" hidden="false" customHeight="false" outlineLevel="0" collapsed="false"/>
    <row r="46079" customFormat="false" ht="15.75" hidden="false" customHeight="false" outlineLevel="0" collapsed="false"/>
    <row r="46080" customFormat="false" ht="15.75" hidden="false" customHeight="false" outlineLevel="0" collapsed="false"/>
    <row r="46081" customFormat="false" ht="15.75" hidden="false" customHeight="false" outlineLevel="0" collapsed="false"/>
    <row r="46082" customFormat="false" ht="15.75" hidden="false" customHeight="false" outlineLevel="0" collapsed="false"/>
    <row r="46083" customFormat="false" ht="15.75" hidden="false" customHeight="false" outlineLevel="0" collapsed="false"/>
    <row r="46084" customFormat="false" ht="15.75" hidden="false" customHeight="false" outlineLevel="0" collapsed="false"/>
    <row r="46085" customFormat="false" ht="15.75" hidden="false" customHeight="false" outlineLevel="0" collapsed="false"/>
    <row r="46086" customFormat="false" ht="15.75" hidden="false" customHeight="false" outlineLevel="0" collapsed="false"/>
    <row r="46087" customFormat="false" ht="15.75" hidden="false" customHeight="false" outlineLevel="0" collapsed="false"/>
    <row r="46088" customFormat="false" ht="15.75" hidden="false" customHeight="false" outlineLevel="0" collapsed="false"/>
    <row r="46089" customFormat="false" ht="15.75" hidden="false" customHeight="false" outlineLevel="0" collapsed="false"/>
    <row r="46090" customFormat="false" ht="15.75" hidden="false" customHeight="false" outlineLevel="0" collapsed="false"/>
    <row r="46091" customFormat="false" ht="15.75" hidden="false" customHeight="false" outlineLevel="0" collapsed="false"/>
    <row r="46092" customFormat="false" ht="15.75" hidden="false" customHeight="false" outlineLevel="0" collapsed="false"/>
    <row r="46093" customFormat="false" ht="15.75" hidden="false" customHeight="false" outlineLevel="0" collapsed="false"/>
    <row r="46094" customFormat="false" ht="15.75" hidden="false" customHeight="false" outlineLevel="0" collapsed="false"/>
    <row r="46095" customFormat="false" ht="15.75" hidden="false" customHeight="false" outlineLevel="0" collapsed="false"/>
    <row r="46096" customFormat="false" ht="15.75" hidden="false" customHeight="false" outlineLevel="0" collapsed="false"/>
    <row r="46097" customFormat="false" ht="15.75" hidden="false" customHeight="false" outlineLevel="0" collapsed="false"/>
    <row r="46098" customFormat="false" ht="15.75" hidden="false" customHeight="false" outlineLevel="0" collapsed="false"/>
    <row r="46099" customFormat="false" ht="15.75" hidden="false" customHeight="false" outlineLevel="0" collapsed="false"/>
    <row r="46100" customFormat="false" ht="15.75" hidden="false" customHeight="false" outlineLevel="0" collapsed="false"/>
    <row r="46101" customFormat="false" ht="15.75" hidden="false" customHeight="false" outlineLevel="0" collapsed="false"/>
    <row r="46102" customFormat="false" ht="15.75" hidden="false" customHeight="false" outlineLevel="0" collapsed="false"/>
    <row r="46103" customFormat="false" ht="15.75" hidden="false" customHeight="false" outlineLevel="0" collapsed="false"/>
    <row r="46104" customFormat="false" ht="15.75" hidden="false" customHeight="false" outlineLevel="0" collapsed="false"/>
    <row r="46105" customFormat="false" ht="15.75" hidden="false" customHeight="false" outlineLevel="0" collapsed="false"/>
    <row r="46106" customFormat="false" ht="15.75" hidden="false" customHeight="false" outlineLevel="0" collapsed="false"/>
    <row r="46107" customFormat="false" ht="15.75" hidden="false" customHeight="false" outlineLevel="0" collapsed="false"/>
    <row r="46108" customFormat="false" ht="15.75" hidden="false" customHeight="false" outlineLevel="0" collapsed="false"/>
    <row r="46109" customFormat="false" ht="15.75" hidden="false" customHeight="false" outlineLevel="0" collapsed="false"/>
    <row r="46110" customFormat="false" ht="15.75" hidden="false" customHeight="false" outlineLevel="0" collapsed="false"/>
    <row r="46111" customFormat="false" ht="15.75" hidden="false" customHeight="false" outlineLevel="0" collapsed="false"/>
    <row r="46112" customFormat="false" ht="15.75" hidden="false" customHeight="false" outlineLevel="0" collapsed="false"/>
    <row r="46113" customFormat="false" ht="15.75" hidden="false" customHeight="false" outlineLevel="0" collapsed="false"/>
    <row r="46114" customFormat="false" ht="15.75" hidden="false" customHeight="false" outlineLevel="0" collapsed="false"/>
    <row r="46115" customFormat="false" ht="15.75" hidden="false" customHeight="false" outlineLevel="0" collapsed="false"/>
    <row r="46116" customFormat="false" ht="15.75" hidden="false" customHeight="false" outlineLevel="0" collapsed="false"/>
    <row r="46117" customFormat="false" ht="15.75" hidden="false" customHeight="false" outlineLevel="0" collapsed="false"/>
    <row r="46118" customFormat="false" ht="15.75" hidden="false" customHeight="false" outlineLevel="0" collapsed="false"/>
    <row r="46119" customFormat="false" ht="15.75" hidden="false" customHeight="false" outlineLevel="0" collapsed="false"/>
    <row r="46120" customFormat="false" ht="15.75" hidden="false" customHeight="false" outlineLevel="0" collapsed="false"/>
    <row r="46121" customFormat="false" ht="15.75" hidden="false" customHeight="false" outlineLevel="0" collapsed="false"/>
    <row r="46122" customFormat="false" ht="15.75" hidden="false" customHeight="false" outlineLevel="0" collapsed="false"/>
    <row r="46123" customFormat="false" ht="15.75" hidden="false" customHeight="false" outlineLevel="0" collapsed="false"/>
    <row r="46124" customFormat="false" ht="15.75" hidden="false" customHeight="false" outlineLevel="0" collapsed="false"/>
    <row r="46125" customFormat="false" ht="15.75" hidden="false" customHeight="false" outlineLevel="0" collapsed="false"/>
    <row r="46126" customFormat="false" ht="15.75" hidden="false" customHeight="false" outlineLevel="0" collapsed="false"/>
    <row r="46127" customFormat="false" ht="15.75" hidden="false" customHeight="false" outlineLevel="0" collapsed="false"/>
    <row r="46128" customFormat="false" ht="15.75" hidden="false" customHeight="false" outlineLevel="0" collapsed="false"/>
    <row r="46129" customFormat="false" ht="15.75" hidden="false" customHeight="false" outlineLevel="0" collapsed="false"/>
    <row r="46130" customFormat="false" ht="15.75" hidden="false" customHeight="false" outlineLevel="0" collapsed="false"/>
    <row r="46131" customFormat="false" ht="15.75" hidden="false" customHeight="false" outlineLevel="0" collapsed="false"/>
    <row r="46132" customFormat="false" ht="15.75" hidden="false" customHeight="false" outlineLevel="0" collapsed="false"/>
    <row r="46133" customFormat="false" ht="15.75" hidden="false" customHeight="false" outlineLevel="0" collapsed="false"/>
    <row r="46134" customFormat="false" ht="15.75" hidden="false" customHeight="false" outlineLevel="0" collapsed="false"/>
    <row r="46135" customFormat="false" ht="15.75" hidden="false" customHeight="false" outlineLevel="0" collapsed="false"/>
    <row r="46136" customFormat="false" ht="15.75" hidden="false" customHeight="false" outlineLevel="0" collapsed="false"/>
    <row r="46137" customFormat="false" ht="15.75" hidden="false" customHeight="false" outlineLevel="0" collapsed="false"/>
    <row r="46138" customFormat="false" ht="15.75" hidden="false" customHeight="false" outlineLevel="0" collapsed="false"/>
    <row r="46139" customFormat="false" ht="15.75" hidden="false" customHeight="false" outlineLevel="0" collapsed="false"/>
    <row r="46140" customFormat="false" ht="15.75" hidden="false" customHeight="false" outlineLevel="0" collapsed="false"/>
    <row r="46141" customFormat="false" ht="15.75" hidden="false" customHeight="false" outlineLevel="0" collapsed="false"/>
    <row r="46142" customFormat="false" ht="15.75" hidden="false" customHeight="false" outlineLevel="0" collapsed="false"/>
    <row r="46143" customFormat="false" ht="15.75" hidden="false" customHeight="false" outlineLevel="0" collapsed="false"/>
    <row r="46144" customFormat="false" ht="15.75" hidden="false" customHeight="false" outlineLevel="0" collapsed="false"/>
    <row r="46145" customFormat="false" ht="15.75" hidden="false" customHeight="false" outlineLevel="0" collapsed="false"/>
    <row r="46146" customFormat="false" ht="15.75" hidden="false" customHeight="false" outlineLevel="0" collapsed="false"/>
    <row r="46147" customFormat="false" ht="15.75" hidden="false" customHeight="false" outlineLevel="0" collapsed="false"/>
    <row r="46148" customFormat="false" ht="15.75" hidden="false" customHeight="false" outlineLevel="0" collapsed="false"/>
    <row r="46149" customFormat="false" ht="15.75" hidden="false" customHeight="false" outlineLevel="0" collapsed="false"/>
    <row r="46150" customFormat="false" ht="15.75" hidden="false" customHeight="false" outlineLevel="0" collapsed="false"/>
    <row r="46151" customFormat="false" ht="15.75" hidden="false" customHeight="false" outlineLevel="0" collapsed="false"/>
    <row r="46152" customFormat="false" ht="15.75" hidden="false" customHeight="false" outlineLevel="0" collapsed="false"/>
    <row r="46153" customFormat="false" ht="15.75" hidden="false" customHeight="false" outlineLevel="0" collapsed="false"/>
    <row r="46154" customFormat="false" ht="15.75" hidden="false" customHeight="false" outlineLevel="0" collapsed="false"/>
    <row r="46155" customFormat="false" ht="15.75" hidden="false" customHeight="false" outlineLevel="0" collapsed="false"/>
    <row r="46156" customFormat="false" ht="15.75" hidden="false" customHeight="false" outlineLevel="0" collapsed="false"/>
    <row r="46157" customFormat="false" ht="15.75" hidden="false" customHeight="false" outlineLevel="0" collapsed="false"/>
    <row r="46158" customFormat="false" ht="15.75" hidden="false" customHeight="false" outlineLevel="0" collapsed="false"/>
    <row r="46159" customFormat="false" ht="15.75" hidden="false" customHeight="false" outlineLevel="0" collapsed="false"/>
    <row r="46160" customFormat="false" ht="15.75" hidden="false" customHeight="false" outlineLevel="0" collapsed="false"/>
    <row r="46161" customFormat="false" ht="15.75" hidden="false" customHeight="false" outlineLevel="0" collapsed="false"/>
    <row r="46162" customFormat="false" ht="15.75" hidden="false" customHeight="false" outlineLevel="0" collapsed="false"/>
    <row r="46163" customFormat="false" ht="15.75" hidden="false" customHeight="false" outlineLevel="0" collapsed="false"/>
    <row r="46164" customFormat="false" ht="15.75" hidden="false" customHeight="false" outlineLevel="0" collapsed="false"/>
    <row r="46165" customFormat="false" ht="15.75" hidden="false" customHeight="false" outlineLevel="0" collapsed="false"/>
    <row r="46166" customFormat="false" ht="15.75" hidden="false" customHeight="false" outlineLevel="0" collapsed="false"/>
    <row r="46167" customFormat="false" ht="15.75" hidden="false" customHeight="false" outlineLevel="0" collapsed="false"/>
    <row r="46168" customFormat="false" ht="15.75" hidden="false" customHeight="false" outlineLevel="0" collapsed="false"/>
    <row r="46169" customFormat="false" ht="15.75" hidden="false" customHeight="false" outlineLevel="0" collapsed="false"/>
    <row r="46170" customFormat="false" ht="15.75" hidden="false" customHeight="false" outlineLevel="0" collapsed="false"/>
    <row r="46171" customFormat="false" ht="15.75" hidden="false" customHeight="false" outlineLevel="0" collapsed="false"/>
    <row r="46172" customFormat="false" ht="15.75" hidden="false" customHeight="false" outlineLevel="0" collapsed="false"/>
    <row r="46173" customFormat="false" ht="15.75" hidden="false" customHeight="false" outlineLevel="0" collapsed="false"/>
    <row r="46174" customFormat="false" ht="15.75" hidden="false" customHeight="false" outlineLevel="0" collapsed="false"/>
    <row r="46175" customFormat="false" ht="15.75" hidden="false" customHeight="false" outlineLevel="0" collapsed="false"/>
    <row r="46176" customFormat="false" ht="15.75" hidden="false" customHeight="false" outlineLevel="0" collapsed="false"/>
    <row r="46177" customFormat="false" ht="15.75" hidden="false" customHeight="false" outlineLevel="0" collapsed="false"/>
    <row r="46178" customFormat="false" ht="15.75" hidden="false" customHeight="false" outlineLevel="0" collapsed="false"/>
    <row r="46179" customFormat="false" ht="15.75" hidden="false" customHeight="false" outlineLevel="0" collapsed="false"/>
    <row r="46180" customFormat="false" ht="15.75" hidden="false" customHeight="false" outlineLevel="0" collapsed="false"/>
    <row r="46181" customFormat="false" ht="15.75" hidden="false" customHeight="false" outlineLevel="0" collapsed="false"/>
    <row r="46182" customFormat="false" ht="15.75" hidden="false" customHeight="false" outlineLevel="0" collapsed="false"/>
    <row r="46183" customFormat="false" ht="15.75" hidden="false" customHeight="false" outlineLevel="0" collapsed="false"/>
    <row r="46184" customFormat="false" ht="15.75" hidden="false" customHeight="false" outlineLevel="0" collapsed="false"/>
    <row r="46185" customFormat="false" ht="15.75" hidden="false" customHeight="false" outlineLevel="0" collapsed="false"/>
    <row r="46186" customFormat="false" ht="15.75" hidden="false" customHeight="false" outlineLevel="0" collapsed="false"/>
    <row r="46187" customFormat="false" ht="15.75" hidden="false" customHeight="false" outlineLevel="0" collapsed="false"/>
    <row r="46188" customFormat="false" ht="15.75" hidden="false" customHeight="false" outlineLevel="0" collapsed="false"/>
    <row r="46189" customFormat="false" ht="15.75" hidden="false" customHeight="false" outlineLevel="0" collapsed="false"/>
    <row r="46190" customFormat="false" ht="15.75" hidden="false" customHeight="false" outlineLevel="0" collapsed="false"/>
    <row r="46191" customFormat="false" ht="15.75" hidden="false" customHeight="false" outlineLevel="0" collapsed="false"/>
    <row r="46192" customFormat="false" ht="15.75" hidden="false" customHeight="false" outlineLevel="0" collapsed="false"/>
    <row r="46193" customFormat="false" ht="15.75" hidden="false" customHeight="false" outlineLevel="0" collapsed="false"/>
    <row r="46194" customFormat="false" ht="15.75" hidden="false" customHeight="false" outlineLevel="0" collapsed="false"/>
    <row r="46195" customFormat="false" ht="15.75" hidden="false" customHeight="false" outlineLevel="0" collapsed="false"/>
    <row r="46196" customFormat="false" ht="15.75" hidden="false" customHeight="false" outlineLevel="0" collapsed="false"/>
    <row r="46197" customFormat="false" ht="15.75" hidden="false" customHeight="false" outlineLevel="0" collapsed="false"/>
    <row r="46198" customFormat="false" ht="15.75" hidden="false" customHeight="false" outlineLevel="0" collapsed="false"/>
    <row r="46199" customFormat="false" ht="15.75" hidden="false" customHeight="false" outlineLevel="0" collapsed="false"/>
    <row r="46200" customFormat="false" ht="15.75" hidden="false" customHeight="false" outlineLevel="0" collapsed="false"/>
    <row r="46201" customFormat="false" ht="15.75" hidden="false" customHeight="false" outlineLevel="0" collapsed="false"/>
    <row r="46202" customFormat="false" ht="15.75" hidden="false" customHeight="false" outlineLevel="0" collapsed="false"/>
    <row r="46203" customFormat="false" ht="15.75" hidden="false" customHeight="false" outlineLevel="0" collapsed="false"/>
    <row r="46204" customFormat="false" ht="15.75" hidden="false" customHeight="false" outlineLevel="0" collapsed="false"/>
    <row r="46205" customFormat="false" ht="15.75" hidden="false" customHeight="false" outlineLevel="0" collapsed="false"/>
    <row r="46206" customFormat="false" ht="15.75" hidden="false" customHeight="false" outlineLevel="0" collapsed="false"/>
    <row r="46207" customFormat="false" ht="15.75" hidden="false" customHeight="false" outlineLevel="0" collapsed="false"/>
    <row r="46208" customFormat="false" ht="15.75" hidden="false" customHeight="false" outlineLevel="0" collapsed="false"/>
    <row r="46209" customFormat="false" ht="15.75" hidden="false" customHeight="false" outlineLevel="0" collapsed="false"/>
    <row r="46210" customFormat="false" ht="15.75" hidden="false" customHeight="false" outlineLevel="0" collapsed="false"/>
    <row r="46211" customFormat="false" ht="15.75" hidden="false" customHeight="false" outlineLevel="0" collapsed="false"/>
    <row r="46212" customFormat="false" ht="15.75" hidden="false" customHeight="false" outlineLevel="0" collapsed="false"/>
    <row r="46213" customFormat="false" ht="15.75" hidden="false" customHeight="false" outlineLevel="0" collapsed="false"/>
    <row r="46214" customFormat="false" ht="15.75" hidden="false" customHeight="false" outlineLevel="0" collapsed="false"/>
    <row r="46215" customFormat="false" ht="15.75" hidden="false" customHeight="false" outlineLevel="0" collapsed="false"/>
    <row r="46216" customFormat="false" ht="15.75" hidden="false" customHeight="false" outlineLevel="0" collapsed="false"/>
    <row r="46217" customFormat="false" ht="15.75" hidden="false" customHeight="false" outlineLevel="0" collapsed="false"/>
    <row r="46218" customFormat="false" ht="15.75" hidden="false" customHeight="false" outlineLevel="0" collapsed="false"/>
    <row r="46219" customFormat="false" ht="15.75" hidden="false" customHeight="false" outlineLevel="0" collapsed="false"/>
    <row r="46220" customFormat="false" ht="15.75" hidden="false" customHeight="false" outlineLevel="0" collapsed="false"/>
    <row r="46221" customFormat="false" ht="15.75" hidden="false" customHeight="false" outlineLevel="0" collapsed="false"/>
    <row r="46222" customFormat="false" ht="15.75" hidden="false" customHeight="false" outlineLevel="0" collapsed="false"/>
    <row r="46223" customFormat="false" ht="15.75" hidden="false" customHeight="false" outlineLevel="0" collapsed="false"/>
    <row r="46224" customFormat="false" ht="15.75" hidden="false" customHeight="false" outlineLevel="0" collapsed="false"/>
    <row r="46225" customFormat="false" ht="15.75" hidden="false" customHeight="false" outlineLevel="0" collapsed="false"/>
    <row r="46226" customFormat="false" ht="15.75" hidden="false" customHeight="false" outlineLevel="0" collapsed="false"/>
    <row r="46227" customFormat="false" ht="15.75" hidden="false" customHeight="false" outlineLevel="0" collapsed="false"/>
    <row r="46228" customFormat="false" ht="15.75" hidden="false" customHeight="false" outlineLevel="0" collapsed="false"/>
    <row r="46229" customFormat="false" ht="15.75" hidden="false" customHeight="false" outlineLevel="0" collapsed="false"/>
    <row r="46230" customFormat="false" ht="15.75" hidden="false" customHeight="false" outlineLevel="0" collapsed="false"/>
    <row r="46231" customFormat="false" ht="15.75" hidden="false" customHeight="false" outlineLevel="0" collapsed="false"/>
    <row r="46232" customFormat="false" ht="15.75" hidden="false" customHeight="false" outlineLevel="0" collapsed="false"/>
    <row r="46233" customFormat="false" ht="15.75" hidden="false" customHeight="false" outlineLevel="0" collapsed="false"/>
    <row r="46234" customFormat="false" ht="15.75" hidden="false" customHeight="false" outlineLevel="0" collapsed="false"/>
    <row r="46235" customFormat="false" ht="15.75" hidden="false" customHeight="false" outlineLevel="0" collapsed="false"/>
    <row r="46236" customFormat="false" ht="15.75" hidden="false" customHeight="false" outlineLevel="0" collapsed="false"/>
    <row r="46237" customFormat="false" ht="15.75" hidden="false" customHeight="false" outlineLevel="0" collapsed="false"/>
    <row r="46238" customFormat="false" ht="15.75" hidden="false" customHeight="false" outlineLevel="0" collapsed="false"/>
    <row r="46239" customFormat="false" ht="15.75" hidden="false" customHeight="false" outlineLevel="0" collapsed="false"/>
    <row r="46240" customFormat="false" ht="15.75" hidden="false" customHeight="false" outlineLevel="0" collapsed="false"/>
    <row r="46241" customFormat="false" ht="15.75" hidden="false" customHeight="false" outlineLevel="0" collapsed="false"/>
    <row r="46242" customFormat="false" ht="15.75" hidden="false" customHeight="false" outlineLevel="0" collapsed="false"/>
    <row r="46243" customFormat="false" ht="15.75" hidden="false" customHeight="false" outlineLevel="0" collapsed="false"/>
    <row r="46244" customFormat="false" ht="15.75" hidden="false" customHeight="false" outlineLevel="0" collapsed="false"/>
    <row r="46245" customFormat="false" ht="15.75" hidden="false" customHeight="false" outlineLevel="0" collapsed="false"/>
    <row r="46246" customFormat="false" ht="15.75" hidden="false" customHeight="false" outlineLevel="0" collapsed="false"/>
    <row r="46247" customFormat="false" ht="15.75" hidden="false" customHeight="false" outlineLevel="0" collapsed="false"/>
    <row r="46248" customFormat="false" ht="15.75" hidden="false" customHeight="false" outlineLevel="0" collapsed="false"/>
    <row r="46249" customFormat="false" ht="15.75" hidden="false" customHeight="false" outlineLevel="0" collapsed="false"/>
    <row r="46250" customFormat="false" ht="15.75" hidden="false" customHeight="false" outlineLevel="0" collapsed="false"/>
    <row r="46251" customFormat="false" ht="15.75" hidden="false" customHeight="false" outlineLevel="0" collapsed="false"/>
    <row r="46252" customFormat="false" ht="15.75" hidden="false" customHeight="false" outlineLevel="0" collapsed="false"/>
    <row r="46253" customFormat="false" ht="15.75" hidden="false" customHeight="false" outlineLevel="0" collapsed="false"/>
    <row r="46254" customFormat="false" ht="15.75" hidden="false" customHeight="false" outlineLevel="0" collapsed="false"/>
    <row r="46255" customFormat="false" ht="15.75" hidden="false" customHeight="false" outlineLevel="0" collapsed="false"/>
    <row r="46256" customFormat="false" ht="15.75" hidden="false" customHeight="false" outlineLevel="0" collapsed="false"/>
    <row r="46257" customFormat="false" ht="15.75" hidden="false" customHeight="false" outlineLevel="0" collapsed="false"/>
    <row r="46258" customFormat="false" ht="15.75" hidden="false" customHeight="false" outlineLevel="0" collapsed="false"/>
    <row r="46259" customFormat="false" ht="15.75" hidden="false" customHeight="false" outlineLevel="0" collapsed="false"/>
    <row r="46260" customFormat="false" ht="15.75" hidden="false" customHeight="false" outlineLevel="0" collapsed="false"/>
    <row r="46261" customFormat="false" ht="15.75" hidden="false" customHeight="false" outlineLevel="0" collapsed="false"/>
    <row r="46262" customFormat="false" ht="15.75" hidden="false" customHeight="false" outlineLevel="0" collapsed="false"/>
    <row r="46263" customFormat="false" ht="15.75" hidden="false" customHeight="false" outlineLevel="0" collapsed="false"/>
    <row r="46264" customFormat="false" ht="15.75" hidden="false" customHeight="false" outlineLevel="0" collapsed="false"/>
    <row r="46265" customFormat="false" ht="15.75" hidden="false" customHeight="false" outlineLevel="0" collapsed="false"/>
    <row r="46266" customFormat="false" ht="15.75" hidden="false" customHeight="false" outlineLevel="0" collapsed="false"/>
    <row r="46267" customFormat="false" ht="15.75" hidden="false" customHeight="false" outlineLevel="0" collapsed="false"/>
    <row r="46268" customFormat="false" ht="15.75" hidden="false" customHeight="false" outlineLevel="0" collapsed="false"/>
    <row r="46269" customFormat="false" ht="15.75" hidden="false" customHeight="false" outlineLevel="0" collapsed="false"/>
    <row r="46270" customFormat="false" ht="15.75" hidden="false" customHeight="false" outlineLevel="0" collapsed="false"/>
    <row r="46271" customFormat="false" ht="15.75" hidden="false" customHeight="false" outlineLevel="0" collapsed="false"/>
    <row r="46272" customFormat="false" ht="15.75" hidden="false" customHeight="false" outlineLevel="0" collapsed="false"/>
    <row r="46273" customFormat="false" ht="15.75" hidden="false" customHeight="false" outlineLevel="0" collapsed="false"/>
    <row r="46274" customFormat="false" ht="15.75" hidden="false" customHeight="false" outlineLevel="0" collapsed="false"/>
    <row r="46275" customFormat="false" ht="15.75" hidden="false" customHeight="false" outlineLevel="0" collapsed="false"/>
    <row r="46276" customFormat="false" ht="15.75" hidden="false" customHeight="false" outlineLevel="0" collapsed="false"/>
    <row r="46277" customFormat="false" ht="15.75" hidden="false" customHeight="false" outlineLevel="0" collapsed="false"/>
    <row r="46278" customFormat="false" ht="15.75" hidden="false" customHeight="false" outlineLevel="0" collapsed="false"/>
    <row r="46279" customFormat="false" ht="15.75" hidden="false" customHeight="false" outlineLevel="0" collapsed="false"/>
    <row r="46280" customFormat="false" ht="15.75" hidden="false" customHeight="false" outlineLevel="0" collapsed="false"/>
    <row r="46281" customFormat="false" ht="15.75" hidden="false" customHeight="false" outlineLevel="0" collapsed="false"/>
    <row r="46282" customFormat="false" ht="15.75" hidden="false" customHeight="false" outlineLevel="0" collapsed="false"/>
    <row r="46283" customFormat="false" ht="15.75" hidden="false" customHeight="false" outlineLevel="0" collapsed="false"/>
    <row r="46284" customFormat="false" ht="15.75" hidden="false" customHeight="false" outlineLevel="0" collapsed="false"/>
    <row r="46285" customFormat="false" ht="15.75" hidden="false" customHeight="false" outlineLevel="0" collapsed="false"/>
    <row r="46286" customFormat="false" ht="15.75" hidden="false" customHeight="false" outlineLevel="0" collapsed="false"/>
    <row r="46287" customFormat="false" ht="15.75" hidden="false" customHeight="false" outlineLevel="0" collapsed="false"/>
    <row r="46288" customFormat="false" ht="15.75" hidden="false" customHeight="false" outlineLevel="0" collapsed="false"/>
    <row r="46289" customFormat="false" ht="15.75" hidden="false" customHeight="false" outlineLevel="0" collapsed="false"/>
    <row r="46290" customFormat="false" ht="15.75" hidden="false" customHeight="false" outlineLevel="0" collapsed="false"/>
    <row r="46291" customFormat="false" ht="15.75" hidden="false" customHeight="false" outlineLevel="0" collapsed="false"/>
    <row r="46292" customFormat="false" ht="15.75" hidden="false" customHeight="false" outlineLevel="0" collapsed="false"/>
    <row r="46293" customFormat="false" ht="15.75" hidden="false" customHeight="false" outlineLevel="0" collapsed="false"/>
    <row r="46294" customFormat="false" ht="15.75" hidden="false" customHeight="false" outlineLevel="0" collapsed="false"/>
    <row r="46295" customFormat="false" ht="15.75" hidden="false" customHeight="false" outlineLevel="0" collapsed="false"/>
    <row r="46296" customFormat="false" ht="15.75" hidden="false" customHeight="false" outlineLevel="0" collapsed="false"/>
    <row r="46297" customFormat="false" ht="15.75" hidden="false" customHeight="false" outlineLevel="0" collapsed="false"/>
    <row r="46298" customFormat="false" ht="15.75" hidden="false" customHeight="false" outlineLevel="0" collapsed="false"/>
    <row r="46299" customFormat="false" ht="15.75" hidden="false" customHeight="false" outlineLevel="0" collapsed="false"/>
    <row r="46300" customFormat="false" ht="15.75" hidden="false" customHeight="false" outlineLevel="0" collapsed="false"/>
    <row r="46301" customFormat="false" ht="15.75" hidden="false" customHeight="false" outlineLevel="0" collapsed="false"/>
    <row r="46302" customFormat="false" ht="15.75" hidden="false" customHeight="false" outlineLevel="0" collapsed="false"/>
    <row r="46303" customFormat="false" ht="15.75" hidden="false" customHeight="false" outlineLevel="0" collapsed="false"/>
    <row r="46304" customFormat="false" ht="15.75" hidden="false" customHeight="false" outlineLevel="0" collapsed="false"/>
    <row r="46305" customFormat="false" ht="15.75" hidden="false" customHeight="false" outlineLevel="0" collapsed="false"/>
    <row r="46306" customFormat="false" ht="15.75" hidden="false" customHeight="false" outlineLevel="0" collapsed="false"/>
    <row r="46307" customFormat="false" ht="15.75" hidden="false" customHeight="false" outlineLevel="0" collapsed="false"/>
    <row r="46308" customFormat="false" ht="15.75" hidden="false" customHeight="false" outlineLevel="0" collapsed="false"/>
    <row r="46309" customFormat="false" ht="15.75" hidden="false" customHeight="false" outlineLevel="0" collapsed="false"/>
    <row r="46310" customFormat="false" ht="15.75" hidden="false" customHeight="false" outlineLevel="0" collapsed="false"/>
    <row r="46311" customFormat="false" ht="15.75" hidden="false" customHeight="false" outlineLevel="0" collapsed="false"/>
    <row r="46312" customFormat="false" ht="15.75" hidden="false" customHeight="false" outlineLevel="0" collapsed="false"/>
    <row r="46313" customFormat="false" ht="15.75" hidden="false" customHeight="false" outlineLevel="0" collapsed="false"/>
    <row r="46314" customFormat="false" ht="15.75" hidden="false" customHeight="false" outlineLevel="0" collapsed="false"/>
    <row r="46315" customFormat="false" ht="15.75" hidden="false" customHeight="false" outlineLevel="0" collapsed="false"/>
    <row r="46316" customFormat="false" ht="15.75" hidden="false" customHeight="false" outlineLevel="0" collapsed="false"/>
    <row r="46317" customFormat="false" ht="15.75" hidden="false" customHeight="false" outlineLevel="0" collapsed="false"/>
    <row r="46318" customFormat="false" ht="15.75" hidden="false" customHeight="false" outlineLevel="0" collapsed="false"/>
    <row r="46319" customFormat="false" ht="15.75" hidden="false" customHeight="false" outlineLevel="0" collapsed="false"/>
    <row r="46320" customFormat="false" ht="15.75" hidden="false" customHeight="false" outlineLevel="0" collapsed="false"/>
    <row r="46321" customFormat="false" ht="15.75" hidden="false" customHeight="false" outlineLevel="0" collapsed="false"/>
    <row r="46322" customFormat="false" ht="15.75" hidden="false" customHeight="false" outlineLevel="0" collapsed="false"/>
    <row r="46323" customFormat="false" ht="15.75" hidden="false" customHeight="false" outlineLevel="0" collapsed="false"/>
    <row r="46324" customFormat="false" ht="15.75" hidden="false" customHeight="false" outlineLevel="0" collapsed="false"/>
    <row r="46325" customFormat="false" ht="15.75" hidden="false" customHeight="false" outlineLevel="0" collapsed="false"/>
    <row r="46326" customFormat="false" ht="15.75" hidden="false" customHeight="false" outlineLevel="0" collapsed="false"/>
    <row r="46327" customFormat="false" ht="15.75" hidden="false" customHeight="false" outlineLevel="0" collapsed="false"/>
    <row r="46328" customFormat="false" ht="15.75" hidden="false" customHeight="false" outlineLevel="0" collapsed="false"/>
    <row r="46329" customFormat="false" ht="15.75" hidden="false" customHeight="false" outlineLevel="0" collapsed="false"/>
    <row r="46330" customFormat="false" ht="15.75" hidden="false" customHeight="false" outlineLevel="0" collapsed="false"/>
    <row r="46331" customFormat="false" ht="15.75" hidden="false" customHeight="false" outlineLevel="0" collapsed="false"/>
    <row r="46332" customFormat="false" ht="15.75" hidden="false" customHeight="false" outlineLevel="0" collapsed="false"/>
    <row r="46333" customFormat="false" ht="15.75" hidden="false" customHeight="false" outlineLevel="0" collapsed="false"/>
    <row r="46334" customFormat="false" ht="15.75" hidden="false" customHeight="false" outlineLevel="0" collapsed="false"/>
    <row r="46335" customFormat="false" ht="15.75" hidden="false" customHeight="false" outlineLevel="0" collapsed="false"/>
    <row r="46336" customFormat="false" ht="15.75" hidden="false" customHeight="false" outlineLevel="0" collapsed="false"/>
    <row r="46337" customFormat="false" ht="15.75" hidden="false" customHeight="false" outlineLevel="0" collapsed="false"/>
    <row r="46338" customFormat="false" ht="15.75" hidden="false" customHeight="false" outlineLevel="0" collapsed="false"/>
    <row r="46339" customFormat="false" ht="15.75" hidden="false" customHeight="false" outlineLevel="0" collapsed="false"/>
    <row r="46340" customFormat="false" ht="15.75" hidden="false" customHeight="false" outlineLevel="0" collapsed="false"/>
    <row r="46341" customFormat="false" ht="15.75" hidden="false" customHeight="false" outlineLevel="0" collapsed="false"/>
    <row r="46342" customFormat="false" ht="15.75" hidden="false" customHeight="false" outlineLevel="0" collapsed="false"/>
    <row r="46343" customFormat="false" ht="15.75" hidden="false" customHeight="false" outlineLevel="0" collapsed="false"/>
    <row r="46344" customFormat="false" ht="15.75" hidden="false" customHeight="false" outlineLevel="0" collapsed="false"/>
    <row r="46345" customFormat="false" ht="15.75" hidden="false" customHeight="false" outlineLevel="0" collapsed="false"/>
    <row r="46346" customFormat="false" ht="15.75" hidden="false" customHeight="false" outlineLevel="0" collapsed="false"/>
    <row r="46347" customFormat="false" ht="15.75" hidden="false" customHeight="false" outlineLevel="0" collapsed="false"/>
    <row r="46348" customFormat="false" ht="15.75" hidden="false" customHeight="false" outlineLevel="0" collapsed="false"/>
    <row r="46349" customFormat="false" ht="15.75" hidden="false" customHeight="false" outlineLevel="0" collapsed="false"/>
    <row r="46350" customFormat="false" ht="15.75" hidden="false" customHeight="false" outlineLevel="0" collapsed="false"/>
    <row r="46351" customFormat="false" ht="15.75" hidden="false" customHeight="false" outlineLevel="0" collapsed="false"/>
    <row r="46352" customFormat="false" ht="15.75" hidden="false" customHeight="false" outlineLevel="0" collapsed="false"/>
    <row r="46353" customFormat="false" ht="15.75" hidden="false" customHeight="false" outlineLevel="0" collapsed="false"/>
    <row r="46354" customFormat="false" ht="15.75" hidden="false" customHeight="false" outlineLevel="0" collapsed="false"/>
    <row r="46355" customFormat="false" ht="15.75" hidden="false" customHeight="false" outlineLevel="0" collapsed="false"/>
    <row r="46356" customFormat="false" ht="15.75" hidden="false" customHeight="false" outlineLevel="0" collapsed="false"/>
    <row r="46357" customFormat="false" ht="15.75" hidden="false" customHeight="false" outlineLevel="0" collapsed="false"/>
    <row r="46358" customFormat="false" ht="15.75" hidden="false" customHeight="false" outlineLevel="0" collapsed="false"/>
    <row r="46359" customFormat="false" ht="15.75" hidden="false" customHeight="false" outlineLevel="0" collapsed="false"/>
    <row r="46360" customFormat="false" ht="15.75" hidden="false" customHeight="false" outlineLevel="0" collapsed="false"/>
    <row r="46361" customFormat="false" ht="15.75" hidden="false" customHeight="false" outlineLevel="0" collapsed="false"/>
    <row r="46362" customFormat="false" ht="15.75" hidden="false" customHeight="false" outlineLevel="0" collapsed="false"/>
    <row r="46363" customFormat="false" ht="15.75" hidden="false" customHeight="false" outlineLevel="0" collapsed="false"/>
    <row r="46364" customFormat="false" ht="15.75" hidden="false" customHeight="false" outlineLevel="0" collapsed="false"/>
    <row r="46365" customFormat="false" ht="15.75" hidden="false" customHeight="false" outlineLevel="0" collapsed="false"/>
    <row r="46366" customFormat="false" ht="15.75" hidden="false" customHeight="false" outlineLevel="0" collapsed="false"/>
    <row r="46367" customFormat="false" ht="15.75" hidden="false" customHeight="false" outlineLevel="0" collapsed="false"/>
    <row r="46368" customFormat="false" ht="15.75" hidden="false" customHeight="false" outlineLevel="0" collapsed="false"/>
    <row r="46369" customFormat="false" ht="15.75" hidden="false" customHeight="false" outlineLevel="0" collapsed="false"/>
    <row r="46370" customFormat="false" ht="15.75" hidden="false" customHeight="false" outlineLevel="0" collapsed="false"/>
    <row r="46371" customFormat="false" ht="15.75" hidden="false" customHeight="false" outlineLevel="0" collapsed="false"/>
    <row r="46372" customFormat="false" ht="15.75" hidden="false" customHeight="false" outlineLevel="0" collapsed="false"/>
    <row r="46373" customFormat="false" ht="15.75" hidden="false" customHeight="false" outlineLevel="0" collapsed="false"/>
    <row r="46374" customFormat="false" ht="15.75" hidden="false" customHeight="false" outlineLevel="0" collapsed="false"/>
    <row r="46375" customFormat="false" ht="15.75" hidden="false" customHeight="false" outlineLevel="0" collapsed="false"/>
    <row r="46376" customFormat="false" ht="15.75" hidden="false" customHeight="false" outlineLevel="0" collapsed="false"/>
    <row r="46377" customFormat="false" ht="15.75" hidden="false" customHeight="false" outlineLevel="0" collapsed="false"/>
    <row r="46378" customFormat="false" ht="15.75" hidden="false" customHeight="false" outlineLevel="0" collapsed="false"/>
    <row r="46379" customFormat="false" ht="15.75" hidden="false" customHeight="false" outlineLevel="0" collapsed="false"/>
    <row r="46380" customFormat="false" ht="15.75" hidden="false" customHeight="false" outlineLevel="0" collapsed="false"/>
    <row r="46381" customFormat="false" ht="15.75" hidden="false" customHeight="false" outlineLevel="0" collapsed="false"/>
    <row r="46382" customFormat="false" ht="15.75" hidden="false" customHeight="false" outlineLevel="0" collapsed="false"/>
    <row r="46383" customFormat="false" ht="15.75" hidden="false" customHeight="false" outlineLevel="0" collapsed="false"/>
    <row r="46384" customFormat="false" ht="15.75" hidden="false" customHeight="false" outlineLevel="0" collapsed="false"/>
    <row r="46385" customFormat="false" ht="15.75" hidden="false" customHeight="false" outlineLevel="0" collapsed="false"/>
    <row r="46386" customFormat="false" ht="15.75" hidden="false" customHeight="false" outlineLevel="0" collapsed="false"/>
    <row r="46387" customFormat="false" ht="15.75" hidden="false" customHeight="false" outlineLevel="0" collapsed="false"/>
    <row r="46388" customFormat="false" ht="15.75" hidden="false" customHeight="false" outlineLevel="0" collapsed="false"/>
    <row r="46389" customFormat="false" ht="15.75" hidden="false" customHeight="false" outlineLevel="0" collapsed="false"/>
    <row r="46390" customFormat="false" ht="15.75" hidden="false" customHeight="false" outlineLevel="0" collapsed="false"/>
    <row r="46391" customFormat="false" ht="15.75" hidden="false" customHeight="false" outlineLevel="0" collapsed="false"/>
    <row r="46392" customFormat="false" ht="15.75" hidden="false" customHeight="false" outlineLevel="0" collapsed="false"/>
    <row r="46393" customFormat="false" ht="15.75" hidden="false" customHeight="false" outlineLevel="0" collapsed="false"/>
    <row r="46394" customFormat="false" ht="15.75" hidden="false" customHeight="false" outlineLevel="0" collapsed="false"/>
    <row r="46395" customFormat="false" ht="15.75" hidden="false" customHeight="false" outlineLevel="0" collapsed="false"/>
    <row r="46396" customFormat="false" ht="15.75" hidden="false" customHeight="false" outlineLevel="0" collapsed="false"/>
    <row r="46397" customFormat="false" ht="15.75" hidden="false" customHeight="false" outlineLevel="0" collapsed="false"/>
    <row r="46398" customFormat="false" ht="15.75" hidden="false" customHeight="false" outlineLevel="0" collapsed="false"/>
    <row r="46399" customFormat="false" ht="15.75" hidden="false" customHeight="false" outlineLevel="0" collapsed="false"/>
    <row r="46400" customFormat="false" ht="15.75" hidden="false" customHeight="false" outlineLevel="0" collapsed="false"/>
    <row r="46401" customFormat="false" ht="15.75" hidden="false" customHeight="false" outlineLevel="0" collapsed="false"/>
    <row r="46402" customFormat="false" ht="15.75" hidden="false" customHeight="false" outlineLevel="0" collapsed="false"/>
    <row r="46403" customFormat="false" ht="15.75" hidden="false" customHeight="false" outlineLevel="0" collapsed="false"/>
    <row r="46404" customFormat="false" ht="15.75" hidden="false" customHeight="false" outlineLevel="0" collapsed="false"/>
    <row r="46405" customFormat="false" ht="15.75" hidden="false" customHeight="false" outlineLevel="0" collapsed="false"/>
    <row r="46406" customFormat="false" ht="15.75" hidden="false" customHeight="false" outlineLevel="0" collapsed="false"/>
    <row r="46407" customFormat="false" ht="15.75" hidden="false" customHeight="false" outlineLevel="0" collapsed="false"/>
    <row r="46408" customFormat="false" ht="15.75" hidden="false" customHeight="false" outlineLevel="0" collapsed="false"/>
    <row r="46409" customFormat="false" ht="15.75" hidden="false" customHeight="false" outlineLevel="0" collapsed="false"/>
    <row r="46410" customFormat="false" ht="15.75" hidden="false" customHeight="false" outlineLevel="0" collapsed="false"/>
    <row r="46411" customFormat="false" ht="15.75" hidden="false" customHeight="false" outlineLevel="0" collapsed="false"/>
    <row r="46412" customFormat="false" ht="15.75" hidden="false" customHeight="false" outlineLevel="0" collapsed="false"/>
    <row r="46413" customFormat="false" ht="15.75" hidden="false" customHeight="false" outlineLevel="0" collapsed="false"/>
    <row r="46414" customFormat="false" ht="15.75" hidden="false" customHeight="false" outlineLevel="0" collapsed="false"/>
    <row r="46415" customFormat="false" ht="15.75" hidden="false" customHeight="false" outlineLevel="0" collapsed="false"/>
    <row r="46416" customFormat="false" ht="15.75" hidden="false" customHeight="false" outlineLevel="0" collapsed="false"/>
    <row r="46417" customFormat="false" ht="15.75" hidden="false" customHeight="false" outlineLevel="0" collapsed="false"/>
    <row r="46418" customFormat="false" ht="15.75" hidden="false" customHeight="false" outlineLevel="0" collapsed="false"/>
    <row r="46419" customFormat="false" ht="15.75" hidden="false" customHeight="false" outlineLevel="0" collapsed="false"/>
    <row r="46420" customFormat="false" ht="15.75" hidden="false" customHeight="false" outlineLevel="0" collapsed="false"/>
    <row r="46421" customFormat="false" ht="15.75" hidden="false" customHeight="false" outlineLevel="0" collapsed="false"/>
    <row r="46422" customFormat="false" ht="15.75" hidden="false" customHeight="false" outlineLevel="0" collapsed="false"/>
    <row r="46423" customFormat="false" ht="15.75" hidden="false" customHeight="false" outlineLevel="0" collapsed="false"/>
    <row r="46424" customFormat="false" ht="15.75" hidden="false" customHeight="false" outlineLevel="0" collapsed="false"/>
    <row r="46425" customFormat="false" ht="15.75" hidden="false" customHeight="false" outlineLevel="0" collapsed="false"/>
    <row r="46426" customFormat="false" ht="15.75" hidden="false" customHeight="false" outlineLevel="0" collapsed="false"/>
    <row r="46427" customFormat="false" ht="15.75" hidden="false" customHeight="false" outlineLevel="0" collapsed="false"/>
    <row r="46428" customFormat="false" ht="15.75" hidden="false" customHeight="false" outlineLevel="0" collapsed="false"/>
    <row r="46429" customFormat="false" ht="15.75" hidden="false" customHeight="false" outlineLevel="0" collapsed="false"/>
    <row r="46430" customFormat="false" ht="15.75" hidden="false" customHeight="false" outlineLevel="0" collapsed="false"/>
    <row r="46431" customFormat="false" ht="15.75" hidden="false" customHeight="false" outlineLevel="0" collapsed="false"/>
    <row r="46432" customFormat="false" ht="15.75" hidden="false" customHeight="false" outlineLevel="0" collapsed="false"/>
    <row r="46433" customFormat="false" ht="15.75" hidden="false" customHeight="false" outlineLevel="0" collapsed="false"/>
    <row r="46434" customFormat="false" ht="15.75" hidden="false" customHeight="false" outlineLevel="0" collapsed="false"/>
    <row r="46435" customFormat="false" ht="15.75" hidden="false" customHeight="false" outlineLevel="0" collapsed="false"/>
    <row r="46436" customFormat="false" ht="15.75" hidden="false" customHeight="false" outlineLevel="0" collapsed="false"/>
    <row r="46437" customFormat="false" ht="15.75" hidden="false" customHeight="false" outlineLevel="0" collapsed="false"/>
    <row r="46438" customFormat="false" ht="15.75" hidden="false" customHeight="false" outlineLevel="0" collapsed="false"/>
    <row r="46439" customFormat="false" ht="15.75" hidden="false" customHeight="false" outlineLevel="0" collapsed="false"/>
    <row r="46440" customFormat="false" ht="15.75" hidden="false" customHeight="false" outlineLevel="0" collapsed="false"/>
    <row r="46441" customFormat="false" ht="15.75" hidden="false" customHeight="false" outlineLevel="0" collapsed="false"/>
    <row r="46442" customFormat="false" ht="15.75" hidden="false" customHeight="false" outlineLevel="0" collapsed="false"/>
    <row r="46443" customFormat="false" ht="15.75" hidden="false" customHeight="false" outlineLevel="0" collapsed="false"/>
    <row r="46444" customFormat="false" ht="15.75" hidden="false" customHeight="false" outlineLevel="0" collapsed="false"/>
    <row r="46445" customFormat="false" ht="15.75" hidden="false" customHeight="false" outlineLevel="0" collapsed="false"/>
    <row r="46446" customFormat="false" ht="15.75" hidden="false" customHeight="false" outlineLevel="0" collapsed="false"/>
    <row r="46447" customFormat="false" ht="15.75" hidden="false" customHeight="false" outlineLevel="0" collapsed="false"/>
    <row r="46448" customFormat="false" ht="15.75" hidden="false" customHeight="false" outlineLevel="0" collapsed="false"/>
    <row r="46449" customFormat="false" ht="15.75" hidden="false" customHeight="false" outlineLevel="0" collapsed="false"/>
    <row r="46450" customFormat="false" ht="15.75" hidden="false" customHeight="false" outlineLevel="0" collapsed="false"/>
    <row r="46451" customFormat="false" ht="15.75" hidden="false" customHeight="false" outlineLevel="0" collapsed="false"/>
    <row r="46452" customFormat="false" ht="15.75" hidden="false" customHeight="false" outlineLevel="0" collapsed="false"/>
    <row r="46453" customFormat="false" ht="15.75" hidden="false" customHeight="false" outlineLevel="0" collapsed="false"/>
    <row r="46454" customFormat="false" ht="15.75" hidden="false" customHeight="false" outlineLevel="0" collapsed="false"/>
    <row r="46455" customFormat="false" ht="15.75" hidden="false" customHeight="false" outlineLevel="0" collapsed="false"/>
    <row r="46456" customFormat="false" ht="15.75" hidden="false" customHeight="false" outlineLevel="0" collapsed="false"/>
    <row r="46457" customFormat="false" ht="15.75" hidden="false" customHeight="false" outlineLevel="0" collapsed="false"/>
    <row r="46458" customFormat="false" ht="15.75" hidden="false" customHeight="false" outlineLevel="0" collapsed="false"/>
    <row r="46459" customFormat="false" ht="15.75" hidden="false" customHeight="false" outlineLevel="0" collapsed="false"/>
    <row r="46460" customFormat="false" ht="15.75" hidden="false" customHeight="false" outlineLevel="0" collapsed="false"/>
    <row r="46461" customFormat="false" ht="15.75" hidden="false" customHeight="false" outlineLevel="0" collapsed="false"/>
    <row r="46462" customFormat="false" ht="15.75" hidden="false" customHeight="false" outlineLevel="0" collapsed="false"/>
    <row r="46463" customFormat="false" ht="15.75" hidden="false" customHeight="false" outlineLevel="0" collapsed="false"/>
    <row r="46464" customFormat="false" ht="15.75" hidden="false" customHeight="false" outlineLevel="0" collapsed="false"/>
    <row r="46465" customFormat="false" ht="15.75" hidden="false" customHeight="false" outlineLevel="0" collapsed="false"/>
    <row r="46466" customFormat="false" ht="15.75" hidden="false" customHeight="false" outlineLevel="0" collapsed="false"/>
    <row r="46467" customFormat="false" ht="15.75" hidden="false" customHeight="false" outlineLevel="0" collapsed="false"/>
    <row r="46468" customFormat="false" ht="15.75" hidden="false" customHeight="false" outlineLevel="0" collapsed="false"/>
    <row r="46469" customFormat="false" ht="15.75" hidden="false" customHeight="false" outlineLevel="0" collapsed="false"/>
    <row r="46470" customFormat="false" ht="15.75" hidden="false" customHeight="false" outlineLevel="0" collapsed="false"/>
    <row r="46471" customFormat="false" ht="15.75" hidden="false" customHeight="false" outlineLevel="0" collapsed="false"/>
    <row r="46472" customFormat="false" ht="15.75" hidden="false" customHeight="false" outlineLevel="0" collapsed="false"/>
    <row r="46473" customFormat="false" ht="15.75" hidden="false" customHeight="false" outlineLevel="0" collapsed="false"/>
    <row r="46474" customFormat="false" ht="15.75" hidden="false" customHeight="false" outlineLevel="0" collapsed="false"/>
    <row r="46475" customFormat="false" ht="15.75" hidden="false" customHeight="false" outlineLevel="0" collapsed="false"/>
    <row r="46476" customFormat="false" ht="15.75" hidden="false" customHeight="false" outlineLevel="0" collapsed="false"/>
    <row r="46477" customFormat="false" ht="15.75" hidden="false" customHeight="false" outlineLevel="0" collapsed="false"/>
    <row r="46478" customFormat="false" ht="15.75" hidden="false" customHeight="false" outlineLevel="0" collapsed="false"/>
    <row r="46479" customFormat="false" ht="15.75" hidden="false" customHeight="false" outlineLevel="0" collapsed="false"/>
    <row r="46480" customFormat="false" ht="15.75" hidden="false" customHeight="false" outlineLevel="0" collapsed="false"/>
    <row r="46481" customFormat="false" ht="15.75" hidden="false" customHeight="false" outlineLevel="0" collapsed="false"/>
    <row r="46482" customFormat="false" ht="15.75" hidden="false" customHeight="false" outlineLevel="0" collapsed="false"/>
    <row r="46483" customFormat="false" ht="15.75" hidden="false" customHeight="false" outlineLevel="0" collapsed="false"/>
    <row r="46484" customFormat="false" ht="15.75" hidden="false" customHeight="false" outlineLevel="0" collapsed="false"/>
    <row r="46485" customFormat="false" ht="15.75" hidden="false" customHeight="false" outlineLevel="0" collapsed="false"/>
    <row r="46486" customFormat="false" ht="15.75" hidden="false" customHeight="false" outlineLevel="0" collapsed="false"/>
    <row r="46487" customFormat="false" ht="15.75" hidden="false" customHeight="false" outlineLevel="0" collapsed="false"/>
    <row r="46488" customFormat="false" ht="15.75" hidden="false" customHeight="false" outlineLevel="0" collapsed="false"/>
    <row r="46489" customFormat="false" ht="15.75" hidden="false" customHeight="false" outlineLevel="0" collapsed="false"/>
    <row r="46490" customFormat="false" ht="15.75" hidden="false" customHeight="false" outlineLevel="0" collapsed="false"/>
    <row r="46491" customFormat="false" ht="15.75" hidden="false" customHeight="false" outlineLevel="0" collapsed="false"/>
    <row r="46492" customFormat="false" ht="15.75" hidden="false" customHeight="false" outlineLevel="0" collapsed="false"/>
    <row r="46493" customFormat="false" ht="15.75" hidden="false" customHeight="false" outlineLevel="0" collapsed="false"/>
    <row r="46494" customFormat="false" ht="15.75" hidden="false" customHeight="false" outlineLevel="0" collapsed="false"/>
    <row r="46495" customFormat="false" ht="15.75" hidden="false" customHeight="false" outlineLevel="0" collapsed="false"/>
    <row r="46496" customFormat="false" ht="15.75" hidden="false" customHeight="false" outlineLevel="0" collapsed="false"/>
    <row r="46497" customFormat="false" ht="15.75" hidden="false" customHeight="false" outlineLevel="0" collapsed="false"/>
    <row r="46498" customFormat="false" ht="15.75" hidden="false" customHeight="false" outlineLevel="0" collapsed="false"/>
    <row r="46499" customFormat="false" ht="15.75" hidden="false" customHeight="false" outlineLevel="0" collapsed="false"/>
    <row r="46500" customFormat="false" ht="15.75" hidden="false" customHeight="false" outlineLevel="0" collapsed="false"/>
    <row r="46501" customFormat="false" ht="15.75" hidden="false" customHeight="false" outlineLevel="0" collapsed="false"/>
    <row r="46502" customFormat="false" ht="15.75" hidden="false" customHeight="false" outlineLevel="0" collapsed="false"/>
    <row r="46503" customFormat="false" ht="15.75" hidden="false" customHeight="false" outlineLevel="0" collapsed="false"/>
    <row r="46504" customFormat="false" ht="15.75" hidden="false" customHeight="false" outlineLevel="0" collapsed="false"/>
    <row r="46505" customFormat="false" ht="15.75" hidden="false" customHeight="false" outlineLevel="0" collapsed="false"/>
    <row r="46506" customFormat="false" ht="15.75" hidden="false" customHeight="false" outlineLevel="0" collapsed="false"/>
    <row r="46507" customFormat="false" ht="15.75" hidden="false" customHeight="false" outlineLevel="0" collapsed="false"/>
    <row r="46508" customFormat="false" ht="15.75" hidden="false" customHeight="false" outlineLevel="0" collapsed="false"/>
    <row r="46509" customFormat="false" ht="15.75" hidden="false" customHeight="false" outlineLevel="0" collapsed="false"/>
    <row r="46510" customFormat="false" ht="15.75" hidden="false" customHeight="false" outlineLevel="0" collapsed="false"/>
    <row r="46511" customFormat="false" ht="15.75" hidden="false" customHeight="false" outlineLevel="0" collapsed="false"/>
    <row r="46512" customFormat="false" ht="15.75" hidden="false" customHeight="false" outlineLevel="0" collapsed="false"/>
    <row r="46513" customFormat="false" ht="15.75" hidden="false" customHeight="false" outlineLevel="0" collapsed="false"/>
    <row r="46514" customFormat="false" ht="15.75" hidden="false" customHeight="false" outlineLevel="0" collapsed="false"/>
    <row r="46515" customFormat="false" ht="15.75" hidden="false" customHeight="false" outlineLevel="0" collapsed="false"/>
    <row r="46516" customFormat="false" ht="15.75" hidden="false" customHeight="false" outlineLevel="0" collapsed="false"/>
    <row r="46517" customFormat="false" ht="15.75" hidden="false" customHeight="false" outlineLevel="0" collapsed="false"/>
    <row r="46518" customFormat="false" ht="15.75" hidden="false" customHeight="false" outlineLevel="0" collapsed="false"/>
    <row r="46519" customFormat="false" ht="15.75" hidden="false" customHeight="false" outlineLevel="0" collapsed="false"/>
    <row r="46520" customFormat="false" ht="15.75" hidden="false" customHeight="false" outlineLevel="0" collapsed="false"/>
    <row r="46521" customFormat="false" ht="15.75" hidden="false" customHeight="false" outlineLevel="0" collapsed="false"/>
    <row r="46522" customFormat="false" ht="15.75" hidden="false" customHeight="false" outlineLevel="0" collapsed="false"/>
    <row r="46523" customFormat="false" ht="15.75" hidden="false" customHeight="false" outlineLevel="0" collapsed="false"/>
    <row r="46524" customFormat="false" ht="15.75" hidden="false" customHeight="false" outlineLevel="0" collapsed="false"/>
    <row r="46525" customFormat="false" ht="15.75" hidden="false" customHeight="false" outlineLevel="0" collapsed="false"/>
    <row r="46526" customFormat="false" ht="15.75" hidden="false" customHeight="false" outlineLevel="0" collapsed="false"/>
    <row r="46527" customFormat="false" ht="15.75" hidden="false" customHeight="false" outlineLevel="0" collapsed="false"/>
    <row r="46528" customFormat="false" ht="15.75" hidden="false" customHeight="false" outlineLevel="0" collapsed="false"/>
    <row r="46529" customFormat="false" ht="15.75" hidden="false" customHeight="false" outlineLevel="0" collapsed="false"/>
    <row r="46530" customFormat="false" ht="15.75" hidden="false" customHeight="false" outlineLevel="0" collapsed="false"/>
    <row r="46531" customFormat="false" ht="15.75" hidden="false" customHeight="false" outlineLevel="0" collapsed="false"/>
    <row r="46532" customFormat="false" ht="15.75" hidden="false" customHeight="false" outlineLevel="0" collapsed="false"/>
    <row r="46533" customFormat="false" ht="15.75" hidden="false" customHeight="false" outlineLevel="0" collapsed="false"/>
    <row r="46534" customFormat="false" ht="15.75" hidden="false" customHeight="false" outlineLevel="0" collapsed="false"/>
    <row r="46535" customFormat="false" ht="15.75" hidden="false" customHeight="false" outlineLevel="0" collapsed="false"/>
    <row r="46536" customFormat="false" ht="15.75" hidden="false" customHeight="false" outlineLevel="0" collapsed="false"/>
    <row r="46537" customFormat="false" ht="15.75" hidden="false" customHeight="false" outlineLevel="0" collapsed="false"/>
    <row r="46538" customFormat="false" ht="15.75" hidden="false" customHeight="false" outlineLevel="0" collapsed="false"/>
    <row r="46539" customFormat="false" ht="15.75" hidden="false" customHeight="false" outlineLevel="0" collapsed="false"/>
    <row r="46540" customFormat="false" ht="15.75" hidden="false" customHeight="false" outlineLevel="0" collapsed="false"/>
    <row r="46541" customFormat="false" ht="15.75" hidden="false" customHeight="false" outlineLevel="0" collapsed="false"/>
    <row r="46542" customFormat="false" ht="15.75" hidden="false" customHeight="false" outlineLevel="0" collapsed="false"/>
    <row r="46543" customFormat="false" ht="15.75" hidden="false" customHeight="false" outlineLevel="0" collapsed="false"/>
    <row r="46544" customFormat="false" ht="15.75" hidden="false" customHeight="false" outlineLevel="0" collapsed="false"/>
    <row r="46545" customFormat="false" ht="15.75" hidden="false" customHeight="false" outlineLevel="0" collapsed="false"/>
    <row r="46546" customFormat="false" ht="15.75" hidden="false" customHeight="false" outlineLevel="0" collapsed="false"/>
    <row r="46547" customFormat="false" ht="15.75" hidden="false" customHeight="false" outlineLevel="0" collapsed="false"/>
    <row r="46548" customFormat="false" ht="15.75" hidden="false" customHeight="false" outlineLevel="0" collapsed="false"/>
    <row r="46549" customFormat="false" ht="15.75" hidden="false" customHeight="false" outlineLevel="0" collapsed="false"/>
    <row r="46550" customFormat="false" ht="15.75" hidden="false" customHeight="false" outlineLevel="0" collapsed="false"/>
    <row r="46551" customFormat="false" ht="15.75" hidden="false" customHeight="false" outlineLevel="0" collapsed="false"/>
    <row r="46552" customFormat="false" ht="15.75" hidden="false" customHeight="false" outlineLevel="0" collapsed="false"/>
    <row r="46553" customFormat="false" ht="15.75" hidden="false" customHeight="false" outlineLevel="0" collapsed="false"/>
    <row r="46554" customFormat="false" ht="15.75" hidden="false" customHeight="false" outlineLevel="0" collapsed="false"/>
    <row r="46555" customFormat="false" ht="15.75" hidden="false" customHeight="false" outlineLevel="0" collapsed="false"/>
    <row r="46556" customFormat="false" ht="15.75" hidden="false" customHeight="false" outlineLevel="0" collapsed="false"/>
    <row r="46557" customFormat="false" ht="15.75" hidden="false" customHeight="false" outlineLevel="0" collapsed="false"/>
    <row r="46558" customFormat="false" ht="15.75" hidden="false" customHeight="false" outlineLevel="0" collapsed="false"/>
    <row r="46559" customFormat="false" ht="15.75" hidden="false" customHeight="false" outlineLevel="0" collapsed="false"/>
    <row r="46560" customFormat="false" ht="15.75" hidden="false" customHeight="false" outlineLevel="0" collapsed="false"/>
    <row r="46561" customFormat="false" ht="15.75" hidden="false" customHeight="false" outlineLevel="0" collapsed="false"/>
    <row r="46562" customFormat="false" ht="15.75" hidden="false" customHeight="false" outlineLevel="0" collapsed="false"/>
    <row r="46563" customFormat="false" ht="15.75" hidden="false" customHeight="false" outlineLevel="0" collapsed="false"/>
    <row r="46564" customFormat="false" ht="15.75" hidden="false" customHeight="false" outlineLevel="0" collapsed="false"/>
    <row r="46565" customFormat="false" ht="15.75" hidden="false" customHeight="false" outlineLevel="0" collapsed="false"/>
    <row r="46566" customFormat="false" ht="15.75" hidden="false" customHeight="false" outlineLevel="0" collapsed="false"/>
    <row r="46567" customFormat="false" ht="15.75" hidden="false" customHeight="false" outlineLevel="0" collapsed="false"/>
    <row r="46568" customFormat="false" ht="15.75" hidden="false" customHeight="false" outlineLevel="0" collapsed="false"/>
    <row r="46569" customFormat="false" ht="15.75" hidden="false" customHeight="false" outlineLevel="0" collapsed="false"/>
    <row r="46570" customFormat="false" ht="15.75" hidden="false" customHeight="false" outlineLevel="0" collapsed="false"/>
    <row r="46571" customFormat="false" ht="15.75" hidden="false" customHeight="false" outlineLevel="0" collapsed="false"/>
    <row r="46572" customFormat="false" ht="15.75" hidden="false" customHeight="false" outlineLevel="0" collapsed="false"/>
    <row r="46573" customFormat="false" ht="15.75" hidden="false" customHeight="false" outlineLevel="0" collapsed="false"/>
    <row r="46574" customFormat="false" ht="15.75" hidden="false" customHeight="false" outlineLevel="0" collapsed="false"/>
    <row r="46575" customFormat="false" ht="15.75" hidden="false" customHeight="false" outlineLevel="0" collapsed="false"/>
    <row r="46576" customFormat="false" ht="15.75" hidden="false" customHeight="false" outlineLevel="0" collapsed="false"/>
    <row r="46577" customFormat="false" ht="15.75" hidden="false" customHeight="false" outlineLevel="0" collapsed="false"/>
    <row r="46578" customFormat="false" ht="15.75" hidden="false" customHeight="false" outlineLevel="0" collapsed="false"/>
    <row r="46579" customFormat="false" ht="15.75" hidden="false" customHeight="false" outlineLevel="0" collapsed="false"/>
    <row r="46580" customFormat="false" ht="15.75" hidden="false" customHeight="false" outlineLevel="0" collapsed="false"/>
    <row r="46581" customFormat="false" ht="15.75" hidden="false" customHeight="false" outlineLevel="0" collapsed="false"/>
    <row r="46582" customFormat="false" ht="15.75" hidden="false" customHeight="false" outlineLevel="0" collapsed="false"/>
    <row r="46583" customFormat="false" ht="15.75" hidden="false" customHeight="false" outlineLevel="0" collapsed="false"/>
    <row r="46584" customFormat="false" ht="15.75" hidden="false" customHeight="false" outlineLevel="0" collapsed="false"/>
    <row r="46585" customFormat="false" ht="15.75" hidden="false" customHeight="false" outlineLevel="0" collapsed="false"/>
    <row r="46586" customFormat="false" ht="15.75" hidden="false" customHeight="false" outlineLevel="0" collapsed="false"/>
    <row r="46587" customFormat="false" ht="15.75" hidden="false" customHeight="false" outlineLevel="0" collapsed="false"/>
    <row r="46588" customFormat="false" ht="15.75" hidden="false" customHeight="false" outlineLevel="0" collapsed="false"/>
    <row r="46589" customFormat="false" ht="15.75" hidden="false" customHeight="false" outlineLevel="0" collapsed="false"/>
    <row r="46590" customFormat="false" ht="15.75" hidden="false" customHeight="false" outlineLevel="0" collapsed="false"/>
    <row r="46591" customFormat="false" ht="15.75" hidden="false" customHeight="false" outlineLevel="0" collapsed="false"/>
    <row r="46592" customFormat="false" ht="15.75" hidden="false" customHeight="false" outlineLevel="0" collapsed="false"/>
    <row r="46593" customFormat="false" ht="15.75" hidden="false" customHeight="false" outlineLevel="0" collapsed="false"/>
    <row r="46594" customFormat="false" ht="15.75" hidden="false" customHeight="false" outlineLevel="0" collapsed="false"/>
    <row r="46595" customFormat="false" ht="15.75" hidden="false" customHeight="false" outlineLevel="0" collapsed="false"/>
    <row r="46596" customFormat="false" ht="15.75" hidden="false" customHeight="false" outlineLevel="0" collapsed="false"/>
    <row r="46597" customFormat="false" ht="15.75" hidden="false" customHeight="false" outlineLevel="0" collapsed="false"/>
    <row r="46598" customFormat="false" ht="15.75" hidden="false" customHeight="false" outlineLevel="0" collapsed="false"/>
    <row r="46599" customFormat="false" ht="15.75" hidden="false" customHeight="false" outlineLevel="0" collapsed="false"/>
    <row r="46600" customFormat="false" ht="15.75" hidden="false" customHeight="false" outlineLevel="0" collapsed="false"/>
    <row r="46601" customFormat="false" ht="15.75" hidden="false" customHeight="false" outlineLevel="0" collapsed="false"/>
    <row r="46602" customFormat="false" ht="15.75" hidden="false" customHeight="false" outlineLevel="0" collapsed="false"/>
    <row r="46603" customFormat="false" ht="15.75" hidden="false" customHeight="false" outlineLevel="0" collapsed="false"/>
    <row r="46604" customFormat="false" ht="15.75" hidden="false" customHeight="false" outlineLevel="0" collapsed="false"/>
    <row r="46605" customFormat="false" ht="15.75" hidden="false" customHeight="false" outlineLevel="0" collapsed="false"/>
    <row r="46606" customFormat="false" ht="15.75" hidden="false" customHeight="false" outlineLevel="0" collapsed="false"/>
    <row r="46607" customFormat="false" ht="15.75" hidden="false" customHeight="false" outlineLevel="0" collapsed="false"/>
    <row r="46608" customFormat="false" ht="15.75" hidden="false" customHeight="false" outlineLevel="0" collapsed="false"/>
    <row r="46609" customFormat="false" ht="15.75" hidden="false" customHeight="false" outlineLevel="0" collapsed="false"/>
    <row r="46610" customFormat="false" ht="15.75" hidden="false" customHeight="false" outlineLevel="0" collapsed="false"/>
    <row r="46611" customFormat="false" ht="15.75" hidden="false" customHeight="false" outlineLevel="0" collapsed="false"/>
    <row r="46612" customFormat="false" ht="15.75" hidden="false" customHeight="false" outlineLevel="0" collapsed="false"/>
    <row r="46613" customFormat="false" ht="15.75" hidden="false" customHeight="false" outlineLevel="0" collapsed="false"/>
    <row r="46614" customFormat="false" ht="15.75" hidden="false" customHeight="false" outlineLevel="0" collapsed="false"/>
    <row r="46615" customFormat="false" ht="15.75" hidden="false" customHeight="false" outlineLevel="0" collapsed="false"/>
    <row r="46616" customFormat="false" ht="15.75" hidden="false" customHeight="false" outlineLevel="0" collapsed="false"/>
    <row r="46617" customFormat="false" ht="15.75" hidden="false" customHeight="false" outlineLevel="0" collapsed="false"/>
    <row r="46618" customFormat="false" ht="15.75" hidden="false" customHeight="false" outlineLevel="0" collapsed="false"/>
    <row r="46619" customFormat="false" ht="15.75" hidden="false" customHeight="false" outlineLevel="0" collapsed="false"/>
    <row r="46620" customFormat="false" ht="15.75" hidden="false" customHeight="false" outlineLevel="0" collapsed="false"/>
    <row r="46621" customFormat="false" ht="15.75" hidden="false" customHeight="false" outlineLevel="0" collapsed="false"/>
    <row r="46622" customFormat="false" ht="15.75" hidden="false" customHeight="false" outlineLevel="0" collapsed="false"/>
    <row r="46623" customFormat="false" ht="15.75" hidden="false" customHeight="false" outlineLevel="0" collapsed="false"/>
    <row r="46624" customFormat="false" ht="15.75" hidden="false" customHeight="false" outlineLevel="0" collapsed="false"/>
    <row r="46625" customFormat="false" ht="15.75" hidden="false" customHeight="false" outlineLevel="0" collapsed="false"/>
    <row r="46626" customFormat="false" ht="15.75" hidden="false" customHeight="false" outlineLevel="0" collapsed="false"/>
    <row r="46627" customFormat="false" ht="15.75" hidden="false" customHeight="false" outlineLevel="0" collapsed="false"/>
    <row r="46628" customFormat="false" ht="15.75" hidden="false" customHeight="false" outlineLevel="0" collapsed="false"/>
    <row r="46629" customFormat="false" ht="15.75" hidden="false" customHeight="false" outlineLevel="0" collapsed="false"/>
    <row r="46630" customFormat="false" ht="15.75" hidden="false" customHeight="false" outlineLevel="0" collapsed="false"/>
    <row r="46631" customFormat="false" ht="15.75" hidden="false" customHeight="false" outlineLevel="0" collapsed="false"/>
    <row r="46632" customFormat="false" ht="15.75" hidden="false" customHeight="false" outlineLevel="0" collapsed="false"/>
    <row r="46633" customFormat="false" ht="15.75" hidden="false" customHeight="false" outlineLevel="0" collapsed="false"/>
    <row r="46634" customFormat="false" ht="15.75" hidden="false" customHeight="false" outlineLevel="0" collapsed="false"/>
    <row r="46635" customFormat="false" ht="15.75" hidden="false" customHeight="false" outlineLevel="0" collapsed="false"/>
    <row r="46636" customFormat="false" ht="15.75" hidden="false" customHeight="false" outlineLevel="0" collapsed="false"/>
    <row r="46637" customFormat="false" ht="15.75" hidden="false" customHeight="false" outlineLevel="0" collapsed="false"/>
    <row r="46638" customFormat="false" ht="15.75" hidden="false" customHeight="false" outlineLevel="0" collapsed="false"/>
    <row r="46639" customFormat="false" ht="15.75" hidden="false" customHeight="false" outlineLevel="0" collapsed="false"/>
    <row r="46640" customFormat="false" ht="15.75" hidden="false" customHeight="false" outlineLevel="0" collapsed="false"/>
    <row r="46641" customFormat="false" ht="15.75" hidden="false" customHeight="false" outlineLevel="0" collapsed="false"/>
    <row r="46642" customFormat="false" ht="15.75" hidden="false" customHeight="false" outlineLevel="0" collapsed="false"/>
    <row r="46643" customFormat="false" ht="15.75" hidden="false" customHeight="false" outlineLevel="0" collapsed="false"/>
    <row r="46644" customFormat="false" ht="15.75" hidden="false" customHeight="false" outlineLevel="0" collapsed="false"/>
    <row r="46645" customFormat="false" ht="15.75" hidden="false" customHeight="false" outlineLevel="0" collapsed="false"/>
    <row r="46646" customFormat="false" ht="15.75" hidden="false" customHeight="false" outlineLevel="0" collapsed="false"/>
    <row r="46647" customFormat="false" ht="15.75" hidden="false" customHeight="false" outlineLevel="0" collapsed="false"/>
    <row r="46648" customFormat="false" ht="15.75" hidden="false" customHeight="false" outlineLevel="0" collapsed="false"/>
    <row r="46649" customFormat="false" ht="15.75" hidden="false" customHeight="false" outlineLevel="0" collapsed="false"/>
    <row r="46650" customFormat="false" ht="15.75" hidden="false" customHeight="false" outlineLevel="0" collapsed="false"/>
    <row r="46651" customFormat="false" ht="15.75" hidden="false" customHeight="false" outlineLevel="0" collapsed="false"/>
    <row r="46652" customFormat="false" ht="15.75" hidden="false" customHeight="false" outlineLevel="0" collapsed="false"/>
    <row r="46653" customFormat="false" ht="15.75" hidden="false" customHeight="false" outlineLevel="0" collapsed="false"/>
    <row r="46654" customFormat="false" ht="15.75" hidden="false" customHeight="false" outlineLevel="0" collapsed="false"/>
    <row r="46655" customFormat="false" ht="15.75" hidden="false" customHeight="false" outlineLevel="0" collapsed="false"/>
    <row r="46656" customFormat="false" ht="15.75" hidden="false" customHeight="false" outlineLevel="0" collapsed="false"/>
    <row r="46657" customFormat="false" ht="15.75" hidden="false" customHeight="false" outlineLevel="0" collapsed="false"/>
    <row r="46658" customFormat="false" ht="15.75" hidden="false" customHeight="false" outlineLevel="0" collapsed="false"/>
    <row r="46659" customFormat="false" ht="15.75" hidden="false" customHeight="false" outlineLevel="0" collapsed="false"/>
    <row r="46660" customFormat="false" ht="15.75" hidden="false" customHeight="false" outlineLevel="0" collapsed="false"/>
    <row r="46661" customFormat="false" ht="15.75" hidden="false" customHeight="false" outlineLevel="0" collapsed="false"/>
    <row r="46662" customFormat="false" ht="15.75" hidden="false" customHeight="false" outlineLevel="0" collapsed="false"/>
    <row r="46663" customFormat="false" ht="15.75" hidden="false" customHeight="false" outlineLevel="0" collapsed="false"/>
    <row r="46664" customFormat="false" ht="15.75" hidden="false" customHeight="false" outlineLevel="0" collapsed="false"/>
    <row r="46665" customFormat="false" ht="15.75" hidden="false" customHeight="false" outlineLevel="0" collapsed="false"/>
    <row r="46666" customFormat="false" ht="15.75" hidden="false" customHeight="false" outlineLevel="0" collapsed="false"/>
    <row r="46667" customFormat="false" ht="15.75" hidden="false" customHeight="false" outlineLevel="0" collapsed="false"/>
    <row r="46668" customFormat="false" ht="15.75" hidden="false" customHeight="false" outlineLevel="0" collapsed="false"/>
    <row r="46669" customFormat="false" ht="15.75" hidden="false" customHeight="false" outlineLevel="0" collapsed="false"/>
    <row r="46670" customFormat="false" ht="15.75" hidden="false" customHeight="false" outlineLevel="0" collapsed="false"/>
    <row r="46671" customFormat="false" ht="15.75" hidden="false" customHeight="false" outlineLevel="0" collapsed="false"/>
    <row r="46672" customFormat="false" ht="15.75" hidden="false" customHeight="false" outlineLevel="0" collapsed="false"/>
    <row r="46673" customFormat="false" ht="15.75" hidden="false" customHeight="false" outlineLevel="0" collapsed="false"/>
    <row r="46674" customFormat="false" ht="15.75" hidden="false" customHeight="false" outlineLevel="0" collapsed="false"/>
    <row r="46675" customFormat="false" ht="15.75" hidden="false" customHeight="false" outlineLevel="0" collapsed="false"/>
    <row r="46676" customFormat="false" ht="15.75" hidden="false" customHeight="false" outlineLevel="0" collapsed="false"/>
    <row r="46677" customFormat="false" ht="15.75" hidden="false" customHeight="false" outlineLevel="0" collapsed="false"/>
    <row r="46678" customFormat="false" ht="15.75" hidden="false" customHeight="false" outlineLevel="0" collapsed="false"/>
    <row r="46679" customFormat="false" ht="15.75" hidden="false" customHeight="false" outlineLevel="0" collapsed="false"/>
    <row r="46680" customFormat="false" ht="15.75" hidden="false" customHeight="false" outlineLevel="0" collapsed="false"/>
    <row r="46681" customFormat="false" ht="15.75" hidden="false" customHeight="false" outlineLevel="0" collapsed="false"/>
    <row r="46682" customFormat="false" ht="15.75" hidden="false" customHeight="false" outlineLevel="0" collapsed="false"/>
    <row r="46683" customFormat="false" ht="15.75" hidden="false" customHeight="false" outlineLevel="0" collapsed="false"/>
    <row r="46684" customFormat="false" ht="15.75" hidden="false" customHeight="false" outlineLevel="0" collapsed="false"/>
    <row r="46685" customFormat="false" ht="15.75" hidden="false" customHeight="false" outlineLevel="0" collapsed="false"/>
    <row r="46686" customFormat="false" ht="15.75" hidden="false" customHeight="false" outlineLevel="0" collapsed="false"/>
    <row r="46687" customFormat="false" ht="15.75" hidden="false" customHeight="false" outlineLevel="0" collapsed="false"/>
    <row r="46688" customFormat="false" ht="15.75" hidden="false" customHeight="false" outlineLevel="0" collapsed="false"/>
    <row r="46689" customFormat="false" ht="15.75" hidden="false" customHeight="false" outlineLevel="0" collapsed="false"/>
    <row r="46690" customFormat="false" ht="15.75" hidden="false" customHeight="false" outlineLevel="0" collapsed="false"/>
    <row r="46691" customFormat="false" ht="15.75" hidden="false" customHeight="false" outlineLevel="0" collapsed="false"/>
    <row r="46692" customFormat="false" ht="15.75" hidden="false" customHeight="false" outlineLevel="0" collapsed="false"/>
    <row r="46693" customFormat="false" ht="15.75" hidden="false" customHeight="false" outlineLevel="0" collapsed="false"/>
    <row r="46694" customFormat="false" ht="15.75" hidden="false" customHeight="false" outlineLevel="0" collapsed="false"/>
    <row r="46695" customFormat="false" ht="15.75" hidden="false" customHeight="false" outlineLevel="0" collapsed="false"/>
    <row r="46696" customFormat="false" ht="15.75" hidden="false" customHeight="false" outlineLevel="0" collapsed="false"/>
    <row r="46697" customFormat="false" ht="15.75" hidden="false" customHeight="false" outlineLevel="0" collapsed="false"/>
    <row r="46698" customFormat="false" ht="15.75" hidden="false" customHeight="false" outlineLevel="0" collapsed="false"/>
    <row r="46699" customFormat="false" ht="15.75" hidden="false" customHeight="false" outlineLevel="0" collapsed="false"/>
    <row r="46700" customFormat="false" ht="15.75" hidden="false" customHeight="false" outlineLevel="0" collapsed="false"/>
    <row r="46701" customFormat="false" ht="15.75" hidden="false" customHeight="false" outlineLevel="0" collapsed="false"/>
    <row r="46702" customFormat="false" ht="15.75" hidden="false" customHeight="false" outlineLevel="0" collapsed="false"/>
    <row r="46703" customFormat="false" ht="15.75" hidden="false" customHeight="false" outlineLevel="0" collapsed="false"/>
    <row r="46704" customFormat="false" ht="15.75" hidden="false" customHeight="false" outlineLevel="0" collapsed="false"/>
    <row r="46705" customFormat="false" ht="15.75" hidden="false" customHeight="false" outlineLevel="0" collapsed="false"/>
    <row r="46706" customFormat="false" ht="15.75" hidden="false" customHeight="false" outlineLevel="0" collapsed="false"/>
    <row r="46707" customFormat="false" ht="15.75" hidden="false" customHeight="false" outlineLevel="0" collapsed="false"/>
    <row r="46708" customFormat="false" ht="15.75" hidden="false" customHeight="false" outlineLevel="0" collapsed="false"/>
    <row r="46709" customFormat="false" ht="15.75" hidden="false" customHeight="false" outlineLevel="0" collapsed="false"/>
    <row r="46710" customFormat="false" ht="15.75" hidden="false" customHeight="false" outlineLevel="0" collapsed="false"/>
    <row r="46711" customFormat="false" ht="15.75" hidden="false" customHeight="false" outlineLevel="0" collapsed="false"/>
    <row r="46712" customFormat="false" ht="15.75" hidden="false" customHeight="false" outlineLevel="0" collapsed="false"/>
    <row r="46713" customFormat="false" ht="15.75" hidden="false" customHeight="false" outlineLevel="0" collapsed="false"/>
    <row r="46714" customFormat="false" ht="15.75" hidden="false" customHeight="false" outlineLevel="0" collapsed="false"/>
    <row r="46715" customFormat="false" ht="15.75" hidden="false" customHeight="false" outlineLevel="0" collapsed="false"/>
    <row r="46716" customFormat="false" ht="15.75" hidden="false" customHeight="false" outlineLevel="0" collapsed="false"/>
    <row r="46717" customFormat="false" ht="15.75" hidden="false" customHeight="false" outlineLevel="0" collapsed="false"/>
    <row r="46718" customFormat="false" ht="15.75" hidden="false" customHeight="false" outlineLevel="0" collapsed="false"/>
    <row r="46719" customFormat="false" ht="15.75" hidden="false" customHeight="false" outlineLevel="0" collapsed="false"/>
    <row r="46720" customFormat="false" ht="15.75" hidden="false" customHeight="false" outlineLevel="0" collapsed="false"/>
    <row r="46721" customFormat="false" ht="15.75" hidden="false" customHeight="false" outlineLevel="0" collapsed="false"/>
    <row r="46722" customFormat="false" ht="15.75" hidden="false" customHeight="false" outlineLevel="0" collapsed="false"/>
    <row r="46723" customFormat="false" ht="15.75" hidden="false" customHeight="false" outlineLevel="0" collapsed="false"/>
    <row r="46724" customFormat="false" ht="15.75" hidden="false" customHeight="false" outlineLevel="0" collapsed="false"/>
    <row r="46725" customFormat="false" ht="15.75" hidden="false" customHeight="false" outlineLevel="0" collapsed="false"/>
    <row r="46726" customFormat="false" ht="15.75" hidden="false" customHeight="false" outlineLevel="0" collapsed="false"/>
    <row r="46727" customFormat="false" ht="15.75" hidden="false" customHeight="false" outlineLevel="0" collapsed="false"/>
    <row r="46728" customFormat="false" ht="15.75" hidden="false" customHeight="false" outlineLevel="0" collapsed="false"/>
    <row r="46729" customFormat="false" ht="15.75" hidden="false" customHeight="false" outlineLevel="0" collapsed="false"/>
    <row r="46730" customFormat="false" ht="15.75" hidden="false" customHeight="false" outlineLevel="0" collapsed="false"/>
    <row r="46731" customFormat="false" ht="15.75" hidden="false" customHeight="false" outlineLevel="0" collapsed="false"/>
    <row r="46732" customFormat="false" ht="15.75" hidden="false" customHeight="false" outlineLevel="0" collapsed="false"/>
    <row r="46733" customFormat="false" ht="15.75" hidden="false" customHeight="false" outlineLevel="0" collapsed="false"/>
    <row r="46734" customFormat="false" ht="15.75" hidden="false" customHeight="false" outlineLevel="0" collapsed="false"/>
    <row r="46735" customFormat="false" ht="15.75" hidden="false" customHeight="false" outlineLevel="0" collapsed="false"/>
    <row r="46736" customFormat="false" ht="15.75" hidden="false" customHeight="false" outlineLevel="0" collapsed="false"/>
    <row r="46737" customFormat="false" ht="15.75" hidden="false" customHeight="false" outlineLevel="0" collapsed="false"/>
    <row r="46738" customFormat="false" ht="15.75" hidden="false" customHeight="false" outlineLevel="0" collapsed="false"/>
    <row r="46739" customFormat="false" ht="15.75" hidden="false" customHeight="false" outlineLevel="0" collapsed="false"/>
    <row r="46740" customFormat="false" ht="15.75" hidden="false" customHeight="false" outlineLevel="0" collapsed="false"/>
    <row r="46741" customFormat="false" ht="15.75" hidden="false" customHeight="false" outlineLevel="0" collapsed="false"/>
    <row r="46742" customFormat="false" ht="15.75" hidden="false" customHeight="false" outlineLevel="0" collapsed="false"/>
    <row r="46743" customFormat="false" ht="15.75" hidden="false" customHeight="false" outlineLevel="0" collapsed="false"/>
    <row r="46744" customFormat="false" ht="15.75" hidden="false" customHeight="false" outlineLevel="0" collapsed="false"/>
    <row r="46745" customFormat="false" ht="15.75" hidden="false" customHeight="false" outlineLevel="0" collapsed="false"/>
    <row r="46746" customFormat="false" ht="15.75" hidden="false" customHeight="false" outlineLevel="0" collapsed="false"/>
    <row r="46747" customFormat="false" ht="15.75" hidden="false" customHeight="false" outlineLevel="0" collapsed="false"/>
    <row r="46748" customFormat="false" ht="15.75" hidden="false" customHeight="false" outlineLevel="0" collapsed="false"/>
    <row r="46749" customFormat="false" ht="15.75" hidden="false" customHeight="false" outlineLevel="0" collapsed="false"/>
    <row r="46750" customFormat="false" ht="15.75" hidden="false" customHeight="false" outlineLevel="0" collapsed="false"/>
    <row r="46751" customFormat="false" ht="15.75" hidden="false" customHeight="false" outlineLevel="0" collapsed="false"/>
    <row r="46752" customFormat="false" ht="15.75" hidden="false" customHeight="false" outlineLevel="0" collapsed="false"/>
    <row r="46753" customFormat="false" ht="15.75" hidden="false" customHeight="false" outlineLevel="0" collapsed="false"/>
    <row r="46754" customFormat="false" ht="15.75" hidden="false" customHeight="false" outlineLevel="0" collapsed="false"/>
    <row r="46755" customFormat="false" ht="15.75" hidden="false" customHeight="false" outlineLevel="0" collapsed="false"/>
    <row r="46756" customFormat="false" ht="15.75" hidden="false" customHeight="false" outlineLevel="0" collapsed="false"/>
    <row r="46757" customFormat="false" ht="15.75" hidden="false" customHeight="false" outlineLevel="0" collapsed="false"/>
    <row r="46758" customFormat="false" ht="15.75" hidden="false" customHeight="false" outlineLevel="0" collapsed="false"/>
    <row r="46759" customFormat="false" ht="15.75" hidden="false" customHeight="false" outlineLevel="0" collapsed="false"/>
    <row r="46760" customFormat="false" ht="15.75" hidden="false" customHeight="false" outlineLevel="0" collapsed="false"/>
    <row r="46761" customFormat="false" ht="15.75" hidden="false" customHeight="false" outlineLevel="0" collapsed="false"/>
    <row r="46762" customFormat="false" ht="15.75" hidden="false" customHeight="false" outlineLevel="0" collapsed="false"/>
    <row r="46763" customFormat="false" ht="15.75" hidden="false" customHeight="false" outlineLevel="0" collapsed="false"/>
    <row r="46764" customFormat="false" ht="15.75" hidden="false" customHeight="false" outlineLevel="0" collapsed="false"/>
    <row r="46765" customFormat="false" ht="15.75" hidden="false" customHeight="false" outlineLevel="0" collapsed="false"/>
    <row r="46766" customFormat="false" ht="15.75" hidden="false" customHeight="false" outlineLevel="0" collapsed="false"/>
    <row r="46767" customFormat="false" ht="15.75" hidden="false" customHeight="false" outlineLevel="0" collapsed="false"/>
    <row r="46768" customFormat="false" ht="15.75" hidden="false" customHeight="false" outlineLevel="0" collapsed="false"/>
    <row r="46769" customFormat="false" ht="15.75" hidden="false" customHeight="false" outlineLevel="0" collapsed="false"/>
    <row r="46770" customFormat="false" ht="15.75" hidden="false" customHeight="false" outlineLevel="0" collapsed="false"/>
    <row r="46771" customFormat="false" ht="15.75" hidden="false" customHeight="false" outlineLevel="0" collapsed="false"/>
    <row r="46772" customFormat="false" ht="15.75" hidden="false" customHeight="false" outlineLevel="0" collapsed="false"/>
    <row r="46773" customFormat="false" ht="15.75" hidden="false" customHeight="false" outlineLevel="0" collapsed="false"/>
    <row r="46774" customFormat="false" ht="15.75" hidden="false" customHeight="false" outlineLevel="0" collapsed="false"/>
    <row r="46775" customFormat="false" ht="15.75" hidden="false" customHeight="false" outlineLevel="0" collapsed="false"/>
    <row r="46776" customFormat="false" ht="15.75" hidden="false" customHeight="false" outlineLevel="0" collapsed="false"/>
    <row r="46777" customFormat="false" ht="15.75" hidden="false" customHeight="false" outlineLevel="0" collapsed="false"/>
    <row r="46778" customFormat="false" ht="15.75" hidden="false" customHeight="false" outlineLevel="0" collapsed="false"/>
    <row r="46779" customFormat="false" ht="15.75" hidden="false" customHeight="false" outlineLevel="0" collapsed="false"/>
    <row r="46780" customFormat="false" ht="15.75" hidden="false" customHeight="false" outlineLevel="0" collapsed="false"/>
    <row r="46781" customFormat="false" ht="15.75" hidden="false" customHeight="false" outlineLevel="0" collapsed="false"/>
    <row r="46782" customFormat="false" ht="15.75" hidden="false" customHeight="false" outlineLevel="0" collapsed="false"/>
    <row r="46783" customFormat="false" ht="15.75" hidden="false" customHeight="false" outlineLevel="0" collapsed="false"/>
    <row r="46784" customFormat="false" ht="15.75" hidden="false" customHeight="false" outlineLevel="0" collapsed="false"/>
    <row r="46785" customFormat="false" ht="15.75" hidden="false" customHeight="false" outlineLevel="0" collapsed="false"/>
    <row r="46786" customFormat="false" ht="15.75" hidden="false" customHeight="false" outlineLevel="0" collapsed="false"/>
    <row r="46787" customFormat="false" ht="15.75" hidden="false" customHeight="false" outlineLevel="0" collapsed="false"/>
    <row r="46788" customFormat="false" ht="15.75" hidden="false" customHeight="false" outlineLevel="0" collapsed="false"/>
    <row r="46789" customFormat="false" ht="15.75" hidden="false" customHeight="false" outlineLevel="0" collapsed="false"/>
    <row r="46790" customFormat="false" ht="15.75" hidden="false" customHeight="false" outlineLevel="0" collapsed="false"/>
    <row r="46791" customFormat="false" ht="15.75" hidden="false" customHeight="false" outlineLevel="0" collapsed="false"/>
    <row r="46792" customFormat="false" ht="15.75" hidden="false" customHeight="false" outlineLevel="0" collapsed="false"/>
    <row r="46793" customFormat="false" ht="15.75" hidden="false" customHeight="false" outlineLevel="0" collapsed="false"/>
    <row r="46794" customFormat="false" ht="15.75" hidden="false" customHeight="false" outlineLevel="0" collapsed="false"/>
    <row r="46795" customFormat="false" ht="15.75" hidden="false" customHeight="false" outlineLevel="0" collapsed="false"/>
    <row r="46796" customFormat="false" ht="15.75" hidden="false" customHeight="false" outlineLevel="0" collapsed="false"/>
    <row r="46797" customFormat="false" ht="15.75" hidden="false" customHeight="false" outlineLevel="0" collapsed="false"/>
    <row r="46798" customFormat="false" ht="15.75" hidden="false" customHeight="false" outlineLevel="0" collapsed="false"/>
    <row r="46799" customFormat="false" ht="15.75" hidden="false" customHeight="false" outlineLevel="0" collapsed="false"/>
    <row r="46800" customFormat="false" ht="15.75" hidden="false" customHeight="false" outlineLevel="0" collapsed="false"/>
    <row r="46801" customFormat="false" ht="15.75" hidden="false" customHeight="false" outlineLevel="0" collapsed="false"/>
    <row r="46802" customFormat="false" ht="15.75" hidden="false" customHeight="false" outlineLevel="0" collapsed="false"/>
    <row r="46803" customFormat="false" ht="15.75" hidden="false" customHeight="false" outlineLevel="0" collapsed="false"/>
    <row r="46804" customFormat="false" ht="15.75" hidden="false" customHeight="false" outlineLevel="0" collapsed="false"/>
    <row r="46805" customFormat="false" ht="15.75" hidden="false" customHeight="false" outlineLevel="0" collapsed="false"/>
    <row r="46806" customFormat="false" ht="15.75" hidden="false" customHeight="false" outlineLevel="0" collapsed="false"/>
    <row r="46807" customFormat="false" ht="15.75" hidden="false" customHeight="false" outlineLevel="0" collapsed="false"/>
    <row r="46808" customFormat="false" ht="15.75" hidden="false" customHeight="false" outlineLevel="0" collapsed="false"/>
    <row r="46809" customFormat="false" ht="15.75" hidden="false" customHeight="false" outlineLevel="0" collapsed="false"/>
    <row r="46810" customFormat="false" ht="15.75" hidden="false" customHeight="false" outlineLevel="0" collapsed="false"/>
    <row r="46811" customFormat="false" ht="15.75" hidden="false" customHeight="false" outlineLevel="0" collapsed="false"/>
    <row r="46812" customFormat="false" ht="15.75" hidden="false" customHeight="false" outlineLevel="0" collapsed="false"/>
    <row r="46813" customFormat="false" ht="15.75" hidden="false" customHeight="false" outlineLevel="0" collapsed="false"/>
    <row r="46814" customFormat="false" ht="15.75" hidden="false" customHeight="false" outlineLevel="0" collapsed="false"/>
    <row r="46815" customFormat="false" ht="15.75" hidden="false" customHeight="false" outlineLevel="0" collapsed="false"/>
    <row r="46816" customFormat="false" ht="15.75" hidden="false" customHeight="false" outlineLevel="0" collapsed="false"/>
    <row r="46817" customFormat="false" ht="15.75" hidden="false" customHeight="false" outlineLevel="0" collapsed="false"/>
    <row r="46818" customFormat="false" ht="15.75" hidden="false" customHeight="false" outlineLevel="0" collapsed="false"/>
    <row r="46819" customFormat="false" ht="15.75" hidden="false" customHeight="false" outlineLevel="0" collapsed="false"/>
    <row r="46820" customFormat="false" ht="15.75" hidden="false" customHeight="false" outlineLevel="0" collapsed="false"/>
    <row r="46821" customFormat="false" ht="15.75" hidden="false" customHeight="false" outlineLevel="0" collapsed="false"/>
    <row r="46822" customFormat="false" ht="15.75" hidden="false" customHeight="false" outlineLevel="0" collapsed="false"/>
    <row r="46823" customFormat="false" ht="15.75" hidden="false" customHeight="false" outlineLevel="0" collapsed="false"/>
    <row r="46824" customFormat="false" ht="15.75" hidden="false" customHeight="false" outlineLevel="0" collapsed="false"/>
    <row r="46825" customFormat="false" ht="15.75" hidden="false" customHeight="false" outlineLevel="0" collapsed="false"/>
    <row r="46826" customFormat="false" ht="15.75" hidden="false" customHeight="false" outlineLevel="0" collapsed="false"/>
    <row r="46827" customFormat="false" ht="15.75" hidden="false" customHeight="false" outlineLevel="0" collapsed="false"/>
    <row r="46828" customFormat="false" ht="15.75" hidden="false" customHeight="false" outlineLevel="0" collapsed="false"/>
    <row r="46829" customFormat="false" ht="15.75" hidden="false" customHeight="false" outlineLevel="0" collapsed="false"/>
    <row r="46830" customFormat="false" ht="15.75" hidden="false" customHeight="false" outlineLevel="0" collapsed="false"/>
    <row r="46831" customFormat="false" ht="15.75" hidden="false" customHeight="false" outlineLevel="0" collapsed="false"/>
    <row r="46832" customFormat="false" ht="15.75" hidden="false" customHeight="false" outlineLevel="0" collapsed="false"/>
    <row r="46833" customFormat="false" ht="15.75" hidden="false" customHeight="false" outlineLevel="0" collapsed="false"/>
    <row r="46834" customFormat="false" ht="15.75" hidden="false" customHeight="false" outlineLevel="0" collapsed="false"/>
    <row r="46835" customFormat="false" ht="15.75" hidden="false" customHeight="false" outlineLevel="0" collapsed="false"/>
    <row r="46836" customFormat="false" ht="15.75" hidden="false" customHeight="false" outlineLevel="0" collapsed="false"/>
    <row r="46837" customFormat="false" ht="15.75" hidden="false" customHeight="false" outlineLevel="0" collapsed="false"/>
    <row r="46838" customFormat="false" ht="15.75" hidden="false" customHeight="false" outlineLevel="0" collapsed="false"/>
    <row r="46839" customFormat="false" ht="15.75" hidden="false" customHeight="false" outlineLevel="0" collapsed="false"/>
    <row r="46840" customFormat="false" ht="15.75" hidden="false" customHeight="false" outlineLevel="0" collapsed="false"/>
    <row r="46841" customFormat="false" ht="15.75" hidden="false" customHeight="false" outlineLevel="0" collapsed="false"/>
    <row r="46842" customFormat="false" ht="15.75" hidden="false" customHeight="false" outlineLevel="0" collapsed="false"/>
    <row r="46843" customFormat="false" ht="15.75" hidden="false" customHeight="false" outlineLevel="0" collapsed="false"/>
    <row r="46844" customFormat="false" ht="15.75" hidden="false" customHeight="false" outlineLevel="0" collapsed="false"/>
    <row r="46845" customFormat="false" ht="15.75" hidden="false" customHeight="false" outlineLevel="0" collapsed="false"/>
    <row r="46846" customFormat="false" ht="15.75" hidden="false" customHeight="false" outlineLevel="0" collapsed="false"/>
    <row r="46847" customFormat="false" ht="15.75" hidden="false" customHeight="false" outlineLevel="0" collapsed="false"/>
    <row r="46848" customFormat="false" ht="15.75" hidden="false" customHeight="false" outlineLevel="0" collapsed="false"/>
    <row r="46849" customFormat="false" ht="15.75" hidden="false" customHeight="false" outlineLevel="0" collapsed="false"/>
    <row r="46850" customFormat="false" ht="15.75" hidden="false" customHeight="false" outlineLevel="0" collapsed="false"/>
    <row r="46851" customFormat="false" ht="15.75" hidden="false" customHeight="false" outlineLevel="0" collapsed="false"/>
    <row r="46852" customFormat="false" ht="15.75" hidden="false" customHeight="false" outlineLevel="0" collapsed="false"/>
    <row r="46853" customFormat="false" ht="15.75" hidden="false" customHeight="false" outlineLevel="0" collapsed="false"/>
    <row r="46854" customFormat="false" ht="15.75" hidden="false" customHeight="false" outlineLevel="0" collapsed="false"/>
    <row r="46855" customFormat="false" ht="15.75" hidden="false" customHeight="false" outlineLevel="0" collapsed="false"/>
    <row r="46856" customFormat="false" ht="15.75" hidden="false" customHeight="false" outlineLevel="0" collapsed="false"/>
    <row r="46857" customFormat="false" ht="15.75" hidden="false" customHeight="false" outlineLevel="0" collapsed="false"/>
    <row r="46858" customFormat="false" ht="15.75" hidden="false" customHeight="false" outlineLevel="0" collapsed="false"/>
    <row r="46859" customFormat="false" ht="15.75" hidden="false" customHeight="false" outlineLevel="0" collapsed="false"/>
    <row r="46860" customFormat="false" ht="15.75" hidden="false" customHeight="false" outlineLevel="0" collapsed="false"/>
    <row r="46861" customFormat="false" ht="15.75" hidden="false" customHeight="false" outlineLevel="0" collapsed="false"/>
    <row r="46862" customFormat="false" ht="15.75" hidden="false" customHeight="false" outlineLevel="0" collapsed="false"/>
    <row r="46863" customFormat="false" ht="15.75" hidden="false" customHeight="false" outlineLevel="0" collapsed="false"/>
    <row r="46864" customFormat="false" ht="15.75" hidden="false" customHeight="false" outlineLevel="0" collapsed="false"/>
    <row r="46865" customFormat="false" ht="15.75" hidden="false" customHeight="false" outlineLevel="0" collapsed="false"/>
    <row r="46866" customFormat="false" ht="15.75" hidden="false" customHeight="false" outlineLevel="0" collapsed="false"/>
    <row r="46867" customFormat="false" ht="15.75" hidden="false" customHeight="false" outlineLevel="0" collapsed="false"/>
    <row r="46868" customFormat="false" ht="15.75" hidden="false" customHeight="false" outlineLevel="0" collapsed="false"/>
    <row r="46869" customFormat="false" ht="15.75" hidden="false" customHeight="false" outlineLevel="0" collapsed="false"/>
    <row r="46870" customFormat="false" ht="15.75" hidden="false" customHeight="false" outlineLevel="0" collapsed="false"/>
    <row r="46871" customFormat="false" ht="15.75" hidden="false" customHeight="false" outlineLevel="0" collapsed="false"/>
    <row r="46872" customFormat="false" ht="15.75" hidden="false" customHeight="false" outlineLevel="0" collapsed="false"/>
    <row r="46873" customFormat="false" ht="15.75" hidden="false" customHeight="false" outlineLevel="0" collapsed="false"/>
    <row r="46874" customFormat="false" ht="15.75" hidden="false" customHeight="false" outlineLevel="0" collapsed="false"/>
    <row r="46875" customFormat="false" ht="15.75" hidden="false" customHeight="false" outlineLevel="0" collapsed="false"/>
    <row r="46876" customFormat="false" ht="15.75" hidden="false" customHeight="false" outlineLevel="0" collapsed="false"/>
    <row r="46877" customFormat="false" ht="15.75" hidden="false" customHeight="false" outlineLevel="0" collapsed="false"/>
    <row r="46878" customFormat="false" ht="15.75" hidden="false" customHeight="false" outlineLevel="0" collapsed="false"/>
    <row r="46879" customFormat="false" ht="15.75" hidden="false" customHeight="false" outlineLevel="0" collapsed="false"/>
    <row r="46880" customFormat="false" ht="15.75" hidden="false" customHeight="false" outlineLevel="0" collapsed="false"/>
    <row r="46881" customFormat="false" ht="15.75" hidden="false" customHeight="false" outlineLevel="0" collapsed="false"/>
    <row r="46882" customFormat="false" ht="15.75" hidden="false" customHeight="false" outlineLevel="0" collapsed="false"/>
    <row r="46883" customFormat="false" ht="15.75" hidden="false" customHeight="false" outlineLevel="0" collapsed="false"/>
    <row r="46884" customFormat="false" ht="15.75" hidden="false" customHeight="false" outlineLevel="0" collapsed="false"/>
    <row r="46885" customFormat="false" ht="15.75" hidden="false" customHeight="false" outlineLevel="0" collapsed="false"/>
    <row r="46886" customFormat="false" ht="15.75" hidden="false" customHeight="false" outlineLevel="0" collapsed="false"/>
    <row r="46887" customFormat="false" ht="15.75" hidden="false" customHeight="false" outlineLevel="0" collapsed="false"/>
    <row r="46888" customFormat="false" ht="15.75" hidden="false" customHeight="false" outlineLevel="0" collapsed="false"/>
    <row r="46889" customFormat="false" ht="15.75" hidden="false" customHeight="false" outlineLevel="0" collapsed="false"/>
    <row r="46890" customFormat="false" ht="15.75" hidden="false" customHeight="false" outlineLevel="0" collapsed="false"/>
    <row r="46891" customFormat="false" ht="15.75" hidden="false" customHeight="false" outlineLevel="0" collapsed="false"/>
    <row r="46892" customFormat="false" ht="15.75" hidden="false" customHeight="false" outlineLevel="0" collapsed="false"/>
    <row r="46893" customFormat="false" ht="15.75" hidden="false" customHeight="false" outlineLevel="0" collapsed="false"/>
    <row r="46894" customFormat="false" ht="15.75" hidden="false" customHeight="false" outlineLevel="0" collapsed="false"/>
    <row r="46895" customFormat="false" ht="15.75" hidden="false" customHeight="false" outlineLevel="0" collapsed="false"/>
    <row r="46896" customFormat="false" ht="15.75" hidden="false" customHeight="false" outlineLevel="0" collapsed="false"/>
    <row r="46897" customFormat="false" ht="15.75" hidden="false" customHeight="false" outlineLevel="0" collapsed="false"/>
    <row r="46898" customFormat="false" ht="15.75" hidden="false" customHeight="false" outlineLevel="0" collapsed="false"/>
    <row r="46899" customFormat="false" ht="15.75" hidden="false" customHeight="false" outlineLevel="0" collapsed="false"/>
    <row r="46900" customFormat="false" ht="15.75" hidden="false" customHeight="false" outlineLevel="0" collapsed="false"/>
    <row r="46901" customFormat="false" ht="15.75" hidden="false" customHeight="false" outlineLevel="0" collapsed="false"/>
    <row r="46902" customFormat="false" ht="15.75" hidden="false" customHeight="false" outlineLevel="0" collapsed="false"/>
    <row r="46903" customFormat="false" ht="15.75" hidden="false" customHeight="false" outlineLevel="0" collapsed="false"/>
    <row r="46904" customFormat="false" ht="15.75" hidden="false" customHeight="false" outlineLevel="0" collapsed="false"/>
    <row r="46905" customFormat="false" ht="15.75" hidden="false" customHeight="false" outlineLevel="0" collapsed="false"/>
    <row r="46906" customFormat="false" ht="15.75" hidden="false" customHeight="false" outlineLevel="0" collapsed="false"/>
    <row r="46907" customFormat="false" ht="15.75" hidden="false" customHeight="false" outlineLevel="0" collapsed="false"/>
    <row r="46908" customFormat="false" ht="15.75" hidden="false" customHeight="false" outlineLevel="0" collapsed="false"/>
    <row r="46909" customFormat="false" ht="15.75" hidden="false" customHeight="false" outlineLevel="0" collapsed="false"/>
    <row r="46910" customFormat="false" ht="15.75" hidden="false" customHeight="false" outlineLevel="0" collapsed="false"/>
    <row r="46911" customFormat="false" ht="15.75" hidden="false" customHeight="false" outlineLevel="0" collapsed="false"/>
    <row r="46912" customFormat="false" ht="15.75" hidden="false" customHeight="false" outlineLevel="0" collapsed="false"/>
    <row r="46913" customFormat="false" ht="15.75" hidden="false" customHeight="false" outlineLevel="0" collapsed="false"/>
    <row r="46914" customFormat="false" ht="15.75" hidden="false" customHeight="false" outlineLevel="0" collapsed="false"/>
    <row r="46915" customFormat="false" ht="15.75" hidden="false" customHeight="false" outlineLevel="0" collapsed="false"/>
    <row r="46916" customFormat="false" ht="15.75" hidden="false" customHeight="false" outlineLevel="0" collapsed="false"/>
    <row r="46917" customFormat="false" ht="15.75" hidden="false" customHeight="false" outlineLevel="0" collapsed="false"/>
    <row r="46918" customFormat="false" ht="15.75" hidden="false" customHeight="false" outlineLevel="0" collapsed="false"/>
    <row r="46919" customFormat="false" ht="15.75" hidden="false" customHeight="false" outlineLevel="0" collapsed="false"/>
    <row r="46920" customFormat="false" ht="15.75" hidden="false" customHeight="false" outlineLevel="0" collapsed="false"/>
    <row r="46921" customFormat="false" ht="15.75" hidden="false" customHeight="false" outlineLevel="0" collapsed="false"/>
    <row r="46922" customFormat="false" ht="15.75" hidden="false" customHeight="false" outlineLevel="0" collapsed="false"/>
    <row r="46923" customFormat="false" ht="15.75" hidden="false" customHeight="false" outlineLevel="0" collapsed="false"/>
    <row r="46924" customFormat="false" ht="15.75" hidden="false" customHeight="false" outlineLevel="0" collapsed="false"/>
    <row r="46925" customFormat="false" ht="15.75" hidden="false" customHeight="false" outlineLevel="0" collapsed="false"/>
    <row r="46926" customFormat="false" ht="15.75" hidden="false" customHeight="false" outlineLevel="0" collapsed="false"/>
    <row r="46927" customFormat="false" ht="15.75" hidden="false" customHeight="false" outlineLevel="0" collapsed="false"/>
    <row r="46928" customFormat="false" ht="15.75" hidden="false" customHeight="false" outlineLevel="0" collapsed="false"/>
    <row r="46929" customFormat="false" ht="15.75" hidden="false" customHeight="false" outlineLevel="0" collapsed="false"/>
    <row r="46930" customFormat="false" ht="15.75" hidden="false" customHeight="false" outlineLevel="0" collapsed="false"/>
    <row r="46931" customFormat="false" ht="15.75" hidden="false" customHeight="false" outlineLevel="0" collapsed="false"/>
    <row r="46932" customFormat="false" ht="15.75" hidden="false" customHeight="false" outlineLevel="0" collapsed="false"/>
    <row r="46933" customFormat="false" ht="15.75" hidden="false" customHeight="false" outlineLevel="0" collapsed="false"/>
    <row r="46934" customFormat="false" ht="15.75" hidden="false" customHeight="false" outlineLevel="0" collapsed="false"/>
    <row r="46935" customFormat="false" ht="15.75" hidden="false" customHeight="false" outlineLevel="0" collapsed="false"/>
    <row r="46936" customFormat="false" ht="15.75" hidden="false" customHeight="false" outlineLevel="0" collapsed="false"/>
    <row r="46937" customFormat="false" ht="15.75" hidden="false" customHeight="false" outlineLevel="0" collapsed="false"/>
    <row r="46938" customFormat="false" ht="15.75" hidden="false" customHeight="false" outlineLevel="0" collapsed="false"/>
    <row r="46939" customFormat="false" ht="15.75" hidden="false" customHeight="false" outlineLevel="0" collapsed="false"/>
    <row r="46940" customFormat="false" ht="15.75" hidden="false" customHeight="false" outlineLevel="0" collapsed="false"/>
    <row r="46941" customFormat="false" ht="15.75" hidden="false" customHeight="false" outlineLevel="0" collapsed="false"/>
    <row r="46942" customFormat="false" ht="15.75" hidden="false" customHeight="false" outlineLevel="0" collapsed="false"/>
    <row r="46943" customFormat="false" ht="15.75" hidden="false" customHeight="false" outlineLevel="0" collapsed="false"/>
    <row r="46944" customFormat="false" ht="15.75" hidden="false" customHeight="false" outlineLevel="0" collapsed="false"/>
    <row r="46945" customFormat="false" ht="15.75" hidden="false" customHeight="false" outlineLevel="0" collapsed="false"/>
    <row r="46946" customFormat="false" ht="15.75" hidden="false" customHeight="false" outlineLevel="0" collapsed="false"/>
    <row r="46947" customFormat="false" ht="15.75" hidden="false" customHeight="false" outlineLevel="0" collapsed="false"/>
    <row r="46948" customFormat="false" ht="15.75" hidden="false" customHeight="false" outlineLevel="0" collapsed="false"/>
    <row r="46949" customFormat="false" ht="15.75" hidden="false" customHeight="false" outlineLevel="0" collapsed="false"/>
    <row r="46950" customFormat="false" ht="15.75" hidden="false" customHeight="false" outlineLevel="0" collapsed="false"/>
    <row r="46951" customFormat="false" ht="15.75" hidden="false" customHeight="false" outlineLevel="0" collapsed="false"/>
    <row r="46952" customFormat="false" ht="15.75" hidden="false" customHeight="false" outlineLevel="0" collapsed="false"/>
    <row r="46953" customFormat="false" ht="15.75" hidden="false" customHeight="false" outlineLevel="0" collapsed="false"/>
    <row r="46954" customFormat="false" ht="15.75" hidden="false" customHeight="false" outlineLevel="0" collapsed="false"/>
    <row r="46955" customFormat="false" ht="15.75" hidden="false" customHeight="false" outlineLevel="0" collapsed="false"/>
    <row r="46956" customFormat="false" ht="15.75" hidden="false" customHeight="false" outlineLevel="0" collapsed="false"/>
    <row r="46957" customFormat="false" ht="15.75" hidden="false" customHeight="false" outlineLevel="0" collapsed="false"/>
    <row r="46958" customFormat="false" ht="15.75" hidden="false" customHeight="false" outlineLevel="0" collapsed="false"/>
    <row r="46959" customFormat="false" ht="15.75" hidden="false" customHeight="false" outlineLevel="0" collapsed="false"/>
    <row r="46960" customFormat="false" ht="15.75" hidden="false" customHeight="false" outlineLevel="0" collapsed="false"/>
    <row r="46961" customFormat="false" ht="15.75" hidden="false" customHeight="false" outlineLevel="0" collapsed="false"/>
    <row r="46962" customFormat="false" ht="15.75" hidden="false" customHeight="false" outlineLevel="0" collapsed="false"/>
    <row r="46963" customFormat="false" ht="15.75" hidden="false" customHeight="false" outlineLevel="0" collapsed="false"/>
    <row r="46964" customFormat="false" ht="15.75" hidden="false" customHeight="false" outlineLevel="0" collapsed="false"/>
    <row r="46965" customFormat="false" ht="15.75" hidden="false" customHeight="false" outlineLevel="0" collapsed="false"/>
    <row r="46966" customFormat="false" ht="15.75" hidden="false" customHeight="false" outlineLevel="0" collapsed="false"/>
    <row r="46967" customFormat="false" ht="15.75" hidden="false" customHeight="false" outlineLevel="0" collapsed="false"/>
    <row r="46968" customFormat="false" ht="15.75" hidden="false" customHeight="false" outlineLevel="0" collapsed="false"/>
    <row r="46969" customFormat="false" ht="15.75" hidden="false" customHeight="false" outlineLevel="0" collapsed="false"/>
    <row r="46970" customFormat="false" ht="15.75" hidden="false" customHeight="false" outlineLevel="0" collapsed="false"/>
    <row r="46971" customFormat="false" ht="15.75" hidden="false" customHeight="false" outlineLevel="0" collapsed="false"/>
    <row r="46972" customFormat="false" ht="15.75" hidden="false" customHeight="false" outlineLevel="0" collapsed="false"/>
    <row r="46973" customFormat="false" ht="15.75" hidden="false" customHeight="false" outlineLevel="0" collapsed="false"/>
    <row r="46974" customFormat="false" ht="15.75" hidden="false" customHeight="false" outlineLevel="0" collapsed="false"/>
    <row r="46975" customFormat="false" ht="15.75" hidden="false" customHeight="false" outlineLevel="0" collapsed="false"/>
    <row r="46976" customFormat="false" ht="15.75" hidden="false" customHeight="false" outlineLevel="0" collapsed="false"/>
    <row r="46977" customFormat="false" ht="15.75" hidden="false" customHeight="false" outlineLevel="0" collapsed="false"/>
    <row r="46978" customFormat="false" ht="15.75" hidden="false" customHeight="false" outlineLevel="0" collapsed="false"/>
    <row r="46979" customFormat="false" ht="15.75" hidden="false" customHeight="false" outlineLevel="0" collapsed="false"/>
    <row r="46980" customFormat="false" ht="15.75" hidden="false" customHeight="false" outlineLevel="0" collapsed="false"/>
    <row r="46981" customFormat="false" ht="15.75" hidden="false" customHeight="false" outlineLevel="0" collapsed="false"/>
    <row r="46982" customFormat="false" ht="15.75" hidden="false" customHeight="false" outlineLevel="0" collapsed="false"/>
    <row r="46983" customFormat="false" ht="15.75" hidden="false" customHeight="false" outlineLevel="0" collapsed="false"/>
    <row r="46984" customFormat="false" ht="15.75" hidden="false" customHeight="false" outlineLevel="0" collapsed="false"/>
    <row r="46985" customFormat="false" ht="15.75" hidden="false" customHeight="false" outlineLevel="0" collapsed="false"/>
    <row r="46986" customFormat="false" ht="15.75" hidden="false" customHeight="false" outlineLevel="0" collapsed="false"/>
    <row r="46987" customFormat="false" ht="15.75" hidden="false" customHeight="false" outlineLevel="0" collapsed="false"/>
    <row r="46988" customFormat="false" ht="15.75" hidden="false" customHeight="false" outlineLevel="0" collapsed="false"/>
    <row r="46989" customFormat="false" ht="15.75" hidden="false" customHeight="false" outlineLevel="0" collapsed="false"/>
    <row r="46990" customFormat="false" ht="15.75" hidden="false" customHeight="false" outlineLevel="0" collapsed="false"/>
    <row r="46991" customFormat="false" ht="15.75" hidden="false" customHeight="false" outlineLevel="0" collapsed="false"/>
    <row r="46992" customFormat="false" ht="15.75" hidden="false" customHeight="false" outlineLevel="0" collapsed="false"/>
    <row r="46993" customFormat="false" ht="15.75" hidden="false" customHeight="false" outlineLevel="0" collapsed="false"/>
    <row r="46994" customFormat="false" ht="15.75" hidden="false" customHeight="false" outlineLevel="0" collapsed="false"/>
    <row r="46995" customFormat="false" ht="15.75" hidden="false" customHeight="false" outlineLevel="0" collapsed="false"/>
    <row r="46996" customFormat="false" ht="15.75" hidden="false" customHeight="false" outlineLevel="0" collapsed="false"/>
    <row r="46997" customFormat="false" ht="15.75" hidden="false" customHeight="false" outlineLevel="0" collapsed="false"/>
    <row r="46998" customFormat="false" ht="15.75" hidden="false" customHeight="false" outlineLevel="0" collapsed="false"/>
    <row r="46999" customFormat="false" ht="15.75" hidden="false" customHeight="false" outlineLevel="0" collapsed="false"/>
    <row r="47000" customFormat="false" ht="15.75" hidden="false" customHeight="false" outlineLevel="0" collapsed="false"/>
    <row r="47001" customFormat="false" ht="15.75" hidden="false" customHeight="false" outlineLevel="0" collapsed="false"/>
    <row r="47002" customFormat="false" ht="15.75" hidden="false" customHeight="false" outlineLevel="0" collapsed="false"/>
    <row r="47003" customFormat="false" ht="15.75" hidden="false" customHeight="false" outlineLevel="0" collapsed="false"/>
    <row r="47004" customFormat="false" ht="15.75" hidden="false" customHeight="false" outlineLevel="0" collapsed="false"/>
    <row r="47005" customFormat="false" ht="15.75" hidden="false" customHeight="false" outlineLevel="0" collapsed="false"/>
    <row r="47006" customFormat="false" ht="15.75" hidden="false" customHeight="false" outlineLevel="0" collapsed="false"/>
    <row r="47007" customFormat="false" ht="15.75" hidden="false" customHeight="false" outlineLevel="0" collapsed="false"/>
    <row r="47008" customFormat="false" ht="15.75" hidden="false" customHeight="false" outlineLevel="0" collapsed="false"/>
    <row r="47009" customFormat="false" ht="15.75" hidden="false" customHeight="false" outlineLevel="0" collapsed="false"/>
    <row r="47010" customFormat="false" ht="15.75" hidden="false" customHeight="false" outlineLevel="0" collapsed="false"/>
    <row r="47011" customFormat="false" ht="15.75" hidden="false" customHeight="false" outlineLevel="0" collapsed="false"/>
    <row r="47012" customFormat="false" ht="15.75" hidden="false" customHeight="false" outlineLevel="0" collapsed="false"/>
    <row r="47013" customFormat="false" ht="15.75" hidden="false" customHeight="false" outlineLevel="0" collapsed="false"/>
    <row r="47014" customFormat="false" ht="15.75" hidden="false" customHeight="false" outlineLevel="0" collapsed="false"/>
    <row r="47015" customFormat="false" ht="15.75" hidden="false" customHeight="false" outlineLevel="0" collapsed="false"/>
    <row r="47016" customFormat="false" ht="15.75" hidden="false" customHeight="false" outlineLevel="0" collapsed="false"/>
    <row r="47017" customFormat="false" ht="15.75" hidden="false" customHeight="false" outlineLevel="0" collapsed="false"/>
    <row r="47018" customFormat="false" ht="15.75" hidden="false" customHeight="false" outlineLevel="0" collapsed="false"/>
    <row r="47019" customFormat="false" ht="15.75" hidden="false" customHeight="false" outlineLevel="0" collapsed="false"/>
    <row r="47020" customFormat="false" ht="15.75" hidden="false" customHeight="false" outlineLevel="0" collapsed="false"/>
    <row r="47021" customFormat="false" ht="15.75" hidden="false" customHeight="false" outlineLevel="0" collapsed="false"/>
    <row r="47022" customFormat="false" ht="15.75" hidden="false" customHeight="false" outlineLevel="0" collapsed="false"/>
    <row r="47023" customFormat="false" ht="15.75" hidden="false" customHeight="false" outlineLevel="0" collapsed="false"/>
    <row r="47024" customFormat="false" ht="15.75" hidden="false" customHeight="false" outlineLevel="0" collapsed="false"/>
    <row r="47025" customFormat="false" ht="15.75" hidden="false" customHeight="false" outlineLevel="0" collapsed="false"/>
    <row r="47026" customFormat="false" ht="15.75" hidden="false" customHeight="false" outlineLevel="0" collapsed="false"/>
    <row r="47027" customFormat="false" ht="15.75" hidden="false" customHeight="false" outlineLevel="0" collapsed="false"/>
    <row r="47028" customFormat="false" ht="15.75" hidden="false" customHeight="false" outlineLevel="0" collapsed="false"/>
    <row r="47029" customFormat="false" ht="15.75" hidden="false" customHeight="false" outlineLevel="0" collapsed="false"/>
    <row r="47030" customFormat="false" ht="15.75" hidden="false" customHeight="false" outlineLevel="0" collapsed="false"/>
    <row r="47031" customFormat="false" ht="15.75" hidden="false" customHeight="false" outlineLevel="0" collapsed="false"/>
    <row r="47032" customFormat="false" ht="15.75" hidden="false" customHeight="false" outlineLevel="0" collapsed="false"/>
    <row r="47033" customFormat="false" ht="15.75" hidden="false" customHeight="false" outlineLevel="0" collapsed="false"/>
    <row r="47034" customFormat="false" ht="15.75" hidden="false" customHeight="false" outlineLevel="0" collapsed="false"/>
    <row r="47035" customFormat="false" ht="15.75" hidden="false" customHeight="false" outlineLevel="0" collapsed="false"/>
    <row r="47036" customFormat="false" ht="15.75" hidden="false" customHeight="false" outlineLevel="0" collapsed="false"/>
    <row r="47037" customFormat="false" ht="15.75" hidden="false" customHeight="false" outlineLevel="0" collapsed="false"/>
    <row r="47038" customFormat="false" ht="15.75" hidden="false" customHeight="false" outlineLevel="0" collapsed="false"/>
    <row r="47039" customFormat="false" ht="15.75" hidden="false" customHeight="false" outlineLevel="0" collapsed="false"/>
    <row r="47040" customFormat="false" ht="15.75" hidden="false" customHeight="false" outlineLevel="0" collapsed="false"/>
    <row r="47041" customFormat="false" ht="15.75" hidden="false" customHeight="false" outlineLevel="0" collapsed="false"/>
    <row r="47042" customFormat="false" ht="15.75" hidden="false" customHeight="false" outlineLevel="0" collapsed="false"/>
    <row r="47043" customFormat="false" ht="15.75" hidden="false" customHeight="false" outlineLevel="0" collapsed="false"/>
    <row r="47044" customFormat="false" ht="15.75" hidden="false" customHeight="false" outlineLevel="0" collapsed="false"/>
    <row r="47045" customFormat="false" ht="15.75" hidden="false" customHeight="false" outlineLevel="0" collapsed="false"/>
    <row r="47046" customFormat="false" ht="15.75" hidden="false" customHeight="false" outlineLevel="0" collapsed="false"/>
    <row r="47047" customFormat="false" ht="15.75" hidden="false" customHeight="false" outlineLevel="0" collapsed="false"/>
    <row r="47048" customFormat="false" ht="15.75" hidden="false" customHeight="false" outlineLevel="0" collapsed="false"/>
    <row r="47049" customFormat="false" ht="15.75" hidden="false" customHeight="false" outlineLevel="0" collapsed="false"/>
    <row r="47050" customFormat="false" ht="15.75" hidden="false" customHeight="false" outlineLevel="0" collapsed="false"/>
    <row r="47051" customFormat="false" ht="15.75" hidden="false" customHeight="false" outlineLevel="0" collapsed="false"/>
    <row r="47052" customFormat="false" ht="15.75" hidden="false" customHeight="false" outlineLevel="0" collapsed="false"/>
    <row r="47053" customFormat="false" ht="15.75" hidden="false" customHeight="false" outlineLevel="0" collapsed="false"/>
    <row r="47054" customFormat="false" ht="15.75" hidden="false" customHeight="false" outlineLevel="0" collapsed="false"/>
    <row r="47055" customFormat="false" ht="15.75" hidden="false" customHeight="false" outlineLevel="0" collapsed="false"/>
    <row r="47056" customFormat="false" ht="15.75" hidden="false" customHeight="false" outlineLevel="0" collapsed="false"/>
    <row r="47057" customFormat="false" ht="15.75" hidden="false" customHeight="false" outlineLevel="0" collapsed="false"/>
    <row r="47058" customFormat="false" ht="15.75" hidden="false" customHeight="false" outlineLevel="0" collapsed="false"/>
    <row r="47059" customFormat="false" ht="15.75" hidden="false" customHeight="false" outlineLevel="0" collapsed="false"/>
    <row r="47060" customFormat="false" ht="15.75" hidden="false" customHeight="false" outlineLevel="0" collapsed="false"/>
    <row r="47061" customFormat="false" ht="15.75" hidden="false" customHeight="false" outlineLevel="0" collapsed="false"/>
    <row r="47062" customFormat="false" ht="15.75" hidden="false" customHeight="false" outlineLevel="0" collapsed="false"/>
    <row r="47063" customFormat="false" ht="15.75" hidden="false" customHeight="false" outlineLevel="0" collapsed="false"/>
    <row r="47064" customFormat="false" ht="15.75" hidden="false" customHeight="false" outlineLevel="0" collapsed="false"/>
    <row r="47065" customFormat="false" ht="15.75" hidden="false" customHeight="false" outlineLevel="0" collapsed="false"/>
    <row r="47066" customFormat="false" ht="15.75" hidden="false" customHeight="false" outlineLevel="0" collapsed="false"/>
    <row r="47067" customFormat="false" ht="15.75" hidden="false" customHeight="false" outlineLevel="0" collapsed="false"/>
    <row r="47068" customFormat="false" ht="15.75" hidden="false" customHeight="false" outlineLevel="0" collapsed="false"/>
    <row r="47069" customFormat="false" ht="15.75" hidden="false" customHeight="false" outlineLevel="0" collapsed="false"/>
    <row r="47070" customFormat="false" ht="15.75" hidden="false" customHeight="false" outlineLevel="0" collapsed="false"/>
    <row r="47071" customFormat="false" ht="15.75" hidden="false" customHeight="false" outlineLevel="0" collapsed="false"/>
    <row r="47072" customFormat="false" ht="15.75" hidden="false" customHeight="false" outlineLevel="0" collapsed="false"/>
    <row r="47073" customFormat="false" ht="15.75" hidden="false" customHeight="false" outlineLevel="0" collapsed="false"/>
    <row r="47074" customFormat="false" ht="15.75" hidden="false" customHeight="false" outlineLevel="0" collapsed="false"/>
    <row r="47075" customFormat="false" ht="15.75" hidden="false" customHeight="false" outlineLevel="0" collapsed="false"/>
    <row r="47076" customFormat="false" ht="15.75" hidden="false" customHeight="false" outlineLevel="0" collapsed="false"/>
    <row r="47077" customFormat="false" ht="15.75" hidden="false" customHeight="false" outlineLevel="0" collapsed="false"/>
    <row r="47078" customFormat="false" ht="15.75" hidden="false" customHeight="false" outlineLevel="0" collapsed="false"/>
    <row r="47079" customFormat="false" ht="15.75" hidden="false" customHeight="false" outlineLevel="0" collapsed="false"/>
    <row r="47080" customFormat="false" ht="15.75" hidden="false" customHeight="false" outlineLevel="0" collapsed="false"/>
    <row r="47081" customFormat="false" ht="15.75" hidden="false" customHeight="false" outlineLevel="0" collapsed="false"/>
    <row r="47082" customFormat="false" ht="15.75" hidden="false" customHeight="false" outlineLevel="0" collapsed="false"/>
    <row r="47083" customFormat="false" ht="15.75" hidden="false" customHeight="false" outlineLevel="0" collapsed="false"/>
    <row r="47084" customFormat="false" ht="15.75" hidden="false" customHeight="false" outlineLevel="0" collapsed="false"/>
    <row r="47085" customFormat="false" ht="15.75" hidden="false" customHeight="false" outlineLevel="0" collapsed="false"/>
    <row r="47086" customFormat="false" ht="15.75" hidden="false" customHeight="false" outlineLevel="0" collapsed="false"/>
    <row r="47087" customFormat="false" ht="15.75" hidden="false" customHeight="false" outlineLevel="0" collapsed="false"/>
    <row r="47088" customFormat="false" ht="15.75" hidden="false" customHeight="false" outlineLevel="0" collapsed="false"/>
    <row r="47089" customFormat="false" ht="15.75" hidden="false" customHeight="false" outlineLevel="0" collapsed="false"/>
    <row r="47090" customFormat="false" ht="15.75" hidden="false" customHeight="false" outlineLevel="0" collapsed="false"/>
    <row r="47091" customFormat="false" ht="15.75" hidden="false" customHeight="false" outlineLevel="0" collapsed="false"/>
    <row r="47092" customFormat="false" ht="15.75" hidden="false" customHeight="false" outlineLevel="0" collapsed="false"/>
    <row r="47093" customFormat="false" ht="15.75" hidden="false" customHeight="false" outlineLevel="0" collapsed="false"/>
    <row r="47094" customFormat="false" ht="15.75" hidden="false" customHeight="false" outlineLevel="0" collapsed="false"/>
    <row r="47095" customFormat="false" ht="15.75" hidden="false" customHeight="false" outlineLevel="0" collapsed="false"/>
    <row r="47096" customFormat="false" ht="15.75" hidden="false" customHeight="false" outlineLevel="0" collapsed="false"/>
    <row r="47097" customFormat="false" ht="15.75" hidden="false" customHeight="false" outlineLevel="0" collapsed="false"/>
    <row r="47098" customFormat="false" ht="15.75" hidden="false" customHeight="false" outlineLevel="0" collapsed="false"/>
    <row r="47099" customFormat="false" ht="15.75" hidden="false" customHeight="false" outlineLevel="0" collapsed="false"/>
    <row r="47100" customFormat="false" ht="15.75" hidden="false" customHeight="false" outlineLevel="0" collapsed="false"/>
    <row r="47101" customFormat="false" ht="15.75" hidden="false" customHeight="false" outlineLevel="0" collapsed="false"/>
    <row r="47102" customFormat="false" ht="15.75" hidden="false" customHeight="false" outlineLevel="0" collapsed="false"/>
    <row r="47103" customFormat="false" ht="15.75" hidden="false" customHeight="false" outlineLevel="0" collapsed="false"/>
    <row r="47104" customFormat="false" ht="15.75" hidden="false" customHeight="false" outlineLevel="0" collapsed="false"/>
    <row r="47105" customFormat="false" ht="15.75" hidden="false" customHeight="false" outlineLevel="0" collapsed="false"/>
    <row r="47106" customFormat="false" ht="15.75" hidden="false" customHeight="false" outlineLevel="0" collapsed="false"/>
    <row r="47107" customFormat="false" ht="15.75" hidden="false" customHeight="false" outlineLevel="0" collapsed="false"/>
    <row r="47108" customFormat="false" ht="15.75" hidden="false" customHeight="false" outlineLevel="0" collapsed="false"/>
    <row r="47109" customFormat="false" ht="15.75" hidden="false" customHeight="false" outlineLevel="0" collapsed="false"/>
    <row r="47110" customFormat="false" ht="15.75" hidden="false" customHeight="false" outlineLevel="0" collapsed="false"/>
    <row r="47111" customFormat="false" ht="15.75" hidden="false" customHeight="false" outlineLevel="0" collapsed="false"/>
    <row r="47112" customFormat="false" ht="15.75" hidden="false" customHeight="false" outlineLevel="0" collapsed="false"/>
    <row r="47113" customFormat="false" ht="15.75" hidden="false" customHeight="false" outlineLevel="0" collapsed="false"/>
    <row r="47114" customFormat="false" ht="15.75" hidden="false" customHeight="false" outlineLevel="0" collapsed="false"/>
    <row r="47115" customFormat="false" ht="15.75" hidden="false" customHeight="false" outlineLevel="0" collapsed="false"/>
    <row r="47116" customFormat="false" ht="15.75" hidden="false" customHeight="false" outlineLevel="0" collapsed="false"/>
    <row r="47117" customFormat="false" ht="15.75" hidden="false" customHeight="false" outlineLevel="0" collapsed="false"/>
    <row r="47118" customFormat="false" ht="15.75" hidden="false" customHeight="false" outlineLevel="0" collapsed="false"/>
    <row r="47119" customFormat="false" ht="15.75" hidden="false" customHeight="false" outlineLevel="0" collapsed="false"/>
    <row r="47120" customFormat="false" ht="15.75" hidden="false" customHeight="false" outlineLevel="0" collapsed="false"/>
    <row r="47121" customFormat="false" ht="15.75" hidden="false" customHeight="false" outlineLevel="0" collapsed="false"/>
    <row r="47122" customFormat="false" ht="15.75" hidden="false" customHeight="false" outlineLevel="0" collapsed="false"/>
    <row r="47123" customFormat="false" ht="15.75" hidden="false" customHeight="false" outlineLevel="0" collapsed="false"/>
    <row r="47124" customFormat="false" ht="15.75" hidden="false" customHeight="false" outlineLevel="0" collapsed="false"/>
    <row r="47125" customFormat="false" ht="15.75" hidden="false" customHeight="false" outlineLevel="0" collapsed="false"/>
    <row r="47126" customFormat="false" ht="15.75" hidden="false" customHeight="false" outlineLevel="0" collapsed="false"/>
    <row r="47127" customFormat="false" ht="15.75" hidden="false" customHeight="false" outlineLevel="0" collapsed="false"/>
    <row r="47128" customFormat="false" ht="15.75" hidden="false" customHeight="false" outlineLevel="0" collapsed="false"/>
    <row r="47129" customFormat="false" ht="15.75" hidden="false" customHeight="false" outlineLevel="0" collapsed="false"/>
    <row r="47130" customFormat="false" ht="15.75" hidden="false" customHeight="false" outlineLevel="0" collapsed="false"/>
    <row r="47131" customFormat="false" ht="15.75" hidden="false" customHeight="false" outlineLevel="0" collapsed="false"/>
    <row r="47132" customFormat="false" ht="15.75" hidden="false" customHeight="false" outlineLevel="0" collapsed="false"/>
    <row r="47133" customFormat="false" ht="15.75" hidden="false" customHeight="false" outlineLevel="0" collapsed="false"/>
    <row r="47134" customFormat="false" ht="15.75" hidden="false" customHeight="false" outlineLevel="0" collapsed="false"/>
    <row r="47135" customFormat="false" ht="15.75" hidden="false" customHeight="false" outlineLevel="0" collapsed="false"/>
    <row r="47136" customFormat="false" ht="15.75" hidden="false" customHeight="false" outlineLevel="0" collapsed="false"/>
    <row r="47137" customFormat="false" ht="15.75" hidden="false" customHeight="false" outlineLevel="0" collapsed="false"/>
    <row r="47138" customFormat="false" ht="15.75" hidden="false" customHeight="false" outlineLevel="0" collapsed="false"/>
    <row r="47139" customFormat="false" ht="15.75" hidden="false" customHeight="false" outlineLevel="0" collapsed="false"/>
    <row r="47140" customFormat="false" ht="15.75" hidden="false" customHeight="false" outlineLevel="0" collapsed="false"/>
    <row r="47141" customFormat="false" ht="15.75" hidden="false" customHeight="false" outlineLevel="0" collapsed="false"/>
    <row r="47142" customFormat="false" ht="15.75" hidden="false" customHeight="false" outlineLevel="0" collapsed="false"/>
    <row r="47143" customFormat="false" ht="15.75" hidden="false" customHeight="false" outlineLevel="0" collapsed="false"/>
    <row r="47144" customFormat="false" ht="15.75" hidden="false" customHeight="false" outlineLevel="0" collapsed="false"/>
    <row r="47145" customFormat="false" ht="15.75" hidden="false" customHeight="false" outlineLevel="0" collapsed="false"/>
    <row r="47146" customFormat="false" ht="15.75" hidden="false" customHeight="false" outlineLevel="0" collapsed="false"/>
    <row r="47147" customFormat="false" ht="15.75" hidden="false" customHeight="false" outlineLevel="0" collapsed="false"/>
    <row r="47148" customFormat="false" ht="15.75" hidden="false" customHeight="false" outlineLevel="0" collapsed="false"/>
    <row r="47149" customFormat="false" ht="15.75" hidden="false" customHeight="false" outlineLevel="0" collapsed="false"/>
    <row r="47150" customFormat="false" ht="15.75" hidden="false" customHeight="false" outlineLevel="0" collapsed="false"/>
    <row r="47151" customFormat="false" ht="15.75" hidden="false" customHeight="false" outlineLevel="0" collapsed="false"/>
    <row r="47152" customFormat="false" ht="15.75" hidden="false" customHeight="false" outlineLevel="0" collapsed="false"/>
    <row r="47153" customFormat="false" ht="15.75" hidden="false" customHeight="false" outlineLevel="0" collapsed="false"/>
    <row r="47154" customFormat="false" ht="15.75" hidden="false" customHeight="false" outlineLevel="0" collapsed="false"/>
    <row r="47155" customFormat="false" ht="15.75" hidden="false" customHeight="false" outlineLevel="0" collapsed="false"/>
    <row r="47156" customFormat="false" ht="15.75" hidden="false" customHeight="false" outlineLevel="0" collapsed="false"/>
    <row r="47157" customFormat="false" ht="15.75" hidden="false" customHeight="false" outlineLevel="0" collapsed="false"/>
    <row r="47158" customFormat="false" ht="15.75" hidden="false" customHeight="false" outlineLevel="0" collapsed="false"/>
    <row r="47159" customFormat="false" ht="15.75" hidden="false" customHeight="false" outlineLevel="0" collapsed="false"/>
    <row r="47160" customFormat="false" ht="15.75" hidden="false" customHeight="false" outlineLevel="0" collapsed="false"/>
    <row r="47161" customFormat="false" ht="15.75" hidden="false" customHeight="false" outlineLevel="0" collapsed="false"/>
    <row r="47162" customFormat="false" ht="15.75" hidden="false" customHeight="false" outlineLevel="0" collapsed="false"/>
    <row r="47163" customFormat="false" ht="15.75" hidden="false" customHeight="false" outlineLevel="0" collapsed="false"/>
    <row r="47164" customFormat="false" ht="15.75" hidden="false" customHeight="false" outlineLevel="0" collapsed="false"/>
    <row r="47165" customFormat="false" ht="15.75" hidden="false" customHeight="false" outlineLevel="0" collapsed="false"/>
    <row r="47166" customFormat="false" ht="15.75" hidden="false" customHeight="false" outlineLevel="0" collapsed="false"/>
    <row r="47167" customFormat="false" ht="15.75" hidden="false" customHeight="false" outlineLevel="0" collapsed="false"/>
    <row r="47168" customFormat="false" ht="15.75" hidden="false" customHeight="false" outlineLevel="0" collapsed="false"/>
    <row r="47169" customFormat="false" ht="15.75" hidden="false" customHeight="false" outlineLevel="0" collapsed="false"/>
    <row r="47170" customFormat="false" ht="15.75" hidden="false" customHeight="false" outlineLevel="0" collapsed="false"/>
    <row r="47171" customFormat="false" ht="15.75" hidden="false" customHeight="false" outlineLevel="0" collapsed="false"/>
    <row r="47172" customFormat="false" ht="15.75" hidden="false" customHeight="false" outlineLevel="0" collapsed="false"/>
    <row r="47173" customFormat="false" ht="15.75" hidden="false" customHeight="false" outlineLevel="0" collapsed="false"/>
    <row r="47174" customFormat="false" ht="15.75" hidden="false" customHeight="false" outlineLevel="0" collapsed="false"/>
    <row r="47175" customFormat="false" ht="15.75" hidden="false" customHeight="false" outlineLevel="0" collapsed="false"/>
    <row r="47176" customFormat="false" ht="15.75" hidden="false" customHeight="false" outlineLevel="0" collapsed="false"/>
    <row r="47177" customFormat="false" ht="15.75" hidden="false" customHeight="false" outlineLevel="0" collapsed="false"/>
    <row r="47178" customFormat="false" ht="15.75" hidden="false" customHeight="false" outlineLevel="0" collapsed="false"/>
    <row r="47179" customFormat="false" ht="15.75" hidden="false" customHeight="false" outlineLevel="0" collapsed="false"/>
    <row r="47180" customFormat="false" ht="15.75" hidden="false" customHeight="false" outlineLevel="0" collapsed="false"/>
    <row r="47181" customFormat="false" ht="15.75" hidden="false" customHeight="false" outlineLevel="0" collapsed="false"/>
    <row r="47182" customFormat="false" ht="15.75" hidden="false" customHeight="false" outlineLevel="0" collapsed="false"/>
    <row r="47183" customFormat="false" ht="15.75" hidden="false" customHeight="false" outlineLevel="0" collapsed="false"/>
    <row r="47184" customFormat="false" ht="15.75" hidden="false" customHeight="false" outlineLevel="0" collapsed="false"/>
    <row r="47185" customFormat="false" ht="15.75" hidden="false" customHeight="false" outlineLevel="0" collapsed="false"/>
    <row r="47186" customFormat="false" ht="15.75" hidden="false" customHeight="false" outlineLevel="0" collapsed="false"/>
    <row r="47187" customFormat="false" ht="15.75" hidden="false" customHeight="false" outlineLevel="0" collapsed="false"/>
    <row r="47188" customFormat="false" ht="15.75" hidden="false" customHeight="false" outlineLevel="0" collapsed="false"/>
    <row r="47189" customFormat="false" ht="15.75" hidden="false" customHeight="false" outlineLevel="0" collapsed="false"/>
    <row r="47190" customFormat="false" ht="15.75" hidden="false" customHeight="false" outlineLevel="0" collapsed="false"/>
    <row r="47191" customFormat="false" ht="15.75" hidden="false" customHeight="false" outlineLevel="0" collapsed="false"/>
    <row r="47192" customFormat="false" ht="15.75" hidden="false" customHeight="false" outlineLevel="0" collapsed="false"/>
    <row r="47193" customFormat="false" ht="15.75" hidden="false" customHeight="false" outlineLevel="0" collapsed="false"/>
    <row r="47194" customFormat="false" ht="15.75" hidden="false" customHeight="false" outlineLevel="0" collapsed="false"/>
    <row r="47195" customFormat="false" ht="15.75" hidden="false" customHeight="false" outlineLevel="0" collapsed="false"/>
    <row r="47196" customFormat="false" ht="15.75" hidden="false" customHeight="false" outlineLevel="0" collapsed="false"/>
    <row r="47197" customFormat="false" ht="15.75" hidden="false" customHeight="false" outlineLevel="0" collapsed="false"/>
    <row r="47198" customFormat="false" ht="15.75" hidden="false" customHeight="false" outlineLevel="0" collapsed="false"/>
    <row r="47199" customFormat="false" ht="15.75" hidden="false" customHeight="false" outlineLevel="0" collapsed="false"/>
    <row r="47200" customFormat="false" ht="15.75" hidden="false" customHeight="false" outlineLevel="0" collapsed="false"/>
    <row r="47201" customFormat="false" ht="15.75" hidden="false" customHeight="false" outlineLevel="0" collapsed="false"/>
    <row r="47202" customFormat="false" ht="15.75" hidden="false" customHeight="false" outlineLevel="0" collapsed="false"/>
    <row r="47203" customFormat="false" ht="15.75" hidden="false" customHeight="false" outlineLevel="0" collapsed="false"/>
    <row r="47204" customFormat="false" ht="15.75" hidden="false" customHeight="false" outlineLevel="0" collapsed="false"/>
    <row r="47205" customFormat="false" ht="15.75" hidden="false" customHeight="false" outlineLevel="0" collapsed="false"/>
    <row r="47206" customFormat="false" ht="15.75" hidden="false" customHeight="false" outlineLevel="0" collapsed="false"/>
    <row r="47207" customFormat="false" ht="15.75" hidden="false" customHeight="false" outlineLevel="0" collapsed="false"/>
    <row r="47208" customFormat="false" ht="15.75" hidden="false" customHeight="false" outlineLevel="0" collapsed="false"/>
    <row r="47209" customFormat="false" ht="15.75" hidden="false" customHeight="false" outlineLevel="0" collapsed="false"/>
    <row r="47210" customFormat="false" ht="15.75" hidden="false" customHeight="false" outlineLevel="0" collapsed="false"/>
    <row r="47211" customFormat="false" ht="15.75" hidden="false" customHeight="false" outlineLevel="0" collapsed="false"/>
    <row r="47212" customFormat="false" ht="15.75" hidden="false" customHeight="false" outlineLevel="0" collapsed="false"/>
    <row r="47213" customFormat="false" ht="15.75" hidden="false" customHeight="false" outlineLevel="0" collapsed="false"/>
    <row r="47214" customFormat="false" ht="15.75" hidden="false" customHeight="false" outlineLevel="0" collapsed="false"/>
    <row r="47215" customFormat="false" ht="15.75" hidden="false" customHeight="false" outlineLevel="0" collapsed="false"/>
    <row r="47216" customFormat="false" ht="15.75" hidden="false" customHeight="false" outlineLevel="0" collapsed="false"/>
    <row r="47217" customFormat="false" ht="15.75" hidden="false" customHeight="false" outlineLevel="0" collapsed="false"/>
    <row r="47218" customFormat="false" ht="15.75" hidden="false" customHeight="false" outlineLevel="0" collapsed="false"/>
    <row r="47219" customFormat="false" ht="15.75" hidden="false" customHeight="false" outlineLevel="0" collapsed="false"/>
    <row r="47220" customFormat="false" ht="15.75" hidden="false" customHeight="false" outlineLevel="0" collapsed="false"/>
    <row r="47221" customFormat="false" ht="15.75" hidden="false" customHeight="false" outlineLevel="0" collapsed="false"/>
    <row r="47222" customFormat="false" ht="15.75" hidden="false" customHeight="false" outlineLevel="0" collapsed="false"/>
    <row r="47223" customFormat="false" ht="15.75" hidden="false" customHeight="false" outlineLevel="0" collapsed="false"/>
    <row r="47224" customFormat="false" ht="15.75" hidden="false" customHeight="false" outlineLevel="0" collapsed="false"/>
    <row r="47225" customFormat="false" ht="15.75" hidden="false" customHeight="false" outlineLevel="0" collapsed="false"/>
    <row r="47226" customFormat="false" ht="15.75" hidden="false" customHeight="false" outlineLevel="0" collapsed="false"/>
    <row r="47227" customFormat="false" ht="15.75" hidden="false" customHeight="false" outlineLevel="0" collapsed="false"/>
    <row r="47228" customFormat="false" ht="15.75" hidden="false" customHeight="false" outlineLevel="0" collapsed="false"/>
    <row r="47229" customFormat="false" ht="15.75" hidden="false" customHeight="false" outlineLevel="0" collapsed="false"/>
    <row r="47230" customFormat="false" ht="15.75" hidden="false" customHeight="false" outlineLevel="0" collapsed="false"/>
    <row r="47231" customFormat="false" ht="15.75" hidden="false" customHeight="false" outlineLevel="0" collapsed="false"/>
    <row r="47232" customFormat="false" ht="15.75" hidden="false" customHeight="false" outlineLevel="0" collapsed="false"/>
    <row r="47233" customFormat="false" ht="15.75" hidden="false" customHeight="false" outlineLevel="0" collapsed="false"/>
    <row r="47234" customFormat="false" ht="15.75" hidden="false" customHeight="false" outlineLevel="0" collapsed="false"/>
    <row r="47235" customFormat="false" ht="15.75" hidden="false" customHeight="false" outlineLevel="0" collapsed="false"/>
    <row r="47236" customFormat="false" ht="15.75" hidden="false" customHeight="false" outlineLevel="0" collapsed="false"/>
    <row r="47237" customFormat="false" ht="15.75" hidden="false" customHeight="false" outlineLevel="0" collapsed="false"/>
    <row r="47238" customFormat="false" ht="15.75" hidden="false" customHeight="false" outlineLevel="0" collapsed="false"/>
    <row r="47239" customFormat="false" ht="15.75" hidden="false" customHeight="false" outlineLevel="0" collapsed="false"/>
    <row r="47240" customFormat="false" ht="15.75" hidden="false" customHeight="false" outlineLevel="0" collapsed="false"/>
    <row r="47241" customFormat="false" ht="15.75" hidden="false" customHeight="false" outlineLevel="0" collapsed="false"/>
    <row r="47242" customFormat="false" ht="15.75" hidden="false" customHeight="false" outlineLevel="0" collapsed="false"/>
    <row r="47243" customFormat="false" ht="15.75" hidden="false" customHeight="false" outlineLevel="0" collapsed="false"/>
    <row r="47244" customFormat="false" ht="15.75" hidden="false" customHeight="false" outlineLevel="0" collapsed="false"/>
    <row r="47245" customFormat="false" ht="15.75" hidden="false" customHeight="false" outlineLevel="0" collapsed="false"/>
    <row r="47246" customFormat="false" ht="15.75" hidden="false" customHeight="false" outlineLevel="0" collapsed="false"/>
    <row r="47247" customFormat="false" ht="15.75" hidden="false" customHeight="false" outlineLevel="0" collapsed="false"/>
    <row r="47248" customFormat="false" ht="15.75" hidden="false" customHeight="false" outlineLevel="0" collapsed="false"/>
    <row r="47249" customFormat="false" ht="15.75" hidden="false" customHeight="false" outlineLevel="0" collapsed="false"/>
    <row r="47250" customFormat="false" ht="15.75" hidden="false" customHeight="false" outlineLevel="0" collapsed="false"/>
    <row r="47251" customFormat="false" ht="15.75" hidden="false" customHeight="false" outlineLevel="0" collapsed="false"/>
    <row r="47252" customFormat="false" ht="15.75" hidden="false" customHeight="false" outlineLevel="0" collapsed="false"/>
    <row r="47253" customFormat="false" ht="15.75" hidden="false" customHeight="false" outlineLevel="0" collapsed="false"/>
    <row r="47254" customFormat="false" ht="15.75" hidden="false" customHeight="false" outlineLevel="0" collapsed="false"/>
    <row r="47255" customFormat="false" ht="15.75" hidden="false" customHeight="false" outlineLevel="0" collapsed="false"/>
    <row r="47256" customFormat="false" ht="15.75" hidden="false" customHeight="false" outlineLevel="0" collapsed="false"/>
    <row r="47257" customFormat="false" ht="15.75" hidden="false" customHeight="false" outlineLevel="0" collapsed="false"/>
    <row r="47258" customFormat="false" ht="15.75" hidden="false" customHeight="false" outlineLevel="0" collapsed="false"/>
    <row r="47259" customFormat="false" ht="15.75" hidden="false" customHeight="false" outlineLevel="0" collapsed="false"/>
    <row r="47260" customFormat="false" ht="15.75" hidden="false" customHeight="false" outlineLevel="0" collapsed="false"/>
    <row r="47261" customFormat="false" ht="15.75" hidden="false" customHeight="false" outlineLevel="0" collapsed="false"/>
    <row r="47262" customFormat="false" ht="15.75" hidden="false" customHeight="false" outlineLevel="0" collapsed="false"/>
    <row r="47263" customFormat="false" ht="15.75" hidden="false" customHeight="false" outlineLevel="0" collapsed="false"/>
    <row r="47264" customFormat="false" ht="15.75" hidden="false" customHeight="false" outlineLevel="0" collapsed="false"/>
    <row r="47265" customFormat="false" ht="15.75" hidden="false" customHeight="false" outlineLevel="0" collapsed="false"/>
    <row r="47266" customFormat="false" ht="15.75" hidden="false" customHeight="false" outlineLevel="0" collapsed="false"/>
    <row r="47267" customFormat="false" ht="15.75" hidden="false" customHeight="false" outlineLevel="0" collapsed="false"/>
    <row r="47268" customFormat="false" ht="15.75" hidden="false" customHeight="false" outlineLevel="0" collapsed="false"/>
    <row r="47269" customFormat="false" ht="15.75" hidden="false" customHeight="false" outlineLevel="0" collapsed="false"/>
    <row r="47270" customFormat="false" ht="15.75" hidden="false" customHeight="false" outlineLevel="0" collapsed="false"/>
    <row r="47271" customFormat="false" ht="15.75" hidden="false" customHeight="false" outlineLevel="0" collapsed="false"/>
    <row r="47272" customFormat="false" ht="15.75" hidden="false" customHeight="false" outlineLevel="0" collapsed="false"/>
    <row r="47273" customFormat="false" ht="15.75" hidden="false" customHeight="false" outlineLevel="0" collapsed="false"/>
    <row r="47274" customFormat="false" ht="15.75" hidden="false" customHeight="false" outlineLevel="0" collapsed="false"/>
    <row r="47275" customFormat="false" ht="15.75" hidden="false" customHeight="false" outlineLevel="0" collapsed="false"/>
    <row r="47276" customFormat="false" ht="15.75" hidden="false" customHeight="false" outlineLevel="0" collapsed="false"/>
    <row r="47277" customFormat="false" ht="15.75" hidden="false" customHeight="false" outlineLevel="0" collapsed="false"/>
    <row r="47278" customFormat="false" ht="15.75" hidden="false" customHeight="false" outlineLevel="0" collapsed="false"/>
    <row r="47279" customFormat="false" ht="15.75" hidden="false" customHeight="false" outlineLevel="0" collapsed="false"/>
    <row r="47280" customFormat="false" ht="15.75" hidden="false" customHeight="false" outlineLevel="0" collapsed="false"/>
    <row r="47281" customFormat="false" ht="15.75" hidden="false" customHeight="false" outlineLevel="0" collapsed="false"/>
    <row r="47282" customFormat="false" ht="15.75" hidden="false" customHeight="false" outlineLevel="0" collapsed="false"/>
    <row r="47283" customFormat="false" ht="15.75" hidden="false" customHeight="false" outlineLevel="0" collapsed="false"/>
    <row r="47284" customFormat="false" ht="15.75" hidden="false" customHeight="false" outlineLevel="0" collapsed="false"/>
    <row r="47285" customFormat="false" ht="15.75" hidden="false" customHeight="false" outlineLevel="0" collapsed="false"/>
    <row r="47286" customFormat="false" ht="15.75" hidden="false" customHeight="false" outlineLevel="0" collapsed="false"/>
    <row r="47287" customFormat="false" ht="15.75" hidden="false" customHeight="false" outlineLevel="0" collapsed="false"/>
    <row r="47288" customFormat="false" ht="15.75" hidden="false" customHeight="false" outlineLevel="0" collapsed="false"/>
    <row r="47289" customFormat="false" ht="15.75" hidden="false" customHeight="false" outlineLevel="0" collapsed="false"/>
    <row r="47290" customFormat="false" ht="15.75" hidden="false" customHeight="false" outlineLevel="0" collapsed="false"/>
    <row r="47291" customFormat="false" ht="15.75" hidden="false" customHeight="false" outlineLevel="0" collapsed="false"/>
    <row r="47292" customFormat="false" ht="15.75" hidden="false" customHeight="false" outlineLevel="0" collapsed="false"/>
    <row r="47293" customFormat="false" ht="15.75" hidden="false" customHeight="false" outlineLevel="0" collapsed="false"/>
    <row r="47294" customFormat="false" ht="15.75" hidden="false" customHeight="false" outlineLevel="0" collapsed="false"/>
    <row r="47295" customFormat="false" ht="15.75" hidden="false" customHeight="false" outlineLevel="0" collapsed="false"/>
    <row r="47296" customFormat="false" ht="15.75" hidden="false" customHeight="false" outlineLevel="0" collapsed="false"/>
    <row r="47297" customFormat="false" ht="15.75" hidden="false" customHeight="false" outlineLevel="0" collapsed="false"/>
    <row r="47298" customFormat="false" ht="15.75" hidden="false" customHeight="false" outlineLevel="0" collapsed="false"/>
    <row r="47299" customFormat="false" ht="15.75" hidden="false" customHeight="false" outlineLevel="0" collapsed="false"/>
    <row r="47300" customFormat="false" ht="15.75" hidden="false" customHeight="false" outlineLevel="0" collapsed="false"/>
    <row r="47301" customFormat="false" ht="15.75" hidden="false" customHeight="false" outlineLevel="0" collapsed="false"/>
    <row r="47302" customFormat="false" ht="15.75" hidden="false" customHeight="false" outlineLevel="0" collapsed="false"/>
    <row r="47303" customFormat="false" ht="15.75" hidden="false" customHeight="false" outlineLevel="0" collapsed="false"/>
    <row r="47304" customFormat="false" ht="15.75" hidden="false" customHeight="false" outlineLevel="0" collapsed="false"/>
    <row r="47305" customFormat="false" ht="15.75" hidden="false" customHeight="false" outlineLevel="0" collapsed="false"/>
    <row r="47306" customFormat="false" ht="15.75" hidden="false" customHeight="false" outlineLevel="0" collapsed="false"/>
    <row r="47307" customFormat="false" ht="15.75" hidden="false" customHeight="false" outlineLevel="0" collapsed="false"/>
    <row r="47308" customFormat="false" ht="15.75" hidden="false" customHeight="false" outlineLevel="0" collapsed="false"/>
    <row r="47309" customFormat="false" ht="15.75" hidden="false" customHeight="false" outlineLevel="0" collapsed="false"/>
    <row r="47310" customFormat="false" ht="15.75" hidden="false" customHeight="false" outlineLevel="0" collapsed="false"/>
    <row r="47311" customFormat="false" ht="15.75" hidden="false" customHeight="false" outlineLevel="0" collapsed="false"/>
    <row r="47312" customFormat="false" ht="15.75" hidden="false" customHeight="false" outlineLevel="0" collapsed="false"/>
    <row r="47313" customFormat="false" ht="15.75" hidden="false" customHeight="false" outlineLevel="0" collapsed="false"/>
    <row r="47314" customFormat="false" ht="15.75" hidden="false" customHeight="false" outlineLevel="0" collapsed="false"/>
    <row r="47315" customFormat="false" ht="15.75" hidden="false" customHeight="false" outlineLevel="0" collapsed="false"/>
    <row r="47316" customFormat="false" ht="15.75" hidden="false" customHeight="false" outlineLevel="0" collapsed="false"/>
    <row r="47317" customFormat="false" ht="15.75" hidden="false" customHeight="false" outlineLevel="0" collapsed="false"/>
    <row r="47318" customFormat="false" ht="15.75" hidden="false" customHeight="false" outlineLevel="0" collapsed="false"/>
    <row r="47319" customFormat="false" ht="15.75" hidden="false" customHeight="false" outlineLevel="0" collapsed="false"/>
    <row r="47320" customFormat="false" ht="15.75" hidden="false" customHeight="false" outlineLevel="0" collapsed="false"/>
    <row r="47321" customFormat="false" ht="15.75" hidden="false" customHeight="false" outlineLevel="0" collapsed="false"/>
    <row r="47322" customFormat="false" ht="15.75" hidden="false" customHeight="false" outlineLevel="0" collapsed="false"/>
    <row r="47323" customFormat="false" ht="15.75" hidden="false" customHeight="false" outlineLevel="0" collapsed="false"/>
    <row r="47324" customFormat="false" ht="15.75" hidden="false" customHeight="false" outlineLevel="0" collapsed="false"/>
    <row r="47325" customFormat="false" ht="15.75" hidden="false" customHeight="false" outlineLevel="0" collapsed="false"/>
    <row r="47326" customFormat="false" ht="15.75" hidden="false" customHeight="false" outlineLevel="0" collapsed="false"/>
    <row r="47327" customFormat="false" ht="15.75" hidden="false" customHeight="false" outlineLevel="0" collapsed="false"/>
    <row r="47328" customFormat="false" ht="15.75" hidden="false" customHeight="false" outlineLevel="0" collapsed="false"/>
    <row r="47329" customFormat="false" ht="15.75" hidden="false" customHeight="false" outlineLevel="0" collapsed="false"/>
    <row r="47330" customFormat="false" ht="15.75" hidden="false" customHeight="false" outlineLevel="0" collapsed="false"/>
    <row r="47331" customFormat="false" ht="15.75" hidden="false" customHeight="false" outlineLevel="0" collapsed="false"/>
    <row r="47332" customFormat="false" ht="15.75" hidden="false" customHeight="false" outlineLevel="0" collapsed="false"/>
    <row r="47333" customFormat="false" ht="15.75" hidden="false" customHeight="false" outlineLevel="0" collapsed="false"/>
    <row r="47334" customFormat="false" ht="15.75" hidden="false" customHeight="false" outlineLevel="0" collapsed="false"/>
    <row r="47335" customFormat="false" ht="15.75" hidden="false" customHeight="false" outlineLevel="0" collapsed="false"/>
    <row r="47336" customFormat="false" ht="15.75" hidden="false" customHeight="false" outlineLevel="0" collapsed="false"/>
    <row r="47337" customFormat="false" ht="15.75" hidden="false" customHeight="false" outlineLevel="0" collapsed="false"/>
    <row r="47338" customFormat="false" ht="15.75" hidden="false" customHeight="false" outlineLevel="0" collapsed="false"/>
    <row r="47339" customFormat="false" ht="15.75" hidden="false" customHeight="false" outlineLevel="0" collapsed="false"/>
    <row r="47340" customFormat="false" ht="15.75" hidden="false" customHeight="false" outlineLevel="0" collapsed="false"/>
    <row r="47341" customFormat="false" ht="15.75" hidden="false" customHeight="false" outlineLevel="0" collapsed="false"/>
    <row r="47342" customFormat="false" ht="15.75" hidden="false" customHeight="false" outlineLevel="0" collapsed="false"/>
    <row r="47343" customFormat="false" ht="15.75" hidden="false" customHeight="false" outlineLevel="0" collapsed="false"/>
    <row r="47344" customFormat="false" ht="15.75" hidden="false" customHeight="false" outlineLevel="0" collapsed="false"/>
    <row r="47345" customFormat="false" ht="15.75" hidden="false" customHeight="false" outlineLevel="0" collapsed="false"/>
    <row r="47346" customFormat="false" ht="15.75" hidden="false" customHeight="false" outlineLevel="0" collapsed="false"/>
    <row r="47347" customFormat="false" ht="15.75" hidden="false" customHeight="false" outlineLevel="0" collapsed="false"/>
    <row r="47348" customFormat="false" ht="15.75" hidden="false" customHeight="false" outlineLevel="0" collapsed="false"/>
    <row r="47349" customFormat="false" ht="15.75" hidden="false" customHeight="false" outlineLevel="0" collapsed="false"/>
    <row r="47350" customFormat="false" ht="15.75" hidden="false" customHeight="false" outlineLevel="0" collapsed="false"/>
    <row r="47351" customFormat="false" ht="15.75" hidden="false" customHeight="false" outlineLevel="0" collapsed="false"/>
    <row r="47352" customFormat="false" ht="15.75" hidden="false" customHeight="false" outlineLevel="0" collapsed="false"/>
    <row r="47353" customFormat="false" ht="15.75" hidden="false" customHeight="false" outlineLevel="0" collapsed="false"/>
    <row r="47354" customFormat="false" ht="15.75" hidden="false" customHeight="false" outlineLevel="0" collapsed="false"/>
    <row r="47355" customFormat="false" ht="15.75" hidden="false" customHeight="false" outlineLevel="0" collapsed="false"/>
    <row r="47356" customFormat="false" ht="15.75" hidden="false" customHeight="false" outlineLevel="0" collapsed="false"/>
    <row r="47357" customFormat="false" ht="15.75" hidden="false" customHeight="false" outlineLevel="0" collapsed="false"/>
    <row r="47358" customFormat="false" ht="15.75" hidden="false" customHeight="false" outlineLevel="0" collapsed="false"/>
    <row r="47359" customFormat="false" ht="15.75" hidden="false" customHeight="false" outlineLevel="0" collapsed="false"/>
    <row r="47360" customFormat="false" ht="15.75" hidden="false" customHeight="false" outlineLevel="0" collapsed="false"/>
    <row r="47361" customFormat="false" ht="15.75" hidden="false" customHeight="false" outlineLevel="0" collapsed="false"/>
    <row r="47362" customFormat="false" ht="15.75" hidden="false" customHeight="false" outlineLevel="0" collapsed="false"/>
    <row r="47363" customFormat="false" ht="15.75" hidden="false" customHeight="false" outlineLevel="0" collapsed="false"/>
    <row r="47364" customFormat="false" ht="15.75" hidden="false" customHeight="false" outlineLevel="0" collapsed="false"/>
    <row r="47365" customFormat="false" ht="15.75" hidden="false" customHeight="false" outlineLevel="0" collapsed="false"/>
    <row r="47366" customFormat="false" ht="15.75" hidden="false" customHeight="false" outlineLevel="0" collapsed="false"/>
    <row r="47367" customFormat="false" ht="15.75" hidden="false" customHeight="false" outlineLevel="0" collapsed="false"/>
    <row r="47368" customFormat="false" ht="15.75" hidden="false" customHeight="false" outlineLevel="0" collapsed="false"/>
    <row r="47369" customFormat="false" ht="15.75" hidden="false" customHeight="false" outlineLevel="0" collapsed="false"/>
    <row r="47370" customFormat="false" ht="15.75" hidden="false" customHeight="false" outlineLevel="0" collapsed="false"/>
    <row r="47371" customFormat="false" ht="15.75" hidden="false" customHeight="false" outlineLevel="0" collapsed="false"/>
    <row r="47372" customFormat="false" ht="15.75" hidden="false" customHeight="false" outlineLevel="0" collapsed="false"/>
    <row r="47373" customFormat="false" ht="15.75" hidden="false" customHeight="false" outlineLevel="0" collapsed="false"/>
    <row r="47374" customFormat="false" ht="15.75" hidden="false" customHeight="false" outlineLevel="0" collapsed="false"/>
    <row r="47375" customFormat="false" ht="15.75" hidden="false" customHeight="false" outlineLevel="0" collapsed="false"/>
    <row r="47376" customFormat="false" ht="15.75" hidden="false" customHeight="false" outlineLevel="0" collapsed="false"/>
    <row r="47377" customFormat="false" ht="15.75" hidden="false" customHeight="false" outlineLevel="0" collapsed="false"/>
    <row r="47378" customFormat="false" ht="15.75" hidden="false" customHeight="false" outlineLevel="0" collapsed="false"/>
    <row r="47379" customFormat="false" ht="15.75" hidden="false" customHeight="false" outlineLevel="0" collapsed="false"/>
    <row r="47380" customFormat="false" ht="15.75" hidden="false" customHeight="false" outlineLevel="0" collapsed="false"/>
    <row r="47381" customFormat="false" ht="15.75" hidden="false" customHeight="false" outlineLevel="0" collapsed="false"/>
    <row r="47382" customFormat="false" ht="15.75" hidden="false" customHeight="false" outlineLevel="0" collapsed="false"/>
    <row r="47383" customFormat="false" ht="15.75" hidden="false" customHeight="false" outlineLevel="0" collapsed="false"/>
    <row r="47384" customFormat="false" ht="15.75" hidden="false" customHeight="false" outlineLevel="0" collapsed="false"/>
    <row r="47385" customFormat="false" ht="15.75" hidden="false" customHeight="false" outlineLevel="0" collapsed="false"/>
    <row r="47386" customFormat="false" ht="15.75" hidden="false" customHeight="false" outlineLevel="0" collapsed="false"/>
    <row r="47387" customFormat="false" ht="15.75" hidden="false" customHeight="false" outlineLevel="0" collapsed="false"/>
    <row r="47388" customFormat="false" ht="15.75" hidden="false" customHeight="false" outlineLevel="0" collapsed="false"/>
    <row r="47389" customFormat="false" ht="15.75" hidden="false" customHeight="false" outlineLevel="0" collapsed="false"/>
    <row r="47390" customFormat="false" ht="15.75" hidden="false" customHeight="false" outlineLevel="0" collapsed="false"/>
    <row r="47391" customFormat="false" ht="15.75" hidden="false" customHeight="false" outlineLevel="0" collapsed="false"/>
    <row r="47392" customFormat="false" ht="15.75" hidden="false" customHeight="false" outlineLevel="0" collapsed="false"/>
    <row r="47393" customFormat="false" ht="15.75" hidden="false" customHeight="false" outlineLevel="0" collapsed="false"/>
    <row r="47394" customFormat="false" ht="15.75" hidden="false" customHeight="false" outlineLevel="0" collapsed="false"/>
    <row r="47395" customFormat="false" ht="15.75" hidden="false" customHeight="false" outlineLevel="0" collapsed="false"/>
    <row r="47396" customFormat="false" ht="15.75" hidden="false" customHeight="false" outlineLevel="0" collapsed="false"/>
    <row r="47397" customFormat="false" ht="15.75" hidden="false" customHeight="false" outlineLevel="0" collapsed="false"/>
    <row r="47398" customFormat="false" ht="15.75" hidden="false" customHeight="false" outlineLevel="0" collapsed="false"/>
    <row r="47399" customFormat="false" ht="15.75" hidden="false" customHeight="false" outlineLevel="0" collapsed="false"/>
    <row r="47400" customFormat="false" ht="15.75" hidden="false" customHeight="false" outlineLevel="0" collapsed="false"/>
    <row r="47401" customFormat="false" ht="15.75" hidden="false" customHeight="false" outlineLevel="0" collapsed="false"/>
    <row r="47402" customFormat="false" ht="15.75" hidden="false" customHeight="false" outlineLevel="0" collapsed="false"/>
    <row r="47403" customFormat="false" ht="15.75" hidden="false" customHeight="false" outlineLevel="0" collapsed="false"/>
    <row r="47404" customFormat="false" ht="15.75" hidden="false" customHeight="false" outlineLevel="0" collapsed="false"/>
    <row r="47405" customFormat="false" ht="15.75" hidden="false" customHeight="false" outlineLevel="0" collapsed="false"/>
    <row r="47406" customFormat="false" ht="15.75" hidden="false" customHeight="false" outlineLevel="0" collapsed="false"/>
    <row r="47407" customFormat="false" ht="15.75" hidden="false" customHeight="false" outlineLevel="0" collapsed="false"/>
    <row r="47408" customFormat="false" ht="15.75" hidden="false" customHeight="false" outlineLevel="0" collapsed="false"/>
    <row r="47409" customFormat="false" ht="15.75" hidden="false" customHeight="false" outlineLevel="0" collapsed="false"/>
    <row r="47410" customFormat="false" ht="15.75" hidden="false" customHeight="false" outlineLevel="0" collapsed="false"/>
    <row r="47411" customFormat="false" ht="15.75" hidden="false" customHeight="false" outlineLevel="0" collapsed="false"/>
    <row r="47412" customFormat="false" ht="15.75" hidden="false" customHeight="false" outlineLevel="0" collapsed="false"/>
    <row r="47413" customFormat="false" ht="15.75" hidden="false" customHeight="false" outlineLevel="0" collapsed="false"/>
    <row r="47414" customFormat="false" ht="15.75" hidden="false" customHeight="false" outlineLevel="0" collapsed="false"/>
    <row r="47415" customFormat="false" ht="15.75" hidden="false" customHeight="false" outlineLevel="0" collapsed="false"/>
    <row r="47416" customFormat="false" ht="15.75" hidden="false" customHeight="false" outlineLevel="0" collapsed="false"/>
    <row r="47417" customFormat="false" ht="15.75" hidden="false" customHeight="false" outlineLevel="0" collapsed="false"/>
    <row r="47418" customFormat="false" ht="15.75" hidden="false" customHeight="false" outlineLevel="0" collapsed="false"/>
    <row r="47419" customFormat="false" ht="15.75" hidden="false" customHeight="false" outlineLevel="0" collapsed="false"/>
    <row r="47420" customFormat="false" ht="15.75" hidden="false" customHeight="false" outlineLevel="0" collapsed="false"/>
    <row r="47421" customFormat="false" ht="15.75" hidden="false" customHeight="false" outlineLevel="0" collapsed="false"/>
    <row r="47422" customFormat="false" ht="15.75" hidden="false" customHeight="false" outlineLevel="0" collapsed="false"/>
    <row r="47423" customFormat="false" ht="15.75" hidden="false" customHeight="false" outlineLevel="0" collapsed="false"/>
    <row r="47424" customFormat="false" ht="15.75" hidden="false" customHeight="false" outlineLevel="0" collapsed="false"/>
    <row r="47425" customFormat="false" ht="15.75" hidden="false" customHeight="false" outlineLevel="0" collapsed="false"/>
    <row r="47426" customFormat="false" ht="15.75" hidden="false" customHeight="false" outlineLevel="0" collapsed="false"/>
    <row r="47427" customFormat="false" ht="15.75" hidden="false" customHeight="false" outlineLevel="0" collapsed="false"/>
    <row r="47428" customFormat="false" ht="15.75" hidden="false" customHeight="false" outlineLevel="0" collapsed="false"/>
    <row r="47429" customFormat="false" ht="15.75" hidden="false" customHeight="false" outlineLevel="0" collapsed="false"/>
    <row r="47430" customFormat="false" ht="15.75" hidden="false" customHeight="false" outlineLevel="0" collapsed="false"/>
    <row r="47431" customFormat="false" ht="15.75" hidden="false" customHeight="false" outlineLevel="0" collapsed="false"/>
    <row r="47432" customFormat="false" ht="15.75" hidden="false" customHeight="false" outlineLevel="0" collapsed="false"/>
    <row r="47433" customFormat="false" ht="15.75" hidden="false" customHeight="false" outlineLevel="0" collapsed="false"/>
    <row r="47434" customFormat="false" ht="15.75" hidden="false" customHeight="false" outlineLevel="0" collapsed="false"/>
    <row r="47435" customFormat="false" ht="15.75" hidden="false" customHeight="false" outlineLevel="0" collapsed="false"/>
    <row r="47436" customFormat="false" ht="15.75" hidden="false" customHeight="false" outlineLevel="0" collapsed="false"/>
    <row r="47437" customFormat="false" ht="15.75" hidden="false" customHeight="false" outlineLevel="0" collapsed="false"/>
    <row r="47438" customFormat="false" ht="15.75" hidden="false" customHeight="false" outlineLevel="0" collapsed="false"/>
    <row r="47439" customFormat="false" ht="15.75" hidden="false" customHeight="false" outlineLevel="0" collapsed="false"/>
    <row r="47440" customFormat="false" ht="15.75" hidden="false" customHeight="false" outlineLevel="0" collapsed="false"/>
    <row r="47441" customFormat="false" ht="15.75" hidden="false" customHeight="false" outlineLevel="0" collapsed="false"/>
    <row r="47442" customFormat="false" ht="15.75" hidden="false" customHeight="false" outlineLevel="0" collapsed="false"/>
    <row r="47443" customFormat="false" ht="15.75" hidden="false" customHeight="false" outlineLevel="0" collapsed="false"/>
    <row r="47444" customFormat="false" ht="15.75" hidden="false" customHeight="false" outlineLevel="0" collapsed="false"/>
    <row r="47445" customFormat="false" ht="15.75" hidden="false" customHeight="false" outlineLevel="0" collapsed="false"/>
    <row r="47446" customFormat="false" ht="15.75" hidden="false" customHeight="false" outlineLevel="0" collapsed="false"/>
    <row r="47447" customFormat="false" ht="15.75" hidden="false" customHeight="false" outlineLevel="0" collapsed="false"/>
    <row r="47448" customFormat="false" ht="15.75" hidden="false" customHeight="false" outlineLevel="0" collapsed="false"/>
    <row r="47449" customFormat="false" ht="15.75" hidden="false" customHeight="false" outlineLevel="0" collapsed="false"/>
    <row r="47450" customFormat="false" ht="15.75" hidden="false" customHeight="false" outlineLevel="0" collapsed="false"/>
    <row r="47451" customFormat="false" ht="15.75" hidden="false" customHeight="false" outlineLevel="0" collapsed="false"/>
    <row r="47452" customFormat="false" ht="15.75" hidden="false" customHeight="false" outlineLevel="0" collapsed="false"/>
    <row r="47453" customFormat="false" ht="15.75" hidden="false" customHeight="false" outlineLevel="0" collapsed="false"/>
    <row r="47454" customFormat="false" ht="15.75" hidden="false" customHeight="false" outlineLevel="0" collapsed="false"/>
    <row r="47455" customFormat="false" ht="15.75" hidden="false" customHeight="false" outlineLevel="0" collapsed="false"/>
    <row r="47456" customFormat="false" ht="15.75" hidden="false" customHeight="false" outlineLevel="0" collapsed="false"/>
    <row r="47457" customFormat="false" ht="15.75" hidden="false" customHeight="false" outlineLevel="0" collapsed="false"/>
    <row r="47458" customFormat="false" ht="15.75" hidden="false" customHeight="false" outlineLevel="0" collapsed="false"/>
    <row r="47459" customFormat="false" ht="15.75" hidden="false" customHeight="false" outlineLevel="0" collapsed="false"/>
    <row r="47460" customFormat="false" ht="15.75" hidden="false" customHeight="false" outlineLevel="0" collapsed="false"/>
    <row r="47461" customFormat="false" ht="15.75" hidden="false" customHeight="false" outlineLevel="0" collapsed="false"/>
    <row r="47462" customFormat="false" ht="15.75" hidden="false" customHeight="false" outlineLevel="0" collapsed="false"/>
    <row r="47463" customFormat="false" ht="15.75" hidden="false" customHeight="false" outlineLevel="0" collapsed="false"/>
    <row r="47464" customFormat="false" ht="15.75" hidden="false" customHeight="false" outlineLevel="0" collapsed="false"/>
    <row r="47465" customFormat="false" ht="15.75" hidden="false" customHeight="false" outlineLevel="0" collapsed="false"/>
    <row r="47466" customFormat="false" ht="15.75" hidden="false" customHeight="false" outlineLevel="0" collapsed="false"/>
    <row r="47467" customFormat="false" ht="15.75" hidden="false" customHeight="false" outlineLevel="0" collapsed="false"/>
    <row r="47468" customFormat="false" ht="15.75" hidden="false" customHeight="false" outlineLevel="0" collapsed="false"/>
    <row r="47469" customFormat="false" ht="15.75" hidden="false" customHeight="false" outlineLevel="0" collapsed="false"/>
    <row r="47470" customFormat="false" ht="15.75" hidden="false" customHeight="false" outlineLevel="0" collapsed="false"/>
    <row r="47471" customFormat="false" ht="15.75" hidden="false" customHeight="false" outlineLevel="0" collapsed="false"/>
    <row r="47472" customFormat="false" ht="15.75" hidden="false" customHeight="false" outlineLevel="0" collapsed="false"/>
    <row r="47473" customFormat="false" ht="15.75" hidden="false" customHeight="false" outlineLevel="0" collapsed="false"/>
    <row r="47474" customFormat="false" ht="15.75" hidden="false" customHeight="false" outlineLevel="0" collapsed="false"/>
    <row r="47475" customFormat="false" ht="15.75" hidden="false" customHeight="false" outlineLevel="0" collapsed="false"/>
    <row r="47476" customFormat="false" ht="15.75" hidden="false" customHeight="false" outlineLevel="0" collapsed="false"/>
    <row r="47477" customFormat="false" ht="15.75" hidden="false" customHeight="false" outlineLevel="0" collapsed="false"/>
    <row r="47478" customFormat="false" ht="15.75" hidden="false" customHeight="false" outlineLevel="0" collapsed="false"/>
    <row r="47479" customFormat="false" ht="15.75" hidden="false" customHeight="false" outlineLevel="0" collapsed="false"/>
    <row r="47480" customFormat="false" ht="15.75" hidden="false" customHeight="false" outlineLevel="0" collapsed="false"/>
    <row r="47481" customFormat="false" ht="15.75" hidden="false" customHeight="false" outlineLevel="0" collapsed="false"/>
    <row r="47482" customFormat="false" ht="15.75" hidden="false" customHeight="false" outlineLevel="0" collapsed="false"/>
    <row r="47483" customFormat="false" ht="15.75" hidden="false" customHeight="false" outlineLevel="0" collapsed="false"/>
    <row r="47484" customFormat="false" ht="15.75" hidden="false" customHeight="false" outlineLevel="0" collapsed="false"/>
    <row r="47485" customFormat="false" ht="15.75" hidden="false" customHeight="false" outlineLevel="0" collapsed="false"/>
    <row r="47486" customFormat="false" ht="15.75" hidden="false" customHeight="false" outlineLevel="0" collapsed="false"/>
    <row r="47487" customFormat="false" ht="15.75" hidden="false" customHeight="false" outlineLevel="0" collapsed="false"/>
    <row r="47488" customFormat="false" ht="15.75" hidden="false" customHeight="false" outlineLevel="0" collapsed="false"/>
    <row r="47489" customFormat="false" ht="15.75" hidden="false" customHeight="false" outlineLevel="0" collapsed="false"/>
    <row r="47490" customFormat="false" ht="15.75" hidden="false" customHeight="false" outlineLevel="0" collapsed="false"/>
    <row r="47491" customFormat="false" ht="15.75" hidden="false" customHeight="false" outlineLevel="0" collapsed="false"/>
    <row r="47492" customFormat="false" ht="15.75" hidden="false" customHeight="false" outlineLevel="0" collapsed="false"/>
    <row r="47493" customFormat="false" ht="15.75" hidden="false" customHeight="false" outlineLevel="0" collapsed="false"/>
    <row r="47494" customFormat="false" ht="15.75" hidden="false" customHeight="false" outlineLevel="0" collapsed="false"/>
    <row r="47495" customFormat="false" ht="15.75" hidden="false" customHeight="false" outlineLevel="0" collapsed="false"/>
    <row r="47496" customFormat="false" ht="15.75" hidden="false" customHeight="false" outlineLevel="0" collapsed="false"/>
    <row r="47497" customFormat="false" ht="15.75" hidden="false" customHeight="false" outlineLevel="0" collapsed="false"/>
    <row r="47498" customFormat="false" ht="15.75" hidden="false" customHeight="false" outlineLevel="0" collapsed="false"/>
    <row r="47499" customFormat="false" ht="15.75" hidden="false" customHeight="false" outlineLevel="0" collapsed="false"/>
    <row r="47500" customFormat="false" ht="15.75" hidden="false" customHeight="false" outlineLevel="0" collapsed="false"/>
    <row r="47501" customFormat="false" ht="15.75" hidden="false" customHeight="false" outlineLevel="0" collapsed="false"/>
    <row r="47502" customFormat="false" ht="15.75" hidden="false" customHeight="false" outlineLevel="0" collapsed="false"/>
    <row r="47503" customFormat="false" ht="15.75" hidden="false" customHeight="false" outlineLevel="0" collapsed="false"/>
    <row r="47504" customFormat="false" ht="15.75" hidden="false" customHeight="false" outlineLevel="0" collapsed="false"/>
    <row r="47505" customFormat="false" ht="15.75" hidden="false" customHeight="false" outlineLevel="0" collapsed="false"/>
    <row r="47506" customFormat="false" ht="15.75" hidden="false" customHeight="false" outlineLevel="0" collapsed="false"/>
    <row r="47507" customFormat="false" ht="15.75" hidden="false" customHeight="false" outlineLevel="0" collapsed="false"/>
    <row r="47508" customFormat="false" ht="15.75" hidden="false" customHeight="false" outlineLevel="0" collapsed="false"/>
    <row r="47509" customFormat="false" ht="15.75" hidden="false" customHeight="false" outlineLevel="0" collapsed="false"/>
    <row r="47510" customFormat="false" ht="15.75" hidden="false" customHeight="false" outlineLevel="0" collapsed="false"/>
    <row r="47511" customFormat="false" ht="15.75" hidden="false" customHeight="false" outlineLevel="0" collapsed="false"/>
    <row r="47512" customFormat="false" ht="15.75" hidden="false" customHeight="false" outlineLevel="0" collapsed="false"/>
    <row r="47513" customFormat="false" ht="15.75" hidden="false" customHeight="false" outlineLevel="0" collapsed="false"/>
    <row r="47514" customFormat="false" ht="15.75" hidden="false" customHeight="false" outlineLevel="0" collapsed="false"/>
    <row r="47515" customFormat="false" ht="15.75" hidden="false" customHeight="false" outlineLevel="0" collapsed="false"/>
    <row r="47516" customFormat="false" ht="15.75" hidden="false" customHeight="false" outlineLevel="0" collapsed="false"/>
    <row r="47517" customFormat="false" ht="15.75" hidden="false" customHeight="false" outlineLevel="0" collapsed="false"/>
    <row r="47518" customFormat="false" ht="15.75" hidden="false" customHeight="false" outlineLevel="0" collapsed="false"/>
    <row r="47519" customFormat="false" ht="15.75" hidden="false" customHeight="false" outlineLevel="0" collapsed="false"/>
    <row r="47520" customFormat="false" ht="15.75" hidden="false" customHeight="false" outlineLevel="0" collapsed="false"/>
    <row r="47521" customFormat="false" ht="15.75" hidden="false" customHeight="false" outlineLevel="0" collapsed="false"/>
    <row r="47522" customFormat="false" ht="15.75" hidden="false" customHeight="false" outlineLevel="0" collapsed="false"/>
    <row r="47523" customFormat="false" ht="15.75" hidden="false" customHeight="false" outlineLevel="0" collapsed="false"/>
    <row r="47524" customFormat="false" ht="15.75" hidden="false" customHeight="false" outlineLevel="0" collapsed="false"/>
    <row r="47525" customFormat="false" ht="15.75" hidden="false" customHeight="false" outlineLevel="0" collapsed="false"/>
    <row r="47526" customFormat="false" ht="15.75" hidden="false" customHeight="false" outlineLevel="0" collapsed="false"/>
    <row r="47527" customFormat="false" ht="15.75" hidden="false" customHeight="false" outlineLevel="0" collapsed="false"/>
    <row r="47528" customFormat="false" ht="15.75" hidden="false" customHeight="false" outlineLevel="0" collapsed="false"/>
    <row r="47529" customFormat="false" ht="15.75" hidden="false" customHeight="false" outlineLevel="0" collapsed="false"/>
    <row r="47530" customFormat="false" ht="15.75" hidden="false" customHeight="false" outlineLevel="0" collapsed="false"/>
    <row r="47531" customFormat="false" ht="15.75" hidden="false" customHeight="false" outlineLevel="0" collapsed="false"/>
    <row r="47532" customFormat="false" ht="15.75" hidden="false" customHeight="false" outlineLevel="0" collapsed="false"/>
    <row r="47533" customFormat="false" ht="15.75" hidden="false" customHeight="false" outlineLevel="0" collapsed="false"/>
    <row r="47534" customFormat="false" ht="15.75" hidden="false" customHeight="false" outlineLevel="0" collapsed="false"/>
    <row r="47535" customFormat="false" ht="15.75" hidden="false" customHeight="false" outlineLevel="0" collapsed="false"/>
    <row r="47536" customFormat="false" ht="15.75" hidden="false" customHeight="false" outlineLevel="0" collapsed="false"/>
    <row r="47537" customFormat="false" ht="15.75" hidden="false" customHeight="false" outlineLevel="0" collapsed="false"/>
    <row r="47538" customFormat="false" ht="15.75" hidden="false" customHeight="false" outlineLevel="0" collapsed="false"/>
    <row r="47539" customFormat="false" ht="15.75" hidden="false" customHeight="false" outlineLevel="0" collapsed="false"/>
    <row r="47540" customFormat="false" ht="15.75" hidden="false" customHeight="false" outlineLevel="0" collapsed="false"/>
    <row r="47541" customFormat="false" ht="15.75" hidden="false" customHeight="false" outlineLevel="0" collapsed="false"/>
    <row r="47542" customFormat="false" ht="15.75" hidden="false" customHeight="false" outlineLevel="0" collapsed="false"/>
    <row r="47543" customFormat="false" ht="15.75" hidden="false" customHeight="false" outlineLevel="0" collapsed="false"/>
    <row r="47544" customFormat="false" ht="15.75" hidden="false" customHeight="false" outlineLevel="0" collapsed="false"/>
    <row r="47545" customFormat="false" ht="15.75" hidden="false" customHeight="false" outlineLevel="0" collapsed="false"/>
    <row r="47546" customFormat="false" ht="15.75" hidden="false" customHeight="false" outlineLevel="0" collapsed="false"/>
    <row r="47547" customFormat="false" ht="15.75" hidden="false" customHeight="false" outlineLevel="0" collapsed="false"/>
    <row r="47548" customFormat="false" ht="15.75" hidden="false" customHeight="false" outlineLevel="0" collapsed="false"/>
    <row r="47549" customFormat="false" ht="15.75" hidden="false" customHeight="false" outlineLevel="0" collapsed="false"/>
    <row r="47550" customFormat="false" ht="15.75" hidden="false" customHeight="false" outlineLevel="0" collapsed="false"/>
    <row r="47551" customFormat="false" ht="15.75" hidden="false" customHeight="false" outlineLevel="0" collapsed="false"/>
    <row r="47552" customFormat="false" ht="15.75" hidden="false" customHeight="false" outlineLevel="0" collapsed="false"/>
    <row r="47553" customFormat="false" ht="15.75" hidden="false" customHeight="false" outlineLevel="0" collapsed="false"/>
    <row r="47554" customFormat="false" ht="15.75" hidden="false" customHeight="false" outlineLevel="0" collapsed="false"/>
    <row r="47555" customFormat="false" ht="15.75" hidden="false" customHeight="false" outlineLevel="0" collapsed="false"/>
    <row r="47556" customFormat="false" ht="15.75" hidden="false" customHeight="false" outlineLevel="0" collapsed="false"/>
    <row r="47557" customFormat="false" ht="15.75" hidden="false" customHeight="false" outlineLevel="0" collapsed="false"/>
    <row r="47558" customFormat="false" ht="15.75" hidden="false" customHeight="false" outlineLevel="0" collapsed="false"/>
    <row r="47559" customFormat="false" ht="15.75" hidden="false" customHeight="false" outlineLevel="0" collapsed="false"/>
    <row r="47560" customFormat="false" ht="15.75" hidden="false" customHeight="false" outlineLevel="0" collapsed="false"/>
    <row r="47561" customFormat="false" ht="15.75" hidden="false" customHeight="false" outlineLevel="0" collapsed="false"/>
    <row r="47562" customFormat="false" ht="15.75" hidden="false" customHeight="false" outlineLevel="0" collapsed="false"/>
    <row r="47563" customFormat="false" ht="15.75" hidden="false" customHeight="false" outlineLevel="0" collapsed="false"/>
    <row r="47564" customFormat="false" ht="15.75" hidden="false" customHeight="false" outlineLevel="0" collapsed="false"/>
    <row r="47565" customFormat="false" ht="15.75" hidden="false" customHeight="false" outlineLevel="0" collapsed="false"/>
    <row r="47566" customFormat="false" ht="15.75" hidden="false" customHeight="false" outlineLevel="0" collapsed="false"/>
    <row r="47567" customFormat="false" ht="15.75" hidden="false" customHeight="false" outlineLevel="0" collapsed="false"/>
    <row r="47568" customFormat="false" ht="15.75" hidden="false" customHeight="false" outlineLevel="0" collapsed="false"/>
    <row r="47569" customFormat="false" ht="15.75" hidden="false" customHeight="false" outlineLevel="0" collapsed="false"/>
    <row r="47570" customFormat="false" ht="15.75" hidden="false" customHeight="false" outlineLevel="0" collapsed="false"/>
    <row r="47571" customFormat="false" ht="15.75" hidden="false" customHeight="false" outlineLevel="0" collapsed="false"/>
    <row r="47572" customFormat="false" ht="15.75" hidden="false" customHeight="false" outlineLevel="0" collapsed="false"/>
    <row r="47573" customFormat="false" ht="15.75" hidden="false" customHeight="false" outlineLevel="0" collapsed="false"/>
    <row r="47574" customFormat="false" ht="15.75" hidden="false" customHeight="false" outlineLevel="0" collapsed="false"/>
    <row r="47575" customFormat="false" ht="15.75" hidden="false" customHeight="false" outlineLevel="0" collapsed="false"/>
    <row r="47576" customFormat="false" ht="15.75" hidden="false" customHeight="false" outlineLevel="0" collapsed="false"/>
    <row r="47577" customFormat="false" ht="15.75" hidden="false" customHeight="false" outlineLevel="0" collapsed="false"/>
    <row r="47578" customFormat="false" ht="15.75" hidden="false" customHeight="false" outlineLevel="0" collapsed="false"/>
    <row r="47579" customFormat="false" ht="15.75" hidden="false" customHeight="false" outlineLevel="0" collapsed="false"/>
    <row r="47580" customFormat="false" ht="15.75" hidden="false" customHeight="false" outlineLevel="0" collapsed="false"/>
    <row r="47581" customFormat="false" ht="15.75" hidden="false" customHeight="false" outlineLevel="0" collapsed="false"/>
    <row r="47582" customFormat="false" ht="15.75" hidden="false" customHeight="false" outlineLevel="0" collapsed="false"/>
    <row r="47583" customFormat="false" ht="15.75" hidden="false" customHeight="false" outlineLevel="0" collapsed="false"/>
    <row r="47584" customFormat="false" ht="15.75" hidden="false" customHeight="false" outlineLevel="0" collapsed="false"/>
    <row r="47585" customFormat="false" ht="15.75" hidden="false" customHeight="false" outlineLevel="0" collapsed="false"/>
    <row r="47586" customFormat="false" ht="15.75" hidden="false" customHeight="false" outlineLevel="0" collapsed="false"/>
    <row r="47587" customFormat="false" ht="15.75" hidden="false" customHeight="false" outlineLevel="0" collapsed="false"/>
    <row r="47588" customFormat="false" ht="15.75" hidden="false" customHeight="false" outlineLevel="0" collapsed="false"/>
    <row r="47589" customFormat="false" ht="15.75" hidden="false" customHeight="false" outlineLevel="0" collapsed="false"/>
    <row r="47590" customFormat="false" ht="15.75" hidden="false" customHeight="false" outlineLevel="0" collapsed="false"/>
    <row r="47591" customFormat="false" ht="15.75" hidden="false" customHeight="false" outlineLevel="0" collapsed="false"/>
    <row r="47592" customFormat="false" ht="15.75" hidden="false" customHeight="false" outlineLevel="0" collapsed="false"/>
    <row r="47593" customFormat="false" ht="15.75" hidden="false" customHeight="false" outlineLevel="0" collapsed="false"/>
    <row r="47594" customFormat="false" ht="15.75" hidden="false" customHeight="false" outlineLevel="0" collapsed="false"/>
    <row r="47595" customFormat="false" ht="15.75" hidden="false" customHeight="false" outlineLevel="0" collapsed="false"/>
    <row r="47596" customFormat="false" ht="15.75" hidden="false" customHeight="false" outlineLevel="0" collapsed="false"/>
    <row r="47597" customFormat="false" ht="15.75" hidden="false" customHeight="false" outlineLevel="0" collapsed="false"/>
    <row r="47598" customFormat="false" ht="15.75" hidden="false" customHeight="false" outlineLevel="0" collapsed="false"/>
    <row r="47599" customFormat="false" ht="15.75" hidden="false" customHeight="false" outlineLevel="0" collapsed="false"/>
    <row r="47600" customFormat="false" ht="15.75" hidden="false" customHeight="false" outlineLevel="0" collapsed="false"/>
    <row r="47601" customFormat="false" ht="15.75" hidden="false" customHeight="false" outlineLevel="0" collapsed="false"/>
    <row r="47602" customFormat="false" ht="15.75" hidden="false" customHeight="false" outlineLevel="0" collapsed="false"/>
    <row r="47603" customFormat="false" ht="15.75" hidden="false" customHeight="false" outlineLevel="0" collapsed="false"/>
    <row r="47604" customFormat="false" ht="15.75" hidden="false" customHeight="false" outlineLevel="0" collapsed="false"/>
    <row r="47605" customFormat="false" ht="15.75" hidden="false" customHeight="false" outlineLevel="0" collapsed="false"/>
    <row r="47606" customFormat="false" ht="15.75" hidden="false" customHeight="false" outlineLevel="0" collapsed="false"/>
    <row r="47607" customFormat="false" ht="15.75" hidden="false" customHeight="false" outlineLevel="0" collapsed="false"/>
    <row r="47608" customFormat="false" ht="15.75" hidden="false" customHeight="false" outlineLevel="0" collapsed="false"/>
    <row r="47609" customFormat="false" ht="15.75" hidden="false" customHeight="false" outlineLevel="0" collapsed="false"/>
    <row r="47610" customFormat="false" ht="15.75" hidden="false" customHeight="false" outlineLevel="0" collapsed="false"/>
    <row r="47611" customFormat="false" ht="15.75" hidden="false" customHeight="false" outlineLevel="0" collapsed="false"/>
    <row r="47612" customFormat="false" ht="15.75" hidden="false" customHeight="false" outlineLevel="0" collapsed="false"/>
    <row r="47613" customFormat="false" ht="15.75" hidden="false" customHeight="false" outlineLevel="0" collapsed="false"/>
    <row r="47614" customFormat="false" ht="15.75" hidden="false" customHeight="false" outlineLevel="0" collapsed="false"/>
    <row r="47615" customFormat="false" ht="15.75" hidden="false" customHeight="false" outlineLevel="0" collapsed="false"/>
    <row r="47616" customFormat="false" ht="15.75" hidden="false" customHeight="false" outlineLevel="0" collapsed="false"/>
    <row r="47617" customFormat="false" ht="15.75" hidden="false" customHeight="false" outlineLevel="0" collapsed="false"/>
    <row r="47618" customFormat="false" ht="15.75" hidden="false" customHeight="false" outlineLevel="0" collapsed="false"/>
    <row r="47619" customFormat="false" ht="15.75" hidden="false" customHeight="false" outlineLevel="0" collapsed="false"/>
    <row r="47620" customFormat="false" ht="15.75" hidden="false" customHeight="false" outlineLevel="0" collapsed="false"/>
    <row r="47621" customFormat="false" ht="15.75" hidden="false" customHeight="false" outlineLevel="0" collapsed="false"/>
    <row r="47622" customFormat="false" ht="15.75" hidden="false" customHeight="false" outlineLevel="0" collapsed="false"/>
    <row r="47623" customFormat="false" ht="15.75" hidden="false" customHeight="false" outlineLevel="0" collapsed="false"/>
    <row r="47624" customFormat="false" ht="15.75" hidden="false" customHeight="false" outlineLevel="0" collapsed="false"/>
    <row r="47625" customFormat="false" ht="15.75" hidden="false" customHeight="false" outlineLevel="0" collapsed="false"/>
    <row r="47626" customFormat="false" ht="15.75" hidden="false" customHeight="false" outlineLevel="0" collapsed="false"/>
    <row r="47627" customFormat="false" ht="15.75" hidden="false" customHeight="false" outlineLevel="0" collapsed="false"/>
    <row r="47628" customFormat="false" ht="15.75" hidden="false" customHeight="false" outlineLevel="0" collapsed="false"/>
    <row r="47629" customFormat="false" ht="15.75" hidden="false" customHeight="false" outlineLevel="0" collapsed="false"/>
    <row r="47630" customFormat="false" ht="15.75" hidden="false" customHeight="false" outlineLevel="0" collapsed="false"/>
    <row r="47631" customFormat="false" ht="15.75" hidden="false" customHeight="false" outlineLevel="0" collapsed="false"/>
    <row r="47632" customFormat="false" ht="15.75" hidden="false" customHeight="false" outlineLevel="0" collapsed="false"/>
    <row r="47633" customFormat="false" ht="15.75" hidden="false" customHeight="false" outlineLevel="0" collapsed="false"/>
    <row r="47634" customFormat="false" ht="15.75" hidden="false" customHeight="false" outlineLevel="0" collapsed="false"/>
    <row r="47635" customFormat="false" ht="15.75" hidden="false" customHeight="false" outlineLevel="0" collapsed="false"/>
    <row r="47636" customFormat="false" ht="15.75" hidden="false" customHeight="false" outlineLevel="0" collapsed="false"/>
    <row r="47637" customFormat="false" ht="15.75" hidden="false" customHeight="false" outlineLevel="0" collapsed="false"/>
    <row r="47638" customFormat="false" ht="15.75" hidden="false" customHeight="false" outlineLevel="0" collapsed="false"/>
    <row r="47639" customFormat="false" ht="15.75" hidden="false" customHeight="false" outlineLevel="0" collapsed="false"/>
    <row r="47640" customFormat="false" ht="15.75" hidden="false" customHeight="false" outlineLevel="0" collapsed="false"/>
    <row r="47641" customFormat="false" ht="15.75" hidden="false" customHeight="false" outlineLevel="0" collapsed="false"/>
    <row r="47642" customFormat="false" ht="15.75" hidden="false" customHeight="false" outlineLevel="0" collapsed="false"/>
    <row r="47643" customFormat="false" ht="15.75" hidden="false" customHeight="false" outlineLevel="0" collapsed="false"/>
    <row r="47644" customFormat="false" ht="15.75" hidden="false" customHeight="false" outlineLevel="0" collapsed="false"/>
    <row r="47645" customFormat="false" ht="15.75" hidden="false" customHeight="false" outlineLevel="0" collapsed="false"/>
    <row r="47646" customFormat="false" ht="15.75" hidden="false" customHeight="false" outlineLevel="0" collapsed="false"/>
    <row r="47647" customFormat="false" ht="15.75" hidden="false" customHeight="false" outlineLevel="0" collapsed="false"/>
    <row r="47648" customFormat="false" ht="15.75" hidden="false" customHeight="false" outlineLevel="0" collapsed="false"/>
    <row r="47649" customFormat="false" ht="15.75" hidden="false" customHeight="false" outlineLevel="0" collapsed="false"/>
    <row r="47650" customFormat="false" ht="15.75" hidden="false" customHeight="false" outlineLevel="0" collapsed="false"/>
    <row r="47651" customFormat="false" ht="15.75" hidden="false" customHeight="false" outlineLevel="0" collapsed="false"/>
    <row r="47652" customFormat="false" ht="15.75" hidden="false" customHeight="false" outlineLevel="0" collapsed="false"/>
    <row r="47653" customFormat="false" ht="15.75" hidden="false" customHeight="false" outlineLevel="0" collapsed="false"/>
    <row r="47654" customFormat="false" ht="15.75" hidden="false" customHeight="false" outlineLevel="0" collapsed="false"/>
    <row r="47655" customFormat="false" ht="15.75" hidden="false" customHeight="false" outlineLevel="0" collapsed="false"/>
    <row r="47656" customFormat="false" ht="15.75" hidden="false" customHeight="false" outlineLevel="0" collapsed="false"/>
    <row r="47657" customFormat="false" ht="15.75" hidden="false" customHeight="false" outlineLevel="0" collapsed="false"/>
    <row r="47658" customFormat="false" ht="15.75" hidden="false" customHeight="false" outlineLevel="0" collapsed="false"/>
    <row r="47659" customFormat="false" ht="15.75" hidden="false" customHeight="false" outlineLevel="0" collapsed="false"/>
    <row r="47660" customFormat="false" ht="15.75" hidden="false" customHeight="false" outlineLevel="0" collapsed="false"/>
    <row r="47661" customFormat="false" ht="15.75" hidden="false" customHeight="false" outlineLevel="0" collapsed="false"/>
    <row r="47662" customFormat="false" ht="15.75" hidden="false" customHeight="false" outlineLevel="0" collapsed="false"/>
    <row r="47663" customFormat="false" ht="15.75" hidden="false" customHeight="false" outlineLevel="0" collapsed="false"/>
    <row r="47664" customFormat="false" ht="15.75" hidden="false" customHeight="false" outlineLevel="0" collapsed="false"/>
    <row r="47665" customFormat="false" ht="15.75" hidden="false" customHeight="false" outlineLevel="0" collapsed="false"/>
    <row r="47666" customFormat="false" ht="15.75" hidden="false" customHeight="false" outlineLevel="0" collapsed="false"/>
    <row r="47667" customFormat="false" ht="15.75" hidden="false" customHeight="false" outlineLevel="0" collapsed="false"/>
    <row r="47668" customFormat="false" ht="15.75" hidden="false" customHeight="false" outlineLevel="0" collapsed="false"/>
    <row r="47669" customFormat="false" ht="15.75" hidden="false" customHeight="false" outlineLevel="0" collapsed="false"/>
    <row r="47670" customFormat="false" ht="15.75" hidden="false" customHeight="false" outlineLevel="0" collapsed="false"/>
    <row r="47671" customFormat="false" ht="15.75" hidden="false" customHeight="false" outlineLevel="0" collapsed="false"/>
    <row r="47672" customFormat="false" ht="15.75" hidden="false" customHeight="false" outlineLevel="0" collapsed="false"/>
    <row r="47673" customFormat="false" ht="15.75" hidden="false" customHeight="false" outlineLevel="0" collapsed="false"/>
    <row r="47674" customFormat="false" ht="15.75" hidden="false" customHeight="false" outlineLevel="0" collapsed="false"/>
    <row r="47675" customFormat="false" ht="15.75" hidden="false" customHeight="false" outlineLevel="0" collapsed="false"/>
    <row r="47676" customFormat="false" ht="15.75" hidden="false" customHeight="false" outlineLevel="0" collapsed="false"/>
    <row r="47677" customFormat="false" ht="15.75" hidden="false" customHeight="false" outlineLevel="0" collapsed="false"/>
    <row r="47678" customFormat="false" ht="15.75" hidden="false" customHeight="false" outlineLevel="0" collapsed="false"/>
    <row r="47679" customFormat="false" ht="15.75" hidden="false" customHeight="false" outlineLevel="0" collapsed="false"/>
    <row r="47680" customFormat="false" ht="15.75" hidden="false" customHeight="false" outlineLevel="0" collapsed="false"/>
    <row r="47681" customFormat="false" ht="15.75" hidden="false" customHeight="false" outlineLevel="0" collapsed="false"/>
    <row r="47682" customFormat="false" ht="15.75" hidden="false" customHeight="false" outlineLevel="0" collapsed="false"/>
    <row r="47683" customFormat="false" ht="15.75" hidden="false" customHeight="false" outlineLevel="0" collapsed="false"/>
    <row r="47684" customFormat="false" ht="15.75" hidden="false" customHeight="false" outlineLevel="0" collapsed="false"/>
    <row r="47685" customFormat="false" ht="15.75" hidden="false" customHeight="false" outlineLevel="0" collapsed="false"/>
    <row r="47686" customFormat="false" ht="15.75" hidden="false" customHeight="false" outlineLevel="0" collapsed="false"/>
    <row r="47687" customFormat="false" ht="15.75" hidden="false" customHeight="false" outlineLevel="0" collapsed="false"/>
    <row r="47688" customFormat="false" ht="15.75" hidden="false" customHeight="false" outlineLevel="0" collapsed="false"/>
    <row r="47689" customFormat="false" ht="15.75" hidden="false" customHeight="false" outlineLevel="0" collapsed="false"/>
    <row r="47690" customFormat="false" ht="15.75" hidden="false" customHeight="false" outlineLevel="0" collapsed="false"/>
    <row r="47691" customFormat="false" ht="15.75" hidden="false" customHeight="false" outlineLevel="0" collapsed="false"/>
    <row r="47692" customFormat="false" ht="15.75" hidden="false" customHeight="false" outlineLevel="0" collapsed="false"/>
    <row r="47693" customFormat="false" ht="15.75" hidden="false" customHeight="false" outlineLevel="0" collapsed="false"/>
    <row r="47694" customFormat="false" ht="15.75" hidden="false" customHeight="false" outlineLevel="0" collapsed="false"/>
    <row r="47695" customFormat="false" ht="15.75" hidden="false" customHeight="false" outlineLevel="0" collapsed="false"/>
    <row r="47696" customFormat="false" ht="15.75" hidden="false" customHeight="false" outlineLevel="0" collapsed="false"/>
    <row r="47697" customFormat="false" ht="15.75" hidden="false" customHeight="false" outlineLevel="0" collapsed="false"/>
    <row r="47698" customFormat="false" ht="15.75" hidden="false" customHeight="false" outlineLevel="0" collapsed="false"/>
    <row r="47699" customFormat="false" ht="15.75" hidden="false" customHeight="false" outlineLevel="0" collapsed="false"/>
    <row r="47700" customFormat="false" ht="15.75" hidden="false" customHeight="false" outlineLevel="0" collapsed="false"/>
    <row r="47701" customFormat="false" ht="15.75" hidden="false" customHeight="false" outlineLevel="0" collapsed="false"/>
    <row r="47702" customFormat="false" ht="15.75" hidden="false" customHeight="false" outlineLevel="0" collapsed="false"/>
    <row r="47703" customFormat="false" ht="15.75" hidden="false" customHeight="false" outlineLevel="0" collapsed="false"/>
    <row r="47704" customFormat="false" ht="15.75" hidden="false" customHeight="false" outlineLevel="0" collapsed="false"/>
    <row r="47705" customFormat="false" ht="15.75" hidden="false" customHeight="false" outlineLevel="0" collapsed="false"/>
    <row r="47706" customFormat="false" ht="15.75" hidden="false" customHeight="false" outlineLevel="0" collapsed="false"/>
    <row r="47707" customFormat="false" ht="15.75" hidden="false" customHeight="false" outlineLevel="0" collapsed="false"/>
    <row r="47708" customFormat="false" ht="15.75" hidden="false" customHeight="false" outlineLevel="0" collapsed="false"/>
    <row r="47709" customFormat="false" ht="15.75" hidden="false" customHeight="false" outlineLevel="0" collapsed="false"/>
    <row r="47710" customFormat="false" ht="15.75" hidden="false" customHeight="false" outlineLevel="0" collapsed="false"/>
    <row r="47711" customFormat="false" ht="15.75" hidden="false" customHeight="false" outlineLevel="0" collapsed="false"/>
    <row r="47712" customFormat="false" ht="15.75" hidden="false" customHeight="false" outlineLevel="0" collapsed="false"/>
    <row r="47713" customFormat="false" ht="15.75" hidden="false" customHeight="false" outlineLevel="0" collapsed="false"/>
    <row r="47714" customFormat="false" ht="15.75" hidden="false" customHeight="false" outlineLevel="0" collapsed="false"/>
    <row r="47715" customFormat="false" ht="15.75" hidden="false" customHeight="false" outlineLevel="0" collapsed="false"/>
    <row r="47716" customFormat="false" ht="15.75" hidden="false" customHeight="false" outlineLevel="0" collapsed="false"/>
    <row r="47717" customFormat="false" ht="15.75" hidden="false" customHeight="false" outlineLevel="0" collapsed="false"/>
    <row r="47718" customFormat="false" ht="15.75" hidden="false" customHeight="false" outlineLevel="0" collapsed="false"/>
    <row r="47719" customFormat="false" ht="15.75" hidden="false" customHeight="false" outlineLevel="0" collapsed="false"/>
    <row r="47720" customFormat="false" ht="15.75" hidden="false" customHeight="false" outlineLevel="0" collapsed="false"/>
    <row r="47721" customFormat="false" ht="15.75" hidden="false" customHeight="false" outlineLevel="0" collapsed="false"/>
    <row r="47722" customFormat="false" ht="15.75" hidden="false" customHeight="false" outlineLevel="0" collapsed="false"/>
    <row r="47723" customFormat="false" ht="15.75" hidden="false" customHeight="false" outlineLevel="0" collapsed="false"/>
    <row r="47724" customFormat="false" ht="15.75" hidden="false" customHeight="false" outlineLevel="0" collapsed="false"/>
    <row r="47725" customFormat="false" ht="15.75" hidden="false" customHeight="false" outlineLevel="0" collapsed="false"/>
    <row r="47726" customFormat="false" ht="15.75" hidden="false" customHeight="false" outlineLevel="0" collapsed="false"/>
    <row r="47727" customFormat="false" ht="15.75" hidden="false" customHeight="false" outlineLevel="0" collapsed="false"/>
    <row r="47728" customFormat="false" ht="15.75" hidden="false" customHeight="false" outlineLevel="0" collapsed="false"/>
    <row r="47729" customFormat="false" ht="15.75" hidden="false" customHeight="false" outlineLevel="0" collapsed="false"/>
    <row r="47730" customFormat="false" ht="15.75" hidden="false" customHeight="false" outlineLevel="0" collapsed="false"/>
    <row r="47731" customFormat="false" ht="15.75" hidden="false" customHeight="false" outlineLevel="0" collapsed="false"/>
    <row r="47732" customFormat="false" ht="15.75" hidden="false" customHeight="false" outlineLevel="0" collapsed="false"/>
    <row r="47733" customFormat="false" ht="15.75" hidden="false" customHeight="false" outlineLevel="0" collapsed="false"/>
    <row r="47734" customFormat="false" ht="15.75" hidden="false" customHeight="false" outlineLevel="0" collapsed="false"/>
    <row r="47735" customFormat="false" ht="15.75" hidden="false" customHeight="false" outlineLevel="0" collapsed="false"/>
    <row r="47736" customFormat="false" ht="15.75" hidden="false" customHeight="false" outlineLevel="0" collapsed="false"/>
    <row r="47737" customFormat="false" ht="15.75" hidden="false" customHeight="false" outlineLevel="0" collapsed="false"/>
    <row r="47738" customFormat="false" ht="15.75" hidden="false" customHeight="false" outlineLevel="0" collapsed="false"/>
    <row r="47739" customFormat="false" ht="15.75" hidden="false" customHeight="false" outlineLevel="0" collapsed="false"/>
    <row r="47740" customFormat="false" ht="15.75" hidden="false" customHeight="false" outlineLevel="0" collapsed="false"/>
    <row r="47741" customFormat="false" ht="15.75" hidden="false" customHeight="false" outlineLevel="0" collapsed="false"/>
    <row r="47742" customFormat="false" ht="15.75" hidden="false" customHeight="false" outlineLevel="0" collapsed="false"/>
    <row r="47743" customFormat="false" ht="15.75" hidden="false" customHeight="false" outlineLevel="0" collapsed="false"/>
    <row r="47744" customFormat="false" ht="15.75" hidden="false" customHeight="false" outlineLevel="0" collapsed="false"/>
    <row r="47745" customFormat="false" ht="15.75" hidden="false" customHeight="false" outlineLevel="0" collapsed="false"/>
    <row r="47746" customFormat="false" ht="15.75" hidden="false" customHeight="false" outlineLevel="0" collapsed="false"/>
    <row r="47747" customFormat="false" ht="15.75" hidden="false" customHeight="false" outlineLevel="0" collapsed="false"/>
    <row r="47748" customFormat="false" ht="15.75" hidden="false" customHeight="false" outlineLevel="0" collapsed="false"/>
    <row r="47749" customFormat="false" ht="15.75" hidden="false" customHeight="false" outlineLevel="0" collapsed="false"/>
    <row r="47750" customFormat="false" ht="15.75" hidden="false" customHeight="false" outlineLevel="0" collapsed="false"/>
    <row r="47751" customFormat="false" ht="15.75" hidden="false" customHeight="false" outlineLevel="0" collapsed="false"/>
    <row r="47752" customFormat="false" ht="15.75" hidden="false" customHeight="false" outlineLevel="0" collapsed="false"/>
    <row r="47753" customFormat="false" ht="15.75" hidden="false" customHeight="false" outlineLevel="0" collapsed="false"/>
    <row r="47754" customFormat="false" ht="15.75" hidden="false" customHeight="false" outlineLevel="0" collapsed="false"/>
    <row r="47755" customFormat="false" ht="15.75" hidden="false" customHeight="false" outlineLevel="0" collapsed="false"/>
    <row r="47756" customFormat="false" ht="15.75" hidden="false" customHeight="false" outlineLevel="0" collapsed="false"/>
    <row r="47757" customFormat="false" ht="15.75" hidden="false" customHeight="false" outlineLevel="0" collapsed="false"/>
    <row r="47758" customFormat="false" ht="15.75" hidden="false" customHeight="false" outlineLevel="0" collapsed="false"/>
    <row r="47759" customFormat="false" ht="15.75" hidden="false" customHeight="false" outlineLevel="0" collapsed="false"/>
    <row r="47760" customFormat="false" ht="15.75" hidden="false" customHeight="false" outlineLevel="0" collapsed="false"/>
    <row r="47761" customFormat="false" ht="15.75" hidden="false" customHeight="false" outlineLevel="0" collapsed="false"/>
    <row r="47762" customFormat="false" ht="15.75" hidden="false" customHeight="false" outlineLevel="0" collapsed="false"/>
    <row r="47763" customFormat="false" ht="15.75" hidden="false" customHeight="false" outlineLevel="0" collapsed="false"/>
    <row r="47764" customFormat="false" ht="15.75" hidden="false" customHeight="false" outlineLevel="0" collapsed="false"/>
    <row r="47765" customFormat="false" ht="15.75" hidden="false" customHeight="false" outlineLevel="0" collapsed="false"/>
    <row r="47766" customFormat="false" ht="15.75" hidden="false" customHeight="false" outlineLevel="0" collapsed="false"/>
    <row r="47767" customFormat="false" ht="15.75" hidden="false" customHeight="false" outlineLevel="0" collapsed="false"/>
    <row r="47768" customFormat="false" ht="15.75" hidden="false" customHeight="false" outlineLevel="0" collapsed="false"/>
    <row r="47769" customFormat="false" ht="15.75" hidden="false" customHeight="false" outlineLevel="0" collapsed="false"/>
    <row r="47770" customFormat="false" ht="15.75" hidden="false" customHeight="false" outlineLevel="0" collapsed="false"/>
    <row r="47771" customFormat="false" ht="15.75" hidden="false" customHeight="false" outlineLevel="0" collapsed="false"/>
    <row r="47772" customFormat="false" ht="15.75" hidden="false" customHeight="false" outlineLevel="0" collapsed="false"/>
    <row r="47773" customFormat="false" ht="15.75" hidden="false" customHeight="false" outlineLevel="0" collapsed="false"/>
    <row r="47774" customFormat="false" ht="15.75" hidden="false" customHeight="false" outlineLevel="0" collapsed="false"/>
    <row r="47775" customFormat="false" ht="15.75" hidden="false" customHeight="false" outlineLevel="0" collapsed="false"/>
    <row r="47776" customFormat="false" ht="15.75" hidden="false" customHeight="false" outlineLevel="0" collapsed="false"/>
    <row r="47777" customFormat="false" ht="15.75" hidden="false" customHeight="false" outlineLevel="0" collapsed="false"/>
    <row r="47778" customFormat="false" ht="15.75" hidden="false" customHeight="false" outlineLevel="0" collapsed="false"/>
    <row r="47779" customFormat="false" ht="15.75" hidden="false" customHeight="false" outlineLevel="0" collapsed="false"/>
    <row r="47780" customFormat="false" ht="15.75" hidden="false" customHeight="false" outlineLevel="0" collapsed="false"/>
    <row r="47781" customFormat="false" ht="15.75" hidden="false" customHeight="false" outlineLevel="0" collapsed="false"/>
    <row r="47782" customFormat="false" ht="15.75" hidden="false" customHeight="false" outlineLevel="0" collapsed="false"/>
    <row r="47783" customFormat="false" ht="15.75" hidden="false" customHeight="false" outlineLevel="0" collapsed="false"/>
    <row r="47784" customFormat="false" ht="15.75" hidden="false" customHeight="false" outlineLevel="0" collapsed="false"/>
    <row r="47785" customFormat="false" ht="15.75" hidden="false" customHeight="false" outlineLevel="0" collapsed="false"/>
    <row r="47786" customFormat="false" ht="15.75" hidden="false" customHeight="false" outlineLevel="0" collapsed="false"/>
    <row r="47787" customFormat="false" ht="15.75" hidden="false" customHeight="false" outlineLevel="0" collapsed="false"/>
    <row r="47788" customFormat="false" ht="15.75" hidden="false" customHeight="false" outlineLevel="0" collapsed="false"/>
    <row r="47789" customFormat="false" ht="15.75" hidden="false" customHeight="false" outlineLevel="0" collapsed="false"/>
    <row r="47790" customFormat="false" ht="15.75" hidden="false" customHeight="false" outlineLevel="0" collapsed="false"/>
    <row r="47791" customFormat="false" ht="15.75" hidden="false" customHeight="false" outlineLevel="0" collapsed="false"/>
    <row r="47792" customFormat="false" ht="15.75" hidden="false" customHeight="false" outlineLevel="0" collapsed="false"/>
    <row r="47793" customFormat="false" ht="15.75" hidden="false" customHeight="false" outlineLevel="0" collapsed="false"/>
    <row r="47794" customFormat="false" ht="15.75" hidden="false" customHeight="false" outlineLevel="0" collapsed="false"/>
    <row r="47795" customFormat="false" ht="15.75" hidden="false" customHeight="false" outlineLevel="0" collapsed="false"/>
    <row r="47796" customFormat="false" ht="15.75" hidden="false" customHeight="false" outlineLevel="0" collapsed="false"/>
    <row r="47797" customFormat="false" ht="15.75" hidden="false" customHeight="false" outlineLevel="0" collapsed="false"/>
    <row r="47798" customFormat="false" ht="15.75" hidden="false" customHeight="false" outlineLevel="0" collapsed="false"/>
    <row r="47799" customFormat="false" ht="15.75" hidden="false" customHeight="false" outlineLevel="0" collapsed="false"/>
    <row r="47800" customFormat="false" ht="15.75" hidden="false" customHeight="false" outlineLevel="0" collapsed="false"/>
    <row r="47801" customFormat="false" ht="15.75" hidden="false" customHeight="false" outlineLevel="0" collapsed="false"/>
    <row r="47802" customFormat="false" ht="15.75" hidden="false" customHeight="false" outlineLevel="0" collapsed="false"/>
    <row r="47803" customFormat="false" ht="15.75" hidden="false" customHeight="false" outlineLevel="0" collapsed="false"/>
    <row r="47804" customFormat="false" ht="15.75" hidden="false" customHeight="false" outlineLevel="0" collapsed="false"/>
    <row r="47805" customFormat="false" ht="15.75" hidden="false" customHeight="false" outlineLevel="0" collapsed="false"/>
    <row r="47806" customFormat="false" ht="15.75" hidden="false" customHeight="false" outlineLevel="0" collapsed="false"/>
    <row r="47807" customFormat="false" ht="15.75" hidden="false" customHeight="false" outlineLevel="0" collapsed="false"/>
    <row r="47808" customFormat="false" ht="15.75" hidden="false" customHeight="false" outlineLevel="0" collapsed="false"/>
    <row r="47809" customFormat="false" ht="15.75" hidden="false" customHeight="false" outlineLevel="0" collapsed="false"/>
    <row r="47810" customFormat="false" ht="15.75" hidden="false" customHeight="false" outlineLevel="0" collapsed="false"/>
    <row r="47811" customFormat="false" ht="15.75" hidden="false" customHeight="false" outlineLevel="0" collapsed="false"/>
    <row r="47812" customFormat="false" ht="15.75" hidden="false" customHeight="false" outlineLevel="0" collapsed="false"/>
    <row r="47813" customFormat="false" ht="15.75" hidden="false" customHeight="false" outlineLevel="0" collapsed="false"/>
    <row r="47814" customFormat="false" ht="15.75" hidden="false" customHeight="false" outlineLevel="0" collapsed="false"/>
    <row r="47815" customFormat="false" ht="15.75" hidden="false" customHeight="false" outlineLevel="0" collapsed="false"/>
    <row r="47816" customFormat="false" ht="15.75" hidden="false" customHeight="false" outlineLevel="0" collapsed="false"/>
    <row r="47817" customFormat="false" ht="15.75" hidden="false" customHeight="false" outlineLevel="0" collapsed="false"/>
    <row r="47818" customFormat="false" ht="15.75" hidden="false" customHeight="false" outlineLevel="0" collapsed="false"/>
    <row r="47819" customFormat="false" ht="15.75" hidden="false" customHeight="false" outlineLevel="0" collapsed="false"/>
    <row r="47820" customFormat="false" ht="15.75" hidden="false" customHeight="false" outlineLevel="0" collapsed="false"/>
    <row r="47821" customFormat="false" ht="15.75" hidden="false" customHeight="false" outlineLevel="0" collapsed="false"/>
    <row r="47822" customFormat="false" ht="15.75" hidden="false" customHeight="false" outlineLevel="0" collapsed="false"/>
    <row r="47823" customFormat="false" ht="15.75" hidden="false" customHeight="false" outlineLevel="0" collapsed="false"/>
    <row r="47824" customFormat="false" ht="15.75" hidden="false" customHeight="false" outlineLevel="0" collapsed="false"/>
    <row r="47825" customFormat="false" ht="15.75" hidden="false" customHeight="false" outlineLevel="0" collapsed="false"/>
    <row r="47826" customFormat="false" ht="15.75" hidden="false" customHeight="false" outlineLevel="0" collapsed="false"/>
    <row r="47827" customFormat="false" ht="15.75" hidden="false" customHeight="false" outlineLevel="0" collapsed="false"/>
    <row r="47828" customFormat="false" ht="15.75" hidden="false" customHeight="false" outlineLevel="0" collapsed="false"/>
    <row r="47829" customFormat="false" ht="15.75" hidden="false" customHeight="false" outlineLevel="0" collapsed="false"/>
    <row r="47830" customFormat="false" ht="15.75" hidden="false" customHeight="false" outlineLevel="0" collapsed="false"/>
    <row r="47831" customFormat="false" ht="15.75" hidden="false" customHeight="false" outlineLevel="0" collapsed="false"/>
    <row r="47832" customFormat="false" ht="15.75" hidden="false" customHeight="false" outlineLevel="0" collapsed="false"/>
    <row r="47833" customFormat="false" ht="15.75" hidden="false" customHeight="false" outlineLevel="0" collapsed="false"/>
    <row r="47834" customFormat="false" ht="15.75" hidden="false" customHeight="false" outlineLevel="0" collapsed="false"/>
    <row r="47835" customFormat="false" ht="15.75" hidden="false" customHeight="false" outlineLevel="0" collapsed="false"/>
    <row r="47836" customFormat="false" ht="15.75" hidden="false" customHeight="false" outlineLevel="0" collapsed="false"/>
    <row r="47837" customFormat="false" ht="15.75" hidden="false" customHeight="false" outlineLevel="0" collapsed="false"/>
    <row r="47838" customFormat="false" ht="15.75" hidden="false" customHeight="false" outlineLevel="0" collapsed="false"/>
    <row r="47839" customFormat="false" ht="15.75" hidden="false" customHeight="false" outlineLevel="0" collapsed="false"/>
    <row r="47840" customFormat="false" ht="15.75" hidden="false" customHeight="false" outlineLevel="0" collapsed="false"/>
    <row r="47841" customFormat="false" ht="15.75" hidden="false" customHeight="false" outlineLevel="0" collapsed="false"/>
    <row r="47842" customFormat="false" ht="15.75" hidden="false" customHeight="false" outlineLevel="0" collapsed="false"/>
    <row r="47843" customFormat="false" ht="15.75" hidden="false" customHeight="false" outlineLevel="0" collapsed="false"/>
    <row r="47844" customFormat="false" ht="15.75" hidden="false" customHeight="false" outlineLevel="0" collapsed="false"/>
    <row r="47845" customFormat="false" ht="15.75" hidden="false" customHeight="false" outlineLevel="0" collapsed="false"/>
    <row r="47846" customFormat="false" ht="15.75" hidden="false" customHeight="false" outlineLevel="0" collapsed="false"/>
    <row r="47847" customFormat="false" ht="15.75" hidden="false" customHeight="false" outlineLevel="0" collapsed="false"/>
    <row r="47848" customFormat="false" ht="15.75" hidden="false" customHeight="false" outlineLevel="0" collapsed="false"/>
    <row r="47849" customFormat="false" ht="15.75" hidden="false" customHeight="false" outlineLevel="0" collapsed="false"/>
    <row r="47850" customFormat="false" ht="15.75" hidden="false" customHeight="false" outlineLevel="0" collapsed="false"/>
    <row r="47851" customFormat="false" ht="15.75" hidden="false" customHeight="false" outlineLevel="0" collapsed="false"/>
    <row r="47852" customFormat="false" ht="15.75" hidden="false" customHeight="false" outlineLevel="0" collapsed="false"/>
    <row r="47853" customFormat="false" ht="15.75" hidden="false" customHeight="false" outlineLevel="0" collapsed="false"/>
    <row r="47854" customFormat="false" ht="15.75" hidden="false" customHeight="false" outlineLevel="0" collapsed="false"/>
    <row r="47855" customFormat="false" ht="15.75" hidden="false" customHeight="false" outlineLevel="0" collapsed="false"/>
    <row r="47856" customFormat="false" ht="15.75" hidden="false" customHeight="false" outlineLevel="0" collapsed="false"/>
    <row r="47857" customFormat="false" ht="15.75" hidden="false" customHeight="false" outlineLevel="0" collapsed="false"/>
    <row r="47858" customFormat="false" ht="15.75" hidden="false" customHeight="false" outlineLevel="0" collapsed="false"/>
    <row r="47859" customFormat="false" ht="15.75" hidden="false" customHeight="false" outlineLevel="0" collapsed="false"/>
    <row r="47860" customFormat="false" ht="15.75" hidden="false" customHeight="false" outlineLevel="0" collapsed="false"/>
    <row r="47861" customFormat="false" ht="15.75" hidden="false" customHeight="false" outlineLevel="0" collapsed="false"/>
    <row r="47862" customFormat="false" ht="15.75" hidden="false" customHeight="false" outlineLevel="0" collapsed="false"/>
    <row r="47863" customFormat="false" ht="15.75" hidden="false" customHeight="false" outlineLevel="0" collapsed="false"/>
    <row r="47864" customFormat="false" ht="15.75" hidden="false" customHeight="false" outlineLevel="0" collapsed="false"/>
    <row r="47865" customFormat="false" ht="15.75" hidden="false" customHeight="false" outlineLevel="0" collapsed="false"/>
    <row r="47866" customFormat="false" ht="15.75" hidden="false" customHeight="false" outlineLevel="0" collapsed="false"/>
    <row r="47867" customFormat="false" ht="15.75" hidden="false" customHeight="false" outlineLevel="0" collapsed="false"/>
    <row r="47868" customFormat="false" ht="15.75" hidden="false" customHeight="false" outlineLevel="0" collapsed="false"/>
    <row r="47869" customFormat="false" ht="15.75" hidden="false" customHeight="false" outlineLevel="0" collapsed="false"/>
    <row r="47870" customFormat="false" ht="15.75" hidden="false" customHeight="false" outlineLevel="0" collapsed="false"/>
    <row r="47871" customFormat="false" ht="15.75" hidden="false" customHeight="false" outlineLevel="0" collapsed="false"/>
    <row r="47872" customFormat="false" ht="15.75" hidden="false" customHeight="false" outlineLevel="0" collapsed="false"/>
    <row r="47873" customFormat="false" ht="15.75" hidden="false" customHeight="false" outlineLevel="0" collapsed="false"/>
    <row r="47874" customFormat="false" ht="15.75" hidden="false" customHeight="false" outlineLevel="0" collapsed="false"/>
    <row r="47875" customFormat="false" ht="15.75" hidden="false" customHeight="false" outlineLevel="0" collapsed="false"/>
    <row r="47876" customFormat="false" ht="15.75" hidden="false" customHeight="false" outlineLevel="0" collapsed="false"/>
    <row r="47877" customFormat="false" ht="15.75" hidden="false" customHeight="false" outlineLevel="0" collapsed="false"/>
    <row r="47878" customFormat="false" ht="15.75" hidden="false" customHeight="false" outlineLevel="0" collapsed="false"/>
    <row r="47879" customFormat="false" ht="15.75" hidden="false" customHeight="false" outlineLevel="0" collapsed="false"/>
    <row r="47880" customFormat="false" ht="15.75" hidden="false" customHeight="false" outlineLevel="0" collapsed="false"/>
    <row r="47881" customFormat="false" ht="15.75" hidden="false" customHeight="false" outlineLevel="0" collapsed="false"/>
    <row r="47882" customFormat="false" ht="15.75" hidden="false" customHeight="false" outlineLevel="0" collapsed="false"/>
    <row r="47883" customFormat="false" ht="15.75" hidden="false" customHeight="false" outlineLevel="0" collapsed="false"/>
    <row r="47884" customFormat="false" ht="15.75" hidden="false" customHeight="false" outlineLevel="0" collapsed="false"/>
    <row r="47885" customFormat="false" ht="15.75" hidden="false" customHeight="false" outlineLevel="0" collapsed="false"/>
    <row r="47886" customFormat="false" ht="15.75" hidden="false" customHeight="false" outlineLevel="0" collapsed="false"/>
    <row r="47887" customFormat="false" ht="15.75" hidden="false" customHeight="false" outlineLevel="0" collapsed="false"/>
    <row r="47888" customFormat="false" ht="15.75" hidden="false" customHeight="false" outlineLevel="0" collapsed="false"/>
    <row r="47889" customFormat="false" ht="15.75" hidden="false" customHeight="false" outlineLevel="0" collapsed="false"/>
    <row r="47890" customFormat="false" ht="15.75" hidden="false" customHeight="false" outlineLevel="0" collapsed="false"/>
    <row r="47891" customFormat="false" ht="15.75" hidden="false" customHeight="false" outlineLevel="0" collapsed="false"/>
    <row r="47892" customFormat="false" ht="15.75" hidden="false" customHeight="false" outlineLevel="0" collapsed="false"/>
    <row r="47893" customFormat="false" ht="15.75" hidden="false" customHeight="false" outlineLevel="0" collapsed="false"/>
    <row r="47894" customFormat="false" ht="15.75" hidden="false" customHeight="false" outlineLevel="0" collapsed="false"/>
    <row r="47895" customFormat="false" ht="15.75" hidden="false" customHeight="false" outlineLevel="0" collapsed="false"/>
    <row r="47896" customFormat="false" ht="15.75" hidden="false" customHeight="false" outlineLevel="0" collapsed="false"/>
    <row r="47897" customFormat="false" ht="15.75" hidden="false" customHeight="false" outlineLevel="0" collapsed="false"/>
    <row r="47898" customFormat="false" ht="15.75" hidden="false" customHeight="false" outlineLevel="0" collapsed="false"/>
    <row r="47899" customFormat="false" ht="15.75" hidden="false" customHeight="false" outlineLevel="0" collapsed="false"/>
    <row r="47900" customFormat="false" ht="15.75" hidden="false" customHeight="false" outlineLevel="0" collapsed="false"/>
    <row r="47901" customFormat="false" ht="15.75" hidden="false" customHeight="false" outlineLevel="0" collapsed="false"/>
    <row r="47902" customFormat="false" ht="15.75" hidden="false" customHeight="false" outlineLevel="0" collapsed="false"/>
    <row r="47903" customFormat="false" ht="15.75" hidden="false" customHeight="false" outlineLevel="0" collapsed="false"/>
    <row r="47904" customFormat="false" ht="15.75" hidden="false" customHeight="false" outlineLevel="0" collapsed="false"/>
    <row r="47905" customFormat="false" ht="15.75" hidden="false" customHeight="false" outlineLevel="0" collapsed="false"/>
    <row r="47906" customFormat="false" ht="15.75" hidden="false" customHeight="false" outlineLevel="0" collapsed="false"/>
    <row r="47907" customFormat="false" ht="15.75" hidden="false" customHeight="false" outlineLevel="0" collapsed="false"/>
    <row r="47908" customFormat="false" ht="15.75" hidden="false" customHeight="false" outlineLevel="0" collapsed="false"/>
    <row r="47909" customFormat="false" ht="15.75" hidden="false" customHeight="false" outlineLevel="0" collapsed="false"/>
    <row r="47910" customFormat="false" ht="15.75" hidden="false" customHeight="false" outlineLevel="0" collapsed="false"/>
    <row r="47911" customFormat="false" ht="15.75" hidden="false" customHeight="false" outlineLevel="0" collapsed="false"/>
    <row r="47912" customFormat="false" ht="15.75" hidden="false" customHeight="false" outlineLevel="0" collapsed="false"/>
    <row r="47913" customFormat="false" ht="15.75" hidden="false" customHeight="false" outlineLevel="0" collapsed="false"/>
    <row r="47914" customFormat="false" ht="15.75" hidden="false" customHeight="false" outlineLevel="0" collapsed="false"/>
    <row r="47915" customFormat="false" ht="15.75" hidden="false" customHeight="false" outlineLevel="0" collapsed="false"/>
    <row r="47916" customFormat="false" ht="15.75" hidden="false" customHeight="false" outlineLevel="0" collapsed="false"/>
    <row r="47917" customFormat="false" ht="15.75" hidden="false" customHeight="false" outlineLevel="0" collapsed="false"/>
    <row r="47918" customFormat="false" ht="15.75" hidden="false" customHeight="false" outlineLevel="0" collapsed="false"/>
    <row r="47919" customFormat="false" ht="15.75" hidden="false" customHeight="false" outlineLevel="0" collapsed="false"/>
    <row r="47920" customFormat="false" ht="15.75" hidden="false" customHeight="false" outlineLevel="0" collapsed="false"/>
    <row r="47921" customFormat="false" ht="15.75" hidden="false" customHeight="false" outlineLevel="0" collapsed="false"/>
    <row r="47922" customFormat="false" ht="15.75" hidden="false" customHeight="false" outlineLevel="0" collapsed="false"/>
    <row r="47923" customFormat="false" ht="15.75" hidden="false" customHeight="false" outlineLevel="0" collapsed="false"/>
    <row r="47924" customFormat="false" ht="15.75" hidden="false" customHeight="false" outlineLevel="0" collapsed="false"/>
    <row r="47925" customFormat="false" ht="15.75" hidden="false" customHeight="false" outlineLevel="0" collapsed="false"/>
    <row r="47926" customFormat="false" ht="15.75" hidden="false" customHeight="false" outlineLevel="0" collapsed="false"/>
    <row r="47927" customFormat="false" ht="15.75" hidden="false" customHeight="false" outlineLevel="0" collapsed="false"/>
    <row r="47928" customFormat="false" ht="15.75" hidden="false" customHeight="false" outlineLevel="0" collapsed="false"/>
    <row r="47929" customFormat="false" ht="15.75" hidden="false" customHeight="false" outlineLevel="0" collapsed="false"/>
    <row r="47930" customFormat="false" ht="15.75" hidden="false" customHeight="false" outlineLevel="0" collapsed="false"/>
    <row r="47931" customFormat="false" ht="15.75" hidden="false" customHeight="false" outlineLevel="0" collapsed="false"/>
    <row r="47932" customFormat="false" ht="15.75" hidden="false" customHeight="false" outlineLevel="0" collapsed="false"/>
    <row r="47933" customFormat="false" ht="15.75" hidden="false" customHeight="false" outlineLevel="0" collapsed="false"/>
    <row r="47934" customFormat="false" ht="15.75" hidden="false" customHeight="false" outlineLevel="0" collapsed="false"/>
    <row r="47935" customFormat="false" ht="15.75" hidden="false" customHeight="false" outlineLevel="0" collapsed="false"/>
    <row r="47936" customFormat="false" ht="15.75" hidden="false" customHeight="false" outlineLevel="0" collapsed="false"/>
    <row r="47937" customFormat="false" ht="15.75" hidden="false" customHeight="false" outlineLevel="0" collapsed="false"/>
    <row r="47938" customFormat="false" ht="15.75" hidden="false" customHeight="false" outlineLevel="0" collapsed="false"/>
    <row r="47939" customFormat="false" ht="15.75" hidden="false" customHeight="false" outlineLevel="0" collapsed="false"/>
    <row r="47940" customFormat="false" ht="15.75" hidden="false" customHeight="false" outlineLevel="0" collapsed="false"/>
    <row r="47941" customFormat="false" ht="15.75" hidden="false" customHeight="false" outlineLevel="0" collapsed="false"/>
    <row r="47942" customFormat="false" ht="15.75" hidden="false" customHeight="false" outlineLevel="0" collapsed="false"/>
    <row r="47943" customFormat="false" ht="15.75" hidden="false" customHeight="false" outlineLevel="0" collapsed="false"/>
    <row r="47944" customFormat="false" ht="15.75" hidden="false" customHeight="false" outlineLevel="0" collapsed="false"/>
    <row r="47945" customFormat="false" ht="15.75" hidden="false" customHeight="false" outlineLevel="0" collapsed="false"/>
    <row r="47946" customFormat="false" ht="15.75" hidden="false" customHeight="false" outlineLevel="0" collapsed="false"/>
    <row r="47947" customFormat="false" ht="15.75" hidden="false" customHeight="false" outlineLevel="0" collapsed="false"/>
    <row r="47948" customFormat="false" ht="15.75" hidden="false" customHeight="false" outlineLevel="0" collapsed="false"/>
    <row r="47949" customFormat="false" ht="15.75" hidden="false" customHeight="false" outlineLevel="0" collapsed="false"/>
    <row r="47950" customFormat="false" ht="15.75" hidden="false" customHeight="false" outlineLevel="0" collapsed="false"/>
    <row r="47951" customFormat="false" ht="15.75" hidden="false" customHeight="false" outlineLevel="0" collapsed="false"/>
    <row r="47952" customFormat="false" ht="15.75" hidden="false" customHeight="false" outlineLevel="0" collapsed="false"/>
    <row r="47953" customFormat="false" ht="15.75" hidden="false" customHeight="false" outlineLevel="0" collapsed="false"/>
    <row r="47954" customFormat="false" ht="15.75" hidden="false" customHeight="false" outlineLevel="0" collapsed="false"/>
    <row r="47955" customFormat="false" ht="15.75" hidden="false" customHeight="false" outlineLevel="0" collapsed="false"/>
    <row r="47956" customFormat="false" ht="15.75" hidden="false" customHeight="false" outlineLevel="0" collapsed="false"/>
    <row r="47957" customFormat="false" ht="15.75" hidden="false" customHeight="false" outlineLevel="0" collapsed="false"/>
    <row r="47958" customFormat="false" ht="15.75" hidden="false" customHeight="false" outlineLevel="0" collapsed="false"/>
    <row r="47959" customFormat="false" ht="15.75" hidden="false" customHeight="false" outlineLevel="0" collapsed="false"/>
    <row r="47960" customFormat="false" ht="15.75" hidden="false" customHeight="false" outlineLevel="0" collapsed="false"/>
    <row r="47961" customFormat="false" ht="15.75" hidden="false" customHeight="false" outlineLevel="0" collapsed="false"/>
    <row r="47962" customFormat="false" ht="15.75" hidden="false" customHeight="false" outlineLevel="0" collapsed="false"/>
    <row r="47963" customFormat="false" ht="15.75" hidden="false" customHeight="false" outlineLevel="0" collapsed="false"/>
    <row r="47964" customFormat="false" ht="15.75" hidden="false" customHeight="false" outlineLevel="0" collapsed="false"/>
    <row r="47965" customFormat="false" ht="15.75" hidden="false" customHeight="false" outlineLevel="0" collapsed="false"/>
    <row r="47966" customFormat="false" ht="15.75" hidden="false" customHeight="false" outlineLevel="0" collapsed="false"/>
    <row r="47967" customFormat="false" ht="15.75" hidden="false" customHeight="false" outlineLevel="0" collapsed="false"/>
    <row r="47968" customFormat="false" ht="15.75" hidden="false" customHeight="false" outlineLevel="0" collapsed="false"/>
    <row r="47969" customFormat="false" ht="15.75" hidden="false" customHeight="false" outlineLevel="0" collapsed="false"/>
    <row r="47970" customFormat="false" ht="15.75" hidden="false" customHeight="false" outlineLevel="0" collapsed="false"/>
    <row r="47971" customFormat="false" ht="15.75" hidden="false" customHeight="false" outlineLevel="0" collapsed="false"/>
    <row r="47972" customFormat="false" ht="15.75" hidden="false" customHeight="false" outlineLevel="0" collapsed="false"/>
    <row r="47973" customFormat="false" ht="15.75" hidden="false" customHeight="false" outlineLevel="0" collapsed="false"/>
    <row r="47974" customFormat="false" ht="15.75" hidden="false" customHeight="false" outlineLevel="0" collapsed="false"/>
    <row r="47975" customFormat="false" ht="15.75" hidden="false" customHeight="false" outlineLevel="0" collapsed="false"/>
    <row r="47976" customFormat="false" ht="15.75" hidden="false" customHeight="false" outlineLevel="0" collapsed="false"/>
    <row r="47977" customFormat="false" ht="15.75" hidden="false" customHeight="false" outlineLevel="0" collapsed="false"/>
    <row r="47978" customFormat="false" ht="15.75" hidden="false" customHeight="false" outlineLevel="0" collapsed="false"/>
    <row r="47979" customFormat="false" ht="15.75" hidden="false" customHeight="false" outlineLevel="0" collapsed="false"/>
    <row r="47980" customFormat="false" ht="15.75" hidden="false" customHeight="false" outlineLevel="0" collapsed="false"/>
    <row r="47981" customFormat="false" ht="15.75" hidden="false" customHeight="false" outlineLevel="0" collapsed="false"/>
    <row r="47982" customFormat="false" ht="15.75" hidden="false" customHeight="false" outlineLevel="0" collapsed="false"/>
    <row r="47983" customFormat="false" ht="15.75" hidden="false" customHeight="false" outlineLevel="0" collapsed="false"/>
    <row r="47984" customFormat="false" ht="15.75" hidden="false" customHeight="false" outlineLevel="0" collapsed="false"/>
    <row r="47985" customFormat="false" ht="15.75" hidden="false" customHeight="false" outlineLevel="0" collapsed="false"/>
    <row r="47986" customFormat="false" ht="15.75" hidden="false" customHeight="false" outlineLevel="0" collapsed="false"/>
    <row r="47987" customFormat="false" ht="15.75" hidden="false" customHeight="false" outlineLevel="0" collapsed="false"/>
    <row r="47988" customFormat="false" ht="15.75" hidden="false" customHeight="false" outlineLevel="0" collapsed="false"/>
    <row r="47989" customFormat="false" ht="15.75" hidden="false" customHeight="false" outlineLevel="0" collapsed="false"/>
    <row r="47990" customFormat="false" ht="15.75" hidden="false" customHeight="false" outlineLevel="0" collapsed="false"/>
    <row r="47991" customFormat="false" ht="15.75" hidden="false" customHeight="false" outlineLevel="0" collapsed="false"/>
    <row r="47992" customFormat="false" ht="15.75" hidden="false" customHeight="false" outlineLevel="0" collapsed="false"/>
    <row r="47993" customFormat="false" ht="15.75" hidden="false" customHeight="false" outlineLevel="0" collapsed="false"/>
    <row r="47994" customFormat="false" ht="15.75" hidden="false" customHeight="false" outlineLevel="0" collapsed="false"/>
    <row r="47995" customFormat="false" ht="15.75" hidden="false" customHeight="false" outlineLevel="0" collapsed="false"/>
    <row r="47996" customFormat="false" ht="15.75" hidden="false" customHeight="false" outlineLevel="0" collapsed="false"/>
    <row r="47997" customFormat="false" ht="15.75" hidden="false" customHeight="false" outlineLevel="0" collapsed="false"/>
    <row r="47998" customFormat="false" ht="15.75" hidden="false" customHeight="false" outlineLevel="0" collapsed="false"/>
    <row r="47999" customFormat="false" ht="15.75" hidden="false" customHeight="false" outlineLevel="0" collapsed="false"/>
    <row r="48000" customFormat="false" ht="15.75" hidden="false" customHeight="false" outlineLevel="0" collapsed="false"/>
    <row r="48001" customFormat="false" ht="15.75" hidden="false" customHeight="false" outlineLevel="0" collapsed="false"/>
    <row r="48002" customFormat="false" ht="15.75" hidden="false" customHeight="false" outlineLevel="0" collapsed="false"/>
    <row r="48003" customFormat="false" ht="15.75" hidden="false" customHeight="false" outlineLevel="0" collapsed="false"/>
    <row r="48004" customFormat="false" ht="15.75" hidden="false" customHeight="false" outlineLevel="0" collapsed="false"/>
    <row r="48005" customFormat="false" ht="15.75" hidden="false" customHeight="false" outlineLevel="0" collapsed="false"/>
    <row r="48006" customFormat="false" ht="15.75" hidden="false" customHeight="false" outlineLevel="0" collapsed="false"/>
    <row r="48007" customFormat="false" ht="15.75" hidden="false" customHeight="false" outlineLevel="0" collapsed="false"/>
    <row r="48008" customFormat="false" ht="15.75" hidden="false" customHeight="false" outlineLevel="0" collapsed="false"/>
    <row r="48009" customFormat="false" ht="15.75" hidden="false" customHeight="false" outlineLevel="0" collapsed="false"/>
    <row r="48010" customFormat="false" ht="15.75" hidden="false" customHeight="false" outlineLevel="0" collapsed="false"/>
    <row r="48011" customFormat="false" ht="15.75" hidden="false" customHeight="false" outlineLevel="0" collapsed="false"/>
    <row r="48012" customFormat="false" ht="15.75" hidden="false" customHeight="false" outlineLevel="0" collapsed="false"/>
    <row r="48013" customFormat="false" ht="15.75" hidden="false" customHeight="false" outlineLevel="0" collapsed="false"/>
    <row r="48014" customFormat="false" ht="15.75" hidden="false" customHeight="false" outlineLevel="0" collapsed="false"/>
    <row r="48015" customFormat="false" ht="15.75" hidden="false" customHeight="false" outlineLevel="0" collapsed="false"/>
    <row r="48016" customFormat="false" ht="15.75" hidden="false" customHeight="false" outlineLevel="0" collapsed="false"/>
    <row r="48017" customFormat="false" ht="15.75" hidden="false" customHeight="false" outlineLevel="0" collapsed="false"/>
    <row r="48018" customFormat="false" ht="15.75" hidden="false" customHeight="false" outlineLevel="0" collapsed="false"/>
    <row r="48019" customFormat="false" ht="15.75" hidden="false" customHeight="false" outlineLevel="0" collapsed="false"/>
    <row r="48020" customFormat="false" ht="15.75" hidden="false" customHeight="false" outlineLevel="0" collapsed="false"/>
    <row r="48021" customFormat="false" ht="15.75" hidden="false" customHeight="false" outlineLevel="0" collapsed="false"/>
    <row r="48022" customFormat="false" ht="15.75" hidden="false" customHeight="false" outlineLevel="0" collapsed="false"/>
    <row r="48023" customFormat="false" ht="15.75" hidden="false" customHeight="false" outlineLevel="0" collapsed="false"/>
    <row r="48024" customFormat="false" ht="15.75" hidden="false" customHeight="false" outlineLevel="0" collapsed="false"/>
    <row r="48025" customFormat="false" ht="15.75" hidden="false" customHeight="false" outlineLevel="0" collapsed="false"/>
    <row r="48026" customFormat="false" ht="15.75" hidden="false" customHeight="false" outlineLevel="0" collapsed="false"/>
    <row r="48027" customFormat="false" ht="15.75" hidden="false" customHeight="false" outlineLevel="0" collapsed="false"/>
    <row r="48028" customFormat="false" ht="15.75" hidden="false" customHeight="false" outlineLevel="0" collapsed="false"/>
    <row r="48029" customFormat="false" ht="15.75" hidden="false" customHeight="false" outlineLevel="0" collapsed="false"/>
    <row r="48030" customFormat="false" ht="15.75" hidden="false" customHeight="false" outlineLevel="0" collapsed="false"/>
    <row r="48031" customFormat="false" ht="15.75" hidden="false" customHeight="false" outlineLevel="0" collapsed="false"/>
    <row r="48032" customFormat="false" ht="15.75" hidden="false" customHeight="false" outlineLevel="0" collapsed="false"/>
    <row r="48033" customFormat="false" ht="15.75" hidden="false" customHeight="false" outlineLevel="0" collapsed="false"/>
    <row r="48034" customFormat="false" ht="15.75" hidden="false" customHeight="false" outlineLevel="0" collapsed="false"/>
    <row r="48035" customFormat="false" ht="15.75" hidden="false" customHeight="false" outlineLevel="0" collapsed="false"/>
    <row r="48036" customFormat="false" ht="15.75" hidden="false" customHeight="false" outlineLevel="0" collapsed="false"/>
    <row r="48037" customFormat="false" ht="15.75" hidden="false" customHeight="false" outlineLevel="0" collapsed="false"/>
    <row r="48038" customFormat="false" ht="15.75" hidden="false" customHeight="false" outlineLevel="0" collapsed="false"/>
    <row r="48039" customFormat="false" ht="15.75" hidden="false" customHeight="false" outlineLevel="0" collapsed="false"/>
    <row r="48040" customFormat="false" ht="15.75" hidden="false" customHeight="false" outlineLevel="0" collapsed="false"/>
    <row r="48041" customFormat="false" ht="15.75" hidden="false" customHeight="false" outlineLevel="0" collapsed="false"/>
    <row r="48042" customFormat="false" ht="15.75" hidden="false" customHeight="false" outlineLevel="0" collapsed="false"/>
    <row r="48043" customFormat="false" ht="15.75" hidden="false" customHeight="false" outlineLevel="0" collapsed="false"/>
    <row r="48044" customFormat="false" ht="15.75" hidden="false" customHeight="false" outlineLevel="0" collapsed="false"/>
    <row r="48045" customFormat="false" ht="15.75" hidden="false" customHeight="false" outlineLevel="0" collapsed="false"/>
    <row r="48046" customFormat="false" ht="15.75" hidden="false" customHeight="false" outlineLevel="0" collapsed="false"/>
    <row r="48047" customFormat="false" ht="15.75" hidden="false" customHeight="false" outlineLevel="0" collapsed="false"/>
    <row r="48048" customFormat="false" ht="15.75" hidden="false" customHeight="false" outlineLevel="0" collapsed="false"/>
    <row r="48049" customFormat="false" ht="15.75" hidden="false" customHeight="false" outlineLevel="0" collapsed="false"/>
    <row r="48050" customFormat="false" ht="15.75" hidden="false" customHeight="false" outlineLevel="0" collapsed="false"/>
    <row r="48051" customFormat="false" ht="15.75" hidden="false" customHeight="false" outlineLevel="0" collapsed="false"/>
    <row r="48052" customFormat="false" ht="15.75" hidden="false" customHeight="false" outlineLevel="0" collapsed="false"/>
    <row r="48053" customFormat="false" ht="15.75" hidden="false" customHeight="false" outlineLevel="0" collapsed="false"/>
    <row r="48054" customFormat="false" ht="15.75" hidden="false" customHeight="false" outlineLevel="0" collapsed="false"/>
    <row r="48055" customFormat="false" ht="15.75" hidden="false" customHeight="false" outlineLevel="0" collapsed="false"/>
    <row r="48056" customFormat="false" ht="15.75" hidden="false" customHeight="false" outlineLevel="0" collapsed="false"/>
    <row r="48057" customFormat="false" ht="15.75" hidden="false" customHeight="false" outlineLevel="0" collapsed="false"/>
    <row r="48058" customFormat="false" ht="15.75" hidden="false" customHeight="false" outlineLevel="0" collapsed="false"/>
    <row r="48059" customFormat="false" ht="15.75" hidden="false" customHeight="false" outlineLevel="0" collapsed="false"/>
    <row r="48060" customFormat="false" ht="15.75" hidden="false" customHeight="false" outlineLevel="0" collapsed="false"/>
    <row r="48061" customFormat="false" ht="15.75" hidden="false" customHeight="false" outlineLevel="0" collapsed="false"/>
    <row r="48062" customFormat="false" ht="15.75" hidden="false" customHeight="false" outlineLevel="0" collapsed="false"/>
    <row r="48063" customFormat="false" ht="15.75" hidden="false" customHeight="false" outlineLevel="0" collapsed="false"/>
    <row r="48064" customFormat="false" ht="15.75" hidden="false" customHeight="false" outlineLevel="0" collapsed="false"/>
    <row r="48065" customFormat="false" ht="15.75" hidden="false" customHeight="false" outlineLevel="0" collapsed="false"/>
    <row r="48066" customFormat="false" ht="15.75" hidden="false" customHeight="false" outlineLevel="0" collapsed="false"/>
    <row r="48067" customFormat="false" ht="15.75" hidden="false" customHeight="false" outlineLevel="0" collapsed="false"/>
    <row r="48068" customFormat="false" ht="15.75" hidden="false" customHeight="false" outlineLevel="0" collapsed="false"/>
    <row r="48069" customFormat="false" ht="15.75" hidden="false" customHeight="false" outlineLevel="0" collapsed="false"/>
    <row r="48070" customFormat="false" ht="15.75" hidden="false" customHeight="false" outlineLevel="0" collapsed="false"/>
    <row r="48071" customFormat="false" ht="15.75" hidden="false" customHeight="false" outlineLevel="0" collapsed="false"/>
    <row r="48072" customFormat="false" ht="15.75" hidden="false" customHeight="false" outlineLevel="0" collapsed="false"/>
    <row r="48073" customFormat="false" ht="15.75" hidden="false" customHeight="false" outlineLevel="0" collapsed="false"/>
    <row r="48074" customFormat="false" ht="15.75" hidden="false" customHeight="false" outlineLevel="0" collapsed="false"/>
    <row r="48075" customFormat="false" ht="15.75" hidden="false" customHeight="false" outlineLevel="0" collapsed="false"/>
    <row r="48076" customFormat="false" ht="15.75" hidden="false" customHeight="false" outlineLevel="0" collapsed="false"/>
    <row r="48077" customFormat="false" ht="15.75" hidden="false" customHeight="false" outlineLevel="0" collapsed="false"/>
    <row r="48078" customFormat="false" ht="15.75" hidden="false" customHeight="false" outlineLevel="0" collapsed="false"/>
    <row r="48079" customFormat="false" ht="15.75" hidden="false" customHeight="false" outlineLevel="0" collapsed="false"/>
    <row r="48080" customFormat="false" ht="15.75" hidden="false" customHeight="false" outlineLevel="0" collapsed="false"/>
    <row r="48081" customFormat="false" ht="15.75" hidden="false" customHeight="false" outlineLevel="0" collapsed="false"/>
    <row r="48082" customFormat="false" ht="15.75" hidden="false" customHeight="false" outlineLevel="0" collapsed="false"/>
    <row r="48083" customFormat="false" ht="15.75" hidden="false" customHeight="false" outlineLevel="0" collapsed="false"/>
    <row r="48084" customFormat="false" ht="15.75" hidden="false" customHeight="false" outlineLevel="0" collapsed="false"/>
    <row r="48085" customFormat="false" ht="15.75" hidden="false" customHeight="false" outlineLevel="0" collapsed="false"/>
    <row r="48086" customFormat="false" ht="15.75" hidden="false" customHeight="false" outlineLevel="0" collapsed="false"/>
    <row r="48087" customFormat="false" ht="15.75" hidden="false" customHeight="false" outlineLevel="0" collapsed="false"/>
    <row r="48088" customFormat="false" ht="15.75" hidden="false" customHeight="false" outlineLevel="0" collapsed="false"/>
    <row r="48089" customFormat="false" ht="15.75" hidden="false" customHeight="false" outlineLevel="0" collapsed="false"/>
    <row r="48090" customFormat="false" ht="15.75" hidden="false" customHeight="false" outlineLevel="0" collapsed="false"/>
    <row r="48091" customFormat="false" ht="15.75" hidden="false" customHeight="false" outlineLevel="0" collapsed="false"/>
    <row r="48092" customFormat="false" ht="15.75" hidden="false" customHeight="false" outlineLevel="0" collapsed="false"/>
    <row r="48093" customFormat="false" ht="15.75" hidden="false" customHeight="false" outlineLevel="0" collapsed="false"/>
    <row r="48094" customFormat="false" ht="15.75" hidden="false" customHeight="false" outlineLevel="0" collapsed="false"/>
    <row r="48095" customFormat="false" ht="15.75" hidden="false" customHeight="false" outlineLevel="0" collapsed="false"/>
    <row r="48096" customFormat="false" ht="15.75" hidden="false" customHeight="false" outlineLevel="0" collapsed="false"/>
    <row r="48097" customFormat="false" ht="15.75" hidden="false" customHeight="false" outlineLevel="0" collapsed="false"/>
    <row r="48098" customFormat="false" ht="15.75" hidden="false" customHeight="false" outlineLevel="0" collapsed="false"/>
    <row r="48099" customFormat="false" ht="15.75" hidden="false" customHeight="false" outlineLevel="0" collapsed="false"/>
    <row r="48100" customFormat="false" ht="15.75" hidden="false" customHeight="false" outlineLevel="0" collapsed="false"/>
    <row r="48101" customFormat="false" ht="15.75" hidden="false" customHeight="false" outlineLevel="0" collapsed="false"/>
    <row r="48102" customFormat="false" ht="15.75" hidden="false" customHeight="false" outlineLevel="0" collapsed="false"/>
    <row r="48103" customFormat="false" ht="15.75" hidden="false" customHeight="false" outlineLevel="0" collapsed="false"/>
    <row r="48104" customFormat="false" ht="15.75" hidden="false" customHeight="false" outlineLevel="0" collapsed="false"/>
    <row r="48105" customFormat="false" ht="15.75" hidden="false" customHeight="false" outlineLevel="0" collapsed="false"/>
    <row r="48106" customFormat="false" ht="15.75" hidden="false" customHeight="false" outlineLevel="0" collapsed="false"/>
    <row r="48107" customFormat="false" ht="15.75" hidden="false" customHeight="false" outlineLevel="0" collapsed="false"/>
    <row r="48108" customFormat="false" ht="15.75" hidden="false" customHeight="false" outlineLevel="0" collapsed="false"/>
    <row r="48109" customFormat="false" ht="15.75" hidden="false" customHeight="false" outlineLevel="0" collapsed="false"/>
    <row r="48110" customFormat="false" ht="15.75" hidden="false" customHeight="false" outlineLevel="0" collapsed="false"/>
    <row r="48111" customFormat="false" ht="15.75" hidden="false" customHeight="false" outlineLevel="0" collapsed="false"/>
    <row r="48112" customFormat="false" ht="15.75" hidden="false" customHeight="false" outlineLevel="0" collapsed="false"/>
    <row r="48113" customFormat="false" ht="15.75" hidden="false" customHeight="false" outlineLevel="0" collapsed="false"/>
    <row r="48114" customFormat="false" ht="15.75" hidden="false" customHeight="false" outlineLevel="0" collapsed="false"/>
    <row r="48115" customFormat="false" ht="15.75" hidden="false" customHeight="false" outlineLevel="0" collapsed="false"/>
    <row r="48116" customFormat="false" ht="15.75" hidden="false" customHeight="false" outlineLevel="0" collapsed="false"/>
    <row r="48117" customFormat="false" ht="15.75" hidden="false" customHeight="false" outlineLevel="0" collapsed="false"/>
    <row r="48118" customFormat="false" ht="15.75" hidden="false" customHeight="false" outlineLevel="0" collapsed="false"/>
    <row r="48119" customFormat="false" ht="15.75" hidden="false" customHeight="false" outlineLevel="0" collapsed="false"/>
    <row r="48120" customFormat="false" ht="15.75" hidden="false" customHeight="false" outlineLevel="0" collapsed="false"/>
    <row r="48121" customFormat="false" ht="15.75" hidden="false" customHeight="false" outlineLevel="0" collapsed="false"/>
    <row r="48122" customFormat="false" ht="15.75" hidden="false" customHeight="false" outlineLevel="0" collapsed="false"/>
    <row r="48123" customFormat="false" ht="15.75" hidden="false" customHeight="false" outlineLevel="0" collapsed="false"/>
    <row r="48124" customFormat="false" ht="15.75" hidden="false" customHeight="false" outlineLevel="0" collapsed="false"/>
    <row r="48125" customFormat="false" ht="15.75" hidden="false" customHeight="false" outlineLevel="0" collapsed="false"/>
    <row r="48126" customFormat="false" ht="15.75" hidden="false" customHeight="false" outlineLevel="0" collapsed="false"/>
    <row r="48127" customFormat="false" ht="15.75" hidden="false" customHeight="false" outlineLevel="0" collapsed="false"/>
    <row r="48128" customFormat="false" ht="15.75" hidden="false" customHeight="false" outlineLevel="0" collapsed="false"/>
    <row r="48129" customFormat="false" ht="15.75" hidden="false" customHeight="false" outlineLevel="0" collapsed="false"/>
    <row r="48130" customFormat="false" ht="15.75" hidden="false" customHeight="false" outlineLevel="0" collapsed="false"/>
    <row r="48131" customFormat="false" ht="15.75" hidden="false" customHeight="false" outlineLevel="0" collapsed="false"/>
    <row r="48132" customFormat="false" ht="15.75" hidden="false" customHeight="false" outlineLevel="0" collapsed="false"/>
    <row r="48133" customFormat="false" ht="15.75" hidden="false" customHeight="false" outlineLevel="0" collapsed="false"/>
    <row r="48134" customFormat="false" ht="15.75" hidden="false" customHeight="false" outlineLevel="0" collapsed="false"/>
    <row r="48135" customFormat="false" ht="15.75" hidden="false" customHeight="false" outlineLevel="0" collapsed="false"/>
    <row r="48136" customFormat="false" ht="15.75" hidden="false" customHeight="false" outlineLevel="0" collapsed="false"/>
    <row r="48137" customFormat="false" ht="15.75" hidden="false" customHeight="false" outlineLevel="0" collapsed="false"/>
    <row r="48138" customFormat="false" ht="15.75" hidden="false" customHeight="false" outlineLevel="0" collapsed="false"/>
    <row r="48139" customFormat="false" ht="15.75" hidden="false" customHeight="false" outlineLevel="0" collapsed="false"/>
    <row r="48140" customFormat="false" ht="15.75" hidden="false" customHeight="false" outlineLevel="0" collapsed="false"/>
    <row r="48141" customFormat="false" ht="15.75" hidden="false" customHeight="false" outlineLevel="0" collapsed="false"/>
    <row r="48142" customFormat="false" ht="15.75" hidden="false" customHeight="false" outlineLevel="0" collapsed="false"/>
    <row r="48143" customFormat="false" ht="15.75" hidden="false" customHeight="false" outlineLevel="0" collapsed="false"/>
    <row r="48144" customFormat="false" ht="15.75" hidden="false" customHeight="false" outlineLevel="0" collapsed="false"/>
    <row r="48145" customFormat="false" ht="15.75" hidden="false" customHeight="false" outlineLevel="0" collapsed="false"/>
    <row r="48146" customFormat="false" ht="15.75" hidden="false" customHeight="false" outlineLevel="0" collapsed="false"/>
    <row r="48147" customFormat="false" ht="15.75" hidden="false" customHeight="false" outlineLevel="0" collapsed="false"/>
    <row r="48148" customFormat="false" ht="15.75" hidden="false" customHeight="false" outlineLevel="0" collapsed="false"/>
    <row r="48149" customFormat="false" ht="15.75" hidden="false" customHeight="false" outlineLevel="0" collapsed="false"/>
    <row r="48150" customFormat="false" ht="15.75" hidden="false" customHeight="false" outlineLevel="0" collapsed="false"/>
    <row r="48151" customFormat="false" ht="15.75" hidden="false" customHeight="false" outlineLevel="0" collapsed="false"/>
    <row r="48152" customFormat="false" ht="15.75" hidden="false" customHeight="false" outlineLevel="0" collapsed="false"/>
    <row r="48153" customFormat="false" ht="15.75" hidden="false" customHeight="false" outlineLevel="0" collapsed="false"/>
    <row r="48154" customFormat="false" ht="15.75" hidden="false" customHeight="false" outlineLevel="0" collapsed="false"/>
    <row r="48155" customFormat="false" ht="15.75" hidden="false" customHeight="false" outlineLevel="0" collapsed="false"/>
    <row r="48156" customFormat="false" ht="15.75" hidden="false" customHeight="false" outlineLevel="0" collapsed="false"/>
    <row r="48157" customFormat="false" ht="15.75" hidden="false" customHeight="false" outlineLevel="0" collapsed="false"/>
    <row r="48158" customFormat="false" ht="15.75" hidden="false" customHeight="false" outlineLevel="0" collapsed="false"/>
    <row r="48159" customFormat="false" ht="15.75" hidden="false" customHeight="false" outlineLevel="0" collapsed="false"/>
    <row r="48160" customFormat="false" ht="15.75" hidden="false" customHeight="false" outlineLevel="0" collapsed="false"/>
    <row r="48161" customFormat="false" ht="15.75" hidden="false" customHeight="false" outlineLevel="0" collapsed="false"/>
    <row r="48162" customFormat="false" ht="15.75" hidden="false" customHeight="false" outlineLevel="0" collapsed="false"/>
    <row r="48163" customFormat="false" ht="15.75" hidden="false" customHeight="false" outlineLevel="0" collapsed="false"/>
    <row r="48164" customFormat="false" ht="15.75" hidden="false" customHeight="false" outlineLevel="0" collapsed="false"/>
    <row r="48165" customFormat="false" ht="15.75" hidden="false" customHeight="false" outlineLevel="0" collapsed="false"/>
    <row r="48166" customFormat="false" ht="15.75" hidden="false" customHeight="false" outlineLevel="0" collapsed="false"/>
    <row r="48167" customFormat="false" ht="15.75" hidden="false" customHeight="false" outlineLevel="0" collapsed="false"/>
    <row r="48168" customFormat="false" ht="15.75" hidden="false" customHeight="false" outlineLevel="0" collapsed="false"/>
    <row r="48169" customFormat="false" ht="15.75" hidden="false" customHeight="false" outlineLevel="0" collapsed="false"/>
    <row r="48170" customFormat="false" ht="15.75" hidden="false" customHeight="false" outlineLevel="0" collapsed="false"/>
    <row r="48171" customFormat="false" ht="15.75" hidden="false" customHeight="false" outlineLevel="0" collapsed="false"/>
    <row r="48172" customFormat="false" ht="15.75" hidden="false" customHeight="false" outlineLevel="0" collapsed="false"/>
    <row r="48173" customFormat="false" ht="15.75" hidden="false" customHeight="false" outlineLevel="0" collapsed="false"/>
    <row r="48174" customFormat="false" ht="15.75" hidden="false" customHeight="false" outlineLevel="0" collapsed="false"/>
    <row r="48175" customFormat="false" ht="15.75" hidden="false" customHeight="false" outlineLevel="0" collapsed="false"/>
    <row r="48176" customFormat="false" ht="15.75" hidden="false" customHeight="false" outlineLevel="0" collapsed="false"/>
    <row r="48177" customFormat="false" ht="15.75" hidden="false" customHeight="false" outlineLevel="0" collapsed="false"/>
    <row r="48178" customFormat="false" ht="15.75" hidden="false" customHeight="false" outlineLevel="0" collapsed="false"/>
    <row r="48179" customFormat="false" ht="15.75" hidden="false" customHeight="false" outlineLevel="0" collapsed="false"/>
    <row r="48180" customFormat="false" ht="15.75" hidden="false" customHeight="false" outlineLevel="0" collapsed="false"/>
    <row r="48181" customFormat="false" ht="15.75" hidden="false" customHeight="false" outlineLevel="0" collapsed="false"/>
    <row r="48182" customFormat="false" ht="15.75" hidden="false" customHeight="false" outlineLevel="0" collapsed="false"/>
    <row r="48183" customFormat="false" ht="15.75" hidden="false" customHeight="false" outlineLevel="0" collapsed="false"/>
    <row r="48184" customFormat="false" ht="15.75" hidden="false" customHeight="false" outlineLevel="0" collapsed="false"/>
    <row r="48185" customFormat="false" ht="15.75" hidden="false" customHeight="false" outlineLevel="0" collapsed="false"/>
    <row r="48186" customFormat="false" ht="15.75" hidden="false" customHeight="false" outlineLevel="0" collapsed="false"/>
    <row r="48187" customFormat="false" ht="15.75" hidden="false" customHeight="false" outlineLevel="0" collapsed="false"/>
    <row r="48188" customFormat="false" ht="15.75" hidden="false" customHeight="false" outlineLevel="0" collapsed="false"/>
    <row r="48189" customFormat="false" ht="15.75" hidden="false" customHeight="false" outlineLevel="0" collapsed="false"/>
    <row r="48190" customFormat="false" ht="15.75" hidden="false" customHeight="false" outlineLevel="0" collapsed="false"/>
    <row r="48191" customFormat="false" ht="15.75" hidden="false" customHeight="false" outlineLevel="0" collapsed="false"/>
    <row r="48192" customFormat="false" ht="15.75" hidden="false" customHeight="false" outlineLevel="0" collapsed="false"/>
    <row r="48193" customFormat="false" ht="15.75" hidden="false" customHeight="false" outlineLevel="0" collapsed="false"/>
    <row r="48194" customFormat="false" ht="15.75" hidden="false" customHeight="false" outlineLevel="0" collapsed="false"/>
    <row r="48195" customFormat="false" ht="15.75" hidden="false" customHeight="false" outlineLevel="0" collapsed="false"/>
    <row r="48196" customFormat="false" ht="15.75" hidden="false" customHeight="false" outlineLevel="0" collapsed="false"/>
    <row r="48197" customFormat="false" ht="15.75" hidden="false" customHeight="false" outlineLevel="0" collapsed="false"/>
    <row r="48198" customFormat="false" ht="15.75" hidden="false" customHeight="false" outlineLevel="0" collapsed="false"/>
    <row r="48199" customFormat="false" ht="15.75" hidden="false" customHeight="false" outlineLevel="0" collapsed="false"/>
    <row r="48200" customFormat="false" ht="15.75" hidden="false" customHeight="false" outlineLevel="0" collapsed="false"/>
    <row r="48201" customFormat="false" ht="15.75" hidden="false" customHeight="false" outlineLevel="0" collapsed="false"/>
    <row r="48202" customFormat="false" ht="15.75" hidden="false" customHeight="false" outlineLevel="0" collapsed="false"/>
    <row r="48203" customFormat="false" ht="15.75" hidden="false" customHeight="false" outlineLevel="0" collapsed="false"/>
    <row r="48204" customFormat="false" ht="15.75" hidden="false" customHeight="false" outlineLevel="0" collapsed="false"/>
    <row r="48205" customFormat="false" ht="15.75" hidden="false" customHeight="false" outlineLevel="0" collapsed="false"/>
    <row r="48206" customFormat="false" ht="15.75" hidden="false" customHeight="false" outlineLevel="0" collapsed="false"/>
    <row r="48207" customFormat="false" ht="15.75" hidden="false" customHeight="false" outlineLevel="0" collapsed="false"/>
    <row r="48208" customFormat="false" ht="15.75" hidden="false" customHeight="false" outlineLevel="0" collapsed="false"/>
    <row r="48209" customFormat="false" ht="15.75" hidden="false" customHeight="false" outlineLevel="0" collapsed="false"/>
    <row r="48210" customFormat="false" ht="15.75" hidden="false" customHeight="false" outlineLevel="0" collapsed="false"/>
    <row r="48211" customFormat="false" ht="15.75" hidden="false" customHeight="false" outlineLevel="0" collapsed="false"/>
    <row r="48212" customFormat="false" ht="15.75" hidden="false" customHeight="false" outlineLevel="0" collapsed="false"/>
    <row r="48213" customFormat="false" ht="15.75" hidden="false" customHeight="false" outlineLevel="0" collapsed="false"/>
    <row r="48214" customFormat="false" ht="15.75" hidden="false" customHeight="false" outlineLevel="0" collapsed="false"/>
    <row r="48215" customFormat="false" ht="15.75" hidden="false" customHeight="false" outlineLevel="0" collapsed="false"/>
    <row r="48216" customFormat="false" ht="15.75" hidden="false" customHeight="false" outlineLevel="0" collapsed="false"/>
    <row r="48217" customFormat="false" ht="15.75" hidden="false" customHeight="false" outlineLevel="0" collapsed="false"/>
    <row r="48218" customFormat="false" ht="15.75" hidden="false" customHeight="false" outlineLevel="0" collapsed="false"/>
    <row r="48219" customFormat="false" ht="15.75" hidden="false" customHeight="false" outlineLevel="0" collapsed="false"/>
    <row r="48220" customFormat="false" ht="15.75" hidden="false" customHeight="false" outlineLevel="0" collapsed="false"/>
    <row r="48221" customFormat="false" ht="15.75" hidden="false" customHeight="false" outlineLevel="0" collapsed="false"/>
    <row r="48222" customFormat="false" ht="15.75" hidden="false" customHeight="false" outlineLevel="0" collapsed="false"/>
    <row r="48223" customFormat="false" ht="15.75" hidden="false" customHeight="false" outlineLevel="0" collapsed="false"/>
    <row r="48224" customFormat="false" ht="15.75" hidden="false" customHeight="false" outlineLevel="0" collapsed="false"/>
    <row r="48225" customFormat="false" ht="15.75" hidden="false" customHeight="false" outlineLevel="0" collapsed="false"/>
    <row r="48226" customFormat="false" ht="15.75" hidden="false" customHeight="false" outlineLevel="0" collapsed="false"/>
    <row r="48227" customFormat="false" ht="15.75" hidden="false" customHeight="false" outlineLevel="0" collapsed="false"/>
    <row r="48228" customFormat="false" ht="15.75" hidden="false" customHeight="false" outlineLevel="0" collapsed="false"/>
    <row r="48229" customFormat="false" ht="15.75" hidden="false" customHeight="false" outlineLevel="0" collapsed="false"/>
    <row r="48230" customFormat="false" ht="15.75" hidden="false" customHeight="false" outlineLevel="0" collapsed="false"/>
    <row r="48231" customFormat="false" ht="15.75" hidden="false" customHeight="false" outlineLevel="0" collapsed="false"/>
    <row r="48232" customFormat="false" ht="15.75" hidden="false" customHeight="false" outlineLevel="0" collapsed="false"/>
    <row r="48233" customFormat="false" ht="15.75" hidden="false" customHeight="false" outlineLevel="0" collapsed="false"/>
    <row r="48234" customFormat="false" ht="15.75" hidden="false" customHeight="false" outlineLevel="0" collapsed="false"/>
    <row r="48235" customFormat="false" ht="15.75" hidden="false" customHeight="false" outlineLevel="0" collapsed="false"/>
    <row r="48236" customFormat="false" ht="15.75" hidden="false" customHeight="false" outlineLevel="0" collapsed="false"/>
    <row r="48237" customFormat="false" ht="15.75" hidden="false" customHeight="false" outlineLevel="0" collapsed="false"/>
    <row r="48238" customFormat="false" ht="15.75" hidden="false" customHeight="false" outlineLevel="0" collapsed="false"/>
    <row r="48239" customFormat="false" ht="15.75" hidden="false" customHeight="false" outlineLevel="0" collapsed="false"/>
    <row r="48240" customFormat="false" ht="15.75" hidden="false" customHeight="false" outlineLevel="0" collapsed="false"/>
    <row r="48241" customFormat="false" ht="15.75" hidden="false" customHeight="false" outlineLevel="0" collapsed="false"/>
    <row r="48242" customFormat="false" ht="15.75" hidden="false" customHeight="false" outlineLevel="0" collapsed="false"/>
    <row r="48243" customFormat="false" ht="15.75" hidden="false" customHeight="false" outlineLevel="0" collapsed="false"/>
    <row r="48244" customFormat="false" ht="15.75" hidden="false" customHeight="false" outlineLevel="0" collapsed="false"/>
    <row r="48245" customFormat="false" ht="15.75" hidden="false" customHeight="false" outlineLevel="0" collapsed="false"/>
    <row r="48246" customFormat="false" ht="15.75" hidden="false" customHeight="false" outlineLevel="0" collapsed="false"/>
    <row r="48247" customFormat="false" ht="15.75" hidden="false" customHeight="false" outlineLevel="0" collapsed="false"/>
    <row r="48248" customFormat="false" ht="15.75" hidden="false" customHeight="false" outlineLevel="0" collapsed="false"/>
    <row r="48249" customFormat="false" ht="15.75" hidden="false" customHeight="false" outlineLevel="0" collapsed="false"/>
    <row r="48250" customFormat="false" ht="15.75" hidden="false" customHeight="false" outlineLevel="0" collapsed="false"/>
    <row r="48251" customFormat="false" ht="15.75" hidden="false" customHeight="false" outlineLevel="0" collapsed="false"/>
    <row r="48252" customFormat="false" ht="15.75" hidden="false" customHeight="false" outlineLevel="0" collapsed="false"/>
    <row r="48253" customFormat="false" ht="15.75" hidden="false" customHeight="false" outlineLevel="0" collapsed="false"/>
    <row r="48254" customFormat="false" ht="15.75" hidden="false" customHeight="false" outlineLevel="0" collapsed="false"/>
    <row r="48255" customFormat="false" ht="15.75" hidden="false" customHeight="false" outlineLevel="0" collapsed="false"/>
    <row r="48256" customFormat="false" ht="15.75" hidden="false" customHeight="false" outlineLevel="0" collapsed="false"/>
    <row r="48257" customFormat="false" ht="15.75" hidden="false" customHeight="false" outlineLevel="0" collapsed="false"/>
    <row r="48258" customFormat="false" ht="15.75" hidden="false" customHeight="false" outlineLevel="0" collapsed="false"/>
    <row r="48259" customFormat="false" ht="15.75" hidden="false" customHeight="false" outlineLevel="0" collapsed="false"/>
    <row r="48260" customFormat="false" ht="15.75" hidden="false" customHeight="false" outlineLevel="0" collapsed="false"/>
    <row r="48261" customFormat="false" ht="15.75" hidden="false" customHeight="false" outlineLevel="0" collapsed="false"/>
    <row r="48262" customFormat="false" ht="15.75" hidden="false" customHeight="false" outlineLevel="0" collapsed="false"/>
    <row r="48263" customFormat="false" ht="15.75" hidden="false" customHeight="false" outlineLevel="0" collapsed="false"/>
    <row r="48264" customFormat="false" ht="15.75" hidden="false" customHeight="false" outlineLevel="0" collapsed="false"/>
    <row r="48265" customFormat="false" ht="15.75" hidden="false" customHeight="false" outlineLevel="0" collapsed="false"/>
    <row r="48266" customFormat="false" ht="15.75" hidden="false" customHeight="false" outlineLevel="0" collapsed="false"/>
    <row r="48267" customFormat="false" ht="15.75" hidden="false" customHeight="false" outlineLevel="0" collapsed="false"/>
    <row r="48268" customFormat="false" ht="15.75" hidden="false" customHeight="false" outlineLevel="0" collapsed="false"/>
    <row r="48269" customFormat="false" ht="15.75" hidden="false" customHeight="false" outlineLevel="0" collapsed="false"/>
    <row r="48270" customFormat="false" ht="15.75" hidden="false" customHeight="false" outlineLevel="0" collapsed="false"/>
    <row r="48271" customFormat="false" ht="15.75" hidden="false" customHeight="false" outlineLevel="0" collapsed="false"/>
    <row r="48272" customFormat="false" ht="15.75" hidden="false" customHeight="false" outlineLevel="0" collapsed="false"/>
    <row r="48273" customFormat="false" ht="15.75" hidden="false" customHeight="false" outlineLevel="0" collapsed="false"/>
    <row r="48274" customFormat="false" ht="15.75" hidden="false" customHeight="false" outlineLevel="0" collapsed="false"/>
    <row r="48275" customFormat="false" ht="15.75" hidden="false" customHeight="false" outlineLevel="0" collapsed="false"/>
    <row r="48276" customFormat="false" ht="15.75" hidden="false" customHeight="false" outlineLevel="0" collapsed="false"/>
    <row r="48277" customFormat="false" ht="15.75" hidden="false" customHeight="false" outlineLevel="0" collapsed="false"/>
    <row r="48278" customFormat="false" ht="15.75" hidden="false" customHeight="false" outlineLevel="0" collapsed="false"/>
    <row r="48279" customFormat="false" ht="15.75" hidden="false" customHeight="false" outlineLevel="0" collapsed="false"/>
    <row r="48280" customFormat="false" ht="15.75" hidden="false" customHeight="false" outlineLevel="0" collapsed="false"/>
    <row r="48281" customFormat="false" ht="15.75" hidden="false" customHeight="false" outlineLevel="0" collapsed="false"/>
    <row r="48282" customFormat="false" ht="15.75" hidden="false" customHeight="false" outlineLevel="0" collapsed="false"/>
    <row r="48283" customFormat="false" ht="15.75" hidden="false" customHeight="false" outlineLevel="0" collapsed="false"/>
    <row r="48284" customFormat="false" ht="15.75" hidden="false" customHeight="false" outlineLevel="0" collapsed="false"/>
    <row r="48285" customFormat="false" ht="15.75" hidden="false" customHeight="false" outlineLevel="0" collapsed="false"/>
    <row r="48286" customFormat="false" ht="15.75" hidden="false" customHeight="false" outlineLevel="0" collapsed="false"/>
    <row r="48287" customFormat="false" ht="15.75" hidden="false" customHeight="false" outlineLevel="0" collapsed="false"/>
    <row r="48288" customFormat="false" ht="15.75" hidden="false" customHeight="false" outlineLevel="0" collapsed="false"/>
    <row r="48289" customFormat="false" ht="15.75" hidden="false" customHeight="false" outlineLevel="0" collapsed="false"/>
    <row r="48290" customFormat="false" ht="15.75" hidden="false" customHeight="false" outlineLevel="0" collapsed="false"/>
    <row r="48291" customFormat="false" ht="15.75" hidden="false" customHeight="false" outlineLevel="0" collapsed="false"/>
    <row r="48292" customFormat="false" ht="15.75" hidden="false" customHeight="false" outlineLevel="0" collapsed="false"/>
    <row r="48293" customFormat="false" ht="15.75" hidden="false" customHeight="false" outlineLevel="0" collapsed="false"/>
    <row r="48294" customFormat="false" ht="15.75" hidden="false" customHeight="false" outlineLevel="0" collapsed="false"/>
    <row r="48295" customFormat="false" ht="15.75" hidden="false" customHeight="false" outlineLevel="0" collapsed="false"/>
    <row r="48296" customFormat="false" ht="15.75" hidden="false" customHeight="false" outlineLevel="0" collapsed="false"/>
    <row r="48297" customFormat="false" ht="15.75" hidden="false" customHeight="false" outlineLevel="0" collapsed="false"/>
    <row r="48298" customFormat="false" ht="15.75" hidden="false" customHeight="false" outlineLevel="0" collapsed="false"/>
    <row r="48299" customFormat="false" ht="15.75" hidden="false" customHeight="false" outlineLevel="0" collapsed="false"/>
    <row r="48300" customFormat="false" ht="15.75" hidden="false" customHeight="false" outlineLevel="0" collapsed="false"/>
    <row r="48301" customFormat="false" ht="15.75" hidden="false" customHeight="false" outlineLevel="0" collapsed="false"/>
    <row r="48302" customFormat="false" ht="15.75" hidden="false" customHeight="false" outlineLevel="0" collapsed="false"/>
    <row r="48303" customFormat="false" ht="15.75" hidden="false" customHeight="false" outlineLevel="0" collapsed="false"/>
    <row r="48304" customFormat="false" ht="15.75" hidden="false" customHeight="false" outlineLevel="0" collapsed="false"/>
    <row r="48305" customFormat="false" ht="15.75" hidden="false" customHeight="false" outlineLevel="0" collapsed="false"/>
    <row r="48306" customFormat="false" ht="15.75" hidden="false" customHeight="false" outlineLevel="0" collapsed="false"/>
    <row r="48307" customFormat="false" ht="15.75" hidden="false" customHeight="false" outlineLevel="0" collapsed="false"/>
    <row r="48308" customFormat="false" ht="15.75" hidden="false" customHeight="false" outlineLevel="0" collapsed="false"/>
    <row r="48309" customFormat="false" ht="15.75" hidden="false" customHeight="false" outlineLevel="0" collapsed="false"/>
    <row r="48310" customFormat="false" ht="15.75" hidden="false" customHeight="false" outlineLevel="0" collapsed="false"/>
    <row r="48311" customFormat="false" ht="15.75" hidden="false" customHeight="false" outlineLevel="0" collapsed="false"/>
    <row r="48312" customFormat="false" ht="15.75" hidden="false" customHeight="false" outlineLevel="0" collapsed="false"/>
    <row r="48313" customFormat="false" ht="15.75" hidden="false" customHeight="false" outlineLevel="0" collapsed="false"/>
    <row r="48314" customFormat="false" ht="15.75" hidden="false" customHeight="false" outlineLevel="0" collapsed="false"/>
    <row r="48315" customFormat="false" ht="15.75" hidden="false" customHeight="false" outlineLevel="0" collapsed="false"/>
    <row r="48316" customFormat="false" ht="15.75" hidden="false" customHeight="false" outlineLevel="0" collapsed="false"/>
    <row r="48317" customFormat="false" ht="15.75" hidden="false" customHeight="false" outlineLevel="0" collapsed="false"/>
    <row r="48318" customFormat="false" ht="15.75" hidden="false" customHeight="false" outlineLevel="0" collapsed="false"/>
    <row r="48319" customFormat="false" ht="15.75" hidden="false" customHeight="false" outlineLevel="0" collapsed="false"/>
    <row r="48320" customFormat="false" ht="15.75" hidden="false" customHeight="false" outlineLevel="0" collapsed="false"/>
    <row r="48321" customFormat="false" ht="15.75" hidden="false" customHeight="false" outlineLevel="0" collapsed="false"/>
    <row r="48322" customFormat="false" ht="15.75" hidden="false" customHeight="false" outlineLevel="0" collapsed="false"/>
    <row r="48323" customFormat="false" ht="15.75" hidden="false" customHeight="false" outlineLevel="0" collapsed="false"/>
    <row r="48324" customFormat="false" ht="15.75" hidden="false" customHeight="false" outlineLevel="0" collapsed="false"/>
    <row r="48325" customFormat="false" ht="15.75" hidden="false" customHeight="false" outlineLevel="0" collapsed="false"/>
    <row r="48326" customFormat="false" ht="15.75" hidden="false" customHeight="false" outlineLevel="0" collapsed="false"/>
    <row r="48327" customFormat="false" ht="15.75" hidden="false" customHeight="false" outlineLevel="0" collapsed="false"/>
    <row r="48328" customFormat="false" ht="15.75" hidden="false" customHeight="false" outlineLevel="0" collapsed="false"/>
    <row r="48329" customFormat="false" ht="15.75" hidden="false" customHeight="false" outlineLevel="0" collapsed="false"/>
    <row r="48330" customFormat="false" ht="15.75" hidden="false" customHeight="false" outlineLevel="0" collapsed="false"/>
    <row r="48331" customFormat="false" ht="15.75" hidden="false" customHeight="false" outlineLevel="0" collapsed="false"/>
    <row r="48332" customFormat="false" ht="15.75" hidden="false" customHeight="false" outlineLevel="0" collapsed="false"/>
    <row r="48333" customFormat="false" ht="15.75" hidden="false" customHeight="false" outlineLevel="0" collapsed="false"/>
    <row r="48334" customFormat="false" ht="15.75" hidden="false" customHeight="false" outlineLevel="0" collapsed="false"/>
    <row r="48335" customFormat="false" ht="15.75" hidden="false" customHeight="false" outlineLevel="0" collapsed="false"/>
    <row r="48336" customFormat="false" ht="15.75" hidden="false" customHeight="false" outlineLevel="0" collapsed="false"/>
    <row r="48337" customFormat="false" ht="15.75" hidden="false" customHeight="false" outlineLevel="0" collapsed="false"/>
    <row r="48338" customFormat="false" ht="15.75" hidden="false" customHeight="false" outlineLevel="0" collapsed="false"/>
    <row r="48339" customFormat="false" ht="15.75" hidden="false" customHeight="false" outlineLevel="0" collapsed="false"/>
    <row r="48340" customFormat="false" ht="15.75" hidden="false" customHeight="false" outlineLevel="0" collapsed="false"/>
    <row r="48341" customFormat="false" ht="15.75" hidden="false" customHeight="false" outlineLevel="0" collapsed="false"/>
    <row r="48342" customFormat="false" ht="15.75" hidden="false" customHeight="false" outlineLevel="0" collapsed="false"/>
    <row r="48343" customFormat="false" ht="15.75" hidden="false" customHeight="false" outlineLevel="0" collapsed="false"/>
    <row r="48344" customFormat="false" ht="15.75" hidden="false" customHeight="false" outlineLevel="0" collapsed="false"/>
    <row r="48345" customFormat="false" ht="15.75" hidden="false" customHeight="false" outlineLevel="0" collapsed="false"/>
    <row r="48346" customFormat="false" ht="15.75" hidden="false" customHeight="false" outlineLevel="0" collapsed="false"/>
    <row r="48347" customFormat="false" ht="15.75" hidden="false" customHeight="false" outlineLevel="0" collapsed="false"/>
    <row r="48348" customFormat="false" ht="15.75" hidden="false" customHeight="false" outlineLevel="0" collapsed="false"/>
    <row r="48349" customFormat="false" ht="15.75" hidden="false" customHeight="false" outlineLevel="0" collapsed="false"/>
    <row r="48350" customFormat="false" ht="15.75" hidden="false" customHeight="false" outlineLevel="0" collapsed="false"/>
    <row r="48351" customFormat="false" ht="15.75" hidden="false" customHeight="false" outlineLevel="0" collapsed="false"/>
    <row r="48352" customFormat="false" ht="15.75" hidden="false" customHeight="false" outlineLevel="0" collapsed="false"/>
    <row r="48353" customFormat="false" ht="15.75" hidden="false" customHeight="false" outlineLevel="0" collapsed="false"/>
    <row r="48354" customFormat="false" ht="15.75" hidden="false" customHeight="false" outlineLevel="0" collapsed="false"/>
    <row r="48355" customFormat="false" ht="15.75" hidden="false" customHeight="false" outlineLevel="0" collapsed="false"/>
    <row r="48356" customFormat="false" ht="15.75" hidden="false" customHeight="false" outlineLevel="0" collapsed="false"/>
    <row r="48357" customFormat="false" ht="15.75" hidden="false" customHeight="false" outlineLevel="0" collapsed="false"/>
    <row r="48358" customFormat="false" ht="15.75" hidden="false" customHeight="false" outlineLevel="0" collapsed="false"/>
    <row r="48359" customFormat="false" ht="15.75" hidden="false" customHeight="false" outlineLevel="0" collapsed="false"/>
    <row r="48360" customFormat="false" ht="15.75" hidden="false" customHeight="false" outlineLevel="0" collapsed="false"/>
    <row r="48361" customFormat="false" ht="15.75" hidden="false" customHeight="false" outlineLevel="0" collapsed="false"/>
    <row r="48362" customFormat="false" ht="15.75" hidden="false" customHeight="false" outlineLevel="0" collapsed="false"/>
    <row r="48363" customFormat="false" ht="15.75" hidden="false" customHeight="false" outlineLevel="0" collapsed="false"/>
    <row r="48364" customFormat="false" ht="15.75" hidden="false" customHeight="false" outlineLevel="0" collapsed="false"/>
    <row r="48365" customFormat="false" ht="15.75" hidden="false" customHeight="false" outlineLevel="0" collapsed="false"/>
    <row r="48366" customFormat="false" ht="15.75" hidden="false" customHeight="false" outlineLevel="0" collapsed="false"/>
    <row r="48367" customFormat="false" ht="15.75" hidden="false" customHeight="false" outlineLevel="0" collapsed="false"/>
    <row r="48368" customFormat="false" ht="15.75" hidden="false" customHeight="false" outlineLevel="0" collapsed="false"/>
    <row r="48369" customFormat="false" ht="15.75" hidden="false" customHeight="false" outlineLevel="0" collapsed="false"/>
    <row r="48370" customFormat="false" ht="15.75" hidden="false" customHeight="false" outlineLevel="0" collapsed="false"/>
    <row r="48371" customFormat="false" ht="15.75" hidden="false" customHeight="false" outlineLevel="0" collapsed="false"/>
    <row r="48372" customFormat="false" ht="15.75" hidden="false" customHeight="false" outlineLevel="0" collapsed="false"/>
    <row r="48373" customFormat="false" ht="15.75" hidden="false" customHeight="false" outlineLevel="0" collapsed="false"/>
    <row r="48374" customFormat="false" ht="15.75" hidden="false" customHeight="false" outlineLevel="0" collapsed="false"/>
    <row r="48375" customFormat="false" ht="15.75" hidden="false" customHeight="false" outlineLevel="0" collapsed="false"/>
    <row r="48376" customFormat="false" ht="15.75" hidden="false" customHeight="false" outlineLevel="0" collapsed="false"/>
    <row r="48377" customFormat="false" ht="15.75" hidden="false" customHeight="false" outlineLevel="0" collapsed="false"/>
    <row r="48378" customFormat="false" ht="15.75" hidden="false" customHeight="false" outlineLevel="0" collapsed="false"/>
    <row r="48379" customFormat="false" ht="15.75" hidden="false" customHeight="false" outlineLevel="0" collapsed="false"/>
    <row r="48380" customFormat="false" ht="15.75" hidden="false" customHeight="false" outlineLevel="0" collapsed="false"/>
    <row r="48381" customFormat="false" ht="15.75" hidden="false" customHeight="false" outlineLevel="0" collapsed="false"/>
    <row r="48382" customFormat="false" ht="15.75" hidden="false" customHeight="false" outlineLevel="0" collapsed="false"/>
    <row r="48383" customFormat="false" ht="15.75" hidden="false" customHeight="false" outlineLevel="0" collapsed="false"/>
    <row r="48384" customFormat="false" ht="15.75" hidden="false" customHeight="false" outlineLevel="0" collapsed="false"/>
    <row r="48385" customFormat="false" ht="15.75" hidden="false" customHeight="false" outlineLevel="0" collapsed="false"/>
    <row r="48386" customFormat="false" ht="15.75" hidden="false" customHeight="false" outlineLevel="0" collapsed="false"/>
    <row r="48387" customFormat="false" ht="15.75" hidden="false" customHeight="false" outlineLevel="0" collapsed="false"/>
    <row r="48388" customFormat="false" ht="15.75" hidden="false" customHeight="false" outlineLevel="0" collapsed="false"/>
    <row r="48389" customFormat="false" ht="15.75" hidden="false" customHeight="false" outlineLevel="0" collapsed="false"/>
    <row r="48390" customFormat="false" ht="15.75" hidden="false" customHeight="false" outlineLevel="0" collapsed="false"/>
    <row r="48391" customFormat="false" ht="15.75" hidden="false" customHeight="false" outlineLevel="0" collapsed="false"/>
    <row r="48392" customFormat="false" ht="15.75" hidden="false" customHeight="false" outlineLevel="0" collapsed="false"/>
    <row r="48393" customFormat="false" ht="15.75" hidden="false" customHeight="false" outlineLevel="0" collapsed="false"/>
    <row r="48394" customFormat="false" ht="15.75" hidden="false" customHeight="false" outlineLevel="0" collapsed="false"/>
    <row r="48395" customFormat="false" ht="15.75" hidden="false" customHeight="false" outlineLevel="0" collapsed="false"/>
    <row r="48396" customFormat="false" ht="15.75" hidden="false" customHeight="false" outlineLevel="0" collapsed="false"/>
    <row r="48397" customFormat="false" ht="15.75" hidden="false" customHeight="false" outlineLevel="0" collapsed="false"/>
    <row r="48398" customFormat="false" ht="15.75" hidden="false" customHeight="false" outlineLevel="0" collapsed="false"/>
    <row r="48399" customFormat="false" ht="15.75" hidden="false" customHeight="false" outlineLevel="0" collapsed="false"/>
    <row r="48400" customFormat="false" ht="15.75" hidden="false" customHeight="false" outlineLevel="0" collapsed="false"/>
    <row r="48401" customFormat="false" ht="15.75" hidden="false" customHeight="false" outlineLevel="0" collapsed="false"/>
    <row r="48402" customFormat="false" ht="15.75" hidden="false" customHeight="false" outlineLevel="0" collapsed="false"/>
    <row r="48403" customFormat="false" ht="15.75" hidden="false" customHeight="false" outlineLevel="0" collapsed="false"/>
    <row r="48404" customFormat="false" ht="15.75" hidden="false" customHeight="false" outlineLevel="0" collapsed="false"/>
    <row r="48405" customFormat="false" ht="15.75" hidden="false" customHeight="false" outlineLevel="0" collapsed="false"/>
    <row r="48406" customFormat="false" ht="15.75" hidden="false" customHeight="false" outlineLevel="0" collapsed="false"/>
    <row r="48407" customFormat="false" ht="15.75" hidden="false" customHeight="false" outlineLevel="0" collapsed="false"/>
    <row r="48408" customFormat="false" ht="15.75" hidden="false" customHeight="false" outlineLevel="0" collapsed="false"/>
    <row r="48409" customFormat="false" ht="15.75" hidden="false" customHeight="false" outlineLevel="0" collapsed="false"/>
    <row r="48410" customFormat="false" ht="15.75" hidden="false" customHeight="false" outlineLevel="0" collapsed="false"/>
    <row r="48411" customFormat="false" ht="15.75" hidden="false" customHeight="false" outlineLevel="0" collapsed="false"/>
    <row r="48412" customFormat="false" ht="15.75" hidden="false" customHeight="false" outlineLevel="0" collapsed="false"/>
    <row r="48413" customFormat="false" ht="15.75" hidden="false" customHeight="false" outlineLevel="0" collapsed="false"/>
    <row r="48414" customFormat="false" ht="15.75" hidden="false" customHeight="false" outlineLevel="0" collapsed="false"/>
    <row r="48415" customFormat="false" ht="15.75" hidden="false" customHeight="false" outlineLevel="0" collapsed="false"/>
    <row r="48416" customFormat="false" ht="15.75" hidden="false" customHeight="false" outlineLevel="0" collapsed="false"/>
    <row r="48417" customFormat="false" ht="15.75" hidden="false" customHeight="false" outlineLevel="0" collapsed="false"/>
    <row r="48418" customFormat="false" ht="15.75" hidden="false" customHeight="false" outlineLevel="0" collapsed="false"/>
    <row r="48419" customFormat="false" ht="15.75" hidden="false" customHeight="false" outlineLevel="0" collapsed="false"/>
    <row r="48420" customFormat="false" ht="15.75" hidden="false" customHeight="false" outlineLevel="0" collapsed="false"/>
    <row r="48421" customFormat="false" ht="15.75" hidden="false" customHeight="false" outlineLevel="0" collapsed="false"/>
    <row r="48422" customFormat="false" ht="15.75" hidden="false" customHeight="false" outlineLevel="0" collapsed="false"/>
    <row r="48423" customFormat="false" ht="15.75" hidden="false" customHeight="false" outlineLevel="0" collapsed="false"/>
    <row r="48424" customFormat="false" ht="15.75" hidden="false" customHeight="false" outlineLevel="0" collapsed="false"/>
    <row r="48425" customFormat="false" ht="15.75" hidden="false" customHeight="false" outlineLevel="0" collapsed="false"/>
    <row r="48426" customFormat="false" ht="15.75" hidden="false" customHeight="false" outlineLevel="0" collapsed="false"/>
    <row r="48427" customFormat="false" ht="15.75" hidden="false" customHeight="false" outlineLevel="0" collapsed="false"/>
    <row r="48428" customFormat="false" ht="15.75" hidden="false" customHeight="false" outlineLevel="0" collapsed="false"/>
    <row r="48429" customFormat="false" ht="15.75" hidden="false" customHeight="false" outlineLevel="0" collapsed="false"/>
    <row r="48430" customFormat="false" ht="15.75" hidden="false" customHeight="false" outlineLevel="0" collapsed="false"/>
    <row r="48431" customFormat="false" ht="15.75" hidden="false" customHeight="false" outlineLevel="0" collapsed="false"/>
    <row r="48432" customFormat="false" ht="15.75" hidden="false" customHeight="false" outlineLevel="0" collapsed="false"/>
    <row r="48433" customFormat="false" ht="15.75" hidden="false" customHeight="false" outlineLevel="0" collapsed="false"/>
    <row r="48434" customFormat="false" ht="15.75" hidden="false" customHeight="false" outlineLevel="0" collapsed="false"/>
    <row r="48435" customFormat="false" ht="15.75" hidden="false" customHeight="false" outlineLevel="0" collapsed="false"/>
    <row r="48436" customFormat="false" ht="15.75" hidden="false" customHeight="false" outlineLevel="0" collapsed="false"/>
    <row r="48437" customFormat="false" ht="15.75" hidden="false" customHeight="false" outlineLevel="0" collapsed="false"/>
    <row r="48438" customFormat="false" ht="15.75" hidden="false" customHeight="false" outlineLevel="0" collapsed="false"/>
    <row r="48439" customFormat="false" ht="15.75" hidden="false" customHeight="false" outlineLevel="0" collapsed="false"/>
    <row r="48440" customFormat="false" ht="15.75" hidden="false" customHeight="false" outlineLevel="0" collapsed="false"/>
    <row r="48441" customFormat="false" ht="15.75" hidden="false" customHeight="false" outlineLevel="0" collapsed="false"/>
    <row r="48442" customFormat="false" ht="15.75" hidden="false" customHeight="false" outlineLevel="0" collapsed="false"/>
    <row r="48443" customFormat="false" ht="15.75" hidden="false" customHeight="false" outlineLevel="0" collapsed="false"/>
    <row r="48444" customFormat="false" ht="15.75" hidden="false" customHeight="false" outlineLevel="0" collapsed="false"/>
    <row r="48445" customFormat="false" ht="15.75" hidden="false" customHeight="false" outlineLevel="0" collapsed="false"/>
    <row r="48446" customFormat="false" ht="15.75" hidden="false" customHeight="false" outlineLevel="0" collapsed="false"/>
    <row r="48447" customFormat="false" ht="15.75" hidden="false" customHeight="false" outlineLevel="0" collapsed="false"/>
    <row r="48448" customFormat="false" ht="15.75" hidden="false" customHeight="false" outlineLevel="0" collapsed="false"/>
    <row r="48449" customFormat="false" ht="15.75" hidden="false" customHeight="false" outlineLevel="0" collapsed="false"/>
    <row r="48450" customFormat="false" ht="15.75" hidden="false" customHeight="false" outlineLevel="0" collapsed="false"/>
    <row r="48451" customFormat="false" ht="15.75" hidden="false" customHeight="false" outlineLevel="0" collapsed="false"/>
    <row r="48452" customFormat="false" ht="15.75" hidden="false" customHeight="false" outlineLevel="0" collapsed="false"/>
    <row r="48453" customFormat="false" ht="15.75" hidden="false" customHeight="false" outlineLevel="0" collapsed="false"/>
    <row r="48454" customFormat="false" ht="15.75" hidden="false" customHeight="false" outlineLevel="0" collapsed="false"/>
    <row r="48455" customFormat="false" ht="15.75" hidden="false" customHeight="false" outlineLevel="0" collapsed="false"/>
    <row r="48456" customFormat="false" ht="15.75" hidden="false" customHeight="false" outlineLevel="0" collapsed="false"/>
    <row r="48457" customFormat="false" ht="15.75" hidden="false" customHeight="false" outlineLevel="0" collapsed="false"/>
    <row r="48458" customFormat="false" ht="15.75" hidden="false" customHeight="false" outlineLevel="0" collapsed="false"/>
    <row r="48459" customFormat="false" ht="15.75" hidden="false" customHeight="false" outlineLevel="0" collapsed="false"/>
    <row r="48460" customFormat="false" ht="15.75" hidden="false" customHeight="false" outlineLevel="0" collapsed="false"/>
    <row r="48461" customFormat="false" ht="15.75" hidden="false" customHeight="false" outlineLevel="0" collapsed="false"/>
    <row r="48462" customFormat="false" ht="15.75" hidden="false" customHeight="false" outlineLevel="0" collapsed="false"/>
    <row r="48463" customFormat="false" ht="15.75" hidden="false" customHeight="false" outlineLevel="0" collapsed="false"/>
    <row r="48464" customFormat="false" ht="15.75" hidden="false" customHeight="false" outlineLevel="0" collapsed="false"/>
    <row r="48465" customFormat="false" ht="15.75" hidden="false" customHeight="false" outlineLevel="0" collapsed="false"/>
    <row r="48466" customFormat="false" ht="15.75" hidden="false" customHeight="false" outlineLevel="0" collapsed="false"/>
    <row r="48467" customFormat="false" ht="15.75" hidden="false" customHeight="false" outlineLevel="0" collapsed="false"/>
    <row r="48468" customFormat="false" ht="15.75" hidden="false" customHeight="false" outlineLevel="0" collapsed="false"/>
    <row r="48469" customFormat="false" ht="15.75" hidden="false" customHeight="false" outlineLevel="0" collapsed="false"/>
    <row r="48470" customFormat="false" ht="15.75" hidden="false" customHeight="false" outlineLevel="0" collapsed="false"/>
    <row r="48471" customFormat="false" ht="15.75" hidden="false" customHeight="false" outlineLevel="0" collapsed="false"/>
    <row r="48472" customFormat="false" ht="15.75" hidden="false" customHeight="false" outlineLevel="0" collapsed="false"/>
    <row r="48473" customFormat="false" ht="15.75" hidden="false" customHeight="false" outlineLevel="0" collapsed="false"/>
    <row r="48474" customFormat="false" ht="15.75" hidden="false" customHeight="false" outlineLevel="0" collapsed="false"/>
    <row r="48475" customFormat="false" ht="15.75" hidden="false" customHeight="false" outlineLevel="0" collapsed="false"/>
    <row r="48476" customFormat="false" ht="15.75" hidden="false" customHeight="false" outlineLevel="0" collapsed="false"/>
    <row r="48477" customFormat="false" ht="15.75" hidden="false" customHeight="false" outlineLevel="0" collapsed="false"/>
    <row r="48478" customFormat="false" ht="15.75" hidden="false" customHeight="false" outlineLevel="0" collapsed="false"/>
    <row r="48479" customFormat="false" ht="15.75" hidden="false" customHeight="false" outlineLevel="0" collapsed="false"/>
    <row r="48480" customFormat="false" ht="15.75" hidden="false" customHeight="false" outlineLevel="0" collapsed="false"/>
    <row r="48481" customFormat="false" ht="15.75" hidden="false" customHeight="false" outlineLevel="0" collapsed="false"/>
    <row r="48482" customFormat="false" ht="15.75" hidden="false" customHeight="false" outlineLevel="0" collapsed="false"/>
    <row r="48483" customFormat="false" ht="15.75" hidden="false" customHeight="false" outlineLevel="0" collapsed="false"/>
    <row r="48484" customFormat="false" ht="15.75" hidden="false" customHeight="false" outlineLevel="0" collapsed="false"/>
    <row r="48485" customFormat="false" ht="15.75" hidden="false" customHeight="false" outlineLevel="0" collapsed="false"/>
    <row r="48486" customFormat="false" ht="15.75" hidden="false" customHeight="false" outlineLevel="0" collapsed="false"/>
    <row r="48487" customFormat="false" ht="15.75" hidden="false" customHeight="false" outlineLevel="0" collapsed="false"/>
    <row r="48488" customFormat="false" ht="15.75" hidden="false" customHeight="false" outlineLevel="0" collapsed="false"/>
    <row r="48489" customFormat="false" ht="15.75" hidden="false" customHeight="false" outlineLevel="0" collapsed="false"/>
    <row r="48490" customFormat="false" ht="15.75" hidden="false" customHeight="false" outlineLevel="0" collapsed="false"/>
    <row r="48491" customFormat="false" ht="15.75" hidden="false" customHeight="false" outlineLevel="0" collapsed="false"/>
    <row r="48492" customFormat="false" ht="15.75" hidden="false" customHeight="false" outlineLevel="0" collapsed="false"/>
    <row r="48493" customFormat="false" ht="15.75" hidden="false" customHeight="false" outlineLevel="0" collapsed="false"/>
    <row r="48494" customFormat="false" ht="15.75" hidden="false" customHeight="false" outlineLevel="0" collapsed="false"/>
    <row r="48495" customFormat="false" ht="15.75" hidden="false" customHeight="false" outlineLevel="0" collapsed="false"/>
    <row r="48496" customFormat="false" ht="15.75" hidden="false" customHeight="false" outlineLevel="0" collapsed="false"/>
    <row r="48497" customFormat="false" ht="15.75" hidden="false" customHeight="false" outlineLevel="0" collapsed="false"/>
    <row r="48498" customFormat="false" ht="15.75" hidden="false" customHeight="false" outlineLevel="0" collapsed="false"/>
    <row r="48499" customFormat="false" ht="15.75" hidden="false" customHeight="false" outlineLevel="0" collapsed="false"/>
    <row r="48500" customFormat="false" ht="15.75" hidden="false" customHeight="false" outlineLevel="0" collapsed="false"/>
    <row r="48501" customFormat="false" ht="15.75" hidden="false" customHeight="false" outlineLevel="0" collapsed="false"/>
    <row r="48502" customFormat="false" ht="15.75" hidden="false" customHeight="false" outlineLevel="0" collapsed="false"/>
    <row r="48503" customFormat="false" ht="15.75" hidden="false" customHeight="false" outlineLevel="0" collapsed="false"/>
    <row r="48504" customFormat="false" ht="15.75" hidden="false" customHeight="false" outlineLevel="0" collapsed="false"/>
    <row r="48505" customFormat="false" ht="15.75" hidden="false" customHeight="false" outlineLevel="0" collapsed="false"/>
    <row r="48506" customFormat="false" ht="15.75" hidden="false" customHeight="false" outlineLevel="0" collapsed="false"/>
    <row r="48507" customFormat="false" ht="15.75" hidden="false" customHeight="false" outlineLevel="0" collapsed="false"/>
    <row r="48508" customFormat="false" ht="15.75" hidden="false" customHeight="false" outlineLevel="0" collapsed="false"/>
    <row r="48509" customFormat="false" ht="15.75" hidden="false" customHeight="false" outlineLevel="0" collapsed="false"/>
    <row r="48510" customFormat="false" ht="15.75" hidden="false" customHeight="false" outlineLevel="0" collapsed="false"/>
    <row r="48511" customFormat="false" ht="15.75" hidden="false" customHeight="false" outlineLevel="0" collapsed="false"/>
    <row r="48512" customFormat="false" ht="15.75" hidden="false" customHeight="false" outlineLevel="0" collapsed="false"/>
    <row r="48513" customFormat="false" ht="15.75" hidden="false" customHeight="false" outlineLevel="0" collapsed="false"/>
    <row r="48514" customFormat="false" ht="15.75" hidden="false" customHeight="false" outlineLevel="0" collapsed="false"/>
    <row r="48515" customFormat="false" ht="15.75" hidden="false" customHeight="false" outlineLevel="0" collapsed="false"/>
    <row r="48516" customFormat="false" ht="15.75" hidden="false" customHeight="false" outlineLevel="0" collapsed="false"/>
    <row r="48517" customFormat="false" ht="15.75" hidden="false" customHeight="false" outlineLevel="0" collapsed="false"/>
    <row r="48518" customFormat="false" ht="15.75" hidden="false" customHeight="false" outlineLevel="0" collapsed="false"/>
    <row r="48519" customFormat="false" ht="15.75" hidden="false" customHeight="false" outlineLevel="0" collapsed="false"/>
    <row r="48520" customFormat="false" ht="15.75" hidden="false" customHeight="false" outlineLevel="0" collapsed="false"/>
    <row r="48521" customFormat="false" ht="15.75" hidden="false" customHeight="false" outlineLevel="0" collapsed="false"/>
    <row r="48522" customFormat="false" ht="15.75" hidden="false" customHeight="false" outlineLevel="0" collapsed="false"/>
    <row r="48523" customFormat="false" ht="15.75" hidden="false" customHeight="false" outlineLevel="0" collapsed="false"/>
    <row r="48524" customFormat="false" ht="15.75" hidden="false" customHeight="false" outlineLevel="0" collapsed="false"/>
    <row r="48525" customFormat="false" ht="15.75" hidden="false" customHeight="false" outlineLevel="0" collapsed="false"/>
    <row r="48526" customFormat="false" ht="15.75" hidden="false" customHeight="false" outlineLevel="0" collapsed="false"/>
    <row r="48527" customFormat="false" ht="15.75" hidden="false" customHeight="false" outlineLevel="0" collapsed="false"/>
    <row r="48528" customFormat="false" ht="15.75" hidden="false" customHeight="false" outlineLevel="0" collapsed="false"/>
    <row r="48529" customFormat="false" ht="15.75" hidden="false" customHeight="false" outlineLevel="0" collapsed="false"/>
    <row r="48530" customFormat="false" ht="15.75" hidden="false" customHeight="false" outlineLevel="0" collapsed="false"/>
    <row r="48531" customFormat="false" ht="15.75" hidden="false" customHeight="false" outlineLevel="0" collapsed="false"/>
    <row r="48532" customFormat="false" ht="15.75" hidden="false" customHeight="false" outlineLevel="0" collapsed="false"/>
    <row r="48533" customFormat="false" ht="15.75" hidden="false" customHeight="false" outlineLevel="0" collapsed="false"/>
    <row r="48534" customFormat="false" ht="15.75" hidden="false" customHeight="false" outlineLevel="0" collapsed="false"/>
    <row r="48535" customFormat="false" ht="15.75" hidden="false" customHeight="false" outlineLevel="0" collapsed="false"/>
    <row r="48536" customFormat="false" ht="15.75" hidden="false" customHeight="false" outlineLevel="0" collapsed="false"/>
    <row r="48537" customFormat="false" ht="15.75" hidden="false" customHeight="false" outlineLevel="0" collapsed="false"/>
    <row r="48538" customFormat="false" ht="15.75" hidden="false" customHeight="false" outlineLevel="0" collapsed="false"/>
    <row r="48539" customFormat="false" ht="15.75" hidden="false" customHeight="false" outlineLevel="0" collapsed="false"/>
    <row r="48540" customFormat="false" ht="15.75" hidden="false" customHeight="false" outlineLevel="0" collapsed="false"/>
    <row r="48541" customFormat="false" ht="15.75" hidden="false" customHeight="false" outlineLevel="0" collapsed="false"/>
    <row r="48542" customFormat="false" ht="15.75" hidden="false" customHeight="false" outlineLevel="0" collapsed="false"/>
    <row r="48543" customFormat="false" ht="15.75" hidden="false" customHeight="false" outlineLevel="0" collapsed="false"/>
    <row r="48544" customFormat="false" ht="15.75" hidden="false" customHeight="false" outlineLevel="0" collapsed="false"/>
    <row r="48545" customFormat="false" ht="15.75" hidden="false" customHeight="false" outlineLevel="0" collapsed="false"/>
    <row r="48546" customFormat="false" ht="15.75" hidden="false" customHeight="false" outlineLevel="0" collapsed="false"/>
    <row r="48547" customFormat="false" ht="15.75" hidden="false" customHeight="false" outlineLevel="0" collapsed="false"/>
    <row r="48548" customFormat="false" ht="15.75" hidden="false" customHeight="false" outlineLevel="0" collapsed="false"/>
    <row r="48549" customFormat="false" ht="15.75" hidden="false" customHeight="false" outlineLevel="0" collapsed="false"/>
    <row r="48550" customFormat="false" ht="15.75" hidden="false" customHeight="false" outlineLevel="0" collapsed="false"/>
    <row r="48551" customFormat="false" ht="15.75" hidden="false" customHeight="false" outlineLevel="0" collapsed="false"/>
    <row r="48552" customFormat="false" ht="15.75" hidden="false" customHeight="false" outlineLevel="0" collapsed="false"/>
    <row r="48553" customFormat="false" ht="15.75" hidden="false" customHeight="false" outlineLevel="0" collapsed="false"/>
    <row r="48554" customFormat="false" ht="15.75" hidden="false" customHeight="false" outlineLevel="0" collapsed="false"/>
    <row r="48555" customFormat="false" ht="15.75" hidden="false" customHeight="false" outlineLevel="0" collapsed="false"/>
    <row r="48556" customFormat="false" ht="15.75" hidden="false" customHeight="false" outlineLevel="0" collapsed="false"/>
    <row r="48557" customFormat="false" ht="15.75" hidden="false" customHeight="false" outlineLevel="0" collapsed="false"/>
    <row r="48558" customFormat="false" ht="15.75" hidden="false" customHeight="false" outlineLevel="0" collapsed="false"/>
    <row r="48559" customFormat="false" ht="15.75" hidden="false" customHeight="false" outlineLevel="0" collapsed="false"/>
    <row r="48560" customFormat="false" ht="15.75" hidden="false" customHeight="false" outlineLevel="0" collapsed="false"/>
    <row r="48561" customFormat="false" ht="15.75" hidden="false" customHeight="false" outlineLevel="0" collapsed="false"/>
    <row r="48562" customFormat="false" ht="15.75" hidden="false" customHeight="false" outlineLevel="0" collapsed="false"/>
    <row r="48563" customFormat="false" ht="15.75" hidden="false" customHeight="false" outlineLevel="0" collapsed="false"/>
    <row r="48564" customFormat="false" ht="15.75" hidden="false" customHeight="false" outlineLevel="0" collapsed="false"/>
    <row r="48565" customFormat="false" ht="15.75" hidden="false" customHeight="false" outlineLevel="0" collapsed="false"/>
    <row r="48566" customFormat="false" ht="15.75" hidden="false" customHeight="false" outlineLevel="0" collapsed="false"/>
    <row r="48567" customFormat="false" ht="15.75" hidden="false" customHeight="false" outlineLevel="0" collapsed="false"/>
    <row r="48568" customFormat="false" ht="15.75" hidden="false" customHeight="false" outlineLevel="0" collapsed="false"/>
    <row r="48569" customFormat="false" ht="15.75" hidden="false" customHeight="false" outlineLevel="0" collapsed="false"/>
    <row r="48570" customFormat="false" ht="15.75" hidden="false" customHeight="false" outlineLevel="0" collapsed="false"/>
    <row r="48571" customFormat="false" ht="15.75" hidden="false" customHeight="false" outlineLevel="0" collapsed="false"/>
    <row r="48572" customFormat="false" ht="15.75" hidden="false" customHeight="false" outlineLevel="0" collapsed="false"/>
    <row r="48573" customFormat="false" ht="15.75" hidden="false" customHeight="false" outlineLevel="0" collapsed="false"/>
    <row r="48574" customFormat="false" ht="15.75" hidden="false" customHeight="false" outlineLevel="0" collapsed="false"/>
    <row r="48575" customFormat="false" ht="15.75" hidden="false" customHeight="false" outlineLevel="0" collapsed="false"/>
    <row r="48576" customFormat="false" ht="15.75" hidden="false" customHeight="false" outlineLevel="0" collapsed="false"/>
    <row r="48577" customFormat="false" ht="15.75" hidden="false" customHeight="false" outlineLevel="0" collapsed="false"/>
    <row r="48578" customFormat="false" ht="15.75" hidden="false" customHeight="false" outlineLevel="0" collapsed="false"/>
    <row r="48579" customFormat="false" ht="15.75" hidden="false" customHeight="false" outlineLevel="0" collapsed="false"/>
    <row r="48580" customFormat="false" ht="15.75" hidden="false" customHeight="false" outlineLevel="0" collapsed="false"/>
    <row r="48581" customFormat="false" ht="15.75" hidden="false" customHeight="false" outlineLevel="0" collapsed="false"/>
    <row r="48582" customFormat="false" ht="15.75" hidden="false" customHeight="false" outlineLevel="0" collapsed="false"/>
    <row r="48583" customFormat="false" ht="15.75" hidden="false" customHeight="false" outlineLevel="0" collapsed="false"/>
    <row r="48584" customFormat="false" ht="15.75" hidden="false" customHeight="false" outlineLevel="0" collapsed="false"/>
    <row r="48585" customFormat="false" ht="15.75" hidden="false" customHeight="false" outlineLevel="0" collapsed="false"/>
    <row r="48586" customFormat="false" ht="15.75" hidden="false" customHeight="false" outlineLevel="0" collapsed="false"/>
    <row r="48587" customFormat="false" ht="15.75" hidden="false" customHeight="false" outlineLevel="0" collapsed="false"/>
    <row r="48588" customFormat="false" ht="15.75" hidden="false" customHeight="false" outlineLevel="0" collapsed="false"/>
    <row r="48589" customFormat="false" ht="15.75" hidden="false" customHeight="false" outlineLevel="0" collapsed="false"/>
    <row r="48590" customFormat="false" ht="15.75" hidden="false" customHeight="false" outlineLevel="0" collapsed="false"/>
    <row r="48591" customFormat="false" ht="15.75" hidden="false" customHeight="false" outlineLevel="0" collapsed="false"/>
    <row r="48592" customFormat="false" ht="15.75" hidden="false" customHeight="false" outlineLevel="0" collapsed="false"/>
    <row r="48593" customFormat="false" ht="15.75" hidden="false" customHeight="false" outlineLevel="0" collapsed="false"/>
    <row r="48594" customFormat="false" ht="15.75" hidden="false" customHeight="false" outlineLevel="0" collapsed="false"/>
    <row r="48595" customFormat="false" ht="15.75" hidden="false" customHeight="false" outlineLevel="0" collapsed="false"/>
    <row r="48596" customFormat="false" ht="15.75" hidden="false" customHeight="false" outlineLevel="0" collapsed="false"/>
    <row r="48597" customFormat="false" ht="15.75" hidden="false" customHeight="false" outlineLevel="0" collapsed="false"/>
    <row r="48598" customFormat="false" ht="15.75" hidden="false" customHeight="false" outlineLevel="0" collapsed="false"/>
    <row r="48599" customFormat="false" ht="15.75" hidden="false" customHeight="false" outlineLevel="0" collapsed="false"/>
    <row r="48600" customFormat="false" ht="15.75" hidden="false" customHeight="false" outlineLevel="0" collapsed="false"/>
    <row r="48601" customFormat="false" ht="15.75" hidden="false" customHeight="false" outlineLevel="0" collapsed="false"/>
    <row r="48602" customFormat="false" ht="15.75" hidden="false" customHeight="false" outlineLevel="0" collapsed="false"/>
    <row r="48603" customFormat="false" ht="15.75" hidden="false" customHeight="false" outlineLevel="0" collapsed="false"/>
    <row r="48604" customFormat="false" ht="15.75" hidden="false" customHeight="false" outlineLevel="0" collapsed="false"/>
    <row r="48605" customFormat="false" ht="15.75" hidden="false" customHeight="false" outlineLevel="0" collapsed="false"/>
    <row r="48606" customFormat="false" ht="15.75" hidden="false" customHeight="false" outlineLevel="0" collapsed="false"/>
    <row r="48607" customFormat="false" ht="15.75" hidden="false" customHeight="false" outlineLevel="0" collapsed="false"/>
    <row r="48608" customFormat="false" ht="15.75" hidden="false" customHeight="false" outlineLevel="0" collapsed="false"/>
    <row r="48609" customFormat="false" ht="15.75" hidden="false" customHeight="false" outlineLevel="0" collapsed="false"/>
    <row r="48610" customFormat="false" ht="15.75" hidden="false" customHeight="false" outlineLevel="0" collapsed="false"/>
    <row r="48611" customFormat="false" ht="15.75" hidden="false" customHeight="false" outlineLevel="0" collapsed="false"/>
    <row r="48612" customFormat="false" ht="15.75" hidden="false" customHeight="false" outlineLevel="0" collapsed="false"/>
    <row r="48613" customFormat="false" ht="15.75" hidden="false" customHeight="false" outlineLevel="0" collapsed="false"/>
    <row r="48614" customFormat="false" ht="15.75" hidden="false" customHeight="false" outlineLevel="0" collapsed="false"/>
    <row r="48615" customFormat="false" ht="15.75" hidden="false" customHeight="false" outlineLevel="0" collapsed="false"/>
    <row r="48616" customFormat="false" ht="15.75" hidden="false" customHeight="false" outlineLevel="0" collapsed="false"/>
    <row r="48617" customFormat="false" ht="15.75" hidden="false" customHeight="false" outlineLevel="0" collapsed="false"/>
    <row r="48618" customFormat="false" ht="15.75" hidden="false" customHeight="false" outlineLevel="0" collapsed="false"/>
    <row r="48619" customFormat="false" ht="15.75" hidden="false" customHeight="false" outlineLevel="0" collapsed="false"/>
    <row r="48620" customFormat="false" ht="15.75" hidden="false" customHeight="false" outlineLevel="0" collapsed="false"/>
    <row r="48621" customFormat="false" ht="15.75" hidden="false" customHeight="false" outlineLevel="0" collapsed="false"/>
    <row r="48622" customFormat="false" ht="15.75" hidden="false" customHeight="false" outlineLevel="0" collapsed="false"/>
    <row r="48623" customFormat="false" ht="15.75" hidden="false" customHeight="false" outlineLevel="0" collapsed="false"/>
    <row r="48624" customFormat="false" ht="15.75" hidden="false" customHeight="false" outlineLevel="0" collapsed="false"/>
    <row r="48625" customFormat="false" ht="15.75" hidden="false" customHeight="false" outlineLevel="0" collapsed="false"/>
    <row r="48626" customFormat="false" ht="15.75" hidden="false" customHeight="false" outlineLevel="0" collapsed="false"/>
    <row r="48627" customFormat="false" ht="15.75" hidden="false" customHeight="false" outlineLevel="0" collapsed="false"/>
    <row r="48628" customFormat="false" ht="15.75" hidden="false" customHeight="false" outlineLevel="0" collapsed="false"/>
    <row r="48629" customFormat="false" ht="15.75" hidden="false" customHeight="false" outlineLevel="0" collapsed="false"/>
    <row r="48630" customFormat="false" ht="15.75" hidden="false" customHeight="false" outlineLevel="0" collapsed="false"/>
    <row r="48631" customFormat="false" ht="15.75" hidden="false" customHeight="false" outlineLevel="0" collapsed="false"/>
    <row r="48632" customFormat="false" ht="15.75" hidden="false" customHeight="false" outlineLevel="0" collapsed="false"/>
    <row r="48633" customFormat="false" ht="15.75" hidden="false" customHeight="false" outlineLevel="0" collapsed="false"/>
    <row r="48634" customFormat="false" ht="15.75" hidden="false" customHeight="false" outlineLevel="0" collapsed="false"/>
    <row r="48635" customFormat="false" ht="15.75" hidden="false" customHeight="false" outlineLevel="0" collapsed="false"/>
    <row r="48636" customFormat="false" ht="15.75" hidden="false" customHeight="false" outlineLevel="0" collapsed="false"/>
    <row r="48637" customFormat="false" ht="15.75" hidden="false" customHeight="false" outlineLevel="0" collapsed="false"/>
    <row r="48638" customFormat="false" ht="15.75" hidden="false" customHeight="false" outlineLevel="0" collapsed="false"/>
    <row r="48639" customFormat="false" ht="15.75" hidden="false" customHeight="false" outlineLevel="0" collapsed="false"/>
    <row r="48640" customFormat="false" ht="15.75" hidden="false" customHeight="false" outlineLevel="0" collapsed="false"/>
    <row r="48641" customFormat="false" ht="15.75" hidden="false" customHeight="false" outlineLevel="0" collapsed="false"/>
    <row r="48642" customFormat="false" ht="15.75" hidden="false" customHeight="false" outlineLevel="0" collapsed="false"/>
    <row r="48643" customFormat="false" ht="15.75" hidden="false" customHeight="false" outlineLevel="0" collapsed="false"/>
    <row r="48644" customFormat="false" ht="15.75" hidden="false" customHeight="false" outlineLevel="0" collapsed="false"/>
    <row r="48645" customFormat="false" ht="15.75" hidden="false" customHeight="false" outlineLevel="0" collapsed="false"/>
    <row r="48646" customFormat="false" ht="15.75" hidden="false" customHeight="false" outlineLevel="0" collapsed="false"/>
    <row r="48647" customFormat="false" ht="15.75" hidden="false" customHeight="false" outlineLevel="0" collapsed="false"/>
    <row r="48648" customFormat="false" ht="15.75" hidden="false" customHeight="false" outlineLevel="0" collapsed="false"/>
    <row r="48649" customFormat="false" ht="15.75" hidden="false" customHeight="false" outlineLevel="0" collapsed="false"/>
    <row r="48650" customFormat="false" ht="15.75" hidden="false" customHeight="false" outlineLevel="0" collapsed="false"/>
    <row r="48651" customFormat="false" ht="15.75" hidden="false" customHeight="false" outlineLevel="0" collapsed="false"/>
    <row r="48652" customFormat="false" ht="15.75" hidden="false" customHeight="false" outlineLevel="0" collapsed="false"/>
    <row r="48653" customFormat="false" ht="15.75" hidden="false" customHeight="false" outlineLevel="0" collapsed="false"/>
    <row r="48654" customFormat="false" ht="15.75" hidden="false" customHeight="false" outlineLevel="0" collapsed="false"/>
    <row r="48655" customFormat="false" ht="15.75" hidden="false" customHeight="false" outlineLevel="0" collapsed="false"/>
    <row r="48656" customFormat="false" ht="15.75" hidden="false" customHeight="false" outlineLevel="0" collapsed="false"/>
    <row r="48657" customFormat="false" ht="15.75" hidden="false" customHeight="false" outlineLevel="0" collapsed="false"/>
    <row r="48658" customFormat="false" ht="15.75" hidden="false" customHeight="false" outlineLevel="0" collapsed="false"/>
    <row r="48659" customFormat="false" ht="15.75" hidden="false" customHeight="false" outlineLevel="0" collapsed="false"/>
    <row r="48660" customFormat="false" ht="15.75" hidden="false" customHeight="false" outlineLevel="0" collapsed="false"/>
    <row r="48661" customFormat="false" ht="15.75" hidden="false" customHeight="false" outlineLevel="0" collapsed="false"/>
    <row r="48662" customFormat="false" ht="15.75" hidden="false" customHeight="false" outlineLevel="0" collapsed="false"/>
    <row r="48663" customFormat="false" ht="15.75" hidden="false" customHeight="false" outlineLevel="0" collapsed="false"/>
    <row r="48664" customFormat="false" ht="15.75" hidden="false" customHeight="false" outlineLevel="0" collapsed="false"/>
    <row r="48665" customFormat="false" ht="15.75" hidden="false" customHeight="false" outlineLevel="0" collapsed="false"/>
    <row r="48666" customFormat="false" ht="15.75" hidden="false" customHeight="false" outlineLevel="0" collapsed="false"/>
    <row r="48667" customFormat="false" ht="15.75" hidden="false" customHeight="false" outlineLevel="0" collapsed="false"/>
    <row r="48668" customFormat="false" ht="15.75" hidden="false" customHeight="false" outlineLevel="0" collapsed="false"/>
    <row r="48669" customFormat="false" ht="15.75" hidden="false" customHeight="false" outlineLevel="0" collapsed="false"/>
    <row r="48670" customFormat="false" ht="15.75" hidden="false" customHeight="false" outlineLevel="0" collapsed="false"/>
    <row r="48671" customFormat="false" ht="15.75" hidden="false" customHeight="false" outlineLevel="0" collapsed="false"/>
    <row r="48672" customFormat="false" ht="15.75" hidden="false" customHeight="false" outlineLevel="0" collapsed="false"/>
    <row r="48673" customFormat="false" ht="15.75" hidden="false" customHeight="false" outlineLevel="0" collapsed="false"/>
    <row r="48674" customFormat="false" ht="15.75" hidden="false" customHeight="false" outlineLevel="0" collapsed="false"/>
    <row r="48675" customFormat="false" ht="15.75" hidden="false" customHeight="false" outlineLevel="0" collapsed="false"/>
    <row r="48676" customFormat="false" ht="15.75" hidden="false" customHeight="false" outlineLevel="0" collapsed="false"/>
    <row r="48677" customFormat="false" ht="15.75" hidden="false" customHeight="false" outlineLevel="0" collapsed="false"/>
    <row r="48678" customFormat="false" ht="15.75" hidden="false" customHeight="false" outlineLevel="0" collapsed="false"/>
    <row r="48679" customFormat="false" ht="15.75" hidden="false" customHeight="false" outlineLevel="0" collapsed="false"/>
    <row r="48680" customFormat="false" ht="15.75" hidden="false" customHeight="false" outlineLevel="0" collapsed="false"/>
    <row r="48681" customFormat="false" ht="15.75" hidden="false" customHeight="false" outlineLevel="0" collapsed="false"/>
    <row r="48682" customFormat="false" ht="15.75" hidden="false" customHeight="false" outlineLevel="0" collapsed="false"/>
    <row r="48683" customFormat="false" ht="15.75" hidden="false" customHeight="false" outlineLevel="0" collapsed="false"/>
    <row r="48684" customFormat="false" ht="15.75" hidden="false" customHeight="false" outlineLevel="0" collapsed="false"/>
    <row r="48685" customFormat="false" ht="15.75" hidden="false" customHeight="false" outlineLevel="0" collapsed="false"/>
    <row r="48686" customFormat="false" ht="15.75" hidden="false" customHeight="false" outlineLevel="0" collapsed="false"/>
    <row r="48687" customFormat="false" ht="15.75" hidden="false" customHeight="false" outlineLevel="0" collapsed="false"/>
    <row r="48688" customFormat="false" ht="15.75" hidden="false" customHeight="false" outlineLevel="0" collapsed="false"/>
    <row r="48689" customFormat="false" ht="15.75" hidden="false" customHeight="false" outlineLevel="0" collapsed="false"/>
    <row r="48690" customFormat="false" ht="15.75" hidden="false" customHeight="false" outlineLevel="0" collapsed="false"/>
    <row r="48691" customFormat="false" ht="15.75" hidden="false" customHeight="false" outlineLevel="0" collapsed="false"/>
    <row r="48692" customFormat="false" ht="15.75" hidden="false" customHeight="false" outlineLevel="0" collapsed="false"/>
    <row r="48693" customFormat="false" ht="15.75" hidden="false" customHeight="false" outlineLevel="0" collapsed="false"/>
    <row r="48694" customFormat="false" ht="15.75" hidden="false" customHeight="false" outlineLevel="0" collapsed="false"/>
    <row r="48695" customFormat="false" ht="15.75" hidden="false" customHeight="false" outlineLevel="0" collapsed="false"/>
    <row r="48696" customFormat="false" ht="15.75" hidden="false" customHeight="false" outlineLevel="0" collapsed="false"/>
    <row r="48697" customFormat="false" ht="15.75" hidden="false" customHeight="false" outlineLevel="0" collapsed="false"/>
    <row r="48698" customFormat="false" ht="15.75" hidden="false" customHeight="false" outlineLevel="0" collapsed="false"/>
    <row r="48699" customFormat="false" ht="15.75" hidden="false" customHeight="false" outlineLevel="0" collapsed="false"/>
    <row r="48700" customFormat="false" ht="15.75" hidden="false" customHeight="false" outlineLevel="0" collapsed="false"/>
    <row r="48701" customFormat="false" ht="15.75" hidden="false" customHeight="false" outlineLevel="0" collapsed="false"/>
    <row r="48702" customFormat="false" ht="15.75" hidden="false" customHeight="false" outlineLevel="0" collapsed="false"/>
    <row r="48703" customFormat="false" ht="15.75" hidden="false" customHeight="false" outlineLevel="0" collapsed="false"/>
    <row r="48704" customFormat="false" ht="15.75" hidden="false" customHeight="false" outlineLevel="0" collapsed="false"/>
    <row r="48705" customFormat="false" ht="15.75" hidden="false" customHeight="false" outlineLevel="0" collapsed="false"/>
    <row r="48706" customFormat="false" ht="15.75" hidden="false" customHeight="false" outlineLevel="0" collapsed="false"/>
    <row r="48707" customFormat="false" ht="15.75" hidden="false" customHeight="false" outlineLevel="0" collapsed="false"/>
    <row r="48708" customFormat="false" ht="15.75" hidden="false" customHeight="false" outlineLevel="0" collapsed="false"/>
    <row r="48709" customFormat="false" ht="15.75" hidden="false" customHeight="false" outlineLevel="0" collapsed="false"/>
    <row r="48710" customFormat="false" ht="15.75" hidden="false" customHeight="false" outlineLevel="0" collapsed="false"/>
    <row r="48711" customFormat="false" ht="15.75" hidden="false" customHeight="false" outlineLevel="0" collapsed="false"/>
    <row r="48712" customFormat="false" ht="15.75" hidden="false" customHeight="false" outlineLevel="0" collapsed="false"/>
    <row r="48713" customFormat="false" ht="15.75" hidden="false" customHeight="false" outlineLevel="0" collapsed="false"/>
    <row r="48714" customFormat="false" ht="15.75" hidden="false" customHeight="false" outlineLevel="0" collapsed="false"/>
    <row r="48715" customFormat="false" ht="15.75" hidden="false" customHeight="false" outlineLevel="0" collapsed="false"/>
    <row r="48716" customFormat="false" ht="15.75" hidden="false" customHeight="false" outlineLevel="0" collapsed="false"/>
    <row r="48717" customFormat="false" ht="15.75" hidden="false" customHeight="false" outlineLevel="0" collapsed="false"/>
    <row r="48718" customFormat="false" ht="15.75" hidden="false" customHeight="false" outlineLevel="0" collapsed="false"/>
    <row r="48719" customFormat="false" ht="15.75" hidden="false" customHeight="false" outlineLevel="0" collapsed="false"/>
    <row r="48720" customFormat="false" ht="15.75" hidden="false" customHeight="false" outlineLevel="0" collapsed="false"/>
    <row r="48721" customFormat="false" ht="15.75" hidden="false" customHeight="false" outlineLevel="0" collapsed="false"/>
    <row r="48722" customFormat="false" ht="15.75" hidden="false" customHeight="false" outlineLevel="0" collapsed="false"/>
    <row r="48723" customFormat="false" ht="15.75" hidden="false" customHeight="false" outlineLevel="0" collapsed="false"/>
    <row r="48724" customFormat="false" ht="15.75" hidden="false" customHeight="false" outlineLevel="0" collapsed="false"/>
    <row r="48725" customFormat="false" ht="15.75" hidden="false" customHeight="false" outlineLevel="0" collapsed="false"/>
    <row r="48726" customFormat="false" ht="15.75" hidden="false" customHeight="false" outlineLevel="0" collapsed="false"/>
    <row r="48727" customFormat="false" ht="15.75" hidden="false" customHeight="false" outlineLevel="0" collapsed="false"/>
    <row r="48728" customFormat="false" ht="15.75" hidden="false" customHeight="false" outlineLevel="0" collapsed="false"/>
    <row r="48729" customFormat="false" ht="15.75" hidden="false" customHeight="false" outlineLevel="0" collapsed="false"/>
    <row r="48730" customFormat="false" ht="15.75" hidden="false" customHeight="false" outlineLevel="0" collapsed="false"/>
    <row r="48731" customFormat="false" ht="15.75" hidden="false" customHeight="false" outlineLevel="0" collapsed="false"/>
    <row r="48732" customFormat="false" ht="15.75" hidden="false" customHeight="false" outlineLevel="0" collapsed="false"/>
    <row r="48733" customFormat="false" ht="15.75" hidden="false" customHeight="false" outlineLevel="0" collapsed="false"/>
    <row r="48734" customFormat="false" ht="15.75" hidden="false" customHeight="false" outlineLevel="0" collapsed="false"/>
    <row r="48735" customFormat="false" ht="15.75" hidden="false" customHeight="false" outlineLevel="0" collapsed="false"/>
    <row r="48736" customFormat="false" ht="15.75" hidden="false" customHeight="false" outlineLevel="0" collapsed="false"/>
    <row r="48737" customFormat="false" ht="15.75" hidden="false" customHeight="false" outlineLevel="0" collapsed="false"/>
    <row r="48738" customFormat="false" ht="15.75" hidden="false" customHeight="false" outlineLevel="0" collapsed="false"/>
    <row r="48739" customFormat="false" ht="15.75" hidden="false" customHeight="false" outlineLevel="0" collapsed="false"/>
    <row r="48740" customFormat="false" ht="15.75" hidden="false" customHeight="false" outlineLevel="0" collapsed="false"/>
    <row r="48741" customFormat="false" ht="15.75" hidden="false" customHeight="false" outlineLevel="0" collapsed="false"/>
    <row r="48742" customFormat="false" ht="15.75" hidden="false" customHeight="false" outlineLevel="0" collapsed="false"/>
    <row r="48743" customFormat="false" ht="15.75" hidden="false" customHeight="false" outlineLevel="0" collapsed="false"/>
    <row r="48744" customFormat="false" ht="15.75" hidden="false" customHeight="false" outlineLevel="0" collapsed="false"/>
    <row r="48745" customFormat="false" ht="15.75" hidden="false" customHeight="false" outlineLevel="0" collapsed="false"/>
    <row r="48746" customFormat="false" ht="15.75" hidden="false" customHeight="false" outlineLevel="0" collapsed="false"/>
    <row r="48747" customFormat="false" ht="15.75" hidden="false" customHeight="false" outlineLevel="0" collapsed="false"/>
    <row r="48748" customFormat="false" ht="15.75" hidden="false" customHeight="false" outlineLevel="0" collapsed="false"/>
    <row r="48749" customFormat="false" ht="15.75" hidden="false" customHeight="false" outlineLevel="0" collapsed="false"/>
    <row r="48750" customFormat="false" ht="15.75" hidden="false" customHeight="false" outlineLevel="0" collapsed="false"/>
    <row r="48751" customFormat="false" ht="15.75" hidden="false" customHeight="false" outlineLevel="0" collapsed="false"/>
    <row r="48752" customFormat="false" ht="15.75" hidden="false" customHeight="false" outlineLevel="0" collapsed="false"/>
    <row r="48753" customFormat="false" ht="15.75" hidden="false" customHeight="false" outlineLevel="0" collapsed="false"/>
    <row r="48754" customFormat="false" ht="15.75" hidden="false" customHeight="false" outlineLevel="0" collapsed="false"/>
    <row r="48755" customFormat="false" ht="15.75" hidden="false" customHeight="false" outlineLevel="0" collapsed="false"/>
    <row r="48756" customFormat="false" ht="15.75" hidden="false" customHeight="false" outlineLevel="0" collapsed="false"/>
    <row r="48757" customFormat="false" ht="15.75" hidden="false" customHeight="false" outlineLevel="0" collapsed="false"/>
    <row r="48758" customFormat="false" ht="15.75" hidden="false" customHeight="false" outlineLevel="0" collapsed="false"/>
    <row r="48759" customFormat="false" ht="15.75" hidden="false" customHeight="false" outlineLevel="0" collapsed="false"/>
    <row r="48760" customFormat="false" ht="15.75" hidden="false" customHeight="false" outlineLevel="0" collapsed="false"/>
    <row r="48761" customFormat="false" ht="15.75" hidden="false" customHeight="false" outlineLevel="0" collapsed="false"/>
    <row r="48762" customFormat="false" ht="15.75" hidden="false" customHeight="false" outlineLevel="0" collapsed="false"/>
    <row r="48763" customFormat="false" ht="15.75" hidden="false" customHeight="false" outlineLevel="0" collapsed="false"/>
    <row r="48764" customFormat="false" ht="15.75" hidden="false" customHeight="false" outlineLevel="0" collapsed="false"/>
    <row r="48765" customFormat="false" ht="15.75" hidden="false" customHeight="false" outlineLevel="0" collapsed="false"/>
    <row r="48766" customFormat="false" ht="15.75" hidden="false" customHeight="false" outlineLevel="0" collapsed="false"/>
    <row r="48767" customFormat="false" ht="15.75" hidden="false" customHeight="false" outlineLevel="0" collapsed="false"/>
    <row r="48768" customFormat="false" ht="15.75" hidden="false" customHeight="false" outlineLevel="0" collapsed="false"/>
    <row r="48769" customFormat="false" ht="15.75" hidden="false" customHeight="false" outlineLevel="0" collapsed="false"/>
    <row r="48770" customFormat="false" ht="15.75" hidden="false" customHeight="false" outlineLevel="0" collapsed="false"/>
    <row r="48771" customFormat="false" ht="15.75" hidden="false" customHeight="false" outlineLevel="0" collapsed="false"/>
    <row r="48772" customFormat="false" ht="15.75" hidden="false" customHeight="false" outlineLevel="0" collapsed="false"/>
    <row r="48773" customFormat="false" ht="15.75" hidden="false" customHeight="false" outlineLevel="0" collapsed="false"/>
    <row r="48774" customFormat="false" ht="15.75" hidden="false" customHeight="false" outlineLevel="0" collapsed="false"/>
    <row r="48775" customFormat="false" ht="15.75" hidden="false" customHeight="false" outlineLevel="0" collapsed="false"/>
    <row r="48776" customFormat="false" ht="15.75" hidden="false" customHeight="false" outlineLevel="0" collapsed="false"/>
    <row r="48777" customFormat="false" ht="15.75" hidden="false" customHeight="false" outlineLevel="0" collapsed="false"/>
    <row r="48778" customFormat="false" ht="15.75" hidden="false" customHeight="false" outlineLevel="0" collapsed="false"/>
    <row r="48779" customFormat="false" ht="15.75" hidden="false" customHeight="false" outlineLevel="0" collapsed="false"/>
    <row r="48780" customFormat="false" ht="15.75" hidden="false" customHeight="false" outlineLevel="0" collapsed="false"/>
    <row r="48781" customFormat="false" ht="15.75" hidden="false" customHeight="false" outlineLevel="0" collapsed="false"/>
    <row r="48782" customFormat="false" ht="15.75" hidden="false" customHeight="false" outlineLevel="0" collapsed="false"/>
    <row r="48783" customFormat="false" ht="15.75" hidden="false" customHeight="false" outlineLevel="0" collapsed="false"/>
    <row r="48784" customFormat="false" ht="15.75" hidden="false" customHeight="false" outlineLevel="0" collapsed="false"/>
    <row r="48785" customFormat="false" ht="15.75" hidden="false" customHeight="false" outlineLevel="0" collapsed="false"/>
    <row r="48786" customFormat="false" ht="15.75" hidden="false" customHeight="false" outlineLevel="0" collapsed="false"/>
    <row r="48787" customFormat="false" ht="15.75" hidden="false" customHeight="false" outlineLevel="0" collapsed="false"/>
    <row r="48788" customFormat="false" ht="15.75" hidden="false" customHeight="false" outlineLevel="0" collapsed="false"/>
    <row r="48789" customFormat="false" ht="15.75" hidden="false" customHeight="false" outlineLevel="0" collapsed="false"/>
    <row r="48790" customFormat="false" ht="15.75" hidden="false" customHeight="false" outlineLevel="0" collapsed="false"/>
    <row r="48791" customFormat="false" ht="15.75" hidden="false" customHeight="false" outlineLevel="0" collapsed="false"/>
    <row r="48792" customFormat="false" ht="15.75" hidden="false" customHeight="false" outlineLevel="0" collapsed="false"/>
    <row r="48793" customFormat="false" ht="15.75" hidden="false" customHeight="false" outlineLevel="0" collapsed="false"/>
    <row r="48794" customFormat="false" ht="15.75" hidden="false" customHeight="false" outlineLevel="0" collapsed="false"/>
    <row r="48795" customFormat="false" ht="15.75" hidden="false" customHeight="false" outlineLevel="0" collapsed="false"/>
    <row r="48796" customFormat="false" ht="15.75" hidden="false" customHeight="false" outlineLevel="0" collapsed="false"/>
    <row r="48797" customFormat="false" ht="15.75" hidden="false" customHeight="false" outlineLevel="0" collapsed="false"/>
    <row r="48798" customFormat="false" ht="15.75" hidden="false" customHeight="false" outlineLevel="0" collapsed="false"/>
    <row r="48799" customFormat="false" ht="15.75" hidden="false" customHeight="false" outlineLevel="0" collapsed="false"/>
    <row r="48800" customFormat="false" ht="15.75" hidden="false" customHeight="false" outlineLevel="0" collapsed="false"/>
    <row r="48801" customFormat="false" ht="15.75" hidden="false" customHeight="false" outlineLevel="0" collapsed="false"/>
    <row r="48802" customFormat="false" ht="15.75" hidden="false" customHeight="false" outlineLevel="0" collapsed="false"/>
    <row r="48803" customFormat="false" ht="15.75" hidden="false" customHeight="false" outlineLevel="0" collapsed="false"/>
    <row r="48804" customFormat="false" ht="15.75" hidden="false" customHeight="false" outlineLevel="0" collapsed="false"/>
    <row r="48805" customFormat="false" ht="15.75" hidden="false" customHeight="false" outlineLevel="0" collapsed="false"/>
    <row r="48806" customFormat="false" ht="15.75" hidden="false" customHeight="false" outlineLevel="0" collapsed="false"/>
    <row r="48807" customFormat="false" ht="15.75" hidden="false" customHeight="false" outlineLevel="0" collapsed="false"/>
    <row r="48808" customFormat="false" ht="15.75" hidden="false" customHeight="false" outlineLevel="0" collapsed="false"/>
    <row r="48809" customFormat="false" ht="15.75" hidden="false" customHeight="false" outlineLevel="0" collapsed="false"/>
    <row r="48810" customFormat="false" ht="15.75" hidden="false" customHeight="false" outlineLevel="0" collapsed="false"/>
    <row r="48811" customFormat="false" ht="15.75" hidden="false" customHeight="false" outlineLevel="0" collapsed="false"/>
    <row r="48812" customFormat="false" ht="15.75" hidden="false" customHeight="false" outlineLevel="0" collapsed="false"/>
    <row r="48813" customFormat="false" ht="15.75" hidden="false" customHeight="false" outlineLevel="0" collapsed="false"/>
    <row r="48814" customFormat="false" ht="15.75" hidden="false" customHeight="false" outlineLevel="0" collapsed="false"/>
    <row r="48815" customFormat="false" ht="15.75" hidden="false" customHeight="false" outlineLevel="0" collapsed="false"/>
    <row r="48816" customFormat="false" ht="15.75" hidden="false" customHeight="false" outlineLevel="0" collapsed="false"/>
    <row r="48817" customFormat="false" ht="15.75" hidden="false" customHeight="false" outlineLevel="0" collapsed="false"/>
    <row r="48818" customFormat="false" ht="15.75" hidden="false" customHeight="false" outlineLevel="0" collapsed="false"/>
    <row r="48819" customFormat="false" ht="15.75" hidden="false" customHeight="false" outlineLevel="0" collapsed="false"/>
    <row r="48820" customFormat="false" ht="15.75" hidden="false" customHeight="false" outlineLevel="0" collapsed="false"/>
    <row r="48821" customFormat="false" ht="15.75" hidden="false" customHeight="false" outlineLevel="0" collapsed="false"/>
    <row r="48822" customFormat="false" ht="15.75" hidden="false" customHeight="false" outlineLevel="0" collapsed="false"/>
    <row r="48823" customFormat="false" ht="15.75" hidden="false" customHeight="false" outlineLevel="0" collapsed="false"/>
    <row r="48824" customFormat="false" ht="15.75" hidden="false" customHeight="false" outlineLevel="0" collapsed="false"/>
    <row r="48825" customFormat="false" ht="15.75" hidden="false" customHeight="false" outlineLevel="0" collapsed="false"/>
    <row r="48826" customFormat="false" ht="15.75" hidden="false" customHeight="false" outlineLevel="0" collapsed="false"/>
    <row r="48827" customFormat="false" ht="15.75" hidden="false" customHeight="false" outlineLevel="0" collapsed="false"/>
    <row r="48828" customFormat="false" ht="15.75" hidden="false" customHeight="false" outlineLevel="0" collapsed="false"/>
    <row r="48829" customFormat="false" ht="15.75" hidden="false" customHeight="false" outlineLevel="0" collapsed="false"/>
    <row r="48830" customFormat="false" ht="15.75" hidden="false" customHeight="false" outlineLevel="0" collapsed="false"/>
    <row r="48831" customFormat="false" ht="15.75" hidden="false" customHeight="false" outlineLevel="0" collapsed="false"/>
    <row r="48832" customFormat="false" ht="15.75" hidden="false" customHeight="false" outlineLevel="0" collapsed="false"/>
    <row r="48833" customFormat="false" ht="15.75" hidden="false" customHeight="false" outlineLevel="0" collapsed="false"/>
    <row r="48834" customFormat="false" ht="15.75" hidden="false" customHeight="false" outlineLevel="0" collapsed="false"/>
    <row r="48835" customFormat="false" ht="15.75" hidden="false" customHeight="false" outlineLevel="0" collapsed="false"/>
    <row r="48836" customFormat="false" ht="15.75" hidden="false" customHeight="false" outlineLevel="0" collapsed="false"/>
    <row r="48837" customFormat="false" ht="15.75" hidden="false" customHeight="false" outlineLevel="0" collapsed="false"/>
    <row r="48838" customFormat="false" ht="15.75" hidden="false" customHeight="false" outlineLevel="0" collapsed="false"/>
    <row r="48839" customFormat="false" ht="15.75" hidden="false" customHeight="false" outlineLevel="0" collapsed="false"/>
    <row r="48840" customFormat="false" ht="15.75" hidden="false" customHeight="false" outlineLevel="0" collapsed="false"/>
    <row r="48841" customFormat="false" ht="15.75" hidden="false" customHeight="false" outlineLevel="0" collapsed="false"/>
    <row r="48842" customFormat="false" ht="15.75" hidden="false" customHeight="false" outlineLevel="0" collapsed="false"/>
    <row r="48843" customFormat="false" ht="15.75" hidden="false" customHeight="false" outlineLevel="0" collapsed="false"/>
    <row r="48844" customFormat="false" ht="15.75" hidden="false" customHeight="false" outlineLevel="0" collapsed="false"/>
    <row r="48845" customFormat="false" ht="15.75" hidden="false" customHeight="false" outlineLevel="0" collapsed="false"/>
    <row r="48846" customFormat="false" ht="15.75" hidden="false" customHeight="false" outlineLevel="0" collapsed="false"/>
    <row r="48847" customFormat="false" ht="15.75" hidden="false" customHeight="false" outlineLevel="0" collapsed="false"/>
    <row r="48848" customFormat="false" ht="15.75" hidden="false" customHeight="false" outlineLevel="0" collapsed="false"/>
    <row r="48849" customFormat="false" ht="15.75" hidden="false" customHeight="false" outlineLevel="0" collapsed="false"/>
    <row r="48850" customFormat="false" ht="15.75" hidden="false" customHeight="false" outlineLevel="0" collapsed="false"/>
    <row r="48851" customFormat="false" ht="15.75" hidden="false" customHeight="false" outlineLevel="0" collapsed="false"/>
    <row r="48852" customFormat="false" ht="15.75" hidden="false" customHeight="false" outlineLevel="0" collapsed="false"/>
    <row r="48853" customFormat="false" ht="15.75" hidden="false" customHeight="false" outlineLevel="0" collapsed="false"/>
    <row r="48854" customFormat="false" ht="15.75" hidden="false" customHeight="false" outlineLevel="0" collapsed="false"/>
    <row r="48855" customFormat="false" ht="15.75" hidden="false" customHeight="false" outlineLevel="0" collapsed="false"/>
    <row r="48856" customFormat="false" ht="15.75" hidden="false" customHeight="false" outlineLevel="0" collapsed="false"/>
    <row r="48857" customFormat="false" ht="15.75" hidden="false" customHeight="false" outlineLevel="0" collapsed="false"/>
    <row r="48858" customFormat="false" ht="15.75" hidden="false" customHeight="false" outlineLevel="0" collapsed="false"/>
    <row r="48859" customFormat="false" ht="15.75" hidden="false" customHeight="false" outlineLevel="0" collapsed="false"/>
    <row r="48860" customFormat="false" ht="15.75" hidden="false" customHeight="false" outlineLevel="0" collapsed="false"/>
    <row r="48861" customFormat="false" ht="15.75" hidden="false" customHeight="false" outlineLevel="0" collapsed="false"/>
    <row r="48862" customFormat="false" ht="15.75" hidden="false" customHeight="false" outlineLevel="0" collapsed="false"/>
    <row r="48863" customFormat="false" ht="15.75" hidden="false" customHeight="false" outlineLevel="0" collapsed="false"/>
    <row r="48864" customFormat="false" ht="15.75" hidden="false" customHeight="false" outlineLevel="0" collapsed="false"/>
    <row r="48865" customFormat="false" ht="15.75" hidden="false" customHeight="false" outlineLevel="0" collapsed="false"/>
    <row r="48866" customFormat="false" ht="15.75" hidden="false" customHeight="false" outlineLevel="0" collapsed="false"/>
    <row r="48867" customFormat="false" ht="15.75" hidden="false" customHeight="false" outlineLevel="0" collapsed="false"/>
    <row r="48868" customFormat="false" ht="15.75" hidden="false" customHeight="false" outlineLevel="0" collapsed="false"/>
    <row r="48869" customFormat="false" ht="15.75" hidden="false" customHeight="false" outlineLevel="0" collapsed="false"/>
    <row r="48870" customFormat="false" ht="15.75" hidden="false" customHeight="false" outlineLevel="0" collapsed="false"/>
    <row r="48871" customFormat="false" ht="15.75" hidden="false" customHeight="false" outlineLevel="0" collapsed="false"/>
    <row r="48872" customFormat="false" ht="15.75" hidden="false" customHeight="false" outlineLevel="0" collapsed="false"/>
    <row r="48873" customFormat="false" ht="15.75" hidden="false" customHeight="false" outlineLevel="0" collapsed="false"/>
    <row r="48874" customFormat="false" ht="15.75" hidden="false" customHeight="false" outlineLevel="0" collapsed="false"/>
    <row r="48875" customFormat="false" ht="15.75" hidden="false" customHeight="false" outlineLevel="0" collapsed="false"/>
    <row r="48876" customFormat="false" ht="15.75" hidden="false" customHeight="false" outlineLevel="0" collapsed="false"/>
    <row r="48877" customFormat="false" ht="15.75" hidden="false" customHeight="false" outlineLevel="0" collapsed="false"/>
    <row r="48878" customFormat="false" ht="15.75" hidden="false" customHeight="false" outlineLevel="0" collapsed="false"/>
    <row r="48879" customFormat="false" ht="15.75" hidden="false" customHeight="false" outlineLevel="0" collapsed="false"/>
    <row r="48880" customFormat="false" ht="15.75" hidden="false" customHeight="false" outlineLevel="0" collapsed="false"/>
    <row r="48881" customFormat="false" ht="15.75" hidden="false" customHeight="false" outlineLevel="0" collapsed="false"/>
    <row r="48882" customFormat="false" ht="15.75" hidden="false" customHeight="false" outlineLevel="0" collapsed="false"/>
    <row r="48883" customFormat="false" ht="15.75" hidden="false" customHeight="false" outlineLevel="0" collapsed="false"/>
    <row r="48884" customFormat="false" ht="15.75" hidden="false" customHeight="false" outlineLevel="0" collapsed="false"/>
    <row r="48885" customFormat="false" ht="15.75" hidden="false" customHeight="false" outlineLevel="0" collapsed="false"/>
    <row r="48886" customFormat="false" ht="15.75" hidden="false" customHeight="false" outlineLevel="0" collapsed="false"/>
    <row r="48887" customFormat="false" ht="15.75" hidden="false" customHeight="false" outlineLevel="0" collapsed="false"/>
    <row r="48888" customFormat="false" ht="15.75" hidden="false" customHeight="false" outlineLevel="0" collapsed="false"/>
    <row r="48889" customFormat="false" ht="15.75" hidden="false" customHeight="false" outlineLevel="0" collapsed="false"/>
    <row r="48890" customFormat="false" ht="15.75" hidden="false" customHeight="false" outlineLevel="0" collapsed="false"/>
    <row r="48891" customFormat="false" ht="15.75" hidden="false" customHeight="false" outlineLevel="0" collapsed="false"/>
    <row r="48892" customFormat="false" ht="15.75" hidden="false" customHeight="false" outlineLevel="0" collapsed="false"/>
    <row r="48893" customFormat="false" ht="15.75" hidden="false" customHeight="false" outlineLevel="0" collapsed="false"/>
    <row r="48894" customFormat="false" ht="15.75" hidden="false" customHeight="false" outlineLevel="0" collapsed="false"/>
    <row r="48895" customFormat="false" ht="15.75" hidden="false" customHeight="false" outlineLevel="0" collapsed="false"/>
    <row r="48896" customFormat="false" ht="15.75" hidden="false" customHeight="false" outlineLevel="0" collapsed="false"/>
    <row r="48897" customFormat="false" ht="15.75" hidden="false" customHeight="false" outlineLevel="0" collapsed="false"/>
    <row r="48898" customFormat="false" ht="15.75" hidden="false" customHeight="false" outlineLevel="0" collapsed="false"/>
    <row r="48899" customFormat="false" ht="15.75" hidden="false" customHeight="false" outlineLevel="0" collapsed="false"/>
    <row r="48900" customFormat="false" ht="15.75" hidden="false" customHeight="false" outlineLevel="0" collapsed="false"/>
    <row r="48901" customFormat="false" ht="15.75" hidden="false" customHeight="false" outlineLevel="0" collapsed="false"/>
    <row r="48902" customFormat="false" ht="15.75" hidden="false" customHeight="false" outlineLevel="0" collapsed="false"/>
    <row r="48903" customFormat="false" ht="15.75" hidden="false" customHeight="false" outlineLevel="0" collapsed="false"/>
    <row r="48904" customFormat="false" ht="15.75" hidden="false" customHeight="false" outlineLevel="0" collapsed="false"/>
    <row r="48905" customFormat="false" ht="15.75" hidden="false" customHeight="false" outlineLevel="0" collapsed="false"/>
    <row r="48906" customFormat="false" ht="15.75" hidden="false" customHeight="false" outlineLevel="0" collapsed="false"/>
    <row r="48907" customFormat="false" ht="15.75" hidden="false" customHeight="false" outlineLevel="0" collapsed="false"/>
    <row r="48908" customFormat="false" ht="15.75" hidden="false" customHeight="false" outlineLevel="0" collapsed="false"/>
    <row r="48909" customFormat="false" ht="15.75" hidden="false" customHeight="false" outlineLevel="0" collapsed="false"/>
    <row r="48910" customFormat="false" ht="15.75" hidden="false" customHeight="false" outlineLevel="0" collapsed="false"/>
    <row r="48911" customFormat="false" ht="15.75" hidden="false" customHeight="false" outlineLevel="0" collapsed="false"/>
    <row r="48912" customFormat="false" ht="15.75" hidden="false" customHeight="false" outlineLevel="0" collapsed="false"/>
    <row r="48913" customFormat="false" ht="15.75" hidden="false" customHeight="false" outlineLevel="0" collapsed="false"/>
    <row r="48914" customFormat="false" ht="15.75" hidden="false" customHeight="false" outlineLevel="0" collapsed="false"/>
    <row r="48915" customFormat="false" ht="15.75" hidden="false" customHeight="false" outlineLevel="0" collapsed="false"/>
    <row r="48916" customFormat="false" ht="15.75" hidden="false" customHeight="false" outlineLevel="0" collapsed="false"/>
    <row r="48917" customFormat="false" ht="15.75" hidden="false" customHeight="false" outlineLevel="0" collapsed="false"/>
    <row r="48918" customFormat="false" ht="15.75" hidden="false" customHeight="false" outlineLevel="0" collapsed="false"/>
    <row r="48919" customFormat="false" ht="15.75" hidden="false" customHeight="false" outlineLevel="0" collapsed="false"/>
    <row r="48920" customFormat="false" ht="15.75" hidden="false" customHeight="false" outlineLevel="0" collapsed="false"/>
    <row r="48921" customFormat="false" ht="15.75" hidden="false" customHeight="false" outlineLevel="0" collapsed="false"/>
    <row r="48922" customFormat="false" ht="15.75" hidden="false" customHeight="false" outlineLevel="0" collapsed="false"/>
    <row r="48923" customFormat="false" ht="15.75" hidden="false" customHeight="false" outlineLevel="0" collapsed="false"/>
    <row r="48924" customFormat="false" ht="15.75" hidden="false" customHeight="false" outlineLevel="0" collapsed="false"/>
    <row r="48925" customFormat="false" ht="15.75" hidden="false" customHeight="false" outlineLevel="0" collapsed="false"/>
    <row r="48926" customFormat="false" ht="15.75" hidden="false" customHeight="false" outlineLevel="0" collapsed="false"/>
    <row r="48927" customFormat="false" ht="15.75" hidden="false" customHeight="false" outlineLevel="0" collapsed="false"/>
    <row r="48928" customFormat="false" ht="15.75" hidden="false" customHeight="false" outlineLevel="0" collapsed="false"/>
    <row r="48929" customFormat="false" ht="15.75" hidden="false" customHeight="false" outlineLevel="0" collapsed="false"/>
    <row r="48930" customFormat="false" ht="15.75" hidden="false" customHeight="false" outlineLevel="0" collapsed="false"/>
    <row r="48931" customFormat="false" ht="15.75" hidden="false" customHeight="false" outlineLevel="0" collapsed="false"/>
    <row r="48932" customFormat="false" ht="15.75" hidden="false" customHeight="false" outlineLevel="0" collapsed="false"/>
    <row r="48933" customFormat="false" ht="15.75" hidden="false" customHeight="false" outlineLevel="0" collapsed="false"/>
    <row r="48934" customFormat="false" ht="15.75" hidden="false" customHeight="false" outlineLevel="0" collapsed="false"/>
    <row r="48935" customFormat="false" ht="15.75" hidden="false" customHeight="false" outlineLevel="0" collapsed="false"/>
    <row r="48936" customFormat="false" ht="15.75" hidden="false" customHeight="false" outlineLevel="0" collapsed="false"/>
    <row r="48937" customFormat="false" ht="15.75" hidden="false" customHeight="false" outlineLevel="0" collapsed="false"/>
    <row r="48938" customFormat="false" ht="15.75" hidden="false" customHeight="false" outlineLevel="0" collapsed="false"/>
    <row r="48939" customFormat="false" ht="15.75" hidden="false" customHeight="false" outlineLevel="0" collapsed="false"/>
    <row r="48940" customFormat="false" ht="15.75" hidden="false" customHeight="false" outlineLevel="0" collapsed="false"/>
    <row r="48941" customFormat="false" ht="15.75" hidden="false" customHeight="false" outlineLevel="0" collapsed="false"/>
    <row r="48942" customFormat="false" ht="15.75" hidden="false" customHeight="false" outlineLevel="0" collapsed="false"/>
    <row r="48943" customFormat="false" ht="15.75" hidden="false" customHeight="false" outlineLevel="0" collapsed="false"/>
    <row r="48944" customFormat="false" ht="15.75" hidden="false" customHeight="false" outlineLevel="0" collapsed="false"/>
    <row r="48945" customFormat="false" ht="15.75" hidden="false" customHeight="false" outlineLevel="0" collapsed="false"/>
    <row r="48946" customFormat="false" ht="15.75" hidden="false" customHeight="false" outlineLevel="0" collapsed="false"/>
    <row r="48947" customFormat="false" ht="15.75" hidden="false" customHeight="false" outlineLevel="0" collapsed="false"/>
    <row r="48948" customFormat="false" ht="15.75" hidden="false" customHeight="false" outlineLevel="0" collapsed="false"/>
    <row r="48949" customFormat="false" ht="15.75" hidden="false" customHeight="false" outlineLevel="0" collapsed="false"/>
    <row r="48950" customFormat="false" ht="15.75" hidden="false" customHeight="false" outlineLevel="0" collapsed="false"/>
    <row r="48951" customFormat="false" ht="15.75" hidden="false" customHeight="false" outlineLevel="0" collapsed="false"/>
    <row r="48952" customFormat="false" ht="15.75" hidden="false" customHeight="false" outlineLevel="0" collapsed="false"/>
    <row r="48953" customFormat="false" ht="15.75" hidden="false" customHeight="false" outlineLevel="0" collapsed="false"/>
    <row r="48954" customFormat="false" ht="15.75" hidden="false" customHeight="false" outlineLevel="0" collapsed="false"/>
    <row r="48955" customFormat="false" ht="15.75" hidden="false" customHeight="false" outlineLevel="0" collapsed="false"/>
    <row r="48956" customFormat="false" ht="15.75" hidden="false" customHeight="false" outlineLevel="0" collapsed="false"/>
    <row r="48957" customFormat="false" ht="15.75" hidden="false" customHeight="false" outlineLevel="0" collapsed="false"/>
    <row r="48958" customFormat="false" ht="15.75" hidden="false" customHeight="false" outlineLevel="0" collapsed="false"/>
    <row r="48959" customFormat="false" ht="15.75" hidden="false" customHeight="false" outlineLevel="0" collapsed="false"/>
    <row r="48960" customFormat="false" ht="15.75" hidden="false" customHeight="false" outlineLevel="0" collapsed="false"/>
    <row r="48961" customFormat="false" ht="15.75" hidden="false" customHeight="false" outlineLevel="0" collapsed="false"/>
    <row r="48962" customFormat="false" ht="15.75" hidden="false" customHeight="false" outlineLevel="0" collapsed="false"/>
    <row r="48963" customFormat="false" ht="15.75" hidden="false" customHeight="false" outlineLevel="0" collapsed="false"/>
    <row r="48964" customFormat="false" ht="15.75" hidden="false" customHeight="false" outlineLevel="0" collapsed="false"/>
    <row r="48965" customFormat="false" ht="15.75" hidden="false" customHeight="false" outlineLevel="0" collapsed="false"/>
    <row r="48966" customFormat="false" ht="15.75" hidden="false" customHeight="false" outlineLevel="0" collapsed="false"/>
    <row r="48967" customFormat="false" ht="15.75" hidden="false" customHeight="false" outlineLevel="0" collapsed="false"/>
    <row r="48968" customFormat="false" ht="15.75" hidden="false" customHeight="false" outlineLevel="0" collapsed="false"/>
    <row r="48969" customFormat="false" ht="15.75" hidden="false" customHeight="false" outlineLevel="0" collapsed="false"/>
    <row r="48970" customFormat="false" ht="15.75" hidden="false" customHeight="false" outlineLevel="0" collapsed="false"/>
    <row r="48971" customFormat="false" ht="15.75" hidden="false" customHeight="false" outlineLevel="0" collapsed="false"/>
    <row r="48972" customFormat="false" ht="15.75" hidden="false" customHeight="false" outlineLevel="0" collapsed="false"/>
    <row r="48973" customFormat="false" ht="15.75" hidden="false" customHeight="false" outlineLevel="0" collapsed="false"/>
    <row r="48974" customFormat="false" ht="15.75" hidden="false" customHeight="false" outlineLevel="0" collapsed="false"/>
    <row r="48975" customFormat="false" ht="15.75" hidden="false" customHeight="false" outlineLevel="0" collapsed="false"/>
    <row r="48976" customFormat="false" ht="15.75" hidden="false" customHeight="false" outlineLevel="0" collapsed="false"/>
    <row r="48977" customFormat="false" ht="15.75" hidden="false" customHeight="false" outlineLevel="0" collapsed="false"/>
    <row r="48978" customFormat="false" ht="15.75" hidden="false" customHeight="false" outlineLevel="0" collapsed="false"/>
    <row r="48979" customFormat="false" ht="15.75" hidden="false" customHeight="false" outlineLevel="0" collapsed="false"/>
    <row r="48980" customFormat="false" ht="15.75" hidden="false" customHeight="false" outlineLevel="0" collapsed="false"/>
    <row r="48981" customFormat="false" ht="15.75" hidden="false" customHeight="false" outlineLevel="0" collapsed="false"/>
    <row r="48982" customFormat="false" ht="15.75" hidden="false" customHeight="false" outlineLevel="0" collapsed="false"/>
    <row r="48983" customFormat="false" ht="15.75" hidden="false" customHeight="false" outlineLevel="0" collapsed="false"/>
    <row r="48984" customFormat="false" ht="15.75" hidden="false" customHeight="false" outlineLevel="0" collapsed="false"/>
    <row r="48985" customFormat="false" ht="15.75" hidden="false" customHeight="false" outlineLevel="0" collapsed="false"/>
    <row r="48986" customFormat="false" ht="15.75" hidden="false" customHeight="false" outlineLevel="0" collapsed="false"/>
    <row r="48987" customFormat="false" ht="15.75" hidden="false" customHeight="false" outlineLevel="0" collapsed="false"/>
    <row r="48988" customFormat="false" ht="15.75" hidden="false" customHeight="false" outlineLevel="0" collapsed="false"/>
    <row r="48989" customFormat="false" ht="15.75" hidden="false" customHeight="false" outlineLevel="0" collapsed="false"/>
    <row r="48990" customFormat="false" ht="15.75" hidden="false" customHeight="false" outlineLevel="0" collapsed="false"/>
    <row r="48991" customFormat="false" ht="15.75" hidden="false" customHeight="false" outlineLevel="0" collapsed="false"/>
    <row r="48992" customFormat="false" ht="15.75" hidden="false" customHeight="false" outlineLevel="0" collapsed="false"/>
    <row r="48993" customFormat="false" ht="15.75" hidden="false" customHeight="false" outlineLevel="0" collapsed="false"/>
    <row r="48994" customFormat="false" ht="15.75" hidden="false" customHeight="false" outlineLevel="0" collapsed="false"/>
    <row r="48995" customFormat="false" ht="15.75" hidden="false" customHeight="false" outlineLevel="0" collapsed="false"/>
    <row r="48996" customFormat="false" ht="15.75" hidden="false" customHeight="false" outlineLevel="0" collapsed="false"/>
    <row r="48997" customFormat="false" ht="15.75" hidden="false" customHeight="false" outlineLevel="0" collapsed="false"/>
    <row r="48998" customFormat="false" ht="15.75" hidden="false" customHeight="false" outlineLevel="0" collapsed="false"/>
    <row r="48999" customFormat="false" ht="15.75" hidden="false" customHeight="false" outlineLevel="0" collapsed="false"/>
    <row r="49000" customFormat="false" ht="15.75" hidden="false" customHeight="false" outlineLevel="0" collapsed="false"/>
    <row r="49001" customFormat="false" ht="15.75" hidden="false" customHeight="false" outlineLevel="0" collapsed="false"/>
    <row r="49002" customFormat="false" ht="15.75" hidden="false" customHeight="false" outlineLevel="0" collapsed="false"/>
    <row r="49003" customFormat="false" ht="15.75" hidden="false" customHeight="false" outlineLevel="0" collapsed="false"/>
    <row r="49004" customFormat="false" ht="15.75" hidden="false" customHeight="false" outlineLevel="0" collapsed="false"/>
    <row r="49005" customFormat="false" ht="15.75" hidden="false" customHeight="false" outlineLevel="0" collapsed="false"/>
    <row r="49006" customFormat="false" ht="15.75" hidden="false" customHeight="false" outlineLevel="0" collapsed="false"/>
    <row r="49007" customFormat="false" ht="15.75" hidden="false" customHeight="false" outlineLevel="0" collapsed="false"/>
    <row r="49008" customFormat="false" ht="15.75" hidden="false" customHeight="false" outlineLevel="0" collapsed="false"/>
    <row r="49009" customFormat="false" ht="15.75" hidden="false" customHeight="false" outlineLevel="0" collapsed="false"/>
    <row r="49010" customFormat="false" ht="15.75" hidden="false" customHeight="false" outlineLevel="0" collapsed="false"/>
    <row r="49011" customFormat="false" ht="15.75" hidden="false" customHeight="false" outlineLevel="0" collapsed="false"/>
    <row r="49012" customFormat="false" ht="15.75" hidden="false" customHeight="false" outlineLevel="0" collapsed="false"/>
    <row r="49013" customFormat="false" ht="15.75" hidden="false" customHeight="false" outlineLevel="0" collapsed="false"/>
    <row r="49014" customFormat="false" ht="15.75" hidden="false" customHeight="false" outlineLevel="0" collapsed="false"/>
    <row r="49015" customFormat="false" ht="15.75" hidden="false" customHeight="false" outlineLevel="0" collapsed="false"/>
    <row r="49016" customFormat="false" ht="15.75" hidden="false" customHeight="false" outlineLevel="0" collapsed="false"/>
    <row r="49017" customFormat="false" ht="15.75" hidden="false" customHeight="false" outlineLevel="0" collapsed="false"/>
    <row r="49018" customFormat="false" ht="15.75" hidden="false" customHeight="false" outlineLevel="0" collapsed="false"/>
    <row r="49019" customFormat="false" ht="15.75" hidden="false" customHeight="false" outlineLevel="0" collapsed="false"/>
    <row r="49020" customFormat="false" ht="15.75" hidden="false" customHeight="false" outlineLevel="0" collapsed="false"/>
    <row r="49021" customFormat="false" ht="15.75" hidden="false" customHeight="false" outlineLevel="0" collapsed="false"/>
    <row r="49022" customFormat="false" ht="15.75" hidden="false" customHeight="false" outlineLevel="0" collapsed="false"/>
    <row r="49023" customFormat="false" ht="15.75" hidden="false" customHeight="false" outlineLevel="0" collapsed="false"/>
    <row r="49024" customFormat="false" ht="15.75" hidden="false" customHeight="false" outlineLevel="0" collapsed="false"/>
    <row r="49025" customFormat="false" ht="15.75" hidden="false" customHeight="false" outlineLevel="0" collapsed="false"/>
    <row r="49026" customFormat="false" ht="15.75" hidden="false" customHeight="false" outlineLevel="0" collapsed="false"/>
    <row r="49027" customFormat="false" ht="15.75" hidden="false" customHeight="false" outlineLevel="0" collapsed="false"/>
    <row r="49028" customFormat="false" ht="15.75" hidden="false" customHeight="false" outlineLevel="0" collapsed="false"/>
    <row r="49029" customFormat="false" ht="15.75" hidden="false" customHeight="false" outlineLevel="0" collapsed="false"/>
    <row r="49030" customFormat="false" ht="15.75" hidden="false" customHeight="false" outlineLevel="0" collapsed="false"/>
    <row r="49031" customFormat="false" ht="15.75" hidden="false" customHeight="false" outlineLevel="0" collapsed="false"/>
    <row r="49032" customFormat="false" ht="15.75" hidden="false" customHeight="false" outlineLevel="0" collapsed="false"/>
    <row r="49033" customFormat="false" ht="15.75" hidden="false" customHeight="false" outlineLevel="0" collapsed="false"/>
    <row r="49034" customFormat="false" ht="15.75" hidden="false" customHeight="false" outlineLevel="0" collapsed="false"/>
    <row r="49035" customFormat="false" ht="15.75" hidden="false" customHeight="false" outlineLevel="0" collapsed="false"/>
    <row r="49036" customFormat="false" ht="15.75" hidden="false" customHeight="false" outlineLevel="0" collapsed="false"/>
    <row r="49037" customFormat="false" ht="15.75" hidden="false" customHeight="false" outlineLevel="0" collapsed="false"/>
    <row r="49038" customFormat="false" ht="15.75" hidden="false" customHeight="false" outlineLevel="0" collapsed="false"/>
    <row r="49039" customFormat="false" ht="15.75" hidden="false" customHeight="false" outlineLevel="0" collapsed="false"/>
    <row r="49040" customFormat="false" ht="15.75" hidden="false" customHeight="false" outlineLevel="0" collapsed="false"/>
    <row r="49041" customFormat="false" ht="15.75" hidden="false" customHeight="false" outlineLevel="0" collapsed="false"/>
    <row r="49042" customFormat="false" ht="15.75" hidden="false" customHeight="false" outlineLevel="0" collapsed="false"/>
    <row r="49043" customFormat="false" ht="15.75" hidden="false" customHeight="false" outlineLevel="0" collapsed="false"/>
    <row r="49044" customFormat="false" ht="15.75" hidden="false" customHeight="false" outlineLevel="0" collapsed="false"/>
    <row r="49045" customFormat="false" ht="15.75" hidden="false" customHeight="false" outlineLevel="0" collapsed="false"/>
    <row r="49046" customFormat="false" ht="15.75" hidden="false" customHeight="false" outlineLevel="0" collapsed="false"/>
    <row r="49047" customFormat="false" ht="15.75" hidden="false" customHeight="false" outlineLevel="0" collapsed="false"/>
    <row r="49048" customFormat="false" ht="15.75" hidden="false" customHeight="false" outlineLevel="0" collapsed="false"/>
    <row r="49049" customFormat="false" ht="15.75" hidden="false" customHeight="false" outlineLevel="0" collapsed="false"/>
    <row r="49050" customFormat="false" ht="15.75" hidden="false" customHeight="false" outlineLevel="0" collapsed="false"/>
    <row r="49051" customFormat="false" ht="15.75" hidden="false" customHeight="false" outlineLevel="0" collapsed="false"/>
    <row r="49052" customFormat="false" ht="15.75" hidden="false" customHeight="false" outlineLevel="0" collapsed="false"/>
    <row r="49053" customFormat="false" ht="15.75" hidden="false" customHeight="false" outlineLevel="0" collapsed="false"/>
    <row r="49054" customFormat="false" ht="15.75" hidden="false" customHeight="false" outlineLevel="0" collapsed="false"/>
    <row r="49055" customFormat="false" ht="15.75" hidden="false" customHeight="false" outlineLevel="0" collapsed="false"/>
    <row r="49056" customFormat="false" ht="15.75" hidden="false" customHeight="false" outlineLevel="0" collapsed="false"/>
    <row r="49057" customFormat="false" ht="15.75" hidden="false" customHeight="false" outlineLevel="0" collapsed="false"/>
    <row r="49058" customFormat="false" ht="15.75" hidden="false" customHeight="false" outlineLevel="0" collapsed="false"/>
    <row r="49059" customFormat="false" ht="15.75" hidden="false" customHeight="false" outlineLevel="0" collapsed="false"/>
    <row r="49060" customFormat="false" ht="15.75" hidden="false" customHeight="false" outlineLevel="0" collapsed="false"/>
    <row r="49061" customFormat="false" ht="15.75" hidden="false" customHeight="false" outlineLevel="0" collapsed="false"/>
    <row r="49062" customFormat="false" ht="15.75" hidden="false" customHeight="false" outlineLevel="0" collapsed="false"/>
    <row r="49063" customFormat="false" ht="15.75" hidden="false" customHeight="false" outlineLevel="0" collapsed="false"/>
    <row r="49064" customFormat="false" ht="15.75" hidden="false" customHeight="false" outlineLevel="0" collapsed="false"/>
    <row r="49065" customFormat="false" ht="15.75" hidden="false" customHeight="false" outlineLevel="0" collapsed="false"/>
    <row r="49066" customFormat="false" ht="15.75" hidden="false" customHeight="false" outlineLevel="0" collapsed="false"/>
    <row r="49067" customFormat="false" ht="15.75" hidden="false" customHeight="false" outlineLevel="0" collapsed="false"/>
    <row r="49068" customFormat="false" ht="15.75" hidden="false" customHeight="false" outlineLevel="0" collapsed="false"/>
    <row r="49069" customFormat="false" ht="15.75" hidden="false" customHeight="false" outlineLevel="0" collapsed="false"/>
    <row r="49070" customFormat="false" ht="15.75" hidden="false" customHeight="false" outlineLevel="0" collapsed="false"/>
    <row r="49071" customFormat="false" ht="15.75" hidden="false" customHeight="false" outlineLevel="0" collapsed="false"/>
    <row r="49072" customFormat="false" ht="15.75" hidden="false" customHeight="false" outlineLevel="0" collapsed="false"/>
    <row r="49073" customFormat="false" ht="15.75" hidden="false" customHeight="false" outlineLevel="0" collapsed="false"/>
    <row r="49074" customFormat="false" ht="15.75" hidden="false" customHeight="false" outlineLevel="0" collapsed="false"/>
    <row r="49075" customFormat="false" ht="15.75" hidden="false" customHeight="false" outlineLevel="0" collapsed="false"/>
    <row r="49076" customFormat="false" ht="15.75" hidden="false" customHeight="false" outlineLevel="0" collapsed="false"/>
    <row r="49077" customFormat="false" ht="15.75" hidden="false" customHeight="false" outlineLevel="0" collapsed="false"/>
    <row r="49078" customFormat="false" ht="15.75" hidden="false" customHeight="false" outlineLevel="0" collapsed="false"/>
    <row r="49079" customFormat="false" ht="15.75" hidden="false" customHeight="false" outlineLevel="0" collapsed="false"/>
    <row r="49080" customFormat="false" ht="15.75" hidden="false" customHeight="false" outlineLevel="0" collapsed="false"/>
    <row r="49081" customFormat="false" ht="15.75" hidden="false" customHeight="false" outlineLevel="0" collapsed="false"/>
    <row r="49082" customFormat="false" ht="15.75" hidden="false" customHeight="false" outlineLevel="0" collapsed="false"/>
    <row r="49083" customFormat="false" ht="15.75" hidden="false" customHeight="false" outlineLevel="0" collapsed="false"/>
    <row r="49084" customFormat="false" ht="15.75" hidden="false" customHeight="false" outlineLevel="0" collapsed="false"/>
    <row r="49085" customFormat="false" ht="15.75" hidden="false" customHeight="false" outlineLevel="0" collapsed="false"/>
    <row r="49086" customFormat="false" ht="15.75" hidden="false" customHeight="false" outlineLevel="0" collapsed="false"/>
    <row r="49087" customFormat="false" ht="15.75" hidden="false" customHeight="false" outlineLevel="0" collapsed="false"/>
    <row r="49088" customFormat="false" ht="15.75" hidden="false" customHeight="false" outlineLevel="0" collapsed="false"/>
    <row r="49089" customFormat="false" ht="15.75" hidden="false" customHeight="false" outlineLevel="0" collapsed="false"/>
    <row r="49090" customFormat="false" ht="15.75" hidden="false" customHeight="false" outlineLevel="0" collapsed="false"/>
    <row r="49091" customFormat="false" ht="15.75" hidden="false" customHeight="false" outlineLevel="0" collapsed="false"/>
    <row r="49092" customFormat="false" ht="15.75" hidden="false" customHeight="false" outlineLevel="0" collapsed="false"/>
    <row r="49093" customFormat="false" ht="15.75" hidden="false" customHeight="false" outlineLevel="0" collapsed="false"/>
    <row r="49094" customFormat="false" ht="15.75" hidden="false" customHeight="false" outlineLevel="0" collapsed="false"/>
    <row r="49095" customFormat="false" ht="15.75" hidden="false" customHeight="false" outlineLevel="0" collapsed="false"/>
    <row r="49096" customFormat="false" ht="15.75" hidden="false" customHeight="false" outlineLevel="0" collapsed="false"/>
    <row r="49097" customFormat="false" ht="15.75" hidden="false" customHeight="false" outlineLevel="0" collapsed="false"/>
    <row r="49098" customFormat="false" ht="15.75" hidden="false" customHeight="false" outlineLevel="0" collapsed="false"/>
    <row r="49099" customFormat="false" ht="15.75" hidden="false" customHeight="false" outlineLevel="0" collapsed="false"/>
    <row r="49100" customFormat="false" ht="15.75" hidden="false" customHeight="false" outlineLevel="0" collapsed="false"/>
    <row r="49101" customFormat="false" ht="15.75" hidden="false" customHeight="false" outlineLevel="0" collapsed="false"/>
    <row r="49102" customFormat="false" ht="15.75" hidden="false" customHeight="false" outlineLevel="0" collapsed="false"/>
    <row r="49103" customFormat="false" ht="15.75" hidden="false" customHeight="false" outlineLevel="0" collapsed="false"/>
    <row r="49104" customFormat="false" ht="15.75" hidden="false" customHeight="false" outlineLevel="0" collapsed="false"/>
    <row r="49105" customFormat="false" ht="15.75" hidden="false" customHeight="false" outlineLevel="0" collapsed="false"/>
    <row r="49106" customFormat="false" ht="15.75" hidden="false" customHeight="false" outlineLevel="0" collapsed="false"/>
    <row r="49107" customFormat="false" ht="15.75" hidden="false" customHeight="false" outlineLevel="0" collapsed="false"/>
    <row r="49108" customFormat="false" ht="15.75" hidden="false" customHeight="false" outlineLevel="0" collapsed="false"/>
    <row r="49109" customFormat="false" ht="15.75" hidden="false" customHeight="false" outlineLevel="0" collapsed="false"/>
    <row r="49110" customFormat="false" ht="15.75" hidden="false" customHeight="false" outlineLevel="0" collapsed="false"/>
    <row r="49111" customFormat="false" ht="15.75" hidden="false" customHeight="false" outlineLevel="0" collapsed="false"/>
    <row r="49112" customFormat="false" ht="15.75" hidden="false" customHeight="false" outlineLevel="0" collapsed="false"/>
    <row r="49113" customFormat="false" ht="15.75" hidden="false" customHeight="false" outlineLevel="0" collapsed="false"/>
    <row r="49114" customFormat="false" ht="15.75" hidden="false" customHeight="false" outlineLevel="0" collapsed="false"/>
    <row r="49115" customFormat="false" ht="15.75" hidden="false" customHeight="false" outlineLevel="0" collapsed="false"/>
    <row r="49116" customFormat="false" ht="15.75" hidden="false" customHeight="false" outlineLevel="0" collapsed="false"/>
    <row r="49117" customFormat="false" ht="15.75" hidden="false" customHeight="false" outlineLevel="0" collapsed="false"/>
    <row r="49118" customFormat="false" ht="15.75" hidden="false" customHeight="false" outlineLevel="0" collapsed="false"/>
    <row r="49119" customFormat="false" ht="15.75" hidden="false" customHeight="false" outlineLevel="0" collapsed="false"/>
    <row r="49120" customFormat="false" ht="15.75" hidden="false" customHeight="false" outlineLevel="0" collapsed="false"/>
    <row r="49121" customFormat="false" ht="15.75" hidden="false" customHeight="false" outlineLevel="0" collapsed="false"/>
    <row r="49122" customFormat="false" ht="15.75" hidden="false" customHeight="false" outlineLevel="0" collapsed="false"/>
    <row r="49123" customFormat="false" ht="15.75" hidden="false" customHeight="false" outlineLevel="0" collapsed="false"/>
    <row r="49124" customFormat="false" ht="15.75" hidden="false" customHeight="false" outlineLevel="0" collapsed="false"/>
    <row r="49125" customFormat="false" ht="15.75" hidden="false" customHeight="false" outlineLevel="0" collapsed="false"/>
    <row r="49126" customFormat="false" ht="15.75" hidden="false" customHeight="false" outlineLevel="0" collapsed="false"/>
    <row r="49127" customFormat="false" ht="15.75" hidden="false" customHeight="false" outlineLevel="0" collapsed="false"/>
    <row r="49128" customFormat="false" ht="15.75" hidden="false" customHeight="false" outlineLevel="0" collapsed="false"/>
    <row r="49129" customFormat="false" ht="15.75" hidden="false" customHeight="false" outlineLevel="0" collapsed="false"/>
    <row r="49130" customFormat="false" ht="15.75" hidden="false" customHeight="false" outlineLevel="0" collapsed="false"/>
    <row r="49131" customFormat="false" ht="15.75" hidden="false" customHeight="false" outlineLevel="0" collapsed="false"/>
    <row r="49132" customFormat="false" ht="15.75" hidden="false" customHeight="false" outlineLevel="0" collapsed="false"/>
    <row r="49133" customFormat="false" ht="15.75" hidden="false" customHeight="false" outlineLevel="0" collapsed="false"/>
    <row r="49134" customFormat="false" ht="15.75" hidden="false" customHeight="false" outlineLevel="0" collapsed="false"/>
    <row r="49135" customFormat="false" ht="15.75" hidden="false" customHeight="false" outlineLevel="0" collapsed="false"/>
    <row r="49136" customFormat="false" ht="15.75" hidden="false" customHeight="false" outlineLevel="0" collapsed="false"/>
    <row r="49137" customFormat="false" ht="15.75" hidden="false" customHeight="false" outlineLevel="0" collapsed="false"/>
    <row r="49138" customFormat="false" ht="15.75" hidden="false" customHeight="false" outlineLevel="0" collapsed="false"/>
    <row r="49139" customFormat="false" ht="15.75" hidden="false" customHeight="false" outlineLevel="0" collapsed="false"/>
    <row r="49140" customFormat="false" ht="15.75" hidden="false" customHeight="false" outlineLevel="0" collapsed="false"/>
    <row r="49141" customFormat="false" ht="15.75" hidden="false" customHeight="false" outlineLevel="0" collapsed="false"/>
    <row r="49142" customFormat="false" ht="15.75" hidden="false" customHeight="false" outlineLevel="0" collapsed="false"/>
    <row r="49143" customFormat="false" ht="15.75" hidden="false" customHeight="false" outlineLevel="0" collapsed="false"/>
    <row r="49144" customFormat="false" ht="15.75" hidden="false" customHeight="false" outlineLevel="0" collapsed="false"/>
    <row r="49145" customFormat="false" ht="15.75" hidden="false" customHeight="false" outlineLevel="0" collapsed="false"/>
    <row r="49146" customFormat="false" ht="15.75" hidden="false" customHeight="false" outlineLevel="0" collapsed="false"/>
    <row r="49147" customFormat="false" ht="15.75" hidden="false" customHeight="false" outlineLevel="0" collapsed="false"/>
    <row r="49148" customFormat="false" ht="15.75" hidden="false" customHeight="false" outlineLevel="0" collapsed="false"/>
    <row r="49149" customFormat="false" ht="15.75" hidden="false" customHeight="false" outlineLevel="0" collapsed="false"/>
    <row r="49150" customFormat="false" ht="15.75" hidden="false" customHeight="false" outlineLevel="0" collapsed="false"/>
    <row r="49151" customFormat="false" ht="15.75" hidden="false" customHeight="false" outlineLevel="0" collapsed="false"/>
    <row r="49152" customFormat="false" ht="15.75" hidden="false" customHeight="false" outlineLevel="0" collapsed="false"/>
    <row r="49153" customFormat="false" ht="15.75" hidden="false" customHeight="false" outlineLevel="0" collapsed="false"/>
    <row r="49154" customFormat="false" ht="15.75" hidden="false" customHeight="false" outlineLevel="0" collapsed="false"/>
    <row r="49155" customFormat="false" ht="15.75" hidden="false" customHeight="false" outlineLevel="0" collapsed="false"/>
    <row r="49156" customFormat="false" ht="15.75" hidden="false" customHeight="false" outlineLevel="0" collapsed="false"/>
    <row r="49157" customFormat="false" ht="15.75" hidden="false" customHeight="false" outlineLevel="0" collapsed="false"/>
    <row r="49158" customFormat="false" ht="15.75" hidden="false" customHeight="false" outlineLevel="0" collapsed="false"/>
    <row r="49159" customFormat="false" ht="15.75" hidden="false" customHeight="false" outlineLevel="0" collapsed="false"/>
    <row r="49160" customFormat="false" ht="15.75" hidden="false" customHeight="false" outlineLevel="0" collapsed="false"/>
    <row r="49161" customFormat="false" ht="15.75" hidden="false" customHeight="false" outlineLevel="0" collapsed="false"/>
    <row r="49162" customFormat="false" ht="15.75" hidden="false" customHeight="false" outlineLevel="0" collapsed="false"/>
    <row r="49163" customFormat="false" ht="15.75" hidden="false" customHeight="false" outlineLevel="0" collapsed="false"/>
    <row r="49164" customFormat="false" ht="15.75" hidden="false" customHeight="false" outlineLevel="0" collapsed="false"/>
    <row r="49165" customFormat="false" ht="15.75" hidden="false" customHeight="false" outlineLevel="0" collapsed="false"/>
    <row r="49166" customFormat="false" ht="15.75" hidden="false" customHeight="false" outlineLevel="0" collapsed="false"/>
    <row r="49167" customFormat="false" ht="15.75" hidden="false" customHeight="false" outlineLevel="0" collapsed="false"/>
    <row r="49168" customFormat="false" ht="15.75" hidden="false" customHeight="false" outlineLevel="0" collapsed="false"/>
    <row r="49169" customFormat="false" ht="15.75" hidden="false" customHeight="false" outlineLevel="0" collapsed="false"/>
    <row r="49170" customFormat="false" ht="15.75" hidden="false" customHeight="false" outlineLevel="0" collapsed="false"/>
    <row r="49171" customFormat="false" ht="15.75" hidden="false" customHeight="false" outlineLevel="0" collapsed="false"/>
    <row r="49172" customFormat="false" ht="15.75" hidden="false" customHeight="false" outlineLevel="0" collapsed="false"/>
    <row r="49173" customFormat="false" ht="15.75" hidden="false" customHeight="false" outlineLevel="0" collapsed="false"/>
    <row r="49174" customFormat="false" ht="15.75" hidden="false" customHeight="false" outlineLevel="0" collapsed="false"/>
    <row r="49175" customFormat="false" ht="15.75" hidden="false" customHeight="false" outlineLevel="0" collapsed="false"/>
    <row r="49176" customFormat="false" ht="15.75" hidden="false" customHeight="false" outlineLevel="0" collapsed="false"/>
    <row r="49177" customFormat="false" ht="15.75" hidden="false" customHeight="false" outlineLevel="0" collapsed="false"/>
    <row r="49178" customFormat="false" ht="15.75" hidden="false" customHeight="false" outlineLevel="0" collapsed="false"/>
    <row r="49179" customFormat="false" ht="15.75" hidden="false" customHeight="false" outlineLevel="0" collapsed="false"/>
    <row r="49180" customFormat="false" ht="15.75" hidden="false" customHeight="false" outlineLevel="0" collapsed="false"/>
    <row r="49181" customFormat="false" ht="15.75" hidden="false" customHeight="false" outlineLevel="0" collapsed="false"/>
    <row r="49182" customFormat="false" ht="15.75" hidden="false" customHeight="false" outlineLevel="0" collapsed="false"/>
    <row r="49183" customFormat="false" ht="15.75" hidden="false" customHeight="false" outlineLevel="0" collapsed="false"/>
    <row r="49184" customFormat="false" ht="15.75" hidden="false" customHeight="false" outlineLevel="0" collapsed="false"/>
    <row r="49185" customFormat="false" ht="15.75" hidden="false" customHeight="false" outlineLevel="0" collapsed="false"/>
    <row r="49186" customFormat="false" ht="15.75" hidden="false" customHeight="false" outlineLevel="0" collapsed="false"/>
    <row r="49187" customFormat="false" ht="15.75" hidden="false" customHeight="false" outlineLevel="0" collapsed="false"/>
    <row r="49188" customFormat="false" ht="15.75" hidden="false" customHeight="false" outlineLevel="0" collapsed="false"/>
    <row r="49189" customFormat="false" ht="15.75" hidden="false" customHeight="false" outlineLevel="0" collapsed="false"/>
    <row r="49190" customFormat="false" ht="15.75" hidden="false" customHeight="false" outlineLevel="0" collapsed="false"/>
    <row r="49191" customFormat="false" ht="15.75" hidden="false" customHeight="false" outlineLevel="0" collapsed="false"/>
    <row r="49192" customFormat="false" ht="15.75" hidden="false" customHeight="false" outlineLevel="0" collapsed="false"/>
    <row r="49193" customFormat="false" ht="15.75" hidden="false" customHeight="false" outlineLevel="0" collapsed="false"/>
    <row r="49194" customFormat="false" ht="15.75" hidden="false" customHeight="false" outlineLevel="0" collapsed="false"/>
    <row r="49195" customFormat="false" ht="15.75" hidden="false" customHeight="false" outlineLevel="0" collapsed="false"/>
    <row r="49196" customFormat="false" ht="15.75" hidden="false" customHeight="false" outlineLevel="0" collapsed="false"/>
    <row r="49197" customFormat="false" ht="15.75" hidden="false" customHeight="false" outlineLevel="0" collapsed="false"/>
    <row r="49198" customFormat="false" ht="15.75" hidden="false" customHeight="false" outlineLevel="0" collapsed="false"/>
    <row r="49199" customFormat="false" ht="15.75" hidden="false" customHeight="false" outlineLevel="0" collapsed="false"/>
    <row r="49200" customFormat="false" ht="15.75" hidden="false" customHeight="false" outlineLevel="0" collapsed="false"/>
    <row r="49201" customFormat="false" ht="15.75" hidden="false" customHeight="false" outlineLevel="0" collapsed="false"/>
    <row r="49202" customFormat="false" ht="15.75" hidden="false" customHeight="false" outlineLevel="0" collapsed="false"/>
    <row r="49203" customFormat="false" ht="15.75" hidden="false" customHeight="false" outlineLevel="0" collapsed="false"/>
    <row r="49204" customFormat="false" ht="15.75" hidden="false" customHeight="false" outlineLevel="0" collapsed="false"/>
    <row r="49205" customFormat="false" ht="15.75" hidden="false" customHeight="false" outlineLevel="0" collapsed="false"/>
    <row r="49206" customFormat="false" ht="15.75" hidden="false" customHeight="false" outlineLevel="0" collapsed="false"/>
    <row r="49207" customFormat="false" ht="15.75" hidden="false" customHeight="false" outlineLevel="0" collapsed="false"/>
    <row r="49208" customFormat="false" ht="15.75" hidden="false" customHeight="false" outlineLevel="0" collapsed="false"/>
    <row r="49209" customFormat="false" ht="15.75" hidden="false" customHeight="false" outlineLevel="0" collapsed="false"/>
    <row r="49210" customFormat="false" ht="15.75" hidden="false" customHeight="false" outlineLevel="0" collapsed="false"/>
    <row r="49211" customFormat="false" ht="15.75" hidden="false" customHeight="false" outlineLevel="0" collapsed="false"/>
    <row r="49212" customFormat="false" ht="15.75" hidden="false" customHeight="false" outlineLevel="0" collapsed="false"/>
    <row r="49213" customFormat="false" ht="15.75" hidden="false" customHeight="false" outlineLevel="0" collapsed="false"/>
    <row r="49214" customFormat="false" ht="15.75" hidden="false" customHeight="false" outlineLevel="0" collapsed="false"/>
    <row r="49215" customFormat="false" ht="15.75" hidden="false" customHeight="false" outlineLevel="0" collapsed="false"/>
    <row r="49216" customFormat="false" ht="15.75" hidden="false" customHeight="false" outlineLevel="0" collapsed="false"/>
    <row r="49217" customFormat="false" ht="15.75" hidden="false" customHeight="false" outlineLevel="0" collapsed="false"/>
    <row r="49218" customFormat="false" ht="15.75" hidden="false" customHeight="false" outlineLevel="0" collapsed="false"/>
    <row r="49219" customFormat="false" ht="15.75" hidden="false" customHeight="false" outlineLevel="0" collapsed="false"/>
    <row r="49220" customFormat="false" ht="15.75" hidden="false" customHeight="false" outlineLevel="0" collapsed="false"/>
    <row r="49221" customFormat="false" ht="15.75" hidden="false" customHeight="false" outlineLevel="0" collapsed="false"/>
    <row r="49222" customFormat="false" ht="15.75" hidden="false" customHeight="false" outlineLevel="0" collapsed="false"/>
    <row r="49223" customFormat="false" ht="15.75" hidden="false" customHeight="false" outlineLevel="0" collapsed="false"/>
    <row r="49224" customFormat="false" ht="15.75" hidden="false" customHeight="false" outlineLevel="0" collapsed="false"/>
    <row r="49225" customFormat="false" ht="15.75" hidden="false" customHeight="false" outlineLevel="0" collapsed="false"/>
    <row r="49226" customFormat="false" ht="15.75" hidden="false" customHeight="false" outlineLevel="0" collapsed="false"/>
    <row r="49227" customFormat="false" ht="15.75" hidden="false" customHeight="false" outlineLevel="0" collapsed="false"/>
    <row r="49228" customFormat="false" ht="15.75" hidden="false" customHeight="false" outlineLevel="0" collapsed="false"/>
    <row r="49229" customFormat="false" ht="15.75" hidden="false" customHeight="false" outlineLevel="0" collapsed="false"/>
    <row r="49230" customFormat="false" ht="15.75" hidden="false" customHeight="false" outlineLevel="0" collapsed="false"/>
    <row r="49231" customFormat="false" ht="15.75" hidden="false" customHeight="false" outlineLevel="0" collapsed="false"/>
    <row r="49232" customFormat="false" ht="15.75" hidden="false" customHeight="false" outlineLevel="0" collapsed="false"/>
    <row r="49233" customFormat="false" ht="15.75" hidden="false" customHeight="false" outlineLevel="0" collapsed="false"/>
    <row r="49234" customFormat="false" ht="15.75" hidden="false" customHeight="false" outlineLevel="0" collapsed="false"/>
    <row r="49235" customFormat="false" ht="15.75" hidden="false" customHeight="false" outlineLevel="0" collapsed="false"/>
    <row r="49236" customFormat="false" ht="15.75" hidden="false" customHeight="false" outlineLevel="0" collapsed="false"/>
    <row r="49237" customFormat="false" ht="15.75" hidden="false" customHeight="false" outlineLevel="0" collapsed="false"/>
    <row r="49238" customFormat="false" ht="15.75" hidden="false" customHeight="false" outlineLevel="0" collapsed="false"/>
    <row r="49239" customFormat="false" ht="15.75" hidden="false" customHeight="false" outlineLevel="0" collapsed="false"/>
    <row r="49240" customFormat="false" ht="15.75" hidden="false" customHeight="false" outlineLevel="0" collapsed="false"/>
    <row r="49241" customFormat="false" ht="15.75" hidden="false" customHeight="false" outlineLevel="0" collapsed="false"/>
    <row r="49242" customFormat="false" ht="15.75" hidden="false" customHeight="false" outlineLevel="0" collapsed="false"/>
    <row r="49243" customFormat="false" ht="15.75" hidden="false" customHeight="false" outlineLevel="0" collapsed="false"/>
    <row r="49244" customFormat="false" ht="15.75" hidden="false" customHeight="false" outlineLevel="0" collapsed="false"/>
    <row r="49245" customFormat="false" ht="15.75" hidden="false" customHeight="false" outlineLevel="0" collapsed="false"/>
    <row r="49246" customFormat="false" ht="15.75" hidden="false" customHeight="false" outlineLevel="0" collapsed="false"/>
    <row r="49247" customFormat="false" ht="15.75" hidden="false" customHeight="false" outlineLevel="0" collapsed="false"/>
    <row r="49248" customFormat="false" ht="15.75" hidden="false" customHeight="false" outlineLevel="0" collapsed="false"/>
    <row r="49249" customFormat="false" ht="15.75" hidden="false" customHeight="false" outlineLevel="0" collapsed="false"/>
    <row r="49250" customFormat="false" ht="15.75" hidden="false" customHeight="false" outlineLevel="0" collapsed="false"/>
    <row r="49251" customFormat="false" ht="15.75" hidden="false" customHeight="false" outlineLevel="0" collapsed="false"/>
    <row r="49252" customFormat="false" ht="15.75" hidden="false" customHeight="false" outlineLevel="0" collapsed="false"/>
    <row r="49253" customFormat="false" ht="15.75" hidden="false" customHeight="false" outlineLevel="0" collapsed="false"/>
    <row r="49254" customFormat="false" ht="15.75" hidden="false" customHeight="false" outlineLevel="0" collapsed="false"/>
    <row r="49255" customFormat="false" ht="15.75" hidden="false" customHeight="false" outlineLevel="0" collapsed="false"/>
    <row r="49256" customFormat="false" ht="15.75" hidden="false" customHeight="false" outlineLevel="0" collapsed="false"/>
    <row r="49257" customFormat="false" ht="15.75" hidden="false" customHeight="false" outlineLevel="0" collapsed="false"/>
    <row r="49258" customFormat="false" ht="15.75" hidden="false" customHeight="false" outlineLevel="0" collapsed="false"/>
    <row r="49259" customFormat="false" ht="15.75" hidden="false" customHeight="false" outlineLevel="0" collapsed="false"/>
    <row r="49260" customFormat="false" ht="15.75" hidden="false" customHeight="false" outlineLevel="0" collapsed="false"/>
    <row r="49261" customFormat="false" ht="15.75" hidden="false" customHeight="false" outlineLevel="0" collapsed="false"/>
    <row r="49262" customFormat="false" ht="15.75" hidden="false" customHeight="false" outlineLevel="0" collapsed="false"/>
    <row r="49263" customFormat="false" ht="15.75" hidden="false" customHeight="false" outlineLevel="0" collapsed="false"/>
    <row r="49264" customFormat="false" ht="15.75" hidden="false" customHeight="false" outlineLevel="0" collapsed="false"/>
    <row r="49265" customFormat="false" ht="15.75" hidden="false" customHeight="false" outlineLevel="0" collapsed="false"/>
    <row r="49266" customFormat="false" ht="15.75" hidden="false" customHeight="false" outlineLevel="0" collapsed="false"/>
    <row r="49267" customFormat="false" ht="15.75" hidden="false" customHeight="false" outlineLevel="0" collapsed="false"/>
    <row r="49268" customFormat="false" ht="15.75" hidden="false" customHeight="false" outlineLevel="0" collapsed="false"/>
    <row r="49269" customFormat="false" ht="15.75" hidden="false" customHeight="false" outlineLevel="0" collapsed="false"/>
    <row r="49270" customFormat="false" ht="15.75" hidden="false" customHeight="false" outlineLevel="0" collapsed="false"/>
    <row r="49271" customFormat="false" ht="15.75" hidden="false" customHeight="false" outlineLevel="0" collapsed="false"/>
    <row r="49272" customFormat="false" ht="15.75" hidden="false" customHeight="false" outlineLevel="0" collapsed="false"/>
    <row r="49273" customFormat="false" ht="15.75" hidden="false" customHeight="false" outlineLevel="0" collapsed="false"/>
    <row r="49274" customFormat="false" ht="15.75" hidden="false" customHeight="false" outlineLevel="0" collapsed="false"/>
    <row r="49275" customFormat="false" ht="15.75" hidden="false" customHeight="false" outlineLevel="0" collapsed="false"/>
    <row r="49276" customFormat="false" ht="15.75" hidden="false" customHeight="false" outlineLevel="0" collapsed="false"/>
    <row r="49277" customFormat="false" ht="15.75" hidden="false" customHeight="false" outlineLevel="0" collapsed="false"/>
    <row r="49278" customFormat="false" ht="15.75" hidden="false" customHeight="false" outlineLevel="0" collapsed="false"/>
    <row r="49279" customFormat="false" ht="15.75" hidden="false" customHeight="false" outlineLevel="0" collapsed="false"/>
    <row r="49280" customFormat="false" ht="15.75" hidden="false" customHeight="false" outlineLevel="0" collapsed="false"/>
    <row r="49281" customFormat="false" ht="15.75" hidden="false" customHeight="false" outlineLevel="0" collapsed="false"/>
    <row r="49282" customFormat="false" ht="15.75" hidden="false" customHeight="false" outlineLevel="0" collapsed="false"/>
    <row r="49283" customFormat="false" ht="15.75" hidden="false" customHeight="false" outlineLevel="0" collapsed="false"/>
    <row r="49284" customFormat="false" ht="15.75" hidden="false" customHeight="false" outlineLevel="0" collapsed="false"/>
    <row r="49285" customFormat="false" ht="15.75" hidden="false" customHeight="false" outlineLevel="0" collapsed="false"/>
    <row r="49286" customFormat="false" ht="15.75" hidden="false" customHeight="false" outlineLevel="0" collapsed="false"/>
    <row r="49287" customFormat="false" ht="15.75" hidden="false" customHeight="false" outlineLevel="0" collapsed="false"/>
    <row r="49288" customFormat="false" ht="15.75" hidden="false" customHeight="false" outlineLevel="0" collapsed="false"/>
    <row r="49289" customFormat="false" ht="15.75" hidden="false" customHeight="false" outlineLevel="0" collapsed="false"/>
    <row r="49290" customFormat="false" ht="15.75" hidden="false" customHeight="false" outlineLevel="0" collapsed="false"/>
    <row r="49291" customFormat="false" ht="15.75" hidden="false" customHeight="false" outlineLevel="0" collapsed="false"/>
    <row r="49292" customFormat="false" ht="15.75" hidden="false" customHeight="false" outlineLevel="0" collapsed="false"/>
    <row r="49293" customFormat="false" ht="15.75" hidden="false" customHeight="false" outlineLevel="0" collapsed="false"/>
    <row r="49294" customFormat="false" ht="15.75" hidden="false" customHeight="false" outlineLevel="0" collapsed="false"/>
    <row r="49295" customFormat="false" ht="15.75" hidden="false" customHeight="false" outlineLevel="0" collapsed="false"/>
    <row r="49296" customFormat="false" ht="15.75" hidden="false" customHeight="false" outlineLevel="0" collapsed="false"/>
    <row r="49297" customFormat="false" ht="15.75" hidden="false" customHeight="false" outlineLevel="0" collapsed="false"/>
    <row r="49298" customFormat="false" ht="15.75" hidden="false" customHeight="false" outlineLevel="0" collapsed="false"/>
    <row r="49299" customFormat="false" ht="15.75" hidden="false" customHeight="false" outlineLevel="0" collapsed="false"/>
    <row r="49300" customFormat="false" ht="15.75" hidden="false" customHeight="false" outlineLevel="0" collapsed="false"/>
    <row r="49301" customFormat="false" ht="15.75" hidden="false" customHeight="false" outlineLevel="0" collapsed="false"/>
    <row r="49302" customFormat="false" ht="15.75" hidden="false" customHeight="false" outlineLevel="0" collapsed="false"/>
    <row r="49303" customFormat="false" ht="15.75" hidden="false" customHeight="false" outlineLevel="0" collapsed="false"/>
    <row r="49304" customFormat="false" ht="15.75" hidden="false" customHeight="false" outlineLevel="0" collapsed="false"/>
    <row r="49305" customFormat="false" ht="15.75" hidden="false" customHeight="false" outlineLevel="0" collapsed="false"/>
    <row r="49306" customFormat="false" ht="15.75" hidden="false" customHeight="false" outlineLevel="0" collapsed="false"/>
    <row r="49307" customFormat="false" ht="15.75" hidden="false" customHeight="false" outlineLevel="0" collapsed="false"/>
    <row r="49308" customFormat="false" ht="15.75" hidden="false" customHeight="false" outlineLevel="0" collapsed="false"/>
    <row r="49309" customFormat="false" ht="15.75" hidden="false" customHeight="false" outlineLevel="0" collapsed="false"/>
    <row r="49310" customFormat="false" ht="15.75" hidden="false" customHeight="false" outlineLevel="0" collapsed="false"/>
    <row r="49311" customFormat="false" ht="15.75" hidden="false" customHeight="false" outlineLevel="0" collapsed="false"/>
    <row r="49312" customFormat="false" ht="15.75" hidden="false" customHeight="false" outlineLevel="0" collapsed="false"/>
    <row r="49313" customFormat="false" ht="15.75" hidden="false" customHeight="false" outlineLevel="0" collapsed="false"/>
    <row r="49314" customFormat="false" ht="15.75" hidden="false" customHeight="false" outlineLevel="0" collapsed="false"/>
    <row r="49315" customFormat="false" ht="15.75" hidden="false" customHeight="false" outlineLevel="0" collapsed="false"/>
    <row r="49316" customFormat="false" ht="15.75" hidden="false" customHeight="false" outlineLevel="0" collapsed="false"/>
    <row r="49317" customFormat="false" ht="15.75" hidden="false" customHeight="false" outlineLevel="0" collapsed="false"/>
    <row r="49318" customFormat="false" ht="15.75" hidden="false" customHeight="false" outlineLevel="0" collapsed="false"/>
    <row r="49319" customFormat="false" ht="15.75" hidden="false" customHeight="false" outlineLevel="0" collapsed="false"/>
    <row r="49320" customFormat="false" ht="15.75" hidden="false" customHeight="false" outlineLevel="0" collapsed="false"/>
    <row r="49321" customFormat="false" ht="15.75" hidden="false" customHeight="false" outlineLevel="0" collapsed="false"/>
    <row r="49322" customFormat="false" ht="15.75" hidden="false" customHeight="false" outlineLevel="0" collapsed="false"/>
    <row r="49323" customFormat="false" ht="15.75" hidden="false" customHeight="false" outlineLevel="0" collapsed="false"/>
    <row r="49324" customFormat="false" ht="15.75" hidden="false" customHeight="false" outlineLevel="0" collapsed="false"/>
    <row r="49325" customFormat="false" ht="15.75" hidden="false" customHeight="false" outlineLevel="0" collapsed="false"/>
    <row r="49326" customFormat="false" ht="15.75" hidden="false" customHeight="false" outlineLevel="0" collapsed="false"/>
    <row r="49327" customFormat="false" ht="15.75" hidden="false" customHeight="false" outlineLevel="0" collapsed="false"/>
    <row r="49328" customFormat="false" ht="15.75" hidden="false" customHeight="false" outlineLevel="0" collapsed="false"/>
    <row r="49329" customFormat="false" ht="15.75" hidden="false" customHeight="false" outlineLevel="0" collapsed="false"/>
    <row r="49330" customFormat="false" ht="15.75" hidden="false" customHeight="false" outlineLevel="0" collapsed="false"/>
    <row r="49331" customFormat="false" ht="15.75" hidden="false" customHeight="false" outlineLevel="0" collapsed="false"/>
    <row r="49332" customFormat="false" ht="15.75" hidden="false" customHeight="false" outlineLevel="0" collapsed="false"/>
    <row r="49333" customFormat="false" ht="15.75" hidden="false" customHeight="false" outlineLevel="0" collapsed="false"/>
    <row r="49334" customFormat="false" ht="15.75" hidden="false" customHeight="false" outlineLevel="0" collapsed="false"/>
    <row r="49335" customFormat="false" ht="15.75" hidden="false" customHeight="false" outlineLevel="0" collapsed="false"/>
    <row r="49336" customFormat="false" ht="15.75" hidden="false" customHeight="false" outlineLevel="0" collapsed="false"/>
    <row r="49337" customFormat="false" ht="15.75" hidden="false" customHeight="false" outlineLevel="0" collapsed="false"/>
    <row r="49338" customFormat="false" ht="15.75" hidden="false" customHeight="false" outlineLevel="0" collapsed="false"/>
    <row r="49339" customFormat="false" ht="15.75" hidden="false" customHeight="false" outlineLevel="0" collapsed="false"/>
    <row r="49340" customFormat="false" ht="15.75" hidden="false" customHeight="false" outlineLevel="0" collapsed="false"/>
    <row r="49341" customFormat="false" ht="15.75" hidden="false" customHeight="false" outlineLevel="0" collapsed="false"/>
    <row r="49342" customFormat="false" ht="15.75" hidden="false" customHeight="false" outlineLevel="0" collapsed="false"/>
    <row r="49343" customFormat="false" ht="15.75" hidden="false" customHeight="false" outlineLevel="0" collapsed="false"/>
    <row r="49344" customFormat="false" ht="15.75" hidden="false" customHeight="false" outlineLevel="0" collapsed="false"/>
    <row r="49345" customFormat="false" ht="15.75" hidden="false" customHeight="false" outlineLevel="0" collapsed="false"/>
    <row r="49346" customFormat="false" ht="15.75" hidden="false" customHeight="false" outlineLevel="0" collapsed="false"/>
    <row r="49347" customFormat="false" ht="15.75" hidden="false" customHeight="false" outlineLevel="0" collapsed="false"/>
    <row r="49348" customFormat="false" ht="15.75" hidden="false" customHeight="false" outlineLevel="0" collapsed="false"/>
    <row r="49349" customFormat="false" ht="15.75" hidden="false" customHeight="false" outlineLevel="0" collapsed="false"/>
    <row r="49350" customFormat="false" ht="15.75" hidden="false" customHeight="false" outlineLevel="0" collapsed="false"/>
    <row r="49351" customFormat="false" ht="15.75" hidden="false" customHeight="false" outlineLevel="0" collapsed="false"/>
    <row r="49352" customFormat="false" ht="15.75" hidden="false" customHeight="false" outlineLevel="0" collapsed="false"/>
    <row r="49353" customFormat="false" ht="15.75" hidden="false" customHeight="false" outlineLevel="0" collapsed="false"/>
    <row r="49354" customFormat="false" ht="15.75" hidden="false" customHeight="false" outlineLevel="0" collapsed="false"/>
    <row r="49355" customFormat="false" ht="15.75" hidden="false" customHeight="false" outlineLevel="0" collapsed="false"/>
    <row r="49356" customFormat="false" ht="15.75" hidden="false" customHeight="false" outlineLevel="0" collapsed="false"/>
    <row r="49357" customFormat="false" ht="15.75" hidden="false" customHeight="false" outlineLevel="0" collapsed="false"/>
    <row r="49358" customFormat="false" ht="15.75" hidden="false" customHeight="false" outlineLevel="0" collapsed="false"/>
    <row r="49359" customFormat="false" ht="15.75" hidden="false" customHeight="false" outlineLevel="0" collapsed="false"/>
    <row r="49360" customFormat="false" ht="15.75" hidden="false" customHeight="false" outlineLevel="0" collapsed="false"/>
    <row r="49361" customFormat="false" ht="15.75" hidden="false" customHeight="false" outlineLevel="0" collapsed="false"/>
    <row r="49362" customFormat="false" ht="15.75" hidden="false" customHeight="false" outlineLevel="0" collapsed="false"/>
    <row r="49363" customFormat="false" ht="15.75" hidden="false" customHeight="false" outlineLevel="0" collapsed="false"/>
    <row r="49364" customFormat="false" ht="15.75" hidden="false" customHeight="false" outlineLevel="0" collapsed="false"/>
    <row r="49365" customFormat="false" ht="15.75" hidden="false" customHeight="false" outlineLevel="0" collapsed="false"/>
    <row r="49366" customFormat="false" ht="15.75" hidden="false" customHeight="false" outlineLevel="0" collapsed="false"/>
    <row r="49367" customFormat="false" ht="15.75" hidden="false" customHeight="false" outlineLevel="0" collapsed="false"/>
    <row r="49368" customFormat="false" ht="15.75" hidden="false" customHeight="false" outlineLevel="0" collapsed="false"/>
    <row r="49369" customFormat="false" ht="15.75" hidden="false" customHeight="false" outlineLevel="0" collapsed="false"/>
    <row r="49370" customFormat="false" ht="15.75" hidden="false" customHeight="false" outlineLevel="0" collapsed="false"/>
    <row r="49371" customFormat="false" ht="15.75" hidden="false" customHeight="false" outlineLevel="0" collapsed="false"/>
    <row r="49372" customFormat="false" ht="15.75" hidden="false" customHeight="false" outlineLevel="0" collapsed="false"/>
    <row r="49373" customFormat="false" ht="15.75" hidden="false" customHeight="false" outlineLevel="0" collapsed="false"/>
    <row r="49374" customFormat="false" ht="15.75" hidden="false" customHeight="false" outlineLevel="0" collapsed="false"/>
    <row r="49375" customFormat="false" ht="15.75" hidden="false" customHeight="false" outlineLevel="0" collapsed="false"/>
    <row r="49376" customFormat="false" ht="15.75" hidden="false" customHeight="false" outlineLevel="0" collapsed="false"/>
    <row r="49377" customFormat="false" ht="15.75" hidden="false" customHeight="false" outlineLevel="0" collapsed="false"/>
    <row r="49378" customFormat="false" ht="15.75" hidden="false" customHeight="false" outlineLevel="0" collapsed="false"/>
    <row r="49379" customFormat="false" ht="15.75" hidden="false" customHeight="false" outlineLevel="0" collapsed="false"/>
    <row r="49380" customFormat="false" ht="15.75" hidden="false" customHeight="false" outlineLevel="0" collapsed="false"/>
    <row r="49381" customFormat="false" ht="15.75" hidden="false" customHeight="false" outlineLevel="0" collapsed="false"/>
    <row r="49382" customFormat="false" ht="15.75" hidden="false" customHeight="false" outlineLevel="0" collapsed="false"/>
    <row r="49383" customFormat="false" ht="15.75" hidden="false" customHeight="false" outlineLevel="0" collapsed="false"/>
    <row r="49384" customFormat="false" ht="15.75" hidden="false" customHeight="false" outlineLevel="0" collapsed="false"/>
    <row r="49385" customFormat="false" ht="15.75" hidden="false" customHeight="false" outlineLevel="0" collapsed="false"/>
    <row r="49386" customFormat="false" ht="15.75" hidden="false" customHeight="false" outlineLevel="0" collapsed="false"/>
    <row r="49387" customFormat="false" ht="15.75" hidden="false" customHeight="false" outlineLevel="0" collapsed="false"/>
    <row r="49388" customFormat="false" ht="15.75" hidden="false" customHeight="false" outlineLevel="0" collapsed="false"/>
    <row r="49389" customFormat="false" ht="15.75" hidden="false" customHeight="false" outlineLevel="0" collapsed="false"/>
    <row r="49390" customFormat="false" ht="15.75" hidden="false" customHeight="false" outlineLevel="0" collapsed="false"/>
    <row r="49391" customFormat="false" ht="15.75" hidden="false" customHeight="false" outlineLevel="0" collapsed="false"/>
    <row r="49392" customFormat="false" ht="15.75" hidden="false" customHeight="false" outlineLevel="0" collapsed="false"/>
    <row r="49393" customFormat="false" ht="15.75" hidden="false" customHeight="false" outlineLevel="0" collapsed="false"/>
    <row r="49394" customFormat="false" ht="15.75" hidden="false" customHeight="false" outlineLevel="0" collapsed="false"/>
    <row r="49395" customFormat="false" ht="15.75" hidden="false" customHeight="false" outlineLevel="0" collapsed="false"/>
    <row r="49396" customFormat="false" ht="15.75" hidden="false" customHeight="false" outlineLevel="0" collapsed="false"/>
    <row r="49397" customFormat="false" ht="15.75" hidden="false" customHeight="false" outlineLevel="0" collapsed="false"/>
    <row r="49398" customFormat="false" ht="15.75" hidden="false" customHeight="false" outlineLevel="0" collapsed="false"/>
    <row r="49399" customFormat="false" ht="15.75" hidden="false" customHeight="false" outlineLevel="0" collapsed="false"/>
    <row r="49400" customFormat="false" ht="15.75" hidden="false" customHeight="false" outlineLevel="0" collapsed="false"/>
    <row r="49401" customFormat="false" ht="15.75" hidden="false" customHeight="false" outlineLevel="0" collapsed="false"/>
    <row r="49402" customFormat="false" ht="15.75" hidden="false" customHeight="false" outlineLevel="0" collapsed="false"/>
    <row r="49403" customFormat="false" ht="15.75" hidden="false" customHeight="false" outlineLevel="0" collapsed="false"/>
    <row r="49404" customFormat="false" ht="15.75" hidden="false" customHeight="false" outlineLevel="0" collapsed="false"/>
    <row r="49405" customFormat="false" ht="15.75" hidden="false" customHeight="false" outlineLevel="0" collapsed="false"/>
    <row r="49406" customFormat="false" ht="15.75" hidden="false" customHeight="false" outlineLevel="0" collapsed="false"/>
    <row r="49407" customFormat="false" ht="15.75" hidden="false" customHeight="false" outlineLevel="0" collapsed="false"/>
    <row r="49408" customFormat="false" ht="15.75" hidden="false" customHeight="false" outlineLevel="0" collapsed="false"/>
    <row r="49409" customFormat="false" ht="15.75" hidden="false" customHeight="false" outlineLevel="0" collapsed="false"/>
    <row r="49410" customFormat="false" ht="15.75" hidden="false" customHeight="false" outlineLevel="0" collapsed="false"/>
    <row r="49411" customFormat="false" ht="15.75" hidden="false" customHeight="false" outlineLevel="0" collapsed="false"/>
    <row r="49412" customFormat="false" ht="15.75" hidden="false" customHeight="false" outlineLevel="0" collapsed="false"/>
    <row r="49413" customFormat="false" ht="15.75" hidden="false" customHeight="false" outlineLevel="0" collapsed="false"/>
    <row r="49414" customFormat="false" ht="15.75" hidden="false" customHeight="false" outlineLevel="0" collapsed="false"/>
    <row r="49415" customFormat="false" ht="15.75" hidden="false" customHeight="false" outlineLevel="0" collapsed="false"/>
    <row r="49416" customFormat="false" ht="15.75" hidden="false" customHeight="false" outlineLevel="0" collapsed="false"/>
    <row r="49417" customFormat="false" ht="15.75" hidden="false" customHeight="false" outlineLevel="0" collapsed="false"/>
    <row r="49418" customFormat="false" ht="15.75" hidden="false" customHeight="false" outlineLevel="0" collapsed="false"/>
    <row r="49419" customFormat="false" ht="15.75" hidden="false" customHeight="false" outlineLevel="0" collapsed="false"/>
    <row r="49420" customFormat="false" ht="15.75" hidden="false" customHeight="false" outlineLevel="0" collapsed="false"/>
    <row r="49421" customFormat="false" ht="15.75" hidden="false" customHeight="false" outlineLevel="0" collapsed="false"/>
    <row r="49422" customFormat="false" ht="15.75" hidden="false" customHeight="false" outlineLevel="0" collapsed="false"/>
    <row r="49423" customFormat="false" ht="15.75" hidden="false" customHeight="false" outlineLevel="0" collapsed="false"/>
    <row r="49424" customFormat="false" ht="15.75" hidden="false" customHeight="false" outlineLevel="0" collapsed="false"/>
    <row r="49425" customFormat="false" ht="15.75" hidden="false" customHeight="false" outlineLevel="0" collapsed="false"/>
    <row r="49426" customFormat="false" ht="15.75" hidden="false" customHeight="false" outlineLevel="0" collapsed="false"/>
    <row r="49427" customFormat="false" ht="15.75" hidden="false" customHeight="false" outlineLevel="0" collapsed="false"/>
    <row r="49428" customFormat="false" ht="15.75" hidden="false" customHeight="false" outlineLevel="0" collapsed="false"/>
    <row r="49429" customFormat="false" ht="15.75" hidden="false" customHeight="false" outlineLevel="0" collapsed="false"/>
    <row r="49430" customFormat="false" ht="15.75" hidden="false" customHeight="false" outlineLevel="0" collapsed="false"/>
    <row r="49431" customFormat="false" ht="15.75" hidden="false" customHeight="false" outlineLevel="0" collapsed="false"/>
    <row r="49432" customFormat="false" ht="15.75" hidden="false" customHeight="false" outlineLevel="0" collapsed="false"/>
    <row r="49433" customFormat="false" ht="15.75" hidden="false" customHeight="false" outlineLevel="0" collapsed="false"/>
    <row r="49434" customFormat="false" ht="15.75" hidden="false" customHeight="false" outlineLevel="0" collapsed="false"/>
    <row r="49435" customFormat="false" ht="15.75" hidden="false" customHeight="false" outlineLevel="0" collapsed="false"/>
    <row r="49436" customFormat="false" ht="15.75" hidden="false" customHeight="false" outlineLevel="0" collapsed="false"/>
    <row r="49437" customFormat="false" ht="15.75" hidden="false" customHeight="false" outlineLevel="0" collapsed="false"/>
    <row r="49438" customFormat="false" ht="15.75" hidden="false" customHeight="false" outlineLevel="0" collapsed="false"/>
    <row r="49439" customFormat="false" ht="15.75" hidden="false" customHeight="false" outlineLevel="0" collapsed="false"/>
    <row r="49440" customFormat="false" ht="15.75" hidden="false" customHeight="false" outlineLevel="0" collapsed="false"/>
    <row r="49441" customFormat="false" ht="15.75" hidden="false" customHeight="false" outlineLevel="0" collapsed="false"/>
    <row r="49442" customFormat="false" ht="15.75" hidden="false" customHeight="false" outlineLevel="0" collapsed="false"/>
    <row r="49443" customFormat="false" ht="15.75" hidden="false" customHeight="false" outlineLevel="0" collapsed="false"/>
    <row r="49444" customFormat="false" ht="15.75" hidden="false" customHeight="false" outlineLevel="0" collapsed="false"/>
    <row r="49445" customFormat="false" ht="15.75" hidden="false" customHeight="false" outlineLevel="0" collapsed="false"/>
    <row r="49446" customFormat="false" ht="15.75" hidden="false" customHeight="false" outlineLevel="0" collapsed="false"/>
    <row r="49447" customFormat="false" ht="15.75" hidden="false" customHeight="false" outlineLevel="0" collapsed="false"/>
    <row r="49448" customFormat="false" ht="15.75" hidden="false" customHeight="false" outlineLevel="0" collapsed="false"/>
    <row r="49449" customFormat="false" ht="15.75" hidden="false" customHeight="false" outlineLevel="0" collapsed="false"/>
    <row r="49450" customFormat="false" ht="15.75" hidden="false" customHeight="false" outlineLevel="0" collapsed="false"/>
    <row r="49451" customFormat="false" ht="15.75" hidden="false" customHeight="false" outlineLevel="0" collapsed="false"/>
    <row r="49452" customFormat="false" ht="15.75" hidden="false" customHeight="false" outlineLevel="0" collapsed="false"/>
    <row r="49453" customFormat="false" ht="15.75" hidden="false" customHeight="false" outlineLevel="0" collapsed="false"/>
    <row r="49454" customFormat="false" ht="15.75" hidden="false" customHeight="false" outlineLevel="0" collapsed="false"/>
    <row r="49455" customFormat="false" ht="15.75" hidden="false" customHeight="false" outlineLevel="0" collapsed="false"/>
    <row r="49456" customFormat="false" ht="15.75" hidden="false" customHeight="false" outlineLevel="0" collapsed="false"/>
    <row r="49457" customFormat="false" ht="15.75" hidden="false" customHeight="false" outlineLevel="0" collapsed="false"/>
    <row r="49458" customFormat="false" ht="15.75" hidden="false" customHeight="false" outlineLevel="0" collapsed="false"/>
    <row r="49459" customFormat="false" ht="15.75" hidden="false" customHeight="false" outlineLevel="0" collapsed="false"/>
    <row r="49460" customFormat="false" ht="15.75" hidden="false" customHeight="false" outlineLevel="0" collapsed="false"/>
    <row r="49461" customFormat="false" ht="15.75" hidden="false" customHeight="false" outlineLevel="0" collapsed="false"/>
    <row r="49462" customFormat="false" ht="15.75" hidden="false" customHeight="false" outlineLevel="0" collapsed="false"/>
    <row r="49463" customFormat="false" ht="15.75" hidden="false" customHeight="false" outlineLevel="0" collapsed="false"/>
    <row r="49464" customFormat="false" ht="15.75" hidden="false" customHeight="false" outlineLevel="0" collapsed="false"/>
    <row r="49465" customFormat="false" ht="15.75" hidden="false" customHeight="false" outlineLevel="0" collapsed="false"/>
    <row r="49466" customFormat="false" ht="15.75" hidden="false" customHeight="false" outlineLevel="0" collapsed="false"/>
    <row r="49467" customFormat="false" ht="15.75" hidden="false" customHeight="false" outlineLevel="0" collapsed="false"/>
    <row r="49468" customFormat="false" ht="15.75" hidden="false" customHeight="false" outlineLevel="0" collapsed="false"/>
    <row r="49469" customFormat="false" ht="15.75" hidden="false" customHeight="false" outlineLevel="0" collapsed="false"/>
    <row r="49470" customFormat="false" ht="15.75" hidden="false" customHeight="false" outlineLevel="0" collapsed="false"/>
    <row r="49471" customFormat="false" ht="15.75" hidden="false" customHeight="false" outlineLevel="0" collapsed="false"/>
    <row r="49472" customFormat="false" ht="15.75" hidden="false" customHeight="false" outlineLevel="0" collapsed="false"/>
    <row r="49473" customFormat="false" ht="15.75" hidden="false" customHeight="false" outlineLevel="0" collapsed="false"/>
    <row r="49474" customFormat="false" ht="15.75" hidden="false" customHeight="false" outlineLevel="0" collapsed="false"/>
    <row r="49475" customFormat="false" ht="15.75" hidden="false" customHeight="false" outlineLevel="0" collapsed="false"/>
    <row r="49476" customFormat="false" ht="15.75" hidden="false" customHeight="false" outlineLevel="0" collapsed="false"/>
    <row r="49477" customFormat="false" ht="15.75" hidden="false" customHeight="false" outlineLevel="0" collapsed="false"/>
    <row r="49478" customFormat="false" ht="15.75" hidden="false" customHeight="false" outlineLevel="0" collapsed="false"/>
    <row r="49479" customFormat="false" ht="15.75" hidden="false" customHeight="false" outlineLevel="0" collapsed="false"/>
    <row r="49480" customFormat="false" ht="15.75" hidden="false" customHeight="false" outlineLevel="0" collapsed="false"/>
    <row r="49481" customFormat="false" ht="15.75" hidden="false" customHeight="false" outlineLevel="0" collapsed="false"/>
    <row r="49482" customFormat="false" ht="15.75" hidden="false" customHeight="false" outlineLevel="0" collapsed="false"/>
    <row r="49483" customFormat="false" ht="15.75" hidden="false" customHeight="false" outlineLevel="0" collapsed="false"/>
    <row r="49484" customFormat="false" ht="15.75" hidden="false" customHeight="false" outlineLevel="0" collapsed="false"/>
    <row r="49485" customFormat="false" ht="15.75" hidden="false" customHeight="false" outlineLevel="0" collapsed="false"/>
    <row r="49486" customFormat="false" ht="15.75" hidden="false" customHeight="false" outlineLevel="0" collapsed="false"/>
    <row r="49487" customFormat="false" ht="15.75" hidden="false" customHeight="false" outlineLevel="0" collapsed="false"/>
    <row r="49488" customFormat="false" ht="15.75" hidden="false" customHeight="false" outlineLevel="0" collapsed="false"/>
    <row r="49489" customFormat="false" ht="15.75" hidden="false" customHeight="false" outlineLevel="0" collapsed="false"/>
    <row r="49490" customFormat="false" ht="15.75" hidden="false" customHeight="false" outlineLevel="0" collapsed="false"/>
    <row r="49491" customFormat="false" ht="15.75" hidden="false" customHeight="false" outlineLevel="0" collapsed="false"/>
    <row r="49492" customFormat="false" ht="15.75" hidden="false" customHeight="false" outlineLevel="0" collapsed="false"/>
    <row r="49493" customFormat="false" ht="15.75" hidden="false" customHeight="false" outlineLevel="0" collapsed="false"/>
    <row r="49494" customFormat="false" ht="15.75" hidden="false" customHeight="false" outlineLevel="0" collapsed="false"/>
    <row r="49495" customFormat="false" ht="15.75" hidden="false" customHeight="false" outlineLevel="0" collapsed="false"/>
    <row r="49496" customFormat="false" ht="15.75" hidden="false" customHeight="false" outlineLevel="0" collapsed="false"/>
    <row r="49497" customFormat="false" ht="15.75" hidden="false" customHeight="false" outlineLevel="0" collapsed="false"/>
    <row r="49498" customFormat="false" ht="15.75" hidden="false" customHeight="false" outlineLevel="0" collapsed="false"/>
    <row r="49499" customFormat="false" ht="15.75" hidden="false" customHeight="false" outlineLevel="0" collapsed="false"/>
    <row r="49500" customFormat="false" ht="15.75" hidden="false" customHeight="false" outlineLevel="0" collapsed="false"/>
    <row r="49501" customFormat="false" ht="15.75" hidden="false" customHeight="false" outlineLevel="0" collapsed="false"/>
    <row r="49502" customFormat="false" ht="15.75" hidden="false" customHeight="false" outlineLevel="0" collapsed="false"/>
    <row r="49503" customFormat="false" ht="15.75" hidden="false" customHeight="false" outlineLevel="0" collapsed="false"/>
    <row r="49504" customFormat="false" ht="15.75" hidden="false" customHeight="false" outlineLevel="0" collapsed="false"/>
    <row r="49505" customFormat="false" ht="15.75" hidden="false" customHeight="false" outlineLevel="0" collapsed="false"/>
    <row r="49506" customFormat="false" ht="15.75" hidden="false" customHeight="false" outlineLevel="0" collapsed="false"/>
    <row r="49507" customFormat="false" ht="15.75" hidden="false" customHeight="false" outlineLevel="0" collapsed="false"/>
    <row r="49508" customFormat="false" ht="15.75" hidden="false" customHeight="false" outlineLevel="0" collapsed="false"/>
    <row r="49509" customFormat="false" ht="15.75" hidden="false" customHeight="false" outlineLevel="0" collapsed="false"/>
    <row r="49510" customFormat="false" ht="15.75" hidden="false" customHeight="false" outlineLevel="0" collapsed="false"/>
    <row r="49511" customFormat="false" ht="15.75" hidden="false" customHeight="false" outlineLevel="0" collapsed="false"/>
    <row r="49512" customFormat="false" ht="15.75" hidden="false" customHeight="false" outlineLevel="0" collapsed="false"/>
    <row r="49513" customFormat="false" ht="15.75" hidden="false" customHeight="false" outlineLevel="0" collapsed="false"/>
    <row r="49514" customFormat="false" ht="15.75" hidden="false" customHeight="false" outlineLevel="0" collapsed="false"/>
    <row r="49515" customFormat="false" ht="15.75" hidden="false" customHeight="false" outlineLevel="0" collapsed="false"/>
    <row r="49516" customFormat="false" ht="15.75" hidden="false" customHeight="false" outlineLevel="0" collapsed="false"/>
    <row r="49517" customFormat="false" ht="15.75" hidden="false" customHeight="false" outlineLevel="0" collapsed="false"/>
    <row r="49518" customFormat="false" ht="15.75" hidden="false" customHeight="false" outlineLevel="0" collapsed="false"/>
    <row r="49519" customFormat="false" ht="15.75" hidden="false" customHeight="false" outlineLevel="0" collapsed="false"/>
    <row r="49520" customFormat="false" ht="15.75" hidden="false" customHeight="false" outlineLevel="0" collapsed="false"/>
    <row r="49521" customFormat="false" ht="15.75" hidden="false" customHeight="false" outlineLevel="0" collapsed="false"/>
    <row r="49522" customFormat="false" ht="15.75" hidden="false" customHeight="false" outlineLevel="0" collapsed="false"/>
    <row r="49523" customFormat="false" ht="15.75" hidden="false" customHeight="false" outlineLevel="0" collapsed="false"/>
    <row r="49524" customFormat="false" ht="15.75" hidden="false" customHeight="false" outlineLevel="0" collapsed="false"/>
    <row r="49525" customFormat="false" ht="15.75" hidden="false" customHeight="false" outlineLevel="0" collapsed="false"/>
    <row r="49526" customFormat="false" ht="15.75" hidden="false" customHeight="false" outlineLevel="0" collapsed="false"/>
    <row r="49527" customFormat="false" ht="15.75" hidden="false" customHeight="false" outlineLevel="0" collapsed="false"/>
    <row r="49528" customFormat="false" ht="15.75" hidden="false" customHeight="false" outlineLevel="0" collapsed="false"/>
    <row r="49529" customFormat="false" ht="15.75" hidden="false" customHeight="false" outlineLevel="0" collapsed="false"/>
    <row r="49530" customFormat="false" ht="15.75" hidden="false" customHeight="false" outlineLevel="0" collapsed="false"/>
    <row r="49531" customFormat="false" ht="15.75" hidden="false" customHeight="false" outlineLevel="0" collapsed="false"/>
    <row r="49532" customFormat="false" ht="15.75" hidden="false" customHeight="false" outlineLevel="0" collapsed="false"/>
    <row r="49533" customFormat="false" ht="15.75" hidden="false" customHeight="false" outlineLevel="0" collapsed="false"/>
    <row r="49534" customFormat="false" ht="15.75" hidden="false" customHeight="false" outlineLevel="0" collapsed="false"/>
    <row r="49535" customFormat="false" ht="15.75" hidden="false" customHeight="false" outlineLevel="0" collapsed="false"/>
    <row r="49536" customFormat="false" ht="15.75" hidden="false" customHeight="false" outlineLevel="0" collapsed="false"/>
    <row r="49537" customFormat="false" ht="15.75" hidden="false" customHeight="false" outlineLevel="0" collapsed="false"/>
    <row r="49538" customFormat="false" ht="15.75" hidden="false" customHeight="false" outlineLevel="0" collapsed="false"/>
    <row r="49539" customFormat="false" ht="15.75" hidden="false" customHeight="false" outlineLevel="0" collapsed="false"/>
    <row r="49540" customFormat="false" ht="15.75" hidden="false" customHeight="false" outlineLevel="0" collapsed="false"/>
    <row r="49541" customFormat="false" ht="15.75" hidden="false" customHeight="false" outlineLevel="0" collapsed="false"/>
    <row r="49542" customFormat="false" ht="15.75" hidden="false" customHeight="false" outlineLevel="0" collapsed="false"/>
    <row r="49543" customFormat="false" ht="15.75" hidden="false" customHeight="false" outlineLevel="0" collapsed="false"/>
    <row r="49544" customFormat="false" ht="15.75" hidden="false" customHeight="false" outlineLevel="0" collapsed="false"/>
    <row r="49545" customFormat="false" ht="15.75" hidden="false" customHeight="false" outlineLevel="0" collapsed="false"/>
    <row r="49546" customFormat="false" ht="15.75" hidden="false" customHeight="false" outlineLevel="0" collapsed="false"/>
    <row r="49547" customFormat="false" ht="15.75" hidden="false" customHeight="false" outlineLevel="0" collapsed="false"/>
    <row r="49548" customFormat="false" ht="15.75" hidden="false" customHeight="false" outlineLevel="0" collapsed="false"/>
    <row r="49549" customFormat="false" ht="15.75" hidden="false" customHeight="false" outlineLevel="0" collapsed="false"/>
    <row r="49550" customFormat="false" ht="15.75" hidden="false" customHeight="false" outlineLevel="0" collapsed="false"/>
    <row r="49551" customFormat="false" ht="15.75" hidden="false" customHeight="false" outlineLevel="0" collapsed="false"/>
    <row r="49552" customFormat="false" ht="15.75" hidden="false" customHeight="false" outlineLevel="0" collapsed="false"/>
    <row r="49553" customFormat="false" ht="15.75" hidden="false" customHeight="false" outlineLevel="0" collapsed="false"/>
    <row r="49554" customFormat="false" ht="15.75" hidden="false" customHeight="false" outlineLevel="0" collapsed="false"/>
    <row r="49555" customFormat="false" ht="15.75" hidden="false" customHeight="false" outlineLevel="0" collapsed="false"/>
    <row r="49556" customFormat="false" ht="15.75" hidden="false" customHeight="false" outlineLevel="0" collapsed="false"/>
    <row r="49557" customFormat="false" ht="15.75" hidden="false" customHeight="false" outlineLevel="0" collapsed="false"/>
    <row r="49558" customFormat="false" ht="15.75" hidden="false" customHeight="false" outlineLevel="0" collapsed="false"/>
    <row r="49559" customFormat="false" ht="15.75" hidden="false" customHeight="false" outlineLevel="0" collapsed="false"/>
    <row r="49560" customFormat="false" ht="15.75" hidden="false" customHeight="false" outlineLevel="0" collapsed="false"/>
    <row r="49561" customFormat="false" ht="15.75" hidden="false" customHeight="false" outlineLevel="0" collapsed="false"/>
    <row r="49562" customFormat="false" ht="15.75" hidden="false" customHeight="false" outlineLevel="0" collapsed="false"/>
    <row r="49563" customFormat="false" ht="15.75" hidden="false" customHeight="false" outlineLevel="0" collapsed="false"/>
    <row r="49564" customFormat="false" ht="15.75" hidden="false" customHeight="false" outlineLevel="0" collapsed="false"/>
    <row r="49565" customFormat="false" ht="15.75" hidden="false" customHeight="false" outlineLevel="0" collapsed="false"/>
    <row r="49566" customFormat="false" ht="15.75" hidden="false" customHeight="false" outlineLevel="0" collapsed="false"/>
    <row r="49567" customFormat="false" ht="15.75" hidden="false" customHeight="false" outlineLevel="0" collapsed="false"/>
    <row r="49568" customFormat="false" ht="15.75" hidden="false" customHeight="false" outlineLevel="0" collapsed="false"/>
    <row r="49569" customFormat="false" ht="15.75" hidden="false" customHeight="false" outlineLevel="0" collapsed="false"/>
    <row r="49570" customFormat="false" ht="15.75" hidden="false" customHeight="false" outlineLevel="0" collapsed="false"/>
    <row r="49571" customFormat="false" ht="15.75" hidden="false" customHeight="false" outlineLevel="0" collapsed="false"/>
    <row r="49572" customFormat="false" ht="15.75" hidden="false" customHeight="false" outlineLevel="0" collapsed="false"/>
    <row r="49573" customFormat="false" ht="15.75" hidden="false" customHeight="false" outlineLevel="0" collapsed="false"/>
    <row r="49574" customFormat="false" ht="15.75" hidden="false" customHeight="false" outlineLevel="0" collapsed="false"/>
    <row r="49575" customFormat="false" ht="15.75" hidden="false" customHeight="false" outlineLevel="0" collapsed="false"/>
    <row r="49576" customFormat="false" ht="15.75" hidden="false" customHeight="false" outlineLevel="0" collapsed="false"/>
    <row r="49577" customFormat="false" ht="15.75" hidden="false" customHeight="false" outlineLevel="0" collapsed="false"/>
    <row r="49578" customFormat="false" ht="15.75" hidden="false" customHeight="false" outlineLevel="0" collapsed="false"/>
    <row r="49579" customFormat="false" ht="15.75" hidden="false" customHeight="false" outlineLevel="0" collapsed="false"/>
    <row r="49580" customFormat="false" ht="15.75" hidden="false" customHeight="false" outlineLevel="0" collapsed="false"/>
    <row r="49581" customFormat="false" ht="15.75" hidden="false" customHeight="false" outlineLevel="0" collapsed="false"/>
    <row r="49582" customFormat="false" ht="15.75" hidden="false" customHeight="false" outlineLevel="0" collapsed="false"/>
    <row r="49583" customFormat="false" ht="15.75" hidden="false" customHeight="false" outlineLevel="0" collapsed="false"/>
    <row r="49584" customFormat="false" ht="15.75" hidden="false" customHeight="false" outlineLevel="0" collapsed="false"/>
    <row r="49585" customFormat="false" ht="15.75" hidden="false" customHeight="false" outlineLevel="0" collapsed="false"/>
    <row r="49586" customFormat="false" ht="15.75" hidden="false" customHeight="false" outlineLevel="0" collapsed="false"/>
    <row r="49587" customFormat="false" ht="15.75" hidden="false" customHeight="false" outlineLevel="0" collapsed="false"/>
    <row r="49588" customFormat="false" ht="15.75" hidden="false" customHeight="false" outlineLevel="0" collapsed="false"/>
    <row r="49589" customFormat="false" ht="15.75" hidden="false" customHeight="false" outlineLevel="0" collapsed="false"/>
    <row r="49590" customFormat="false" ht="15.75" hidden="false" customHeight="false" outlineLevel="0" collapsed="false"/>
    <row r="49591" customFormat="false" ht="15.75" hidden="false" customHeight="false" outlineLevel="0" collapsed="false"/>
    <row r="49592" customFormat="false" ht="15.75" hidden="false" customHeight="false" outlineLevel="0" collapsed="false"/>
    <row r="49593" customFormat="false" ht="15.75" hidden="false" customHeight="false" outlineLevel="0" collapsed="false"/>
    <row r="49594" customFormat="false" ht="15.75" hidden="false" customHeight="false" outlineLevel="0" collapsed="false"/>
    <row r="49595" customFormat="false" ht="15.75" hidden="false" customHeight="false" outlineLevel="0" collapsed="false"/>
    <row r="49596" customFormat="false" ht="15.75" hidden="false" customHeight="false" outlineLevel="0" collapsed="false"/>
    <row r="49597" customFormat="false" ht="15.75" hidden="false" customHeight="false" outlineLevel="0" collapsed="false"/>
    <row r="49598" customFormat="false" ht="15.75" hidden="false" customHeight="false" outlineLevel="0" collapsed="false"/>
    <row r="49599" customFormat="false" ht="15.75" hidden="false" customHeight="false" outlineLevel="0" collapsed="false"/>
    <row r="49600" customFormat="false" ht="15.75" hidden="false" customHeight="false" outlineLevel="0" collapsed="false"/>
    <row r="49601" customFormat="false" ht="15.75" hidden="false" customHeight="false" outlineLevel="0" collapsed="false"/>
    <row r="49602" customFormat="false" ht="15.75" hidden="false" customHeight="false" outlineLevel="0" collapsed="false"/>
    <row r="49603" customFormat="false" ht="15.75" hidden="false" customHeight="false" outlineLevel="0" collapsed="false"/>
    <row r="49604" customFormat="false" ht="15.75" hidden="false" customHeight="false" outlineLevel="0" collapsed="false"/>
    <row r="49605" customFormat="false" ht="15.75" hidden="false" customHeight="false" outlineLevel="0" collapsed="false"/>
    <row r="49606" customFormat="false" ht="15.75" hidden="false" customHeight="false" outlineLevel="0" collapsed="false"/>
    <row r="49607" customFormat="false" ht="15.75" hidden="false" customHeight="false" outlineLevel="0" collapsed="false"/>
    <row r="49608" customFormat="false" ht="15.75" hidden="false" customHeight="false" outlineLevel="0" collapsed="false"/>
    <row r="49609" customFormat="false" ht="15.75" hidden="false" customHeight="false" outlineLevel="0" collapsed="false"/>
    <row r="49610" customFormat="false" ht="15.75" hidden="false" customHeight="false" outlineLevel="0" collapsed="false"/>
    <row r="49611" customFormat="false" ht="15.75" hidden="false" customHeight="false" outlineLevel="0" collapsed="false"/>
    <row r="49612" customFormat="false" ht="15.75" hidden="false" customHeight="false" outlineLevel="0" collapsed="false"/>
    <row r="49613" customFormat="false" ht="15.75" hidden="false" customHeight="false" outlineLevel="0" collapsed="false"/>
    <row r="49614" customFormat="false" ht="15.75" hidden="false" customHeight="false" outlineLevel="0" collapsed="false"/>
    <row r="49615" customFormat="false" ht="15.75" hidden="false" customHeight="false" outlineLevel="0" collapsed="false"/>
    <row r="49616" customFormat="false" ht="15.75" hidden="false" customHeight="false" outlineLevel="0" collapsed="false"/>
    <row r="49617" customFormat="false" ht="15.75" hidden="false" customHeight="false" outlineLevel="0" collapsed="false"/>
    <row r="49618" customFormat="false" ht="15.75" hidden="false" customHeight="false" outlineLevel="0" collapsed="false"/>
    <row r="49619" customFormat="false" ht="15.75" hidden="false" customHeight="false" outlineLevel="0" collapsed="false"/>
    <row r="49620" customFormat="false" ht="15.75" hidden="false" customHeight="false" outlineLevel="0" collapsed="false"/>
    <row r="49621" customFormat="false" ht="15.75" hidden="false" customHeight="false" outlineLevel="0" collapsed="false"/>
    <row r="49622" customFormat="false" ht="15.75" hidden="false" customHeight="false" outlineLevel="0" collapsed="false"/>
    <row r="49623" customFormat="false" ht="15.75" hidden="false" customHeight="false" outlineLevel="0" collapsed="false"/>
    <row r="49624" customFormat="false" ht="15.75" hidden="false" customHeight="false" outlineLevel="0" collapsed="false"/>
    <row r="49625" customFormat="false" ht="15.75" hidden="false" customHeight="false" outlineLevel="0" collapsed="false"/>
    <row r="49626" customFormat="false" ht="15.75" hidden="false" customHeight="false" outlineLevel="0" collapsed="false"/>
    <row r="49627" customFormat="false" ht="15.75" hidden="false" customHeight="false" outlineLevel="0" collapsed="false"/>
    <row r="49628" customFormat="false" ht="15.75" hidden="false" customHeight="false" outlineLevel="0" collapsed="false"/>
    <row r="49629" customFormat="false" ht="15.75" hidden="false" customHeight="false" outlineLevel="0" collapsed="false"/>
    <row r="49630" customFormat="false" ht="15.75" hidden="false" customHeight="false" outlineLevel="0" collapsed="false"/>
    <row r="49631" customFormat="false" ht="15.75" hidden="false" customHeight="false" outlineLevel="0" collapsed="false"/>
    <row r="49632" customFormat="false" ht="15.75" hidden="false" customHeight="false" outlineLevel="0" collapsed="false"/>
    <row r="49633" customFormat="false" ht="15.75" hidden="false" customHeight="false" outlineLevel="0" collapsed="false"/>
    <row r="49634" customFormat="false" ht="15.75" hidden="false" customHeight="false" outlineLevel="0" collapsed="false"/>
    <row r="49635" customFormat="false" ht="15.75" hidden="false" customHeight="false" outlineLevel="0" collapsed="false"/>
    <row r="49636" customFormat="false" ht="15.75" hidden="false" customHeight="false" outlineLevel="0" collapsed="false"/>
    <row r="49637" customFormat="false" ht="15.75" hidden="false" customHeight="false" outlineLevel="0" collapsed="false"/>
    <row r="49638" customFormat="false" ht="15.75" hidden="false" customHeight="false" outlineLevel="0" collapsed="false"/>
    <row r="49639" customFormat="false" ht="15.75" hidden="false" customHeight="false" outlineLevel="0" collapsed="false"/>
    <row r="49640" customFormat="false" ht="15.75" hidden="false" customHeight="false" outlineLevel="0" collapsed="false"/>
    <row r="49641" customFormat="false" ht="15.75" hidden="false" customHeight="false" outlineLevel="0" collapsed="false"/>
    <row r="49642" customFormat="false" ht="15.75" hidden="false" customHeight="false" outlineLevel="0" collapsed="false"/>
    <row r="49643" customFormat="false" ht="15.75" hidden="false" customHeight="false" outlineLevel="0" collapsed="false"/>
    <row r="49644" customFormat="false" ht="15.75" hidden="false" customHeight="false" outlineLevel="0" collapsed="false"/>
    <row r="49645" customFormat="false" ht="15.75" hidden="false" customHeight="false" outlineLevel="0" collapsed="false"/>
    <row r="49646" customFormat="false" ht="15.75" hidden="false" customHeight="false" outlineLevel="0" collapsed="false"/>
    <row r="49647" customFormat="false" ht="15.75" hidden="false" customHeight="false" outlineLevel="0" collapsed="false"/>
    <row r="49648" customFormat="false" ht="15.75" hidden="false" customHeight="false" outlineLevel="0" collapsed="false"/>
    <row r="49649" customFormat="false" ht="15.75" hidden="false" customHeight="false" outlineLevel="0" collapsed="false"/>
    <row r="49650" customFormat="false" ht="15.75" hidden="false" customHeight="false" outlineLevel="0" collapsed="false"/>
    <row r="49651" customFormat="false" ht="15.75" hidden="false" customHeight="false" outlineLevel="0" collapsed="false"/>
    <row r="49652" customFormat="false" ht="15.75" hidden="false" customHeight="false" outlineLevel="0" collapsed="false"/>
    <row r="49653" customFormat="false" ht="15.75" hidden="false" customHeight="false" outlineLevel="0" collapsed="false"/>
    <row r="49654" customFormat="false" ht="15.75" hidden="false" customHeight="false" outlineLevel="0" collapsed="false"/>
    <row r="49655" customFormat="false" ht="15.75" hidden="false" customHeight="false" outlineLevel="0" collapsed="false"/>
    <row r="49656" customFormat="false" ht="15.75" hidden="false" customHeight="false" outlineLevel="0" collapsed="false"/>
    <row r="49657" customFormat="false" ht="15.75" hidden="false" customHeight="false" outlineLevel="0" collapsed="false"/>
    <row r="49658" customFormat="false" ht="15.75" hidden="false" customHeight="false" outlineLevel="0" collapsed="false"/>
    <row r="49659" customFormat="false" ht="15.75" hidden="false" customHeight="false" outlineLevel="0" collapsed="false"/>
    <row r="49660" customFormat="false" ht="15.75" hidden="false" customHeight="false" outlineLevel="0" collapsed="false"/>
    <row r="49661" customFormat="false" ht="15.75" hidden="false" customHeight="false" outlineLevel="0" collapsed="false"/>
    <row r="49662" customFormat="false" ht="15.75" hidden="false" customHeight="false" outlineLevel="0" collapsed="false"/>
    <row r="49663" customFormat="false" ht="15.75" hidden="false" customHeight="false" outlineLevel="0" collapsed="false"/>
    <row r="49664" customFormat="false" ht="15.75" hidden="false" customHeight="false" outlineLevel="0" collapsed="false"/>
    <row r="49665" customFormat="false" ht="15.75" hidden="false" customHeight="false" outlineLevel="0" collapsed="false"/>
    <row r="49666" customFormat="false" ht="15.75" hidden="false" customHeight="false" outlineLevel="0" collapsed="false"/>
    <row r="49667" customFormat="false" ht="15.75" hidden="false" customHeight="false" outlineLevel="0" collapsed="false"/>
    <row r="49668" customFormat="false" ht="15.75" hidden="false" customHeight="false" outlineLevel="0" collapsed="false"/>
    <row r="49669" customFormat="false" ht="15.75" hidden="false" customHeight="false" outlineLevel="0" collapsed="false"/>
    <row r="49670" customFormat="false" ht="15.75" hidden="false" customHeight="false" outlineLevel="0" collapsed="false"/>
    <row r="49671" customFormat="false" ht="15.75" hidden="false" customHeight="false" outlineLevel="0" collapsed="false"/>
    <row r="49672" customFormat="false" ht="15.75" hidden="false" customHeight="false" outlineLevel="0" collapsed="false"/>
    <row r="49673" customFormat="false" ht="15.75" hidden="false" customHeight="false" outlineLevel="0" collapsed="false"/>
    <row r="49674" customFormat="false" ht="15.75" hidden="false" customHeight="false" outlineLevel="0" collapsed="false"/>
    <row r="49675" customFormat="false" ht="15.75" hidden="false" customHeight="false" outlineLevel="0" collapsed="false"/>
    <row r="49676" customFormat="false" ht="15.75" hidden="false" customHeight="false" outlineLevel="0" collapsed="false"/>
    <row r="49677" customFormat="false" ht="15.75" hidden="false" customHeight="false" outlineLevel="0" collapsed="false"/>
    <row r="49678" customFormat="false" ht="15.75" hidden="false" customHeight="false" outlineLevel="0" collapsed="false"/>
    <row r="49679" customFormat="false" ht="15.75" hidden="false" customHeight="false" outlineLevel="0" collapsed="false"/>
    <row r="49680" customFormat="false" ht="15.75" hidden="false" customHeight="false" outlineLevel="0" collapsed="false"/>
    <row r="49681" customFormat="false" ht="15.75" hidden="false" customHeight="false" outlineLevel="0" collapsed="false"/>
    <row r="49682" customFormat="false" ht="15.75" hidden="false" customHeight="false" outlineLevel="0" collapsed="false"/>
    <row r="49683" customFormat="false" ht="15.75" hidden="false" customHeight="false" outlineLevel="0" collapsed="false"/>
    <row r="49684" customFormat="false" ht="15.75" hidden="false" customHeight="false" outlineLevel="0" collapsed="false"/>
    <row r="49685" customFormat="false" ht="15.75" hidden="false" customHeight="false" outlineLevel="0" collapsed="false"/>
    <row r="49686" customFormat="false" ht="15.75" hidden="false" customHeight="false" outlineLevel="0" collapsed="false"/>
    <row r="49687" customFormat="false" ht="15.75" hidden="false" customHeight="false" outlineLevel="0" collapsed="false"/>
    <row r="49688" customFormat="false" ht="15.75" hidden="false" customHeight="false" outlineLevel="0" collapsed="false"/>
    <row r="49689" customFormat="false" ht="15.75" hidden="false" customHeight="false" outlineLevel="0" collapsed="false"/>
    <row r="49690" customFormat="false" ht="15.75" hidden="false" customHeight="false" outlineLevel="0" collapsed="false"/>
    <row r="49691" customFormat="false" ht="15.75" hidden="false" customHeight="false" outlineLevel="0" collapsed="false"/>
    <row r="49692" customFormat="false" ht="15.75" hidden="false" customHeight="false" outlineLevel="0" collapsed="false"/>
    <row r="49693" customFormat="false" ht="15.75" hidden="false" customHeight="false" outlineLevel="0" collapsed="false"/>
    <row r="49694" customFormat="false" ht="15.75" hidden="false" customHeight="false" outlineLevel="0" collapsed="false"/>
    <row r="49695" customFormat="false" ht="15.75" hidden="false" customHeight="false" outlineLevel="0" collapsed="false"/>
    <row r="49696" customFormat="false" ht="15.75" hidden="false" customHeight="false" outlineLevel="0" collapsed="false"/>
    <row r="49697" customFormat="false" ht="15.75" hidden="false" customHeight="false" outlineLevel="0" collapsed="false"/>
    <row r="49698" customFormat="false" ht="15.75" hidden="false" customHeight="false" outlineLevel="0" collapsed="false"/>
    <row r="49699" customFormat="false" ht="15.75" hidden="false" customHeight="false" outlineLevel="0" collapsed="false"/>
    <row r="49700" customFormat="false" ht="15.75" hidden="false" customHeight="false" outlineLevel="0" collapsed="false"/>
    <row r="49701" customFormat="false" ht="15.75" hidden="false" customHeight="false" outlineLevel="0" collapsed="false"/>
    <row r="49702" customFormat="false" ht="15.75" hidden="false" customHeight="false" outlineLevel="0" collapsed="false"/>
    <row r="49703" customFormat="false" ht="15.75" hidden="false" customHeight="false" outlineLevel="0" collapsed="false"/>
    <row r="49704" customFormat="false" ht="15.75" hidden="false" customHeight="false" outlineLevel="0" collapsed="false"/>
    <row r="49705" customFormat="false" ht="15.75" hidden="false" customHeight="false" outlineLevel="0" collapsed="false"/>
    <row r="49706" customFormat="false" ht="15.75" hidden="false" customHeight="false" outlineLevel="0" collapsed="false"/>
    <row r="49707" customFormat="false" ht="15.75" hidden="false" customHeight="false" outlineLevel="0" collapsed="false"/>
    <row r="49708" customFormat="false" ht="15.75" hidden="false" customHeight="false" outlineLevel="0" collapsed="false"/>
    <row r="49709" customFormat="false" ht="15.75" hidden="false" customHeight="false" outlineLevel="0" collapsed="false"/>
    <row r="49710" customFormat="false" ht="15.75" hidden="false" customHeight="false" outlineLevel="0" collapsed="false"/>
    <row r="49711" customFormat="false" ht="15.75" hidden="false" customHeight="false" outlineLevel="0" collapsed="false"/>
    <row r="49712" customFormat="false" ht="15.75" hidden="false" customHeight="false" outlineLevel="0" collapsed="false"/>
    <row r="49713" customFormat="false" ht="15.75" hidden="false" customHeight="false" outlineLevel="0" collapsed="false"/>
    <row r="49714" customFormat="false" ht="15.75" hidden="false" customHeight="false" outlineLevel="0" collapsed="false"/>
    <row r="49715" customFormat="false" ht="15.75" hidden="false" customHeight="false" outlineLevel="0" collapsed="false"/>
    <row r="49716" customFormat="false" ht="15.75" hidden="false" customHeight="false" outlineLevel="0" collapsed="false"/>
    <row r="49717" customFormat="false" ht="15.75" hidden="false" customHeight="false" outlineLevel="0" collapsed="false"/>
    <row r="49718" customFormat="false" ht="15.75" hidden="false" customHeight="false" outlineLevel="0" collapsed="false"/>
    <row r="49719" customFormat="false" ht="15.75" hidden="false" customHeight="false" outlineLevel="0" collapsed="false"/>
    <row r="49720" customFormat="false" ht="15.75" hidden="false" customHeight="false" outlineLevel="0" collapsed="false"/>
    <row r="49721" customFormat="false" ht="15.75" hidden="false" customHeight="false" outlineLevel="0" collapsed="false"/>
    <row r="49722" customFormat="false" ht="15.75" hidden="false" customHeight="false" outlineLevel="0" collapsed="false"/>
    <row r="49723" customFormat="false" ht="15.75" hidden="false" customHeight="false" outlineLevel="0" collapsed="false"/>
    <row r="49724" customFormat="false" ht="15.75" hidden="false" customHeight="false" outlineLevel="0" collapsed="false"/>
    <row r="49725" customFormat="false" ht="15.75" hidden="false" customHeight="false" outlineLevel="0" collapsed="false"/>
    <row r="49726" customFormat="false" ht="15.75" hidden="false" customHeight="false" outlineLevel="0" collapsed="false"/>
    <row r="49727" customFormat="false" ht="15.75" hidden="false" customHeight="false" outlineLevel="0" collapsed="false"/>
    <row r="49728" customFormat="false" ht="15.75" hidden="false" customHeight="false" outlineLevel="0" collapsed="false"/>
    <row r="49729" customFormat="false" ht="15.75" hidden="false" customHeight="false" outlineLevel="0" collapsed="false"/>
    <row r="49730" customFormat="false" ht="15.75" hidden="false" customHeight="false" outlineLevel="0" collapsed="false"/>
    <row r="49731" customFormat="false" ht="15.75" hidden="false" customHeight="false" outlineLevel="0" collapsed="false"/>
    <row r="49732" customFormat="false" ht="15.75" hidden="false" customHeight="false" outlineLevel="0" collapsed="false"/>
    <row r="49733" customFormat="false" ht="15.75" hidden="false" customHeight="false" outlineLevel="0" collapsed="false"/>
    <row r="49734" customFormat="false" ht="15.75" hidden="false" customHeight="false" outlineLevel="0" collapsed="false"/>
    <row r="49735" customFormat="false" ht="15.75" hidden="false" customHeight="false" outlineLevel="0" collapsed="false"/>
    <row r="49736" customFormat="false" ht="15.75" hidden="false" customHeight="false" outlineLevel="0" collapsed="false"/>
    <row r="49737" customFormat="false" ht="15.75" hidden="false" customHeight="false" outlineLevel="0" collapsed="false"/>
    <row r="49738" customFormat="false" ht="15.75" hidden="false" customHeight="false" outlineLevel="0" collapsed="false"/>
    <row r="49739" customFormat="false" ht="15.75" hidden="false" customHeight="false" outlineLevel="0" collapsed="false"/>
    <row r="49740" customFormat="false" ht="15.75" hidden="false" customHeight="false" outlineLevel="0" collapsed="false"/>
    <row r="49741" customFormat="false" ht="15.75" hidden="false" customHeight="false" outlineLevel="0" collapsed="false"/>
    <row r="49742" customFormat="false" ht="15.75" hidden="false" customHeight="false" outlineLevel="0" collapsed="false"/>
    <row r="49743" customFormat="false" ht="15.75" hidden="false" customHeight="false" outlineLevel="0" collapsed="false"/>
    <row r="49744" customFormat="false" ht="15.75" hidden="false" customHeight="false" outlineLevel="0" collapsed="false"/>
    <row r="49745" customFormat="false" ht="15.75" hidden="false" customHeight="false" outlineLevel="0" collapsed="false"/>
    <row r="49746" customFormat="false" ht="15.75" hidden="false" customHeight="false" outlineLevel="0" collapsed="false"/>
    <row r="49747" customFormat="false" ht="15.75" hidden="false" customHeight="false" outlineLevel="0" collapsed="false"/>
    <row r="49748" customFormat="false" ht="15.75" hidden="false" customHeight="false" outlineLevel="0" collapsed="false"/>
    <row r="49749" customFormat="false" ht="15.75" hidden="false" customHeight="false" outlineLevel="0" collapsed="false"/>
    <row r="49750" customFormat="false" ht="15.75" hidden="false" customHeight="false" outlineLevel="0" collapsed="false"/>
    <row r="49751" customFormat="false" ht="15.75" hidden="false" customHeight="false" outlineLevel="0" collapsed="false"/>
    <row r="49752" customFormat="false" ht="15.75" hidden="false" customHeight="false" outlineLevel="0" collapsed="false"/>
    <row r="49753" customFormat="false" ht="15.75" hidden="false" customHeight="false" outlineLevel="0" collapsed="false"/>
    <row r="49754" customFormat="false" ht="15.75" hidden="false" customHeight="false" outlineLevel="0" collapsed="false"/>
    <row r="49755" customFormat="false" ht="15.75" hidden="false" customHeight="false" outlineLevel="0" collapsed="false"/>
    <row r="49756" customFormat="false" ht="15.75" hidden="false" customHeight="false" outlineLevel="0" collapsed="false"/>
    <row r="49757" customFormat="false" ht="15.75" hidden="false" customHeight="false" outlineLevel="0" collapsed="false"/>
    <row r="49758" customFormat="false" ht="15.75" hidden="false" customHeight="false" outlineLevel="0" collapsed="false"/>
    <row r="49759" customFormat="false" ht="15.75" hidden="false" customHeight="false" outlineLevel="0" collapsed="false"/>
    <row r="49760" customFormat="false" ht="15.75" hidden="false" customHeight="false" outlineLevel="0" collapsed="false"/>
    <row r="49761" customFormat="false" ht="15.75" hidden="false" customHeight="false" outlineLevel="0" collapsed="false"/>
    <row r="49762" customFormat="false" ht="15.75" hidden="false" customHeight="false" outlineLevel="0" collapsed="false"/>
    <row r="49763" customFormat="false" ht="15.75" hidden="false" customHeight="false" outlineLevel="0" collapsed="false"/>
    <row r="49764" customFormat="false" ht="15.75" hidden="false" customHeight="false" outlineLevel="0" collapsed="false"/>
    <row r="49765" customFormat="false" ht="15.75" hidden="false" customHeight="false" outlineLevel="0" collapsed="false"/>
    <row r="49766" customFormat="false" ht="15.75" hidden="false" customHeight="false" outlineLevel="0" collapsed="false"/>
    <row r="49767" customFormat="false" ht="15.75" hidden="false" customHeight="false" outlineLevel="0" collapsed="false"/>
    <row r="49768" customFormat="false" ht="15.75" hidden="false" customHeight="false" outlineLevel="0" collapsed="false"/>
    <row r="49769" customFormat="false" ht="15.75" hidden="false" customHeight="false" outlineLevel="0" collapsed="false"/>
    <row r="49770" customFormat="false" ht="15.75" hidden="false" customHeight="false" outlineLevel="0" collapsed="false"/>
    <row r="49771" customFormat="false" ht="15.75" hidden="false" customHeight="false" outlineLevel="0" collapsed="false"/>
    <row r="49772" customFormat="false" ht="15.75" hidden="false" customHeight="false" outlineLevel="0" collapsed="false"/>
    <row r="49773" customFormat="false" ht="15.75" hidden="false" customHeight="false" outlineLevel="0" collapsed="false"/>
    <row r="49774" customFormat="false" ht="15.75" hidden="false" customHeight="false" outlineLevel="0" collapsed="false"/>
    <row r="49775" customFormat="false" ht="15.75" hidden="false" customHeight="false" outlineLevel="0" collapsed="false"/>
    <row r="49776" customFormat="false" ht="15.75" hidden="false" customHeight="false" outlineLevel="0" collapsed="false"/>
    <row r="49777" customFormat="false" ht="15.75" hidden="false" customHeight="false" outlineLevel="0" collapsed="false"/>
    <row r="49778" customFormat="false" ht="15.75" hidden="false" customHeight="false" outlineLevel="0" collapsed="false"/>
    <row r="49779" customFormat="false" ht="15.75" hidden="false" customHeight="false" outlineLevel="0" collapsed="false"/>
    <row r="49780" customFormat="false" ht="15.75" hidden="false" customHeight="false" outlineLevel="0" collapsed="false"/>
    <row r="49781" customFormat="false" ht="15.75" hidden="false" customHeight="false" outlineLevel="0" collapsed="false"/>
    <row r="49782" customFormat="false" ht="15.75" hidden="false" customHeight="false" outlineLevel="0" collapsed="false"/>
    <row r="49783" customFormat="false" ht="15.75" hidden="false" customHeight="false" outlineLevel="0" collapsed="false"/>
    <row r="49784" customFormat="false" ht="15.75" hidden="false" customHeight="false" outlineLevel="0" collapsed="false"/>
    <row r="49785" customFormat="false" ht="15.75" hidden="false" customHeight="false" outlineLevel="0" collapsed="false"/>
    <row r="49786" customFormat="false" ht="15.75" hidden="false" customHeight="false" outlineLevel="0" collapsed="false"/>
    <row r="49787" customFormat="false" ht="15.75" hidden="false" customHeight="false" outlineLevel="0" collapsed="false"/>
    <row r="49788" customFormat="false" ht="15.75" hidden="false" customHeight="false" outlineLevel="0" collapsed="false"/>
    <row r="49789" customFormat="false" ht="15.75" hidden="false" customHeight="false" outlineLevel="0" collapsed="false"/>
    <row r="49790" customFormat="false" ht="15.75" hidden="false" customHeight="false" outlineLevel="0" collapsed="false"/>
    <row r="49791" customFormat="false" ht="15.75" hidden="false" customHeight="false" outlineLevel="0" collapsed="false"/>
    <row r="49792" customFormat="false" ht="15.75" hidden="false" customHeight="false" outlineLevel="0" collapsed="false"/>
    <row r="49793" customFormat="false" ht="15.75" hidden="false" customHeight="false" outlineLevel="0" collapsed="false"/>
    <row r="49794" customFormat="false" ht="15.75" hidden="false" customHeight="false" outlineLevel="0" collapsed="false"/>
    <row r="49795" customFormat="false" ht="15.75" hidden="false" customHeight="false" outlineLevel="0" collapsed="false"/>
    <row r="49796" customFormat="false" ht="15.75" hidden="false" customHeight="false" outlineLevel="0" collapsed="false"/>
    <row r="49797" customFormat="false" ht="15.75" hidden="false" customHeight="false" outlineLevel="0" collapsed="false"/>
    <row r="49798" customFormat="false" ht="15.75" hidden="false" customHeight="false" outlineLevel="0" collapsed="false"/>
    <row r="49799" customFormat="false" ht="15.75" hidden="false" customHeight="false" outlineLevel="0" collapsed="false"/>
    <row r="49800" customFormat="false" ht="15.75" hidden="false" customHeight="false" outlineLevel="0" collapsed="false"/>
    <row r="49801" customFormat="false" ht="15.75" hidden="false" customHeight="false" outlineLevel="0" collapsed="false"/>
    <row r="49802" customFormat="false" ht="15.75" hidden="false" customHeight="false" outlineLevel="0" collapsed="false"/>
    <row r="49803" customFormat="false" ht="15.75" hidden="false" customHeight="false" outlineLevel="0" collapsed="false"/>
    <row r="49804" customFormat="false" ht="15.75" hidden="false" customHeight="false" outlineLevel="0" collapsed="false"/>
    <row r="49805" customFormat="false" ht="15.75" hidden="false" customHeight="false" outlineLevel="0" collapsed="false"/>
    <row r="49806" customFormat="false" ht="15.75" hidden="false" customHeight="false" outlineLevel="0" collapsed="false"/>
    <row r="49807" customFormat="false" ht="15.75" hidden="false" customHeight="false" outlineLevel="0" collapsed="false"/>
    <row r="49808" customFormat="false" ht="15.75" hidden="false" customHeight="false" outlineLevel="0" collapsed="false"/>
    <row r="49809" customFormat="false" ht="15.75" hidden="false" customHeight="false" outlineLevel="0" collapsed="false"/>
    <row r="49810" customFormat="false" ht="15.75" hidden="false" customHeight="false" outlineLevel="0" collapsed="false"/>
    <row r="49811" customFormat="false" ht="15.75" hidden="false" customHeight="false" outlineLevel="0" collapsed="false"/>
    <row r="49812" customFormat="false" ht="15.75" hidden="false" customHeight="false" outlineLevel="0" collapsed="false"/>
    <row r="49813" customFormat="false" ht="15.75" hidden="false" customHeight="false" outlineLevel="0" collapsed="false"/>
    <row r="49814" customFormat="false" ht="15.75" hidden="false" customHeight="false" outlineLevel="0" collapsed="false"/>
    <row r="49815" customFormat="false" ht="15.75" hidden="false" customHeight="false" outlineLevel="0" collapsed="false"/>
    <row r="49816" customFormat="false" ht="15.75" hidden="false" customHeight="false" outlineLevel="0" collapsed="false"/>
    <row r="49817" customFormat="false" ht="15.75" hidden="false" customHeight="false" outlineLevel="0" collapsed="false"/>
    <row r="49818" customFormat="false" ht="15.75" hidden="false" customHeight="false" outlineLevel="0" collapsed="false"/>
    <row r="49819" customFormat="false" ht="15.75" hidden="false" customHeight="false" outlineLevel="0" collapsed="false"/>
    <row r="49820" customFormat="false" ht="15.75" hidden="false" customHeight="false" outlineLevel="0" collapsed="false"/>
    <row r="49821" customFormat="false" ht="15.75" hidden="false" customHeight="false" outlineLevel="0" collapsed="false"/>
    <row r="49822" customFormat="false" ht="15.75" hidden="false" customHeight="false" outlineLevel="0" collapsed="false"/>
    <row r="49823" customFormat="false" ht="15.75" hidden="false" customHeight="false" outlineLevel="0" collapsed="false"/>
    <row r="49824" customFormat="false" ht="15.75" hidden="false" customHeight="false" outlineLevel="0" collapsed="false"/>
    <row r="49825" customFormat="false" ht="15.75" hidden="false" customHeight="false" outlineLevel="0" collapsed="false"/>
    <row r="49826" customFormat="false" ht="15.75" hidden="false" customHeight="false" outlineLevel="0" collapsed="false"/>
    <row r="49827" customFormat="false" ht="15.75" hidden="false" customHeight="false" outlineLevel="0" collapsed="false"/>
    <row r="49828" customFormat="false" ht="15.75" hidden="false" customHeight="false" outlineLevel="0" collapsed="false"/>
    <row r="49829" customFormat="false" ht="15.75" hidden="false" customHeight="false" outlineLevel="0" collapsed="false"/>
    <row r="49830" customFormat="false" ht="15.75" hidden="false" customHeight="false" outlineLevel="0" collapsed="false"/>
    <row r="49831" customFormat="false" ht="15.75" hidden="false" customHeight="false" outlineLevel="0" collapsed="false"/>
    <row r="49832" customFormat="false" ht="15.75" hidden="false" customHeight="false" outlineLevel="0" collapsed="false"/>
    <row r="49833" customFormat="false" ht="15.75" hidden="false" customHeight="false" outlineLevel="0" collapsed="false"/>
    <row r="49834" customFormat="false" ht="15.75" hidden="false" customHeight="false" outlineLevel="0" collapsed="false"/>
    <row r="49835" customFormat="false" ht="15.75" hidden="false" customHeight="false" outlineLevel="0" collapsed="false"/>
    <row r="49836" customFormat="false" ht="15.75" hidden="false" customHeight="false" outlineLevel="0" collapsed="false"/>
    <row r="49837" customFormat="false" ht="15.75" hidden="false" customHeight="false" outlineLevel="0" collapsed="false"/>
    <row r="49838" customFormat="false" ht="15.75" hidden="false" customHeight="false" outlineLevel="0" collapsed="false"/>
    <row r="49839" customFormat="false" ht="15.75" hidden="false" customHeight="false" outlineLevel="0" collapsed="false"/>
    <row r="49840" customFormat="false" ht="15.75" hidden="false" customHeight="false" outlineLevel="0" collapsed="false"/>
    <row r="49841" customFormat="false" ht="15.75" hidden="false" customHeight="false" outlineLevel="0" collapsed="false"/>
    <row r="49842" customFormat="false" ht="15.75" hidden="false" customHeight="false" outlineLevel="0" collapsed="false"/>
    <row r="49843" customFormat="false" ht="15.75" hidden="false" customHeight="false" outlineLevel="0" collapsed="false"/>
    <row r="49844" customFormat="false" ht="15.75" hidden="false" customHeight="false" outlineLevel="0" collapsed="false"/>
    <row r="49845" customFormat="false" ht="15.75" hidden="false" customHeight="false" outlineLevel="0" collapsed="false"/>
    <row r="49846" customFormat="false" ht="15.75" hidden="false" customHeight="false" outlineLevel="0" collapsed="false"/>
    <row r="49847" customFormat="false" ht="15.75" hidden="false" customHeight="false" outlineLevel="0" collapsed="false"/>
    <row r="49848" customFormat="false" ht="15.75" hidden="false" customHeight="false" outlineLevel="0" collapsed="false"/>
    <row r="49849" customFormat="false" ht="15.75" hidden="false" customHeight="false" outlineLevel="0" collapsed="false"/>
    <row r="49850" customFormat="false" ht="15.75" hidden="false" customHeight="false" outlineLevel="0" collapsed="false"/>
    <row r="49851" customFormat="false" ht="15.75" hidden="false" customHeight="false" outlineLevel="0" collapsed="false"/>
    <row r="49852" customFormat="false" ht="15.75" hidden="false" customHeight="false" outlineLevel="0" collapsed="false"/>
    <row r="49853" customFormat="false" ht="15.75" hidden="false" customHeight="false" outlineLevel="0" collapsed="false"/>
    <row r="49854" customFormat="false" ht="15.75" hidden="false" customHeight="false" outlineLevel="0" collapsed="false"/>
    <row r="49855" customFormat="false" ht="15.75" hidden="false" customHeight="false" outlineLevel="0" collapsed="false"/>
    <row r="49856" customFormat="false" ht="15.75" hidden="false" customHeight="false" outlineLevel="0" collapsed="false"/>
    <row r="49857" customFormat="false" ht="15.75" hidden="false" customHeight="false" outlineLevel="0" collapsed="false"/>
    <row r="49858" customFormat="false" ht="15.75" hidden="false" customHeight="false" outlineLevel="0" collapsed="false"/>
    <row r="49859" customFormat="false" ht="15.75" hidden="false" customHeight="false" outlineLevel="0" collapsed="false"/>
    <row r="49860" customFormat="false" ht="15.75" hidden="false" customHeight="false" outlineLevel="0" collapsed="false"/>
    <row r="49861" customFormat="false" ht="15.75" hidden="false" customHeight="false" outlineLevel="0" collapsed="false"/>
    <row r="49862" customFormat="false" ht="15.75" hidden="false" customHeight="false" outlineLevel="0" collapsed="false"/>
    <row r="49863" customFormat="false" ht="15.75" hidden="false" customHeight="false" outlineLevel="0" collapsed="false"/>
    <row r="49864" customFormat="false" ht="15.75" hidden="false" customHeight="false" outlineLevel="0" collapsed="false"/>
    <row r="49865" customFormat="false" ht="15.75" hidden="false" customHeight="false" outlineLevel="0" collapsed="false"/>
    <row r="49866" customFormat="false" ht="15.75" hidden="false" customHeight="false" outlineLevel="0" collapsed="false"/>
    <row r="49867" customFormat="false" ht="15.75" hidden="false" customHeight="false" outlineLevel="0" collapsed="false"/>
    <row r="49868" customFormat="false" ht="15.75" hidden="false" customHeight="false" outlineLevel="0" collapsed="false"/>
    <row r="49869" customFormat="false" ht="15.75" hidden="false" customHeight="false" outlineLevel="0" collapsed="false"/>
    <row r="49870" customFormat="false" ht="15.75" hidden="false" customHeight="false" outlineLevel="0" collapsed="false"/>
    <row r="49871" customFormat="false" ht="15.75" hidden="false" customHeight="false" outlineLevel="0" collapsed="false"/>
    <row r="49872" customFormat="false" ht="15.75" hidden="false" customHeight="false" outlineLevel="0" collapsed="false"/>
    <row r="49873" customFormat="false" ht="15.75" hidden="false" customHeight="false" outlineLevel="0" collapsed="false"/>
    <row r="49874" customFormat="false" ht="15.75" hidden="false" customHeight="false" outlineLevel="0" collapsed="false"/>
    <row r="49875" customFormat="false" ht="15.75" hidden="false" customHeight="false" outlineLevel="0" collapsed="false"/>
    <row r="49876" customFormat="false" ht="15.75" hidden="false" customHeight="false" outlineLevel="0" collapsed="false"/>
    <row r="49877" customFormat="false" ht="15.75" hidden="false" customHeight="false" outlineLevel="0" collapsed="false"/>
    <row r="49878" customFormat="false" ht="15.75" hidden="false" customHeight="false" outlineLevel="0" collapsed="false"/>
    <row r="49879" customFormat="false" ht="15.75" hidden="false" customHeight="false" outlineLevel="0" collapsed="false"/>
    <row r="49880" customFormat="false" ht="15.75" hidden="false" customHeight="false" outlineLevel="0" collapsed="false"/>
    <row r="49881" customFormat="false" ht="15.75" hidden="false" customHeight="false" outlineLevel="0" collapsed="false"/>
    <row r="49882" customFormat="false" ht="15.75" hidden="false" customHeight="false" outlineLevel="0" collapsed="false"/>
    <row r="49883" customFormat="false" ht="15.75" hidden="false" customHeight="false" outlineLevel="0" collapsed="false"/>
    <row r="49884" customFormat="false" ht="15.75" hidden="false" customHeight="false" outlineLevel="0" collapsed="false"/>
    <row r="49885" customFormat="false" ht="15.75" hidden="false" customHeight="false" outlineLevel="0" collapsed="false"/>
    <row r="49886" customFormat="false" ht="15.75" hidden="false" customHeight="false" outlineLevel="0" collapsed="false"/>
    <row r="49887" customFormat="false" ht="15.75" hidden="false" customHeight="false" outlineLevel="0" collapsed="false"/>
    <row r="49888" customFormat="false" ht="15.75" hidden="false" customHeight="false" outlineLevel="0" collapsed="false"/>
    <row r="49889" customFormat="false" ht="15.75" hidden="false" customHeight="false" outlineLevel="0" collapsed="false"/>
    <row r="49890" customFormat="false" ht="15.75" hidden="false" customHeight="false" outlineLevel="0" collapsed="false"/>
    <row r="49891" customFormat="false" ht="15.75" hidden="false" customHeight="false" outlineLevel="0" collapsed="false"/>
    <row r="49892" customFormat="false" ht="15.75" hidden="false" customHeight="false" outlineLevel="0" collapsed="false"/>
    <row r="49893" customFormat="false" ht="15.75" hidden="false" customHeight="false" outlineLevel="0" collapsed="false"/>
    <row r="49894" customFormat="false" ht="15.75" hidden="false" customHeight="false" outlineLevel="0" collapsed="false"/>
    <row r="49895" customFormat="false" ht="15.75" hidden="false" customHeight="false" outlineLevel="0" collapsed="false"/>
    <row r="49896" customFormat="false" ht="15.75" hidden="false" customHeight="false" outlineLevel="0" collapsed="false"/>
    <row r="49897" customFormat="false" ht="15.75" hidden="false" customHeight="false" outlineLevel="0" collapsed="false"/>
    <row r="49898" customFormat="false" ht="15.75" hidden="false" customHeight="false" outlineLevel="0" collapsed="false"/>
    <row r="49899" customFormat="false" ht="15.75" hidden="false" customHeight="false" outlineLevel="0" collapsed="false"/>
    <row r="49900" customFormat="false" ht="15.75" hidden="false" customHeight="false" outlineLevel="0" collapsed="false"/>
    <row r="49901" customFormat="false" ht="15.75" hidden="false" customHeight="false" outlineLevel="0" collapsed="false"/>
    <row r="49902" customFormat="false" ht="15.75" hidden="false" customHeight="false" outlineLevel="0" collapsed="false"/>
    <row r="49903" customFormat="false" ht="15.75" hidden="false" customHeight="false" outlineLevel="0" collapsed="false"/>
    <row r="49904" customFormat="false" ht="15.75" hidden="false" customHeight="false" outlineLevel="0" collapsed="false"/>
    <row r="49905" customFormat="false" ht="15.75" hidden="false" customHeight="false" outlineLevel="0" collapsed="false"/>
    <row r="49906" customFormat="false" ht="15.75" hidden="false" customHeight="false" outlineLevel="0" collapsed="false"/>
    <row r="49907" customFormat="false" ht="15.75" hidden="false" customHeight="false" outlineLevel="0" collapsed="false"/>
    <row r="49908" customFormat="false" ht="15.75" hidden="false" customHeight="false" outlineLevel="0" collapsed="false"/>
    <row r="49909" customFormat="false" ht="15.75" hidden="false" customHeight="false" outlineLevel="0" collapsed="false"/>
    <row r="49910" customFormat="false" ht="15.75" hidden="false" customHeight="false" outlineLevel="0" collapsed="false"/>
    <row r="49911" customFormat="false" ht="15.75" hidden="false" customHeight="false" outlineLevel="0" collapsed="false"/>
    <row r="49912" customFormat="false" ht="15.75" hidden="false" customHeight="false" outlineLevel="0" collapsed="false"/>
    <row r="49913" customFormat="false" ht="15.75" hidden="false" customHeight="false" outlineLevel="0" collapsed="false"/>
    <row r="49914" customFormat="false" ht="15.75" hidden="false" customHeight="false" outlineLevel="0" collapsed="false"/>
    <row r="49915" customFormat="false" ht="15.75" hidden="false" customHeight="false" outlineLevel="0" collapsed="false"/>
    <row r="49916" customFormat="false" ht="15.75" hidden="false" customHeight="false" outlineLevel="0" collapsed="false"/>
    <row r="49917" customFormat="false" ht="15.75" hidden="false" customHeight="false" outlineLevel="0" collapsed="false"/>
    <row r="49918" customFormat="false" ht="15.75" hidden="false" customHeight="false" outlineLevel="0" collapsed="false"/>
    <row r="49919" customFormat="false" ht="15.75" hidden="false" customHeight="false" outlineLevel="0" collapsed="false"/>
    <row r="49920" customFormat="false" ht="15.75" hidden="false" customHeight="false" outlineLevel="0" collapsed="false"/>
    <row r="49921" customFormat="false" ht="15.75" hidden="false" customHeight="false" outlineLevel="0" collapsed="false"/>
    <row r="49922" customFormat="false" ht="15.75" hidden="false" customHeight="false" outlineLevel="0" collapsed="false"/>
    <row r="49923" customFormat="false" ht="15.75" hidden="false" customHeight="false" outlineLevel="0" collapsed="false"/>
    <row r="49924" customFormat="false" ht="15.75" hidden="false" customHeight="false" outlineLevel="0" collapsed="false"/>
    <row r="49925" customFormat="false" ht="15.75" hidden="false" customHeight="false" outlineLevel="0" collapsed="false"/>
    <row r="49926" customFormat="false" ht="15.75" hidden="false" customHeight="false" outlineLevel="0" collapsed="false"/>
    <row r="49927" customFormat="false" ht="15.75" hidden="false" customHeight="false" outlineLevel="0" collapsed="false"/>
    <row r="49928" customFormat="false" ht="15.75" hidden="false" customHeight="false" outlineLevel="0" collapsed="false"/>
    <row r="49929" customFormat="false" ht="15.75" hidden="false" customHeight="false" outlineLevel="0" collapsed="false"/>
    <row r="49930" customFormat="false" ht="15.75" hidden="false" customHeight="false" outlineLevel="0" collapsed="false"/>
    <row r="49931" customFormat="false" ht="15.75" hidden="false" customHeight="false" outlineLevel="0" collapsed="false"/>
    <row r="49932" customFormat="false" ht="15.75" hidden="false" customHeight="false" outlineLevel="0" collapsed="false"/>
    <row r="49933" customFormat="false" ht="15.75" hidden="false" customHeight="false" outlineLevel="0" collapsed="false"/>
    <row r="49934" customFormat="false" ht="15.75" hidden="false" customHeight="false" outlineLevel="0" collapsed="false"/>
    <row r="49935" customFormat="false" ht="15.75" hidden="false" customHeight="false" outlineLevel="0" collapsed="false"/>
    <row r="49936" customFormat="false" ht="15.75" hidden="false" customHeight="false" outlineLevel="0" collapsed="false"/>
    <row r="49937" customFormat="false" ht="15.75" hidden="false" customHeight="false" outlineLevel="0" collapsed="false"/>
    <row r="49938" customFormat="false" ht="15.75" hidden="false" customHeight="false" outlineLevel="0" collapsed="false"/>
    <row r="49939" customFormat="false" ht="15.75" hidden="false" customHeight="false" outlineLevel="0" collapsed="false"/>
    <row r="49940" customFormat="false" ht="15.75" hidden="false" customHeight="false" outlineLevel="0" collapsed="false"/>
    <row r="49941" customFormat="false" ht="15.75" hidden="false" customHeight="false" outlineLevel="0" collapsed="false"/>
    <row r="49942" customFormat="false" ht="15.75" hidden="false" customHeight="false" outlineLevel="0" collapsed="false"/>
    <row r="49943" customFormat="false" ht="15.75" hidden="false" customHeight="false" outlineLevel="0" collapsed="false"/>
    <row r="49944" customFormat="false" ht="15.75" hidden="false" customHeight="false" outlineLevel="0" collapsed="false"/>
    <row r="49945" customFormat="false" ht="15.75" hidden="false" customHeight="false" outlineLevel="0" collapsed="false"/>
    <row r="49946" customFormat="false" ht="15.75" hidden="false" customHeight="false" outlineLevel="0" collapsed="false"/>
    <row r="49947" customFormat="false" ht="15.75" hidden="false" customHeight="false" outlineLevel="0" collapsed="false"/>
    <row r="49948" customFormat="false" ht="15.75" hidden="false" customHeight="false" outlineLevel="0" collapsed="false"/>
    <row r="49949" customFormat="false" ht="15.75" hidden="false" customHeight="false" outlineLevel="0" collapsed="false"/>
    <row r="49950" customFormat="false" ht="15.75" hidden="false" customHeight="false" outlineLevel="0" collapsed="false"/>
    <row r="49951" customFormat="false" ht="15.75" hidden="false" customHeight="false" outlineLevel="0" collapsed="false"/>
    <row r="49952" customFormat="false" ht="15.75" hidden="false" customHeight="false" outlineLevel="0" collapsed="false"/>
    <row r="49953" customFormat="false" ht="15.75" hidden="false" customHeight="false" outlineLevel="0" collapsed="false"/>
    <row r="49954" customFormat="false" ht="15.75" hidden="false" customHeight="false" outlineLevel="0" collapsed="false"/>
    <row r="49955" customFormat="false" ht="15.75" hidden="false" customHeight="false" outlineLevel="0" collapsed="false"/>
    <row r="49956" customFormat="false" ht="15.75" hidden="false" customHeight="false" outlineLevel="0" collapsed="false"/>
    <row r="49957" customFormat="false" ht="15.75" hidden="false" customHeight="false" outlineLevel="0" collapsed="false"/>
    <row r="49958" customFormat="false" ht="15.75" hidden="false" customHeight="false" outlineLevel="0" collapsed="false"/>
    <row r="49959" customFormat="false" ht="15.75" hidden="false" customHeight="false" outlineLevel="0" collapsed="false"/>
    <row r="49960" customFormat="false" ht="15.75" hidden="false" customHeight="false" outlineLevel="0" collapsed="false"/>
    <row r="49961" customFormat="false" ht="15.75" hidden="false" customHeight="false" outlineLevel="0" collapsed="false"/>
    <row r="49962" customFormat="false" ht="15.75" hidden="false" customHeight="false" outlineLevel="0" collapsed="false"/>
    <row r="49963" customFormat="false" ht="15.75" hidden="false" customHeight="false" outlineLevel="0" collapsed="false"/>
    <row r="49964" customFormat="false" ht="15.75" hidden="false" customHeight="false" outlineLevel="0" collapsed="false"/>
    <row r="49965" customFormat="false" ht="15.75" hidden="false" customHeight="false" outlineLevel="0" collapsed="false"/>
    <row r="49966" customFormat="false" ht="15.75" hidden="false" customHeight="false" outlineLevel="0" collapsed="false"/>
    <row r="49967" customFormat="false" ht="15.75" hidden="false" customHeight="false" outlineLevel="0" collapsed="false"/>
    <row r="49968" customFormat="false" ht="15.75" hidden="false" customHeight="false" outlineLevel="0" collapsed="false"/>
    <row r="49969" customFormat="false" ht="15.75" hidden="false" customHeight="false" outlineLevel="0" collapsed="false"/>
    <row r="49970" customFormat="false" ht="15.75" hidden="false" customHeight="false" outlineLevel="0" collapsed="false"/>
    <row r="49971" customFormat="false" ht="15.75" hidden="false" customHeight="false" outlineLevel="0" collapsed="false"/>
    <row r="49972" customFormat="false" ht="15.75" hidden="false" customHeight="false" outlineLevel="0" collapsed="false"/>
    <row r="49973" customFormat="false" ht="15.75" hidden="false" customHeight="false" outlineLevel="0" collapsed="false"/>
    <row r="49974" customFormat="false" ht="15.75" hidden="false" customHeight="false" outlineLevel="0" collapsed="false"/>
    <row r="49975" customFormat="false" ht="15.75" hidden="false" customHeight="false" outlineLevel="0" collapsed="false"/>
    <row r="49976" customFormat="false" ht="15.75" hidden="false" customHeight="false" outlineLevel="0" collapsed="false"/>
    <row r="49977" customFormat="false" ht="15.75" hidden="false" customHeight="false" outlineLevel="0" collapsed="false"/>
    <row r="49978" customFormat="false" ht="15.75" hidden="false" customHeight="false" outlineLevel="0" collapsed="false"/>
    <row r="49979" customFormat="false" ht="15.75" hidden="false" customHeight="false" outlineLevel="0" collapsed="false"/>
    <row r="49980" customFormat="false" ht="15.75" hidden="false" customHeight="false" outlineLevel="0" collapsed="false"/>
    <row r="49981" customFormat="false" ht="15.75" hidden="false" customHeight="false" outlineLevel="0" collapsed="false"/>
    <row r="49982" customFormat="false" ht="15.75" hidden="false" customHeight="false" outlineLevel="0" collapsed="false"/>
    <row r="49983" customFormat="false" ht="15.75" hidden="false" customHeight="false" outlineLevel="0" collapsed="false"/>
    <row r="49984" customFormat="false" ht="15.75" hidden="false" customHeight="false" outlineLevel="0" collapsed="false"/>
    <row r="49985" customFormat="false" ht="15.75" hidden="false" customHeight="false" outlineLevel="0" collapsed="false"/>
    <row r="49986" customFormat="false" ht="15.75" hidden="false" customHeight="false" outlineLevel="0" collapsed="false"/>
    <row r="49987" customFormat="false" ht="15.75" hidden="false" customHeight="false" outlineLevel="0" collapsed="false"/>
    <row r="49988" customFormat="false" ht="15.75" hidden="false" customHeight="false" outlineLevel="0" collapsed="false"/>
    <row r="49989" customFormat="false" ht="15.75" hidden="false" customHeight="false" outlineLevel="0" collapsed="false"/>
    <row r="49990" customFormat="false" ht="15.75" hidden="false" customHeight="false" outlineLevel="0" collapsed="false"/>
    <row r="49991" customFormat="false" ht="15.75" hidden="false" customHeight="false" outlineLevel="0" collapsed="false"/>
    <row r="49992" customFormat="false" ht="15.75" hidden="false" customHeight="false" outlineLevel="0" collapsed="false"/>
    <row r="49993" customFormat="false" ht="15.75" hidden="false" customHeight="false" outlineLevel="0" collapsed="false"/>
    <row r="49994" customFormat="false" ht="15.75" hidden="false" customHeight="false" outlineLevel="0" collapsed="false"/>
    <row r="49995" customFormat="false" ht="15.75" hidden="false" customHeight="false" outlineLevel="0" collapsed="false"/>
    <row r="49996" customFormat="false" ht="15.75" hidden="false" customHeight="false" outlineLevel="0" collapsed="false"/>
    <row r="49997" customFormat="false" ht="15.75" hidden="false" customHeight="false" outlineLevel="0" collapsed="false"/>
    <row r="49998" customFormat="false" ht="15.75" hidden="false" customHeight="false" outlineLevel="0" collapsed="false"/>
    <row r="49999" customFormat="false" ht="15.75" hidden="false" customHeight="false" outlineLevel="0" collapsed="false"/>
    <row r="50000" customFormat="false" ht="15.75" hidden="false" customHeight="false" outlineLevel="0" collapsed="false"/>
    <row r="50001" customFormat="false" ht="15.75" hidden="false" customHeight="false" outlineLevel="0" collapsed="false"/>
    <row r="50002" customFormat="false" ht="15.75" hidden="false" customHeight="false" outlineLevel="0" collapsed="false"/>
    <row r="50003" customFormat="false" ht="15.75" hidden="false" customHeight="false" outlineLevel="0" collapsed="false"/>
    <row r="50004" customFormat="false" ht="15.75" hidden="false" customHeight="false" outlineLevel="0" collapsed="false"/>
    <row r="50005" customFormat="false" ht="15.75" hidden="false" customHeight="false" outlineLevel="0" collapsed="false"/>
    <row r="50006" customFormat="false" ht="15.75" hidden="false" customHeight="false" outlineLevel="0" collapsed="false"/>
    <row r="50007" customFormat="false" ht="15.75" hidden="false" customHeight="false" outlineLevel="0" collapsed="false"/>
    <row r="50008" customFormat="false" ht="15.75" hidden="false" customHeight="false" outlineLevel="0" collapsed="false"/>
    <row r="50009" customFormat="false" ht="15.75" hidden="false" customHeight="false" outlineLevel="0" collapsed="false"/>
    <row r="50010" customFormat="false" ht="15.75" hidden="false" customHeight="false" outlineLevel="0" collapsed="false"/>
    <row r="50011" customFormat="false" ht="15.75" hidden="false" customHeight="false" outlineLevel="0" collapsed="false"/>
    <row r="50012" customFormat="false" ht="15.75" hidden="false" customHeight="false" outlineLevel="0" collapsed="false"/>
    <row r="50013" customFormat="false" ht="15.75" hidden="false" customHeight="false" outlineLevel="0" collapsed="false"/>
    <row r="50014" customFormat="false" ht="15.75" hidden="false" customHeight="false" outlineLevel="0" collapsed="false"/>
    <row r="50015" customFormat="false" ht="15.75" hidden="false" customHeight="false" outlineLevel="0" collapsed="false"/>
    <row r="50016" customFormat="false" ht="15.75" hidden="false" customHeight="false" outlineLevel="0" collapsed="false"/>
    <row r="50017" customFormat="false" ht="15.75" hidden="false" customHeight="false" outlineLevel="0" collapsed="false"/>
    <row r="50018" customFormat="false" ht="15.75" hidden="false" customHeight="false" outlineLevel="0" collapsed="false"/>
    <row r="50019" customFormat="false" ht="15.75" hidden="false" customHeight="false" outlineLevel="0" collapsed="false"/>
    <row r="50020" customFormat="false" ht="15.75" hidden="false" customHeight="false" outlineLevel="0" collapsed="false"/>
    <row r="50021" customFormat="false" ht="15.75" hidden="false" customHeight="false" outlineLevel="0" collapsed="false"/>
    <row r="50022" customFormat="false" ht="15.75" hidden="false" customHeight="false" outlineLevel="0" collapsed="false"/>
    <row r="50023" customFormat="false" ht="15.75" hidden="false" customHeight="false" outlineLevel="0" collapsed="false"/>
    <row r="50024" customFormat="false" ht="15.75" hidden="false" customHeight="false" outlineLevel="0" collapsed="false"/>
    <row r="50025" customFormat="false" ht="15.75" hidden="false" customHeight="false" outlineLevel="0" collapsed="false"/>
    <row r="50026" customFormat="false" ht="15.75" hidden="false" customHeight="false" outlineLevel="0" collapsed="false"/>
    <row r="50027" customFormat="false" ht="15.75" hidden="false" customHeight="false" outlineLevel="0" collapsed="false"/>
    <row r="50028" customFormat="false" ht="15.75" hidden="false" customHeight="false" outlineLevel="0" collapsed="false"/>
    <row r="50029" customFormat="false" ht="15.75" hidden="false" customHeight="false" outlineLevel="0" collapsed="false"/>
    <row r="50030" customFormat="false" ht="15.75" hidden="false" customHeight="false" outlineLevel="0" collapsed="false"/>
    <row r="50031" customFormat="false" ht="15.75" hidden="false" customHeight="false" outlineLevel="0" collapsed="false"/>
    <row r="50032" customFormat="false" ht="15.75" hidden="false" customHeight="false" outlineLevel="0" collapsed="false"/>
    <row r="50033" customFormat="false" ht="15.75" hidden="false" customHeight="false" outlineLevel="0" collapsed="false"/>
    <row r="50034" customFormat="false" ht="15.75" hidden="false" customHeight="false" outlineLevel="0" collapsed="false"/>
    <row r="50035" customFormat="false" ht="15.75" hidden="false" customHeight="false" outlineLevel="0" collapsed="false"/>
    <row r="50036" customFormat="false" ht="15.75" hidden="false" customHeight="false" outlineLevel="0" collapsed="false"/>
    <row r="50037" customFormat="false" ht="15.75" hidden="false" customHeight="false" outlineLevel="0" collapsed="false"/>
    <row r="50038" customFormat="false" ht="15.75" hidden="false" customHeight="false" outlineLevel="0" collapsed="false"/>
    <row r="50039" customFormat="false" ht="15.75" hidden="false" customHeight="false" outlineLevel="0" collapsed="false"/>
    <row r="50040" customFormat="false" ht="15.75" hidden="false" customHeight="false" outlineLevel="0" collapsed="false"/>
    <row r="50041" customFormat="false" ht="15.75" hidden="false" customHeight="false" outlineLevel="0" collapsed="false"/>
    <row r="50042" customFormat="false" ht="15.75" hidden="false" customHeight="false" outlineLevel="0" collapsed="false"/>
    <row r="50043" customFormat="false" ht="15.75" hidden="false" customHeight="false" outlineLevel="0" collapsed="false"/>
    <row r="50044" customFormat="false" ht="15.75" hidden="false" customHeight="false" outlineLevel="0" collapsed="false"/>
    <row r="50045" customFormat="false" ht="15.75" hidden="false" customHeight="false" outlineLevel="0" collapsed="false"/>
    <row r="50046" customFormat="false" ht="15.75" hidden="false" customHeight="false" outlineLevel="0" collapsed="false"/>
    <row r="50047" customFormat="false" ht="15.75" hidden="false" customHeight="false" outlineLevel="0" collapsed="false"/>
    <row r="50048" customFormat="false" ht="15.75" hidden="false" customHeight="false" outlineLevel="0" collapsed="false"/>
    <row r="50049" customFormat="false" ht="15.75" hidden="false" customHeight="false" outlineLevel="0" collapsed="false"/>
    <row r="50050" customFormat="false" ht="15.75" hidden="false" customHeight="false" outlineLevel="0" collapsed="false"/>
    <row r="50051" customFormat="false" ht="15.75" hidden="false" customHeight="false" outlineLevel="0" collapsed="false"/>
    <row r="50052" customFormat="false" ht="15.75" hidden="false" customHeight="false" outlineLevel="0" collapsed="false"/>
    <row r="50053" customFormat="false" ht="15.75" hidden="false" customHeight="false" outlineLevel="0" collapsed="false"/>
    <row r="50054" customFormat="false" ht="15.75" hidden="false" customHeight="false" outlineLevel="0" collapsed="false"/>
    <row r="50055" customFormat="false" ht="15.75" hidden="false" customHeight="false" outlineLevel="0" collapsed="false"/>
    <row r="50056" customFormat="false" ht="15.75" hidden="false" customHeight="false" outlineLevel="0" collapsed="false"/>
    <row r="50057" customFormat="false" ht="15.75" hidden="false" customHeight="false" outlineLevel="0" collapsed="false"/>
    <row r="50058" customFormat="false" ht="15.75" hidden="false" customHeight="false" outlineLevel="0" collapsed="false"/>
    <row r="50059" customFormat="false" ht="15.75" hidden="false" customHeight="false" outlineLevel="0" collapsed="false"/>
    <row r="50060" customFormat="false" ht="15.75" hidden="false" customHeight="false" outlineLevel="0" collapsed="false"/>
    <row r="50061" customFormat="false" ht="15.75" hidden="false" customHeight="false" outlineLevel="0" collapsed="false"/>
    <row r="50062" customFormat="false" ht="15.75" hidden="false" customHeight="false" outlineLevel="0" collapsed="false"/>
    <row r="50063" customFormat="false" ht="15.75" hidden="false" customHeight="false" outlineLevel="0" collapsed="false"/>
    <row r="50064" customFormat="false" ht="15.75" hidden="false" customHeight="false" outlineLevel="0" collapsed="false"/>
    <row r="50065" customFormat="false" ht="15.75" hidden="false" customHeight="false" outlineLevel="0" collapsed="false"/>
    <row r="50066" customFormat="false" ht="15.75" hidden="false" customHeight="false" outlineLevel="0" collapsed="false"/>
    <row r="50067" customFormat="false" ht="15.75" hidden="false" customHeight="false" outlineLevel="0" collapsed="false"/>
    <row r="50068" customFormat="false" ht="15.75" hidden="false" customHeight="false" outlineLevel="0" collapsed="false"/>
    <row r="50069" customFormat="false" ht="15.75" hidden="false" customHeight="false" outlineLevel="0" collapsed="false"/>
    <row r="50070" customFormat="false" ht="15.75" hidden="false" customHeight="false" outlineLevel="0" collapsed="false"/>
    <row r="50071" customFormat="false" ht="15.75" hidden="false" customHeight="false" outlineLevel="0" collapsed="false"/>
    <row r="50072" customFormat="false" ht="15.75" hidden="false" customHeight="false" outlineLevel="0" collapsed="false"/>
    <row r="50073" customFormat="false" ht="15.75" hidden="false" customHeight="false" outlineLevel="0" collapsed="false"/>
    <row r="50074" customFormat="false" ht="15.75" hidden="false" customHeight="false" outlineLevel="0" collapsed="false"/>
    <row r="50075" customFormat="false" ht="15.75" hidden="false" customHeight="false" outlineLevel="0" collapsed="false"/>
    <row r="50076" customFormat="false" ht="15.75" hidden="false" customHeight="false" outlineLevel="0" collapsed="false"/>
    <row r="50077" customFormat="false" ht="15.75" hidden="false" customHeight="false" outlineLevel="0" collapsed="false"/>
    <row r="50078" customFormat="false" ht="15.75" hidden="false" customHeight="false" outlineLevel="0" collapsed="false"/>
    <row r="50079" customFormat="false" ht="15.75" hidden="false" customHeight="false" outlineLevel="0" collapsed="false"/>
    <row r="50080" customFormat="false" ht="15.75" hidden="false" customHeight="false" outlineLevel="0" collapsed="false"/>
    <row r="50081" customFormat="false" ht="15.75" hidden="false" customHeight="false" outlineLevel="0" collapsed="false"/>
    <row r="50082" customFormat="false" ht="15.75" hidden="false" customHeight="false" outlineLevel="0" collapsed="false"/>
    <row r="50083" customFormat="false" ht="15.75" hidden="false" customHeight="false" outlineLevel="0" collapsed="false"/>
    <row r="50084" customFormat="false" ht="15.75" hidden="false" customHeight="false" outlineLevel="0" collapsed="false"/>
    <row r="50085" customFormat="false" ht="15.75" hidden="false" customHeight="false" outlineLevel="0" collapsed="false"/>
    <row r="50086" customFormat="false" ht="15.75" hidden="false" customHeight="false" outlineLevel="0" collapsed="false"/>
    <row r="50087" customFormat="false" ht="15.75" hidden="false" customHeight="false" outlineLevel="0" collapsed="false"/>
    <row r="50088" customFormat="false" ht="15.75" hidden="false" customHeight="false" outlineLevel="0" collapsed="false"/>
    <row r="50089" customFormat="false" ht="15.75" hidden="false" customHeight="false" outlineLevel="0" collapsed="false"/>
    <row r="50090" customFormat="false" ht="15.75" hidden="false" customHeight="false" outlineLevel="0" collapsed="false"/>
    <row r="50091" customFormat="false" ht="15.75" hidden="false" customHeight="false" outlineLevel="0" collapsed="false"/>
    <row r="50092" customFormat="false" ht="15.75" hidden="false" customHeight="false" outlineLevel="0" collapsed="false"/>
    <row r="50093" customFormat="false" ht="15.75" hidden="false" customHeight="false" outlineLevel="0" collapsed="false"/>
    <row r="50094" customFormat="false" ht="15.75" hidden="false" customHeight="false" outlineLevel="0" collapsed="false"/>
    <row r="50095" customFormat="false" ht="15.75" hidden="false" customHeight="false" outlineLevel="0" collapsed="false"/>
    <row r="50096" customFormat="false" ht="15.75" hidden="false" customHeight="false" outlineLevel="0" collapsed="false"/>
    <row r="50097" customFormat="false" ht="15.75" hidden="false" customHeight="false" outlineLevel="0" collapsed="false"/>
    <row r="50098" customFormat="false" ht="15.75" hidden="false" customHeight="false" outlineLevel="0" collapsed="false"/>
    <row r="50099" customFormat="false" ht="15.75" hidden="false" customHeight="false" outlineLevel="0" collapsed="false"/>
    <row r="50100" customFormat="false" ht="15.75" hidden="false" customHeight="false" outlineLevel="0" collapsed="false"/>
    <row r="50101" customFormat="false" ht="15.75" hidden="false" customHeight="false" outlineLevel="0" collapsed="false"/>
    <row r="50102" customFormat="false" ht="15.75" hidden="false" customHeight="false" outlineLevel="0" collapsed="false"/>
    <row r="50103" customFormat="false" ht="15.75" hidden="false" customHeight="false" outlineLevel="0" collapsed="false"/>
    <row r="50104" customFormat="false" ht="15.75" hidden="false" customHeight="false" outlineLevel="0" collapsed="false"/>
    <row r="50105" customFormat="false" ht="15.75" hidden="false" customHeight="false" outlineLevel="0" collapsed="false"/>
    <row r="50106" customFormat="false" ht="15.75" hidden="false" customHeight="false" outlineLevel="0" collapsed="false"/>
    <row r="50107" customFormat="false" ht="15.75" hidden="false" customHeight="false" outlineLevel="0" collapsed="false"/>
    <row r="50108" customFormat="false" ht="15.75" hidden="false" customHeight="false" outlineLevel="0" collapsed="false"/>
    <row r="50109" customFormat="false" ht="15.75" hidden="false" customHeight="false" outlineLevel="0" collapsed="false"/>
    <row r="50110" customFormat="false" ht="15.75" hidden="false" customHeight="false" outlineLevel="0" collapsed="false"/>
    <row r="50111" customFormat="false" ht="15.75" hidden="false" customHeight="false" outlineLevel="0" collapsed="false"/>
    <row r="50112" customFormat="false" ht="15.75" hidden="false" customHeight="false" outlineLevel="0" collapsed="false"/>
    <row r="50113" customFormat="false" ht="15.75" hidden="false" customHeight="false" outlineLevel="0" collapsed="false"/>
    <row r="50114" customFormat="false" ht="15.75" hidden="false" customHeight="false" outlineLevel="0" collapsed="false"/>
    <row r="50115" customFormat="false" ht="15.75" hidden="false" customHeight="false" outlineLevel="0" collapsed="false"/>
    <row r="50116" customFormat="false" ht="15.75" hidden="false" customHeight="false" outlineLevel="0" collapsed="false"/>
    <row r="50117" customFormat="false" ht="15.75" hidden="false" customHeight="false" outlineLevel="0" collapsed="false"/>
    <row r="50118" customFormat="false" ht="15.75" hidden="false" customHeight="false" outlineLevel="0" collapsed="false"/>
    <row r="50119" customFormat="false" ht="15.75" hidden="false" customHeight="false" outlineLevel="0" collapsed="false"/>
    <row r="50120" customFormat="false" ht="15.75" hidden="false" customHeight="false" outlineLevel="0" collapsed="false"/>
    <row r="50121" customFormat="false" ht="15.75" hidden="false" customHeight="false" outlineLevel="0" collapsed="false"/>
    <row r="50122" customFormat="false" ht="15.75" hidden="false" customHeight="false" outlineLevel="0" collapsed="false"/>
    <row r="50123" customFormat="false" ht="15.75" hidden="false" customHeight="false" outlineLevel="0" collapsed="false"/>
    <row r="50124" customFormat="false" ht="15.75" hidden="false" customHeight="false" outlineLevel="0" collapsed="false"/>
    <row r="50125" customFormat="false" ht="15.75" hidden="false" customHeight="false" outlineLevel="0" collapsed="false"/>
    <row r="50126" customFormat="false" ht="15.75" hidden="false" customHeight="false" outlineLevel="0" collapsed="false"/>
    <row r="50127" customFormat="false" ht="15.75" hidden="false" customHeight="false" outlineLevel="0" collapsed="false"/>
    <row r="50128" customFormat="false" ht="15.75" hidden="false" customHeight="false" outlineLevel="0" collapsed="false"/>
    <row r="50129" customFormat="false" ht="15.75" hidden="false" customHeight="false" outlineLevel="0" collapsed="false"/>
    <row r="50130" customFormat="false" ht="15.75" hidden="false" customHeight="false" outlineLevel="0" collapsed="false"/>
    <row r="50131" customFormat="false" ht="15.75" hidden="false" customHeight="false" outlineLevel="0" collapsed="false"/>
    <row r="50132" customFormat="false" ht="15.75" hidden="false" customHeight="false" outlineLevel="0" collapsed="false"/>
    <row r="50133" customFormat="false" ht="15.75" hidden="false" customHeight="false" outlineLevel="0" collapsed="false"/>
    <row r="50134" customFormat="false" ht="15.75" hidden="false" customHeight="false" outlineLevel="0" collapsed="false"/>
    <row r="50135" customFormat="false" ht="15.75" hidden="false" customHeight="false" outlineLevel="0" collapsed="false"/>
    <row r="50136" customFormat="false" ht="15.75" hidden="false" customHeight="false" outlineLevel="0" collapsed="false"/>
    <row r="50137" customFormat="false" ht="15.75" hidden="false" customHeight="false" outlineLevel="0" collapsed="false"/>
    <row r="50138" customFormat="false" ht="15.75" hidden="false" customHeight="false" outlineLevel="0" collapsed="false"/>
    <row r="50139" customFormat="false" ht="15.75" hidden="false" customHeight="false" outlineLevel="0" collapsed="false"/>
    <row r="50140" customFormat="false" ht="15.75" hidden="false" customHeight="false" outlineLevel="0" collapsed="false"/>
    <row r="50141" customFormat="false" ht="15.75" hidden="false" customHeight="false" outlineLevel="0" collapsed="false"/>
    <row r="50142" customFormat="false" ht="15.75" hidden="false" customHeight="false" outlineLevel="0" collapsed="false"/>
    <row r="50143" customFormat="false" ht="15.75" hidden="false" customHeight="false" outlineLevel="0" collapsed="false"/>
    <row r="50144" customFormat="false" ht="15.75" hidden="false" customHeight="false" outlineLevel="0" collapsed="false"/>
    <row r="50145" customFormat="false" ht="15.75" hidden="false" customHeight="false" outlineLevel="0" collapsed="false"/>
    <row r="50146" customFormat="false" ht="15.75" hidden="false" customHeight="false" outlineLevel="0" collapsed="false"/>
    <row r="50147" customFormat="false" ht="15.75" hidden="false" customHeight="false" outlineLevel="0" collapsed="false"/>
    <row r="50148" customFormat="false" ht="15.75" hidden="false" customHeight="false" outlineLevel="0" collapsed="false"/>
    <row r="50149" customFormat="false" ht="15.75" hidden="false" customHeight="false" outlineLevel="0" collapsed="false"/>
    <row r="50150" customFormat="false" ht="15.75" hidden="false" customHeight="false" outlineLevel="0" collapsed="false"/>
    <row r="50151" customFormat="false" ht="15.75" hidden="false" customHeight="false" outlineLevel="0" collapsed="false"/>
    <row r="50152" customFormat="false" ht="15.75" hidden="false" customHeight="false" outlineLevel="0" collapsed="false"/>
    <row r="50153" customFormat="false" ht="15.75" hidden="false" customHeight="false" outlineLevel="0" collapsed="false"/>
    <row r="50154" customFormat="false" ht="15.75" hidden="false" customHeight="false" outlineLevel="0" collapsed="false"/>
    <row r="50155" customFormat="false" ht="15.75" hidden="false" customHeight="false" outlineLevel="0" collapsed="false"/>
    <row r="50156" customFormat="false" ht="15.75" hidden="false" customHeight="false" outlineLevel="0" collapsed="false"/>
    <row r="50157" customFormat="false" ht="15.75" hidden="false" customHeight="false" outlineLevel="0" collapsed="false"/>
    <row r="50158" customFormat="false" ht="15.75" hidden="false" customHeight="false" outlineLevel="0" collapsed="false"/>
    <row r="50159" customFormat="false" ht="15.75" hidden="false" customHeight="false" outlineLevel="0" collapsed="false"/>
    <row r="50160" customFormat="false" ht="15.75" hidden="false" customHeight="false" outlineLevel="0" collapsed="false"/>
    <row r="50161" customFormat="false" ht="15.75" hidden="false" customHeight="false" outlineLevel="0" collapsed="false"/>
    <row r="50162" customFormat="false" ht="15.75" hidden="false" customHeight="false" outlineLevel="0" collapsed="false"/>
    <row r="50163" customFormat="false" ht="15.75" hidden="false" customHeight="false" outlineLevel="0" collapsed="false"/>
    <row r="50164" customFormat="false" ht="15.75" hidden="false" customHeight="false" outlineLevel="0" collapsed="false"/>
    <row r="50165" customFormat="false" ht="15.75" hidden="false" customHeight="false" outlineLevel="0" collapsed="false"/>
    <row r="50166" customFormat="false" ht="15.75" hidden="false" customHeight="false" outlineLevel="0" collapsed="false"/>
    <row r="50167" customFormat="false" ht="15.75" hidden="false" customHeight="false" outlineLevel="0" collapsed="false"/>
    <row r="50168" customFormat="false" ht="15.75" hidden="false" customHeight="false" outlineLevel="0" collapsed="false"/>
    <row r="50169" customFormat="false" ht="15.75" hidden="false" customHeight="false" outlineLevel="0" collapsed="false"/>
    <row r="50170" customFormat="false" ht="15.75" hidden="false" customHeight="false" outlineLevel="0" collapsed="false"/>
    <row r="50171" customFormat="false" ht="15.75" hidden="false" customHeight="false" outlineLevel="0" collapsed="false"/>
    <row r="50172" customFormat="false" ht="15.75" hidden="false" customHeight="false" outlineLevel="0" collapsed="false"/>
    <row r="50173" customFormat="false" ht="15.75" hidden="false" customHeight="false" outlineLevel="0" collapsed="false"/>
    <row r="50174" customFormat="false" ht="15.75" hidden="false" customHeight="false" outlineLevel="0" collapsed="false"/>
    <row r="50175" customFormat="false" ht="15.75" hidden="false" customHeight="false" outlineLevel="0" collapsed="false"/>
    <row r="50176" customFormat="false" ht="15.75" hidden="false" customHeight="false" outlineLevel="0" collapsed="false"/>
    <row r="50177" customFormat="false" ht="15.75" hidden="false" customHeight="false" outlineLevel="0" collapsed="false"/>
    <row r="50178" customFormat="false" ht="15.75" hidden="false" customHeight="false" outlineLevel="0" collapsed="false"/>
    <row r="50179" customFormat="false" ht="15.75" hidden="false" customHeight="false" outlineLevel="0" collapsed="false"/>
    <row r="50180" customFormat="false" ht="15.75" hidden="false" customHeight="false" outlineLevel="0" collapsed="false"/>
    <row r="50181" customFormat="false" ht="15.75" hidden="false" customHeight="false" outlineLevel="0" collapsed="false"/>
    <row r="50182" customFormat="false" ht="15.75" hidden="false" customHeight="false" outlineLevel="0" collapsed="false"/>
    <row r="50183" customFormat="false" ht="15.75" hidden="false" customHeight="false" outlineLevel="0" collapsed="false"/>
    <row r="50184" customFormat="false" ht="15.75" hidden="false" customHeight="false" outlineLevel="0" collapsed="false"/>
    <row r="50185" customFormat="false" ht="15.75" hidden="false" customHeight="false" outlineLevel="0" collapsed="false"/>
    <row r="50186" customFormat="false" ht="15.75" hidden="false" customHeight="false" outlineLevel="0" collapsed="false"/>
    <row r="50187" customFormat="false" ht="15.75" hidden="false" customHeight="false" outlineLevel="0" collapsed="false"/>
    <row r="50188" customFormat="false" ht="15.75" hidden="false" customHeight="false" outlineLevel="0" collapsed="false"/>
    <row r="50189" customFormat="false" ht="15.75" hidden="false" customHeight="false" outlineLevel="0" collapsed="false"/>
    <row r="50190" customFormat="false" ht="15.75" hidden="false" customHeight="false" outlineLevel="0" collapsed="false"/>
    <row r="50191" customFormat="false" ht="15.75" hidden="false" customHeight="false" outlineLevel="0" collapsed="false"/>
    <row r="50192" customFormat="false" ht="15.75" hidden="false" customHeight="false" outlineLevel="0" collapsed="false"/>
    <row r="50193" customFormat="false" ht="15.75" hidden="false" customHeight="false" outlineLevel="0" collapsed="false"/>
    <row r="50194" customFormat="false" ht="15.75" hidden="false" customHeight="false" outlineLevel="0" collapsed="false"/>
    <row r="50195" customFormat="false" ht="15.75" hidden="false" customHeight="false" outlineLevel="0" collapsed="false"/>
    <row r="50196" customFormat="false" ht="15.75" hidden="false" customHeight="false" outlineLevel="0" collapsed="false"/>
    <row r="50197" customFormat="false" ht="15.75" hidden="false" customHeight="false" outlineLevel="0" collapsed="false"/>
    <row r="50198" customFormat="false" ht="15.75" hidden="false" customHeight="false" outlineLevel="0" collapsed="false"/>
    <row r="50199" customFormat="false" ht="15.75" hidden="false" customHeight="false" outlineLevel="0" collapsed="false"/>
    <row r="50200" customFormat="false" ht="15.75" hidden="false" customHeight="false" outlineLevel="0" collapsed="false"/>
    <row r="50201" customFormat="false" ht="15.75" hidden="false" customHeight="false" outlineLevel="0" collapsed="false"/>
    <row r="50202" customFormat="false" ht="15.75" hidden="false" customHeight="false" outlineLevel="0" collapsed="false"/>
    <row r="50203" customFormat="false" ht="15.75" hidden="false" customHeight="false" outlineLevel="0" collapsed="false"/>
    <row r="50204" customFormat="false" ht="15.75" hidden="false" customHeight="false" outlineLevel="0" collapsed="false"/>
    <row r="50205" customFormat="false" ht="15.75" hidden="false" customHeight="false" outlineLevel="0" collapsed="false"/>
    <row r="50206" customFormat="false" ht="15.75" hidden="false" customHeight="false" outlineLevel="0" collapsed="false"/>
    <row r="50207" customFormat="false" ht="15.75" hidden="false" customHeight="false" outlineLevel="0" collapsed="false"/>
    <row r="50208" customFormat="false" ht="15.75" hidden="false" customHeight="false" outlineLevel="0" collapsed="false"/>
    <row r="50209" customFormat="false" ht="15.75" hidden="false" customHeight="false" outlineLevel="0" collapsed="false"/>
    <row r="50210" customFormat="false" ht="15.75" hidden="false" customHeight="false" outlineLevel="0" collapsed="false"/>
    <row r="50211" customFormat="false" ht="15.75" hidden="false" customHeight="false" outlineLevel="0" collapsed="false"/>
    <row r="50212" customFormat="false" ht="15.75" hidden="false" customHeight="false" outlineLevel="0" collapsed="false"/>
    <row r="50213" customFormat="false" ht="15.75" hidden="false" customHeight="false" outlineLevel="0" collapsed="false"/>
    <row r="50214" customFormat="false" ht="15.75" hidden="false" customHeight="false" outlineLevel="0" collapsed="false"/>
    <row r="50215" customFormat="false" ht="15.75" hidden="false" customHeight="false" outlineLevel="0" collapsed="false"/>
    <row r="50216" customFormat="false" ht="15.75" hidden="false" customHeight="false" outlineLevel="0" collapsed="false"/>
    <row r="50217" customFormat="false" ht="15.75" hidden="false" customHeight="false" outlineLevel="0" collapsed="false"/>
    <row r="50218" customFormat="false" ht="15.75" hidden="false" customHeight="false" outlineLevel="0" collapsed="false"/>
    <row r="50219" customFormat="false" ht="15.75" hidden="false" customHeight="false" outlineLevel="0" collapsed="false"/>
    <row r="50220" customFormat="false" ht="15.75" hidden="false" customHeight="false" outlineLevel="0" collapsed="false"/>
    <row r="50221" customFormat="false" ht="15.75" hidden="false" customHeight="false" outlineLevel="0" collapsed="false"/>
    <row r="50222" customFormat="false" ht="15.75" hidden="false" customHeight="false" outlineLevel="0" collapsed="false"/>
    <row r="50223" customFormat="false" ht="15.75" hidden="false" customHeight="false" outlineLevel="0" collapsed="false"/>
    <row r="50224" customFormat="false" ht="15.75" hidden="false" customHeight="false" outlineLevel="0" collapsed="false"/>
    <row r="50225" customFormat="false" ht="15.75" hidden="false" customHeight="false" outlineLevel="0" collapsed="false"/>
    <row r="50226" customFormat="false" ht="15.75" hidden="false" customHeight="false" outlineLevel="0" collapsed="false"/>
    <row r="50227" customFormat="false" ht="15.75" hidden="false" customHeight="false" outlineLevel="0" collapsed="false"/>
    <row r="50228" customFormat="false" ht="15.75" hidden="false" customHeight="false" outlineLevel="0" collapsed="false"/>
    <row r="50229" customFormat="false" ht="15.75" hidden="false" customHeight="false" outlineLevel="0" collapsed="false"/>
    <row r="50230" customFormat="false" ht="15.75" hidden="false" customHeight="false" outlineLevel="0" collapsed="false"/>
    <row r="50231" customFormat="false" ht="15.75" hidden="false" customHeight="false" outlineLevel="0" collapsed="false"/>
    <row r="50232" customFormat="false" ht="15.75" hidden="false" customHeight="false" outlineLevel="0" collapsed="false"/>
    <row r="50233" customFormat="false" ht="15.75" hidden="false" customHeight="false" outlineLevel="0" collapsed="false"/>
    <row r="50234" customFormat="false" ht="15.75" hidden="false" customHeight="false" outlineLevel="0" collapsed="false"/>
    <row r="50235" customFormat="false" ht="15.75" hidden="false" customHeight="false" outlineLevel="0" collapsed="false"/>
    <row r="50236" customFormat="false" ht="15.75" hidden="false" customHeight="false" outlineLevel="0" collapsed="false"/>
    <row r="50237" customFormat="false" ht="15.75" hidden="false" customHeight="false" outlineLevel="0" collapsed="false"/>
    <row r="50238" customFormat="false" ht="15.75" hidden="false" customHeight="false" outlineLevel="0" collapsed="false"/>
    <row r="50239" customFormat="false" ht="15.75" hidden="false" customHeight="false" outlineLevel="0" collapsed="false"/>
    <row r="50240" customFormat="false" ht="15.75" hidden="false" customHeight="false" outlineLevel="0" collapsed="false"/>
    <row r="50241" customFormat="false" ht="15.75" hidden="false" customHeight="false" outlineLevel="0" collapsed="false"/>
    <row r="50242" customFormat="false" ht="15.75" hidden="false" customHeight="false" outlineLevel="0" collapsed="false"/>
    <row r="50243" customFormat="false" ht="15.75" hidden="false" customHeight="false" outlineLevel="0" collapsed="false"/>
    <row r="50244" customFormat="false" ht="15.75" hidden="false" customHeight="false" outlineLevel="0" collapsed="false"/>
    <row r="50245" customFormat="false" ht="15.75" hidden="false" customHeight="false" outlineLevel="0" collapsed="false"/>
    <row r="50246" customFormat="false" ht="15.75" hidden="false" customHeight="false" outlineLevel="0" collapsed="false"/>
    <row r="50247" customFormat="false" ht="15.75" hidden="false" customHeight="false" outlineLevel="0" collapsed="false"/>
    <row r="50248" customFormat="false" ht="15.75" hidden="false" customHeight="false" outlineLevel="0" collapsed="false"/>
    <row r="50249" customFormat="false" ht="15.75" hidden="false" customHeight="false" outlineLevel="0" collapsed="false"/>
    <row r="50250" customFormat="false" ht="15.75" hidden="false" customHeight="false" outlineLevel="0" collapsed="false"/>
    <row r="50251" customFormat="false" ht="15.75" hidden="false" customHeight="false" outlineLevel="0" collapsed="false"/>
    <row r="50252" customFormat="false" ht="15.75" hidden="false" customHeight="false" outlineLevel="0" collapsed="false"/>
    <row r="50253" customFormat="false" ht="15.75" hidden="false" customHeight="false" outlineLevel="0" collapsed="false"/>
    <row r="50254" customFormat="false" ht="15.75" hidden="false" customHeight="false" outlineLevel="0" collapsed="false"/>
    <row r="50255" customFormat="false" ht="15.75" hidden="false" customHeight="false" outlineLevel="0" collapsed="false"/>
    <row r="50256" customFormat="false" ht="15.75" hidden="false" customHeight="false" outlineLevel="0" collapsed="false"/>
    <row r="50257" customFormat="false" ht="15.75" hidden="false" customHeight="false" outlineLevel="0" collapsed="false"/>
    <row r="50258" customFormat="false" ht="15.75" hidden="false" customHeight="false" outlineLevel="0" collapsed="false"/>
    <row r="50259" customFormat="false" ht="15.75" hidden="false" customHeight="false" outlineLevel="0" collapsed="false"/>
    <row r="50260" customFormat="false" ht="15.75" hidden="false" customHeight="false" outlineLevel="0" collapsed="false"/>
    <row r="50261" customFormat="false" ht="15.75" hidden="false" customHeight="false" outlineLevel="0" collapsed="false"/>
    <row r="50262" customFormat="false" ht="15.75" hidden="false" customHeight="false" outlineLevel="0" collapsed="false"/>
    <row r="50263" customFormat="false" ht="15.75" hidden="false" customHeight="false" outlineLevel="0" collapsed="false"/>
    <row r="50264" customFormat="false" ht="15.75" hidden="false" customHeight="false" outlineLevel="0" collapsed="false"/>
    <row r="50265" customFormat="false" ht="15.75" hidden="false" customHeight="false" outlineLevel="0" collapsed="false"/>
    <row r="50266" customFormat="false" ht="15.75" hidden="false" customHeight="false" outlineLevel="0" collapsed="false"/>
    <row r="50267" customFormat="false" ht="15.75" hidden="false" customHeight="false" outlineLevel="0" collapsed="false"/>
    <row r="50268" customFormat="false" ht="15.75" hidden="false" customHeight="false" outlineLevel="0" collapsed="false"/>
    <row r="50269" customFormat="false" ht="15.75" hidden="false" customHeight="false" outlineLevel="0" collapsed="false"/>
    <row r="50270" customFormat="false" ht="15.75" hidden="false" customHeight="false" outlineLevel="0" collapsed="false"/>
    <row r="50271" customFormat="false" ht="15.75" hidden="false" customHeight="false" outlineLevel="0" collapsed="false"/>
    <row r="50272" customFormat="false" ht="15.75" hidden="false" customHeight="false" outlineLevel="0" collapsed="false"/>
    <row r="50273" customFormat="false" ht="15.75" hidden="false" customHeight="false" outlineLevel="0" collapsed="false"/>
    <row r="50274" customFormat="false" ht="15.75" hidden="false" customHeight="false" outlineLevel="0" collapsed="false"/>
    <row r="50275" customFormat="false" ht="15.75" hidden="false" customHeight="false" outlineLevel="0" collapsed="false"/>
    <row r="50276" customFormat="false" ht="15.75" hidden="false" customHeight="false" outlineLevel="0" collapsed="false"/>
    <row r="50277" customFormat="false" ht="15.75" hidden="false" customHeight="false" outlineLevel="0" collapsed="false"/>
    <row r="50278" customFormat="false" ht="15.75" hidden="false" customHeight="false" outlineLevel="0" collapsed="false"/>
    <row r="50279" customFormat="false" ht="15.75" hidden="false" customHeight="false" outlineLevel="0" collapsed="false"/>
    <row r="50280" customFormat="false" ht="15.75" hidden="false" customHeight="false" outlineLevel="0" collapsed="false"/>
    <row r="50281" customFormat="false" ht="15.75" hidden="false" customHeight="false" outlineLevel="0" collapsed="false"/>
    <row r="50282" customFormat="false" ht="15.75" hidden="false" customHeight="false" outlineLevel="0" collapsed="false"/>
    <row r="50283" customFormat="false" ht="15.75" hidden="false" customHeight="false" outlineLevel="0" collapsed="false"/>
    <row r="50284" customFormat="false" ht="15.75" hidden="false" customHeight="false" outlineLevel="0" collapsed="false"/>
    <row r="50285" customFormat="false" ht="15.75" hidden="false" customHeight="false" outlineLevel="0" collapsed="false"/>
    <row r="50286" customFormat="false" ht="15.75" hidden="false" customHeight="false" outlineLevel="0" collapsed="false"/>
    <row r="50287" customFormat="false" ht="15.75" hidden="false" customHeight="false" outlineLevel="0" collapsed="false"/>
    <row r="50288" customFormat="false" ht="15.75" hidden="false" customHeight="false" outlineLevel="0" collapsed="false"/>
    <row r="50289" customFormat="false" ht="15.75" hidden="false" customHeight="false" outlineLevel="0" collapsed="false"/>
    <row r="50290" customFormat="false" ht="15.75" hidden="false" customHeight="false" outlineLevel="0" collapsed="false"/>
    <row r="50291" customFormat="false" ht="15.75" hidden="false" customHeight="false" outlineLevel="0" collapsed="false"/>
    <row r="50292" customFormat="false" ht="15.75" hidden="false" customHeight="false" outlineLevel="0" collapsed="false"/>
    <row r="50293" customFormat="false" ht="15.75" hidden="false" customHeight="false" outlineLevel="0" collapsed="false"/>
    <row r="50294" customFormat="false" ht="15.75" hidden="false" customHeight="false" outlineLevel="0" collapsed="false"/>
    <row r="50295" customFormat="false" ht="15.75" hidden="false" customHeight="false" outlineLevel="0" collapsed="false"/>
    <row r="50296" customFormat="false" ht="15.75" hidden="false" customHeight="false" outlineLevel="0" collapsed="false"/>
    <row r="50297" customFormat="false" ht="15.75" hidden="false" customHeight="false" outlineLevel="0" collapsed="false"/>
    <row r="50298" customFormat="false" ht="15.75" hidden="false" customHeight="false" outlineLevel="0" collapsed="false"/>
    <row r="50299" customFormat="false" ht="15.75" hidden="false" customHeight="false" outlineLevel="0" collapsed="false"/>
    <row r="50300" customFormat="false" ht="15.75" hidden="false" customHeight="false" outlineLevel="0" collapsed="false"/>
    <row r="50301" customFormat="false" ht="15.75" hidden="false" customHeight="false" outlineLevel="0" collapsed="false"/>
    <row r="50302" customFormat="false" ht="15.75" hidden="false" customHeight="false" outlineLevel="0" collapsed="false"/>
    <row r="50303" customFormat="false" ht="15.75" hidden="false" customHeight="false" outlineLevel="0" collapsed="false"/>
    <row r="50304" customFormat="false" ht="15.75" hidden="false" customHeight="false" outlineLevel="0" collapsed="false"/>
    <row r="50305" customFormat="false" ht="15.75" hidden="false" customHeight="false" outlineLevel="0" collapsed="false"/>
    <row r="50306" customFormat="false" ht="15.75" hidden="false" customHeight="false" outlineLevel="0" collapsed="false"/>
    <row r="50307" customFormat="false" ht="15.75" hidden="false" customHeight="false" outlineLevel="0" collapsed="false"/>
    <row r="50308" customFormat="false" ht="15.75" hidden="false" customHeight="false" outlineLevel="0" collapsed="false"/>
    <row r="50309" customFormat="false" ht="15.75" hidden="false" customHeight="false" outlineLevel="0" collapsed="false"/>
    <row r="50310" customFormat="false" ht="15.75" hidden="false" customHeight="false" outlineLevel="0" collapsed="false"/>
    <row r="50311" customFormat="false" ht="15.75" hidden="false" customHeight="false" outlineLevel="0" collapsed="false"/>
    <row r="50312" customFormat="false" ht="15.75" hidden="false" customHeight="false" outlineLevel="0" collapsed="false"/>
    <row r="50313" customFormat="false" ht="15.75" hidden="false" customHeight="false" outlineLevel="0" collapsed="false"/>
    <row r="50314" customFormat="false" ht="15.75" hidden="false" customHeight="false" outlineLevel="0" collapsed="false"/>
    <row r="50315" customFormat="false" ht="15.75" hidden="false" customHeight="false" outlineLevel="0" collapsed="false"/>
    <row r="50316" customFormat="false" ht="15.75" hidden="false" customHeight="false" outlineLevel="0" collapsed="false"/>
    <row r="50317" customFormat="false" ht="15.75" hidden="false" customHeight="false" outlineLevel="0" collapsed="false"/>
    <row r="50318" customFormat="false" ht="15.75" hidden="false" customHeight="false" outlineLevel="0" collapsed="false"/>
    <row r="50319" customFormat="false" ht="15.75" hidden="false" customHeight="false" outlineLevel="0" collapsed="false"/>
    <row r="50320" customFormat="false" ht="15.75" hidden="false" customHeight="false" outlineLevel="0" collapsed="false"/>
    <row r="50321" customFormat="false" ht="15.75" hidden="false" customHeight="false" outlineLevel="0" collapsed="false"/>
    <row r="50322" customFormat="false" ht="15.75" hidden="false" customHeight="false" outlineLevel="0" collapsed="false"/>
    <row r="50323" customFormat="false" ht="15.75" hidden="false" customHeight="false" outlineLevel="0" collapsed="false"/>
    <row r="50324" customFormat="false" ht="15.75" hidden="false" customHeight="false" outlineLevel="0" collapsed="false"/>
    <row r="50325" customFormat="false" ht="15.75" hidden="false" customHeight="false" outlineLevel="0" collapsed="false"/>
    <row r="50326" customFormat="false" ht="15.75" hidden="false" customHeight="false" outlineLevel="0" collapsed="false"/>
    <row r="50327" customFormat="false" ht="15.75" hidden="false" customHeight="false" outlineLevel="0" collapsed="false"/>
    <row r="50328" customFormat="false" ht="15.75" hidden="false" customHeight="false" outlineLevel="0" collapsed="false"/>
    <row r="50329" customFormat="false" ht="15.75" hidden="false" customHeight="false" outlineLevel="0" collapsed="false"/>
    <row r="50330" customFormat="false" ht="15.75" hidden="false" customHeight="false" outlineLevel="0" collapsed="false"/>
    <row r="50331" customFormat="false" ht="15.75" hidden="false" customHeight="false" outlineLevel="0" collapsed="false"/>
    <row r="50332" customFormat="false" ht="15.75" hidden="false" customHeight="false" outlineLevel="0" collapsed="false"/>
    <row r="50333" customFormat="false" ht="15.75" hidden="false" customHeight="false" outlineLevel="0" collapsed="false"/>
    <row r="50334" customFormat="false" ht="15.75" hidden="false" customHeight="false" outlineLevel="0" collapsed="false"/>
    <row r="50335" customFormat="false" ht="15.75" hidden="false" customHeight="false" outlineLevel="0" collapsed="false"/>
    <row r="50336" customFormat="false" ht="15.75" hidden="false" customHeight="false" outlineLevel="0" collapsed="false"/>
    <row r="50337" customFormat="false" ht="15.75" hidden="false" customHeight="false" outlineLevel="0" collapsed="false"/>
    <row r="50338" customFormat="false" ht="15.75" hidden="false" customHeight="false" outlineLevel="0" collapsed="false"/>
    <row r="50339" customFormat="false" ht="15.75" hidden="false" customHeight="false" outlineLevel="0" collapsed="false"/>
    <row r="50340" customFormat="false" ht="15.75" hidden="false" customHeight="false" outlineLevel="0" collapsed="false"/>
    <row r="50341" customFormat="false" ht="15.75" hidden="false" customHeight="false" outlineLevel="0" collapsed="false"/>
    <row r="50342" customFormat="false" ht="15.75" hidden="false" customHeight="false" outlineLevel="0" collapsed="false"/>
    <row r="50343" customFormat="false" ht="15.75" hidden="false" customHeight="false" outlineLevel="0" collapsed="false"/>
    <row r="50344" customFormat="false" ht="15.75" hidden="false" customHeight="false" outlineLevel="0" collapsed="false"/>
    <row r="50345" customFormat="false" ht="15.75" hidden="false" customHeight="false" outlineLevel="0" collapsed="false"/>
    <row r="50346" customFormat="false" ht="15.75" hidden="false" customHeight="false" outlineLevel="0" collapsed="false"/>
    <row r="50347" customFormat="false" ht="15.75" hidden="false" customHeight="false" outlineLevel="0" collapsed="false"/>
    <row r="50348" customFormat="false" ht="15.75" hidden="false" customHeight="false" outlineLevel="0" collapsed="false"/>
    <row r="50349" customFormat="false" ht="15.75" hidden="false" customHeight="false" outlineLevel="0" collapsed="false"/>
    <row r="50350" customFormat="false" ht="15.75" hidden="false" customHeight="false" outlineLevel="0" collapsed="false"/>
    <row r="50351" customFormat="false" ht="15.75" hidden="false" customHeight="false" outlineLevel="0" collapsed="false"/>
    <row r="50352" customFormat="false" ht="15.75" hidden="false" customHeight="false" outlineLevel="0" collapsed="false"/>
    <row r="50353" customFormat="false" ht="15.75" hidden="false" customHeight="false" outlineLevel="0" collapsed="false"/>
    <row r="50354" customFormat="false" ht="15.75" hidden="false" customHeight="false" outlineLevel="0" collapsed="false"/>
    <row r="50355" customFormat="false" ht="15.75" hidden="false" customHeight="false" outlineLevel="0" collapsed="false"/>
    <row r="50356" customFormat="false" ht="15.75" hidden="false" customHeight="false" outlineLevel="0" collapsed="false"/>
    <row r="50357" customFormat="false" ht="15.75" hidden="false" customHeight="false" outlineLevel="0" collapsed="false"/>
    <row r="50358" customFormat="false" ht="15.75" hidden="false" customHeight="false" outlineLevel="0" collapsed="false"/>
    <row r="50359" customFormat="false" ht="15.75" hidden="false" customHeight="false" outlineLevel="0" collapsed="false"/>
    <row r="50360" customFormat="false" ht="15.75" hidden="false" customHeight="false" outlineLevel="0" collapsed="false"/>
    <row r="50361" customFormat="false" ht="15.75" hidden="false" customHeight="false" outlineLevel="0" collapsed="false"/>
    <row r="50362" customFormat="false" ht="15.75" hidden="false" customHeight="false" outlineLevel="0" collapsed="false"/>
    <row r="50363" customFormat="false" ht="15.75" hidden="false" customHeight="false" outlineLevel="0" collapsed="false"/>
    <row r="50364" customFormat="false" ht="15.75" hidden="false" customHeight="false" outlineLevel="0" collapsed="false"/>
    <row r="50365" customFormat="false" ht="15.75" hidden="false" customHeight="false" outlineLevel="0" collapsed="false"/>
    <row r="50366" customFormat="false" ht="15.75" hidden="false" customHeight="false" outlineLevel="0" collapsed="false"/>
    <row r="50367" customFormat="false" ht="15.75" hidden="false" customHeight="false" outlineLevel="0" collapsed="false"/>
    <row r="50368" customFormat="false" ht="15.75" hidden="false" customHeight="false" outlineLevel="0" collapsed="false"/>
    <row r="50369" customFormat="false" ht="15.75" hidden="false" customHeight="false" outlineLevel="0" collapsed="false"/>
    <row r="50370" customFormat="false" ht="15.75" hidden="false" customHeight="false" outlineLevel="0" collapsed="false"/>
    <row r="50371" customFormat="false" ht="15.75" hidden="false" customHeight="false" outlineLevel="0" collapsed="false"/>
    <row r="50372" customFormat="false" ht="15.75" hidden="false" customHeight="false" outlineLevel="0" collapsed="false"/>
    <row r="50373" customFormat="false" ht="15.75" hidden="false" customHeight="false" outlineLevel="0" collapsed="false"/>
    <row r="50374" customFormat="false" ht="15.75" hidden="false" customHeight="false" outlineLevel="0" collapsed="false"/>
    <row r="50375" customFormat="false" ht="15.75" hidden="false" customHeight="false" outlineLevel="0" collapsed="false"/>
    <row r="50376" customFormat="false" ht="15.75" hidden="false" customHeight="false" outlineLevel="0" collapsed="false"/>
    <row r="50377" customFormat="false" ht="15.75" hidden="false" customHeight="false" outlineLevel="0" collapsed="false"/>
    <row r="50378" customFormat="false" ht="15.75" hidden="false" customHeight="false" outlineLevel="0" collapsed="false"/>
    <row r="50379" customFormat="false" ht="15.75" hidden="false" customHeight="false" outlineLevel="0" collapsed="false"/>
    <row r="50380" customFormat="false" ht="15.75" hidden="false" customHeight="false" outlineLevel="0" collapsed="false"/>
    <row r="50381" customFormat="false" ht="15.75" hidden="false" customHeight="false" outlineLevel="0" collapsed="false"/>
    <row r="50382" customFormat="false" ht="15.75" hidden="false" customHeight="false" outlineLevel="0" collapsed="false"/>
    <row r="50383" customFormat="false" ht="15.75" hidden="false" customHeight="false" outlineLevel="0" collapsed="false"/>
    <row r="50384" customFormat="false" ht="15.75" hidden="false" customHeight="false" outlineLevel="0" collapsed="false"/>
    <row r="50385" customFormat="false" ht="15.75" hidden="false" customHeight="false" outlineLevel="0" collapsed="false"/>
    <row r="50386" customFormat="false" ht="15.75" hidden="false" customHeight="false" outlineLevel="0" collapsed="false"/>
    <row r="50387" customFormat="false" ht="15.75" hidden="false" customHeight="false" outlineLevel="0" collapsed="false"/>
    <row r="50388" customFormat="false" ht="15.75" hidden="false" customHeight="false" outlineLevel="0" collapsed="false"/>
    <row r="50389" customFormat="false" ht="15.75" hidden="false" customHeight="false" outlineLevel="0" collapsed="false"/>
    <row r="50390" customFormat="false" ht="15.75" hidden="false" customHeight="false" outlineLevel="0" collapsed="false"/>
    <row r="50391" customFormat="false" ht="15.75" hidden="false" customHeight="false" outlineLevel="0" collapsed="false"/>
    <row r="50392" customFormat="false" ht="15.75" hidden="false" customHeight="false" outlineLevel="0" collapsed="false"/>
    <row r="50393" customFormat="false" ht="15.75" hidden="false" customHeight="false" outlineLevel="0" collapsed="false"/>
    <row r="50394" customFormat="false" ht="15.75" hidden="false" customHeight="false" outlineLevel="0" collapsed="false"/>
    <row r="50395" customFormat="false" ht="15.75" hidden="false" customHeight="false" outlineLevel="0" collapsed="false"/>
    <row r="50396" customFormat="false" ht="15.75" hidden="false" customHeight="false" outlineLevel="0" collapsed="false"/>
    <row r="50397" customFormat="false" ht="15.75" hidden="false" customHeight="false" outlineLevel="0" collapsed="false"/>
    <row r="50398" customFormat="false" ht="15.75" hidden="false" customHeight="false" outlineLevel="0" collapsed="false"/>
    <row r="50399" customFormat="false" ht="15.75" hidden="false" customHeight="false" outlineLevel="0" collapsed="false"/>
    <row r="50400" customFormat="false" ht="15.75" hidden="false" customHeight="false" outlineLevel="0" collapsed="false"/>
    <row r="50401" customFormat="false" ht="15.75" hidden="false" customHeight="false" outlineLevel="0" collapsed="false"/>
    <row r="50402" customFormat="false" ht="15.75" hidden="false" customHeight="false" outlineLevel="0" collapsed="false"/>
    <row r="50403" customFormat="false" ht="15.75" hidden="false" customHeight="false" outlineLevel="0" collapsed="false"/>
    <row r="50404" customFormat="false" ht="15.75" hidden="false" customHeight="false" outlineLevel="0" collapsed="false"/>
    <row r="50405" customFormat="false" ht="15.75" hidden="false" customHeight="false" outlineLevel="0" collapsed="false"/>
    <row r="50406" customFormat="false" ht="15.75" hidden="false" customHeight="false" outlineLevel="0" collapsed="false"/>
    <row r="50407" customFormat="false" ht="15.75" hidden="false" customHeight="false" outlineLevel="0" collapsed="false"/>
    <row r="50408" customFormat="false" ht="15.75" hidden="false" customHeight="false" outlineLevel="0" collapsed="false"/>
    <row r="50409" customFormat="false" ht="15.75" hidden="false" customHeight="false" outlineLevel="0" collapsed="false"/>
    <row r="50410" customFormat="false" ht="15.75" hidden="false" customHeight="false" outlineLevel="0" collapsed="false"/>
    <row r="50411" customFormat="false" ht="15.75" hidden="false" customHeight="false" outlineLevel="0" collapsed="false"/>
    <row r="50412" customFormat="false" ht="15.75" hidden="false" customHeight="false" outlineLevel="0" collapsed="false"/>
    <row r="50413" customFormat="false" ht="15.75" hidden="false" customHeight="false" outlineLevel="0" collapsed="false"/>
    <row r="50414" customFormat="false" ht="15.75" hidden="false" customHeight="false" outlineLevel="0" collapsed="false"/>
    <row r="50415" customFormat="false" ht="15.75" hidden="false" customHeight="false" outlineLevel="0" collapsed="false"/>
    <row r="50416" customFormat="false" ht="15.75" hidden="false" customHeight="false" outlineLevel="0" collapsed="false"/>
    <row r="50417" customFormat="false" ht="15.75" hidden="false" customHeight="false" outlineLevel="0" collapsed="false"/>
    <row r="50418" customFormat="false" ht="15.75" hidden="false" customHeight="false" outlineLevel="0" collapsed="false"/>
    <row r="50419" customFormat="false" ht="15.75" hidden="false" customHeight="false" outlineLevel="0" collapsed="false"/>
    <row r="50420" customFormat="false" ht="15.75" hidden="false" customHeight="false" outlineLevel="0" collapsed="false"/>
    <row r="50421" customFormat="false" ht="15.75" hidden="false" customHeight="false" outlineLevel="0" collapsed="false"/>
    <row r="50422" customFormat="false" ht="15.75" hidden="false" customHeight="false" outlineLevel="0" collapsed="false"/>
    <row r="50423" customFormat="false" ht="15.75" hidden="false" customHeight="false" outlineLevel="0" collapsed="false"/>
    <row r="50424" customFormat="false" ht="15.75" hidden="false" customHeight="false" outlineLevel="0" collapsed="false"/>
    <row r="50425" customFormat="false" ht="15.75" hidden="false" customHeight="false" outlineLevel="0" collapsed="false"/>
    <row r="50426" customFormat="false" ht="15.75" hidden="false" customHeight="false" outlineLevel="0" collapsed="false"/>
    <row r="50427" customFormat="false" ht="15.75" hidden="false" customHeight="false" outlineLevel="0" collapsed="false"/>
    <row r="50428" customFormat="false" ht="15.75" hidden="false" customHeight="false" outlineLevel="0" collapsed="false"/>
    <row r="50429" customFormat="false" ht="15.75" hidden="false" customHeight="false" outlineLevel="0" collapsed="false"/>
    <row r="50430" customFormat="false" ht="15.75" hidden="false" customHeight="false" outlineLevel="0" collapsed="false"/>
    <row r="50431" customFormat="false" ht="15.75" hidden="false" customHeight="false" outlineLevel="0" collapsed="false"/>
    <row r="50432" customFormat="false" ht="15.75" hidden="false" customHeight="false" outlineLevel="0" collapsed="false"/>
    <row r="50433" customFormat="false" ht="15.75" hidden="false" customHeight="false" outlineLevel="0" collapsed="false"/>
    <row r="50434" customFormat="false" ht="15.75" hidden="false" customHeight="false" outlineLevel="0" collapsed="false"/>
    <row r="50435" customFormat="false" ht="15.75" hidden="false" customHeight="false" outlineLevel="0" collapsed="false"/>
    <row r="50436" customFormat="false" ht="15.75" hidden="false" customHeight="false" outlineLevel="0" collapsed="false"/>
    <row r="50437" customFormat="false" ht="15.75" hidden="false" customHeight="false" outlineLevel="0" collapsed="false"/>
    <row r="50438" customFormat="false" ht="15.75" hidden="false" customHeight="false" outlineLevel="0" collapsed="false"/>
    <row r="50439" customFormat="false" ht="15.75" hidden="false" customHeight="false" outlineLevel="0" collapsed="false"/>
    <row r="50440" customFormat="false" ht="15.75" hidden="false" customHeight="false" outlineLevel="0" collapsed="false"/>
    <row r="50441" customFormat="false" ht="15.75" hidden="false" customHeight="false" outlineLevel="0" collapsed="false"/>
    <row r="50442" customFormat="false" ht="15.75" hidden="false" customHeight="false" outlineLevel="0" collapsed="false"/>
    <row r="50443" customFormat="false" ht="15.75" hidden="false" customHeight="false" outlineLevel="0" collapsed="false"/>
    <row r="50444" customFormat="false" ht="15.75" hidden="false" customHeight="false" outlineLevel="0" collapsed="false"/>
    <row r="50445" customFormat="false" ht="15.75" hidden="false" customHeight="false" outlineLevel="0" collapsed="false"/>
    <row r="50446" customFormat="false" ht="15.75" hidden="false" customHeight="false" outlineLevel="0" collapsed="false"/>
    <row r="50447" customFormat="false" ht="15.75" hidden="false" customHeight="false" outlineLevel="0" collapsed="false"/>
    <row r="50448" customFormat="false" ht="15.75" hidden="false" customHeight="false" outlineLevel="0" collapsed="false"/>
    <row r="50449" customFormat="false" ht="15.75" hidden="false" customHeight="false" outlineLevel="0" collapsed="false"/>
    <row r="50450" customFormat="false" ht="15.75" hidden="false" customHeight="false" outlineLevel="0" collapsed="false"/>
    <row r="50451" customFormat="false" ht="15.75" hidden="false" customHeight="false" outlineLevel="0" collapsed="false"/>
    <row r="50452" customFormat="false" ht="15.75" hidden="false" customHeight="false" outlineLevel="0" collapsed="false"/>
    <row r="50453" customFormat="false" ht="15.75" hidden="false" customHeight="false" outlineLevel="0" collapsed="false"/>
    <row r="50454" customFormat="false" ht="15.75" hidden="false" customHeight="false" outlineLevel="0" collapsed="false"/>
    <row r="50455" customFormat="false" ht="15.75" hidden="false" customHeight="false" outlineLevel="0" collapsed="false"/>
    <row r="50456" customFormat="false" ht="15.75" hidden="false" customHeight="false" outlineLevel="0" collapsed="false"/>
    <row r="50457" customFormat="false" ht="15.75" hidden="false" customHeight="false" outlineLevel="0" collapsed="false"/>
    <row r="50458" customFormat="false" ht="15.75" hidden="false" customHeight="false" outlineLevel="0" collapsed="false"/>
    <row r="50459" customFormat="false" ht="15.75" hidden="false" customHeight="false" outlineLevel="0" collapsed="false"/>
    <row r="50460" customFormat="false" ht="15.75" hidden="false" customHeight="false" outlineLevel="0" collapsed="false"/>
    <row r="50461" customFormat="false" ht="15.75" hidden="false" customHeight="false" outlineLevel="0" collapsed="false"/>
    <row r="50462" customFormat="false" ht="15.75" hidden="false" customHeight="false" outlineLevel="0" collapsed="false"/>
    <row r="50463" customFormat="false" ht="15.75" hidden="false" customHeight="false" outlineLevel="0" collapsed="false"/>
    <row r="50464" customFormat="false" ht="15.75" hidden="false" customHeight="false" outlineLevel="0" collapsed="false"/>
    <row r="50465" customFormat="false" ht="15.75" hidden="false" customHeight="false" outlineLevel="0" collapsed="false"/>
    <row r="50466" customFormat="false" ht="15.75" hidden="false" customHeight="false" outlineLevel="0" collapsed="false"/>
    <row r="50467" customFormat="false" ht="15.75" hidden="false" customHeight="false" outlineLevel="0" collapsed="false"/>
    <row r="50468" customFormat="false" ht="15.75" hidden="false" customHeight="false" outlineLevel="0" collapsed="false"/>
    <row r="50469" customFormat="false" ht="15.75" hidden="false" customHeight="false" outlineLevel="0" collapsed="false"/>
    <row r="50470" customFormat="false" ht="15.75" hidden="false" customHeight="false" outlineLevel="0" collapsed="false"/>
    <row r="50471" customFormat="false" ht="15.75" hidden="false" customHeight="false" outlineLevel="0" collapsed="false"/>
    <row r="50472" customFormat="false" ht="15.75" hidden="false" customHeight="false" outlineLevel="0" collapsed="false"/>
    <row r="50473" customFormat="false" ht="15.75" hidden="false" customHeight="false" outlineLevel="0" collapsed="false"/>
    <row r="50474" customFormat="false" ht="15.75" hidden="false" customHeight="false" outlineLevel="0" collapsed="false"/>
    <row r="50475" customFormat="false" ht="15.75" hidden="false" customHeight="false" outlineLevel="0" collapsed="false"/>
    <row r="50476" customFormat="false" ht="15.75" hidden="false" customHeight="false" outlineLevel="0" collapsed="false"/>
    <row r="50477" customFormat="false" ht="15.75" hidden="false" customHeight="false" outlineLevel="0" collapsed="false"/>
    <row r="50478" customFormat="false" ht="15.75" hidden="false" customHeight="false" outlineLevel="0" collapsed="false"/>
    <row r="50479" customFormat="false" ht="15.75" hidden="false" customHeight="false" outlineLevel="0" collapsed="false"/>
    <row r="50480" customFormat="false" ht="15.75" hidden="false" customHeight="false" outlineLevel="0" collapsed="false"/>
    <row r="50481" customFormat="false" ht="15.75" hidden="false" customHeight="false" outlineLevel="0" collapsed="false"/>
    <row r="50482" customFormat="false" ht="15.75" hidden="false" customHeight="false" outlineLevel="0" collapsed="false"/>
    <row r="50483" customFormat="false" ht="15.75" hidden="false" customHeight="false" outlineLevel="0" collapsed="false"/>
    <row r="50484" customFormat="false" ht="15.75" hidden="false" customHeight="false" outlineLevel="0" collapsed="false"/>
    <row r="50485" customFormat="false" ht="15.75" hidden="false" customHeight="false" outlineLevel="0" collapsed="false"/>
    <row r="50486" customFormat="false" ht="15.75" hidden="false" customHeight="false" outlineLevel="0" collapsed="false"/>
    <row r="50487" customFormat="false" ht="15.75" hidden="false" customHeight="false" outlineLevel="0" collapsed="false"/>
    <row r="50488" customFormat="false" ht="15.75" hidden="false" customHeight="false" outlineLevel="0" collapsed="false"/>
    <row r="50489" customFormat="false" ht="15.75" hidden="false" customHeight="false" outlineLevel="0" collapsed="false"/>
    <row r="50490" customFormat="false" ht="15.75" hidden="false" customHeight="false" outlineLevel="0" collapsed="false"/>
    <row r="50491" customFormat="false" ht="15.75" hidden="false" customHeight="false" outlineLevel="0" collapsed="false"/>
    <row r="50492" customFormat="false" ht="15.75" hidden="false" customHeight="false" outlineLevel="0" collapsed="false"/>
    <row r="50493" customFormat="false" ht="15.75" hidden="false" customHeight="false" outlineLevel="0" collapsed="false"/>
    <row r="50494" customFormat="false" ht="15.75" hidden="false" customHeight="false" outlineLevel="0" collapsed="false"/>
    <row r="50495" customFormat="false" ht="15.75" hidden="false" customHeight="false" outlineLevel="0" collapsed="false"/>
    <row r="50496" customFormat="false" ht="15.75" hidden="false" customHeight="false" outlineLevel="0" collapsed="false"/>
    <row r="50497" customFormat="false" ht="15.75" hidden="false" customHeight="false" outlineLevel="0" collapsed="false"/>
    <row r="50498" customFormat="false" ht="15.75" hidden="false" customHeight="false" outlineLevel="0" collapsed="false"/>
    <row r="50499" customFormat="false" ht="15.75" hidden="false" customHeight="false" outlineLevel="0" collapsed="false"/>
    <row r="50500" customFormat="false" ht="15.75" hidden="false" customHeight="false" outlineLevel="0" collapsed="false"/>
    <row r="50501" customFormat="false" ht="15.75" hidden="false" customHeight="false" outlineLevel="0" collapsed="false"/>
    <row r="50502" customFormat="false" ht="15.75" hidden="false" customHeight="false" outlineLevel="0" collapsed="false"/>
    <row r="50503" customFormat="false" ht="15.75" hidden="false" customHeight="false" outlineLevel="0" collapsed="false"/>
    <row r="50504" customFormat="false" ht="15.75" hidden="false" customHeight="false" outlineLevel="0" collapsed="false"/>
    <row r="50505" customFormat="false" ht="15.75" hidden="false" customHeight="false" outlineLevel="0" collapsed="false"/>
    <row r="50506" customFormat="false" ht="15.75" hidden="false" customHeight="false" outlineLevel="0" collapsed="false"/>
    <row r="50507" customFormat="false" ht="15.75" hidden="false" customHeight="false" outlineLevel="0" collapsed="false"/>
    <row r="50508" customFormat="false" ht="15.75" hidden="false" customHeight="false" outlineLevel="0" collapsed="false"/>
    <row r="50509" customFormat="false" ht="15.75" hidden="false" customHeight="false" outlineLevel="0" collapsed="false"/>
    <row r="50510" customFormat="false" ht="15.75" hidden="false" customHeight="false" outlineLevel="0" collapsed="false"/>
    <row r="50511" customFormat="false" ht="15.75" hidden="false" customHeight="false" outlineLevel="0" collapsed="false"/>
    <row r="50512" customFormat="false" ht="15.75" hidden="false" customHeight="false" outlineLevel="0" collapsed="false"/>
    <row r="50513" customFormat="false" ht="15.75" hidden="false" customHeight="false" outlineLevel="0" collapsed="false"/>
    <row r="50514" customFormat="false" ht="15.75" hidden="false" customHeight="false" outlineLevel="0" collapsed="false"/>
    <row r="50515" customFormat="false" ht="15.75" hidden="false" customHeight="false" outlineLevel="0" collapsed="false"/>
    <row r="50516" customFormat="false" ht="15.75" hidden="false" customHeight="false" outlineLevel="0" collapsed="false"/>
    <row r="50517" customFormat="false" ht="15.75" hidden="false" customHeight="false" outlineLevel="0" collapsed="false"/>
    <row r="50518" customFormat="false" ht="15.75" hidden="false" customHeight="false" outlineLevel="0" collapsed="false"/>
    <row r="50519" customFormat="false" ht="15.75" hidden="false" customHeight="false" outlineLevel="0" collapsed="false"/>
    <row r="50520" customFormat="false" ht="15.75" hidden="false" customHeight="false" outlineLevel="0" collapsed="false"/>
    <row r="50521" customFormat="false" ht="15.75" hidden="false" customHeight="false" outlineLevel="0" collapsed="false"/>
    <row r="50522" customFormat="false" ht="15.75" hidden="false" customHeight="false" outlineLevel="0" collapsed="false"/>
    <row r="50523" customFormat="false" ht="15.75" hidden="false" customHeight="false" outlineLevel="0" collapsed="false"/>
    <row r="50524" customFormat="false" ht="15.75" hidden="false" customHeight="false" outlineLevel="0" collapsed="false"/>
    <row r="50525" customFormat="false" ht="15.75" hidden="false" customHeight="false" outlineLevel="0" collapsed="false"/>
    <row r="50526" customFormat="false" ht="15.75" hidden="false" customHeight="false" outlineLevel="0" collapsed="false"/>
    <row r="50527" customFormat="false" ht="15.75" hidden="false" customHeight="false" outlineLevel="0" collapsed="false"/>
    <row r="50528" customFormat="false" ht="15.75" hidden="false" customHeight="false" outlineLevel="0" collapsed="false"/>
    <row r="50529" customFormat="false" ht="15.75" hidden="false" customHeight="false" outlineLevel="0" collapsed="false"/>
    <row r="50530" customFormat="false" ht="15.75" hidden="false" customHeight="false" outlineLevel="0" collapsed="false"/>
    <row r="50531" customFormat="false" ht="15.75" hidden="false" customHeight="false" outlineLevel="0" collapsed="false"/>
    <row r="50532" customFormat="false" ht="15.75" hidden="false" customHeight="false" outlineLevel="0" collapsed="false"/>
    <row r="50533" customFormat="false" ht="15.75" hidden="false" customHeight="false" outlineLevel="0" collapsed="false"/>
    <row r="50534" customFormat="false" ht="15.75" hidden="false" customHeight="false" outlineLevel="0" collapsed="false"/>
    <row r="50535" customFormat="false" ht="15.75" hidden="false" customHeight="false" outlineLevel="0" collapsed="false"/>
    <row r="50536" customFormat="false" ht="15.75" hidden="false" customHeight="false" outlineLevel="0" collapsed="false"/>
    <row r="50537" customFormat="false" ht="15.75" hidden="false" customHeight="false" outlineLevel="0" collapsed="false"/>
    <row r="50538" customFormat="false" ht="15.75" hidden="false" customHeight="false" outlineLevel="0" collapsed="false"/>
    <row r="50539" customFormat="false" ht="15.75" hidden="false" customHeight="false" outlineLevel="0" collapsed="false"/>
    <row r="50540" customFormat="false" ht="15.75" hidden="false" customHeight="false" outlineLevel="0" collapsed="false"/>
    <row r="50541" customFormat="false" ht="15.75" hidden="false" customHeight="false" outlineLevel="0" collapsed="false"/>
    <row r="50542" customFormat="false" ht="15.75" hidden="false" customHeight="false" outlineLevel="0" collapsed="false"/>
    <row r="50543" customFormat="false" ht="15.75" hidden="false" customHeight="false" outlineLevel="0" collapsed="false"/>
    <row r="50544" customFormat="false" ht="15.75" hidden="false" customHeight="false" outlineLevel="0" collapsed="false"/>
    <row r="50545" customFormat="false" ht="15.75" hidden="false" customHeight="false" outlineLevel="0" collapsed="false"/>
    <row r="50546" customFormat="false" ht="15.75" hidden="false" customHeight="false" outlineLevel="0" collapsed="false"/>
    <row r="50547" customFormat="false" ht="15.75" hidden="false" customHeight="false" outlineLevel="0" collapsed="false"/>
    <row r="50548" customFormat="false" ht="15.75" hidden="false" customHeight="false" outlineLevel="0" collapsed="false"/>
    <row r="50549" customFormat="false" ht="15.75" hidden="false" customHeight="false" outlineLevel="0" collapsed="false"/>
    <row r="50550" customFormat="false" ht="15.75" hidden="false" customHeight="false" outlineLevel="0" collapsed="false"/>
    <row r="50551" customFormat="false" ht="15.75" hidden="false" customHeight="false" outlineLevel="0" collapsed="false"/>
    <row r="50552" customFormat="false" ht="15.75" hidden="false" customHeight="false" outlineLevel="0" collapsed="false"/>
    <row r="50553" customFormat="false" ht="15.75" hidden="false" customHeight="false" outlineLevel="0" collapsed="false"/>
    <row r="50554" customFormat="false" ht="15.75" hidden="false" customHeight="false" outlineLevel="0" collapsed="false"/>
    <row r="50555" customFormat="false" ht="15.75" hidden="false" customHeight="false" outlineLevel="0" collapsed="false"/>
    <row r="50556" customFormat="false" ht="15.75" hidden="false" customHeight="false" outlineLevel="0" collapsed="false"/>
    <row r="50557" customFormat="false" ht="15.75" hidden="false" customHeight="false" outlineLevel="0" collapsed="false"/>
    <row r="50558" customFormat="false" ht="15.75" hidden="false" customHeight="false" outlineLevel="0" collapsed="false"/>
    <row r="50559" customFormat="false" ht="15.75" hidden="false" customHeight="false" outlineLevel="0" collapsed="false"/>
    <row r="50560" customFormat="false" ht="15.75" hidden="false" customHeight="false" outlineLevel="0" collapsed="false"/>
    <row r="50561" customFormat="false" ht="15.75" hidden="false" customHeight="false" outlineLevel="0" collapsed="false"/>
    <row r="50562" customFormat="false" ht="15.75" hidden="false" customHeight="false" outlineLevel="0" collapsed="false"/>
    <row r="50563" customFormat="false" ht="15.75" hidden="false" customHeight="false" outlineLevel="0" collapsed="false"/>
    <row r="50564" customFormat="false" ht="15.75" hidden="false" customHeight="false" outlineLevel="0" collapsed="false"/>
    <row r="50565" customFormat="false" ht="15.75" hidden="false" customHeight="false" outlineLevel="0" collapsed="false"/>
    <row r="50566" customFormat="false" ht="15.75" hidden="false" customHeight="false" outlineLevel="0" collapsed="false"/>
    <row r="50567" customFormat="false" ht="15.75" hidden="false" customHeight="false" outlineLevel="0" collapsed="false"/>
    <row r="50568" customFormat="false" ht="15.75" hidden="false" customHeight="false" outlineLevel="0" collapsed="false"/>
    <row r="50569" customFormat="false" ht="15.75" hidden="false" customHeight="false" outlineLevel="0" collapsed="false"/>
    <row r="50570" customFormat="false" ht="15.75" hidden="false" customHeight="false" outlineLevel="0" collapsed="false"/>
    <row r="50571" customFormat="false" ht="15.75" hidden="false" customHeight="false" outlineLevel="0" collapsed="false"/>
    <row r="50572" customFormat="false" ht="15.75" hidden="false" customHeight="false" outlineLevel="0" collapsed="false"/>
    <row r="50573" customFormat="false" ht="15.75" hidden="false" customHeight="false" outlineLevel="0" collapsed="false"/>
    <row r="50574" customFormat="false" ht="15.75" hidden="false" customHeight="false" outlineLevel="0" collapsed="false"/>
    <row r="50575" customFormat="false" ht="15.75" hidden="false" customHeight="false" outlineLevel="0" collapsed="false"/>
    <row r="50576" customFormat="false" ht="15.75" hidden="false" customHeight="false" outlineLevel="0" collapsed="false"/>
    <row r="50577" customFormat="false" ht="15.75" hidden="false" customHeight="false" outlineLevel="0" collapsed="false"/>
    <row r="50578" customFormat="false" ht="15.75" hidden="false" customHeight="false" outlineLevel="0" collapsed="false"/>
    <row r="50579" customFormat="false" ht="15.75" hidden="false" customHeight="false" outlineLevel="0" collapsed="false"/>
    <row r="50580" customFormat="false" ht="15.75" hidden="false" customHeight="false" outlineLevel="0" collapsed="false"/>
    <row r="50581" customFormat="false" ht="15.75" hidden="false" customHeight="false" outlineLevel="0" collapsed="false"/>
    <row r="50582" customFormat="false" ht="15.75" hidden="false" customHeight="false" outlineLevel="0" collapsed="false"/>
    <row r="50583" customFormat="false" ht="15.75" hidden="false" customHeight="false" outlineLevel="0" collapsed="false"/>
    <row r="50584" customFormat="false" ht="15.75" hidden="false" customHeight="false" outlineLevel="0" collapsed="false"/>
    <row r="50585" customFormat="false" ht="15.75" hidden="false" customHeight="false" outlineLevel="0" collapsed="false"/>
    <row r="50586" customFormat="false" ht="15.75" hidden="false" customHeight="false" outlineLevel="0" collapsed="false"/>
    <row r="50587" customFormat="false" ht="15.75" hidden="false" customHeight="false" outlineLevel="0" collapsed="false"/>
    <row r="50588" customFormat="false" ht="15.75" hidden="false" customHeight="false" outlineLevel="0" collapsed="false"/>
    <row r="50589" customFormat="false" ht="15.75" hidden="false" customHeight="false" outlineLevel="0" collapsed="false"/>
    <row r="50590" customFormat="false" ht="15.75" hidden="false" customHeight="false" outlineLevel="0" collapsed="false"/>
    <row r="50591" customFormat="false" ht="15.75" hidden="false" customHeight="false" outlineLevel="0" collapsed="false"/>
    <row r="50592" customFormat="false" ht="15.75" hidden="false" customHeight="false" outlineLevel="0" collapsed="false"/>
    <row r="50593" customFormat="false" ht="15.75" hidden="false" customHeight="false" outlineLevel="0" collapsed="false"/>
    <row r="50594" customFormat="false" ht="15.75" hidden="false" customHeight="false" outlineLevel="0" collapsed="false"/>
    <row r="50595" customFormat="false" ht="15.75" hidden="false" customHeight="false" outlineLevel="0" collapsed="false"/>
    <row r="50596" customFormat="false" ht="15.75" hidden="false" customHeight="false" outlineLevel="0" collapsed="false"/>
    <row r="50597" customFormat="false" ht="15.75" hidden="false" customHeight="false" outlineLevel="0" collapsed="false"/>
    <row r="50598" customFormat="false" ht="15.75" hidden="false" customHeight="false" outlineLevel="0" collapsed="false"/>
    <row r="50599" customFormat="false" ht="15.75" hidden="false" customHeight="false" outlineLevel="0" collapsed="false"/>
    <row r="50600" customFormat="false" ht="15.75" hidden="false" customHeight="false" outlineLevel="0" collapsed="false"/>
    <row r="50601" customFormat="false" ht="15.75" hidden="false" customHeight="false" outlineLevel="0" collapsed="false"/>
    <row r="50602" customFormat="false" ht="15.75" hidden="false" customHeight="false" outlineLevel="0" collapsed="false"/>
    <row r="50603" customFormat="false" ht="15.75" hidden="false" customHeight="false" outlineLevel="0" collapsed="false"/>
    <row r="50604" customFormat="false" ht="15.75" hidden="false" customHeight="false" outlineLevel="0" collapsed="false"/>
    <row r="50605" customFormat="false" ht="15.75" hidden="false" customHeight="false" outlineLevel="0" collapsed="false"/>
    <row r="50606" customFormat="false" ht="15.75" hidden="false" customHeight="false" outlineLevel="0" collapsed="false"/>
    <row r="50607" customFormat="false" ht="15.75" hidden="false" customHeight="false" outlineLevel="0" collapsed="false"/>
    <row r="50608" customFormat="false" ht="15.75" hidden="false" customHeight="false" outlineLevel="0" collapsed="false"/>
    <row r="50609" customFormat="false" ht="15.75" hidden="false" customHeight="false" outlineLevel="0" collapsed="false"/>
    <row r="50610" customFormat="false" ht="15.75" hidden="false" customHeight="false" outlineLevel="0" collapsed="false"/>
    <row r="50611" customFormat="false" ht="15.75" hidden="false" customHeight="false" outlineLevel="0" collapsed="false"/>
    <row r="50612" customFormat="false" ht="15.75" hidden="false" customHeight="false" outlineLevel="0" collapsed="false"/>
    <row r="50613" customFormat="false" ht="15.75" hidden="false" customHeight="false" outlineLevel="0" collapsed="false"/>
    <row r="50614" customFormat="false" ht="15.75" hidden="false" customHeight="false" outlineLevel="0" collapsed="false"/>
    <row r="50615" customFormat="false" ht="15.75" hidden="false" customHeight="false" outlineLevel="0" collapsed="false"/>
    <row r="50616" customFormat="false" ht="15.75" hidden="false" customHeight="false" outlineLevel="0" collapsed="false"/>
    <row r="50617" customFormat="false" ht="15.75" hidden="false" customHeight="false" outlineLevel="0" collapsed="false"/>
    <row r="50618" customFormat="false" ht="15.75" hidden="false" customHeight="false" outlineLevel="0" collapsed="false"/>
    <row r="50619" customFormat="false" ht="15.75" hidden="false" customHeight="false" outlineLevel="0" collapsed="false"/>
    <row r="50620" customFormat="false" ht="15.75" hidden="false" customHeight="false" outlineLevel="0" collapsed="false"/>
    <row r="50621" customFormat="false" ht="15.75" hidden="false" customHeight="false" outlineLevel="0" collapsed="false"/>
    <row r="50622" customFormat="false" ht="15.75" hidden="false" customHeight="false" outlineLevel="0" collapsed="false"/>
    <row r="50623" customFormat="false" ht="15.75" hidden="false" customHeight="false" outlineLevel="0" collapsed="false"/>
    <row r="50624" customFormat="false" ht="15.75" hidden="false" customHeight="false" outlineLevel="0" collapsed="false"/>
    <row r="50625" customFormat="false" ht="15.75" hidden="false" customHeight="false" outlineLevel="0" collapsed="false"/>
    <row r="50626" customFormat="false" ht="15.75" hidden="false" customHeight="false" outlineLevel="0" collapsed="false"/>
    <row r="50627" customFormat="false" ht="15.75" hidden="false" customHeight="false" outlineLevel="0" collapsed="false"/>
    <row r="50628" customFormat="false" ht="15.75" hidden="false" customHeight="false" outlineLevel="0" collapsed="false"/>
    <row r="50629" customFormat="false" ht="15.75" hidden="false" customHeight="false" outlineLevel="0" collapsed="false"/>
    <row r="50630" customFormat="false" ht="15.75" hidden="false" customHeight="false" outlineLevel="0" collapsed="false"/>
    <row r="50631" customFormat="false" ht="15.75" hidden="false" customHeight="false" outlineLevel="0" collapsed="false"/>
    <row r="50632" customFormat="false" ht="15.75" hidden="false" customHeight="false" outlineLevel="0" collapsed="false"/>
    <row r="50633" customFormat="false" ht="15.75" hidden="false" customHeight="false" outlineLevel="0" collapsed="false"/>
    <row r="50634" customFormat="false" ht="15.75" hidden="false" customHeight="false" outlineLevel="0" collapsed="false"/>
    <row r="50635" customFormat="false" ht="15.75" hidden="false" customHeight="false" outlineLevel="0" collapsed="false"/>
    <row r="50636" customFormat="false" ht="15.75" hidden="false" customHeight="false" outlineLevel="0" collapsed="false"/>
    <row r="50637" customFormat="false" ht="15.75" hidden="false" customHeight="false" outlineLevel="0" collapsed="false"/>
    <row r="50638" customFormat="false" ht="15.75" hidden="false" customHeight="false" outlineLevel="0" collapsed="false"/>
    <row r="50639" customFormat="false" ht="15.75" hidden="false" customHeight="false" outlineLevel="0" collapsed="false"/>
    <row r="50640" customFormat="false" ht="15.75" hidden="false" customHeight="false" outlineLevel="0" collapsed="false"/>
    <row r="50641" customFormat="false" ht="15.75" hidden="false" customHeight="false" outlineLevel="0" collapsed="false"/>
    <row r="50642" customFormat="false" ht="15.75" hidden="false" customHeight="false" outlineLevel="0" collapsed="false"/>
    <row r="50643" customFormat="false" ht="15.75" hidden="false" customHeight="false" outlineLevel="0" collapsed="false"/>
    <row r="50644" customFormat="false" ht="15.75" hidden="false" customHeight="false" outlineLevel="0" collapsed="false"/>
    <row r="50645" customFormat="false" ht="15.75" hidden="false" customHeight="false" outlineLevel="0" collapsed="false"/>
    <row r="50646" customFormat="false" ht="15.75" hidden="false" customHeight="false" outlineLevel="0" collapsed="false"/>
    <row r="50647" customFormat="false" ht="15.75" hidden="false" customHeight="false" outlineLevel="0" collapsed="false"/>
    <row r="50648" customFormat="false" ht="15.75" hidden="false" customHeight="false" outlineLevel="0" collapsed="false"/>
    <row r="50649" customFormat="false" ht="15.75" hidden="false" customHeight="false" outlineLevel="0" collapsed="false"/>
    <row r="50650" customFormat="false" ht="15.75" hidden="false" customHeight="false" outlineLevel="0" collapsed="false"/>
    <row r="50651" customFormat="false" ht="15.75" hidden="false" customHeight="false" outlineLevel="0" collapsed="false"/>
    <row r="50652" customFormat="false" ht="15.75" hidden="false" customHeight="false" outlineLevel="0" collapsed="false"/>
    <row r="50653" customFormat="false" ht="15.75" hidden="false" customHeight="false" outlineLevel="0" collapsed="false"/>
    <row r="50654" customFormat="false" ht="15.75" hidden="false" customHeight="false" outlineLevel="0" collapsed="false"/>
    <row r="50655" customFormat="false" ht="15.75" hidden="false" customHeight="false" outlineLevel="0" collapsed="false"/>
    <row r="50656" customFormat="false" ht="15.75" hidden="false" customHeight="false" outlineLevel="0" collapsed="false"/>
    <row r="50657" customFormat="false" ht="15.75" hidden="false" customHeight="false" outlineLevel="0" collapsed="false"/>
    <row r="50658" customFormat="false" ht="15.75" hidden="false" customHeight="false" outlineLevel="0" collapsed="false"/>
    <row r="50659" customFormat="false" ht="15.75" hidden="false" customHeight="false" outlineLevel="0" collapsed="false"/>
    <row r="50660" customFormat="false" ht="15.75" hidden="false" customHeight="false" outlineLevel="0" collapsed="false"/>
    <row r="50661" customFormat="false" ht="15.75" hidden="false" customHeight="false" outlineLevel="0" collapsed="false"/>
    <row r="50662" customFormat="false" ht="15.75" hidden="false" customHeight="false" outlineLevel="0" collapsed="false"/>
    <row r="50663" customFormat="false" ht="15.75" hidden="false" customHeight="false" outlineLevel="0" collapsed="false"/>
    <row r="50664" customFormat="false" ht="15.75" hidden="false" customHeight="false" outlineLevel="0" collapsed="false"/>
    <row r="50665" customFormat="false" ht="15.75" hidden="false" customHeight="false" outlineLevel="0" collapsed="false"/>
    <row r="50666" customFormat="false" ht="15.75" hidden="false" customHeight="false" outlineLevel="0" collapsed="false"/>
    <row r="50667" customFormat="false" ht="15.75" hidden="false" customHeight="false" outlineLevel="0" collapsed="false"/>
    <row r="50668" customFormat="false" ht="15.75" hidden="false" customHeight="false" outlineLevel="0" collapsed="false"/>
    <row r="50669" customFormat="false" ht="15.75" hidden="false" customHeight="false" outlineLevel="0" collapsed="false"/>
    <row r="50670" customFormat="false" ht="15.75" hidden="false" customHeight="false" outlineLevel="0" collapsed="false"/>
    <row r="50671" customFormat="false" ht="15.75" hidden="false" customHeight="false" outlineLevel="0" collapsed="false"/>
    <row r="50672" customFormat="false" ht="15.75" hidden="false" customHeight="false" outlineLevel="0" collapsed="false"/>
    <row r="50673" customFormat="false" ht="15.75" hidden="false" customHeight="false" outlineLevel="0" collapsed="false"/>
    <row r="50674" customFormat="false" ht="15.75" hidden="false" customHeight="false" outlineLevel="0" collapsed="false"/>
    <row r="50675" customFormat="false" ht="15.75" hidden="false" customHeight="false" outlineLevel="0" collapsed="false"/>
    <row r="50676" customFormat="false" ht="15.75" hidden="false" customHeight="false" outlineLevel="0" collapsed="false"/>
    <row r="50677" customFormat="false" ht="15.75" hidden="false" customHeight="false" outlineLevel="0" collapsed="false"/>
    <row r="50678" customFormat="false" ht="15.75" hidden="false" customHeight="false" outlineLevel="0" collapsed="false"/>
    <row r="50679" customFormat="false" ht="15.75" hidden="false" customHeight="false" outlineLevel="0" collapsed="false"/>
    <row r="50680" customFormat="false" ht="15.75" hidden="false" customHeight="false" outlineLevel="0" collapsed="false"/>
    <row r="50681" customFormat="false" ht="15.75" hidden="false" customHeight="false" outlineLevel="0" collapsed="false"/>
    <row r="50682" customFormat="false" ht="15.75" hidden="false" customHeight="false" outlineLevel="0" collapsed="false"/>
    <row r="50683" customFormat="false" ht="15.75" hidden="false" customHeight="false" outlineLevel="0" collapsed="false"/>
    <row r="50684" customFormat="false" ht="15.75" hidden="false" customHeight="false" outlineLevel="0" collapsed="false"/>
    <row r="50685" customFormat="false" ht="15.75" hidden="false" customHeight="false" outlineLevel="0" collapsed="false"/>
    <row r="50686" customFormat="false" ht="15.75" hidden="false" customHeight="false" outlineLevel="0" collapsed="false"/>
    <row r="50687" customFormat="false" ht="15.75" hidden="false" customHeight="false" outlineLevel="0" collapsed="false"/>
    <row r="50688" customFormat="false" ht="15.75" hidden="false" customHeight="false" outlineLevel="0" collapsed="false"/>
    <row r="50689" customFormat="false" ht="15.75" hidden="false" customHeight="false" outlineLevel="0" collapsed="false"/>
    <row r="50690" customFormat="false" ht="15.75" hidden="false" customHeight="false" outlineLevel="0" collapsed="false"/>
    <row r="50691" customFormat="false" ht="15.75" hidden="false" customHeight="false" outlineLevel="0" collapsed="false"/>
    <row r="50692" customFormat="false" ht="15.75" hidden="false" customHeight="false" outlineLevel="0" collapsed="false"/>
    <row r="50693" customFormat="false" ht="15.75" hidden="false" customHeight="false" outlineLevel="0" collapsed="false"/>
    <row r="50694" customFormat="false" ht="15.75" hidden="false" customHeight="false" outlineLevel="0" collapsed="false"/>
    <row r="50695" customFormat="false" ht="15.75" hidden="false" customHeight="false" outlineLevel="0" collapsed="false"/>
    <row r="50696" customFormat="false" ht="15.75" hidden="false" customHeight="false" outlineLevel="0" collapsed="false"/>
    <row r="50697" customFormat="false" ht="15.75" hidden="false" customHeight="false" outlineLevel="0" collapsed="false"/>
    <row r="50698" customFormat="false" ht="15.75" hidden="false" customHeight="false" outlineLevel="0" collapsed="false"/>
    <row r="50699" customFormat="false" ht="15.75" hidden="false" customHeight="false" outlineLevel="0" collapsed="false"/>
    <row r="50700" customFormat="false" ht="15.75" hidden="false" customHeight="false" outlineLevel="0" collapsed="false"/>
    <row r="50701" customFormat="false" ht="15.75" hidden="false" customHeight="false" outlineLevel="0" collapsed="false"/>
    <row r="50702" customFormat="false" ht="15.75" hidden="false" customHeight="false" outlineLevel="0" collapsed="false"/>
    <row r="50703" customFormat="false" ht="15.75" hidden="false" customHeight="false" outlineLevel="0" collapsed="false"/>
    <row r="50704" customFormat="false" ht="15.75" hidden="false" customHeight="false" outlineLevel="0" collapsed="false"/>
    <row r="50705" customFormat="false" ht="15.75" hidden="false" customHeight="false" outlineLevel="0" collapsed="false"/>
    <row r="50706" customFormat="false" ht="15.75" hidden="false" customHeight="false" outlineLevel="0" collapsed="false"/>
    <row r="50707" customFormat="false" ht="15.75" hidden="false" customHeight="false" outlineLevel="0" collapsed="false"/>
    <row r="50708" customFormat="false" ht="15.75" hidden="false" customHeight="false" outlineLevel="0" collapsed="false"/>
    <row r="50709" customFormat="false" ht="15.75" hidden="false" customHeight="false" outlineLevel="0" collapsed="false"/>
    <row r="50710" customFormat="false" ht="15.75" hidden="false" customHeight="false" outlineLevel="0" collapsed="false"/>
    <row r="50711" customFormat="false" ht="15.75" hidden="false" customHeight="false" outlineLevel="0" collapsed="false"/>
    <row r="50712" customFormat="false" ht="15.75" hidden="false" customHeight="false" outlineLevel="0" collapsed="false"/>
    <row r="50713" customFormat="false" ht="15.75" hidden="false" customHeight="false" outlineLevel="0" collapsed="false"/>
    <row r="50714" customFormat="false" ht="15.75" hidden="false" customHeight="false" outlineLevel="0" collapsed="false"/>
    <row r="50715" customFormat="false" ht="15.75" hidden="false" customHeight="false" outlineLevel="0" collapsed="false"/>
    <row r="50716" customFormat="false" ht="15.75" hidden="false" customHeight="false" outlineLevel="0" collapsed="false"/>
    <row r="50717" customFormat="false" ht="15.75" hidden="false" customHeight="false" outlineLevel="0" collapsed="false"/>
    <row r="50718" customFormat="false" ht="15.75" hidden="false" customHeight="false" outlineLevel="0" collapsed="false"/>
    <row r="50719" customFormat="false" ht="15.75" hidden="false" customHeight="false" outlineLevel="0" collapsed="false"/>
    <row r="50720" customFormat="false" ht="15.75" hidden="false" customHeight="false" outlineLevel="0" collapsed="false"/>
    <row r="50721" customFormat="false" ht="15.75" hidden="false" customHeight="false" outlineLevel="0" collapsed="false"/>
    <row r="50722" customFormat="false" ht="15.75" hidden="false" customHeight="false" outlineLevel="0" collapsed="false"/>
    <row r="50723" customFormat="false" ht="15.75" hidden="false" customHeight="false" outlineLevel="0" collapsed="false"/>
    <row r="50724" customFormat="false" ht="15.75" hidden="false" customHeight="false" outlineLevel="0" collapsed="false"/>
    <row r="50725" customFormat="false" ht="15.75" hidden="false" customHeight="false" outlineLevel="0" collapsed="false"/>
    <row r="50726" customFormat="false" ht="15.75" hidden="false" customHeight="false" outlineLevel="0" collapsed="false"/>
    <row r="50727" customFormat="false" ht="15.75" hidden="false" customHeight="false" outlineLevel="0" collapsed="false"/>
    <row r="50728" customFormat="false" ht="15.75" hidden="false" customHeight="false" outlineLevel="0" collapsed="false"/>
    <row r="50729" customFormat="false" ht="15.75" hidden="false" customHeight="false" outlineLevel="0" collapsed="false"/>
    <row r="50730" customFormat="false" ht="15.75" hidden="false" customHeight="false" outlineLevel="0" collapsed="false"/>
    <row r="50731" customFormat="false" ht="15.75" hidden="false" customHeight="false" outlineLevel="0" collapsed="false"/>
    <row r="50732" customFormat="false" ht="15.75" hidden="false" customHeight="false" outlineLevel="0" collapsed="false"/>
    <row r="50733" customFormat="false" ht="15.75" hidden="false" customHeight="false" outlineLevel="0" collapsed="false"/>
    <row r="50734" customFormat="false" ht="15.75" hidden="false" customHeight="false" outlineLevel="0" collapsed="false"/>
    <row r="50735" customFormat="false" ht="15.75" hidden="false" customHeight="false" outlineLevel="0" collapsed="false"/>
    <row r="50736" customFormat="false" ht="15.75" hidden="false" customHeight="false" outlineLevel="0" collapsed="false"/>
    <row r="50737" customFormat="false" ht="15.75" hidden="false" customHeight="false" outlineLevel="0" collapsed="false"/>
    <row r="50738" customFormat="false" ht="15.75" hidden="false" customHeight="false" outlineLevel="0" collapsed="false"/>
    <row r="50739" customFormat="false" ht="15.75" hidden="false" customHeight="false" outlineLevel="0" collapsed="false"/>
    <row r="50740" customFormat="false" ht="15.75" hidden="false" customHeight="false" outlineLevel="0" collapsed="false"/>
    <row r="50741" customFormat="false" ht="15.75" hidden="false" customHeight="false" outlineLevel="0" collapsed="false"/>
    <row r="50742" customFormat="false" ht="15.75" hidden="false" customHeight="false" outlineLevel="0" collapsed="false"/>
    <row r="50743" customFormat="false" ht="15.75" hidden="false" customHeight="false" outlineLevel="0" collapsed="false"/>
    <row r="50744" customFormat="false" ht="15.75" hidden="false" customHeight="false" outlineLevel="0" collapsed="false"/>
    <row r="50745" customFormat="false" ht="15.75" hidden="false" customHeight="false" outlineLevel="0" collapsed="false"/>
    <row r="50746" customFormat="false" ht="15.75" hidden="false" customHeight="false" outlineLevel="0" collapsed="false"/>
    <row r="50747" customFormat="false" ht="15.75" hidden="false" customHeight="false" outlineLevel="0" collapsed="false"/>
    <row r="50748" customFormat="false" ht="15.75" hidden="false" customHeight="false" outlineLevel="0" collapsed="false"/>
    <row r="50749" customFormat="false" ht="15.75" hidden="false" customHeight="false" outlineLevel="0" collapsed="false"/>
    <row r="50750" customFormat="false" ht="15.75" hidden="false" customHeight="false" outlineLevel="0" collapsed="false"/>
    <row r="50751" customFormat="false" ht="15.75" hidden="false" customHeight="false" outlineLevel="0" collapsed="false"/>
    <row r="50752" customFormat="false" ht="15.75" hidden="false" customHeight="false" outlineLevel="0" collapsed="false"/>
    <row r="50753" customFormat="false" ht="15.75" hidden="false" customHeight="false" outlineLevel="0" collapsed="false"/>
    <row r="50754" customFormat="false" ht="15.75" hidden="false" customHeight="false" outlineLevel="0" collapsed="false"/>
    <row r="50755" customFormat="false" ht="15.75" hidden="false" customHeight="false" outlineLevel="0" collapsed="false"/>
    <row r="50756" customFormat="false" ht="15.75" hidden="false" customHeight="false" outlineLevel="0" collapsed="false"/>
    <row r="50757" customFormat="false" ht="15.75" hidden="false" customHeight="false" outlineLevel="0" collapsed="false"/>
    <row r="50758" customFormat="false" ht="15.75" hidden="false" customHeight="false" outlineLevel="0" collapsed="false"/>
    <row r="50759" customFormat="false" ht="15.75" hidden="false" customHeight="false" outlineLevel="0" collapsed="false"/>
    <row r="50760" customFormat="false" ht="15.75" hidden="false" customHeight="false" outlineLevel="0" collapsed="false"/>
    <row r="50761" customFormat="false" ht="15.75" hidden="false" customHeight="false" outlineLevel="0" collapsed="false"/>
    <row r="50762" customFormat="false" ht="15.75" hidden="false" customHeight="false" outlineLevel="0" collapsed="false"/>
    <row r="50763" customFormat="false" ht="15.75" hidden="false" customHeight="false" outlineLevel="0" collapsed="false"/>
    <row r="50764" customFormat="false" ht="15.75" hidden="false" customHeight="false" outlineLevel="0" collapsed="false"/>
    <row r="50765" customFormat="false" ht="15.75" hidden="false" customHeight="false" outlineLevel="0" collapsed="false"/>
    <row r="50766" customFormat="false" ht="15.75" hidden="false" customHeight="false" outlineLevel="0" collapsed="false"/>
    <row r="50767" customFormat="false" ht="15.75" hidden="false" customHeight="false" outlineLevel="0" collapsed="false"/>
    <row r="50768" customFormat="false" ht="15.75" hidden="false" customHeight="false" outlineLevel="0" collapsed="false"/>
    <row r="50769" customFormat="false" ht="15.75" hidden="false" customHeight="false" outlineLevel="0" collapsed="false"/>
    <row r="50770" customFormat="false" ht="15.75" hidden="false" customHeight="false" outlineLevel="0" collapsed="false"/>
    <row r="50771" customFormat="false" ht="15.75" hidden="false" customHeight="false" outlineLevel="0" collapsed="false"/>
    <row r="50772" customFormat="false" ht="15.75" hidden="false" customHeight="false" outlineLevel="0" collapsed="false"/>
    <row r="50773" customFormat="false" ht="15.75" hidden="false" customHeight="false" outlineLevel="0" collapsed="false"/>
    <row r="50774" customFormat="false" ht="15.75" hidden="false" customHeight="false" outlineLevel="0" collapsed="false"/>
    <row r="50775" customFormat="false" ht="15.75" hidden="false" customHeight="false" outlineLevel="0" collapsed="false"/>
    <row r="50776" customFormat="false" ht="15.75" hidden="false" customHeight="false" outlineLevel="0" collapsed="false"/>
    <row r="50777" customFormat="false" ht="15.75" hidden="false" customHeight="false" outlineLevel="0" collapsed="false"/>
    <row r="50778" customFormat="false" ht="15.75" hidden="false" customHeight="false" outlineLevel="0" collapsed="false"/>
    <row r="50779" customFormat="false" ht="15.75" hidden="false" customHeight="false" outlineLevel="0" collapsed="false"/>
    <row r="50780" customFormat="false" ht="15.75" hidden="false" customHeight="false" outlineLevel="0" collapsed="false"/>
    <row r="50781" customFormat="false" ht="15.75" hidden="false" customHeight="false" outlineLevel="0" collapsed="false"/>
    <row r="50782" customFormat="false" ht="15.75" hidden="false" customHeight="false" outlineLevel="0" collapsed="false"/>
    <row r="50783" customFormat="false" ht="15.75" hidden="false" customHeight="false" outlineLevel="0" collapsed="false"/>
    <row r="50784" customFormat="false" ht="15.75" hidden="false" customHeight="false" outlineLevel="0" collapsed="false"/>
    <row r="50785" customFormat="false" ht="15.75" hidden="false" customHeight="false" outlineLevel="0" collapsed="false"/>
    <row r="50786" customFormat="false" ht="15.75" hidden="false" customHeight="false" outlineLevel="0" collapsed="false"/>
    <row r="50787" customFormat="false" ht="15.75" hidden="false" customHeight="false" outlineLevel="0" collapsed="false"/>
    <row r="50788" customFormat="false" ht="15.75" hidden="false" customHeight="false" outlineLevel="0" collapsed="false"/>
    <row r="50789" customFormat="false" ht="15.75" hidden="false" customHeight="false" outlineLevel="0" collapsed="false"/>
    <row r="50790" customFormat="false" ht="15.75" hidden="false" customHeight="false" outlineLevel="0" collapsed="false"/>
    <row r="50791" customFormat="false" ht="15.75" hidden="false" customHeight="false" outlineLevel="0" collapsed="false"/>
    <row r="50792" customFormat="false" ht="15.75" hidden="false" customHeight="false" outlineLevel="0" collapsed="false"/>
    <row r="50793" customFormat="false" ht="15.75" hidden="false" customHeight="false" outlineLevel="0" collapsed="false"/>
    <row r="50794" customFormat="false" ht="15.75" hidden="false" customHeight="false" outlineLevel="0" collapsed="false"/>
    <row r="50795" customFormat="false" ht="15.75" hidden="false" customHeight="false" outlineLevel="0" collapsed="false"/>
    <row r="50796" customFormat="false" ht="15.75" hidden="false" customHeight="false" outlineLevel="0" collapsed="false"/>
    <row r="50797" customFormat="false" ht="15.75" hidden="false" customHeight="false" outlineLevel="0" collapsed="false"/>
    <row r="50798" customFormat="false" ht="15.75" hidden="false" customHeight="false" outlineLevel="0" collapsed="false"/>
    <row r="50799" customFormat="false" ht="15.75" hidden="false" customHeight="false" outlineLevel="0" collapsed="false"/>
    <row r="50800" customFormat="false" ht="15.75" hidden="false" customHeight="false" outlineLevel="0" collapsed="false"/>
    <row r="50801" customFormat="false" ht="15.75" hidden="false" customHeight="false" outlineLevel="0" collapsed="false"/>
    <row r="50802" customFormat="false" ht="15.75" hidden="false" customHeight="false" outlineLevel="0" collapsed="false"/>
    <row r="50803" customFormat="false" ht="15.75" hidden="false" customHeight="false" outlineLevel="0" collapsed="false"/>
    <row r="50804" customFormat="false" ht="15.75" hidden="false" customHeight="false" outlineLevel="0" collapsed="false"/>
    <row r="50805" customFormat="false" ht="15.75" hidden="false" customHeight="false" outlineLevel="0" collapsed="false"/>
    <row r="50806" customFormat="false" ht="15.75" hidden="false" customHeight="false" outlineLevel="0" collapsed="false"/>
    <row r="50807" customFormat="false" ht="15.75" hidden="false" customHeight="false" outlineLevel="0" collapsed="false"/>
    <row r="50808" customFormat="false" ht="15.75" hidden="false" customHeight="false" outlineLevel="0" collapsed="false"/>
    <row r="50809" customFormat="false" ht="15.75" hidden="false" customHeight="false" outlineLevel="0" collapsed="false"/>
    <row r="50810" customFormat="false" ht="15.75" hidden="false" customHeight="false" outlineLevel="0" collapsed="false"/>
    <row r="50811" customFormat="false" ht="15.75" hidden="false" customHeight="false" outlineLevel="0" collapsed="false"/>
    <row r="50812" customFormat="false" ht="15.75" hidden="false" customHeight="false" outlineLevel="0" collapsed="false"/>
    <row r="50813" customFormat="false" ht="15.75" hidden="false" customHeight="false" outlineLevel="0" collapsed="false"/>
    <row r="50814" customFormat="false" ht="15.75" hidden="false" customHeight="false" outlineLevel="0" collapsed="false"/>
    <row r="50815" customFormat="false" ht="15.75" hidden="false" customHeight="false" outlineLevel="0" collapsed="false"/>
    <row r="50816" customFormat="false" ht="15.75" hidden="false" customHeight="false" outlineLevel="0" collapsed="false"/>
    <row r="50817" customFormat="false" ht="15.75" hidden="false" customHeight="false" outlineLevel="0" collapsed="false"/>
    <row r="50818" customFormat="false" ht="15.75" hidden="false" customHeight="false" outlineLevel="0" collapsed="false"/>
    <row r="50819" customFormat="false" ht="15.75" hidden="false" customHeight="false" outlineLevel="0" collapsed="false"/>
    <row r="50820" customFormat="false" ht="15.75" hidden="false" customHeight="false" outlineLevel="0" collapsed="false"/>
    <row r="50821" customFormat="false" ht="15.75" hidden="false" customHeight="false" outlineLevel="0" collapsed="false"/>
    <row r="50822" customFormat="false" ht="15.75" hidden="false" customHeight="false" outlineLevel="0" collapsed="false"/>
    <row r="50823" customFormat="false" ht="15.75" hidden="false" customHeight="false" outlineLevel="0" collapsed="false"/>
    <row r="50824" customFormat="false" ht="15.75" hidden="false" customHeight="false" outlineLevel="0" collapsed="false"/>
    <row r="50825" customFormat="false" ht="15.75" hidden="false" customHeight="false" outlineLevel="0" collapsed="false"/>
    <row r="50826" customFormat="false" ht="15.75" hidden="false" customHeight="false" outlineLevel="0" collapsed="false"/>
    <row r="50827" customFormat="false" ht="15.75" hidden="false" customHeight="false" outlineLevel="0" collapsed="false"/>
    <row r="50828" customFormat="false" ht="15.75" hidden="false" customHeight="false" outlineLevel="0" collapsed="false"/>
    <row r="50829" customFormat="false" ht="15.75" hidden="false" customHeight="false" outlineLevel="0" collapsed="false"/>
    <row r="50830" customFormat="false" ht="15.75" hidden="false" customHeight="false" outlineLevel="0" collapsed="false"/>
    <row r="50831" customFormat="false" ht="15.75" hidden="false" customHeight="false" outlineLevel="0" collapsed="false"/>
    <row r="50832" customFormat="false" ht="15.75" hidden="false" customHeight="false" outlineLevel="0" collapsed="false"/>
    <row r="50833" customFormat="false" ht="15.75" hidden="false" customHeight="false" outlineLevel="0" collapsed="false"/>
    <row r="50834" customFormat="false" ht="15.75" hidden="false" customHeight="false" outlineLevel="0" collapsed="false"/>
    <row r="50835" customFormat="false" ht="15.75" hidden="false" customHeight="false" outlineLevel="0" collapsed="false"/>
    <row r="50836" customFormat="false" ht="15.75" hidden="false" customHeight="false" outlineLevel="0" collapsed="false"/>
    <row r="50837" customFormat="false" ht="15.75" hidden="false" customHeight="false" outlineLevel="0" collapsed="false"/>
    <row r="50838" customFormat="false" ht="15.75" hidden="false" customHeight="false" outlineLevel="0" collapsed="false"/>
    <row r="50839" customFormat="false" ht="15.75" hidden="false" customHeight="false" outlineLevel="0" collapsed="false"/>
    <row r="50840" customFormat="false" ht="15.75" hidden="false" customHeight="false" outlineLevel="0" collapsed="false"/>
    <row r="50841" customFormat="false" ht="15.75" hidden="false" customHeight="false" outlineLevel="0" collapsed="false"/>
    <row r="50842" customFormat="false" ht="15.75" hidden="false" customHeight="false" outlineLevel="0" collapsed="false"/>
    <row r="50843" customFormat="false" ht="15.75" hidden="false" customHeight="false" outlineLevel="0" collapsed="false"/>
    <row r="50844" customFormat="false" ht="15.75" hidden="false" customHeight="false" outlineLevel="0" collapsed="false"/>
    <row r="50845" customFormat="false" ht="15.75" hidden="false" customHeight="false" outlineLevel="0" collapsed="false"/>
    <row r="50846" customFormat="false" ht="15.75" hidden="false" customHeight="false" outlineLevel="0" collapsed="false"/>
    <row r="50847" customFormat="false" ht="15.75" hidden="false" customHeight="false" outlineLevel="0" collapsed="false"/>
    <row r="50848" customFormat="false" ht="15.75" hidden="false" customHeight="false" outlineLevel="0" collapsed="false"/>
    <row r="50849" customFormat="false" ht="15.75" hidden="false" customHeight="false" outlineLevel="0" collapsed="false"/>
    <row r="50850" customFormat="false" ht="15.75" hidden="false" customHeight="false" outlineLevel="0" collapsed="false"/>
    <row r="50851" customFormat="false" ht="15.75" hidden="false" customHeight="false" outlineLevel="0" collapsed="false"/>
    <row r="50852" customFormat="false" ht="15.75" hidden="false" customHeight="false" outlineLevel="0" collapsed="false"/>
    <row r="50853" customFormat="false" ht="15.75" hidden="false" customHeight="false" outlineLevel="0" collapsed="false"/>
    <row r="50854" customFormat="false" ht="15.75" hidden="false" customHeight="false" outlineLevel="0" collapsed="false"/>
    <row r="50855" customFormat="false" ht="15.75" hidden="false" customHeight="false" outlineLevel="0" collapsed="false"/>
    <row r="50856" customFormat="false" ht="15.75" hidden="false" customHeight="false" outlineLevel="0" collapsed="false"/>
    <row r="50857" customFormat="false" ht="15.75" hidden="false" customHeight="false" outlineLevel="0" collapsed="false"/>
    <row r="50858" customFormat="false" ht="15.75" hidden="false" customHeight="false" outlineLevel="0" collapsed="false"/>
    <row r="50859" customFormat="false" ht="15.75" hidden="false" customHeight="false" outlineLevel="0" collapsed="false"/>
    <row r="50860" customFormat="false" ht="15.75" hidden="false" customHeight="false" outlineLevel="0" collapsed="false"/>
    <row r="50861" customFormat="false" ht="15.75" hidden="false" customHeight="false" outlineLevel="0" collapsed="false"/>
    <row r="50862" customFormat="false" ht="15.75" hidden="false" customHeight="false" outlineLevel="0" collapsed="false"/>
    <row r="50863" customFormat="false" ht="15.75" hidden="false" customHeight="false" outlineLevel="0" collapsed="false"/>
    <row r="50864" customFormat="false" ht="15.75" hidden="false" customHeight="false" outlineLevel="0" collapsed="false"/>
    <row r="50865" customFormat="false" ht="15.75" hidden="false" customHeight="false" outlineLevel="0" collapsed="false"/>
    <row r="50866" customFormat="false" ht="15.75" hidden="false" customHeight="false" outlineLevel="0" collapsed="false"/>
    <row r="50867" customFormat="false" ht="15.75" hidden="false" customHeight="false" outlineLevel="0" collapsed="false"/>
    <row r="50868" customFormat="false" ht="15.75" hidden="false" customHeight="false" outlineLevel="0" collapsed="false"/>
    <row r="50869" customFormat="false" ht="15.75" hidden="false" customHeight="false" outlineLevel="0" collapsed="false"/>
    <row r="50870" customFormat="false" ht="15.75" hidden="false" customHeight="false" outlineLevel="0" collapsed="false"/>
    <row r="50871" customFormat="false" ht="15.75" hidden="false" customHeight="false" outlineLevel="0" collapsed="false"/>
    <row r="50872" customFormat="false" ht="15.75" hidden="false" customHeight="false" outlineLevel="0" collapsed="false"/>
    <row r="50873" customFormat="false" ht="15.75" hidden="false" customHeight="false" outlineLevel="0" collapsed="false"/>
    <row r="50874" customFormat="false" ht="15.75" hidden="false" customHeight="false" outlineLevel="0" collapsed="false"/>
    <row r="50875" customFormat="false" ht="15.75" hidden="false" customHeight="false" outlineLevel="0" collapsed="false"/>
    <row r="50876" customFormat="false" ht="15.75" hidden="false" customHeight="false" outlineLevel="0" collapsed="false"/>
    <row r="50877" customFormat="false" ht="15.75" hidden="false" customHeight="false" outlineLevel="0" collapsed="false"/>
    <row r="50878" customFormat="false" ht="15.75" hidden="false" customHeight="false" outlineLevel="0" collapsed="false"/>
    <row r="50879" customFormat="false" ht="15.75" hidden="false" customHeight="false" outlineLevel="0" collapsed="false"/>
    <row r="50880" customFormat="false" ht="15.75" hidden="false" customHeight="false" outlineLevel="0" collapsed="false"/>
    <row r="50881" customFormat="false" ht="15.75" hidden="false" customHeight="false" outlineLevel="0" collapsed="false"/>
    <row r="50882" customFormat="false" ht="15.75" hidden="false" customHeight="false" outlineLevel="0" collapsed="false"/>
    <row r="50883" customFormat="false" ht="15.75" hidden="false" customHeight="false" outlineLevel="0" collapsed="false"/>
    <row r="50884" customFormat="false" ht="15.75" hidden="false" customHeight="false" outlineLevel="0" collapsed="false"/>
    <row r="50885" customFormat="false" ht="15.75" hidden="false" customHeight="false" outlineLevel="0" collapsed="false"/>
    <row r="50886" customFormat="false" ht="15.75" hidden="false" customHeight="false" outlineLevel="0" collapsed="false"/>
    <row r="50887" customFormat="false" ht="15.75" hidden="false" customHeight="false" outlineLevel="0" collapsed="false"/>
    <row r="50888" customFormat="false" ht="15.75" hidden="false" customHeight="false" outlineLevel="0" collapsed="false"/>
    <row r="50889" customFormat="false" ht="15.75" hidden="false" customHeight="false" outlineLevel="0" collapsed="false"/>
    <row r="50890" customFormat="false" ht="15.75" hidden="false" customHeight="false" outlineLevel="0" collapsed="false"/>
    <row r="50891" customFormat="false" ht="15.75" hidden="false" customHeight="false" outlineLevel="0" collapsed="false"/>
    <row r="50892" customFormat="false" ht="15.75" hidden="false" customHeight="false" outlineLevel="0" collapsed="false"/>
    <row r="50893" customFormat="false" ht="15.75" hidden="false" customHeight="false" outlineLevel="0" collapsed="false"/>
    <row r="50894" customFormat="false" ht="15.75" hidden="false" customHeight="false" outlineLevel="0" collapsed="false"/>
    <row r="50895" customFormat="false" ht="15.75" hidden="false" customHeight="false" outlineLevel="0" collapsed="false"/>
    <row r="50896" customFormat="false" ht="15.75" hidden="false" customHeight="false" outlineLevel="0" collapsed="false"/>
    <row r="50897" customFormat="false" ht="15.75" hidden="false" customHeight="false" outlineLevel="0" collapsed="false"/>
    <row r="50898" customFormat="false" ht="15.75" hidden="false" customHeight="false" outlineLevel="0" collapsed="false"/>
    <row r="50899" customFormat="false" ht="15.75" hidden="false" customHeight="false" outlineLevel="0" collapsed="false"/>
    <row r="50900" customFormat="false" ht="15.75" hidden="false" customHeight="false" outlineLevel="0" collapsed="false"/>
    <row r="50901" customFormat="false" ht="15.75" hidden="false" customHeight="false" outlineLevel="0" collapsed="false"/>
    <row r="50902" customFormat="false" ht="15.75" hidden="false" customHeight="false" outlineLevel="0" collapsed="false"/>
    <row r="50903" customFormat="false" ht="15.75" hidden="false" customHeight="false" outlineLevel="0" collapsed="false"/>
    <row r="50904" customFormat="false" ht="15.75" hidden="false" customHeight="false" outlineLevel="0" collapsed="false"/>
    <row r="50905" customFormat="false" ht="15.75" hidden="false" customHeight="false" outlineLevel="0" collapsed="false"/>
    <row r="50906" customFormat="false" ht="15.75" hidden="false" customHeight="false" outlineLevel="0" collapsed="false"/>
    <row r="50907" customFormat="false" ht="15.75" hidden="false" customHeight="false" outlineLevel="0" collapsed="false"/>
    <row r="50908" customFormat="false" ht="15.75" hidden="false" customHeight="false" outlineLevel="0" collapsed="false"/>
    <row r="50909" customFormat="false" ht="15.75" hidden="false" customHeight="false" outlineLevel="0" collapsed="false"/>
    <row r="50910" customFormat="false" ht="15.75" hidden="false" customHeight="false" outlineLevel="0" collapsed="false"/>
    <row r="50911" customFormat="false" ht="15.75" hidden="false" customHeight="false" outlineLevel="0" collapsed="false"/>
    <row r="50912" customFormat="false" ht="15.75" hidden="false" customHeight="false" outlineLevel="0" collapsed="false"/>
    <row r="50913" customFormat="false" ht="15.75" hidden="false" customHeight="false" outlineLevel="0" collapsed="false"/>
    <row r="50914" customFormat="false" ht="15.75" hidden="false" customHeight="false" outlineLevel="0" collapsed="false"/>
    <row r="50915" customFormat="false" ht="15.75" hidden="false" customHeight="false" outlineLevel="0" collapsed="false"/>
    <row r="50916" customFormat="false" ht="15.75" hidden="false" customHeight="false" outlineLevel="0" collapsed="false"/>
    <row r="50917" customFormat="false" ht="15.75" hidden="false" customHeight="false" outlineLevel="0" collapsed="false"/>
    <row r="50918" customFormat="false" ht="15.75" hidden="false" customHeight="false" outlineLevel="0" collapsed="false"/>
    <row r="50919" customFormat="false" ht="15.75" hidden="false" customHeight="false" outlineLevel="0" collapsed="false"/>
    <row r="50920" customFormat="false" ht="15.75" hidden="false" customHeight="false" outlineLevel="0" collapsed="false"/>
    <row r="50921" customFormat="false" ht="15.75" hidden="false" customHeight="false" outlineLevel="0" collapsed="false"/>
    <row r="50922" customFormat="false" ht="15.75" hidden="false" customHeight="false" outlineLevel="0" collapsed="false"/>
    <row r="50923" customFormat="false" ht="15.75" hidden="false" customHeight="false" outlineLevel="0" collapsed="false"/>
    <row r="50924" customFormat="false" ht="15.75" hidden="false" customHeight="false" outlineLevel="0" collapsed="false"/>
    <row r="50925" customFormat="false" ht="15.75" hidden="false" customHeight="false" outlineLevel="0" collapsed="false"/>
    <row r="50926" customFormat="false" ht="15.75" hidden="false" customHeight="false" outlineLevel="0" collapsed="false"/>
    <row r="50927" customFormat="false" ht="15.75" hidden="false" customHeight="false" outlineLevel="0" collapsed="false"/>
    <row r="50928" customFormat="false" ht="15.75" hidden="false" customHeight="false" outlineLevel="0" collapsed="false"/>
    <row r="50929" customFormat="false" ht="15.75" hidden="false" customHeight="false" outlineLevel="0" collapsed="false"/>
    <row r="50930" customFormat="false" ht="15.75" hidden="false" customHeight="false" outlineLevel="0" collapsed="false"/>
    <row r="50931" customFormat="false" ht="15.75" hidden="false" customHeight="false" outlineLevel="0" collapsed="false"/>
    <row r="50932" customFormat="false" ht="15.75" hidden="false" customHeight="false" outlineLevel="0" collapsed="false"/>
    <row r="50933" customFormat="false" ht="15.75" hidden="false" customHeight="false" outlineLevel="0" collapsed="false"/>
    <row r="50934" customFormat="false" ht="15.75" hidden="false" customHeight="false" outlineLevel="0" collapsed="false"/>
    <row r="50935" customFormat="false" ht="15.75" hidden="false" customHeight="false" outlineLevel="0" collapsed="false"/>
    <row r="50936" customFormat="false" ht="15.75" hidden="false" customHeight="false" outlineLevel="0" collapsed="false"/>
    <row r="50937" customFormat="false" ht="15.75" hidden="false" customHeight="false" outlineLevel="0" collapsed="false"/>
    <row r="50938" customFormat="false" ht="15.75" hidden="false" customHeight="false" outlineLevel="0" collapsed="false"/>
    <row r="50939" customFormat="false" ht="15.75" hidden="false" customHeight="false" outlineLevel="0" collapsed="false"/>
    <row r="50940" customFormat="false" ht="15.75" hidden="false" customHeight="false" outlineLevel="0" collapsed="false"/>
    <row r="50941" customFormat="false" ht="15.75" hidden="false" customHeight="false" outlineLevel="0" collapsed="false"/>
    <row r="50942" customFormat="false" ht="15.75" hidden="false" customHeight="false" outlineLevel="0" collapsed="false"/>
    <row r="50943" customFormat="false" ht="15.75" hidden="false" customHeight="false" outlineLevel="0" collapsed="false"/>
    <row r="50944" customFormat="false" ht="15.75" hidden="false" customHeight="false" outlineLevel="0" collapsed="false"/>
    <row r="50945" customFormat="false" ht="15.75" hidden="false" customHeight="false" outlineLevel="0" collapsed="false"/>
    <row r="50946" customFormat="false" ht="15.75" hidden="false" customHeight="false" outlineLevel="0" collapsed="false"/>
    <row r="50947" customFormat="false" ht="15.75" hidden="false" customHeight="false" outlineLevel="0" collapsed="false"/>
    <row r="50948" customFormat="false" ht="15.75" hidden="false" customHeight="false" outlineLevel="0" collapsed="false"/>
    <row r="50949" customFormat="false" ht="15.75" hidden="false" customHeight="false" outlineLevel="0" collapsed="false"/>
    <row r="50950" customFormat="false" ht="15.75" hidden="false" customHeight="false" outlineLevel="0" collapsed="false"/>
    <row r="50951" customFormat="false" ht="15.75" hidden="false" customHeight="false" outlineLevel="0" collapsed="false"/>
    <row r="50952" customFormat="false" ht="15.75" hidden="false" customHeight="false" outlineLevel="0" collapsed="false"/>
    <row r="50953" customFormat="false" ht="15.75" hidden="false" customHeight="false" outlineLevel="0" collapsed="false"/>
    <row r="50954" customFormat="false" ht="15.75" hidden="false" customHeight="false" outlineLevel="0" collapsed="false"/>
    <row r="50955" customFormat="false" ht="15.75" hidden="false" customHeight="false" outlineLevel="0" collapsed="false"/>
    <row r="50956" customFormat="false" ht="15.75" hidden="false" customHeight="false" outlineLevel="0" collapsed="false"/>
    <row r="50957" customFormat="false" ht="15.75" hidden="false" customHeight="false" outlineLevel="0" collapsed="false"/>
    <row r="50958" customFormat="false" ht="15.75" hidden="false" customHeight="false" outlineLevel="0" collapsed="false"/>
    <row r="50959" customFormat="false" ht="15.75" hidden="false" customHeight="false" outlineLevel="0" collapsed="false"/>
    <row r="50960" customFormat="false" ht="15.75" hidden="false" customHeight="false" outlineLevel="0" collapsed="false"/>
    <row r="50961" customFormat="false" ht="15.75" hidden="false" customHeight="false" outlineLevel="0" collapsed="false"/>
    <row r="50962" customFormat="false" ht="15.75" hidden="false" customHeight="false" outlineLevel="0" collapsed="false"/>
    <row r="50963" customFormat="false" ht="15.75" hidden="false" customHeight="false" outlineLevel="0" collapsed="false"/>
    <row r="50964" customFormat="false" ht="15.75" hidden="false" customHeight="false" outlineLevel="0" collapsed="false"/>
    <row r="50965" customFormat="false" ht="15.75" hidden="false" customHeight="false" outlineLevel="0" collapsed="false"/>
    <row r="50966" customFormat="false" ht="15.75" hidden="false" customHeight="false" outlineLevel="0" collapsed="false"/>
    <row r="50967" customFormat="false" ht="15.75" hidden="false" customHeight="false" outlineLevel="0" collapsed="false"/>
    <row r="50968" customFormat="false" ht="15.75" hidden="false" customHeight="false" outlineLevel="0" collapsed="false"/>
    <row r="50969" customFormat="false" ht="15.75" hidden="false" customHeight="false" outlineLevel="0" collapsed="false"/>
    <row r="50970" customFormat="false" ht="15.75" hidden="false" customHeight="false" outlineLevel="0" collapsed="false"/>
    <row r="50971" customFormat="false" ht="15.75" hidden="false" customHeight="false" outlineLevel="0" collapsed="false"/>
    <row r="50972" customFormat="false" ht="15.75" hidden="false" customHeight="false" outlineLevel="0" collapsed="false"/>
    <row r="50973" customFormat="false" ht="15.75" hidden="false" customHeight="false" outlineLevel="0" collapsed="false"/>
    <row r="50974" customFormat="false" ht="15.75" hidden="false" customHeight="false" outlineLevel="0" collapsed="false"/>
    <row r="50975" customFormat="false" ht="15.75" hidden="false" customHeight="false" outlineLevel="0" collapsed="false"/>
    <row r="50976" customFormat="false" ht="15.75" hidden="false" customHeight="false" outlineLevel="0" collapsed="false"/>
    <row r="50977" customFormat="false" ht="15.75" hidden="false" customHeight="false" outlineLevel="0" collapsed="false"/>
    <row r="50978" customFormat="false" ht="15.75" hidden="false" customHeight="false" outlineLevel="0" collapsed="false"/>
    <row r="50979" customFormat="false" ht="15.75" hidden="false" customHeight="false" outlineLevel="0" collapsed="false"/>
    <row r="50980" customFormat="false" ht="15.75" hidden="false" customHeight="false" outlineLevel="0" collapsed="false"/>
    <row r="50981" customFormat="false" ht="15.75" hidden="false" customHeight="false" outlineLevel="0" collapsed="false"/>
    <row r="50982" customFormat="false" ht="15.75" hidden="false" customHeight="false" outlineLevel="0" collapsed="false"/>
    <row r="50983" customFormat="false" ht="15.75" hidden="false" customHeight="false" outlineLevel="0" collapsed="false"/>
    <row r="50984" customFormat="false" ht="15.75" hidden="false" customHeight="false" outlineLevel="0" collapsed="false"/>
    <row r="50985" customFormat="false" ht="15.75" hidden="false" customHeight="false" outlineLevel="0" collapsed="false"/>
    <row r="50986" customFormat="false" ht="15.75" hidden="false" customHeight="false" outlineLevel="0" collapsed="false"/>
    <row r="50987" customFormat="false" ht="15.75" hidden="false" customHeight="false" outlineLevel="0" collapsed="false"/>
    <row r="50988" customFormat="false" ht="15.75" hidden="false" customHeight="false" outlineLevel="0" collapsed="false"/>
    <row r="50989" customFormat="false" ht="15.75" hidden="false" customHeight="false" outlineLevel="0" collapsed="false"/>
    <row r="50990" customFormat="false" ht="15.75" hidden="false" customHeight="false" outlineLevel="0" collapsed="false"/>
    <row r="50991" customFormat="false" ht="15.75" hidden="false" customHeight="false" outlineLevel="0" collapsed="false"/>
    <row r="50992" customFormat="false" ht="15.75" hidden="false" customHeight="false" outlineLevel="0" collapsed="false"/>
    <row r="50993" customFormat="false" ht="15.75" hidden="false" customHeight="false" outlineLevel="0" collapsed="false"/>
    <row r="50994" customFormat="false" ht="15.75" hidden="false" customHeight="false" outlineLevel="0" collapsed="false"/>
    <row r="50995" customFormat="false" ht="15.75" hidden="false" customHeight="false" outlineLevel="0" collapsed="false"/>
    <row r="50996" customFormat="false" ht="15.75" hidden="false" customHeight="false" outlineLevel="0" collapsed="false"/>
    <row r="50997" customFormat="false" ht="15.75" hidden="false" customHeight="false" outlineLevel="0" collapsed="false"/>
    <row r="50998" customFormat="false" ht="15.75" hidden="false" customHeight="false" outlineLevel="0" collapsed="false"/>
    <row r="50999" customFormat="false" ht="15.75" hidden="false" customHeight="false" outlineLevel="0" collapsed="false"/>
    <row r="51000" customFormat="false" ht="15.75" hidden="false" customHeight="false" outlineLevel="0" collapsed="false"/>
    <row r="51001" customFormat="false" ht="15.75" hidden="false" customHeight="false" outlineLevel="0" collapsed="false"/>
    <row r="51002" customFormat="false" ht="15.75" hidden="false" customHeight="false" outlineLevel="0" collapsed="false"/>
    <row r="51003" customFormat="false" ht="15.75" hidden="false" customHeight="false" outlineLevel="0" collapsed="false"/>
    <row r="51004" customFormat="false" ht="15.75" hidden="false" customHeight="false" outlineLevel="0" collapsed="false"/>
    <row r="51005" customFormat="false" ht="15.75" hidden="false" customHeight="false" outlineLevel="0" collapsed="false"/>
    <row r="51006" customFormat="false" ht="15.75" hidden="false" customHeight="false" outlineLevel="0" collapsed="false"/>
    <row r="51007" customFormat="false" ht="15.75" hidden="false" customHeight="false" outlineLevel="0" collapsed="false"/>
    <row r="51008" customFormat="false" ht="15.75" hidden="false" customHeight="false" outlineLevel="0" collapsed="false"/>
    <row r="51009" customFormat="false" ht="15.75" hidden="false" customHeight="false" outlineLevel="0" collapsed="false"/>
    <row r="51010" customFormat="false" ht="15.75" hidden="false" customHeight="false" outlineLevel="0" collapsed="false"/>
    <row r="51011" customFormat="false" ht="15.75" hidden="false" customHeight="false" outlineLevel="0" collapsed="false"/>
    <row r="51012" customFormat="false" ht="15.75" hidden="false" customHeight="false" outlineLevel="0" collapsed="false"/>
    <row r="51013" customFormat="false" ht="15.75" hidden="false" customHeight="false" outlineLevel="0" collapsed="false"/>
    <row r="51014" customFormat="false" ht="15.75" hidden="false" customHeight="false" outlineLevel="0" collapsed="false"/>
    <row r="51015" customFormat="false" ht="15.75" hidden="false" customHeight="false" outlineLevel="0" collapsed="false"/>
    <row r="51016" customFormat="false" ht="15.75" hidden="false" customHeight="false" outlineLevel="0" collapsed="false"/>
    <row r="51017" customFormat="false" ht="15.75" hidden="false" customHeight="false" outlineLevel="0" collapsed="false"/>
    <row r="51018" customFormat="false" ht="15.75" hidden="false" customHeight="false" outlineLevel="0" collapsed="false"/>
    <row r="51019" customFormat="false" ht="15.75" hidden="false" customHeight="false" outlineLevel="0" collapsed="false"/>
    <row r="51020" customFormat="false" ht="15.75" hidden="false" customHeight="false" outlineLevel="0" collapsed="false"/>
    <row r="51021" customFormat="false" ht="15.75" hidden="false" customHeight="false" outlineLevel="0" collapsed="false"/>
    <row r="51022" customFormat="false" ht="15.75" hidden="false" customHeight="false" outlineLevel="0" collapsed="false"/>
    <row r="51023" customFormat="false" ht="15.75" hidden="false" customHeight="false" outlineLevel="0" collapsed="false"/>
    <row r="51024" customFormat="false" ht="15.75" hidden="false" customHeight="false" outlineLevel="0" collapsed="false"/>
    <row r="51025" customFormat="false" ht="15.75" hidden="false" customHeight="false" outlineLevel="0" collapsed="false"/>
    <row r="51026" customFormat="false" ht="15.75" hidden="false" customHeight="false" outlineLevel="0" collapsed="false"/>
    <row r="51027" customFormat="false" ht="15.75" hidden="false" customHeight="false" outlineLevel="0" collapsed="false"/>
    <row r="51028" customFormat="false" ht="15.75" hidden="false" customHeight="false" outlineLevel="0" collapsed="false"/>
    <row r="51029" customFormat="false" ht="15.75" hidden="false" customHeight="false" outlineLevel="0" collapsed="false"/>
    <row r="51030" customFormat="false" ht="15.75" hidden="false" customHeight="false" outlineLevel="0" collapsed="false"/>
    <row r="51031" customFormat="false" ht="15.75" hidden="false" customHeight="false" outlineLevel="0" collapsed="false"/>
    <row r="51032" customFormat="false" ht="15.75" hidden="false" customHeight="false" outlineLevel="0" collapsed="false"/>
    <row r="51033" customFormat="false" ht="15.75" hidden="false" customHeight="false" outlineLevel="0" collapsed="false"/>
    <row r="51034" customFormat="false" ht="15.75" hidden="false" customHeight="false" outlineLevel="0" collapsed="false"/>
    <row r="51035" customFormat="false" ht="15.75" hidden="false" customHeight="false" outlineLevel="0" collapsed="false"/>
    <row r="51036" customFormat="false" ht="15.75" hidden="false" customHeight="false" outlineLevel="0" collapsed="false"/>
    <row r="51037" customFormat="false" ht="15.75" hidden="false" customHeight="false" outlineLevel="0" collapsed="false"/>
    <row r="51038" customFormat="false" ht="15.75" hidden="false" customHeight="false" outlineLevel="0" collapsed="false"/>
    <row r="51039" customFormat="false" ht="15.75" hidden="false" customHeight="false" outlineLevel="0" collapsed="false"/>
    <row r="51040" customFormat="false" ht="15.75" hidden="false" customHeight="false" outlineLevel="0" collapsed="false"/>
    <row r="51041" customFormat="false" ht="15.75" hidden="false" customHeight="false" outlineLevel="0" collapsed="false"/>
    <row r="51042" customFormat="false" ht="15.75" hidden="false" customHeight="false" outlineLevel="0" collapsed="false"/>
    <row r="51043" customFormat="false" ht="15.75" hidden="false" customHeight="false" outlineLevel="0" collapsed="false"/>
    <row r="51044" customFormat="false" ht="15.75" hidden="false" customHeight="false" outlineLevel="0" collapsed="false"/>
    <row r="51045" customFormat="false" ht="15.75" hidden="false" customHeight="false" outlineLevel="0" collapsed="false"/>
    <row r="51046" customFormat="false" ht="15.75" hidden="false" customHeight="false" outlineLevel="0" collapsed="false"/>
    <row r="51047" customFormat="false" ht="15.75" hidden="false" customHeight="false" outlineLevel="0" collapsed="false"/>
    <row r="51048" customFormat="false" ht="15.75" hidden="false" customHeight="false" outlineLevel="0" collapsed="false"/>
    <row r="51049" customFormat="false" ht="15.75" hidden="false" customHeight="false" outlineLevel="0" collapsed="false"/>
    <row r="51050" customFormat="false" ht="15.75" hidden="false" customHeight="false" outlineLevel="0" collapsed="false"/>
    <row r="51051" customFormat="false" ht="15.75" hidden="false" customHeight="false" outlineLevel="0" collapsed="false"/>
    <row r="51052" customFormat="false" ht="15.75" hidden="false" customHeight="false" outlineLevel="0" collapsed="false"/>
    <row r="51053" customFormat="false" ht="15.75" hidden="false" customHeight="false" outlineLevel="0" collapsed="false"/>
    <row r="51054" customFormat="false" ht="15.75" hidden="false" customHeight="false" outlineLevel="0" collapsed="false"/>
    <row r="51055" customFormat="false" ht="15.75" hidden="false" customHeight="false" outlineLevel="0" collapsed="false"/>
    <row r="51056" customFormat="false" ht="15.75" hidden="false" customHeight="false" outlineLevel="0" collapsed="false"/>
    <row r="51057" customFormat="false" ht="15.75" hidden="false" customHeight="false" outlineLevel="0" collapsed="false"/>
    <row r="51058" customFormat="false" ht="15.75" hidden="false" customHeight="false" outlineLevel="0" collapsed="false"/>
    <row r="51059" customFormat="false" ht="15.75" hidden="false" customHeight="false" outlineLevel="0" collapsed="false"/>
    <row r="51060" customFormat="false" ht="15.75" hidden="false" customHeight="false" outlineLevel="0" collapsed="false"/>
    <row r="51061" customFormat="false" ht="15.75" hidden="false" customHeight="false" outlineLevel="0" collapsed="false"/>
    <row r="51062" customFormat="false" ht="15.75" hidden="false" customHeight="false" outlineLevel="0" collapsed="false"/>
    <row r="51063" customFormat="false" ht="15.75" hidden="false" customHeight="false" outlineLevel="0" collapsed="false"/>
    <row r="51064" customFormat="false" ht="15.75" hidden="false" customHeight="false" outlineLevel="0" collapsed="false"/>
    <row r="51065" customFormat="false" ht="15.75" hidden="false" customHeight="false" outlineLevel="0" collapsed="false"/>
    <row r="51066" customFormat="false" ht="15.75" hidden="false" customHeight="false" outlineLevel="0" collapsed="false"/>
    <row r="51067" customFormat="false" ht="15.75" hidden="false" customHeight="false" outlineLevel="0" collapsed="false"/>
    <row r="51068" customFormat="false" ht="15.75" hidden="false" customHeight="false" outlineLevel="0" collapsed="false"/>
    <row r="51069" customFormat="false" ht="15.75" hidden="false" customHeight="false" outlineLevel="0" collapsed="false"/>
    <row r="51070" customFormat="false" ht="15.75" hidden="false" customHeight="false" outlineLevel="0" collapsed="false"/>
    <row r="51071" customFormat="false" ht="15.75" hidden="false" customHeight="false" outlineLevel="0" collapsed="false"/>
    <row r="51072" customFormat="false" ht="15.75" hidden="false" customHeight="false" outlineLevel="0" collapsed="false"/>
    <row r="51073" customFormat="false" ht="15.75" hidden="false" customHeight="false" outlineLevel="0" collapsed="false"/>
    <row r="51074" customFormat="false" ht="15.75" hidden="false" customHeight="false" outlineLevel="0" collapsed="false"/>
    <row r="51075" customFormat="false" ht="15.75" hidden="false" customHeight="false" outlineLevel="0" collapsed="false"/>
    <row r="51076" customFormat="false" ht="15.75" hidden="false" customHeight="false" outlineLevel="0" collapsed="false"/>
    <row r="51077" customFormat="false" ht="15.75" hidden="false" customHeight="false" outlineLevel="0" collapsed="false"/>
    <row r="51078" customFormat="false" ht="15.75" hidden="false" customHeight="false" outlineLevel="0" collapsed="false"/>
    <row r="51079" customFormat="false" ht="15.75" hidden="false" customHeight="false" outlineLevel="0" collapsed="false"/>
    <row r="51080" customFormat="false" ht="15.75" hidden="false" customHeight="false" outlineLevel="0" collapsed="false"/>
    <row r="51081" customFormat="false" ht="15.75" hidden="false" customHeight="false" outlineLevel="0" collapsed="false"/>
    <row r="51082" customFormat="false" ht="15.75" hidden="false" customHeight="false" outlineLevel="0" collapsed="false"/>
    <row r="51083" customFormat="false" ht="15.75" hidden="false" customHeight="false" outlineLevel="0" collapsed="false"/>
    <row r="51084" customFormat="false" ht="15.75" hidden="false" customHeight="false" outlineLevel="0" collapsed="false"/>
    <row r="51085" customFormat="false" ht="15.75" hidden="false" customHeight="false" outlineLevel="0" collapsed="false"/>
    <row r="51086" customFormat="false" ht="15.75" hidden="false" customHeight="false" outlineLevel="0" collapsed="false"/>
    <row r="51087" customFormat="false" ht="15.75" hidden="false" customHeight="false" outlineLevel="0" collapsed="false"/>
    <row r="51088" customFormat="false" ht="15.75" hidden="false" customHeight="false" outlineLevel="0" collapsed="false"/>
    <row r="51089" customFormat="false" ht="15.75" hidden="false" customHeight="false" outlineLevel="0" collapsed="false"/>
    <row r="51090" customFormat="false" ht="15.75" hidden="false" customHeight="false" outlineLevel="0" collapsed="false"/>
    <row r="51091" customFormat="false" ht="15.75" hidden="false" customHeight="false" outlineLevel="0" collapsed="false"/>
    <row r="51092" customFormat="false" ht="15.75" hidden="false" customHeight="false" outlineLevel="0" collapsed="false"/>
    <row r="51093" customFormat="false" ht="15.75" hidden="false" customHeight="false" outlineLevel="0" collapsed="false"/>
    <row r="51094" customFormat="false" ht="15.75" hidden="false" customHeight="false" outlineLevel="0" collapsed="false"/>
    <row r="51095" customFormat="false" ht="15.75" hidden="false" customHeight="false" outlineLevel="0" collapsed="false"/>
    <row r="51096" customFormat="false" ht="15.75" hidden="false" customHeight="false" outlineLevel="0" collapsed="false"/>
    <row r="51097" customFormat="false" ht="15.75" hidden="false" customHeight="false" outlineLevel="0" collapsed="false"/>
    <row r="51098" customFormat="false" ht="15.75" hidden="false" customHeight="false" outlineLevel="0" collapsed="false"/>
    <row r="51099" customFormat="false" ht="15.75" hidden="false" customHeight="false" outlineLevel="0" collapsed="false"/>
    <row r="51100" customFormat="false" ht="15.75" hidden="false" customHeight="false" outlineLevel="0" collapsed="false"/>
    <row r="51101" customFormat="false" ht="15.75" hidden="false" customHeight="false" outlineLevel="0" collapsed="false"/>
    <row r="51102" customFormat="false" ht="15.75" hidden="false" customHeight="false" outlineLevel="0" collapsed="false"/>
    <row r="51103" customFormat="false" ht="15.75" hidden="false" customHeight="false" outlineLevel="0" collapsed="false"/>
    <row r="51104" customFormat="false" ht="15.75" hidden="false" customHeight="false" outlineLevel="0" collapsed="false"/>
    <row r="51105" customFormat="false" ht="15.75" hidden="false" customHeight="false" outlineLevel="0" collapsed="false"/>
    <row r="51106" customFormat="false" ht="15.75" hidden="false" customHeight="false" outlineLevel="0" collapsed="false"/>
    <row r="51107" customFormat="false" ht="15.75" hidden="false" customHeight="false" outlineLevel="0" collapsed="false"/>
    <row r="51108" customFormat="false" ht="15.75" hidden="false" customHeight="false" outlineLevel="0" collapsed="false"/>
    <row r="51109" customFormat="false" ht="15.75" hidden="false" customHeight="false" outlineLevel="0" collapsed="false"/>
    <row r="51110" customFormat="false" ht="15.75" hidden="false" customHeight="false" outlineLevel="0" collapsed="false"/>
    <row r="51111" customFormat="false" ht="15.75" hidden="false" customHeight="false" outlineLevel="0" collapsed="false"/>
    <row r="51112" customFormat="false" ht="15.75" hidden="false" customHeight="false" outlineLevel="0" collapsed="false"/>
    <row r="51113" customFormat="false" ht="15.75" hidden="false" customHeight="false" outlineLevel="0" collapsed="false"/>
    <row r="51114" customFormat="false" ht="15.75" hidden="false" customHeight="false" outlineLevel="0" collapsed="false"/>
    <row r="51115" customFormat="false" ht="15.75" hidden="false" customHeight="false" outlineLevel="0" collapsed="false"/>
    <row r="51116" customFormat="false" ht="15.75" hidden="false" customHeight="false" outlineLevel="0" collapsed="false"/>
    <row r="51117" customFormat="false" ht="15.75" hidden="false" customHeight="false" outlineLevel="0" collapsed="false"/>
    <row r="51118" customFormat="false" ht="15.75" hidden="false" customHeight="false" outlineLevel="0" collapsed="false"/>
    <row r="51119" customFormat="false" ht="15.75" hidden="false" customHeight="false" outlineLevel="0" collapsed="false"/>
    <row r="51120" customFormat="false" ht="15.75" hidden="false" customHeight="false" outlineLevel="0" collapsed="false"/>
    <row r="51121" customFormat="false" ht="15.75" hidden="false" customHeight="false" outlineLevel="0" collapsed="false"/>
    <row r="51122" customFormat="false" ht="15.75" hidden="false" customHeight="false" outlineLevel="0" collapsed="false"/>
    <row r="51123" customFormat="false" ht="15.75" hidden="false" customHeight="false" outlineLevel="0" collapsed="false"/>
    <row r="51124" customFormat="false" ht="15.75" hidden="false" customHeight="false" outlineLevel="0" collapsed="false"/>
    <row r="51125" customFormat="false" ht="15.75" hidden="false" customHeight="false" outlineLevel="0" collapsed="false"/>
    <row r="51126" customFormat="false" ht="15.75" hidden="false" customHeight="false" outlineLevel="0" collapsed="false"/>
    <row r="51127" customFormat="false" ht="15.75" hidden="false" customHeight="false" outlineLevel="0" collapsed="false"/>
    <row r="51128" customFormat="false" ht="15.75" hidden="false" customHeight="false" outlineLevel="0" collapsed="false"/>
    <row r="51129" customFormat="false" ht="15.75" hidden="false" customHeight="false" outlineLevel="0" collapsed="false"/>
    <row r="51130" customFormat="false" ht="15.75" hidden="false" customHeight="false" outlineLevel="0" collapsed="false"/>
    <row r="51131" customFormat="false" ht="15.75" hidden="false" customHeight="false" outlineLevel="0" collapsed="false"/>
    <row r="51132" customFormat="false" ht="15.75" hidden="false" customHeight="false" outlineLevel="0" collapsed="false"/>
    <row r="51133" customFormat="false" ht="15.75" hidden="false" customHeight="false" outlineLevel="0" collapsed="false"/>
    <row r="51134" customFormat="false" ht="15.75" hidden="false" customHeight="false" outlineLevel="0" collapsed="false"/>
    <row r="51135" customFormat="false" ht="15.75" hidden="false" customHeight="false" outlineLevel="0" collapsed="false"/>
    <row r="51136" customFormat="false" ht="15.75" hidden="false" customHeight="false" outlineLevel="0" collapsed="false"/>
    <row r="51137" customFormat="false" ht="15.75" hidden="false" customHeight="false" outlineLevel="0" collapsed="false"/>
    <row r="51138" customFormat="false" ht="15.75" hidden="false" customHeight="false" outlineLevel="0" collapsed="false"/>
    <row r="51139" customFormat="false" ht="15.75" hidden="false" customHeight="false" outlineLevel="0" collapsed="false"/>
    <row r="51140" customFormat="false" ht="15.75" hidden="false" customHeight="false" outlineLevel="0" collapsed="false"/>
    <row r="51141" customFormat="false" ht="15.75" hidden="false" customHeight="false" outlineLevel="0" collapsed="false"/>
    <row r="51142" customFormat="false" ht="15.75" hidden="false" customHeight="false" outlineLevel="0" collapsed="false"/>
    <row r="51143" customFormat="false" ht="15.75" hidden="false" customHeight="false" outlineLevel="0" collapsed="false"/>
    <row r="51144" customFormat="false" ht="15.75" hidden="false" customHeight="false" outlineLevel="0" collapsed="false"/>
    <row r="51145" customFormat="false" ht="15.75" hidden="false" customHeight="false" outlineLevel="0" collapsed="false"/>
    <row r="51146" customFormat="false" ht="15.75" hidden="false" customHeight="false" outlineLevel="0" collapsed="false"/>
    <row r="51147" customFormat="false" ht="15.75" hidden="false" customHeight="false" outlineLevel="0" collapsed="false"/>
    <row r="51148" customFormat="false" ht="15.75" hidden="false" customHeight="false" outlineLevel="0" collapsed="false"/>
    <row r="51149" customFormat="false" ht="15.75" hidden="false" customHeight="false" outlineLevel="0" collapsed="false"/>
    <row r="51150" customFormat="false" ht="15.75" hidden="false" customHeight="false" outlineLevel="0" collapsed="false"/>
    <row r="51151" customFormat="false" ht="15.75" hidden="false" customHeight="false" outlineLevel="0" collapsed="false"/>
    <row r="51152" customFormat="false" ht="15.75" hidden="false" customHeight="false" outlineLevel="0" collapsed="false"/>
    <row r="51153" customFormat="false" ht="15.75" hidden="false" customHeight="false" outlineLevel="0" collapsed="false"/>
    <row r="51154" customFormat="false" ht="15.75" hidden="false" customHeight="false" outlineLevel="0" collapsed="false"/>
    <row r="51155" customFormat="false" ht="15.75" hidden="false" customHeight="false" outlineLevel="0" collapsed="false"/>
    <row r="51156" customFormat="false" ht="15.75" hidden="false" customHeight="false" outlineLevel="0" collapsed="false"/>
    <row r="51157" customFormat="false" ht="15.75" hidden="false" customHeight="false" outlineLevel="0" collapsed="false"/>
    <row r="51158" customFormat="false" ht="15.75" hidden="false" customHeight="false" outlineLevel="0" collapsed="false"/>
    <row r="51159" customFormat="false" ht="15.75" hidden="false" customHeight="false" outlineLevel="0" collapsed="false"/>
    <row r="51160" customFormat="false" ht="15.75" hidden="false" customHeight="false" outlineLevel="0" collapsed="false"/>
    <row r="51161" customFormat="false" ht="15.75" hidden="false" customHeight="false" outlineLevel="0" collapsed="false"/>
    <row r="51162" customFormat="false" ht="15.75" hidden="false" customHeight="false" outlineLevel="0" collapsed="false"/>
    <row r="51163" customFormat="false" ht="15.75" hidden="false" customHeight="false" outlineLevel="0" collapsed="false"/>
    <row r="51164" customFormat="false" ht="15.75" hidden="false" customHeight="false" outlineLevel="0" collapsed="false"/>
    <row r="51165" customFormat="false" ht="15.75" hidden="false" customHeight="false" outlineLevel="0" collapsed="false"/>
    <row r="51166" customFormat="false" ht="15.75" hidden="false" customHeight="false" outlineLevel="0" collapsed="false"/>
    <row r="51167" customFormat="false" ht="15.75" hidden="false" customHeight="false" outlineLevel="0" collapsed="false"/>
    <row r="51168" customFormat="false" ht="15.75" hidden="false" customHeight="false" outlineLevel="0" collapsed="false"/>
    <row r="51169" customFormat="false" ht="15.75" hidden="false" customHeight="false" outlineLevel="0" collapsed="false"/>
    <row r="51170" customFormat="false" ht="15.75" hidden="false" customHeight="false" outlineLevel="0" collapsed="false"/>
    <row r="51171" customFormat="false" ht="15.75" hidden="false" customHeight="false" outlineLevel="0" collapsed="false"/>
    <row r="51172" customFormat="false" ht="15.75" hidden="false" customHeight="false" outlineLevel="0" collapsed="false"/>
    <row r="51173" customFormat="false" ht="15.75" hidden="false" customHeight="false" outlineLevel="0" collapsed="false"/>
    <row r="51174" customFormat="false" ht="15.75" hidden="false" customHeight="false" outlineLevel="0" collapsed="false"/>
    <row r="51175" customFormat="false" ht="15.75" hidden="false" customHeight="false" outlineLevel="0" collapsed="false"/>
    <row r="51176" customFormat="false" ht="15.75" hidden="false" customHeight="false" outlineLevel="0" collapsed="false"/>
    <row r="51177" customFormat="false" ht="15.75" hidden="false" customHeight="false" outlineLevel="0" collapsed="false"/>
    <row r="51178" customFormat="false" ht="15.75" hidden="false" customHeight="false" outlineLevel="0" collapsed="false"/>
    <row r="51179" customFormat="false" ht="15.75" hidden="false" customHeight="false" outlineLevel="0" collapsed="false"/>
    <row r="51180" customFormat="false" ht="15.75" hidden="false" customHeight="false" outlineLevel="0" collapsed="false"/>
    <row r="51181" customFormat="false" ht="15.75" hidden="false" customHeight="false" outlineLevel="0" collapsed="false"/>
    <row r="51182" customFormat="false" ht="15.75" hidden="false" customHeight="false" outlineLevel="0" collapsed="false"/>
    <row r="51183" customFormat="false" ht="15.75" hidden="false" customHeight="false" outlineLevel="0" collapsed="false"/>
    <row r="51184" customFormat="false" ht="15.75" hidden="false" customHeight="false" outlineLevel="0" collapsed="false"/>
    <row r="51185" customFormat="false" ht="15.75" hidden="false" customHeight="false" outlineLevel="0" collapsed="false"/>
    <row r="51186" customFormat="false" ht="15.75" hidden="false" customHeight="false" outlineLevel="0" collapsed="false"/>
    <row r="51187" customFormat="false" ht="15.75" hidden="false" customHeight="false" outlineLevel="0" collapsed="false"/>
    <row r="51188" customFormat="false" ht="15.75" hidden="false" customHeight="false" outlineLevel="0" collapsed="false"/>
    <row r="51189" customFormat="false" ht="15.75" hidden="false" customHeight="false" outlineLevel="0" collapsed="false"/>
    <row r="51190" customFormat="false" ht="15.75" hidden="false" customHeight="false" outlineLevel="0" collapsed="false"/>
    <row r="51191" customFormat="false" ht="15.75" hidden="false" customHeight="false" outlineLevel="0" collapsed="false"/>
    <row r="51192" customFormat="false" ht="15.75" hidden="false" customHeight="false" outlineLevel="0" collapsed="false"/>
    <row r="51193" customFormat="false" ht="15.75" hidden="false" customHeight="false" outlineLevel="0" collapsed="false"/>
    <row r="51194" customFormat="false" ht="15.75" hidden="false" customHeight="false" outlineLevel="0" collapsed="false"/>
    <row r="51195" customFormat="false" ht="15.75" hidden="false" customHeight="false" outlineLevel="0" collapsed="false"/>
    <row r="51196" customFormat="false" ht="15.75" hidden="false" customHeight="false" outlineLevel="0" collapsed="false"/>
    <row r="51197" customFormat="false" ht="15.75" hidden="false" customHeight="false" outlineLevel="0" collapsed="false"/>
    <row r="51198" customFormat="false" ht="15.75" hidden="false" customHeight="false" outlineLevel="0" collapsed="false"/>
    <row r="51199" customFormat="false" ht="15.75" hidden="false" customHeight="false" outlineLevel="0" collapsed="false"/>
    <row r="51200" customFormat="false" ht="15.75" hidden="false" customHeight="false" outlineLevel="0" collapsed="false"/>
    <row r="51201" customFormat="false" ht="15.75" hidden="false" customHeight="false" outlineLevel="0" collapsed="false"/>
    <row r="51202" customFormat="false" ht="15.75" hidden="false" customHeight="false" outlineLevel="0" collapsed="false"/>
    <row r="51203" customFormat="false" ht="15.75" hidden="false" customHeight="false" outlineLevel="0" collapsed="false"/>
    <row r="51204" customFormat="false" ht="15.75" hidden="false" customHeight="false" outlineLevel="0" collapsed="false"/>
    <row r="51205" customFormat="false" ht="15.75" hidden="false" customHeight="false" outlineLevel="0" collapsed="false"/>
    <row r="51206" customFormat="false" ht="15.75" hidden="false" customHeight="false" outlineLevel="0" collapsed="false"/>
    <row r="51207" customFormat="false" ht="15.75" hidden="false" customHeight="false" outlineLevel="0" collapsed="false"/>
    <row r="51208" customFormat="false" ht="15.75" hidden="false" customHeight="false" outlineLevel="0" collapsed="false"/>
    <row r="51209" customFormat="false" ht="15.75" hidden="false" customHeight="false" outlineLevel="0" collapsed="false"/>
    <row r="51210" customFormat="false" ht="15.75" hidden="false" customHeight="false" outlineLevel="0" collapsed="false"/>
    <row r="51211" customFormat="false" ht="15.75" hidden="false" customHeight="false" outlineLevel="0" collapsed="false"/>
    <row r="51212" customFormat="false" ht="15.75" hidden="false" customHeight="false" outlineLevel="0" collapsed="false"/>
    <row r="51213" customFormat="false" ht="15.75" hidden="false" customHeight="false" outlineLevel="0" collapsed="false"/>
    <row r="51214" customFormat="false" ht="15.75" hidden="false" customHeight="false" outlineLevel="0" collapsed="false"/>
    <row r="51215" customFormat="false" ht="15.75" hidden="false" customHeight="false" outlineLevel="0" collapsed="false"/>
    <row r="51216" customFormat="false" ht="15.75" hidden="false" customHeight="false" outlineLevel="0" collapsed="false"/>
    <row r="51217" customFormat="false" ht="15.75" hidden="false" customHeight="false" outlineLevel="0" collapsed="false"/>
    <row r="51218" customFormat="false" ht="15.75" hidden="false" customHeight="false" outlineLevel="0" collapsed="false"/>
    <row r="51219" customFormat="false" ht="15.75" hidden="false" customHeight="false" outlineLevel="0" collapsed="false"/>
    <row r="51220" customFormat="false" ht="15.75" hidden="false" customHeight="false" outlineLevel="0" collapsed="false"/>
    <row r="51221" customFormat="false" ht="15.75" hidden="false" customHeight="false" outlineLevel="0" collapsed="false"/>
    <row r="51222" customFormat="false" ht="15.75" hidden="false" customHeight="false" outlineLevel="0" collapsed="false"/>
    <row r="51223" customFormat="false" ht="15.75" hidden="false" customHeight="false" outlineLevel="0" collapsed="false"/>
    <row r="51224" customFormat="false" ht="15.75" hidden="false" customHeight="false" outlineLevel="0" collapsed="false"/>
    <row r="51225" customFormat="false" ht="15.75" hidden="false" customHeight="false" outlineLevel="0" collapsed="false"/>
    <row r="51226" customFormat="false" ht="15.75" hidden="false" customHeight="false" outlineLevel="0" collapsed="false"/>
    <row r="51227" customFormat="false" ht="15.75" hidden="false" customHeight="false" outlineLevel="0" collapsed="false"/>
    <row r="51228" customFormat="false" ht="15.75" hidden="false" customHeight="false" outlineLevel="0" collapsed="false"/>
    <row r="51229" customFormat="false" ht="15.75" hidden="false" customHeight="false" outlineLevel="0" collapsed="false"/>
    <row r="51230" customFormat="false" ht="15.75" hidden="false" customHeight="false" outlineLevel="0" collapsed="false"/>
    <row r="51231" customFormat="false" ht="15.75" hidden="false" customHeight="false" outlineLevel="0" collapsed="false"/>
    <row r="51232" customFormat="false" ht="15.75" hidden="false" customHeight="false" outlineLevel="0" collapsed="false"/>
    <row r="51233" customFormat="false" ht="15.75" hidden="false" customHeight="false" outlineLevel="0" collapsed="false"/>
    <row r="51234" customFormat="false" ht="15.75" hidden="false" customHeight="false" outlineLevel="0" collapsed="false"/>
    <row r="51235" customFormat="false" ht="15.75" hidden="false" customHeight="false" outlineLevel="0" collapsed="false"/>
    <row r="51236" customFormat="false" ht="15.75" hidden="false" customHeight="false" outlineLevel="0" collapsed="false"/>
    <row r="51237" customFormat="false" ht="15.75" hidden="false" customHeight="false" outlineLevel="0" collapsed="false"/>
    <row r="51238" customFormat="false" ht="15.75" hidden="false" customHeight="false" outlineLevel="0" collapsed="false"/>
    <row r="51239" customFormat="false" ht="15.75" hidden="false" customHeight="false" outlineLevel="0" collapsed="false"/>
    <row r="51240" customFormat="false" ht="15.75" hidden="false" customHeight="false" outlineLevel="0" collapsed="false"/>
    <row r="51241" customFormat="false" ht="15.75" hidden="false" customHeight="false" outlineLevel="0" collapsed="false"/>
    <row r="51242" customFormat="false" ht="15.75" hidden="false" customHeight="false" outlineLevel="0" collapsed="false"/>
    <row r="51243" customFormat="false" ht="15.75" hidden="false" customHeight="false" outlineLevel="0" collapsed="false"/>
    <row r="51244" customFormat="false" ht="15.75" hidden="false" customHeight="false" outlineLevel="0" collapsed="false"/>
    <row r="51245" customFormat="false" ht="15.75" hidden="false" customHeight="false" outlineLevel="0" collapsed="false"/>
    <row r="51246" customFormat="false" ht="15.75" hidden="false" customHeight="false" outlineLevel="0" collapsed="false"/>
    <row r="51247" customFormat="false" ht="15.75" hidden="false" customHeight="false" outlineLevel="0" collapsed="false"/>
    <row r="51248" customFormat="false" ht="15.75" hidden="false" customHeight="false" outlineLevel="0" collapsed="false"/>
    <row r="51249" customFormat="false" ht="15.75" hidden="false" customHeight="false" outlineLevel="0" collapsed="false"/>
    <row r="51250" customFormat="false" ht="15.75" hidden="false" customHeight="false" outlineLevel="0" collapsed="false"/>
    <row r="51251" customFormat="false" ht="15.75" hidden="false" customHeight="false" outlineLevel="0" collapsed="false"/>
    <row r="51252" customFormat="false" ht="15.75" hidden="false" customHeight="false" outlineLevel="0" collapsed="false"/>
    <row r="51253" customFormat="false" ht="15.75" hidden="false" customHeight="false" outlineLevel="0" collapsed="false"/>
    <row r="51254" customFormat="false" ht="15.75" hidden="false" customHeight="false" outlineLevel="0" collapsed="false"/>
    <row r="51255" customFormat="false" ht="15.75" hidden="false" customHeight="false" outlineLevel="0" collapsed="false"/>
    <row r="51256" customFormat="false" ht="15.75" hidden="false" customHeight="false" outlineLevel="0" collapsed="false"/>
    <row r="51257" customFormat="false" ht="15.75" hidden="false" customHeight="false" outlineLevel="0" collapsed="false"/>
    <row r="51258" customFormat="false" ht="15.75" hidden="false" customHeight="false" outlineLevel="0" collapsed="false"/>
    <row r="51259" customFormat="false" ht="15.75" hidden="false" customHeight="false" outlineLevel="0" collapsed="false"/>
    <row r="51260" customFormat="false" ht="15.75" hidden="false" customHeight="false" outlineLevel="0" collapsed="false"/>
    <row r="51261" customFormat="false" ht="15.75" hidden="false" customHeight="false" outlineLevel="0" collapsed="false"/>
    <row r="51262" customFormat="false" ht="15.75" hidden="false" customHeight="false" outlineLevel="0" collapsed="false"/>
    <row r="51263" customFormat="false" ht="15.75" hidden="false" customHeight="false" outlineLevel="0" collapsed="false"/>
    <row r="51264" customFormat="false" ht="15.75" hidden="false" customHeight="false" outlineLevel="0" collapsed="false"/>
    <row r="51265" customFormat="false" ht="15.75" hidden="false" customHeight="false" outlineLevel="0" collapsed="false"/>
    <row r="51266" customFormat="false" ht="15.75" hidden="false" customHeight="false" outlineLevel="0" collapsed="false"/>
    <row r="51267" customFormat="false" ht="15.75" hidden="false" customHeight="false" outlineLevel="0" collapsed="false"/>
    <row r="51268" customFormat="false" ht="15.75" hidden="false" customHeight="false" outlineLevel="0" collapsed="false"/>
    <row r="51269" customFormat="false" ht="15.75" hidden="false" customHeight="false" outlineLevel="0" collapsed="false"/>
    <row r="51270" customFormat="false" ht="15.75" hidden="false" customHeight="false" outlineLevel="0" collapsed="false"/>
    <row r="51271" customFormat="false" ht="15.75" hidden="false" customHeight="false" outlineLevel="0" collapsed="false"/>
    <row r="51272" customFormat="false" ht="15.75" hidden="false" customHeight="false" outlineLevel="0" collapsed="false"/>
    <row r="51273" customFormat="false" ht="15.75" hidden="false" customHeight="false" outlineLevel="0" collapsed="false"/>
    <row r="51274" customFormat="false" ht="15.75" hidden="false" customHeight="false" outlineLevel="0" collapsed="false"/>
    <row r="51275" customFormat="false" ht="15.75" hidden="false" customHeight="false" outlineLevel="0" collapsed="false"/>
    <row r="51276" customFormat="false" ht="15.75" hidden="false" customHeight="false" outlineLevel="0" collapsed="false"/>
    <row r="51277" customFormat="false" ht="15.75" hidden="false" customHeight="false" outlineLevel="0" collapsed="false"/>
    <row r="51278" customFormat="false" ht="15.75" hidden="false" customHeight="false" outlineLevel="0" collapsed="false"/>
    <row r="51279" customFormat="false" ht="15.75" hidden="false" customHeight="false" outlineLevel="0" collapsed="false"/>
    <row r="51280" customFormat="false" ht="15.75" hidden="false" customHeight="false" outlineLevel="0" collapsed="false"/>
    <row r="51281" customFormat="false" ht="15.75" hidden="false" customHeight="false" outlineLevel="0" collapsed="false"/>
    <row r="51282" customFormat="false" ht="15.75" hidden="false" customHeight="false" outlineLevel="0" collapsed="false"/>
    <row r="51283" customFormat="false" ht="15.75" hidden="false" customHeight="false" outlineLevel="0" collapsed="false"/>
    <row r="51284" customFormat="false" ht="15.75" hidden="false" customHeight="false" outlineLevel="0" collapsed="false"/>
    <row r="51285" customFormat="false" ht="15.75" hidden="false" customHeight="false" outlineLevel="0" collapsed="false"/>
    <row r="51286" customFormat="false" ht="15.75" hidden="false" customHeight="false" outlineLevel="0" collapsed="false"/>
    <row r="51287" customFormat="false" ht="15.75" hidden="false" customHeight="false" outlineLevel="0" collapsed="false"/>
    <row r="51288" customFormat="false" ht="15.75" hidden="false" customHeight="false" outlineLevel="0" collapsed="false"/>
    <row r="51289" customFormat="false" ht="15.75" hidden="false" customHeight="false" outlineLevel="0" collapsed="false"/>
    <row r="51290" customFormat="false" ht="15.75" hidden="false" customHeight="false" outlineLevel="0" collapsed="false"/>
    <row r="51291" customFormat="false" ht="15.75" hidden="false" customHeight="false" outlineLevel="0" collapsed="false"/>
    <row r="51292" customFormat="false" ht="15.75" hidden="false" customHeight="false" outlineLevel="0" collapsed="false"/>
    <row r="51293" customFormat="false" ht="15.75" hidden="false" customHeight="false" outlineLevel="0" collapsed="false"/>
    <row r="51294" customFormat="false" ht="15.75" hidden="false" customHeight="false" outlineLevel="0" collapsed="false"/>
    <row r="51295" customFormat="false" ht="15.75" hidden="false" customHeight="false" outlineLevel="0" collapsed="false"/>
    <row r="51296" customFormat="false" ht="15.75" hidden="false" customHeight="false" outlineLevel="0" collapsed="false"/>
    <row r="51297" customFormat="false" ht="15.75" hidden="false" customHeight="false" outlineLevel="0" collapsed="false"/>
    <row r="51298" customFormat="false" ht="15.75" hidden="false" customHeight="false" outlineLevel="0" collapsed="false"/>
    <row r="51299" customFormat="false" ht="15.75" hidden="false" customHeight="false" outlineLevel="0" collapsed="false"/>
    <row r="51300" customFormat="false" ht="15.75" hidden="false" customHeight="false" outlineLevel="0" collapsed="false"/>
    <row r="51301" customFormat="false" ht="15.75" hidden="false" customHeight="false" outlineLevel="0" collapsed="false"/>
    <row r="51302" customFormat="false" ht="15.75" hidden="false" customHeight="false" outlineLevel="0" collapsed="false"/>
    <row r="51303" customFormat="false" ht="15.75" hidden="false" customHeight="false" outlineLevel="0" collapsed="false"/>
    <row r="51304" customFormat="false" ht="15.75" hidden="false" customHeight="false" outlineLevel="0" collapsed="false"/>
    <row r="51305" customFormat="false" ht="15.75" hidden="false" customHeight="false" outlineLevel="0" collapsed="false"/>
    <row r="51306" customFormat="false" ht="15.75" hidden="false" customHeight="false" outlineLevel="0" collapsed="false"/>
    <row r="51307" customFormat="false" ht="15.75" hidden="false" customHeight="false" outlineLevel="0" collapsed="false"/>
    <row r="51308" customFormat="false" ht="15.75" hidden="false" customHeight="false" outlineLevel="0" collapsed="false"/>
    <row r="51309" customFormat="false" ht="15.75" hidden="false" customHeight="false" outlineLevel="0" collapsed="false"/>
    <row r="51310" customFormat="false" ht="15.75" hidden="false" customHeight="false" outlineLevel="0" collapsed="false"/>
    <row r="51311" customFormat="false" ht="15.75" hidden="false" customHeight="false" outlineLevel="0" collapsed="false"/>
    <row r="51312" customFormat="false" ht="15.75" hidden="false" customHeight="false" outlineLevel="0" collapsed="false"/>
    <row r="51313" customFormat="false" ht="15.75" hidden="false" customHeight="false" outlineLevel="0" collapsed="false"/>
    <row r="51314" customFormat="false" ht="15.75" hidden="false" customHeight="false" outlineLevel="0" collapsed="false"/>
    <row r="51315" customFormat="false" ht="15.75" hidden="false" customHeight="false" outlineLevel="0" collapsed="false"/>
    <row r="51316" customFormat="false" ht="15.75" hidden="false" customHeight="false" outlineLevel="0" collapsed="false"/>
    <row r="51317" customFormat="false" ht="15.75" hidden="false" customHeight="false" outlineLevel="0" collapsed="false"/>
    <row r="51318" customFormat="false" ht="15.75" hidden="false" customHeight="false" outlineLevel="0" collapsed="false"/>
    <row r="51319" customFormat="false" ht="15.75" hidden="false" customHeight="false" outlineLevel="0" collapsed="false"/>
    <row r="51320" customFormat="false" ht="15.75" hidden="false" customHeight="false" outlineLevel="0" collapsed="false"/>
    <row r="51321" customFormat="false" ht="15.75" hidden="false" customHeight="false" outlineLevel="0" collapsed="false"/>
    <row r="51322" customFormat="false" ht="15.75" hidden="false" customHeight="false" outlineLevel="0" collapsed="false"/>
    <row r="51323" customFormat="false" ht="15.75" hidden="false" customHeight="false" outlineLevel="0" collapsed="false"/>
    <row r="51324" customFormat="false" ht="15.75" hidden="false" customHeight="false" outlineLevel="0" collapsed="false"/>
    <row r="51325" customFormat="false" ht="15.75" hidden="false" customHeight="false" outlineLevel="0" collapsed="false"/>
    <row r="51326" customFormat="false" ht="15.75" hidden="false" customHeight="false" outlineLevel="0" collapsed="false"/>
    <row r="51327" customFormat="false" ht="15.75" hidden="false" customHeight="false" outlineLevel="0" collapsed="false"/>
    <row r="51328" customFormat="false" ht="15.75" hidden="false" customHeight="false" outlineLevel="0" collapsed="false"/>
    <row r="51329" customFormat="false" ht="15.75" hidden="false" customHeight="false" outlineLevel="0" collapsed="false"/>
    <row r="51330" customFormat="false" ht="15.75" hidden="false" customHeight="false" outlineLevel="0" collapsed="false"/>
    <row r="51331" customFormat="false" ht="15.75" hidden="false" customHeight="false" outlineLevel="0" collapsed="false"/>
    <row r="51332" customFormat="false" ht="15.75" hidden="false" customHeight="false" outlineLevel="0" collapsed="false"/>
    <row r="51333" customFormat="false" ht="15.75" hidden="false" customHeight="false" outlineLevel="0" collapsed="false"/>
    <row r="51334" customFormat="false" ht="15.75" hidden="false" customHeight="false" outlineLevel="0" collapsed="false"/>
    <row r="51335" customFormat="false" ht="15.75" hidden="false" customHeight="false" outlineLevel="0" collapsed="false"/>
    <row r="51336" customFormat="false" ht="15.75" hidden="false" customHeight="false" outlineLevel="0" collapsed="false"/>
    <row r="51337" customFormat="false" ht="15.75" hidden="false" customHeight="false" outlineLevel="0" collapsed="false"/>
    <row r="51338" customFormat="false" ht="15.75" hidden="false" customHeight="false" outlineLevel="0" collapsed="false"/>
    <row r="51339" customFormat="false" ht="15.75" hidden="false" customHeight="false" outlineLevel="0" collapsed="false"/>
    <row r="51340" customFormat="false" ht="15.75" hidden="false" customHeight="false" outlineLevel="0" collapsed="false"/>
    <row r="51341" customFormat="false" ht="15.75" hidden="false" customHeight="false" outlineLevel="0" collapsed="false"/>
    <row r="51342" customFormat="false" ht="15.75" hidden="false" customHeight="false" outlineLevel="0" collapsed="false"/>
    <row r="51343" customFormat="false" ht="15.75" hidden="false" customHeight="false" outlineLevel="0" collapsed="false"/>
    <row r="51344" customFormat="false" ht="15.75" hidden="false" customHeight="false" outlineLevel="0" collapsed="false"/>
    <row r="51345" customFormat="false" ht="15.75" hidden="false" customHeight="false" outlineLevel="0" collapsed="false"/>
    <row r="51346" customFormat="false" ht="15.75" hidden="false" customHeight="false" outlineLevel="0" collapsed="false"/>
    <row r="51347" customFormat="false" ht="15.75" hidden="false" customHeight="false" outlineLevel="0" collapsed="false"/>
    <row r="51348" customFormat="false" ht="15.75" hidden="false" customHeight="false" outlineLevel="0" collapsed="false"/>
    <row r="51349" customFormat="false" ht="15.75" hidden="false" customHeight="false" outlineLevel="0" collapsed="false"/>
    <row r="51350" customFormat="false" ht="15.75" hidden="false" customHeight="false" outlineLevel="0" collapsed="false"/>
    <row r="51351" customFormat="false" ht="15.75" hidden="false" customHeight="false" outlineLevel="0" collapsed="false"/>
    <row r="51352" customFormat="false" ht="15.75" hidden="false" customHeight="false" outlineLevel="0" collapsed="false"/>
    <row r="51353" customFormat="false" ht="15.75" hidden="false" customHeight="false" outlineLevel="0" collapsed="false"/>
    <row r="51354" customFormat="false" ht="15.75" hidden="false" customHeight="false" outlineLevel="0" collapsed="false"/>
    <row r="51355" customFormat="false" ht="15.75" hidden="false" customHeight="false" outlineLevel="0" collapsed="false"/>
    <row r="51356" customFormat="false" ht="15.75" hidden="false" customHeight="false" outlineLevel="0" collapsed="false"/>
    <row r="51357" customFormat="false" ht="15.75" hidden="false" customHeight="false" outlineLevel="0" collapsed="false"/>
    <row r="51358" customFormat="false" ht="15.75" hidden="false" customHeight="false" outlineLevel="0" collapsed="false"/>
    <row r="51359" customFormat="false" ht="15.75" hidden="false" customHeight="false" outlineLevel="0" collapsed="false"/>
    <row r="51360" customFormat="false" ht="15.75" hidden="false" customHeight="false" outlineLevel="0" collapsed="false"/>
    <row r="51361" customFormat="false" ht="15.75" hidden="false" customHeight="false" outlineLevel="0" collapsed="false"/>
    <row r="51362" customFormat="false" ht="15.75" hidden="false" customHeight="false" outlineLevel="0" collapsed="false"/>
    <row r="51363" customFormat="false" ht="15.75" hidden="false" customHeight="false" outlineLevel="0" collapsed="false"/>
    <row r="51364" customFormat="false" ht="15.75" hidden="false" customHeight="false" outlineLevel="0" collapsed="false"/>
    <row r="51365" customFormat="false" ht="15.75" hidden="false" customHeight="false" outlineLevel="0" collapsed="false"/>
    <row r="51366" customFormat="false" ht="15.75" hidden="false" customHeight="false" outlineLevel="0" collapsed="false"/>
    <row r="51367" customFormat="false" ht="15.75" hidden="false" customHeight="false" outlineLevel="0" collapsed="false"/>
    <row r="51368" customFormat="false" ht="15.75" hidden="false" customHeight="false" outlineLevel="0" collapsed="false"/>
    <row r="51369" customFormat="false" ht="15.75" hidden="false" customHeight="false" outlineLevel="0" collapsed="false"/>
    <row r="51370" customFormat="false" ht="15.75" hidden="false" customHeight="false" outlineLevel="0" collapsed="false"/>
    <row r="51371" customFormat="false" ht="15.75" hidden="false" customHeight="false" outlineLevel="0" collapsed="false"/>
    <row r="51372" customFormat="false" ht="15.75" hidden="false" customHeight="false" outlineLevel="0" collapsed="false"/>
    <row r="51373" customFormat="false" ht="15.75" hidden="false" customHeight="false" outlineLevel="0" collapsed="false"/>
    <row r="51374" customFormat="false" ht="15.75" hidden="false" customHeight="false" outlineLevel="0" collapsed="false"/>
    <row r="51375" customFormat="false" ht="15.75" hidden="false" customHeight="false" outlineLevel="0" collapsed="false"/>
    <row r="51376" customFormat="false" ht="15.75" hidden="false" customHeight="false" outlineLevel="0" collapsed="false"/>
    <row r="51377" customFormat="false" ht="15.75" hidden="false" customHeight="false" outlineLevel="0" collapsed="false"/>
    <row r="51378" customFormat="false" ht="15.75" hidden="false" customHeight="false" outlineLevel="0" collapsed="false"/>
    <row r="51379" customFormat="false" ht="15.75" hidden="false" customHeight="false" outlineLevel="0" collapsed="false"/>
    <row r="51380" customFormat="false" ht="15.75" hidden="false" customHeight="false" outlineLevel="0" collapsed="false"/>
    <row r="51381" customFormat="false" ht="15.75" hidden="false" customHeight="false" outlineLevel="0" collapsed="false"/>
    <row r="51382" customFormat="false" ht="15.75" hidden="false" customHeight="false" outlineLevel="0" collapsed="false"/>
    <row r="51383" customFormat="false" ht="15.75" hidden="false" customHeight="false" outlineLevel="0" collapsed="false"/>
    <row r="51384" customFormat="false" ht="15.75" hidden="false" customHeight="false" outlineLevel="0" collapsed="false"/>
    <row r="51385" customFormat="false" ht="15.75" hidden="false" customHeight="false" outlineLevel="0" collapsed="false"/>
    <row r="51386" customFormat="false" ht="15.75" hidden="false" customHeight="false" outlineLevel="0" collapsed="false"/>
    <row r="51387" customFormat="false" ht="15.75" hidden="false" customHeight="false" outlineLevel="0" collapsed="false"/>
    <row r="51388" customFormat="false" ht="15.75" hidden="false" customHeight="false" outlineLevel="0" collapsed="false"/>
    <row r="51389" customFormat="false" ht="15.75" hidden="false" customHeight="false" outlineLevel="0" collapsed="false"/>
    <row r="51390" customFormat="false" ht="15.75" hidden="false" customHeight="false" outlineLevel="0" collapsed="false"/>
    <row r="51391" customFormat="false" ht="15.75" hidden="false" customHeight="false" outlineLevel="0" collapsed="false"/>
    <row r="51392" customFormat="false" ht="15.75" hidden="false" customHeight="false" outlineLevel="0" collapsed="false"/>
    <row r="51393" customFormat="false" ht="15.75" hidden="false" customHeight="false" outlineLevel="0" collapsed="false"/>
    <row r="51394" customFormat="false" ht="15.75" hidden="false" customHeight="false" outlineLevel="0" collapsed="false"/>
    <row r="51395" customFormat="false" ht="15.75" hidden="false" customHeight="false" outlineLevel="0" collapsed="false"/>
    <row r="51396" customFormat="false" ht="15.75" hidden="false" customHeight="false" outlineLevel="0" collapsed="false"/>
    <row r="51397" customFormat="false" ht="15.75" hidden="false" customHeight="false" outlineLevel="0" collapsed="false"/>
    <row r="51398" customFormat="false" ht="15.75" hidden="false" customHeight="false" outlineLevel="0" collapsed="false"/>
    <row r="51399" customFormat="false" ht="15.75" hidden="false" customHeight="false" outlineLevel="0" collapsed="false"/>
    <row r="51400" customFormat="false" ht="15.75" hidden="false" customHeight="false" outlineLevel="0" collapsed="false"/>
    <row r="51401" customFormat="false" ht="15.75" hidden="false" customHeight="false" outlineLevel="0" collapsed="false"/>
    <row r="51402" customFormat="false" ht="15.75" hidden="false" customHeight="false" outlineLevel="0" collapsed="false"/>
    <row r="51403" customFormat="false" ht="15.75" hidden="false" customHeight="false" outlineLevel="0" collapsed="false"/>
    <row r="51404" customFormat="false" ht="15.75" hidden="false" customHeight="false" outlineLevel="0" collapsed="false"/>
    <row r="51405" customFormat="false" ht="15.75" hidden="false" customHeight="false" outlineLevel="0" collapsed="false"/>
    <row r="51406" customFormat="false" ht="15.75" hidden="false" customHeight="false" outlineLevel="0" collapsed="false"/>
    <row r="51407" customFormat="false" ht="15.75" hidden="false" customHeight="false" outlineLevel="0" collapsed="false"/>
    <row r="51408" customFormat="false" ht="15.75" hidden="false" customHeight="false" outlineLevel="0" collapsed="false"/>
    <row r="51409" customFormat="false" ht="15.75" hidden="false" customHeight="false" outlineLevel="0" collapsed="false"/>
    <row r="51410" customFormat="false" ht="15.75" hidden="false" customHeight="false" outlineLevel="0" collapsed="false"/>
    <row r="51411" customFormat="false" ht="15.75" hidden="false" customHeight="false" outlineLevel="0" collapsed="false"/>
    <row r="51412" customFormat="false" ht="15.75" hidden="false" customHeight="false" outlineLevel="0" collapsed="false"/>
    <row r="51413" customFormat="false" ht="15.75" hidden="false" customHeight="false" outlineLevel="0" collapsed="false"/>
    <row r="51414" customFormat="false" ht="15.75" hidden="false" customHeight="false" outlineLevel="0" collapsed="false"/>
    <row r="51415" customFormat="false" ht="15.75" hidden="false" customHeight="false" outlineLevel="0" collapsed="false"/>
    <row r="51416" customFormat="false" ht="15.75" hidden="false" customHeight="false" outlineLevel="0" collapsed="false"/>
    <row r="51417" customFormat="false" ht="15.75" hidden="false" customHeight="false" outlineLevel="0" collapsed="false"/>
    <row r="51418" customFormat="false" ht="15.75" hidden="false" customHeight="false" outlineLevel="0" collapsed="false"/>
    <row r="51419" customFormat="false" ht="15.75" hidden="false" customHeight="false" outlineLevel="0" collapsed="false"/>
    <row r="51420" customFormat="false" ht="15.75" hidden="false" customHeight="false" outlineLevel="0" collapsed="false"/>
    <row r="51421" customFormat="false" ht="15.75" hidden="false" customHeight="false" outlineLevel="0" collapsed="false"/>
    <row r="51422" customFormat="false" ht="15.75" hidden="false" customHeight="false" outlineLevel="0" collapsed="false"/>
    <row r="51423" customFormat="false" ht="15.75" hidden="false" customHeight="false" outlineLevel="0" collapsed="false"/>
    <row r="51424" customFormat="false" ht="15.75" hidden="false" customHeight="false" outlineLevel="0" collapsed="false"/>
    <row r="51425" customFormat="false" ht="15.75" hidden="false" customHeight="false" outlineLevel="0" collapsed="false"/>
    <row r="51426" customFormat="false" ht="15.75" hidden="false" customHeight="false" outlineLevel="0" collapsed="false"/>
    <row r="51427" customFormat="false" ht="15.75" hidden="false" customHeight="false" outlineLevel="0" collapsed="false"/>
    <row r="51428" customFormat="false" ht="15.75" hidden="false" customHeight="false" outlineLevel="0" collapsed="false"/>
    <row r="51429" customFormat="false" ht="15.75" hidden="false" customHeight="false" outlineLevel="0" collapsed="false"/>
    <row r="51430" customFormat="false" ht="15.75" hidden="false" customHeight="false" outlineLevel="0" collapsed="false"/>
    <row r="51431" customFormat="false" ht="15.75" hidden="false" customHeight="false" outlineLevel="0" collapsed="false"/>
    <row r="51432" customFormat="false" ht="15.75" hidden="false" customHeight="false" outlineLevel="0" collapsed="false"/>
    <row r="51433" customFormat="false" ht="15.75" hidden="false" customHeight="false" outlineLevel="0" collapsed="false"/>
    <row r="51434" customFormat="false" ht="15.75" hidden="false" customHeight="false" outlineLevel="0" collapsed="false"/>
    <row r="51435" customFormat="false" ht="15.75" hidden="false" customHeight="false" outlineLevel="0" collapsed="false"/>
    <row r="51436" customFormat="false" ht="15.75" hidden="false" customHeight="false" outlineLevel="0" collapsed="false"/>
    <row r="51437" customFormat="false" ht="15.75" hidden="false" customHeight="false" outlineLevel="0" collapsed="false"/>
    <row r="51438" customFormat="false" ht="15.75" hidden="false" customHeight="false" outlineLevel="0" collapsed="false"/>
    <row r="51439" customFormat="false" ht="15.75" hidden="false" customHeight="false" outlineLevel="0" collapsed="false"/>
    <row r="51440" customFormat="false" ht="15.75" hidden="false" customHeight="false" outlineLevel="0" collapsed="false"/>
    <row r="51441" customFormat="false" ht="15.75" hidden="false" customHeight="false" outlineLevel="0" collapsed="false"/>
    <row r="51442" customFormat="false" ht="15.75" hidden="false" customHeight="false" outlineLevel="0" collapsed="false"/>
    <row r="51443" customFormat="false" ht="15.75" hidden="false" customHeight="false" outlineLevel="0" collapsed="false"/>
    <row r="51444" customFormat="false" ht="15.75" hidden="false" customHeight="false" outlineLevel="0" collapsed="false"/>
    <row r="51445" customFormat="false" ht="15.75" hidden="false" customHeight="false" outlineLevel="0" collapsed="false"/>
    <row r="51446" customFormat="false" ht="15.75" hidden="false" customHeight="false" outlineLevel="0" collapsed="false"/>
    <row r="51447" customFormat="false" ht="15.75" hidden="false" customHeight="false" outlineLevel="0" collapsed="false"/>
    <row r="51448" customFormat="false" ht="15.75" hidden="false" customHeight="false" outlineLevel="0" collapsed="false"/>
    <row r="51449" customFormat="false" ht="15.75" hidden="false" customHeight="false" outlineLevel="0" collapsed="false"/>
    <row r="51450" customFormat="false" ht="15.75" hidden="false" customHeight="false" outlineLevel="0" collapsed="false"/>
    <row r="51451" customFormat="false" ht="15.75" hidden="false" customHeight="false" outlineLevel="0" collapsed="false"/>
    <row r="51452" customFormat="false" ht="15.75" hidden="false" customHeight="false" outlineLevel="0" collapsed="false"/>
    <row r="51453" customFormat="false" ht="15.75" hidden="false" customHeight="false" outlineLevel="0" collapsed="false"/>
    <row r="51454" customFormat="false" ht="15.75" hidden="false" customHeight="false" outlineLevel="0" collapsed="false"/>
    <row r="51455" customFormat="false" ht="15.75" hidden="false" customHeight="false" outlineLevel="0" collapsed="false"/>
    <row r="51456" customFormat="false" ht="15.75" hidden="false" customHeight="false" outlineLevel="0" collapsed="false"/>
    <row r="51457" customFormat="false" ht="15.75" hidden="false" customHeight="false" outlineLevel="0" collapsed="false"/>
    <row r="51458" customFormat="false" ht="15.75" hidden="false" customHeight="false" outlineLevel="0" collapsed="false"/>
    <row r="51459" customFormat="false" ht="15.75" hidden="false" customHeight="false" outlineLevel="0" collapsed="false"/>
    <row r="51460" customFormat="false" ht="15.75" hidden="false" customHeight="false" outlineLevel="0" collapsed="false"/>
    <row r="51461" customFormat="false" ht="15.75" hidden="false" customHeight="false" outlineLevel="0" collapsed="false"/>
    <row r="51462" customFormat="false" ht="15.75" hidden="false" customHeight="false" outlineLevel="0" collapsed="false"/>
    <row r="51463" customFormat="false" ht="15.75" hidden="false" customHeight="false" outlineLevel="0" collapsed="false"/>
    <row r="51464" customFormat="false" ht="15.75" hidden="false" customHeight="false" outlineLevel="0" collapsed="false"/>
    <row r="51465" customFormat="false" ht="15.75" hidden="false" customHeight="false" outlineLevel="0" collapsed="false"/>
    <row r="51466" customFormat="false" ht="15.75" hidden="false" customHeight="false" outlineLevel="0" collapsed="false"/>
    <row r="51467" customFormat="false" ht="15.75" hidden="false" customHeight="false" outlineLevel="0" collapsed="false"/>
    <row r="51468" customFormat="false" ht="15.75" hidden="false" customHeight="false" outlineLevel="0" collapsed="false"/>
    <row r="51469" customFormat="false" ht="15.75" hidden="false" customHeight="false" outlineLevel="0" collapsed="false"/>
    <row r="51470" customFormat="false" ht="15.75" hidden="false" customHeight="false" outlineLevel="0" collapsed="false"/>
    <row r="51471" customFormat="false" ht="15.75" hidden="false" customHeight="false" outlineLevel="0" collapsed="false"/>
    <row r="51472" customFormat="false" ht="15.75" hidden="false" customHeight="false" outlineLevel="0" collapsed="false"/>
    <row r="51473" customFormat="false" ht="15.75" hidden="false" customHeight="false" outlineLevel="0" collapsed="false"/>
    <row r="51474" customFormat="false" ht="15.75" hidden="false" customHeight="false" outlineLevel="0" collapsed="false"/>
    <row r="51475" customFormat="false" ht="15.75" hidden="false" customHeight="false" outlineLevel="0" collapsed="false"/>
    <row r="51476" customFormat="false" ht="15.75" hidden="false" customHeight="false" outlineLevel="0" collapsed="false"/>
    <row r="51477" customFormat="false" ht="15.75" hidden="false" customHeight="false" outlineLevel="0" collapsed="false"/>
    <row r="51478" customFormat="false" ht="15.75" hidden="false" customHeight="false" outlineLevel="0" collapsed="false"/>
    <row r="51479" customFormat="false" ht="15.75" hidden="false" customHeight="false" outlineLevel="0" collapsed="false"/>
    <row r="51480" customFormat="false" ht="15.75" hidden="false" customHeight="false" outlineLevel="0" collapsed="false"/>
    <row r="51481" customFormat="false" ht="15.75" hidden="false" customHeight="false" outlineLevel="0" collapsed="false"/>
    <row r="51482" customFormat="false" ht="15.75" hidden="false" customHeight="false" outlineLevel="0" collapsed="false"/>
    <row r="51483" customFormat="false" ht="15.75" hidden="false" customHeight="false" outlineLevel="0" collapsed="false"/>
    <row r="51484" customFormat="false" ht="15.75" hidden="false" customHeight="false" outlineLevel="0" collapsed="false"/>
    <row r="51485" customFormat="false" ht="15.75" hidden="false" customHeight="false" outlineLevel="0" collapsed="false"/>
    <row r="51486" customFormat="false" ht="15.75" hidden="false" customHeight="false" outlineLevel="0" collapsed="false"/>
    <row r="51487" customFormat="false" ht="15.75" hidden="false" customHeight="false" outlineLevel="0" collapsed="false"/>
    <row r="51488" customFormat="false" ht="15.75" hidden="false" customHeight="false" outlineLevel="0" collapsed="false"/>
    <row r="51489" customFormat="false" ht="15.75" hidden="false" customHeight="false" outlineLevel="0" collapsed="false"/>
    <row r="51490" customFormat="false" ht="15.75" hidden="false" customHeight="false" outlineLevel="0" collapsed="false"/>
    <row r="51491" customFormat="false" ht="15.75" hidden="false" customHeight="false" outlineLevel="0" collapsed="false"/>
    <row r="51492" customFormat="false" ht="15.75" hidden="false" customHeight="false" outlineLevel="0" collapsed="false"/>
    <row r="51493" customFormat="false" ht="15.75" hidden="false" customHeight="false" outlineLevel="0" collapsed="false"/>
    <row r="51494" customFormat="false" ht="15.75" hidden="false" customHeight="false" outlineLevel="0" collapsed="false"/>
    <row r="51495" customFormat="false" ht="15.75" hidden="false" customHeight="false" outlineLevel="0" collapsed="false"/>
    <row r="51496" customFormat="false" ht="15.75" hidden="false" customHeight="false" outlineLevel="0" collapsed="false"/>
    <row r="51497" customFormat="false" ht="15.75" hidden="false" customHeight="false" outlineLevel="0" collapsed="false"/>
    <row r="51498" customFormat="false" ht="15.75" hidden="false" customHeight="false" outlineLevel="0" collapsed="false"/>
    <row r="51499" customFormat="false" ht="15.75" hidden="false" customHeight="false" outlineLevel="0" collapsed="false"/>
    <row r="51500" customFormat="false" ht="15.75" hidden="false" customHeight="false" outlineLevel="0" collapsed="false"/>
    <row r="51501" customFormat="false" ht="15.75" hidden="false" customHeight="false" outlineLevel="0" collapsed="false"/>
    <row r="51502" customFormat="false" ht="15.75" hidden="false" customHeight="false" outlineLevel="0" collapsed="false"/>
    <row r="51503" customFormat="false" ht="15.75" hidden="false" customHeight="false" outlineLevel="0" collapsed="false"/>
    <row r="51504" customFormat="false" ht="15.75" hidden="false" customHeight="false" outlineLevel="0" collapsed="false"/>
    <row r="51505" customFormat="false" ht="15.75" hidden="false" customHeight="false" outlineLevel="0" collapsed="false"/>
    <row r="51506" customFormat="false" ht="15.75" hidden="false" customHeight="false" outlineLevel="0" collapsed="false"/>
    <row r="51507" customFormat="false" ht="15.75" hidden="false" customHeight="false" outlineLevel="0" collapsed="false"/>
    <row r="51508" customFormat="false" ht="15.75" hidden="false" customHeight="false" outlineLevel="0" collapsed="false"/>
    <row r="51509" customFormat="false" ht="15.75" hidden="false" customHeight="false" outlineLevel="0" collapsed="false"/>
    <row r="51510" customFormat="false" ht="15.75" hidden="false" customHeight="false" outlineLevel="0" collapsed="false"/>
    <row r="51511" customFormat="false" ht="15.75" hidden="false" customHeight="false" outlineLevel="0" collapsed="false"/>
    <row r="51512" customFormat="false" ht="15.75" hidden="false" customHeight="false" outlineLevel="0" collapsed="false"/>
    <row r="51513" customFormat="false" ht="15.75" hidden="false" customHeight="false" outlineLevel="0" collapsed="false"/>
    <row r="51514" customFormat="false" ht="15.75" hidden="false" customHeight="false" outlineLevel="0" collapsed="false"/>
    <row r="51515" customFormat="false" ht="15.75" hidden="false" customHeight="false" outlineLevel="0" collapsed="false"/>
    <row r="51516" customFormat="false" ht="15.75" hidden="false" customHeight="false" outlineLevel="0" collapsed="false"/>
    <row r="51517" customFormat="false" ht="15.75" hidden="false" customHeight="false" outlineLevel="0" collapsed="false"/>
    <row r="51518" customFormat="false" ht="15.75" hidden="false" customHeight="false" outlineLevel="0" collapsed="false"/>
    <row r="51519" customFormat="false" ht="15.75" hidden="false" customHeight="false" outlineLevel="0" collapsed="false"/>
    <row r="51520" customFormat="false" ht="15.75" hidden="false" customHeight="false" outlineLevel="0" collapsed="false"/>
    <row r="51521" customFormat="false" ht="15.75" hidden="false" customHeight="false" outlineLevel="0" collapsed="false"/>
    <row r="51522" customFormat="false" ht="15.75" hidden="false" customHeight="false" outlineLevel="0" collapsed="false"/>
    <row r="51523" customFormat="false" ht="15.75" hidden="false" customHeight="false" outlineLevel="0" collapsed="false"/>
    <row r="51524" customFormat="false" ht="15.75" hidden="false" customHeight="false" outlineLevel="0" collapsed="false"/>
    <row r="51525" customFormat="false" ht="15.75" hidden="false" customHeight="false" outlineLevel="0" collapsed="false"/>
    <row r="51526" customFormat="false" ht="15.75" hidden="false" customHeight="false" outlineLevel="0" collapsed="false"/>
    <row r="51527" customFormat="false" ht="15.75" hidden="false" customHeight="false" outlineLevel="0" collapsed="false"/>
    <row r="51528" customFormat="false" ht="15.75" hidden="false" customHeight="false" outlineLevel="0" collapsed="false"/>
    <row r="51529" customFormat="false" ht="15.75" hidden="false" customHeight="false" outlineLevel="0" collapsed="false"/>
    <row r="51530" customFormat="false" ht="15.75" hidden="false" customHeight="false" outlineLevel="0" collapsed="false"/>
    <row r="51531" customFormat="false" ht="15.75" hidden="false" customHeight="false" outlineLevel="0" collapsed="false"/>
    <row r="51532" customFormat="false" ht="15.75" hidden="false" customHeight="false" outlineLevel="0" collapsed="false"/>
    <row r="51533" customFormat="false" ht="15.75" hidden="false" customHeight="false" outlineLevel="0" collapsed="false"/>
    <row r="51534" customFormat="false" ht="15.75" hidden="false" customHeight="false" outlineLevel="0" collapsed="false"/>
    <row r="51535" customFormat="false" ht="15.75" hidden="false" customHeight="false" outlineLevel="0" collapsed="false"/>
    <row r="51536" customFormat="false" ht="15.75" hidden="false" customHeight="false" outlineLevel="0" collapsed="false"/>
    <row r="51537" customFormat="false" ht="15.75" hidden="false" customHeight="false" outlineLevel="0" collapsed="false"/>
    <row r="51538" customFormat="false" ht="15.75" hidden="false" customHeight="false" outlineLevel="0" collapsed="false"/>
    <row r="51539" customFormat="false" ht="15.75" hidden="false" customHeight="false" outlineLevel="0" collapsed="false"/>
    <row r="51540" customFormat="false" ht="15.75" hidden="false" customHeight="false" outlineLevel="0" collapsed="false"/>
    <row r="51541" customFormat="false" ht="15.75" hidden="false" customHeight="false" outlineLevel="0" collapsed="false"/>
    <row r="51542" customFormat="false" ht="15.75" hidden="false" customHeight="false" outlineLevel="0" collapsed="false"/>
    <row r="51543" customFormat="false" ht="15.75" hidden="false" customHeight="false" outlineLevel="0" collapsed="false"/>
    <row r="51544" customFormat="false" ht="15.75" hidden="false" customHeight="false" outlineLevel="0" collapsed="false"/>
    <row r="51545" customFormat="false" ht="15.75" hidden="false" customHeight="false" outlineLevel="0" collapsed="false"/>
    <row r="51546" customFormat="false" ht="15.75" hidden="false" customHeight="false" outlineLevel="0" collapsed="false"/>
    <row r="51547" customFormat="false" ht="15.75" hidden="false" customHeight="false" outlineLevel="0" collapsed="false"/>
    <row r="51548" customFormat="false" ht="15.75" hidden="false" customHeight="false" outlineLevel="0" collapsed="false"/>
    <row r="51549" customFormat="false" ht="15.75" hidden="false" customHeight="false" outlineLevel="0" collapsed="false"/>
    <row r="51550" customFormat="false" ht="15.75" hidden="false" customHeight="false" outlineLevel="0" collapsed="false"/>
    <row r="51551" customFormat="false" ht="15.75" hidden="false" customHeight="false" outlineLevel="0" collapsed="false"/>
    <row r="51552" customFormat="false" ht="15.75" hidden="false" customHeight="false" outlineLevel="0" collapsed="false"/>
    <row r="51553" customFormat="false" ht="15.75" hidden="false" customHeight="false" outlineLevel="0" collapsed="false"/>
    <row r="51554" customFormat="false" ht="15.75" hidden="false" customHeight="false" outlineLevel="0" collapsed="false"/>
    <row r="51555" customFormat="false" ht="15.75" hidden="false" customHeight="false" outlineLevel="0" collapsed="false"/>
    <row r="51556" customFormat="false" ht="15.75" hidden="false" customHeight="false" outlineLevel="0" collapsed="false"/>
    <row r="51557" customFormat="false" ht="15.75" hidden="false" customHeight="false" outlineLevel="0" collapsed="false"/>
    <row r="51558" customFormat="false" ht="15.75" hidden="false" customHeight="false" outlineLevel="0" collapsed="false"/>
    <row r="51559" customFormat="false" ht="15.75" hidden="false" customHeight="false" outlineLevel="0" collapsed="false"/>
    <row r="51560" customFormat="false" ht="15.75" hidden="false" customHeight="false" outlineLevel="0" collapsed="false"/>
    <row r="51561" customFormat="false" ht="15.75" hidden="false" customHeight="false" outlineLevel="0" collapsed="false"/>
    <row r="51562" customFormat="false" ht="15.75" hidden="false" customHeight="false" outlineLevel="0" collapsed="false"/>
    <row r="51563" customFormat="false" ht="15.75" hidden="false" customHeight="false" outlineLevel="0" collapsed="false"/>
    <row r="51564" customFormat="false" ht="15.75" hidden="false" customHeight="false" outlineLevel="0" collapsed="false"/>
    <row r="51565" customFormat="false" ht="15.75" hidden="false" customHeight="false" outlineLevel="0" collapsed="false"/>
    <row r="51566" customFormat="false" ht="15.75" hidden="false" customHeight="false" outlineLevel="0" collapsed="false"/>
    <row r="51567" customFormat="false" ht="15.75" hidden="false" customHeight="false" outlineLevel="0" collapsed="false"/>
    <row r="51568" customFormat="false" ht="15.75" hidden="false" customHeight="false" outlineLevel="0" collapsed="false"/>
    <row r="51569" customFormat="false" ht="15.75" hidden="false" customHeight="false" outlineLevel="0" collapsed="false"/>
    <row r="51570" customFormat="false" ht="15.75" hidden="false" customHeight="false" outlineLevel="0" collapsed="false"/>
    <row r="51571" customFormat="false" ht="15.75" hidden="false" customHeight="false" outlineLevel="0" collapsed="false"/>
    <row r="51572" customFormat="false" ht="15.75" hidden="false" customHeight="false" outlineLevel="0" collapsed="false"/>
    <row r="51573" customFormat="false" ht="15.75" hidden="false" customHeight="false" outlineLevel="0" collapsed="false"/>
    <row r="51574" customFormat="false" ht="15.75" hidden="false" customHeight="false" outlineLevel="0" collapsed="false"/>
    <row r="51575" customFormat="false" ht="15.75" hidden="false" customHeight="false" outlineLevel="0" collapsed="false"/>
    <row r="51576" customFormat="false" ht="15.75" hidden="false" customHeight="false" outlineLevel="0" collapsed="false"/>
    <row r="51577" customFormat="false" ht="15.75" hidden="false" customHeight="false" outlineLevel="0" collapsed="false"/>
    <row r="51578" customFormat="false" ht="15.75" hidden="false" customHeight="false" outlineLevel="0" collapsed="false"/>
    <row r="51579" customFormat="false" ht="15.75" hidden="false" customHeight="false" outlineLevel="0" collapsed="false"/>
    <row r="51580" customFormat="false" ht="15.75" hidden="false" customHeight="false" outlineLevel="0" collapsed="false"/>
    <row r="51581" customFormat="false" ht="15.75" hidden="false" customHeight="false" outlineLevel="0" collapsed="false"/>
    <row r="51582" customFormat="false" ht="15.75" hidden="false" customHeight="false" outlineLevel="0" collapsed="false"/>
    <row r="51583" customFormat="false" ht="15.75" hidden="false" customHeight="false" outlineLevel="0" collapsed="false"/>
    <row r="51584" customFormat="false" ht="15.75" hidden="false" customHeight="false" outlineLevel="0" collapsed="false"/>
    <row r="51585" customFormat="false" ht="15.75" hidden="false" customHeight="false" outlineLevel="0" collapsed="false"/>
    <row r="51586" customFormat="false" ht="15.75" hidden="false" customHeight="false" outlineLevel="0" collapsed="false"/>
    <row r="51587" customFormat="false" ht="15.75" hidden="false" customHeight="false" outlineLevel="0" collapsed="false"/>
    <row r="51588" customFormat="false" ht="15.75" hidden="false" customHeight="false" outlineLevel="0" collapsed="false"/>
    <row r="51589" customFormat="false" ht="15.75" hidden="false" customHeight="false" outlineLevel="0" collapsed="false"/>
    <row r="51590" customFormat="false" ht="15.75" hidden="false" customHeight="false" outlineLevel="0" collapsed="false"/>
    <row r="51591" customFormat="false" ht="15.75" hidden="false" customHeight="false" outlineLevel="0" collapsed="false"/>
    <row r="51592" customFormat="false" ht="15.75" hidden="false" customHeight="false" outlineLevel="0" collapsed="false"/>
    <row r="51593" customFormat="false" ht="15.75" hidden="false" customHeight="false" outlineLevel="0" collapsed="false"/>
    <row r="51594" customFormat="false" ht="15.75" hidden="false" customHeight="false" outlineLevel="0" collapsed="false"/>
    <row r="51595" customFormat="false" ht="15.75" hidden="false" customHeight="false" outlineLevel="0" collapsed="false"/>
    <row r="51596" customFormat="false" ht="15.75" hidden="false" customHeight="false" outlineLevel="0" collapsed="false"/>
    <row r="51597" customFormat="false" ht="15.75" hidden="false" customHeight="false" outlineLevel="0" collapsed="false"/>
    <row r="51598" customFormat="false" ht="15.75" hidden="false" customHeight="false" outlineLevel="0" collapsed="false"/>
    <row r="51599" customFormat="false" ht="15.75" hidden="false" customHeight="false" outlineLevel="0" collapsed="false"/>
    <row r="51600" customFormat="false" ht="15.75" hidden="false" customHeight="false" outlineLevel="0" collapsed="false"/>
    <row r="51601" customFormat="false" ht="15.75" hidden="false" customHeight="false" outlineLevel="0" collapsed="false"/>
    <row r="51602" customFormat="false" ht="15.75" hidden="false" customHeight="false" outlineLevel="0" collapsed="false"/>
    <row r="51603" customFormat="false" ht="15.75" hidden="false" customHeight="false" outlineLevel="0" collapsed="false"/>
    <row r="51604" customFormat="false" ht="15.75" hidden="false" customHeight="false" outlineLevel="0" collapsed="false"/>
    <row r="51605" customFormat="false" ht="15.75" hidden="false" customHeight="false" outlineLevel="0" collapsed="false"/>
    <row r="51606" customFormat="false" ht="15.75" hidden="false" customHeight="false" outlineLevel="0" collapsed="false"/>
    <row r="51607" customFormat="false" ht="15.75" hidden="false" customHeight="false" outlineLevel="0" collapsed="false"/>
    <row r="51608" customFormat="false" ht="15.75" hidden="false" customHeight="false" outlineLevel="0" collapsed="false"/>
    <row r="51609" customFormat="false" ht="15.75" hidden="false" customHeight="false" outlineLevel="0" collapsed="false"/>
    <row r="51610" customFormat="false" ht="15.75" hidden="false" customHeight="false" outlineLevel="0" collapsed="false"/>
    <row r="51611" customFormat="false" ht="15.75" hidden="false" customHeight="false" outlineLevel="0" collapsed="false"/>
    <row r="51612" customFormat="false" ht="15.75" hidden="false" customHeight="false" outlineLevel="0" collapsed="false"/>
    <row r="51613" customFormat="false" ht="15.75" hidden="false" customHeight="false" outlineLevel="0" collapsed="false"/>
    <row r="51614" customFormat="false" ht="15.75" hidden="false" customHeight="false" outlineLevel="0" collapsed="false"/>
    <row r="51615" customFormat="false" ht="15.75" hidden="false" customHeight="false" outlineLevel="0" collapsed="false"/>
    <row r="51616" customFormat="false" ht="15.75" hidden="false" customHeight="false" outlineLevel="0" collapsed="false"/>
    <row r="51617" customFormat="false" ht="15.75" hidden="false" customHeight="false" outlineLevel="0" collapsed="false"/>
    <row r="51618" customFormat="false" ht="15.75" hidden="false" customHeight="false" outlineLevel="0" collapsed="false"/>
    <row r="51619" customFormat="false" ht="15.75" hidden="false" customHeight="false" outlineLevel="0" collapsed="false"/>
    <row r="51620" customFormat="false" ht="15.75" hidden="false" customHeight="false" outlineLevel="0" collapsed="false"/>
    <row r="51621" customFormat="false" ht="15.75" hidden="false" customHeight="false" outlineLevel="0" collapsed="false"/>
    <row r="51622" customFormat="false" ht="15.75" hidden="false" customHeight="false" outlineLevel="0" collapsed="false"/>
    <row r="51623" customFormat="false" ht="15.75" hidden="false" customHeight="false" outlineLevel="0" collapsed="false"/>
    <row r="51624" customFormat="false" ht="15.75" hidden="false" customHeight="false" outlineLevel="0" collapsed="false"/>
    <row r="51625" customFormat="false" ht="15.75" hidden="false" customHeight="false" outlineLevel="0" collapsed="false"/>
    <row r="51626" customFormat="false" ht="15.75" hidden="false" customHeight="false" outlineLevel="0" collapsed="false"/>
    <row r="51627" customFormat="false" ht="15.75" hidden="false" customHeight="false" outlineLevel="0" collapsed="false"/>
    <row r="51628" customFormat="false" ht="15.75" hidden="false" customHeight="false" outlineLevel="0" collapsed="false"/>
    <row r="51629" customFormat="false" ht="15.75" hidden="false" customHeight="false" outlineLevel="0" collapsed="false"/>
    <row r="51630" customFormat="false" ht="15.75" hidden="false" customHeight="false" outlineLevel="0" collapsed="false"/>
    <row r="51631" customFormat="false" ht="15.75" hidden="false" customHeight="false" outlineLevel="0" collapsed="false"/>
    <row r="51632" customFormat="false" ht="15.75" hidden="false" customHeight="false" outlineLevel="0" collapsed="false"/>
    <row r="51633" customFormat="false" ht="15.75" hidden="false" customHeight="false" outlineLevel="0" collapsed="false"/>
    <row r="51634" customFormat="false" ht="15.75" hidden="false" customHeight="false" outlineLevel="0" collapsed="false"/>
    <row r="51635" customFormat="false" ht="15.75" hidden="false" customHeight="false" outlineLevel="0" collapsed="false"/>
    <row r="51636" customFormat="false" ht="15.75" hidden="false" customHeight="false" outlineLevel="0" collapsed="false"/>
    <row r="51637" customFormat="false" ht="15.75" hidden="false" customHeight="false" outlineLevel="0" collapsed="false"/>
    <row r="51638" customFormat="false" ht="15.75" hidden="false" customHeight="false" outlineLevel="0" collapsed="false"/>
    <row r="51639" customFormat="false" ht="15.75" hidden="false" customHeight="false" outlineLevel="0" collapsed="false"/>
    <row r="51640" customFormat="false" ht="15.75" hidden="false" customHeight="false" outlineLevel="0" collapsed="false"/>
    <row r="51641" customFormat="false" ht="15.75" hidden="false" customHeight="false" outlineLevel="0" collapsed="false"/>
    <row r="51642" customFormat="false" ht="15.75" hidden="false" customHeight="false" outlineLevel="0" collapsed="false"/>
    <row r="51643" customFormat="false" ht="15.75" hidden="false" customHeight="false" outlineLevel="0" collapsed="false"/>
    <row r="51644" customFormat="false" ht="15.75" hidden="false" customHeight="false" outlineLevel="0" collapsed="false"/>
    <row r="51645" customFormat="false" ht="15.75" hidden="false" customHeight="false" outlineLevel="0" collapsed="false"/>
    <row r="51646" customFormat="false" ht="15.75" hidden="false" customHeight="false" outlineLevel="0" collapsed="false"/>
    <row r="51647" customFormat="false" ht="15.75" hidden="false" customHeight="false" outlineLevel="0" collapsed="false"/>
    <row r="51648" customFormat="false" ht="15.75" hidden="false" customHeight="false" outlineLevel="0" collapsed="false"/>
    <row r="51649" customFormat="false" ht="15.75" hidden="false" customHeight="false" outlineLevel="0" collapsed="false"/>
    <row r="51650" customFormat="false" ht="15.75" hidden="false" customHeight="false" outlineLevel="0" collapsed="false"/>
    <row r="51651" customFormat="false" ht="15.75" hidden="false" customHeight="false" outlineLevel="0" collapsed="false"/>
    <row r="51652" customFormat="false" ht="15.75" hidden="false" customHeight="false" outlineLevel="0" collapsed="false"/>
    <row r="51653" customFormat="false" ht="15.75" hidden="false" customHeight="false" outlineLevel="0" collapsed="false"/>
    <row r="51654" customFormat="false" ht="15.75" hidden="false" customHeight="false" outlineLevel="0" collapsed="false"/>
    <row r="51655" customFormat="false" ht="15.75" hidden="false" customHeight="false" outlineLevel="0" collapsed="false"/>
    <row r="51656" customFormat="false" ht="15.75" hidden="false" customHeight="false" outlineLevel="0" collapsed="false"/>
    <row r="51657" customFormat="false" ht="15.75" hidden="false" customHeight="false" outlineLevel="0" collapsed="false"/>
    <row r="51658" customFormat="false" ht="15.75" hidden="false" customHeight="false" outlineLevel="0" collapsed="false"/>
    <row r="51659" customFormat="false" ht="15.75" hidden="false" customHeight="false" outlineLevel="0" collapsed="false"/>
    <row r="51660" customFormat="false" ht="15.75" hidden="false" customHeight="false" outlineLevel="0" collapsed="false"/>
    <row r="51661" customFormat="false" ht="15.75" hidden="false" customHeight="false" outlineLevel="0" collapsed="false"/>
    <row r="51662" customFormat="false" ht="15.75" hidden="false" customHeight="false" outlineLevel="0" collapsed="false"/>
    <row r="51663" customFormat="false" ht="15.75" hidden="false" customHeight="false" outlineLevel="0" collapsed="false"/>
    <row r="51664" customFormat="false" ht="15.75" hidden="false" customHeight="false" outlineLevel="0" collapsed="false"/>
    <row r="51665" customFormat="false" ht="15.75" hidden="false" customHeight="false" outlineLevel="0" collapsed="false"/>
    <row r="51666" customFormat="false" ht="15.75" hidden="false" customHeight="false" outlineLevel="0" collapsed="false"/>
    <row r="51667" customFormat="false" ht="15.75" hidden="false" customHeight="false" outlineLevel="0" collapsed="false"/>
    <row r="51668" customFormat="false" ht="15.75" hidden="false" customHeight="false" outlineLevel="0" collapsed="false"/>
    <row r="51669" customFormat="false" ht="15.75" hidden="false" customHeight="false" outlineLevel="0" collapsed="false"/>
    <row r="51670" customFormat="false" ht="15.75" hidden="false" customHeight="false" outlineLevel="0" collapsed="false"/>
    <row r="51671" customFormat="false" ht="15.75" hidden="false" customHeight="false" outlineLevel="0" collapsed="false"/>
    <row r="51672" customFormat="false" ht="15.75" hidden="false" customHeight="false" outlineLevel="0" collapsed="false"/>
    <row r="51673" customFormat="false" ht="15.75" hidden="false" customHeight="false" outlineLevel="0" collapsed="false"/>
    <row r="51674" customFormat="false" ht="15.75" hidden="false" customHeight="false" outlineLevel="0" collapsed="false"/>
    <row r="51675" customFormat="false" ht="15.75" hidden="false" customHeight="false" outlineLevel="0" collapsed="false"/>
    <row r="51676" customFormat="false" ht="15.75" hidden="false" customHeight="false" outlineLevel="0" collapsed="false"/>
    <row r="51677" customFormat="false" ht="15.75" hidden="false" customHeight="false" outlineLevel="0" collapsed="false"/>
    <row r="51678" customFormat="false" ht="15.75" hidden="false" customHeight="false" outlineLevel="0" collapsed="false"/>
    <row r="51679" customFormat="false" ht="15.75" hidden="false" customHeight="false" outlineLevel="0" collapsed="false"/>
    <row r="51680" customFormat="false" ht="15.75" hidden="false" customHeight="false" outlineLevel="0" collapsed="false"/>
    <row r="51681" customFormat="false" ht="15.75" hidden="false" customHeight="false" outlineLevel="0" collapsed="false"/>
    <row r="51682" customFormat="false" ht="15.75" hidden="false" customHeight="false" outlineLevel="0" collapsed="false"/>
    <row r="51683" customFormat="false" ht="15.75" hidden="false" customHeight="false" outlineLevel="0" collapsed="false"/>
    <row r="51684" customFormat="false" ht="15.75" hidden="false" customHeight="false" outlineLevel="0" collapsed="false"/>
    <row r="51685" customFormat="false" ht="15.75" hidden="false" customHeight="false" outlineLevel="0" collapsed="false"/>
    <row r="51686" customFormat="false" ht="15.75" hidden="false" customHeight="false" outlineLevel="0" collapsed="false"/>
    <row r="51687" customFormat="false" ht="15.75" hidden="false" customHeight="false" outlineLevel="0" collapsed="false"/>
    <row r="51688" customFormat="false" ht="15.75" hidden="false" customHeight="false" outlineLevel="0" collapsed="false"/>
    <row r="51689" customFormat="false" ht="15.75" hidden="false" customHeight="false" outlineLevel="0" collapsed="false"/>
    <row r="51690" customFormat="false" ht="15.75" hidden="false" customHeight="false" outlineLevel="0" collapsed="false"/>
    <row r="51691" customFormat="false" ht="15.75" hidden="false" customHeight="false" outlineLevel="0" collapsed="false"/>
    <row r="51692" customFormat="false" ht="15.75" hidden="false" customHeight="false" outlineLevel="0" collapsed="false"/>
    <row r="51693" customFormat="false" ht="15.75" hidden="false" customHeight="false" outlineLevel="0" collapsed="false"/>
    <row r="51694" customFormat="false" ht="15.75" hidden="false" customHeight="false" outlineLevel="0" collapsed="false"/>
    <row r="51695" customFormat="false" ht="15.75" hidden="false" customHeight="false" outlineLevel="0" collapsed="false"/>
    <row r="51696" customFormat="false" ht="15.75" hidden="false" customHeight="false" outlineLevel="0" collapsed="false"/>
    <row r="51697" customFormat="false" ht="15.75" hidden="false" customHeight="false" outlineLevel="0" collapsed="false"/>
    <row r="51698" customFormat="false" ht="15.75" hidden="false" customHeight="false" outlineLevel="0" collapsed="false"/>
    <row r="51699" customFormat="false" ht="15.75" hidden="false" customHeight="false" outlineLevel="0" collapsed="false"/>
    <row r="51700" customFormat="false" ht="15.75" hidden="false" customHeight="false" outlineLevel="0" collapsed="false"/>
    <row r="51701" customFormat="false" ht="15.75" hidden="false" customHeight="false" outlineLevel="0" collapsed="false"/>
    <row r="51702" customFormat="false" ht="15.75" hidden="false" customHeight="false" outlineLevel="0" collapsed="false"/>
    <row r="51703" customFormat="false" ht="15.75" hidden="false" customHeight="false" outlineLevel="0" collapsed="false"/>
    <row r="51704" customFormat="false" ht="15.75" hidden="false" customHeight="false" outlineLevel="0" collapsed="false"/>
    <row r="51705" customFormat="false" ht="15.75" hidden="false" customHeight="false" outlineLevel="0" collapsed="false"/>
    <row r="51706" customFormat="false" ht="15.75" hidden="false" customHeight="false" outlineLevel="0" collapsed="false"/>
    <row r="51707" customFormat="false" ht="15.75" hidden="false" customHeight="false" outlineLevel="0" collapsed="false"/>
    <row r="51708" customFormat="false" ht="15.75" hidden="false" customHeight="false" outlineLevel="0" collapsed="false"/>
    <row r="51709" customFormat="false" ht="15.75" hidden="false" customHeight="false" outlineLevel="0" collapsed="false"/>
    <row r="51710" customFormat="false" ht="15.75" hidden="false" customHeight="false" outlineLevel="0" collapsed="false"/>
    <row r="51711" customFormat="false" ht="15.75" hidden="false" customHeight="false" outlineLevel="0" collapsed="false"/>
    <row r="51712" customFormat="false" ht="15.75" hidden="false" customHeight="false" outlineLevel="0" collapsed="false"/>
    <row r="51713" customFormat="false" ht="15.75" hidden="false" customHeight="false" outlineLevel="0" collapsed="false"/>
    <row r="51714" customFormat="false" ht="15.75" hidden="false" customHeight="false" outlineLevel="0" collapsed="false"/>
    <row r="51715" customFormat="false" ht="15.75" hidden="false" customHeight="false" outlineLevel="0" collapsed="false"/>
    <row r="51716" customFormat="false" ht="15.75" hidden="false" customHeight="false" outlineLevel="0" collapsed="false"/>
    <row r="51717" customFormat="false" ht="15.75" hidden="false" customHeight="false" outlineLevel="0" collapsed="false"/>
    <row r="51718" customFormat="false" ht="15.75" hidden="false" customHeight="false" outlineLevel="0" collapsed="false"/>
    <row r="51719" customFormat="false" ht="15.75" hidden="false" customHeight="false" outlineLevel="0" collapsed="false"/>
    <row r="51720" customFormat="false" ht="15.75" hidden="false" customHeight="false" outlineLevel="0" collapsed="false"/>
    <row r="51721" customFormat="false" ht="15.75" hidden="false" customHeight="false" outlineLevel="0" collapsed="false"/>
    <row r="51722" customFormat="false" ht="15.75" hidden="false" customHeight="false" outlineLevel="0" collapsed="false"/>
    <row r="51723" customFormat="false" ht="15.75" hidden="false" customHeight="false" outlineLevel="0" collapsed="false"/>
    <row r="51724" customFormat="false" ht="15.75" hidden="false" customHeight="false" outlineLevel="0" collapsed="false"/>
    <row r="51725" customFormat="false" ht="15.75" hidden="false" customHeight="false" outlineLevel="0" collapsed="false"/>
    <row r="51726" customFormat="false" ht="15.75" hidden="false" customHeight="false" outlineLevel="0" collapsed="false"/>
    <row r="51727" customFormat="false" ht="15.75" hidden="false" customHeight="false" outlineLevel="0" collapsed="false"/>
    <row r="51728" customFormat="false" ht="15.75" hidden="false" customHeight="false" outlineLevel="0" collapsed="false"/>
    <row r="51729" customFormat="false" ht="15.75" hidden="false" customHeight="false" outlineLevel="0" collapsed="false"/>
    <row r="51730" customFormat="false" ht="15.75" hidden="false" customHeight="false" outlineLevel="0" collapsed="false"/>
    <row r="51731" customFormat="false" ht="15.75" hidden="false" customHeight="false" outlineLevel="0" collapsed="false"/>
    <row r="51732" customFormat="false" ht="15.75" hidden="false" customHeight="false" outlineLevel="0" collapsed="false"/>
    <row r="51733" customFormat="false" ht="15.75" hidden="false" customHeight="false" outlineLevel="0" collapsed="false"/>
    <row r="51734" customFormat="false" ht="15.75" hidden="false" customHeight="false" outlineLevel="0" collapsed="false"/>
    <row r="51735" customFormat="false" ht="15.75" hidden="false" customHeight="false" outlineLevel="0" collapsed="false"/>
    <row r="51736" customFormat="false" ht="15.75" hidden="false" customHeight="false" outlineLevel="0" collapsed="false"/>
    <row r="51737" customFormat="false" ht="15.75" hidden="false" customHeight="false" outlineLevel="0" collapsed="false"/>
    <row r="51738" customFormat="false" ht="15.75" hidden="false" customHeight="false" outlineLevel="0" collapsed="false"/>
    <row r="51739" customFormat="false" ht="15.75" hidden="false" customHeight="false" outlineLevel="0" collapsed="false"/>
    <row r="51740" customFormat="false" ht="15.75" hidden="false" customHeight="false" outlineLevel="0" collapsed="false"/>
    <row r="51741" customFormat="false" ht="15.75" hidden="false" customHeight="false" outlineLevel="0" collapsed="false"/>
    <row r="51742" customFormat="false" ht="15.75" hidden="false" customHeight="false" outlineLevel="0" collapsed="false"/>
    <row r="51743" customFormat="false" ht="15.75" hidden="false" customHeight="false" outlineLevel="0" collapsed="false"/>
    <row r="51744" customFormat="false" ht="15.75" hidden="false" customHeight="false" outlineLevel="0" collapsed="false"/>
    <row r="51745" customFormat="false" ht="15.75" hidden="false" customHeight="false" outlineLevel="0" collapsed="false"/>
    <row r="51746" customFormat="false" ht="15.75" hidden="false" customHeight="false" outlineLevel="0" collapsed="false"/>
    <row r="51747" customFormat="false" ht="15.75" hidden="false" customHeight="false" outlineLevel="0" collapsed="false"/>
    <row r="51748" customFormat="false" ht="15.75" hidden="false" customHeight="false" outlineLevel="0" collapsed="false"/>
    <row r="51749" customFormat="false" ht="15.75" hidden="false" customHeight="false" outlineLevel="0" collapsed="false"/>
    <row r="51750" customFormat="false" ht="15.75" hidden="false" customHeight="false" outlineLevel="0" collapsed="false"/>
    <row r="51751" customFormat="false" ht="15.75" hidden="false" customHeight="false" outlineLevel="0" collapsed="false"/>
    <row r="51752" customFormat="false" ht="15.75" hidden="false" customHeight="false" outlineLevel="0" collapsed="false"/>
    <row r="51753" customFormat="false" ht="15.75" hidden="false" customHeight="false" outlineLevel="0" collapsed="false"/>
    <row r="51754" customFormat="false" ht="15.75" hidden="false" customHeight="false" outlineLevel="0" collapsed="false"/>
    <row r="51755" customFormat="false" ht="15.75" hidden="false" customHeight="false" outlineLevel="0" collapsed="false"/>
    <row r="51756" customFormat="false" ht="15.75" hidden="false" customHeight="false" outlineLevel="0" collapsed="false"/>
    <row r="51757" customFormat="false" ht="15.75" hidden="false" customHeight="false" outlineLevel="0" collapsed="false"/>
    <row r="51758" customFormat="false" ht="15.75" hidden="false" customHeight="false" outlineLevel="0" collapsed="false"/>
    <row r="51759" customFormat="false" ht="15.75" hidden="false" customHeight="false" outlineLevel="0" collapsed="false"/>
    <row r="51760" customFormat="false" ht="15.75" hidden="false" customHeight="false" outlineLevel="0" collapsed="false"/>
    <row r="51761" customFormat="false" ht="15.75" hidden="false" customHeight="false" outlineLevel="0" collapsed="false"/>
    <row r="51762" customFormat="false" ht="15.75" hidden="false" customHeight="false" outlineLevel="0" collapsed="false"/>
    <row r="51763" customFormat="false" ht="15.75" hidden="false" customHeight="false" outlineLevel="0" collapsed="false"/>
    <row r="51764" customFormat="false" ht="15.75" hidden="false" customHeight="false" outlineLevel="0" collapsed="false"/>
    <row r="51765" customFormat="false" ht="15.75" hidden="false" customHeight="false" outlineLevel="0" collapsed="false"/>
    <row r="51766" customFormat="false" ht="15.75" hidden="false" customHeight="false" outlineLevel="0" collapsed="false"/>
    <row r="51767" customFormat="false" ht="15.75" hidden="false" customHeight="false" outlineLevel="0" collapsed="false"/>
    <row r="51768" customFormat="false" ht="15.75" hidden="false" customHeight="false" outlineLevel="0" collapsed="false"/>
    <row r="51769" customFormat="false" ht="15.75" hidden="false" customHeight="false" outlineLevel="0" collapsed="false"/>
    <row r="51770" customFormat="false" ht="15.75" hidden="false" customHeight="false" outlineLevel="0" collapsed="false"/>
    <row r="51771" customFormat="false" ht="15.75" hidden="false" customHeight="false" outlineLevel="0" collapsed="false"/>
    <row r="51772" customFormat="false" ht="15.75" hidden="false" customHeight="false" outlineLevel="0" collapsed="false"/>
    <row r="51773" customFormat="false" ht="15.75" hidden="false" customHeight="false" outlineLevel="0" collapsed="false"/>
    <row r="51774" customFormat="false" ht="15.75" hidden="false" customHeight="false" outlineLevel="0" collapsed="false"/>
    <row r="51775" customFormat="false" ht="15.75" hidden="false" customHeight="false" outlineLevel="0" collapsed="false"/>
    <row r="51776" customFormat="false" ht="15.75" hidden="false" customHeight="false" outlineLevel="0" collapsed="false"/>
    <row r="51777" customFormat="false" ht="15.75" hidden="false" customHeight="false" outlineLevel="0" collapsed="false"/>
    <row r="51778" customFormat="false" ht="15.75" hidden="false" customHeight="false" outlineLevel="0" collapsed="false"/>
    <row r="51779" customFormat="false" ht="15.75" hidden="false" customHeight="false" outlineLevel="0" collapsed="false"/>
    <row r="51780" customFormat="false" ht="15.75" hidden="false" customHeight="false" outlineLevel="0" collapsed="false"/>
    <row r="51781" customFormat="false" ht="15.75" hidden="false" customHeight="false" outlineLevel="0" collapsed="false"/>
    <row r="51782" customFormat="false" ht="15.75" hidden="false" customHeight="false" outlineLevel="0" collapsed="false"/>
    <row r="51783" customFormat="false" ht="15.75" hidden="false" customHeight="false" outlineLevel="0" collapsed="false"/>
    <row r="51784" customFormat="false" ht="15.75" hidden="false" customHeight="false" outlineLevel="0" collapsed="false"/>
    <row r="51785" customFormat="false" ht="15.75" hidden="false" customHeight="false" outlineLevel="0" collapsed="false"/>
    <row r="51786" customFormat="false" ht="15.75" hidden="false" customHeight="false" outlineLevel="0" collapsed="false"/>
    <row r="51787" customFormat="false" ht="15.75" hidden="false" customHeight="false" outlineLevel="0" collapsed="false"/>
    <row r="51788" customFormat="false" ht="15.75" hidden="false" customHeight="false" outlineLevel="0" collapsed="false"/>
    <row r="51789" customFormat="false" ht="15.75" hidden="false" customHeight="false" outlineLevel="0" collapsed="false"/>
    <row r="51790" customFormat="false" ht="15.75" hidden="false" customHeight="false" outlineLevel="0" collapsed="false"/>
    <row r="51791" customFormat="false" ht="15.75" hidden="false" customHeight="false" outlineLevel="0" collapsed="false"/>
    <row r="51792" customFormat="false" ht="15.75" hidden="false" customHeight="false" outlineLevel="0" collapsed="false"/>
    <row r="51793" customFormat="false" ht="15.75" hidden="false" customHeight="false" outlineLevel="0" collapsed="false"/>
    <row r="51794" customFormat="false" ht="15.75" hidden="false" customHeight="false" outlineLevel="0" collapsed="false"/>
    <row r="51795" customFormat="false" ht="15.75" hidden="false" customHeight="false" outlineLevel="0" collapsed="false"/>
    <row r="51796" customFormat="false" ht="15.75" hidden="false" customHeight="false" outlineLevel="0" collapsed="false"/>
    <row r="51797" customFormat="false" ht="15.75" hidden="false" customHeight="false" outlineLevel="0" collapsed="false"/>
    <row r="51798" customFormat="false" ht="15.75" hidden="false" customHeight="false" outlineLevel="0" collapsed="false"/>
    <row r="51799" customFormat="false" ht="15.75" hidden="false" customHeight="false" outlineLevel="0" collapsed="false"/>
    <row r="51800" customFormat="false" ht="15.75" hidden="false" customHeight="false" outlineLevel="0" collapsed="false"/>
    <row r="51801" customFormat="false" ht="15.75" hidden="false" customHeight="false" outlineLevel="0" collapsed="false"/>
    <row r="51802" customFormat="false" ht="15.75" hidden="false" customHeight="false" outlineLevel="0" collapsed="false"/>
    <row r="51803" customFormat="false" ht="15.75" hidden="false" customHeight="false" outlineLevel="0" collapsed="false"/>
    <row r="51804" customFormat="false" ht="15.75" hidden="false" customHeight="false" outlineLevel="0" collapsed="false"/>
    <row r="51805" customFormat="false" ht="15.75" hidden="false" customHeight="false" outlineLevel="0" collapsed="false"/>
    <row r="51806" customFormat="false" ht="15.75" hidden="false" customHeight="false" outlineLevel="0" collapsed="false"/>
    <row r="51807" customFormat="false" ht="15.75" hidden="false" customHeight="false" outlineLevel="0" collapsed="false"/>
    <row r="51808" customFormat="false" ht="15.75" hidden="false" customHeight="false" outlineLevel="0" collapsed="false"/>
    <row r="51809" customFormat="false" ht="15.75" hidden="false" customHeight="false" outlineLevel="0" collapsed="false"/>
    <row r="51810" customFormat="false" ht="15.75" hidden="false" customHeight="false" outlineLevel="0" collapsed="false"/>
    <row r="51811" customFormat="false" ht="15.75" hidden="false" customHeight="false" outlineLevel="0" collapsed="false"/>
    <row r="51812" customFormat="false" ht="15.75" hidden="false" customHeight="false" outlineLevel="0" collapsed="false"/>
    <row r="51813" customFormat="false" ht="15.75" hidden="false" customHeight="false" outlineLevel="0" collapsed="false"/>
    <row r="51814" customFormat="false" ht="15.75" hidden="false" customHeight="false" outlineLevel="0" collapsed="false"/>
    <row r="51815" customFormat="false" ht="15.75" hidden="false" customHeight="false" outlineLevel="0" collapsed="false"/>
    <row r="51816" customFormat="false" ht="15.75" hidden="false" customHeight="false" outlineLevel="0" collapsed="false"/>
    <row r="51817" customFormat="false" ht="15.75" hidden="false" customHeight="false" outlineLevel="0" collapsed="false"/>
    <row r="51818" customFormat="false" ht="15.75" hidden="false" customHeight="false" outlineLevel="0" collapsed="false"/>
    <row r="51819" customFormat="false" ht="15.75" hidden="false" customHeight="false" outlineLevel="0" collapsed="false"/>
    <row r="51820" customFormat="false" ht="15.75" hidden="false" customHeight="false" outlineLevel="0" collapsed="false"/>
    <row r="51821" customFormat="false" ht="15.75" hidden="false" customHeight="false" outlineLevel="0" collapsed="false"/>
    <row r="51822" customFormat="false" ht="15.75" hidden="false" customHeight="false" outlineLevel="0" collapsed="false"/>
    <row r="51823" customFormat="false" ht="15.75" hidden="false" customHeight="false" outlineLevel="0" collapsed="false"/>
    <row r="51824" customFormat="false" ht="15.75" hidden="false" customHeight="false" outlineLevel="0" collapsed="false"/>
    <row r="51825" customFormat="false" ht="15.75" hidden="false" customHeight="false" outlineLevel="0" collapsed="false"/>
    <row r="51826" customFormat="false" ht="15.75" hidden="false" customHeight="false" outlineLevel="0" collapsed="false"/>
    <row r="51827" customFormat="false" ht="15.75" hidden="false" customHeight="false" outlineLevel="0" collapsed="false"/>
    <row r="51828" customFormat="false" ht="15.75" hidden="false" customHeight="false" outlineLevel="0" collapsed="false"/>
    <row r="51829" customFormat="false" ht="15.75" hidden="false" customHeight="false" outlineLevel="0" collapsed="false"/>
    <row r="51830" customFormat="false" ht="15.75" hidden="false" customHeight="false" outlineLevel="0" collapsed="false"/>
    <row r="51831" customFormat="false" ht="15.75" hidden="false" customHeight="false" outlineLevel="0" collapsed="false"/>
    <row r="51832" customFormat="false" ht="15.75" hidden="false" customHeight="false" outlineLevel="0" collapsed="false"/>
    <row r="51833" customFormat="false" ht="15.75" hidden="false" customHeight="false" outlineLevel="0" collapsed="false"/>
    <row r="51834" customFormat="false" ht="15.75" hidden="false" customHeight="false" outlineLevel="0" collapsed="false"/>
    <row r="51835" customFormat="false" ht="15.75" hidden="false" customHeight="false" outlineLevel="0" collapsed="false"/>
    <row r="51836" customFormat="false" ht="15.75" hidden="false" customHeight="false" outlineLevel="0" collapsed="false"/>
    <row r="51837" customFormat="false" ht="15.75" hidden="false" customHeight="false" outlineLevel="0" collapsed="false"/>
    <row r="51838" customFormat="false" ht="15.75" hidden="false" customHeight="false" outlineLevel="0" collapsed="false"/>
    <row r="51839" customFormat="false" ht="15.75" hidden="false" customHeight="false" outlineLevel="0" collapsed="false"/>
    <row r="51840" customFormat="false" ht="15.75" hidden="false" customHeight="false" outlineLevel="0" collapsed="false"/>
    <row r="51841" customFormat="false" ht="15.75" hidden="false" customHeight="false" outlineLevel="0" collapsed="false"/>
    <row r="51842" customFormat="false" ht="15.75" hidden="false" customHeight="false" outlineLevel="0" collapsed="false"/>
    <row r="51843" customFormat="false" ht="15.75" hidden="false" customHeight="false" outlineLevel="0" collapsed="false"/>
    <row r="51844" customFormat="false" ht="15.75" hidden="false" customHeight="false" outlineLevel="0" collapsed="false"/>
    <row r="51845" customFormat="false" ht="15.75" hidden="false" customHeight="false" outlineLevel="0" collapsed="false"/>
    <row r="51846" customFormat="false" ht="15.75" hidden="false" customHeight="false" outlineLevel="0" collapsed="false"/>
    <row r="51847" customFormat="false" ht="15.75" hidden="false" customHeight="false" outlineLevel="0" collapsed="false"/>
    <row r="51848" customFormat="false" ht="15.75" hidden="false" customHeight="false" outlineLevel="0" collapsed="false"/>
    <row r="51849" customFormat="false" ht="15.75" hidden="false" customHeight="false" outlineLevel="0" collapsed="false"/>
    <row r="51850" customFormat="false" ht="15.75" hidden="false" customHeight="false" outlineLevel="0" collapsed="false"/>
    <row r="51851" customFormat="false" ht="15.75" hidden="false" customHeight="false" outlineLevel="0" collapsed="false"/>
    <row r="51852" customFormat="false" ht="15.75" hidden="false" customHeight="false" outlineLevel="0" collapsed="false"/>
    <row r="51853" customFormat="false" ht="15.75" hidden="false" customHeight="false" outlineLevel="0" collapsed="false"/>
    <row r="51854" customFormat="false" ht="15.75" hidden="false" customHeight="false" outlineLevel="0" collapsed="false"/>
    <row r="51855" customFormat="false" ht="15.75" hidden="false" customHeight="false" outlineLevel="0" collapsed="false"/>
    <row r="51856" customFormat="false" ht="15.75" hidden="false" customHeight="false" outlineLevel="0" collapsed="false"/>
    <row r="51857" customFormat="false" ht="15.75" hidden="false" customHeight="false" outlineLevel="0" collapsed="false"/>
    <row r="51858" customFormat="false" ht="15.75" hidden="false" customHeight="false" outlineLevel="0" collapsed="false"/>
    <row r="51859" customFormat="false" ht="15.75" hidden="false" customHeight="false" outlineLevel="0" collapsed="false"/>
    <row r="51860" customFormat="false" ht="15.75" hidden="false" customHeight="false" outlineLevel="0" collapsed="false"/>
    <row r="51861" customFormat="false" ht="15.75" hidden="false" customHeight="false" outlineLevel="0" collapsed="false"/>
    <row r="51862" customFormat="false" ht="15.75" hidden="false" customHeight="false" outlineLevel="0" collapsed="false"/>
    <row r="51863" customFormat="false" ht="15.75" hidden="false" customHeight="false" outlineLevel="0" collapsed="false"/>
    <row r="51864" customFormat="false" ht="15.75" hidden="false" customHeight="false" outlineLevel="0" collapsed="false"/>
    <row r="51865" customFormat="false" ht="15.75" hidden="false" customHeight="false" outlineLevel="0" collapsed="false"/>
    <row r="51866" customFormat="false" ht="15.75" hidden="false" customHeight="false" outlineLevel="0" collapsed="false"/>
    <row r="51867" customFormat="false" ht="15.75" hidden="false" customHeight="false" outlineLevel="0" collapsed="false"/>
    <row r="51868" customFormat="false" ht="15.75" hidden="false" customHeight="false" outlineLevel="0" collapsed="false"/>
    <row r="51869" customFormat="false" ht="15.75" hidden="false" customHeight="false" outlineLevel="0" collapsed="false"/>
    <row r="51870" customFormat="false" ht="15.75" hidden="false" customHeight="false" outlineLevel="0" collapsed="false"/>
    <row r="51871" customFormat="false" ht="15.75" hidden="false" customHeight="false" outlineLevel="0" collapsed="false"/>
    <row r="51872" customFormat="false" ht="15.75" hidden="false" customHeight="false" outlineLevel="0" collapsed="false"/>
    <row r="51873" customFormat="false" ht="15.75" hidden="false" customHeight="false" outlineLevel="0" collapsed="false"/>
    <row r="51874" customFormat="false" ht="15.75" hidden="false" customHeight="false" outlineLevel="0" collapsed="false"/>
    <row r="51875" customFormat="false" ht="15.75" hidden="false" customHeight="false" outlineLevel="0" collapsed="false"/>
    <row r="51876" customFormat="false" ht="15.75" hidden="false" customHeight="false" outlineLevel="0" collapsed="false"/>
    <row r="51877" customFormat="false" ht="15.75" hidden="false" customHeight="false" outlineLevel="0" collapsed="false"/>
    <row r="51878" customFormat="false" ht="15.75" hidden="false" customHeight="false" outlineLevel="0" collapsed="false"/>
    <row r="51879" customFormat="false" ht="15.75" hidden="false" customHeight="false" outlineLevel="0" collapsed="false"/>
    <row r="51880" customFormat="false" ht="15.75" hidden="false" customHeight="false" outlineLevel="0" collapsed="false"/>
    <row r="51881" customFormat="false" ht="15.75" hidden="false" customHeight="false" outlineLevel="0" collapsed="false"/>
    <row r="51882" customFormat="false" ht="15.75" hidden="false" customHeight="false" outlineLevel="0" collapsed="false"/>
    <row r="51883" customFormat="false" ht="15.75" hidden="false" customHeight="false" outlineLevel="0" collapsed="false"/>
    <row r="51884" customFormat="false" ht="15.75" hidden="false" customHeight="false" outlineLevel="0" collapsed="false"/>
    <row r="51885" customFormat="false" ht="15.75" hidden="false" customHeight="false" outlineLevel="0" collapsed="false"/>
    <row r="51886" customFormat="false" ht="15.75" hidden="false" customHeight="false" outlineLevel="0" collapsed="false"/>
    <row r="51887" customFormat="false" ht="15.75" hidden="false" customHeight="false" outlineLevel="0" collapsed="false"/>
    <row r="51888" customFormat="false" ht="15.75" hidden="false" customHeight="false" outlineLevel="0" collapsed="false"/>
    <row r="51889" customFormat="false" ht="15.75" hidden="false" customHeight="false" outlineLevel="0" collapsed="false"/>
    <row r="51890" customFormat="false" ht="15.75" hidden="false" customHeight="false" outlineLevel="0" collapsed="false"/>
    <row r="51891" customFormat="false" ht="15.75" hidden="false" customHeight="false" outlineLevel="0" collapsed="false"/>
    <row r="51892" customFormat="false" ht="15.75" hidden="false" customHeight="false" outlineLevel="0" collapsed="false"/>
    <row r="51893" customFormat="false" ht="15.75" hidden="false" customHeight="false" outlineLevel="0" collapsed="false"/>
    <row r="51894" customFormat="false" ht="15.75" hidden="false" customHeight="false" outlineLevel="0" collapsed="false"/>
    <row r="51895" customFormat="false" ht="15.75" hidden="false" customHeight="false" outlineLevel="0" collapsed="false"/>
    <row r="51896" customFormat="false" ht="15.75" hidden="false" customHeight="false" outlineLevel="0" collapsed="false"/>
    <row r="51897" customFormat="false" ht="15.75" hidden="false" customHeight="false" outlineLevel="0" collapsed="false"/>
    <row r="51898" customFormat="false" ht="15.75" hidden="false" customHeight="false" outlineLevel="0" collapsed="false"/>
    <row r="51899" customFormat="false" ht="15.75" hidden="false" customHeight="false" outlineLevel="0" collapsed="false"/>
    <row r="51900" customFormat="false" ht="15.75" hidden="false" customHeight="false" outlineLevel="0" collapsed="false"/>
    <row r="51901" customFormat="false" ht="15.75" hidden="false" customHeight="false" outlineLevel="0" collapsed="false"/>
    <row r="51902" customFormat="false" ht="15.75" hidden="false" customHeight="false" outlineLevel="0" collapsed="false"/>
    <row r="51903" customFormat="false" ht="15.75" hidden="false" customHeight="false" outlineLevel="0" collapsed="false"/>
    <row r="51904" customFormat="false" ht="15.75" hidden="false" customHeight="false" outlineLevel="0" collapsed="false"/>
    <row r="51905" customFormat="false" ht="15.75" hidden="false" customHeight="false" outlineLevel="0" collapsed="false"/>
    <row r="51906" customFormat="false" ht="15.75" hidden="false" customHeight="false" outlineLevel="0" collapsed="false"/>
    <row r="51907" customFormat="false" ht="15.75" hidden="false" customHeight="false" outlineLevel="0" collapsed="false"/>
    <row r="51908" customFormat="false" ht="15.75" hidden="false" customHeight="false" outlineLevel="0" collapsed="false"/>
    <row r="51909" customFormat="false" ht="15.75" hidden="false" customHeight="false" outlineLevel="0" collapsed="false"/>
    <row r="51910" customFormat="false" ht="15.75" hidden="false" customHeight="false" outlineLevel="0" collapsed="false"/>
    <row r="51911" customFormat="false" ht="15.75" hidden="false" customHeight="false" outlineLevel="0" collapsed="false"/>
    <row r="51912" customFormat="false" ht="15.75" hidden="false" customHeight="false" outlineLevel="0" collapsed="false"/>
    <row r="51913" customFormat="false" ht="15.75" hidden="false" customHeight="false" outlineLevel="0" collapsed="false"/>
    <row r="51914" customFormat="false" ht="15.75" hidden="false" customHeight="false" outlineLevel="0" collapsed="false"/>
    <row r="51915" customFormat="false" ht="15.75" hidden="false" customHeight="false" outlineLevel="0" collapsed="false"/>
    <row r="51916" customFormat="false" ht="15.75" hidden="false" customHeight="false" outlineLevel="0" collapsed="false"/>
    <row r="51917" customFormat="false" ht="15.75" hidden="false" customHeight="false" outlineLevel="0" collapsed="false"/>
    <row r="51918" customFormat="false" ht="15.75" hidden="false" customHeight="false" outlineLevel="0" collapsed="false"/>
    <row r="51919" customFormat="false" ht="15.75" hidden="false" customHeight="false" outlineLevel="0" collapsed="false"/>
    <row r="51920" customFormat="false" ht="15.75" hidden="false" customHeight="false" outlineLevel="0" collapsed="false"/>
    <row r="51921" customFormat="false" ht="15.75" hidden="false" customHeight="false" outlineLevel="0" collapsed="false"/>
    <row r="51922" customFormat="false" ht="15.75" hidden="false" customHeight="false" outlineLevel="0" collapsed="false"/>
    <row r="51923" customFormat="false" ht="15.75" hidden="false" customHeight="false" outlineLevel="0" collapsed="false"/>
    <row r="51924" customFormat="false" ht="15.75" hidden="false" customHeight="false" outlineLevel="0" collapsed="false"/>
    <row r="51925" customFormat="false" ht="15.75" hidden="false" customHeight="false" outlineLevel="0" collapsed="false"/>
    <row r="51926" customFormat="false" ht="15.75" hidden="false" customHeight="false" outlineLevel="0" collapsed="false"/>
    <row r="51927" customFormat="false" ht="15.75" hidden="false" customHeight="false" outlineLevel="0" collapsed="false"/>
    <row r="51928" customFormat="false" ht="15.75" hidden="false" customHeight="false" outlineLevel="0" collapsed="false"/>
    <row r="51929" customFormat="false" ht="15.75" hidden="false" customHeight="false" outlineLevel="0" collapsed="false"/>
    <row r="51930" customFormat="false" ht="15.75" hidden="false" customHeight="false" outlineLevel="0" collapsed="false"/>
    <row r="51931" customFormat="false" ht="15.75" hidden="false" customHeight="false" outlineLevel="0" collapsed="false"/>
    <row r="51932" customFormat="false" ht="15.75" hidden="false" customHeight="false" outlineLevel="0" collapsed="false"/>
    <row r="51933" customFormat="false" ht="15.75" hidden="false" customHeight="false" outlineLevel="0" collapsed="false"/>
    <row r="51934" customFormat="false" ht="15.75" hidden="false" customHeight="false" outlineLevel="0" collapsed="false"/>
    <row r="51935" customFormat="false" ht="15.75" hidden="false" customHeight="false" outlineLevel="0" collapsed="false"/>
    <row r="51936" customFormat="false" ht="15.75" hidden="false" customHeight="false" outlineLevel="0" collapsed="false"/>
    <row r="51937" customFormat="false" ht="15.75" hidden="false" customHeight="false" outlineLevel="0" collapsed="false"/>
    <row r="51938" customFormat="false" ht="15.75" hidden="false" customHeight="false" outlineLevel="0" collapsed="false"/>
    <row r="51939" customFormat="false" ht="15.75" hidden="false" customHeight="false" outlineLevel="0" collapsed="false"/>
    <row r="51940" customFormat="false" ht="15.75" hidden="false" customHeight="false" outlineLevel="0" collapsed="false"/>
    <row r="51941" customFormat="false" ht="15.75" hidden="false" customHeight="false" outlineLevel="0" collapsed="false"/>
    <row r="51942" customFormat="false" ht="15.75" hidden="false" customHeight="false" outlineLevel="0" collapsed="false"/>
    <row r="51943" customFormat="false" ht="15.75" hidden="false" customHeight="false" outlineLevel="0" collapsed="false"/>
    <row r="51944" customFormat="false" ht="15.75" hidden="false" customHeight="false" outlineLevel="0" collapsed="false"/>
    <row r="51945" customFormat="false" ht="15.75" hidden="false" customHeight="false" outlineLevel="0" collapsed="false"/>
    <row r="51946" customFormat="false" ht="15.75" hidden="false" customHeight="false" outlineLevel="0" collapsed="false"/>
    <row r="51947" customFormat="false" ht="15.75" hidden="false" customHeight="false" outlineLevel="0" collapsed="false"/>
    <row r="51948" customFormat="false" ht="15.75" hidden="false" customHeight="false" outlineLevel="0" collapsed="false"/>
    <row r="51949" customFormat="false" ht="15.75" hidden="false" customHeight="false" outlineLevel="0" collapsed="false"/>
    <row r="51950" customFormat="false" ht="15.75" hidden="false" customHeight="false" outlineLevel="0" collapsed="false"/>
    <row r="51951" customFormat="false" ht="15.75" hidden="false" customHeight="false" outlineLevel="0" collapsed="false"/>
    <row r="51952" customFormat="false" ht="15.75" hidden="false" customHeight="false" outlineLevel="0" collapsed="false"/>
    <row r="51953" customFormat="false" ht="15.75" hidden="false" customHeight="false" outlineLevel="0" collapsed="false"/>
    <row r="51954" customFormat="false" ht="15.75" hidden="false" customHeight="false" outlineLevel="0" collapsed="false"/>
    <row r="51955" customFormat="false" ht="15.75" hidden="false" customHeight="false" outlineLevel="0" collapsed="false"/>
    <row r="51956" customFormat="false" ht="15.75" hidden="false" customHeight="false" outlineLevel="0" collapsed="false"/>
    <row r="51957" customFormat="false" ht="15.75" hidden="false" customHeight="false" outlineLevel="0" collapsed="false"/>
    <row r="51958" customFormat="false" ht="15.75" hidden="false" customHeight="false" outlineLevel="0" collapsed="false"/>
    <row r="51959" customFormat="false" ht="15.75" hidden="false" customHeight="false" outlineLevel="0" collapsed="false"/>
    <row r="51960" customFormat="false" ht="15.75" hidden="false" customHeight="false" outlineLevel="0" collapsed="false"/>
    <row r="51961" customFormat="false" ht="15.75" hidden="false" customHeight="false" outlineLevel="0" collapsed="false"/>
    <row r="51962" customFormat="false" ht="15.75" hidden="false" customHeight="false" outlineLevel="0" collapsed="false"/>
    <row r="51963" customFormat="false" ht="15.75" hidden="false" customHeight="false" outlineLevel="0" collapsed="false"/>
    <row r="51964" customFormat="false" ht="15.75" hidden="false" customHeight="false" outlineLevel="0" collapsed="false"/>
    <row r="51965" customFormat="false" ht="15.75" hidden="false" customHeight="false" outlineLevel="0" collapsed="false"/>
    <row r="51966" customFormat="false" ht="15.75" hidden="false" customHeight="false" outlineLevel="0" collapsed="false"/>
    <row r="51967" customFormat="false" ht="15.75" hidden="false" customHeight="false" outlineLevel="0" collapsed="false"/>
    <row r="51968" customFormat="false" ht="15.75" hidden="false" customHeight="false" outlineLevel="0" collapsed="false"/>
    <row r="51969" customFormat="false" ht="15.75" hidden="false" customHeight="false" outlineLevel="0" collapsed="false"/>
    <row r="51970" customFormat="false" ht="15.75" hidden="false" customHeight="false" outlineLevel="0" collapsed="false"/>
    <row r="51971" customFormat="false" ht="15.75" hidden="false" customHeight="false" outlineLevel="0" collapsed="false"/>
    <row r="51972" customFormat="false" ht="15.75" hidden="false" customHeight="false" outlineLevel="0" collapsed="false"/>
    <row r="51973" customFormat="false" ht="15.75" hidden="false" customHeight="false" outlineLevel="0" collapsed="false"/>
    <row r="51974" customFormat="false" ht="15.75" hidden="false" customHeight="false" outlineLevel="0" collapsed="false"/>
    <row r="51975" customFormat="false" ht="15.75" hidden="false" customHeight="false" outlineLevel="0" collapsed="false"/>
    <row r="51976" customFormat="false" ht="15.75" hidden="false" customHeight="false" outlineLevel="0" collapsed="false"/>
    <row r="51977" customFormat="false" ht="15.75" hidden="false" customHeight="false" outlineLevel="0" collapsed="false"/>
    <row r="51978" customFormat="false" ht="15.75" hidden="false" customHeight="false" outlineLevel="0" collapsed="false"/>
    <row r="51979" customFormat="false" ht="15.75" hidden="false" customHeight="false" outlineLevel="0" collapsed="false"/>
    <row r="51980" customFormat="false" ht="15.75" hidden="false" customHeight="false" outlineLevel="0" collapsed="false"/>
    <row r="51981" customFormat="false" ht="15.75" hidden="false" customHeight="false" outlineLevel="0" collapsed="false"/>
    <row r="51982" customFormat="false" ht="15.75" hidden="false" customHeight="false" outlineLevel="0" collapsed="false"/>
    <row r="51983" customFormat="false" ht="15.75" hidden="false" customHeight="false" outlineLevel="0" collapsed="false"/>
    <row r="51984" customFormat="false" ht="15.75" hidden="false" customHeight="false" outlineLevel="0" collapsed="false"/>
    <row r="51985" customFormat="false" ht="15.75" hidden="false" customHeight="false" outlineLevel="0" collapsed="false"/>
    <row r="51986" customFormat="false" ht="15.75" hidden="false" customHeight="false" outlineLevel="0" collapsed="false"/>
    <row r="51987" customFormat="false" ht="15.75" hidden="false" customHeight="false" outlineLevel="0" collapsed="false"/>
    <row r="51988" customFormat="false" ht="15.75" hidden="false" customHeight="false" outlineLevel="0" collapsed="false"/>
    <row r="51989" customFormat="false" ht="15.75" hidden="false" customHeight="false" outlineLevel="0" collapsed="false"/>
    <row r="51990" customFormat="false" ht="15.75" hidden="false" customHeight="false" outlineLevel="0" collapsed="false"/>
    <row r="51991" customFormat="false" ht="15.75" hidden="false" customHeight="false" outlineLevel="0" collapsed="false"/>
    <row r="51992" customFormat="false" ht="15.75" hidden="false" customHeight="false" outlineLevel="0" collapsed="false"/>
    <row r="51993" customFormat="false" ht="15.75" hidden="false" customHeight="false" outlineLevel="0" collapsed="false"/>
    <row r="51994" customFormat="false" ht="15.75" hidden="false" customHeight="false" outlineLevel="0" collapsed="false"/>
    <row r="51995" customFormat="false" ht="15.75" hidden="false" customHeight="false" outlineLevel="0" collapsed="false"/>
    <row r="51996" customFormat="false" ht="15.75" hidden="false" customHeight="false" outlineLevel="0" collapsed="false"/>
    <row r="51997" customFormat="false" ht="15.75" hidden="false" customHeight="false" outlineLevel="0" collapsed="false"/>
    <row r="51998" customFormat="false" ht="15.75" hidden="false" customHeight="false" outlineLevel="0" collapsed="false"/>
    <row r="51999" customFormat="false" ht="15.75" hidden="false" customHeight="false" outlineLevel="0" collapsed="false"/>
    <row r="52000" customFormat="false" ht="15.75" hidden="false" customHeight="false" outlineLevel="0" collapsed="false"/>
    <row r="52001" customFormat="false" ht="15.75" hidden="false" customHeight="false" outlineLevel="0" collapsed="false"/>
    <row r="52002" customFormat="false" ht="15.75" hidden="false" customHeight="false" outlineLevel="0" collapsed="false"/>
    <row r="52003" customFormat="false" ht="15.75" hidden="false" customHeight="false" outlineLevel="0" collapsed="false"/>
    <row r="52004" customFormat="false" ht="15.75" hidden="false" customHeight="false" outlineLevel="0" collapsed="false"/>
    <row r="52005" customFormat="false" ht="15.75" hidden="false" customHeight="false" outlineLevel="0" collapsed="false"/>
    <row r="52006" customFormat="false" ht="15.75" hidden="false" customHeight="false" outlineLevel="0" collapsed="false"/>
    <row r="52007" customFormat="false" ht="15.75" hidden="false" customHeight="false" outlineLevel="0" collapsed="false"/>
    <row r="52008" customFormat="false" ht="15.75" hidden="false" customHeight="false" outlineLevel="0" collapsed="false"/>
    <row r="52009" customFormat="false" ht="15.75" hidden="false" customHeight="false" outlineLevel="0" collapsed="false"/>
    <row r="52010" customFormat="false" ht="15.75" hidden="false" customHeight="false" outlineLevel="0" collapsed="false"/>
    <row r="52011" customFormat="false" ht="15.75" hidden="false" customHeight="false" outlineLevel="0" collapsed="false"/>
    <row r="52012" customFormat="false" ht="15.75" hidden="false" customHeight="false" outlineLevel="0" collapsed="false"/>
    <row r="52013" customFormat="false" ht="15.75" hidden="false" customHeight="false" outlineLevel="0" collapsed="false"/>
    <row r="52014" customFormat="false" ht="15.75" hidden="false" customHeight="false" outlineLevel="0" collapsed="false"/>
    <row r="52015" customFormat="false" ht="15.75" hidden="false" customHeight="false" outlineLevel="0" collapsed="false"/>
    <row r="52016" customFormat="false" ht="15.75" hidden="false" customHeight="false" outlineLevel="0" collapsed="false"/>
    <row r="52017" customFormat="false" ht="15.75" hidden="false" customHeight="false" outlineLevel="0" collapsed="false"/>
    <row r="52018" customFormat="false" ht="15.75" hidden="false" customHeight="false" outlineLevel="0" collapsed="false"/>
    <row r="52019" customFormat="false" ht="15.75" hidden="false" customHeight="false" outlineLevel="0" collapsed="false"/>
    <row r="52020" customFormat="false" ht="15.75" hidden="false" customHeight="false" outlineLevel="0" collapsed="false"/>
    <row r="52021" customFormat="false" ht="15.75" hidden="false" customHeight="false" outlineLevel="0" collapsed="false"/>
    <row r="52022" customFormat="false" ht="15.75" hidden="false" customHeight="false" outlineLevel="0" collapsed="false"/>
    <row r="52023" customFormat="false" ht="15.75" hidden="false" customHeight="false" outlineLevel="0" collapsed="false"/>
    <row r="52024" customFormat="false" ht="15.75" hidden="false" customHeight="false" outlineLevel="0" collapsed="false"/>
    <row r="52025" customFormat="false" ht="15.75" hidden="false" customHeight="false" outlineLevel="0" collapsed="false"/>
    <row r="52026" customFormat="false" ht="15.75" hidden="false" customHeight="false" outlineLevel="0" collapsed="false"/>
    <row r="52027" customFormat="false" ht="15.75" hidden="false" customHeight="false" outlineLevel="0" collapsed="false"/>
    <row r="52028" customFormat="false" ht="15.75" hidden="false" customHeight="false" outlineLevel="0" collapsed="false"/>
    <row r="52029" customFormat="false" ht="15.75" hidden="false" customHeight="false" outlineLevel="0" collapsed="false"/>
    <row r="52030" customFormat="false" ht="15.75" hidden="false" customHeight="false" outlineLevel="0" collapsed="false"/>
    <row r="52031" customFormat="false" ht="15.75" hidden="false" customHeight="false" outlineLevel="0" collapsed="false"/>
    <row r="52032" customFormat="false" ht="15.75" hidden="false" customHeight="false" outlineLevel="0" collapsed="false"/>
    <row r="52033" customFormat="false" ht="15.75" hidden="false" customHeight="false" outlineLevel="0" collapsed="false"/>
    <row r="52034" customFormat="false" ht="15.75" hidden="false" customHeight="false" outlineLevel="0" collapsed="false"/>
    <row r="52035" customFormat="false" ht="15.75" hidden="false" customHeight="false" outlineLevel="0" collapsed="false"/>
    <row r="52036" customFormat="false" ht="15.75" hidden="false" customHeight="false" outlineLevel="0" collapsed="false"/>
    <row r="52037" customFormat="false" ht="15.75" hidden="false" customHeight="false" outlineLevel="0" collapsed="false"/>
    <row r="52038" customFormat="false" ht="15.75" hidden="false" customHeight="false" outlineLevel="0" collapsed="false"/>
    <row r="52039" customFormat="false" ht="15.75" hidden="false" customHeight="false" outlineLevel="0" collapsed="false"/>
    <row r="52040" customFormat="false" ht="15.75" hidden="false" customHeight="false" outlineLevel="0" collapsed="false"/>
    <row r="52041" customFormat="false" ht="15.75" hidden="false" customHeight="false" outlineLevel="0" collapsed="false"/>
    <row r="52042" customFormat="false" ht="15.75" hidden="false" customHeight="false" outlineLevel="0" collapsed="false"/>
    <row r="52043" customFormat="false" ht="15.75" hidden="false" customHeight="false" outlineLevel="0" collapsed="false"/>
    <row r="52044" customFormat="false" ht="15.75" hidden="false" customHeight="false" outlineLevel="0" collapsed="false"/>
    <row r="52045" customFormat="false" ht="15.75" hidden="false" customHeight="false" outlineLevel="0" collapsed="false"/>
    <row r="52046" customFormat="false" ht="15.75" hidden="false" customHeight="false" outlineLevel="0" collapsed="false"/>
    <row r="52047" customFormat="false" ht="15.75" hidden="false" customHeight="false" outlineLevel="0" collapsed="false"/>
    <row r="52048" customFormat="false" ht="15.75" hidden="false" customHeight="false" outlineLevel="0" collapsed="false"/>
    <row r="52049" customFormat="false" ht="15.75" hidden="false" customHeight="false" outlineLevel="0" collapsed="false"/>
    <row r="52050" customFormat="false" ht="15.75" hidden="false" customHeight="false" outlineLevel="0" collapsed="false"/>
    <row r="52051" customFormat="false" ht="15.75" hidden="false" customHeight="false" outlineLevel="0" collapsed="false"/>
    <row r="52052" customFormat="false" ht="15.75" hidden="false" customHeight="false" outlineLevel="0" collapsed="false"/>
    <row r="52053" customFormat="false" ht="15.75" hidden="false" customHeight="false" outlineLevel="0" collapsed="false"/>
    <row r="52054" customFormat="false" ht="15.75" hidden="false" customHeight="false" outlineLevel="0" collapsed="false"/>
    <row r="52055" customFormat="false" ht="15.75" hidden="false" customHeight="false" outlineLevel="0" collapsed="false"/>
    <row r="52056" customFormat="false" ht="15.75" hidden="false" customHeight="false" outlineLevel="0" collapsed="false"/>
    <row r="52057" customFormat="false" ht="15.75" hidden="false" customHeight="false" outlineLevel="0" collapsed="false"/>
    <row r="52058" customFormat="false" ht="15.75" hidden="false" customHeight="false" outlineLevel="0" collapsed="false"/>
    <row r="52059" customFormat="false" ht="15.75" hidden="false" customHeight="false" outlineLevel="0" collapsed="false"/>
    <row r="52060" customFormat="false" ht="15.75" hidden="false" customHeight="false" outlineLevel="0" collapsed="false"/>
    <row r="52061" customFormat="false" ht="15.75" hidden="false" customHeight="false" outlineLevel="0" collapsed="false"/>
    <row r="52062" customFormat="false" ht="15.75" hidden="false" customHeight="false" outlineLevel="0" collapsed="false"/>
    <row r="52063" customFormat="false" ht="15.75" hidden="false" customHeight="false" outlineLevel="0" collapsed="false"/>
    <row r="52064" customFormat="false" ht="15.75" hidden="false" customHeight="false" outlineLevel="0" collapsed="false"/>
    <row r="52065" customFormat="false" ht="15.75" hidden="false" customHeight="false" outlineLevel="0" collapsed="false"/>
    <row r="52066" customFormat="false" ht="15.75" hidden="false" customHeight="false" outlineLevel="0" collapsed="false"/>
    <row r="52067" customFormat="false" ht="15.75" hidden="false" customHeight="false" outlineLevel="0" collapsed="false"/>
    <row r="52068" customFormat="false" ht="15.75" hidden="false" customHeight="false" outlineLevel="0" collapsed="false"/>
    <row r="52069" customFormat="false" ht="15.75" hidden="false" customHeight="false" outlineLevel="0" collapsed="false"/>
    <row r="52070" customFormat="false" ht="15.75" hidden="false" customHeight="false" outlineLevel="0" collapsed="false"/>
    <row r="52071" customFormat="false" ht="15.75" hidden="false" customHeight="false" outlineLevel="0" collapsed="false"/>
    <row r="52072" customFormat="false" ht="15.75" hidden="false" customHeight="false" outlineLevel="0" collapsed="false"/>
    <row r="52073" customFormat="false" ht="15.75" hidden="false" customHeight="false" outlineLevel="0" collapsed="false"/>
    <row r="52074" customFormat="false" ht="15.75" hidden="false" customHeight="false" outlineLevel="0" collapsed="false"/>
    <row r="52075" customFormat="false" ht="15.75" hidden="false" customHeight="false" outlineLevel="0" collapsed="false"/>
    <row r="52076" customFormat="false" ht="15.75" hidden="false" customHeight="false" outlineLevel="0" collapsed="false"/>
    <row r="52077" customFormat="false" ht="15.75" hidden="false" customHeight="false" outlineLevel="0" collapsed="false"/>
    <row r="52078" customFormat="false" ht="15.75" hidden="false" customHeight="false" outlineLevel="0" collapsed="false"/>
    <row r="52079" customFormat="false" ht="15.75" hidden="false" customHeight="false" outlineLevel="0" collapsed="false"/>
    <row r="52080" customFormat="false" ht="15.75" hidden="false" customHeight="false" outlineLevel="0" collapsed="false"/>
    <row r="52081" customFormat="false" ht="15.75" hidden="false" customHeight="false" outlineLevel="0" collapsed="false"/>
    <row r="52082" customFormat="false" ht="15.75" hidden="false" customHeight="false" outlineLevel="0" collapsed="false"/>
    <row r="52083" customFormat="false" ht="15.75" hidden="false" customHeight="false" outlineLevel="0" collapsed="false"/>
    <row r="52084" customFormat="false" ht="15.75" hidden="false" customHeight="false" outlineLevel="0" collapsed="false"/>
    <row r="52085" customFormat="false" ht="15.75" hidden="false" customHeight="false" outlineLevel="0" collapsed="false"/>
    <row r="52086" customFormat="false" ht="15.75" hidden="false" customHeight="false" outlineLevel="0" collapsed="false"/>
    <row r="52087" customFormat="false" ht="15.75" hidden="false" customHeight="false" outlineLevel="0" collapsed="false"/>
    <row r="52088" customFormat="false" ht="15.75" hidden="false" customHeight="false" outlineLevel="0" collapsed="false"/>
    <row r="52089" customFormat="false" ht="15.75" hidden="false" customHeight="false" outlineLevel="0" collapsed="false"/>
    <row r="52090" customFormat="false" ht="15.75" hidden="false" customHeight="false" outlineLevel="0" collapsed="false"/>
    <row r="52091" customFormat="false" ht="15.75" hidden="false" customHeight="false" outlineLevel="0" collapsed="false"/>
    <row r="52092" customFormat="false" ht="15.75" hidden="false" customHeight="false" outlineLevel="0" collapsed="false"/>
    <row r="52093" customFormat="false" ht="15.75" hidden="false" customHeight="false" outlineLevel="0" collapsed="false"/>
    <row r="52094" customFormat="false" ht="15.75" hidden="false" customHeight="false" outlineLevel="0" collapsed="false"/>
    <row r="52095" customFormat="false" ht="15.75" hidden="false" customHeight="false" outlineLevel="0" collapsed="false"/>
    <row r="52096" customFormat="false" ht="15.75" hidden="false" customHeight="false" outlineLevel="0" collapsed="false"/>
    <row r="52097" customFormat="false" ht="15.75" hidden="false" customHeight="false" outlineLevel="0" collapsed="false"/>
    <row r="52098" customFormat="false" ht="15.75" hidden="false" customHeight="false" outlineLevel="0" collapsed="false"/>
    <row r="52099" customFormat="false" ht="15.75" hidden="false" customHeight="false" outlineLevel="0" collapsed="false"/>
    <row r="52100" customFormat="false" ht="15.75" hidden="false" customHeight="false" outlineLevel="0" collapsed="false"/>
    <row r="52101" customFormat="false" ht="15.75" hidden="false" customHeight="false" outlineLevel="0" collapsed="false"/>
    <row r="52102" customFormat="false" ht="15.75" hidden="false" customHeight="false" outlineLevel="0" collapsed="false"/>
    <row r="52103" customFormat="false" ht="15.75" hidden="false" customHeight="false" outlineLevel="0" collapsed="false"/>
    <row r="52104" customFormat="false" ht="15.75" hidden="false" customHeight="false" outlineLevel="0" collapsed="false"/>
    <row r="52105" customFormat="false" ht="15.75" hidden="false" customHeight="false" outlineLevel="0" collapsed="false"/>
    <row r="52106" customFormat="false" ht="15.75" hidden="false" customHeight="false" outlineLevel="0" collapsed="false"/>
    <row r="52107" customFormat="false" ht="15.75" hidden="false" customHeight="false" outlineLevel="0" collapsed="false"/>
    <row r="52108" customFormat="false" ht="15.75" hidden="false" customHeight="false" outlineLevel="0" collapsed="false"/>
    <row r="52109" customFormat="false" ht="15.75" hidden="false" customHeight="false" outlineLevel="0" collapsed="false"/>
    <row r="52110" customFormat="false" ht="15.75" hidden="false" customHeight="false" outlineLevel="0" collapsed="false"/>
    <row r="52111" customFormat="false" ht="15.75" hidden="false" customHeight="false" outlineLevel="0" collapsed="false"/>
    <row r="52112" customFormat="false" ht="15.75" hidden="false" customHeight="false" outlineLevel="0" collapsed="false"/>
    <row r="52113" customFormat="false" ht="15.75" hidden="false" customHeight="false" outlineLevel="0" collapsed="false"/>
    <row r="52114" customFormat="false" ht="15.75" hidden="false" customHeight="false" outlineLevel="0" collapsed="false"/>
    <row r="52115" customFormat="false" ht="15.75" hidden="false" customHeight="false" outlineLevel="0" collapsed="false"/>
    <row r="52116" customFormat="false" ht="15.75" hidden="false" customHeight="false" outlineLevel="0" collapsed="false"/>
    <row r="52117" customFormat="false" ht="15.75" hidden="false" customHeight="false" outlineLevel="0" collapsed="false"/>
    <row r="52118" customFormat="false" ht="15.75" hidden="false" customHeight="false" outlineLevel="0" collapsed="false"/>
    <row r="52119" customFormat="false" ht="15.75" hidden="false" customHeight="false" outlineLevel="0" collapsed="false"/>
    <row r="52120" customFormat="false" ht="15.75" hidden="false" customHeight="false" outlineLevel="0" collapsed="false"/>
    <row r="52121" customFormat="false" ht="15.75" hidden="false" customHeight="false" outlineLevel="0" collapsed="false"/>
    <row r="52122" customFormat="false" ht="15.75" hidden="false" customHeight="false" outlineLevel="0" collapsed="false"/>
    <row r="52123" customFormat="false" ht="15.75" hidden="false" customHeight="false" outlineLevel="0" collapsed="false"/>
    <row r="52124" customFormat="false" ht="15.75" hidden="false" customHeight="false" outlineLevel="0" collapsed="false"/>
    <row r="52125" customFormat="false" ht="15.75" hidden="false" customHeight="false" outlineLevel="0" collapsed="false"/>
    <row r="52126" customFormat="false" ht="15.75" hidden="false" customHeight="false" outlineLevel="0" collapsed="false"/>
    <row r="52127" customFormat="false" ht="15.75" hidden="false" customHeight="false" outlineLevel="0" collapsed="false"/>
    <row r="52128" customFormat="false" ht="15.75" hidden="false" customHeight="false" outlineLevel="0" collapsed="false"/>
    <row r="52129" customFormat="false" ht="15.75" hidden="false" customHeight="false" outlineLevel="0" collapsed="false"/>
    <row r="52130" customFormat="false" ht="15.75" hidden="false" customHeight="false" outlineLevel="0" collapsed="false"/>
    <row r="52131" customFormat="false" ht="15.75" hidden="false" customHeight="false" outlineLevel="0" collapsed="false"/>
    <row r="52132" customFormat="false" ht="15.75" hidden="false" customHeight="false" outlineLevel="0" collapsed="false"/>
    <row r="52133" customFormat="false" ht="15.75" hidden="false" customHeight="false" outlineLevel="0" collapsed="false"/>
    <row r="52134" customFormat="false" ht="15.75" hidden="false" customHeight="false" outlineLevel="0" collapsed="false"/>
    <row r="52135" customFormat="false" ht="15.75" hidden="false" customHeight="false" outlineLevel="0" collapsed="false"/>
    <row r="52136" customFormat="false" ht="15.75" hidden="false" customHeight="false" outlineLevel="0" collapsed="false"/>
    <row r="52137" customFormat="false" ht="15.75" hidden="false" customHeight="false" outlineLevel="0" collapsed="false"/>
    <row r="52138" customFormat="false" ht="15.75" hidden="false" customHeight="false" outlineLevel="0" collapsed="false"/>
    <row r="52139" customFormat="false" ht="15.75" hidden="false" customHeight="false" outlineLevel="0" collapsed="false"/>
    <row r="52140" customFormat="false" ht="15.75" hidden="false" customHeight="false" outlineLevel="0" collapsed="false"/>
    <row r="52141" customFormat="false" ht="15.75" hidden="false" customHeight="false" outlineLevel="0" collapsed="false"/>
    <row r="52142" customFormat="false" ht="15.75" hidden="false" customHeight="false" outlineLevel="0" collapsed="false"/>
    <row r="52143" customFormat="false" ht="15.75" hidden="false" customHeight="false" outlineLevel="0" collapsed="false"/>
    <row r="52144" customFormat="false" ht="15.75" hidden="false" customHeight="false" outlineLevel="0" collapsed="false"/>
    <row r="52145" customFormat="false" ht="15.75" hidden="false" customHeight="false" outlineLevel="0" collapsed="false"/>
    <row r="52146" customFormat="false" ht="15.75" hidden="false" customHeight="false" outlineLevel="0" collapsed="false"/>
    <row r="52147" customFormat="false" ht="15.75" hidden="false" customHeight="false" outlineLevel="0" collapsed="false"/>
    <row r="52148" customFormat="false" ht="15.75" hidden="false" customHeight="false" outlineLevel="0" collapsed="false"/>
    <row r="52149" customFormat="false" ht="15.75" hidden="false" customHeight="false" outlineLevel="0" collapsed="false"/>
    <row r="52150" customFormat="false" ht="15.75" hidden="false" customHeight="false" outlineLevel="0" collapsed="false"/>
    <row r="52151" customFormat="false" ht="15.75" hidden="false" customHeight="false" outlineLevel="0" collapsed="false"/>
    <row r="52152" customFormat="false" ht="15.75" hidden="false" customHeight="false" outlineLevel="0" collapsed="false"/>
    <row r="52153" customFormat="false" ht="15.75" hidden="false" customHeight="false" outlineLevel="0" collapsed="false"/>
    <row r="52154" customFormat="false" ht="15.75" hidden="false" customHeight="false" outlineLevel="0" collapsed="false"/>
    <row r="52155" customFormat="false" ht="15.75" hidden="false" customHeight="false" outlineLevel="0" collapsed="false"/>
    <row r="52156" customFormat="false" ht="15.75" hidden="false" customHeight="false" outlineLevel="0" collapsed="false"/>
    <row r="52157" customFormat="false" ht="15.75" hidden="false" customHeight="false" outlineLevel="0" collapsed="false"/>
    <row r="52158" customFormat="false" ht="15.75" hidden="false" customHeight="false" outlineLevel="0" collapsed="false"/>
    <row r="52159" customFormat="false" ht="15.75" hidden="false" customHeight="false" outlineLevel="0" collapsed="false"/>
    <row r="52160" customFormat="false" ht="15.75" hidden="false" customHeight="false" outlineLevel="0" collapsed="false"/>
    <row r="52161" customFormat="false" ht="15.75" hidden="false" customHeight="false" outlineLevel="0" collapsed="false"/>
    <row r="52162" customFormat="false" ht="15.75" hidden="false" customHeight="false" outlineLevel="0" collapsed="false"/>
    <row r="52163" customFormat="false" ht="15.75" hidden="false" customHeight="false" outlineLevel="0" collapsed="false"/>
    <row r="52164" customFormat="false" ht="15.75" hidden="false" customHeight="false" outlineLevel="0" collapsed="false"/>
    <row r="52165" customFormat="false" ht="15.75" hidden="false" customHeight="false" outlineLevel="0" collapsed="false"/>
    <row r="52166" customFormat="false" ht="15.75" hidden="false" customHeight="false" outlineLevel="0" collapsed="false"/>
    <row r="52167" customFormat="false" ht="15.75" hidden="false" customHeight="false" outlineLevel="0" collapsed="false"/>
    <row r="52168" customFormat="false" ht="15.75" hidden="false" customHeight="false" outlineLevel="0" collapsed="false"/>
    <row r="52169" customFormat="false" ht="15.75" hidden="false" customHeight="false" outlineLevel="0" collapsed="false"/>
    <row r="52170" customFormat="false" ht="15.75" hidden="false" customHeight="false" outlineLevel="0" collapsed="false"/>
    <row r="52171" customFormat="false" ht="15.75" hidden="false" customHeight="false" outlineLevel="0" collapsed="false"/>
    <row r="52172" customFormat="false" ht="15.75" hidden="false" customHeight="false" outlineLevel="0" collapsed="false"/>
    <row r="52173" customFormat="false" ht="15.75" hidden="false" customHeight="false" outlineLevel="0" collapsed="false"/>
    <row r="52174" customFormat="false" ht="15.75" hidden="false" customHeight="false" outlineLevel="0" collapsed="false"/>
    <row r="52175" customFormat="false" ht="15.75" hidden="false" customHeight="false" outlineLevel="0" collapsed="false"/>
    <row r="52176" customFormat="false" ht="15.75" hidden="false" customHeight="false" outlineLevel="0" collapsed="false"/>
    <row r="52177" customFormat="false" ht="15.75" hidden="false" customHeight="false" outlineLevel="0" collapsed="false"/>
    <row r="52178" customFormat="false" ht="15.75" hidden="false" customHeight="false" outlineLevel="0" collapsed="false"/>
    <row r="52179" customFormat="false" ht="15.75" hidden="false" customHeight="false" outlineLevel="0" collapsed="false"/>
    <row r="52180" customFormat="false" ht="15.75" hidden="false" customHeight="false" outlineLevel="0" collapsed="false"/>
    <row r="52181" customFormat="false" ht="15.75" hidden="false" customHeight="false" outlineLevel="0" collapsed="false"/>
    <row r="52182" customFormat="false" ht="15.75" hidden="false" customHeight="false" outlineLevel="0" collapsed="false"/>
    <row r="52183" customFormat="false" ht="15.75" hidden="false" customHeight="false" outlineLevel="0" collapsed="false"/>
    <row r="52184" customFormat="false" ht="15.75" hidden="false" customHeight="false" outlineLevel="0" collapsed="false"/>
    <row r="52185" customFormat="false" ht="15.75" hidden="false" customHeight="false" outlineLevel="0" collapsed="false"/>
    <row r="52186" customFormat="false" ht="15.75" hidden="false" customHeight="false" outlineLevel="0" collapsed="false"/>
    <row r="52187" customFormat="false" ht="15.75" hidden="false" customHeight="false" outlineLevel="0" collapsed="false"/>
    <row r="52188" customFormat="false" ht="15.75" hidden="false" customHeight="false" outlineLevel="0" collapsed="false"/>
    <row r="52189" customFormat="false" ht="15.75" hidden="false" customHeight="false" outlineLevel="0" collapsed="false"/>
    <row r="52190" customFormat="false" ht="15.75" hidden="false" customHeight="false" outlineLevel="0" collapsed="false"/>
    <row r="52191" customFormat="false" ht="15.75" hidden="false" customHeight="false" outlineLevel="0" collapsed="false"/>
    <row r="52192" customFormat="false" ht="15.75" hidden="false" customHeight="false" outlineLevel="0" collapsed="false"/>
    <row r="52193" customFormat="false" ht="15.75" hidden="false" customHeight="false" outlineLevel="0" collapsed="false"/>
    <row r="52194" customFormat="false" ht="15.75" hidden="false" customHeight="false" outlineLevel="0" collapsed="false"/>
    <row r="52195" customFormat="false" ht="15.75" hidden="false" customHeight="false" outlineLevel="0" collapsed="false"/>
    <row r="52196" customFormat="false" ht="15.75" hidden="false" customHeight="false" outlineLevel="0" collapsed="false"/>
    <row r="52197" customFormat="false" ht="15.75" hidden="false" customHeight="false" outlineLevel="0" collapsed="false"/>
    <row r="52198" customFormat="false" ht="15.75" hidden="false" customHeight="false" outlineLevel="0" collapsed="false"/>
    <row r="52199" customFormat="false" ht="15.75" hidden="false" customHeight="false" outlineLevel="0" collapsed="false"/>
    <row r="52200" customFormat="false" ht="15.75" hidden="false" customHeight="false" outlineLevel="0" collapsed="false"/>
    <row r="52201" customFormat="false" ht="15.75" hidden="false" customHeight="false" outlineLevel="0" collapsed="false"/>
    <row r="52202" customFormat="false" ht="15.75" hidden="false" customHeight="false" outlineLevel="0" collapsed="false"/>
    <row r="52203" customFormat="false" ht="15.75" hidden="false" customHeight="false" outlineLevel="0" collapsed="false"/>
    <row r="52204" customFormat="false" ht="15.75" hidden="false" customHeight="false" outlineLevel="0" collapsed="false"/>
    <row r="52205" customFormat="false" ht="15.75" hidden="false" customHeight="false" outlineLevel="0" collapsed="false"/>
    <row r="52206" customFormat="false" ht="15.75" hidden="false" customHeight="false" outlineLevel="0" collapsed="false"/>
    <row r="52207" customFormat="false" ht="15.75" hidden="false" customHeight="false" outlineLevel="0" collapsed="false"/>
    <row r="52208" customFormat="false" ht="15.75" hidden="false" customHeight="false" outlineLevel="0" collapsed="false"/>
    <row r="52209" customFormat="false" ht="15.75" hidden="false" customHeight="false" outlineLevel="0" collapsed="false"/>
    <row r="52210" customFormat="false" ht="15.75" hidden="false" customHeight="false" outlineLevel="0" collapsed="false"/>
    <row r="52211" customFormat="false" ht="15.75" hidden="false" customHeight="false" outlineLevel="0" collapsed="false"/>
    <row r="52212" customFormat="false" ht="15.75" hidden="false" customHeight="false" outlineLevel="0" collapsed="false"/>
    <row r="52213" customFormat="false" ht="15.75" hidden="false" customHeight="false" outlineLevel="0" collapsed="false"/>
    <row r="52214" customFormat="false" ht="15.75" hidden="false" customHeight="false" outlineLevel="0" collapsed="false"/>
    <row r="52215" customFormat="false" ht="15.75" hidden="false" customHeight="false" outlineLevel="0" collapsed="false"/>
    <row r="52216" customFormat="false" ht="15.75" hidden="false" customHeight="false" outlineLevel="0" collapsed="false"/>
    <row r="52217" customFormat="false" ht="15.75" hidden="false" customHeight="false" outlineLevel="0" collapsed="false"/>
    <row r="52218" customFormat="false" ht="15.75" hidden="false" customHeight="false" outlineLevel="0" collapsed="false"/>
    <row r="52219" customFormat="false" ht="15.75" hidden="false" customHeight="false" outlineLevel="0" collapsed="false"/>
    <row r="52220" customFormat="false" ht="15.75" hidden="false" customHeight="false" outlineLevel="0" collapsed="false"/>
    <row r="52221" customFormat="false" ht="15.75" hidden="false" customHeight="false" outlineLevel="0" collapsed="false"/>
    <row r="52222" customFormat="false" ht="15.75" hidden="false" customHeight="false" outlineLevel="0" collapsed="false"/>
    <row r="52223" customFormat="false" ht="15.75" hidden="false" customHeight="false" outlineLevel="0" collapsed="false"/>
    <row r="52224" customFormat="false" ht="15.75" hidden="false" customHeight="false" outlineLevel="0" collapsed="false"/>
    <row r="52225" customFormat="false" ht="15.75" hidden="false" customHeight="false" outlineLevel="0" collapsed="false"/>
    <row r="52226" customFormat="false" ht="15.75" hidden="false" customHeight="false" outlineLevel="0" collapsed="false"/>
    <row r="52227" customFormat="false" ht="15.75" hidden="false" customHeight="false" outlineLevel="0" collapsed="false"/>
    <row r="52228" customFormat="false" ht="15.75" hidden="false" customHeight="false" outlineLevel="0" collapsed="false"/>
    <row r="52229" customFormat="false" ht="15.75" hidden="false" customHeight="false" outlineLevel="0" collapsed="false"/>
    <row r="52230" customFormat="false" ht="15.75" hidden="false" customHeight="false" outlineLevel="0" collapsed="false"/>
    <row r="52231" customFormat="false" ht="15.75" hidden="false" customHeight="false" outlineLevel="0" collapsed="false"/>
    <row r="52232" customFormat="false" ht="15.75" hidden="false" customHeight="false" outlineLevel="0" collapsed="false"/>
    <row r="52233" customFormat="false" ht="15.75" hidden="false" customHeight="false" outlineLevel="0" collapsed="false"/>
    <row r="52234" customFormat="false" ht="15.75" hidden="false" customHeight="false" outlineLevel="0" collapsed="false"/>
    <row r="52235" customFormat="false" ht="15.75" hidden="false" customHeight="false" outlineLevel="0" collapsed="false"/>
    <row r="52236" customFormat="false" ht="15.75" hidden="false" customHeight="false" outlineLevel="0" collapsed="false"/>
    <row r="52237" customFormat="false" ht="15.75" hidden="false" customHeight="false" outlineLevel="0" collapsed="false"/>
    <row r="52238" customFormat="false" ht="15.75" hidden="false" customHeight="false" outlineLevel="0" collapsed="false"/>
    <row r="52239" customFormat="false" ht="15.75" hidden="false" customHeight="false" outlineLevel="0" collapsed="false"/>
    <row r="52240" customFormat="false" ht="15.75" hidden="false" customHeight="false" outlineLevel="0" collapsed="false"/>
    <row r="52241" customFormat="false" ht="15.75" hidden="false" customHeight="false" outlineLevel="0" collapsed="false"/>
    <row r="52242" customFormat="false" ht="15.75" hidden="false" customHeight="false" outlineLevel="0" collapsed="false"/>
    <row r="52243" customFormat="false" ht="15.75" hidden="false" customHeight="false" outlineLevel="0" collapsed="false"/>
    <row r="52244" customFormat="false" ht="15.75" hidden="false" customHeight="false" outlineLevel="0" collapsed="false"/>
    <row r="52245" customFormat="false" ht="15.75" hidden="false" customHeight="false" outlineLevel="0" collapsed="false"/>
    <row r="52246" customFormat="false" ht="15.75" hidden="false" customHeight="false" outlineLevel="0" collapsed="false"/>
    <row r="52247" customFormat="false" ht="15.75" hidden="false" customHeight="false" outlineLevel="0" collapsed="false"/>
    <row r="52248" customFormat="false" ht="15.75" hidden="false" customHeight="false" outlineLevel="0" collapsed="false"/>
    <row r="52249" customFormat="false" ht="15.75" hidden="false" customHeight="false" outlineLevel="0" collapsed="false"/>
    <row r="52250" customFormat="false" ht="15.75" hidden="false" customHeight="false" outlineLevel="0" collapsed="false"/>
    <row r="52251" customFormat="false" ht="15.75" hidden="false" customHeight="false" outlineLevel="0" collapsed="false"/>
    <row r="52252" customFormat="false" ht="15.75" hidden="false" customHeight="false" outlineLevel="0" collapsed="false"/>
    <row r="52253" customFormat="false" ht="15.75" hidden="false" customHeight="false" outlineLevel="0" collapsed="false"/>
    <row r="52254" customFormat="false" ht="15.75" hidden="false" customHeight="false" outlineLevel="0" collapsed="false"/>
    <row r="52255" customFormat="false" ht="15.75" hidden="false" customHeight="false" outlineLevel="0" collapsed="false"/>
    <row r="52256" customFormat="false" ht="15.75" hidden="false" customHeight="false" outlineLevel="0" collapsed="false"/>
    <row r="52257" customFormat="false" ht="15.75" hidden="false" customHeight="false" outlineLevel="0" collapsed="false"/>
    <row r="52258" customFormat="false" ht="15.75" hidden="false" customHeight="false" outlineLevel="0" collapsed="false"/>
    <row r="52259" customFormat="false" ht="15.75" hidden="false" customHeight="false" outlineLevel="0" collapsed="false"/>
    <row r="52260" customFormat="false" ht="15.75" hidden="false" customHeight="false" outlineLevel="0" collapsed="false"/>
    <row r="52261" customFormat="false" ht="15.75" hidden="false" customHeight="false" outlineLevel="0" collapsed="false"/>
    <row r="52262" customFormat="false" ht="15.75" hidden="false" customHeight="false" outlineLevel="0" collapsed="false"/>
    <row r="52263" customFormat="false" ht="15.75" hidden="false" customHeight="false" outlineLevel="0" collapsed="false"/>
    <row r="52264" customFormat="false" ht="15.75" hidden="false" customHeight="false" outlineLevel="0" collapsed="false"/>
    <row r="52265" customFormat="false" ht="15.75" hidden="false" customHeight="false" outlineLevel="0" collapsed="false"/>
    <row r="52266" customFormat="false" ht="15.75" hidden="false" customHeight="false" outlineLevel="0" collapsed="false"/>
    <row r="52267" customFormat="false" ht="15.75" hidden="false" customHeight="false" outlineLevel="0" collapsed="false"/>
    <row r="52268" customFormat="false" ht="15.75" hidden="false" customHeight="false" outlineLevel="0" collapsed="false"/>
    <row r="52269" customFormat="false" ht="15.75" hidden="false" customHeight="false" outlineLevel="0" collapsed="false"/>
    <row r="52270" customFormat="false" ht="15.75" hidden="false" customHeight="false" outlineLevel="0" collapsed="false"/>
    <row r="52271" customFormat="false" ht="15.75" hidden="false" customHeight="false" outlineLevel="0" collapsed="false"/>
    <row r="52272" customFormat="false" ht="15.75" hidden="false" customHeight="false" outlineLevel="0" collapsed="false"/>
    <row r="52273" customFormat="false" ht="15.75" hidden="false" customHeight="false" outlineLevel="0" collapsed="false"/>
    <row r="52274" customFormat="false" ht="15.75" hidden="false" customHeight="false" outlineLevel="0" collapsed="false"/>
    <row r="52275" customFormat="false" ht="15.75" hidden="false" customHeight="false" outlineLevel="0" collapsed="false"/>
    <row r="52276" customFormat="false" ht="15.75" hidden="false" customHeight="false" outlineLevel="0" collapsed="false"/>
    <row r="52277" customFormat="false" ht="15.75" hidden="false" customHeight="false" outlineLevel="0" collapsed="false"/>
    <row r="52278" customFormat="false" ht="15.75" hidden="false" customHeight="false" outlineLevel="0" collapsed="false"/>
    <row r="52279" customFormat="false" ht="15.75" hidden="false" customHeight="false" outlineLevel="0" collapsed="false"/>
    <row r="52280" customFormat="false" ht="15.75" hidden="false" customHeight="false" outlineLevel="0" collapsed="false"/>
    <row r="52281" customFormat="false" ht="15.75" hidden="false" customHeight="false" outlineLevel="0" collapsed="false"/>
    <row r="52282" customFormat="false" ht="15.75" hidden="false" customHeight="false" outlineLevel="0" collapsed="false"/>
    <row r="52283" customFormat="false" ht="15.75" hidden="false" customHeight="false" outlineLevel="0" collapsed="false"/>
    <row r="52284" customFormat="false" ht="15.75" hidden="false" customHeight="false" outlineLevel="0" collapsed="false"/>
    <row r="52285" customFormat="false" ht="15.75" hidden="false" customHeight="false" outlineLevel="0" collapsed="false"/>
    <row r="52286" customFormat="false" ht="15.75" hidden="false" customHeight="false" outlineLevel="0" collapsed="false"/>
    <row r="52287" customFormat="false" ht="15.75" hidden="false" customHeight="false" outlineLevel="0" collapsed="false"/>
    <row r="52288" customFormat="false" ht="15.75" hidden="false" customHeight="false" outlineLevel="0" collapsed="false"/>
    <row r="52289" customFormat="false" ht="15.75" hidden="false" customHeight="false" outlineLevel="0" collapsed="false"/>
    <row r="52290" customFormat="false" ht="15.75" hidden="false" customHeight="false" outlineLevel="0" collapsed="false"/>
    <row r="52291" customFormat="false" ht="15.75" hidden="false" customHeight="false" outlineLevel="0" collapsed="false"/>
    <row r="52292" customFormat="false" ht="15.75" hidden="false" customHeight="false" outlineLevel="0" collapsed="false"/>
    <row r="52293" customFormat="false" ht="15.75" hidden="false" customHeight="false" outlineLevel="0" collapsed="false"/>
    <row r="52294" customFormat="false" ht="15.75" hidden="false" customHeight="false" outlineLevel="0" collapsed="false"/>
    <row r="52295" customFormat="false" ht="15.75" hidden="false" customHeight="false" outlineLevel="0" collapsed="false"/>
    <row r="52296" customFormat="false" ht="15.75" hidden="false" customHeight="false" outlineLevel="0" collapsed="false"/>
    <row r="52297" customFormat="false" ht="15.75" hidden="false" customHeight="false" outlineLevel="0" collapsed="false"/>
    <row r="52298" customFormat="false" ht="15.75" hidden="false" customHeight="false" outlineLevel="0" collapsed="false"/>
    <row r="52299" customFormat="false" ht="15.75" hidden="false" customHeight="false" outlineLevel="0" collapsed="false"/>
    <row r="52300" customFormat="false" ht="15.75" hidden="false" customHeight="false" outlineLevel="0" collapsed="false"/>
    <row r="52301" customFormat="false" ht="15.75" hidden="false" customHeight="false" outlineLevel="0" collapsed="false"/>
    <row r="52302" customFormat="false" ht="15.75" hidden="false" customHeight="false" outlineLevel="0" collapsed="false"/>
    <row r="52303" customFormat="false" ht="15.75" hidden="false" customHeight="false" outlineLevel="0" collapsed="false"/>
    <row r="52304" customFormat="false" ht="15.75" hidden="false" customHeight="false" outlineLevel="0" collapsed="false"/>
    <row r="52305" customFormat="false" ht="15.75" hidden="false" customHeight="false" outlineLevel="0" collapsed="false"/>
    <row r="52306" customFormat="false" ht="15.75" hidden="false" customHeight="false" outlineLevel="0" collapsed="false"/>
    <row r="52307" customFormat="false" ht="15.75" hidden="false" customHeight="false" outlineLevel="0" collapsed="false"/>
    <row r="52308" customFormat="false" ht="15.75" hidden="false" customHeight="false" outlineLevel="0" collapsed="false"/>
    <row r="52309" customFormat="false" ht="15.75" hidden="false" customHeight="false" outlineLevel="0" collapsed="false"/>
    <row r="52310" customFormat="false" ht="15.75" hidden="false" customHeight="false" outlineLevel="0" collapsed="false"/>
    <row r="52311" customFormat="false" ht="15.75" hidden="false" customHeight="false" outlineLevel="0" collapsed="false"/>
    <row r="52312" customFormat="false" ht="15.75" hidden="false" customHeight="false" outlineLevel="0" collapsed="false"/>
    <row r="52313" customFormat="false" ht="15.75" hidden="false" customHeight="false" outlineLevel="0" collapsed="false"/>
    <row r="52314" customFormat="false" ht="15.75" hidden="false" customHeight="false" outlineLevel="0" collapsed="false"/>
    <row r="52315" customFormat="false" ht="15.75" hidden="false" customHeight="false" outlineLevel="0" collapsed="false"/>
    <row r="52316" customFormat="false" ht="15.75" hidden="false" customHeight="false" outlineLevel="0" collapsed="false"/>
    <row r="52317" customFormat="false" ht="15.75" hidden="false" customHeight="false" outlineLevel="0" collapsed="false"/>
    <row r="52318" customFormat="false" ht="15.75" hidden="false" customHeight="false" outlineLevel="0" collapsed="false"/>
    <row r="52319" customFormat="false" ht="15.75" hidden="false" customHeight="false" outlineLevel="0" collapsed="false"/>
    <row r="52320" customFormat="false" ht="15.75" hidden="false" customHeight="false" outlineLevel="0" collapsed="false"/>
    <row r="52321" customFormat="false" ht="15.75" hidden="false" customHeight="false" outlineLevel="0" collapsed="false"/>
    <row r="52322" customFormat="false" ht="15.75" hidden="false" customHeight="false" outlineLevel="0" collapsed="false"/>
    <row r="52323" customFormat="false" ht="15.75" hidden="false" customHeight="false" outlineLevel="0" collapsed="false"/>
    <row r="52324" customFormat="false" ht="15.75" hidden="false" customHeight="false" outlineLevel="0" collapsed="false"/>
    <row r="52325" customFormat="false" ht="15.75" hidden="false" customHeight="false" outlineLevel="0" collapsed="false"/>
    <row r="52326" customFormat="false" ht="15.75" hidden="false" customHeight="false" outlineLevel="0" collapsed="false"/>
    <row r="52327" customFormat="false" ht="15.75" hidden="false" customHeight="false" outlineLevel="0" collapsed="false"/>
    <row r="52328" customFormat="false" ht="15.75" hidden="false" customHeight="false" outlineLevel="0" collapsed="false"/>
    <row r="52329" customFormat="false" ht="15.75" hidden="false" customHeight="false" outlineLevel="0" collapsed="false"/>
    <row r="52330" customFormat="false" ht="15.75" hidden="false" customHeight="false" outlineLevel="0" collapsed="false"/>
    <row r="52331" customFormat="false" ht="15.75" hidden="false" customHeight="false" outlineLevel="0" collapsed="false"/>
    <row r="52332" customFormat="false" ht="15.75" hidden="false" customHeight="false" outlineLevel="0" collapsed="false"/>
    <row r="52333" customFormat="false" ht="15.75" hidden="false" customHeight="false" outlineLevel="0" collapsed="false"/>
    <row r="52334" customFormat="false" ht="15.75" hidden="false" customHeight="false" outlineLevel="0" collapsed="false"/>
    <row r="52335" customFormat="false" ht="15.75" hidden="false" customHeight="false" outlineLevel="0" collapsed="false"/>
    <row r="52336" customFormat="false" ht="15.75" hidden="false" customHeight="false" outlineLevel="0" collapsed="false"/>
    <row r="52337" customFormat="false" ht="15.75" hidden="false" customHeight="false" outlineLevel="0" collapsed="false"/>
    <row r="52338" customFormat="false" ht="15.75" hidden="false" customHeight="false" outlineLevel="0" collapsed="false"/>
    <row r="52339" customFormat="false" ht="15.75" hidden="false" customHeight="false" outlineLevel="0" collapsed="false"/>
    <row r="52340" customFormat="false" ht="15.75" hidden="false" customHeight="false" outlineLevel="0" collapsed="false"/>
    <row r="52341" customFormat="false" ht="15.75" hidden="false" customHeight="false" outlineLevel="0" collapsed="false"/>
    <row r="52342" customFormat="false" ht="15.75" hidden="false" customHeight="false" outlineLevel="0" collapsed="false"/>
    <row r="52343" customFormat="false" ht="15.75" hidden="false" customHeight="false" outlineLevel="0" collapsed="false"/>
    <row r="52344" customFormat="false" ht="15.75" hidden="false" customHeight="false" outlineLevel="0" collapsed="false"/>
    <row r="52345" customFormat="false" ht="15.75" hidden="false" customHeight="false" outlineLevel="0" collapsed="false"/>
    <row r="52346" customFormat="false" ht="15.75" hidden="false" customHeight="false" outlineLevel="0" collapsed="false"/>
    <row r="52347" customFormat="false" ht="15.75" hidden="false" customHeight="false" outlineLevel="0" collapsed="false"/>
    <row r="52348" customFormat="false" ht="15.75" hidden="false" customHeight="false" outlineLevel="0" collapsed="false"/>
    <row r="52349" customFormat="false" ht="15.75" hidden="false" customHeight="false" outlineLevel="0" collapsed="false"/>
    <row r="52350" customFormat="false" ht="15.75" hidden="false" customHeight="false" outlineLevel="0" collapsed="false"/>
    <row r="52351" customFormat="false" ht="15.75" hidden="false" customHeight="false" outlineLevel="0" collapsed="false"/>
    <row r="52352" customFormat="false" ht="15.75" hidden="false" customHeight="false" outlineLevel="0" collapsed="false"/>
    <row r="52353" customFormat="false" ht="15.75" hidden="false" customHeight="false" outlineLevel="0" collapsed="false"/>
    <row r="52354" customFormat="false" ht="15.75" hidden="false" customHeight="false" outlineLevel="0" collapsed="false"/>
    <row r="52355" customFormat="false" ht="15.75" hidden="false" customHeight="false" outlineLevel="0" collapsed="false"/>
    <row r="52356" customFormat="false" ht="15.75" hidden="false" customHeight="false" outlineLevel="0" collapsed="false"/>
    <row r="52357" customFormat="false" ht="15.75" hidden="false" customHeight="false" outlineLevel="0" collapsed="false"/>
    <row r="52358" customFormat="false" ht="15.75" hidden="false" customHeight="false" outlineLevel="0" collapsed="false"/>
    <row r="52359" customFormat="false" ht="15.75" hidden="false" customHeight="false" outlineLevel="0" collapsed="false"/>
    <row r="52360" customFormat="false" ht="15.75" hidden="false" customHeight="false" outlineLevel="0" collapsed="false"/>
    <row r="52361" customFormat="false" ht="15.75" hidden="false" customHeight="false" outlineLevel="0" collapsed="false"/>
    <row r="52362" customFormat="false" ht="15.75" hidden="false" customHeight="false" outlineLevel="0" collapsed="false"/>
    <row r="52363" customFormat="false" ht="15.75" hidden="false" customHeight="false" outlineLevel="0" collapsed="false"/>
    <row r="52364" customFormat="false" ht="15.75" hidden="false" customHeight="false" outlineLevel="0" collapsed="false"/>
    <row r="52365" customFormat="false" ht="15.75" hidden="false" customHeight="false" outlineLevel="0" collapsed="false"/>
    <row r="52366" customFormat="false" ht="15.75" hidden="false" customHeight="false" outlineLevel="0" collapsed="false"/>
    <row r="52367" customFormat="false" ht="15.75" hidden="false" customHeight="false" outlineLevel="0" collapsed="false"/>
    <row r="52368" customFormat="false" ht="15.75" hidden="false" customHeight="false" outlineLevel="0" collapsed="false"/>
    <row r="52369" customFormat="false" ht="15.75" hidden="false" customHeight="false" outlineLevel="0" collapsed="false"/>
    <row r="52370" customFormat="false" ht="15.75" hidden="false" customHeight="false" outlineLevel="0" collapsed="false"/>
    <row r="52371" customFormat="false" ht="15.75" hidden="false" customHeight="false" outlineLevel="0" collapsed="false"/>
    <row r="52372" customFormat="false" ht="15.75" hidden="false" customHeight="false" outlineLevel="0" collapsed="false"/>
    <row r="52373" customFormat="false" ht="15.75" hidden="false" customHeight="false" outlineLevel="0" collapsed="false"/>
    <row r="52374" customFormat="false" ht="15.75" hidden="false" customHeight="false" outlineLevel="0" collapsed="false"/>
    <row r="52375" customFormat="false" ht="15.75" hidden="false" customHeight="false" outlineLevel="0" collapsed="false"/>
    <row r="52376" customFormat="false" ht="15.75" hidden="false" customHeight="false" outlineLevel="0" collapsed="false"/>
    <row r="52377" customFormat="false" ht="15.75" hidden="false" customHeight="false" outlineLevel="0" collapsed="false"/>
    <row r="52378" customFormat="false" ht="15.75" hidden="false" customHeight="false" outlineLevel="0" collapsed="false"/>
    <row r="52379" customFormat="false" ht="15.75" hidden="false" customHeight="false" outlineLevel="0" collapsed="false"/>
    <row r="52380" customFormat="false" ht="15.75" hidden="false" customHeight="false" outlineLevel="0" collapsed="false"/>
    <row r="52381" customFormat="false" ht="15.75" hidden="false" customHeight="false" outlineLevel="0" collapsed="false"/>
    <row r="52382" customFormat="false" ht="15.75" hidden="false" customHeight="false" outlineLevel="0" collapsed="false"/>
    <row r="52383" customFormat="false" ht="15.75" hidden="false" customHeight="false" outlineLevel="0" collapsed="false"/>
    <row r="52384" customFormat="false" ht="15.75" hidden="false" customHeight="false" outlineLevel="0" collapsed="false"/>
    <row r="52385" customFormat="false" ht="15.75" hidden="false" customHeight="false" outlineLevel="0" collapsed="false"/>
    <row r="52386" customFormat="false" ht="15.75" hidden="false" customHeight="false" outlineLevel="0" collapsed="false"/>
    <row r="52387" customFormat="false" ht="15.75" hidden="false" customHeight="false" outlineLevel="0" collapsed="false"/>
    <row r="52388" customFormat="false" ht="15.75" hidden="false" customHeight="false" outlineLevel="0" collapsed="false"/>
    <row r="52389" customFormat="false" ht="15.75" hidden="false" customHeight="false" outlineLevel="0" collapsed="false"/>
    <row r="52390" customFormat="false" ht="15.75" hidden="false" customHeight="false" outlineLevel="0" collapsed="false"/>
    <row r="52391" customFormat="false" ht="15.75" hidden="false" customHeight="false" outlineLevel="0" collapsed="false"/>
    <row r="52392" customFormat="false" ht="15.75" hidden="false" customHeight="false" outlineLevel="0" collapsed="false"/>
    <row r="52393" customFormat="false" ht="15.75" hidden="false" customHeight="false" outlineLevel="0" collapsed="false"/>
    <row r="52394" customFormat="false" ht="15.75" hidden="false" customHeight="false" outlineLevel="0" collapsed="false"/>
    <row r="52395" customFormat="false" ht="15.75" hidden="false" customHeight="false" outlineLevel="0" collapsed="false"/>
    <row r="52396" customFormat="false" ht="15.75" hidden="false" customHeight="false" outlineLevel="0" collapsed="false"/>
    <row r="52397" customFormat="false" ht="15.75" hidden="false" customHeight="false" outlineLevel="0" collapsed="false"/>
    <row r="52398" customFormat="false" ht="15.75" hidden="false" customHeight="false" outlineLevel="0" collapsed="false"/>
    <row r="52399" customFormat="false" ht="15.75" hidden="false" customHeight="false" outlineLevel="0" collapsed="false"/>
    <row r="52400" customFormat="false" ht="15.75" hidden="false" customHeight="false" outlineLevel="0" collapsed="false"/>
    <row r="52401" customFormat="false" ht="15.75" hidden="false" customHeight="false" outlineLevel="0" collapsed="false"/>
    <row r="52402" customFormat="false" ht="15.75" hidden="false" customHeight="false" outlineLevel="0" collapsed="false"/>
    <row r="52403" customFormat="false" ht="15.75" hidden="false" customHeight="false" outlineLevel="0" collapsed="false"/>
    <row r="52404" customFormat="false" ht="15.75" hidden="false" customHeight="false" outlineLevel="0" collapsed="false"/>
    <row r="52405" customFormat="false" ht="15.75" hidden="false" customHeight="false" outlineLevel="0" collapsed="false"/>
    <row r="52406" customFormat="false" ht="15.75" hidden="false" customHeight="false" outlineLevel="0" collapsed="false"/>
    <row r="52407" customFormat="false" ht="15.75" hidden="false" customHeight="false" outlineLevel="0" collapsed="false"/>
    <row r="52408" customFormat="false" ht="15.75" hidden="false" customHeight="false" outlineLevel="0" collapsed="false"/>
    <row r="52409" customFormat="false" ht="15.75" hidden="false" customHeight="false" outlineLevel="0" collapsed="false"/>
    <row r="52410" customFormat="false" ht="15.75" hidden="false" customHeight="false" outlineLevel="0" collapsed="false"/>
    <row r="52411" customFormat="false" ht="15.75" hidden="false" customHeight="false" outlineLevel="0" collapsed="false"/>
    <row r="52412" customFormat="false" ht="15.75" hidden="false" customHeight="false" outlineLevel="0" collapsed="false"/>
    <row r="52413" customFormat="false" ht="15.75" hidden="false" customHeight="false" outlineLevel="0" collapsed="false"/>
    <row r="52414" customFormat="false" ht="15.75" hidden="false" customHeight="false" outlineLevel="0" collapsed="false"/>
    <row r="52415" customFormat="false" ht="15.75" hidden="false" customHeight="false" outlineLevel="0" collapsed="false"/>
    <row r="52416" customFormat="false" ht="15.75" hidden="false" customHeight="false" outlineLevel="0" collapsed="false"/>
    <row r="52417" customFormat="false" ht="15.75" hidden="false" customHeight="false" outlineLevel="0" collapsed="false"/>
    <row r="52418" customFormat="false" ht="15.75" hidden="false" customHeight="false" outlineLevel="0" collapsed="false"/>
    <row r="52419" customFormat="false" ht="15.75" hidden="false" customHeight="false" outlineLevel="0" collapsed="false"/>
    <row r="52420" customFormat="false" ht="15.75" hidden="false" customHeight="false" outlineLevel="0" collapsed="false"/>
    <row r="52421" customFormat="false" ht="15.75" hidden="false" customHeight="false" outlineLevel="0" collapsed="false"/>
    <row r="52422" customFormat="false" ht="15.75" hidden="false" customHeight="false" outlineLevel="0" collapsed="false"/>
    <row r="52423" customFormat="false" ht="15.75" hidden="false" customHeight="false" outlineLevel="0" collapsed="false"/>
    <row r="52424" customFormat="false" ht="15.75" hidden="false" customHeight="false" outlineLevel="0" collapsed="false"/>
    <row r="52425" customFormat="false" ht="15.75" hidden="false" customHeight="false" outlineLevel="0" collapsed="false"/>
    <row r="52426" customFormat="false" ht="15.75" hidden="false" customHeight="false" outlineLevel="0" collapsed="false"/>
    <row r="52427" customFormat="false" ht="15.75" hidden="false" customHeight="false" outlineLevel="0" collapsed="false"/>
    <row r="52428" customFormat="false" ht="15.75" hidden="false" customHeight="false" outlineLevel="0" collapsed="false"/>
    <row r="52429" customFormat="false" ht="15.75" hidden="false" customHeight="false" outlineLevel="0" collapsed="false"/>
    <row r="52430" customFormat="false" ht="15.75" hidden="false" customHeight="false" outlineLevel="0" collapsed="false"/>
    <row r="52431" customFormat="false" ht="15.75" hidden="false" customHeight="false" outlineLevel="0" collapsed="false"/>
    <row r="52432" customFormat="false" ht="15.75" hidden="false" customHeight="false" outlineLevel="0" collapsed="false"/>
    <row r="52433" customFormat="false" ht="15.75" hidden="false" customHeight="false" outlineLevel="0" collapsed="false"/>
    <row r="52434" customFormat="false" ht="15.75" hidden="false" customHeight="false" outlineLevel="0" collapsed="false"/>
    <row r="52435" customFormat="false" ht="15.75" hidden="false" customHeight="false" outlineLevel="0" collapsed="false"/>
    <row r="52436" customFormat="false" ht="15.75" hidden="false" customHeight="false" outlineLevel="0" collapsed="false"/>
    <row r="52437" customFormat="false" ht="15.75" hidden="false" customHeight="false" outlineLevel="0" collapsed="false"/>
    <row r="52438" customFormat="false" ht="15.75" hidden="false" customHeight="false" outlineLevel="0" collapsed="false"/>
    <row r="52439" customFormat="false" ht="15.75" hidden="false" customHeight="false" outlineLevel="0" collapsed="false"/>
    <row r="52440" customFormat="false" ht="15.75" hidden="false" customHeight="false" outlineLevel="0" collapsed="false"/>
    <row r="52441" customFormat="false" ht="15.75" hidden="false" customHeight="false" outlineLevel="0" collapsed="false"/>
    <row r="52442" customFormat="false" ht="15.75" hidden="false" customHeight="false" outlineLevel="0" collapsed="false"/>
    <row r="52443" customFormat="false" ht="15.75" hidden="false" customHeight="false" outlineLevel="0" collapsed="false"/>
    <row r="52444" customFormat="false" ht="15.75" hidden="false" customHeight="false" outlineLevel="0" collapsed="false"/>
    <row r="52445" customFormat="false" ht="15.75" hidden="false" customHeight="false" outlineLevel="0" collapsed="false"/>
    <row r="52446" customFormat="false" ht="15.75" hidden="false" customHeight="false" outlineLevel="0" collapsed="false"/>
    <row r="52447" customFormat="false" ht="15.75" hidden="false" customHeight="false" outlineLevel="0" collapsed="false"/>
    <row r="52448" customFormat="false" ht="15.75" hidden="false" customHeight="false" outlineLevel="0" collapsed="false"/>
    <row r="52449" customFormat="false" ht="15.75" hidden="false" customHeight="false" outlineLevel="0" collapsed="false"/>
    <row r="52450" customFormat="false" ht="15.75" hidden="false" customHeight="false" outlineLevel="0" collapsed="false"/>
    <row r="52451" customFormat="false" ht="15.75" hidden="false" customHeight="false" outlineLevel="0" collapsed="false"/>
    <row r="52452" customFormat="false" ht="15.75" hidden="false" customHeight="false" outlineLevel="0" collapsed="false"/>
    <row r="52453" customFormat="false" ht="15.75" hidden="false" customHeight="false" outlineLevel="0" collapsed="false"/>
    <row r="52454" customFormat="false" ht="15.75" hidden="false" customHeight="false" outlineLevel="0" collapsed="false"/>
    <row r="52455" customFormat="false" ht="15.75" hidden="false" customHeight="false" outlineLevel="0" collapsed="false"/>
    <row r="52456" customFormat="false" ht="15.75" hidden="false" customHeight="false" outlineLevel="0" collapsed="false"/>
    <row r="52457" customFormat="false" ht="15.75" hidden="false" customHeight="false" outlineLevel="0" collapsed="false"/>
    <row r="52458" customFormat="false" ht="15.75" hidden="false" customHeight="false" outlineLevel="0" collapsed="false"/>
    <row r="52459" customFormat="false" ht="15.75" hidden="false" customHeight="false" outlineLevel="0" collapsed="false"/>
    <row r="52460" customFormat="false" ht="15.75" hidden="false" customHeight="false" outlineLevel="0" collapsed="false"/>
    <row r="52461" customFormat="false" ht="15.75" hidden="false" customHeight="false" outlineLevel="0" collapsed="false"/>
    <row r="52462" customFormat="false" ht="15.75" hidden="false" customHeight="false" outlineLevel="0" collapsed="false"/>
    <row r="52463" customFormat="false" ht="15.75" hidden="false" customHeight="false" outlineLevel="0" collapsed="false"/>
    <row r="52464" customFormat="false" ht="15.75" hidden="false" customHeight="false" outlineLevel="0" collapsed="false"/>
    <row r="52465" customFormat="false" ht="15.75" hidden="false" customHeight="false" outlineLevel="0" collapsed="false"/>
    <row r="52466" customFormat="false" ht="15.75" hidden="false" customHeight="false" outlineLevel="0" collapsed="false"/>
    <row r="52467" customFormat="false" ht="15.75" hidden="false" customHeight="false" outlineLevel="0" collapsed="false"/>
    <row r="52468" customFormat="false" ht="15.75" hidden="false" customHeight="false" outlineLevel="0" collapsed="false"/>
    <row r="52469" customFormat="false" ht="15.75" hidden="false" customHeight="false" outlineLevel="0" collapsed="false"/>
    <row r="52470" customFormat="false" ht="15.75" hidden="false" customHeight="false" outlineLevel="0" collapsed="false"/>
    <row r="52471" customFormat="false" ht="15.75" hidden="false" customHeight="false" outlineLevel="0" collapsed="false"/>
    <row r="52472" customFormat="false" ht="15.75" hidden="false" customHeight="false" outlineLevel="0" collapsed="false"/>
    <row r="52473" customFormat="false" ht="15.75" hidden="false" customHeight="false" outlineLevel="0" collapsed="false"/>
    <row r="52474" customFormat="false" ht="15.75" hidden="false" customHeight="false" outlineLevel="0" collapsed="false"/>
    <row r="52475" customFormat="false" ht="15.75" hidden="false" customHeight="false" outlineLevel="0" collapsed="false"/>
    <row r="52476" customFormat="false" ht="15.75" hidden="false" customHeight="false" outlineLevel="0" collapsed="false"/>
    <row r="52477" customFormat="false" ht="15.75" hidden="false" customHeight="false" outlineLevel="0" collapsed="false"/>
    <row r="52478" customFormat="false" ht="15.75" hidden="false" customHeight="false" outlineLevel="0" collapsed="false"/>
    <row r="52479" customFormat="false" ht="15.75" hidden="false" customHeight="false" outlineLevel="0" collapsed="false"/>
    <row r="52480" customFormat="false" ht="15.75" hidden="false" customHeight="false" outlineLevel="0" collapsed="false"/>
    <row r="52481" customFormat="false" ht="15.75" hidden="false" customHeight="false" outlineLevel="0" collapsed="false"/>
    <row r="52482" customFormat="false" ht="15.75" hidden="false" customHeight="false" outlineLevel="0" collapsed="false"/>
    <row r="52483" customFormat="false" ht="15.75" hidden="false" customHeight="false" outlineLevel="0" collapsed="false"/>
    <row r="52484" customFormat="false" ht="15.75" hidden="false" customHeight="false" outlineLevel="0" collapsed="false"/>
    <row r="52485" customFormat="false" ht="15.75" hidden="false" customHeight="false" outlineLevel="0" collapsed="false"/>
    <row r="52486" customFormat="false" ht="15.75" hidden="false" customHeight="false" outlineLevel="0" collapsed="false"/>
    <row r="52487" customFormat="false" ht="15.75" hidden="false" customHeight="false" outlineLevel="0" collapsed="false"/>
    <row r="52488" customFormat="false" ht="15.75" hidden="false" customHeight="false" outlineLevel="0" collapsed="false"/>
    <row r="52489" customFormat="false" ht="15.75" hidden="false" customHeight="false" outlineLevel="0" collapsed="false"/>
    <row r="52490" customFormat="false" ht="15.75" hidden="false" customHeight="false" outlineLevel="0" collapsed="false"/>
    <row r="52491" customFormat="false" ht="15.75" hidden="false" customHeight="false" outlineLevel="0" collapsed="false"/>
    <row r="52492" customFormat="false" ht="15.75" hidden="false" customHeight="false" outlineLevel="0" collapsed="false"/>
    <row r="52493" customFormat="false" ht="15.75" hidden="false" customHeight="false" outlineLevel="0" collapsed="false"/>
    <row r="52494" customFormat="false" ht="15.75" hidden="false" customHeight="false" outlineLevel="0" collapsed="false"/>
    <row r="52495" customFormat="false" ht="15.75" hidden="false" customHeight="false" outlineLevel="0" collapsed="false"/>
    <row r="52496" customFormat="false" ht="15.75" hidden="false" customHeight="false" outlineLevel="0" collapsed="false"/>
    <row r="52497" customFormat="false" ht="15.75" hidden="false" customHeight="false" outlineLevel="0" collapsed="false"/>
    <row r="52498" customFormat="false" ht="15.75" hidden="false" customHeight="false" outlineLevel="0" collapsed="false"/>
    <row r="52499" customFormat="false" ht="15.75" hidden="false" customHeight="false" outlineLevel="0" collapsed="false"/>
    <row r="52500" customFormat="false" ht="15.75" hidden="false" customHeight="false" outlineLevel="0" collapsed="false"/>
    <row r="52501" customFormat="false" ht="15.75" hidden="false" customHeight="false" outlineLevel="0" collapsed="false"/>
    <row r="52502" customFormat="false" ht="15.75" hidden="false" customHeight="false" outlineLevel="0" collapsed="false"/>
    <row r="52503" customFormat="false" ht="15.75" hidden="false" customHeight="false" outlineLevel="0" collapsed="false"/>
    <row r="52504" customFormat="false" ht="15.75" hidden="false" customHeight="false" outlineLevel="0" collapsed="false"/>
    <row r="52505" customFormat="false" ht="15.75" hidden="false" customHeight="false" outlineLevel="0" collapsed="false"/>
    <row r="52506" customFormat="false" ht="15.75" hidden="false" customHeight="false" outlineLevel="0" collapsed="false"/>
    <row r="52507" customFormat="false" ht="15.75" hidden="false" customHeight="false" outlineLevel="0" collapsed="false"/>
    <row r="52508" customFormat="false" ht="15.75" hidden="false" customHeight="false" outlineLevel="0" collapsed="false"/>
    <row r="52509" customFormat="false" ht="15.75" hidden="false" customHeight="false" outlineLevel="0" collapsed="false"/>
    <row r="52510" customFormat="false" ht="15.75" hidden="false" customHeight="false" outlineLevel="0" collapsed="false"/>
    <row r="52511" customFormat="false" ht="15.75" hidden="false" customHeight="false" outlineLevel="0" collapsed="false"/>
    <row r="52512" customFormat="false" ht="15.75" hidden="false" customHeight="false" outlineLevel="0" collapsed="false"/>
    <row r="52513" customFormat="false" ht="15.75" hidden="false" customHeight="false" outlineLevel="0" collapsed="false"/>
    <row r="52514" customFormat="false" ht="15.75" hidden="false" customHeight="false" outlineLevel="0" collapsed="false"/>
    <row r="52515" customFormat="false" ht="15.75" hidden="false" customHeight="false" outlineLevel="0" collapsed="false"/>
    <row r="52516" customFormat="false" ht="15.75" hidden="false" customHeight="false" outlineLevel="0" collapsed="false"/>
    <row r="52517" customFormat="false" ht="15.75" hidden="false" customHeight="false" outlineLevel="0" collapsed="false"/>
    <row r="52518" customFormat="false" ht="15.75" hidden="false" customHeight="false" outlineLevel="0" collapsed="false"/>
    <row r="52519" customFormat="false" ht="15.75" hidden="false" customHeight="false" outlineLevel="0" collapsed="false"/>
    <row r="52520" customFormat="false" ht="15.75" hidden="false" customHeight="false" outlineLevel="0" collapsed="false"/>
    <row r="52521" customFormat="false" ht="15.75" hidden="false" customHeight="false" outlineLevel="0" collapsed="false"/>
    <row r="52522" customFormat="false" ht="15.75" hidden="false" customHeight="false" outlineLevel="0" collapsed="false"/>
    <row r="52523" customFormat="false" ht="15.75" hidden="false" customHeight="false" outlineLevel="0" collapsed="false"/>
    <row r="52524" customFormat="false" ht="15.75" hidden="false" customHeight="false" outlineLevel="0" collapsed="false"/>
    <row r="52525" customFormat="false" ht="15.75" hidden="false" customHeight="false" outlineLevel="0" collapsed="false"/>
    <row r="52526" customFormat="false" ht="15.75" hidden="false" customHeight="false" outlineLevel="0" collapsed="false"/>
    <row r="52527" customFormat="false" ht="15.75" hidden="false" customHeight="false" outlineLevel="0" collapsed="false"/>
    <row r="52528" customFormat="false" ht="15.75" hidden="false" customHeight="false" outlineLevel="0" collapsed="false"/>
    <row r="52529" customFormat="false" ht="15.75" hidden="false" customHeight="false" outlineLevel="0" collapsed="false"/>
    <row r="52530" customFormat="false" ht="15.75" hidden="false" customHeight="false" outlineLevel="0" collapsed="false"/>
    <row r="52531" customFormat="false" ht="15.75" hidden="false" customHeight="false" outlineLevel="0" collapsed="false"/>
    <row r="52532" customFormat="false" ht="15.75" hidden="false" customHeight="false" outlineLevel="0" collapsed="false"/>
    <row r="52533" customFormat="false" ht="15.75" hidden="false" customHeight="false" outlineLevel="0" collapsed="false"/>
    <row r="52534" customFormat="false" ht="15.75" hidden="false" customHeight="false" outlineLevel="0" collapsed="false"/>
    <row r="52535" customFormat="false" ht="15.75" hidden="false" customHeight="false" outlineLevel="0" collapsed="false"/>
    <row r="52536" customFormat="false" ht="15.75" hidden="false" customHeight="false" outlineLevel="0" collapsed="false"/>
    <row r="52537" customFormat="false" ht="15.75" hidden="false" customHeight="false" outlineLevel="0" collapsed="false"/>
    <row r="52538" customFormat="false" ht="15.75" hidden="false" customHeight="false" outlineLevel="0" collapsed="false"/>
    <row r="52539" customFormat="false" ht="15.75" hidden="false" customHeight="false" outlineLevel="0" collapsed="false"/>
    <row r="52540" customFormat="false" ht="15.75" hidden="false" customHeight="false" outlineLevel="0" collapsed="false"/>
    <row r="52541" customFormat="false" ht="15.75" hidden="false" customHeight="false" outlineLevel="0" collapsed="false"/>
    <row r="52542" customFormat="false" ht="15.75" hidden="false" customHeight="false" outlineLevel="0" collapsed="false"/>
    <row r="52543" customFormat="false" ht="15.75" hidden="false" customHeight="false" outlineLevel="0" collapsed="false"/>
    <row r="52544" customFormat="false" ht="15.75" hidden="false" customHeight="false" outlineLevel="0" collapsed="false"/>
    <row r="52545" customFormat="false" ht="15.75" hidden="false" customHeight="false" outlineLevel="0" collapsed="false"/>
    <row r="52546" customFormat="false" ht="15.75" hidden="false" customHeight="false" outlineLevel="0" collapsed="false"/>
    <row r="52547" customFormat="false" ht="15.75" hidden="false" customHeight="false" outlineLevel="0" collapsed="false"/>
    <row r="52548" customFormat="false" ht="15.75" hidden="false" customHeight="false" outlineLevel="0" collapsed="false"/>
    <row r="52549" customFormat="false" ht="15.75" hidden="false" customHeight="false" outlineLevel="0" collapsed="false"/>
    <row r="52550" customFormat="false" ht="15.75" hidden="false" customHeight="false" outlineLevel="0" collapsed="false"/>
    <row r="52551" customFormat="false" ht="15.75" hidden="false" customHeight="false" outlineLevel="0" collapsed="false"/>
    <row r="52552" customFormat="false" ht="15.75" hidden="false" customHeight="false" outlineLevel="0" collapsed="false"/>
    <row r="52553" customFormat="false" ht="15.75" hidden="false" customHeight="false" outlineLevel="0" collapsed="false"/>
    <row r="52554" customFormat="false" ht="15.75" hidden="false" customHeight="false" outlineLevel="0" collapsed="false"/>
    <row r="52555" customFormat="false" ht="15.75" hidden="false" customHeight="false" outlineLevel="0" collapsed="false"/>
    <row r="52556" customFormat="false" ht="15.75" hidden="false" customHeight="false" outlineLevel="0" collapsed="false"/>
    <row r="52557" customFormat="false" ht="15.75" hidden="false" customHeight="false" outlineLevel="0" collapsed="false"/>
    <row r="52558" customFormat="false" ht="15.75" hidden="false" customHeight="false" outlineLevel="0" collapsed="false"/>
    <row r="52559" customFormat="false" ht="15.75" hidden="false" customHeight="false" outlineLevel="0" collapsed="false"/>
    <row r="52560" customFormat="false" ht="15.75" hidden="false" customHeight="false" outlineLevel="0" collapsed="false"/>
    <row r="52561" customFormat="false" ht="15.75" hidden="false" customHeight="false" outlineLevel="0" collapsed="false"/>
    <row r="52562" customFormat="false" ht="15.75" hidden="false" customHeight="false" outlineLevel="0" collapsed="false"/>
    <row r="52563" customFormat="false" ht="15.75" hidden="false" customHeight="false" outlineLevel="0" collapsed="false"/>
    <row r="52564" customFormat="false" ht="15.75" hidden="false" customHeight="false" outlineLevel="0" collapsed="false"/>
    <row r="52565" customFormat="false" ht="15.75" hidden="false" customHeight="false" outlineLevel="0" collapsed="false"/>
    <row r="52566" customFormat="false" ht="15.75" hidden="false" customHeight="false" outlineLevel="0" collapsed="false"/>
    <row r="52567" customFormat="false" ht="15.75" hidden="false" customHeight="false" outlineLevel="0" collapsed="false"/>
    <row r="52568" customFormat="false" ht="15.75" hidden="false" customHeight="false" outlineLevel="0" collapsed="false"/>
    <row r="52569" customFormat="false" ht="15.75" hidden="false" customHeight="false" outlineLevel="0" collapsed="false"/>
    <row r="52570" customFormat="false" ht="15.75" hidden="false" customHeight="false" outlineLevel="0" collapsed="false"/>
    <row r="52571" customFormat="false" ht="15.75" hidden="false" customHeight="false" outlineLevel="0" collapsed="false"/>
    <row r="52572" customFormat="false" ht="15.75" hidden="false" customHeight="false" outlineLevel="0" collapsed="false"/>
    <row r="52573" customFormat="false" ht="15.75" hidden="false" customHeight="false" outlineLevel="0" collapsed="false"/>
    <row r="52574" customFormat="false" ht="15.75" hidden="false" customHeight="false" outlineLevel="0" collapsed="false"/>
    <row r="52575" customFormat="false" ht="15.75" hidden="false" customHeight="false" outlineLevel="0" collapsed="false"/>
    <row r="52576" customFormat="false" ht="15.75" hidden="false" customHeight="false" outlineLevel="0" collapsed="false"/>
    <row r="52577" customFormat="false" ht="15.75" hidden="false" customHeight="false" outlineLevel="0" collapsed="false"/>
    <row r="52578" customFormat="false" ht="15.75" hidden="false" customHeight="false" outlineLevel="0" collapsed="false"/>
    <row r="52579" customFormat="false" ht="15.75" hidden="false" customHeight="false" outlineLevel="0" collapsed="false"/>
    <row r="52580" customFormat="false" ht="15.75" hidden="false" customHeight="false" outlineLevel="0" collapsed="false"/>
    <row r="52581" customFormat="false" ht="15.75" hidden="false" customHeight="false" outlineLevel="0" collapsed="false"/>
    <row r="52582" customFormat="false" ht="15.75" hidden="false" customHeight="false" outlineLevel="0" collapsed="false"/>
    <row r="52583" customFormat="false" ht="15.75" hidden="false" customHeight="false" outlineLevel="0" collapsed="false"/>
    <row r="52584" customFormat="false" ht="15.75" hidden="false" customHeight="false" outlineLevel="0" collapsed="false"/>
    <row r="52585" customFormat="false" ht="15.75" hidden="false" customHeight="false" outlineLevel="0" collapsed="false"/>
    <row r="52586" customFormat="false" ht="15.75" hidden="false" customHeight="false" outlineLevel="0" collapsed="false"/>
    <row r="52587" customFormat="false" ht="15.75" hidden="false" customHeight="false" outlineLevel="0" collapsed="false"/>
    <row r="52588" customFormat="false" ht="15.75" hidden="false" customHeight="false" outlineLevel="0" collapsed="false"/>
    <row r="52589" customFormat="false" ht="15.75" hidden="false" customHeight="false" outlineLevel="0" collapsed="false"/>
    <row r="52590" customFormat="false" ht="15.75" hidden="false" customHeight="false" outlineLevel="0" collapsed="false"/>
    <row r="52591" customFormat="false" ht="15.75" hidden="false" customHeight="false" outlineLevel="0" collapsed="false"/>
    <row r="52592" customFormat="false" ht="15.75" hidden="false" customHeight="false" outlineLevel="0" collapsed="false"/>
    <row r="52593" customFormat="false" ht="15.75" hidden="false" customHeight="false" outlineLevel="0" collapsed="false"/>
    <row r="52594" customFormat="false" ht="15.75" hidden="false" customHeight="false" outlineLevel="0" collapsed="false"/>
    <row r="52595" customFormat="false" ht="15.75" hidden="false" customHeight="false" outlineLevel="0" collapsed="false"/>
    <row r="52596" customFormat="false" ht="15.75" hidden="false" customHeight="false" outlineLevel="0" collapsed="false"/>
    <row r="52597" customFormat="false" ht="15.75" hidden="false" customHeight="false" outlineLevel="0" collapsed="false"/>
    <row r="52598" customFormat="false" ht="15.75" hidden="false" customHeight="false" outlineLevel="0" collapsed="false"/>
    <row r="52599" customFormat="false" ht="15.75" hidden="false" customHeight="false" outlineLevel="0" collapsed="false"/>
    <row r="52600" customFormat="false" ht="15.75" hidden="false" customHeight="false" outlineLevel="0" collapsed="false"/>
    <row r="52601" customFormat="false" ht="15.75" hidden="false" customHeight="false" outlineLevel="0" collapsed="false"/>
    <row r="52602" customFormat="false" ht="15.75" hidden="false" customHeight="false" outlineLevel="0" collapsed="false"/>
    <row r="52603" customFormat="false" ht="15.75" hidden="false" customHeight="false" outlineLevel="0" collapsed="false"/>
    <row r="52604" customFormat="false" ht="15.75" hidden="false" customHeight="false" outlineLevel="0" collapsed="false"/>
    <row r="52605" customFormat="false" ht="15.75" hidden="false" customHeight="false" outlineLevel="0" collapsed="false"/>
    <row r="52606" customFormat="false" ht="15.75" hidden="false" customHeight="false" outlineLevel="0" collapsed="false"/>
    <row r="52607" customFormat="false" ht="15.75" hidden="false" customHeight="false" outlineLevel="0" collapsed="false"/>
    <row r="52608" customFormat="false" ht="15.75" hidden="false" customHeight="false" outlineLevel="0" collapsed="false"/>
    <row r="52609" customFormat="false" ht="15.75" hidden="false" customHeight="false" outlineLevel="0" collapsed="false"/>
    <row r="52610" customFormat="false" ht="15.75" hidden="false" customHeight="false" outlineLevel="0" collapsed="false"/>
    <row r="52611" customFormat="false" ht="15.75" hidden="false" customHeight="false" outlineLevel="0" collapsed="false"/>
    <row r="52612" customFormat="false" ht="15.75" hidden="false" customHeight="false" outlineLevel="0" collapsed="false"/>
    <row r="52613" customFormat="false" ht="15.75" hidden="false" customHeight="false" outlineLevel="0" collapsed="false"/>
    <row r="52614" customFormat="false" ht="15.75" hidden="false" customHeight="false" outlineLevel="0" collapsed="false"/>
    <row r="52615" customFormat="false" ht="15.75" hidden="false" customHeight="false" outlineLevel="0" collapsed="false"/>
    <row r="52616" customFormat="false" ht="15.75" hidden="false" customHeight="false" outlineLevel="0" collapsed="false"/>
    <row r="52617" customFormat="false" ht="15.75" hidden="false" customHeight="false" outlineLevel="0" collapsed="false"/>
    <row r="52618" customFormat="false" ht="15.75" hidden="false" customHeight="false" outlineLevel="0" collapsed="false"/>
    <row r="52619" customFormat="false" ht="15.75" hidden="false" customHeight="false" outlineLevel="0" collapsed="false"/>
    <row r="52620" customFormat="false" ht="15.75" hidden="false" customHeight="false" outlineLevel="0" collapsed="false"/>
    <row r="52621" customFormat="false" ht="15.75" hidden="false" customHeight="false" outlineLevel="0" collapsed="false"/>
    <row r="52622" customFormat="false" ht="15.75" hidden="false" customHeight="false" outlineLevel="0" collapsed="false"/>
    <row r="52623" customFormat="false" ht="15.75" hidden="false" customHeight="false" outlineLevel="0" collapsed="false"/>
    <row r="52624" customFormat="false" ht="15.75" hidden="false" customHeight="false" outlineLevel="0" collapsed="false"/>
    <row r="52625" customFormat="false" ht="15.75" hidden="false" customHeight="false" outlineLevel="0" collapsed="false"/>
    <row r="52626" customFormat="false" ht="15.75" hidden="false" customHeight="false" outlineLevel="0" collapsed="false"/>
    <row r="52627" customFormat="false" ht="15.75" hidden="false" customHeight="false" outlineLevel="0" collapsed="false"/>
    <row r="52628" customFormat="false" ht="15.75" hidden="false" customHeight="false" outlineLevel="0" collapsed="false"/>
    <row r="52629" customFormat="false" ht="15.75" hidden="false" customHeight="false" outlineLevel="0" collapsed="false"/>
    <row r="52630" customFormat="false" ht="15.75" hidden="false" customHeight="false" outlineLevel="0" collapsed="false"/>
    <row r="52631" customFormat="false" ht="15.75" hidden="false" customHeight="false" outlineLevel="0" collapsed="false"/>
    <row r="52632" customFormat="false" ht="15.75" hidden="false" customHeight="false" outlineLevel="0" collapsed="false"/>
    <row r="52633" customFormat="false" ht="15.75" hidden="false" customHeight="false" outlineLevel="0" collapsed="false"/>
    <row r="52634" customFormat="false" ht="15.75" hidden="false" customHeight="false" outlineLevel="0" collapsed="false"/>
    <row r="52635" customFormat="false" ht="15.75" hidden="false" customHeight="false" outlineLevel="0" collapsed="false"/>
    <row r="52636" customFormat="false" ht="15.75" hidden="false" customHeight="false" outlineLevel="0" collapsed="false"/>
    <row r="52637" customFormat="false" ht="15.75" hidden="false" customHeight="false" outlineLevel="0" collapsed="false"/>
    <row r="52638" customFormat="false" ht="15.75" hidden="false" customHeight="false" outlineLevel="0" collapsed="false"/>
    <row r="52639" customFormat="false" ht="15.75" hidden="false" customHeight="false" outlineLevel="0" collapsed="false"/>
    <row r="52640" customFormat="false" ht="15.75" hidden="false" customHeight="false" outlineLevel="0" collapsed="false"/>
    <row r="52641" customFormat="false" ht="15.75" hidden="false" customHeight="false" outlineLevel="0" collapsed="false"/>
    <row r="52642" customFormat="false" ht="15.75" hidden="false" customHeight="false" outlineLevel="0" collapsed="false"/>
    <row r="52643" customFormat="false" ht="15.75" hidden="false" customHeight="false" outlineLevel="0" collapsed="false"/>
    <row r="52644" customFormat="false" ht="15.75" hidden="false" customHeight="false" outlineLevel="0" collapsed="false"/>
    <row r="52645" customFormat="false" ht="15.75" hidden="false" customHeight="false" outlineLevel="0" collapsed="false"/>
    <row r="52646" customFormat="false" ht="15.75" hidden="false" customHeight="false" outlineLevel="0" collapsed="false"/>
    <row r="52647" customFormat="false" ht="15.75" hidden="false" customHeight="false" outlineLevel="0" collapsed="false"/>
    <row r="52648" customFormat="false" ht="15.75" hidden="false" customHeight="false" outlineLevel="0" collapsed="false"/>
    <row r="52649" customFormat="false" ht="15.75" hidden="false" customHeight="false" outlineLevel="0" collapsed="false"/>
    <row r="52650" customFormat="false" ht="15.75" hidden="false" customHeight="false" outlineLevel="0" collapsed="false"/>
    <row r="52651" customFormat="false" ht="15.75" hidden="false" customHeight="false" outlineLevel="0" collapsed="false"/>
    <row r="52652" customFormat="false" ht="15.75" hidden="false" customHeight="false" outlineLevel="0" collapsed="false"/>
    <row r="52653" customFormat="false" ht="15.75" hidden="false" customHeight="false" outlineLevel="0" collapsed="false"/>
    <row r="52654" customFormat="false" ht="15.75" hidden="false" customHeight="false" outlineLevel="0" collapsed="false"/>
    <row r="52655" customFormat="false" ht="15.75" hidden="false" customHeight="false" outlineLevel="0" collapsed="false"/>
    <row r="52656" customFormat="false" ht="15.75" hidden="false" customHeight="false" outlineLevel="0" collapsed="false"/>
    <row r="52657" customFormat="false" ht="15.75" hidden="false" customHeight="false" outlineLevel="0" collapsed="false"/>
    <row r="52658" customFormat="false" ht="15.75" hidden="false" customHeight="false" outlineLevel="0" collapsed="false"/>
    <row r="52659" customFormat="false" ht="15.75" hidden="false" customHeight="false" outlineLevel="0" collapsed="false"/>
    <row r="52660" customFormat="false" ht="15.75" hidden="false" customHeight="false" outlineLevel="0" collapsed="false"/>
    <row r="52661" customFormat="false" ht="15.75" hidden="false" customHeight="false" outlineLevel="0" collapsed="false"/>
    <row r="52662" customFormat="false" ht="15.75" hidden="false" customHeight="false" outlineLevel="0" collapsed="false"/>
    <row r="52663" customFormat="false" ht="15.75" hidden="false" customHeight="false" outlineLevel="0" collapsed="false"/>
    <row r="52664" customFormat="false" ht="15.75" hidden="false" customHeight="false" outlineLevel="0" collapsed="false"/>
    <row r="52665" customFormat="false" ht="15.75" hidden="false" customHeight="false" outlineLevel="0" collapsed="false"/>
    <row r="52666" customFormat="false" ht="15.75" hidden="false" customHeight="false" outlineLevel="0" collapsed="false"/>
    <row r="52667" customFormat="false" ht="15.75" hidden="false" customHeight="false" outlineLevel="0" collapsed="false"/>
    <row r="52668" customFormat="false" ht="15.75" hidden="false" customHeight="false" outlineLevel="0" collapsed="false"/>
    <row r="52669" customFormat="false" ht="15.75" hidden="false" customHeight="false" outlineLevel="0" collapsed="false"/>
    <row r="52670" customFormat="false" ht="15.75" hidden="false" customHeight="false" outlineLevel="0" collapsed="false"/>
    <row r="52671" customFormat="false" ht="15.75" hidden="false" customHeight="false" outlineLevel="0" collapsed="false"/>
    <row r="52672" customFormat="false" ht="15.75" hidden="false" customHeight="false" outlineLevel="0" collapsed="false"/>
    <row r="52673" customFormat="false" ht="15.75" hidden="false" customHeight="false" outlineLevel="0" collapsed="false"/>
    <row r="52674" customFormat="false" ht="15.75" hidden="false" customHeight="false" outlineLevel="0" collapsed="false"/>
    <row r="52675" customFormat="false" ht="15.75" hidden="false" customHeight="false" outlineLevel="0" collapsed="false"/>
    <row r="52676" customFormat="false" ht="15.75" hidden="false" customHeight="false" outlineLevel="0" collapsed="false"/>
    <row r="52677" customFormat="false" ht="15.75" hidden="false" customHeight="false" outlineLevel="0" collapsed="false"/>
    <row r="52678" customFormat="false" ht="15.75" hidden="false" customHeight="false" outlineLevel="0" collapsed="false"/>
    <row r="52679" customFormat="false" ht="15.75" hidden="false" customHeight="false" outlineLevel="0" collapsed="false"/>
    <row r="52680" customFormat="false" ht="15.75" hidden="false" customHeight="false" outlineLevel="0" collapsed="false"/>
    <row r="52681" customFormat="false" ht="15.75" hidden="false" customHeight="false" outlineLevel="0" collapsed="false"/>
    <row r="52682" customFormat="false" ht="15.75" hidden="false" customHeight="false" outlineLevel="0" collapsed="false"/>
    <row r="52683" customFormat="false" ht="15.75" hidden="false" customHeight="false" outlineLevel="0" collapsed="false"/>
    <row r="52684" customFormat="false" ht="15.75" hidden="false" customHeight="false" outlineLevel="0" collapsed="false"/>
    <row r="52685" customFormat="false" ht="15.75" hidden="false" customHeight="false" outlineLevel="0" collapsed="false"/>
    <row r="52686" customFormat="false" ht="15.75" hidden="false" customHeight="false" outlineLevel="0" collapsed="false"/>
    <row r="52687" customFormat="false" ht="15.75" hidden="false" customHeight="false" outlineLevel="0" collapsed="false"/>
    <row r="52688" customFormat="false" ht="15.75" hidden="false" customHeight="false" outlineLevel="0" collapsed="false"/>
    <row r="52689" customFormat="false" ht="15.75" hidden="false" customHeight="false" outlineLevel="0" collapsed="false"/>
    <row r="52690" customFormat="false" ht="15.75" hidden="false" customHeight="false" outlineLevel="0" collapsed="false"/>
    <row r="52691" customFormat="false" ht="15.75" hidden="false" customHeight="false" outlineLevel="0" collapsed="false"/>
    <row r="52692" customFormat="false" ht="15.75" hidden="false" customHeight="false" outlineLevel="0" collapsed="false"/>
    <row r="52693" customFormat="false" ht="15.75" hidden="false" customHeight="false" outlineLevel="0" collapsed="false"/>
    <row r="52694" customFormat="false" ht="15.75" hidden="false" customHeight="false" outlineLevel="0" collapsed="false"/>
    <row r="52695" customFormat="false" ht="15.75" hidden="false" customHeight="false" outlineLevel="0" collapsed="false"/>
    <row r="52696" customFormat="false" ht="15.75" hidden="false" customHeight="false" outlineLevel="0" collapsed="false"/>
    <row r="52697" customFormat="false" ht="15.75" hidden="false" customHeight="false" outlineLevel="0" collapsed="false"/>
    <row r="52698" customFormat="false" ht="15.75" hidden="false" customHeight="false" outlineLevel="0" collapsed="false"/>
    <row r="52699" customFormat="false" ht="15.75" hidden="false" customHeight="false" outlineLevel="0" collapsed="false"/>
    <row r="52700" customFormat="false" ht="15.75" hidden="false" customHeight="false" outlineLevel="0" collapsed="false"/>
    <row r="52701" customFormat="false" ht="15.75" hidden="false" customHeight="false" outlineLevel="0" collapsed="false"/>
    <row r="52702" customFormat="false" ht="15.75" hidden="false" customHeight="false" outlineLevel="0" collapsed="false"/>
    <row r="52703" customFormat="false" ht="15.75" hidden="false" customHeight="false" outlineLevel="0" collapsed="false"/>
    <row r="52704" customFormat="false" ht="15.75" hidden="false" customHeight="false" outlineLevel="0" collapsed="false"/>
    <row r="52705" customFormat="false" ht="15.75" hidden="false" customHeight="false" outlineLevel="0" collapsed="false"/>
    <row r="52706" customFormat="false" ht="15.75" hidden="false" customHeight="false" outlineLevel="0" collapsed="false"/>
    <row r="52707" customFormat="false" ht="15.75" hidden="false" customHeight="false" outlineLevel="0" collapsed="false"/>
    <row r="52708" customFormat="false" ht="15.75" hidden="false" customHeight="false" outlineLevel="0" collapsed="false"/>
    <row r="52709" customFormat="false" ht="15.75" hidden="false" customHeight="false" outlineLevel="0" collapsed="false"/>
    <row r="52710" customFormat="false" ht="15.75" hidden="false" customHeight="false" outlineLevel="0" collapsed="false"/>
    <row r="52711" customFormat="false" ht="15.75" hidden="false" customHeight="false" outlineLevel="0" collapsed="false"/>
    <row r="52712" customFormat="false" ht="15.75" hidden="false" customHeight="false" outlineLevel="0" collapsed="false"/>
    <row r="52713" customFormat="false" ht="15.75" hidden="false" customHeight="false" outlineLevel="0" collapsed="false"/>
    <row r="52714" customFormat="false" ht="15.75" hidden="false" customHeight="false" outlineLevel="0" collapsed="false"/>
    <row r="52715" customFormat="false" ht="15.75" hidden="false" customHeight="false" outlineLevel="0" collapsed="false"/>
    <row r="52716" customFormat="false" ht="15.75" hidden="false" customHeight="false" outlineLevel="0" collapsed="false"/>
    <row r="52717" customFormat="false" ht="15.75" hidden="false" customHeight="false" outlineLevel="0" collapsed="false"/>
    <row r="52718" customFormat="false" ht="15.75" hidden="false" customHeight="false" outlineLevel="0" collapsed="false"/>
    <row r="52719" customFormat="false" ht="15.75" hidden="false" customHeight="false" outlineLevel="0" collapsed="false"/>
    <row r="52720" customFormat="false" ht="15.75" hidden="false" customHeight="false" outlineLevel="0" collapsed="false"/>
    <row r="52721" customFormat="false" ht="15.75" hidden="false" customHeight="false" outlineLevel="0" collapsed="false"/>
    <row r="52722" customFormat="false" ht="15.75" hidden="false" customHeight="false" outlineLevel="0" collapsed="false"/>
    <row r="52723" customFormat="false" ht="15.75" hidden="false" customHeight="false" outlineLevel="0" collapsed="false"/>
    <row r="52724" customFormat="false" ht="15.75" hidden="false" customHeight="false" outlineLevel="0" collapsed="false"/>
    <row r="52725" customFormat="false" ht="15.75" hidden="false" customHeight="false" outlineLevel="0" collapsed="false"/>
    <row r="52726" customFormat="false" ht="15.75" hidden="false" customHeight="false" outlineLevel="0" collapsed="false"/>
    <row r="52727" customFormat="false" ht="15.75" hidden="false" customHeight="false" outlineLevel="0" collapsed="false"/>
    <row r="52728" customFormat="false" ht="15.75" hidden="false" customHeight="false" outlineLevel="0" collapsed="false"/>
    <row r="52729" customFormat="false" ht="15.75" hidden="false" customHeight="false" outlineLevel="0" collapsed="false"/>
    <row r="52730" customFormat="false" ht="15.75" hidden="false" customHeight="false" outlineLevel="0" collapsed="false"/>
    <row r="52731" customFormat="false" ht="15.75" hidden="false" customHeight="false" outlineLevel="0" collapsed="false"/>
    <row r="52732" customFormat="false" ht="15.75" hidden="false" customHeight="false" outlineLevel="0" collapsed="false"/>
    <row r="52733" customFormat="false" ht="15.75" hidden="false" customHeight="false" outlineLevel="0" collapsed="false"/>
    <row r="52734" customFormat="false" ht="15.75" hidden="false" customHeight="false" outlineLevel="0" collapsed="false"/>
    <row r="52735" customFormat="false" ht="15.75" hidden="false" customHeight="false" outlineLevel="0" collapsed="false"/>
    <row r="52736" customFormat="false" ht="15.75" hidden="false" customHeight="false" outlineLevel="0" collapsed="false"/>
    <row r="52737" customFormat="false" ht="15.75" hidden="false" customHeight="false" outlineLevel="0" collapsed="false"/>
    <row r="52738" customFormat="false" ht="15.75" hidden="false" customHeight="false" outlineLevel="0" collapsed="false"/>
    <row r="52739" customFormat="false" ht="15.75" hidden="false" customHeight="false" outlineLevel="0" collapsed="false"/>
    <row r="52740" customFormat="false" ht="15.75" hidden="false" customHeight="false" outlineLevel="0" collapsed="false"/>
    <row r="52741" customFormat="false" ht="15.75" hidden="false" customHeight="false" outlineLevel="0" collapsed="false"/>
    <row r="52742" customFormat="false" ht="15.75" hidden="false" customHeight="false" outlineLevel="0" collapsed="false"/>
    <row r="52743" customFormat="false" ht="15.75" hidden="false" customHeight="false" outlineLevel="0" collapsed="false"/>
    <row r="52744" customFormat="false" ht="15.75" hidden="false" customHeight="false" outlineLevel="0" collapsed="false"/>
    <row r="52745" customFormat="false" ht="15.75" hidden="false" customHeight="false" outlineLevel="0" collapsed="false"/>
    <row r="52746" customFormat="false" ht="15.75" hidden="false" customHeight="false" outlineLevel="0" collapsed="false"/>
    <row r="52747" customFormat="false" ht="15.75" hidden="false" customHeight="false" outlineLevel="0" collapsed="false"/>
    <row r="52748" customFormat="false" ht="15.75" hidden="false" customHeight="false" outlineLevel="0" collapsed="false"/>
    <row r="52749" customFormat="false" ht="15.75" hidden="false" customHeight="false" outlineLevel="0" collapsed="false"/>
    <row r="52750" customFormat="false" ht="15.75" hidden="false" customHeight="false" outlineLevel="0" collapsed="false"/>
    <row r="52751" customFormat="false" ht="15.75" hidden="false" customHeight="false" outlineLevel="0" collapsed="false"/>
    <row r="52752" customFormat="false" ht="15.75" hidden="false" customHeight="false" outlineLevel="0" collapsed="false"/>
    <row r="52753" customFormat="false" ht="15.75" hidden="false" customHeight="false" outlineLevel="0" collapsed="false"/>
    <row r="52754" customFormat="false" ht="15.75" hidden="false" customHeight="false" outlineLevel="0" collapsed="false"/>
    <row r="52755" customFormat="false" ht="15.75" hidden="false" customHeight="false" outlineLevel="0" collapsed="false"/>
    <row r="52756" customFormat="false" ht="15.75" hidden="false" customHeight="false" outlineLevel="0" collapsed="false"/>
    <row r="52757" customFormat="false" ht="15.75" hidden="false" customHeight="false" outlineLevel="0" collapsed="false"/>
    <row r="52758" customFormat="false" ht="15.75" hidden="false" customHeight="false" outlineLevel="0" collapsed="false"/>
    <row r="52759" customFormat="false" ht="15.75" hidden="false" customHeight="false" outlineLevel="0" collapsed="false"/>
    <row r="52760" customFormat="false" ht="15.75" hidden="false" customHeight="false" outlineLevel="0" collapsed="false"/>
    <row r="52761" customFormat="false" ht="15.75" hidden="false" customHeight="false" outlineLevel="0" collapsed="false"/>
    <row r="52762" customFormat="false" ht="15.75" hidden="false" customHeight="false" outlineLevel="0" collapsed="false"/>
    <row r="52763" customFormat="false" ht="15.75" hidden="false" customHeight="false" outlineLevel="0" collapsed="false"/>
    <row r="52764" customFormat="false" ht="15.75" hidden="false" customHeight="false" outlineLevel="0" collapsed="false"/>
    <row r="52765" customFormat="false" ht="15.75" hidden="false" customHeight="false" outlineLevel="0" collapsed="false"/>
    <row r="52766" customFormat="false" ht="15.75" hidden="false" customHeight="false" outlineLevel="0" collapsed="false"/>
    <row r="52767" customFormat="false" ht="15.75" hidden="false" customHeight="false" outlineLevel="0" collapsed="false"/>
    <row r="52768" customFormat="false" ht="15.75" hidden="false" customHeight="false" outlineLevel="0" collapsed="false"/>
    <row r="52769" customFormat="false" ht="15.75" hidden="false" customHeight="false" outlineLevel="0" collapsed="false"/>
    <row r="52770" customFormat="false" ht="15.75" hidden="false" customHeight="false" outlineLevel="0" collapsed="false"/>
    <row r="52771" customFormat="false" ht="15.75" hidden="false" customHeight="false" outlineLevel="0" collapsed="false"/>
    <row r="52772" customFormat="false" ht="15.75" hidden="false" customHeight="false" outlineLevel="0" collapsed="false"/>
    <row r="52773" customFormat="false" ht="15.75" hidden="false" customHeight="false" outlineLevel="0" collapsed="false"/>
    <row r="52774" customFormat="false" ht="15.75" hidden="false" customHeight="false" outlineLevel="0" collapsed="false"/>
    <row r="52775" customFormat="false" ht="15.75" hidden="false" customHeight="false" outlineLevel="0" collapsed="false"/>
    <row r="52776" customFormat="false" ht="15.75" hidden="false" customHeight="false" outlineLevel="0" collapsed="false"/>
    <row r="52777" customFormat="false" ht="15.75" hidden="false" customHeight="false" outlineLevel="0" collapsed="false"/>
    <row r="52778" customFormat="false" ht="15.75" hidden="false" customHeight="false" outlineLevel="0" collapsed="false"/>
    <row r="52779" customFormat="false" ht="15.75" hidden="false" customHeight="false" outlineLevel="0" collapsed="false"/>
    <row r="52780" customFormat="false" ht="15.75" hidden="false" customHeight="false" outlineLevel="0" collapsed="false"/>
    <row r="52781" customFormat="false" ht="15.75" hidden="false" customHeight="false" outlineLevel="0" collapsed="false"/>
    <row r="52782" customFormat="false" ht="15.75" hidden="false" customHeight="false" outlineLevel="0" collapsed="false"/>
    <row r="52783" customFormat="false" ht="15.75" hidden="false" customHeight="false" outlineLevel="0" collapsed="false"/>
    <row r="52784" customFormat="false" ht="15.75" hidden="false" customHeight="false" outlineLevel="0" collapsed="false"/>
    <row r="52785" customFormat="false" ht="15.75" hidden="false" customHeight="false" outlineLevel="0" collapsed="false"/>
    <row r="52786" customFormat="false" ht="15.75" hidden="false" customHeight="false" outlineLevel="0" collapsed="false"/>
    <row r="52787" customFormat="false" ht="15.75" hidden="false" customHeight="false" outlineLevel="0" collapsed="false"/>
    <row r="52788" customFormat="false" ht="15.75" hidden="false" customHeight="false" outlineLevel="0" collapsed="false"/>
    <row r="52789" customFormat="false" ht="15.75" hidden="false" customHeight="false" outlineLevel="0" collapsed="false"/>
    <row r="52790" customFormat="false" ht="15.75" hidden="false" customHeight="false" outlineLevel="0" collapsed="false"/>
    <row r="52791" customFormat="false" ht="15.75" hidden="false" customHeight="false" outlineLevel="0" collapsed="false"/>
    <row r="52792" customFormat="false" ht="15.75" hidden="false" customHeight="false" outlineLevel="0" collapsed="false"/>
    <row r="52793" customFormat="false" ht="15.75" hidden="false" customHeight="false" outlineLevel="0" collapsed="false"/>
    <row r="52794" customFormat="false" ht="15.75" hidden="false" customHeight="false" outlineLevel="0" collapsed="false"/>
    <row r="52795" customFormat="false" ht="15.75" hidden="false" customHeight="false" outlineLevel="0" collapsed="false"/>
    <row r="52796" customFormat="false" ht="15.75" hidden="false" customHeight="false" outlineLevel="0" collapsed="false"/>
    <row r="52797" customFormat="false" ht="15.75" hidden="false" customHeight="false" outlineLevel="0" collapsed="false"/>
    <row r="52798" customFormat="false" ht="15.75" hidden="false" customHeight="false" outlineLevel="0" collapsed="false"/>
    <row r="52799" customFormat="false" ht="15.75" hidden="false" customHeight="false" outlineLevel="0" collapsed="false"/>
    <row r="52800" customFormat="false" ht="15.75" hidden="false" customHeight="false" outlineLevel="0" collapsed="false"/>
    <row r="52801" customFormat="false" ht="15.75" hidden="false" customHeight="false" outlineLevel="0" collapsed="false"/>
    <row r="52802" customFormat="false" ht="15.75" hidden="false" customHeight="false" outlineLevel="0" collapsed="false"/>
    <row r="52803" customFormat="false" ht="15.75" hidden="false" customHeight="false" outlineLevel="0" collapsed="false"/>
    <row r="52804" customFormat="false" ht="15.75" hidden="false" customHeight="false" outlineLevel="0" collapsed="false"/>
    <row r="52805" customFormat="false" ht="15.75" hidden="false" customHeight="false" outlineLevel="0" collapsed="false"/>
    <row r="52806" customFormat="false" ht="15.75" hidden="false" customHeight="false" outlineLevel="0" collapsed="false"/>
    <row r="52807" customFormat="false" ht="15.75" hidden="false" customHeight="false" outlineLevel="0" collapsed="false"/>
    <row r="52808" customFormat="false" ht="15.75" hidden="false" customHeight="false" outlineLevel="0" collapsed="false"/>
    <row r="52809" customFormat="false" ht="15.75" hidden="false" customHeight="false" outlineLevel="0" collapsed="false"/>
    <row r="52810" customFormat="false" ht="15.75" hidden="false" customHeight="false" outlineLevel="0" collapsed="false"/>
    <row r="52811" customFormat="false" ht="15.75" hidden="false" customHeight="false" outlineLevel="0" collapsed="false"/>
    <row r="52812" customFormat="false" ht="15.75" hidden="false" customHeight="false" outlineLevel="0" collapsed="false"/>
    <row r="52813" customFormat="false" ht="15.75" hidden="false" customHeight="false" outlineLevel="0" collapsed="false"/>
    <row r="52814" customFormat="false" ht="15.75" hidden="false" customHeight="false" outlineLevel="0" collapsed="false"/>
    <row r="52815" customFormat="false" ht="15.75" hidden="false" customHeight="false" outlineLevel="0" collapsed="false"/>
    <row r="52816" customFormat="false" ht="15.75" hidden="false" customHeight="false" outlineLevel="0" collapsed="false"/>
    <row r="52817" customFormat="false" ht="15.75" hidden="false" customHeight="false" outlineLevel="0" collapsed="false"/>
    <row r="52818" customFormat="false" ht="15.75" hidden="false" customHeight="false" outlineLevel="0" collapsed="false"/>
    <row r="52819" customFormat="false" ht="15.75" hidden="false" customHeight="false" outlineLevel="0" collapsed="false"/>
    <row r="52820" customFormat="false" ht="15.75" hidden="false" customHeight="false" outlineLevel="0" collapsed="false"/>
    <row r="52821" customFormat="false" ht="15.75" hidden="false" customHeight="false" outlineLevel="0" collapsed="false"/>
    <row r="52822" customFormat="false" ht="15.75" hidden="false" customHeight="false" outlineLevel="0" collapsed="false"/>
    <row r="52823" customFormat="false" ht="15.75" hidden="false" customHeight="false" outlineLevel="0" collapsed="false"/>
    <row r="52824" customFormat="false" ht="15.75" hidden="false" customHeight="false" outlineLevel="0" collapsed="false"/>
    <row r="52825" customFormat="false" ht="15.75" hidden="false" customHeight="false" outlineLevel="0" collapsed="false"/>
    <row r="52826" customFormat="false" ht="15.75" hidden="false" customHeight="false" outlineLevel="0" collapsed="false"/>
    <row r="52827" customFormat="false" ht="15.75" hidden="false" customHeight="false" outlineLevel="0" collapsed="false"/>
    <row r="52828" customFormat="false" ht="15.75" hidden="false" customHeight="false" outlineLevel="0" collapsed="false"/>
    <row r="52829" customFormat="false" ht="15.75" hidden="false" customHeight="false" outlineLevel="0" collapsed="false"/>
    <row r="52830" customFormat="false" ht="15.75" hidden="false" customHeight="false" outlineLevel="0" collapsed="false"/>
    <row r="52831" customFormat="false" ht="15.75" hidden="false" customHeight="false" outlineLevel="0" collapsed="false"/>
    <row r="52832" customFormat="false" ht="15.75" hidden="false" customHeight="false" outlineLevel="0" collapsed="false"/>
    <row r="52833" customFormat="false" ht="15.75" hidden="false" customHeight="false" outlineLevel="0" collapsed="false"/>
    <row r="52834" customFormat="false" ht="15.75" hidden="false" customHeight="false" outlineLevel="0" collapsed="false"/>
    <row r="52835" customFormat="false" ht="15.75" hidden="false" customHeight="false" outlineLevel="0" collapsed="false"/>
    <row r="52836" customFormat="false" ht="15.75" hidden="false" customHeight="false" outlineLevel="0" collapsed="false"/>
    <row r="52837" customFormat="false" ht="15.75" hidden="false" customHeight="false" outlineLevel="0" collapsed="false"/>
    <row r="52838" customFormat="false" ht="15.75" hidden="false" customHeight="false" outlineLevel="0" collapsed="false"/>
    <row r="52839" customFormat="false" ht="15.75" hidden="false" customHeight="false" outlineLevel="0" collapsed="false"/>
    <row r="52840" customFormat="false" ht="15.75" hidden="false" customHeight="false" outlineLevel="0" collapsed="false"/>
    <row r="52841" customFormat="false" ht="15.75" hidden="false" customHeight="false" outlineLevel="0" collapsed="false"/>
    <row r="52842" customFormat="false" ht="15.75" hidden="false" customHeight="false" outlineLevel="0" collapsed="false"/>
    <row r="52843" customFormat="false" ht="15.75" hidden="false" customHeight="false" outlineLevel="0" collapsed="false"/>
    <row r="52844" customFormat="false" ht="15.75" hidden="false" customHeight="false" outlineLevel="0" collapsed="false"/>
    <row r="52845" customFormat="false" ht="15.75" hidden="false" customHeight="false" outlineLevel="0" collapsed="false"/>
    <row r="52846" customFormat="false" ht="15.75" hidden="false" customHeight="false" outlineLevel="0" collapsed="false"/>
    <row r="52847" customFormat="false" ht="15.75" hidden="false" customHeight="false" outlineLevel="0" collapsed="false"/>
    <row r="52848" customFormat="false" ht="15.75" hidden="false" customHeight="false" outlineLevel="0" collapsed="false"/>
    <row r="52849" customFormat="false" ht="15.75" hidden="false" customHeight="false" outlineLevel="0" collapsed="false"/>
    <row r="52850" customFormat="false" ht="15.75" hidden="false" customHeight="false" outlineLevel="0" collapsed="false"/>
    <row r="52851" customFormat="false" ht="15.75" hidden="false" customHeight="false" outlineLevel="0" collapsed="false"/>
    <row r="52852" customFormat="false" ht="15.75" hidden="false" customHeight="false" outlineLevel="0" collapsed="false"/>
    <row r="52853" customFormat="false" ht="15.75" hidden="false" customHeight="false" outlineLevel="0" collapsed="false"/>
    <row r="52854" customFormat="false" ht="15.75" hidden="false" customHeight="false" outlineLevel="0" collapsed="false"/>
    <row r="52855" customFormat="false" ht="15.75" hidden="false" customHeight="false" outlineLevel="0" collapsed="false"/>
    <row r="52856" customFormat="false" ht="15.75" hidden="false" customHeight="false" outlineLevel="0" collapsed="false"/>
    <row r="52857" customFormat="false" ht="15.75" hidden="false" customHeight="false" outlineLevel="0" collapsed="false"/>
    <row r="52858" customFormat="false" ht="15.75" hidden="false" customHeight="false" outlineLevel="0" collapsed="false"/>
    <row r="52859" customFormat="false" ht="15.75" hidden="false" customHeight="false" outlineLevel="0" collapsed="false"/>
    <row r="52860" customFormat="false" ht="15.75" hidden="false" customHeight="false" outlineLevel="0" collapsed="false"/>
    <row r="52861" customFormat="false" ht="15.75" hidden="false" customHeight="false" outlineLevel="0" collapsed="false"/>
    <row r="52862" customFormat="false" ht="15.75" hidden="false" customHeight="false" outlineLevel="0" collapsed="false"/>
    <row r="52863" customFormat="false" ht="15.75" hidden="false" customHeight="false" outlineLevel="0" collapsed="false"/>
    <row r="52864" customFormat="false" ht="15.75" hidden="false" customHeight="false" outlineLevel="0" collapsed="false"/>
    <row r="52865" customFormat="false" ht="15.75" hidden="false" customHeight="false" outlineLevel="0" collapsed="false"/>
    <row r="52866" customFormat="false" ht="15.75" hidden="false" customHeight="false" outlineLevel="0" collapsed="false"/>
    <row r="52867" customFormat="false" ht="15.75" hidden="false" customHeight="false" outlineLevel="0" collapsed="false"/>
    <row r="52868" customFormat="false" ht="15.75" hidden="false" customHeight="false" outlineLevel="0" collapsed="false"/>
    <row r="52869" customFormat="false" ht="15.75" hidden="false" customHeight="false" outlineLevel="0" collapsed="false"/>
    <row r="52870" customFormat="false" ht="15.75" hidden="false" customHeight="false" outlineLevel="0" collapsed="false"/>
    <row r="52871" customFormat="false" ht="15.75" hidden="false" customHeight="false" outlineLevel="0" collapsed="false"/>
    <row r="52872" customFormat="false" ht="15.75" hidden="false" customHeight="false" outlineLevel="0" collapsed="false"/>
    <row r="52873" customFormat="false" ht="15.75" hidden="false" customHeight="false" outlineLevel="0" collapsed="false"/>
    <row r="52874" customFormat="false" ht="15.75" hidden="false" customHeight="false" outlineLevel="0" collapsed="false"/>
    <row r="52875" customFormat="false" ht="15.75" hidden="false" customHeight="false" outlineLevel="0" collapsed="false"/>
    <row r="52876" customFormat="false" ht="15.75" hidden="false" customHeight="false" outlineLevel="0" collapsed="false"/>
    <row r="52877" customFormat="false" ht="15.75" hidden="false" customHeight="false" outlineLevel="0" collapsed="false"/>
    <row r="52878" customFormat="false" ht="15.75" hidden="false" customHeight="false" outlineLevel="0" collapsed="false"/>
    <row r="52879" customFormat="false" ht="15.75" hidden="false" customHeight="false" outlineLevel="0" collapsed="false"/>
    <row r="52880" customFormat="false" ht="15.75" hidden="false" customHeight="false" outlineLevel="0" collapsed="false"/>
    <row r="52881" customFormat="false" ht="15.75" hidden="false" customHeight="false" outlineLevel="0" collapsed="false"/>
    <row r="52882" customFormat="false" ht="15.75" hidden="false" customHeight="false" outlineLevel="0" collapsed="false"/>
    <row r="52883" customFormat="false" ht="15.75" hidden="false" customHeight="false" outlineLevel="0" collapsed="false"/>
    <row r="52884" customFormat="false" ht="15.75" hidden="false" customHeight="false" outlineLevel="0" collapsed="false"/>
    <row r="52885" customFormat="false" ht="15.75" hidden="false" customHeight="false" outlineLevel="0" collapsed="false"/>
    <row r="52886" customFormat="false" ht="15.75" hidden="false" customHeight="false" outlineLevel="0" collapsed="false"/>
    <row r="52887" customFormat="false" ht="15.75" hidden="false" customHeight="false" outlineLevel="0" collapsed="false"/>
    <row r="52888" customFormat="false" ht="15.75" hidden="false" customHeight="false" outlineLevel="0" collapsed="false"/>
    <row r="52889" customFormat="false" ht="15.75" hidden="false" customHeight="false" outlineLevel="0" collapsed="false"/>
    <row r="52890" customFormat="false" ht="15.75" hidden="false" customHeight="false" outlineLevel="0" collapsed="false"/>
    <row r="52891" customFormat="false" ht="15.75" hidden="false" customHeight="false" outlineLevel="0" collapsed="false"/>
    <row r="52892" customFormat="false" ht="15.75" hidden="false" customHeight="false" outlineLevel="0" collapsed="false"/>
    <row r="52893" customFormat="false" ht="15.75" hidden="false" customHeight="false" outlineLevel="0" collapsed="false"/>
    <row r="52894" customFormat="false" ht="15.75" hidden="false" customHeight="false" outlineLevel="0" collapsed="false"/>
    <row r="52895" customFormat="false" ht="15.75" hidden="false" customHeight="false" outlineLevel="0" collapsed="false"/>
    <row r="52896" customFormat="false" ht="15.75" hidden="false" customHeight="false" outlineLevel="0" collapsed="false"/>
    <row r="52897" customFormat="false" ht="15.75" hidden="false" customHeight="false" outlineLevel="0" collapsed="false"/>
    <row r="52898" customFormat="false" ht="15.75" hidden="false" customHeight="false" outlineLevel="0" collapsed="false"/>
    <row r="52899" customFormat="false" ht="15.75" hidden="false" customHeight="false" outlineLevel="0" collapsed="false"/>
    <row r="52900" customFormat="false" ht="15.75" hidden="false" customHeight="false" outlineLevel="0" collapsed="false"/>
    <row r="52901" customFormat="false" ht="15.75" hidden="false" customHeight="false" outlineLevel="0" collapsed="false"/>
    <row r="52902" customFormat="false" ht="15.75" hidden="false" customHeight="false" outlineLevel="0" collapsed="false"/>
    <row r="52903" customFormat="false" ht="15.75" hidden="false" customHeight="false" outlineLevel="0" collapsed="false"/>
    <row r="52904" customFormat="false" ht="15.75" hidden="false" customHeight="false" outlineLevel="0" collapsed="false"/>
    <row r="52905" customFormat="false" ht="15.75" hidden="false" customHeight="false" outlineLevel="0" collapsed="false"/>
    <row r="52906" customFormat="false" ht="15.75" hidden="false" customHeight="false" outlineLevel="0" collapsed="false"/>
    <row r="52907" customFormat="false" ht="15.75" hidden="false" customHeight="false" outlineLevel="0" collapsed="false"/>
    <row r="52908" customFormat="false" ht="15.75" hidden="false" customHeight="false" outlineLevel="0" collapsed="false"/>
    <row r="52909" customFormat="false" ht="15.75" hidden="false" customHeight="false" outlineLevel="0" collapsed="false"/>
    <row r="52910" customFormat="false" ht="15.75" hidden="false" customHeight="false" outlineLevel="0" collapsed="false"/>
    <row r="52911" customFormat="false" ht="15.75" hidden="false" customHeight="false" outlineLevel="0" collapsed="false"/>
    <row r="52912" customFormat="false" ht="15.75" hidden="false" customHeight="false" outlineLevel="0" collapsed="false"/>
    <row r="52913" customFormat="false" ht="15.75" hidden="false" customHeight="false" outlineLevel="0" collapsed="false"/>
    <row r="52914" customFormat="false" ht="15.75" hidden="false" customHeight="false" outlineLevel="0" collapsed="false"/>
    <row r="52915" customFormat="false" ht="15.75" hidden="false" customHeight="false" outlineLevel="0" collapsed="false"/>
    <row r="52916" customFormat="false" ht="15.75" hidden="false" customHeight="false" outlineLevel="0" collapsed="false"/>
    <row r="52917" customFormat="false" ht="15.75" hidden="false" customHeight="false" outlineLevel="0" collapsed="false"/>
    <row r="52918" customFormat="false" ht="15.75" hidden="false" customHeight="false" outlineLevel="0" collapsed="false"/>
    <row r="52919" customFormat="false" ht="15.75" hidden="false" customHeight="false" outlineLevel="0" collapsed="false"/>
    <row r="52920" customFormat="false" ht="15.75" hidden="false" customHeight="false" outlineLevel="0" collapsed="false"/>
    <row r="52921" customFormat="false" ht="15.75" hidden="false" customHeight="false" outlineLevel="0" collapsed="false"/>
    <row r="52922" customFormat="false" ht="15.75" hidden="false" customHeight="false" outlineLevel="0" collapsed="false"/>
    <row r="52923" customFormat="false" ht="15.75" hidden="false" customHeight="false" outlineLevel="0" collapsed="false"/>
    <row r="52924" customFormat="false" ht="15.75" hidden="false" customHeight="false" outlineLevel="0" collapsed="false"/>
    <row r="52925" customFormat="false" ht="15.75" hidden="false" customHeight="false" outlineLevel="0" collapsed="false"/>
    <row r="52926" customFormat="false" ht="15.75" hidden="false" customHeight="false" outlineLevel="0" collapsed="false"/>
    <row r="52927" customFormat="false" ht="15.75" hidden="false" customHeight="false" outlineLevel="0" collapsed="false"/>
    <row r="52928" customFormat="false" ht="15.75" hidden="false" customHeight="false" outlineLevel="0" collapsed="false"/>
    <row r="52929" customFormat="false" ht="15.75" hidden="false" customHeight="false" outlineLevel="0" collapsed="false"/>
    <row r="52930" customFormat="false" ht="15.75" hidden="false" customHeight="false" outlineLevel="0" collapsed="false"/>
    <row r="52931" customFormat="false" ht="15.75" hidden="false" customHeight="false" outlineLevel="0" collapsed="false"/>
    <row r="52932" customFormat="false" ht="15.75" hidden="false" customHeight="false" outlineLevel="0" collapsed="false"/>
    <row r="52933" customFormat="false" ht="15.75" hidden="false" customHeight="false" outlineLevel="0" collapsed="false"/>
    <row r="52934" customFormat="false" ht="15.75" hidden="false" customHeight="false" outlineLevel="0" collapsed="false"/>
    <row r="52935" customFormat="false" ht="15.75" hidden="false" customHeight="false" outlineLevel="0" collapsed="false"/>
    <row r="52936" customFormat="false" ht="15.75" hidden="false" customHeight="false" outlineLevel="0" collapsed="false"/>
    <row r="52937" customFormat="false" ht="15.75" hidden="false" customHeight="false" outlineLevel="0" collapsed="false"/>
    <row r="52938" customFormat="false" ht="15.75" hidden="false" customHeight="false" outlineLevel="0" collapsed="false"/>
    <row r="52939" customFormat="false" ht="15.75" hidden="false" customHeight="false" outlineLevel="0" collapsed="false"/>
    <row r="52940" customFormat="false" ht="15.75" hidden="false" customHeight="false" outlineLevel="0" collapsed="false"/>
    <row r="52941" customFormat="false" ht="15.75" hidden="false" customHeight="false" outlineLevel="0" collapsed="false"/>
    <row r="52942" customFormat="false" ht="15.75" hidden="false" customHeight="false" outlineLevel="0" collapsed="false"/>
    <row r="52943" customFormat="false" ht="15.75" hidden="false" customHeight="false" outlineLevel="0" collapsed="false"/>
    <row r="52944" customFormat="false" ht="15.75" hidden="false" customHeight="false" outlineLevel="0" collapsed="false"/>
    <row r="52945" customFormat="false" ht="15.75" hidden="false" customHeight="false" outlineLevel="0" collapsed="false"/>
    <row r="52946" customFormat="false" ht="15.75" hidden="false" customHeight="false" outlineLevel="0" collapsed="false"/>
    <row r="52947" customFormat="false" ht="15.75" hidden="false" customHeight="false" outlineLevel="0" collapsed="false"/>
    <row r="52948" customFormat="false" ht="15.75" hidden="false" customHeight="false" outlineLevel="0" collapsed="false"/>
    <row r="52949" customFormat="false" ht="15.75" hidden="false" customHeight="false" outlineLevel="0" collapsed="false"/>
    <row r="52950" customFormat="false" ht="15.75" hidden="false" customHeight="false" outlineLevel="0" collapsed="false"/>
    <row r="52951" customFormat="false" ht="15.75" hidden="false" customHeight="false" outlineLevel="0" collapsed="false"/>
    <row r="52952" customFormat="false" ht="15.75" hidden="false" customHeight="false" outlineLevel="0" collapsed="false"/>
    <row r="52953" customFormat="false" ht="15.75" hidden="false" customHeight="false" outlineLevel="0" collapsed="false"/>
    <row r="52954" customFormat="false" ht="15.75" hidden="false" customHeight="false" outlineLevel="0" collapsed="false"/>
    <row r="52955" customFormat="false" ht="15.75" hidden="false" customHeight="false" outlineLevel="0" collapsed="false"/>
    <row r="52956" customFormat="false" ht="15.75" hidden="false" customHeight="false" outlineLevel="0" collapsed="false"/>
    <row r="52957" customFormat="false" ht="15.75" hidden="false" customHeight="false" outlineLevel="0" collapsed="false"/>
    <row r="52958" customFormat="false" ht="15.75" hidden="false" customHeight="false" outlineLevel="0" collapsed="false"/>
    <row r="52959" customFormat="false" ht="15.75" hidden="false" customHeight="false" outlineLevel="0" collapsed="false"/>
    <row r="52960" customFormat="false" ht="15.75" hidden="false" customHeight="false" outlineLevel="0" collapsed="false"/>
    <row r="52961" customFormat="false" ht="15.75" hidden="false" customHeight="false" outlineLevel="0" collapsed="false"/>
    <row r="52962" customFormat="false" ht="15.75" hidden="false" customHeight="false" outlineLevel="0" collapsed="false"/>
    <row r="52963" customFormat="false" ht="15.75" hidden="false" customHeight="false" outlineLevel="0" collapsed="false"/>
    <row r="52964" customFormat="false" ht="15.75" hidden="false" customHeight="false" outlineLevel="0" collapsed="false"/>
    <row r="52965" customFormat="false" ht="15.75" hidden="false" customHeight="false" outlineLevel="0" collapsed="false"/>
    <row r="52966" customFormat="false" ht="15.75" hidden="false" customHeight="false" outlineLevel="0" collapsed="false"/>
    <row r="52967" customFormat="false" ht="15.75" hidden="false" customHeight="false" outlineLevel="0" collapsed="false"/>
    <row r="52968" customFormat="false" ht="15.75" hidden="false" customHeight="false" outlineLevel="0" collapsed="false"/>
    <row r="52969" customFormat="false" ht="15.75" hidden="false" customHeight="false" outlineLevel="0" collapsed="false"/>
    <row r="52970" customFormat="false" ht="15.75" hidden="false" customHeight="false" outlineLevel="0" collapsed="false"/>
    <row r="52971" customFormat="false" ht="15.75" hidden="false" customHeight="false" outlineLevel="0" collapsed="false"/>
    <row r="52972" customFormat="false" ht="15.75" hidden="false" customHeight="false" outlineLevel="0" collapsed="false"/>
    <row r="52973" customFormat="false" ht="15.75" hidden="false" customHeight="false" outlineLevel="0" collapsed="false"/>
    <row r="52974" customFormat="false" ht="15.75" hidden="false" customHeight="false" outlineLevel="0" collapsed="false"/>
    <row r="52975" customFormat="false" ht="15.75" hidden="false" customHeight="false" outlineLevel="0" collapsed="false"/>
    <row r="52976" customFormat="false" ht="15.75" hidden="false" customHeight="false" outlineLevel="0" collapsed="false"/>
    <row r="52977" customFormat="false" ht="15.75" hidden="false" customHeight="false" outlineLevel="0" collapsed="false"/>
    <row r="52978" customFormat="false" ht="15.75" hidden="false" customHeight="false" outlineLevel="0" collapsed="false"/>
    <row r="52979" customFormat="false" ht="15.75" hidden="false" customHeight="false" outlineLevel="0" collapsed="false"/>
    <row r="52980" customFormat="false" ht="15.75" hidden="false" customHeight="false" outlineLevel="0" collapsed="false"/>
    <row r="52981" customFormat="false" ht="15.75" hidden="false" customHeight="false" outlineLevel="0" collapsed="false"/>
    <row r="52982" customFormat="false" ht="15.75" hidden="false" customHeight="false" outlineLevel="0" collapsed="false"/>
    <row r="52983" customFormat="false" ht="15.75" hidden="false" customHeight="false" outlineLevel="0" collapsed="false"/>
    <row r="52984" customFormat="false" ht="15.75" hidden="false" customHeight="false" outlineLevel="0" collapsed="false"/>
    <row r="52985" customFormat="false" ht="15.75" hidden="false" customHeight="false" outlineLevel="0" collapsed="false"/>
    <row r="52986" customFormat="false" ht="15.75" hidden="false" customHeight="false" outlineLevel="0" collapsed="false"/>
    <row r="52987" customFormat="false" ht="15.75" hidden="false" customHeight="false" outlineLevel="0" collapsed="false"/>
    <row r="52988" customFormat="false" ht="15.75" hidden="false" customHeight="false" outlineLevel="0" collapsed="false"/>
    <row r="52989" customFormat="false" ht="15.75" hidden="false" customHeight="false" outlineLevel="0" collapsed="false"/>
    <row r="52990" customFormat="false" ht="15.75" hidden="false" customHeight="false" outlineLevel="0" collapsed="false"/>
    <row r="52991" customFormat="false" ht="15.75" hidden="false" customHeight="false" outlineLevel="0" collapsed="false"/>
    <row r="52992" customFormat="false" ht="15.75" hidden="false" customHeight="false" outlineLevel="0" collapsed="false"/>
    <row r="52993" customFormat="false" ht="15.75" hidden="false" customHeight="false" outlineLevel="0" collapsed="false"/>
    <row r="52994" customFormat="false" ht="15.75" hidden="false" customHeight="false" outlineLevel="0" collapsed="false"/>
    <row r="52995" customFormat="false" ht="15.75" hidden="false" customHeight="false" outlineLevel="0" collapsed="false"/>
    <row r="52996" customFormat="false" ht="15.75" hidden="false" customHeight="false" outlineLevel="0" collapsed="false"/>
    <row r="52997" customFormat="false" ht="15.75" hidden="false" customHeight="false" outlineLevel="0" collapsed="false"/>
    <row r="52998" customFormat="false" ht="15.75" hidden="false" customHeight="false" outlineLevel="0" collapsed="false"/>
    <row r="52999" customFormat="false" ht="15.75" hidden="false" customHeight="false" outlineLevel="0" collapsed="false"/>
    <row r="53000" customFormat="false" ht="15.75" hidden="false" customHeight="false" outlineLevel="0" collapsed="false"/>
    <row r="53001" customFormat="false" ht="15.75" hidden="false" customHeight="false" outlineLevel="0" collapsed="false"/>
    <row r="53002" customFormat="false" ht="15.75" hidden="false" customHeight="false" outlineLevel="0" collapsed="false"/>
    <row r="53003" customFormat="false" ht="15.75" hidden="false" customHeight="false" outlineLevel="0" collapsed="false"/>
    <row r="53004" customFormat="false" ht="15.75" hidden="false" customHeight="false" outlineLevel="0" collapsed="false"/>
    <row r="53005" customFormat="false" ht="15.75" hidden="false" customHeight="false" outlineLevel="0" collapsed="false"/>
    <row r="53006" customFormat="false" ht="15.75" hidden="false" customHeight="false" outlineLevel="0" collapsed="false"/>
    <row r="53007" customFormat="false" ht="15.75" hidden="false" customHeight="false" outlineLevel="0" collapsed="false"/>
    <row r="53008" customFormat="false" ht="15.75" hidden="false" customHeight="false" outlineLevel="0" collapsed="false"/>
    <row r="53009" customFormat="false" ht="15.75" hidden="false" customHeight="false" outlineLevel="0" collapsed="false"/>
    <row r="53010" customFormat="false" ht="15.75" hidden="false" customHeight="false" outlineLevel="0" collapsed="false"/>
    <row r="53011" customFormat="false" ht="15.75" hidden="false" customHeight="false" outlineLevel="0" collapsed="false"/>
    <row r="53012" customFormat="false" ht="15.75" hidden="false" customHeight="false" outlineLevel="0" collapsed="false"/>
    <row r="53013" customFormat="false" ht="15.75" hidden="false" customHeight="false" outlineLevel="0" collapsed="false"/>
    <row r="53014" customFormat="false" ht="15.75" hidden="false" customHeight="false" outlineLevel="0" collapsed="false"/>
    <row r="53015" customFormat="false" ht="15.75" hidden="false" customHeight="false" outlineLevel="0" collapsed="false"/>
    <row r="53016" customFormat="false" ht="15.75" hidden="false" customHeight="false" outlineLevel="0" collapsed="false"/>
    <row r="53017" customFormat="false" ht="15.75" hidden="false" customHeight="false" outlineLevel="0" collapsed="false"/>
    <row r="53018" customFormat="false" ht="15.75" hidden="false" customHeight="false" outlineLevel="0" collapsed="false"/>
    <row r="53019" customFormat="false" ht="15.75" hidden="false" customHeight="false" outlineLevel="0" collapsed="false"/>
    <row r="53020" customFormat="false" ht="15.75" hidden="false" customHeight="false" outlineLevel="0" collapsed="false"/>
    <row r="53021" customFormat="false" ht="15.75" hidden="false" customHeight="false" outlineLevel="0" collapsed="false"/>
    <row r="53022" customFormat="false" ht="15.75" hidden="false" customHeight="false" outlineLevel="0" collapsed="false"/>
    <row r="53023" customFormat="false" ht="15.75" hidden="false" customHeight="false" outlineLevel="0" collapsed="false"/>
    <row r="53024" customFormat="false" ht="15.75" hidden="false" customHeight="false" outlineLevel="0" collapsed="false"/>
    <row r="53025" customFormat="false" ht="15.75" hidden="false" customHeight="false" outlineLevel="0" collapsed="false"/>
    <row r="53026" customFormat="false" ht="15.75" hidden="false" customHeight="false" outlineLevel="0" collapsed="false"/>
    <row r="53027" customFormat="false" ht="15.75" hidden="false" customHeight="false" outlineLevel="0" collapsed="false"/>
    <row r="53028" customFormat="false" ht="15.75" hidden="false" customHeight="false" outlineLevel="0" collapsed="false"/>
    <row r="53029" customFormat="false" ht="15.75" hidden="false" customHeight="false" outlineLevel="0" collapsed="false"/>
    <row r="53030" customFormat="false" ht="15.75" hidden="false" customHeight="false" outlineLevel="0" collapsed="false"/>
    <row r="53031" customFormat="false" ht="15.75" hidden="false" customHeight="false" outlineLevel="0" collapsed="false"/>
    <row r="53032" customFormat="false" ht="15.75" hidden="false" customHeight="false" outlineLevel="0" collapsed="false"/>
    <row r="53033" customFormat="false" ht="15.75" hidden="false" customHeight="false" outlineLevel="0" collapsed="false"/>
    <row r="53034" customFormat="false" ht="15.75" hidden="false" customHeight="false" outlineLevel="0" collapsed="false"/>
    <row r="53035" customFormat="false" ht="15.75" hidden="false" customHeight="false" outlineLevel="0" collapsed="false"/>
    <row r="53036" customFormat="false" ht="15.75" hidden="false" customHeight="false" outlineLevel="0" collapsed="false"/>
    <row r="53037" customFormat="false" ht="15.75" hidden="false" customHeight="false" outlineLevel="0" collapsed="false"/>
    <row r="53038" customFormat="false" ht="15.75" hidden="false" customHeight="false" outlineLevel="0" collapsed="false"/>
    <row r="53039" customFormat="false" ht="15.75" hidden="false" customHeight="false" outlineLevel="0" collapsed="false"/>
    <row r="53040" customFormat="false" ht="15.75" hidden="false" customHeight="false" outlineLevel="0" collapsed="false"/>
    <row r="53041" customFormat="false" ht="15.75" hidden="false" customHeight="false" outlineLevel="0" collapsed="false"/>
    <row r="53042" customFormat="false" ht="15.75" hidden="false" customHeight="false" outlineLevel="0" collapsed="false"/>
    <row r="53043" customFormat="false" ht="15.75" hidden="false" customHeight="false" outlineLevel="0" collapsed="false"/>
    <row r="53044" customFormat="false" ht="15.75" hidden="false" customHeight="false" outlineLevel="0" collapsed="false"/>
    <row r="53045" customFormat="false" ht="15.75" hidden="false" customHeight="false" outlineLevel="0" collapsed="false"/>
    <row r="53046" customFormat="false" ht="15.75" hidden="false" customHeight="false" outlineLevel="0" collapsed="false"/>
    <row r="53047" customFormat="false" ht="15.75" hidden="false" customHeight="false" outlineLevel="0" collapsed="false"/>
    <row r="53048" customFormat="false" ht="15.75" hidden="false" customHeight="false" outlineLevel="0" collapsed="false"/>
    <row r="53049" customFormat="false" ht="15.75" hidden="false" customHeight="false" outlineLevel="0" collapsed="false"/>
    <row r="53050" customFormat="false" ht="15.75" hidden="false" customHeight="false" outlineLevel="0" collapsed="false"/>
    <row r="53051" customFormat="false" ht="15.75" hidden="false" customHeight="false" outlineLevel="0" collapsed="false"/>
    <row r="53052" customFormat="false" ht="15.75" hidden="false" customHeight="false" outlineLevel="0" collapsed="false"/>
    <row r="53053" customFormat="false" ht="15.75" hidden="false" customHeight="false" outlineLevel="0" collapsed="false"/>
    <row r="53054" customFormat="false" ht="15.75" hidden="false" customHeight="false" outlineLevel="0" collapsed="false"/>
    <row r="53055" customFormat="false" ht="15.75" hidden="false" customHeight="false" outlineLevel="0" collapsed="false"/>
    <row r="53056" customFormat="false" ht="15.75" hidden="false" customHeight="false" outlineLevel="0" collapsed="false"/>
    <row r="53057" customFormat="false" ht="15.75" hidden="false" customHeight="false" outlineLevel="0" collapsed="false"/>
    <row r="53058" customFormat="false" ht="15.75" hidden="false" customHeight="false" outlineLevel="0" collapsed="false"/>
    <row r="53059" customFormat="false" ht="15.75" hidden="false" customHeight="false" outlineLevel="0" collapsed="false"/>
    <row r="53060" customFormat="false" ht="15.75" hidden="false" customHeight="false" outlineLevel="0" collapsed="false"/>
    <row r="53061" customFormat="false" ht="15.75" hidden="false" customHeight="false" outlineLevel="0" collapsed="false"/>
    <row r="53062" customFormat="false" ht="15.75" hidden="false" customHeight="false" outlineLevel="0" collapsed="false"/>
    <row r="53063" customFormat="false" ht="15.75" hidden="false" customHeight="false" outlineLevel="0" collapsed="false"/>
    <row r="53064" customFormat="false" ht="15.75" hidden="false" customHeight="false" outlineLevel="0" collapsed="false"/>
    <row r="53065" customFormat="false" ht="15.75" hidden="false" customHeight="false" outlineLevel="0" collapsed="false"/>
    <row r="53066" customFormat="false" ht="15.75" hidden="false" customHeight="false" outlineLevel="0" collapsed="false"/>
    <row r="53067" customFormat="false" ht="15.75" hidden="false" customHeight="false" outlineLevel="0" collapsed="false"/>
    <row r="53068" customFormat="false" ht="15.75" hidden="false" customHeight="false" outlineLevel="0" collapsed="false"/>
    <row r="53069" customFormat="false" ht="15.75" hidden="false" customHeight="false" outlineLevel="0" collapsed="false"/>
    <row r="53070" customFormat="false" ht="15.75" hidden="false" customHeight="false" outlineLevel="0" collapsed="false"/>
    <row r="53071" customFormat="false" ht="15.75" hidden="false" customHeight="false" outlineLevel="0" collapsed="false"/>
    <row r="53072" customFormat="false" ht="15.75" hidden="false" customHeight="false" outlineLevel="0" collapsed="false"/>
    <row r="53073" customFormat="false" ht="15.75" hidden="false" customHeight="false" outlineLevel="0" collapsed="false"/>
    <row r="53074" customFormat="false" ht="15.75" hidden="false" customHeight="false" outlineLevel="0" collapsed="false"/>
    <row r="53075" customFormat="false" ht="15.75" hidden="false" customHeight="false" outlineLevel="0" collapsed="false"/>
    <row r="53076" customFormat="false" ht="15.75" hidden="false" customHeight="false" outlineLevel="0" collapsed="false"/>
    <row r="53077" customFormat="false" ht="15.75" hidden="false" customHeight="false" outlineLevel="0" collapsed="false"/>
    <row r="53078" customFormat="false" ht="15.75" hidden="false" customHeight="false" outlineLevel="0" collapsed="false"/>
    <row r="53079" customFormat="false" ht="15.75" hidden="false" customHeight="false" outlineLevel="0" collapsed="false"/>
    <row r="53080" customFormat="false" ht="15.75" hidden="false" customHeight="false" outlineLevel="0" collapsed="false"/>
    <row r="53081" customFormat="false" ht="15.75" hidden="false" customHeight="false" outlineLevel="0" collapsed="false"/>
    <row r="53082" customFormat="false" ht="15.75" hidden="false" customHeight="false" outlineLevel="0" collapsed="false"/>
    <row r="53083" customFormat="false" ht="15.75" hidden="false" customHeight="false" outlineLevel="0" collapsed="false"/>
    <row r="53084" customFormat="false" ht="15.75" hidden="false" customHeight="false" outlineLevel="0" collapsed="false"/>
    <row r="53085" customFormat="false" ht="15.75" hidden="false" customHeight="false" outlineLevel="0" collapsed="false"/>
    <row r="53086" customFormat="false" ht="15.75" hidden="false" customHeight="false" outlineLevel="0" collapsed="false"/>
    <row r="53087" customFormat="false" ht="15.75" hidden="false" customHeight="false" outlineLevel="0" collapsed="false"/>
    <row r="53088" customFormat="false" ht="15.75" hidden="false" customHeight="false" outlineLevel="0" collapsed="false"/>
    <row r="53089" customFormat="false" ht="15.75" hidden="false" customHeight="false" outlineLevel="0" collapsed="false"/>
    <row r="53090" customFormat="false" ht="15.75" hidden="false" customHeight="false" outlineLevel="0" collapsed="false"/>
    <row r="53091" customFormat="false" ht="15.75" hidden="false" customHeight="false" outlineLevel="0" collapsed="false"/>
    <row r="53092" customFormat="false" ht="15.75" hidden="false" customHeight="false" outlineLevel="0" collapsed="false"/>
    <row r="53093" customFormat="false" ht="15.75" hidden="false" customHeight="false" outlineLevel="0" collapsed="false"/>
    <row r="53094" customFormat="false" ht="15.75" hidden="false" customHeight="false" outlineLevel="0" collapsed="false"/>
    <row r="53095" customFormat="false" ht="15.75" hidden="false" customHeight="false" outlineLevel="0" collapsed="false"/>
    <row r="53096" customFormat="false" ht="15.75" hidden="false" customHeight="false" outlineLevel="0" collapsed="false"/>
    <row r="53097" customFormat="false" ht="15.75" hidden="false" customHeight="false" outlineLevel="0" collapsed="false"/>
    <row r="53098" customFormat="false" ht="15.75" hidden="false" customHeight="false" outlineLevel="0" collapsed="false"/>
    <row r="53099" customFormat="false" ht="15.75" hidden="false" customHeight="false" outlineLevel="0" collapsed="false"/>
    <row r="53100" customFormat="false" ht="15.75" hidden="false" customHeight="false" outlineLevel="0" collapsed="false"/>
    <row r="53101" customFormat="false" ht="15.75" hidden="false" customHeight="false" outlineLevel="0" collapsed="false"/>
    <row r="53102" customFormat="false" ht="15.75" hidden="false" customHeight="false" outlineLevel="0" collapsed="false"/>
    <row r="53103" customFormat="false" ht="15.75" hidden="false" customHeight="false" outlineLevel="0" collapsed="false"/>
    <row r="53104" customFormat="false" ht="15.75" hidden="false" customHeight="false" outlineLevel="0" collapsed="false"/>
    <row r="53105" customFormat="false" ht="15.75" hidden="false" customHeight="false" outlineLevel="0" collapsed="false"/>
    <row r="53106" customFormat="false" ht="15.75" hidden="false" customHeight="false" outlineLevel="0" collapsed="false"/>
    <row r="53107" customFormat="false" ht="15.75" hidden="false" customHeight="false" outlineLevel="0" collapsed="false"/>
    <row r="53108" customFormat="false" ht="15.75" hidden="false" customHeight="false" outlineLevel="0" collapsed="false"/>
    <row r="53109" customFormat="false" ht="15.75" hidden="false" customHeight="false" outlineLevel="0" collapsed="false"/>
    <row r="53110" customFormat="false" ht="15.75" hidden="false" customHeight="false" outlineLevel="0" collapsed="false"/>
    <row r="53111" customFormat="false" ht="15.75" hidden="false" customHeight="false" outlineLevel="0" collapsed="false"/>
    <row r="53112" customFormat="false" ht="15.75" hidden="false" customHeight="false" outlineLevel="0" collapsed="false"/>
    <row r="53113" customFormat="false" ht="15.75" hidden="false" customHeight="false" outlineLevel="0" collapsed="false"/>
    <row r="53114" customFormat="false" ht="15.75" hidden="false" customHeight="false" outlineLevel="0" collapsed="false"/>
    <row r="53115" customFormat="false" ht="15.75" hidden="false" customHeight="false" outlineLevel="0" collapsed="false"/>
    <row r="53116" customFormat="false" ht="15.75" hidden="false" customHeight="false" outlineLevel="0" collapsed="false"/>
    <row r="53117" customFormat="false" ht="15.75" hidden="false" customHeight="false" outlineLevel="0" collapsed="false"/>
    <row r="53118" customFormat="false" ht="15.75" hidden="false" customHeight="false" outlineLevel="0" collapsed="false"/>
    <row r="53119" customFormat="false" ht="15.75" hidden="false" customHeight="false" outlineLevel="0" collapsed="false"/>
    <row r="53120" customFormat="false" ht="15.75" hidden="false" customHeight="false" outlineLevel="0" collapsed="false"/>
    <row r="53121" customFormat="false" ht="15.75" hidden="false" customHeight="false" outlineLevel="0" collapsed="false"/>
    <row r="53122" customFormat="false" ht="15.75" hidden="false" customHeight="false" outlineLevel="0" collapsed="false"/>
    <row r="53123" customFormat="false" ht="15.75" hidden="false" customHeight="false" outlineLevel="0" collapsed="false"/>
    <row r="53124" customFormat="false" ht="15.75" hidden="false" customHeight="false" outlineLevel="0" collapsed="false"/>
    <row r="53125" customFormat="false" ht="15.75" hidden="false" customHeight="false" outlineLevel="0" collapsed="false"/>
    <row r="53126" customFormat="false" ht="15.75" hidden="false" customHeight="false" outlineLevel="0" collapsed="false"/>
    <row r="53127" customFormat="false" ht="15.75" hidden="false" customHeight="false" outlineLevel="0" collapsed="false"/>
    <row r="53128" customFormat="false" ht="15.75" hidden="false" customHeight="false" outlineLevel="0" collapsed="false"/>
    <row r="53129" customFormat="false" ht="15.75" hidden="false" customHeight="false" outlineLevel="0" collapsed="false"/>
    <row r="53130" customFormat="false" ht="15.75" hidden="false" customHeight="false" outlineLevel="0" collapsed="false"/>
    <row r="53131" customFormat="false" ht="15.75" hidden="false" customHeight="false" outlineLevel="0" collapsed="false"/>
    <row r="53132" customFormat="false" ht="15.75" hidden="false" customHeight="false" outlineLevel="0" collapsed="false"/>
    <row r="53133" customFormat="false" ht="15.75" hidden="false" customHeight="false" outlineLevel="0" collapsed="false"/>
    <row r="53134" customFormat="false" ht="15.75" hidden="false" customHeight="false" outlineLevel="0" collapsed="false"/>
    <row r="53135" customFormat="false" ht="15.75" hidden="false" customHeight="false" outlineLevel="0" collapsed="false"/>
    <row r="53136" customFormat="false" ht="15.75" hidden="false" customHeight="false" outlineLevel="0" collapsed="false"/>
    <row r="53137" customFormat="false" ht="15.75" hidden="false" customHeight="false" outlineLevel="0" collapsed="false"/>
    <row r="53138" customFormat="false" ht="15.75" hidden="false" customHeight="false" outlineLevel="0" collapsed="false"/>
    <row r="53139" customFormat="false" ht="15.75" hidden="false" customHeight="false" outlineLevel="0" collapsed="false"/>
    <row r="53140" customFormat="false" ht="15.75" hidden="false" customHeight="false" outlineLevel="0" collapsed="false"/>
    <row r="53141" customFormat="false" ht="15.75" hidden="false" customHeight="false" outlineLevel="0" collapsed="false"/>
    <row r="53142" customFormat="false" ht="15.75" hidden="false" customHeight="false" outlineLevel="0" collapsed="false"/>
    <row r="53143" customFormat="false" ht="15.75" hidden="false" customHeight="false" outlineLevel="0" collapsed="false"/>
    <row r="53144" customFormat="false" ht="15.75" hidden="false" customHeight="false" outlineLevel="0" collapsed="false"/>
    <row r="53145" customFormat="false" ht="15.75" hidden="false" customHeight="false" outlineLevel="0" collapsed="false"/>
    <row r="53146" customFormat="false" ht="15.75" hidden="false" customHeight="false" outlineLevel="0" collapsed="false"/>
    <row r="53147" customFormat="false" ht="15.75" hidden="false" customHeight="false" outlineLevel="0" collapsed="false"/>
    <row r="53148" customFormat="false" ht="15.75" hidden="false" customHeight="false" outlineLevel="0" collapsed="false"/>
    <row r="53149" customFormat="false" ht="15.75" hidden="false" customHeight="false" outlineLevel="0" collapsed="false"/>
    <row r="53150" customFormat="false" ht="15.75" hidden="false" customHeight="false" outlineLevel="0" collapsed="false"/>
    <row r="53151" customFormat="false" ht="15.75" hidden="false" customHeight="false" outlineLevel="0" collapsed="false"/>
    <row r="53152" customFormat="false" ht="15.75" hidden="false" customHeight="false" outlineLevel="0" collapsed="false"/>
    <row r="53153" customFormat="false" ht="15.75" hidden="false" customHeight="false" outlineLevel="0" collapsed="false"/>
    <row r="53154" customFormat="false" ht="15.75" hidden="false" customHeight="false" outlineLevel="0" collapsed="false"/>
    <row r="53155" customFormat="false" ht="15.75" hidden="false" customHeight="false" outlineLevel="0" collapsed="false"/>
    <row r="53156" customFormat="false" ht="15.75" hidden="false" customHeight="false" outlineLevel="0" collapsed="false"/>
    <row r="53157" customFormat="false" ht="15.75" hidden="false" customHeight="false" outlineLevel="0" collapsed="false"/>
    <row r="53158" customFormat="false" ht="15.75" hidden="false" customHeight="false" outlineLevel="0" collapsed="false"/>
    <row r="53159" customFormat="false" ht="15.75" hidden="false" customHeight="false" outlineLevel="0" collapsed="false"/>
    <row r="53160" customFormat="false" ht="15.75" hidden="false" customHeight="false" outlineLevel="0" collapsed="false"/>
    <row r="53161" customFormat="false" ht="15.75" hidden="false" customHeight="false" outlineLevel="0" collapsed="false"/>
    <row r="53162" customFormat="false" ht="15.75" hidden="false" customHeight="false" outlineLevel="0" collapsed="false"/>
    <row r="53163" customFormat="false" ht="15.75" hidden="false" customHeight="false" outlineLevel="0" collapsed="false"/>
    <row r="53164" customFormat="false" ht="15.75" hidden="false" customHeight="false" outlineLevel="0" collapsed="false"/>
    <row r="53165" customFormat="false" ht="15.75" hidden="false" customHeight="false" outlineLevel="0" collapsed="false"/>
    <row r="53166" customFormat="false" ht="15.75" hidden="false" customHeight="false" outlineLevel="0" collapsed="false"/>
    <row r="53167" customFormat="false" ht="15.75" hidden="false" customHeight="false" outlineLevel="0" collapsed="false"/>
    <row r="53168" customFormat="false" ht="15.75" hidden="false" customHeight="false" outlineLevel="0" collapsed="false"/>
    <row r="53169" customFormat="false" ht="15.75" hidden="false" customHeight="false" outlineLevel="0" collapsed="false"/>
    <row r="53170" customFormat="false" ht="15.75" hidden="false" customHeight="false" outlineLevel="0" collapsed="false"/>
    <row r="53171" customFormat="false" ht="15.75" hidden="false" customHeight="false" outlineLevel="0" collapsed="false"/>
    <row r="53172" customFormat="false" ht="15.75" hidden="false" customHeight="false" outlineLevel="0" collapsed="false"/>
    <row r="53173" customFormat="false" ht="15.75" hidden="false" customHeight="false" outlineLevel="0" collapsed="false"/>
    <row r="53174" customFormat="false" ht="15.75" hidden="false" customHeight="false" outlineLevel="0" collapsed="false"/>
    <row r="53175" customFormat="false" ht="15.75" hidden="false" customHeight="false" outlineLevel="0" collapsed="false"/>
    <row r="53176" customFormat="false" ht="15.75" hidden="false" customHeight="false" outlineLevel="0" collapsed="false"/>
    <row r="53177" customFormat="false" ht="15.75" hidden="false" customHeight="false" outlineLevel="0" collapsed="false"/>
    <row r="53178" customFormat="false" ht="15.75" hidden="false" customHeight="false" outlineLevel="0" collapsed="false"/>
    <row r="53179" customFormat="false" ht="15.75" hidden="false" customHeight="false" outlineLevel="0" collapsed="false"/>
    <row r="53180" customFormat="false" ht="15.75" hidden="false" customHeight="false" outlineLevel="0" collapsed="false"/>
    <row r="53181" customFormat="false" ht="15.75" hidden="false" customHeight="false" outlineLevel="0" collapsed="false"/>
    <row r="53182" customFormat="false" ht="15.75" hidden="false" customHeight="false" outlineLevel="0" collapsed="false"/>
    <row r="53183" customFormat="false" ht="15.75" hidden="false" customHeight="false" outlineLevel="0" collapsed="false"/>
    <row r="53184" customFormat="false" ht="15.75" hidden="false" customHeight="false" outlineLevel="0" collapsed="false"/>
    <row r="53185" customFormat="false" ht="15.75" hidden="false" customHeight="false" outlineLevel="0" collapsed="false"/>
    <row r="53186" customFormat="false" ht="15.75" hidden="false" customHeight="false" outlineLevel="0" collapsed="false"/>
    <row r="53187" customFormat="false" ht="15.75" hidden="false" customHeight="false" outlineLevel="0" collapsed="false"/>
    <row r="53188" customFormat="false" ht="15.75" hidden="false" customHeight="false" outlineLevel="0" collapsed="false"/>
    <row r="53189" customFormat="false" ht="15.75" hidden="false" customHeight="false" outlineLevel="0" collapsed="false"/>
    <row r="53190" customFormat="false" ht="15.75" hidden="false" customHeight="false" outlineLevel="0" collapsed="false"/>
    <row r="53191" customFormat="false" ht="15.75" hidden="false" customHeight="false" outlineLevel="0" collapsed="false"/>
    <row r="53192" customFormat="false" ht="15.75" hidden="false" customHeight="false" outlineLevel="0" collapsed="false"/>
    <row r="53193" customFormat="false" ht="15.75" hidden="false" customHeight="false" outlineLevel="0" collapsed="false"/>
    <row r="53194" customFormat="false" ht="15.75" hidden="false" customHeight="false" outlineLevel="0" collapsed="false"/>
    <row r="53195" customFormat="false" ht="15.75" hidden="false" customHeight="false" outlineLevel="0" collapsed="false"/>
    <row r="53196" customFormat="false" ht="15.75" hidden="false" customHeight="false" outlineLevel="0" collapsed="false"/>
    <row r="53197" customFormat="false" ht="15.75" hidden="false" customHeight="false" outlineLevel="0" collapsed="false"/>
    <row r="53198" customFormat="false" ht="15.75" hidden="false" customHeight="false" outlineLevel="0" collapsed="false"/>
    <row r="53199" customFormat="false" ht="15.75" hidden="false" customHeight="false" outlineLevel="0" collapsed="false"/>
    <row r="53200" customFormat="false" ht="15.75" hidden="false" customHeight="false" outlineLevel="0" collapsed="false"/>
    <row r="53201" customFormat="false" ht="15.75" hidden="false" customHeight="false" outlineLevel="0" collapsed="false"/>
    <row r="53202" customFormat="false" ht="15.75" hidden="false" customHeight="false" outlineLevel="0" collapsed="false"/>
    <row r="53203" customFormat="false" ht="15.75" hidden="false" customHeight="false" outlineLevel="0" collapsed="false"/>
    <row r="53204" customFormat="false" ht="15.75" hidden="false" customHeight="false" outlineLevel="0" collapsed="false"/>
    <row r="53205" customFormat="false" ht="15.75" hidden="false" customHeight="false" outlineLevel="0" collapsed="false"/>
    <row r="53206" customFormat="false" ht="15.75" hidden="false" customHeight="false" outlineLevel="0" collapsed="false"/>
    <row r="53207" customFormat="false" ht="15.75" hidden="false" customHeight="false" outlineLevel="0" collapsed="false"/>
    <row r="53208" customFormat="false" ht="15.75" hidden="false" customHeight="false" outlineLevel="0" collapsed="false"/>
    <row r="53209" customFormat="false" ht="15.75" hidden="false" customHeight="false" outlineLevel="0" collapsed="false"/>
    <row r="53210" customFormat="false" ht="15.75" hidden="false" customHeight="false" outlineLevel="0" collapsed="false"/>
    <row r="53211" customFormat="false" ht="15.75" hidden="false" customHeight="false" outlineLevel="0" collapsed="false"/>
    <row r="53212" customFormat="false" ht="15.75" hidden="false" customHeight="false" outlineLevel="0" collapsed="false"/>
    <row r="53213" customFormat="false" ht="15.75" hidden="false" customHeight="false" outlineLevel="0" collapsed="false"/>
    <row r="53214" customFormat="false" ht="15.75" hidden="false" customHeight="false" outlineLevel="0" collapsed="false"/>
    <row r="53215" customFormat="false" ht="15.75" hidden="false" customHeight="false" outlineLevel="0" collapsed="false"/>
    <row r="53216" customFormat="false" ht="15.75" hidden="false" customHeight="false" outlineLevel="0" collapsed="false"/>
    <row r="53217" customFormat="false" ht="15.75" hidden="false" customHeight="false" outlineLevel="0" collapsed="false"/>
    <row r="53218" customFormat="false" ht="15.75" hidden="false" customHeight="false" outlineLevel="0" collapsed="false"/>
    <row r="53219" customFormat="false" ht="15.75" hidden="false" customHeight="false" outlineLevel="0" collapsed="false"/>
    <row r="53220" customFormat="false" ht="15.75" hidden="false" customHeight="false" outlineLevel="0" collapsed="false"/>
    <row r="53221" customFormat="false" ht="15.75" hidden="false" customHeight="false" outlineLevel="0" collapsed="false"/>
    <row r="53222" customFormat="false" ht="15.75" hidden="false" customHeight="false" outlineLevel="0" collapsed="false"/>
    <row r="53223" customFormat="false" ht="15.75" hidden="false" customHeight="false" outlineLevel="0" collapsed="false"/>
    <row r="53224" customFormat="false" ht="15.75" hidden="false" customHeight="false" outlineLevel="0" collapsed="false"/>
    <row r="53225" customFormat="false" ht="15.75" hidden="false" customHeight="false" outlineLevel="0" collapsed="false"/>
    <row r="53226" customFormat="false" ht="15.75" hidden="false" customHeight="false" outlineLevel="0" collapsed="false"/>
    <row r="53227" customFormat="false" ht="15.75" hidden="false" customHeight="false" outlineLevel="0" collapsed="false"/>
    <row r="53228" customFormat="false" ht="15.75" hidden="false" customHeight="false" outlineLevel="0" collapsed="false"/>
    <row r="53229" customFormat="false" ht="15.75" hidden="false" customHeight="false" outlineLevel="0" collapsed="false"/>
    <row r="53230" customFormat="false" ht="15.75" hidden="false" customHeight="false" outlineLevel="0" collapsed="false"/>
    <row r="53231" customFormat="false" ht="15.75" hidden="false" customHeight="false" outlineLevel="0" collapsed="false"/>
    <row r="53232" customFormat="false" ht="15.75" hidden="false" customHeight="false" outlineLevel="0" collapsed="false"/>
    <row r="53233" customFormat="false" ht="15.75" hidden="false" customHeight="false" outlineLevel="0" collapsed="false"/>
    <row r="53234" customFormat="false" ht="15.75" hidden="false" customHeight="false" outlineLevel="0" collapsed="false"/>
    <row r="53235" customFormat="false" ht="15.75" hidden="false" customHeight="false" outlineLevel="0" collapsed="false"/>
    <row r="53236" customFormat="false" ht="15.75" hidden="false" customHeight="false" outlineLevel="0" collapsed="false"/>
    <row r="53237" customFormat="false" ht="15.75" hidden="false" customHeight="false" outlineLevel="0" collapsed="false"/>
    <row r="53238" customFormat="false" ht="15.75" hidden="false" customHeight="false" outlineLevel="0" collapsed="false"/>
    <row r="53239" customFormat="false" ht="15.75" hidden="false" customHeight="false" outlineLevel="0" collapsed="false"/>
    <row r="53240" customFormat="false" ht="15.75" hidden="false" customHeight="false" outlineLevel="0" collapsed="false"/>
    <row r="53241" customFormat="false" ht="15.75" hidden="false" customHeight="false" outlineLevel="0" collapsed="false"/>
    <row r="53242" customFormat="false" ht="15.75" hidden="false" customHeight="false" outlineLevel="0" collapsed="false"/>
    <row r="53243" customFormat="false" ht="15.75" hidden="false" customHeight="false" outlineLevel="0" collapsed="false"/>
    <row r="53244" customFormat="false" ht="15.75" hidden="false" customHeight="false" outlineLevel="0" collapsed="false"/>
    <row r="53245" customFormat="false" ht="15.75" hidden="false" customHeight="false" outlineLevel="0" collapsed="false"/>
    <row r="53246" customFormat="false" ht="15.75" hidden="false" customHeight="false" outlineLevel="0" collapsed="false"/>
    <row r="53247" customFormat="false" ht="15.75" hidden="false" customHeight="false" outlineLevel="0" collapsed="false"/>
    <row r="53248" customFormat="false" ht="15.75" hidden="false" customHeight="false" outlineLevel="0" collapsed="false"/>
    <row r="53249" customFormat="false" ht="15.75" hidden="false" customHeight="false" outlineLevel="0" collapsed="false"/>
    <row r="53250" customFormat="false" ht="15.75" hidden="false" customHeight="false" outlineLevel="0" collapsed="false"/>
    <row r="53251" customFormat="false" ht="15.75" hidden="false" customHeight="false" outlineLevel="0" collapsed="false"/>
    <row r="53252" customFormat="false" ht="15.75" hidden="false" customHeight="false" outlineLevel="0" collapsed="false"/>
    <row r="53253" customFormat="false" ht="15.75" hidden="false" customHeight="false" outlineLevel="0" collapsed="false"/>
    <row r="53254" customFormat="false" ht="15.75" hidden="false" customHeight="false" outlineLevel="0" collapsed="false"/>
    <row r="53255" customFormat="false" ht="15.75" hidden="false" customHeight="false" outlineLevel="0" collapsed="false"/>
    <row r="53256" customFormat="false" ht="15.75" hidden="false" customHeight="false" outlineLevel="0" collapsed="false"/>
    <row r="53257" customFormat="false" ht="15.75" hidden="false" customHeight="false" outlineLevel="0" collapsed="false"/>
    <row r="53258" customFormat="false" ht="15.75" hidden="false" customHeight="false" outlineLevel="0" collapsed="false"/>
    <row r="53259" customFormat="false" ht="15.75" hidden="false" customHeight="false" outlineLevel="0" collapsed="false"/>
    <row r="53260" customFormat="false" ht="15.75" hidden="false" customHeight="false" outlineLevel="0" collapsed="false"/>
    <row r="53261" customFormat="false" ht="15.75" hidden="false" customHeight="false" outlineLevel="0" collapsed="false"/>
    <row r="53262" customFormat="false" ht="15.75" hidden="false" customHeight="false" outlineLevel="0" collapsed="false"/>
    <row r="53263" customFormat="false" ht="15.75" hidden="false" customHeight="false" outlineLevel="0" collapsed="false"/>
    <row r="53264" customFormat="false" ht="15.75" hidden="false" customHeight="false" outlineLevel="0" collapsed="false"/>
    <row r="53265" customFormat="false" ht="15.75" hidden="false" customHeight="false" outlineLevel="0" collapsed="false"/>
    <row r="53266" customFormat="false" ht="15.75" hidden="false" customHeight="false" outlineLevel="0" collapsed="false"/>
    <row r="53267" customFormat="false" ht="15.75" hidden="false" customHeight="false" outlineLevel="0" collapsed="false"/>
    <row r="53268" customFormat="false" ht="15.75" hidden="false" customHeight="false" outlineLevel="0" collapsed="false"/>
    <row r="53269" customFormat="false" ht="15.75" hidden="false" customHeight="false" outlineLevel="0" collapsed="false"/>
    <row r="53270" customFormat="false" ht="15.75" hidden="false" customHeight="false" outlineLevel="0" collapsed="false"/>
    <row r="53271" customFormat="false" ht="15.75" hidden="false" customHeight="false" outlineLevel="0" collapsed="false"/>
    <row r="53272" customFormat="false" ht="15.75" hidden="false" customHeight="false" outlineLevel="0" collapsed="false"/>
    <row r="53273" customFormat="false" ht="15.75" hidden="false" customHeight="false" outlineLevel="0" collapsed="false"/>
    <row r="53274" customFormat="false" ht="15.75" hidden="false" customHeight="false" outlineLevel="0" collapsed="false"/>
    <row r="53275" customFormat="false" ht="15.75" hidden="false" customHeight="false" outlineLevel="0" collapsed="false"/>
    <row r="53276" customFormat="false" ht="15.75" hidden="false" customHeight="false" outlineLevel="0" collapsed="false"/>
    <row r="53277" customFormat="false" ht="15.75" hidden="false" customHeight="false" outlineLevel="0" collapsed="false"/>
    <row r="53278" customFormat="false" ht="15.75" hidden="false" customHeight="false" outlineLevel="0" collapsed="false"/>
    <row r="53279" customFormat="false" ht="15.75" hidden="false" customHeight="false" outlineLevel="0" collapsed="false"/>
    <row r="53280" customFormat="false" ht="15.75" hidden="false" customHeight="false" outlineLevel="0" collapsed="false"/>
    <row r="53281" customFormat="false" ht="15.75" hidden="false" customHeight="false" outlineLevel="0" collapsed="false"/>
    <row r="53282" customFormat="false" ht="15.75" hidden="false" customHeight="false" outlineLevel="0" collapsed="false"/>
    <row r="53283" customFormat="false" ht="15.75" hidden="false" customHeight="false" outlineLevel="0" collapsed="false"/>
    <row r="53284" customFormat="false" ht="15.75" hidden="false" customHeight="false" outlineLevel="0" collapsed="false"/>
    <row r="53285" customFormat="false" ht="15.75" hidden="false" customHeight="false" outlineLevel="0" collapsed="false"/>
    <row r="53286" customFormat="false" ht="15.75" hidden="false" customHeight="false" outlineLevel="0" collapsed="false"/>
    <row r="53287" customFormat="false" ht="15.75" hidden="false" customHeight="false" outlineLevel="0" collapsed="false"/>
    <row r="53288" customFormat="false" ht="15.75" hidden="false" customHeight="false" outlineLevel="0" collapsed="false"/>
    <row r="53289" customFormat="false" ht="15.75" hidden="false" customHeight="false" outlineLevel="0" collapsed="false"/>
    <row r="53290" customFormat="false" ht="15.75" hidden="false" customHeight="false" outlineLevel="0" collapsed="false"/>
    <row r="53291" customFormat="false" ht="15.75" hidden="false" customHeight="false" outlineLevel="0" collapsed="false"/>
    <row r="53292" customFormat="false" ht="15.75" hidden="false" customHeight="false" outlineLevel="0" collapsed="false"/>
    <row r="53293" customFormat="false" ht="15.75" hidden="false" customHeight="false" outlineLevel="0" collapsed="false"/>
    <row r="53294" customFormat="false" ht="15.75" hidden="false" customHeight="false" outlineLevel="0" collapsed="false"/>
    <row r="53295" customFormat="false" ht="15.75" hidden="false" customHeight="false" outlineLevel="0" collapsed="false"/>
    <row r="53296" customFormat="false" ht="15.75" hidden="false" customHeight="false" outlineLevel="0" collapsed="false"/>
    <row r="53297" customFormat="false" ht="15.75" hidden="false" customHeight="false" outlineLevel="0" collapsed="false"/>
    <row r="53298" customFormat="false" ht="15.75" hidden="false" customHeight="false" outlineLevel="0" collapsed="false"/>
    <row r="53299" customFormat="false" ht="15.75" hidden="false" customHeight="false" outlineLevel="0" collapsed="false"/>
    <row r="53300" customFormat="false" ht="15.75" hidden="false" customHeight="false" outlineLevel="0" collapsed="false"/>
    <row r="53301" customFormat="false" ht="15.75" hidden="false" customHeight="false" outlineLevel="0" collapsed="false"/>
    <row r="53302" customFormat="false" ht="15.75" hidden="false" customHeight="false" outlineLevel="0" collapsed="false"/>
    <row r="53303" customFormat="false" ht="15.75" hidden="false" customHeight="false" outlineLevel="0" collapsed="false"/>
    <row r="53304" customFormat="false" ht="15.75" hidden="false" customHeight="false" outlineLevel="0" collapsed="false"/>
    <row r="53305" customFormat="false" ht="15.75" hidden="false" customHeight="false" outlineLevel="0" collapsed="false"/>
    <row r="53306" customFormat="false" ht="15.75" hidden="false" customHeight="false" outlineLevel="0" collapsed="false"/>
    <row r="53307" customFormat="false" ht="15.75" hidden="false" customHeight="false" outlineLevel="0" collapsed="false"/>
    <row r="53308" customFormat="false" ht="15.75" hidden="false" customHeight="false" outlineLevel="0" collapsed="false"/>
    <row r="53309" customFormat="false" ht="15.75" hidden="false" customHeight="false" outlineLevel="0" collapsed="false"/>
    <row r="53310" customFormat="false" ht="15.75" hidden="false" customHeight="false" outlineLevel="0" collapsed="false"/>
    <row r="53311" customFormat="false" ht="15.75" hidden="false" customHeight="false" outlineLevel="0" collapsed="false"/>
    <row r="53312" customFormat="false" ht="15.75" hidden="false" customHeight="false" outlineLevel="0" collapsed="false"/>
    <row r="53313" customFormat="false" ht="15.75" hidden="false" customHeight="false" outlineLevel="0" collapsed="false"/>
    <row r="53314" customFormat="false" ht="15.75" hidden="false" customHeight="false" outlineLevel="0" collapsed="false"/>
    <row r="53315" customFormat="false" ht="15.75" hidden="false" customHeight="false" outlineLevel="0" collapsed="false"/>
    <row r="53316" customFormat="false" ht="15.75" hidden="false" customHeight="false" outlineLevel="0" collapsed="false"/>
    <row r="53317" customFormat="false" ht="15.75" hidden="false" customHeight="false" outlineLevel="0" collapsed="false"/>
    <row r="53318" customFormat="false" ht="15.75" hidden="false" customHeight="false" outlineLevel="0" collapsed="false"/>
    <row r="53319" customFormat="false" ht="15.75" hidden="false" customHeight="false" outlineLevel="0" collapsed="false"/>
    <row r="53320" customFormat="false" ht="15.75" hidden="false" customHeight="false" outlineLevel="0" collapsed="false"/>
    <row r="53321" customFormat="false" ht="15.75" hidden="false" customHeight="false" outlineLevel="0" collapsed="false"/>
    <row r="53322" customFormat="false" ht="15.75" hidden="false" customHeight="false" outlineLevel="0" collapsed="false"/>
    <row r="53323" customFormat="false" ht="15.75" hidden="false" customHeight="false" outlineLevel="0" collapsed="false"/>
    <row r="53324" customFormat="false" ht="15.75" hidden="false" customHeight="false" outlineLevel="0" collapsed="false"/>
    <row r="53325" customFormat="false" ht="15.75" hidden="false" customHeight="false" outlineLevel="0" collapsed="false"/>
    <row r="53326" customFormat="false" ht="15.75" hidden="false" customHeight="false" outlineLevel="0" collapsed="false"/>
    <row r="53327" customFormat="false" ht="15.75" hidden="false" customHeight="false" outlineLevel="0" collapsed="false"/>
    <row r="53328" customFormat="false" ht="15.75" hidden="false" customHeight="false" outlineLevel="0" collapsed="false"/>
    <row r="53329" customFormat="false" ht="15.75" hidden="false" customHeight="false" outlineLevel="0" collapsed="false"/>
    <row r="53330" customFormat="false" ht="15.75" hidden="false" customHeight="false" outlineLevel="0" collapsed="false"/>
    <row r="53331" customFormat="false" ht="15.75" hidden="false" customHeight="false" outlineLevel="0" collapsed="false"/>
    <row r="53332" customFormat="false" ht="15.75" hidden="false" customHeight="false" outlineLevel="0" collapsed="false"/>
    <row r="53333" customFormat="false" ht="15.75" hidden="false" customHeight="false" outlineLevel="0" collapsed="false"/>
    <row r="53334" customFormat="false" ht="15.75" hidden="false" customHeight="false" outlineLevel="0" collapsed="false"/>
    <row r="53335" customFormat="false" ht="15.75" hidden="false" customHeight="false" outlineLevel="0" collapsed="false"/>
    <row r="53336" customFormat="false" ht="15.75" hidden="false" customHeight="false" outlineLevel="0" collapsed="false"/>
    <row r="53337" customFormat="false" ht="15.75" hidden="false" customHeight="false" outlineLevel="0" collapsed="false"/>
    <row r="53338" customFormat="false" ht="15.75" hidden="false" customHeight="false" outlineLevel="0" collapsed="false"/>
    <row r="53339" customFormat="false" ht="15.75" hidden="false" customHeight="false" outlineLevel="0" collapsed="false"/>
    <row r="53340" customFormat="false" ht="15.75" hidden="false" customHeight="false" outlineLevel="0" collapsed="false"/>
    <row r="53341" customFormat="false" ht="15.75" hidden="false" customHeight="false" outlineLevel="0" collapsed="false"/>
    <row r="53342" customFormat="false" ht="15.75" hidden="false" customHeight="false" outlineLevel="0" collapsed="false"/>
    <row r="53343" customFormat="false" ht="15.75" hidden="false" customHeight="false" outlineLevel="0" collapsed="false"/>
    <row r="53344" customFormat="false" ht="15.75" hidden="false" customHeight="false" outlineLevel="0" collapsed="false"/>
    <row r="53345" customFormat="false" ht="15.75" hidden="false" customHeight="false" outlineLevel="0" collapsed="false"/>
    <row r="53346" customFormat="false" ht="15.75" hidden="false" customHeight="false" outlineLevel="0" collapsed="false"/>
    <row r="53347" customFormat="false" ht="15.75" hidden="false" customHeight="false" outlineLevel="0" collapsed="false"/>
    <row r="53348" customFormat="false" ht="15.75" hidden="false" customHeight="false" outlineLevel="0" collapsed="false"/>
    <row r="53349" customFormat="false" ht="15.75" hidden="false" customHeight="false" outlineLevel="0" collapsed="false"/>
    <row r="53350" customFormat="false" ht="15.75" hidden="false" customHeight="false" outlineLevel="0" collapsed="false"/>
    <row r="53351" customFormat="false" ht="15.75" hidden="false" customHeight="false" outlineLevel="0" collapsed="false"/>
    <row r="53352" customFormat="false" ht="15.75" hidden="false" customHeight="false" outlineLevel="0" collapsed="false"/>
    <row r="53353" customFormat="false" ht="15.75" hidden="false" customHeight="false" outlineLevel="0" collapsed="false"/>
    <row r="53354" customFormat="false" ht="15.75" hidden="false" customHeight="false" outlineLevel="0" collapsed="false"/>
    <row r="53355" customFormat="false" ht="15.75" hidden="false" customHeight="false" outlineLevel="0" collapsed="false"/>
    <row r="53356" customFormat="false" ht="15.75" hidden="false" customHeight="false" outlineLevel="0" collapsed="false"/>
    <row r="53357" customFormat="false" ht="15.75" hidden="false" customHeight="false" outlineLevel="0" collapsed="false"/>
    <row r="53358" customFormat="false" ht="15.75" hidden="false" customHeight="false" outlineLevel="0" collapsed="false"/>
    <row r="53359" customFormat="false" ht="15.75" hidden="false" customHeight="false" outlineLevel="0" collapsed="false"/>
    <row r="53360" customFormat="false" ht="15.75" hidden="false" customHeight="false" outlineLevel="0" collapsed="false"/>
    <row r="53361" customFormat="false" ht="15.75" hidden="false" customHeight="false" outlineLevel="0" collapsed="false"/>
    <row r="53362" customFormat="false" ht="15.75" hidden="false" customHeight="false" outlineLevel="0" collapsed="false"/>
    <row r="53363" customFormat="false" ht="15.75" hidden="false" customHeight="false" outlineLevel="0" collapsed="false"/>
    <row r="53364" customFormat="false" ht="15.75" hidden="false" customHeight="false" outlineLevel="0" collapsed="false"/>
    <row r="53365" customFormat="false" ht="15.75" hidden="false" customHeight="false" outlineLevel="0" collapsed="false"/>
    <row r="53366" customFormat="false" ht="15.75" hidden="false" customHeight="false" outlineLevel="0" collapsed="false"/>
    <row r="53367" customFormat="false" ht="15.75" hidden="false" customHeight="false" outlineLevel="0" collapsed="false"/>
    <row r="53368" customFormat="false" ht="15.75" hidden="false" customHeight="false" outlineLevel="0" collapsed="false"/>
    <row r="53369" customFormat="false" ht="15.75" hidden="false" customHeight="false" outlineLevel="0" collapsed="false"/>
    <row r="53370" customFormat="false" ht="15.75" hidden="false" customHeight="false" outlineLevel="0" collapsed="false"/>
    <row r="53371" customFormat="false" ht="15.75" hidden="false" customHeight="false" outlineLevel="0" collapsed="false"/>
    <row r="53372" customFormat="false" ht="15.75" hidden="false" customHeight="false" outlineLevel="0" collapsed="false"/>
    <row r="53373" customFormat="false" ht="15.75" hidden="false" customHeight="false" outlineLevel="0" collapsed="false"/>
    <row r="53374" customFormat="false" ht="15.75" hidden="false" customHeight="false" outlineLevel="0" collapsed="false"/>
    <row r="53375" customFormat="false" ht="15.75" hidden="false" customHeight="false" outlineLevel="0" collapsed="false"/>
    <row r="53376" customFormat="false" ht="15.75" hidden="false" customHeight="false" outlineLevel="0" collapsed="false"/>
    <row r="53377" customFormat="false" ht="15.75" hidden="false" customHeight="false" outlineLevel="0" collapsed="false"/>
    <row r="53378" customFormat="false" ht="15.75" hidden="false" customHeight="false" outlineLevel="0" collapsed="false"/>
    <row r="53379" customFormat="false" ht="15.75" hidden="false" customHeight="false" outlineLevel="0" collapsed="false"/>
    <row r="53380" customFormat="false" ht="15.75" hidden="false" customHeight="false" outlineLevel="0" collapsed="false"/>
    <row r="53381" customFormat="false" ht="15.75" hidden="false" customHeight="false" outlineLevel="0" collapsed="false"/>
    <row r="53382" customFormat="false" ht="15.75" hidden="false" customHeight="false" outlineLevel="0" collapsed="false"/>
    <row r="53383" customFormat="false" ht="15.75" hidden="false" customHeight="false" outlineLevel="0" collapsed="false"/>
    <row r="53384" customFormat="false" ht="15.75" hidden="false" customHeight="false" outlineLevel="0" collapsed="false"/>
    <row r="53385" customFormat="false" ht="15.75" hidden="false" customHeight="false" outlineLevel="0" collapsed="false"/>
    <row r="53386" customFormat="false" ht="15.75" hidden="false" customHeight="false" outlineLevel="0" collapsed="false"/>
    <row r="53387" customFormat="false" ht="15.75" hidden="false" customHeight="false" outlineLevel="0" collapsed="false"/>
    <row r="53388" customFormat="false" ht="15.75" hidden="false" customHeight="false" outlineLevel="0" collapsed="false"/>
    <row r="53389" customFormat="false" ht="15.75" hidden="false" customHeight="false" outlineLevel="0" collapsed="false"/>
    <row r="53390" customFormat="false" ht="15.75" hidden="false" customHeight="false" outlineLevel="0" collapsed="false"/>
    <row r="53391" customFormat="false" ht="15.75" hidden="false" customHeight="false" outlineLevel="0" collapsed="false"/>
    <row r="53392" customFormat="false" ht="15.75" hidden="false" customHeight="false" outlineLevel="0" collapsed="false"/>
    <row r="53393" customFormat="false" ht="15.75" hidden="false" customHeight="false" outlineLevel="0" collapsed="false"/>
    <row r="53394" customFormat="false" ht="15.75" hidden="false" customHeight="false" outlineLevel="0" collapsed="false"/>
    <row r="53395" customFormat="false" ht="15.75" hidden="false" customHeight="false" outlineLevel="0" collapsed="false"/>
    <row r="53396" customFormat="false" ht="15.75" hidden="false" customHeight="false" outlineLevel="0" collapsed="false"/>
    <row r="53397" customFormat="false" ht="15.75" hidden="false" customHeight="false" outlineLevel="0" collapsed="false"/>
    <row r="53398" customFormat="false" ht="15.75" hidden="false" customHeight="false" outlineLevel="0" collapsed="false"/>
    <row r="53399" customFormat="false" ht="15.75" hidden="false" customHeight="false" outlineLevel="0" collapsed="false"/>
    <row r="53400" customFormat="false" ht="15.75" hidden="false" customHeight="false" outlineLevel="0" collapsed="false"/>
    <row r="53401" customFormat="false" ht="15.75" hidden="false" customHeight="false" outlineLevel="0" collapsed="false"/>
    <row r="53402" customFormat="false" ht="15.75" hidden="false" customHeight="false" outlineLevel="0" collapsed="false"/>
    <row r="53403" customFormat="false" ht="15.75" hidden="false" customHeight="false" outlineLevel="0" collapsed="false"/>
    <row r="53404" customFormat="false" ht="15.75" hidden="false" customHeight="false" outlineLevel="0" collapsed="false"/>
    <row r="53405" customFormat="false" ht="15.75" hidden="false" customHeight="false" outlineLevel="0" collapsed="false"/>
    <row r="53406" customFormat="false" ht="15.75" hidden="false" customHeight="false" outlineLevel="0" collapsed="false"/>
    <row r="53407" customFormat="false" ht="15.75" hidden="false" customHeight="false" outlineLevel="0" collapsed="false"/>
    <row r="53408" customFormat="false" ht="15.75" hidden="false" customHeight="false" outlineLevel="0" collapsed="false"/>
    <row r="53409" customFormat="false" ht="15.75" hidden="false" customHeight="false" outlineLevel="0" collapsed="false"/>
    <row r="53410" customFormat="false" ht="15.75" hidden="false" customHeight="false" outlineLevel="0" collapsed="false"/>
    <row r="53411" customFormat="false" ht="15.75" hidden="false" customHeight="false" outlineLevel="0" collapsed="false"/>
    <row r="53412" customFormat="false" ht="15.75" hidden="false" customHeight="false" outlineLevel="0" collapsed="false"/>
    <row r="53413" customFormat="false" ht="15.75" hidden="false" customHeight="false" outlineLevel="0" collapsed="false"/>
    <row r="53414" customFormat="false" ht="15.75" hidden="false" customHeight="false" outlineLevel="0" collapsed="false"/>
    <row r="53415" customFormat="false" ht="15.75" hidden="false" customHeight="false" outlineLevel="0" collapsed="false"/>
    <row r="53416" customFormat="false" ht="15.75" hidden="false" customHeight="false" outlineLevel="0" collapsed="false"/>
    <row r="53417" customFormat="false" ht="15.75" hidden="false" customHeight="false" outlineLevel="0" collapsed="false"/>
    <row r="53418" customFormat="false" ht="15.75" hidden="false" customHeight="false" outlineLevel="0" collapsed="false"/>
    <row r="53419" customFormat="false" ht="15.75" hidden="false" customHeight="false" outlineLevel="0" collapsed="false"/>
    <row r="53420" customFormat="false" ht="15.75" hidden="false" customHeight="false" outlineLevel="0" collapsed="false"/>
    <row r="53421" customFormat="false" ht="15.75" hidden="false" customHeight="false" outlineLevel="0" collapsed="false"/>
    <row r="53422" customFormat="false" ht="15.75" hidden="false" customHeight="false" outlineLevel="0" collapsed="false"/>
    <row r="53423" customFormat="false" ht="15.75" hidden="false" customHeight="false" outlineLevel="0" collapsed="false"/>
    <row r="53424" customFormat="false" ht="15.75" hidden="false" customHeight="false" outlineLevel="0" collapsed="false"/>
    <row r="53425" customFormat="false" ht="15.75" hidden="false" customHeight="false" outlineLevel="0" collapsed="false"/>
    <row r="53426" customFormat="false" ht="15.75" hidden="false" customHeight="false" outlineLevel="0" collapsed="false"/>
    <row r="53427" customFormat="false" ht="15.75" hidden="false" customHeight="false" outlineLevel="0" collapsed="false"/>
    <row r="53428" customFormat="false" ht="15.75" hidden="false" customHeight="false" outlineLevel="0" collapsed="false"/>
    <row r="53429" customFormat="false" ht="15.75" hidden="false" customHeight="false" outlineLevel="0" collapsed="false"/>
    <row r="53430" customFormat="false" ht="15.75" hidden="false" customHeight="false" outlineLevel="0" collapsed="false"/>
    <row r="53431" customFormat="false" ht="15.75" hidden="false" customHeight="false" outlineLevel="0" collapsed="false"/>
    <row r="53432" customFormat="false" ht="15.75" hidden="false" customHeight="false" outlineLevel="0" collapsed="false"/>
    <row r="53433" customFormat="false" ht="15.75" hidden="false" customHeight="false" outlineLevel="0" collapsed="false"/>
    <row r="53434" customFormat="false" ht="15.75" hidden="false" customHeight="false" outlineLevel="0" collapsed="false"/>
    <row r="53435" customFormat="false" ht="15.75" hidden="false" customHeight="false" outlineLevel="0" collapsed="false"/>
    <row r="53436" customFormat="false" ht="15.75" hidden="false" customHeight="false" outlineLevel="0" collapsed="false"/>
    <row r="53437" customFormat="false" ht="15.75" hidden="false" customHeight="false" outlineLevel="0" collapsed="false"/>
    <row r="53438" customFormat="false" ht="15.75" hidden="false" customHeight="false" outlineLevel="0" collapsed="false"/>
    <row r="53439" customFormat="false" ht="15.75" hidden="false" customHeight="false" outlineLevel="0" collapsed="false"/>
    <row r="53440" customFormat="false" ht="15.75" hidden="false" customHeight="false" outlineLevel="0" collapsed="false"/>
    <row r="53441" customFormat="false" ht="15.75" hidden="false" customHeight="false" outlineLevel="0" collapsed="false"/>
    <row r="53442" customFormat="false" ht="15.75" hidden="false" customHeight="false" outlineLevel="0" collapsed="false"/>
    <row r="53443" customFormat="false" ht="15.75" hidden="false" customHeight="false" outlineLevel="0" collapsed="false"/>
    <row r="53444" customFormat="false" ht="15.75" hidden="false" customHeight="false" outlineLevel="0" collapsed="false"/>
    <row r="53445" customFormat="false" ht="15.75" hidden="false" customHeight="false" outlineLevel="0" collapsed="false"/>
    <row r="53446" customFormat="false" ht="15.75" hidden="false" customHeight="false" outlineLevel="0" collapsed="false"/>
    <row r="53447" customFormat="false" ht="15.75" hidden="false" customHeight="false" outlineLevel="0" collapsed="false"/>
    <row r="53448" customFormat="false" ht="15.75" hidden="false" customHeight="false" outlineLevel="0" collapsed="false"/>
    <row r="53449" customFormat="false" ht="15.75" hidden="false" customHeight="false" outlineLevel="0" collapsed="false"/>
    <row r="53450" customFormat="false" ht="15.75" hidden="false" customHeight="false" outlineLevel="0" collapsed="false"/>
    <row r="53451" customFormat="false" ht="15.75" hidden="false" customHeight="false" outlineLevel="0" collapsed="false"/>
    <row r="53452" customFormat="false" ht="15.75" hidden="false" customHeight="false" outlineLevel="0" collapsed="false"/>
    <row r="53453" customFormat="false" ht="15.75" hidden="false" customHeight="false" outlineLevel="0" collapsed="false"/>
    <row r="53454" customFormat="false" ht="15.75" hidden="false" customHeight="false" outlineLevel="0" collapsed="false"/>
    <row r="53455" customFormat="false" ht="15.75" hidden="false" customHeight="false" outlineLevel="0" collapsed="false"/>
    <row r="53456" customFormat="false" ht="15.75" hidden="false" customHeight="false" outlineLevel="0" collapsed="false"/>
    <row r="53457" customFormat="false" ht="15.75" hidden="false" customHeight="false" outlineLevel="0" collapsed="false"/>
    <row r="53458" customFormat="false" ht="15.75" hidden="false" customHeight="false" outlineLevel="0" collapsed="false"/>
    <row r="53459" customFormat="false" ht="15.75" hidden="false" customHeight="false" outlineLevel="0" collapsed="false"/>
    <row r="53460" customFormat="false" ht="15.75" hidden="false" customHeight="false" outlineLevel="0" collapsed="false"/>
    <row r="53461" customFormat="false" ht="15.75" hidden="false" customHeight="false" outlineLevel="0" collapsed="false"/>
    <row r="53462" customFormat="false" ht="15.75" hidden="false" customHeight="false" outlineLevel="0" collapsed="false"/>
    <row r="53463" customFormat="false" ht="15.75" hidden="false" customHeight="false" outlineLevel="0" collapsed="false"/>
    <row r="53464" customFormat="false" ht="15.75" hidden="false" customHeight="false" outlineLevel="0" collapsed="false"/>
    <row r="53465" customFormat="false" ht="15.75" hidden="false" customHeight="false" outlineLevel="0" collapsed="false"/>
    <row r="53466" customFormat="false" ht="15.75" hidden="false" customHeight="false" outlineLevel="0" collapsed="false"/>
    <row r="53467" customFormat="false" ht="15.75" hidden="false" customHeight="false" outlineLevel="0" collapsed="false"/>
    <row r="53468" customFormat="false" ht="15.75" hidden="false" customHeight="false" outlineLevel="0" collapsed="false"/>
    <row r="53469" customFormat="false" ht="15.75" hidden="false" customHeight="false" outlineLevel="0" collapsed="false"/>
    <row r="53470" customFormat="false" ht="15.75" hidden="false" customHeight="false" outlineLevel="0" collapsed="false"/>
    <row r="53471" customFormat="false" ht="15.75" hidden="false" customHeight="false" outlineLevel="0" collapsed="false"/>
    <row r="53472" customFormat="false" ht="15.75" hidden="false" customHeight="false" outlineLevel="0" collapsed="false"/>
    <row r="53473" customFormat="false" ht="15.75" hidden="false" customHeight="false" outlineLevel="0" collapsed="false"/>
    <row r="53474" customFormat="false" ht="15.75" hidden="false" customHeight="false" outlineLevel="0" collapsed="false"/>
    <row r="53475" customFormat="false" ht="15.75" hidden="false" customHeight="false" outlineLevel="0" collapsed="false"/>
    <row r="53476" customFormat="false" ht="15.75" hidden="false" customHeight="false" outlineLevel="0" collapsed="false"/>
    <row r="53477" customFormat="false" ht="15.75" hidden="false" customHeight="false" outlineLevel="0" collapsed="false"/>
    <row r="53478" customFormat="false" ht="15.75" hidden="false" customHeight="false" outlineLevel="0" collapsed="false"/>
    <row r="53479" customFormat="false" ht="15.75" hidden="false" customHeight="false" outlineLevel="0" collapsed="false"/>
    <row r="53480" customFormat="false" ht="15.75" hidden="false" customHeight="false" outlineLevel="0" collapsed="false"/>
    <row r="53481" customFormat="false" ht="15.75" hidden="false" customHeight="false" outlineLevel="0" collapsed="false"/>
    <row r="53482" customFormat="false" ht="15.75" hidden="false" customHeight="false" outlineLevel="0" collapsed="false"/>
    <row r="53483" customFormat="false" ht="15.75" hidden="false" customHeight="false" outlineLevel="0" collapsed="false"/>
    <row r="53484" customFormat="false" ht="15.75" hidden="false" customHeight="false" outlineLevel="0" collapsed="false"/>
    <row r="53485" customFormat="false" ht="15.75" hidden="false" customHeight="false" outlineLevel="0" collapsed="false"/>
    <row r="53486" customFormat="false" ht="15.75" hidden="false" customHeight="false" outlineLevel="0" collapsed="false"/>
    <row r="53487" customFormat="false" ht="15.75" hidden="false" customHeight="false" outlineLevel="0" collapsed="false"/>
    <row r="53488" customFormat="false" ht="15.75" hidden="false" customHeight="false" outlineLevel="0" collapsed="false"/>
    <row r="53489" customFormat="false" ht="15.75" hidden="false" customHeight="false" outlineLevel="0" collapsed="false"/>
    <row r="53490" customFormat="false" ht="15.75" hidden="false" customHeight="false" outlineLevel="0" collapsed="false"/>
    <row r="53491" customFormat="false" ht="15.75" hidden="false" customHeight="false" outlineLevel="0" collapsed="false"/>
    <row r="53492" customFormat="false" ht="15.75" hidden="false" customHeight="false" outlineLevel="0" collapsed="false"/>
    <row r="53493" customFormat="false" ht="15.75" hidden="false" customHeight="false" outlineLevel="0" collapsed="false"/>
    <row r="53494" customFormat="false" ht="15.75" hidden="false" customHeight="false" outlineLevel="0" collapsed="false"/>
    <row r="53495" customFormat="false" ht="15.75" hidden="false" customHeight="false" outlineLevel="0" collapsed="false"/>
    <row r="53496" customFormat="false" ht="15.75" hidden="false" customHeight="false" outlineLevel="0" collapsed="false"/>
    <row r="53497" customFormat="false" ht="15.75" hidden="false" customHeight="false" outlineLevel="0" collapsed="false"/>
    <row r="53498" customFormat="false" ht="15.75" hidden="false" customHeight="false" outlineLevel="0" collapsed="false"/>
    <row r="53499" customFormat="false" ht="15.75" hidden="false" customHeight="false" outlineLevel="0" collapsed="false"/>
    <row r="53500" customFormat="false" ht="15.75" hidden="false" customHeight="false" outlineLevel="0" collapsed="false"/>
    <row r="53501" customFormat="false" ht="15.75" hidden="false" customHeight="false" outlineLevel="0" collapsed="false"/>
    <row r="53502" customFormat="false" ht="15.75" hidden="false" customHeight="false" outlineLevel="0" collapsed="false"/>
    <row r="53503" customFormat="false" ht="15.75" hidden="false" customHeight="false" outlineLevel="0" collapsed="false"/>
    <row r="53504" customFormat="false" ht="15.75" hidden="false" customHeight="false" outlineLevel="0" collapsed="false"/>
    <row r="53505" customFormat="false" ht="15.75" hidden="false" customHeight="false" outlineLevel="0" collapsed="false"/>
    <row r="53506" customFormat="false" ht="15.75" hidden="false" customHeight="false" outlineLevel="0" collapsed="false"/>
    <row r="53507" customFormat="false" ht="15.75" hidden="false" customHeight="false" outlineLevel="0" collapsed="false"/>
    <row r="53508" customFormat="false" ht="15.75" hidden="false" customHeight="false" outlineLevel="0" collapsed="false"/>
    <row r="53509" customFormat="false" ht="15.75" hidden="false" customHeight="false" outlineLevel="0" collapsed="false"/>
    <row r="53510" customFormat="false" ht="15.75" hidden="false" customHeight="false" outlineLevel="0" collapsed="false"/>
    <row r="53511" customFormat="false" ht="15.75" hidden="false" customHeight="false" outlineLevel="0" collapsed="false"/>
    <row r="53512" customFormat="false" ht="15.75" hidden="false" customHeight="false" outlineLevel="0" collapsed="false"/>
    <row r="53513" customFormat="false" ht="15.75" hidden="false" customHeight="false" outlineLevel="0" collapsed="false"/>
    <row r="53514" customFormat="false" ht="15.75" hidden="false" customHeight="false" outlineLevel="0" collapsed="false"/>
    <row r="53515" customFormat="false" ht="15.75" hidden="false" customHeight="false" outlineLevel="0" collapsed="false"/>
    <row r="53516" customFormat="false" ht="15.75" hidden="false" customHeight="false" outlineLevel="0" collapsed="false"/>
    <row r="53517" customFormat="false" ht="15.75" hidden="false" customHeight="false" outlineLevel="0" collapsed="false"/>
    <row r="53518" customFormat="false" ht="15.75" hidden="false" customHeight="false" outlineLevel="0" collapsed="false"/>
    <row r="53519" customFormat="false" ht="15.75" hidden="false" customHeight="false" outlineLevel="0" collapsed="false"/>
    <row r="53520" customFormat="false" ht="15.75" hidden="false" customHeight="false" outlineLevel="0" collapsed="false"/>
    <row r="53521" customFormat="false" ht="15.75" hidden="false" customHeight="false" outlineLevel="0" collapsed="false"/>
    <row r="53522" customFormat="false" ht="15.75" hidden="false" customHeight="false" outlineLevel="0" collapsed="false"/>
    <row r="53523" customFormat="false" ht="15.75" hidden="false" customHeight="false" outlineLevel="0" collapsed="false"/>
    <row r="53524" customFormat="false" ht="15.75" hidden="false" customHeight="false" outlineLevel="0" collapsed="false"/>
    <row r="53525" customFormat="false" ht="15.75" hidden="false" customHeight="false" outlineLevel="0" collapsed="false"/>
    <row r="53526" customFormat="false" ht="15.75" hidden="false" customHeight="false" outlineLevel="0" collapsed="false"/>
    <row r="53527" customFormat="false" ht="15.75" hidden="false" customHeight="false" outlineLevel="0" collapsed="false"/>
    <row r="53528" customFormat="false" ht="15.75" hidden="false" customHeight="false" outlineLevel="0" collapsed="false"/>
    <row r="53529" customFormat="false" ht="15.75" hidden="false" customHeight="false" outlineLevel="0" collapsed="false"/>
    <row r="53530" customFormat="false" ht="15.75" hidden="false" customHeight="false" outlineLevel="0" collapsed="false"/>
    <row r="53531" customFormat="false" ht="15.75" hidden="false" customHeight="false" outlineLevel="0" collapsed="false"/>
    <row r="53532" customFormat="false" ht="15.75" hidden="false" customHeight="false" outlineLevel="0" collapsed="false"/>
    <row r="53533" customFormat="false" ht="15.75" hidden="false" customHeight="false" outlineLevel="0" collapsed="false"/>
    <row r="53534" customFormat="false" ht="15.75" hidden="false" customHeight="false" outlineLevel="0" collapsed="false"/>
    <row r="53535" customFormat="false" ht="15.75" hidden="false" customHeight="false" outlineLevel="0" collapsed="false"/>
    <row r="53536" customFormat="false" ht="15.75" hidden="false" customHeight="false" outlineLevel="0" collapsed="false"/>
    <row r="53537" customFormat="false" ht="15.75" hidden="false" customHeight="false" outlineLevel="0" collapsed="false"/>
    <row r="53538" customFormat="false" ht="15.75" hidden="false" customHeight="false" outlineLevel="0" collapsed="false"/>
    <row r="53539" customFormat="false" ht="15.75" hidden="false" customHeight="false" outlineLevel="0" collapsed="false"/>
    <row r="53540" customFormat="false" ht="15.75" hidden="false" customHeight="false" outlineLevel="0" collapsed="false"/>
    <row r="53541" customFormat="false" ht="15.75" hidden="false" customHeight="false" outlineLevel="0" collapsed="false"/>
    <row r="53542" customFormat="false" ht="15.75" hidden="false" customHeight="false" outlineLevel="0" collapsed="false"/>
    <row r="53543" customFormat="false" ht="15.75" hidden="false" customHeight="false" outlineLevel="0" collapsed="false"/>
    <row r="53544" customFormat="false" ht="15.75" hidden="false" customHeight="false" outlineLevel="0" collapsed="false"/>
    <row r="53545" customFormat="false" ht="15.75" hidden="false" customHeight="false" outlineLevel="0" collapsed="false"/>
    <row r="53546" customFormat="false" ht="15.75" hidden="false" customHeight="false" outlineLevel="0" collapsed="false"/>
    <row r="53547" customFormat="false" ht="15.75" hidden="false" customHeight="false" outlineLevel="0" collapsed="false"/>
    <row r="53548" customFormat="false" ht="15.75" hidden="false" customHeight="false" outlineLevel="0" collapsed="false"/>
    <row r="53549" customFormat="false" ht="15.75" hidden="false" customHeight="false" outlineLevel="0" collapsed="false"/>
    <row r="53550" customFormat="false" ht="15.75" hidden="false" customHeight="false" outlineLevel="0" collapsed="false"/>
    <row r="53551" customFormat="false" ht="15.75" hidden="false" customHeight="false" outlineLevel="0" collapsed="false"/>
    <row r="53552" customFormat="false" ht="15.75" hidden="false" customHeight="false" outlineLevel="0" collapsed="false"/>
    <row r="53553" customFormat="false" ht="15.75" hidden="false" customHeight="false" outlineLevel="0" collapsed="false"/>
    <row r="53554" customFormat="false" ht="15.75" hidden="false" customHeight="false" outlineLevel="0" collapsed="false"/>
    <row r="53555" customFormat="false" ht="15.75" hidden="false" customHeight="false" outlineLevel="0" collapsed="false"/>
    <row r="53556" customFormat="false" ht="15.75" hidden="false" customHeight="false" outlineLevel="0" collapsed="false"/>
    <row r="53557" customFormat="false" ht="15.75" hidden="false" customHeight="false" outlineLevel="0" collapsed="false"/>
    <row r="53558" customFormat="false" ht="15.75" hidden="false" customHeight="false" outlineLevel="0" collapsed="false"/>
    <row r="53559" customFormat="false" ht="15.75" hidden="false" customHeight="false" outlineLevel="0" collapsed="false"/>
    <row r="53560" customFormat="false" ht="15.75" hidden="false" customHeight="false" outlineLevel="0" collapsed="false"/>
    <row r="53561" customFormat="false" ht="15.75" hidden="false" customHeight="false" outlineLevel="0" collapsed="false"/>
    <row r="53562" customFormat="false" ht="15.75" hidden="false" customHeight="false" outlineLevel="0" collapsed="false"/>
    <row r="53563" customFormat="false" ht="15.75" hidden="false" customHeight="false" outlineLevel="0" collapsed="false"/>
    <row r="53564" customFormat="false" ht="15.75" hidden="false" customHeight="false" outlineLevel="0" collapsed="false"/>
    <row r="53565" customFormat="false" ht="15.75" hidden="false" customHeight="false" outlineLevel="0" collapsed="false"/>
    <row r="53566" customFormat="false" ht="15.75" hidden="false" customHeight="false" outlineLevel="0" collapsed="false"/>
    <row r="53567" customFormat="false" ht="15.75" hidden="false" customHeight="false" outlineLevel="0" collapsed="false"/>
    <row r="53568" customFormat="false" ht="15.75" hidden="false" customHeight="false" outlineLevel="0" collapsed="false"/>
    <row r="53569" customFormat="false" ht="15.75" hidden="false" customHeight="false" outlineLevel="0" collapsed="false"/>
    <row r="53570" customFormat="false" ht="15.75" hidden="false" customHeight="false" outlineLevel="0" collapsed="false"/>
    <row r="53571" customFormat="false" ht="15.75" hidden="false" customHeight="false" outlineLevel="0" collapsed="false"/>
    <row r="53572" customFormat="false" ht="15.75" hidden="false" customHeight="false" outlineLevel="0" collapsed="false"/>
    <row r="53573" customFormat="false" ht="15.75" hidden="false" customHeight="false" outlineLevel="0" collapsed="false"/>
    <row r="53574" customFormat="false" ht="15.75" hidden="false" customHeight="false" outlineLevel="0" collapsed="false"/>
    <row r="53575" customFormat="false" ht="15.75" hidden="false" customHeight="false" outlineLevel="0" collapsed="false"/>
    <row r="53576" customFormat="false" ht="15.75" hidden="false" customHeight="false" outlineLevel="0" collapsed="false"/>
    <row r="53577" customFormat="false" ht="15.75" hidden="false" customHeight="false" outlineLevel="0" collapsed="false"/>
    <row r="53578" customFormat="false" ht="15.75" hidden="false" customHeight="false" outlineLevel="0" collapsed="false"/>
    <row r="53579" customFormat="false" ht="15.75" hidden="false" customHeight="false" outlineLevel="0" collapsed="false"/>
    <row r="53580" customFormat="false" ht="15.75" hidden="false" customHeight="false" outlineLevel="0" collapsed="false"/>
    <row r="53581" customFormat="false" ht="15.75" hidden="false" customHeight="false" outlineLevel="0" collapsed="false"/>
    <row r="53582" customFormat="false" ht="15.75" hidden="false" customHeight="false" outlineLevel="0" collapsed="false"/>
    <row r="53583" customFormat="false" ht="15.75" hidden="false" customHeight="false" outlineLevel="0" collapsed="false"/>
    <row r="53584" customFormat="false" ht="15.75" hidden="false" customHeight="false" outlineLevel="0" collapsed="false"/>
    <row r="53585" customFormat="false" ht="15.75" hidden="false" customHeight="false" outlineLevel="0" collapsed="false"/>
    <row r="53586" customFormat="false" ht="15.75" hidden="false" customHeight="false" outlineLevel="0" collapsed="false"/>
    <row r="53587" customFormat="false" ht="15.75" hidden="false" customHeight="false" outlineLevel="0" collapsed="false"/>
    <row r="53588" customFormat="false" ht="15.75" hidden="false" customHeight="false" outlineLevel="0" collapsed="false"/>
    <row r="53589" customFormat="false" ht="15.75" hidden="false" customHeight="false" outlineLevel="0" collapsed="false"/>
    <row r="53590" customFormat="false" ht="15.75" hidden="false" customHeight="false" outlineLevel="0" collapsed="false"/>
    <row r="53591" customFormat="false" ht="15.75" hidden="false" customHeight="false" outlineLevel="0" collapsed="false"/>
    <row r="53592" customFormat="false" ht="15.75" hidden="false" customHeight="false" outlineLevel="0" collapsed="false"/>
    <row r="53593" customFormat="false" ht="15.75" hidden="false" customHeight="false" outlineLevel="0" collapsed="false"/>
    <row r="53594" customFormat="false" ht="15.75" hidden="false" customHeight="false" outlineLevel="0" collapsed="false"/>
    <row r="53595" customFormat="false" ht="15.75" hidden="false" customHeight="false" outlineLevel="0" collapsed="false"/>
    <row r="53596" customFormat="false" ht="15.75" hidden="false" customHeight="false" outlineLevel="0" collapsed="false"/>
    <row r="53597" customFormat="false" ht="15.75" hidden="false" customHeight="false" outlineLevel="0" collapsed="false"/>
    <row r="53598" customFormat="false" ht="15.75" hidden="false" customHeight="false" outlineLevel="0" collapsed="false"/>
    <row r="53599" customFormat="false" ht="15.75" hidden="false" customHeight="false" outlineLevel="0" collapsed="false"/>
    <row r="53600" customFormat="false" ht="15.75" hidden="false" customHeight="false" outlineLevel="0" collapsed="false"/>
    <row r="53601" customFormat="false" ht="15.75" hidden="false" customHeight="false" outlineLevel="0" collapsed="false"/>
    <row r="53602" customFormat="false" ht="15.75" hidden="false" customHeight="false" outlineLevel="0" collapsed="false"/>
    <row r="53603" customFormat="false" ht="15.75" hidden="false" customHeight="false" outlineLevel="0" collapsed="false"/>
    <row r="53604" customFormat="false" ht="15.75" hidden="false" customHeight="false" outlineLevel="0" collapsed="false"/>
    <row r="53605" customFormat="false" ht="15.75" hidden="false" customHeight="false" outlineLevel="0" collapsed="false"/>
    <row r="53606" customFormat="false" ht="15.75" hidden="false" customHeight="false" outlineLevel="0" collapsed="false"/>
    <row r="53607" customFormat="false" ht="15.75" hidden="false" customHeight="false" outlineLevel="0" collapsed="false"/>
    <row r="53608" customFormat="false" ht="15.75" hidden="false" customHeight="false" outlineLevel="0" collapsed="false"/>
    <row r="53609" customFormat="false" ht="15.75" hidden="false" customHeight="false" outlineLevel="0" collapsed="false"/>
    <row r="53610" customFormat="false" ht="15.75" hidden="false" customHeight="false" outlineLevel="0" collapsed="false"/>
    <row r="53611" customFormat="false" ht="15.75" hidden="false" customHeight="false" outlineLevel="0" collapsed="false"/>
    <row r="53612" customFormat="false" ht="15.75" hidden="false" customHeight="false" outlineLevel="0" collapsed="false"/>
    <row r="53613" customFormat="false" ht="15.75" hidden="false" customHeight="false" outlineLevel="0" collapsed="false"/>
    <row r="53614" customFormat="false" ht="15.75" hidden="false" customHeight="false" outlineLevel="0" collapsed="false"/>
    <row r="53615" customFormat="false" ht="15.75" hidden="false" customHeight="false" outlineLevel="0" collapsed="false"/>
    <row r="53616" customFormat="false" ht="15.75" hidden="false" customHeight="false" outlineLevel="0" collapsed="false"/>
    <row r="53617" customFormat="false" ht="15.75" hidden="false" customHeight="false" outlineLevel="0" collapsed="false"/>
    <row r="53618" customFormat="false" ht="15.75" hidden="false" customHeight="false" outlineLevel="0" collapsed="false"/>
    <row r="53619" customFormat="false" ht="15.75" hidden="false" customHeight="false" outlineLevel="0" collapsed="false"/>
    <row r="53620" customFormat="false" ht="15.75" hidden="false" customHeight="false" outlineLevel="0" collapsed="false"/>
    <row r="53621" customFormat="false" ht="15.75" hidden="false" customHeight="false" outlineLevel="0" collapsed="false"/>
    <row r="53622" customFormat="false" ht="15.75" hidden="false" customHeight="false" outlineLevel="0" collapsed="false"/>
    <row r="53623" customFormat="false" ht="15.75" hidden="false" customHeight="false" outlineLevel="0" collapsed="false"/>
    <row r="53624" customFormat="false" ht="15.75" hidden="false" customHeight="false" outlineLevel="0" collapsed="false"/>
    <row r="53625" customFormat="false" ht="15.75" hidden="false" customHeight="false" outlineLevel="0" collapsed="false"/>
    <row r="53626" customFormat="false" ht="15.75" hidden="false" customHeight="false" outlineLevel="0" collapsed="false"/>
    <row r="53627" customFormat="false" ht="15.75" hidden="false" customHeight="false" outlineLevel="0" collapsed="false"/>
    <row r="53628" customFormat="false" ht="15.75" hidden="false" customHeight="false" outlineLevel="0" collapsed="false"/>
    <row r="53629" customFormat="false" ht="15.75" hidden="false" customHeight="false" outlineLevel="0" collapsed="false"/>
    <row r="53630" customFormat="false" ht="15.75" hidden="false" customHeight="false" outlineLevel="0" collapsed="false"/>
    <row r="53631" customFormat="false" ht="15.75" hidden="false" customHeight="false" outlineLevel="0" collapsed="false"/>
    <row r="53632" customFormat="false" ht="15.75" hidden="false" customHeight="false" outlineLevel="0" collapsed="false"/>
    <row r="53633" customFormat="false" ht="15.75" hidden="false" customHeight="false" outlineLevel="0" collapsed="false"/>
    <row r="53634" customFormat="false" ht="15.75" hidden="false" customHeight="false" outlineLevel="0" collapsed="false"/>
    <row r="53635" customFormat="false" ht="15.75" hidden="false" customHeight="false" outlineLevel="0" collapsed="false"/>
    <row r="53636" customFormat="false" ht="15.75" hidden="false" customHeight="false" outlineLevel="0" collapsed="false"/>
    <row r="53637" customFormat="false" ht="15.75" hidden="false" customHeight="false" outlineLevel="0" collapsed="false"/>
    <row r="53638" customFormat="false" ht="15.75" hidden="false" customHeight="false" outlineLevel="0" collapsed="false"/>
    <row r="53639" customFormat="false" ht="15.75" hidden="false" customHeight="false" outlineLevel="0" collapsed="false"/>
    <row r="53640" customFormat="false" ht="15.75" hidden="false" customHeight="false" outlineLevel="0" collapsed="false"/>
    <row r="53641" customFormat="false" ht="15.75" hidden="false" customHeight="false" outlineLevel="0" collapsed="false"/>
    <row r="53642" customFormat="false" ht="15.75" hidden="false" customHeight="false" outlineLevel="0" collapsed="false"/>
    <row r="53643" customFormat="false" ht="15.75" hidden="false" customHeight="false" outlineLevel="0" collapsed="false"/>
    <row r="53644" customFormat="false" ht="15.75" hidden="false" customHeight="false" outlineLevel="0" collapsed="false"/>
    <row r="53645" customFormat="false" ht="15.75" hidden="false" customHeight="false" outlineLevel="0" collapsed="false"/>
    <row r="53646" customFormat="false" ht="15.75" hidden="false" customHeight="false" outlineLevel="0" collapsed="false"/>
    <row r="53647" customFormat="false" ht="15.75" hidden="false" customHeight="false" outlineLevel="0" collapsed="false"/>
    <row r="53648" customFormat="false" ht="15.75" hidden="false" customHeight="false" outlineLevel="0" collapsed="false"/>
    <row r="53649" customFormat="false" ht="15.75" hidden="false" customHeight="false" outlineLevel="0" collapsed="false"/>
    <row r="53650" customFormat="false" ht="15.75" hidden="false" customHeight="false" outlineLevel="0" collapsed="false"/>
    <row r="53651" customFormat="false" ht="15.75" hidden="false" customHeight="false" outlineLevel="0" collapsed="false"/>
    <row r="53652" customFormat="false" ht="15.75" hidden="false" customHeight="false" outlineLevel="0" collapsed="false"/>
    <row r="53653" customFormat="false" ht="15.75" hidden="false" customHeight="false" outlineLevel="0" collapsed="false"/>
    <row r="53654" customFormat="false" ht="15.75" hidden="false" customHeight="false" outlineLevel="0" collapsed="false"/>
    <row r="53655" customFormat="false" ht="15.75" hidden="false" customHeight="false" outlineLevel="0" collapsed="false"/>
    <row r="53656" customFormat="false" ht="15.75" hidden="false" customHeight="false" outlineLevel="0" collapsed="false"/>
    <row r="53657" customFormat="false" ht="15.75" hidden="false" customHeight="false" outlineLevel="0" collapsed="false"/>
    <row r="53658" customFormat="false" ht="15.75" hidden="false" customHeight="false" outlineLevel="0" collapsed="false"/>
    <row r="53659" customFormat="false" ht="15.75" hidden="false" customHeight="false" outlineLevel="0" collapsed="false"/>
    <row r="53660" customFormat="false" ht="15.75" hidden="false" customHeight="false" outlineLevel="0" collapsed="false"/>
    <row r="53661" customFormat="false" ht="15.75" hidden="false" customHeight="false" outlineLevel="0" collapsed="false"/>
    <row r="53662" customFormat="false" ht="15.75" hidden="false" customHeight="false" outlineLevel="0" collapsed="false"/>
    <row r="53663" customFormat="false" ht="15.75" hidden="false" customHeight="false" outlineLevel="0" collapsed="false"/>
    <row r="53664" customFormat="false" ht="15.75" hidden="false" customHeight="false" outlineLevel="0" collapsed="false"/>
    <row r="53665" customFormat="false" ht="15.75" hidden="false" customHeight="false" outlineLevel="0" collapsed="false"/>
    <row r="53666" customFormat="false" ht="15.75" hidden="false" customHeight="false" outlineLevel="0" collapsed="false"/>
    <row r="53667" customFormat="false" ht="15.75" hidden="false" customHeight="false" outlineLevel="0" collapsed="false"/>
    <row r="53668" customFormat="false" ht="15.75" hidden="false" customHeight="false" outlineLevel="0" collapsed="false"/>
    <row r="53669" customFormat="false" ht="15.75" hidden="false" customHeight="false" outlineLevel="0" collapsed="false"/>
    <row r="53670" customFormat="false" ht="15.75" hidden="false" customHeight="false" outlineLevel="0" collapsed="false"/>
    <row r="53671" customFormat="false" ht="15.75" hidden="false" customHeight="false" outlineLevel="0" collapsed="false"/>
    <row r="53672" customFormat="false" ht="15.75" hidden="false" customHeight="false" outlineLevel="0" collapsed="false"/>
    <row r="53673" customFormat="false" ht="15.75" hidden="false" customHeight="false" outlineLevel="0" collapsed="false"/>
    <row r="53674" customFormat="false" ht="15.75" hidden="false" customHeight="false" outlineLevel="0" collapsed="false"/>
    <row r="53675" customFormat="false" ht="15.75" hidden="false" customHeight="false" outlineLevel="0" collapsed="false"/>
    <row r="53676" customFormat="false" ht="15.75" hidden="false" customHeight="false" outlineLevel="0" collapsed="false"/>
    <row r="53677" customFormat="false" ht="15.75" hidden="false" customHeight="false" outlineLevel="0" collapsed="false"/>
    <row r="53678" customFormat="false" ht="15.75" hidden="false" customHeight="false" outlineLevel="0" collapsed="false"/>
    <row r="53679" customFormat="false" ht="15.75" hidden="false" customHeight="false" outlineLevel="0" collapsed="false"/>
    <row r="53680" customFormat="false" ht="15.75" hidden="false" customHeight="false" outlineLevel="0" collapsed="false"/>
    <row r="53681" customFormat="false" ht="15.75" hidden="false" customHeight="false" outlineLevel="0" collapsed="false"/>
    <row r="53682" customFormat="false" ht="15.75" hidden="false" customHeight="false" outlineLevel="0" collapsed="false"/>
    <row r="53683" customFormat="false" ht="15.75" hidden="false" customHeight="false" outlineLevel="0" collapsed="false"/>
    <row r="53684" customFormat="false" ht="15.75" hidden="false" customHeight="false" outlineLevel="0" collapsed="false"/>
    <row r="53685" customFormat="false" ht="15.75" hidden="false" customHeight="false" outlineLevel="0" collapsed="false"/>
    <row r="53686" customFormat="false" ht="15.75" hidden="false" customHeight="false" outlineLevel="0" collapsed="false"/>
    <row r="53687" customFormat="false" ht="15.75" hidden="false" customHeight="false" outlineLevel="0" collapsed="false"/>
    <row r="53688" customFormat="false" ht="15.75" hidden="false" customHeight="false" outlineLevel="0" collapsed="false"/>
    <row r="53689" customFormat="false" ht="15.75" hidden="false" customHeight="false" outlineLevel="0" collapsed="false"/>
    <row r="53690" customFormat="false" ht="15.75" hidden="false" customHeight="false" outlineLevel="0" collapsed="false"/>
    <row r="53691" customFormat="false" ht="15.75" hidden="false" customHeight="false" outlineLevel="0" collapsed="false"/>
    <row r="53692" customFormat="false" ht="15.75" hidden="false" customHeight="false" outlineLevel="0" collapsed="false"/>
    <row r="53693" customFormat="false" ht="15.75" hidden="false" customHeight="false" outlineLevel="0" collapsed="false"/>
    <row r="53694" customFormat="false" ht="15.75" hidden="false" customHeight="false" outlineLevel="0" collapsed="false"/>
    <row r="53695" customFormat="false" ht="15.75" hidden="false" customHeight="false" outlineLevel="0" collapsed="false"/>
    <row r="53696" customFormat="false" ht="15.75" hidden="false" customHeight="false" outlineLevel="0" collapsed="false"/>
    <row r="53697" customFormat="false" ht="15.75" hidden="false" customHeight="false" outlineLevel="0" collapsed="false"/>
    <row r="53698" customFormat="false" ht="15.75" hidden="false" customHeight="false" outlineLevel="0" collapsed="false"/>
    <row r="53699" customFormat="false" ht="15.75" hidden="false" customHeight="false" outlineLevel="0" collapsed="false"/>
    <row r="53700" customFormat="false" ht="15.75" hidden="false" customHeight="false" outlineLevel="0" collapsed="false"/>
    <row r="53701" customFormat="false" ht="15.75" hidden="false" customHeight="false" outlineLevel="0" collapsed="false"/>
    <row r="53702" customFormat="false" ht="15.75" hidden="false" customHeight="false" outlineLevel="0" collapsed="false"/>
    <row r="53703" customFormat="false" ht="15.75" hidden="false" customHeight="false" outlineLevel="0" collapsed="false"/>
    <row r="53704" customFormat="false" ht="15.75" hidden="false" customHeight="false" outlineLevel="0" collapsed="false"/>
    <row r="53705" customFormat="false" ht="15.75" hidden="false" customHeight="false" outlineLevel="0" collapsed="false"/>
    <row r="53706" customFormat="false" ht="15.75" hidden="false" customHeight="false" outlineLevel="0" collapsed="false"/>
    <row r="53707" customFormat="false" ht="15.75" hidden="false" customHeight="false" outlineLevel="0" collapsed="false"/>
    <row r="53708" customFormat="false" ht="15.75" hidden="false" customHeight="false" outlineLevel="0" collapsed="false"/>
    <row r="53709" customFormat="false" ht="15.75" hidden="false" customHeight="false" outlineLevel="0" collapsed="false"/>
    <row r="53710" customFormat="false" ht="15.75" hidden="false" customHeight="false" outlineLevel="0" collapsed="false"/>
    <row r="53711" customFormat="false" ht="15.75" hidden="false" customHeight="false" outlineLevel="0" collapsed="false"/>
    <row r="53712" customFormat="false" ht="15.75" hidden="false" customHeight="false" outlineLevel="0" collapsed="false"/>
    <row r="53713" customFormat="false" ht="15.75" hidden="false" customHeight="false" outlineLevel="0" collapsed="false"/>
    <row r="53714" customFormat="false" ht="15.75" hidden="false" customHeight="false" outlineLevel="0" collapsed="false"/>
    <row r="53715" customFormat="false" ht="15.75" hidden="false" customHeight="false" outlineLevel="0" collapsed="false"/>
    <row r="53716" customFormat="false" ht="15.75" hidden="false" customHeight="false" outlineLevel="0" collapsed="false"/>
    <row r="53717" customFormat="false" ht="15.75" hidden="false" customHeight="false" outlineLevel="0" collapsed="false"/>
    <row r="53718" customFormat="false" ht="15.75" hidden="false" customHeight="false" outlineLevel="0" collapsed="false"/>
    <row r="53719" customFormat="false" ht="15.75" hidden="false" customHeight="false" outlineLevel="0" collapsed="false"/>
    <row r="53720" customFormat="false" ht="15.75" hidden="false" customHeight="false" outlineLevel="0" collapsed="false"/>
    <row r="53721" customFormat="false" ht="15.75" hidden="false" customHeight="false" outlineLevel="0" collapsed="false"/>
    <row r="53722" customFormat="false" ht="15.75" hidden="false" customHeight="false" outlineLevel="0" collapsed="false"/>
    <row r="53723" customFormat="false" ht="15.75" hidden="false" customHeight="false" outlineLevel="0" collapsed="false"/>
    <row r="53724" customFormat="false" ht="15.75" hidden="false" customHeight="false" outlineLevel="0" collapsed="false"/>
    <row r="53725" customFormat="false" ht="15.75" hidden="false" customHeight="false" outlineLevel="0" collapsed="false"/>
    <row r="53726" customFormat="false" ht="15.75" hidden="false" customHeight="false" outlineLevel="0" collapsed="false"/>
    <row r="53727" customFormat="false" ht="15.75" hidden="false" customHeight="false" outlineLevel="0" collapsed="false"/>
    <row r="53728" customFormat="false" ht="15.75" hidden="false" customHeight="false" outlineLevel="0" collapsed="false"/>
    <row r="53729" customFormat="false" ht="15.75" hidden="false" customHeight="false" outlineLevel="0" collapsed="false"/>
    <row r="53730" customFormat="false" ht="15.75" hidden="false" customHeight="false" outlineLevel="0" collapsed="false"/>
    <row r="53731" customFormat="false" ht="15.75" hidden="false" customHeight="false" outlineLevel="0" collapsed="false"/>
    <row r="53732" customFormat="false" ht="15.75" hidden="false" customHeight="false" outlineLevel="0" collapsed="false"/>
    <row r="53733" customFormat="false" ht="15.75" hidden="false" customHeight="false" outlineLevel="0" collapsed="false"/>
    <row r="53734" customFormat="false" ht="15.75" hidden="false" customHeight="false" outlineLevel="0" collapsed="false"/>
    <row r="53735" customFormat="false" ht="15.75" hidden="false" customHeight="false" outlineLevel="0" collapsed="false"/>
    <row r="53736" customFormat="false" ht="15.75" hidden="false" customHeight="false" outlineLevel="0" collapsed="false"/>
    <row r="53737" customFormat="false" ht="15.75" hidden="false" customHeight="false" outlineLevel="0" collapsed="false"/>
    <row r="53738" customFormat="false" ht="15.75" hidden="false" customHeight="false" outlineLevel="0" collapsed="false"/>
    <row r="53739" customFormat="false" ht="15.75" hidden="false" customHeight="false" outlineLevel="0" collapsed="false"/>
    <row r="53740" customFormat="false" ht="15.75" hidden="false" customHeight="false" outlineLevel="0" collapsed="false"/>
    <row r="53741" customFormat="false" ht="15.75" hidden="false" customHeight="false" outlineLevel="0" collapsed="false"/>
    <row r="53742" customFormat="false" ht="15.75" hidden="false" customHeight="false" outlineLevel="0" collapsed="false"/>
    <row r="53743" customFormat="false" ht="15.75" hidden="false" customHeight="false" outlineLevel="0" collapsed="false"/>
    <row r="53744" customFormat="false" ht="15.75" hidden="false" customHeight="false" outlineLevel="0" collapsed="false"/>
    <row r="53745" customFormat="false" ht="15.75" hidden="false" customHeight="false" outlineLevel="0" collapsed="false"/>
    <row r="53746" customFormat="false" ht="15.75" hidden="false" customHeight="false" outlineLevel="0" collapsed="false"/>
    <row r="53747" customFormat="false" ht="15.75" hidden="false" customHeight="false" outlineLevel="0" collapsed="false"/>
    <row r="53748" customFormat="false" ht="15.75" hidden="false" customHeight="false" outlineLevel="0" collapsed="false"/>
    <row r="53749" customFormat="false" ht="15.75" hidden="false" customHeight="false" outlineLevel="0" collapsed="false"/>
    <row r="53750" customFormat="false" ht="15.75" hidden="false" customHeight="false" outlineLevel="0" collapsed="false"/>
    <row r="53751" customFormat="false" ht="15.75" hidden="false" customHeight="false" outlineLevel="0" collapsed="false"/>
    <row r="53752" customFormat="false" ht="15.75" hidden="false" customHeight="false" outlineLevel="0" collapsed="false"/>
    <row r="53753" customFormat="false" ht="15.75" hidden="false" customHeight="false" outlineLevel="0" collapsed="false"/>
    <row r="53754" customFormat="false" ht="15.75" hidden="false" customHeight="false" outlineLevel="0" collapsed="false"/>
    <row r="53755" customFormat="false" ht="15.75" hidden="false" customHeight="false" outlineLevel="0" collapsed="false"/>
    <row r="53756" customFormat="false" ht="15.75" hidden="false" customHeight="false" outlineLevel="0" collapsed="false"/>
    <row r="53757" customFormat="false" ht="15.75" hidden="false" customHeight="false" outlineLevel="0" collapsed="false"/>
    <row r="53758" customFormat="false" ht="15.75" hidden="false" customHeight="false" outlineLevel="0" collapsed="false"/>
    <row r="53759" customFormat="false" ht="15.75" hidden="false" customHeight="false" outlineLevel="0" collapsed="false"/>
    <row r="53760" customFormat="false" ht="15.75" hidden="false" customHeight="false" outlineLevel="0" collapsed="false"/>
    <row r="53761" customFormat="false" ht="15.75" hidden="false" customHeight="false" outlineLevel="0" collapsed="false"/>
    <row r="53762" customFormat="false" ht="15.75" hidden="false" customHeight="false" outlineLevel="0" collapsed="false"/>
    <row r="53763" customFormat="false" ht="15.75" hidden="false" customHeight="false" outlineLevel="0" collapsed="false"/>
    <row r="53764" customFormat="false" ht="15.75" hidden="false" customHeight="false" outlineLevel="0" collapsed="false"/>
    <row r="53765" customFormat="false" ht="15.75" hidden="false" customHeight="false" outlineLevel="0" collapsed="false"/>
    <row r="53766" customFormat="false" ht="15.75" hidden="false" customHeight="false" outlineLevel="0" collapsed="false"/>
    <row r="53767" customFormat="false" ht="15.75" hidden="false" customHeight="false" outlineLevel="0" collapsed="false"/>
    <row r="53768" customFormat="false" ht="15.75" hidden="false" customHeight="false" outlineLevel="0" collapsed="false"/>
    <row r="53769" customFormat="false" ht="15.75" hidden="false" customHeight="false" outlineLevel="0" collapsed="false"/>
    <row r="53770" customFormat="false" ht="15.75" hidden="false" customHeight="false" outlineLevel="0" collapsed="false"/>
    <row r="53771" customFormat="false" ht="15.75" hidden="false" customHeight="false" outlineLevel="0" collapsed="false"/>
    <row r="53772" customFormat="false" ht="15.75" hidden="false" customHeight="false" outlineLevel="0" collapsed="false"/>
    <row r="53773" customFormat="false" ht="15.75" hidden="false" customHeight="false" outlineLevel="0" collapsed="false"/>
    <row r="53774" customFormat="false" ht="15.75" hidden="false" customHeight="false" outlineLevel="0" collapsed="false"/>
    <row r="53775" customFormat="false" ht="15.75" hidden="false" customHeight="false" outlineLevel="0" collapsed="false"/>
    <row r="53776" customFormat="false" ht="15.75" hidden="false" customHeight="false" outlineLevel="0" collapsed="false"/>
    <row r="53777" customFormat="false" ht="15.75" hidden="false" customHeight="false" outlineLevel="0" collapsed="false"/>
    <row r="53778" customFormat="false" ht="15.75" hidden="false" customHeight="false" outlineLevel="0" collapsed="false"/>
    <row r="53779" customFormat="false" ht="15.75" hidden="false" customHeight="false" outlineLevel="0" collapsed="false"/>
    <row r="53780" customFormat="false" ht="15.75" hidden="false" customHeight="false" outlineLevel="0" collapsed="false"/>
    <row r="53781" customFormat="false" ht="15.75" hidden="false" customHeight="false" outlineLevel="0" collapsed="false"/>
    <row r="53782" customFormat="false" ht="15.75" hidden="false" customHeight="false" outlineLevel="0" collapsed="false"/>
    <row r="53783" customFormat="false" ht="15.75" hidden="false" customHeight="false" outlineLevel="0" collapsed="false"/>
    <row r="53784" customFormat="false" ht="15.75" hidden="false" customHeight="false" outlineLevel="0" collapsed="false"/>
    <row r="53785" customFormat="false" ht="15.75" hidden="false" customHeight="false" outlineLevel="0" collapsed="false"/>
    <row r="53786" customFormat="false" ht="15.75" hidden="false" customHeight="false" outlineLevel="0" collapsed="false"/>
    <row r="53787" customFormat="false" ht="15.75" hidden="false" customHeight="false" outlineLevel="0" collapsed="false"/>
    <row r="53788" customFormat="false" ht="15.75" hidden="false" customHeight="false" outlineLevel="0" collapsed="false"/>
    <row r="53789" customFormat="false" ht="15.75" hidden="false" customHeight="false" outlineLevel="0" collapsed="false"/>
    <row r="53790" customFormat="false" ht="15.75" hidden="false" customHeight="false" outlineLevel="0" collapsed="false"/>
    <row r="53791" customFormat="false" ht="15.75" hidden="false" customHeight="false" outlineLevel="0" collapsed="false"/>
    <row r="53792" customFormat="false" ht="15.75" hidden="false" customHeight="false" outlineLevel="0" collapsed="false"/>
    <row r="53793" customFormat="false" ht="15.75" hidden="false" customHeight="false" outlineLevel="0" collapsed="false"/>
    <row r="53794" customFormat="false" ht="15.75" hidden="false" customHeight="false" outlineLevel="0" collapsed="false"/>
    <row r="53795" customFormat="false" ht="15.75" hidden="false" customHeight="false" outlineLevel="0" collapsed="false"/>
    <row r="53796" customFormat="false" ht="15.75" hidden="false" customHeight="false" outlineLevel="0" collapsed="false"/>
    <row r="53797" customFormat="false" ht="15.75" hidden="false" customHeight="false" outlineLevel="0" collapsed="false"/>
    <row r="53798" customFormat="false" ht="15.75" hidden="false" customHeight="false" outlineLevel="0" collapsed="false"/>
    <row r="53799" customFormat="false" ht="15.75" hidden="false" customHeight="false" outlineLevel="0" collapsed="false"/>
    <row r="53800" customFormat="false" ht="15.75" hidden="false" customHeight="false" outlineLevel="0" collapsed="false"/>
    <row r="53801" customFormat="false" ht="15.75" hidden="false" customHeight="false" outlineLevel="0" collapsed="false"/>
    <row r="53802" customFormat="false" ht="15.75" hidden="false" customHeight="false" outlineLevel="0" collapsed="false"/>
    <row r="53803" customFormat="false" ht="15.75" hidden="false" customHeight="false" outlineLevel="0" collapsed="false"/>
    <row r="53804" customFormat="false" ht="15.75" hidden="false" customHeight="false" outlineLevel="0" collapsed="false"/>
    <row r="53805" customFormat="false" ht="15.75" hidden="false" customHeight="false" outlineLevel="0" collapsed="false"/>
    <row r="53806" customFormat="false" ht="15.75" hidden="false" customHeight="false" outlineLevel="0" collapsed="false"/>
    <row r="53807" customFormat="false" ht="15.75" hidden="false" customHeight="false" outlineLevel="0" collapsed="false"/>
    <row r="53808" customFormat="false" ht="15.75" hidden="false" customHeight="false" outlineLevel="0" collapsed="false"/>
    <row r="53809" customFormat="false" ht="15.75" hidden="false" customHeight="false" outlineLevel="0" collapsed="false"/>
    <row r="53810" customFormat="false" ht="15.75" hidden="false" customHeight="false" outlineLevel="0" collapsed="false"/>
    <row r="53811" customFormat="false" ht="15.75" hidden="false" customHeight="false" outlineLevel="0" collapsed="false"/>
    <row r="53812" customFormat="false" ht="15.75" hidden="false" customHeight="false" outlineLevel="0" collapsed="false"/>
    <row r="53813" customFormat="false" ht="15.75" hidden="false" customHeight="false" outlineLevel="0" collapsed="false"/>
    <row r="53814" customFormat="false" ht="15.75" hidden="false" customHeight="false" outlineLevel="0" collapsed="false"/>
    <row r="53815" customFormat="false" ht="15.75" hidden="false" customHeight="false" outlineLevel="0" collapsed="false"/>
    <row r="53816" customFormat="false" ht="15.75" hidden="false" customHeight="false" outlineLevel="0" collapsed="false"/>
    <row r="53817" customFormat="false" ht="15.75" hidden="false" customHeight="false" outlineLevel="0" collapsed="false"/>
    <row r="53818" customFormat="false" ht="15.75" hidden="false" customHeight="false" outlineLevel="0" collapsed="false"/>
    <row r="53819" customFormat="false" ht="15.75" hidden="false" customHeight="false" outlineLevel="0" collapsed="false"/>
    <row r="53820" customFormat="false" ht="15.75" hidden="false" customHeight="false" outlineLevel="0" collapsed="false"/>
    <row r="53821" customFormat="false" ht="15.75" hidden="false" customHeight="false" outlineLevel="0" collapsed="false"/>
    <row r="53822" customFormat="false" ht="15.75" hidden="false" customHeight="false" outlineLevel="0" collapsed="false"/>
    <row r="53823" customFormat="false" ht="15.75" hidden="false" customHeight="false" outlineLevel="0" collapsed="false"/>
    <row r="53824" customFormat="false" ht="15.75" hidden="false" customHeight="false" outlineLevel="0" collapsed="false"/>
    <row r="53825" customFormat="false" ht="15.75" hidden="false" customHeight="false" outlineLevel="0" collapsed="false"/>
    <row r="53826" customFormat="false" ht="15.75" hidden="false" customHeight="false" outlineLevel="0" collapsed="false"/>
    <row r="53827" customFormat="false" ht="15.75" hidden="false" customHeight="false" outlineLevel="0" collapsed="false"/>
    <row r="53828" customFormat="false" ht="15.75" hidden="false" customHeight="false" outlineLevel="0" collapsed="false"/>
    <row r="53829" customFormat="false" ht="15.75" hidden="false" customHeight="false" outlineLevel="0" collapsed="false"/>
    <row r="53830" customFormat="false" ht="15.75" hidden="false" customHeight="false" outlineLevel="0" collapsed="false"/>
    <row r="53831" customFormat="false" ht="15.75" hidden="false" customHeight="false" outlineLevel="0" collapsed="false"/>
    <row r="53832" customFormat="false" ht="15.75" hidden="false" customHeight="false" outlineLevel="0" collapsed="false"/>
    <row r="53833" customFormat="false" ht="15.75" hidden="false" customHeight="false" outlineLevel="0" collapsed="false"/>
    <row r="53834" customFormat="false" ht="15.75" hidden="false" customHeight="false" outlineLevel="0" collapsed="false"/>
    <row r="53835" customFormat="false" ht="15.75" hidden="false" customHeight="false" outlineLevel="0" collapsed="false"/>
    <row r="53836" customFormat="false" ht="15.75" hidden="false" customHeight="false" outlineLevel="0" collapsed="false"/>
    <row r="53837" customFormat="false" ht="15.75" hidden="false" customHeight="false" outlineLevel="0" collapsed="false"/>
    <row r="53838" customFormat="false" ht="15.75" hidden="false" customHeight="false" outlineLevel="0" collapsed="false"/>
    <row r="53839" customFormat="false" ht="15.75" hidden="false" customHeight="false" outlineLevel="0" collapsed="false"/>
    <row r="53840" customFormat="false" ht="15.75" hidden="false" customHeight="false" outlineLevel="0" collapsed="false"/>
    <row r="53841" customFormat="false" ht="15.75" hidden="false" customHeight="false" outlineLevel="0" collapsed="false"/>
    <row r="53842" customFormat="false" ht="15.75" hidden="false" customHeight="false" outlineLevel="0" collapsed="false"/>
    <row r="53843" customFormat="false" ht="15.75" hidden="false" customHeight="false" outlineLevel="0" collapsed="false"/>
    <row r="53844" customFormat="false" ht="15.75" hidden="false" customHeight="false" outlineLevel="0" collapsed="false"/>
    <row r="53845" customFormat="false" ht="15.75" hidden="false" customHeight="false" outlineLevel="0" collapsed="false"/>
    <row r="53846" customFormat="false" ht="15.75" hidden="false" customHeight="false" outlineLevel="0" collapsed="false"/>
    <row r="53847" customFormat="false" ht="15.75" hidden="false" customHeight="false" outlineLevel="0" collapsed="false"/>
    <row r="53848" customFormat="false" ht="15.75" hidden="false" customHeight="false" outlineLevel="0" collapsed="false"/>
    <row r="53849" customFormat="false" ht="15.75" hidden="false" customHeight="false" outlineLevel="0" collapsed="false"/>
    <row r="53850" customFormat="false" ht="15.75" hidden="false" customHeight="false" outlineLevel="0" collapsed="false"/>
    <row r="53851" customFormat="false" ht="15.75" hidden="false" customHeight="false" outlineLevel="0" collapsed="false"/>
    <row r="53852" customFormat="false" ht="15.75" hidden="false" customHeight="false" outlineLevel="0" collapsed="false"/>
    <row r="53853" customFormat="false" ht="15.75" hidden="false" customHeight="false" outlineLevel="0" collapsed="false"/>
    <row r="53854" customFormat="false" ht="15.75" hidden="false" customHeight="false" outlineLevel="0" collapsed="false"/>
    <row r="53855" customFormat="false" ht="15.75" hidden="false" customHeight="false" outlineLevel="0" collapsed="false"/>
    <row r="53856" customFormat="false" ht="15.75" hidden="false" customHeight="false" outlineLevel="0" collapsed="false"/>
    <row r="53857" customFormat="false" ht="15.75" hidden="false" customHeight="false" outlineLevel="0" collapsed="false"/>
    <row r="53858" customFormat="false" ht="15.75" hidden="false" customHeight="false" outlineLevel="0" collapsed="false"/>
    <row r="53859" customFormat="false" ht="15.75" hidden="false" customHeight="false" outlineLevel="0" collapsed="false"/>
    <row r="53860" customFormat="false" ht="15.75" hidden="false" customHeight="false" outlineLevel="0" collapsed="false"/>
    <row r="53861" customFormat="false" ht="15.75" hidden="false" customHeight="false" outlineLevel="0" collapsed="false"/>
    <row r="53862" customFormat="false" ht="15.75" hidden="false" customHeight="false" outlineLevel="0" collapsed="false"/>
    <row r="53863" customFormat="false" ht="15.75" hidden="false" customHeight="false" outlineLevel="0" collapsed="false"/>
    <row r="53864" customFormat="false" ht="15.75" hidden="false" customHeight="false" outlineLevel="0" collapsed="false"/>
    <row r="53865" customFormat="false" ht="15.75" hidden="false" customHeight="false" outlineLevel="0" collapsed="false"/>
    <row r="53866" customFormat="false" ht="15.75" hidden="false" customHeight="false" outlineLevel="0" collapsed="false"/>
    <row r="53867" customFormat="false" ht="15.75" hidden="false" customHeight="false" outlineLevel="0" collapsed="false"/>
    <row r="53868" customFormat="false" ht="15.75" hidden="false" customHeight="false" outlineLevel="0" collapsed="false"/>
    <row r="53869" customFormat="false" ht="15.75" hidden="false" customHeight="false" outlineLevel="0" collapsed="false"/>
    <row r="53870" customFormat="false" ht="15.75" hidden="false" customHeight="false" outlineLevel="0" collapsed="false"/>
    <row r="53871" customFormat="false" ht="15.75" hidden="false" customHeight="false" outlineLevel="0" collapsed="false"/>
    <row r="53872" customFormat="false" ht="15.75" hidden="false" customHeight="false" outlineLevel="0" collapsed="false"/>
    <row r="53873" customFormat="false" ht="15.75" hidden="false" customHeight="false" outlineLevel="0" collapsed="false"/>
    <row r="53874" customFormat="false" ht="15.75" hidden="false" customHeight="false" outlineLevel="0" collapsed="false"/>
    <row r="53875" customFormat="false" ht="15.75" hidden="false" customHeight="false" outlineLevel="0" collapsed="false"/>
    <row r="53876" customFormat="false" ht="15.75" hidden="false" customHeight="false" outlineLevel="0" collapsed="false"/>
    <row r="53877" customFormat="false" ht="15.75" hidden="false" customHeight="false" outlineLevel="0" collapsed="false"/>
    <row r="53878" customFormat="false" ht="15.75" hidden="false" customHeight="false" outlineLevel="0" collapsed="false"/>
    <row r="53879" customFormat="false" ht="15.75" hidden="false" customHeight="false" outlineLevel="0" collapsed="false"/>
    <row r="53880" customFormat="false" ht="15.75" hidden="false" customHeight="false" outlineLevel="0" collapsed="false"/>
    <row r="53881" customFormat="false" ht="15.75" hidden="false" customHeight="false" outlineLevel="0" collapsed="false"/>
    <row r="53882" customFormat="false" ht="15.75" hidden="false" customHeight="false" outlineLevel="0" collapsed="false"/>
    <row r="53883" customFormat="false" ht="15.75" hidden="false" customHeight="false" outlineLevel="0" collapsed="false"/>
    <row r="53884" customFormat="false" ht="15.75" hidden="false" customHeight="false" outlineLevel="0" collapsed="false"/>
    <row r="53885" customFormat="false" ht="15.75" hidden="false" customHeight="false" outlineLevel="0" collapsed="false"/>
    <row r="53886" customFormat="false" ht="15.75" hidden="false" customHeight="false" outlineLevel="0" collapsed="false"/>
    <row r="53887" customFormat="false" ht="15.75" hidden="false" customHeight="false" outlineLevel="0" collapsed="false"/>
    <row r="53888" customFormat="false" ht="15.75" hidden="false" customHeight="false" outlineLevel="0" collapsed="false"/>
    <row r="53889" customFormat="false" ht="15.75" hidden="false" customHeight="false" outlineLevel="0" collapsed="false"/>
    <row r="53890" customFormat="false" ht="15.75" hidden="false" customHeight="false" outlineLevel="0" collapsed="false"/>
    <row r="53891" customFormat="false" ht="15.75" hidden="false" customHeight="false" outlineLevel="0" collapsed="false"/>
    <row r="53892" customFormat="false" ht="15.75" hidden="false" customHeight="false" outlineLevel="0" collapsed="false"/>
    <row r="53893" customFormat="false" ht="15.75" hidden="false" customHeight="false" outlineLevel="0" collapsed="false"/>
    <row r="53894" customFormat="false" ht="15.75" hidden="false" customHeight="false" outlineLevel="0" collapsed="false"/>
    <row r="53895" customFormat="false" ht="15.75" hidden="false" customHeight="false" outlineLevel="0" collapsed="false"/>
    <row r="53896" customFormat="false" ht="15.75" hidden="false" customHeight="false" outlineLevel="0" collapsed="false"/>
    <row r="53897" customFormat="false" ht="15.75" hidden="false" customHeight="false" outlineLevel="0" collapsed="false"/>
    <row r="53898" customFormat="false" ht="15.75" hidden="false" customHeight="false" outlineLevel="0" collapsed="false"/>
    <row r="53899" customFormat="false" ht="15.75" hidden="false" customHeight="false" outlineLevel="0" collapsed="false"/>
    <row r="53900" customFormat="false" ht="15.75" hidden="false" customHeight="false" outlineLevel="0" collapsed="false"/>
    <row r="53901" customFormat="false" ht="15.75" hidden="false" customHeight="false" outlineLevel="0" collapsed="false"/>
    <row r="53902" customFormat="false" ht="15.75" hidden="false" customHeight="false" outlineLevel="0" collapsed="false"/>
    <row r="53903" customFormat="false" ht="15.75" hidden="false" customHeight="false" outlineLevel="0" collapsed="false"/>
    <row r="53904" customFormat="false" ht="15.75" hidden="false" customHeight="false" outlineLevel="0" collapsed="false"/>
    <row r="53905" customFormat="false" ht="15.75" hidden="false" customHeight="false" outlineLevel="0" collapsed="false"/>
    <row r="53906" customFormat="false" ht="15.75" hidden="false" customHeight="false" outlineLevel="0" collapsed="false"/>
    <row r="53907" customFormat="false" ht="15.75" hidden="false" customHeight="false" outlineLevel="0" collapsed="false"/>
    <row r="53908" customFormat="false" ht="15.75" hidden="false" customHeight="false" outlineLevel="0" collapsed="false"/>
    <row r="53909" customFormat="false" ht="15.75" hidden="false" customHeight="false" outlineLevel="0" collapsed="false"/>
    <row r="53910" customFormat="false" ht="15.75" hidden="false" customHeight="false" outlineLevel="0" collapsed="false"/>
    <row r="53911" customFormat="false" ht="15.75" hidden="false" customHeight="false" outlineLevel="0" collapsed="false"/>
    <row r="53912" customFormat="false" ht="15.75" hidden="false" customHeight="false" outlineLevel="0" collapsed="false"/>
    <row r="53913" customFormat="false" ht="15.75" hidden="false" customHeight="false" outlineLevel="0" collapsed="false"/>
    <row r="53914" customFormat="false" ht="15.75" hidden="false" customHeight="false" outlineLevel="0" collapsed="false"/>
    <row r="53915" customFormat="false" ht="15.75" hidden="false" customHeight="false" outlineLevel="0" collapsed="false"/>
    <row r="53916" customFormat="false" ht="15.75" hidden="false" customHeight="false" outlineLevel="0" collapsed="false"/>
    <row r="53917" customFormat="false" ht="15.75" hidden="false" customHeight="false" outlineLevel="0" collapsed="false"/>
    <row r="53918" customFormat="false" ht="15.75" hidden="false" customHeight="false" outlineLevel="0" collapsed="false"/>
    <row r="53919" customFormat="false" ht="15.75" hidden="false" customHeight="false" outlineLevel="0" collapsed="false"/>
    <row r="53920" customFormat="false" ht="15.75" hidden="false" customHeight="false" outlineLevel="0" collapsed="false"/>
    <row r="53921" customFormat="false" ht="15.75" hidden="false" customHeight="false" outlineLevel="0" collapsed="false"/>
    <row r="53922" customFormat="false" ht="15.75" hidden="false" customHeight="false" outlineLevel="0" collapsed="false"/>
    <row r="53923" customFormat="false" ht="15.75" hidden="false" customHeight="false" outlineLevel="0" collapsed="false"/>
    <row r="53924" customFormat="false" ht="15.75" hidden="false" customHeight="false" outlineLevel="0" collapsed="false"/>
    <row r="53925" customFormat="false" ht="15.75" hidden="false" customHeight="false" outlineLevel="0" collapsed="false"/>
    <row r="53926" customFormat="false" ht="15.75" hidden="false" customHeight="false" outlineLevel="0" collapsed="false"/>
    <row r="53927" customFormat="false" ht="15.75" hidden="false" customHeight="false" outlineLevel="0" collapsed="false"/>
    <row r="53928" customFormat="false" ht="15.75" hidden="false" customHeight="false" outlineLevel="0" collapsed="false"/>
    <row r="53929" customFormat="false" ht="15.75" hidden="false" customHeight="false" outlineLevel="0" collapsed="false"/>
    <row r="53930" customFormat="false" ht="15.75" hidden="false" customHeight="false" outlineLevel="0" collapsed="false"/>
    <row r="53931" customFormat="false" ht="15.75" hidden="false" customHeight="false" outlineLevel="0" collapsed="false"/>
    <row r="53932" customFormat="false" ht="15.75" hidden="false" customHeight="false" outlineLevel="0" collapsed="false"/>
    <row r="53933" customFormat="false" ht="15.75" hidden="false" customHeight="false" outlineLevel="0" collapsed="false"/>
    <row r="53934" customFormat="false" ht="15.75" hidden="false" customHeight="false" outlineLevel="0" collapsed="false"/>
    <row r="53935" customFormat="false" ht="15.75" hidden="false" customHeight="false" outlineLevel="0" collapsed="false"/>
    <row r="53936" customFormat="false" ht="15.75" hidden="false" customHeight="false" outlineLevel="0" collapsed="false"/>
    <row r="53937" customFormat="false" ht="15.75" hidden="false" customHeight="false" outlineLevel="0" collapsed="false"/>
    <row r="53938" customFormat="false" ht="15.75" hidden="false" customHeight="false" outlineLevel="0" collapsed="false"/>
    <row r="53939" customFormat="false" ht="15.75" hidden="false" customHeight="false" outlineLevel="0" collapsed="false"/>
    <row r="53940" customFormat="false" ht="15.75" hidden="false" customHeight="false" outlineLevel="0" collapsed="false"/>
    <row r="53941" customFormat="false" ht="15.75" hidden="false" customHeight="false" outlineLevel="0" collapsed="false"/>
    <row r="53942" customFormat="false" ht="15.75" hidden="false" customHeight="false" outlineLevel="0" collapsed="false"/>
    <row r="53943" customFormat="false" ht="15.75" hidden="false" customHeight="false" outlineLevel="0" collapsed="false"/>
    <row r="53944" customFormat="false" ht="15.75" hidden="false" customHeight="false" outlineLevel="0" collapsed="false"/>
    <row r="53945" customFormat="false" ht="15.75" hidden="false" customHeight="false" outlineLevel="0" collapsed="false"/>
    <row r="53946" customFormat="false" ht="15.75" hidden="false" customHeight="false" outlineLevel="0" collapsed="false"/>
    <row r="53947" customFormat="false" ht="15.75" hidden="false" customHeight="false" outlineLevel="0" collapsed="false"/>
    <row r="53948" customFormat="false" ht="15.75" hidden="false" customHeight="false" outlineLevel="0" collapsed="false"/>
    <row r="53949" customFormat="false" ht="15.75" hidden="false" customHeight="false" outlineLevel="0" collapsed="false"/>
    <row r="53950" customFormat="false" ht="15.75" hidden="false" customHeight="false" outlineLevel="0" collapsed="false"/>
    <row r="53951" customFormat="false" ht="15.75" hidden="false" customHeight="false" outlineLevel="0" collapsed="false"/>
    <row r="53952" customFormat="false" ht="15.75" hidden="false" customHeight="false" outlineLevel="0" collapsed="false"/>
    <row r="53953" customFormat="false" ht="15.75" hidden="false" customHeight="false" outlineLevel="0" collapsed="false"/>
    <row r="53954" customFormat="false" ht="15.75" hidden="false" customHeight="false" outlineLevel="0" collapsed="false"/>
    <row r="53955" customFormat="false" ht="15.75" hidden="false" customHeight="false" outlineLevel="0" collapsed="false"/>
    <row r="53956" customFormat="false" ht="15.75" hidden="false" customHeight="false" outlineLevel="0" collapsed="false"/>
    <row r="53957" customFormat="false" ht="15.75" hidden="false" customHeight="false" outlineLevel="0" collapsed="false"/>
    <row r="53958" customFormat="false" ht="15.75" hidden="false" customHeight="false" outlineLevel="0" collapsed="false"/>
    <row r="53959" customFormat="false" ht="15.75" hidden="false" customHeight="false" outlineLevel="0" collapsed="false"/>
    <row r="53960" customFormat="false" ht="15.75" hidden="false" customHeight="false" outlineLevel="0" collapsed="false"/>
    <row r="53961" customFormat="false" ht="15.75" hidden="false" customHeight="false" outlineLevel="0" collapsed="false"/>
    <row r="53962" customFormat="false" ht="15.75" hidden="false" customHeight="false" outlineLevel="0" collapsed="false"/>
    <row r="53963" customFormat="false" ht="15.75" hidden="false" customHeight="false" outlineLevel="0" collapsed="false"/>
    <row r="53964" customFormat="false" ht="15.75" hidden="false" customHeight="false" outlineLevel="0" collapsed="false"/>
    <row r="53965" customFormat="false" ht="15.75" hidden="false" customHeight="false" outlineLevel="0" collapsed="false"/>
    <row r="53966" customFormat="false" ht="15.75" hidden="false" customHeight="false" outlineLevel="0" collapsed="false"/>
    <row r="53967" customFormat="false" ht="15.75" hidden="false" customHeight="false" outlineLevel="0" collapsed="false"/>
    <row r="53968" customFormat="false" ht="15.75" hidden="false" customHeight="false" outlineLevel="0" collapsed="false"/>
    <row r="53969" customFormat="false" ht="15.75" hidden="false" customHeight="false" outlineLevel="0" collapsed="false"/>
    <row r="53970" customFormat="false" ht="15.75" hidden="false" customHeight="false" outlineLevel="0" collapsed="false"/>
    <row r="53971" customFormat="false" ht="15.75" hidden="false" customHeight="false" outlineLevel="0" collapsed="false"/>
    <row r="53972" customFormat="false" ht="15.75" hidden="false" customHeight="false" outlineLevel="0" collapsed="false"/>
    <row r="53973" customFormat="false" ht="15.75" hidden="false" customHeight="false" outlineLevel="0" collapsed="false"/>
    <row r="53974" customFormat="false" ht="15.75" hidden="false" customHeight="false" outlineLevel="0" collapsed="false"/>
    <row r="53975" customFormat="false" ht="15.75" hidden="false" customHeight="false" outlineLevel="0" collapsed="false"/>
    <row r="53976" customFormat="false" ht="15.75" hidden="false" customHeight="false" outlineLevel="0" collapsed="false"/>
    <row r="53977" customFormat="false" ht="15.75" hidden="false" customHeight="false" outlineLevel="0" collapsed="false"/>
    <row r="53978" customFormat="false" ht="15.75" hidden="false" customHeight="false" outlineLevel="0" collapsed="false"/>
    <row r="53979" customFormat="false" ht="15.75" hidden="false" customHeight="false" outlineLevel="0" collapsed="false"/>
    <row r="53980" customFormat="false" ht="15.75" hidden="false" customHeight="false" outlineLevel="0" collapsed="false"/>
    <row r="53981" customFormat="false" ht="15.75" hidden="false" customHeight="false" outlineLevel="0" collapsed="false"/>
    <row r="53982" customFormat="false" ht="15.75" hidden="false" customHeight="false" outlineLevel="0" collapsed="false"/>
    <row r="53983" customFormat="false" ht="15.75" hidden="false" customHeight="false" outlineLevel="0" collapsed="false"/>
    <row r="53984" customFormat="false" ht="15.75" hidden="false" customHeight="false" outlineLevel="0" collapsed="false"/>
    <row r="53985" customFormat="false" ht="15.75" hidden="false" customHeight="false" outlineLevel="0" collapsed="false"/>
    <row r="53986" customFormat="false" ht="15.75" hidden="false" customHeight="false" outlineLevel="0" collapsed="false"/>
    <row r="53987" customFormat="false" ht="15.75" hidden="false" customHeight="false" outlineLevel="0" collapsed="false"/>
    <row r="53988" customFormat="false" ht="15.75" hidden="false" customHeight="false" outlineLevel="0" collapsed="false"/>
    <row r="53989" customFormat="false" ht="15.75" hidden="false" customHeight="false" outlineLevel="0" collapsed="false"/>
    <row r="53990" customFormat="false" ht="15.75" hidden="false" customHeight="false" outlineLevel="0" collapsed="false"/>
    <row r="53991" customFormat="false" ht="15.75" hidden="false" customHeight="false" outlineLevel="0" collapsed="false"/>
    <row r="53992" customFormat="false" ht="15.75" hidden="false" customHeight="false" outlineLevel="0" collapsed="false"/>
    <row r="53993" customFormat="false" ht="15.75" hidden="false" customHeight="false" outlineLevel="0" collapsed="false"/>
    <row r="53994" customFormat="false" ht="15.75" hidden="false" customHeight="false" outlineLevel="0" collapsed="false"/>
    <row r="53995" customFormat="false" ht="15.75" hidden="false" customHeight="false" outlineLevel="0" collapsed="false"/>
    <row r="53996" customFormat="false" ht="15.75" hidden="false" customHeight="false" outlineLevel="0" collapsed="false"/>
    <row r="53997" customFormat="false" ht="15.75" hidden="false" customHeight="false" outlineLevel="0" collapsed="false"/>
    <row r="53998" customFormat="false" ht="15.75" hidden="false" customHeight="false" outlineLevel="0" collapsed="false"/>
    <row r="53999" customFormat="false" ht="15.75" hidden="false" customHeight="false" outlineLevel="0" collapsed="false"/>
    <row r="54000" customFormat="false" ht="15.75" hidden="false" customHeight="false" outlineLevel="0" collapsed="false"/>
    <row r="54001" customFormat="false" ht="15.75" hidden="false" customHeight="false" outlineLevel="0" collapsed="false"/>
    <row r="54002" customFormat="false" ht="15.75" hidden="false" customHeight="false" outlineLevel="0" collapsed="false"/>
    <row r="54003" customFormat="false" ht="15.75" hidden="false" customHeight="false" outlineLevel="0" collapsed="false"/>
    <row r="54004" customFormat="false" ht="15.75" hidden="false" customHeight="false" outlineLevel="0" collapsed="false"/>
    <row r="54005" customFormat="false" ht="15.75" hidden="false" customHeight="false" outlineLevel="0" collapsed="false"/>
    <row r="54006" customFormat="false" ht="15.75" hidden="false" customHeight="false" outlineLevel="0" collapsed="false"/>
    <row r="54007" customFormat="false" ht="15.75" hidden="false" customHeight="false" outlineLevel="0" collapsed="false"/>
    <row r="54008" customFormat="false" ht="15.75" hidden="false" customHeight="false" outlineLevel="0" collapsed="false"/>
    <row r="54009" customFormat="false" ht="15.75" hidden="false" customHeight="false" outlineLevel="0" collapsed="false"/>
    <row r="54010" customFormat="false" ht="15.75" hidden="false" customHeight="false" outlineLevel="0" collapsed="false"/>
    <row r="54011" customFormat="false" ht="15.75" hidden="false" customHeight="false" outlineLevel="0" collapsed="false"/>
    <row r="54012" customFormat="false" ht="15.75" hidden="false" customHeight="false" outlineLevel="0" collapsed="false"/>
    <row r="54013" customFormat="false" ht="15.75" hidden="false" customHeight="false" outlineLevel="0" collapsed="false"/>
    <row r="54014" customFormat="false" ht="15.75" hidden="false" customHeight="false" outlineLevel="0" collapsed="false"/>
    <row r="54015" customFormat="false" ht="15.75" hidden="false" customHeight="false" outlineLevel="0" collapsed="false"/>
    <row r="54016" customFormat="false" ht="15.75" hidden="false" customHeight="false" outlineLevel="0" collapsed="false"/>
    <row r="54017" customFormat="false" ht="15.75" hidden="false" customHeight="false" outlineLevel="0" collapsed="false"/>
    <row r="54018" customFormat="false" ht="15.75" hidden="false" customHeight="false" outlineLevel="0" collapsed="false"/>
    <row r="54019" customFormat="false" ht="15.75" hidden="false" customHeight="false" outlineLevel="0" collapsed="false"/>
    <row r="54020" customFormat="false" ht="15.75" hidden="false" customHeight="false" outlineLevel="0" collapsed="false"/>
    <row r="54021" customFormat="false" ht="15.75" hidden="false" customHeight="false" outlineLevel="0" collapsed="false"/>
    <row r="54022" customFormat="false" ht="15.75" hidden="false" customHeight="false" outlineLevel="0" collapsed="false"/>
    <row r="54023" customFormat="false" ht="15.75" hidden="false" customHeight="false" outlineLevel="0" collapsed="false"/>
    <row r="54024" customFormat="false" ht="15.75" hidden="false" customHeight="false" outlineLevel="0" collapsed="false"/>
    <row r="54025" customFormat="false" ht="15.75" hidden="false" customHeight="false" outlineLevel="0" collapsed="false"/>
    <row r="54026" customFormat="false" ht="15.75" hidden="false" customHeight="false" outlineLevel="0" collapsed="false"/>
    <row r="54027" customFormat="false" ht="15.75" hidden="false" customHeight="false" outlineLevel="0" collapsed="false"/>
    <row r="54028" customFormat="false" ht="15.75" hidden="false" customHeight="false" outlineLevel="0" collapsed="false"/>
    <row r="54029" customFormat="false" ht="15.75" hidden="false" customHeight="false" outlineLevel="0" collapsed="false"/>
    <row r="54030" customFormat="false" ht="15.75" hidden="false" customHeight="false" outlineLevel="0" collapsed="false"/>
    <row r="54031" customFormat="false" ht="15.75" hidden="false" customHeight="false" outlineLevel="0" collapsed="false"/>
    <row r="54032" customFormat="false" ht="15.75" hidden="false" customHeight="false" outlineLevel="0" collapsed="false"/>
    <row r="54033" customFormat="false" ht="15.75" hidden="false" customHeight="false" outlineLevel="0" collapsed="false"/>
    <row r="54034" customFormat="false" ht="15.75" hidden="false" customHeight="false" outlineLevel="0" collapsed="false"/>
    <row r="54035" customFormat="false" ht="15.75" hidden="false" customHeight="false" outlineLevel="0" collapsed="false"/>
    <row r="54036" customFormat="false" ht="15.75" hidden="false" customHeight="false" outlineLevel="0" collapsed="false"/>
    <row r="54037" customFormat="false" ht="15.75" hidden="false" customHeight="false" outlineLevel="0" collapsed="false"/>
    <row r="54038" customFormat="false" ht="15.75" hidden="false" customHeight="false" outlineLevel="0" collapsed="false"/>
    <row r="54039" customFormat="false" ht="15.75" hidden="false" customHeight="false" outlineLevel="0" collapsed="false"/>
    <row r="54040" customFormat="false" ht="15.75" hidden="false" customHeight="false" outlineLevel="0" collapsed="false"/>
    <row r="54041" customFormat="false" ht="15.75" hidden="false" customHeight="false" outlineLevel="0" collapsed="false"/>
    <row r="54042" customFormat="false" ht="15.75" hidden="false" customHeight="false" outlineLevel="0" collapsed="false"/>
    <row r="54043" customFormat="false" ht="15.75" hidden="false" customHeight="false" outlineLevel="0" collapsed="false"/>
    <row r="54044" customFormat="false" ht="15.75" hidden="false" customHeight="false" outlineLevel="0" collapsed="false"/>
    <row r="54045" customFormat="false" ht="15.75" hidden="false" customHeight="false" outlineLevel="0" collapsed="false"/>
    <row r="54046" customFormat="false" ht="15.75" hidden="false" customHeight="false" outlineLevel="0" collapsed="false"/>
    <row r="54047" customFormat="false" ht="15.75" hidden="false" customHeight="false" outlineLevel="0" collapsed="false"/>
    <row r="54048" customFormat="false" ht="15.75" hidden="false" customHeight="false" outlineLevel="0" collapsed="false"/>
    <row r="54049" customFormat="false" ht="15.75" hidden="false" customHeight="false" outlineLevel="0" collapsed="false"/>
    <row r="54050" customFormat="false" ht="15.75" hidden="false" customHeight="false" outlineLevel="0" collapsed="false"/>
    <row r="54051" customFormat="false" ht="15.75" hidden="false" customHeight="false" outlineLevel="0" collapsed="false"/>
    <row r="54052" customFormat="false" ht="15.75" hidden="false" customHeight="false" outlineLevel="0" collapsed="false"/>
    <row r="54053" customFormat="false" ht="15.75" hidden="false" customHeight="false" outlineLevel="0" collapsed="false"/>
    <row r="54054" customFormat="false" ht="15.75" hidden="false" customHeight="false" outlineLevel="0" collapsed="false"/>
    <row r="54055" customFormat="false" ht="15.75" hidden="false" customHeight="false" outlineLevel="0" collapsed="false"/>
    <row r="54056" customFormat="false" ht="15.75" hidden="false" customHeight="false" outlineLevel="0" collapsed="false"/>
    <row r="54057" customFormat="false" ht="15.75" hidden="false" customHeight="false" outlineLevel="0" collapsed="false"/>
    <row r="54058" customFormat="false" ht="15.75" hidden="false" customHeight="false" outlineLevel="0" collapsed="false"/>
    <row r="54059" customFormat="false" ht="15.75" hidden="false" customHeight="false" outlineLevel="0" collapsed="false"/>
    <row r="54060" customFormat="false" ht="15.75" hidden="false" customHeight="false" outlineLevel="0" collapsed="false"/>
    <row r="54061" customFormat="false" ht="15.75" hidden="false" customHeight="false" outlineLevel="0" collapsed="false"/>
    <row r="54062" customFormat="false" ht="15.75" hidden="false" customHeight="false" outlineLevel="0" collapsed="false"/>
    <row r="54063" customFormat="false" ht="15.75" hidden="false" customHeight="false" outlineLevel="0" collapsed="false"/>
    <row r="54064" customFormat="false" ht="15.75" hidden="false" customHeight="false" outlineLevel="0" collapsed="false"/>
    <row r="54065" customFormat="false" ht="15.75" hidden="false" customHeight="false" outlineLevel="0" collapsed="false"/>
    <row r="54066" customFormat="false" ht="15.75" hidden="false" customHeight="false" outlineLevel="0" collapsed="false"/>
    <row r="54067" customFormat="false" ht="15.75" hidden="false" customHeight="false" outlineLevel="0" collapsed="false"/>
    <row r="54068" customFormat="false" ht="15.75" hidden="false" customHeight="false" outlineLevel="0" collapsed="false"/>
    <row r="54069" customFormat="false" ht="15.75" hidden="false" customHeight="false" outlineLevel="0" collapsed="false"/>
    <row r="54070" customFormat="false" ht="15.75" hidden="false" customHeight="false" outlineLevel="0" collapsed="false"/>
    <row r="54071" customFormat="false" ht="15.75" hidden="false" customHeight="false" outlineLevel="0" collapsed="false"/>
    <row r="54072" customFormat="false" ht="15.75" hidden="false" customHeight="false" outlineLevel="0" collapsed="false"/>
    <row r="54073" customFormat="false" ht="15.75" hidden="false" customHeight="false" outlineLevel="0" collapsed="false"/>
    <row r="54074" customFormat="false" ht="15.75" hidden="false" customHeight="false" outlineLevel="0" collapsed="false"/>
    <row r="54075" customFormat="false" ht="15.75" hidden="false" customHeight="false" outlineLevel="0" collapsed="false"/>
    <row r="54076" customFormat="false" ht="15.75" hidden="false" customHeight="false" outlineLevel="0" collapsed="false"/>
    <row r="54077" customFormat="false" ht="15.75" hidden="false" customHeight="false" outlineLevel="0" collapsed="false"/>
    <row r="54078" customFormat="false" ht="15.75" hidden="false" customHeight="false" outlineLevel="0" collapsed="false"/>
    <row r="54079" customFormat="false" ht="15.75" hidden="false" customHeight="false" outlineLevel="0" collapsed="false"/>
    <row r="54080" customFormat="false" ht="15.75" hidden="false" customHeight="false" outlineLevel="0" collapsed="false"/>
    <row r="54081" customFormat="false" ht="15.75" hidden="false" customHeight="false" outlineLevel="0" collapsed="false"/>
    <row r="54082" customFormat="false" ht="15.75" hidden="false" customHeight="false" outlineLevel="0" collapsed="false"/>
    <row r="54083" customFormat="false" ht="15.75" hidden="false" customHeight="false" outlineLevel="0" collapsed="false"/>
    <row r="54084" customFormat="false" ht="15.75" hidden="false" customHeight="false" outlineLevel="0" collapsed="false"/>
    <row r="54085" customFormat="false" ht="15.75" hidden="false" customHeight="false" outlineLevel="0" collapsed="false"/>
    <row r="54086" customFormat="false" ht="15.75" hidden="false" customHeight="false" outlineLevel="0" collapsed="false"/>
    <row r="54087" customFormat="false" ht="15.75" hidden="false" customHeight="false" outlineLevel="0" collapsed="false"/>
    <row r="54088" customFormat="false" ht="15.75" hidden="false" customHeight="false" outlineLevel="0" collapsed="false"/>
    <row r="54089" customFormat="false" ht="15.75" hidden="false" customHeight="false" outlineLevel="0" collapsed="false"/>
    <row r="54090" customFormat="false" ht="15.75" hidden="false" customHeight="false" outlineLevel="0" collapsed="false"/>
    <row r="54091" customFormat="false" ht="15.75" hidden="false" customHeight="false" outlineLevel="0" collapsed="false"/>
    <row r="54092" customFormat="false" ht="15.75" hidden="false" customHeight="false" outlineLevel="0" collapsed="false"/>
    <row r="54093" customFormat="false" ht="15.75" hidden="false" customHeight="false" outlineLevel="0" collapsed="false"/>
    <row r="54094" customFormat="false" ht="15.75" hidden="false" customHeight="false" outlineLevel="0" collapsed="false"/>
    <row r="54095" customFormat="false" ht="15.75" hidden="false" customHeight="false" outlineLevel="0" collapsed="false"/>
    <row r="54096" customFormat="false" ht="15.75" hidden="false" customHeight="false" outlineLevel="0" collapsed="false"/>
    <row r="54097" customFormat="false" ht="15.75" hidden="false" customHeight="false" outlineLevel="0" collapsed="false"/>
    <row r="54098" customFormat="false" ht="15.75" hidden="false" customHeight="false" outlineLevel="0" collapsed="false"/>
    <row r="54099" customFormat="false" ht="15.75" hidden="false" customHeight="false" outlineLevel="0" collapsed="false"/>
    <row r="54100" customFormat="false" ht="15.75" hidden="false" customHeight="false" outlineLevel="0" collapsed="false"/>
    <row r="54101" customFormat="false" ht="15.75" hidden="false" customHeight="false" outlineLevel="0" collapsed="false"/>
    <row r="54102" customFormat="false" ht="15.75" hidden="false" customHeight="false" outlineLevel="0" collapsed="false"/>
    <row r="54103" customFormat="false" ht="15.75" hidden="false" customHeight="false" outlineLevel="0" collapsed="false"/>
    <row r="54104" customFormat="false" ht="15.75" hidden="false" customHeight="false" outlineLevel="0" collapsed="false"/>
    <row r="54105" customFormat="false" ht="15.75" hidden="false" customHeight="false" outlineLevel="0" collapsed="false"/>
    <row r="54106" customFormat="false" ht="15.75" hidden="false" customHeight="false" outlineLevel="0" collapsed="false"/>
    <row r="54107" customFormat="false" ht="15.75" hidden="false" customHeight="false" outlineLevel="0" collapsed="false"/>
    <row r="54108" customFormat="false" ht="15.75" hidden="false" customHeight="false" outlineLevel="0" collapsed="false"/>
    <row r="54109" customFormat="false" ht="15.75" hidden="false" customHeight="false" outlineLevel="0" collapsed="false"/>
    <row r="54110" customFormat="false" ht="15.75" hidden="false" customHeight="false" outlineLevel="0" collapsed="false"/>
    <row r="54111" customFormat="false" ht="15.75" hidden="false" customHeight="false" outlineLevel="0" collapsed="false"/>
    <row r="54112" customFormat="false" ht="15.75" hidden="false" customHeight="false" outlineLevel="0" collapsed="false"/>
    <row r="54113" customFormat="false" ht="15.75" hidden="false" customHeight="false" outlineLevel="0" collapsed="false"/>
    <row r="54114" customFormat="false" ht="15.75" hidden="false" customHeight="false" outlineLevel="0" collapsed="false"/>
    <row r="54115" customFormat="false" ht="15.75" hidden="false" customHeight="false" outlineLevel="0" collapsed="false"/>
    <row r="54116" customFormat="false" ht="15.75" hidden="false" customHeight="false" outlineLevel="0" collapsed="false"/>
    <row r="54117" customFormat="false" ht="15.75" hidden="false" customHeight="false" outlineLevel="0" collapsed="false"/>
    <row r="54118" customFormat="false" ht="15.75" hidden="false" customHeight="false" outlineLevel="0" collapsed="false"/>
    <row r="54119" customFormat="false" ht="15.75" hidden="false" customHeight="false" outlineLevel="0" collapsed="false"/>
    <row r="54120" customFormat="false" ht="15.75" hidden="false" customHeight="false" outlineLevel="0" collapsed="false"/>
    <row r="54121" customFormat="false" ht="15.75" hidden="false" customHeight="false" outlineLevel="0" collapsed="false"/>
    <row r="54122" customFormat="false" ht="15.75" hidden="false" customHeight="false" outlineLevel="0" collapsed="false"/>
    <row r="54123" customFormat="false" ht="15.75" hidden="false" customHeight="false" outlineLevel="0" collapsed="false"/>
    <row r="54124" customFormat="false" ht="15.75" hidden="false" customHeight="false" outlineLevel="0" collapsed="false"/>
    <row r="54125" customFormat="false" ht="15.75" hidden="false" customHeight="false" outlineLevel="0" collapsed="false"/>
    <row r="54126" customFormat="false" ht="15.75" hidden="false" customHeight="false" outlineLevel="0" collapsed="false"/>
    <row r="54127" customFormat="false" ht="15.75" hidden="false" customHeight="false" outlineLevel="0" collapsed="false"/>
    <row r="54128" customFormat="false" ht="15.75" hidden="false" customHeight="false" outlineLevel="0" collapsed="false"/>
    <row r="54129" customFormat="false" ht="15.75" hidden="false" customHeight="false" outlineLevel="0" collapsed="false"/>
    <row r="54130" customFormat="false" ht="15.75" hidden="false" customHeight="false" outlineLevel="0" collapsed="false"/>
    <row r="54131" customFormat="false" ht="15.75" hidden="false" customHeight="false" outlineLevel="0" collapsed="false"/>
    <row r="54132" customFormat="false" ht="15.75" hidden="false" customHeight="false" outlineLevel="0" collapsed="false"/>
    <row r="54133" customFormat="false" ht="15.75" hidden="false" customHeight="false" outlineLevel="0" collapsed="false"/>
    <row r="54134" customFormat="false" ht="15.75" hidden="false" customHeight="false" outlineLevel="0" collapsed="false"/>
    <row r="54135" customFormat="false" ht="15.75" hidden="false" customHeight="false" outlineLevel="0" collapsed="false"/>
    <row r="54136" customFormat="false" ht="15.75" hidden="false" customHeight="false" outlineLevel="0" collapsed="false"/>
    <row r="54137" customFormat="false" ht="15.75" hidden="false" customHeight="false" outlineLevel="0" collapsed="false"/>
    <row r="54138" customFormat="false" ht="15.75" hidden="false" customHeight="false" outlineLevel="0" collapsed="false"/>
    <row r="54139" customFormat="false" ht="15.75" hidden="false" customHeight="false" outlineLevel="0" collapsed="false"/>
    <row r="54140" customFormat="false" ht="15.75" hidden="false" customHeight="false" outlineLevel="0" collapsed="false"/>
    <row r="54141" customFormat="false" ht="15.75" hidden="false" customHeight="false" outlineLevel="0" collapsed="false"/>
    <row r="54142" customFormat="false" ht="15.75" hidden="false" customHeight="false" outlineLevel="0" collapsed="false"/>
    <row r="54143" customFormat="false" ht="15.75" hidden="false" customHeight="false" outlineLevel="0" collapsed="false"/>
    <row r="54144" customFormat="false" ht="15.75" hidden="false" customHeight="false" outlineLevel="0" collapsed="false"/>
    <row r="54145" customFormat="false" ht="15.75" hidden="false" customHeight="false" outlineLevel="0" collapsed="false"/>
    <row r="54146" customFormat="false" ht="15.75" hidden="false" customHeight="false" outlineLevel="0" collapsed="false"/>
    <row r="54147" customFormat="false" ht="15.75" hidden="false" customHeight="false" outlineLevel="0" collapsed="false"/>
    <row r="54148" customFormat="false" ht="15.75" hidden="false" customHeight="false" outlineLevel="0" collapsed="false"/>
    <row r="54149" customFormat="false" ht="15.75" hidden="false" customHeight="false" outlineLevel="0" collapsed="false"/>
    <row r="54150" customFormat="false" ht="15.75" hidden="false" customHeight="false" outlineLevel="0" collapsed="false"/>
    <row r="54151" customFormat="false" ht="15.75" hidden="false" customHeight="false" outlineLevel="0" collapsed="false"/>
    <row r="54152" customFormat="false" ht="15.75" hidden="false" customHeight="false" outlineLevel="0" collapsed="false"/>
    <row r="54153" customFormat="false" ht="15.75" hidden="false" customHeight="false" outlineLevel="0" collapsed="false"/>
    <row r="54154" customFormat="false" ht="15.75" hidden="false" customHeight="false" outlineLevel="0" collapsed="false"/>
    <row r="54155" customFormat="false" ht="15.75" hidden="false" customHeight="false" outlineLevel="0" collapsed="false"/>
    <row r="54156" customFormat="false" ht="15.75" hidden="false" customHeight="false" outlineLevel="0" collapsed="false"/>
    <row r="54157" customFormat="false" ht="15.75" hidden="false" customHeight="false" outlineLevel="0" collapsed="false"/>
    <row r="54158" customFormat="false" ht="15.75" hidden="false" customHeight="false" outlineLevel="0" collapsed="false"/>
    <row r="54159" customFormat="false" ht="15.75" hidden="false" customHeight="false" outlineLevel="0" collapsed="false"/>
    <row r="54160" customFormat="false" ht="15.75" hidden="false" customHeight="false" outlineLevel="0" collapsed="false"/>
    <row r="54161" customFormat="false" ht="15.75" hidden="false" customHeight="false" outlineLevel="0" collapsed="false"/>
    <row r="54162" customFormat="false" ht="15.75" hidden="false" customHeight="false" outlineLevel="0" collapsed="false"/>
    <row r="54163" customFormat="false" ht="15.75" hidden="false" customHeight="false" outlineLevel="0" collapsed="false"/>
    <row r="54164" customFormat="false" ht="15.75" hidden="false" customHeight="false" outlineLevel="0" collapsed="false"/>
    <row r="54165" customFormat="false" ht="15.75" hidden="false" customHeight="false" outlineLevel="0" collapsed="false"/>
    <row r="54166" customFormat="false" ht="15.75" hidden="false" customHeight="false" outlineLevel="0" collapsed="false"/>
    <row r="54167" customFormat="false" ht="15.75" hidden="false" customHeight="false" outlineLevel="0" collapsed="false"/>
    <row r="54168" customFormat="false" ht="15.75" hidden="false" customHeight="false" outlineLevel="0" collapsed="false"/>
    <row r="54169" customFormat="false" ht="15.75" hidden="false" customHeight="false" outlineLevel="0" collapsed="false"/>
    <row r="54170" customFormat="false" ht="15.75" hidden="false" customHeight="false" outlineLevel="0" collapsed="false"/>
    <row r="54171" customFormat="false" ht="15.75" hidden="false" customHeight="false" outlineLevel="0" collapsed="false"/>
    <row r="54172" customFormat="false" ht="15.75" hidden="false" customHeight="false" outlineLevel="0" collapsed="false"/>
    <row r="54173" customFormat="false" ht="15.75" hidden="false" customHeight="false" outlineLevel="0" collapsed="false"/>
    <row r="54174" customFormat="false" ht="15.75" hidden="false" customHeight="false" outlineLevel="0" collapsed="false"/>
    <row r="54175" customFormat="false" ht="15.75" hidden="false" customHeight="false" outlineLevel="0" collapsed="false"/>
    <row r="54176" customFormat="false" ht="15.75" hidden="false" customHeight="false" outlineLevel="0" collapsed="false"/>
    <row r="54177" customFormat="false" ht="15.75" hidden="false" customHeight="false" outlineLevel="0" collapsed="false"/>
    <row r="54178" customFormat="false" ht="15.75" hidden="false" customHeight="false" outlineLevel="0" collapsed="false"/>
    <row r="54179" customFormat="false" ht="15.75" hidden="false" customHeight="false" outlineLevel="0" collapsed="false"/>
    <row r="54180" customFormat="false" ht="15.75" hidden="false" customHeight="false" outlineLevel="0" collapsed="false"/>
    <row r="54181" customFormat="false" ht="15.75" hidden="false" customHeight="false" outlineLevel="0" collapsed="false"/>
    <row r="54182" customFormat="false" ht="15.75" hidden="false" customHeight="false" outlineLevel="0" collapsed="false"/>
    <row r="54183" customFormat="false" ht="15.75" hidden="false" customHeight="false" outlineLevel="0" collapsed="false"/>
    <row r="54184" customFormat="false" ht="15.75" hidden="false" customHeight="false" outlineLevel="0" collapsed="false"/>
    <row r="54185" customFormat="false" ht="15.75" hidden="false" customHeight="false" outlineLevel="0" collapsed="false"/>
    <row r="54186" customFormat="false" ht="15.75" hidden="false" customHeight="false" outlineLevel="0" collapsed="false"/>
    <row r="54187" customFormat="false" ht="15.75" hidden="false" customHeight="false" outlineLevel="0" collapsed="false"/>
    <row r="54188" customFormat="false" ht="15.75" hidden="false" customHeight="false" outlineLevel="0" collapsed="false"/>
    <row r="54189" customFormat="false" ht="15.75" hidden="false" customHeight="false" outlineLevel="0" collapsed="false"/>
    <row r="54190" customFormat="false" ht="15.75" hidden="false" customHeight="false" outlineLevel="0" collapsed="false"/>
    <row r="54191" customFormat="false" ht="15.75" hidden="false" customHeight="false" outlineLevel="0" collapsed="false"/>
    <row r="54192" customFormat="false" ht="15.75" hidden="false" customHeight="false" outlineLevel="0" collapsed="false"/>
    <row r="54193" customFormat="false" ht="15.75" hidden="false" customHeight="false" outlineLevel="0" collapsed="false"/>
    <row r="54194" customFormat="false" ht="15.75" hidden="false" customHeight="false" outlineLevel="0" collapsed="false"/>
    <row r="54195" customFormat="false" ht="15.75" hidden="false" customHeight="false" outlineLevel="0" collapsed="false"/>
    <row r="54196" customFormat="false" ht="15.75" hidden="false" customHeight="false" outlineLevel="0" collapsed="false"/>
    <row r="54197" customFormat="false" ht="15.75" hidden="false" customHeight="false" outlineLevel="0" collapsed="false"/>
    <row r="54198" customFormat="false" ht="15.75" hidden="false" customHeight="false" outlineLevel="0" collapsed="false"/>
    <row r="54199" customFormat="false" ht="15.75" hidden="false" customHeight="false" outlineLevel="0" collapsed="false"/>
    <row r="54200" customFormat="false" ht="15.75" hidden="false" customHeight="false" outlineLevel="0" collapsed="false"/>
    <row r="54201" customFormat="false" ht="15.75" hidden="false" customHeight="false" outlineLevel="0" collapsed="false"/>
    <row r="54202" customFormat="false" ht="15.75" hidden="false" customHeight="false" outlineLevel="0" collapsed="false"/>
    <row r="54203" customFormat="false" ht="15.75" hidden="false" customHeight="false" outlineLevel="0" collapsed="false"/>
    <row r="54204" customFormat="false" ht="15.75" hidden="false" customHeight="false" outlineLevel="0" collapsed="false"/>
    <row r="54205" customFormat="false" ht="15.75" hidden="false" customHeight="false" outlineLevel="0" collapsed="false"/>
    <row r="54206" customFormat="false" ht="15.75" hidden="false" customHeight="false" outlineLevel="0" collapsed="false"/>
    <row r="54207" customFormat="false" ht="15.75" hidden="false" customHeight="false" outlineLevel="0" collapsed="false"/>
    <row r="54208" customFormat="false" ht="15.75" hidden="false" customHeight="false" outlineLevel="0" collapsed="false"/>
    <row r="54209" customFormat="false" ht="15.75" hidden="false" customHeight="false" outlineLevel="0" collapsed="false"/>
    <row r="54210" customFormat="false" ht="15.75" hidden="false" customHeight="false" outlineLevel="0" collapsed="false"/>
    <row r="54211" customFormat="false" ht="15.75" hidden="false" customHeight="false" outlineLevel="0" collapsed="false"/>
    <row r="54212" customFormat="false" ht="15.75" hidden="false" customHeight="false" outlineLevel="0" collapsed="false"/>
    <row r="54213" customFormat="false" ht="15.75" hidden="false" customHeight="false" outlineLevel="0" collapsed="false"/>
    <row r="54214" customFormat="false" ht="15.75" hidden="false" customHeight="false" outlineLevel="0" collapsed="false"/>
    <row r="54215" customFormat="false" ht="15.75" hidden="false" customHeight="false" outlineLevel="0" collapsed="false"/>
    <row r="54216" customFormat="false" ht="15.75" hidden="false" customHeight="false" outlineLevel="0" collapsed="false"/>
    <row r="54217" customFormat="false" ht="15.75" hidden="false" customHeight="false" outlineLevel="0" collapsed="false"/>
    <row r="54218" customFormat="false" ht="15.75" hidden="false" customHeight="false" outlineLevel="0" collapsed="false"/>
    <row r="54219" customFormat="false" ht="15.75" hidden="false" customHeight="false" outlineLevel="0" collapsed="false"/>
    <row r="54220" customFormat="false" ht="15.75" hidden="false" customHeight="false" outlineLevel="0" collapsed="false"/>
    <row r="54221" customFormat="false" ht="15.75" hidden="false" customHeight="false" outlineLevel="0" collapsed="false"/>
    <row r="54222" customFormat="false" ht="15.75" hidden="false" customHeight="false" outlineLevel="0" collapsed="false"/>
    <row r="54223" customFormat="false" ht="15.75" hidden="false" customHeight="false" outlineLevel="0" collapsed="false"/>
    <row r="54224" customFormat="false" ht="15.75" hidden="false" customHeight="false" outlineLevel="0" collapsed="false"/>
    <row r="54225" customFormat="false" ht="15.75" hidden="false" customHeight="false" outlineLevel="0" collapsed="false"/>
    <row r="54226" customFormat="false" ht="15.75" hidden="false" customHeight="false" outlineLevel="0" collapsed="false"/>
    <row r="54227" customFormat="false" ht="15.75" hidden="false" customHeight="false" outlineLevel="0" collapsed="false"/>
    <row r="54228" customFormat="false" ht="15.75" hidden="false" customHeight="false" outlineLevel="0" collapsed="false"/>
    <row r="54229" customFormat="false" ht="15.75" hidden="false" customHeight="false" outlineLevel="0" collapsed="false"/>
    <row r="54230" customFormat="false" ht="15.75" hidden="false" customHeight="false" outlineLevel="0" collapsed="false"/>
    <row r="54231" customFormat="false" ht="15.75" hidden="false" customHeight="false" outlineLevel="0" collapsed="false"/>
    <row r="54232" customFormat="false" ht="15.75" hidden="false" customHeight="false" outlineLevel="0" collapsed="false"/>
    <row r="54233" customFormat="false" ht="15.75" hidden="false" customHeight="false" outlineLevel="0" collapsed="false"/>
    <row r="54234" customFormat="false" ht="15.75" hidden="false" customHeight="false" outlineLevel="0" collapsed="false"/>
    <row r="54235" customFormat="false" ht="15.75" hidden="false" customHeight="false" outlineLevel="0" collapsed="false"/>
    <row r="54236" customFormat="false" ht="15.75" hidden="false" customHeight="false" outlineLevel="0" collapsed="false"/>
    <row r="54237" customFormat="false" ht="15.75" hidden="false" customHeight="false" outlineLevel="0" collapsed="false"/>
    <row r="54238" customFormat="false" ht="15.75" hidden="false" customHeight="false" outlineLevel="0" collapsed="false"/>
    <row r="54239" customFormat="false" ht="15.75" hidden="false" customHeight="false" outlineLevel="0" collapsed="false"/>
    <row r="54240" customFormat="false" ht="15.75" hidden="false" customHeight="false" outlineLevel="0" collapsed="false"/>
    <row r="54241" customFormat="false" ht="15.75" hidden="false" customHeight="false" outlineLevel="0" collapsed="false"/>
    <row r="54242" customFormat="false" ht="15.75" hidden="false" customHeight="false" outlineLevel="0" collapsed="false"/>
    <row r="54243" customFormat="false" ht="15.75" hidden="false" customHeight="false" outlineLevel="0" collapsed="false"/>
    <row r="54244" customFormat="false" ht="15.75" hidden="false" customHeight="false" outlineLevel="0" collapsed="false"/>
    <row r="54245" customFormat="false" ht="15.75" hidden="false" customHeight="false" outlineLevel="0" collapsed="false"/>
    <row r="54246" customFormat="false" ht="15.75" hidden="false" customHeight="false" outlineLevel="0" collapsed="false"/>
    <row r="54247" customFormat="false" ht="15.75" hidden="false" customHeight="false" outlineLevel="0" collapsed="false"/>
    <row r="54248" customFormat="false" ht="15.75" hidden="false" customHeight="false" outlineLevel="0" collapsed="false"/>
    <row r="54249" customFormat="false" ht="15.75" hidden="false" customHeight="false" outlineLevel="0" collapsed="false"/>
    <row r="54250" customFormat="false" ht="15.75" hidden="false" customHeight="false" outlineLevel="0" collapsed="false"/>
    <row r="54251" customFormat="false" ht="15.75" hidden="false" customHeight="false" outlineLevel="0" collapsed="false"/>
    <row r="54252" customFormat="false" ht="15.75" hidden="false" customHeight="false" outlineLevel="0" collapsed="false"/>
    <row r="54253" customFormat="false" ht="15.75" hidden="false" customHeight="false" outlineLevel="0" collapsed="false"/>
    <row r="54254" customFormat="false" ht="15.75" hidden="false" customHeight="false" outlineLevel="0" collapsed="false"/>
    <row r="54255" customFormat="false" ht="15.75" hidden="false" customHeight="false" outlineLevel="0" collapsed="false"/>
    <row r="54256" customFormat="false" ht="15.75" hidden="false" customHeight="false" outlineLevel="0" collapsed="false"/>
    <row r="54257" customFormat="false" ht="15.75" hidden="false" customHeight="false" outlineLevel="0" collapsed="false"/>
    <row r="54258" customFormat="false" ht="15.75" hidden="false" customHeight="false" outlineLevel="0" collapsed="false"/>
    <row r="54259" customFormat="false" ht="15.75" hidden="false" customHeight="false" outlineLevel="0" collapsed="false"/>
    <row r="54260" customFormat="false" ht="15.75" hidden="false" customHeight="false" outlineLevel="0" collapsed="false"/>
    <row r="54261" customFormat="false" ht="15.75" hidden="false" customHeight="false" outlineLevel="0" collapsed="false"/>
    <row r="54262" customFormat="false" ht="15.75" hidden="false" customHeight="false" outlineLevel="0" collapsed="false"/>
    <row r="54263" customFormat="false" ht="15.75" hidden="false" customHeight="false" outlineLevel="0" collapsed="false"/>
    <row r="54264" customFormat="false" ht="15.75" hidden="false" customHeight="false" outlineLevel="0" collapsed="false"/>
    <row r="54265" customFormat="false" ht="15.75" hidden="false" customHeight="false" outlineLevel="0" collapsed="false"/>
    <row r="54266" customFormat="false" ht="15.75" hidden="false" customHeight="false" outlineLevel="0" collapsed="false"/>
    <row r="54267" customFormat="false" ht="15.75" hidden="false" customHeight="false" outlineLevel="0" collapsed="false"/>
    <row r="54268" customFormat="false" ht="15.75" hidden="false" customHeight="false" outlineLevel="0" collapsed="false"/>
    <row r="54269" customFormat="false" ht="15.75" hidden="false" customHeight="false" outlineLevel="0" collapsed="false"/>
    <row r="54270" customFormat="false" ht="15.75" hidden="false" customHeight="false" outlineLevel="0" collapsed="false"/>
    <row r="54271" customFormat="false" ht="15.75" hidden="false" customHeight="false" outlineLevel="0" collapsed="false"/>
    <row r="54272" customFormat="false" ht="15.75" hidden="false" customHeight="false" outlineLevel="0" collapsed="false"/>
    <row r="54273" customFormat="false" ht="15.75" hidden="false" customHeight="false" outlineLevel="0" collapsed="false"/>
    <row r="54274" customFormat="false" ht="15.75" hidden="false" customHeight="false" outlineLevel="0" collapsed="false"/>
    <row r="54275" customFormat="false" ht="15.75" hidden="false" customHeight="false" outlineLevel="0" collapsed="false"/>
    <row r="54276" customFormat="false" ht="15.75" hidden="false" customHeight="false" outlineLevel="0" collapsed="false"/>
    <row r="54277" customFormat="false" ht="15.75" hidden="false" customHeight="false" outlineLevel="0" collapsed="false"/>
    <row r="54278" customFormat="false" ht="15.75" hidden="false" customHeight="false" outlineLevel="0" collapsed="false"/>
    <row r="54279" customFormat="false" ht="15.75" hidden="false" customHeight="false" outlineLevel="0" collapsed="false"/>
    <row r="54280" customFormat="false" ht="15.75" hidden="false" customHeight="false" outlineLevel="0" collapsed="false"/>
    <row r="54281" customFormat="false" ht="15.75" hidden="false" customHeight="false" outlineLevel="0" collapsed="false"/>
    <row r="54282" customFormat="false" ht="15.75" hidden="false" customHeight="false" outlineLevel="0" collapsed="false"/>
    <row r="54283" customFormat="false" ht="15.75" hidden="false" customHeight="false" outlineLevel="0" collapsed="false"/>
    <row r="54284" customFormat="false" ht="15.75" hidden="false" customHeight="false" outlineLevel="0" collapsed="false"/>
    <row r="54285" customFormat="false" ht="15.75" hidden="false" customHeight="false" outlineLevel="0" collapsed="false"/>
    <row r="54286" customFormat="false" ht="15.75" hidden="false" customHeight="false" outlineLevel="0" collapsed="false"/>
    <row r="54287" customFormat="false" ht="15.75" hidden="false" customHeight="false" outlineLevel="0" collapsed="false"/>
    <row r="54288" customFormat="false" ht="15.75" hidden="false" customHeight="false" outlineLevel="0" collapsed="false"/>
    <row r="54289" customFormat="false" ht="15.75" hidden="false" customHeight="false" outlineLevel="0" collapsed="false"/>
    <row r="54290" customFormat="false" ht="15.75" hidden="false" customHeight="false" outlineLevel="0" collapsed="false"/>
    <row r="54291" customFormat="false" ht="15.75" hidden="false" customHeight="false" outlineLevel="0" collapsed="false"/>
    <row r="54292" customFormat="false" ht="15.75" hidden="false" customHeight="false" outlineLevel="0" collapsed="false"/>
    <row r="54293" customFormat="false" ht="15.75" hidden="false" customHeight="false" outlineLevel="0" collapsed="false"/>
    <row r="54294" customFormat="false" ht="15.75" hidden="false" customHeight="false" outlineLevel="0" collapsed="false"/>
    <row r="54295" customFormat="false" ht="15.75" hidden="false" customHeight="false" outlineLevel="0" collapsed="false"/>
    <row r="54296" customFormat="false" ht="15.75" hidden="false" customHeight="false" outlineLevel="0" collapsed="false"/>
    <row r="54297" customFormat="false" ht="15.75" hidden="false" customHeight="false" outlineLevel="0" collapsed="false"/>
    <row r="54298" customFormat="false" ht="15.75" hidden="false" customHeight="false" outlineLevel="0" collapsed="false"/>
    <row r="54299" customFormat="false" ht="15.75" hidden="false" customHeight="false" outlineLevel="0" collapsed="false"/>
    <row r="54300" customFormat="false" ht="15.75" hidden="false" customHeight="false" outlineLevel="0" collapsed="false"/>
    <row r="54301" customFormat="false" ht="15.75" hidden="false" customHeight="false" outlineLevel="0" collapsed="false"/>
    <row r="54302" customFormat="false" ht="15.75" hidden="false" customHeight="false" outlineLevel="0" collapsed="false"/>
    <row r="54303" customFormat="false" ht="15.75" hidden="false" customHeight="false" outlineLevel="0" collapsed="false"/>
    <row r="54304" customFormat="false" ht="15.75" hidden="false" customHeight="false" outlineLevel="0" collapsed="false"/>
    <row r="54305" customFormat="false" ht="15.75" hidden="false" customHeight="false" outlineLevel="0" collapsed="false"/>
    <row r="54306" customFormat="false" ht="15.75" hidden="false" customHeight="false" outlineLevel="0" collapsed="false"/>
    <row r="54307" customFormat="false" ht="15.75" hidden="false" customHeight="false" outlineLevel="0" collapsed="false"/>
    <row r="54308" customFormat="false" ht="15.75" hidden="false" customHeight="false" outlineLevel="0" collapsed="false"/>
    <row r="54309" customFormat="false" ht="15.75" hidden="false" customHeight="false" outlineLevel="0" collapsed="false"/>
    <row r="54310" customFormat="false" ht="15.75" hidden="false" customHeight="false" outlineLevel="0" collapsed="false"/>
    <row r="54311" customFormat="false" ht="15.75" hidden="false" customHeight="false" outlineLevel="0" collapsed="false"/>
    <row r="54312" customFormat="false" ht="15.75" hidden="false" customHeight="false" outlineLevel="0" collapsed="false"/>
    <row r="54313" customFormat="false" ht="15.75" hidden="false" customHeight="false" outlineLevel="0" collapsed="false"/>
    <row r="54314" customFormat="false" ht="15.75" hidden="false" customHeight="false" outlineLevel="0" collapsed="false"/>
    <row r="54315" customFormat="false" ht="15.75" hidden="false" customHeight="false" outlineLevel="0" collapsed="false"/>
    <row r="54316" customFormat="false" ht="15.75" hidden="false" customHeight="false" outlineLevel="0" collapsed="false"/>
    <row r="54317" customFormat="false" ht="15.75" hidden="false" customHeight="false" outlineLevel="0" collapsed="false"/>
    <row r="54318" customFormat="false" ht="15.75" hidden="false" customHeight="false" outlineLevel="0" collapsed="false"/>
    <row r="54319" customFormat="false" ht="15.75" hidden="false" customHeight="false" outlineLevel="0" collapsed="false"/>
    <row r="54320" customFormat="false" ht="15.75" hidden="false" customHeight="false" outlineLevel="0" collapsed="false"/>
    <row r="54321" customFormat="false" ht="15.75" hidden="false" customHeight="false" outlineLevel="0" collapsed="false"/>
    <row r="54322" customFormat="false" ht="15.75" hidden="false" customHeight="false" outlineLevel="0" collapsed="false"/>
    <row r="54323" customFormat="false" ht="15.75" hidden="false" customHeight="false" outlineLevel="0" collapsed="false"/>
    <row r="54324" customFormat="false" ht="15.75" hidden="false" customHeight="false" outlineLevel="0" collapsed="false"/>
    <row r="54325" customFormat="false" ht="15.75" hidden="false" customHeight="false" outlineLevel="0" collapsed="false"/>
    <row r="54326" customFormat="false" ht="15.75" hidden="false" customHeight="false" outlineLevel="0" collapsed="false"/>
    <row r="54327" customFormat="false" ht="15.75" hidden="false" customHeight="false" outlineLevel="0" collapsed="false"/>
    <row r="54328" customFormat="false" ht="15.75" hidden="false" customHeight="false" outlineLevel="0" collapsed="false"/>
    <row r="54329" customFormat="false" ht="15.75" hidden="false" customHeight="false" outlineLevel="0" collapsed="false"/>
    <row r="54330" customFormat="false" ht="15.75" hidden="false" customHeight="false" outlineLevel="0" collapsed="false"/>
    <row r="54331" customFormat="false" ht="15.75" hidden="false" customHeight="false" outlineLevel="0" collapsed="false"/>
    <row r="54332" customFormat="false" ht="15.75" hidden="false" customHeight="false" outlineLevel="0" collapsed="false"/>
    <row r="54333" customFormat="false" ht="15.75" hidden="false" customHeight="false" outlineLevel="0" collapsed="false"/>
    <row r="54334" customFormat="false" ht="15.75" hidden="false" customHeight="false" outlineLevel="0" collapsed="false"/>
    <row r="54335" customFormat="false" ht="15.75" hidden="false" customHeight="false" outlineLevel="0" collapsed="false"/>
    <row r="54336" customFormat="false" ht="15.75" hidden="false" customHeight="false" outlineLevel="0" collapsed="false"/>
    <row r="54337" customFormat="false" ht="15.75" hidden="false" customHeight="false" outlineLevel="0" collapsed="false"/>
    <row r="54338" customFormat="false" ht="15.75" hidden="false" customHeight="false" outlineLevel="0" collapsed="false"/>
    <row r="54339" customFormat="false" ht="15.75" hidden="false" customHeight="false" outlineLevel="0" collapsed="false"/>
    <row r="54340" customFormat="false" ht="15.75" hidden="false" customHeight="false" outlineLevel="0" collapsed="false"/>
    <row r="54341" customFormat="false" ht="15.75" hidden="false" customHeight="false" outlineLevel="0" collapsed="false"/>
    <row r="54342" customFormat="false" ht="15.75" hidden="false" customHeight="false" outlineLevel="0" collapsed="false"/>
    <row r="54343" customFormat="false" ht="15.75" hidden="false" customHeight="false" outlineLevel="0" collapsed="false"/>
    <row r="54344" customFormat="false" ht="15.75" hidden="false" customHeight="false" outlineLevel="0" collapsed="false"/>
    <row r="54345" customFormat="false" ht="15.75" hidden="false" customHeight="false" outlineLevel="0" collapsed="false"/>
    <row r="54346" customFormat="false" ht="15.75" hidden="false" customHeight="false" outlineLevel="0" collapsed="false"/>
    <row r="54347" customFormat="false" ht="15.75" hidden="false" customHeight="false" outlineLevel="0" collapsed="false"/>
    <row r="54348" customFormat="false" ht="15.75" hidden="false" customHeight="false" outlineLevel="0" collapsed="false"/>
    <row r="54349" customFormat="false" ht="15.75" hidden="false" customHeight="false" outlineLevel="0" collapsed="false"/>
    <row r="54350" customFormat="false" ht="15.75" hidden="false" customHeight="false" outlineLevel="0" collapsed="false"/>
    <row r="54351" customFormat="false" ht="15.75" hidden="false" customHeight="false" outlineLevel="0" collapsed="false"/>
    <row r="54352" customFormat="false" ht="15.75" hidden="false" customHeight="false" outlineLevel="0" collapsed="false"/>
    <row r="54353" customFormat="false" ht="15.75" hidden="false" customHeight="false" outlineLevel="0" collapsed="false"/>
    <row r="54354" customFormat="false" ht="15.75" hidden="false" customHeight="false" outlineLevel="0" collapsed="false"/>
    <row r="54355" customFormat="false" ht="15.75" hidden="false" customHeight="false" outlineLevel="0" collapsed="false"/>
    <row r="54356" customFormat="false" ht="15.75" hidden="false" customHeight="false" outlineLevel="0" collapsed="false"/>
    <row r="54357" customFormat="false" ht="15.75" hidden="false" customHeight="false" outlineLevel="0" collapsed="false"/>
    <row r="54358" customFormat="false" ht="15.75" hidden="false" customHeight="false" outlineLevel="0" collapsed="false"/>
    <row r="54359" customFormat="false" ht="15.75" hidden="false" customHeight="false" outlineLevel="0" collapsed="false"/>
    <row r="54360" customFormat="false" ht="15.75" hidden="false" customHeight="false" outlineLevel="0" collapsed="false"/>
    <row r="54361" customFormat="false" ht="15.75" hidden="false" customHeight="false" outlineLevel="0" collapsed="false"/>
    <row r="54362" customFormat="false" ht="15.75" hidden="false" customHeight="false" outlineLevel="0" collapsed="false"/>
    <row r="54363" customFormat="false" ht="15.75" hidden="false" customHeight="false" outlineLevel="0" collapsed="false"/>
    <row r="54364" customFormat="false" ht="15.75" hidden="false" customHeight="false" outlineLevel="0" collapsed="false"/>
    <row r="54365" customFormat="false" ht="15.75" hidden="false" customHeight="false" outlineLevel="0" collapsed="false"/>
    <row r="54366" customFormat="false" ht="15.75" hidden="false" customHeight="false" outlineLevel="0" collapsed="false"/>
    <row r="54367" customFormat="false" ht="15.75" hidden="false" customHeight="false" outlineLevel="0" collapsed="false"/>
    <row r="54368" customFormat="false" ht="15.75" hidden="false" customHeight="false" outlineLevel="0" collapsed="false"/>
    <row r="54369" customFormat="false" ht="15.75" hidden="false" customHeight="false" outlineLevel="0" collapsed="false"/>
    <row r="54370" customFormat="false" ht="15.75" hidden="false" customHeight="false" outlineLevel="0" collapsed="false"/>
    <row r="54371" customFormat="false" ht="15.75" hidden="false" customHeight="false" outlineLevel="0" collapsed="false"/>
    <row r="54372" customFormat="false" ht="15.75" hidden="false" customHeight="false" outlineLevel="0" collapsed="false"/>
    <row r="54373" customFormat="false" ht="15.75" hidden="false" customHeight="false" outlineLevel="0" collapsed="false"/>
    <row r="54374" customFormat="false" ht="15.75" hidden="false" customHeight="false" outlineLevel="0" collapsed="false"/>
    <row r="54375" customFormat="false" ht="15.75" hidden="false" customHeight="false" outlineLevel="0" collapsed="false"/>
    <row r="54376" customFormat="false" ht="15.75" hidden="false" customHeight="false" outlineLevel="0" collapsed="false"/>
    <row r="54377" customFormat="false" ht="15.75" hidden="false" customHeight="false" outlineLevel="0" collapsed="false"/>
    <row r="54378" customFormat="false" ht="15.75" hidden="false" customHeight="false" outlineLevel="0" collapsed="false"/>
    <row r="54379" customFormat="false" ht="15.75" hidden="false" customHeight="false" outlineLevel="0" collapsed="false"/>
    <row r="54380" customFormat="false" ht="15.75" hidden="false" customHeight="false" outlineLevel="0" collapsed="false"/>
    <row r="54381" customFormat="false" ht="15.75" hidden="false" customHeight="false" outlineLevel="0" collapsed="false"/>
    <row r="54382" customFormat="false" ht="15.75" hidden="false" customHeight="false" outlineLevel="0" collapsed="false"/>
    <row r="54383" customFormat="false" ht="15.75" hidden="false" customHeight="false" outlineLevel="0" collapsed="false"/>
    <row r="54384" customFormat="false" ht="15.75" hidden="false" customHeight="false" outlineLevel="0" collapsed="false"/>
    <row r="54385" customFormat="false" ht="15.75" hidden="false" customHeight="false" outlineLevel="0" collapsed="false"/>
    <row r="54386" customFormat="false" ht="15.75" hidden="false" customHeight="false" outlineLevel="0" collapsed="false"/>
    <row r="54387" customFormat="false" ht="15.75" hidden="false" customHeight="false" outlineLevel="0" collapsed="false"/>
    <row r="54388" customFormat="false" ht="15.75" hidden="false" customHeight="false" outlineLevel="0" collapsed="false"/>
    <row r="54389" customFormat="false" ht="15.75" hidden="false" customHeight="false" outlineLevel="0" collapsed="false"/>
    <row r="54390" customFormat="false" ht="15.75" hidden="false" customHeight="false" outlineLevel="0" collapsed="false"/>
    <row r="54391" customFormat="false" ht="15.75" hidden="false" customHeight="false" outlineLevel="0" collapsed="false"/>
    <row r="54392" customFormat="false" ht="15.75" hidden="false" customHeight="false" outlineLevel="0" collapsed="false"/>
    <row r="54393" customFormat="false" ht="15.75" hidden="false" customHeight="false" outlineLevel="0" collapsed="false"/>
    <row r="54394" customFormat="false" ht="15.75" hidden="false" customHeight="false" outlineLevel="0" collapsed="false"/>
    <row r="54395" customFormat="false" ht="15.75" hidden="false" customHeight="false" outlineLevel="0" collapsed="false"/>
    <row r="54396" customFormat="false" ht="15.75" hidden="false" customHeight="false" outlineLevel="0" collapsed="false"/>
    <row r="54397" customFormat="false" ht="15.75" hidden="false" customHeight="false" outlineLevel="0" collapsed="false"/>
    <row r="54398" customFormat="false" ht="15.75" hidden="false" customHeight="false" outlineLevel="0" collapsed="false"/>
    <row r="54399" customFormat="false" ht="15.75" hidden="false" customHeight="false" outlineLevel="0" collapsed="false"/>
    <row r="54400" customFormat="false" ht="15.75" hidden="false" customHeight="false" outlineLevel="0" collapsed="false"/>
    <row r="54401" customFormat="false" ht="15.75" hidden="false" customHeight="false" outlineLevel="0" collapsed="false"/>
    <row r="54402" customFormat="false" ht="15.75" hidden="false" customHeight="false" outlineLevel="0" collapsed="false"/>
    <row r="54403" customFormat="false" ht="15.75" hidden="false" customHeight="false" outlineLevel="0" collapsed="false"/>
    <row r="54404" customFormat="false" ht="15.75" hidden="false" customHeight="false" outlineLevel="0" collapsed="false"/>
    <row r="54405" customFormat="false" ht="15.75" hidden="false" customHeight="false" outlineLevel="0" collapsed="false"/>
    <row r="54406" customFormat="false" ht="15.75" hidden="false" customHeight="false" outlineLevel="0" collapsed="false"/>
    <row r="54407" customFormat="false" ht="15.75" hidden="false" customHeight="false" outlineLevel="0" collapsed="false"/>
    <row r="54408" customFormat="false" ht="15.75" hidden="false" customHeight="false" outlineLevel="0" collapsed="false"/>
    <row r="54409" customFormat="false" ht="15.75" hidden="false" customHeight="false" outlineLevel="0" collapsed="false"/>
    <row r="54410" customFormat="false" ht="15.75" hidden="false" customHeight="false" outlineLevel="0" collapsed="false"/>
    <row r="54411" customFormat="false" ht="15.75" hidden="false" customHeight="false" outlineLevel="0" collapsed="false"/>
    <row r="54412" customFormat="false" ht="15.75" hidden="false" customHeight="false" outlineLevel="0" collapsed="false"/>
    <row r="54413" customFormat="false" ht="15.75" hidden="false" customHeight="false" outlineLevel="0" collapsed="false"/>
    <row r="54414" customFormat="false" ht="15.75" hidden="false" customHeight="false" outlineLevel="0" collapsed="false"/>
    <row r="54415" customFormat="false" ht="15.75" hidden="false" customHeight="false" outlineLevel="0" collapsed="false"/>
    <row r="54416" customFormat="false" ht="15.75" hidden="false" customHeight="false" outlineLevel="0" collapsed="false"/>
    <row r="54417" customFormat="false" ht="15.75" hidden="false" customHeight="false" outlineLevel="0" collapsed="false"/>
    <row r="54418" customFormat="false" ht="15.75" hidden="false" customHeight="false" outlineLevel="0" collapsed="false"/>
    <row r="54419" customFormat="false" ht="15.75" hidden="false" customHeight="false" outlineLevel="0" collapsed="false"/>
    <row r="54420" customFormat="false" ht="15.75" hidden="false" customHeight="false" outlineLevel="0" collapsed="false"/>
    <row r="54421" customFormat="false" ht="15.75" hidden="false" customHeight="false" outlineLevel="0" collapsed="false"/>
    <row r="54422" customFormat="false" ht="15.75" hidden="false" customHeight="false" outlineLevel="0" collapsed="false"/>
    <row r="54423" customFormat="false" ht="15.75" hidden="false" customHeight="false" outlineLevel="0" collapsed="false"/>
    <row r="54424" customFormat="false" ht="15.75" hidden="false" customHeight="false" outlineLevel="0" collapsed="false"/>
    <row r="54425" customFormat="false" ht="15.75" hidden="false" customHeight="false" outlineLevel="0" collapsed="false"/>
    <row r="54426" customFormat="false" ht="15.75" hidden="false" customHeight="false" outlineLevel="0" collapsed="false"/>
    <row r="54427" customFormat="false" ht="15.75" hidden="false" customHeight="false" outlineLevel="0" collapsed="false"/>
    <row r="54428" customFormat="false" ht="15.75" hidden="false" customHeight="false" outlineLevel="0" collapsed="false"/>
    <row r="54429" customFormat="false" ht="15.75" hidden="false" customHeight="false" outlineLevel="0" collapsed="false"/>
    <row r="54430" customFormat="false" ht="15.75" hidden="false" customHeight="false" outlineLevel="0" collapsed="false"/>
    <row r="54431" customFormat="false" ht="15.75" hidden="false" customHeight="false" outlineLevel="0" collapsed="false"/>
    <row r="54432" customFormat="false" ht="15.75" hidden="false" customHeight="false" outlineLevel="0" collapsed="false"/>
    <row r="54433" customFormat="false" ht="15.75" hidden="false" customHeight="false" outlineLevel="0" collapsed="false"/>
    <row r="54434" customFormat="false" ht="15.75" hidden="false" customHeight="false" outlineLevel="0" collapsed="false"/>
    <row r="54435" customFormat="false" ht="15.75" hidden="false" customHeight="false" outlineLevel="0" collapsed="false"/>
    <row r="54436" customFormat="false" ht="15.75" hidden="false" customHeight="false" outlineLevel="0" collapsed="false"/>
    <row r="54437" customFormat="false" ht="15.75" hidden="false" customHeight="false" outlineLevel="0" collapsed="false"/>
    <row r="54438" customFormat="false" ht="15.75" hidden="false" customHeight="false" outlineLevel="0" collapsed="false"/>
    <row r="54439" customFormat="false" ht="15.75" hidden="false" customHeight="false" outlineLevel="0" collapsed="false"/>
    <row r="54440" customFormat="false" ht="15.75" hidden="false" customHeight="false" outlineLevel="0" collapsed="false"/>
    <row r="54441" customFormat="false" ht="15.75" hidden="false" customHeight="false" outlineLevel="0" collapsed="false"/>
    <row r="54442" customFormat="false" ht="15.75" hidden="false" customHeight="false" outlineLevel="0" collapsed="false"/>
    <row r="54443" customFormat="false" ht="15.75" hidden="false" customHeight="false" outlineLevel="0" collapsed="false"/>
    <row r="54444" customFormat="false" ht="15.75" hidden="false" customHeight="false" outlineLevel="0" collapsed="false"/>
    <row r="54445" customFormat="false" ht="15.75" hidden="false" customHeight="false" outlineLevel="0" collapsed="false"/>
    <row r="54446" customFormat="false" ht="15.75" hidden="false" customHeight="false" outlineLevel="0" collapsed="false"/>
    <row r="54447" customFormat="false" ht="15.75" hidden="false" customHeight="false" outlineLevel="0" collapsed="false"/>
    <row r="54448" customFormat="false" ht="15.75" hidden="false" customHeight="false" outlineLevel="0" collapsed="false"/>
    <row r="54449" customFormat="false" ht="15.75" hidden="false" customHeight="false" outlineLevel="0" collapsed="false"/>
    <row r="54450" customFormat="false" ht="15.75" hidden="false" customHeight="false" outlineLevel="0" collapsed="false"/>
    <row r="54451" customFormat="false" ht="15.75" hidden="false" customHeight="false" outlineLevel="0" collapsed="false"/>
    <row r="54452" customFormat="false" ht="15.75" hidden="false" customHeight="false" outlineLevel="0" collapsed="false"/>
    <row r="54453" customFormat="false" ht="15.75" hidden="false" customHeight="false" outlineLevel="0" collapsed="false"/>
    <row r="54454" customFormat="false" ht="15.75" hidden="false" customHeight="false" outlineLevel="0" collapsed="false"/>
    <row r="54455" customFormat="false" ht="15.75" hidden="false" customHeight="false" outlineLevel="0" collapsed="false"/>
    <row r="54456" customFormat="false" ht="15.75" hidden="false" customHeight="false" outlineLevel="0" collapsed="false"/>
    <row r="54457" customFormat="false" ht="15.75" hidden="false" customHeight="false" outlineLevel="0" collapsed="false"/>
    <row r="54458" customFormat="false" ht="15.75" hidden="false" customHeight="false" outlineLevel="0" collapsed="false"/>
    <row r="54459" customFormat="false" ht="15.75" hidden="false" customHeight="false" outlineLevel="0" collapsed="false"/>
    <row r="54460" customFormat="false" ht="15.75" hidden="false" customHeight="false" outlineLevel="0" collapsed="false"/>
    <row r="54461" customFormat="false" ht="15.75" hidden="false" customHeight="false" outlineLevel="0" collapsed="false"/>
    <row r="54462" customFormat="false" ht="15.75" hidden="false" customHeight="false" outlineLevel="0" collapsed="false"/>
    <row r="54463" customFormat="false" ht="15.75" hidden="false" customHeight="false" outlineLevel="0" collapsed="false"/>
    <row r="54464" customFormat="false" ht="15.75" hidden="false" customHeight="false" outlineLevel="0" collapsed="false"/>
    <row r="54465" customFormat="false" ht="15.75" hidden="false" customHeight="false" outlineLevel="0" collapsed="false"/>
    <row r="54466" customFormat="false" ht="15.75" hidden="false" customHeight="false" outlineLevel="0" collapsed="false"/>
    <row r="54467" customFormat="false" ht="15.75" hidden="false" customHeight="false" outlineLevel="0" collapsed="false"/>
    <row r="54468" customFormat="false" ht="15.75" hidden="false" customHeight="false" outlineLevel="0" collapsed="false"/>
    <row r="54469" customFormat="false" ht="15.75" hidden="false" customHeight="false" outlineLevel="0" collapsed="false"/>
    <row r="54470" customFormat="false" ht="15.75" hidden="false" customHeight="false" outlineLevel="0" collapsed="false"/>
    <row r="54471" customFormat="false" ht="15.75" hidden="false" customHeight="false" outlineLevel="0" collapsed="false"/>
    <row r="54472" customFormat="false" ht="15.75" hidden="false" customHeight="false" outlineLevel="0" collapsed="false"/>
    <row r="54473" customFormat="false" ht="15.75" hidden="false" customHeight="false" outlineLevel="0" collapsed="false"/>
    <row r="54474" customFormat="false" ht="15.75" hidden="false" customHeight="false" outlineLevel="0" collapsed="false"/>
    <row r="54475" customFormat="false" ht="15.75" hidden="false" customHeight="false" outlineLevel="0" collapsed="false"/>
    <row r="54476" customFormat="false" ht="15.75" hidden="false" customHeight="false" outlineLevel="0" collapsed="false"/>
    <row r="54477" customFormat="false" ht="15.75" hidden="false" customHeight="false" outlineLevel="0" collapsed="false"/>
    <row r="54478" customFormat="false" ht="15.75" hidden="false" customHeight="false" outlineLevel="0" collapsed="false"/>
    <row r="54479" customFormat="false" ht="15.75" hidden="false" customHeight="false" outlineLevel="0" collapsed="false"/>
    <row r="54480" customFormat="false" ht="15.75" hidden="false" customHeight="false" outlineLevel="0" collapsed="false"/>
    <row r="54481" customFormat="false" ht="15.75" hidden="false" customHeight="false" outlineLevel="0" collapsed="false"/>
    <row r="54482" customFormat="false" ht="15.75" hidden="false" customHeight="false" outlineLevel="0" collapsed="false"/>
    <row r="54483" customFormat="false" ht="15.75" hidden="false" customHeight="false" outlineLevel="0" collapsed="false"/>
    <row r="54484" customFormat="false" ht="15.75" hidden="false" customHeight="false" outlineLevel="0" collapsed="false"/>
    <row r="54485" customFormat="false" ht="15.75" hidden="false" customHeight="false" outlineLevel="0" collapsed="false"/>
    <row r="54486" customFormat="false" ht="15.75" hidden="false" customHeight="false" outlineLevel="0" collapsed="false"/>
    <row r="54487" customFormat="false" ht="15.75" hidden="false" customHeight="false" outlineLevel="0" collapsed="false"/>
    <row r="54488" customFormat="false" ht="15.75" hidden="false" customHeight="false" outlineLevel="0" collapsed="false"/>
    <row r="54489" customFormat="false" ht="15.75" hidden="false" customHeight="false" outlineLevel="0" collapsed="false"/>
    <row r="54490" customFormat="false" ht="15.75" hidden="false" customHeight="false" outlineLevel="0" collapsed="false"/>
    <row r="54491" customFormat="false" ht="15.75" hidden="false" customHeight="false" outlineLevel="0" collapsed="false"/>
    <row r="54492" customFormat="false" ht="15.75" hidden="false" customHeight="false" outlineLevel="0" collapsed="false"/>
    <row r="54493" customFormat="false" ht="15.75" hidden="false" customHeight="false" outlineLevel="0" collapsed="false"/>
    <row r="54494" customFormat="false" ht="15.75" hidden="false" customHeight="false" outlineLevel="0" collapsed="false"/>
    <row r="54495" customFormat="false" ht="15.75" hidden="false" customHeight="false" outlineLevel="0" collapsed="false"/>
    <row r="54496" customFormat="false" ht="15.75" hidden="false" customHeight="false" outlineLevel="0" collapsed="false"/>
    <row r="54497" customFormat="false" ht="15.75" hidden="false" customHeight="false" outlineLevel="0" collapsed="false"/>
    <row r="54498" customFormat="false" ht="15.75" hidden="false" customHeight="false" outlineLevel="0" collapsed="false"/>
    <row r="54499" customFormat="false" ht="15.75" hidden="false" customHeight="false" outlineLevel="0" collapsed="false"/>
    <row r="54500" customFormat="false" ht="15.75" hidden="false" customHeight="false" outlineLevel="0" collapsed="false"/>
    <row r="54501" customFormat="false" ht="15.75" hidden="false" customHeight="false" outlineLevel="0" collapsed="false"/>
    <row r="54502" customFormat="false" ht="15.75" hidden="false" customHeight="false" outlineLevel="0" collapsed="false"/>
    <row r="54503" customFormat="false" ht="15.75" hidden="false" customHeight="false" outlineLevel="0" collapsed="false"/>
    <row r="54504" customFormat="false" ht="15.75" hidden="false" customHeight="false" outlineLevel="0" collapsed="false"/>
    <row r="54505" customFormat="false" ht="15.75" hidden="false" customHeight="false" outlineLevel="0" collapsed="false"/>
    <row r="54506" customFormat="false" ht="15.75" hidden="false" customHeight="false" outlineLevel="0" collapsed="false"/>
    <row r="54507" customFormat="false" ht="15.75" hidden="false" customHeight="false" outlineLevel="0" collapsed="false"/>
    <row r="54508" customFormat="false" ht="15.75" hidden="false" customHeight="false" outlineLevel="0" collapsed="false"/>
    <row r="54509" customFormat="false" ht="15.75" hidden="false" customHeight="false" outlineLevel="0" collapsed="false"/>
    <row r="54510" customFormat="false" ht="15.75" hidden="false" customHeight="false" outlineLevel="0" collapsed="false"/>
    <row r="54511" customFormat="false" ht="15.75" hidden="false" customHeight="false" outlineLevel="0" collapsed="false"/>
    <row r="54512" customFormat="false" ht="15.75" hidden="false" customHeight="false" outlineLevel="0" collapsed="false"/>
    <row r="54513" customFormat="false" ht="15.75" hidden="false" customHeight="false" outlineLevel="0" collapsed="false"/>
    <row r="54514" customFormat="false" ht="15.75" hidden="false" customHeight="false" outlineLevel="0" collapsed="false"/>
    <row r="54515" customFormat="false" ht="15.75" hidden="false" customHeight="false" outlineLevel="0" collapsed="false"/>
    <row r="54516" customFormat="false" ht="15.75" hidden="false" customHeight="false" outlineLevel="0" collapsed="false"/>
    <row r="54517" customFormat="false" ht="15.75" hidden="false" customHeight="false" outlineLevel="0" collapsed="false"/>
    <row r="54518" customFormat="false" ht="15.75" hidden="false" customHeight="false" outlineLevel="0" collapsed="false"/>
    <row r="54519" customFormat="false" ht="15.75" hidden="false" customHeight="false" outlineLevel="0" collapsed="false"/>
    <row r="54520" customFormat="false" ht="15.75" hidden="false" customHeight="false" outlineLevel="0" collapsed="false"/>
    <row r="54521" customFormat="false" ht="15.75" hidden="false" customHeight="false" outlineLevel="0" collapsed="false"/>
    <row r="54522" customFormat="false" ht="15.75" hidden="false" customHeight="false" outlineLevel="0" collapsed="false"/>
    <row r="54523" customFormat="false" ht="15.75" hidden="false" customHeight="false" outlineLevel="0" collapsed="false"/>
    <row r="54524" customFormat="false" ht="15.75" hidden="false" customHeight="false" outlineLevel="0" collapsed="false"/>
    <row r="54525" customFormat="false" ht="15.75" hidden="false" customHeight="false" outlineLevel="0" collapsed="false"/>
    <row r="54526" customFormat="false" ht="15.75" hidden="false" customHeight="false" outlineLevel="0" collapsed="false"/>
    <row r="54527" customFormat="false" ht="15.75" hidden="false" customHeight="false" outlineLevel="0" collapsed="false"/>
    <row r="54528" customFormat="false" ht="15.75" hidden="false" customHeight="false" outlineLevel="0" collapsed="false"/>
    <row r="54529" customFormat="false" ht="15.75" hidden="false" customHeight="false" outlineLevel="0" collapsed="false"/>
    <row r="54530" customFormat="false" ht="15.75" hidden="false" customHeight="false" outlineLevel="0" collapsed="false"/>
    <row r="54531" customFormat="false" ht="15.75" hidden="false" customHeight="false" outlineLevel="0" collapsed="false"/>
    <row r="54532" customFormat="false" ht="15.75" hidden="false" customHeight="false" outlineLevel="0" collapsed="false"/>
    <row r="54533" customFormat="false" ht="15.75" hidden="false" customHeight="false" outlineLevel="0" collapsed="false"/>
    <row r="54534" customFormat="false" ht="15.75" hidden="false" customHeight="false" outlineLevel="0" collapsed="false"/>
    <row r="54535" customFormat="false" ht="15.75" hidden="false" customHeight="false" outlineLevel="0" collapsed="false"/>
    <row r="54536" customFormat="false" ht="15.75" hidden="false" customHeight="false" outlineLevel="0" collapsed="false"/>
    <row r="54537" customFormat="false" ht="15.75" hidden="false" customHeight="false" outlineLevel="0" collapsed="false"/>
    <row r="54538" customFormat="false" ht="15.75" hidden="false" customHeight="false" outlineLevel="0" collapsed="false"/>
    <row r="54539" customFormat="false" ht="15.75" hidden="false" customHeight="false" outlineLevel="0" collapsed="false"/>
    <row r="54540" customFormat="false" ht="15.75" hidden="false" customHeight="false" outlineLevel="0" collapsed="false"/>
    <row r="54541" customFormat="false" ht="15.75" hidden="false" customHeight="false" outlineLevel="0" collapsed="false"/>
    <row r="54542" customFormat="false" ht="15.75" hidden="false" customHeight="false" outlineLevel="0" collapsed="false"/>
    <row r="54543" customFormat="false" ht="15.75" hidden="false" customHeight="false" outlineLevel="0" collapsed="false"/>
    <row r="54544" customFormat="false" ht="15.75" hidden="false" customHeight="false" outlineLevel="0" collapsed="false"/>
    <row r="54545" customFormat="false" ht="15.75" hidden="false" customHeight="false" outlineLevel="0" collapsed="false"/>
    <row r="54546" customFormat="false" ht="15.75" hidden="false" customHeight="false" outlineLevel="0" collapsed="false"/>
    <row r="54547" customFormat="false" ht="15.75" hidden="false" customHeight="false" outlineLevel="0" collapsed="false"/>
    <row r="54548" customFormat="false" ht="15.75" hidden="false" customHeight="false" outlineLevel="0" collapsed="false"/>
    <row r="54549" customFormat="false" ht="15.75" hidden="false" customHeight="false" outlineLevel="0" collapsed="false"/>
    <row r="54550" customFormat="false" ht="15.75" hidden="false" customHeight="false" outlineLevel="0" collapsed="false"/>
    <row r="54551" customFormat="false" ht="15.75" hidden="false" customHeight="false" outlineLevel="0" collapsed="false"/>
    <row r="54552" customFormat="false" ht="15.75" hidden="false" customHeight="false" outlineLevel="0" collapsed="false"/>
    <row r="54553" customFormat="false" ht="15.75" hidden="false" customHeight="false" outlineLevel="0" collapsed="false"/>
    <row r="54554" customFormat="false" ht="15.75" hidden="false" customHeight="false" outlineLevel="0" collapsed="false"/>
    <row r="54555" customFormat="false" ht="15.75" hidden="false" customHeight="false" outlineLevel="0" collapsed="false"/>
    <row r="54556" customFormat="false" ht="15.75" hidden="false" customHeight="false" outlineLevel="0" collapsed="false"/>
    <row r="54557" customFormat="false" ht="15.75" hidden="false" customHeight="false" outlineLevel="0" collapsed="false"/>
    <row r="54558" customFormat="false" ht="15.75" hidden="false" customHeight="false" outlineLevel="0" collapsed="false"/>
    <row r="54559" customFormat="false" ht="15.75" hidden="false" customHeight="false" outlineLevel="0" collapsed="false"/>
    <row r="54560" customFormat="false" ht="15.75" hidden="false" customHeight="false" outlineLevel="0" collapsed="false"/>
    <row r="54561" customFormat="false" ht="15.75" hidden="false" customHeight="false" outlineLevel="0" collapsed="false"/>
    <row r="54562" customFormat="false" ht="15.75" hidden="false" customHeight="false" outlineLevel="0" collapsed="false"/>
    <row r="54563" customFormat="false" ht="15.75" hidden="false" customHeight="false" outlineLevel="0" collapsed="false"/>
    <row r="54564" customFormat="false" ht="15.75" hidden="false" customHeight="false" outlineLevel="0" collapsed="false"/>
    <row r="54565" customFormat="false" ht="15.75" hidden="false" customHeight="false" outlineLevel="0" collapsed="false"/>
    <row r="54566" customFormat="false" ht="15.75" hidden="false" customHeight="false" outlineLevel="0" collapsed="false"/>
    <row r="54567" customFormat="false" ht="15.75" hidden="false" customHeight="false" outlineLevel="0" collapsed="false"/>
    <row r="54568" customFormat="false" ht="15.75" hidden="false" customHeight="false" outlineLevel="0" collapsed="false"/>
    <row r="54569" customFormat="false" ht="15.75" hidden="false" customHeight="false" outlineLevel="0" collapsed="false"/>
    <row r="54570" customFormat="false" ht="15.75" hidden="false" customHeight="false" outlineLevel="0" collapsed="false"/>
    <row r="54571" customFormat="false" ht="15.75" hidden="false" customHeight="false" outlineLevel="0" collapsed="false"/>
    <row r="54572" customFormat="false" ht="15.75" hidden="false" customHeight="false" outlineLevel="0" collapsed="false"/>
    <row r="54573" customFormat="false" ht="15.75" hidden="false" customHeight="false" outlineLevel="0" collapsed="false"/>
    <row r="54574" customFormat="false" ht="15.75" hidden="false" customHeight="false" outlineLevel="0" collapsed="false"/>
    <row r="54575" customFormat="false" ht="15.75" hidden="false" customHeight="false" outlineLevel="0" collapsed="false"/>
    <row r="54576" customFormat="false" ht="15.75" hidden="false" customHeight="false" outlineLevel="0" collapsed="false"/>
    <row r="54577" customFormat="false" ht="15.75" hidden="false" customHeight="false" outlineLevel="0" collapsed="false"/>
    <row r="54578" customFormat="false" ht="15.75" hidden="false" customHeight="false" outlineLevel="0" collapsed="false"/>
    <row r="54579" customFormat="false" ht="15.75" hidden="false" customHeight="false" outlineLevel="0" collapsed="false"/>
    <row r="54580" customFormat="false" ht="15.75" hidden="false" customHeight="false" outlineLevel="0" collapsed="false"/>
    <row r="54581" customFormat="false" ht="15.75" hidden="false" customHeight="false" outlineLevel="0" collapsed="false"/>
    <row r="54582" customFormat="false" ht="15.75" hidden="false" customHeight="false" outlineLevel="0" collapsed="false"/>
    <row r="54583" customFormat="false" ht="15.75" hidden="false" customHeight="false" outlineLevel="0" collapsed="false"/>
    <row r="54584" customFormat="false" ht="15.75" hidden="false" customHeight="false" outlineLevel="0" collapsed="false"/>
    <row r="54585" customFormat="false" ht="15.75" hidden="false" customHeight="false" outlineLevel="0" collapsed="false"/>
    <row r="54586" customFormat="false" ht="15.75" hidden="false" customHeight="false" outlineLevel="0" collapsed="false"/>
    <row r="54587" customFormat="false" ht="15.75" hidden="false" customHeight="false" outlineLevel="0" collapsed="false"/>
    <row r="54588" customFormat="false" ht="15.75" hidden="false" customHeight="false" outlineLevel="0" collapsed="false"/>
    <row r="54589" customFormat="false" ht="15.75" hidden="false" customHeight="false" outlineLevel="0" collapsed="false"/>
    <row r="54590" customFormat="false" ht="15.75" hidden="false" customHeight="false" outlineLevel="0" collapsed="false"/>
    <row r="54591" customFormat="false" ht="15.75" hidden="false" customHeight="false" outlineLevel="0" collapsed="false"/>
    <row r="54592" customFormat="false" ht="15.75" hidden="false" customHeight="false" outlineLevel="0" collapsed="false"/>
    <row r="54593" customFormat="false" ht="15.75" hidden="false" customHeight="false" outlineLevel="0" collapsed="false"/>
    <row r="54594" customFormat="false" ht="15.75" hidden="false" customHeight="false" outlineLevel="0" collapsed="false"/>
    <row r="54595" customFormat="false" ht="15.75" hidden="false" customHeight="false" outlineLevel="0" collapsed="false"/>
    <row r="54596" customFormat="false" ht="15.75" hidden="false" customHeight="false" outlineLevel="0" collapsed="false"/>
    <row r="54597" customFormat="false" ht="15.75" hidden="false" customHeight="false" outlineLevel="0" collapsed="false"/>
    <row r="54598" customFormat="false" ht="15.75" hidden="false" customHeight="false" outlineLevel="0" collapsed="false"/>
    <row r="54599" customFormat="false" ht="15.75" hidden="false" customHeight="false" outlineLevel="0" collapsed="false"/>
    <row r="54600" customFormat="false" ht="15.75" hidden="false" customHeight="false" outlineLevel="0" collapsed="false"/>
    <row r="54601" customFormat="false" ht="15.75" hidden="false" customHeight="false" outlineLevel="0" collapsed="false"/>
    <row r="54602" customFormat="false" ht="15.75" hidden="false" customHeight="false" outlineLevel="0" collapsed="false"/>
    <row r="54603" customFormat="false" ht="15.75" hidden="false" customHeight="false" outlineLevel="0" collapsed="false"/>
    <row r="54604" customFormat="false" ht="15.75" hidden="false" customHeight="false" outlineLevel="0" collapsed="false"/>
    <row r="54605" customFormat="false" ht="15.75" hidden="false" customHeight="false" outlineLevel="0" collapsed="false"/>
    <row r="54606" customFormat="false" ht="15.75" hidden="false" customHeight="false" outlineLevel="0" collapsed="false"/>
    <row r="54607" customFormat="false" ht="15.75" hidden="false" customHeight="false" outlineLevel="0" collapsed="false"/>
    <row r="54608" customFormat="false" ht="15.75" hidden="false" customHeight="false" outlineLevel="0" collapsed="false"/>
    <row r="54609" customFormat="false" ht="15.75" hidden="false" customHeight="false" outlineLevel="0" collapsed="false"/>
    <row r="54610" customFormat="false" ht="15.75" hidden="false" customHeight="false" outlineLevel="0" collapsed="false"/>
    <row r="54611" customFormat="false" ht="15.75" hidden="false" customHeight="false" outlineLevel="0" collapsed="false"/>
    <row r="54612" customFormat="false" ht="15.75" hidden="false" customHeight="false" outlineLevel="0" collapsed="false"/>
    <row r="54613" customFormat="false" ht="15.75" hidden="false" customHeight="false" outlineLevel="0" collapsed="false"/>
    <row r="54614" customFormat="false" ht="15.75" hidden="false" customHeight="false" outlineLevel="0" collapsed="false"/>
    <row r="54615" customFormat="false" ht="15.75" hidden="false" customHeight="false" outlineLevel="0" collapsed="false"/>
    <row r="54616" customFormat="false" ht="15.75" hidden="false" customHeight="false" outlineLevel="0" collapsed="false"/>
    <row r="54617" customFormat="false" ht="15.75" hidden="false" customHeight="false" outlineLevel="0" collapsed="false"/>
    <row r="54618" customFormat="false" ht="15.75" hidden="false" customHeight="false" outlineLevel="0" collapsed="false"/>
    <row r="54619" customFormat="false" ht="15.75" hidden="false" customHeight="false" outlineLevel="0" collapsed="false"/>
    <row r="54620" customFormat="false" ht="15.75" hidden="false" customHeight="false" outlineLevel="0" collapsed="false"/>
    <row r="54621" customFormat="false" ht="15.75" hidden="false" customHeight="false" outlineLevel="0" collapsed="false"/>
    <row r="54622" customFormat="false" ht="15.75" hidden="false" customHeight="false" outlineLevel="0" collapsed="false"/>
    <row r="54623" customFormat="false" ht="15.75" hidden="false" customHeight="false" outlineLevel="0" collapsed="false"/>
    <row r="54624" customFormat="false" ht="15.75" hidden="false" customHeight="false" outlineLevel="0" collapsed="false"/>
    <row r="54625" customFormat="false" ht="15.75" hidden="false" customHeight="false" outlineLevel="0" collapsed="false"/>
    <row r="54626" customFormat="false" ht="15.75" hidden="false" customHeight="false" outlineLevel="0" collapsed="false"/>
    <row r="54627" customFormat="false" ht="15.75" hidden="false" customHeight="false" outlineLevel="0" collapsed="false"/>
    <row r="54628" customFormat="false" ht="15.75" hidden="false" customHeight="false" outlineLevel="0" collapsed="false"/>
    <row r="54629" customFormat="false" ht="15.75" hidden="false" customHeight="false" outlineLevel="0" collapsed="false"/>
    <row r="54630" customFormat="false" ht="15.75" hidden="false" customHeight="false" outlineLevel="0" collapsed="false"/>
    <row r="54631" customFormat="false" ht="15.75" hidden="false" customHeight="false" outlineLevel="0" collapsed="false"/>
    <row r="54632" customFormat="false" ht="15.75" hidden="false" customHeight="false" outlineLevel="0" collapsed="false"/>
    <row r="54633" customFormat="false" ht="15.75" hidden="false" customHeight="false" outlineLevel="0" collapsed="false"/>
    <row r="54634" customFormat="false" ht="15.75" hidden="false" customHeight="false" outlineLevel="0" collapsed="false"/>
    <row r="54635" customFormat="false" ht="15.75" hidden="false" customHeight="false" outlineLevel="0" collapsed="false"/>
    <row r="54636" customFormat="false" ht="15.75" hidden="false" customHeight="false" outlineLevel="0" collapsed="false"/>
    <row r="54637" customFormat="false" ht="15.75" hidden="false" customHeight="false" outlineLevel="0" collapsed="false"/>
    <row r="54638" customFormat="false" ht="15.75" hidden="false" customHeight="false" outlineLevel="0" collapsed="false"/>
    <row r="54639" customFormat="false" ht="15.75" hidden="false" customHeight="false" outlineLevel="0" collapsed="false"/>
    <row r="54640" customFormat="false" ht="15.75" hidden="false" customHeight="false" outlineLevel="0" collapsed="false"/>
    <row r="54641" customFormat="false" ht="15.75" hidden="false" customHeight="false" outlineLevel="0" collapsed="false"/>
    <row r="54642" customFormat="false" ht="15.75" hidden="false" customHeight="false" outlineLevel="0" collapsed="false"/>
    <row r="54643" customFormat="false" ht="15.75" hidden="false" customHeight="false" outlineLevel="0" collapsed="false"/>
    <row r="54644" customFormat="false" ht="15.75" hidden="false" customHeight="false" outlineLevel="0" collapsed="false"/>
    <row r="54645" customFormat="false" ht="15.75" hidden="false" customHeight="false" outlineLevel="0" collapsed="false"/>
    <row r="54646" customFormat="false" ht="15.75" hidden="false" customHeight="false" outlineLevel="0" collapsed="false"/>
    <row r="54647" customFormat="false" ht="15.75" hidden="false" customHeight="false" outlineLevel="0" collapsed="false"/>
    <row r="54648" customFormat="false" ht="15.75" hidden="false" customHeight="false" outlineLevel="0" collapsed="false"/>
    <row r="54649" customFormat="false" ht="15.75" hidden="false" customHeight="false" outlineLevel="0" collapsed="false"/>
    <row r="54650" customFormat="false" ht="15.75" hidden="false" customHeight="false" outlineLevel="0" collapsed="false"/>
    <row r="54651" customFormat="false" ht="15.75" hidden="false" customHeight="false" outlineLevel="0" collapsed="false"/>
    <row r="54652" customFormat="false" ht="15.75" hidden="false" customHeight="false" outlineLevel="0" collapsed="false"/>
    <row r="54653" customFormat="false" ht="15.75" hidden="false" customHeight="false" outlineLevel="0" collapsed="false"/>
    <row r="54654" customFormat="false" ht="15.75" hidden="false" customHeight="false" outlineLevel="0" collapsed="false"/>
    <row r="54655" customFormat="false" ht="15.75" hidden="false" customHeight="false" outlineLevel="0" collapsed="false"/>
    <row r="54656" customFormat="false" ht="15.75" hidden="false" customHeight="false" outlineLevel="0" collapsed="false"/>
    <row r="54657" customFormat="false" ht="15.75" hidden="false" customHeight="false" outlineLevel="0" collapsed="false"/>
    <row r="54658" customFormat="false" ht="15.75" hidden="false" customHeight="false" outlineLevel="0" collapsed="false"/>
    <row r="54659" customFormat="false" ht="15.75" hidden="false" customHeight="false" outlineLevel="0" collapsed="false"/>
    <row r="54660" customFormat="false" ht="15.75" hidden="false" customHeight="false" outlineLevel="0" collapsed="false"/>
    <row r="54661" customFormat="false" ht="15.75" hidden="false" customHeight="false" outlineLevel="0" collapsed="false"/>
    <row r="54662" customFormat="false" ht="15.75" hidden="false" customHeight="false" outlineLevel="0" collapsed="false"/>
    <row r="54663" customFormat="false" ht="15.75" hidden="false" customHeight="false" outlineLevel="0" collapsed="false"/>
    <row r="54664" customFormat="false" ht="15.75" hidden="false" customHeight="false" outlineLevel="0" collapsed="false"/>
    <row r="54665" customFormat="false" ht="15.75" hidden="false" customHeight="false" outlineLevel="0" collapsed="false"/>
    <row r="54666" customFormat="false" ht="15.75" hidden="false" customHeight="false" outlineLevel="0" collapsed="false"/>
    <row r="54667" customFormat="false" ht="15.75" hidden="false" customHeight="false" outlineLevel="0" collapsed="false"/>
    <row r="54668" customFormat="false" ht="15.75" hidden="false" customHeight="false" outlineLevel="0" collapsed="false"/>
    <row r="54669" customFormat="false" ht="15.75" hidden="false" customHeight="false" outlineLevel="0" collapsed="false"/>
    <row r="54670" customFormat="false" ht="15.75" hidden="false" customHeight="false" outlineLevel="0" collapsed="false"/>
    <row r="54671" customFormat="false" ht="15.75" hidden="false" customHeight="false" outlineLevel="0" collapsed="false"/>
    <row r="54672" customFormat="false" ht="15.75" hidden="false" customHeight="false" outlineLevel="0" collapsed="false"/>
    <row r="54673" customFormat="false" ht="15.75" hidden="false" customHeight="false" outlineLevel="0" collapsed="false"/>
    <row r="54674" customFormat="false" ht="15.75" hidden="false" customHeight="false" outlineLevel="0" collapsed="false"/>
    <row r="54675" customFormat="false" ht="15.75" hidden="false" customHeight="false" outlineLevel="0" collapsed="false"/>
    <row r="54676" customFormat="false" ht="15.75" hidden="false" customHeight="false" outlineLevel="0" collapsed="false"/>
    <row r="54677" customFormat="false" ht="15.75" hidden="false" customHeight="false" outlineLevel="0" collapsed="false"/>
    <row r="54678" customFormat="false" ht="15.75" hidden="false" customHeight="false" outlineLevel="0" collapsed="false"/>
    <row r="54679" customFormat="false" ht="15.75" hidden="false" customHeight="false" outlineLevel="0" collapsed="false"/>
    <row r="54680" customFormat="false" ht="15.75" hidden="false" customHeight="false" outlineLevel="0" collapsed="false"/>
    <row r="54681" customFormat="false" ht="15.75" hidden="false" customHeight="false" outlineLevel="0" collapsed="false"/>
    <row r="54682" customFormat="false" ht="15.75" hidden="false" customHeight="false" outlineLevel="0" collapsed="false"/>
    <row r="54683" customFormat="false" ht="15.75" hidden="false" customHeight="false" outlineLevel="0" collapsed="false"/>
    <row r="54684" customFormat="false" ht="15.75" hidden="false" customHeight="false" outlineLevel="0" collapsed="false"/>
    <row r="54685" customFormat="false" ht="15.75" hidden="false" customHeight="false" outlineLevel="0" collapsed="false"/>
    <row r="54686" customFormat="false" ht="15.75" hidden="false" customHeight="false" outlineLevel="0" collapsed="false"/>
    <row r="54687" customFormat="false" ht="15.75" hidden="false" customHeight="false" outlineLevel="0" collapsed="false"/>
    <row r="54688" customFormat="false" ht="15.75" hidden="false" customHeight="false" outlineLevel="0" collapsed="false"/>
    <row r="54689" customFormat="false" ht="15.75" hidden="false" customHeight="false" outlineLevel="0" collapsed="false"/>
    <row r="54690" customFormat="false" ht="15.75" hidden="false" customHeight="false" outlineLevel="0" collapsed="false"/>
    <row r="54691" customFormat="false" ht="15.75" hidden="false" customHeight="false" outlineLevel="0" collapsed="false"/>
    <row r="54692" customFormat="false" ht="15.75" hidden="false" customHeight="false" outlineLevel="0" collapsed="false"/>
    <row r="54693" customFormat="false" ht="15.75" hidden="false" customHeight="false" outlineLevel="0" collapsed="false"/>
    <row r="54694" customFormat="false" ht="15.75" hidden="false" customHeight="false" outlineLevel="0" collapsed="false"/>
    <row r="54695" customFormat="false" ht="15.75" hidden="false" customHeight="false" outlineLevel="0" collapsed="false"/>
    <row r="54696" customFormat="false" ht="15.75" hidden="false" customHeight="false" outlineLevel="0" collapsed="false"/>
    <row r="54697" customFormat="false" ht="15.75" hidden="false" customHeight="false" outlineLevel="0" collapsed="false"/>
    <row r="54698" customFormat="false" ht="15.75" hidden="false" customHeight="false" outlineLevel="0" collapsed="false"/>
    <row r="54699" customFormat="false" ht="15.75" hidden="false" customHeight="false" outlineLevel="0" collapsed="false"/>
    <row r="54700" customFormat="false" ht="15.75" hidden="false" customHeight="false" outlineLevel="0" collapsed="false"/>
    <row r="54701" customFormat="false" ht="15.75" hidden="false" customHeight="false" outlineLevel="0" collapsed="false"/>
    <row r="54702" customFormat="false" ht="15.75" hidden="false" customHeight="false" outlineLevel="0" collapsed="false"/>
    <row r="54703" customFormat="false" ht="15.75" hidden="false" customHeight="false" outlineLevel="0" collapsed="false"/>
    <row r="54704" customFormat="false" ht="15.75" hidden="false" customHeight="false" outlineLevel="0" collapsed="false"/>
    <row r="54705" customFormat="false" ht="15.75" hidden="false" customHeight="false" outlineLevel="0" collapsed="false"/>
    <row r="54706" customFormat="false" ht="15.75" hidden="false" customHeight="false" outlineLevel="0" collapsed="false"/>
    <row r="54707" customFormat="false" ht="15.75" hidden="false" customHeight="false" outlineLevel="0" collapsed="false"/>
    <row r="54708" customFormat="false" ht="15.75" hidden="false" customHeight="false" outlineLevel="0" collapsed="false"/>
    <row r="54709" customFormat="false" ht="15.75" hidden="false" customHeight="false" outlineLevel="0" collapsed="false"/>
    <row r="54710" customFormat="false" ht="15.75" hidden="false" customHeight="false" outlineLevel="0" collapsed="false"/>
    <row r="54711" customFormat="false" ht="15.75" hidden="false" customHeight="false" outlineLevel="0" collapsed="false"/>
    <row r="54712" customFormat="false" ht="15.75" hidden="false" customHeight="false" outlineLevel="0" collapsed="false"/>
    <row r="54713" customFormat="false" ht="15.75" hidden="false" customHeight="false" outlineLevel="0" collapsed="false"/>
    <row r="54714" customFormat="false" ht="15.75" hidden="false" customHeight="false" outlineLevel="0" collapsed="false"/>
    <row r="54715" customFormat="false" ht="15.75" hidden="false" customHeight="false" outlineLevel="0" collapsed="false"/>
    <row r="54716" customFormat="false" ht="15.75" hidden="false" customHeight="false" outlineLevel="0" collapsed="false"/>
    <row r="54717" customFormat="false" ht="15.75" hidden="false" customHeight="false" outlineLevel="0" collapsed="false"/>
    <row r="54718" customFormat="false" ht="15.75" hidden="false" customHeight="false" outlineLevel="0" collapsed="false"/>
    <row r="54719" customFormat="false" ht="15.75" hidden="false" customHeight="false" outlineLevel="0" collapsed="false"/>
    <row r="54720" customFormat="false" ht="15.75" hidden="false" customHeight="false" outlineLevel="0" collapsed="false"/>
    <row r="54721" customFormat="false" ht="15.75" hidden="false" customHeight="false" outlineLevel="0" collapsed="false"/>
    <row r="54722" customFormat="false" ht="15.75" hidden="false" customHeight="false" outlineLevel="0" collapsed="false"/>
    <row r="54723" customFormat="false" ht="15.75" hidden="false" customHeight="false" outlineLevel="0" collapsed="false"/>
    <row r="54724" customFormat="false" ht="15.75" hidden="false" customHeight="false" outlineLevel="0" collapsed="false"/>
    <row r="54725" customFormat="false" ht="15.75" hidden="false" customHeight="false" outlineLevel="0" collapsed="false"/>
    <row r="54726" customFormat="false" ht="15.75" hidden="false" customHeight="false" outlineLevel="0" collapsed="false"/>
    <row r="54727" customFormat="false" ht="15.75" hidden="false" customHeight="false" outlineLevel="0" collapsed="false"/>
    <row r="54728" customFormat="false" ht="15.75" hidden="false" customHeight="false" outlineLevel="0" collapsed="false"/>
    <row r="54729" customFormat="false" ht="15.75" hidden="false" customHeight="false" outlineLevel="0" collapsed="false"/>
    <row r="54730" customFormat="false" ht="15.75" hidden="false" customHeight="false" outlineLevel="0" collapsed="false"/>
    <row r="54731" customFormat="false" ht="15.75" hidden="false" customHeight="false" outlineLevel="0" collapsed="false"/>
    <row r="54732" customFormat="false" ht="15.75" hidden="false" customHeight="false" outlineLevel="0" collapsed="false"/>
    <row r="54733" customFormat="false" ht="15.75" hidden="false" customHeight="false" outlineLevel="0" collapsed="false"/>
    <row r="54734" customFormat="false" ht="15.75" hidden="false" customHeight="false" outlineLevel="0" collapsed="false"/>
    <row r="54735" customFormat="false" ht="15.75" hidden="false" customHeight="false" outlineLevel="0" collapsed="false"/>
    <row r="54736" customFormat="false" ht="15.75" hidden="false" customHeight="false" outlineLevel="0" collapsed="false"/>
    <row r="54737" customFormat="false" ht="15.75" hidden="false" customHeight="false" outlineLevel="0" collapsed="false"/>
    <row r="54738" customFormat="false" ht="15.75" hidden="false" customHeight="false" outlineLevel="0" collapsed="false"/>
    <row r="54739" customFormat="false" ht="15.75" hidden="false" customHeight="false" outlineLevel="0" collapsed="false"/>
    <row r="54740" customFormat="false" ht="15.75" hidden="false" customHeight="false" outlineLevel="0" collapsed="false"/>
    <row r="54741" customFormat="false" ht="15.75" hidden="false" customHeight="false" outlineLevel="0" collapsed="false"/>
    <row r="54742" customFormat="false" ht="15.75" hidden="false" customHeight="false" outlineLevel="0" collapsed="false"/>
    <row r="54743" customFormat="false" ht="15.75" hidden="false" customHeight="false" outlineLevel="0" collapsed="false"/>
    <row r="54744" customFormat="false" ht="15.75" hidden="false" customHeight="false" outlineLevel="0" collapsed="false"/>
    <row r="54745" customFormat="false" ht="15.75" hidden="false" customHeight="false" outlineLevel="0" collapsed="false"/>
    <row r="54746" customFormat="false" ht="15.75" hidden="false" customHeight="false" outlineLevel="0" collapsed="false"/>
    <row r="54747" customFormat="false" ht="15.75" hidden="false" customHeight="false" outlineLevel="0" collapsed="false"/>
    <row r="54748" customFormat="false" ht="15.75" hidden="false" customHeight="false" outlineLevel="0" collapsed="false"/>
    <row r="54749" customFormat="false" ht="15.75" hidden="false" customHeight="false" outlineLevel="0" collapsed="false"/>
    <row r="54750" customFormat="false" ht="15.75" hidden="false" customHeight="false" outlineLevel="0" collapsed="false"/>
    <row r="54751" customFormat="false" ht="15.75" hidden="false" customHeight="false" outlineLevel="0" collapsed="false"/>
    <row r="54752" customFormat="false" ht="15.75" hidden="false" customHeight="false" outlineLevel="0" collapsed="false"/>
    <row r="54753" customFormat="false" ht="15.75" hidden="false" customHeight="false" outlineLevel="0" collapsed="false"/>
    <row r="54754" customFormat="false" ht="15.75" hidden="false" customHeight="false" outlineLevel="0" collapsed="false"/>
    <row r="54755" customFormat="false" ht="15.75" hidden="false" customHeight="false" outlineLevel="0" collapsed="false"/>
    <row r="54756" customFormat="false" ht="15.75" hidden="false" customHeight="false" outlineLevel="0" collapsed="false"/>
    <row r="54757" customFormat="false" ht="15.75" hidden="false" customHeight="false" outlineLevel="0" collapsed="false"/>
    <row r="54758" customFormat="false" ht="15.75" hidden="false" customHeight="false" outlineLevel="0" collapsed="false"/>
    <row r="54759" customFormat="false" ht="15.75" hidden="false" customHeight="false" outlineLevel="0" collapsed="false"/>
    <row r="54760" customFormat="false" ht="15.75" hidden="false" customHeight="false" outlineLevel="0" collapsed="false"/>
    <row r="54761" customFormat="false" ht="15.75" hidden="false" customHeight="false" outlineLevel="0" collapsed="false"/>
    <row r="54762" customFormat="false" ht="15.75" hidden="false" customHeight="false" outlineLevel="0" collapsed="false"/>
    <row r="54763" customFormat="false" ht="15.75" hidden="false" customHeight="false" outlineLevel="0" collapsed="false"/>
    <row r="54764" customFormat="false" ht="15.75" hidden="false" customHeight="false" outlineLevel="0" collapsed="false"/>
    <row r="54765" customFormat="false" ht="15.75" hidden="false" customHeight="false" outlineLevel="0" collapsed="false"/>
    <row r="54766" customFormat="false" ht="15.75" hidden="false" customHeight="false" outlineLevel="0" collapsed="false"/>
    <row r="54767" customFormat="false" ht="15.75" hidden="false" customHeight="false" outlineLevel="0" collapsed="false"/>
    <row r="54768" customFormat="false" ht="15.75" hidden="false" customHeight="false" outlineLevel="0" collapsed="false"/>
    <row r="54769" customFormat="false" ht="15.75" hidden="false" customHeight="false" outlineLevel="0" collapsed="false"/>
    <row r="54770" customFormat="false" ht="15.75" hidden="false" customHeight="false" outlineLevel="0" collapsed="false"/>
    <row r="54771" customFormat="false" ht="15.75" hidden="false" customHeight="false" outlineLevel="0" collapsed="false"/>
    <row r="54772" customFormat="false" ht="15.75" hidden="false" customHeight="false" outlineLevel="0" collapsed="false"/>
    <row r="54773" customFormat="false" ht="15.75" hidden="false" customHeight="false" outlineLevel="0" collapsed="false"/>
    <row r="54774" customFormat="false" ht="15.75" hidden="false" customHeight="false" outlineLevel="0" collapsed="false"/>
    <row r="54775" customFormat="false" ht="15.75" hidden="false" customHeight="false" outlineLevel="0" collapsed="false"/>
    <row r="54776" customFormat="false" ht="15.75" hidden="false" customHeight="false" outlineLevel="0" collapsed="false"/>
    <row r="54777" customFormat="false" ht="15.75" hidden="false" customHeight="false" outlineLevel="0" collapsed="false"/>
    <row r="54778" customFormat="false" ht="15.75" hidden="false" customHeight="false" outlineLevel="0" collapsed="false"/>
    <row r="54779" customFormat="false" ht="15.75" hidden="false" customHeight="false" outlineLevel="0" collapsed="false"/>
    <row r="54780" customFormat="false" ht="15.75" hidden="false" customHeight="false" outlineLevel="0" collapsed="false"/>
    <row r="54781" customFormat="false" ht="15.75" hidden="false" customHeight="false" outlineLevel="0" collapsed="false"/>
    <row r="54782" customFormat="false" ht="15.75" hidden="false" customHeight="false" outlineLevel="0" collapsed="false"/>
    <row r="54783" customFormat="false" ht="15.75" hidden="false" customHeight="false" outlineLevel="0" collapsed="false"/>
    <row r="54784" customFormat="false" ht="15.75" hidden="false" customHeight="false" outlineLevel="0" collapsed="false"/>
    <row r="54785" customFormat="false" ht="15.75" hidden="false" customHeight="false" outlineLevel="0" collapsed="false"/>
    <row r="54786" customFormat="false" ht="15.75" hidden="false" customHeight="false" outlineLevel="0" collapsed="false"/>
    <row r="54787" customFormat="false" ht="15.75" hidden="false" customHeight="false" outlineLevel="0" collapsed="false"/>
    <row r="54788" customFormat="false" ht="15.75" hidden="false" customHeight="false" outlineLevel="0" collapsed="false"/>
    <row r="54789" customFormat="false" ht="15.75" hidden="false" customHeight="false" outlineLevel="0" collapsed="false"/>
    <row r="54790" customFormat="false" ht="15.75" hidden="false" customHeight="false" outlineLevel="0" collapsed="false"/>
    <row r="54791" customFormat="false" ht="15.75" hidden="false" customHeight="false" outlineLevel="0" collapsed="false"/>
    <row r="54792" customFormat="false" ht="15.75" hidden="false" customHeight="false" outlineLevel="0" collapsed="false"/>
    <row r="54793" customFormat="false" ht="15.75" hidden="false" customHeight="false" outlineLevel="0" collapsed="false"/>
    <row r="54794" customFormat="false" ht="15.75" hidden="false" customHeight="false" outlineLevel="0" collapsed="false"/>
    <row r="54795" customFormat="false" ht="15.75" hidden="false" customHeight="false" outlineLevel="0" collapsed="false"/>
    <row r="54796" customFormat="false" ht="15.75" hidden="false" customHeight="false" outlineLevel="0" collapsed="false"/>
    <row r="54797" customFormat="false" ht="15.75" hidden="false" customHeight="false" outlineLevel="0" collapsed="false"/>
    <row r="54798" customFormat="false" ht="15.75" hidden="false" customHeight="false" outlineLevel="0" collapsed="false"/>
    <row r="54799" customFormat="false" ht="15.75" hidden="false" customHeight="false" outlineLevel="0" collapsed="false"/>
    <row r="54800" customFormat="false" ht="15.75" hidden="false" customHeight="false" outlineLevel="0" collapsed="false"/>
    <row r="54801" customFormat="false" ht="15.75" hidden="false" customHeight="false" outlineLevel="0" collapsed="false"/>
    <row r="54802" customFormat="false" ht="15.75" hidden="false" customHeight="false" outlineLevel="0" collapsed="false"/>
    <row r="54803" customFormat="false" ht="15.75" hidden="false" customHeight="false" outlineLevel="0" collapsed="false"/>
    <row r="54804" customFormat="false" ht="15.75" hidden="false" customHeight="false" outlineLevel="0" collapsed="false"/>
    <row r="54805" customFormat="false" ht="15.75" hidden="false" customHeight="false" outlineLevel="0" collapsed="false"/>
    <row r="54806" customFormat="false" ht="15.75" hidden="false" customHeight="false" outlineLevel="0" collapsed="false"/>
    <row r="54807" customFormat="false" ht="15.75" hidden="false" customHeight="false" outlineLevel="0" collapsed="false"/>
    <row r="54808" customFormat="false" ht="15.75" hidden="false" customHeight="false" outlineLevel="0" collapsed="false"/>
    <row r="54809" customFormat="false" ht="15.75" hidden="false" customHeight="false" outlineLevel="0" collapsed="false"/>
    <row r="54810" customFormat="false" ht="15.75" hidden="false" customHeight="false" outlineLevel="0" collapsed="false"/>
    <row r="54811" customFormat="false" ht="15.75" hidden="false" customHeight="false" outlineLevel="0" collapsed="false"/>
    <row r="54812" customFormat="false" ht="15.75" hidden="false" customHeight="false" outlineLevel="0" collapsed="false"/>
    <row r="54813" customFormat="false" ht="15.75" hidden="false" customHeight="false" outlineLevel="0" collapsed="false"/>
    <row r="54814" customFormat="false" ht="15.75" hidden="false" customHeight="false" outlineLevel="0" collapsed="false"/>
    <row r="54815" customFormat="false" ht="15.75" hidden="false" customHeight="false" outlineLevel="0" collapsed="false"/>
    <row r="54816" customFormat="false" ht="15.75" hidden="false" customHeight="false" outlineLevel="0" collapsed="false"/>
    <row r="54817" customFormat="false" ht="15.75" hidden="false" customHeight="false" outlineLevel="0" collapsed="false"/>
    <row r="54818" customFormat="false" ht="15.75" hidden="false" customHeight="false" outlineLevel="0" collapsed="false"/>
    <row r="54819" customFormat="false" ht="15.75" hidden="false" customHeight="false" outlineLevel="0" collapsed="false"/>
    <row r="54820" customFormat="false" ht="15.75" hidden="false" customHeight="false" outlineLevel="0" collapsed="false"/>
    <row r="54821" customFormat="false" ht="15.75" hidden="false" customHeight="false" outlineLevel="0" collapsed="false"/>
    <row r="54822" customFormat="false" ht="15.75" hidden="false" customHeight="false" outlineLevel="0" collapsed="false"/>
    <row r="54823" customFormat="false" ht="15.75" hidden="false" customHeight="false" outlineLevel="0" collapsed="false"/>
    <row r="54824" customFormat="false" ht="15.75" hidden="false" customHeight="false" outlineLevel="0" collapsed="false"/>
    <row r="54825" customFormat="false" ht="15.75" hidden="false" customHeight="false" outlineLevel="0" collapsed="false"/>
    <row r="54826" customFormat="false" ht="15.75" hidden="false" customHeight="false" outlineLevel="0" collapsed="false"/>
    <row r="54827" customFormat="false" ht="15.75" hidden="false" customHeight="false" outlineLevel="0" collapsed="false"/>
    <row r="54828" customFormat="false" ht="15.75" hidden="false" customHeight="false" outlineLevel="0" collapsed="false"/>
    <row r="54829" customFormat="false" ht="15.75" hidden="false" customHeight="false" outlineLevel="0" collapsed="false"/>
    <row r="54830" customFormat="false" ht="15.75" hidden="false" customHeight="false" outlineLevel="0" collapsed="false"/>
    <row r="54831" customFormat="false" ht="15.75" hidden="false" customHeight="false" outlineLevel="0" collapsed="false"/>
    <row r="54832" customFormat="false" ht="15.75" hidden="false" customHeight="false" outlineLevel="0" collapsed="false"/>
    <row r="54833" customFormat="false" ht="15.75" hidden="false" customHeight="false" outlineLevel="0" collapsed="false"/>
    <row r="54834" customFormat="false" ht="15.75" hidden="false" customHeight="false" outlineLevel="0" collapsed="false"/>
    <row r="54835" customFormat="false" ht="15.75" hidden="false" customHeight="false" outlineLevel="0" collapsed="false"/>
    <row r="54836" customFormat="false" ht="15.75" hidden="false" customHeight="false" outlineLevel="0" collapsed="false"/>
    <row r="54837" customFormat="false" ht="15.75" hidden="false" customHeight="false" outlineLevel="0" collapsed="false"/>
    <row r="54838" customFormat="false" ht="15.75" hidden="false" customHeight="false" outlineLevel="0" collapsed="false"/>
    <row r="54839" customFormat="false" ht="15.75" hidden="false" customHeight="false" outlineLevel="0" collapsed="false"/>
    <row r="54840" customFormat="false" ht="15.75" hidden="false" customHeight="false" outlineLevel="0" collapsed="false"/>
    <row r="54841" customFormat="false" ht="15.75" hidden="false" customHeight="false" outlineLevel="0" collapsed="false"/>
    <row r="54842" customFormat="false" ht="15.75" hidden="false" customHeight="false" outlineLevel="0" collapsed="false"/>
    <row r="54843" customFormat="false" ht="15.75" hidden="false" customHeight="false" outlineLevel="0" collapsed="false"/>
    <row r="54844" customFormat="false" ht="15.75" hidden="false" customHeight="false" outlineLevel="0" collapsed="false"/>
    <row r="54845" customFormat="false" ht="15.75" hidden="false" customHeight="false" outlineLevel="0" collapsed="false"/>
    <row r="54846" customFormat="false" ht="15.75" hidden="false" customHeight="false" outlineLevel="0" collapsed="false"/>
    <row r="54847" customFormat="false" ht="15.75" hidden="false" customHeight="false" outlineLevel="0" collapsed="false"/>
    <row r="54848" customFormat="false" ht="15.75" hidden="false" customHeight="false" outlineLevel="0" collapsed="false"/>
    <row r="54849" customFormat="false" ht="15.75" hidden="false" customHeight="false" outlineLevel="0" collapsed="false"/>
    <row r="54850" customFormat="false" ht="15.75" hidden="false" customHeight="false" outlineLevel="0" collapsed="false"/>
    <row r="54851" customFormat="false" ht="15.75" hidden="false" customHeight="false" outlineLevel="0" collapsed="false"/>
    <row r="54852" customFormat="false" ht="15.75" hidden="false" customHeight="false" outlineLevel="0" collapsed="false"/>
    <row r="54853" customFormat="false" ht="15.75" hidden="false" customHeight="false" outlineLevel="0" collapsed="false"/>
    <row r="54854" customFormat="false" ht="15.75" hidden="false" customHeight="false" outlineLevel="0" collapsed="false"/>
    <row r="54855" customFormat="false" ht="15.75" hidden="false" customHeight="false" outlineLevel="0" collapsed="false"/>
    <row r="54856" customFormat="false" ht="15.75" hidden="false" customHeight="false" outlineLevel="0" collapsed="false"/>
    <row r="54857" customFormat="false" ht="15.75" hidden="false" customHeight="false" outlineLevel="0" collapsed="false"/>
    <row r="54858" customFormat="false" ht="15.75" hidden="false" customHeight="false" outlineLevel="0" collapsed="false"/>
    <row r="54859" customFormat="false" ht="15.75" hidden="false" customHeight="false" outlineLevel="0" collapsed="false"/>
    <row r="54860" customFormat="false" ht="15.75" hidden="false" customHeight="false" outlineLevel="0" collapsed="false"/>
    <row r="54861" customFormat="false" ht="15.75" hidden="false" customHeight="false" outlineLevel="0" collapsed="false"/>
    <row r="54862" customFormat="false" ht="15.75" hidden="false" customHeight="false" outlineLevel="0" collapsed="false"/>
    <row r="54863" customFormat="false" ht="15.75" hidden="false" customHeight="false" outlineLevel="0" collapsed="false"/>
    <row r="54864" customFormat="false" ht="15.75" hidden="false" customHeight="false" outlineLevel="0" collapsed="false"/>
    <row r="54865" customFormat="false" ht="15.75" hidden="false" customHeight="false" outlineLevel="0" collapsed="false"/>
    <row r="54866" customFormat="false" ht="15.75" hidden="false" customHeight="false" outlineLevel="0" collapsed="false"/>
    <row r="54867" customFormat="false" ht="15.75" hidden="false" customHeight="false" outlineLevel="0" collapsed="false"/>
    <row r="54868" customFormat="false" ht="15.75" hidden="false" customHeight="false" outlineLevel="0" collapsed="false"/>
    <row r="54869" customFormat="false" ht="15.75" hidden="false" customHeight="false" outlineLevel="0" collapsed="false"/>
    <row r="54870" customFormat="false" ht="15.75" hidden="false" customHeight="false" outlineLevel="0" collapsed="false"/>
    <row r="54871" customFormat="false" ht="15.75" hidden="false" customHeight="false" outlineLevel="0" collapsed="false"/>
    <row r="54872" customFormat="false" ht="15.75" hidden="false" customHeight="false" outlineLevel="0" collapsed="false"/>
    <row r="54873" customFormat="false" ht="15.75" hidden="false" customHeight="false" outlineLevel="0" collapsed="false"/>
    <row r="54874" customFormat="false" ht="15.75" hidden="false" customHeight="false" outlineLevel="0" collapsed="false"/>
    <row r="54875" customFormat="false" ht="15.75" hidden="false" customHeight="false" outlineLevel="0" collapsed="false"/>
    <row r="54876" customFormat="false" ht="15.75" hidden="false" customHeight="false" outlineLevel="0" collapsed="false"/>
    <row r="54877" customFormat="false" ht="15.75" hidden="false" customHeight="false" outlineLevel="0" collapsed="false"/>
    <row r="54878" customFormat="false" ht="15.75" hidden="false" customHeight="false" outlineLevel="0" collapsed="false"/>
    <row r="54879" customFormat="false" ht="15.75" hidden="false" customHeight="false" outlineLevel="0" collapsed="false"/>
    <row r="54880" customFormat="false" ht="15.75" hidden="false" customHeight="false" outlineLevel="0" collapsed="false"/>
    <row r="54881" customFormat="false" ht="15.75" hidden="false" customHeight="false" outlineLevel="0" collapsed="false"/>
    <row r="54882" customFormat="false" ht="15.75" hidden="false" customHeight="false" outlineLevel="0" collapsed="false"/>
    <row r="54883" customFormat="false" ht="15.75" hidden="false" customHeight="false" outlineLevel="0" collapsed="false"/>
    <row r="54884" customFormat="false" ht="15.75" hidden="false" customHeight="false" outlineLevel="0" collapsed="false"/>
    <row r="54885" customFormat="false" ht="15.75" hidden="false" customHeight="false" outlineLevel="0" collapsed="false"/>
    <row r="54886" customFormat="false" ht="15.75" hidden="false" customHeight="false" outlineLevel="0" collapsed="false"/>
    <row r="54887" customFormat="false" ht="15.75" hidden="false" customHeight="false" outlineLevel="0" collapsed="false"/>
    <row r="54888" customFormat="false" ht="15.75" hidden="false" customHeight="false" outlineLevel="0" collapsed="false"/>
    <row r="54889" customFormat="false" ht="15.75" hidden="false" customHeight="false" outlineLevel="0" collapsed="false"/>
    <row r="54890" customFormat="false" ht="15.75" hidden="false" customHeight="false" outlineLevel="0" collapsed="false"/>
    <row r="54891" customFormat="false" ht="15.75" hidden="false" customHeight="false" outlineLevel="0" collapsed="false"/>
    <row r="54892" customFormat="false" ht="15.75" hidden="false" customHeight="false" outlineLevel="0" collapsed="false"/>
    <row r="54893" customFormat="false" ht="15.75" hidden="false" customHeight="false" outlineLevel="0" collapsed="false"/>
    <row r="54894" customFormat="false" ht="15.75" hidden="false" customHeight="false" outlineLevel="0" collapsed="false"/>
    <row r="54895" customFormat="false" ht="15.75" hidden="false" customHeight="false" outlineLevel="0" collapsed="false"/>
    <row r="54896" customFormat="false" ht="15.75" hidden="false" customHeight="false" outlineLevel="0" collapsed="false"/>
    <row r="54897" customFormat="false" ht="15.75" hidden="false" customHeight="false" outlineLevel="0" collapsed="false"/>
    <row r="54898" customFormat="false" ht="15.75" hidden="false" customHeight="false" outlineLevel="0" collapsed="false"/>
    <row r="54899" customFormat="false" ht="15.75" hidden="false" customHeight="false" outlineLevel="0" collapsed="false"/>
    <row r="54900" customFormat="false" ht="15.75" hidden="false" customHeight="false" outlineLevel="0" collapsed="false"/>
    <row r="54901" customFormat="false" ht="15.75" hidden="false" customHeight="false" outlineLevel="0" collapsed="false"/>
    <row r="54902" customFormat="false" ht="15.75" hidden="false" customHeight="false" outlineLevel="0" collapsed="false"/>
    <row r="54903" customFormat="false" ht="15.75" hidden="false" customHeight="false" outlineLevel="0" collapsed="false"/>
    <row r="54904" customFormat="false" ht="15.75" hidden="false" customHeight="false" outlineLevel="0" collapsed="false"/>
    <row r="54905" customFormat="false" ht="15.75" hidden="false" customHeight="false" outlineLevel="0" collapsed="false"/>
    <row r="54906" customFormat="false" ht="15.75" hidden="false" customHeight="false" outlineLevel="0" collapsed="false"/>
    <row r="54907" customFormat="false" ht="15.75" hidden="false" customHeight="false" outlineLevel="0" collapsed="false"/>
    <row r="54908" customFormat="false" ht="15.75" hidden="false" customHeight="false" outlineLevel="0" collapsed="false"/>
    <row r="54909" customFormat="false" ht="15.75" hidden="false" customHeight="false" outlineLevel="0" collapsed="false"/>
    <row r="54910" customFormat="false" ht="15.75" hidden="false" customHeight="false" outlineLevel="0" collapsed="false"/>
    <row r="54911" customFormat="false" ht="15.75" hidden="false" customHeight="false" outlineLevel="0" collapsed="false"/>
    <row r="54912" customFormat="false" ht="15.75" hidden="false" customHeight="false" outlineLevel="0" collapsed="false"/>
    <row r="54913" customFormat="false" ht="15.75" hidden="false" customHeight="false" outlineLevel="0" collapsed="false"/>
    <row r="54914" customFormat="false" ht="15.75" hidden="false" customHeight="false" outlineLevel="0" collapsed="false"/>
    <row r="54915" customFormat="false" ht="15.75" hidden="false" customHeight="false" outlineLevel="0" collapsed="false"/>
    <row r="54916" customFormat="false" ht="15.75" hidden="false" customHeight="false" outlineLevel="0" collapsed="false"/>
    <row r="54917" customFormat="false" ht="15.75" hidden="false" customHeight="false" outlineLevel="0" collapsed="false"/>
    <row r="54918" customFormat="false" ht="15.75" hidden="false" customHeight="false" outlineLevel="0" collapsed="false"/>
    <row r="54919" customFormat="false" ht="15.75" hidden="false" customHeight="false" outlineLevel="0" collapsed="false"/>
    <row r="54920" customFormat="false" ht="15.75" hidden="false" customHeight="false" outlineLevel="0" collapsed="false"/>
    <row r="54921" customFormat="false" ht="15.75" hidden="false" customHeight="false" outlineLevel="0" collapsed="false"/>
    <row r="54922" customFormat="false" ht="15.75" hidden="false" customHeight="false" outlineLevel="0" collapsed="false"/>
    <row r="54923" customFormat="false" ht="15.75" hidden="false" customHeight="false" outlineLevel="0" collapsed="false"/>
    <row r="54924" customFormat="false" ht="15.75" hidden="false" customHeight="false" outlineLevel="0" collapsed="false"/>
    <row r="54925" customFormat="false" ht="15.75" hidden="false" customHeight="false" outlineLevel="0" collapsed="false"/>
    <row r="54926" customFormat="false" ht="15.75" hidden="false" customHeight="false" outlineLevel="0" collapsed="false"/>
    <row r="54927" customFormat="false" ht="15.75" hidden="false" customHeight="false" outlineLevel="0" collapsed="false"/>
    <row r="54928" customFormat="false" ht="15.75" hidden="false" customHeight="false" outlineLevel="0" collapsed="false"/>
    <row r="54929" customFormat="false" ht="15.75" hidden="false" customHeight="false" outlineLevel="0" collapsed="false"/>
    <row r="54930" customFormat="false" ht="15.75" hidden="false" customHeight="false" outlineLevel="0" collapsed="false"/>
    <row r="54931" customFormat="false" ht="15.75" hidden="false" customHeight="false" outlineLevel="0" collapsed="false"/>
    <row r="54932" customFormat="false" ht="15.75" hidden="false" customHeight="false" outlineLevel="0" collapsed="false"/>
    <row r="54933" customFormat="false" ht="15.75" hidden="false" customHeight="false" outlineLevel="0" collapsed="false"/>
    <row r="54934" customFormat="false" ht="15.75" hidden="false" customHeight="false" outlineLevel="0" collapsed="false"/>
    <row r="54935" customFormat="false" ht="15.75" hidden="false" customHeight="false" outlineLevel="0" collapsed="false"/>
    <row r="54936" customFormat="false" ht="15.75" hidden="false" customHeight="false" outlineLevel="0" collapsed="false"/>
    <row r="54937" customFormat="false" ht="15.75" hidden="false" customHeight="false" outlineLevel="0" collapsed="false"/>
    <row r="54938" customFormat="false" ht="15.75" hidden="false" customHeight="false" outlineLevel="0" collapsed="false"/>
    <row r="54939" customFormat="false" ht="15.75" hidden="false" customHeight="false" outlineLevel="0" collapsed="false"/>
    <row r="54940" customFormat="false" ht="15.75" hidden="false" customHeight="false" outlineLevel="0" collapsed="false"/>
    <row r="54941" customFormat="false" ht="15.75" hidden="false" customHeight="false" outlineLevel="0" collapsed="false"/>
    <row r="54942" customFormat="false" ht="15.75" hidden="false" customHeight="false" outlineLevel="0" collapsed="false"/>
    <row r="54943" customFormat="false" ht="15.75" hidden="false" customHeight="false" outlineLevel="0" collapsed="false"/>
    <row r="54944" customFormat="false" ht="15.75" hidden="false" customHeight="false" outlineLevel="0" collapsed="false"/>
    <row r="54945" customFormat="false" ht="15.75" hidden="false" customHeight="false" outlineLevel="0" collapsed="false"/>
    <row r="54946" customFormat="false" ht="15.75" hidden="false" customHeight="false" outlineLevel="0" collapsed="false"/>
    <row r="54947" customFormat="false" ht="15.75" hidden="false" customHeight="false" outlineLevel="0" collapsed="false"/>
    <row r="54948" customFormat="false" ht="15.75" hidden="false" customHeight="false" outlineLevel="0" collapsed="false"/>
    <row r="54949" customFormat="false" ht="15.75" hidden="false" customHeight="false" outlineLevel="0" collapsed="false"/>
    <row r="54950" customFormat="false" ht="15.75" hidden="false" customHeight="false" outlineLevel="0" collapsed="false"/>
    <row r="54951" customFormat="false" ht="15.75" hidden="false" customHeight="false" outlineLevel="0" collapsed="false"/>
    <row r="54952" customFormat="false" ht="15.75" hidden="false" customHeight="false" outlineLevel="0" collapsed="false"/>
    <row r="54953" customFormat="false" ht="15.75" hidden="false" customHeight="false" outlineLevel="0" collapsed="false"/>
    <row r="54954" customFormat="false" ht="15.75" hidden="false" customHeight="false" outlineLevel="0" collapsed="false"/>
    <row r="54955" customFormat="false" ht="15.75" hidden="false" customHeight="false" outlineLevel="0" collapsed="false"/>
    <row r="54956" customFormat="false" ht="15.75" hidden="false" customHeight="false" outlineLevel="0" collapsed="false"/>
    <row r="54957" customFormat="false" ht="15.75" hidden="false" customHeight="false" outlineLevel="0" collapsed="false"/>
    <row r="54958" customFormat="false" ht="15.75" hidden="false" customHeight="false" outlineLevel="0" collapsed="false"/>
    <row r="54959" customFormat="false" ht="15.75" hidden="false" customHeight="false" outlineLevel="0" collapsed="false"/>
    <row r="54960" customFormat="false" ht="15.75" hidden="false" customHeight="false" outlineLevel="0" collapsed="false"/>
    <row r="54961" customFormat="false" ht="15.75" hidden="false" customHeight="false" outlineLevel="0" collapsed="false"/>
    <row r="54962" customFormat="false" ht="15.75" hidden="false" customHeight="false" outlineLevel="0" collapsed="false"/>
    <row r="54963" customFormat="false" ht="15.75" hidden="false" customHeight="false" outlineLevel="0" collapsed="false"/>
    <row r="54964" customFormat="false" ht="15.75" hidden="false" customHeight="false" outlineLevel="0" collapsed="false"/>
    <row r="54965" customFormat="false" ht="15.75" hidden="false" customHeight="false" outlineLevel="0" collapsed="false"/>
    <row r="54966" customFormat="false" ht="15.75" hidden="false" customHeight="false" outlineLevel="0" collapsed="false"/>
    <row r="54967" customFormat="false" ht="15.75" hidden="false" customHeight="false" outlineLevel="0" collapsed="false"/>
    <row r="54968" customFormat="false" ht="15.75" hidden="false" customHeight="false" outlineLevel="0" collapsed="false"/>
    <row r="54969" customFormat="false" ht="15.75" hidden="false" customHeight="false" outlineLevel="0" collapsed="false"/>
    <row r="54970" customFormat="false" ht="15.75" hidden="false" customHeight="false" outlineLevel="0" collapsed="false"/>
    <row r="54971" customFormat="false" ht="15.75" hidden="false" customHeight="false" outlineLevel="0" collapsed="false"/>
    <row r="54972" customFormat="false" ht="15.75" hidden="false" customHeight="false" outlineLevel="0" collapsed="false"/>
    <row r="54973" customFormat="false" ht="15.75" hidden="false" customHeight="false" outlineLevel="0" collapsed="false"/>
    <row r="54974" customFormat="false" ht="15.75" hidden="false" customHeight="false" outlineLevel="0" collapsed="false"/>
    <row r="54975" customFormat="false" ht="15.75" hidden="false" customHeight="false" outlineLevel="0" collapsed="false"/>
    <row r="54976" customFormat="false" ht="15.75" hidden="false" customHeight="false" outlineLevel="0" collapsed="false"/>
    <row r="54977" customFormat="false" ht="15.75" hidden="false" customHeight="false" outlineLevel="0" collapsed="false"/>
    <row r="54978" customFormat="false" ht="15.75" hidden="false" customHeight="false" outlineLevel="0" collapsed="false"/>
    <row r="54979" customFormat="false" ht="15.75" hidden="false" customHeight="false" outlineLevel="0" collapsed="false"/>
    <row r="54980" customFormat="false" ht="15.75" hidden="false" customHeight="false" outlineLevel="0" collapsed="false"/>
    <row r="54981" customFormat="false" ht="15.75" hidden="false" customHeight="false" outlineLevel="0" collapsed="false"/>
    <row r="54982" customFormat="false" ht="15.75" hidden="false" customHeight="false" outlineLevel="0" collapsed="false"/>
    <row r="54983" customFormat="false" ht="15.75" hidden="false" customHeight="false" outlineLevel="0" collapsed="false"/>
    <row r="54984" customFormat="false" ht="15.75" hidden="false" customHeight="false" outlineLevel="0" collapsed="false"/>
    <row r="54985" customFormat="false" ht="15.75" hidden="false" customHeight="false" outlineLevel="0" collapsed="false"/>
    <row r="54986" customFormat="false" ht="15.75" hidden="false" customHeight="false" outlineLevel="0" collapsed="false"/>
    <row r="54987" customFormat="false" ht="15.75" hidden="false" customHeight="false" outlineLevel="0" collapsed="false"/>
    <row r="54988" customFormat="false" ht="15.75" hidden="false" customHeight="false" outlineLevel="0" collapsed="false"/>
    <row r="54989" customFormat="false" ht="15.75" hidden="false" customHeight="false" outlineLevel="0" collapsed="false"/>
    <row r="54990" customFormat="false" ht="15.75" hidden="false" customHeight="false" outlineLevel="0" collapsed="false"/>
    <row r="54991" customFormat="false" ht="15.75" hidden="false" customHeight="false" outlineLevel="0" collapsed="false"/>
    <row r="54992" customFormat="false" ht="15.75" hidden="false" customHeight="false" outlineLevel="0" collapsed="false"/>
    <row r="54993" customFormat="false" ht="15.75" hidden="false" customHeight="false" outlineLevel="0" collapsed="false"/>
    <row r="54994" customFormat="false" ht="15.75" hidden="false" customHeight="false" outlineLevel="0" collapsed="false"/>
    <row r="54995" customFormat="false" ht="15.75" hidden="false" customHeight="false" outlineLevel="0" collapsed="false"/>
    <row r="54996" customFormat="false" ht="15.75" hidden="false" customHeight="false" outlineLevel="0" collapsed="false"/>
    <row r="54997" customFormat="false" ht="15.75" hidden="false" customHeight="false" outlineLevel="0" collapsed="false"/>
    <row r="54998" customFormat="false" ht="15.75" hidden="false" customHeight="false" outlineLevel="0" collapsed="false"/>
    <row r="54999" customFormat="false" ht="15.75" hidden="false" customHeight="false" outlineLevel="0" collapsed="false"/>
    <row r="55000" customFormat="false" ht="15.75" hidden="false" customHeight="false" outlineLevel="0" collapsed="false"/>
    <row r="55001" customFormat="false" ht="15.75" hidden="false" customHeight="false" outlineLevel="0" collapsed="false"/>
    <row r="55002" customFormat="false" ht="15.75" hidden="false" customHeight="false" outlineLevel="0" collapsed="false"/>
    <row r="55003" customFormat="false" ht="15.75" hidden="false" customHeight="false" outlineLevel="0" collapsed="false"/>
    <row r="55004" customFormat="false" ht="15.75" hidden="false" customHeight="false" outlineLevel="0" collapsed="false"/>
    <row r="55005" customFormat="false" ht="15.75" hidden="false" customHeight="false" outlineLevel="0" collapsed="false"/>
    <row r="55006" customFormat="false" ht="15.75" hidden="false" customHeight="false" outlineLevel="0" collapsed="false"/>
    <row r="55007" customFormat="false" ht="15.75" hidden="false" customHeight="false" outlineLevel="0" collapsed="false"/>
    <row r="55008" customFormat="false" ht="15.75" hidden="false" customHeight="false" outlineLevel="0" collapsed="false"/>
    <row r="55009" customFormat="false" ht="15.75" hidden="false" customHeight="false" outlineLevel="0" collapsed="false"/>
    <row r="55010" customFormat="false" ht="15.75" hidden="false" customHeight="false" outlineLevel="0" collapsed="false"/>
    <row r="55011" customFormat="false" ht="15.75" hidden="false" customHeight="false" outlineLevel="0" collapsed="false"/>
    <row r="55012" customFormat="false" ht="15.75" hidden="false" customHeight="false" outlineLevel="0" collapsed="false"/>
    <row r="55013" customFormat="false" ht="15.75" hidden="false" customHeight="false" outlineLevel="0" collapsed="false"/>
    <row r="55014" customFormat="false" ht="15.75" hidden="false" customHeight="false" outlineLevel="0" collapsed="false"/>
    <row r="55015" customFormat="false" ht="15.75" hidden="false" customHeight="false" outlineLevel="0" collapsed="false"/>
    <row r="55016" customFormat="false" ht="15.75" hidden="false" customHeight="false" outlineLevel="0" collapsed="false"/>
    <row r="55017" customFormat="false" ht="15.75" hidden="false" customHeight="false" outlineLevel="0" collapsed="false"/>
    <row r="55018" customFormat="false" ht="15.75" hidden="false" customHeight="false" outlineLevel="0" collapsed="false"/>
    <row r="55019" customFormat="false" ht="15.75" hidden="false" customHeight="false" outlineLevel="0" collapsed="false"/>
    <row r="55020" customFormat="false" ht="15.75" hidden="false" customHeight="false" outlineLevel="0" collapsed="false"/>
    <row r="55021" customFormat="false" ht="15.75" hidden="false" customHeight="false" outlineLevel="0" collapsed="false"/>
    <row r="55022" customFormat="false" ht="15.75" hidden="false" customHeight="false" outlineLevel="0" collapsed="false"/>
    <row r="55023" customFormat="false" ht="15.75" hidden="false" customHeight="false" outlineLevel="0" collapsed="false"/>
    <row r="55024" customFormat="false" ht="15.75" hidden="false" customHeight="false" outlineLevel="0" collapsed="false"/>
    <row r="55025" customFormat="false" ht="15.75" hidden="false" customHeight="false" outlineLevel="0" collapsed="false"/>
    <row r="55026" customFormat="false" ht="15.75" hidden="false" customHeight="false" outlineLevel="0" collapsed="false"/>
    <row r="55027" customFormat="false" ht="15.75" hidden="false" customHeight="false" outlineLevel="0" collapsed="false"/>
    <row r="55028" customFormat="false" ht="15.75" hidden="false" customHeight="false" outlineLevel="0" collapsed="false"/>
    <row r="55029" customFormat="false" ht="15.75" hidden="false" customHeight="false" outlineLevel="0" collapsed="false"/>
    <row r="55030" customFormat="false" ht="15.75" hidden="false" customHeight="false" outlineLevel="0" collapsed="false"/>
    <row r="55031" customFormat="false" ht="15.75" hidden="false" customHeight="false" outlineLevel="0" collapsed="false"/>
    <row r="55032" customFormat="false" ht="15.75" hidden="false" customHeight="false" outlineLevel="0" collapsed="false"/>
    <row r="55033" customFormat="false" ht="15.75" hidden="false" customHeight="false" outlineLevel="0" collapsed="false"/>
    <row r="55034" customFormat="false" ht="15.75" hidden="false" customHeight="false" outlineLevel="0" collapsed="false"/>
    <row r="55035" customFormat="false" ht="15.75" hidden="false" customHeight="false" outlineLevel="0" collapsed="false"/>
    <row r="55036" customFormat="false" ht="15.75" hidden="false" customHeight="false" outlineLevel="0" collapsed="false"/>
    <row r="55037" customFormat="false" ht="15.75" hidden="false" customHeight="false" outlineLevel="0" collapsed="false"/>
    <row r="55038" customFormat="false" ht="15.75" hidden="false" customHeight="false" outlineLevel="0" collapsed="false"/>
    <row r="55039" customFormat="false" ht="15.75" hidden="false" customHeight="false" outlineLevel="0" collapsed="false"/>
    <row r="55040" customFormat="false" ht="15.75" hidden="false" customHeight="false" outlineLevel="0" collapsed="false"/>
    <row r="55041" customFormat="false" ht="15.75" hidden="false" customHeight="false" outlineLevel="0" collapsed="false"/>
    <row r="55042" customFormat="false" ht="15.75" hidden="false" customHeight="false" outlineLevel="0" collapsed="false"/>
    <row r="55043" customFormat="false" ht="15.75" hidden="false" customHeight="false" outlineLevel="0" collapsed="false"/>
    <row r="55044" customFormat="false" ht="15.75" hidden="false" customHeight="false" outlineLevel="0" collapsed="false"/>
    <row r="55045" customFormat="false" ht="15.75" hidden="false" customHeight="false" outlineLevel="0" collapsed="false"/>
    <row r="55046" customFormat="false" ht="15.75" hidden="false" customHeight="false" outlineLevel="0" collapsed="false"/>
    <row r="55047" customFormat="false" ht="15.75" hidden="false" customHeight="false" outlineLevel="0" collapsed="false"/>
    <row r="55048" customFormat="false" ht="15.75" hidden="false" customHeight="false" outlineLevel="0" collapsed="false"/>
    <row r="55049" customFormat="false" ht="15.75" hidden="false" customHeight="false" outlineLevel="0" collapsed="false"/>
    <row r="55050" customFormat="false" ht="15.75" hidden="false" customHeight="false" outlineLevel="0" collapsed="false"/>
    <row r="55051" customFormat="false" ht="15.75" hidden="false" customHeight="false" outlineLevel="0" collapsed="false"/>
    <row r="55052" customFormat="false" ht="15.75" hidden="false" customHeight="false" outlineLevel="0" collapsed="false"/>
    <row r="55053" customFormat="false" ht="15.75" hidden="false" customHeight="false" outlineLevel="0" collapsed="false"/>
    <row r="55054" customFormat="false" ht="15.75" hidden="false" customHeight="false" outlineLevel="0" collapsed="false"/>
    <row r="55055" customFormat="false" ht="15.75" hidden="false" customHeight="false" outlineLevel="0" collapsed="false"/>
    <row r="55056" customFormat="false" ht="15.75" hidden="false" customHeight="false" outlineLevel="0" collapsed="false"/>
    <row r="55057" customFormat="false" ht="15.75" hidden="false" customHeight="false" outlineLevel="0" collapsed="false"/>
    <row r="55058" customFormat="false" ht="15.75" hidden="false" customHeight="false" outlineLevel="0" collapsed="false"/>
    <row r="55059" customFormat="false" ht="15.75" hidden="false" customHeight="false" outlineLevel="0" collapsed="false"/>
    <row r="55060" customFormat="false" ht="15.75" hidden="false" customHeight="false" outlineLevel="0" collapsed="false"/>
    <row r="55061" customFormat="false" ht="15.75" hidden="false" customHeight="false" outlineLevel="0" collapsed="false"/>
    <row r="55062" customFormat="false" ht="15.75" hidden="false" customHeight="false" outlineLevel="0" collapsed="false"/>
    <row r="55063" customFormat="false" ht="15.75" hidden="false" customHeight="false" outlineLevel="0" collapsed="false"/>
    <row r="55064" customFormat="false" ht="15.75" hidden="false" customHeight="false" outlineLevel="0" collapsed="false"/>
    <row r="55065" customFormat="false" ht="15.75" hidden="false" customHeight="false" outlineLevel="0" collapsed="false"/>
    <row r="55066" customFormat="false" ht="15.75" hidden="false" customHeight="false" outlineLevel="0" collapsed="false"/>
    <row r="55067" customFormat="false" ht="15.75" hidden="false" customHeight="false" outlineLevel="0" collapsed="false"/>
    <row r="55068" customFormat="false" ht="15.75" hidden="false" customHeight="false" outlineLevel="0" collapsed="false"/>
    <row r="55069" customFormat="false" ht="15.75" hidden="false" customHeight="false" outlineLevel="0" collapsed="false"/>
    <row r="55070" customFormat="false" ht="15.75" hidden="false" customHeight="false" outlineLevel="0" collapsed="false"/>
    <row r="55071" customFormat="false" ht="15.75" hidden="false" customHeight="false" outlineLevel="0" collapsed="false"/>
    <row r="55072" customFormat="false" ht="15.75" hidden="false" customHeight="false" outlineLevel="0" collapsed="false"/>
    <row r="55073" customFormat="false" ht="15.75" hidden="false" customHeight="false" outlineLevel="0" collapsed="false"/>
    <row r="55074" customFormat="false" ht="15.75" hidden="false" customHeight="false" outlineLevel="0" collapsed="false"/>
    <row r="55075" customFormat="false" ht="15.75" hidden="false" customHeight="false" outlineLevel="0" collapsed="false"/>
    <row r="55076" customFormat="false" ht="15.75" hidden="false" customHeight="false" outlineLevel="0" collapsed="false"/>
    <row r="55077" customFormat="false" ht="15.75" hidden="false" customHeight="false" outlineLevel="0" collapsed="false"/>
    <row r="55078" customFormat="false" ht="15.75" hidden="false" customHeight="false" outlineLevel="0" collapsed="false"/>
    <row r="55079" customFormat="false" ht="15.75" hidden="false" customHeight="false" outlineLevel="0" collapsed="false"/>
    <row r="55080" customFormat="false" ht="15.75" hidden="false" customHeight="false" outlineLevel="0" collapsed="false"/>
    <row r="55081" customFormat="false" ht="15.75" hidden="false" customHeight="false" outlineLevel="0" collapsed="false"/>
    <row r="55082" customFormat="false" ht="15.75" hidden="false" customHeight="false" outlineLevel="0" collapsed="false"/>
    <row r="55083" customFormat="false" ht="15.75" hidden="false" customHeight="false" outlineLevel="0" collapsed="false"/>
    <row r="55084" customFormat="false" ht="15.75" hidden="false" customHeight="false" outlineLevel="0" collapsed="false"/>
    <row r="55085" customFormat="false" ht="15.75" hidden="false" customHeight="false" outlineLevel="0" collapsed="false"/>
    <row r="55086" customFormat="false" ht="15.75" hidden="false" customHeight="false" outlineLevel="0" collapsed="false"/>
    <row r="55087" customFormat="false" ht="15.75" hidden="false" customHeight="false" outlineLevel="0" collapsed="false"/>
    <row r="55088" customFormat="false" ht="15.75" hidden="false" customHeight="false" outlineLevel="0" collapsed="false"/>
    <row r="55089" customFormat="false" ht="15.75" hidden="false" customHeight="false" outlineLevel="0" collapsed="false"/>
    <row r="55090" customFormat="false" ht="15.75" hidden="false" customHeight="false" outlineLevel="0" collapsed="false"/>
    <row r="55091" customFormat="false" ht="15.75" hidden="false" customHeight="false" outlineLevel="0" collapsed="false"/>
    <row r="55092" customFormat="false" ht="15.75" hidden="false" customHeight="false" outlineLevel="0" collapsed="false"/>
    <row r="55093" customFormat="false" ht="15.75" hidden="false" customHeight="false" outlineLevel="0" collapsed="false"/>
    <row r="55094" customFormat="false" ht="15.75" hidden="false" customHeight="false" outlineLevel="0" collapsed="false"/>
    <row r="55095" customFormat="false" ht="15.75" hidden="false" customHeight="false" outlineLevel="0" collapsed="false"/>
    <row r="55096" customFormat="false" ht="15.75" hidden="false" customHeight="false" outlineLevel="0" collapsed="false"/>
    <row r="55097" customFormat="false" ht="15.75" hidden="false" customHeight="false" outlineLevel="0" collapsed="false"/>
    <row r="55098" customFormat="false" ht="15.75" hidden="false" customHeight="false" outlineLevel="0" collapsed="false"/>
    <row r="55099" customFormat="false" ht="15.75" hidden="false" customHeight="false" outlineLevel="0" collapsed="false"/>
    <row r="55100" customFormat="false" ht="15.75" hidden="false" customHeight="false" outlineLevel="0" collapsed="false"/>
    <row r="55101" customFormat="false" ht="15.75" hidden="false" customHeight="false" outlineLevel="0" collapsed="false"/>
    <row r="55102" customFormat="false" ht="15.75" hidden="false" customHeight="false" outlineLevel="0" collapsed="false"/>
    <row r="55103" customFormat="false" ht="15.75" hidden="false" customHeight="false" outlineLevel="0" collapsed="false"/>
    <row r="55104" customFormat="false" ht="15.75" hidden="false" customHeight="false" outlineLevel="0" collapsed="false"/>
    <row r="55105" customFormat="false" ht="15.75" hidden="false" customHeight="false" outlineLevel="0" collapsed="false"/>
    <row r="55106" customFormat="false" ht="15.75" hidden="false" customHeight="false" outlineLevel="0" collapsed="false"/>
    <row r="55107" customFormat="false" ht="15.75" hidden="false" customHeight="false" outlineLevel="0" collapsed="false"/>
    <row r="55108" customFormat="false" ht="15.75" hidden="false" customHeight="false" outlineLevel="0" collapsed="false"/>
    <row r="55109" customFormat="false" ht="15.75" hidden="false" customHeight="false" outlineLevel="0" collapsed="false"/>
    <row r="55110" customFormat="false" ht="15.75" hidden="false" customHeight="false" outlineLevel="0" collapsed="false"/>
    <row r="55111" customFormat="false" ht="15.75" hidden="false" customHeight="false" outlineLevel="0" collapsed="false"/>
    <row r="55112" customFormat="false" ht="15.75" hidden="false" customHeight="false" outlineLevel="0" collapsed="false"/>
    <row r="55113" customFormat="false" ht="15.75" hidden="false" customHeight="false" outlineLevel="0" collapsed="false"/>
    <row r="55114" customFormat="false" ht="15.75" hidden="false" customHeight="false" outlineLevel="0" collapsed="false"/>
    <row r="55115" customFormat="false" ht="15.75" hidden="false" customHeight="false" outlineLevel="0" collapsed="false"/>
    <row r="55116" customFormat="false" ht="15.75" hidden="false" customHeight="false" outlineLevel="0" collapsed="false"/>
    <row r="55117" customFormat="false" ht="15.75" hidden="false" customHeight="false" outlineLevel="0" collapsed="false"/>
    <row r="55118" customFormat="false" ht="15.75" hidden="false" customHeight="false" outlineLevel="0" collapsed="false"/>
    <row r="55119" customFormat="false" ht="15.75" hidden="false" customHeight="false" outlineLevel="0" collapsed="false"/>
    <row r="55120" customFormat="false" ht="15.75" hidden="false" customHeight="false" outlineLevel="0" collapsed="false"/>
    <row r="55121" customFormat="false" ht="15.75" hidden="false" customHeight="false" outlineLevel="0" collapsed="false"/>
    <row r="55122" customFormat="false" ht="15.75" hidden="false" customHeight="false" outlineLevel="0" collapsed="false"/>
    <row r="55123" customFormat="false" ht="15.75" hidden="false" customHeight="false" outlineLevel="0" collapsed="false"/>
    <row r="55124" customFormat="false" ht="15.75" hidden="false" customHeight="false" outlineLevel="0" collapsed="false"/>
    <row r="55125" customFormat="false" ht="15.75" hidden="false" customHeight="false" outlineLevel="0" collapsed="false"/>
    <row r="55126" customFormat="false" ht="15.75" hidden="false" customHeight="false" outlineLevel="0" collapsed="false"/>
    <row r="55127" customFormat="false" ht="15.75" hidden="false" customHeight="false" outlineLevel="0" collapsed="false"/>
    <row r="55128" customFormat="false" ht="15.75" hidden="false" customHeight="false" outlineLevel="0" collapsed="false"/>
    <row r="55129" customFormat="false" ht="15.75" hidden="false" customHeight="false" outlineLevel="0" collapsed="false"/>
    <row r="55130" customFormat="false" ht="15.75" hidden="false" customHeight="false" outlineLevel="0" collapsed="false"/>
    <row r="55131" customFormat="false" ht="15.75" hidden="false" customHeight="false" outlineLevel="0" collapsed="false"/>
    <row r="55132" customFormat="false" ht="15.75" hidden="false" customHeight="false" outlineLevel="0" collapsed="false"/>
    <row r="55133" customFormat="false" ht="15.75" hidden="false" customHeight="false" outlineLevel="0" collapsed="false"/>
    <row r="55134" customFormat="false" ht="15.75" hidden="false" customHeight="false" outlineLevel="0" collapsed="false"/>
    <row r="55135" customFormat="false" ht="15.75" hidden="false" customHeight="false" outlineLevel="0" collapsed="false"/>
    <row r="55136" customFormat="false" ht="15.75" hidden="false" customHeight="false" outlineLevel="0" collapsed="false"/>
    <row r="55137" customFormat="false" ht="15.75" hidden="false" customHeight="false" outlineLevel="0" collapsed="false"/>
    <row r="55138" customFormat="false" ht="15.75" hidden="false" customHeight="false" outlineLevel="0" collapsed="false"/>
    <row r="55139" customFormat="false" ht="15.75" hidden="false" customHeight="false" outlineLevel="0" collapsed="false"/>
    <row r="55140" customFormat="false" ht="15.75" hidden="false" customHeight="false" outlineLevel="0" collapsed="false"/>
    <row r="55141" customFormat="false" ht="15.75" hidden="false" customHeight="false" outlineLevel="0" collapsed="false"/>
    <row r="55142" customFormat="false" ht="15.75" hidden="false" customHeight="false" outlineLevel="0" collapsed="false"/>
    <row r="55143" customFormat="false" ht="15.75" hidden="false" customHeight="false" outlineLevel="0" collapsed="false"/>
    <row r="55144" customFormat="false" ht="15.75" hidden="false" customHeight="false" outlineLevel="0" collapsed="false"/>
    <row r="55145" customFormat="false" ht="15.75" hidden="false" customHeight="false" outlineLevel="0" collapsed="false"/>
    <row r="55146" customFormat="false" ht="15.75" hidden="false" customHeight="false" outlineLevel="0" collapsed="false"/>
    <row r="55147" customFormat="false" ht="15.75" hidden="false" customHeight="false" outlineLevel="0" collapsed="false"/>
    <row r="55148" customFormat="false" ht="15.75" hidden="false" customHeight="false" outlineLevel="0" collapsed="false"/>
    <row r="55149" customFormat="false" ht="15.75" hidden="false" customHeight="false" outlineLevel="0" collapsed="false"/>
    <row r="55150" customFormat="false" ht="15.75" hidden="false" customHeight="false" outlineLevel="0" collapsed="false"/>
    <row r="55151" customFormat="false" ht="15.75" hidden="false" customHeight="false" outlineLevel="0" collapsed="false"/>
    <row r="55152" customFormat="false" ht="15.75" hidden="false" customHeight="false" outlineLevel="0" collapsed="false"/>
    <row r="55153" customFormat="false" ht="15.75" hidden="false" customHeight="false" outlineLevel="0" collapsed="false"/>
    <row r="55154" customFormat="false" ht="15.75" hidden="false" customHeight="false" outlineLevel="0" collapsed="false"/>
    <row r="55155" customFormat="false" ht="15.75" hidden="false" customHeight="false" outlineLevel="0" collapsed="false"/>
    <row r="55156" customFormat="false" ht="15.75" hidden="false" customHeight="false" outlineLevel="0" collapsed="false"/>
    <row r="55157" customFormat="false" ht="15.75" hidden="false" customHeight="false" outlineLevel="0" collapsed="false"/>
    <row r="55158" customFormat="false" ht="15.75" hidden="false" customHeight="false" outlineLevel="0" collapsed="false"/>
    <row r="55159" customFormat="false" ht="15.75" hidden="false" customHeight="false" outlineLevel="0" collapsed="false"/>
    <row r="55160" customFormat="false" ht="15.75" hidden="false" customHeight="false" outlineLevel="0" collapsed="false"/>
    <row r="55161" customFormat="false" ht="15.75" hidden="false" customHeight="false" outlineLevel="0" collapsed="false"/>
    <row r="55162" customFormat="false" ht="15.75" hidden="false" customHeight="false" outlineLevel="0" collapsed="false"/>
    <row r="55163" customFormat="false" ht="15.75" hidden="false" customHeight="false" outlineLevel="0" collapsed="false"/>
    <row r="55164" customFormat="false" ht="15.75" hidden="false" customHeight="false" outlineLevel="0" collapsed="false"/>
    <row r="55165" customFormat="false" ht="15.75" hidden="false" customHeight="false" outlineLevel="0" collapsed="false"/>
    <row r="55166" customFormat="false" ht="15.75" hidden="false" customHeight="false" outlineLevel="0" collapsed="false"/>
    <row r="55167" customFormat="false" ht="15.75" hidden="false" customHeight="false" outlineLevel="0" collapsed="false"/>
    <row r="55168" customFormat="false" ht="15.75" hidden="false" customHeight="false" outlineLevel="0" collapsed="false"/>
    <row r="55169" customFormat="false" ht="15.75" hidden="false" customHeight="false" outlineLevel="0" collapsed="false"/>
    <row r="55170" customFormat="false" ht="15.75" hidden="false" customHeight="false" outlineLevel="0" collapsed="false"/>
    <row r="55171" customFormat="false" ht="15.75" hidden="false" customHeight="false" outlineLevel="0" collapsed="false"/>
    <row r="55172" customFormat="false" ht="15.75" hidden="false" customHeight="false" outlineLevel="0" collapsed="false"/>
    <row r="55173" customFormat="false" ht="15.75" hidden="false" customHeight="false" outlineLevel="0" collapsed="false"/>
    <row r="55174" customFormat="false" ht="15.75" hidden="false" customHeight="false" outlineLevel="0" collapsed="false"/>
    <row r="55175" customFormat="false" ht="15.75" hidden="false" customHeight="false" outlineLevel="0" collapsed="false"/>
    <row r="55176" customFormat="false" ht="15.75" hidden="false" customHeight="false" outlineLevel="0" collapsed="false"/>
    <row r="55177" customFormat="false" ht="15.75" hidden="false" customHeight="false" outlineLevel="0" collapsed="false"/>
    <row r="55178" customFormat="false" ht="15.75" hidden="false" customHeight="false" outlineLevel="0" collapsed="false"/>
    <row r="55179" customFormat="false" ht="15.75" hidden="false" customHeight="false" outlineLevel="0" collapsed="false"/>
    <row r="55180" customFormat="false" ht="15.75" hidden="false" customHeight="false" outlineLevel="0" collapsed="false"/>
    <row r="55181" customFormat="false" ht="15.75" hidden="false" customHeight="false" outlineLevel="0" collapsed="false"/>
    <row r="55182" customFormat="false" ht="15.75" hidden="false" customHeight="false" outlineLevel="0" collapsed="false"/>
    <row r="55183" customFormat="false" ht="15.75" hidden="false" customHeight="false" outlineLevel="0" collapsed="false"/>
    <row r="55184" customFormat="false" ht="15.75" hidden="false" customHeight="false" outlineLevel="0" collapsed="false"/>
    <row r="55185" customFormat="false" ht="15.75" hidden="false" customHeight="false" outlineLevel="0" collapsed="false"/>
    <row r="55186" customFormat="false" ht="15.75" hidden="false" customHeight="false" outlineLevel="0" collapsed="false"/>
    <row r="55187" customFormat="false" ht="15.75" hidden="false" customHeight="false" outlineLevel="0" collapsed="false"/>
    <row r="55188" customFormat="false" ht="15.75" hidden="false" customHeight="false" outlineLevel="0" collapsed="false"/>
    <row r="55189" customFormat="false" ht="15.75" hidden="false" customHeight="false" outlineLevel="0" collapsed="false"/>
    <row r="55190" customFormat="false" ht="15.75" hidden="false" customHeight="false" outlineLevel="0" collapsed="false"/>
    <row r="55191" customFormat="false" ht="15.75" hidden="false" customHeight="false" outlineLevel="0" collapsed="false"/>
    <row r="55192" customFormat="false" ht="15.75" hidden="false" customHeight="false" outlineLevel="0" collapsed="false"/>
    <row r="55193" customFormat="false" ht="15.75" hidden="false" customHeight="false" outlineLevel="0" collapsed="false"/>
    <row r="55194" customFormat="false" ht="15.75" hidden="false" customHeight="false" outlineLevel="0" collapsed="false"/>
    <row r="55195" customFormat="false" ht="15.75" hidden="false" customHeight="false" outlineLevel="0" collapsed="false"/>
    <row r="55196" customFormat="false" ht="15.75" hidden="false" customHeight="false" outlineLevel="0" collapsed="false"/>
    <row r="55197" customFormat="false" ht="15.75" hidden="false" customHeight="false" outlineLevel="0" collapsed="false"/>
    <row r="55198" customFormat="false" ht="15.75" hidden="false" customHeight="false" outlineLevel="0" collapsed="false"/>
    <row r="55199" customFormat="false" ht="15.75" hidden="false" customHeight="false" outlineLevel="0" collapsed="false"/>
    <row r="55200" customFormat="false" ht="15.75" hidden="false" customHeight="false" outlineLevel="0" collapsed="false"/>
    <row r="55201" customFormat="false" ht="15.75" hidden="false" customHeight="false" outlineLevel="0" collapsed="false"/>
    <row r="55202" customFormat="false" ht="15.75" hidden="false" customHeight="false" outlineLevel="0" collapsed="false"/>
    <row r="55203" customFormat="false" ht="15.75" hidden="false" customHeight="false" outlineLevel="0" collapsed="false"/>
    <row r="55204" customFormat="false" ht="15.75" hidden="false" customHeight="false" outlineLevel="0" collapsed="false"/>
    <row r="55205" customFormat="false" ht="15.75" hidden="false" customHeight="false" outlineLevel="0" collapsed="false"/>
    <row r="55206" customFormat="false" ht="15.75" hidden="false" customHeight="false" outlineLevel="0" collapsed="false"/>
    <row r="55207" customFormat="false" ht="15.75" hidden="false" customHeight="false" outlineLevel="0" collapsed="false"/>
    <row r="55208" customFormat="false" ht="15.75" hidden="false" customHeight="false" outlineLevel="0" collapsed="false"/>
    <row r="55209" customFormat="false" ht="15.75" hidden="false" customHeight="false" outlineLevel="0" collapsed="false"/>
    <row r="55210" customFormat="false" ht="15.75" hidden="false" customHeight="false" outlineLevel="0" collapsed="false"/>
    <row r="55211" customFormat="false" ht="15.75" hidden="false" customHeight="false" outlineLevel="0" collapsed="false"/>
    <row r="55212" customFormat="false" ht="15.75" hidden="false" customHeight="false" outlineLevel="0" collapsed="false"/>
    <row r="55213" customFormat="false" ht="15.75" hidden="false" customHeight="false" outlineLevel="0" collapsed="false"/>
    <row r="55214" customFormat="false" ht="15.75" hidden="false" customHeight="false" outlineLevel="0" collapsed="false"/>
    <row r="55215" customFormat="false" ht="15.75" hidden="false" customHeight="false" outlineLevel="0" collapsed="false"/>
    <row r="55216" customFormat="false" ht="15.75" hidden="false" customHeight="false" outlineLevel="0" collapsed="false"/>
    <row r="55217" customFormat="false" ht="15.75" hidden="false" customHeight="false" outlineLevel="0" collapsed="false"/>
    <row r="55218" customFormat="false" ht="15.75" hidden="false" customHeight="false" outlineLevel="0" collapsed="false"/>
    <row r="55219" customFormat="false" ht="15.75" hidden="false" customHeight="false" outlineLevel="0" collapsed="false"/>
    <row r="55220" customFormat="false" ht="15.75" hidden="false" customHeight="false" outlineLevel="0" collapsed="false"/>
    <row r="55221" customFormat="false" ht="15.75" hidden="false" customHeight="false" outlineLevel="0" collapsed="false"/>
    <row r="55222" customFormat="false" ht="15.75" hidden="false" customHeight="false" outlineLevel="0" collapsed="false"/>
    <row r="55223" customFormat="false" ht="15.75" hidden="false" customHeight="false" outlineLevel="0" collapsed="false"/>
    <row r="55224" customFormat="false" ht="15.75" hidden="false" customHeight="false" outlineLevel="0" collapsed="false"/>
    <row r="55225" customFormat="false" ht="15.75" hidden="false" customHeight="false" outlineLevel="0" collapsed="false"/>
    <row r="55226" customFormat="false" ht="15.75" hidden="false" customHeight="false" outlineLevel="0" collapsed="false"/>
    <row r="55227" customFormat="false" ht="15.75" hidden="false" customHeight="false" outlineLevel="0" collapsed="false"/>
    <row r="55228" customFormat="false" ht="15.75" hidden="false" customHeight="false" outlineLevel="0" collapsed="false"/>
    <row r="55229" customFormat="false" ht="15.75" hidden="false" customHeight="false" outlineLevel="0" collapsed="false"/>
    <row r="55230" customFormat="false" ht="15.75" hidden="false" customHeight="false" outlineLevel="0" collapsed="false"/>
    <row r="55231" customFormat="false" ht="15.75" hidden="false" customHeight="false" outlineLevel="0" collapsed="false"/>
    <row r="55232" customFormat="false" ht="15.75" hidden="false" customHeight="false" outlineLevel="0" collapsed="false"/>
    <row r="55233" customFormat="false" ht="15.75" hidden="false" customHeight="false" outlineLevel="0" collapsed="false"/>
    <row r="55234" customFormat="false" ht="15.75" hidden="false" customHeight="false" outlineLevel="0" collapsed="false"/>
    <row r="55235" customFormat="false" ht="15.75" hidden="false" customHeight="false" outlineLevel="0" collapsed="false"/>
    <row r="55236" customFormat="false" ht="15.75" hidden="false" customHeight="false" outlineLevel="0" collapsed="false"/>
    <row r="55237" customFormat="false" ht="15.75" hidden="false" customHeight="false" outlineLevel="0" collapsed="false"/>
    <row r="55238" customFormat="false" ht="15.75" hidden="false" customHeight="false" outlineLevel="0" collapsed="false"/>
    <row r="55239" customFormat="false" ht="15.75" hidden="false" customHeight="false" outlineLevel="0" collapsed="false"/>
    <row r="55240" customFormat="false" ht="15.75" hidden="false" customHeight="false" outlineLevel="0" collapsed="false"/>
    <row r="55241" customFormat="false" ht="15.75" hidden="false" customHeight="false" outlineLevel="0" collapsed="false"/>
    <row r="55242" customFormat="false" ht="15.75" hidden="false" customHeight="false" outlineLevel="0" collapsed="false"/>
    <row r="55243" customFormat="false" ht="15.75" hidden="false" customHeight="false" outlineLevel="0" collapsed="false"/>
    <row r="55244" customFormat="false" ht="15.75" hidden="false" customHeight="false" outlineLevel="0" collapsed="false"/>
    <row r="55245" customFormat="false" ht="15.75" hidden="false" customHeight="false" outlineLevel="0" collapsed="false"/>
    <row r="55246" customFormat="false" ht="15.75" hidden="false" customHeight="false" outlineLevel="0" collapsed="false"/>
    <row r="55247" customFormat="false" ht="15.75" hidden="false" customHeight="false" outlineLevel="0" collapsed="false"/>
    <row r="55248" customFormat="false" ht="15.75" hidden="false" customHeight="false" outlineLevel="0" collapsed="false"/>
    <row r="55249" customFormat="false" ht="15.75" hidden="false" customHeight="false" outlineLevel="0" collapsed="false"/>
    <row r="55250" customFormat="false" ht="15.75" hidden="false" customHeight="false" outlineLevel="0" collapsed="false"/>
    <row r="55251" customFormat="false" ht="15.75" hidden="false" customHeight="false" outlineLevel="0" collapsed="false"/>
    <row r="55252" customFormat="false" ht="15.75" hidden="false" customHeight="false" outlineLevel="0" collapsed="false"/>
    <row r="55253" customFormat="false" ht="15.75" hidden="false" customHeight="false" outlineLevel="0" collapsed="false"/>
    <row r="55254" customFormat="false" ht="15.75" hidden="false" customHeight="false" outlineLevel="0" collapsed="false"/>
    <row r="55255" customFormat="false" ht="15.75" hidden="false" customHeight="false" outlineLevel="0" collapsed="false"/>
    <row r="55256" customFormat="false" ht="15.75" hidden="false" customHeight="false" outlineLevel="0" collapsed="false"/>
    <row r="55257" customFormat="false" ht="15.75" hidden="false" customHeight="false" outlineLevel="0" collapsed="false"/>
    <row r="55258" customFormat="false" ht="15.75" hidden="false" customHeight="false" outlineLevel="0" collapsed="false"/>
    <row r="55259" customFormat="false" ht="15.75" hidden="false" customHeight="false" outlineLevel="0" collapsed="false"/>
    <row r="55260" customFormat="false" ht="15.75" hidden="false" customHeight="false" outlineLevel="0" collapsed="false"/>
    <row r="55261" customFormat="false" ht="15.75" hidden="false" customHeight="false" outlineLevel="0" collapsed="false"/>
    <row r="55262" customFormat="false" ht="15.75" hidden="false" customHeight="false" outlineLevel="0" collapsed="false"/>
    <row r="55263" customFormat="false" ht="15.75" hidden="false" customHeight="false" outlineLevel="0" collapsed="false"/>
    <row r="55264" customFormat="false" ht="15.75" hidden="false" customHeight="false" outlineLevel="0" collapsed="false"/>
    <row r="55265" customFormat="false" ht="15.75" hidden="false" customHeight="false" outlineLevel="0" collapsed="false"/>
    <row r="55266" customFormat="false" ht="15.75" hidden="false" customHeight="false" outlineLevel="0" collapsed="false"/>
    <row r="55267" customFormat="false" ht="15.75" hidden="false" customHeight="false" outlineLevel="0" collapsed="false"/>
    <row r="55268" customFormat="false" ht="15.75" hidden="false" customHeight="false" outlineLevel="0" collapsed="false"/>
    <row r="55269" customFormat="false" ht="15.75" hidden="false" customHeight="false" outlineLevel="0" collapsed="false"/>
    <row r="55270" customFormat="false" ht="15.75" hidden="false" customHeight="false" outlineLevel="0" collapsed="false"/>
    <row r="55271" customFormat="false" ht="15.75" hidden="false" customHeight="false" outlineLevel="0" collapsed="false"/>
    <row r="55272" customFormat="false" ht="15.75" hidden="false" customHeight="false" outlineLevel="0" collapsed="false"/>
    <row r="55273" customFormat="false" ht="15.75" hidden="false" customHeight="false" outlineLevel="0" collapsed="false"/>
    <row r="55274" customFormat="false" ht="15.75" hidden="false" customHeight="false" outlineLevel="0" collapsed="false"/>
    <row r="55275" customFormat="false" ht="15.75" hidden="false" customHeight="false" outlineLevel="0" collapsed="false"/>
    <row r="55276" customFormat="false" ht="15.75" hidden="false" customHeight="false" outlineLevel="0" collapsed="false"/>
    <row r="55277" customFormat="false" ht="15.75" hidden="false" customHeight="false" outlineLevel="0" collapsed="false"/>
    <row r="55278" customFormat="false" ht="15.75" hidden="false" customHeight="false" outlineLevel="0" collapsed="false"/>
    <row r="55279" customFormat="false" ht="15.75" hidden="false" customHeight="false" outlineLevel="0" collapsed="false"/>
    <row r="55280" customFormat="false" ht="15.75" hidden="false" customHeight="false" outlineLevel="0" collapsed="false"/>
    <row r="55281" customFormat="false" ht="15.75" hidden="false" customHeight="false" outlineLevel="0" collapsed="false"/>
    <row r="55282" customFormat="false" ht="15.75" hidden="false" customHeight="false" outlineLevel="0" collapsed="false"/>
    <row r="55283" customFormat="false" ht="15.75" hidden="false" customHeight="false" outlineLevel="0" collapsed="false"/>
    <row r="55284" customFormat="false" ht="15.75" hidden="false" customHeight="false" outlineLevel="0" collapsed="false"/>
    <row r="55285" customFormat="false" ht="15.75" hidden="false" customHeight="false" outlineLevel="0" collapsed="false"/>
    <row r="55286" customFormat="false" ht="15.75" hidden="false" customHeight="false" outlineLevel="0" collapsed="false"/>
    <row r="55287" customFormat="false" ht="15.75" hidden="false" customHeight="false" outlineLevel="0" collapsed="false"/>
    <row r="55288" customFormat="false" ht="15.75" hidden="false" customHeight="false" outlineLevel="0" collapsed="false"/>
    <row r="55289" customFormat="false" ht="15.75" hidden="false" customHeight="false" outlineLevel="0" collapsed="false"/>
    <row r="55290" customFormat="false" ht="15.75" hidden="false" customHeight="false" outlineLevel="0" collapsed="false"/>
    <row r="55291" customFormat="false" ht="15.75" hidden="false" customHeight="false" outlineLevel="0" collapsed="false"/>
    <row r="55292" customFormat="false" ht="15.75" hidden="false" customHeight="false" outlineLevel="0" collapsed="false"/>
    <row r="55293" customFormat="false" ht="15.75" hidden="false" customHeight="false" outlineLevel="0" collapsed="false"/>
    <row r="55294" customFormat="false" ht="15.75" hidden="false" customHeight="false" outlineLevel="0" collapsed="false"/>
    <row r="55295" customFormat="false" ht="15.75" hidden="false" customHeight="false" outlineLevel="0" collapsed="false"/>
    <row r="55296" customFormat="false" ht="15.75" hidden="false" customHeight="false" outlineLevel="0" collapsed="false"/>
    <row r="55297" customFormat="false" ht="15.75" hidden="false" customHeight="false" outlineLevel="0" collapsed="false"/>
    <row r="55298" customFormat="false" ht="15.75" hidden="false" customHeight="false" outlineLevel="0" collapsed="false"/>
    <row r="55299" customFormat="false" ht="15.75" hidden="false" customHeight="false" outlineLevel="0" collapsed="false"/>
    <row r="55300" customFormat="false" ht="15.75" hidden="false" customHeight="false" outlineLevel="0" collapsed="false"/>
    <row r="55301" customFormat="false" ht="15.75" hidden="false" customHeight="false" outlineLevel="0" collapsed="false"/>
    <row r="55302" customFormat="false" ht="15.75" hidden="false" customHeight="false" outlineLevel="0" collapsed="false"/>
    <row r="55303" customFormat="false" ht="15.75" hidden="false" customHeight="false" outlineLevel="0" collapsed="false"/>
    <row r="55304" customFormat="false" ht="15.75" hidden="false" customHeight="false" outlineLevel="0" collapsed="false"/>
    <row r="55305" customFormat="false" ht="15.75" hidden="false" customHeight="false" outlineLevel="0" collapsed="false"/>
    <row r="55306" customFormat="false" ht="15.75" hidden="false" customHeight="false" outlineLevel="0" collapsed="false"/>
    <row r="55307" customFormat="false" ht="15.75" hidden="false" customHeight="false" outlineLevel="0" collapsed="false"/>
    <row r="55308" customFormat="false" ht="15.75" hidden="false" customHeight="false" outlineLevel="0" collapsed="false"/>
    <row r="55309" customFormat="false" ht="15.75" hidden="false" customHeight="false" outlineLevel="0" collapsed="false"/>
    <row r="55310" customFormat="false" ht="15.75" hidden="false" customHeight="false" outlineLevel="0" collapsed="false"/>
    <row r="55311" customFormat="false" ht="15.75" hidden="false" customHeight="false" outlineLevel="0" collapsed="false"/>
    <row r="55312" customFormat="false" ht="15.75" hidden="false" customHeight="false" outlineLevel="0" collapsed="false"/>
    <row r="55313" customFormat="false" ht="15.75" hidden="false" customHeight="false" outlineLevel="0" collapsed="false"/>
    <row r="55314" customFormat="false" ht="15.75" hidden="false" customHeight="false" outlineLevel="0" collapsed="false"/>
    <row r="55315" customFormat="false" ht="15.75" hidden="false" customHeight="false" outlineLevel="0" collapsed="false"/>
    <row r="55316" customFormat="false" ht="15.75" hidden="false" customHeight="false" outlineLevel="0" collapsed="false"/>
    <row r="55317" customFormat="false" ht="15.75" hidden="false" customHeight="false" outlineLevel="0" collapsed="false"/>
    <row r="55318" customFormat="false" ht="15.75" hidden="false" customHeight="false" outlineLevel="0" collapsed="false"/>
    <row r="55319" customFormat="false" ht="15.75" hidden="false" customHeight="false" outlineLevel="0" collapsed="false"/>
    <row r="55320" customFormat="false" ht="15.75" hidden="false" customHeight="false" outlineLevel="0" collapsed="false"/>
    <row r="55321" customFormat="false" ht="15.75" hidden="false" customHeight="false" outlineLevel="0" collapsed="false"/>
    <row r="55322" customFormat="false" ht="15.75" hidden="false" customHeight="false" outlineLevel="0" collapsed="false"/>
    <row r="55323" customFormat="false" ht="15.75" hidden="false" customHeight="false" outlineLevel="0" collapsed="false"/>
    <row r="55324" customFormat="false" ht="15.75" hidden="false" customHeight="false" outlineLevel="0" collapsed="false"/>
    <row r="55325" customFormat="false" ht="15.75" hidden="false" customHeight="false" outlineLevel="0" collapsed="false"/>
    <row r="55326" customFormat="false" ht="15.75" hidden="false" customHeight="false" outlineLevel="0" collapsed="false"/>
    <row r="55327" customFormat="false" ht="15.75" hidden="false" customHeight="false" outlineLevel="0" collapsed="false"/>
    <row r="55328" customFormat="false" ht="15.75" hidden="false" customHeight="false" outlineLevel="0" collapsed="false"/>
    <row r="55329" customFormat="false" ht="15.75" hidden="false" customHeight="false" outlineLevel="0" collapsed="false"/>
    <row r="55330" customFormat="false" ht="15.75" hidden="false" customHeight="false" outlineLevel="0" collapsed="false"/>
    <row r="55331" customFormat="false" ht="15.75" hidden="false" customHeight="false" outlineLevel="0" collapsed="false"/>
    <row r="55332" customFormat="false" ht="15.75" hidden="false" customHeight="false" outlineLevel="0" collapsed="false"/>
    <row r="55333" customFormat="false" ht="15.75" hidden="false" customHeight="false" outlineLevel="0" collapsed="false"/>
    <row r="55334" customFormat="false" ht="15.75" hidden="false" customHeight="false" outlineLevel="0" collapsed="false"/>
    <row r="55335" customFormat="false" ht="15.75" hidden="false" customHeight="false" outlineLevel="0" collapsed="false"/>
    <row r="55336" customFormat="false" ht="15.75" hidden="false" customHeight="false" outlineLevel="0" collapsed="false"/>
    <row r="55337" customFormat="false" ht="15.75" hidden="false" customHeight="false" outlineLevel="0" collapsed="false"/>
    <row r="55338" customFormat="false" ht="15.75" hidden="false" customHeight="false" outlineLevel="0" collapsed="false"/>
    <row r="55339" customFormat="false" ht="15.75" hidden="false" customHeight="false" outlineLevel="0" collapsed="false"/>
    <row r="55340" customFormat="false" ht="15.75" hidden="false" customHeight="false" outlineLevel="0" collapsed="false"/>
    <row r="55341" customFormat="false" ht="15.75" hidden="false" customHeight="false" outlineLevel="0" collapsed="false"/>
    <row r="55342" customFormat="false" ht="15.75" hidden="false" customHeight="false" outlineLevel="0" collapsed="false"/>
    <row r="55343" customFormat="false" ht="15.75" hidden="false" customHeight="false" outlineLevel="0" collapsed="false"/>
    <row r="55344" customFormat="false" ht="15.75" hidden="false" customHeight="false" outlineLevel="0" collapsed="false"/>
    <row r="55345" customFormat="false" ht="15.75" hidden="false" customHeight="false" outlineLevel="0" collapsed="false"/>
    <row r="55346" customFormat="false" ht="15.75" hidden="false" customHeight="false" outlineLevel="0" collapsed="false"/>
    <row r="55347" customFormat="false" ht="15.75" hidden="false" customHeight="false" outlineLevel="0" collapsed="false"/>
    <row r="55348" customFormat="false" ht="15.75" hidden="false" customHeight="false" outlineLevel="0" collapsed="false"/>
    <row r="55349" customFormat="false" ht="15.75" hidden="false" customHeight="false" outlineLevel="0" collapsed="false"/>
    <row r="55350" customFormat="false" ht="15.75" hidden="false" customHeight="false" outlineLevel="0" collapsed="false"/>
    <row r="55351" customFormat="false" ht="15.75" hidden="false" customHeight="false" outlineLevel="0" collapsed="false"/>
    <row r="55352" customFormat="false" ht="15.75" hidden="false" customHeight="false" outlineLevel="0" collapsed="false"/>
    <row r="55353" customFormat="false" ht="15.75" hidden="false" customHeight="false" outlineLevel="0" collapsed="false"/>
    <row r="55354" customFormat="false" ht="15.75" hidden="false" customHeight="false" outlineLevel="0" collapsed="false"/>
    <row r="55355" customFormat="false" ht="15.75" hidden="false" customHeight="false" outlineLevel="0" collapsed="false"/>
    <row r="55356" customFormat="false" ht="15.75" hidden="false" customHeight="false" outlineLevel="0" collapsed="false"/>
    <row r="55357" customFormat="false" ht="15.75" hidden="false" customHeight="false" outlineLevel="0" collapsed="false"/>
    <row r="55358" customFormat="false" ht="15.75" hidden="false" customHeight="false" outlineLevel="0" collapsed="false"/>
    <row r="55359" customFormat="false" ht="15.75" hidden="false" customHeight="false" outlineLevel="0" collapsed="false"/>
    <row r="55360" customFormat="false" ht="15.75" hidden="false" customHeight="false" outlineLevel="0" collapsed="false"/>
    <row r="55361" customFormat="false" ht="15.75" hidden="false" customHeight="false" outlineLevel="0" collapsed="false"/>
    <row r="55362" customFormat="false" ht="15.75" hidden="false" customHeight="false" outlineLevel="0" collapsed="false"/>
    <row r="55363" customFormat="false" ht="15.75" hidden="false" customHeight="false" outlineLevel="0" collapsed="false"/>
    <row r="55364" customFormat="false" ht="15.75" hidden="false" customHeight="false" outlineLevel="0" collapsed="false"/>
    <row r="55365" customFormat="false" ht="15.75" hidden="false" customHeight="false" outlineLevel="0" collapsed="false"/>
    <row r="55366" customFormat="false" ht="15.75" hidden="false" customHeight="false" outlineLevel="0" collapsed="false"/>
    <row r="55367" customFormat="false" ht="15.75" hidden="false" customHeight="false" outlineLevel="0" collapsed="false"/>
    <row r="55368" customFormat="false" ht="15.75" hidden="false" customHeight="false" outlineLevel="0" collapsed="false"/>
    <row r="55369" customFormat="false" ht="15.75" hidden="false" customHeight="false" outlineLevel="0" collapsed="false"/>
    <row r="55370" customFormat="false" ht="15.75" hidden="false" customHeight="false" outlineLevel="0" collapsed="false"/>
    <row r="55371" customFormat="false" ht="15.75" hidden="false" customHeight="false" outlineLevel="0" collapsed="false"/>
    <row r="55372" customFormat="false" ht="15.75" hidden="false" customHeight="false" outlineLevel="0" collapsed="false"/>
    <row r="55373" customFormat="false" ht="15.75" hidden="false" customHeight="false" outlineLevel="0" collapsed="false"/>
    <row r="55374" customFormat="false" ht="15.75" hidden="false" customHeight="false" outlineLevel="0" collapsed="false"/>
    <row r="55375" customFormat="false" ht="15.75" hidden="false" customHeight="false" outlineLevel="0" collapsed="false"/>
    <row r="55376" customFormat="false" ht="15.75" hidden="false" customHeight="false" outlineLevel="0" collapsed="false"/>
    <row r="55377" customFormat="false" ht="15.75" hidden="false" customHeight="false" outlineLevel="0" collapsed="false"/>
    <row r="55378" customFormat="false" ht="15.75" hidden="false" customHeight="false" outlineLevel="0" collapsed="false"/>
    <row r="55379" customFormat="false" ht="15.75" hidden="false" customHeight="false" outlineLevel="0" collapsed="false"/>
    <row r="55380" customFormat="false" ht="15.75" hidden="false" customHeight="false" outlineLevel="0" collapsed="false"/>
    <row r="55381" customFormat="false" ht="15.75" hidden="false" customHeight="false" outlineLevel="0" collapsed="false"/>
    <row r="55382" customFormat="false" ht="15.75" hidden="false" customHeight="false" outlineLevel="0" collapsed="false"/>
    <row r="55383" customFormat="false" ht="15.75" hidden="false" customHeight="false" outlineLevel="0" collapsed="false"/>
    <row r="55384" customFormat="false" ht="15.75" hidden="false" customHeight="false" outlineLevel="0" collapsed="false"/>
    <row r="55385" customFormat="false" ht="15.75" hidden="false" customHeight="false" outlineLevel="0" collapsed="false"/>
    <row r="55386" customFormat="false" ht="15.75" hidden="false" customHeight="false" outlineLevel="0" collapsed="false"/>
    <row r="55387" customFormat="false" ht="15.75" hidden="false" customHeight="false" outlineLevel="0" collapsed="false"/>
    <row r="55388" customFormat="false" ht="15.75" hidden="false" customHeight="false" outlineLevel="0" collapsed="false"/>
    <row r="55389" customFormat="false" ht="15.75" hidden="false" customHeight="false" outlineLevel="0" collapsed="false"/>
    <row r="55390" customFormat="false" ht="15.75" hidden="false" customHeight="false" outlineLevel="0" collapsed="false"/>
    <row r="55391" customFormat="false" ht="15.75" hidden="false" customHeight="false" outlineLevel="0" collapsed="false"/>
    <row r="55392" customFormat="false" ht="15.75" hidden="false" customHeight="false" outlineLevel="0" collapsed="false"/>
    <row r="55393" customFormat="false" ht="15.75" hidden="false" customHeight="false" outlineLevel="0" collapsed="false"/>
    <row r="55394" customFormat="false" ht="15.75" hidden="false" customHeight="false" outlineLevel="0" collapsed="false"/>
    <row r="55395" customFormat="false" ht="15.75" hidden="false" customHeight="false" outlineLevel="0" collapsed="false"/>
    <row r="55396" customFormat="false" ht="15.75" hidden="false" customHeight="false" outlineLevel="0" collapsed="false"/>
    <row r="55397" customFormat="false" ht="15.75" hidden="false" customHeight="false" outlineLevel="0" collapsed="false"/>
    <row r="55398" customFormat="false" ht="15.75" hidden="false" customHeight="false" outlineLevel="0" collapsed="false"/>
    <row r="55399" customFormat="false" ht="15.75" hidden="false" customHeight="false" outlineLevel="0" collapsed="false"/>
    <row r="55400" customFormat="false" ht="15.75" hidden="false" customHeight="false" outlineLevel="0" collapsed="false"/>
    <row r="55401" customFormat="false" ht="15.75" hidden="false" customHeight="false" outlineLevel="0" collapsed="false"/>
    <row r="55402" customFormat="false" ht="15.75" hidden="false" customHeight="false" outlineLevel="0" collapsed="false"/>
    <row r="55403" customFormat="false" ht="15.75" hidden="false" customHeight="false" outlineLevel="0" collapsed="false"/>
    <row r="55404" customFormat="false" ht="15.75" hidden="false" customHeight="false" outlineLevel="0" collapsed="false"/>
    <row r="55405" customFormat="false" ht="15.75" hidden="false" customHeight="false" outlineLevel="0" collapsed="false"/>
    <row r="55406" customFormat="false" ht="15.75" hidden="false" customHeight="false" outlineLevel="0" collapsed="false"/>
    <row r="55407" customFormat="false" ht="15.75" hidden="false" customHeight="false" outlineLevel="0" collapsed="false"/>
    <row r="55408" customFormat="false" ht="15.75" hidden="false" customHeight="false" outlineLevel="0" collapsed="false"/>
    <row r="55409" customFormat="false" ht="15.75" hidden="false" customHeight="false" outlineLevel="0" collapsed="false"/>
    <row r="55410" customFormat="false" ht="15.75" hidden="false" customHeight="false" outlineLevel="0" collapsed="false"/>
    <row r="55411" customFormat="false" ht="15.75" hidden="false" customHeight="false" outlineLevel="0" collapsed="false"/>
    <row r="55412" customFormat="false" ht="15.75" hidden="false" customHeight="false" outlineLevel="0" collapsed="false"/>
    <row r="55413" customFormat="false" ht="15.75" hidden="false" customHeight="false" outlineLevel="0" collapsed="false"/>
    <row r="55414" customFormat="false" ht="15.75" hidden="false" customHeight="false" outlineLevel="0" collapsed="false"/>
    <row r="55415" customFormat="false" ht="15.75" hidden="false" customHeight="false" outlineLevel="0" collapsed="false"/>
    <row r="55416" customFormat="false" ht="15.75" hidden="false" customHeight="false" outlineLevel="0" collapsed="false"/>
    <row r="55417" customFormat="false" ht="15.75" hidden="false" customHeight="false" outlineLevel="0" collapsed="false"/>
    <row r="55418" customFormat="false" ht="15.75" hidden="false" customHeight="false" outlineLevel="0" collapsed="false"/>
    <row r="55419" customFormat="false" ht="15.75" hidden="false" customHeight="false" outlineLevel="0" collapsed="false"/>
    <row r="55420" customFormat="false" ht="15.75" hidden="false" customHeight="false" outlineLevel="0" collapsed="false"/>
    <row r="55421" customFormat="false" ht="15.75" hidden="false" customHeight="false" outlineLevel="0" collapsed="false"/>
    <row r="55422" customFormat="false" ht="15.75" hidden="false" customHeight="false" outlineLevel="0" collapsed="false"/>
    <row r="55423" customFormat="false" ht="15.75" hidden="false" customHeight="false" outlineLevel="0" collapsed="false"/>
    <row r="55424" customFormat="false" ht="15.75" hidden="false" customHeight="false" outlineLevel="0" collapsed="false"/>
    <row r="55425" customFormat="false" ht="15.75" hidden="false" customHeight="false" outlineLevel="0" collapsed="false"/>
    <row r="55426" customFormat="false" ht="15.75" hidden="false" customHeight="false" outlineLevel="0" collapsed="false"/>
    <row r="55427" customFormat="false" ht="15.75" hidden="false" customHeight="false" outlineLevel="0" collapsed="false"/>
    <row r="55428" customFormat="false" ht="15.75" hidden="false" customHeight="false" outlineLevel="0" collapsed="false"/>
    <row r="55429" customFormat="false" ht="15.75" hidden="false" customHeight="false" outlineLevel="0" collapsed="false"/>
    <row r="55430" customFormat="false" ht="15.75" hidden="false" customHeight="false" outlineLevel="0" collapsed="false"/>
    <row r="55431" customFormat="false" ht="15.75" hidden="false" customHeight="false" outlineLevel="0" collapsed="false"/>
    <row r="55432" customFormat="false" ht="15.75" hidden="false" customHeight="false" outlineLevel="0" collapsed="false"/>
    <row r="55433" customFormat="false" ht="15.75" hidden="false" customHeight="false" outlineLevel="0" collapsed="false"/>
    <row r="55434" customFormat="false" ht="15.75" hidden="false" customHeight="false" outlineLevel="0" collapsed="false"/>
    <row r="55435" customFormat="false" ht="15.75" hidden="false" customHeight="false" outlineLevel="0" collapsed="false"/>
    <row r="55436" customFormat="false" ht="15.75" hidden="false" customHeight="false" outlineLevel="0" collapsed="false"/>
    <row r="55437" customFormat="false" ht="15.75" hidden="false" customHeight="false" outlineLevel="0" collapsed="false"/>
    <row r="55438" customFormat="false" ht="15.75" hidden="false" customHeight="false" outlineLevel="0" collapsed="false"/>
    <row r="55439" customFormat="false" ht="15.75" hidden="false" customHeight="false" outlineLevel="0" collapsed="false"/>
    <row r="55440" customFormat="false" ht="15.75" hidden="false" customHeight="false" outlineLevel="0" collapsed="false"/>
    <row r="55441" customFormat="false" ht="15.75" hidden="false" customHeight="false" outlineLevel="0" collapsed="false"/>
    <row r="55442" customFormat="false" ht="15.75" hidden="false" customHeight="false" outlineLevel="0" collapsed="false"/>
    <row r="55443" customFormat="false" ht="15.75" hidden="false" customHeight="false" outlineLevel="0" collapsed="false"/>
    <row r="55444" customFormat="false" ht="15.75" hidden="false" customHeight="false" outlineLevel="0" collapsed="false"/>
    <row r="55445" customFormat="false" ht="15.75" hidden="false" customHeight="false" outlineLevel="0" collapsed="false"/>
    <row r="55446" customFormat="false" ht="15.75" hidden="false" customHeight="false" outlineLevel="0" collapsed="false"/>
    <row r="55447" customFormat="false" ht="15.75" hidden="false" customHeight="false" outlineLevel="0" collapsed="false"/>
    <row r="55448" customFormat="false" ht="15.75" hidden="false" customHeight="false" outlineLevel="0" collapsed="false"/>
    <row r="55449" customFormat="false" ht="15.75" hidden="false" customHeight="false" outlineLevel="0" collapsed="false"/>
    <row r="55450" customFormat="false" ht="15.75" hidden="false" customHeight="false" outlineLevel="0" collapsed="false"/>
    <row r="55451" customFormat="false" ht="15.75" hidden="false" customHeight="false" outlineLevel="0" collapsed="false"/>
    <row r="55452" customFormat="false" ht="15.75" hidden="false" customHeight="false" outlineLevel="0" collapsed="false"/>
    <row r="55453" customFormat="false" ht="15.75" hidden="false" customHeight="false" outlineLevel="0" collapsed="false"/>
    <row r="55454" customFormat="false" ht="15.75" hidden="false" customHeight="false" outlineLevel="0" collapsed="false"/>
    <row r="55455" customFormat="false" ht="15.75" hidden="false" customHeight="false" outlineLevel="0" collapsed="false"/>
    <row r="55456" customFormat="false" ht="15.75" hidden="false" customHeight="false" outlineLevel="0" collapsed="false"/>
    <row r="55457" customFormat="false" ht="15.75" hidden="false" customHeight="false" outlineLevel="0" collapsed="false"/>
    <row r="55458" customFormat="false" ht="15.75" hidden="false" customHeight="false" outlineLevel="0" collapsed="false"/>
    <row r="55459" customFormat="false" ht="15.75" hidden="false" customHeight="false" outlineLevel="0" collapsed="false"/>
    <row r="55460" customFormat="false" ht="15.75" hidden="false" customHeight="false" outlineLevel="0" collapsed="false"/>
    <row r="55461" customFormat="false" ht="15.75" hidden="false" customHeight="false" outlineLevel="0" collapsed="false"/>
    <row r="55462" customFormat="false" ht="15.75" hidden="false" customHeight="false" outlineLevel="0" collapsed="false"/>
    <row r="55463" customFormat="false" ht="15.75" hidden="false" customHeight="false" outlineLevel="0" collapsed="false"/>
    <row r="55464" customFormat="false" ht="15.75" hidden="false" customHeight="false" outlineLevel="0" collapsed="false"/>
    <row r="55465" customFormat="false" ht="15.75" hidden="false" customHeight="false" outlineLevel="0" collapsed="false"/>
    <row r="55466" customFormat="false" ht="15.75" hidden="false" customHeight="false" outlineLevel="0" collapsed="false"/>
    <row r="55467" customFormat="false" ht="15.75" hidden="false" customHeight="false" outlineLevel="0" collapsed="false"/>
    <row r="55468" customFormat="false" ht="15.75" hidden="false" customHeight="false" outlineLevel="0" collapsed="false"/>
    <row r="55469" customFormat="false" ht="15.75" hidden="false" customHeight="false" outlineLevel="0" collapsed="false"/>
    <row r="55470" customFormat="false" ht="15.75" hidden="false" customHeight="false" outlineLevel="0" collapsed="false"/>
    <row r="55471" customFormat="false" ht="15.75" hidden="false" customHeight="false" outlineLevel="0" collapsed="false"/>
    <row r="55472" customFormat="false" ht="15.75" hidden="false" customHeight="false" outlineLevel="0" collapsed="false"/>
    <row r="55473" customFormat="false" ht="15.75" hidden="false" customHeight="false" outlineLevel="0" collapsed="false"/>
    <row r="55474" customFormat="false" ht="15.75" hidden="false" customHeight="false" outlineLevel="0" collapsed="false"/>
    <row r="55475" customFormat="false" ht="15.75" hidden="false" customHeight="false" outlineLevel="0" collapsed="false"/>
    <row r="55476" customFormat="false" ht="15.75" hidden="false" customHeight="false" outlineLevel="0" collapsed="false"/>
    <row r="55477" customFormat="false" ht="15.75" hidden="false" customHeight="false" outlineLevel="0" collapsed="false"/>
    <row r="55478" customFormat="false" ht="15.75" hidden="false" customHeight="false" outlineLevel="0" collapsed="false"/>
    <row r="55479" customFormat="false" ht="15.75" hidden="false" customHeight="false" outlineLevel="0" collapsed="false"/>
    <row r="55480" customFormat="false" ht="15.75" hidden="false" customHeight="false" outlineLevel="0" collapsed="false"/>
    <row r="55481" customFormat="false" ht="15.75" hidden="false" customHeight="false" outlineLevel="0" collapsed="false"/>
    <row r="55482" customFormat="false" ht="15.75" hidden="false" customHeight="false" outlineLevel="0" collapsed="false"/>
    <row r="55483" customFormat="false" ht="15.75" hidden="false" customHeight="false" outlineLevel="0" collapsed="false"/>
    <row r="55484" customFormat="false" ht="15.75" hidden="false" customHeight="false" outlineLevel="0" collapsed="false"/>
    <row r="55485" customFormat="false" ht="15.75" hidden="false" customHeight="false" outlineLevel="0" collapsed="false"/>
    <row r="55486" customFormat="false" ht="15.75" hidden="false" customHeight="false" outlineLevel="0" collapsed="false"/>
    <row r="55487" customFormat="false" ht="15.75" hidden="false" customHeight="false" outlineLevel="0" collapsed="false"/>
    <row r="55488" customFormat="false" ht="15.75" hidden="false" customHeight="false" outlineLevel="0" collapsed="false"/>
    <row r="55489" customFormat="false" ht="15.75" hidden="false" customHeight="false" outlineLevel="0" collapsed="false"/>
    <row r="55490" customFormat="false" ht="15.75" hidden="false" customHeight="false" outlineLevel="0" collapsed="false"/>
    <row r="55491" customFormat="false" ht="15.75" hidden="false" customHeight="false" outlineLevel="0" collapsed="false"/>
    <row r="55492" customFormat="false" ht="15.75" hidden="false" customHeight="false" outlineLevel="0" collapsed="false"/>
    <row r="55493" customFormat="false" ht="15.75" hidden="false" customHeight="false" outlineLevel="0" collapsed="false"/>
    <row r="55494" customFormat="false" ht="15.75" hidden="false" customHeight="false" outlineLevel="0" collapsed="false"/>
    <row r="55495" customFormat="false" ht="15.75" hidden="false" customHeight="false" outlineLevel="0" collapsed="false"/>
    <row r="55496" customFormat="false" ht="15.75" hidden="false" customHeight="false" outlineLevel="0" collapsed="false"/>
    <row r="55497" customFormat="false" ht="15.75" hidden="false" customHeight="false" outlineLevel="0" collapsed="false"/>
    <row r="55498" customFormat="false" ht="15.75" hidden="false" customHeight="false" outlineLevel="0" collapsed="false"/>
    <row r="55499" customFormat="false" ht="15.75" hidden="false" customHeight="false" outlineLevel="0" collapsed="false"/>
    <row r="55500" customFormat="false" ht="15.75" hidden="false" customHeight="false" outlineLevel="0" collapsed="false"/>
    <row r="55501" customFormat="false" ht="15.75" hidden="false" customHeight="false" outlineLevel="0" collapsed="false"/>
    <row r="55502" customFormat="false" ht="15.75" hidden="false" customHeight="false" outlineLevel="0" collapsed="false"/>
    <row r="55503" customFormat="false" ht="15.75" hidden="false" customHeight="false" outlineLevel="0" collapsed="false"/>
    <row r="55504" customFormat="false" ht="15.75" hidden="false" customHeight="false" outlineLevel="0" collapsed="false"/>
    <row r="55505" customFormat="false" ht="15.75" hidden="false" customHeight="false" outlineLevel="0" collapsed="false"/>
    <row r="55506" customFormat="false" ht="15.75" hidden="false" customHeight="false" outlineLevel="0" collapsed="false"/>
    <row r="55507" customFormat="false" ht="15.75" hidden="false" customHeight="false" outlineLevel="0" collapsed="false"/>
    <row r="55508" customFormat="false" ht="15.75" hidden="false" customHeight="false" outlineLevel="0" collapsed="false"/>
    <row r="55509" customFormat="false" ht="15.75" hidden="false" customHeight="false" outlineLevel="0" collapsed="false"/>
    <row r="55510" customFormat="false" ht="15.75" hidden="false" customHeight="false" outlineLevel="0" collapsed="false"/>
    <row r="55511" customFormat="false" ht="15.75" hidden="false" customHeight="false" outlineLevel="0" collapsed="false"/>
    <row r="55512" customFormat="false" ht="15.75" hidden="false" customHeight="false" outlineLevel="0" collapsed="false"/>
    <row r="55513" customFormat="false" ht="15.75" hidden="false" customHeight="false" outlineLevel="0" collapsed="false"/>
    <row r="55514" customFormat="false" ht="15.75" hidden="false" customHeight="false" outlineLevel="0" collapsed="false"/>
    <row r="55515" customFormat="false" ht="15.75" hidden="false" customHeight="false" outlineLevel="0" collapsed="false"/>
    <row r="55516" customFormat="false" ht="15.75" hidden="false" customHeight="false" outlineLevel="0" collapsed="false"/>
    <row r="55517" customFormat="false" ht="15.75" hidden="false" customHeight="false" outlineLevel="0" collapsed="false"/>
    <row r="55518" customFormat="false" ht="15.75" hidden="false" customHeight="false" outlineLevel="0" collapsed="false"/>
    <row r="55519" customFormat="false" ht="15.75" hidden="false" customHeight="false" outlineLevel="0" collapsed="false"/>
    <row r="55520" customFormat="false" ht="15.75" hidden="false" customHeight="false" outlineLevel="0" collapsed="false"/>
    <row r="55521" customFormat="false" ht="15.75" hidden="false" customHeight="false" outlineLevel="0" collapsed="false"/>
    <row r="55522" customFormat="false" ht="15.75" hidden="false" customHeight="false" outlineLevel="0" collapsed="false"/>
    <row r="55523" customFormat="false" ht="15.75" hidden="false" customHeight="false" outlineLevel="0" collapsed="false"/>
    <row r="55524" customFormat="false" ht="15.75" hidden="false" customHeight="false" outlineLevel="0" collapsed="false"/>
    <row r="55525" customFormat="false" ht="15.75" hidden="false" customHeight="false" outlineLevel="0" collapsed="false"/>
    <row r="55526" customFormat="false" ht="15.75" hidden="false" customHeight="false" outlineLevel="0" collapsed="false"/>
    <row r="55527" customFormat="false" ht="15.75" hidden="false" customHeight="false" outlineLevel="0" collapsed="false"/>
    <row r="55528" customFormat="false" ht="15.75" hidden="false" customHeight="false" outlineLevel="0" collapsed="false"/>
    <row r="55529" customFormat="false" ht="15.75" hidden="false" customHeight="false" outlineLevel="0" collapsed="false"/>
    <row r="55530" customFormat="false" ht="15.75" hidden="false" customHeight="false" outlineLevel="0" collapsed="false"/>
    <row r="55531" customFormat="false" ht="15.75" hidden="false" customHeight="false" outlineLevel="0" collapsed="false"/>
    <row r="55532" customFormat="false" ht="15.75" hidden="false" customHeight="false" outlineLevel="0" collapsed="false"/>
    <row r="55533" customFormat="false" ht="15.75" hidden="false" customHeight="false" outlineLevel="0" collapsed="false"/>
    <row r="55534" customFormat="false" ht="15.75" hidden="false" customHeight="false" outlineLevel="0" collapsed="false"/>
    <row r="55535" customFormat="false" ht="15.75" hidden="false" customHeight="false" outlineLevel="0" collapsed="false"/>
    <row r="55536" customFormat="false" ht="15.75" hidden="false" customHeight="false" outlineLevel="0" collapsed="false"/>
    <row r="55537" customFormat="false" ht="15.75" hidden="false" customHeight="false" outlineLevel="0" collapsed="false"/>
    <row r="55538" customFormat="false" ht="15.75" hidden="false" customHeight="false" outlineLevel="0" collapsed="false"/>
    <row r="55539" customFormat="false" ht="15.75" hidden="false" customHeight="false" outlineLevel="0" collapsed="false"/>
    <row r="55540" customFormat="false" ht="15.75" hidden="false" customHeight="false" outlineLevel="0" collapsed="false"/>
    <row r="55541" customFormat="false" ht="15.75" hidden="false" customHeight="false" outlineLevel="0" collapsed="false"/>
    <row r="55542" customFormat="false" ht="15.75" hidden="false" customHeight="false" outlineLevel="0" collapsed="false"/>
    <row r="55543" customFormat="false" ht="15.75" hidden="false" customHeight="false" outlineLevel="0" collapsed="false"/>
    <row r="55544" customFormat="false" ht="15.75" hidden="false" customHeight="false" outlineLevel="0" collapsed="false"/>
    <row r="55545" customFormat="false" ht="15.75" hidden="false" customHeight="false" outlineLevel="0" collapsed="false"/>
    <row r="55546" customFormat="false" ht="15.75" hidden="false" customHeight="false" outlineLevel="0" collapsed="false"/>
    <row r="55547" customFormat="false" ht="15.75" hidden="false" customHeight="false" outlineLevel="0" collapsed="false"/>
    <row r="55548" customFormat="false" ht="15.75" hidden="false" customHeight="false" outlineLevel="0" collapsed="false"/>
    <row r="55549" customFormat="false" ht="15.75" hidden="false" customHeight="false" outlineLevel="0" collapsed="false"/>
    <row r="55550" customFormat="false" ht="15.75" hidden="false" customHeight="false" outlineLevel="0" collapsed="false"/>
    <row r="55551" customFormat="false" ht="15.75" hidden="false" customHeight="false" outlineLevel="0" collapsed="false"/>
    <row r="55552" customFormat="false" ht="15.75" hidden="false" customHeight="false" outlineLevel="0" collapsed="false"/>
    <row r="55553" customFormat="false" ht="15.75" hidden="false" customHeight="false" outlineLevel="0" collapsed="false"/>
    <row r="55554" customFormat="false" ht="15.75" hidden="false" customHeight="false" outlineLevel="0" collapsed="false"/>
    <row r="55555" customFormat="false" ht="15.75" hidden="false" customHeight="false" outlineLevel="0" collapsed="false"/>
    <row r="55556" customFormat="false" ht="15.75" hidden="false" customHeight="false" outlineLevel="0" collapsed="false"/>
    <row r="55557" customFormat="false" ht="15.75" hidden="false" customHeight="false" outlineLevel="0" collapsed="false"/>
    <row r="55558" customFormat="false" ht="15.75" hidden="false" customHeight="false" outlineLevel="0" collapsed="false"/>
    <row r="55559" customFormat="false" ht="15.75" hidden="false" customHeight="false" outlineLevel="0" collapsed="false"/>
    <row r="55560" customFormat="false" ht="15.75" hidden="false" customHeight="false" outlineLevel="0" collapsed="false"/>
    <row r="55561" customFormat="false" ht="15.75" hidden="false" customHeight="false" outlineLevel="0" collapsed="false"/>
    <row r="55562" customFormat="false" ht="15.75" hidden="false" customHeight="false" outlineLevel="0" collapsed="false"/>
    <row r="55563" customFormat="false" ht="15.75" hidden="false" customHeight="false" outlineLevel="0" collapsed="false"/>
    <row r="55564" customFormat="false" ht="15.75" hidden="false" customHeight="false" outlineLevel="0" collapsed="false"/>
    <row r="55565" customFormat="false" ht="15.75" hidden="false" customHeight="false" outlineLevel="0" collapsed="false"/>
    <row r="55566" customFormat="false" ht="15.75" hidden="false" customHeight="false" outlineLevel="0" collapsed="false"/>
    <row r="55567" customFormat="false" ht="15.75" hidden="false" customHeight="false" outlineLevel="0" collapsed="false"/>
    <row r="55568" customFormat="false" ht="15.75" hidden="false" customHeight="false" outlineLevel="0" collapsed="false"/>
    <row r="55569" customFormat="false" ht="15.75" hidden="false" customHeight="false" outlineLevel="0" collapsed="false"/>
    <row r="55570" customFormat="false" ht="15.75" hidden="false" customHeight="false" outlineLevel="0" collapsed="false"/>
    <row r="55571" customFormat="false" ht="15.75" hidden="false" customHeight="false" outlineLevel="0" collapsed="false"/>
    <row r="55572" customFormat="false" ht="15.75" hidden="false" customHeight="false" outlineLevel="0" collapsed="false"/>
    <row r="55573" customFormat="false" ht="15.75" hidden="false" customHeight="false" outlineLevel="0" collapsed="false"/>
    <row r="55574" customFormat="false" ht="15.75" hidden="false" customHeight="false" outlineLevel="0" collapsed="false"/>
    <row r="55575" customFormat="false" ht="15.75" hidden="false" customHeight="false" outlineLevel="0" collapsed="false"/>
    <row r="55576" customFormat="false" ht="15.75" hidden="false" customHeight="false" outlineLevel="0" collapsed="false"/>
    <row r="55577" customFormat="false" ht="15.75" hidden="false" customHeight="false" outlineLevel="0" collapsed="false"/>
    <row r="55578" customFormat="false" ht="15.75" hidden="false" customHeight="false" outlineLevel="0" collapsed="false"/>
    <row r="55579" customFormat="false" ht="15.75" hidden="false" customHeight="false" outlineLevel="0" collapsed="false"/>
    <row r="55580" customFormat="false" ht="15.75" hidden="false" customHeight="false" outlineLevel="0" collapsed="false"/>
    <row r="55581" customFormat="false" ht="15.75" hidden="false" customHeight="false" outlineLevel="0" collapsed="false"/>
    <row r="55582" customFormat="false" ht="15.75" hidden="false" customHeight="false" outlineLevel="0" collapsed="false"/>
    <row r="55583" customFormat="false" ht="15.75" hidden="false" customHeight="false" outlineLevel="0" collapsed="false"/>
    <row r="55584" customFormat="false" ht="15.75" hidden="false" customHeight="false" outlineLevel="0" collapsed="false"/>
    <row r="55585" customFormat="false" ht="15.75" hidden="false" customHeight="false" outlineLevel="0" collapsed="false"/>
    <row r="55586" customFormat="false" ht="15.75" hidden="false" customHeight="false" outlineLevel="0" collapsed="false"/>
    <row r="55587" customFormat="false" ht="15.75" hidden="false" customHeight="false" outlineLevel="0" collapsed="false"/>
    <row r="55588" customFormat="false" ht="15.75" hidden="false" customHeight="false" outlineLevel="0" collapsed="false"/>
    <row r="55589" customFormat="false" ht="15.75" hidden="false" customHeight="false" outlineLevel="0" collapsed="false"/>
    <row r="55590" customFormat="false" ht="15.75" hidden="false" customHeight="false" outlineLevel="0" collapsed="false"/>
    <row r="55591" customFormat="false" ht="15.75" hidden="false" customHeight="false" outlineLevel="0" collapsed="false"/>
    <row r="55592" customFormat="false" ht="15.75" hidden="false" customHeight="false" outlineLevel="0" collapsed="false"/>
    <row r="55593" customFormat="false" ht="15.75" hidden="false" customHeight="false" outlineLevel="0" collapsed="false"/>
    <row r="55594" customFormat="false" ht="15.75" hidden="false" customHeight="false" outlineLevel="0" collapsed="false"/>
    <row r="55595" customFormat="false" ht="15.75" hidden="false" customHeight="false" outlineLevel="0" collapsed="false"/>
    <row r="55596" customFormat="false" ht="15.75" hidden="false" customHeight="false" outlineLevel="0" collapsed="false"/>
    <row r="55597" customFormat="false" ht="15.75" hidden="false" customHeight="false" outlineLevel="0" collapsed="false"/>
    <row r="55598" customFormat="false" ht="15.75" hidden="false" customHeight="false" outlineLevel="0" collapsed="false"/>
    <row r="55599" customFormat="false" ht="15.75" hidden="false" customHeight="false" outlineLevel="0" collapsed="false"/>
    <row r="55600" customFormat="false" ht="15.75" hidden="false" customHeight="false" outlineLevel="0" collapsed="false"/>
    <row r="55601" customFormat="false" ht="15.75" hidden="false" customHeight="false" outlineLevel="0" collapsed="false"/>
    <row r="55602" customFormat="false" ht="15.75" hidden="false" customHeight="false" outlineLevel="0" collapsed="false"/>
    <row r="55603" customFormat="false" ht="15.75" hidden="false" customHeight="false" outlineLevel="0" collapsed="false"/>
    <row r="55604" customFormat="false" ht="15.75" hidden="false" customHeight="false" outlineLevel="0" collapsed="false"/>
    <row r="55605" customFormat="false" ht="15.75" hidden="false" customHeight="false" outlineLevel="0" collapsed="false"/>
    <row r="55606" customFormat="false" ht="15.75" hidden="false" customHeight="false" outlineLevel="0" collapsed="false"/>
    <row r="55607" customFormat="false" ht="15.75" hidden="false" customHeight="false" outlineLevel="0" collapsed="false"/>
    <row r="55608" customFormat="false" ht="15.75" hidden="false" customHeight="false" outlineLevel="0" collapsed="false"/>
    <row r="55609" customFormat="false" ht="15.75" hidden="false" customHeight="false" outlineLevel="0" collapsed="false"/>
    <row r="55610" customFormat="false" ht="15.75" hidden="false" customHeight="false" outlineLevel="0" collapsed="false"/>
    <row r="55611" customFormat="false" ht="15.75" hidden="false" customHeight="false" outlineLevel="0" collapsed="false"/>
    <row r="55612" customFormat="false" ht="15.75" hidden="false" customHeight="false" outlineLevel="0" collapsed="false"/>
    <row r="55613" customFormat="false" ht="15.75" hidden="false" customHeight="false" outlineLevel="0" collapsed="false"/>
    <row r="55614" customFormat="false" ht="15.75" hidden="false" customHeight="false" outlineLevel="0" collapsed="false"/>
    <row r="55615" customFormat="false" ht="15.75" hidden="false" customHeight="false" outlineLevel="0" collapsed="false"/>
    <row r="55616" customFormat="false" ht="15.75" hidden="false" customHeight="false" outlineLevel="0" collapsed="false"/>
    <row r="55617" customFormat="false" ht="15.75" hidden="false" customHeight="false" outlineLevel="0" collapsed="false"/>
    <row r="55618" customFormat="false" ht="15.75" hidden="false" customHeight="false" outlineLevel="0" collapsed="false"/>
    <row r="55619" customFormat="false" ht="15.75" hidden="false" customHeight="false" outlineLevel="0" collapsed="false"/>
    <row r="55620" customFormat="false" ht="15.75" hidden="false" customHeight="false" outlineLevel="0" collapsed="false"/>
    <row r="55621" customFormat="false" ht="15.75" hidden="false" customHeight="false" outlineLevel="0" collapsed="false"/>
    <row r="55622" customFormat="false" ht="15.75" hidden="false" customHeight="false" outlineLevel="0" collapsed="false"/>
    <row r="55623" customFormat="false" ht="15.75" hidden="false" customHeight="false" outlineLevel="0" collapsed="false"/>
    <row r="55624" customFormat="false" ht="15.75" hidden="false" customHeight="false" outlineLevel="0" collapsed="false"/>
    <row r="55625" customFormat="false" ht="15.75" hidden="false" customHeight="false" outlineLevel="0" collapsed="false"/>
    <row r="55626" customFormat="false" ht="15.75" hidden="false" customHeight="false" outlineLevel="0" collapsed="false"/>
    <row r="55627" customFormat="false" ht="15.75" hidden="false" customHeight="false" outlineLevel="0" collapsed="false"/>
    <row r="55628" customFormat="false" ht="15.75" hidden="false" customHeight="false" outlineLevel="0" collapsed="false"/>
    <row r="55629" customFormat="false" ht="15.75" hidden="false" customHeight="false" outlineLevel="0" collapsed="false"/>
    <row r="55630" customFormat="false" ht="15.75" hidden="false" customHeight="false" outlineLevel="0" collapsed="false"/>
    <row r="55631" customFormat="false" ht="15.75" hidden="false" customHeight="false" outlineLevel="0" collapsed="false"/>
    <row r="55632" customFormat="false" ht="15.75" hidden="false" customHeight="false" outlineLevel="0" collapsed="false"/>
    <row r="55633" customFormat="false" ht="15.75" hidden="false" customHeight="false" outlineLevel="0" collapsed="false"/>
    <row r="55634" customFormat="false" ht="15.75" hidden="false" customHeight="false" outlineLevel="0" collapsed="false"/>
    <row r="55635" customFormat="false" ht="15.75" hidden="false" customHeight="false" outlineLevel="0" collapsed="false"/>
    <row r="55636" customFormat="false" ht="15.75" hidden="false" customHeight="false" outlineLevel="0" collapsed="false"/>
    <row r="55637" customFormat="false" ht="15.75" hidden="false" customHeight="false" outlineLevel="0" collapsed="false"/>
    <row r="55638" customFormat="false" ht="15.75" hidden="false" customHeight="false" outlineLevel="0" collapsed="false"/>
    <row r="55639" customFormat="false" ht="15.75" hidden="false" customHeight="false" outlineLevel="0" collapsed="false"/>
    <row r="55640" customFormat="false" ht="15.75" hidden="false" customHeight="false" outlineLevel="0" collapsed="false"/>
    <row r="55641" customFormat="false" ht="15.75" hidden="false" customHeight="false" outlineLevel="0" collapsed="false"/>
    <row r="55642" customFormat="false" ht="15.75" hidden="false" customHeight="false" outlineLevel="0" collapsed="false"/>
    <row r="55643" customFormat="false" ht="15.75" hidden="false" customHeight="false" outlineLevel="0" collapsed="false"/>
    <row r="55644" customFormat="false" ht="15.75" hidden="false" customHeight="false" outlineLevel="0" collapsed="false"/>
    <row r="55645" customFormat="false" ht="15.75" hidden="false" customHeight="false" outlineLevel="0" collapsed="false"/>
    <row r="55646" customFormat="false" ht="15.75" hidden="false" customHeight="false" outlineLevel="0" collapsed="false"/>
    <row r="55647" customFormat="false" ht="15.75" hidden="false" customHeight="false" outlineLevel="0" collapsed="false"/>
    <row r="55648" customFormat="false" ht="15.75" hidden="false" customHeight="false" outlineLevel="0" collapsed="false"/>
    <row r="55649" customFormat="false" ht="15.75" hidden="false" customHeight="false" outlineLevel="0" collapsed="false"/>
    <row r="55650" customFormat="false" ht="15.75" hidden="false" customHeight="false" outlineLevel="0" collapsed="false"/>
    <row r="55651" customFormat="false" ht="15.75" hidden="false" customHeight="false" outlineLevel="0" collapsed="false"/>
    <row r="55652" customFormat="false" ht="15.75" hidden="false" customHeight="false" outlineLevel="0" collapsed="false"/>
    <row r="55653" customFormat="false" ht="15.75" hidden="false" customHeight="false" outlineLevel="0" collapsed="false"/>
    <row r="55654" customFormat="false" ht="15.75" hidden="false" customHeight="false" outlineLevel="0" collapsed="false"/>
    <row r="55655" customFormat="false" ht="15.75" hidden="false" customHeight="false" outlineLevel="0" collapsed="false"/>
    <row r="55656" customFormat="false" ht="15.75" hidden="false" customHeight="false" outlineLevel="0" collapsed="false"/>
    <row r="55657" customFormat="false" ht="15.75" hidden="false" customHeight="false" outlineLevel="0" collapsed="false"/>
    <row r="55658" customFormat="false" ht="15.75" hidden="false" customHeight="false" outlineLevel="0" collapsed="false"/>
    <row r="55659" customFormat="false" ht="15.75" hidden="false" customHeight="false" outlineLevel="0" collapsed="false"/>
    <row r="55660" customFormat="false" ht="15.75" hidden="false" customHeight="false" outlineLevel="0" collapsed="false"/>
    <row r="55661" customFormat="false" ht="15.75" hidden="false" customHeight="false" outlineLevel="0" collapsed="false"/>
    <row r="55662" customFormat="false" ht="15.75" hidden="false" customHeight="false" outlineLevel="0" collapsed="false"/>
    <row r="55663" customFormat="false" ht="15.75" hidden="false" customHeight="false" outlineLevel="0" collapsed="false"/>
    <row r="55664" customFormat="false" ht="15.75" hidden="false" customHeight="false" outlineLevel="0" collapsed="false"/>
    <row r="55665" customFormat="false" ht="15.75" hidden="false" customHeight="false" outlineLevel="0" collapsed="false"/>
    <row r="55666" customFormat="false" ht="15.75" hidden="false" customHeight="false" outlineLevel="0" collapsed="false"/>
    <row r="55667" customFormat="false" ht="15.75" hidden="false" customHeight="false" outlineLevel="0" collapsed="false"/>
    <row r="55668" customFormat="false" ht="15.75" hidden="false" customHeight="false" outlineLevel="0" collapsed="false"/>
    <row r="55669" customFormat="false" ht="15.75" hidden="false" customHeight="false" outlineLevel="0" collapsed="false"/>
    <row r="55670" customFormat="false" ht="15.75" hidden="false" customHeight="false" outlineLevel="0" collapsed="false"/>
    <row r="55671" customFormat="false" ht="15.75" hidden="false" customHeight="false" outlineLevel="0" collapsed="false"/>
    <row r="55672" customFormat="false" ht="15.75" hidden="false" customHeight="false" outlineLevel="0" collapsed="false"/>
    <row r="55673" customFormat="false" ht="15.75" hidden="false" customHeight="false" outlineLevel="0" collapsed="false"/>
    <row r="55674" customFormat="false" ht="15.75" hidden="false" customHeight="false" outlineLevel="0" collapsed="false"/>
    <row r="55675" customFormat="false" ht="15.75" hidden="false" customHeight="false" outlineLevel="0" collapsed="false"/>
    <row r="55676" customFormat="false" ht="15.75" hidden="false" customHeight="false" outlineLevel="0" collapsed="false"/>
    <row r="55677" customFormat="false" ht="15.75" hidden="false" customHeight="false" outlineLevel="0" collapsed="false"/>
    <row r="55678" customFormat="false" ht="15.75" hidden="false" customHeight="false" outlineLevel="0" collapsed="false"/>
    <row r="55679" customFormat="false" ht="15.75" hidden="false" customHeight="false" outlineLevel="0" collapsed="false"/>
    <row r="55680" customFormat="false" ht="15.75" hidden="false" customHeight="false" outlineLevel="0" collapsed="false"/>
    <row r="55681" customFormat="false" ht="15.75" hidden="false" customHeight="false" outlineLevel="0" collapsed="false"/>
    <row r="55682" customFormat="false" ht="15.75" hidden="false" customHeight="false" outlineLevel="0" collapsed="false"/>
    <row r="55683" customFormat="false" ht="15.75" hidden="false" customHeight="false" outlineLevel="0" collapsed="false"/>
    <row r="55684" customFormat="false" ht="15.75" hidden="false" customHeight="false" outlineLevel="0" collapsed="false"/>
    <row r="55685" customFormat="false" ht="15.75" hidden="false" customHeight="false" outlineLevel="0" collapsed="false"/>
    <row r="55686" customFormat="false" ht="15.75" hidden="false" customHeight="false" outlineLevel="0" collapsed="false"/>
    <row r="55687" customFormat="false" ht="15.75" hidden="false" customHeight="false" outlineLevel="0" collapsed="false"/>
    <row r="55688" customFormat="false" ht="15.75" hidden="false" customHeight="false" outlineLevel="0" collapsed="false"/>
    <row r="55689" customFormat="false" ht="15.75" hidden="false" customHeight="false" outlineLevel="0" collapsed="false"/>
    <row r="55690" customFormat="false" ht="15.75" hidden="false" customHeight="false" outlineLevel="0" collapsed="false"/>
    <row r="55691" customFormat="false" ht="15.75" hidden="false" customHeight="false" outlineLevel="0" collapsed="false"/>
    <row r="55692" customFormat="false" ht="15.75" hidden="false" customHeight="false" outlineLevel="0" collapsed="false"/>
    <row r="55693" customFormat="false" ht="15.75" hidden="false" customHeight="false" outlineLevel="0" collapsed="false"/>
    <row r="55694" customFormat="false" ht="15.75" hidden="false" customHeight="false" outlineLevel="0" collapsed="false"/>
    <row r="55695" customFormat="false" ht="15.75" hidden="false" customHeight="false" outlineLevel="0" collapsed="false"/>
    <row r="55696" customFormat="false" ht="15.75" hidden="false" customHeight="false" outlineLevel="0" collapsed="false"/>
    <row r="55697" customFormat="false" ht="15.75" hidden="false" customHeight="false" outlineLevel="0" collapsed="false"/>
    <row r="55698" customFormat="false" ht="15.75" hidden="false" customHeight="false" outlineLevel="0" collapsed="false"/>
    <row r="55699" customFormat="false" ht="15.75" hidden="false" customHeight="false" outlineLevel="0" collapsed="false"/>
    <row r="55700" customFormat="false" ht="15.75" hidden="false" customHeight="false" outlineLevel="0" collapsed="false"/>
    <row r="55701" customFormat="false" ht="15.75" hidden="false" customHeight="false" outlineLevel="0" collapsed="false"/>
    <row r="55702" customFormat="false" ht="15.75" hidden="false" customHeight="false" outlineLevel="0" collapsed="false"/>
    <row r="55703" customFormat="false" ht="15.75" hidden="false" customHeight="false" outlineLevel="0" collapsed="false"/>
    <row r="55704" customFormat="false" ht="15.75" hidden="false" customHeight="false" outlineLevel="0" collapsed="false"/>
    <row r="55705" customFormat="false" ht="15.75" hidden="false" customHeight="false" outlineLevel="0" collapsed="false"/>
    <row r="55706" customFormat="false" ht="15.75" hidden="false" customHeight="false" outlineLevel="0" collapsed="false"/>
    <row r="55707" customFormat="false" ht="15.75" hidden="false" customHeight="false" outlineLevel="0" collapsed="false"/>
    <row r="55708" customFormat="false" ht="15.75" hidden="false" customHeight="false" outlineLevel="0" collapsed="false"/>
    <row r="55709" customFormat="false" ht="15.75" hidden="false" customHeight="false" outlineLevel="0" collapsed="false"/>
    <row r="55710" customFormat="false" ht="15.75" hidden="false" customHeight="false" outlineLevel="0" collapsed="false"/>
    <row r="55711" customFormat="false" ht="15.75" hidden="false" customHeight="false" outlineLevel="0" collapsed="false"/>
    <row r="55712" customFormat="false" ht="15.75" hidden="false" customHeight="false" outlineLevel="0" collapsed="false"/>
    <row r="55713" customFormat="false" ht="15.75" hidden="false" customHeight="false" outlineLevel="0" collapsed="false"/>
    <row r="55714" customFormat="false" ht="15.75" hidden="false" customHeight="false" outlineLevel="0" collapsed="false"/>
    <row r="55715" customFormat="false" ht="15.75" hidden="false" customHeight="false" outlineLevel="0" collapsed="false"/>
    <row r="55716" customFormat="false" ht="15.75" hidden="false" customHeight="false" outlineLevel="0" collapsed="false"/>
    <row r="55717" customFormat="false" ht="15.75" hidden="false" customHeight="false" outlineLevel="0" collapsed="false"/>
    <row r="55718" customFormat="false" ht="15.75" hidden="false" customHeight="false" outlineLevel="0" collapsed="false"/>
    <row r="55719" customFormat="false" ht="15.75" hidden="false" customHeight="false" outlineLevel="0" collapsed="false"/>
    <row r="55720" customFormat="false" ht="15.75" hidden="false" customHeight="false" outlineLevel="0" collapsed="false"/>
    <row r="55721" customFormat="false" ht="15.75" hidden="false" customHeight="false" outlineLevel="0" collapsed="false"/>
    <row r="55722" customFormat="false" ht="15.75" hidden="false" customHeight="false" outlineLevel="0" collapsed="false"/>
    <row r="55723" customFormat="false" ht="15.75" hidden="false" customHeight="false" outlineLevel="0" collapsed="false"/>
    <row r="55724" customFormat="false" ht="15.75" hidden="false" customHeight="false" outlineLevel="0" collapsed="false"/>
    <row r="55725" customFormat="false" ht="15.75" hidden="false" customHeight="false" outlineLevel="0" collapsed="false"/>
    <row r="55726" customFormat="false" ht="15.75" hidden="false" customHeight="false" outlineLevel="0" collapsed="false"/>
    <row r="55727" customFormat="false" ht="15.75" hidden="false" customHeight="false" outlineLevel="0" collapsed="false"/>
    <row r="55728" customFormat="false" ht="15.75" hidden="false" customHeight="false" outlineLevel="0" collapsed="false"/>
    <row r="55729" customFormat="false" ht="15.75" hidden="false" customHeight="false" outlineLevel="0" collapsed="false"/>
    <row r="55730" customFormat="false" ht="15.75" hidden="false" customHeight="false" outlineLevel="0" collapsed="false"/>
    <row r="55731" customFormat="false" ht="15.75" hidden="false" customHeight="false" outlineLevel="0" collapsed="false"/>
    <row r="55732" customFormat="false" ht="15.75" hidden="false" customHeight="false" outlineLevel="0" collapsed="false"/>
    <row r="55733" customFormat="false" ht="15.75" hidden="false" customHeight="false" outlineLevel="0" collapsed="false"/>
    <row r="55734" customFormat="false" ht="15.75" hidden="false" customHeight="false" outlineLevel="0" collapsed="false"/>
    <row r="55735" customFormat="false" ht="15.75" hidden="false" customHeight="false" outlineLevel="0" collapsed="false"/>
    <row r="55736" customFormat="false" ht="15.75" hidden="false" customHeight="false" outlineLevel="0" collapsed="false"/>
    <row r="55737" customFormat="false" ht="15.75" hidden="false" customHeight="false" outlineLevel="0" collapsed="false"/>
    <row r="55738" customFormat="false" ht="15.75" hidden="false" customHeight="false" outlineLevel="0" collapsed="false"/>
    <row r="55739" customFormat="false" ht="15.75" hidden="false" customHeight="false" outlineLevel="0" collapsed="false"/>
    <row r="55740" customFormat="false" ht="15.75" hidden="false" customHeight="false" outlineLevel="0" collapsed="false"/>
    <row r="55741" customFormat="false" ht="15.75" hidden="false" customHeight="false" outlineLevel="0" collapsed="false"/>
    <row r="55742" customFormat="false" ht="15.75" hidden="false" customHeight="false" outlineLevel="0" collapsed="false"/>
    <row r="55743" customFormat="false" ht="15.75" hidden="false" customHeight="false" outlineLevel="0" collapsed="false"/>
    <row r="55744" customFormat="false" ht="15.75" hidden="false" customHeight="false" outlineLevel="0" collapsed="false"/>
    <row r="55745" customFormat="false" ht="15.75" hidden="false" customHeight="false" outlineLevel="0" collapsed="false"/>
    <row r="55746" customFormat="false" ht="15.75" hidden="false" customHeight="false" outlineLevel="0" collapsed="false"/>
    <row r="55747" customFormat="false" ht="15.75" hidden="false" customHeight="false" outlineLevel="0" collapsed="false"/>
    <row r="55748" customFormat="false" ht="15.75" hidden="false" customHeight="false" outlineLevel="0" collapsed="false"/>
    <row r="55749" customFormat="false" ht="15.75" hidden="false" customHeight="false" outlineLevel="0" collapsed="false"/>
    <row r="55750" customFormat="false" ht="15.75" hidden="false" customHeight="false" outlineLevel="0" collapsed="false"/>
    <row r="55751" customFormat="false" ht="15.75" hidden="false" customHeight="false" outlineLevel="0" collapsed="false"/>
    <row r="55752" customFormat="false" ht="15.75" hidden="false" customHeight="false" outlineLevel="0" collapsed="false"/>
    <row r="55753" customFormat="false" ht="15.75" hidden="false" customHeight="false" outlineLevel="0" collapsed="false"/>
    <row r="55754" customFormat="false" ht="15.75" hidden="false" customHeight="false" outlineLevel="0" collapsed="false"/>
    <row r="55755" customFormat="false" ht="15.75" hidden="false" customHeight="false" outlineLevel="0" collapsed="false"/>
    <row r="55756" customFormat="false" ht="15.75" hidden="false" customHeight="false" outlineLevel="0" collapsed="false"/>
    <row r="55757" customFormat="false" ht="15.75" hidden="false" customHeight="false" outlineLevel="0" collapsed="false"/>
    <row r="55758" customFormat="false" ht="15.75" hidden="false" customHeight="false" outlineLevel="0" collapsed="false"/>
    <row r="55759" customFormat="false" ht="15.75" hidden="false" customHeight="false" outlineLevel="0" collapsed="false"/>
    <row r="55760" customFormat="false" ht="15.75" hidden="false" customHeight="false" outlineLevel="0" collapsed="false"/>
    <row r="55761" customFormat="false" ht="15.75" hidden="false" customHeight="false" outlineLevel="0" collapsed="false"/>
    <row r="55762" customFormat="false" ht="15.75" hidden="false" customHeight="false" outlineLevel="0" collapsed="false"/>
    <row r="55763" customFormat="false" ht="15.75" hidden="false" customHeight="false" outlineLevel="0" collapsed="false"/>
    <row r="55764" customFormat="false" ht="15.75" hidden="false" customHeight="false" outlineLevel="0" collapsed="false"/>
    <row r="55765" customFormat="false" ht="15.75" hidden="false" customHeight="false" outlineLevel="0" collapsed="false"/>
    <row r="55766" customFormat="false" ht="15.75" hidden="false" customHeight="false" outlineLevel="0" collapsed="false"/>
    <row r="55767" customFormat="false" ht="15.75" hidden="false" customHeight="false" outlineLevel="0" collapsed="false"/>
    <row r="55768" customFormat="false" ht="15.75" hidden="false" customHeight="false" outlineLevel="0" collapsed="false"/>
    <row r="55769" customFormat="false" ht="15.75" hidden="false" customHeight="false" outlineLevel="0" collapsed="false"/>
    <row r="55770" customFormat="false" ht="15.75" hidden="false" customHeight="false" outlineLevel="0" collapsed="false"/>
    <row r="55771" customFormat="false" ht="15.75" hidden="false" customHeight="false" outlineLevel="0" collapsed="false"/>
    <row r="55772" customFormat="false" ht="15.75" hidden="false" customHeight="false" outlineLevel="0" collapsed="false"/>
    <row r="55773" customFormat="false" ht="15.75" hidden="false" customHeight="false" outlineLevel="0" collapsed="false"/>
    <row r="55774" customFormat="false" ht="15.75" hidden="false" customHeight="false" outlineLevel="0" collapsed="false"/>
    <row r="55775" customFormat="false" ht="15.75" hidden="false" customHeight="false" outlineLevel="0" collapsed="false"/>
    <row r="55776" customFormat="false" ht="15.75" hidden="false" customHeight="false" outlineLevel="0" collapsed="false"/>
    <row r="55777" customFormat="false" ht="15.75" hidden="false" customHeight="false" outlineLevel="0" collapsed="false"/>
    <row r="55778" customFormat="false" ht="15.75" hidden="false" customHeight="false" outlineLevel="0" collapsed="false"/>
    <row r="55779" customFormat="false" ht="15.75" hidden="false" customHeight="false" outlineLevel="0" collapsed="false"/>
    <row r="55780" customFormat="false" ht="15.75" hidden="false" customHeight="false" outlineLevel="0" collapsed="false"/>
    <row r="55781" customFormat="false" ht="15.75" hidden="false" customHeight="false" outlineLevel="0" collapsed="false"/>
    <row r="55782" customFormat="false" ht="15.75" hidden="false" customHeight="false" outlineLevel="0" collapsed="false"/>
    <row r="55783" customFormat="false" ht="15.75" hidden="false" customHeight="false" outlineLevel="0" collapsed="false"/>
    <row r="55784" customFormat="false" ht="15.75" hidden="false" customHeight="false" outlineLevel="0" collapsed="false"/>
    <row r="55785" customFormat="false" ht="15.75" hidden="false" customHeight="false" outlineLevel="0" collapsed="false"/>
    <row r="55786" customFormat="false" ht="15.75" hidden="false" customHeight="false" outlineLevel="0" collapsed="false"/>
    <row r="55787" customFormat="false" ht="15.75" hidden="false" customHeight="false" outlineLevel="0" collapsed="false"/>
    <row r="55788" customFormat="false" ht="15.75" hidden="false" customHeight="false" outlineLevel="0" collapsed="false"/>
    <row r="55789" customFormat="false" ht="15.75" hidden="false" customHeight="false" outlineLevel="0" collapsed="false"/>
    <row r="55790" customFormat="false" ht="15.75" hidden="false" customHeight="false" outlineLevel="0" collapsed="false"/>
    <row r="55791" customFormat="false" ht="15.75" hidden="false" customHeight="false" outlineLevel="0" collapsed="false"/>
    <row r="55792" customFormat="false" ht="15.75" hidden="false" customHeight="false" outlineLevel="0" collapsed="false"/>
    <row r="55793" customFormat="false" ht="15.75" hidden="false" customHeight="false" outlineLevel="0" collapsed="false"/>
    <row r="55794" customFormat="false" ht="15.75" hidden="false" customHeight="false" outlineLevel="0" collapsed="false"/>
    <row r="55795" customFormat="false" ht="15.75" hidden="false" customHeight="false" outlineLevel="0" collapsed="false"/>
    <row r="55796" customFormat="false" ht="15.75" hidden="false" customHeight="false" outlineLevel="0" collapsed="false"/>
    <row r="55797" customFormat="false" ht="15.75" hidden="false" customHeight="false" outlineLevel="0" collapsed="false"/>
    <row r="55798" customFormat="false" ht="15.75" hidden="false" customHeight="false" outlineLevel="0" collapsed="false"/>
    <row r="55799" customFormat="false" ht="15.75" hidden="false" customHeight="false" outlineLevel="0" collapsed="false"/>
    <row r="55800" customFormat="false" ht="15.75" hidden="false" customHeight="false" outlineLevel="0" collapsed="false"/>
    <row r="55801" customFormat="false" ht="15.75" hidden="false" customHeight="false" outlineLevel="0" collapsed="false"/>
    <row r="55802" customFormat="false" ht="15.75" hidden="false" customHeight="false" outlineLevel="0" collapsed="false"/>
    <row r="55803" customFormat="false" ht="15.75" hidden="false" customHeight="false" outlineLevel="0" collapsed="false"/>
    <row r="55804" customFormat="false" ht="15.75" hidden="false" customHeight="false" outlineLevel="0" collapsed="false"/>
    <row r="55805" customFormat="false" ht="15.75" hidden="false" customHeight="false" outlineLevel="0" collapsed="false"/>
    <row r="55806" customFormat="false" ht="15.75" hidden="false" customHeight="false" outlineLevel="0" collapsed="false"/>
    <row r="55807" customFormat="false" ht="15.75" hidden="false" customHeight="false" outlineLevel="0" collapsed="false"/>
    <row r="55808" customFormat="false" ht="15.75" hidden="false" customHeight="false" outlineLevel="0" collapsed="false"/>
    <row r="55809" customFormat="false" ht="15.75" hidden="false" customHeight="false" outlineLevel="0" collapsed="false"/>
    <row r="55810" customFormat="false" ht="15.75" hidden="false" customHeight="false" outlineLevel="0" collapsed="false"/>
    <row r="55811" customFormat="false" ht="15.75" hidden="false" customHeight="false" outlineLevel="0" collapsed="false"/>
    <row r="55812" customFormat="false" ht="15.75" hidden="false" customHeight="false" outlineLevel="0" collapsed="false"/>
    <row r="55813" customFormat="false" ht="15.75" hidden="false" customHeight="false" outlineLevel="0" collapsed="false"/>
    <row r="55814" customFormat="false" ht="15.75" hidden="false" customHeight="false" outlineLevel="0" collapsed="false"/>
    <row r="55815" customFormat="false" ht="15.75" hidden="false" customHeight="false" outlineLevel="0" collapsed="false"/>
    <row r="55816" customFormat="false" ht="15.75" hidden="false" customHeight="false" outlineLevel="0" collapsed="false"/>
    <row r="55817" customFormat="false" ht="15.75" hidden="false" customHeight="false" outlineLevel="0" collapsed="false"/>
    <row r="55818" customFormat="false" ht="15.75" hidden="false" customHeight="false" outlineLevel="0" collapsed="false"/>
    <row r="55819" customFormat="false" ht="15.75" hidden="false" customHeight="false" outlineLevel="0" collapsed="false"/>
    <row r="55820" customFormat="false" ht="15.75" hidden="false" customHeight="false" outlineLevel="0" collapsed="false"/>
    <row r="55821" customFormat="false" ht="15.75" hidden="false" customHeight="false" outlineLevel="0" collapsed="false"/>
    <row r="55822" customFormat="false" ht="15.75" hidden="false" customHeight="false" outlineLevel="0" collapsed="false"/>
    <row r="55823" customFormat="false" ht="15.75" hidden="false" customHeight="false" outlineLevel="0" collapsed="false"/>
    <row r="55824" customFormat="false" ht="15.75" hidden="false" customHeight="false" outlineLevel="0" collapsed="false"/>
    <row r="55825" customFormat="false" ht="15.75" hidden="false" customHeight="false" outlineLevel="0" collapsed="false"/>
    <row r="55826" customFormat="false" ht="15.75" hidden="false" customHeight="false" outlineLevel="0" collapsed="false"/>
    <row r="55827" customFormat="false" ht="15.75" hidden="false" customHeight="false" outlineLevel="0" collapsed="false"/>
    <row r="55828" customFormat="false" ht="15.75" hidden="false" customHeight="false" outlineLevel="0" collapsed="false"/>
    <row r="55829" customFormat="false" ht="15.75" hidden="false" customHeight="false" outlineLevel="0" collapsed="false"/>
    <row r="55830" customFormat="false" ht="15.75" hidden="false" customHeight="false" outlineLevel="0" collapsed="false"/>
    <row r="55831" customFormat="false" ht="15.75" hidden="false" customHeight="false" outlineLevel="0" collapsed="false"/>
    <row r="55832" customFormat="false" ht="15.75" hidden="false" customHeight="false" outlineLevel="0" collapsed="false"/>
    <row r="55833" customFormat="false" ht="15.75" hidden="false" customHeight="false" outlineLevel="0" collapsed="false"/>
    <row r="55834" customFormat="false" ht="15.75" hidden="false" customHeight="false" outlineLevel="0" collapsed="false"/>
    <row r="55835" customFormat="false" ht="15.75" hidden="false" customHeight="false" outlineLevel="0" collapsed="false"/>
    <row r="55836" customFormat="false" ht="15.75" hidden="false" customHeight="false" outlineLevel="0" collapsed="false"/>
    <row r="55837" customFormat="false" ht="15.75" hidden="false" customHeight="false" outlineLevel="0" collapsed="false"/>
    <row r="55838" customFormat="false" ht="15.75" hidden="false" customHeight="false" outlineLevel="0" collapsed="false"/>
    <row r="55839" customFormat="false" ht="15.75" hidden="false" customHeight="false" outlineLevel="0" collapsed="false"/>
    <row r="55840" customFormat="false" ht="15.75" hidden="false" customHeight="false" outlineLevel="0" collapsed="false"/>
    <row r="55841" customFormat="false" ht="15.75" hidden="false" customHeight="false" outlineLevel="0" collapsed="false"/>
    <row r="55842" customFormat="false" ht="15.75" hidden="false" customHeight="false" outlineLevel="0" collapsed="false"/>
    <row r="55843" customFormat="false" ht="15.75" hidden="false" customHeight="false" outlineLevel="0" collapsed="false"/>
    <row r="55844" customFormat="false" ht="15.75" hidden="false" customHeight="false" outlineLevel="0" collapsed="false"/>
    <row r="55845" customFormat="false" ht="15.75" hidden="false" customHeight="false" outlineLevel="0" collapsed="false"/>
    <row r="55846" customFormat="false" ht="15.75" hidden="false" customHeight="false" outlineLevel="0" collapsed="false"/>
    <row r="55847" customFormat="false" ht="15.75" hidden="false" customHeight="false" outlineLevel="0" collapsed="false"/>
    <row r="55848" customFormat="false" ht="15.75" hidden="false" customHeight="false" outlineLevel="0" collapsed="false"/>
    <row r="55849" customFormat="false" ht="15.75" hidden="false" customHeight="false" outlineLevel="0" collapsed="false"/>
    <row r="55850" customFormat="false" ht="15.75" hidden="false" customHeight="false" outlineLevel="0" collapsed="false"/>
    <row r="55851" customFormat="false" ht="15.75" hidden="false" customHeight="false" outlineLevel="0" collapsed="false"/>
    <row r="55852" customFormat="false" ht="15.75" hidden="false" customHeight="false" outlineLevel="0" collapsed="false"/>
    <row r="55853" customFormat="false" ht="15.75" hidden="false" customHeight="false" outlineLevel="0" collapsed="false"/>
    <row r="55854" customFormat="false" ht="15.75" hidden="false" customHeight="false" outlineLevel="0" collapsed="false"/>
    <row r="55855" customFormat="false" ht="15.75" hidden="false" customHeight="false" outlineLevel="0" collapsed="false"/>
    <row r="55856" customFormat="false" ht="15.75" hidden="false" customHeight="false" outlineLevel="0" collapsed="false"/>
    <row r="55857" customFormat="false" ht="15.75" hidden="false" customHeight="false" outlineLevel="0" collapsed="false"/>
    <row r="55858" customFormat="false" ht="15.75" hidden="false" customHeight="false" outlineLevel="0" collapsed="false"/>
    <row r="55859" customFormat="false" ht="15.75" hidden="false" customHeight="false" outlineLevel="0" collapsed="false"/>
    <row r="55860" customFormat="false" ht="15.75" hidden="false" customHeight="false" outlineLevel="0" collapsed="false"/>
    <row r="55861" customFormat="false" ht="15.75" hidden="false" customHeight="false" outlineLevel="0" collapsed="false"/>
    <row r="55862" customFormat="false" ht="15.75" hidden="false" customHeight="false" outlineLevel="0" collapsed="false"/>
    <row r="55863" customFormat="false" ht="15.75" hidden="false" customHeight="false" outlineLevel="0" collapsed="false"/>
    <row r="55864" customFormat="false" ht="15.75" hidden="false" customHeight="false" outlineLevel="0" collapsed="false"/>
    <row r="55865" customFormat="false" ht="15.75" hidden="false" customHeight="false" outlineLevel="0" collapsed="false"/>
    <row r="55866" customFormat="false" ht="15.75" hidden="false" customHeight="false" outlineLevel="0" collapsed="false"/>
    <row r="55867" customFormat="false" ht="15.75" hidden="false" customHeight="false" outlineLevel="0" collapsed="false"/>
    <row r="55868" customFormat="false" ht="15.75" hidden="false" customHeight="false" outlineLevel="0" collapsed="false"/>
    <row r="55869" customFormat="false" ht="15.75" hidden="false" customHeight="false" outlineLevel="0" collapsed="false"/>
    <row r="55870" customFormat="false" ht="15.75" hidden="false" customHeight="false" outlineLevel="0" collapsed="false"/>
    <row r="55871" customFormat="false" ht="15.75" hidden="false" customHeight="false" outlineLevel="0" collapsed="false"/>
    <row r="55872" customFormat="false" ht="15.75" hidden="false" customHeight="false" outlineLevel="0" collapsed="false"/>
    <row r="55873" customFormat="false" ht="15.75" hidden="false" customHeight="false" outlineLevel="0" collapsed="false"/>
    <row r="55874" customFormat="false" ht="15.75" hidden="false" customHeight="false" outlineLevel="0" collapsed="false"/>
    <row r="55875" customFormat="false" ht="15.75" hidden="false" customHeight="false" outlineLevel="0" collapsed="false"/>
    <row r="55876" customFormat="false" ht="15.75" hidden="false" customHeight="false" outlineLevel="0" collapsed="false"/>
    <row r="55877" customFormat="false" ht="15.75" hidden="false" customHeight="false" outlineLevel="0" collapsed="false"/>
    <row r="55878" customFormat="false" ht="15.75" hidden="false" customHeight="false" outlineLevel="0" collapsed="false"/>
    <row r="55879" customFormat="false" ht="15.75" hidden="false" customHeight="false" outlineLevel="0" collapsed="false"/>
    <row r="55880" customFormat="false" ht="15.75" hidden="false" customHeight="false" outlineLevel="0" collapsed="false"/>
    <row r="55881" customFormat="false" ht="15.75" hidden="false" customHeight="false" outlineLevel="0" collapsed="false"/>
    <row r="55882" customFormat="false" ht="15.75" hidden="false" customHeight="false" outlineLevel="0" collapsed="false"/>
    <row r="55883" customFormat="false" ht="15.75" hidden="false" customHeight="false" outlineLevel="0" collapsed="false"/>
    <row r="55884" customFormat="false" ht="15.75" hidden="false" customHeight="false" outlineLevel="0" collapsed="false"/>
    <row r="55885" customFormat="false" ht="15.75" hidden="false" customHeight="false" outlineLevel="0" collapsed="false"/>
    <row r="55886" customFormat="false" ht="15.75" hidden="false" customHeight="false" outlineLevel="0" collapsed="false"/>
    <row r="55887" customFormat="false" ht="15.75" hidden="false" customHeight="false" outlineLevel="0" collapsed="false"/>
    <row r="55888" customFormat="false" ht="15.75" hidden="false" customHeight="false" outlineLevel="0" collapsed="false"/>
    <row r="55889" customFormat="false" ht="15.75" hidden="false" customHeight="false" outlineLevel="0" collapsed="false"/>
    <row r="55890" customFormat="false" ht="15.75" hidden="false" customHeight="false" outlineLevel="0" collapsed="false"/>
    <row r="55891" customFormat="false" ht="15.75" hidden="false" customHeight="false" outlineLevel="0" collapsed="false"/>
    <row r="55892" customFormat="false" ht="15.75" hidden="false" customHeight="false" outlineLevel="0" collapsed="false"/>
    <row r="55893" customFormat="false" ht="15.75" hidden="false" customHeight="false" outlineLevel="0" collapsed="false"/>
    <row r="55894" customFormat="false" ht="15.75" hidden="false" customHeight="false" outlineLevel="0" collapsed="false"/>
    <row r="55895" customFormat="false" ht="15.75" hidden="false" customHeight="false" outlineLevel="0" collapsed="false"/>
    <row r="55896" customFormat="false" ht="15.75" hidden="false" customHeight="false" outlineLevel="0" collapsed="false"/>
    <row r="55897" customFormat="false" ht="15.75" hidden="false" customHeight="false" outlineLevel="0" collapsed="false"/>
    <row r="55898" customFormat="false" ht="15.75" hidden="false" customHeight="false" outlineLevel="0" collapsed="false"/>
    <row r="55899" customFormat="false" ht="15.75" hidden="false" customHeight="false" outlineLevel="0" collapsed="false"/>
    <row r="55900" customFormat="false" ht="15.75" hidden="false" customHeight="false" outlineLevel="0" collapsed="false"/>
    <row r="55901" customFormat="false" ht="15.75" hidden="false" customHeight="false" outlineLevel="0" collapsed="false"/>
    <row r="55902" customFormat="false" ht="15.75" hidden="false" customHeight="false" outlineLevel="0" collapsed="false"/>
    <row r="55903" customFormat="false" ht="15.75" hidden="false" customHeight="false" outlineLevel="0" collapsed="false"/>
    <row r="55904" customFormat="false" ht="15.75" hidden="false" customHeight="false" outlineLevel="0" collapsed="false"/>
    <row r="55905" customFormat="false" ht="15.75" hidden="false" customHeight="false" outlineLevel="0" collapsed="false"/>
    <row r="55906" customFormat="false" ht="15.75" hidden="false" customHeight="false" outlineLevel="0" collapsed="false"/>
    <row r="55907" customFormat="false" ht="15.75" hidden="false" customHeight="false" outlineLevel="0" collapsed="false"/>
    <row r="55908" customFormat="false" ht="15.75" hidden="false" customHeight="false" outlineLevel="0" collapsed="false"/>
    <row r="55909" customFormat="false" ht="15.75" hidden="false" customHeight="false" outlineLevel="0" collapsed="false"/>
    <row r="55910" customFormat="false" ht="15.75" hidden="false" customHeight="false" outlineLevel="0" collapsed="false"/>
    <row r="55911" customFormat="false" ht="15.75" hidden="false" customHeight="false" outlineLevel="0" collapsed="false"/>
    <row r="55912" customFormat="false" ht="15.75" hidden="false" customHeight="false" outlineLevel="0" collapsed="false"/>
    <row r="55913" customFormat="false" ht="15.75" hidden="false" customHeight="false" outlineLevel="0" collapsed="false"/>
    <row r="55914" customFormat="false" ht="15.75" hidden="false" customHeight="false" outlineLevel="0" collapsed="false"/>
    <row r="55915" customFormat="false" ht="15.75" hidden="false" customHeight="false" outlineLevel="0" collapsed="false"/>
    <row r="55916" customFormat="false" ht="15.75" hidden="false" customHeight="false" outlineLevel="0" collapsed="false"/>
    <row r="55917" customFormat="false" ht="15.75" hidden="false" customHeight="false" outlineLevel="0" collapsed="false"/>
    <row r="55918" customFormat="false" ht="15.75" hidden="false" customHeight="false" outlineLevel="0" collapsed="false"/>
    <row r="55919" customFormat="false" ht="15.75" hidden="false" customHeight="false" outlineLevel="0" collapsed="false"/>
    <row r="55920" customFormat="false" ht="15.75" hidden="false" customHeight="false" outlineLevel="0" collapsed="false"/>
    <row r="55921" customFormat="false" ht="15.75" hidden="false" customHeight="false" outlineLevel="0" collapsed="false"/>
    <row r="55922" customFormat="false" ht="15.75" hidden="false" customHeight="false" outlineLevel="0" collapsed="false"/>
    <row r="55923" customFormat="false" ht="15.75" hidden="false" customHeight="false" outlineLevel="0" collapsed="false"/>
    <row r="55924" customFormat="false" ht="15.75" hidden="false" customHeight="false" outlineLevel="0" collapsed="false"/>
    <row r="55925" customFormat="false" ht="15.75" hidden="false" customHeight="false" outlineLevel="0" collapsed="false"/>
    <row r="55926" customFormat="false" ht="15.75" hidden="false" customHeight="false" outlineLevel="0" collapsed="false"/>
    <row r="55927" customFormat="false" ht="15.75" hidden="false" customHeight="false" outlineLevel="0" collapsed="false"/>
    <row r="55928" customFormat="false" ht="15.75" hidden="false" customHeight="false" outlineLevel="0" collapsed="false"/>
    <row r="55929" customFormat="false" ht="15.75" hidden="false" customHeight="false" outlineLevel="0" collapsed="false"/>
    <row r="55930" customFormat="false" ht="15.75" hidden="false" customHeight="false" outlineLevel="0" collapsed="false"/>
    <row r="55931" customFormat="false" ht="15.75" hidden="false" customHeight="false" outlineLevel="0" collapsed="false"/>
    <row r="55932" customFormat="false" ht="15.75" hidden="false" customHeight="false" outlineLevel="0" collapsed="false"/>
    <row r="55933" customFormat="false" ht="15.75" hidden="false" customHeight="false" outlineLevel="0" collapsed="false"/>
    <row r="55934" customFormat="false" ht="15.75" hidden="false" customHeight="false" outlineLevel="0" collapsed="false"/>
    <row r="55935" customFormat="false" ht="15.75" hidden="false" customHeight="false" outlineLevel="0" collapsed="false"/>
    <row r="55936" customFormat="false" ht="15.75" hidden="false" customHeight="false" outlineLevel="0" collapsed="false"/>
    <row r="55937" customFormat="false" ht="15.75" hidden="false" customHeight="false" outlineLevel="0" collapsed="false"/>
    <row r="55938" customFormat="false" ht="15.75" hidden="false" customHeight="false" outlineLevel="0" collapsed="false"/>
    <row r="55939" customFormat="false" ht="15.75" hidden="false" customHeight="false" outlineLevel="0" collapsed="false"/>
    <row r="55940" customFormat="false" ht="15.75" hidden="false" customHeight="false" outlineLevel="0" collapsed="false"/>
    <row r="55941" customFormat="false" ht="15.75" hidden="false" customHeight="false" outlineLevel="0" collapsed="false"/>
    <row r="55942" customFormat="false" ht="15.75" hidden="false" customHeight="false" outlineLevel="0" collapsed="false"/>
    <row r="55943" customFormat="false" ht="15.75" hidden="false" customHeight="false" outlineLevel="0" collapsed="false"/>
    <row r="55944" customFormat="false" ht="15.75" hidden="false" customHeight="false" outlineLevel="0" collapsed="false"/>
    <row r="55945" customFormat="false" ht="15.75" hidden="false" customHeight="false" outlineLevel="0" collapsed="false"/>
    <row r="55946" customFormat="false" ht="15.75" hidden="false" customHeight="false" outlineLevel="0" collapsed="false"/>
    <row r="55947" customFormat="false" ht="15.75" hidden="false" customHeight="false" outlineLevel="0" collapsed="false"/>
    <row r="55948" customFormat="false" ht="15.75" hidden="false" customHeight="false" outlineLevel="0" collapsed="false"/>
    <row r="55949" customFormat="false" ht="15.75" hidden="false" customHeight="false" outlineLevel="0" collapsed="false"/>
    <row r="55950" customFormat="false" ht="15.75" hidden="false" customHeight="false" outlineLevel="0" collapsed="false"/>
    <row r="55951" customFormat="false" ht="15.75" hidden="false" customHeight="false" outlineLevel="0" collapsed="false"/>
    <row r="55952" customFormat="false" ht="15.75" hidden="false" customHeight="false" outlineLevel="0" collapsed="false"/>
    <row r="55953" customFormat="false" ht="15.75" hidden="false" customHeight="false" outlineLevel="0" collapsed="false"/>
    <row r="55954" customFormat="false" ht="15.75" hidden="false" customHeight="false" outlineLevel="0" collapsed="false"/>
    <row r="55955" customFormat="false" ht="15.75" hidden="false" customHeight="false" outlineLevel="0" collapsed="false"/>
    <row r="55956" customFormat="false" ht="15.75" hidden="false" customHeight="false" outlineLevel="0" collapsed="false"/>
    <row r="55957" customFormat="false" ht="15.75" hidden="false" customHeight="false" outlineLevel="0" collapsed="false"/>
    <row r="55958" customFormat="false" ht="15.75" hidden="false" customHeight="false" outlineLevel="0" collapsed="false"/>
    <row r="55959" customFormat="false" ht="15.75" hidden="false" customHeight="false" outlineLevel="0" collapsed="false"/>
    <row r="55960" customFormat="false" ht="15.75" hidden="false" customHeight="false" outlineLevel="0" collapsed="false"/>
    <row r="55961" customFormat="false" ht="15.75" hidden="false" customHeight="false" outlineLevel="0" collapsed="false"/>
    <row r="55962" customFormat="false" ht="15.75" hidden="false" customHeight="false" outlineLevel="0" collapsed="false"/>
    <row r="55963" customFormat="false" ht="15.75" hidden="false" customHeight="false" outlineLevel="0" collapsed="false"/>
    <row r="55964" customFormat="false" ht="15.75" hidden="false" customHeight="false" outlineLevel="0" collapsed="false"/>
    <row r="55965" customFormat="false" ht="15.75" hidden="false" customHeight="false" outlineLevel="0" collapsed="false"/>
    <row r="55966" customFormat="false" ht="15.75" hidden="false" customHeight="false" outlineLevel="0" collapsed="false"/>
    <row r="55967" customFormat="false" ht="15.75" hidden="false" customHeight="false" outlineLevel="0" collapsed="false"/>
    <row r="55968" customFormat="false" ht="15.75" hidden="false" customHeight="false" outlineLevel="0" collapsed="false"/>
    <row r="55969" customFormat="false" ht="15.75" hidden="false" customHeight="false" outlineLevel="0" collapsed="false"/>
    <row r="55970" customFormat="false" ht="15.75" hidden="false" customHeight="false" outlineLevel="0" collapsed="false"/>
    <row r="55971" customFormat="false" ht="15.75" hidden="false" customHeight="false" outlineLevel="0" collapsed="false"/>
    <row r="55972" customFormat="false" ht="15.75" hidden="false" customHeight="false" outlineLevel="0" collapsed="false"/>
    <row r="55973" customFormat="false" ht="15.75" hidden="false" customHeight="false" outlineLevel="0" collapsed="false"/>
    <row r="55974" customFormat="false" ht="15.75" hidden="false" customHeight="false" outlineLevel="0" collapsed="false"/>
    <row r="55975" customFormat="false" ht="15.75" hidden="false" customHeight="false" outlineLevel="0" collapsed="false"/>
    <row r="55976" customFormat="false" ht="15.75" hidden="false" customHeight="false" outlineLevel="0" collapsed="false"/>
    <row r="55977" customFormat="false" ht="15.75" hidden="false" customHeight="false" outlineLevel="0" collapsed="false"/>
    <row r="55978" customFormat="false" ht="15.75" hidden="false" customHeight="false" outlineLevel="0" collapsed="false"/>
    <row r="55979" customFormat="false" ht="15.75" hidden="false" customHeight="false" outlineLevel="0" collapsed="false"/>
    <row r="55980" customFormat="false" ht="15.75" hidden="false" customHeight="false" outlineLevel="0" collapsed="false"/>
    <row r="55981" customFormat="false" ht="15.75" hidden="false" customHeight="false" outlineLevel="0" collapsed="false"/>
    <row r="55982" customFormat="false" ht="15.75" hidden="false" customHeight="false" outlineLevel="0" collapsed="false"/>
    <row r="55983" customFormat="false" ht="15.75" hidden="false" customHeight="false" outlineLevel="0" collapsed="false"/>
    <row r="55984" customFormat="false" ht="15.75" hidden="false" customHeight="false" outlineLevel="0" collapsed="false"/>
    <row r="55985" customFormat="false" ht="15.75" hidden="false" customHeight="false" outlineLevel="0" collapsed="false"/>
    <row r="55986" customFormat="false" ht="15.75" hidden="false" customHeight="false" outlineLevel="0" collapsed="false"/>
    <row r="55987" customFormat="false" ht="15.75" hidden="false" customHeight="false" outlineLevel="0" collapsed="false"/>
    <row r="55988" customFormat="false" ht="15.75" hidden="false" customHeight="false" outlineLevel="0" collapsed="false"/>
    <row r="55989" customFormat="false" ht="15.75" hidden="false" customHeight="false" outlineLevel="0" collapsed="false"/>
    <row r="55990" customFormat="false" ht="15.75" hidden="false" customHeight="false" outlineLevel="0" collapsed="false"/>
    <row r="55991" customFormat="false" ht="15.75" hidden="false" customHeight="false" outlineLevel="0" collapsed="false"/>
    <row r="55992" customFormat="false" ht="15.75" hidden="false" customHeight="false" outlineLevel="0" collapsed="false"/>
    <row r="55993" customFormat="false" ht="15.75" hidden="false" customHeight="false" outlineLevel="0" collapsed="false"/>
    <row r="55994" customFormat="false" ht="15.75" hidden="false" customHeight="false" outlineLevel="0" collapsed="false"/>
    <row r="55995" customFormat="false" ht="15.75" hidden="false" customHeight="false" outlineLevel="0" collapsed="false"/>
    <row r="55996" customFormat="false" ht="15.75" hidden="false" customHeight="false" outlineLevel="0" collapsed="false"/>
    <row r="55997" customFormat="false" ht="15.75" hidden="false" customHeight="false" outlineLevel="0" collapsed="false"/>
    <row r="55998" customFormat="false" ht="15.75" hidden="false" customHeight="false" outlineLevel="0" collapsed="false"/>
    <row r="55999" customFormat="false" ht="15.75" hidden="false" customHeight="false" outlineLevel="0" collapsed="false"/>
    <row r="56000" customFormat="false" ht="15.75" hidden="false" customHeight="false" outlineLevel="0" collapsed="false"/>
    <row r="56001" customFormat="false" ht="15.75" hidden="false" customHeight="false" outlineLevel="0" collapsed="false"/>
    <row r="56002" customFormat="false" ht="15.75" hidden="false" customHeight="false" outlineLevel="0" collapsed="false"/>
    <row r="56003" customFormat="false" ht="15.75" hidden="false" customHeight="false" outlineLevel="0" collapsed="false"/>
    <row r="56004" customFormat="false" ht="15.75" hidden="false" customHeight="false" outlineLevel="0" collapsed="false"/>
    <row r="56005" customFormat="false" ht="15.75" hidden="false" customHeight="false" outlineLevel="0" collapsed="false"/>
    <row r="56006" customFormat="false" ht="15.75" hidden="false" customHeight="false" outlineLevel="0" collapsed="false"/>
    <row r="56007" customFormat="false" ht="15.75" hidden="false" customHeight="false" outlineLevel="0" collapsed="false"/>
    <row r="56008" customFormat="false" ht="15.75" hidden="false" customHeight="false" outlineLevel="0" collapsed="false"/>
    <row r="56009" customFormat="false" ht="15.75" hidden="false" customHeight="false" outlineLevel="0" collapsed="false"/>
    <row r="56010" customFormat="false" ht="15.75" hidden="false" customHeight="false" outlineLevel="0" collapsed="false"/>
    <row r="56011" customFormat="false" ht="15.75" hidden="false" customHeight="false" outlineLevel="0" collapsed="false"/>
    <row r="56012" customFormat="false" ht="15.75" hidden="false" customHeight="false" outlineLevel="0" collapsed="false"/>
    <row r="56013" customFormat="false" ht="15.75" hidden="false" customHeight="false" outlineLevel="0" collapsed="false"/>
    <row r="56014" customFormat="false" ht="15.75" hidden="false" customHeight="false" outlineLevel="0" collapsed="false"/>
    <row r="56015" customFormat="false" ht="15.75" hidden="false" customHeight="false" outlineLevel="0" collapsed="false"/>
    <row r="56016" customFormat="false" ht="15.75" hidden="false" customHeight="false" outlineLevel="0" collapsed="false"/>
    <row r="56017" customFormat="false" ht="15.75" hidden="false" customHeight="false" outlineLevel="0" collapsed="false"/>
    <row r="56018" customFormat="false" ht="15.75" hidden="false" customHeight="false" outlineLevel="0" collapsed="false"/>
    <row r="56019" customFormat="false" ht="15.75" hidden="false" customHeight="false" outlineLevel="0" collapsed="false"/>
    <row r="56020" customFormat="false" ht="15.75" hidden="false" customHeight="false" outlineLevel="0" collapsed="false"/>
    <row r="56021" customFormat="false" ht="15.75" hidden="false" customHeight="false" outlineLevel="0" collapsed="false"/>
    <row r="56022" customFormat="false" ht="15.75" hidden="false" customHeight="false" outlineLevel="0" collapsed="false"/>
    <row r="56023" customFormat="false" ht="15.75" hidden="false" customHeight="false" outlineLevel="0" collapsed="false"/>
    <row r="56024" customFormat="false" ht="15.75" hidden="false" customHeight="false" outlineLevel="0" collapsed="false"/>
    <row r="56025" customFormat="false" ht="15.75" hidden="false" customHeight="false" outlineLevel="0" collapsed="false"/>
    <row r="56026" customFormat="false" ht="15.75" hidden="false" customHeight="false" outlineLevel="0" collapsed="false"/>
    <row r="56027" customFormat="false" ht="15.75" hidden="false" customHeight="false" outlineLevel="0" collapsed="false"/>
    <row r="56028" customFormat="false" ht="15.75" hidden="false" customHeight="false" outlineLevel="0" collapsed="false"/>
    <row r="56029" customFormat="false" ht="15.75" hidden="false" customHeight="false" outlineLevel="0" collapsed="false"/>
    <row r="56030" customFormat="false" ht="15.75" hidden="false" customHeight="false" outlineLevel="0" collapsed="false"/>
    <row r="56031" customFormat="false" ht="15.75" hidden="false" customHeight="false" outlineLevel="0" collapsed="false"/>
    <row r="56032" customFormat="false" ht="15.75" hidden="false" customHeight="false" outlineLevel="0" collapsed="false"/>
    <row r="56033" customFormat="false" ht="15.75" hidden="false" customHeight="false" outlineLevel="0" collapsed="false"/>
    <row r="56034" customFormat="false" ht="15.75" hidden="false" customHeight="false" outlineLevel="0" collapsed="false"/>
    <row r="56035" customFormat="false" ht="15.75" hidden="false" customHeight="false" outlineLevel="0" collapsed="false"/>
    <row r="56036" customFormat="false" ht="15.75" hidden="false" customHeight="false" outlineLevel="0" collapsed="false"/>
    <row r="56037" customFormat="false" ht="15.75" hidden="false" customHeight="false" outlineLevel="0" collapsed="false"/>
    <row r="56038" customFormat="false" ht="15.75" hidden="false" customHeight="false" outlineLevel="0" collapsed="false"/>
    <row r="56039" customFormat="false" ht="15.75" hidden="false" customHeight="false" outlineLevel="0" collapsed="false"/>
    <row r="56040" customFormat="false" ht="15.75" hidden="false" customHeight="false" outlineLevel="0" collapsed="false"/>
    <row r="56041" customFormat="false" ht="15.75" hidden="false" customHeight="false" outlineLevel="0" collapsed="false"/>
    <row r="56042" customFormat="false" ht="15.75" hidden="false" customHeight="false" outlineLevel="0" collapsed="false"/>
    <row r="56043" customFormat="false" ht="15.75" hidden="false" customHeight="false" outlineLevel="0" collapsed="false"/>
    <row r="56044" customFormat="false" ht="15.75" hidden="false" customHeight="false" outlineLevel="0" collapsed="false"/>
    <row r="56045" customFormat="false" ht="15.75" hidden="false" customHeight="false" outlineLevel="0" collapsed="false"/>
    <row r="56046" customFormat="false" ht="15.75" hidden="false" customHeight="false" outlineLevel="0" collapsed="false"/>
    <row r="56047" customFormat="false" ht="15.75" hidden="false" customHeight="false" outlineLevel="0" collapsed="false"/>
    <row r="56048" customFormat="false" ht="15.75" hidden="false" customHeight="false" outlineLevel="0" collapsed="false"/>
    <row r="56049" customFormat="false" ht="15.75" hidden="false" customHeight="false" outlineLevel="0" collapsed="false"/>
    <row r="56050" customFormat="false" ht="15.75" hidden="false" customHeight="false" outlineLevel="0" collapsed="false"/>
    <row r="56051" customFormat="false" ht="15.75" hidden="false" customHeight="false" outlineLevel="0" collapsed="false"/>
    <row r="56052" customFormat="false" ht="15.75" hidden="false" customHeight="false" outlineLevel="0" collapsed="false"/>
    <row r="56053" customFormat="false" ht="15.75" hidden="false" customHeight="false" outlineLevel="0" collapsed="false"/>
    <row r="56054" customFormat="false" ht="15.75" hidden="false" customHeight="false" outlineLevel="0" collapsed="false"/>
    <row r="56055" customFormat="false" ht="15.75" hidden="false" customHeight="false" outlineLevel="0" collapsed="false"/>
    <row r="56056" customFormat="false" ht="15.75" hidden="false" customHeight="false" outlineLevel="0" collapsed="false"/>
    <row r="56057" customFormat="false" ht="15.75" hidden="false" customHeight="false" outlineLevel="0" collapsed="false"/>
    <row r="56058" customFormat="false" ht="15.75" hidden="false" customHeight="false" outlineLevel="0" collapsed="false"/>
    <row r="56059" customFormat="false" ht="15.75" hidden="false" customHeight="false" outlineLevel="0" collapsed="false"/>
    <row r="56060" customFormat="false" ht="15.75" hidden="false" customHeight="false" outlineLevel="0" collapsed="false"/>
    <row r="56061" customFormat="false" ht="15.75" hidden="false" customHeight="false" outlineLevel="0" collapsed="false"/>
    <row r="56062" customFormat="false" ht="15.75" hidden="false" customHeight="false" outlineLevel="0" collapsed="false"/>
    <row r="56063" customFormat="false" ht="15.75" hidden="false" customHeight="false" outlineLevel="0" collapsed="false"/>
    <row r="56064" customFormat="false" ht="15.75" hidden="false" customHeight="false" outlineLevel="0" collapsed="false"/>
    <row r="56065" customFormat="false" ht="15.75" hidden="false" customHeight="false" outlineLevel="0" collapsed="false"/>
    <row r="56066" customFormat="false" ht="15.75" hidden="false" customHeight="false" outlineLevel="0" collapsed="false"/>
    <row r="56067" customFormat="false" ht="15.75" hidden="false" customHeight="false" outlineLevel="0" collapsed="false"/>
    <row r="56068" customFormat="false" ht="15.75" hidden="false" customHeight="false" outlineLevel="0" collapsed="false"/>
    <row r="56069" customFormat="false" ht="15.75" hidden="false" customHeight="false" outlineLevel="0" collapsed="false"/>
    <row r="56070" customFormat="false" ht="15.75" hidden="false" customHeight="false" outlineLevel="0" collapsed="false"/>
    <row r="56071" customFormat="false" ht="15.75" hidden="false" customHeight="false" outlineLevel="0" collapsed="false"/>
    <row r="56072" customFormat="false" ht="15.75" hidden="false" customHeight="false" outlineLevel="0" collapsed="false"/>
    <row r="56073" customFormat="false" ht="15.75" hidden="false" customHeight="false" outlineLevel="0" collapsed="false"/>
    <row r="56074" customFormat="false" ht="15.75" hidden="false" customHeight="false" outlineLevel="0" collapsed="false"/>
    <row r="56075" customFormat="false" ht="15.75" hidden="false" customHeight="false" outlineLevel="0" collapsed="false"/>
    <row r="56076" customFormat="false" ht="15.75" hidden="false" customHeight="false" outlineLevel="0" collapsed="false"/>
    <row r="56077" customFormat="false" ht="15.75" hidden="false" customHeight="false" outlineLevel="0" collapsed="false"/>
    <row r="56078" customFormat="false" ht="15.75" hidden="false" customHeight="false" outlineLevel="0" collapsed="false"/>
    <row r="56079" customFormat="false" ht="15.75" hidden="false" customHeight="false" outlineLevel="0" collapsed="false"/>
    <row r="56080" customFormat="false" ht="15.75" hidden="false" customHeight="false" outlineLevel="0" collapsed="false"/>
    <row r="56081" customFormat="false" ht="15.75" hidden="false" customHeight="false" outlineLevel="0" collapsed="false"/>
    <row r="56082" customFormat="false" ht="15.75" hidden="false" customHeight="false" outlineLevel="0" collapsed="false"/>
    <row r="56083" customFormat="false" ht="15.75" hidden="false" customHeight="false" outlineLevel="0" collapsed="false"/>
    <row r="56084" customFormat="false" ht="15.75" hidden="false" customHeight="false" outlineLevel="0" collapsed="false"/>
    <row r="56085" customFormat="false" ht="15.75" hidden="false" customHeight="false" outlineLevel="0" collapsed="false"/>
    <row r="56086" customFormat="false" ht="15.75" hidden="false" customHeight="false" outlineLevel="0" collapsed="false"/>
    <row r="56087" customFormat="false" ht="15.75" hidden="false" customHeight="false" outlineLevel="0" collapsed="false"/>
    <row r="56088" customFormat="false" ht="15.75" hidden="false" customHeight="false" outlineLevel="0" collapsed="false"/>
    <row r="56089" customFormat="false" ht="15.75" hidden="false" customHeight="false" outlineLevel="0" collapsed="false"/>
    <row r="56090" customFormat="false" ht="15.75" hidden="false" customHeight="false" outlineLevel="0" collapsed="false"/>
    <row r="56091" customFormat="false" ht="15.75" hidden="false" customHeight="false" outlineLevel="0" collapsed="false"/>
    <row r="56092" customFormat="false" ht="15.75" hidden="false" customHeight="false" outlineLevel="0" collapsed="false"/>
    <row r="56093" customFormat="false" ht="15.75" hidden="false" customHeight="false" outlineLevel="0" collapsed="false"/>
    <row r="56094" customFormat="false" ht="15.75" hidden="false" customHeight="false" outlineLevel="0" collapsed="false"/>
    <row r="56095" customFormat="false" ht="15.75" hidden="false" customHeight="false" outlineLevel="0" collapsed="false"/>
    <row r="56096" customFormat="false" ht="15.75" hidden="false" customHeight="false" outlineLevel="0" collapsed="false"/>
    <row r="56097" customFormat="false" ht="15.75" hidden="false" customHeight="false" outlineLevel="0" collapsed="false"/>
    <row r="56098" customFormat="false" ht="15.75" hidden="false" customHeight="false" outlineLevel="0" collapsed="false"/>
    <row r="56099" customFormat="false" ht="15.75" hidden="false" customHeight="false" outlineLevel="0" collapsed="false"/>
    <row r="56100" customFormat="false" ht="15.75" hidden="false" customHeight="false" outlineLevel="0" collapsed="false"/>
    <row r="56101" customFormat="false" ht="15.75" hidden="false" customHeight="false" outlineLevel="0" collapsed="false"/>
    <row r="56102" customFormat="false" ht="15.75" hidden="false" customHeight="false" outlineLevel="0" collapsed="false"/>
    <row r="56103" customFormat="false" ht="15.75" hidden="false" customHeight="false" outlineLevel="0" collapsed="false"/>
    <row r="56104" customFormat="false" ht="15.75" hidden="false" customHeight="false" outlineLevel="0" collapsed="false"/>
    <row r="56105" customFormat="false" ht="15.75" hidden="false" customHeight="false" outlineLevel="0" collapsed="false"/>
    <row r="56106" customFormat="false" ht="15.75" hidden="false" customHeight="false" outlineLevel="0" collapsed="false"/>
    <row r="56107" customFormat="false" ht="15.75" hidden="false" customHeight="false" outlineLevel="0" collapsed="false"/>
    <row r="56108" customFormat="false" ht="15.75" hidden="false" customHeight="false" outlineLevel="0" collapsed="false"/>
    <row r="56109" customFormat="false" ht="15.75" hidden="false" customHeight="false" outlineLevel="0" collapsed="false"/>
    <row r="56110" customFormat="false" ht="15.75" hidden="false" customHeight="false" outlineLevel="0" collapsed="false"/>
    <row r="56111" customFormat="false" ht="15.75" hidden="false" customHeight="false" outlineLevel="0" collapsed="false"/>
    <row r="56112" customFormat="false" ht="15.75" hidden="false" customHeight="false" outlineLevel="0" collapsed="false"/>
    <row r="56113" customFormat="false" ht="15.75" hidden="false" customHeight="false" outlineLevel="0" collapsed="false"/>
    <row r="56114" customFormat="false" ht="15.75" hidden="false" customHeight="false" outlineLevel="0" collapsed="false"/>
    <row r="56115" customFormat="false" ht="15.75" hidden="false" customHeight="false" outlineLevel="0" collapsed="false"/>
    <row r="56116" customFormat="false" ht="15.75" hidden="false" customHeight="false" outlineLevel="0" collapsed="false"/>
    <row r="56117" customFormat="false" ht="15.75" hidden="false" customHeight="false" outlineLevel="0" collapsed="false"/>
    <row r="56118" customFormat="false" ht="15.75" hidden="false" customHeight="false" outlineLevel="0" collapsed="false"/>
    <row r="56119" customFormat="false" ht="15.75" hidden="false" customHeight="false" outlineLevel="0" collapsed="false"/>
    <row r="56120" customFormat="false" ht="15.75" hidden="false" customHeight="false" outlineLevel="0" collapsed="false"/>
    <row r="56121" customFormat="false" ht="15.75" hidden="false" customHeight="false" outlineLevel="0" collapsed="false"/>
    <row r="56122" customFormat="false" ht="15.75" hidden="false" customHeight="false" outlineLevel="0" collapsed="false"/>
    <row r="56123" customFormat="false" ht="15.75" hidden="false" customHeight="false" outlineLevel="0" collapsed="false"/>
    <row r="56124" customFormat="false" ht="15.75" hidden="false" customHeight="false" outlineLevel="0" collapsed="false"/>
    <row r="56125" customFormat="false" ht="15.75" hidden="false" customHeight="false" outlineLevel="0" collapsed="false"/>
    <row r="56126" customFormat="false" ht="15.75" hidden="false" customHeight="false" outlineLevel="0" collapsed="false"/>
    <row r="56127" customFormat="false" ht="15.75" hidden="false" customHeight="false" outlineLevel="0" collapsed="false"/>
    <row r="56128" customFormat="false" ht="15.75" hidden="false" customHeight="false" outlineLevel="0" collapsed="false"/>
    <row r="56129" customFormat="false" ht="15.75" hidden="false" customHeight="false" outlineLevel="0" collapsed="false"/>
    <row r="56130" customFormat="false" ht="15.75" hidden="false" customHeight="false" outlineLevel="0" collapsed="false"/>
    <row r="56131" customFormat="false" ht="15.75" hidden="false" customHeight="false" outlineLevel="0" collapsed="false"/>
    <row r="56132" customFormat="false" ht="15.75" hidden="false" customHeight="false" outlineLevel="0" collapsed="false"/>
    <row r="56133" customFormat="false" ht="15.75" hidden="false" customHeight="false" outlineLevel="0" collapsed="false"/>
    <row r="56134" customFormat="false" ht="15.75" hidden="false" customHeight="false" outlineLevel="0" collapsed="false"/>
    <row r="56135" customFormat="false" ht="15.75" hidden="false" customHeight="false" outlineLevel="0" collapsed="false"/>
    <row r="56136" customFormat="false" ht="15.75" hidden="false" customHeight="false" outlineLevel="0" collapsed="false"/>
    <row r="56137" customFormat="false" ht="15.75" hidden="false" customHeight="false" outlineLevel="0" collapsed="false"/>
    <row r="56138" customFormat="false" ht="15.75" hidden="false" customHeight="false" outlineLevel="0" collapsed="false"/>
    <row r="56139" customFormat="false" ht="15.75" hidden="false" customHeight="false" outlineLevel="0" collapsed="false"/>
    <row r="56140" customFormat="false" ht="15.75" hidden="false" customHeight="false" outlineLevel="0" collapsed="false"/>
    <row r="56141" customFormat="false" ht="15.75" hidden="false" customHeight="false" outlineLevel="0" collapsed="false"/>
    <row r="56142" customFormat="false" ht="15.75" hidden="false" customHeight="false" outlineLevel="0" collapsed="false"/>
    <row r="56143" customFormat="false" ht="15.75" hidden="false" customHeight="false" outlineLevel="0" collapsed="false"/>
    <row r="56144" customFormat="false" ht="15.75" hidden="false" customHeight="false" outlineLevel="0" collapsed="false"/>
    <row r="56145" customFormat="false" ht="15.75" hidden="false" customHeight="false" outlineLevel="0" collapsed="false"/>
    <row r="56146" customFormat="false" ht="15.75" hidden="false" customHeight="false" outlineLevel="0" collapsed="false"/>
    <row r="56147" customFormat="false" ht="15.75" hidden="false" customHeight="false" outlineLevel="0" collapsed="false"/>
    <row r="56148" customFormat="false" ht="15.75" hidden="false" customHeight="false" outlineLevel="0" collapsed="false"/>
    <row r="56149" customFormat="false" ht="15.75" hidden="false" customHeight="false" outlineLevel="0" collapsed="false"/>
    <row r="56150" customFormat="false" ht="15.75" hidden="false" customHeight="false" outlineLevel="0" collapsed="false"/>
    <row r="56151" customFormat="false" ht="15.75" hidden="false" customHeight="false" outlineLevel="0" collapsed="false"/>
    <row r="56152" customFormat="false" ht="15.75" hidden="false" customHeight="false" outlineLevel="0" collapsed="false"/>
    <row r="56153" customFormat="false" ht="15.75" hidden="false" customHeight="false" outlineLevel="0" collapsed="false"/>
    <row r="56154" customFormat="false" ht="15.75" hidden="false" customHeight="false" outlineLevel="0" collapsed="false"/>
    <row r="56155" customFormat="false" ht="15.75" hidden="false" customHeight="false" outlineLevel="0" collapsed="false"/>
    <row r="56156" customFormat="false" ht="15.75" hidden="false" customHeight="false" outlineLevel="0" collapsed="false"/>
    <row r="56157" customFormat="false" ht="15.75" hidden="false" customHeight="false" outlineLevel="0" collapsed="false"/>
    <row r="56158" customFormat="false" ht="15.75" hidden="false" customHeight="false" outlineLevel="0" collapsed="false"/>
    <row r="56159" customFormat="false" ht="15.75" hidden="false" customHeight="false" outlineLevel="0" collapsed="false"/>
    <row r="56160" customFormat="false" ht="15.75" hidden="false" customHeight="false" outlineLevel="0" collapsed="false"/>
    <row r="56161" customFormat="false" ht="15.75" hidden="false" customHeight="false" outlineLevel="0" collapsed="false"/>
    <row r="56162" customFormat="false" ht="15.75" hidden="false" customHeight="false" outlineLevel="0" collapsed="false"/>
    <row r="56163" customFormat="false" ht="15.75" hidden="false" customHeight="false" outlineLevel="0" collapsed="false"/>
    <row r="56164" customFormat="false" ht="15.75" hidden="false" customHeight="false" outlineLevel="0" collapsed="false"/>
    <row r="56165" customFormat="false" ht="15.75" hidden="false" customHeight="false" outlineLevel="0" collapsed="false"/>
    <row r="56166" customFormat="false" ht="15.75" hidden="false" customHeight="false" outlineLevel="0" collapsed="false"/>
    <row r="56167" customFormat="false" ht="15.75" hidden="false" customHeight="false" outlineLevel="0" collapsed="false"/>
    <row r="56168" customFormat="false" ht="15.75" hidden="false" customHeight="false" outlineLevel="0" collapsed="false"/>
    <row r="56169" customFormat="false" ht="15.75" hidden="false" customHeight="false" outlineLevel="0" collapsed="false"/>
    <row r="56170" customFormat="false" ht="15.75" hidden="false" customHeight="false" outlineLevel="0" collapsed="false"/>
    <row r="56171" customFormat="false" ht="15.75" hidden="false" customHeight="false" outlineLevel="0" collapsed="false"/>
    <row r="56172" customFormat="false" ht="15.75" hidden="false" customHeight="false" outlineLevel="0" collapsed="false"/>
    <row r="56173" customFormat="false" ht="15.75" hidden="false" customHeight="false" outlineLevel="0" collapsed="false"/>
    <row r="56174" customFormat="false" ht="15.75" hidden="false" customHeight="false" outlineLevel="0" collapsed="false"/>
    <row r="56175" customFormat="false" ht="15.75" hidden="false" customHeight="false" outlineLevel="0" collapsed="false"/>
    <row r="56176" customFormat="false" ht="15.75" hidden="false" customHeight="false" outlineLevel="0" collapsed="false"/>
    <row r="56177" customFormat="false" ht="15.75" hidden="false" customHeight="false" outlineLevel="0" collapsed="false"/>
    <row r="56178" customFormat="false" ht="15.75" hidden="false" customHeight="false" outlineLevel="0" collapsed="false"/>
    <row r="56179" customFormat="false" ht="15.75" hidden="false" customHeight="false" outlineLevel="0" collapsed="false"/>
    <row r="56180" customFormat="false" ht="15.75" hidden="false" customHeight="false" outlineLevel="0" collapsed="false"/>
    <row r="56181" customFormat="false" ht="15.75" hidden="false" customHeight="false" outlineLevel="0" collapsed="false"/>
    <row r="56182" customFormat="false" ht="15.75" hidden="false" customHeight="false" outlineLevel="0" collapsed="false"/>
    <row r="56183" customFormat="false" ht="15.75" hidden="false" customHeight="false" outlineLevel="0" collapsed="false"/>
    <row r="56184" customFormat="false" ht="15.75" hidden="false" customHeight="false" outlineLevel="0" collapsed="false"/>
    <row r="56185" customFormat="false" ht="15.75" hidden="false" customHeight="false" outlineLevel="0" collapsed="false"/>
    <row r="56186" customFormat="false" ht="15.75" hidden="false" customHeight="false" outlineLevel="0" collapsed="false"/>
    <row r="56187" customFormat="false" ht="15.75" hidden="false" customHeight="false" outlineLevel="0" collapsed="false"/>
    <row r="56188" customFormat="false" ht="15.75" hidden="false" customHeight="false" outlineLevel="0" collapsed="false"/>
    <row r="56189" customFormat="false" ht="15.75" hidden="false" customHeight="false" outlineLevel="0" collapsed="false"/>
    <row r="56190" customFormat="false" ht="15.75" hidden="false" customHeight="false" outlineLevel="0" collapsed="false"/>
    <row r="56191" customFormat="false" ht="15.75" hidden="false" customHeight="false" outlineLevel="0" collapsed="false"/>
    <row r="56192" customFormat="false" ht="15.75" hidden="false" customHeight="false" outlineLevel="0" collapsed="false"/>
    <row r="56193" customFormat="false" ht="15.75" hidden="false" customHeight="false" outlineLevel="0" collapsed="false"/>
    <row r="56194" customFormat="false" ht="15.75" hidden="false" customHeight="false" outlineLevel="0" collapsed="false"/>
    <row r="56195" customFormat="false" ht="15.75" hidden="false" customHeight="false" outlineLevel="0" collapsed="false"/>
    <row r="56196" customFormat="false" ht="15.75" hidden="false" customHeight="false" outlineLevel="0" collapsed="false"/>
    <row r="56197" customFormat="false" ht="15.75" hidden="false" customHeight="false" outlineLevel="0" collapsed="false"/>
    <row r="56198" customFormat="false" ht="15.75" hidden="false" customHeight="false" outlineLevel="0" collapsed="false"/>
    <row r="56199" customFormat="false" ht="15.75" hidden="false" customHeight="false" outlineLevel="0" collapsed="false"/>
    <row r="56200" customFormat="false" ht="15.75" hidden="false" customHeight="false" outlineLevel="0" collapsed="false"/>
    <row r="56201" customFormat="false" ht="15.75" hidden="false" customHeight="false" outlineLevel="0" collapsed="false"/>
    <row r="56202" customFormat="false" ht="15.75" hidden="false" customHeight="false" outlineLevel="0" collapsed="false"/>
    <row r="56203" customFormat="false" ht="15.75" hidden="false" customHeight="false" outlineLevel="0" collapsed="false"/>
    <row r="56204" customFormat="false" ht="15.75" hidden="false" customHeight="false" outlineLevel="0" collapsed="false"/>
    <row r="56205" customFormat="false" ht="15.75" hidden="false" customHeight="false" outlineLevel="0" collapsed="false"/>
    <row r="56206" customFormat="false" ht="15.75" hidden="false" customHeight="false" outlineLevel="0" collapsed="false"/>
    <row r="56207" customFormat="false" ht="15.75" hidden="false" customHeight="false" outlineLevel="0" collapsed="false"/>
    <row r="56208" customFormat="false" ht="15.75" hidden="false" customHeight="false" outlineLevel="0" collapsed="false"/>
    <row r="56209" customFormat="false" ht="15.75" hidden="false" customHeight="false" outlineLevel="0" collapsed="false"/>
    <row r="56210" customFormat="false" ht="15.75" hidden="false" customHeight="false" outlineLevel="0" collapsed="false"/>
    <row r="56211" customFormat="false" ht="15.75" hidden="false" customHeight="false" outlineLevel="0" collapsed="false"/>
    <row r="56212" customFormat="false" ht="15.75" hidden="false" customHeight="false" outlineLevel="0" collapsed="false"/>
    <row r="56213" customFormat="false" ht="15.75" hidden="false" customHeight="false" outlineLevel="0" collapsed="false"/>
    <row r="56214" customFormat="false" ht="15.75" hidden="false" customHeight="false" outlineLevel="0" collapsed="false"/>
    <row r="56215" customFormat="false" ht="15.75" hidden="false" customHeight="false" outlineLevel="0" collapsed="false"/>
    <row r="56216" customFormat="false" ht="15.75" hidden="false" customHeight="false" outlineLevel="0" collapsed="false"/>
    <row r="56217" customFormat="false" ht="15.75" hidden="false" customHeight="false" outlineLevel="0" collapsed="false"/>
    <row r="56218" customFormat="false" ht="15.75" hidden="false" customHeight="false" outlineLevel="0" collapsed="false"/>
    <row r="56219" customFormat="false" ht="15.75" hidden="false" customHeight="false" outlineLevel="0" collapsed="false"/>
    <row r="56220" customFormat="false" ht="15.75" hidden="false" customHeight="false" outlineLevel="0" collapsed="false"/>
    <row r="56221" customFormat="false" ht="15.75" hidden="false" customHeight="false" outlineLevel="0" collapsed="false"/>
    <row r="56222" customFormat="false" ht="15.75" hidden="false" customHeight="false" outlineLevel="0" collapsed="false"/>
    <row r="56223" customFormat="false" ht="15.75" hidden="false" customHeight="false" outlineLevel="0" collapsed="false"/>
    <row r="56224" customFormat="false" ht="15.75" hidden="false" customHeight="false" outlineLevel="0" collapsed="false"/>
    <row r="56225" customFormat="false" ht="15.75" hidden="false" customHeight="false" outlineLevel="0" collapsed="false"/>
    <row r="56226" customFormat="false" ht="15.75" hidden="false" customHeight="false" outlineLevel="0" collapsed="false"/>
    <row r="56227" customFormat="false" ht="15.75" hidden="false" customHeight="false" outlineLevel="0" collapsed="false"/>
    <row r="56228" customFormat="false" ht="15.75" hidden="false" customHeight="false" outlineLevel="0" collapsed="false"/>
    <row r="56229" customFormat="false" ht="15.75" hidden="false" customHeight="false" outlineLevel="0" collapsed="false"/>
    <row r="56230" customFormat="false" ht="15.75" hidden="false" customHeight="false" outlineLevel="0" collapsed="false"/>
    <row r="56231" customFormat="false" ht="15.75" hidden="false" customHeight="false" outlineLevel="0" collapsed="false"/>
    <row r="56232" customFormat="false" ht="15.75" hidden="false" customHeight="false" outlineLevel="0" collapsed="false"/>
    <row r="56233" customFormat="false" ht="15.75" hidden="false" customHeight="false" outlineLevel="0" collapsed="false"/>
    <row r="56234" customFormat="false" ht="15.75" hidden="false" customHeight="false" outlineLevel="0" collapsed="false"/>
    <row r="56235" customFormat="false" ht="15.75" hidden="false" customHeight="false" outlineLevel="0" collapsed="false"/>
    <row r="56236" customFormat="false" ht="15.75" hidden="false" customHeight="false" outlineLevel="0" collapsed="false"/>
    <row r="56237" customFormat="false" ht="15.75" hidden="false" customHeight="false" outlineLevel="0" collapsed="false"/>
    <row r="56238" customFormat="false" ht="15.75" hidden="false" customHeight="false" outlineLevel="0" collapsed="false"/>
    <row r="56239" customFormat="false" ht="15.75" hidden="false" customHeight="false" outlineLevel="0" collapsed="false"/>
    <row r="56240" customFormat="false" ht="15.75" hidden="false" customHeight="false" outlineLevel="0" collapsed="false"/>
    <row r="56241" customFormat="false" ht="15.75" hidden="false" customHeight="false" outlineLevel="0" collapsed="false"/>
    <row r="56242" customFormat="false" ht="15.75" hidden="false" customHeight="false" outlineLevel="0" collapsed="false"/>
    <row r="56243" customFormat="false" ht="15.75" hidden="false" customHeight="false" outlineLevel="0" collapsed="false"/>
    <row r="56244" customFormat="false" ht="15.75" hidden="false" customHeight="false" outlineLevel="0" collapsed="false"/>
    <row r="56245" customFormat="false" ht="15.75" hidden="false" customHeight="false" outlineLevel="0" collapsed="false"/>
    <row r="56246" customFormat="false" ht="15.75" hidden="false" customHeight="false" outlineLevel="0" collapsed="false"/>
    <row r="56247" customFormat="false" ht="15.75" hidden="false" customHeight="false" outlineLevel="0" collapsed="false"/>
    <row r="56248" customFormat="false" ht="15.75" hidden="false" customHeight="false" outlineLevel="0" collapsed="false"/>
    <row r="56249" customFormat="false" ht="15.75" hidden="false" customHeight="false" outlineLevel="0" collapsed="false"/>
    <row r="56250" customFormat="false" ht="15.75" hidden="false" customHeight="false" outlineLevel="0" collapsed="false"/>
    <row r="56251" customFormat="false" ht="15.75" hidden="false" customHeight="false" outlineLevel="0" collapsed="false"/>
    <row r="56252" customFormat="false" ht="15.75" hidden="false" customHeight="false" outlineLevel="0" collapsed="false"/>
    <row r="56253" customFormat="false" ht="15.75" hidden="false" customHeight="false" outlineLevel="0" collapsed="false"/>
    <row r="56254" customFormat="false" ht="15.75" hidden="false" customHeight="false" outlineLevel="0" collapsed="false"/>
    <row r="56255" customFormat="false" ht="15.75" hidden="false" customHeight="false" outlineLevel="0" collapsed="false"/>
    <row r="56256" customFormat="false" ht="15.75" hidden="false" customHeight="false" outlineLevel="0" collapsed="false"/>
    <row r="56257" customFormat="false" ht="15.75" hidden="false" customHeight="false" outlineLevel="0" collapsed="false"/>
    <row r="56258" customFormat="false" ht="15.75" hidden="false" customHeight="false" outlineLevel="0" collapsed="false"/>
    <row r="56259" customFormat="false" ht="15.75" hidden="false" customHeight="false" outlineLevel="0" collapsed="false"/>
    <row r="56260" customFormat="false" ht="15.75" hidden="false" customHeight="false" outlineLevel="0" collapsed="false"/>
    <row r="56261" customFormat="false" ht="15.75" hidden="false" customHeight="false" outlineLevel="0" collapsed="false"/>
    <row r="56262" customFormat="false" ht="15.75" hidden="false" customHeight="false" outlineLevel="0" collapsed="false"/>
    <row r="56263" customFormat="false" ht="15.75" hidden="false" customHeight="false" outlineLevel="0" collapsed="false"/>
    <row r="56264" customFormat="false" ht="15.75" hidden="false" customHeight="false" outlineLevel="0" collapsed="false"/>
    <row r="56265" customFormat="false" ht="15.75" hidden="false" customHeight="false" outlineLevel="0" collapsed="false"/>
    <row r="56266" customFormat="false" ht="15.75" hidden="false" customHeight="false" outlineLevel="0" collapsed="false"/>
    <row r="56267" customFormat="false" ht="15.75" hidden="false" customHeight="false" outlineLevel="0" collapsed="false"/>
    <row r="56268" customFormat="false" ht="15.75" hidden="false" customHeight="false" outlineLevel="0" collapsed="false"/>
    <row r="56269" customFormat="false" ht="15.75" hidden="false" customHeight="false" outlineLevel="0" collapsed="false"/>
    <row r="56270" customFormat="false" ht="15.75" hidden="false" customHeight="false" outlineLevel="0" collapsed="false"/>
    <row r="56271" customFormat="false" ht="15.75" hidden="false" customHeight="false" outlineLevel="0" collapsed="false"/>
    <row r="56272" customFormat="false" ht="15.75" hidden="false" customHeight="false" outlineLevel="0" collapsed="false"/>
    <row r="56273" customFormat="false" ht="15.75" hidden="false" customHeight="false" outlineLevel="0" collapsed="false"/>
    <row r="56274" customFormat="false" ht="15.75" hidden="false" customHeight="false" outlineLevel="0" collapsed="false"/>
    <row r="56275" customFormat="false" ht="15.75" hidden="false" customHeight="false" outlineLevel="0" collapsed="false"/>
    <row r="56276" customFormat="false" ht="15.75" hidden="false" customHeight="false" outlineLevel="0" collapsed="false"/>
    <row r="56277" customFormat="false" ht="15.75" hidden="false" customHeight="false" outlineLevel="0" collapsed="false"/>
    <row r="56278" customFormat="false" ht="15.75" hidden="false" customHeight="false" outlineLevel="0" collapsed="false"/>
    <row r="56279" customFormat="false" ht="15.75" hidden="false" customHeight="false" outlineLevel="0" collapsed="false"/>
    <row r="56280" customFormat="false" ht="15.75" hidden="false" customHeight="false" outlineLevel="0" collapsed="false"/>
    <row r="56281" customFormat="false" ht="15.75" hidden="false" customHeight="false" outlineLevel="0" collapsed="false"/>
    <row r="56282" customFormat="false" ht="15.75" hidden="false" customHeight="false" outlineLevel="0" collapsed="false"/>
    <row r="56283" customFormat="false" ht="15.75" hidden="false" customHeight="false" outlineLevel="0" collapsed="false"/>
    <row r="56284" customFormat="false" ht="15.75" hidden="false" customHeight="false" outlineLevel="0" collapsed="false"/>
    <row r="56285" customFormat="false" ht="15.75" hidden="false" customHeight="false" outlineLevel="0" collapsed="false"/>
    <row r="56286" customFormat="false" ht="15.75" hidden="false" customHeight="false" outlineLevel="0" collapsed="false"/>
    <row r="56287" customFormat="false" ht="15.75" hidden="false" customHeight="false" outlineLevel="0" collapsed="false"/>
    <row r="56288" customFormat="false" ht="15.75" hidden="false" customHeight="false" outlineLevel="0" collapsed="false"/>
    <row r="56289" customFormat="false" ht="15.75" hidden="false" customHeight="false" outlineLevel="0" collapsed="false"/>
    <row r="56290" customFormat="false" ht="15.75" hidden="false" customHeight="false" outlineLevel="0" collapsed="false"/>
    <row r="56291" customFormat="false" ht="15.75" hidden="false" customHeight="false" outlineLevel="0" collapsed="false"/>
    <row r="56292" customFormat="false" ht="15.75" hidden="false" customHeight="false" outlineLevel="0" collapsed="false"/>
    <row r="56293" customFormat="false" ht="15.75" hidden="false" customHeight="false" outlineLevel="0" collapsed="false"/>
    <row r="56294" customFormat="false" ht="15.75" hidden="false" customHeight="false" outlineLevel="0" collapsed="false"/>
    <row r="56295" customFormat="false" ht="15.75" hidden="false" customHeight="false" outlineLevel="0" collapsed="false"/>
    <row r="56296" customFormat="false" ht="15.75" hidden="false" customHeight="false" outlineLevel="0" collapsed="false"/>
    <row r="56297" customFormat="false" ht="15.75" hidden="false" customHeight="false" outlineLevel="0" collapsed="false"/>
    <row r="56298" customFormat="false" ht="15.75" hidden="false" customHeight="false" outlineLevel="0" collapsed="false"/>
    <row r="56299" customFormat="false" ht="15.75" hidden="false" customHeight="false" outlineLevel="0" collapsed="false"/>
    <row r="56300" customFormat="false" ht="15.75" hidden="false" customHeight="false" outlineLevel="0" collapsed="false"/>
    <row r="56301" customFormat="false" ht="15.75" hidden="false" customHeight="false" outlineLevel="0" collapsed="false"/>
    <row r="56302" customFormat="false" ht="15.75" hidden="false" customHeight="false" outlineLevel="0" collapsed="false"/>
    <row r="56303" customFormat="false" ht="15.75" hidden="false" customHeight="false" outlineLevel="0" collapsed="false"/>
    <row r="56304" customFormat="false" ht="15.75" hidden="false" customHeight="false" outlineLevel="0" collapsed="false"/>
    <row r="56305" customFormat="false" ht="15.75" hidden="false" customHeight="false" outlineLevel="0" collapsed="false"/>
    <row r="56306" customFormat="false" ht="15.75" hidden="false" customHeight="false" outlineLevel="0" collapsed="false"/>
    <row r="56307" customFormat="false" ht="15.75" hidden="false" customHeight="false" outlineLevel="0" collapsed="false"/>
    <row r="56308" customFormat="false" ht="15.75" hidden="false" customHeight="false" outlineLevel="0" collapsed="false"/>
    <row r="56309" customFormat="false" ht="15.75" hidden="false" customHeight="false" outlineLevel="0" collapsed="false"/>
    <row r="56310" customFormat="false" ht="15.75" hidden="false" customHeight="false" outlineLevel="0" collapsed="false"/>
    <row r="56311" customFormat="false" ht="15.75" hidden="false" customHeight="false" outlineLevel="0" collapsed="false"/>
    <row r="56312" customFormat="false" ht="15.75" hidden="false" customHeight="false" outlineLevel="0" collapsed="false"/>
    <row r="56313" customFormat="false" ht="15.75" hidden="false" customHeight="false" outlineLevel="0" collapsed="false"/>
    <row r="56314" customFormat="false" ht="15.75" hidden="false" customHeight="false" outlineLevel="0" collapsed="false"/>
    <row r="56315" customFormat="false" ht="15.75" hidden="false" customHeight="false" outlineLevel="0" collapsed="false"/>
    <row r="56316" customFormat="false" ht="15.75" hidden="false" customHeight="false" outlineLevel="0" collapsed="false"/>
    <row r="56317" customFormat="false" ht="15.75" hidden="false" customHeight="false" outlineLevel="0" collapsed="false"/>
    <row r="56318" customFormat="false" ht="15.75" hidden="false" customHeight="false" outlineLevel="0" collapsed="false"/>
    <row r="56319" customFormat="false" ht="15.75" hidden="false" customHeight="false" outlineLevel="0" collapsed="false"/>
    <row r="56320" customFormat="false" ht="15.75" hidden="false" customHeight="false" outlineLevel="0" collapsed="false"/>
    <row r="56321" customFormat="false" ht="15.75" hidden="false" customHeight="false" outlineLevel="0" collapsed="false"/>
    <row r="56322" customFormat="false" ht="15.75" hidden="false" customHeight="false" outlineLevel="0" collapsed="false"/>
    <row r="56323" customFormat="false" ht="15.75" hidden="false" customHeight="false" outlineLevel="0" collapsed="false"/>
    <row r="56324" customFormat="false" ht="15.75" hidden="false" customHeight="false" outlineLevel="0" collapsed="false"/>
    <row r="56325" customFormat="false" ht="15.75" hidden="false" customHeight="false" outlineLevel="0" collapsed="false"/>
    <row r="56326" customFormat="false" ht="15.75" hidden="false" customHeight="false" outlineLevel="0" collapsed="false"/>
    <row r="56327" customFormat="false" ht="15.75" hidden="false" customHeight="false" outlineLevel="0" collapsed="false"/>
    <row r="56328" customFormat="false" ht="15.75" hidden="false" customHeight="false" outlineLevel="0" collapsed="false"/>
    <row r="56329" customFormat="false" ht="15.75" hidden="false" customHeight="false" outlineLevel="0" collapsed="false"/>
    <row r="56330" customFormat="false" ht="15.75" hidden="false" customHeight="false" outlineLevel="0" collapsed="false"/>
    <row r="56331" customFormat="false" ht="15.75" hidden="false" customHeight="false" outlineLevel="0" collapsed="false"/>
    <row r="56332" customFormat="false" ht="15.75" hidden="false" customHeight="false" outlineLevel="0" collapsed="false"/>
    <row r="56333" customFormat="false" ht="15.75" hidden="false" customHeight="false" outlineLevel="0" collapsed="false"/>
    <row r="56334" customFormat="false" ht="15.75" hidden="false" customHeight="false" outlineLevel="0" collapsed="false"/>
    <row r="56335" customFormat="false" ht="15.75" hidden="false" customHeight="false" outlineLevel="0" collapsed="false"/>
    <row r="56336" customFormat="false" ht="15.75" hidden="false" customHeight="false" outlineLevel="0" collapsed="false"/>
    <row r="56337" customFormat="false" ht="15.75" hidden="false" customHeight="false" outlineLevel="0" collapsed="false"/>
    <row r="56338" customFormat="false" ht="15.75" hidden="false" customHeight="false" outlineLevel="0" collapsed="false"/>
    <row r="56339" customFormat="false" ht="15.75" hidden="false" customHeight="false" outlineLevel="0" collapsed="false"/>
    <row r="56340" customFormat="false" ht="15.75" hidden="false" customHeight="false" outlineLevel="0" collapsed="false"/>
    <row r="56341" customFormat="false" ht="15.75" hidden="false" customHeight="false" outlineLevel="0" collapsed="false"/>
    <row r="56342" customFormat="false" ht="15.75" hidden="false" customHeight="false" outlineLevel="0" collapsed="false"/>
    <row r="56343" customFormat="false" ht="15.75" hidden="false" customHeight="false" outlineLevel="0" collapsed="false"/>
    <row r="56344" customFormat="false" ht="15.75" hidden="false" customHeight="false" outlineLevel="0" collapsed="false"/>
    <row r="56345" customFormat="false" ht="15.75" hidden="false" customHeight="false" outlineLevel="0" collapsed="false"/>
    <row r="56346" customFormat="false" ht="15.75" hidden="false" customHeight="false" outlineLevel="0" collapsed="false"/>
    <row r="56347" customFormat="false" ht="15.75" hidden="false" customHeight="false" outlineLevel="0" collapsed="false"/>
    <row r="56348" customFormat="false" ht="15.75" hidden="false" customHeight="false" outlineLevel="0" collapsed="false"/>
    <row r="56349" customFormat="false" ht="15.75" hidden="false" customHeight="false" outlineLevel="0" collapsed="false"/>
    <row r="56350" customFormat="false" ht="15.75" hidden="false" customHeight="false" outlineLevel="0" collapsed="false"/>
    <row r="56351" customFormat="false" ht="15.75" hidden="false" customHeight="false" outlineLevel="0" collapsed="false"/>
    <row r="56352" customFormat="false" ht="15.75" hidden="false" customHeight="false" outlineLevel="0" collapsed="false"/>
    <row r="56353" customFormat="false" ht="15.75" hidden="false" customHeight="false" outlineLevel="0" collapsed="false"/>
    <row r="56354" customFormat="false" ht="15.75" hidden="false" customHeight="false" outlineLevel="0" collapsed="false"/>
    <row r="56355" customFormat="false" ht="15.75" hidden="false" customHeight="false" outlineLevel="0" collapsed="false"/>
    <row r="56356" customFormat="false" ht="15.75" hidden="false" customHeight="false" outlineLevel="0" collapsed="false"/>
    <row r="56357" customFormat="false" ht="15.75" hidden="false" customHeight="false" outlineLevel="0" collapsed="false"/>
    <row r="56358" customFormat="false" ht="15.75" hidden="false" customHeight="false" outlineLevel="0" collapsed="false"/>
    <row r="56359" customFormat="false" ht="15.75" hidden="false" customHeight="false" outlineLevel="0" collapsed="false"/>
    <row r="56360" customFormat="false" ht="15.75" hidden="false" customHeight="false" outlineLevel="0" collapsed="false"/>
    <row r="56361" customFormat="false" ht="15.75" hidden="false" customHeight="false" outlineLevel="0" collapsed="false"/>
    <row r="56362" customFormat="false" ht="15.75" hidden="false" customHeight="false" outlineLevel="0" collapsed="false"/>
    <row r="56363" customFormat="false" ht="15.75" hidden="false" customHeight="false" outlineLevel="0" collapsed="false"/>
    <row r="56364" customFormat="false" ht="15.75" hidden="false" customHeight="false" outlineLevel="0" collapsed="false"/>
    <row r="56365" customFormat="false" ht="15.75" hidden="false" customHeight="false" outlineLevel="0" collapsed="false"/>
    <row r="56366" customFormat="false" ht="15.75" hidden="false" customHeight="false" outlineLevel="0" collapsed="false"/>
    <row r="56367" customFormat="false" ht="15.75" hidden="false" customHeight="false" outlineLevel="0" collapsed="false"/>
    <row r="56368" customFormat="false" ht="15.75" hidden="false" customHeight="false" outlineLevel="0" collapsed="false"/>
    <row r="56369" customFormat="false" ht="15.75" hidden="false" customHeight="false" outlineLevel="0" collapsed="false"/>
    <row r="56370" customFormat="false" ht="15.75" hidden="false" customHeight="false" outlineLevel="0" collapsed="false"/>
    <row r="56371" customFormat="false" ht="15.75" hidden="false" customHeight="false" outlineLevel="0" collapsed="false"/>
    <row r="56372" customFormat="false" ht="15.75" hidden="false" customHeight="false" outlineLevel="0" collapsed="false"/>
    <row r="56373" customFormat="false" ht="15.75" hidden="false" customHeight="false" outlineLevel="0" collapsed="false"/>
    <row r="56374" customFormat="false" ht="15.75" hidden="false" customHeight="false" outlineLevel="0" collapsed="false"/>
    <row r="56375" customFormat="false" ht="15.75" hidden="false" customHeight="false" outlineLevel="0" collapsed="false"/>
    <row r="56376" customFormat="false" ht="15.75" hidden="false" customHeight="false" outlineLevel="0" collapsed="false"/>
    <row r="56377" customFormat="false" ht="15.75" hidden="false" customHeight="false" outlineLevel="0" collapsed="false"/>
    <row r="56378" customFormat="false" ht="15.75" hidden="false" customHeight="false" outlineLevel="0" collapsed="false"/>
    <row r="56379" customFormat="false" ht="15.75" hidden="false" customHeight="false" outlineLevel="0" collapsed="false"/>
    <row r="56380" customFormat="false" ht="15.75" hidden="false" customHeight="false" outlineLevel="0" collapsed="false"/>
    <row r="56381" customFormat="false" ht="15.75" hidden="false" customHeight="false" outlineLevel="0" collapsed="false"/>
    <row r="56382" customFormat="false" ht="15.75" hidden="false" customHeight="false" outlineLevel="0" collapsed="false"/>
    <row r="56383" customFormat="false" ht="15.75" hidden="false" customHeight="false" outlineLevel="0" collapsed="false"/>
    <row r="56384" customFormat="false" ht="15.75" hidden="false" customHeight="false" outlineLevel="0" collapsed="false"/>
    <row r="56385" customFormat="false" ht="15.75" hidden="false" customHeight="false" outlineLevel="0" collapsed="false"/>
    <row r="56386" customFormat="false" ht="15.75" hidden="false" customHeight="false" outlineLevel="0" collapsed="false"/>
    <row r="56387" customFormat="false" ht="15.75" hidden="false" customHeight="false" outlineLevel="0" collapsed="false"/>
    <row r="56388" customFormat="false" ht="15.75" hidden="false" customHeight="false" outlineLevel="0" collapsed="false"/>
    <row r="56389" customFormat="false" ht="15.75" hidden="false" customHeight="false" outlineLevel="0" collapsed="false"/>
    <row r="56390" customFormat="false" ht="15.75" hidden="false" customHeight="false" outlineLevel="0" collapsed="false"/>
    <row r="56391" customFormat="false" ht="15.75" hidden="false" customHeight="false" outlineLevel="0" collapsed="false"/>
    <row r="56392" customFormat="false" ht="15.75" hidden="false" customHeight="false" outlineLevel="0" collapsed="false"/>
    <row r="56393" customFormat="false" ht="15.75" hidden="false" customHeight="false" outlineLevel="0" collapsed="false"/>
    <row r="56394" customFormat="false" ht="15.75" hidden="false" customHeight="false" outlineLevel="0" collapsed="false"/>
    <row r="56395" customFormat="false" ht="15.75" hidden="false" customHeight="false" outlineLevel="0" collapsed="false"/>
    <row r="56396" customFormat="false" ht="15.75" hidden="false" customHeight="false" outlineLevel="0" collapsed="false"/>
    <row r="56397" customFormat="false" ht="15.75" hidden="false" customHeight="false" outlineLevel="0" collapsed="false"/>
    <row r="56398" customFormat="false" ht="15.75" hidden="false" customHeight="false" outlineLevel="0" collapsed="false"/>
    <row r="56399" customFormat="false" ht="15.75" hidden="false" customHeight="false" outlineLevel="0" collapsed="false"/>
    <row r="56400" customFormat="false" ht="15.75" hidden="false" customHeight="false" outlineLevel="0" collapsed="false"/>
    <row r="56401" customFormat="false" ht="15.75" hidden="false" customHeight="false" outlineLevel="0" collapsed="false"/>
    <row r="56402" customFormat="false" ht="15.75" hidden="false" customHeight="false" outlineLevel="0" collapsed="false"/>
    <row r="56403" customFormat="false" ht="15.75" hidden="false" customHeight="false" outlineLevel="0" collapsed="false"/>
    <row r="56404" customFormat="false" ht="15.75" hidden="false" customHeight="false" outlineLevel="0" collapsed="false"/>
    <row r="56405" customFormat="false" ht="15.75" hidden="false" customHeight="false" outlineLevel="0" collapsed="false"/>
    <row r="56406" customFormat="false" ht="15.75" hidden="false" customHeight="false" outlineLevel="0" collapsed="false"/>
    <row r="56407" customFormat="false" ht="15.75" hidden="false" customHeight="false" outlineLevel="0" collapsed="false"/>
    <row r="56408" customFormat="false" ht="15.75" hidden="false" customHeight="false" outlineLevel="0" collapsed="false"/>
    <row r="56409" customFormat="false" ht="15.75" hidden="false" customHeight="false" outlineLevel="0" collapsed="false"/>
    <row r="56410" customFormat="false" ht="15.75" hidden="false" customHeight="false" outlineLevel="0" collapsed="false"/>
    <row r="56411" customFormat="false" ht="15.75" hidden="false" customHeight="false" outlineLevel="0" collapsed="false"/>
    <row r="56412" customFormat="false" ht="15.75" hidden="false" customHeight="false" outlineLevel="0" collapsed="false"/>
    <row r="56413" customFormat="false" ht="15.75" hidden="false" customHeight="false" outlineLevel="0" collapsed="false"/>
    <row r="56414" customFormat="false" ht="15.75" hidden="false" customHeight="false" outlineLevel="0" collapsed="false"/>
    <row r="56415" customFormat="false" ht="15.75" hidden="false" customHeight="false" outlineLevel="0" collapsed="false"/>
    <row r="56416" customFormat="false" ht="15.75" hidden="false" customHeight="false" outlineLevel="0" collapsed="false"/>
    <row r="56417" customFormat="false" ht="15.75" hidden="false" customHeight="false" outlineLevel="0" collapsed="false"/>
    <row r="56418" customFormat="false" ht="15.75" hidden="false" customHeight="false" outlineLevel="0" collapsed="false"/>
    <row r="56419" customFormat="false" ht="15.75" hidden="false" customHeight="false" outlineLevel="0" collapsed="false"/>
    <row r="56420" customFormat="false" ht="15.75" hidden="false" customHeight="false" outlineLevel="0" collapsed="false"/>
    <row r="56421" customFormat="false" ht="15.75" hidden="false" customHeight="false" outlineLevel="0" collapsed="false"/>
    <row r="56422" customFormat="false" ht="15.75" hidden="false" customHeight="false" outlineLevel="0" collapsed="false"/>
    <row r="56423" customFormat="false" ht="15.75" hidden="false" customHeight="false" outlineLevel="0" collapsed="false"/>
    <row r="56424" customFormat="false" ht="15.75" hidden="false" customHeight="false" outlineLevel="0" collapsed="false"/>
    <row r="56425" customFormat="false" ht="15.75" hidden="false" customHeight="false" outlineLevel="0" collapsed="false"/>
    <row r="56426" customFormat="false" ht="15.75" hidden="false" customHeight="false" outlineLevel="0" collapsed="false"/>
    <row r="56427" customFormat="false" ht="15.75" hidden="false" customHeight="false" outlineLevel="0" collapsed="false"/>
    <row r="56428" customFormat="false" ht="15.75" hidden="false" customHeight="false" outlineLevel="0" collapsed="false"/>
    <row r="56429" customFormat="false" ht="15.75" hidden="false" customHeight="false" outlineLevel="0" collapsed="false"/>
    <row r="56430" customFormat="false" ht="15.75" hidden="false" customHeight="false" outlineLevel="0" collapsed="false"/>
    <row r="56431" customFormat="false" ht="15.75" hidden="false" customHeight="false" outlineLevel="0" collapsed="false"/>
    <row r="56432" customFormat="false" ht="15.75" hidden="false" customHeight="false" outlineLevel="0" collapsed="false"/>
    <row r="56433" customFormat="false" ht="15.75" hidden="false" customHeight="false" outlineLevel="0" collapsed="false"/>
    <row r="56434" customFormat="false" ht="15.75" hidden="false" customHeight="false" outlineLevel="0" collapsed="false"/>
    <row r="56435" customFormat="false" ht="15.75" hidden="false" customHeight="false" outlineLevel="0" collapsed="false"/>
    <row r="56436" customFormat="false" ht="15.75" hidden="false" customHeight="false" outlineLevel="0" collapsed="false"/>
    <row r="56437" customFormat="false" ht="15.75" hidden="false" customHeight="false" outlineLevel="0" collapsed="false"/>
    <row r="56438" customFormat="false" ht="15.75" hidden="false" customHeight="false" outlineLevel="0" collapsed="false"/>
    <row r="56439" customFormat="false" ht="15.75" hidden="false" customHeight="false" outlineLevel="0" collapsed="false"/>
    <row r="56440" customFormat="false" ht="15.75" hidden="false" customHeight="false" outlineLevel="0" collapsed="false"/>
    <row r="56441" customFormat="false" ht="15.75" hidden="false" customHeight="false" outlineLevel="0" collapsed="false"/>
    <row r="56442" customFormat="false" ht="15.75" hidden="false" customHeight="false" outlineLevel="0" collapsed="false"/>
    <row r="56443" customFormat="false" ht="15.75" hidden="false" customHeight="false" outlineLevel="0" collapsed="false"/>
    <row r="56444" customFormat="false" ht="15.75" hidden="false" customHeight="false" outlineLevel="0" collapsed="false"/>
    <row r="56445" customFormat="false" ht="15.75" hidden="false" customHeight="false" outlineLevel="0" collapsed="false"/>
    <row r="56446" customFormat="false" ht="15.75" hidden="false" customHeight="false" outlineLevel="0" collapsed="false"/>
    <row r="56447" customFormat="false" ht="15.75" hidden="false" customHeight="false" outlineLevel="0" collapsed="false"/>
    <row r="56448" customFormat="false" ht="15.75" hidden="false" customHeight="false" outlineLevel="0" collapsed="false"/>
    <row r="56449" customFormat="false" ht="15.75" hidden="false" customHeight="false" outlineLevel="0" collapsed="false"/>
    <row r="56450" customFormat="false" ht="15.75" hidden="false" customHeight="false" outlineLevel="0" collapsed="false"/>
    <row r="56451" customFormat="false" ht="15.75" hidden="false" customHeight="false" outlineLevel="0" collapsed="false"/>
    <row r="56452" customFormat="false" ht="15.75" hidden="false" customHeight="false" outlineLevel="0" collapsed="false"/>
    <row r="56453" customFormat="false" ht="15.75" hidden="false" customHeight="false" outlineLevel="0" collapsed="false"/>
    <row r="56454" customFormat="false" ht="15.75" hidden="false" customHeight="false" outlineLevel="0" collapsed="false"/>
    <row r="56455" customFormat="false" ht="15.75" hidden="false" customHeight="false" outlineLevel="0" collapsed="false"/>
    <row r="56456" customFormat="false" ht="15.75" hidden="false" customHeight="false" outlineLevel="0" collapsed="false"/>
    <row r="56457" customFormat="false" ht="15.75" hidden="false" customHeight="false" outlineLevel="0" collapsed="false"/>
    <row r="56458" customFormat="false" ht="15.75" hidden="false" customHeight="false" outlineLevel="0" collapsed="false"/>
    <row r="56459" customFormat="false" ht="15.75" hidden="false" customHeight="false" outlineLevel="0" collapsed="false"/>
    <row r="56460" customFormat="false" ht="15.75" hidden="false" customHeight="false" outlineLevel="0" collapsed="false"/>
    <row r="56461" customFormat="false" ht="15.75" hidden="false" customHeight="false" outlineLevel="0" collapsed="false"/>
    <row r="56462" customFormat="false" ht="15.75" hidden="false" customHeight="false" outlineLevel="0" collapsed="false"/>
    <row r="56463" customFormat="false" ht="15.75" hidden="false" customHeight="false" outlineLevel="0" collapsed="false"/>
    <row r="56464" customFormat="false" ht="15.75" hidden="false" customHeight="false" outlineLevel="0" collapsed="false"/>
    <row r="56465" customFormat="false" ht="15.75" hidden="false" customHeight="false" outlineLevel="0" collapsed="false"/>
    <row r="56466" customFormat="false" ht="15.75" hidden="false" customHeight="false" outlineLevel="0" collapsed="false"/>
    <row r="56467" customFormat="false" ht="15.75" hidden="false" customHeight="false" outlineLevel="0" collapsed="false"/>
    <row r="56468" customFormat="false" ht="15.75" hidden="false" customHeight="false" outlineLevel="0" collapsed="false"/>
    <row r="56469" customFormat="false" ht="15.75" hidden="false" customHeight="false" outlineLevel="0" collapsed="false"/>
    <row r="56470" customFormat="false" ht="15.75" hidden="false" customHeight="false" outlineLevel="0" collapsed="false"/>
    <row r="56471" customFormat="false" ht="15.75" hidden="false" customHeight="false" outlineLevel="0" collapsed="false"/>
    <row r="56472" customFormat="false" ht="15.75" hidden="false" customHeight="false" outlineLevel="0" collapsed="false"/>
    <row r="56473" customFormat="false" ht="15.75" hidden="false" customHeight="false" outlineLevel="0" collapsed="false"/>
    <row r="56474" customFormat="false" ht="15.75" hidden="false" customHeight="false" outlineLevel="0" collapsed="false"/>
    <row r="56475" customFormat="false" ht="15.75" hidden="false" customHeight="false" outlineLevel="0" collapsed="false"/>
    <row r="56476" customFormat="false" ht="15.75" hidden="false" customHeight="false" outlineLevel="0" collapsed="false"/>
    <row r="56477" customFormat="false" ht="15.75" hidden="false" customHeight="false" outlineLevel="0" collapsed="false"/>
    <row r="56478" customFormat="false" ht="15.75" hidden="false" customHeight="false" outlineLevel="0" collapsed="false"/>
    <row r="56479" customFormat="false" ht="15.75" hidden="false" customHeight="false" outlineLevel="0" collapsed="false"/>
    <row r="56480" customFormat="false" ht="15.75" hidden="false" customHeight="false" outlineLevel="0" collapsed="false"/>
    <row r="56481" customFormat="false" ht="15.75" hidden="false" customHeight="false" outlineLevel="0" collapsed="false"/>
    <row r="56482" customFormat="false" ht="15.75" hidden="false" customHeight="false" outlineLevel="0" collapsed="false"/>
    <row r="56483" customFormat="false" ht="15.75" hidden="false" customHeight="false" outlineLevel="0" collapsed="false"/>
    <row r="56484" customFormat="false" ht="15.75" hidden="false" customHeight="false" outlineLevel="0" collapsed="false"/>
    <row r="56485" customFormat="false" ht="15.75" hidden="false" customHeight="false" outlineLevel="0" collapsed="false"/>
    <row r="56486" customFormat="false" ht="15.75" hidden="false" customHeight="false" outlineLevel="0" collapsed="false"/>
    <row r="56487" customFormat="false" ht="15.75" hidden="false" customHeight="false" outlineLevel="0" collapsed="false"/>
    <row r="56488" customFormat="false" ht="15.75" hidden="false" customHeight="false" outlineLevel="0" collapsed="false"/>
    <row r="56489" customFormat="false" ht="15.75" hidden="false" customHeight="false" outlineLevel="0" collapsed="false"/>
    <row r="56490" customFormat="false" ht="15.75" hidden="false" customHeight="false" outlineLevel="0" collapsed="false"/>
    <row r="56491" customFormat="false" ht="15.75" hidden="false" customHeight="false" outlineLevel="0" collapsed="false"/>
    <row r="56492" customFormat="false" ht="15.75" hidden="false" customHeight="false" outlineLevel="0" collapsed="false"/>
    <row r="56493" customFormat="false" ht="15.75" hidden="false" customHeight="false" outlineLevel="0" collapsed="false"/>
    <row r="56494" customFormat="false" ht="15.75" hidden="false" customHeight="false" outlineLevel="0" collapsed="false"/>
    <row r="56495" customFormat="false" ht="15.75" hidden="false" customHeight="false" outlineLevel="0" collapsed="false"/>
    <row r="56496" customFormat="false" ht="15.75" hidden="false" customHeight="false" outlineLevel="0" collapsed="false"/>
    <row r="56497" customFormat="false" ht="15.75" hidden="false" customHeight="false" outlineLevel="0" collapsed="false"/>
    <row r="56498" customFormat="false" ht="15.75" hidden="false" customHeight="false" outlineLevel="0" collapsed="false"/>
    <row r="56499" customFormat="false" ht="15.75" hidden="false" customHeight="false" outlineLevel="0" collapsed="false"/>
    <row r="56500" customFormat="false" ht="15.75" hidden="false" customHeight="false" outlineLevel="0" collapsed="false"/>
    <row r="56501" customFormat="false" ht="15.75" hidden="false" customHeight="false" outlineLevel="0" collapsed="false"/>
    <row r="56502" customFormat="false" ht="15.75" hidden="false" customHeight="false" outlineLevel="0" collapsed="false"/>
    <row r="56503" customFormat="false" ht="15.75" hidden="false" customHeight="false" outlineLevel="0" collapsed="false"/>
    <row r="56504" customFormat="false" ht="15.75" hidden="false" customHeight="false" outlineLevel="0" collapsed="false"/>
    <row r="56505" customFormat="false" ht="15.75" hidden="false" customHeight="false" outlineLevel="0" collapsed="false"/>
    <row r="56506" customFormat="false" ht="15.75" hidden="false" customHeight="false" outlineLevel="0" collapsed="false"/>
    <row r="56507" customFormat="false" ht="15.75" hidden="false" customHeight="false" outlineLevel="0" collapsed="false"/>
    <row r="56508" customFormat="false" ht="15.75" hidden="false" customHeight="false" outlineLevel="0" collapsed="false"/>
    <row r="56509" customFormat="false" ht="15.75" hidden="false" customHeight="false" outlineLevel="0" collapsed="false"/>
    <row r="56510" customFormat="false" ht="15.75" hidden="false" customHeight="false" outlineLevel="0" collapsed="false"/>
    <row r="56511" customFormat="false" ht="15.75" hidden="false" customHeight="false" outlineLevel="0" collapsed="false"/>
    <row r="56512" customFormat="false" ht="15.75" hidden="false" customHeight="false" outlineLevel="0" collapsed="false"/>
    <row r="56513" customFormat="false" ht="15.75" hidden="false" customHeight="false" outlineLevel="0" collapsed="false"/>
    <row r="56514" customFormat="false" ht="15.75" hidden="false" customHeight="false" outlineLevel="0" collapsed="false"/>
    <row r="56515" customFormat="false" ht="15.75" hidden="false" customHeight="false" outlineLevel="0" collapsed="false"/>
    <row r="56516" customFormat="false" ht="15.75" hidden="false" customHeight="false" outlineLevel="0" collapsed="false"/>
    <row r="56517" customFormat="false" ht="15.75" hidden="false" customHeight="false" outlineLevel="0" collapsed="false"/>
    <row r="56518" customFormat="false" ht="15.75" hidden="false" customHeight="false" outlineLevel="0" collapsed="false"/>
    <row r="56519" customFormat="false" ht="15.75" hidden="false" customHeight="false" outlineLevel="0" collapsed="false"/>
    <row r="56520" customFormat="false" ht="15.75" hidden="false" customHeight="false" outlineLevel="0" collapsed="false"/>
    <row r="56521" customFormat="false" ht="15.75" hidden="false" customHeight="false" outlineLevel="0" collapsed="false"/>
    <row r="56522" customFormat="false" ht="15.75" hidden="false" customHeight="false" outlineLevel="0" collapsed="false"/>
    <row r="56523" customFormat="false" ht="15.75" hidden="false" customHeight="false" outlineLevel="0" collapsed="false"/>
    <row r="56524" customFormat="false" ht="15.75" hidden="false" customHeight="false" outlineLevel="0" collapsed="false"/>
    <row r="56525" customFormat="false" ht="15.75" hidden="false" customHeight="false" outlineLevel="0" collapsed="false"/>
    <row r="56526" customFormat="false" ht="15.75" hidden="false" customHeight="false" outlineLevel="0" collapsed="false"/>
    <row r="56527" customFormat="false" ht="15.75" hidden="false" customHeight="false" outlineLevel="0" collapsed="false"/>
    <row r="56528" customFormat="false" ht="15.75" hidden="false" customHeight="false" outlineLevel="0" collapsed="false"/>
    <row r="56529" customFormat="false" ht="15.75" hidden="false" customHeight="false" outlineLevel="0" collapsed="false"/>
    <row r="56530" customFormat="false" ht="15.75" hidden="false" customHeight="false" outlineLevel="0" collapsed="false"/>
    <row r="56531" customFormat="false" ht="15.75" hidden="false" customHeight="false" outlineLevel="0" collapsed="false"/>
    <row r="56532" customFormat="false" ht="15.75" hidden="false" customHeight="false" outlineLevel="0" collapsed="false"/>
    <row r="56533" customFormat="false" ht="15.75" hidden="false" customHeight="false" outlineLevel="0" collapsed="false"/>
    <row r="56534" customFormat="false" ht="15.75" hidden="false" customHeight="false" outlineLevel="0" collapsed="false"/>
    <row r="56535" customFormat="false" ht="15.75" hidden="false" customHeight="false" outlineLevel="0" collapsed="false"/>
    <row r="56536" customFormat="false" ht="15.75" hidden="false" customHeight="false" outlineLevel="0" collapsed="false"/>
    <row r="56537" customFormat="false" ht="15.75" hidden="false" customHeight="false" outlineLevel="0" collapsed="false"/>
    <row r="56538" customFormat="false" ht="15.75" hidden="false" customHeight="false" outlineLevel="0" collapsed="false"/>
    <row r="56539" customFormat="false" ht="15.75" hidden="false" customHeight="false" outlineLevel="0" collapsed="false"/>
    <row r="56540" customFormat="false" ht="15.75" hidden="false" customHeight="false" outlineLevel="0" collapsed="false"/>
    <row r="56541" customFormat="false" ht="15.75" hidden="false" customHeight="false" outlineLevel="0" collapsed="false"/>
    <row r="56542" customFormat="false" ht="15.75" hidden="false" customHeight="false" outlineLevel="0" collapsed="false"/>
    <row r="56543" customFormat="false" ht="15.75" hidden="false" customHeight="false" outlineLevel="0" collapsed="false"/>
    <row r="56544" customFormat="false" ht="15.75" hidden="false" customHeight="false" outlineLevel="0" collapsed="false"/>
    <row r="56545" customFormat="false" ht="15.75" hidden="false" customHeight="false" outlineLevel="0" collapsed="false"/>
    <row r="56546" customFormat="false" ht="15.75" hidden="false" customHeight="false" outlineLevel="0" collapsed="false"/>
    <row r="56547" customFormat="false" ht="15.75" hidden="false" customHeight="false" outlineLevel="0" collapsed="false"/>
    <row r="56548" customFormat="false" ht="15.75" hidden="false" customHeight="false" outlineLevel="0" collapsed="false"/>
    <row r="56549" customFormat="false" ht="15.75" hidden="false" customHeight="false" outlineLevel="0" collapsed="false"/>
    <row r="56550" customFormat="false" ht="15.75" hidden="false" customHeight="false" outlineLevel="0" collapsed="false"/>
    <row r="56551" customFormat="false" ht="15.75" hidden="false" customHeight="false" outlineLevel="0" collapsed="false"/>
    <row r="56552" customFormat="false" ht="15.75" hidden="false" customHeight="false" outlineLevel="0" collapsed="false"/>
    <row r="56553" customFormat="false" ht="15.75" hidden="false" customHeight="false" outlineLevel="0" collapsed="false"/>
    <row r="56554" customFormat="false" ht="15.75" hidden="false" customHeight="false" outlineLevel="0" collapsed="false"/>
    <row r="56555" customFormat="false" ht="15.75" hidden="false" customHeight="false" outlineLevel="0" collapsed="false"/>
    <row r="56556" customFormat="false" ht="15.75" hidden="false" customHeight="false" outlineLevel="0" collapsed="false"/>
    <row r="56557" customFormat="false" ht="15.75" hidden="false" customHeight="false" outlineLevel="0" collapsed="false"/>
    <row r="56558" customFormat="false" ht="15.75" hidden="false" customHeight="false" outlineLevel="0" collapsed="false"/>
    <row r="56559" customFormat="false" ht="15.75" hidden="false" customHeight="false" outlineLevel="0" collapsed="false"/>
    <row r="56560" customFormat="false" ht="15.75" hidden="false" customHeight="false" outlineLevel="0" collapsed="false"/>
    <row r="56561" customFormat="false" ht="15.75" hidden="false" customHeight="false" outlineLevel="0" collapsed="false"/>
    <row r="56562" customFormat="false" ht="15.75" hidden="false" customHeight="false" outlineLevel="0" collapsed="false"/>
    <row r="56563" customFormat="false" ht="15.75" hidden="false" customHeight="false" outlineLevel="0" collapsed="false"/>
    <row r="56564" customFormat="false" ht="15.75" hidden="false" customHeight="false" outlineLevel="0" collapsed="false"/>
    <row r="56565" customFormat="false" ht="15.75" hidden="false" customHeight="false" outlineLevel="0" collapsed="false"/>
    <row r="56566" customFormat="false" ht="15.75" hidden="false" customHeight="false" outlineLevel="0" collapsed="false"/>
    <row r="56567" customFormat="false" ht="15.75" hidden="false" customHeight="false" outlineLevel="0" collapsed="false"/>
    <row r="56568" customFormat="false" ht="15.75" hidden="false" customHeight="false" outlineLevel="0" collapsed="false"/>
    <row r="56569" customFormat="false" ht="15.75" hidden="false" customHeight="false" outlineLevel="0" collapsed="false"/>
    <row r="56570" customFormat="false" ht="15.75" hidden="false" customHeight="false" outlineLevel="0" collapsed="false"/>
    <row r="56571" customFormat="false" ht="15.75" hidden="false" customHeight="false" outlineLevel="0" collapsed="false"/>
    <row r="56572" customFormat="false" ht="15.75" hidden="false" customHeight="false" outlineLevel="0" collapsed="false"/>
    <row r="56573" customFormat="false" ht="15.75" hidden="false" customHeight="false" outlineLevel="0" collapsed="false"/>
    <row r="56574" customFormat="false" ht="15.75" hidden="false" customHeight="false" outlineLevel="0" collapsed="false"/>
    <row r="56575" customFormat="false" ht="15.75" hidden="false" customHeight="false" outlineLevel="0" collapsed="false"/>
    <row r="56576" customFormat="false" ht="15.75" hidden="false" customHeight="false" outlineLevel="0" collapsed="false"/>
    <row r="56577" customFormat="false" ht="15.75" hidden="false" customHeight="false" outlineLevel="0" collapsed="false"/>
    <row r="56578" customFormat="false" ht="15.75" hidden="false" customHeight="false" outlineLevel="0" collapsed="false"/>
    <row r="56579" customFormat="false" ht="15.75" hidden="false" customHeight="false" outlineLevel="0" collapsed="false"/>
    <row r="56580" customFormat="false" ht="15.75" hidden="false" customHeight="false" outlineLevel="0" collapsed="false"/>
    <row r="56581" customFormat="false" ht="15.75" hidden="false" customHeight="false" outlineLevel="0" collapsed="false"/>
    <row r="56582" customFormat="false" ht="15.75" hidden="false" customHeight="false" outlineLevel="0" collapsed="false"/>
    <row r="56583" customFormat="false" ht="15.75" hidden="false" customHeight="false" outlineLevel="0" collapsed="false"/>
    <row r="56584" customFormat="false" ht="15.75" hidden="false" customHeight="false" outlineLevel="0" collapsed="false"/>
    <row r="56585" customFormat="false" ht="15.75" hidden="false" customHeight="false" outlineLevel="0" collapsed="false"/>
    <row r="56586" customFormat="false" ht="15.75" hidden="false" customHeight="false" outlineLevel="0" collapsed="false"/>
    <row r="56587" customFormat="false" ht="15.75" hidden="false" customHeight="false" outlineLevel="0" collapsed="false"/>
    <row r="56588" customFormat="false" ht="15.75" hidden="false" customHeight="false" outlineLevel="0" collapsed="false"/>
    <row r="56589" customFormat="false" ht="15.75" hidden="false" customHeight="false" outlineLevel="0" collapsed="false"/>
    <row r="56590" customFormat="false" ht="15.75" hidden="false" customHeight="false" outlineLevel="0" collapsed="false"/>
    <row r="56591" customFormat="false" ht="15.75" hidden="false" customHeight="false" outlineLevel="0" collapsed="false"/>
    <row r="56592" customFormat="false" ht="15.75" hidden="false" customHeight="false" outlineLevel="0" collapsed="false"/>
    <row r="56593" customFormat="false" ht="15.75" hidden="false" customHeight="false" outlineLevel="0" collapsed="false"/>
    <row r="56594" customFormat="false" ht="15.75" hidden="false" customHeight="false" outlineLevel="0" collapsed="false"/>
    <row r="56595" customFormat="false" ht="15.75" hidden="false" customHeight="false" outlineLevel="0" collapsed="false"/>
    <row r="56596" customFormat="false" ht="15.75" hidden="false" customHeight="false" outlineLevel="0" collapsed="false"/>
    <row r="56597" customFormat="false" ht="15.75" hidden="false" customHeight="false" outlineLevel="0" collapsed="false"/>
    <row r="56598" customFormat="false" ht="15.75" hidden="false" customHeight="false" outlineLevel="0" collapsed="false"/>
    <row r="56599" customFormat="false" ht="15.75" hidden="false" customHeight="false" outlineLevel="0" collapsed="false"/>
    <row r="56600" customFormat="false" ht="15.75" hidden="false" customHeight="false" outlineLevel="0" collapsed="false"/>
    <row r="56601" customFormat="false" ht="15.75" hidden="false" customHeight="false" outlineLevel="0" collapsed="false"/>
    <row r="56602" customFormat="false" ht="15.75" hidden="false" customHeight="false" outlineLevel="0" collapsed="false"/>
    <row r="56603" customFormat="false" ht="15.75" hidden="false" customHeight="false" outlineLevel="0" collapsed="false"/>
    <row r="56604" customFormat="false" ht="15.75" hidden="false" customHeight="false" outlineLevel="0" collapsed="false"/>
    <row r="56605" customFormat="false" ht="15.75" hidden="false" customHeight="false" outlineLevel="0" collapsed="false"/>
    <row r="56606" customFormat="false" ht="15.75" hidden="false" customHeight="false" outlineLevel="0" collapsed="false"/>
    <row r="56607" customFormat="false" ht="15.75" hidden="false" customHeight="false" outlineLevel="0" collapsed="false"/>
    <row r="56608" customFormat="false" ht="15.75" hidden="false" customHeight="false" outlineLevel="0" collapsed="false"/>
    <row r="56609" customFormat="false" ht="15.75" hidden="false" customHeight="false" outlineLevel="0" collapsed="false"/>
    <row r="56610" customFormat="false" ht="15.75" hidden="false" customHeight="false" outlineLevel="0" collapsed="false"/>
    <row r="56611" customFormat="false" ht="15.75" hidden="false" customHeight="false" outlineLevel="0" collapsed="false"/>
    <row r="56612" customFormat="false" ht="15.75" hidden="false" customHeight="false" outlineLevel="0" collapsed="false"/>
    <row r="56613" customFormat="false" ht="15.75" hidden="false" customHeight="false" outlineLevel="0" collapsed="false"/>
    <row r="56614" customFormat="false" ht="15.75" hidden="false" customHeight="false" outlineLevel="0" collapsed="false"/>
    <row r="56615" customFormat="false" ht="15.75" hidden="false" customHeight="false" outlineLevel="0" collapsed="false"/>
    <row r="56616" customFormat="false" ht="15.75" hidden="false" customHeight="false" outlineLevel="0" collapsed="false"/>
    <row r="56617" customFormat="false" ht="15.75" hidden="false" customHeight="false" outlineLevel="0" collapsed="false"/>
    <row r="56618" customFormat="false" ht="15.75" hidden="false" customHeight="false" outlineLevel="0" collapsed="false"/>
    <row r="56619" customFormat="false" ht="15.75" hidden="false" customHeight="false" outlineLevel="0" collapsed="false"/>
    <row r="56620" customFormat="false" ht="15.75" hidden="false" customHeight="false" outlineLevel="0" collapsed="false"/>
    <row r="56621" customFormat="false" ht="15.75" hidden="false" customHeight="false" outlineLevel="0" collapsed="false"/>
    <row r="56622" customFormat="false" ht="15.75" hidden="false" customHeight="false" outlineLevel="0" collapsed="false"/>
    <row r="56623" customFormat="false" ht="15.75" hidden="false" customHeight="false" outlineLevel="0" collapsed="false"/>
    <row r="56624" customFormat="false" ht="15.75" hidden="false" customHeight="false" outlineLevel="0" collapsed="false"/>
    <row r="56625" customFormat="false" ht="15.75" hidden="false" customHeight="false" outlineLevel="0" collapsed="false"/>
    <row r="56626" customFormat="false" ht="15.75" hidden="false" customHeight="false" outlineLevel="0" collapsed="false"/>
    <row r="56627" customFormat="false" ht="15.75" hidden="false" customHeight="false" outlineLevel="0" collapsed="false"/>
    <row r="56628" customFormat="false" ht="15.75" hidden="false" customHeight="false" outlineLevel="0" collapsed="false"/>
    <row r="56629" customFormat="false" ht="15.75" hidden="false" customHeight="false" outlineLevel="0" collapsed="false"/>
    <row r="56630" customFormat="false" ht="15.75" hidden="false" customHeight="false" outlineLevel="0" collapsed="false"/>
    <row r="56631" customFormat="false" ht="15.75" hidden="false" customHeight="false" outlineLevel="0" collapsed="false"/>
    <row r="56632" customFormat="false" ht="15.75" hidden="false" customHeight="false" outlineLevel="0" collapsed="false"/>
    <row r="56633" customFormat="false" ht="15.75" hidden="false" customHeight="false" outlineLevel="0" collapsed="false"/>
    <row r="56634" customFormat="false" ht="15.75" hidden="false" customHeight="false" outlineLevel="0" collapsed="false"/>
    <row r="56635" customFormat="false" ht="15.75" hidden="false" customHeight="false" outlineLevel="0" collapsed="false"/>
    <row r="56636" customFormat="false" ht="15.75" hidden="false" customHeight="false" outlineLevel="0" collapsed="false"/>
    <row r="56637" customFormat="false" ht="15.75" hidden="false" customHeight="false" outlineLevel="0" collapsed="false"/>
    <row r="56638" customFormat="false" ht="15.75" hidden="false" customHeight="false" outlineLevel="0" collapsed="false"/>
    <row r="56639" customFormat="false" ht="15.75" hidden="false" customHeight="false" outlineLevel="0" collapsed="false"/>
    <row r="56640" customFormat="false" ht="15.75" hidden="false" customHeight="false" outlineLevel="0" collapsed="false"/>
    <row r="56641" customFormat="false" ht="15.75" hidden="false" customHeight="false" outlineLevel="0" collapsed="false"/>
    <row r="56642" customFormat="false" ht="15.75" hidden="false" customHeight="false" outlineLevel="0" collapsed="false"/>
    <row r="56643" customFormat="false" ht="15.75" hidden="false" customHeight="false" outlineLevel="0" collapsed="false"/>
    <row r="56644" customFormat="false" ht="15.75" hidden="false" customHeight="false" outlineLevel="0" collapsed="false"/>
    <row r="56645" customFormat="false" ht="15.75" hidden="false" customHeight="false" outlineLevel="0" collapsed="false"/>
    <row r="56646" customFormat="false" ht="15.75" hidden="false" customHeight="false" outlineLevel="0" collapsed="false"/>
    <row r="56647" customFormat="false" ht="15.75" hidden="false" customHeight="false" outlineLevel="0" collapsed="false"/>
    <row r="56648" customFormat="false" ht="15.75" hidden="false" customHeight="false" outlineLevel="0" collapsed="false"/>
    <row r="56649" customFormat="false" ht="15.75" hidden="false" customHeight="false" outlineLevel="0" collapsed="false"/>
    <row r="56650" customFormat="false" ht="15.75" hidden="false" customHeight="false" outlineLevel="0" collapsed="false"/>
    <row r="56651" customFormat="false" ht="15.75" hidden="false" customHeight="false" outlineLevel="0" collapsed="false"/>
    <row r="56652" customFormat="false" ht="15.75" hidden="false" customHeight="false" outlineLevel="0" collapsed="false"/>
    <row r="56653" customFormat="false" ht="15.75" hidden="false" customHeight="false" outlineLevel="0" collapsed="false"/>
    <row r="56654" customFormat="false" ht="15.75" hidden="false" customHeight="false" outlineLevel="0" collapsed="false"/>
    <row r="56655" customFormat="false" ht="15.75" hidden="false" customHeight="false" outlineLevel="0" collapsed="false"/>
    <row r="56656" customFormat="false" ht="15.75" hidden="false" customHeight="false" outlineLevel="0" collapsed="false"/>
    <row r="56657" customFormat="false" ht="15.75" hidden="false" customHeight="false" outlineLevel="0" collapsed="false"/>
    <row r="56658" customFormat="false" ht="15.75" hidden="false" customHeight="false" outlineLevel="0" collapsed="false"/>
    <row r="56659" customFormat="false" ht="15.75" hidden="false" customHeight="false" outlineLevel="0" collapsed="false"/>
    <row r="56660" customFormat="false" ht="15.75" hidden="false" customHeight="false" outlineLevel="0" collapsed="false"/>
    <row r="56661" customFormat="false" ht="15.75" hidden="false" customHeight="false" outlineLevel="0" collapsed="false"/>
    <row r="56662" customFormat="false" ht="15.75" hidden="false" customHeight="false" outlineLevel="0" collapsed="false"/>
    <row r="56663" customFormat="false" ht="15.75" hidden="false" customHeight="false" outlineLevel="0" collapsed="false"/>
    <row r="56664" customFormat="false" ht="15.75" hidden="false" customHeight="false" outlineLevel="0" collapsed="false"/>
    <row r="56665" customFormat="false" ht="15.75" hidden="false" customHeight="false" outlineLevel="0" collapsed="false"/>
    <row r="56666" customFormat="false" ht="15.75" hidden="false" customHeight="false" outlineLevel="0" collapsed="false"/>
    <row r="56667" customFormat="false" ht="15.75" hidden="false" customHeight="false" outlineLevel="0" collapsed="false"/>
    <row r="56668" customFormat="false" ht="15.75" hidden="false" customHeight="false" outlineLevel="0" collapsed="false"/>
    <row r="56669" customFormat="false" ht="15.75" hidden="false" customHeight="false" outlineLevel="0" collapsed="false"/>
    <row r="56670" customFormat="false" ht="15.75" hidden="false" customHeight="false" outlineLevel="0" collapsed="false"/>
    <row r="56671" customFormat="false" ht="15.75" hidden="false" customHeight="false" outlineLevel="0" collapsed="false"/>
    <row r="56672" customFormat="false" ht="15.75" hidden="false" customHeight="false" outlineLevel="0" collapsed="false"/>
    <row r="56673" customFormat="false" ht="15.75" hidden="false" customHeight="false" outlineLevel="0" collapsed="false"/>
    <row r="56674" customFormat="false" ht="15.75" hidden="false" customHeight="false" outlineLevel="0" collapsed="false"/>
    <row r="56675" customFormat="false" ht="15.75" hidden="false" customHeight="false" outlineLevel="0" collapsed="false"/>
    <row r="56676" customFormat="false" ht="15.75" hidden="false" customHeight="false" outlineLevel="0" collapsed="false"/>
    <row r="56677" customFormat="false" ht="15.75" hidden="false" customHeight="false" outlineLevel="0" collapsed="false"/>
    <row r="56678" customFormat="false" ht="15.75" hidden="false" customHeight="false" outlineLevel="0" collapsed="false"/>
    <row r="56679" customFormat="false" ht="15.75" hidden="false" customHeight="false" outlineLevel="0" collapsed="false"/>
    <row r="56680" customFormat="false" ht="15.75" hidden="false" customHeight="false" outlineLevel="0" collapsed="false"/>
    <row r="56681" customFormat="false" ht="15.75" hidden="false" customHeight="false" outlineLevel="0" collapsed="false"/>
    <row r="56682" customFormat="false" ht="15.75" hidden="false" customHeight="false" outlineLevel="0" collapsed="false"/>
    <row r="56683" customFormat="false" ht="15.75" hidden="false" customHeight="false" outlineLevel="0" collapsed="false"/>
    <row r="56684" customFormat="false" ht="15.75" hidden="false" customHeight="false" outlineLevel="0" collapsed="false"/>
    <row r="56685" customFormat="false" ht="15.75" hidden="false" customHeight="false" outlineLevel="0" collapsed="false"/>
    <row r="56686" customFormat="false" ht="15.75" hidden="false" customHeight="false" outlineLevel="0" collapsed="false"/>
    <row r="56687" customFormat="false" ht="15.75" hidden="false" customHeight="false" outlineLevel="0" collapsed="false"/>
    <row r="56688" customFormat="false" ht="15.75" hidden="false" customHeight="false" outlineLevel="0" collapsed="false"/>
    <row r="56689" customFormat="false" ht="15.75" hidden="false" customHeight="false" outlineLevel="0" collapsed="false"/>
    <row r="56690" customFormat="false" ht="15.75" hidden="false" customHeight="false" outlineLevel="0" collapsed="false"/>
    <row r="56691" customFormat="false" ht="15.75" hidden="false" customHeight="false" outlineLevel="0" collapsed="false"/>
    <row r="56692" customFormat="false" ht="15.75" hidden="false" customHeight="false" outlineLevel="0" collapsed="false"/>
    <row r="56693" customFormat="false" ht="15.75" hidden="false" customHeight="false" outlineLevel="0" collapsed="false"/>
    <row r="56694" customFormat="false" ht="15.75" hidden="false" customHeight="false" outlineLevel="0" collapsed="false"/>
    <row r="56695" customFormat="false" ht="15.75" hidden="false" customHeight="false" outlineLevel="0" collapsed="false"/>
    <row r="56696" customFormat="false" ht="15.75" hidden="false" customHeight="false" outlineLevel="0" collapsed="false"/>
    <row r="56697" customFormat="false" ht="15.75" hidden="false" customHeight="false" outlineLevel="0" collapsed="false"/>
    <row r="56698" customFormat="false" ht="15.75" hidden="false" customHeight="false" outlineLevel="0" collapsed="false"/>
    <row r="56699" customFormat="false" ht="15.75" hidden="false" customHeight="false" outlineLevel="0" collapsed="false"/>
    <row r="56700" customFormat="false" ht="15.75" hidden="false" customHeight="false" outlineLevel="0" collapsed="false"/>
    <row r="56701" customFormat="false" ht="15.75" hidden="false" customHeight="false" outlineLevel="0" collapsed="false"/>
    <row r="56702" customFormat="false" ht="15.75" hidden="false" customHeight="false" outlineLevel="0" collapsed="false"/>
    <row r="56703" customFormat="false" ht="15.75" hidden="false" customHeight="false" outlineLevel="0" collapsed="false"/>
    <row r="56704" customFormat="false" ht="15.75" hidden="false" customHeight="false" outlineLevel="0" collapsed="false"/>
    <row r="56705" customFormat="false" ht="15.75" hidden="false" customHeight="false" outlineLevel="0" collapsed="false"/>
    <row r="56706" customFormat="false" ht="15.75" hidden="false" customHeight="false" outlineLevel="0" collapsed="false"/>
    <row r="56707" customFormat="false" ht="15.75" hidden="false" customHeight="false" outlineLevel="0" collapsed="false"/>
    <row r="56708" customFormat="false" ht="15.75" hidden="false" customHeight="false" outlineLevel="0" collapsed="false"/>
    <row r="56709" customFormat="false" ht="15.75" hidden="false" customHeight="false" outlineLevel="0" collapsed="false"/>
    <row r="56710" customFormat="false" ht="15.75" hidden="false" customHeight="false" outlineLevel="0" collapsed="false"/>
    <row r="56711" customFormat="false" ht="15.75" hidden="false" customHeight="false" outlineLevel="0" collapsed="false"/>
    <row r="56712" customFormat="false" ht="15.75" hidden="false" customHeight="false" outlineLevel="0" collapsed="false"/>
    <row r="56713" customFormat="false" ht="15.75" hidden="false" customHeight="false" outlineLevel="0" collapsed="false"/>
    <row r="56714" customFormat="false" ht="15.75" hidden="false" customHeight="false" outlineLevel="0" collapsed="false"/>
    <row r="56715" customFormat="false" ht="15.75" hidden="false" customHeight="false" outlineLevel="0" collapsed="false"/>
    <row r="56716" customFormat="false" ht="15.75" hidden="false" customHeight="false" outlineLevel="0" collapsed="false"/>
    <row r="56717" customFormat="false" ht="15.75" hidden="false" customHeight="false" outlineLevel="0" collapsed="false"/>
    <row r="56718" customFormat="false" ht="15.75" hidden="false" customHeight="false" outlineLevel="0" collapsed="false"/>
    <row r="56719" customFormat="false" ht="15.75" hidden="false" customHeight="false" outlineLevel="0" collapsed="false"/>
    <row r="56720" customFormat="false" ht="15.75" hidden="false" customHeight="false" outlineLevel="0" collapsed="false"/>
    <row r="56721" customFormat="false" ht="15.75" hidden="false" customHeight="false" outlineLevel="0" collapsed="false"/>
    <row r="56722" customFormat="false" ht="15.75" hidden="false" customHeight="false" outlineLevel="0" collapsed="false"/>
    <row r="56723" customFormat="false" ht="15.75" hidden="false" customHeight="false" outlineLevel="0" collapsed="false"/>
    <row r="56724" customFormat="false" ht="15.75" hidden="false" customHeight="false" outlineLevel="0" collapsed="false"/>
    <row r="56725" customFormat="false" ht="15.75" hidden="false" customHeight="false" outlineLevel="0" collapsed="false"/>
    <row r="56726" customFormat="false" ht="15.75" hidden="false" customHeight="false" outlineLevel="0" collapsed="false"/>
    <row r="56727" customFormat="false" ht="15.75" hidden="false" customHeight="false" outlineLevel="0" collapsed="false"/>
    <row r="56728" customFormat="false" ht="15.75" hidden="false" customHeight="false" outlineLevel="0" collapsed="false"/>
    <row r="56729" customFormat="false" ht="15.75" hidden="false" customHeight="false" outlineLevel="0" collapsed="false"/>
    <row r="56730" customFormat="false" ht="15.75" hidden="false" customHeight="false" outlineLevel="0" collapsed="false"/>
    <row r="56731" customFormat="false" ht="15.75" hidden="false" customHeight="false" outlineLevel="0" collapsed="false"/>
    <row r="56732" customFormat="false" ht="15.75" hidden="false" customHeight="false" outlineLevel="0" collapsed="false"/>
    <row r="56733" customFormat="false" ht="15.75" hidden="false" customHeight="false" outlineLevel="0" collapsed="false"/>
    <row r="56734" customFormat="false" ht="15.75" hidden="false" customHeight="false" outlineLevel="0" collapsed="false"/>
    <row r="56735" customFormat="false" ht="15.75" hidden="false" customHeight="false" outlineLevel="0" collapsed="false"/>
    <row r="56736" customFormat="false" ht="15.75" hidden="false" customHeight="false" outlineLevel="0" collapsed="false"/>
    <row r="56737" customFormat="false" ht="15.75" hidden="false" customHeight="false" outlineLevel="0" collapsed="false"/>
    <row r="56738" customFormat="false" ht="15.75" hidden="false" customHeight="false" outlineLevel="0" collapsed="false"/>
    <row r="56739" customFormat="false" ht="15.75" hidden="false" customHeight="false" outlineLevel="0" collapsed="false"/>
    <row r="56740" customFormat="false" ht="15.75" hidden="false" customHeight="false" outlineLevel="0" collapsed="false"/>
    <row r="56741" customFormat="false" ht="15.75" hidden="false" customHeight="false" outlineLevel="0" collapsed="false"/>
    <row r="56742" customFormat="false" ht="15.75" hidden="false" customHeight="false" outlineLevel="0" collapsed="false"/>
    <row r="56743" customFormat="false" ht="15.75" hidden="false" customHeight="false" outlineLevel="0" collapsed="false"/>
    <row r="56744" customFormat="false" ht="15.75" hidden="false" customHeight="false" outlineLevel="0" collapsed="false"/>
    <row r="56745" customFormat="false" ht="15.75" hidden="false" customHeight="false" outlineLevel="0" collapsed="false"/>
    <row r="56746" customFormat="false" ht="15.75" hidden="false" customHeight="false" outlineLevel="0" collapsed="false"/>
    <row r="56747" customFormat="false" ht="15.75" hidden="false" customHeight="false" outlineLevel="0" collapsed="false"/>
    <row r="56748" customFormat="false" ht="15.75" hidden="false" customHeight="false" outlineLevel="0" collapsed="false"/>
    <row r="56749" customFormat="false" ht="15.75" hidden="false" customHeight="false" outlineLevel="0" collapsed="false"/>
    <row r="56750" customFormat="false" ht="15.75" hidden="false" customHeight="false" outlineLevel="0" collapsed="false"/>
    <row r="56751" customFormat="false" ht="15.75" hidden="false" customHeight="false" outlineLevel="0" collapsed="false"/>
    <row r="56752" customFormat="false" ht="15.75" hidden="false" customHeight="false" outlineLevel="0" collapsed="false"/>
    <row r="56753" customFormat="false" ht="15.75" hidden="false" customHeight="false" outlineLevel="0" collapsed="false"/>
    <row r="56754" customFormat="false" ht="15.75" hidden="false" customHeight="false" outlineLevel="0" collapsed="false"/>
    <row r="56755" customFormat="false" ht="15.75" hidden="false" customHeight="false" outlineLevel="0" collapsed="false"/>
    <row r="56756" customFormat="false" ht="15.75" hidden="false" customHeight="false" outlineLevel="0" collapsed="false"/>
    <row r="56757" customFormat="false" ht="15.75" hidden="false" customHeight="false" outlineLevel="0" collapsed="false"/>
    <row r="56758" customFormat="false" ht="15.75" hidden="false" customHeight="false" outlineLevel="0" collapsed="false"/>
    <row r="56759" customFormat="false" ht="15.75" hidden="false" customHeight="false" outlineLevel="0" collapsed="false"/>
    <row r="56760" customFormat="false" ht="15.75" hidden="false" customHeight="false" outlineLevel="0" collapsed="false"/>
    <row r="56761" customFormat="false" ht="15.75" hidden="false" customHeight="false" outlineLevel="0" collapsed="false"/>
    <row r="56762" customFormat="false" ht="15.75" hidden="false" customHeight="false" outlineLevel="0" collapsed="false"/>
    <row r="56763" customFormat="false" ht="15.75" hidden="false" customHeight="false" outlineLevel="0" collapsed="false"/>
    <row r="56764" customFormat="false" ht="15.75" hidden="false" customHeight="false" outlineLevel="0" collapsed="false"/>
    <row r="56765" customFormat="false" ht="15.75" hidden="false" customHeight="false" outlineLevel="0" collapsed="false"/>
    <row r="56766" customFormat="false" ht="15.75" hidden="false" customHeight="false" outlineLevel="0" collapsed="false"/>
    <row r="56767" customFormat="false" ht="15.75" hidden="false" customHeight="false" outlineLevel="0" collapsed="false"/>
    <row r="56768" customFormat="false" ht="15.75" hidden="false" customHeight="false" outlineLevel="0" collapsed="false"/>
    <row r="56769" customFormat="false" ht="15.75" hidden="false" customHeight="false" outlineLevel="0" collapsed="false"/>
    <row r="56770" customFormat="false" ht="15.75" hidden="false" customHeight="false" outlineLevel="0" collapsed="false"/>
    <row r="56771" customFormat="false" ht="15.75" hidden="false" customHeight="false" outlineLevel="0" collapsed="false"/>
    <row r="56772" customFormat="false" ht="15.75" hidden="false" customHeight="false" outlineLevel="0" collapsed="false"/>
    <row r="56773" customFormat="false" ht="15.75" hidden="false" customHeight="false" outlineLevel="0" collapsed="false"/>
    <row r="56774" customFormat="false" ht="15.75" hidden="false" customHeight="false" outlineLevel="0" collapsed="false"/>
    <row r="56775" customFormat="false" ht="15.75" hidden="false" customHeight="false" outlineLevel="0" collapsed="false"/>
    <row r="56776" customFormat="false" ht="15.75" hidden="false" customHeight="false" outlineLevel="0" collapsed="false"/>
    <row r="56777" customFormat="false" ht="15.75" hidden="false" customHeight="false" outlineLevel="0" collapsed="false"/>
    <row r="56778" customFormat="false" ht="15.75" hidden="false" customHeight="false" outlineLevel="0" collapsed="false"/>
    <row r="56779" customFormat="false" ht="15.75" hidden="false" customHeight="false" outlineLevel="0" collapsed="false"/>
    <row r="56780" customFormat="false" ht="15.75" hidden="false" customHeight="false" outlineLevel="0" collapsed="false"/>
    <row r="56781" customFormat="false" ht="15.75" hidden="false" customHeight="false" outlineLevel="0" collapsed="false"/>
    <row r="56782" customFormat="false" ht="15.75" hidden="false" customHeight="false" outlineLevel="0" collapsed="false"/>
    <row r="56783" customFormat="false" ht="15.75" hidden="false" customHeight="false" outlineLevel="0" collapsed="false"/>
    <row r="56784" customFormat="false" ht="15.75" hidden="false" customHeight="false" outlineLevel="0" collapsed="false"/>
    <row r="56785" customFormat="false" ht="15.75" hidden="false" customHeight="false" outlineLevel="0" collapsed="false"/>
    <row r="56786" customFormat="false" ht="15.75" hidden="false" customHeight="false" outlineLevel="0" collapsed="false"/>
    <row r="56787" customFormat="false" ht="15.75" hidden="false" customHeight="false" outlineLevel="0" collapsed="false"/>
    <row r="56788" customFormat="false" ht="15.75" hidden="false" customHeight="false" outlineLevel="0" collapsed="false"/>
    <row r="56789" customFormat="false" ht="15.75" hidden="false" customHeight="false" outlineLevel="0" collapsed="false"/>
    <row r="56790" customFormat="false" ht="15.75" hidden="false" customHeight="false" outlineLevel="0" collapsed="false"/>
    <row r="56791" customFormat="false" ht="15.75" hidden="false" customHeight="false" outlineLevel="0" collapsed="false"/>
    <row r="56792" customFormat="false" ht="15.75" hidden="false" customHeight="false" outlineLevel="0" collapsed="false"/>
    <row r="56793" customFormat="false" ht="15.75" hidden="false" customHeight="false" outlineLevel="0" collapsed="false"/>
    <row r="56794" customFormat="false" ht="15.75" hidden="false" customHeight="false" outlineLevel="0" collapsed="false"/>
    <row r="56795" customFormat="false" ht="15.75" hidden="false" customHeight="false" outlineLevel="0" collapsed="false"/>
    <row r="56796" customFormat="false" ht="15.75" hidden="false" customHeight="false" outlineLevel="0" collapsed="false"/>
    <row r="56797" customFormat="false" ht="15.75" hidden="false" customHeight="false" outlineLevel="0" collapsed="false"/>
    <row r="56798" customFormat="false" ht="15.75" hidden="false" customHeight="false" outlineLevel="0" collapsed="false"/>
    <row r="56799" customFormat="false" ht="15.75" hidden="false" customHeight="false" outlineLevel="0" collapsed="false"/>
    <row r="56800" customFormat="false" ht="15.75" hidden="false" customHeight="false" outlineLevel="0" collapsed="false"/>
    <row r="56801" customFormat="false" ht="15.75" hidden="false" customHeight="false" outlineLevel="0" collapsed="false"/>
    <row r="56802" customFormat="false" ht="15.75" hidden="false" customHeight="false" outlineLevel="0" collapsed="false"/>
    <row r="56803" customFormat="false" ht="15.75" hidden="false" customHeight="false" outlineLevel="0" collapsed="false"/>
    <row r="56804" customFormat="false" ht="15.75" hidden="false" customHeight="false" outlineLevel="0" collapsed="false"/>
    <row r="56805" customFormat="false" ht="15.75" hidden="false" customHeight="false" outlineLevel="0" collapsed="false"/>
    <row r="56806" customFormat="false" ht="15.75" hidden="false" customHeight="false" outlineLevel="0" collapsed="false"/>
    <row r="56807" customFormat="false" ht="15.75" hidden="false" customHeight="false" outlineLevel="0" collapsed="false"/>
    <row r="56808" customFormat="false" ht="15.75" hidden="false" customHeight="false" outlineLevel="0" collapsed="false"/>
    <row r="56809" customFormat="false" ht="15.75" hidden="false" customHeight="false" outlineLevel="0" collapsed="false"/>
    <row r="56810" customFormat="false" ht="15.75" hidden="false" customHeight="false" outlineLevel="0" collapsed="false"/>
    <row r="56811" customFormat="false" ht="15.75" hidden="false" customHeight="false" outlineLevel="0" collapsed="false"/>
    <row r="56812" customFormat="false" ht="15.75" hidden="false" customHeight="false" outlineLevel="0" collapsed="false"/>
    <row r="56813" customFormat="false" ht="15.75" hidden="false" customHeight="false" outlineLevel="0" collapsed="false"/>
    <row r="56814" customFormat="false" ht="15.75" hidden="false" customHeight="false" outlineLevel="0" collapsed="false"/>
    <row r="56815" customFormat="false" ht="15.75" hidden="false" customHeight="false" outlineLevel="0" collapsed="false"/>
    <row r="56816" customFormat="false" ht="15.75" hidden="false" customHeight="false" outlineLevel="0" collapsed="false"/>
    <row r="56817" customFormat="false" ht="15.75" hidden="false" customHeight="false" outlineLevel="0" collapsed="false"/>
    <row r="56818" customFormat="false" ht="15.75" hidden="false" customHeight="false" outlineLevel="0" collapsed="false"/>
    <row r="56819" customFormat="false" ht="15.75" hidden="false" customHeight="false" outlineLevel="0" collapsed="false"/>
    <row r="56820" customFormat="false" ht="15.75" hidden="false" customHeight="false" outlineLevel="0" collapsed="false"/>
    <row r="56821" customFormat="false" ht="15.75" hidden="false" customHeight="false" outlineLevel="0" collapsed="false"/>
    <row r="56822" customFormat="false" ht="15.75" hidden="false" customHeight="false" outlineLevel="0" collapsed="false"/>
    <row r="56823" customFormat="false" ht="15.75" hidden="false" customHeight="false" outlineLevel="0" collapsed="false"/>
    <row r="56824" customFormat="false" ht="15.75" hidden="false" customHeight="false" outlineLevel="0" collapsed="false"/>
    <row r="56825" customFormat="false" ht="15.75" hidden="false" customHeight="false" outlineLevel="0" collapsed="false"/>
    <row r="56826" customFormat="false" ht="15.75" hidden="false" customHeight="false" outlineLevel="0" collapsed="false"/>
    <row r="56827" customFormat="false" ht="15.75" hidden="false" customHeight="false" outlineLevel="0" collapsed="false"/>
    <row r="56828" customFormat="false" ht="15.75" hidden="false" customHeight="false" outlineLevel="0" collapsed="false"/>
    <row r="56829" customFormat="false" ht="15.75" hidden="false" customHeight="false" outlineLevel="0" collapsed="false"/>
    <row r="56830" customFormat="false" ht="15.75" hidden="false" customHeight="false" outlineLevel="0" collapsed="false"/>
    <row r="56831" customFormat="false" ht="15.75" hidden="false" customHeight="false" outlineLevel="0" collapsed="false"/>
    <row r="56832" customFormat="false" ht="15.75" hidden="false" customHeight="false" outlineLevel="0" collapsed="false"/>
    <row r="56833" customFormat="false" ht="15.75" hidden="false" customHeight="false" outlineLevel="0" collapsed="false"/>
    <row r="56834" customFormat="false" ht="15.75" hidden="false" customHeight="false" outlineLevel="0" collapsed="false"/>
    <row r="56835" customFormat="false" ht="15.75" hidden="false" customHeight="false" outlineLevel="0" collapsed="false"/>
    <row r="56836" customFormat="false" ht="15.75" hidden="false" customHeight="false" outlineLevel="0" collapsed="false"/>
    <row r="56837" customFormat="false" ht="15.75" hidden="false" customHeight="false" outlineLevel="0" collapsed="false"/>
    <row r="56838" customFormat="false" ht="15.75" hidden="false" customHeight="false" outlineLevel="0" collapsed="false"/>
    <row r="56839" customFormat="false" ht="15.75" hidden="false" customHeight="false" outlineLevel="0" collapsed="false"/>
    <row r="56840" customFormat="false" ht="15.75" hidden="false" customHeight="false" outlineLevel="0" collapsed="false"/>
    <row r="56841" customFormat="false" ht="15.75" hidden="false" customHeight="false" outlineLevel="0" collapsed="false"/>
    <row r="56842" customFormat="false" ht="15.75" hidden="false" customHeight="false" outlineLevel="0" collapsed="false"/>
    <row r="56843" customFormat="false" ht="15.75" hidden="false" customHeight="false" outlineLevel="0" collapsed="false"/>
    <row r="56844" customFormat="false" ht="15.75" hidden="false" customHeight="false" outlineLevel="0" collapsed="false"/>
    <row r="56845" customFormat="false" ht="15.75" hidden="false" customHeight="false" outlineLevel="0" collapsed="false"/>
    <row r="56846" customFormat="false" ht="15.75" hidden="false" customHeight="false" outlineLevel="0" collapsed="false"/>
    <row r="56847" customFormat="false" ht="15.75" hidden="false" customHeight="false" outlineLevel="0" collapsed="false"/>
    <row r="56848" customFormat="false" ht="15.75" hidden="false" customHeight="false" outlineLevel="0" collapsed="false"/>
    <row r="56849" customFormat="false" ht="15.75" hidden="false" customHeight="false" outlineLevel="0" collapsed="false"/>
    <row r="56850" customFormat="false" ht="15.75" hidden="false" customHeight="false" outlineLevel="0" collapsed="false"/>
    <row r="56851" customFormat="false" ht="15.75" hidden="false" customHeight="false" outlineLevel="0" collapsed="false"/>
    <row r="56852" customFormat="false" ht="15.75" hidden="false" customHeight="false" outlineLevel="0" collapsed="false"/>
    <row r="56853" customFormat="false" ht="15.75" hidden="false" customHeight="false" outlineLevel="0" collapsed="false"/>
    <row r="56854" customFormat="false" ht="15.75" hidden="false" customHeight="false" outlineLevel="0" collapsed="false"/>
    <row r="56855" customFormat="false" ht="15.75" hidden="false" customHeight="false" outlineLevel="0" collapsed="false"/>
    <row r="56856" customFormat="false" ht="15.75" hidden="false" customHeight="false" outlineLevel="0" collapsed="false"/>
    <row r="56857" customFormat="false" ht="15.75" hidden="false" customHeight="false" outlineLevel="0" collapsed="false"/>
    <row r="56858" customFormat="false" ht="15.75" hidden="false" customHeight="false" outlineLevel="0" collapsed="false"/>
    <row r="56859" customFormat="false" ht="15.75" hidden="false" customHeight="false" outlineLevel="0" collapsed="false"/>
    <row r="56860" customFormat="false" ht="15.75" hidden="false" customHeight="false" outlineLevel="0" collapsed="false"/>
    <row r="56861" customFormat="false" ht="15.75" hidden="false" customHeight="false" outlineLevel="0" collapsed="false"/>
    <row r="56862" customFormat="false" ht="15.75" hidden="false" customHeight="false" outlineLevel="0" collapsed="false"/>
    <row r="56863" customFormat="false" ht="15.75" hidden="false" customHeight="false" outlineLevel="0" collapsed="false"/>
    <row r="56864" customFormat="false" ht="15.75" hidden="false" customHeight="false" outlineLevel="0" collapsed="false"/>
    <row r="56865" customFormat="false" ht="15.75" hidden="false" customHeight="false" outlineLevel="0" collapsed="false"/>
    <row r="56866" customFormat="false" ht="15.75" hidden="false" customHeight="false" outlineLevel="0" collapsed="false"/>
    <row r="56867" customFormat="false" ht="15.75" hidden="false" customHeight="false" outlineLevel="0" collapsed="false"/>
    <row r="56868" customFormat="false" ht="15.75" hidden="false" customHeight="false" outlineLevel="0" collapsed="false"/>
    <row r="56869" customFormat="false" ht="15.75" hidden="false" customHeight="false" outlineLevel="0" collapsed="false"/>
    <row r="56870" customFormat="false" ht="15.75" hidden="false" customHeight="false" outlineLevel="0" collapsed="false"/>
    <row r="56871" customFormat="false" ht="15.75" hidden="false" customHeight="false" outlineLevel="0" collapsed="false"/>
    <row r="56872" customFormat="false" ht="15.75" hidden="false" customHeight="false" outlineLevel="0" collapsed="false"/>
    <row r="56873" customFormat="false" ht="15.75" hidden="false" customHeight="false" outlineLevel="0" collapsed="false"/>
    <row r="56874" customFormat="false" ht="15.75" hidden="false" customHeight="false" outlineLevel="0" collapsed="false"/>
    <row r="56875" customFormat="false" ht="15.75" hidden="false" customHeight="false" outlineLevel="0" collapsed="false"/>
    <row r="56876" customFormat="false" ht="15.75" hidden="false" customHeight="false" outlineLevel="0" collapsed="false"/>
    <row r="56877" customFormat="false" ht="15.75" hidden="false" customHeight="false" outlineLevel="0" collapsed="false"/>
    <row r="56878" customFormat="false" ht="15.75" hidden="false" customHeight="false" outlineLevel="0" collapsed="false"/>
    <row r="56879" customFormat="false" ht="15.75" hidden="false" customHeight="false" outlineLevel="0" collapsed="false"/>
    <row r="56880" customFormat="false" ht="15.75" hidden="false" customHeight="false" outlineLevel="0" collapsed="false"/>
    <row r="56881" customFormat="false" ht="15.75" hidden="false" customHeight="false" outlineLevel="0" collapsed="false"/>
    <row r="56882" customFormat="false" ht="15.75" hidden="false" customHeight="false" outlineLevel="0" collapsed="false"/>
    <row r="56883" customFormat="false" ht="15.75" hidden="false" customHeight="false" outlineLevel="0" collapsed="false"/>
    <row r="56884" customFormat="false" ht="15.75" hidden="false" customHeight="false" outlineLevel="0" collapsed="false"/>
    <row r="56885" customFormat="false" ht="15.75" hidden="false" customHeight="false" outlineLevel="0" collapsed="false"/>
    <row r="56886" customFormat="false" ht="15.75" hidden="false" customHeight="false" outlineLevel="0" collapsed="false"/>
    <row r="56887" customFormat="false" ht="15.75" hidden="false" customHeight="false" outlineLevel="0" collapsed="false"/>
    <row r="56888" customFormat="false" ht="15.75" hidden="false" customHeight="false" outlineLevel="0" collapsed="false"/>
    <row r="56889" customFormat="false" ht="15.75" hidden="false" customHeight="false" outlineLevel="0" collapsed="false"/>
    <row r="56890" customFormat="false" ht="15.75" hidden="false" customHeight="false" outlineLevel="0" collapsed="false"/>
    <row r="56891" customFormat="false" ht="15.75" hidden="false" customHeight="false" outlineLevel="0" collapsed="false"/>
    <row r="56892" customFormat="false" ht="15.75" hidden="false" customHeight="false" outlineLevel="0" collapsed="false"/>
    <row r="56893" customFormat="false" ht="15.75" hidden="false" customHeight="false" outlineLevel="0" collapsed="false"/>
    <row r="56894" customFormat="false" ht="15.75" hidden="false" customHeight="false" outlineLevel="0" collapsed="false"/>
    <row r="56895" customFormat="false" ht="15.75" hidden="false" customHeight="false" outlineLevel="0" collapsed="false"/>
    <row r="56896" customFormat="false" ht="15.75" hidden="false" customHeight="false" outlineLevel="0" collapsed="false"/>
    <row r="56897" customFormat="false" ht="15.75" hidden="false" customHeight="false" outlineLevel="0" collapsed="false"/>
    <row r="56898" customFormat="false" ht="15.75" hidden="false" customHeight="false" outlineLevel="0" collapsed="false"/>
    <row r="56899" customFormat="false" ht="15.75" hidden="false" customHeight="false" outlineLevel="0" collapsed="false"/>
    <row r="56900" customFormat="false" ht="15.75" hidden="false" customHeight="false" outlineLevel="0" collapsed="false"/>
    <row r="56901" customFormat="false" ht="15.75" hidden="false" customHeight="false" outlineLevel="0" collapsed="false"/>
    <row r="56902" customFormat="false" ht="15.75" hidden="false" customHeight="false" outlineLevel="0" collapsed="false"/>
    <row r="56903" customFormat="false" ht="15.75" hidden="false" customHeight="false" outlineLevel="0" collapsed="false"/>
    <row r="56904" customFormat="false" ht="15.75" hidden="false" customHeight="false" outlineLevel="0" collapsed="false"/>
    <row r="56905" customFormat="false" ht="15.75" hidden="false" customHeight="false" outlineLevel="0" collapsed="false"/>
    <row r="56906" customFormat="false" ht="15.75" hidden="false" customHeight="false" outlineLevel="0" collapsed="false"/>
    <row r="56907" customFormat="false" ht="15.75" hidden="false" customHeight="false" outlineLevel="0" collapsed="false"/>
    <row r="56908" customFormat="false" ht="15.75" hidden="false" customHeight="false" outlineLevel="0" collapsed="false"/>
    <row r="56909" customFormat="false" ht="15.75" hidden="false" customHeight="false" outlineLevel="0" collapsed="false"/>
    <row r="56910" customFormat="false" ht="15.75" hidden="false" customHeight="false" outlineLevel="0" collapsed="false"/>
    <row r="56911" customFormat="false" ht="15.75" hidden="false" customHeight="false" outlineLevel="0" collapsed="false"/>
    <row r="56912" customFormat="false" ht="15.75" hidden="false" customHeight="false" outlineLevel="0" collapsed="false"/>
    <row r="56913" customFormat="false" ht="15.75" hidden="false" customHeight="false" outlineLevel="0" collapsed="false"/>
    <row r="56914" customFormat="false" ht="15.75" hidden="false" customHeight="false" outlineLevel="0" collapsed="false"/>
    <row r="56915" customFormat="false" ht="15.75" hidden="false" customHeight="false" outlineLevel="0" collapsed="false"/>
    <row r="56916" customFormat="false" ht="15.75" hidden="false" customHeight="false" outlineLevel="0" collapsed="false"/>
    <row r="56917" customFormat="false" ht="15.75" hidden="false" customHeight="false" outlineLevel="0" collapsed="false"/>
    <row r="56918" customFormat="false" ht="15.75" hidden="false" customHeight="false" outlineLevel="0" collapsed="false"/>
    <row r="56919" customFormat="false" ht="15.75" hidden="false" customHeight="false" outlineLevel="0" collapsed="false"/>
    <row r="56920" customFormat="false" ht="15.75" hidden="false" customHeight="false" outlineLevel="0" collapsed="false"/>
    <row r="56921" customFormat="false" ht="15.75" hidden="false" customHeight="false" outlineLevel="0" collapsed="false"/>
    <row r="56922" customFormat="false" ht="15.75" hidden="false" customHeight="false" outlineLevel="0" collapsed="false"/>
    <row r="56923" customFormat="false" ht="15.75" hidden="false" customHeight="false" outlineLevel="0" collapsed="false"/>
    <row r="56924" customFormat="false" ht="15.75" hidden="false" customHeight="false" outlineLevel="0" collapsed="false"/>
    <row r="56925" customFormat="false" ht="15.75" hidden="false" customHeight="false" outlineLevel="0" collapsed="false"/>
    <row r="56926" customFormat="false" ht="15.75" hidden="false" customHeight="false" outlineLevel="0" collapsed="false"/>
    <row r="56927" customFormat="false" ht="15.75" hidden="false" customHeight="false" outlineLevel="0" collapsed="false"/>
    <row r="56928" customFormat="false" ht="15.75" hidden="false" customHeight="false" outlineLevel="0" collapsed="false"/>
    <row r="56929" customFormat="false" ht="15.75" hidden="false" customHeight="false" outlineLevel="0" collapsed="false"/>
    <row r="56930" customFormat="false" ht="15.75" hidden="false" customHeight="false" outlineLevel="0" collapsed="false"/>
    <row r="56931" customFormat="false" ht="15.75" hidden="false" customHeight="false" outlineLevel="0" collapsed="false"/>
    <row r="56932" customFormat="false" ht="15.75" hidden="false" customHeight="false" outlineLevel="0" collapsed="false"/>
    <row r="56933" customFormat="false" ht="15.75" hidden="false" customHeight="false" outlineLevel="0" collapsed="false"/>
    <row r="56934" customFormat="false" ht="15.75" hidden="false" customHeight="false" outlineLevel="0" collapsed="false"/>
    <row r="56935" customFormat="false" ht="15.75" hidden="false" customHeight="false" outlineLevel="0" collapsed="false"/>
    <row r="56936" customFormat="false" ht="15.75" hidden="false" customHeight="false" outlineLevel="0" collapsed="false"/>
    <row r="56937" customFormat="false" ht="15.75" hidden="false" customHeight="false" outlineLevel="0" collapsed="false"/>
    <row r="56938" customFormat="false" ht="15.75" hidden="false" customHeight="false" outlineLevel="0" collapsed="false"/>
    <row r="56939" customFormat="false" ht="15.75" hidden="false" customHeight="false" outlineLevel="0" collapsed="false"/>
    <row r="56940" customFormat="false" ht="15.75" hidden="false" customHeight="false" outlineLevel="0" collapsed="false"/>
    <row r="56941" customFormat="false" ht="15.75" hidden="false" customHeight="false" outlineLevel="0" collapsed="false"/>
    <row r="56942" customFormat="false" ht="15.75" hidden="false" customHeight="false" outlineLevel="0" collapsed="false"/>
    <row r="56943" customFormat="false" ht="15.75" hidden="false" customHeight="false" outlineLevel="0" collapsed="false"/>
    <row r="56944" customFormat="false" ht="15.75" hidden="false" customHeight="false" outlineLevel="0" collapsed="false"/>
    <row r="56945" customFormat="false" ht="15.75" hidden="false" customHeight="false" outlineLevel="0" collapsed="false"/>
    <row r="56946" customFormat="false" ht="15.75" hidden="false" customHeight="false" outlineLevel="0" collapsed="false"/>
    <row r="56947" customFormat="false" ht="15.75" hidden="false" customHeight="false" outlineLevel="0" collapsed="false"/>
    <row r="56948" customFormat="false" ht="15.75" hidden="false" customHeight="false" outlineLevel="0" collapsed="false"/>
    <row r="56949" customFormat="false" ht="15.75" hidden="false" customHeight="false" outlineLevel="0" collapsed="false"/>
    <row r="56950" customFormat="false" ht="15.75" hidden="false" customHeight="false" outlineLevel="0" collapsed="false"/>
    <row r="56951" customFormat="false" ht="15.75" hidden="false" customHeight="false" outlineLevel="0" collapsed="false"/>
    <row r="56952" customFormat="false" ht="15.75" hidden="false" customHeight="false" outlineLevel="0" collapsed="false"/>
    <row r="56953" customFormat="false" ht="15.75" hidden="false" customHeight="false" outlineLevel="0" collapsed="false"/>
    <row r="56954" customFormat="false" ht="15.75" hidden="false" customHeight="false" outlineLevel="0" collapsed="false"/>
    <row r="56955" customFormat="false" ht="15.75" hidden="false" customHeight="false" outlineLevel="0" collapsed="false"/>
    <row r="56956" customFormat="false" ht="15.75" hidden="false" customHeight="false" outlineLevel="0" collapsed="false"/>
    <row r="56957" customFormat="false" ht="15.75" hidden="false" customHeight="false" outlineLevel="0" collapsed="false"/>
    <row r="56958" customFormat="false" ht="15.75" hidden="false" customHeight="false" outlineLevel="0" collapsed="false"/>
    <row r="56959" customFormat="false" ht="15.75" hidden="false" customHeight="false" outlineLevel="0" collapsed="false"/>
    <row r="56960" customFormat="false" ht="15.75" hidden="false" customHeight="false" outlineLevel="0" collapsed="false"/>
    <row r="56961" customFormat="false" ht="15.75" hidden="false" customHeight="false" outlineLevel="0" collapsed="false"/>
    <row r="56962" customFormat="false" ht="15.75" hidden="false" customHeight="false" outlineLevel="0" collapsed="false"/>
    <row r="56963" customFormat="false" ht="15.75" hidden="false" customHeight="false" outlineLevel="0" collapsed="false"/>
    <row r="56964" customFormat="false" ht="15.75" hidden="false" customHeight="false" outlineLevel="0" collapsed="false"/>
    <row r="56965" customFormat="false" ht="15.75" hidden="false" customHeight="false" outlineLevel="0" collapsed="false"/>
    <row r="56966" customFormat="false" ht="15.75" hidden="false" customHeight="false" outlineLevel="0" collapsed="false"/>
    <row r="56967" customFormat="false" ht="15.75" hidden="false" customHeight="false" outlineLevel="0" collapsed="false"/>
    <row r="56968" customFormat="false" ht="15.75" hidden="false" customHeight="false" outlineLevel="0" collapsed="false"/>
    <row r="56969" customFormat="false" ht="15.75" hidden="false" customHeight="false" outlineLevel="0" collapsed="false"/>
    <row r="56970" customFormat="false" ht="15.75" hidden="false" customHeight="false" outlineLevel="0" collapsed="false"/>
    <row r="56971" customFormat="false" ht="15.75" hidden="false" customHeight="false" outlineLevel="0" collapsed="false"/>
    <row r="56972" customFormat="false" ht="15.75" hidden="false" customHeight="false" outlineLevel="0" collapsed="false"/>
    <row r="56973" customFormat="false" ht="15.75" hidden="false" customHeight="false" outlineLevel="0" collapsed="false"/>
    <row r="56974" customFormat="false" ht="15.75" hidden="false" customHeight="false" outlineLevel="0" collapsed="false"/>
    <row r="56975" customFormat="false" ht="15.75" hidden="false" customHeight="false" outlineLevel="0" collapsed="false"/>
    <row r="56976" customFormat="false" ht="15.75" hidden="false" customHeight="false" outlineLevel="0" collapsed="false"/>
    <row r="56977" customFormat="false" ht="15.75" hidden="false" customHeight="false" outlineLevel="0" collapsed="false"/>
    <row r="56978" customFormat="false" ht="15.75" hidden="false" customHeight="false" outlineLevel="0" collapsed="false"/>
    <row r="56979" customFormat="false" ht="15.75" hidden="false" customHeight="false" outlineLevel="0" collapsed="false"/>
    <row r="56980" customFormat="false" ht="15.75" hidden="false" customHeight="false" outlineLevel="0" collapsed="false"/>
    <row r="56981" customFormat="false" ht="15.75" hidden="false" customHeight="false" outlineLevel="0" collapsed="false"/>
    <row r="56982" customFormat="false" ht="15.75" hidden="false" customHeight="false" outlineLevel="0" collapsed="false"/>
    <row r="56983" customFormat="false" ht="15.75" hidden="false" customHeight="false" outlineLevel="0" collapsed="false"/>
    <row r="56984" customFormat="false" ht="15.75" hidden="false" customHeight="false" outlineLevel="0" collapsed="false"/>
    <row r="56985" customFormat="false" ht="15.75" hidden="false" customHeight="false" outlineLevel="0" collapsed="false"/>
    <row r="56986" customFormat="false" ht="15.75" hidden="false" customHeight="false" outlineLevel="0" collapsed="false"/>
    <row r="56987" customFormat="false" ht="15.75" hidden="false" customHeight="false" outlineLevel="0" collapsed="false"/>
    <row r="56988" customFormat="false" ht="15.75" hidden="false" customHeight="false" outlineLevel="0" collapsed="false"/>
    <row r="56989" customFormat="false" ht="15.75" hidden="false" customHeight="false" outlineLevel="0" collapsed="false"/>
    <row r="56990" customFormat="false" ht="15.75" hidden="false" customHeight="false" outlineLevel="0" collapsed="false"/>
    <row r="56991" customFormat="false" ht="15.75" hidden="false" customHeight="false" outlineLevel="0" collapsed="false"/>
    <row r="56992" customFormat="false" ht="15.75" hidden="false" customHeight="false" outlineLevel="0" collapsed="false"/>
    <row r="56993" customFormat="false" ht="15.75" hidden="false" customHeight="false" outlineLevel="0" collapsed="false"/>
    <row r="56994" customFormat="false" ht="15.75" hidden="false" customHeight="false" outlineLevel="0" collapsed="false"/>
    <row r="56995" customFormat="false" ht="15.75" hidden="false" customHeight="false" outlineLevel="0" collapsed="false"/>
    <row r="56996" customFormat="false" ht="15.75" hidden="false" customHeight="false" outlineLevel="0" collapsed="false"/>
    <row r="56997" customFormat="false" ht="15.75" hidden="false" customHeight="false" outlineLevel="0" collapsed="false"/>
    <row r="56998" customFormat="false" ht="15.75" hidden="false" customHeight="false" outlineLevel="0" collapsed="false"/>
    <row r="56999" customFormat="false" ht="15.75" hidden="false" customHeight="false" outlineLevel="0" collapsed="false"/>
    <row r="57000" customFormat="false" ht="15.75" hidden="false" customHeight="false" outlineLevel="0" collapsed="false"/>
    <row r="57001" customFormat="false" ht="15.75" hidden="false" customHeight="false" outlineLevel="0" collapsed="false"/>
    <row r="57002" customFormat="false" ht="15.75" hidden="false" customHeight="false" outlineLevel="0" collapsed="false"/>
    <row r="57003" customFormat="false" ht="15.75" hidden="false" customHeight="false" outlineLevel="0" collapsed="false"/>
    <row r="57004" customFormat="false" ht="15.75" hidden="false" customHeight="false" outlineLevel="0" collapsed="false"/>
    <row r="57005" customFormat="false" ht="15.75" hidden="false" customHeight="false" outlineLevel="0" collapsed="false"/>
    <row r="57006" customFormat="false" ht="15.75" hidden="false" customHeight="false" outlineLevel="0" collapsed="false"/>
    <row r="57007" customFormat="false" ht="15.75" hidden="false" customHeight="false" outlineLevel="0" collapsed="false"/>
    <row r="57008" customFormat="false" ht="15.75" hidden="false" customHeight="false" outlineLevel="0" collapsed="false"/>
    <row r="57009" customFormat="false" ht="15.75" hidden="false" customHeight="false" outlineLevel="0" collapsed="false"/>
    <row r="57010" customFormat="false" ht="15.75" hidden="false" customHeight="false" outlineLevel="0" collapsed="false"/>
    <row r="57011" customFormat="false" ht="15.75" hidden="false" customHeight="false" outlineLevel="0" collapsed="false"/>
    <row r="57012" customFormat="false" ht="15.75" hidden="false" customHeight="false" outlineLevel="0" collapsed="false"/>
    <row r="57013" customFormat="false" ht="15.75" hidden="false" customHeight="false" outlineLevel="0" collapsed="false"/>
    <row r="57014" customFormat="false" ht="15.75" hidden="false" customHeight="false" outlineLevel="0" collapsed="false"/>
    <row r="57015" customFormat="false" ht="15.75" hidden="false" customHeight="false" outlineLevel="0" collapsed="false"/>
    <row r="57016" customFormat="false" ht="15.75" hidden="false" customHeight="false" outlineLevel="0" collapsed="false"/>
    <row r="57017" customFormat="false" ht="15.75" hidden="false" customHeight="false" outlineLevel="0" collapsed="false"/>
    <row r="57018" customFormat="false" ht="15.75" hidden="false" customHeight="false" outlineLevel="0" collapsed="false"/>
    <row r="57019" customFormat="false" ht="15.75" hidden="false" customHeight="false" outlineLevel="0" collapsed="false"/>
    <row r="57020" customFormat="false" ht="15.75" hidden="false" customHeight="false" outlineLevel="0" collapsed="false"/>
    <row r="57021" customFormat="false" ht="15.75" hidden="false" customHeight="false" outlineLevel="0" collapsed="false"/>
    <row r="57022" customFormat="false" ht="15.75" hidden="false" customHeight="false" outlineLevel="0" collapsed="false"/>
    <row r="57023" customFormat="false" ht="15.75" hidden="false" customHeight="false" outlineLevel="0" collapsed="false"/>
    <row r="57024" customFormat="false" ht="15.75" hidden="false" customHeight="false" outlineLevel="0" collapsed="false"/>
    <row r="57025" customFormat="false" ht="15.75" hidden="false" customHeight="false" outlineLevel="0" collapsed="false"/>
    <row r="57026" customFormat="false" ht="15.75" hidden="false" customHeight="false" outlineLevel="0" collapsed="false"/>
    <row r="57027" customFormat="false" ht="15.75" hidden="false" customHeight="false" outlineLevel="0" collapsed="false"/>
    <row r="57028" customFormat="false" ht="15.75" hidden="false" customHeight="false" outlineLevel="0" collapsed="false"/>
    <row r="57029" customFormat="false" ht="15.75" hidden="false" customHeight="false" outlineLevel="0" collapsed="false"/>
    <row r="57030" customFormat="false" ht="15.75" hidden="false" customHeight="false" outlineLevel="0" collapsed="false"/>
    <row r="57031" customFormat="false" ht="15.75" hidden="false" customHeight="false" outlineLevel="0" collapsed="false"/>
    <row r="57032" customFormat="false" ht="15.75" hidden="false" customHeight="false" outlineLevel="0" collapsed="false"/>
    <row r="57033" customFormat="false" ht="15.75" hidden="false" customHeight="false" outlineLevel="0" collapsed="false"/>
    <row r="57034" customFormat="false" ht="15.75" hidden="false" customHeight="false" outlineLevel="0" collapsed="false"/>
    <row r="57035" customFormat="false" ht="15.75" hidden="false" customHeight="false" outlineLevel="0" collapsed="false"/>
    <row r="57036" customFormat="false" ht="15.75" hidden="false" customHeight="false" outlineLevel="0" collapsed="false"/>
    <row r="57037" customFormat="false" ht="15.75" hidden="false" customHeight="false" outlineLevel="0" collapsed="false"/>
    <row r="57038" customFormat="false" ht="15.75" hidden="false" customHeight="false" outlineLevel="0" collapsed="false"/>
    <row r="57039" customFormat="false" ht="15.75" hidden="false" customHeight="false" outlineLevel="0" collapsed="false"/>
    <row r="57040" customFormat="false" ht="15.75" hidden="false" customHeight="false" outlineLevel="0" collapsed="false"/>
    <row r="57041" customFormat="false" ht="15.75" hidden="false" customHeight="false" outlineLevel="0" collapsed="false"/>
    <row r="57042" customFormat="false" ht="15.75" hidden="false" customHeight="false" outlineLevel="0" collapsed="false"/>
    <row r="57043" customFormat="false" ht="15.75" hidden="false" customHeight="false" outlineLevel="0" collapsed="false"/>
    <row r="57044" customFormat="false" ht="15.75" hidden="false" customHeight="false" outlineLevel="0" collapsed="false"/>
    <row r="57045" customFormat="false" ht="15.75" hidden="false" customHeight="false" outlineLevel="0" collapsed="false"/>
    <row r="57046" customFormat="false" ht="15.75" hidden="false" customHeight="false" outlineLevel="0" collapsed="false"/>
    <row r="57047" customFormat="false" ht="15.75" hidden="false" customHeight="false" outlineLevel="0" collapsed="false"/>
    <row r="57048" customFormat="false" ht="15.75" hidden="false" customHeight="false" outlineLevel="0" collapsed="false"/>
    <row r="57049" customFormat="false" ht="15.75" hidden="false" customHeight="false" outlineLevel="0" collapsed="false"/>
    <row r="57050" customFormat="false" ht="15.75" hidden="false" customHeight="false" outlineLevel="0" collapsed="false"/>
    <row r="57051" customFormat="false" ht="15.75" hidden="false" customHeight="false" outlineLevel="0" collapsed="false"/>
    <row r="57052" customFormat="false" ht="15.75" hidden="false" customHeight="false" outlineLevel="0" collapsed="false"/>
    <row r="57053" customFormat="false" ht="15.75" hidden="false" customHeight="false" outlineLevel="0" collapsed="false"/>
    <row r="57054" customFormat="false" ht="15.75" hidden="false" customHeight="false" outlineLevel="0" collapsed="false"/>
    <row r="57055" customFormat="false" ht="15.75" hidden="false" customHeight="false" outlineLevel="0" collapsed="false"/>
    <row r="57056" customFormat="false" ht="15.75" hidden="false" customHeight="false" outlineLevel="0" collapsed="false"/>
    <row r="57057" customFormat="false" ht="15.75" hidden="false" customHeight="false" outlineLevel="0" collapsed="false"/>
    <row r="57058" customFormat="false" ht="15.75" hidden="false" customHeight="false" outlineLevel="0" collapsed="false"/>
    <row r="57059" customFormat="false" ht="15.75" hidden="false" customHeight="false" outlineLevel="0" collapsed="false"/>
    <row r="57060" customFormat="false" ht="15.75" hidden="false" customHeight="false" outlineLevel="0" collapsed="false"/>
    <row r="57061" customFormat="false" ht="15.75" hidden="false" customHeight="false" outlineLevel="0" collapsed="false"/>
    <row r="57062" customFormat="false" ht="15.75" hidden="false" customHeight="false" outlineLevel="0" collapsed="false"/>
    <row r="57063" customFormat="false" ht="15.75" hidden="false" customHeight="false" outlineLevel="0" collapsed="false"/>
    <row r="57064" customFormat="false" ht="15.75" hidden="false" customHeight="false" outlineLevel="0" collapsed="false"/>
    <row r="57065" customFormat="false" ht="15.75" hidden="false" customHeight="false" outlineLevel="0" collapsed="false"/>
    <row r="57066" customFormat="false" ht="15.75" hidden="false" customHeight="false" outlineLevel="0" collapsed="false"/>
    <row r="57067" customFormat="false" ht="15.75" hidden="false" customHeight="false" outlineLevel="0" collapsed="false"/>
    <row r="57068" customFormat="false" ht="15.75" hidden="false" customHeight="false" outlineLevel="0" collapsed="false"/>
    <row r="57069" customFormat="false" ht="15.75" hidden="false" customHeight="false" outlineLevel="0" collapsed="false"/>
    <row r="57070" customFormat="false" ht="15.75" hidden="false" customHeight="false" outlineLevel="0" collapsed="false"/>
    <row r="57071" customFormat="false" ht="15.75" hidden="false" customHeight="false" outlineLevel="0" collapsed="false"/>
    <row r="57072" customFormat="false" ht="15.75" hidden="false" customHeight="false" outlineLevel="0" collapsed="false"/>
    <row r="57073" customFormat="false" ht="15.75" hidden="false" customHeight="false" outlineLevel="0" collapsed="false"/>
    <row r="57074" customFormat="false" ht="15.75" hidden="false" customHeight="false" outlineLevel="0" collapsed="false"/>
    <row r="57075" customFormat="false" ht="15.75" hidden="false" customHeight="false" outlineLevel="0" collapsed="false"/>
    <row r="57076" customFormat="false" ht="15.75" hidden="false" customHeight="false" outlineLevel="0" collapsed="false"/>
    <row r="57077" customFormat="false" ht="15.75" hidden="false" customHeight="false" outlineLevel="0" collapsed="false"/>
    <row r="57078" customFormat="false" ht="15.75" hidden="false" customHeight="false" outlineLevel="0" collapsed="false"/>
    <row r="57079" customFormat="false" ht="15.75" hidden="false" customHeight="false" outlineLevel="0" collapsed="false"/>
    <row r="57080" customFormat="false" ht="15.75" hidden="false" customHeight="false" outlineLevel="0" collapsed="false"/>
    <row r="57081" customFormat="false" ht="15.75" hidden="false" customHeight="false" outlineLevel="0" collapsed="false"/>
    <row r="57082" customFormat="false" ht="15.75" hidden="false" customHeight="false" outlineLevel="0" collapsed="false"/>
    <row r="57083" customFormat="false" ht="15.75" hidden="false" customHeight="false" outlineLevel="0" collapsed="false"/>
    <row r="57084" customFormat="false" ht="15.75" hidden="false" customHeight="false" outlineLevel="0" collapsed="false"/>
    <row r="57085" customFormat="false" ht="15.75" hidden="false" customHeight="false" outlineLevel="0" collapsed="false"/>
    <row r="57086" customFormat="false" ht="15.75" hidden="false" customHeight="false" outlineLevel="0" collapsed="false"/>
    <row r="57087" customFormat="false" ht="15.75" hidden="false" customHeight="false" outlineLevel="0" collapsed="false"/>
    <row r="57088" customFormat="false" ht="15.75" hidden="false" customHeight="false" outlineLevel="0" collapsed="false"/>
    <row r="57089" customFormat="false" ht="15.75" hidden="false" customHeight="false" outlineLevel="0" collapsed="false"/>
    <row r="57090" customFormat="false" ht="15.75" hidden="false" customHeight="false" outlineLevel="0" collapsed="false"/>
    <row r="57091" customFormat="false" ht="15.75" hidden="false" customHeight="false" outlineLevel="0" collapsed="false"/>
    <row r="57092" customFormat="false" ht="15.75" hidden="false" customHeight="false" outlineLevel="0" collapsed="false"/>
    <row r="57093" customFormat="false" ht="15.75" hidden="false" customHeight="false" outlineLevel="0" collapsed="false"/>
    <row r="57094" customFormat="false" ht="15.75" hidden="false" customHeight="false" outlineLevel="0" collapsed="false"/>
    <row r="57095" customFormat="false" ht="15.75" hidden="false" customHeight="false" outlineLevel="0" collapsed="false"/>
    <row r="57096" customFormat="false" ht="15.75" hidden="false" customHeight="false" outlineLevel="0" collapsed="false"/>
    <row r="57097" customFormat="false" ht="15.75" hidden="false" customHeight="false" outlineLevel="0" collapsed="false"/>
    <row r="57098" customFormat="false" ht="15.75" hidden="false" customHeight="false" outlineLevel="0" collapsed="false"/>
    <row r="57099" customFormat="false" ht="15.75" hidden="false" customHeight="false" outlineLevel="0" collapsed="false"/>
    <row r="57100" customFormat="false" ht="15.75" hidden="false" customHeight="false" outlineLevel="0" collapsed="false"/>
    <row r="57101" customFormat="false" ht="15.75" hidden="false" customHeight="false" outlineLevel="0" collapsed="false"/>
    <row r="57102" customFormat="false" ht="15.75" hidden="false" customHeight="false" outlineLevel="0" collapsed="false"/>
    <row r="57103" customFormat="false" ht="15.75" hidden="false" customHeight="false" outlineLevel="0" collapsed="false"/>
    <row r="57104" customFormat="false" ht="15.75" hidden="false" customHeight="false" outlineLevel="0" collapsed="false"/>
    <row r="57105" customFormat="false" ht="15.75" hidden="false" customHeight="false" outlineLevel="0" collapsed="false"/>
    <row r="57106" customFormat="false" ht="15.75" hidden="false" customHeight="false" outlineLevel="0" collapsed="false"/>
    <row r="57107" customFormat="false" ht="15.75" hidden="false" customHeight="false" outlineLevel="0" collapsed="false"/>
    <row r="57108" customFormat="false" ht="15.75" hidden="false" customHeight="false" outlineLevel="0" collapsed="false"/>
    <row r="57109" customFormat="false" ht="15.75" hidden="false" customHeight="false" outlineLevel="0" collapsed="false"/>
    <row r="57110" customFormat="false" ht="15.75" hidden="false" customHeight="false" outlineLevel="0" collapsed="false"/>
    <row r="57111" customFormat="false" ht="15.75" hidden="false" customHeight="false" outlineLevel="0" collapsed="false"/>
    <row r="57112" customFormat="false" ht="15.75" hidden="false" customHeight="false" outlineLevel="0" collapsed="false"/>
    <row r="57113" customFormat="false" ht="15.75" hidden="false" customHeight="false" outlineLevel="0" collapsed="false"/>
    <row r="57114" customFormat="false" ht="15.75" hidden="false" customHeight="false" outlineLevel="0" collapsed="false"/>
    <row r="57115" customFormat="false" ht="15.75" hidden="false" customHeight="false" outlineLevel="0" collapsed="false"/>
    <row r="57116" customFormat="false" ht="15.75" hidden="false" customHeight="false" outlineLevel="0" collapsed="false"/>
    <row r="57117" customFormat="false" ht="15.75" hidden="false" customHeight="false" outlineLevel="0" collapsed="false"/>
    <row r="57118" customFormat="false" ht="15.75" hidden="false" customHeight="false" outlineLevel="0" collapsed="false"/>
    <row r="57119" customFormat="false" ht="15.75" hidden="false" customHeight="false" outlineLevel="0" collapsed="false"/>
    <row r="57120" customFormat="false" ht="15.75" hidden="false" customHeight="false" outlineLevel="0" collapsed="false"/>
    <row r="57121" customFormat="false" ht="15.75" hidden="false" customHeight="false" outlineLevel="0" collapsed="false"/>
    <row r="57122" customFormat="false" ht="15.75" hidden="false" customHeight="false" outlineLevel="0" collapsed="false"/>
    <row r="57123" customFormat="false" ht="15.75" hidden="false" customHeight="false" outlineLevel="0" collapsed="false"/>
    <row r="57124" customFormat="false" ht="15.75" hidden="false" customHeight="false" outlineLevel="0" collapsed="false"/>
    <row r="57125" customFormat="false" ht="15.75" hidden="false" customHeight="false" outlineLevel="0" collapsed="false"/>
    <row r="57126" customFormat="false" ht="15.75" hidden="false" customHeight="false" outlineLevel="0" collapsed="false"/>
    <row r="57127" customFormat="false" ht="15.75" hidden="false" customHeight="false" outlineLevel="0" collapsed="false"/>
    <row r="57128" customFormat="false" ht="15.75" hidden="false" customHeight="false" outlineLevel="0" collapsed="false"/>
    <row r="57129" customFormat="false" ht="15.75" hidden="false" customHeight="false" outlineLevel="0" collapsed="false"/>
    <row r="57130" customFormat="false" ht="15.75" hidden="false" customHeight="false" outlineLevel="0" collapsed="false"/>
    <row r="57131" customFormat="false" ht="15.75" hidden="false" customHeight="false" outlineLevel="0" collapsed="false"/>
    <row r="57132" customFormat="false" ht="15.75" hidden="false" customHeight="false" outlineLevel="0" collapsed="false"/>
    <row r="57133" customFormat="false" ht="15.75" hidden="false" customHeight="false" outlineLevel="0" collapsed="false"/>
    <row r="57134" customFormat="false" ht="15.75" hidden="false" customHeight="false" outlineLevel="0" collapsed="false"/>
    <row r="57135" customFormat="false" ht="15.75" hidden="false" customHeight="false" outlineLevel="0" collapsed="false"/>
    <row r="57136" customFormat="false" ht="15.75" hidden="false" customHeight="false" outlineLevel="0" collapsed="false"/>
    <row r="57137" customFormat="false" ht="15.75" hidden="false" customHeight="false" outlineLevel="0" collapsed="false"/>
    <row r="57138" customFormat="false" ht="15.75" hidden="false" customHeight="false" outlineLevel="0" collapsed="false"/>
    <row r="57139" customFormat="false" ht="15.75" hidden="false" customHeight="false" outlineLevel="0" collapsed="false"/>
    <row r="57140" customFormat="false" ht="15.75" hidden="false" customHeight="false" outlineLevel="0" collapsed="false"/>
    <row r="57141" customFormat="false" ht="15.75" hidden="false" customHeight="false" outlineLevel="0" collapsed="false"/>
    <row r="57142" customFormat="false" ht="15.75" hidden="false" customHeight="false" outlineLevel="0" collapsed="false"/>
    <row r="57143" customFormat="false" ht="15.75" hidden="false" customHeight="false" outlineLevel="0" collapsed="false"/>
    <row r="57144" customFormat="false" ht="15.75" hidden="false" customHeight="false" outlineLevel="0" collapsed="false"/>
    <row r="57145" customFormat="false" ht="15.75" hidden="false" customHeight="false" outlineLevel="0" collapsed="false"/>
    <row r="57146" customFormat="false" ht="15.75" hidden="false" customHeight="false" outlineLevel="0" collapsed="false"/>
    <row r="57147" customFormat="false" ht="15.75" hidden="false" customHeight="false" outlineLevel="0" collapsed="false"/>
    <row r="57148" customFormat="false" ht="15.75" hidden="false" customHeight="false" outlineLevel="0" collapsed="false"/>
    <row r="57149" customFormat="false" ht="15.75" hidden="false" customHeight="false" outlineLevel="0" collapsed="false"/>
    <row r="57150" customFormat="false" ht="15.75" hidden="false" customHeight="false" outlineLevel="0" collapsed="false"/>
    <row r="57151" customFormat="false" ht="15.75" hidden="false" customHeight="false" outlineLevel="0" collapsed="false"/>
    <row r="57152" customFormat="false" ht="15.75" hidden="false" customHeight="false" outlineLevel="0" collapsed="false"/>
    <row r="57153" customFormat="false" ht="15.75" hidden="false" customHeight="false" outlineLevel="0" collapsed="false"/>
    <row r="57154" customFormat="false" ht="15.75" hidden="false" customHeight="false" outlineLevel="0" collapsed="false"/>
    <row r="57155" customFormat="false" ht="15.75" hidden="false" customHeight="false" outlineLevel="0" collapsed="false"/>
    <row r="57156" customFormat="false" ht="15.75" hidden="false" customHeight="false" outlineLevel="0" collapsed="false"/>
    <row r="57157" customFormat="false" ht="15.75" hidden="false" customHeight="false" outlineLevel="0" collapsed="false"/>
    <row r="57158" customFormat="false" ht="15.75" hidden="false" customHeight="false" outlineLevel="0" collapsed="false"/>
    <row r="57159" customFormat="false" ht="15.75" hidden="false" customHeight="false" outlineLevel="0" collapsed="false"/>
    <row r="57160" customFormat="false" ht="15.75" hidden="false" customHeight="false" outlineLevel="0" collapsed="false"/>
    <row r="57161" customFormat="false" ht="15.75" hidden="false" customHeight="false" outlineLevel="0" collapsed="false"/>
    <row r="57162" customFormat="false" ht="15.75" hidden="false" customHeight="false" outlineLevel="0" collapsed="false"/>
    <row r="57163" customFormat="false" ht="15.75" hidden="false" customHeight="false" outlineLevel="0" collapsed="false"/>
    <row r="57164" customFormat="false" ht="15.75" hidden="false" customHeight="false" outlineLevel="0" collapsed="false"/>
    <row r="57165" customFormat="false" ht="15.75" hidden="false" customHeight="false" outlineLevel="0" collapsed="false"/>
    <row r="57166" customFormat="false" ht="15.75" hidden="false" customHeight="false" outlineLevel="0" collapsed="false"/>
    <row r="57167" customFormat="false" ht="15.75" hidden="false" customHeight="false" outlineLevel="0" collapsed="false"/>
    <row r="57168" customFormat="false" ht="15.75" hidden="false" customHeight="false" outlineLevel="0" collapsed="false"/>
    <row r="57169" customFormat="false" ht="15.75" hidden="false" customHeight="false" outlineLevel="0" collapsed="false"/>
    <row r="57170" customFormat="false" ht="15.75" hidden="false" customHeight="false" outlineLevel="0" collapsed="false"/>
    <row r="57171" customFormat="false" ht="15.75" hidden="false" customHeight="false" outlineLevel="0" collapsed="false"/>
    <row r="57172" customFormat="false" ht="15.75" hidden="false" customHeight="false" outlineLevel="0" collapsed="false"/>
    <row r="57173" customFormat="false" ht="15.75" hidden="false" customHeight="false" outlineLevel="0" collapsed="false"/>
    <row r="57174" customFormat="false" ht="15.75" hidden="false" customHeight="false" outlineLevel="0" collapsed="false"/>
    <row r="57175" customFormat="false" ht="15.75" hidden="false" customHeight="false" outlineLevel="0" collapsed="false"/>
    <row r="57176" customFormat="false" ht="15.75" hidden="false" customHeight="false" outlineLevel="0" collapsed="false"/>
    <row r="57177" customFormat="false" ht="15.75" hidden="false" customHeight="false" outlineLevel="0" collapsed="false"/>
    <row r="57178" customFormat="false" ht="15.75" hidden="false" customHeight="false" outlineLevel="0" collapsed="false"/>
    <row r="57179" customFormat="false" ht="15.75" hidden="false" customHeight="false" outlineLevel="0" collapsed="false"/>
    <row r="57180" customFormat="false" ht="15.75" hidden="false" customHeight="false" outlineLevel="0" collapsed="false"/>
    <row r="57181" customFormat="false" ht="15.75" hidden="false" customHeight="false" outlineLevel="0" collapsed="false"/>
    <row r="57182" customFormat="false" ht="15.75" hidden="false" customHeight="false" outlineLevel="0" collapsed="false"/>
    <row r="57183" customFormat="false" ht="15.75" hidden="false" customHeight="false" outlineLevel="0" collapsed="false"/>
    <row r="57184" customFormat="false" ht="15.75" hidden="false" customHeight="false" outlineLevel="0" collapsed="false"/>
    <row r="57185" customFormat="false" ht="15.75" hidden="false" customHeight="false" outlineLevel="0" collapsed="false"/>
    <row r="57186" customFormat="false" ht="15.75" hidden="false" customHeight="false" outlineLevel="0" collapsed="false"/>
    <row r="57187" customFormat="false" ht="15.75" hidden="false" customHeight="false" outlineLevel="0" collapsed="false"/>
    <row r="57188" customFormat="false" ht="15.75" hidden="false" customHeight="false" outlineLevel="0" collapsed="false"/>
    <row r="57189" customFormat="false" ht="15.75" hidden="false" customHeight="false" outlineLevel="0" collapsed="false"/>
    <row r="57190" customFormat="false" ht="15.75" hidden="false" customHeight="false" outlineLevel="0" collapsed="false"/>
    <row r="57191" customFormat="false" ht="15.75" hidden="false" customHeight="false" outlineLevel="0" collapsed="false"/>
    <row r="57192" customFormat="false" ht="15.75" hidden="false" customHeight="false" outlineLevel="0" collapsed="false"/>
    <row r="57193" customFormat="false" ht="15.75" hidden="false" customHeight="false" outlineLevel="0" collapsed="false"/>
    <row r="57194" customFormat="false" ht="15.75" hidden="false" customHeight="false" outlineLevel="0" collapsed="false"/>
    <row r="57195" customFormat="false" ht="15.75" hidden="false" customHeight="false" outlineLevel="0" collapsed="false"/>
    <row r="57196" customFormat="false" ht="15.75" hidden="false" customHeight="false" outlineLevel="0" collapsed="false"/>
    <row r="57197" customFormat="false" ht="15.75" hidden="false" customHeight="false" outlineLevel="0" collapsed="false"/>
    <row r="57198" customFormat="false" ht="15.75" hidden="false" customHeight="false" outlineLevel="0" collapsed="false"/>
    <row r="57199" customFormat="false" ht="15.75" hidden="false" customHeight="false" outlineLevel="0" collapsed="false"/>
    <row r="57200" customFormat="false" ht="15.75" hidden="false" customHeight="false" outlineLevel="0" collapsed="false"/>
    <row r="57201" customFormat="false" ht="15.75" hidden="false" customHeight="false" outlineLevel="0" collapsed="false"/>
    <row r="57202" customFormat="false" ht="15.75" hidden="false" customHeight="false" outlineLevel="0" collapsed="false"/>
    <row r="57203" customFormat="false" ht="15.75" hidden="false" customHeight="false" outlineLevel="0" collapsed="false"/>
    <row r="57204" customFormat="false" ht="15.75" hidden="false" customHeight="false" outlineLevel="0" collapsed="false"/>
    <row r="57205" customFormat="false" ht="15.75" hidden="false" customHeight="false" outlineLevel="0" collapsed="false"/>
    <row r="57206" customFormat="false" ht="15.75" hidden="false" customHeight="false" outlineLevel="0" collapsed="false"/>
    <row r="57207" customFormat="false" ht="15.75" hidden="false" customHeight="false" outlineLevel="0" collapsed="false"/>
    <row r="57208" customFormat="false" ht="15.75" hidden="false" customHeight="false" outlineLevel="0" collapsed="false"/>
    <row r="57209" customFormat="false" ht="15.75" hidden="false" customHeight="false" outlineLevel="0" collapsed="false"/>
    <row r="57210" customFormat="false" ht="15.75" hidden="false" customHeight="false" outlineLevel="0" collapsed="false"/>
    <row r="57211" customFormat="false" ht="15.75" hidden="false" customHeight="false" outlineLevel="0" collapsed="false"/>
    <row r="57212" customFormat="false" ht="15.75" hidden="false" customHeight="false" outlineLevel="0" collapsed="false"/>
    <row r="57213" customFormat="false" ht="15.75" hidden="false" customHeight="false" outlineLevel="0" collapsed="false"/>
    <row r="57214" customFormat="false" ht="15.75" hidden="false" customHeight="false" outlineLevel="0" collapsed="false"/>
    <row r="57215" customFormat="false" ht="15.75" hidden="false" customHeight="false" outlineLevel="0" collapsed="false"/>
    <row r="57216" customFormat="false" ht="15.75" hidden="false" customHeight="false" outlineLevel="0" collapsed="false"/>
    <row r="57217" customFormat="false" ht="15.75" hidden="false" customHeight="false" outlineLevel="0" collapsed="false"/>
    <row r="57218" customFormat="false" ht="15.75" hidden="false" customHeight="false" outlineLevel="0" collapsed="false"/>
    <row r="57219" customFormat="false" ht="15.75" hidden="false" customHeight="false" outlineLevel="0" collapsed="false"/>
    <row r="57220" customFormat="false" ht="15.75" hidden="false" customHeight="false" outlineLevel="0" collapsed="false"/>
    <row r="57221" customFormat="false" ht="15.75" hidden="false" customHeight="false" outlineLevel="0" collapsed="false"/>
    <row r="57222" customFormat="false" ht="15.75" hidden="false" customHeight="false" outlineLevel="0" collapsed="false"/>
    <row r="57223" customFormat="false" ht="15.75" hidden="false" customHeight="false" outlineLevel="0" collapsed="false"/>
    <row r="57224" customFormat="false" ht="15.75" hidden="false" customHeight="false" outlineLevel="0" collapsed="false"/>
    <row r="57225" customFormat="false" ht="15.75" hidden="false" customHeight="false" outlineLevel="0" collapsed="false"/>
    <row r="57226" customFormat="false" ht="15.75" hidden="false" customHeight="false" outlineLevel="0" collapsed="false"/>
    <row r="57227" customFormat="false" ht="15.75" hidden="false" customHeight="false" outlineLevel="0" collapsed="false"/>
    <row r="57228" customFormat="false" ht="15.75" hidden="false" customHeight="false" outlineLevel="0" collapsed="false"/>
    <row r="57229" customFormat="false" ht="15.75" hidden="false" customHeight="false" outlineLevel="0" collapsed="false"/>
    <row r="57230" customFormat="false" ht="15.75" hidden="false" customHeight="false" outlineLevel="0" collapsed="false"/>
    <row r="57231" customFormat="false" ht="15.75" hidden="false" customHeight="false" outlineLevel="0" collapsed="false"/>
    <row r="57232" customFormat="false" ht="15.75" hidden="false" customHeight="false" outlineLevel="0" collapsed="false"/>
    <row r="57233" customFormat="false" ht="15.75" hidden="false" customHeight="false" outlineLevel="0" collapsed="false"/>
    <row r="57234" customFormat="false" ht="15.75" hidden="false" customHeight="false" outlineLevel="0" collapsed="false"/>
    <row r="57235" customFormat="false" ht="15.75" hidden="false" customHeight="false" outlineLevel="0" collapsed="false"/>
    <row r="57236" customFormat="false" ht="15.75" hidden="false" customHeight="false" outlineLevel="0" collapsed="false"/>
    <row r="57237" customFormat="false" ht="15.75" hidden="false" customHeight="false" outlineLevel="0" collapsed="false"/>
    <row r="57238" customFormat="false" ht="15.75" hidden="false" customHeight="false" outlineLevel="0" collapsed="false"/>
    <row r="57239" customFormat="false" ht="15.75" hidden="false" customHeight="false" outlineLevel="0" collapsed="false"/>
    <row r="57240" customFormat="false" ht="15.75" hidden="false" customHeight="false" outlineLevel="0" collapsed="false"/>
    <row r="57241" customFormat="false" ht="15.75" hidden="false" customHeight="false" outlineLevel="0" collapsed="false"/>
    <row r="57242" customFormat="false" ht="15.75" hidden="false" customHeight="false" outlineLevel="0" collapsed="false"/>
    <row r="57243" customFormat="false" ht="15.75" hidden="false" customHeight="false" outlineLevel="0" collapsed="false"/>
    <row r="57244" customFormat="false" ht="15.75" hidden="false" customHeight="false" outlineLevel="0" collapsed="false"/>
    <row r="57245" customFormat="false" ht="15.75" hidden="false" customHeight="false" outlineLevel="0" collapsed="false"/>
    <row r="57246" customFormat="false" ht="15.75" hidden="false" customHeight="false" outlineLevel="0" collapsed="false"/>
    <row r="57247" customFormat="false" ht="15.75" hidden="false" customHeight="false" outlineLevel="0" collapsed="false"/>
    <row r="57248" customFormat="false" ht="15.75" hidden="false" customHeight="false" outlineLevel="0" collapsed="false"/>
    <row r="57249" customFormat="false" ht="15.75" hidden="false" customHeight="false" outlineLevel="0" collapsed="false"/>
    <row r="57250" customFormat="false" ht="15.75" hidden="false" customHeight="false" outlineLevel="0" collapsed="false"/>
    <row r="57251" customFormat="false" ht="15.75" hidden="false" customHeight="false" outlineLevel="0" collapsed="false"/>
    <row r="57252" customFormat="false" ht="15.75" hidden="false" customHeight="false" outlineLevel="0" collapsed="false"/>
    <row r="57253" customFormat="false" ht="15.75" hidden="false" customHeight="false" outlineLevel="0" collapsed="false"/>
    <row r="57254" customFormat="false" ht="15.75" hidden="false" customHeight="false" outlineLevel="0" collapsed="false"/>
    <row r="57255" customFormat="false" ht="15.75" hidden="false" customHeight="false" outlineLevel="0" collapsed="false"/>
    <row r="57256" customFormat="false" ht="15.75" hidden="false" customHeight="false" outlineLevel="0" collapsed="false"/>
    <row r="57257" customFormat="false" ht="15.75" hidden="false" customHeight="false" outlineLevel="0" collapsed="false"/>
    <row r="57258" customFormat="false" ht="15.75" hidden="false" customHeight="false" outlineLevel="0" collapsed="false"/>
    <row r="57259" customFormat="false" ht="15.75" hidden="false" customHeight="false" outlineLevel="0" collapsed="false"/>
    <row r="57260" customFormat="false" ht="15.75" hidden="false" customHeight="false" outlineLevel="0" collapsed="false"/>
    <row r="57261" customFormat="false" ht="15.75" hidden="false" customHeight="false" outlineLevel="0" collapsed="false"/>
    <row r="57262" customFormat="false" ht="15.75" hidden="false" customHeight="false" outlineLevel="0" collapsed="false"/>
    <row r="57263" customFormat="false" ht="15.75" hidden="false" customHeight="false" outlineLevel="0" collapsed="false"/>
    <row r="57264" customFormat="false" ht="15.75" hidden="false" customHeight="false" outlineLevel="0" collapsed="false"/>
    <row r="57265" customFormat="false" ht="15.75" hidden="false" customHeight="false" outlineLevel="0" collapsed="false"/>
    <row r="57266" customFormat="false" ht="15.75" hidden="false" customHeight="false" outlineLevel="0" collapsed="false"/>
    <row r="57267" customFormat="false" ht="15.75" hidden="false" customHeight="false" outlineLevel="0" collapsed="false"/>
    <row r="57268" customFormat="false" ht="15.75" hidden="false" customHeight="false" outlineLevel="0" collapsed="false"/>
    <row r="57269" customFormat="false" ht="15.75" hidden="false" customHeight="false" outlineLevel="0" collapsed="false"/>
    <row r="57270" customFormat="false" ht="15.75" hidden="false" customHeight="false" outlineLevel="0" collapsed="false"/>
    <row r="57271" customFormat="false" ht="15.75" hidden="false" customHeight="false" outlineLevel="0" collapsed="false"/>
    <row r="57272" customFormat="false" ht="15.75" hidden="false" customHeight="false" outlineLevel="0" collapsed="false"/>
    <row r="57273" customFormat="false" ht="15.75" hidden="false" customHeight="false" outlineLevel="0" collapsed="false"/>
    <row r="57274" customFormat="false" ht="15.75" hidden="false" customHeight="false" outlineLevel="0" collapsed="false"/>
    <row r="57275" customFormat="false" ht="15.75" hidden="false" customHeight="false" outlineLevel="0" collapsed="false"/>
    <row r="57276" customFormat="false" ht="15.75" hidden="false" customHeight="false" outlineLevel="0" collapsed="false"/>
    <row r="57277" customFormat="false" ht="15.75" hidden="false" customHeight="false" outlineLevel="0" collapsed="false"/>
    <row r="57278" customFormat="false" ht="15.75" hidden="false" customHeight="false" outlineLevel="0" collapsed="false"/>
    <row r="57279" customFormat="false" ht="15.75" hidden="false" customHeight="false" outlineLevel="0" collapsed="false"/>
    <row r="57280" customFormat="false" ht="15.75" hidden="false" customHeight="false" outlineLevel="0" collapsed="false"/>
    <row r="57281" customFormat="false" ht="15.75" hidden="false" customHeight="false" outlineLevel="0" collapsed="false"/>
    <row r="57282" customFormat="false" ht="15.75" hidden="false" customHeight="false" outlineLevel="0" collapsed="false"/>
    <row r="57283" customFormat="false" ht="15.75" hidden="false" customHeight="false" outlineLevel="0" collapsed="false"/>
    <row r="57284" customFormat="false" ht="15.75" hidden="false" customHeight="false" outlineLevel="0" collapsed="false"/>
    <row r="57285" customFormat="false" ht="15.75" hidden="false" customHeight="false" outlineLevel="0" collapsed="false"/>
    <row r="57286" customFormat="false" ht="15.75" hidden="false" customHeight="false" outlineLevel="0" collapsed="false"/>
    <row r="57287" customFormat="false" ht="15.75" hidden="false" customHeight="false" outlineLevel="0" collapsed="false"/>
    <row r="57288" customFormat="false" ht="15.75" hidden="false" customHeight="false" outlineLevel="0" collapsed="false"/>
    <row r="57289" customFormat="false" ht="15.75" hidden="false" customHeight="false" outlineLevel="0" collapsed="false"/>
    <row r="57290" customFormat="false" ht="15.75" hidden="false" customHeight="false" outlineLevel="0" collapsed="false"/>
    <row r="57291" customFormat="false" ht="15.75" hidden="false" customHeight="false" outlineLevel="0" collapsed="false"/>
    <row r="57292" customFormat="false" ht="15.75" hidden="false" customHeight="false" outlineLevel="0" collapsed="false"/>
    <row r="57293" customFormat="false" ht="15.75" hidden="false" customHeight="false" outlineLevel="0" collapsed="false"/>
    <row r="57294" customFormat="false" ht="15.75" hidden="false" customHeight="false" outlineLevel="0" collapsed="false"/>
    <row r="57295" customFormat="false" ht="15.75" hidden="false" customHeight="false" outlineLevel="0" collapsed="false"/>
    <row r="57296" customFormat="false" ht="15.75" hidden="false" customHeight="false" outlineLevel="0" collapsed="false"/>
    <row r="57297" customFormat="false" ht="15.75" hidden="false" customHeight="false" outlineLevel="0" collapsed="false"/>
    <row r="57298" customFormat="false" ht="15.75" hidden="false" customHeight="false" outlineLevel="0" collapsed="false"/>
    <row r="57299" customFormat="false" ht="15.75" hidden="false" customHeight="false" outlineLevel="0" collapsed="false"/>
    <row r="57300" customFormat="false" ht="15.75" hidden="false" customHeight="false" outlineLevel="0" collapsed="false"/>
    <row r="57301" customFormat="false" ht="15.75" hidden="false" customHeight="false" outlineLevel="0" collapsed="false"/>
    <row r="57302" customFormat="false" ht="15.75" hidden="false" customHeight="false" outlineLevel="0" collapsed="false"/>
    <row r="57303" customFormat="false" ht="15.75" hidden="false" customHeight="false" outlineLevel="0" collapsed="false"/>
    <row r="57304" customFormat="false" ht="15.75" hidden="false" customHeight="false" outlineLevel="0" collapsed="false"/>
    <row r="57305" customFormat="false" ht="15.75" hidden="false" customHeight="false" outlineLevel="0" collapsed="false"/>
    <row r="57306" customFormat="false" ht="15.75" hidden="false" customHeight="false" outlineLevel="0" collapsed="false"/>
    <row r="57307" customFormat="false" ht="15.75" hidden="false" customHeight="false" outlineLevel="0" collapsed="false"/>
    <row r="57308" customFormat="false" ht="15.75" hidden="false" customHeight="false" outlineLevel="0" collapsed="false"/>
    <row r="57309" customFormat="false" ht="15.75" hidden="false" customHeight="false" outlineLevel="0" collapsed="false"/>
    <row r="57310" customFormat="false" ht="15.75" hidden="false" customHeight="false" outlineLevel="0" collapsed="false"/>
    <row r="57311" customFormat="false" ht="15.75" hidden="false" customHeight="false" outlineLevel="0" collapsed="false"/>
    <row r="57312" customFormat="false" ht="15.75" hidden="false" customHeight="false" outlineLevel="0" collapsed="false"/>
    <row r="57313" customFormat="false" ht="15.75" hidden="false" customHeight="false" outlineLevel="0" collapsed="false"/>
    <row r="57314" customFormat="false" ht="15.75" hidden="false" customHeight="false" outlineLevel="0" collapsed="false"/>
    <row r="57315" customFormat="false" ht="15.75" hidden="false" customHeight="false" outlineLevel="0" collapsed="false"/>
    <row r="57316" customFormat="false" ht="15.75" hidden="false" customHeight="false" outlineLevel="0" collapsed="false"/>
    <row r="57317" customFormat="false" ht="15.75" hidden="false" customHeight="false" outlineLevel="0" collapsed="false"/>
    <row r="57318" customFormat="false" ht="15.75" hidden="false" customHeight="false" outlineLevel="0" collapsed="false"/>
    <row r="57319" customFormat="false" ht="15.75" hidden="false" customHeight="false" outlineLevel="0" collapsed="false"/>
    <row r="57320" customFormat="false" ht="15.75" hidden="false" customHeight="false" outlineLevel="0" collapsed="false"/>
    <row r="57321" customFormat="false" ht="15.75" hidden="false" customHeight="false" outlineLevel="0" collapsed="false"/>
    <row r="57322" customFormat="false" ht="15.75" hidden="false" customHeight="false" outlineLevel="0" collapsed="false"/>
    <row r="57323" customFormat="false" ht="15.75" hidden="false" customHeight="false" outlineLevel="0" collapsed="false"/>
    <row r="57324" customFormat="false" ht="15.75" hidden="false" customHeight="false" outlineLevel="0" collapsed="false"/>
    <row r="57325" customFormat="false" ht="15.75" hidden="false" customHeight="false" outlineLevel="0" collapsed="false"/>
    <row r="57326" customFormat="false" ht="15.75" hidden="false" customHeight="false" outlineLevel="0" collapsed="false"/>
    <row r="57327" customFormat="false" ht="15.75" hidden="false" customHeight="false" outlineLevel="0" collapsed="false"/>
    <row r="57328" customFormat="false" ht="15.75" hidden="false" customHeight="false" outlineLevel="0" collapsed="false"/>
    <row r="57329" customFormat="false" ht="15.75" hidden="false" customHeight="false" outlineLevel="0" collapsed="false"/>
    <row r="57330" customFormat="false" ht="15.75" hidden="false" customHeight="false" outlineLevel="0" collapsed="false"/>
    <row r="57331" customFormat="false" ht="15.75" hidden="false" customHeight="false" outlineLevel="0" collapsed="false"/>
    <row r="57332" customFormat="false" ht="15.75" hidden="false" customHeight="false" outlineLevel="0" collapsed="false"/>
    <row r="57333" customFormat="false" ht="15.75" hidden="false" customHeight="false" outlineLevel="0" collapsed="false"/>
    <row r="57334" customFormat="false" ht="15.75" hidden="false" customHeight="false" outlineLevel="0" collapsed="false"/>
    <row r="57335" customFormat="false" ht="15.75" hidden="false" customHeight="false" outlineLevel="0" collapsed="false"/>
    <row r="57336" customFormat="false" ht="15.75" hidden="false" customHeight="false" outlineLevel="0" collapsed="false"/>
    <row r="57337" customFormat="false" ht="15.75" hidden="false" customHeight="false" outlineLevel="0" collapsed="false"/>
    <row r="57338" customFormat="false" ht="15.75" hidden="false" customHeight="false" outlineLevel="0" collapsed="false"/>
    <row r="57339" customFormat="false" ht="15.75" hidden="false" customHeight="false" outlineLevel="0" collapsed="false"/>
    <row r="57340" customFormat="false" ht="15.75" hidden="false" customHeight="false" outlineLevel="0" collapsed="false"/>
    <row r="57341" customFormat="false" ht="15.75" hidden="false" customHeight="false" outlineLevel="0" collapsed="false"/>
    <row r="57342" customFormat="false" ht="15.75" hidden="false" customHeight="false" outlineLevel="0" collapsed="false"/>
    <row r="57343" customFormat="false" ht="15.75" hidden="false" customHeight="false" outlineLevel="0" collapsed="false"/>
    <row r="57344" customFormat="false" ht="15.75" hidden="false" customHeight="false" outlineLevel="0" collapsed="false"/>
    <row r="57345" customFormat="false" ht="15.75" hidden="false" customHeight="false" outlineLevel="0" collapsed="false"/>
    <row r="57346" customFormat="false" ht="15.75" hidden="false" customHeight="false" outlineLevel="0" collapsed="false"/>
    <row r="57347" customFormat="false" ht="15.75" hidden="false" customHeight="false" outlineLevel="0" collapsed="false"/>
    <row r="57348" customFormat="false" ht="15.75" hidden="false" customHeight="false" outlineLevel="0" collapsed="false"/>
    <row r="57349" customFormat="false" ht="15.75" hidden="false" customHeight="false" outlineLevel="0" collapsed="false"/>
    <row r="57350" customFormat="false" ht="15.75" hidden="false" customHeight="false" outlineLevel="0" collapsed="false"/>
    <row r="57351" customFormat="false" ht="15.75" hidden="false" customHeight="false" outlineLevel="0" collapsed="false"/>
    <row r="57352" customFormat="false" ht="15.75" hidden="false" customHeight="false" outlineLevel="0" collapsed="false"/>
    <row r="57353" customFormat="false" ht="15.75" hidden="false" customHeight="false" outlineLevel="0" collapsed="false"/>
    <row r="57354" customFormat="false" ht="15.75" hidden="false" customHeight="false" outlineLevel="0" collapsed="false"/>
    <row r="57355" customFormat="false" ht="15.75" hidden="false" customHeight="false" outlineLevel="0" collapsed="false"/>
    <row r="57356" customFormat="false" ht="15.75" hidden="false" customHeight="false" outlineLevel="0" collapsed="false"/>
    <row r="57357" customFormat="false" ht="15.75" hidden="false" customHeight="false" outlineLevel="0" collapsed="false"/>
    <row r="57358" customFormat="false" ht="15.75" hidden="false" customHeight="false" outlineLevel="0" collapsed="false"/>
    <row r="57359" customFormat="false" ht="15.75" hidden="false" customHeight="false" outlineLevel="0" collapsed="false"/>
    <row r="57360" customFormat="false" ht="15.75" hidden="false" customHeight="false" outlineLevel="0" collapsed="false"/>
    <row r="57361" customFormat="false" ht="15.75" hidden="false" customHeight="false" outlineLevel="0" collapsed="false"/>
    <row r="57362" customFormat="false" ht="15.75" hidden="false" customHeight="false" outlineLevel="0" collapsed="false"/>
    <row r="57363" customFormat="false" ht="15.75" hidden="false" customHeight="false" outlineLevel="0" collapsed="false"/>
    <row r="57364" customFormat="false" ht="15.75" hidden="false" customHeight="false" outlineLevel="0" collapsed="false"/>
    <row r="57365" customFormat="false" ht="15.75" hidden="false" customHeight="false" outlineLevel="0" collapsed="false"/>
    <row r="57366" customFormat="false" ht="15.75" hidden="false" customHeight="false" outlineLevel="0" collapsed="false"/>
    <row r="57367" customFormat="false" ht="15.75" hidden="false" customHeight="false" outlineLevel="0" collapsed="false"/>
    <row r="57368" customFormat="false" ht="15.75" hidden="false" customHeight="false" outlineLevel="0" collapsed="false"/>
    <row r="57369" customFormat="false" ht="15.75" hidden="false" customHeight="false" outlineLevel="0" collapsed="false"/>
    <row r="57370" customFormat="false" ht="15.75" hidden="false" customHeight="false" outlineLevel="0" collapsed="false"/>
    <row r="57371" customFormat="false" ht="15.75" hidden="false" customHeight="false" outlineLevel="0" collapsed="false"/>
    <row r="57372" customFormat="false" ht="15.75" hidden="false" customHeight="false" outlineLevel="0" collapsed="false"/>
    <row r="57373" customFormat="false" ht="15.75" hidden="false" customHeight="false" outlineLevel="0" collapsed="false"/>
    <row r="57374" customFormat="false" ht="15.75" hidden="false" customHeight="false" outlineLevel="0" collapsed="false"/>
    <row r="57375" customFormat="false" ht="15.75" hidden="false" customHeight="false" outlineLevel="0" collapsed="false"/>
    <row r="57376" customFormat="false" ht="15.75" hidden="false" customHeight="false" outlineLevel="0" collapsed="false"/>
    <row r="57377" customFormat="false" ht="15.75" hidden="false" customHeight="false" outlineLevel="0" collapsed="false"/>
    <row r="57378" customFormat="false" ht="15.75" hidden="false" customHeight="false" outlineLevel="0" collapsed="false"/>
    <row r="57379" customFormat="false" ht="15.75" hidden="false" customHeight="false" outlineLevel="0" collapsed="false"/>
    <row r="57380" customFormat="false" ht="15.75" hidden="false" customHeight="false" outlineLevel="0" collapsed="false"/>
    <row r="57381" customFormat="false" ht="15.75" hidden="false" customHeight="false" outlineLevel="0" collapsed="false"/>
    <row r="57382" customFormat="false" ht="15.75" hidden="false" customHeight="false" outlineLevel="0" collapsed="false"/>
    <row r="57383" customFormat="false" ht="15.75" hidden="false" customHeight="false" outlineLevel="0" collapsed="false"/>
    <row r="57384" customFormat="false" ht="15.75" hidden="false" customHeight="false" outlineLevel="0" collapsed="false"/>
    <row r="57385" customFormat="false" ht="15.75" hidden="false" customHeight="false" outlineLevel="0" collapsed="false"/>
    <row r="57386" customFormat="false" ht="15.75" hidden="false" customHeight="false" outlineLevel="0" collapsed="false"/>
    <row r="57387" customFormat="false" ht="15.75" hidden="false" customHeight="false" outlineLevel="0" collapsed="false"/>
    <row r="57388" customFormat="false" ht="15.75" hidden="false" customHeight="false" outlineLevel="0" collapsed="false"/>
    <row r="57389" customFormat="false" ht="15.75" hidden="false" customHeight="false" outlineLevel="0" collapsed="false"/>
    <row r="57390" customFormat="false" ht="15.75" hidden="false" customHeight="false" outlineLevel="0" collapsed="false"/>
    <row r="57391" customFormat="false" ht="15.75" hidden="false" customHeight="false" outlineLevel="0" collapsed="false"/>
    <row r="57392" customFormat="false" ht="15.75" hidden="false" customHeight="false" outlineLevel="0" collapsed="false"/>
    <row r="57393" customFormat="false" ht="15.75" hidden="false" customHeight="false" outlineLevel="0" collapsed="false"/>
    <row r="57394" customFormat="false" ht="15.75" hidden="false" customHeight="false" outlineLevel="0" collapsed="false"/>
    <row r="57395" customFormat="false" ht="15.75" hidden="false" customHeight="false" outlineLevel="0" collapsed="false"/>
    <row r="57396" customFormat="false" ht="15.75" hidden="false" customHeight="false" outlineLevel="0" collapsed="false"/>
    <row r="57397" customFormat="false" ht="15.75" hidden="false" customHeight="false" outlineLevel="0" collapsed="false"/>
    <row r="57398" customFormat="false" ht="15.75" hidden="false" customHeight="false" outlineLevel="0" collapsed="false"/>
    <row r="57399" customFormat="false" ht="15.75" hidden="false" customHeight="false" outlineLevel="0" collapsed="false"/>
    <row r="57400" customFormat="false" ht="15.75" hidden="false" customHeight="false" outlineLevel="0" collapsed="false"/>
    <row r="57401" customFormat="false" ht="15.75" hidden="false" customHeight="false" outlineLevel="0" collapsed="false"/>
    <row r="57402" customFormat="false" ht="15.75" hidden="false" customHeight="false" outlineLevel="0" collapsed="false"/>
    <row r="57403" customFormat="false" ht="15.75" hidden="false" customHeight="false" outlineLevel="0" collapsed="false"/>
    <row r="57404" customFormat="false" ht="15.75" hidden="false" customHeight="false" outlineLevel="0" collapsed="false"/>
    <row r="57405" customFormat="false" ht="15.75" hidden="false" customHeight="false" outlineLevel="0" collapsed="false"/>
    <row r="57406" customFormat="false" ht="15.75" hidden="false" customHeight="false" outlineLevel="0" collapsed="false"/>
    <row r="57407" customFormat="false" ht="15.75" hidden="false" customHeight="false" outlineLevel="0" collapsed="false"/>
    <row r="57408" customFormat="false" ht="15.75" hidden="false" customHeight="false" outlineLevel="0" collapsed="false"/>
    <row r="57409" customFormat="false" ht="15.75" hidden="false" customHeight="false" outlineLevel="0" collapsed="false"/>
    <row r="57410" customFormat="false" ht="15.75" hidden="false" customHeight="false" outlineLevel="0" collapsed="false"/>
    <row r="57411" customFormat="false" ht="15.75" hidden="false" customHeight="false" outlineLevel="0" collapsed="false"/>
    <row r="57412" customFormat="false" ht="15.75" hidden="false" customHeight="false" outlineLevel="0" collapsed="false"/>
    <row r="57413" customFormat="false" ht="15.75" hidden="false" customHeight="false" outlineLevel="0" collapsed="false"/>
    <row r="57414" customFormat="false" ht="15.75" hidden="false" customHeight="false" outlineLevel="0" collapsed="false"/>
    <row r="57415" customFormat="false" ht="15.75" hidden="false" customHeight="false" outlineLevel="0" collapsed="false"/>
    <row r="57416" customFormat="false" ht="15.75" hidden="false" customHeight="false" outlineLevel="0" collapsed="false"/>
    <row r="57417" customFormat="false" ht="15.75" hidden="false" customHeight="false" outlineLevel="0" collapsed="false"/>
    <row r="57418" customFormat="false" ht="15.75" hidden="false" customHeight="false" outlineLevel="0" collapsed="false"/>
    <row r="57419" customFormat="false" ht="15.75" hidden="false" customHeight="false" outlineLevel="0" collapsed="false"/>
    <row r="57420" customFormat="false" ht="15.75" hidden="false" customHeight="false" outlineLevel="0" collapsed="false"/>
    <row r="57421" customFormat="false" ht="15.75" hidden="false" customHeight="false" outlineLevel="0" collapsed="false"/>
    <row r="57422" customFormat="false" ht="15.75" hidden="false" customHeight="false" outlineLevel="0" collapsed="false"/>
    <row r="57423" customFormat="false" ht="15.75" hidden="false" customHeight="false" outlineLevel="0" collapsed="false"/>
    <row r="57424" customFormat="false" ht="15.75" hidden="false" customHeight="false" outlineLevel="0" collapsed="false"/>
    <row r="57425" customFormat="false" ht="15.75" hidden="false" customHeight="false" outlineLevel="0" collapsed="false"/>
    <row r="57426" customFormat="false" ht="15.75" hidden="false" customHeight="false" outlineLevel="0" collapsed="false"/>
    <row r="57427" customFormat="false" ht="15.75" hidden="false" customHeight="false" outlineLevel="0" collapsed="false"/>
    <row r="57428" customFormat="false" ht="15.75" hidden="false" customHeight="false" outlineLevel="0" collapsed="false"/>
    <row r="57429" customFormat="false" ht="15.75" hidden="false" customHeight="false" outlineLevel="0" collapsed="false"/>
    <row r="57430" customFormat="false" ht="15.75" hidden="false" customHeight="false" outlineLevel="0" collapsed="false"/>
    <row r="57431" customFormat="false" ht="15.75" hidden="false" customHeight="false" outlineLevel="0" collapsed="false"/>
    <row r="57432" customFormat="false" ht="15.75" hidden="false" customHeight="false" outlineLevel="0" collapsed="false"/>
    <row r="57433" customFormat="false" ht="15.75" hidden="false" customHeight="false" outlineLevel="0" collapsed="false"/>
    <row r="57434" customFormat="false" ht="15.75" hidden="false" customHeight="false" outlineLevel="0" collapsed="false"/>
    <row r="57435" customFormat="false" ht="15.75" hidden="false" customHeight="false" outlineLevel="0" collapsed="false"/>
    <row r="57436" customFormat="false" ht="15.75" hidden="false" customHeight="false" outlineLevel="0" collapsed="false"/>
    <row r="57437" customFormat="false" ht="15.75" hidden="false" customHeight="false" outlineLevel="0" collapsed="false"/>
    <row r="57438" customFormat="false" ht="15.75" hidden="false" customHeight="false" outlineLevel="0" collapsed="false"/>
    <row r="57439" customFormat="false" ht="15.75" hidden="false" customHeight="false" outlineLevel="0" collapsed="false"/>
    <row r="57440" customFormat="false" ht="15.75" hidden="false" customHeight="false" outlineLevel="0" collapsed="false"/>
    <row r="57441" customFormat="false" ht="15.75" hidden="false" customHeight="false" outlineLevel="0" collapsed="false"/>
    <row r="57442" customFormat="false" ht="15.75" hidden="false" customHeight="false" outlineLevel="0" collapsed="false"/>
    <row r="57443" customFormat="false" ht="15.75" hidden="false" customHeight="false" outlineLevel="0" collapsed="false"/>
    <row r="57444" customFormat="false" ht="15.75" hidden="false" customHeight="false" outlineLevel="0" collapsed="false"/>
    <row r="57445" customFormat="false" ht="15.75" hidden="false" customHeight="false" outlineLevel="0" collapsed="false"/>
    <row r="57446" customFormat="false" ht="15.75" hidden="false" customHeight="false" outlineLevel="0" collapsed="false"/>
    <row r="57447" customFormat="false" ht="15.75" hidden="false" customHeight="false" outlineLevel="0" collapsed="false"/>
    <row r="57448" customFormat="false" ht="15.75" hidden="false" customHeight="false" outlineLevel="0" collapsed="false"/>
    <row r="57449" customFormat="false" ht="15.75" hidden="false" customHeight="false" outlineLevel="0" collapsed="false"/>
    <row r="57450" customFormat="false" ht="15.75" hidden="false" customHeight="false" outlineLevel="0" collapsed="false"/>
    <row r="57451" customFormat="false" ht="15.75" hidden="false" customHeight="false" outlineLevel="0" collapsed="false"/>
    <row r="57452" customFormat="false" ht="15.75" hidden="false" customHeight="false" outlineLevel="0" collapsed="false"/>
    <row r="57453" customFormat="false" ht="15.75" hidden="false" customHeight="false" outlineLevel="0" collapsed="false"/>
    <row r="57454" customFormat="false" ht="15.75" hidden="false" customHeight="false" outlineLevel="0" collapsed="false"/>
    <row r="57455" customFormat="false" ht="15.75" hidden="false" customHeight="false" outlineLevel="0" collapsed="false"/>
    <row r="57456" customFormat="false" ht="15.75" hidden="false" customHeight="false" outlineLevel="0" collapsed="false"/>
    <row r="57457" customFormat="false" ht="15.75" hidden="false" customHeight="false" outlineLevel="0" collapsed="false"/>
    <row r="57458" customFormat="false" ht="15.75" hidden="false" customHeight="false" outlineLevel="0" collapsed="false"/>
    <row r="57459" customFormat="false" ht="15.75" hidden="false" customHeight="false" outlineLevel="0" collapsed="false"/>
    <row r="57460" customFormat="false" ht="15.75" hidden="false" customHeight="false" outlineLevel="0" collapsed="false"/>
    <row r="57461" customFormat="false" ht="15.75" hidden="false" customHeight="false" outlineLevel="0" collapsed="false"/>
    <row r="57462" customFormat="false" ht="15.75" hidden="false" customHeight="false" outlineLevel="0" collapsed="false"/>
    <row r="57463" customFormat="false" ht="15.75" hidden="false" customHeight="false" outlineLevel="0" collapsed="false"/>
    <row r="57464" customFormat="false" ht="15.75" hidden="false" customHeight="false" outlineLevel="0" collapsed="false"/>
    <row r="57465" customFormat="false" ht="15.75" hidden="false" customHeight="false" outlineLevel="0" collapsed="false"/>
    <row r="57466" customFormat="false" ht="15.75" hidden="false" customHeight="false" outlineLevel="0" collapsed="false"/>
    <row r="57467" customFormat="false" ht="15.75" hidden="false" customHeight="false" outlineLevel="0" collapsed="false"/>
    <row r="57468" customFormat="false" ht="15.75" hidden="false" customHeight="false" outlineLevel="0" collapsed="false"/>
    <row r="57469" customFormat="false" ht="15.75" hidden="false" customHeight="false" outlineLevel="0" collapsed="false"/>
    <row r="57470" customFormat="false" ht="15.75" hidden="false" customHeight="false" outlineLevel="0" collapsed="false"/>
    <row r="57471" customFormat="false" ht="15.75" hidden="false" customHeight="false" outlineLevel="0" collapsed="false"/>
    <row r="57472" customFormat="false" ht="15.75" hidden="false" customHeight="false" outlineLevel="0" collapsed="false"/>
    <row r="57473" customFormat="false" ht="15.75" hidden="false" customHeight="false" outlineLevel="0" collapsed="false"/>
    <row r="57474" customFormat="false" ht="15.75" hidden="false" customHeight="false" outlineLevel="0" collapsed="false"/>
    <row r="57475" customFormat="false" ht="15.75" hidden="false" customHeight="false" outlineLevel="0" collapsed="false"/>
    <row r="57476" customFormat="false" ht="15.75" hidden="false" customHeight="false" outlineLevel="0" collapsed="false"/>
    <row r="57477" customFormat="false" ht="15.75" hidden="false" customHeight="false" outlineLevel="0" collapsed="false"/>
    <row r="57478" customFormat="false" ht="15.75" hidden="false" customHeight="false" outlineLevel="0" collapsed="false"/>
    <row r="57479" customFormat="false" ht="15.75" hidden="false" customHeight="false" outlineLevel="0" collapsed="false"/>
    <row r="57480" customFormat="false" ht="15.75" hidden="false" customHeight="false" outlineLevel="0" collapsed="false"/>
    <row r="57481" customFormat="false" ht="15.75" hidden="false" customHeight="false" outlineLevel="0" collapsed="false"/>
    <row r="57482" customFormat="false" ht="15.75" hidden="false" customHeight="false" outlineLevel="0" collapsed="false"/>
    <row r="57483" customFormat="false" ht="15.75" hidden="false" customHeight="false" outlineLevel="0" collapsed="false"/>
    <row r="57484" customFormat="false" ht="15.75" hidden="false" customHeight="false" outlineLevel="0" collapsed="false"/>
    <row r="57485" customFormat="false" ht="15.75" hidden="false" customHeight="false" outlineLevel="0" collapsed="false"/>
    <row r="57486" customFormat="false" ht="15.75" hidden="false" customHeight="false" outlineLevel="0" collapsed="false"/>
    <row r="57487" customFormat="false" ht="15.75" hidden="false" customHeight="false" outlineLevel="0" collapsed="false"/>
    <row r="57488" customFormat="false" ht="15.75" hidden="false" customHeight="false" outlineLevel="0" collapsed="false"/>
    <row r="57489" customFormat="false" ht="15.75" hidden="false" customHeight="false" outlineLevel="0" collapsed="false"/>
    <row r="57490" customFormat="false" ht="15.75" hidden="false" customHeight="false" outlineLevel="0" collapsed="false"/>
    <row r="57491" customFormat="false" ht="15.75" hidden="false" customHeight="false" outlineLevel="0" collapsed="false"/>
    <row r="57492" customFormat="false" ht="15.75" hidden="false" customHeight="false" outlineLevel="0" collapsed="false"/>
    <row r="57493" customFormat="false" ht="15.75" hidden="false" customHeight="false" outlineLevel="0" collapsed="false"/>
    <row r="57494" customFormat="false" ht="15.75" hidden="false" customHeight="false" outlineLevel="0" collapsed="false"/>
    <row r="57495" customFormat="false" ht="15.75" hidden="false" customHeight="false" outlineLevel="0" collapsed="false"/>
    <row r="57496" customFormat="false" ht="15.75" hidden="false" customHeight="false" outlineLevel="0" collapsed="false"/>
    <row r="57497" customFormat="false" ht="15.75" hidden="false" customHeight="false" outlineLevel="0" collapsed="false"/>
    <row r="57498" customFormat="false" ht="15.75" hidden="false" customHeight="false" outlineLevel="0" collapsed="false"/>
    <row r="57499" customFormat="false" ht="15.75" hidden="false" customHeight="false" outlineLevel="0" collapsed="false"/>
    <row r="57500" customFormat="false" ht="15.75" hidden="false" customHeight="false" outlineLevel="0" collapsed="false"/>
    <row r="57501" customFormat="false" ht="15.75" hidden="false" customHeight="false" outlineLevel="0" collapsed="false"/>
    <row r="57502" customFormat="false" ht="15.75" hidden="false" customHeight="false" outlineLevel="0" collapsed="false"/>
    <row r="57503" customFormat="false" ht="15.75" hidden="false" customHeight="false" outlineLevel="0" collapsed="false"/>
    <row r="57504" customFormat="false" ht="15.75" hidden="false" customHeight="false" outlineLevel="0" collapsed="false"/>
    <row r="57505" customFormat="false" ht="15.75" hidden="false" customHeight="false" outlineLevel="0" collapsed="false"/>
    <row r="57506" customFormat="false" ht="15.75" hidden="false" customHeight="false" outlineLevel="0" collapsed="false"/>
    <row r="57507" customFormat="false" ht="15.75" hidden="false" customHeight="false" outlineLevel="0" collapsed="false"/>
    <row r="57508" customFormat="false" ht="15.75" hidden="false" customHeight="false" outlineLevel="0" collapsed="false"/>
    <row r="57509" customFormat="false" ht="15.75" hidden="false" customHeight="false" outlineLevel="0" collapsed="false"/>
    <row r="57510" customFormat="false" ht="15.75" hidden="false" customHeight="false" outlineLevel="0" collapsed="false"/>
    <row r="57511" customFormat="false" ht="15.75" hidden="false" customHeight="false" outlineLevel="0" collapsed="false"/>
    <row r="57512" customFormat="false" ht="15.75" hidden="false" customHeight="false" outlineLevel="0" collapsed="false"/>
    <row r="57513" customFormat="false" ht="15.75" hidden="false" customHeight="false" outlineLevel="0" collapsed="false"/>
    <row r="57514" customFormat="false" ht="15.75" hidden="false" customHeight="false" outlineLevel="0" collapsed="false"/>
    <row r="57515" customFormat="false" ht="15.75" hidden="false" customHeight="false" outlineLevel="0" collapsed="false"/>
    <row r="57516" customFormat="false" ht="15.75" hidden="false" customHeight="false" outlineLevel="0" collapsed="false"/>
    <row r="57517" customFormat="false" ht="15.75" hidden="false" customHeight="false" outlineLevel="0" collapsed="false"/>
    <row r="57518" customFormat="false" ht="15.75" hidden="false" customHeight="false" outlineLevel="0" collapsed="false"/>
    <row r="57519" customFormat="false" ht="15.75" hidden="false" customHeight="false" outlineLevel="0" collapsed="false"/>
    <row r="57520" customFormat="false" ht="15.75" hidden="false" customHeight="false" outlineLevel="0" collapsed="false"/>
    <row r="57521" customFormat="false" ht="15.75" hidden="false" customHeight="false" outlineLevel="0" collapsed="false"/>
    <row r="57522" customFormat="false" ht="15.75" hidden="false" customHeight="false" outlineLevel="0" collapsed="false"/>
    <row r="57523" customFormat="false" ht="15.75" hidden="false" customHeight="false" outlineLevel="0" collapsed="false"/>
    <row r="57524" customFormat="false" ht="15.75" hidden="false" customHeight="false" outlineLevel="0" collapsed="false"/>
    <row r="57525" customFormat="false" ht="15.75" hidden="false" customHeight="false" outlineLevel="0" collapsed="false"/>
    <row r="57526" customFormat="false" ht="15.75" hidden="false" customHeight="false" outlineLevel="0" collapsed="false"/>
    <row r="57527" customFormat="false" ht="15.75" hidden="false" customHeight="false" outlineLevel="0" collapsed="false"/>
    <row r="57528" customFormat="false" ht="15.75" hidden="false" customHeight="false" outlineLevel="0" collapsed="false"/>
    <row r="57529" customFormat="false" ht="15.75" hidden="false" customHeight="false" outlineLevel="0" collapsed="false"/>
    <row r="57530" customFormat="false" ht="15.75" hidden="false" customHeight="false" outlineLevel="0" collapsed="false"/>
    <row r="57531" customFormat="false" ht="15.75" hidden="false" customHeight="false" outlineLevel="0" collapsed="false"/>
    <row r="57532" customFormat="false" ht="15.75" hidden="false" customHeight="false" outlineLevel="0" collapsed="false"/>
    <row r="57533" customFormat="false" ht="15.75" hidden="false" customHeight="false" outlineLevel="0" collapsed="false"/>
    <row r="57534" customFormat="false" ht="15.75" hidden="false" customHeight="false" outlineLevel="0" collapsed="false"/>
    <row r="57535" customFormat="false" ht="15.75" hidden="false" customHeight="false" outlineLevel="0" collapsed="false"/>
    <row r="57536" customFormat="false" ht="15.75" hidden="false" customHeight="false" outlineLevel="0" collapsed="false"/>
    <row r="57537" customFormat="false" ht="15.75" hidden="false" customHeight="false" outlineLevel="0" collapsed="false"/>
    <row r="57538" customFormat="false" ht="15.75" hidden="false" customHeight="false" outlineLevel="0" collapsed="false"/>
    <row r="57539" customFormat="false" ht="15.75" hidden="false" customHeight="false" outlineLevel="0" collapsed="false"/>
    <row r="57540" customFormat="false" ht="15.75" hidden="false" customHeight="false" outlineLevel="0" collapsed="false"/>
    <row r="57541" customFormat="false" ht="15.75" hidden="false" customHeight="false" outlineLevel="0" collapsed="false"/>
    <row r="57542" customFormat="false" ht="15.75" hidden="false" customHeight="false" outlineLevel="0" collapsed="false"/>
    <row r="57543" customFormat="false" ht="15.75" hidden="false" customHeight="false" outlineLevel="0" collapsed="false"/>
    <row r="57544" customFormat="false" ht="15.75" hidden="false" customHeight="false" outlineLevel="0" collapsed="false"/>
    <row r="57545" customFormat="false" ht="15.75" hidden="false" customHeight="false" outlineLevel="0" collapsed="false"/>
    <row r="57546" customFormat="false" ht="15.75" hidden="false" customHeight="false" outlineLevel="0" collapsed="false"/>
    <row r="57547" customFormat="false" ht="15.75" hidden="false" customHeight="false" outlineLevel="0" collapsed="false"/>
    <row r="57548" customFormat="false" ht="15.75" hidden="false" customHeight="false" outlineLevel="0" collapsed="false"/>
    <row r="57549" customFormat="false" ht="15.75" hidden="false" customHeight="false" outlineLevel="0" collapsed="false"/>
    <row r="57550" customFormat="false" ht="15.75" hidden="false" customHeight="false" outlineLevel="0" collapsed="false"/>
    <row r="57551" customFormat="false" ht="15.75" hidden="false" customHeight="false" outlineLevel="0" collapsed="false"/>
    <row r="57552" customFormat="false" ht="15.75" hidden="false" customHeight="false" outlineLevel="0" collapsed="false"/>
    <row r="57553" customFormat="false" ht="15.75" hidden="false" customHeight="false" outlineLevel="0" collapsed="false"/>
    <row r="57554" customFormat="false" ht="15.75" hidden="false" customHeight="false" outlineLevel="0" collapsed="false"/>
    <row r="57555" customFormat="false" ht="15.75" hidden="false" customHeight="false" outlineLevel="0" collapsed="false"/>
    <row r="57556" customFormat="false" ht="15.75" hidden="false" customHeight="false" outlineLevel="0" collapsed="false"/>
    <row r="57557" customFormat="false" ht="15.75" hidden="false" customHeight="false" outlineLevel="0" collapsed="false"/>
    <row r="57558" customFormat="false" ht="15.75" hidden="false" customHeight="false" outlineLevel="0" collapsed="false"/>
    <row r="57559" customFormat="false" ht="15.75" hidden="false" customHeight="false" outlineLevel="0" collapsed="false"/>
    <row r="57560" customFormat="false" ht="15.75" hidden="false" customHeight="false" outlineLevel="0" collapsed="false"/>
    <row r="57561" customFormat="false" ht="15.75" hidden="false" customHeight="false" outlineLevel="0" collapsed="false"/>
    <row r="57562" customFormat="false" ht="15.75" hidden="false" customHeight="false" outlineLevel="0" collapsed="false"/>
    <row r="57563" customFormat="false" ht="15.75" hidden="false" customHeight="false" outlineLevel="0" collapsed="false"/>
    <row r="57564" customFormat="false" ht="15.75" hidden="false" customHeight="false" outlineLevel="0" collapsed="false"/>
    <row r="57565" customFormat="false" ht="15.75" hidden="false" customHeight="false" outlineLevel="0" collapsed="false"/>
    <row r="57566" customFormat="false" ht="15.75" hidden="false" customHeight="false" outlineLevel="0" collapsed="false"/>
    <row r="57567" customFormat="false" ht="15.75" hidden="false" customHeight="false" outlineLevel="0" collapsed="false"/>
    <row r="57568" customFormat="false" ht="15.75" hidden="false" customHeight="false" outlineLevel="0" collapsed="false"/>
    <row r="57569" customFormat="false" ht="15.75" hidden="false" customHeight="false" outlineLevel="0" collapsed="false"/>
    <row r="57570" customFormat="false" ht="15.75" hidden="false" customHeight="false" outlineLevel="0" collapsed="false"/>
    <row r="57571" customFormat="false" ht="15.75" hidden="false" customHeight="false" outlineLevel="0" collapsed="false"/>
    <row r="57572" customFormat="false" ht="15.75" hidden="false" customHeight="false" outlineLevel="0" collapsed="false"/>
    <row r="57573" customFormat="false" ht="15.75" hidden="false" customHeight="false" outlineLevel="0" collapsed="false"/>
    <row r="57574" customFormat="false" ht="15.75" hidden="false" customHeight="false" outlineLevel="0" collapsed="false"/>
    <row r="57575" customFormat="false" ht="15.75" hidden="false" customHeight="false" outlineLevel="0" collapsed="false"/>
    <row r="57576" customFormat="false" ht="15.75" hidden="false" customHeight="false" outlineLevel="0" collapsed="false"/>
    <row r="57577" customFormat="false" ht="15.75" hidden="false" customHeight="false" outlineLevel="0" collapsed="false"/>
    <row r="57578" customFormat="false" ht="15.75" hidden="false" customHeight="false" outlineLevel="0" collapsed="false"/>
    <row r="57579" customFormat="false" ht="15.75" hidden="false" customHeight="false" outlineLevel="0" collapsed="false"/>
    <row r="57580" customFormat="false" ht="15.75" hidden="false" customHeight="false" outlineLevel="0" collapsed="false"/>
    <row r="57581" customFormat="false" ht="15.75" hidden="false" customHeight="false" outlineLevel="0" collapsed="false"/>
    <row r="57582" customFormat="false" ht="15.75" hidden="false" customHeight="false" outlineLevel="0" collapsed="false"/>
    <row r="57583" customFormat="false" ht="15.75" hidden="false" customHeight="false" outlineLevel="0" collapsed="false"/>
    <row r="57584" customFormat="false" ht="15.75" hidden="false" customHeight="false" outlineLevel="0" collapsed="false"/>
    <row r="57585" customFormat="false" ht="15.75" hidden="false" customHeight="false" outlineLevel="0" collapsed="false"/>
    <row r="57586" customFormat="false" ht="15.75" hidden="false" customHeight="false" outlineLevel="0" collapsed="false"/>
    <row r="57587" customFormat="false" ht="15.75" hidden="false" customHeight="false" outlineLevel="0" collapsed="false"/>
    <row r="57588" customFormat="false" ht="15.75" hidden="false" customHeight="false" outlineLevel="0" collapsed="false"/>
    <row r="57589" customFormat="false" ht="15.75" hidden="false" customHeight="false" outlineLevel="0" collapsed="false"/>
    <row r="57590" customFormat="false" ht="15.75" hidden="false" customHeight="false" outlineLevel="0" collapsed="false"/>
    <row r="57591" customFormat="false" ht="15.75" hidden="false" customHeight="false" outlineLevel="0" collapsed="false"/>
    <row r="57592" customFormat="false" ht="15.75" hidden="false" customHeight="false" outlineLevel="0" collapsed="false"/>
    <row r="57593" customFormat="false" ht="15.75" hidden="false" customHeight="false" outlineLevel="0" collapsed="false"/>
    <row r="57594" customFormat="false" ht="15.75" hidden="false" customHeight="false" outlineLevel="0" collapsed="false"/>
    <row r="57595" customFormat="false" ht="15.75" hidden="false" customHeight="false" outlineLevel="0" collapsed="false"/>
    <row r="57596" customFormat="false" ht="15.75" hidden="false" customHeight="false" outlineLevel="0" collapsed="false"/>
    <row r="57597" customFormat="false" ht="15.75" hidden="false" customHeight="false" outlineLevel="0" collapsed="false"/>
    <row r="57598" customFormat="false" ht="15.75" hidden="false" customHeight="false" outlineLevel="0" collapsed="false"/>
    <row r="57599" customFormat="false" ht="15.75" hidden="false" customHeight="false" outlineLevel="0" collapsed="false"/>
    <row r="57600" customFormat="false" ht="15.75" hidden="false" customHeight="false" outlineLevel="0" collapsed="false"/>
    <row r="57601" customFormat="false" ht="15.75" hidden="false" customHeight="false" outlineLevel="0" collapsed="false"/>
    <row r="57602" customFormat="false" ht="15.75" hidden="false" customHeight="false" outlineLevel="0" collapsed="false"/>
    <row r="57603" customFormat="false" ht="15.75" hidden="false" customHeight="false" outlineLevel="0" collapsed="false"/>
    <row r="57604" customFormat="false" ht="15.75" hidden="false" customHeight="false" outlineLevel="0" collapsed="false"/>
    <row r="57605" customFormat="false" ht="15.75" hidden="false" customHeight="false" outlineLevel="0" collapsed="false"/>
    <row r="57606" customFormat="false" ht="15.75" hidden="false" customHeight="false" outlineLevel="0" collapsed="false"/>
    <row r="57607" customFormat="false" ht="15.75" hidden="false" customHeight="false" outlineLevel="0" collapsed="false"/>
    <row r="57608" customFormat="false" ht="15.75" hidden="false" customHeight="false" outlineLevel="0" collapsed="false"/>
    <row r="57609" customFormat="false" ht="15.75" hidden="false" customHeight="false" outlineLevel="0" collapsed="false"/>
    <row r="57610" customFormat="false" ht="15.75" hidden="false" customHeight="false" outlineLevel="0" collapsed="false"/>
    <row r="57611" customFormat="false" ht="15.75" hidden="false" customHeight="false" outlineLevel="0" collapsed="false"/>
    <row r="57612" customFormat="false" ht="15.75" hidden="false" customHeight="false" outlineLevel="0" collapsed="false"/>
    <row r="57613" customFormat="false" ht="15.75" hidden="false" customHeight="false" outlineLevel="0" collapsed="false"/>
    <row r="57614" customFormat="false" ht="15.75" hidden="false" customHeight="false" outlineLevel="0" collapsed="false"/>
    <row r="57615" customFormat="false" ht="15.75" hidden="false" customHeight="false" outlineLevel="0" collapsed="false"/>
    <row r="57616" customFormat="false" ht="15.75" hidden="false" customHeight="false" outlineLevel="0" collapsed="false"/>
    <row r="57617" customFormat="false" ht="15.75" hidden="false" customHeight="false" outlineLevel="0" collapsed="false"/>
    <row r="57618" customFormat="false" ht="15.75" hidden="false" customHeight="false" outlineLevel="0" collapsed="false"/>
    <row r="57619" customFormat="false" ht="15.75" hidden="false" customHeight="false" outlineLevel="0" collapsed="false"/>
    <row r="57620" customFormat="false" ht="15.75" hidden="false" customHeight="false" outlineLevel="0" collapsed="false"/>
    <row r="57621" customFormat="false" ht="15.75" hidden="false" customHeight="false" outlineLevel="0" collapsed="false"/>
    <row r="57622" customFormat="false" ht="15.75" hidden="false" customHeight="false" outlineLevel="0" collapsed="false"/>
    <row r="57623" customFormat="false" ht="15.75" hidden="false" customHeight="false" outlineLevel="0" collapsed="false"/>
    <row r="57624" customFormat="false" ht="15.75" hidden="false" customHeight="false" outlineLevel="0" collapsed="false"/>
    <row r="57625" customFormat="false" ht="15.75" hidden="false" customHeight="false" outlineLevel="0" collapsed="false"/>
    <row r="57626" customFormat="false" ht="15.75" hidden="false" customHeight="false" outlineLevel="0" collapsed="false"/>
    <row r="57627" customFormat="false" ht="15.75" hidden="false" customHeight="false" outlineLevel="0" collapsed="false"/>
    <row r="57628" customFormat="false" ht="15.75" hidden="false" customHeight="false" outlineLevel="0" collapsed="false"/>
    <row r="57629" customFormat="false" ht="15.75" hidden="false" customHeight="false" outlineLevel="0" collapsed="false"/>
    <row r="57630" customFormat="false" ht="15.75" hidden="false" customHeight="false" outlineLevel="0" collapsed="false"/>
    <row r="57631" customFormat="false" ht="15.75" hidden="false" customHeight="false" outlineLevel="0" collapsed="false"/>
    <row r="57632" customFormat="false" ht="15.75" hidden="false" customHeight="false" outlineLevel="0" collapsed="false"/>
    <row r="57633" customFormat="false" ht="15.75" hidden="false" customHeight="false" outlineLevel="0" collapsed="false"/>
    <row r="57634" customFormat="false" ht="15.75" hidden="false" customHeight="false" outlineLevel="0" collapsed="false"/>
    <row r="57635" customFormat="false" ht="15.75" hidden="false" customHeight="false" outlineLevel="0" collapsed="false"/>
    <row r="57636" customFormat="false" ht="15.75" hidden="false" customHeight="false" outlineLevel="0" collapsed="false"/>
    <row r="57637" customFormat="false" ht="15.75" hidden="false" customHeight="false" outlineLevel="0" collapsed="false"/>
    <row r="57638" customFormat="false" ht="15.75" hidden="false" customHeight="false" outlineLevel="0" collapsed="false"/>
    <row r="57639" customFormat="false" ht="15.75" hidden="false" customHeight="false" outlineLevel="0" collapsed="false"/>
    <row r="57640" customFormat="false" ht="15.75" hidden="false" customHeight="false" outlineLevel="0" collapsed="false"/>
    <row r="57641" customFormat="false" ht="15.75" hidden="false" customHeight="false" outlineLevel="0" collapsed="false"/>
    <row r="57642" customFormat="false" ht="15.75" hidden="false" customHeight="false" outlineLevel="0" collapsed="false"/>
    <row r="57643" customFormat="false" ht="15.75" hidden="false" customHeight="false" outlineLevel="0" collapsed="false"/>
    <row r="57644" customFormat="false" ht="15.75" hidden="false" customHeight="false" outlineLevel="0" collapsed="false"/>
    <row r="57645" customFormat="false" ht="15.75" hidden="false" customHeight="false" outlineLevel="0" collapsed="false"/>
    <row r="57646" customFormat="false" ht="15.75" hidden="false" customHeight="false" outlineLevel="0" collapsed="false"/>
    <row r="57647" customFormat="false" ht="15.75" hidden="false" customHeight="false" outlineLevel="0" collapsed="false"/>
    <row r="57648" customFormat="false" ht="15.75" hidden="false" customHeight="false" outlineLevel="0" collapsed="false"/>
    <row r="57649" customFormat="false" ht="15.75" hidden="false" customHeight="false" outlineLevel="0" collapsed="false"/>
    <row r="57650" customFormat="false" ht="15.75" hidden="false" customHeight="false" outlineLevel="0" collapsed="false"/>
    <row r="57651" customFormat="false" ht="15.75" hidden="false" customHeight="false" outlineLevel="0" collapsed="false"/>
    <row r="57652" customFormat="false" ht="15.75" hidden="false" customHeight="false" outlineLevel="0" collapsed="false"/>
    <row r="57653" customFormat="false" ht="15.75" hidden="false" customHeight="false" outlineLevel="0" collapsed="false"/>
    <row r="57654" customFormat="false" ht="15.75" hidden="false" customHeight="false" outlineLevel="0" collapsed="false"/>
    <row r="57655" customFormat="false" ht="15.75" hidden="false" customHeight="false" outlineLevel="0" collapsed="false"/>
    <row r="57656" customFormat="false" ht="15.75" hidden="false" customHeight="false" outlineLevel="0" collapsed="false"/>
    <row r="57657" customFormat="false" ht="15.75" hidden="false" customHeight="false" outlineLevel="0" collapsed="false"/>
    <row r="57658" customFormat="false" ht="15.75" hidden="false" customHeight="false" outlineLevel="0" collapsed="false"/>
    <row r="57659" customFormat="false" ht="15.75" hidden="false" customHeight="false" outlineLevel="0" collapsed="false"/>
    <row r="57660" customFormat="false" ht="15.75" hidden="false" customHeight="false" outlineLevel="0" collapsed="false"/>
    <row r="57661" customFormat="false" ht="15.75" hidden="false" customHeight="false" outlineLevel="0" collapsed="false"/>
    <row r="57662" customFormat="false" ht="15.75" hidden="false" customHeight="false" outlineLevel="0" collapsed="false"/>
    <row r="57663" customFormat="false" ht="15.75" hidden="false" customHeight="false" outlineLevel="0" collapsed="false"/>
    <row r="57664" customFormat="false" ht="15.75" hidden="false" customHeight="false" outlineLevel="0" collapsed="false"/>
    <row r="57665" customFormat="false" ht="15.75" hidden="false" customHeight="false" outlineLevel="0" collapsed="false"/>
    <row r="57666" customFormat="false" ht="15.75" hidden="false" customHeight="false" outlineLevel="0" collapsed="false"/>
    <row r="57667" customFormat="false" ht="15.75" hidden="false" customHeight="false" outlineLevel="0" collapsed="false"/>
    <row r="57668" customFormat="false" ht="15.75" hidden="false" customHeight="false" outlineLevel="0" collapsed="false"/>
    <row r="57669" customFormat="false" ht="15.75" hidden="false" customHeight="false" outlineLevel="0" collapsed="false"/>
    <row r="57670" customFormat="false" ht="15.75" hidden="false" customHeight="false" outlineLevel="0" collapsed="false"/>
    <row r="57671" customFormat="false" ht="15.75" hidden="false" customHeight="false" outlineLevel="0" collapsed="false"/>
    <row r="57672" customFormat="false" ht="15.75" hidden="false" customHeight="false" outlineLevel="0" collapsed="false"/>
    <row r="57673" customFormat="false" ht="15.75" hidden="false" customHeight="false" outlineLevel="0" collapsed="false"/>
    <row r="57674" customFormat="false" ht="15.75" hidden="false" customHeight="false" outlineLevel="0" collapsed="false"/>
    <row r="57675" customFormat="false" ht="15.75" hidden="false" customHeight="false" outlineLevel="0" collapsed="false"/>
    <row r="57676" customFormat="false" ht="15.75" hidden="false" customHeight="false" outlineLevel="0" collapsed="false"/>
    <row r="57677" customFormat="false" ht="15.75" hidden="false" customHeight="false" outlineLevel="0" collapsed="false"/>
    <row r="57678" customFormat="false" ht="15.75" hidden="false" customHeight="false" outlineLevel="0" collapsed="false"/>
    <row r="57679" customFormat="false" ht="15.75" hidden="false" customHeight="false" outlineLevel="0" collapsed="false"/>
    <row r="57680" customFormat="false" ht="15.75" hidden="false" customHeight="false" outlineLevel="0" collapsed="false"/>
    <row r="57681" customFormat="false" ht="15.75" hidden="false" customHeight="false" outlineLevel="0" collapsed="false"/>
    <row r="57682" customFormat="false" ht="15.75" hidden="false" customHeight="false" outlineLevel="0" collapsed="false"/>
    <row r="57683" customFormat="false" ht="15.75" hidden="false" customHeight="false" outlineLevel="0" collapsed="false"/>
    <row r="57684" customFormat="false" ht="15.75" hidden="false" customHeight="false" outlineLevel="0" collapsed="false"/>
    <row r="57685" customFormat="false" ht="15.75" hidden="false" customHeight="false" outlineLevel="0" collapsed="false"/>
    <row r="57686" customFormat="false" ht="15.75" hidden="false" customHeight="false" outlineLevel="0" collapsed="false"/>
    <row r="57687" customFormat="false" ht="15.75" hidden="false" customHeight="false" outlineLevel="0" collapsed="false"/>
    <row r="57688" customFormat="false" ht="15.75" hidden="false" customHeight="false" outlineLevel="0" collapsed="false"/>
    <row r="57689" customFormat="false" ht="15.75" hidden="false" customHeight="false" outlineLevel="0" collapsed="false"/>
    <row r="57690" customFormat="false" ht="15.75" hidden="false" customHeight="false" outlineLevel="0" collapsed="false"/>
    <row r="57691" customFormat="false" ht="15.75" hidden="false" customHeight="false" outlineLevel="0" collapsed="false"/>
    <row r="57692" customFormat="false" ht="15.75" hidden="false" customHeight="false" outlineLevel="0" collapsed="false"/>
    <row r="57693" customFormat="false" ht="15.75" hidden="false" customHeight="false" outlineLevel="0" collapsed="false"/>
    <row r="57694" customFormat="false" ht="15.75" hidden="false" customHeight="false" outlineLevel="0" collapsed="false"/>
    <row r="57695" customFormat="false" ht="15.75" hidden="false" customHeight="false" outlineLevel="0" collapsed="false"/>
    <row r="57696" customFormat="false" ht="15.75" hidden="false" customHeight="false" outlineLevel="0" collapsed="false"/>
    <row r="57697" customFormat="false" ht="15.75" hidden="false" customHeight="false" outlineLevel="0" collapsed="false"/>
    <row r="57698" customFormat="false" ht="15.75" hidden="false" customHeight="false" outlineLevel="0" collapsed="false"/>
    <row r="57699" customFormat="false" ht="15.75" hidden="false" customHeight="false" outlineLevel="0" collapsed="false"/>
    <row r="57700" customFormat="false" ht="15.75" hidden="false" customHeight="false" outlineLevel="0" collapsed="false"/>
    <row r="57701" customFormat="false" ht="15.75" hidden="false" customHeight="false" outlineLevel="0" collapsed="false"/>
    <row r="57702" customFormat="false" ht="15.75" hidden="false" customHeight="false" outlineLevel="0" collapsed="false"/>
    <row r="57703" customFormat="false" ht="15.75" hidden="false" customHeight="false" outlineLevel="0" collapsed="false"/>
    <row r="57704" customFormat="false" ht="15.75" hidden="false" customHeight="false" outlineLevel="0" collapsed="false"/>
    <row r="57705" customFormat="false" ht="15.75" hidden="false" customHeight="false" outlineLevel="0" collapsed="false"/>
    <row r="57706" customFormat="false" ht="15.75" hidden="false" customHeight="false" outlineLevel="0" collapsed="false"/>
    <row r="57707" customFormat="false" ht="15.75" hidden="false" customHeight="false" outlineLevel="0" collapsed="false"/>
    <row r="57708" customFormat="false" ht="15.75" hidden="false" customHeight="false" outlineLevel="0" collapsed="false"/>
    <row r="57709" customFormat="false" ht="15.75" hidden="false" customHeight="false" outlineLevel="0" collapsed="false"/>
    <row r="57710" customFormat="false" ht="15.75" hidden="false" customHeight="false" outlineLevel="0" collapsed="false"/>
    <row r="57711" customFormat="false" ht="15.75" hidden="false" customHeight="false" outlineLevel="0" collapsed="false"/>
    <row r="57712" customFormat="false" ht="15.75" hidden="false" customHeight="false" outlineLevel="0" collapsed="false"/>
    <row r="57713" customFormat="false" ht="15.75" hidden="false" customHeight="false" outlineLevel="0" collapsed="false"/>
    <row r="57714" customFormat="false" ht="15.75" hidden="false" customHeight="false" outlineLevel="0" collapsed="false"/>
    <row r="57715" customFormat="false" ht="15.75" hidden="false" customHeight="false" outlineLevel="0" collapsed="false"/>
    <row r="57716" customFormat="false" ht="15.75" hidden="false" customHeight="false" outlineLevel="0" collapsed="false"/>
    <row r="57717" customFormat="false" ht="15.75" hidden="false" customHeight="false" outlineLevel="0" collapsed="false"/>
    <row r="57718" customFormat="false" ht="15.75" hidden="false" customHeight="false" outlineLevel="0" collapsed="false"/>
    <row r="57719" customFormat="false" ht="15.75" hidden="false" customHeight="false" outlineLevel="0" collapsed="false"/>
    <row r="57720" customFormat="false" ht="15.75" hidden="false" customHeight="false" outlineLevel="0" collapsed="false"/>
    <row r="57721" customFormat="false" ht="15.75" hidden="false" customHeight="false" outlineLevel="0" collapsed="false"/>
    <row r="57722" customFormat="false" ht="15.75" hidden="false" customHeight="false" outlineLevel="0" collapsed="false"/>
    <row r="57723" customFormat="false" ht="15.75" hidden="false" customHeight="false" outlineLevel="0" collapsed="false"/>
    <row r="57724" customFormat="false" ht="15.75" hidden="false" customHeight="false" outlineLevel="0" collapsed="false"/>
    <row r="57725" customFormat="false" ht="15.75" hidden="false" customHeight="false" outlineLevel="0" collapsed="false"/>
    <row r="57726" customFormat="false" ht="15.75" hidden="false" customHeight="false" outlineLevel="0" collapsed="false"/>
    <row r="57727" customFormat="false" ht="15.75" hidden="false" customHeight="false" outlineLevel="0" collapsed="false"/>
    <row r="57728" customFormat="false" ht="15.75" hidden="false" customHeight="false" outlineLevel="0" collapsed="false"/>
    <row r="57729" customFormat="false" ht="15.75" hidden="false" customHeight="false" outlineLevel="0" collapsed="false"/>
    <row r="57730" customFormat="false" ht="15.75" hidden="false" customHeight="false" outlineLevel="0" collapsed="false"/>
    <row r="57731" customFormat="false" ht="15.75" hidden="false" customHeight="false" outlineLevel="0" collapsed="false"/>
    <row r="57732" customFormat="false" ht="15.75" hidden="false" customHeight="false" outlineLevel="0" collapsed="false"/>
    <row r="57733" customFormat="false" ht="15.75" hidden="false" customHeight="false" outlineLevel="0" collapsed="false"/>
    <row r="57734" customFormat="false" ht="15.75" hidden="false" customHeight="false" outlineLevel="0" collapsed="false"/>
    <row r="57735" customFormat="false" ht="15.75" hidden="false" customHeight="false" outlineLevel="0" collapsed="false"/>
    <row r="57736" customFormat="false" ht="15.75" hidden="false" customHeight="false" outlineLevel="0" collapsed="false"/>
    <row r="57737" customFormat="false" ht="15.75" hidden="false" customHeight="false" outlineLevel="0" collapsed="false"/>
    <row r="57738" customFormat="false" ht="15.75" hidden="false" customHeight="false" outlineLevel="0" collapsed="false"/>
    <row r="57739" customFormat="false" ht="15.75" hidden="false" customHeight="false" outlineLevel="0" collapsed="false"/>
    <row r="57740" customFormat="false" ht="15.75" hidden="false" customHeight="false" outlineLevel="0" collapsed="false"/>
    <row r="57741" customFormat="false" ht="15.75" hidden="false" customHeight="false" outlineLevel="0" collapsed="false"/>
    <row r="57742" customFormat="false" ht="15.75" hidden="false" customHeight="false" outlineLevel="0" collapsed="false"/>
    <row r="57743" customFormat="false" ht="15.75" hidden="false" customHeight="false" outlineLevel="0" collapsed="false"/>
    <row r="57744" customFormat="false" ht="15.75" hidden="false" customHeight="false" outlineLevel="0" collapsed="false"/>
    <row r="57745" customFormat="false" ht="15.75" hidden="false" customHeight="false" outlineLevel="0" collapsed="false"/>
    <row r="57746" customFormat="false" ht="15.75" hidden="false" customHeight="false" outlineLevel="0" collapsed="false"/>
    <row r="57747" customFormat="false" ht="15.75" hidden="false" customHeight="false" outlineLevel="0" collapsed="false"/>
    <row r="57748" customFormat="false" ht="15.75" hidden="false" customHeight="false" outlineLevel="0" collapsed="false"/>
    <row r="57749" customFormat="false" ht="15.75" hidden="false" customHeight="false" outlineLevel="0" collapsed="false"/>
    <row r="57750" customFormat="false" ht="15.75" hidden="false" customHeight="false" outlineLevel="0" collapsed="false"/>
    <row r="57751" customFormat="false" ht="15.75" hidden="false" customHeight="false" outlineLevel="0" collapsed="false"/>
    <row r="57752" customFormat="false" ht="15.75" hidden="false" customHeight="false" outlineLevel="0" collapsed="false"/>
    <row r="57753" customFormat="false" ht="15.75" hidden="false" customHeight="false" outlineLevel="0" collapsed="false"/>
    <row r="57754" customFormat="false" ht="15.75" hidden="false" customHeight="false" outlineLevel="0" collapsed="false"/>
    <row r="57755" customFormat="false" ht="15.75" hidden="false" customHeight="false" outlineLevel="0" collapsed="false"/>
    <row r="57756" customFormat="false" ht="15.75" hidden="false" customHeight="false" outlineLevel="0" collapsed="false"/>
    <row r="57757" customFormat="false" ht="15.75" hidden="false" customHeight="false" outlineLevel="0" collapsed="false"/>
    <row r="57758" customFormat="false" ht="15.75" hidden="false" customHeight="false" outlineLevel="0" collapsed="false"/>
    <row r="57759" customFormat="false" ht="15.75" hidden="false" customHeight="false" outlineLevel="0" collapsed="false"/>
    <row r="57760" customFormat="false" ht="15.75" hidden="false" customHeight="false" outlineLevel="0" collapsed="false"/>
    <row r="57761" customFormat="false" ht="15.75" hidden="false" customHeight="false" outlineLevel="0" collapsed="false"/>
    <row r="57762" customFormat="false" ht="15.75" hidden="false" customHeight="false" outlineLevel="0" collapsed="false"/>
    <row r="57763" customFormat="false" ht="15.75" hidden="false" customHeight="false" outlineLevel="0" collapsed="false"/>
    <row r="57764" customFormat="false" ht="15.75" hidden="false" customHeight="false" outlineLevel="0" collapsed="false"/>
    <row r="57765" customFormat="false" ht="15.75" hidden="false" customHeight="false" outlineLevel="0" collapsed="false"/>
    <row r="57766" customFormat="false" ht="15.75" hidden="false" customHeight="false" outlineLevel="0" collapsed="false"/>
    <row r="57767" customFormat="false" ht="15.75" hidden="false" customHeight="false" outlineLevel="0" collapsed="false"/>
    <row r="57768" customFormat="false" ht="15.75" hidden="false" customHeight="false" outlineLevel="0" collapsed="false"/>
    <row r="57769" customFormat="false" ht="15.75" hidden="false" customHeight="false" outlineLevel="0" collapsed="false"/>
    <row r="57770" customFormat="false" ht="15.75" hidden="false" customHeight="false" outlineLevel="0" collapsed="false"/>
    <row r="57771" customFormat="false" ht="15.75" hidden="false" customHeight="false" outlineLevel="0" collapsed="false"/>
    <row r="57772" customFormat="false" ht="15.75" hidden="false" customHeight="false" outlineLevel="0" collapsed="false"/>
    <row r="57773" customFormat="false" ht="15.75" hidden="false" customHeight="false" outlineLevel="0" collapsed="false"/>
    <row r="57774" customFormat="false" ht="15.75" hidden="false" customHeight="false" outlineLevel="0" collapsed="false"/>
    <row r="57775" customFormat="false" ht="15.75" hidden="false" customHeight="false" outlineLevel="0" collapsed="false"/>
    <row r="57776" customFormat="false" ht="15.75" hidden="false" customHeight="false" outlineLevel="0" collapsed="false"/>
    <row r="57777" customFormat="false" ht="15.75" hidden="false" customHeight="false" outlineLevel="0" collapsed="false"/>
    <row r="57778" customFormat="false" ht="15.75" hidden="false" customHeight="false" outlineLevel="0" collapsed="false"/>
    <row r="57779" customFormat="false" ht="15.75" hidden="false" customHeight="false" outlineLevel="0" collapsed="false"/>
    <row r="57780" customFormat="false" ht="15.75" hidden="false" customHeight="false" outlineLevel="0" collapsed="false"/>
    <row r="57781" customFormat="false" ht="15.75" hidden="false" customHeight="false" outlineLevel="0" collapsed="false"/>
    <row r="57782" customFormat="false" ht="15.75" hidden="false" customHeight="false" outlineLevel="0" collapsed="false"/>
    <row r="57783" customFormat="false" ht="15.75" hidden="false" customHeight="false" outlineLevel="0" collapsed="false"/>
    <row r="57784" customFormat="false" ht="15.75" hidden="false" customHeight="false" outlineLevel="0" collapsed="false"/>
    <row r="57785" customFormat="false" ht="15.75" hidden="false" customHeight="false" outlineLevel="0" collapsed="false"/>
    <row r="57786" customFormat="false" ht="15.75" hidden="false" customHeight="false" outlineLevel="0" collapsed="false"/>
    <row r="57787" customFormat="false" ht="15.75" hidden="false" customHeight="false" outlineLevel="0" collapsed="false"/>
    <row r="57788" customFormat="false" ht="15.75" hidden="false" customHeight="false" outlineLevel="0" collapsed="false"/>
    <row r="57789" customFormat="false" ht="15.75" hidden="false" customHeight="false" outlineLevel="0" collapsed="false"/>
    <row r="57790" customFormat="false" ht="15.75" hidden="false" customHeight="false" outlineLevel="0" collapsed="false"/>
    <row r="57791" customFormat="false" ht="15.75" hidden="false" customHeight="false" outlineLevel="0" collapsed="false"/>
    <row r="57792" customFormat="false" ht="15.75" hidden="false" customHeight="false" outlineLevel="0" collapsed="false"/>
    <row r="57793" customFormat="false" ht="15.75" hidden="false" customHeight="false" outlineLevel="0" collapsed="false"/>
    <row r="57794" customFormat="false" ht="15.75" hidden="false" customHeight="false" outlineLevel="0" collapsed="false"/>
    <row r="57795" customFormat="false" ht="15.75" hidden="false" customHeight="false" outlineLevel="0" collapsed="false"/>
    <row r="57796" customFormat="false" ht="15.75" hidden="false" customHeight="false" outlineLevel="0" collapsed="false"/>
    <row r="57797" customFormat="false" ht="15.75" hidden="false" customHeight="false" outlineLevel="0" collapsed="false"/>
    <row r="57798" customFormat="false" ht="15.75" hidden="false" customHeight="false" outlineLevel="0" collapsed="false"/>
    <row r="57799" customFormat="false" ht="15.75" hidden="false" customHeight="false" outlineLevel="0" collapsed="false"/>
    <row r="57800" customFormat="false" ht="15.75" hidden="false" customHeight="false" outlineLevel="0" collapsed="false"/>
    <row r="57801" customFormat="false" ht="15.75" hidden="false" customHeight="false" outlineLevel="0" collapsed="false"/>
    <row r="57802" customFormat="false" ht="15.75" hidden="false" customHeight="false" outlineLevel="0" collapsed="false"/>
    <row r="57803" customFormat="false" ht="15.75" hidden="false" customHeight="false" outlineLevel="0" collapsed="false"/>
    <row r="57804" customFormat="false" ht="15.75" hidden="false" customHeight="false" outlineLevel="0" collapsed="false"/>
    <row r="57805" customFormat="false" ht="15.75" hidden="false" customHeight="false" outlineLevel="0" collapsed="false"/>
    <row r="57806" customFormat="false" ht="15.75" hidden="false" customHeight="false" outlineLevel="0" collapsed="false"/>
    <row r="57807" customFormat="false" ht="15.75" hidden="false" customHeight="false" outlineLevel="0" collapsed="false"/>
    <row r="57808" customFormat="false" ht="15.75" hidden="false" customHeight="false" outlineLevel="0" collapsed="false"/>
    <row r="57809" customFormat="false" ht="15.75" hidden="false" customHeight="false" outlineLevel="0" collapsed="false"/>
    <row r="57810" customFormat="false" ht="15.75" hidden="false" customHeight="false" outlineLevel="0" collapsed="false"/>
    <row r="57811" customFormat="false" ht="15.75" hidden="false" customHeight="false" outlineLevel="0" collapsed="false"/>
    <row r="57812" customFormat="false" ht="15.75" hidden="false" customHeight="false" outlineLevel="0" collapsed="false"/>
    <row r="57813" customFormat="false" ht="15.75" hidden="false" customHeight="false" outlineLevel="0" collapsed="false"/>
    <row r="57814" customFormat="false" ht="15.75" hidden="false" customHeight="false" outlineLevel="0" collapsed="false"/>
    <row r="57815" customFormat="false" ht="15.75" hidden="false" customHeight="false" outlineLevel="0" collapsed="false"/>
    <row r="57816" customFormat="false" ht="15.75" hidden="false" customHeight="false" outlineLevel="0" collapsed="false"/>
    <row r="57817" customFormat="false" ht="15.75" hidden="false" customHeight="false" outlineLevel="0" collapsed="false"/>
    <row r="57818" customFormat="false" ht="15.75" hidden="false" customHeight="false" outlineLevel="0" collapsed="false"/>
    <row r="57819" customFormat="false" ht="15.75" hidden="false" customHeight="false" outlineLevel="0" collapsed="false"/>
    <row r="57820" customFormat="false" ht="15.75" hidden="false" customHeight="false" outlineLevel="0" collapsed="false"/>
    <row r="57821" customFormat="false" ht="15.75" hidden="false" customHeight="false" outlineLevel="0" collapsed="false"/>
    <row r="57822" customFormat="false" ht="15.75" hidden="false" customHeight="false" outlineLevel="0" collapsed="false"/>
    <row r="57823" customFormat="false" ht="15.75" hidden="false" customHeight="false" outlineLevel="0" collapsed="false"/>
    <row r="57824" customFormat="false" ht="15.75" hidden="false" customHeight="false" outlineLevel="0" collapsed="false"/>
    <row r="57825" customFormat="false" ht="15.75" hidden="false" customHeight="false" outlineLevel="0" collapsed="false"/>
    <row r="57826" customFormat="false" ht="15.75" hidden="false" customHeight="false" outlineLevel="0" collapsed="false"/>
    <row r="57827" customFormat="false" ht="15.75" hidden="false" customHeight="false" outlineLevel="0" collapsed="false"/>
    <row r="57828" customFormat="false" ht="15.75" hidden="false" customHeight="false" outlineLevel="0" collapsed="false"/>
    <row r="57829" customFormat="false" ht="15.75" hidden="false" customHeight="false" outlineLevel="0" collapsed="false"/>
    <row r="57830" customFormat="false" ht="15.75" hidden="false" customHeight="false" outlineLevel="0" collapsed="false"/>
    <row r="57831" customFormat="false" ht="15.75" hidden="false" customHeight="false" outlineLevel="0" collapsed="false"/>
    <row r="57832" customFormat="false" ht="15.75" hidden="false" customHeight="false" outlineLevel="0" collapsed="false"/>
    <row r="57833" customFormat="false" ht="15.75" hidden="false" customHeight="false" outlineLevel="0" collapsed="false"/>
    <row r="57834" customFormat="false" ht="15.75" hidden="false" customHeight="false" outlineLevel="0" collapsed="false"/>
    <row r="57835" customFormat="false" ht="15.75" hidden="false" customHeight="false" outlineLevel="0" collapsed="false"/>
    <row r="57836" customFormat="false" ht="15.75" hidden="false" customHeight="false" outlineLevel="0" collapsed="false"/>
    <row r="57837" customFormat="false" ht="15.75" hidden="false" customHeight="false" outlineLevel="0" collapsed="false"/>
    <row r="57838" customFormat="false" ht="15.75" hidden="false" customHeight="false" outlineLevel="0" collapsed="false"/>
    <row r="57839" customFormat="false" ht="15.75" hidden="false" customHeight="false" outlineLevel="0" collapsed="false"/>
    <row r="57840" customFormat="false" ht="15.75" hidden="false" customHeight="false" outlineLevel="0" collapsed="false"/>
    <row r="57841" customFormat="false" ht="15.75" hidden="false" customHeight="false" outlineLevel="0" collapsed="false"/>
    <row r="57842" customFormat="false" ht="15.75" hidden="false" customHeight="false" outlineLevel="0" collapsed="false"/>
    <row r="57843" customFormat="false" ht="15.75" hidden="false" customHeight="false" outlineLevel="0" collapsed="false"/>
    <row r="57844" customFormat="false" ht="15.75" hidden="false" customHeight="false" outlineLevel="0" collapsed="false"/>
    <row r="57845" customFormat="false" ht="15.75" hidden="false" customHeight="false" outlineLevel="0" collapsed="false"/>
    <row r="57846" customFormat="false" ht="15.75" hidden="false" customHeight="false" outlineLevel="0" collapsed="false"/>
    <row r="57847" customFormat="false" ht="15.75" hidden="false" customHeight="false" outlineLevel="0" collapsed="false"/>
    <row r="57848" customFormat="false" ht="15.75" hidden="false" customHeight="false" outlineLevel="0" collapsed="false"/>
    <row r="57849" customFormat="false" ht="15.75" hidden="false" customHeight="false" outlineLevel="0" collapsed="false"/>
    <row r="57850" customFormat="false" ht="15.75" hidden="false" customHeight="false" outlineLevel="0" collapsed="false"/>
    <row r="57851" customFormat="false" ht="15.75" hidden="false" customHeight="false" outlineLevel="0" collapsed="false"/>
    <row r="57852" customFormat="false" ht="15.75" hidden="false" customHeight="false" outlineLevel="0" collapsed="false"/>
    <row r="57853" customFormat="false" ht="15.75" hidden="false" customHeight="false" outlineLevel="0" collapsed="false"/>
    <row r="57854" customFormat="false" ht="15.75" hidden="false" customHeight="false" outlineLevel="0" collapsed="false"/>
    <row r="57855" customFormat="false" ht="15.75" hidden="false" customHeight="false" outlineLevel="0" collapsed="false"/>
    <row r="57856" customFormat="false" ht="15.75" hidden="false" customHeight="false" outlineLevel="0" collapsed="false"/>
    <row r="57857" customFormat="false" ht="15.75" hidden="false" customHeight="false" outlineLevel="0" collapsed="false"/>
    <row r="57858" customFormat="false" ht="15.75" hidden="false" customHeight="false" outlineLevel="0" collapsed="false"/>
    <row r="57859" customFormat="false" ht="15.75" hidden="false" customHeight="false" outlineLevel="0" collapsed="false"/>
    <row r="57860" customFormat="false" ht="15.75" hidden="false" customHeight="false" outlineLevel="0" collapsed="false"/>
    <row r="57861" customFormat="false" ht="15.75" hidden="false" customHeight="false" outlineLevel="0" collapsed="false"/>
    <row r="57862" customFormat="false" ht="15.75" hidden="false" customHeight="false" outlineLevel="0" collapsed="false"/>
    <row r="57863" customFormat="false" ht="15.75" hidden="false" customHeight="false" outlineLevel="0" collapsed="false"/>
    <row r="57864" customFormat="false" ht="15.75" hidden="false" customHeight="false" outlineLevel="0" collapsed="false"/>
    <row r="57865" customFormat="false" ht="15.75" hidden="false" customHeight="false" outlineLevel="0" collapsed="false"/>
    <row r="57866" customFormat="false" ht="15.75" hidden="false" customHeight="false" outlineLevel="0" collapsed="false"/>
    <row r="57867" customFormat="false" ht="15.75" hidden="false" customHeight="false" outlineLevel="0" collapsed="false"/>
    <row r="57868" customFormat="false" ht="15.75" hidden="false" customHeight="false" outlineLevel="0" collapsed="false"/>
    <row r="57869" customFormat="false" ht="15.75" hidden="false" customHeight="false" outlineLevel="0" collapsed="false"/>
    <row r="57870" customFormat="false" ht="15.75" hidden="false" customHeight="false" outlineLevel="0" collapsed="false"/>
    <row r="57871" customFormat="false" ht="15.75" hidden="false" customHeight="false" outlineLevel="0" collapsed="false"/>
    <row r="57872" customFormat="false" ht="15.75" hidden="false" customHeight="false" outlineLevel="0" collapsed="false"/>
    <row r="57873" customFormat="false" ht="15.75" hidden="false" customHeight="false" outlineLevel="0" collapsed="false"/>
    <row r="57874" customFormat="false" ht="15.75" hidden="false" customHeight="false" outlineLevel="0" collapsed="false"/>
    <row r="57875" customFormat="false" ht="15.75" hidden="false" customHeight="false" outlineLevel="0" collapsed="false"/>
    <row r="57876" customFormat="false" ht="15.75" hidden="false" customHeight="false" outlineLevel="0" collapsed="false"/>
    <row r="57877" customFormat="false" ht="15.75" hidden="false" customHeight="false" outlineLevel="0" collapsed="false"/>
    <row r="57878" customFormat="false" ht="15.75" hidden="false" customHeight="false" outlineLevel="0" collapsed="false"/>
    <row r="57879" customFormat="false" ht="15.75" hidden="false" customHeight="false" outlineLevel="0" collapsed="false"/>
    <row r="57880" customFormat="false" ht="15.75" hidden="false" customHeight="false" outlineLevel="0" collapsed="false"/>
    <row r="57881" customFormat="false" ht="15.75" hidden="false" customHeight="false" outlineLevel="0" collapsed="false"/>
    <row r="57882" customFormat="false" ht="15.75" hidden="false" customHeight="false" outlineLevel="0" collapsed="false"/>
    <row r="57883" customFormat="false" ht="15.75" hidden="false" customHeight="false" outlineLevel="0" collapsed="false"/>
    <row r="57884" customFormat="false" ht="15.75" hidden="false" customHeight="false" outlineLevel="0" collapsed="false"/>
    <row r="57885" customFormat="false" ht="15.75" hidden="false" customHeight="false" outlineLevel="0" collapsed="false"/>
    <row r="57886" customFormat="false" ht="15.75" hidden="false" customHeight="false" outlineLevel="0" collapsed="false"/>
    <row r="57887" customFormat="false" ht="15.75" hidden="false" customHeight="false" outlineLevel="0" collapsed="false"/>
    <row r="57888" customFormat="false" ht="15.75" hidden="false" customHeight="false" outlineLevel="0" collapsed="false"/>
    <row r="57889" customFormat="false" ht="15.75" hidden="false" customHeight="false" outlineLevel="0" collapsed="false"/>
    <row r="57890" customFormat="false" ht="15.75" hidden="false" customHeight="false" outlineLevel="0" collapsed="false"/>
    <row r="57891" customFormat="false" ht="15.75" hidden="false" customHeight="false" outlineLevel="0" collapsed="false"/>
    <row r="57892" customFormat="false" ht="15.75" hidden="false" customHeight="false" outlineLevel="0" collapsed="false"/>
    <row r="57893" customFormat="false" ht="15.75" hidden="false" customHeight="false" outlineLevel="0" collapsed="false"/>
    <row r="57894" customFormat="false" ht="15.75" hidden="false" customHeight="false" outlineLevel="0" collapsed="false"/>
    <row r="57895" customFormat="false" ht="15.75" hidden="false" customHeight="false" outlineLevel="0" collapsed="false"/>
    <row r="57896" customFormat="false" ht="15.75" hidden="false" customHeight="false" outlineLevel="0" collapsed="false"/>
    <row r="57897" customFormat="false" ht="15.75" hidden="false" customHeight="false" outlineLevel="0" collapsed="false"/>
    <row r="57898" customFormat="false" ht="15.75" hidden="false" customHeight="false" outlineLevel="0" collapsed="false"/>
    <row r="57899" customFormat="false" ht="15.75" hidden="false" customHeight="false" outlineLevel="0" collapsed="false"/>
    <row r="57900" customFormat="false" ht="15.75" hidden="false" customHeight="false" outlineLevel="0" collapsed="false"/>
    <row r="57901" customFormat="false" ht="15.75" hidden="false" customHeight="false" outlineLevel="0" collapsed="false"/>
    <row r="57902" customFormat="false" ht="15.75" hidden="false" customHeight="false" outlineLevel="0" collapsed="false"/>
    <row r="57903" customFormat="false" ht="15.75" hidden="false" customHeight="false" outlineLevel="0" collapsed="false"/>
    <row r="57904" customFormat="false" ht="15.75" hidden="false" customHeight="false" outlineLevel="0" collapsed="false"/>
    <row r="57905" customFormat="false" ht="15.75" hidden="false" customHeight="false" outlineLevel="0" collapsed="false"/>
    <row r="57906" customFormat="false" ht="15.75" hidden="false" customHeight="false" outlineLevel="0" collapsed="false"/>
    <row r="57907" customFormat="false" ht="15.75" hidden="false" customHeight="false" outlineLevel="0" collapsed="false"/>
    <row r="57908" customFormat="false" ht="15.75" hidden="false" customHeight="false" outlineLevel="0" collapsed="false"/>
    <row r="57909" customFormat="false" ht="15.75" hidden="false" customHeight="false" outlineLevel="0" collapsed="false"/>
    <row r="57910" customFormat="false" ht="15.75" hidden="false" customHeight="false" outlineLevel="0" collapsed="false"/>
    <row r="57911" customFormat="false" ht="15.75" hidden="false" customHeight="false" outlineLevel="0" collapsed="false"/>
    <row r="57912" customFormat="false" ht="15.75" hidden="false" customHeight="false" outlineLevel="0" collapsed="false"/>
    <row r="57913" customFormat="false" ht="15.75" hidden="false" customHeight="false" outlineLevel="0" collapsed="false"/>
    <row r="57914" customFormat="false" ht="15.75" hidden="false" customHeight="false" outlineLevel="0" collapsed="false"/>
    <row r="57915" customFormat="false" ht="15.75" hidden="false" customHeight="false" outlineLevel="0" collapsed="false"/>
    <row r="57916" customFormat="false" ht="15.75" hidden="false" customHeight="false" outlineLevel="0" collapsed="false"/>
    <row r="57917" customFormat="false" ht="15.75" hidden="false" customHeight="false" outlineLevel="0" collapsed="false"/>
    <row r="57918" customFormat="false" ht="15.75" hidden="false" customHeight="false" outlineLevel="0" collapsed="false"/>
    <row r="57919" customFormat="false" ht="15.75" hidden="false" customHeight="false" outlineLevel="0" collapsed="false"/>
    <row r="57920" customFormat="false" ht="15.75" hidden="false" customHeight="false" outlineLevel="0" collapsed="false"/>
    <row r="57921" customFormat="false" ht="15.75" hidden="false" customHeight="false" outlineLevel="0" collapsed="false"/>
    <row r="57922" customFormat="false" ht="15.75" hidden="false" customHeight="false" outlineLevel="0" collapsed="false"/>
    <row r="57923" customFormat="false" ht="15.75" hidden="false" customHeight="false" outlineLevel="0" collapsed="false"/>
    <row r="57924" customFormat="false" ht="15.75" hidden="false" customHeight="false" outlineLevel="0" collapsed="false"/>
    <row r="57925" customFormat="false" ht="15.75" hidden="false" customHeight="false" outlineLevel="0" collapsed="false"/>
    <row r="57926" customFormat="false" ht="15.75" hidden="false" customHeight="false" outlineLevel="0" collapsed="false"/>
    <row r="57927" customFormat="false" ht="15.75" hidden="false" customHeight="false" outlineLevel="0" collapsed="false"/>
    <row r="57928" customFormat="false" ht="15.75" hidden="false" customHeight="false" outlineLevel="0" collapsed="false"/>
    <row r="57929" customFormat="false" ht="15.75" hidden="false" customHeight="false" outlineLevel="0" collapsed="false"/>
    <row r="57930" customFormat="false" ht="15.75" hidden="false" customHeight="false" outlineLevel="0" collapsed="false"/>
    <row r="57931" customFormat="false" ht="15.75" hidden="false" customHeight="false" outlineLevel="0" collapsed="false"/>
    <row r="57932" customFormat="false" ht="15.75" hidden="false" customHeight="false" outlineLevel="0" collapsed="false"/>
    <row r="57933" customFormat="false" ht="15.75" hidden="false" customHeight="false" outlineLevel="0" collapsed="false"/>
    <row r="57934" customFormat="false" ht="15.75" hidden="false" customHeight="false" outlineLevel="0" collapsed="false"/>
    <row r="57935" customFormat="false" ht="15.75" hidden="false" customHeight="false" outlineLevel="0" collapsed="false"/>
    <row r="57936" customFormat="false" ht="15.75" hidden="false" customHeight="false" outlineLevel="0" collapsed="false"/>
    <row r="57937" customFormat="false" ht="15.75" hidden="false" customHeight="false" outlineLevel="0" collapsed="false"/>
    <row r="57938" customFormat="false" ht="15.75" hidden="false" customHeight="false" outlineLevel="0" collapsed="false"/>
    <row r="57939" customFormat="false" ht="15.75" hidden="false" customHeight="false" outlineLevel="0" collapsed="false"/>
    <row r="57940" customFormat="false" ht="15.75" hidden="false" customHeight="false" outlineLevel="0" collapsed="false"/>
    <row r="57941" customFormat="false" ht="15.75" hidden="false" customHeight="false" outlineLevel="0" collapsed="false"/>
    <row r="57942" customFormat="false" ht="15.75" hidden="false" customHeight="false" outlineLevel="0" collapsed="false"/>
    <row r="57943" customFormat="false" ht="15.75" hidden="false" customHeight="false" outlineLevel="0" collapsed="false"/>
    <row r="57944" customFormat="false" ht="15.75" hidden="false" customHeight="false" outlineLevel="0" collapsed="false"/>
    <row r="57945" customFormat="false" ht="15.75" hidden="false" customHeight="false" outlineLevel="0" collapsed="false"/>
    <row r="57946" customFormat="false" ht="15.75" hidden="false" customHeight="false" outlineLevel="0" collapsed="false"/>
    <row r="57947" customFormat="false" ht="15.75" hidden="false" customHeight="false" outlineLevel="0" collapsed="false"/>
    <row r="57948" customFormat="false" ht="15.75" hidden="false" customHeight="false" outlineLevel="0" collapsed="false"/>
    <row r="57949" customFormat="false" ht="15.75" hidden="false" customHeight="false" outlineLevel="0" collapsed="false"/>
    <row r="57950" customFormat="false" ht="15.75" hidden="false" customHeight="false" outlineLevel="0" collapsed="false"/>
    <row r="57951" customFormat="false" ht="15.75" hidden="false" customHeight="false" outlineLevel="0" collapsed="false"/>
    <row r="57952" customFormat="false" ht="15.75" hidden="false" customHeight="false" outlineLevel="0" collapsed="false"/>
    <row r="57953" customFormat="false" ht="15.75" hidden="false" customHeight="false" outlineLevel="0" collapsed="false"/>
    <row r="57954" customFormat="false" ht="15.75" hidden="false" customHeight="false" outlineLevel="0" collapsed="false"/>
    <row r="57955" customFormat="false" ht="15.75" hidden="false" customHeight="false" outlineLevel="0" collapsed="false"/>
    <row r="57956" customFormat="false" ht="15.75" hidden="false" customHeight="false" outlineLevel="0" collapsed="false"/>
    <row r="57957" customFormat="false" ht="15.75" hidden="false" customHeight="false" outlineLevel="0" collapsed="false"/>
    <row r="57958" customFormat="false" ht="15.75" hidden="false" customHeight="false" outlineLevel="0" collapsed="false"/>
    <row r="57959" customFormat="false" ht="15.75" hidden="false" customHeight="false" outlineLevel="0" collapsed="false"/>
    <row r="57960" customFormat="false" ht="15.75" hidden="false" customHeight="false" outlineLevel="0" collapsed="false"/>
    <row r="57961" customFormat="false" ht="15.75" hidden="false" customHeight="false" outlineLevel="0" collapsed="false"/>
    <row r="57962" customFormat="false" ht="15.75" hidden="false" customHeight="false" outlineLevel="0" collapsed="false"/>
    <row r="57963" customFormat="false" ht="15.75" hidden="false" customHeight="false" outlineLevel="0" collapsed="false"/>
    <row r="57964" customFormat="false" ht="15.75" hidden="false" customHeight="false" outlineLevel="0" collapsed="false"/>
    <row r="57965" customFormat="false" ht="15.75" hidden="false" customHeight="false" outlineLevel="0" collapsed="false"/>
    <row r="57966" customFormat="false" ht="15.75" hidden="false" customHeight="false" outlineLevel="0" collapsed="false"/>
    <row r="57967" customFormat="false" ht="15.75" hidden="false" customHeight="false" outlineLevel="0" collapsed="false"/>
    <row r="57968" customFormat="false" ht="15.75" hidden="false" customHeight="false" outlineLevel="0" collapsed="false"/>
    <row r="57969" customFormat="false" ht="15.75" hidden="false" customHeight="false" outlineLevel="0" collapsed="false"/>
    <row r="57970" customFormat="false" ht="15.75" hidden="false" customHeight="false" outlineLevel="0" collapsed="false"/>
    <row r="57971" customFormat="false" ht="15.75" hidden="false" customHeight="false" outlineLevel="0" collapsed="false"/>
    <row r="57972" customFormat="false" ht="15.75" hidden="false" customHeight="false" outlineLevel="0" collapsed="false"/>
    <row r="57973" customFormat="false" ht="15.75" hidden="false" customHeight="false" outlineLevel="0" collapsed="false"/>
    <row r="57974" customFormat="false" ht="15.75" hidden="false" customHeight="false" outlineLevel="0" collapsed="false"/>
    <row r="57975" customFormat="false" ht="15.75" hidden="false" customHeight="false" outlineLevel="0" collapsed="false"/>
    <row r="57976" customFormat="false" ht="15.75" hidden="false" customHeight="false" outlineLevel="0" collapsed="false"/>
    <row r="57977" customFormat="false" ht="15.75" hidden="false" customHeight="false" outlineLevel="0" collapsed="false"/>
    <row r="57978" customFormat="false" ht="15.75" hidden="false" customHeight="false" outlineLevel="0" collapsed="false"/>
    <row r="57979" customFormat="false" ht="15.75" hidden="false" customHeight="false" outlineLevel="0" collapsed="false"/>
    <row r="57980" customFormat="false" ht="15.75" hidden="false" customHeight="false" outlineLevel="0" collapsed="false"/>
    <row r="57981" customFormat="false" ht="15.75" hidden="false" customHeight="false" outlineLevel="0" collapsed="false"/>
    <row r="57982" customFormat="false" ht="15.75" hidden="false" customHeight="false" outlineLevel="0" collapsed="false"/>
    <row r="57983" customFormat="false" ht="15.75" hidden="false" customHeight="false" outlineLevel="0" collapsed="false"/>
    <row r="57984" customFormat="false" ht="15.75" hidden="false" customHeight="false" outlineLevel="0" collapsed="false"/>
    <row r="57985" customFormat="false" ht="15.75" hidden="false" customHeight="false" outlineLevel="0" collapsed="false"/>
    <row r="57986" customFormat="false" ht="15.75" hidden="false" customHeight="false" outlineLevel="0" collapsed="false"/>
    <row r="57987" customFormat="false" ht="15.75" hidden="false" customHeight="false" outlineLevel="0" collapsed="false"/>
    <row r="57988" customFormat="false" ht="15.75" hidden="false" customHeight="false" outlineLevel="0" collapsed="false"/>
    <row r="57989" customFormat="false" ht="15.75" hidden="false" customHeight="false" outlineLevel="0" collapsed="false"/>
    <row r="57990" customFormat="false" ht="15.75" hidden="false" customHeight="false" outlineLevel="0" collapsed="false"/>
    <row r="57991" customFormat="false" ht="15.75" hidden="false" customHeight="false" outlineLevel="0" collapsed="false"/>
    <row r="57992" customFormat="false" ht="15.75" hidden="false" customHeight="false" outlineLevel="0" collapsed="false"/>
    <row r="57993" customFormat="false" ht="15.75" hidden="false" customHeight="false" outlineLevel="0" collapsed="false"/>
    <row r="57994" customFormat="false" ht="15.75" hidden="false" customHeight="false" outlineLevel="0" collapsed="false"/>
    <row r="57995" customFormat="false" ht="15.75" hidden="false" customHeight="false" outlineLevel="0" collapsed="false"/>
    <row r="57996" customFormat="false" ht="15.75" hidden="false" customHeight="false" outlineLevel="0" collapsed="false"/>
    <row r="57997" customFormat="false" ht="15.75" hidden="false" customHeight="false" outlineLevel="0" collapsed="false"/>
    <row r="57998" customFormat="false" ht="15.75" hidden="false" customHeight="false" outlineLevel="0" collapsed="false"/>
    <row r="57999" customFormat="false" ht="15.75" hidden="false" customHeight="false" outlineLevel="0" collapsed="false"/>
    <row r="58000" customFormat="false" ht="15.75" hidden="false" customHeight="false" outlineLevel="0" collapsed="false"/>
    <row r="58001" customFormat="false" ht="15.75" hidden="false" customHeight="false" outlineLevel="0" collapsed="false"/>
    <row r="58002" customFormat="false" ht="15.75" hidden="false" customHeight="false" outlineLevel="0" collapsed="false"/>
    <row r="58003" customFormat="false" ht="15.75" hidden="false" customHeight="false" outlineLevel="0" collapsed="false"/>
    <row r="58004" customFormat="false" ht="15.75" hidden="false" customHeight="false" outlineLevel="0" collapsed="false"/>
    <row r="58005" customFormat="false" ht="15.75" hidden="false" customHeight="false" outlineLevel="0" collapsed="false"/>
    <row r="58006" customFormat="false" ht="15.75" hidden="false" customHeight="false" outlineLevel="0" collapsed="false"/>
    <row r="58007" customFormat="false" ht="15.75" hidden="false" customHeight="false" outlineLevel="0" collapsed="false"/>
    <row r="58008" customFormat="false" ht="15.75" hidden="false" customHeight="false" outlineLevel="0" collapsed="false"/>
    <row r="58009" customFormat="false" ht="15.75" hidden="false" customHeight="false" outlineLevel="0" collapsed="false"/>
    <row r="58010" customFormat="false" ht="15.75" hidden="false" customHeight="false" outlineLevel="0" collapsed="false"/>
    <row r="58011" customFormat="false" ht="15.75" hidden="false" customHeight="false" outlineLevel="0" collapsed="false"/>
    <row r="58012" customFormat="false" ht="15.75" hidden="false" customHeight="false" outlineLevel="0" collapsed="false"/>
    <row r="58013" customFormat="false" ht="15.75" hidden="false" customHeight="false" outlineLevel="0" collapsed="false"/>
    <row r="58014" customFormat="false" ht="15.75" hidden="false" customHeight="false" outlineLevel="0" collapsed="false"/>
    <row r="58015" customFormat="false" ht="15.75" hidden="false" customHeight="false" outlineLevel="0" collapsed="false"/>
    <row r="58016" customFormat="false" ht="15.75" hidden="false" customHeight="false" outlineLevel="0" collapsed="false"/>
    <row r="58017" customFormat="false" ht="15.75" hidden="false" customHeight="false" outlineLevel="0" collapsed="false"/>
    <row r="58018" customFormat="false" ht="15.75" hidden="false" customHeight="false" outlineLevel="0" collapsed="false"/>
    <row r="58019" customFormat="false" ht="15.75" hidden="false" customHeight="false" outlineLevel="0" collapsed="false"/>
    <row r="58020" customFormat="false" ht="15.75" hidden="false" customHeight="false" outlineLevel="0" collapsed="false"/>
    <row r="58021" customFormat="false" ht="15.75" hidden="false" customHeight="false" outlineLevel="0" collapsed="false"/>
    <row r="58022" customFormat="false" ht="15.75" hidden="false" customHeight="false" outlineLevel="0" collapsed="false"/>
    <row r="58023" customFormat="false" ht="15.75" hidden="false" customHeight="false" outlineLevel="0" collapsed="false"/>
    <row r="58024" customFormat="false" ht="15.75" hidden="false" customHeight="false" outlineLevel="0" collapsed="false"/>
    <row r="58025" customFormat="false" ht="15.75" hidden="false" customHeight="false" outlineLevel="0" collapsed="false"/>
    <row r="58026" customFormat="false" ht="15.75" hidden="false" customHeight="false" outlineLevel="0" collapsed="false"/>
    <row r="58027" customFormat="false" ht="15.75" hidden="false" customHeight="false" outlineLevel="0" collapsed="false"/>
    <row r="58028" customFormat="false" ht="15.75" hidden="false" customHeight="false" outlineLevel="0" collapsed="false"/>
    <row r="58029" customFormat="false" ht="15.75" hidden="false" customHeight="false" outlineLevel="0" collapsed="false"/>
    <row r="58030" customFormat="false" ht="15.75" hidden="false" customHeight="false" outlineLevel="0" collapsed="false"/>
    <row r="58031" customFormat="false" ht="15.75" hidden="false" customHeight="false" outlineLevel="0" collapsed="false"/>
    <row r="58032" customFormat="false" ht="15.75" hidden="false" customHeight="false" outlineLevel="0" collapsed="false"/>
    <row r="58033" customFormat="false" ht="15.75" hidden="false" customHeight="false" outlineLevel="0" collapsed="false"/>
    <row r="58034" customFormat="false" ht="15.75" hidden="false" customHeight="false" outlineLevel="0" collapsed="false"/>
    <row r="58035" customFormat="false" ht="15.75" hidden="false" customHeight="false" outlineLevel="0" collapsed="false"/>
    <row r="58036" customFormat="false" ht="15.75" hidden="false" customHeight="false" outlineLevel="0" collapsed="false"/>
    <row r="58037" customFormat="false" ht="15.75" hidden="false" customHeight="false" outlineLevel="0" collapsed="false"/>
    <row r="58038" customFormat="false" ht="15.75" hidden="false" customHeight="false" outlineLevel="0" collapsed="false"/>
    <row r="58039" customFormat="false" ht="15.75" hidden="false" customHeight="false" outlineLevel="0" collapsed="false"/>
    <row r="58040" customFormat="false" ht="15.75" hidden="false" customHeight="false" outlineLevel="0" collapsed="false"/>
    <row r="58041" customFormat="false" ht="15.75" hidden="false" customHeight="false" outlineLevel="0" collapsed="false"/>
    <row r="58042" customFormat="false" ht="15.75" hidden="false" customHeight="false" outlineLevel="0" collapsed="false"/>
    <row r="58043" customFormat="false" ht="15.75" hidden="false" customHeight="false" outlineLevel="0" collapsed="false"/>
    <row r="58044" customFormat="false" ht="15.75" hidden="false" customHeight="false" outlineLevel="0" collapsed="false"/>
    <row r="58045" customFormat="false" ht="15.75" hidden="false" customHeight="false" outlineLevel="0" collapsed="false"/>
    <row r="58046" customFormat="false" ht="15.75" hidden="false" customHeight="false" outlineLevel="0" collapsed="false"/>
    <row r="58047" customFormat="false" ht="15.75" hidden="false" customHeight="false" outlineLevel="0" collapsed="false"/>
    <row r="58048" customFormat="false" ht="15.75" hidden="false" customHeight="false" outlineLevel="0" collapsed="false"/>
    <row r="58049" customFormat="false" ht="15.75" hidden="false" customHeight="false" outlineLevel="0" collapsed="false"/>
    <row r="58050" customFormat="false" ht="15.75" hidden="false" customHeight="false" outlineLevel="0" collapsed="false"/>
    <row r="58051" customFormat="false" ht="15.75" hidden="false" customHeight="false" outlineLevel="0" collapsed="false"/>
    <row r="58052" customFormat="false" ht="15.75" hidden="false" customHeight="false" outlineLevel="0" collapsed="false"/>
    <row r="58053" customFormat="false" ht="15.75" hidden="false" customHeight="false" outlineLevel="0" collapsed="false"/>
    <row r="58054" customFormat="false" ht="15.75" hidden="false" customHeight="false" outlineLevel="0" collapsed="false"/>
    <row r="58055" customFormat="false" ht="15.75" hidden="false" customHeight="false" outlineLevel="0" collapsed="false"/>
    <row r="58056" customFormat="false" ht="15.75" hidden="false" customHeight="false" outlineLevel="0" collapsed="false"/>
    <row r="58057" customFormat="false" ht="15.75" hidden="false" customHeight="false" outlineLevel="0" collapsed="false"/>
    <row r="58058" customFormat="false" ht="15.75" hidden="false" customHeight="false" outlineLevel="0" collapsed="false"/>
    <row r="58059" customFormat="false" ht="15.75" hidden="false" customHeight="false" outlineLevel="0" collapsed="false"/>
    <row r="58060" customFormat="false" ht="15.75" hidden="false" customHeight="false" outlineLevel="0" collapsed="false"/>
    <row r="58061" customFormat="false" ht="15.75" hidden="false" customHeight="false" outlineLevel="0" collapsed="false"/>
    <row r="58062" customFormat="false" ht="15.75" hidden="false" customHeight="false" outlineLevel="0" collapsed="false"/>
    <row r="58063" customFormat="false" ht="15.75" hidden="false" customHeight="false" outlineLevel="0" collapsed="false"/>
    <row r="58064" customFormat="false" ht="15.75" hidden="false" customHeight="false" outlineLevel="0" collapsed="false"/>
    <row r="58065" customFormat="false" ht="15.75" hidden="false" customHeight="false" outlineLevel="0" collapsed="false"/>
    <row r="58066" customFormat="false" ht="15.75" hidden="false" customHeight="false" outlineLevel="0" collapsed="false"/>
    <row r="58067" customFormat="false" ht="15.75" hidden="false" customHeight="false" outlineLevel="0" collapsed="false"/>
    <row r="58068" customFormat="false" ht="15.75" hidden="false" customHeight="false" outlineLevel="0" collapsed="false"/>
    <row r="58069" customFormat="false" ht="15.75" hidden="false" customHeight="false" outlineLevel="0" collapsed="false"/>
    <row r="58070" customFormat="false" ht="15.75" hidden="false" customHeight="false" outlineLevel="0" collapsed="false"/>
    <row r="58071" customFormat="false" ht="15.75" hidden="false" customHeight="false" outlineLevel="0" collapsed="false"/>
    <row r="58072" customFormat="false" ht="15.75" hidden="false" customHeight="false" outlineLevel="0" collapsed="false"/>
    <row r="58073" customFormat="false" ht="15.75" hidden="false" customHeight="false" outlineLevel="0" collapsed="false"/>
    <row r="58074" customFormat="false" ht="15.75" hidden="false" customHeight="false" outlineLevel="0" collapsed="false"/>
    <row r="58075" customFormat="false" ht="15.75" hidden="false" customHeight="false" outlineLevel="0" collapsed="false"/>
    <row r="58076" customFormat="false" ht="15.75" hidden="false" customHeight="false" outlineLevel="0" collapsed="false"/>
    <row r="58077" customFormat="false" ht="15.75" hidden="false" customHeight="false" outlineLevel="0" collapsed="false"/>
    <row r="58078" customFormat="false" ht="15.75" hidden="false" customHeight="false" outlineLevel="0" collapsed="false"/>
    <row r="58079" customFormat="false" ht="15.75" hidden="false" customHeight="false" outlineLevel="0" collapsed="false"/>
    <row r="58080" customFormat="false" ht="15.75" hidden="false" customHeight="false" outlineLevel="0" collapsed="false"/>
    <row r="58081" customFormat="false" ht="15.75" hidden="false" customHeight="false" outlineLevel="0" collapsed="false"/>
    <row r="58082" customFormat="false" ht="15.75" hidden="false" customHeight="false" outlineLevel="0" collapsed="false"/>
    <row r="58083" customFormat="false" ht="15.75" hidden="false" customHeight="false" outlineLevel="0" collapsed="false"/>
    <row r="58084" customFormat="false" ht="15.75" hidden="false" customHeight="false" outlineLevel="0" collapsed="false"/>
    <row r="58085" customFormat="false" ht="15.75" hidden="false" customHeight="false" outlineLevel="0" collapsed="false"/>
    <row r="58086" customFormat="false" ht="15.75" hidden="false" customHeight="false" outlineLevel="0" collapsed="false"/>
    <row r="58087" customFormat="false" ht="15.75" hidden="false" customHeight="false" outlineLevel="0" collapsed="false"/>
    <row r="58088" customFormat="false" ht="15.75" hidden="false" customHeight="false" outlineLevel="0" collapsed="false"/>
    <row r="58089" customFormat="false" ht="15.75" hidden="false" customHeight="false" outlineLevel="0" collapsed="false"/>
    <row r="58090" customFormat="false" ht="15.75" hidden="false" customHeight="false" outlineLevel="0" collapsed="false"/>
    <row r="58091" customFormat="false" ht="15.75" hidden="false" customHeight="false" outlineLevel="0" collapsed="false"/>
    <row r="58092" customFormat="false" ht="15.75" hidden="false" customHeight="false" outlineLevel="0" collapsed="false"/>
    <row r="58093" customFormat="false" ht="15.75" hidden="false" customHeight="false" outlineLevel="0" collapsed="false"/>
    <row r="58094" customFormat="false" ht="15.75" hidden="false" customHeight="false" outlineLevel="0" collapsed="false"/>
    <row r="58095" customFormat="false" ht="15.75" hidden="false" customHeight="false" outlineLevel="0" collapsed="false"/>
    <row r="58096" customFormat="false" ht="15.75" hidden="false" customHeight="false" outlineLevel="0" collapsed="false"/>
    <row r="58097" customFormat="false" ht="15.75" hidden="false" customHeight="false" outlineLevel="0" collapsed="false"/>
    <row r="58098" customFormat="false" ht="15.75" hidden="false" customHeight="false" outlineLevel="0" collapsed="false"/>
    <row r="58099" customFormat="false" ht="15.75" hidden="false" customHeight="false" outlineLevel="0" collapsed="false"/>
    <row r="58100" customFormat="false" ht="15.75" hidden="false" customHeight="false" outlineLevel="0" collapsed="false"/>
    <row r="58101" customFormat="false" ht="15.75" hidden="false" customHeight="false" outlineLevel="0" collapsed="false"/>
    <row r="58102" customFormat="false" ht="15.75" hidden="false" customHeight="false" outlineLevel="0" collapsed="false"/>
    <row r="58103" customFormat="false" ht="15.75" hidden="false" customHeight="false" outlineLevel="0" collapsed="false"/>
    <row r="58104" customFormat="false" ht="15.75" hidden="false" customHeight="false" outlineLevel="0" collapsed="false"/>
    <row r="58105" customFormat="false" ht="15.75" hidden="false" customHeight="false" outlineLevel="0" collapsed="false"/>
    <row r="58106" customFormat="false" ht="15.75" hidden="false" customHeight="false" outlineLevel="0" collapsed="false"/>
    <row r="58107" customFormat="false" ht="15.75" hidden="false" customHeight="false" outlineLevel="0" collapsed="false"/>
    <row r="58108" customFormat="false" ht="15.75" hidden="false" customHeight="false" outlineLevel="0" collapsed="false"/>
    <row r="58109" customFormat="false" ht="15.75" hidden="false" customHeight="false" outlineLevel="0" collapsed="false"/>
    <row r="58110" customFormat="false" ht="15.75" hidden="false" customHeight="false" outlineLevel="0" collapsed="false"/>
    <row r="58111" customFormat="false" ht="15.75" hidden="false" customHeight="false" outlineLevel="0" collapsed="false"/>
    <row r="58112" customFormat="false" ht="15.75" hidden="false" customHeight="false" outlineLevel="0" collapsed="false"/>
    <row r="58113" customFormat="false" ht="15.75" hidden="false" customHeight="false" outlineLevel="0" collapsed="false"/>
    <row r="58114" customFormat="false" ht="15.75" hidden="false" customHeight="false" outlineLevel="0" collapsed="false"/>
    <row r="58115" customFormat="false" ht="15.75" hidden="false" customHeight="false" outlineLevel="0" collapsed="false"/>
    <row r="58116" customFormat="false" ht="15.75" hidden="false" customHeight="false" outlineLevel="0" collapsed="false"/>
    <row r="58117" customFormat="false" ht="15.75" hidden="false" customHeight="false" outlineLevel="0" collapsed="false"/>
    <row r="58118" customFormat="false" ht="15.75" hidden="false" customHeight="false" outlineLevel="0" collapsed="false"/>
    <row r="58119" customFormat="false" ht="15.75" hidden="false" customHeight="false" outlineLevel="0" collapsed="false"/>
    <row r="58120" customFormat="false" ht="15.75" hidden="false" customHeight="false" outlineLevel="0" collapsed="false"/>
    <row r="58121" customFormat="false" ht="15.75" hidden="false" customHeight="false" outlineLevel="0" collapsed="false"/>
    <row r="58122" customFormat="false" ht="15.75" hidden="false" customHeight="false" outlineLevel="0" collapsed="false"/>
    <row r="58123" customFormat="false" ht="15.75" hidden="false" customHeight="false" outlineLevel="0" collapsed="false"/>
    <row r="58124" customFormat="false" ht="15.75" hidden="false" customHeight="false" outlineLevel="0" collapsed="false"/>
    <row r="58125" customFormat="false" ht="15.75" hidden="false" customHeight="false" outlineLevel="0" collapsed="false"/>
    <row r="58126" customFormat="false" ht="15.75" hidden="false" customHeight="false" outlineLevel="0" collapsed="false"/>
    <row r="58127" customFormat="false" ht="15.75" hidden="false" customHeight="false" outlineLevel="0" collapsed="false"/>
    <row r="58128" customFormat="false" ht="15.75" hidden="false" customHeight="false" outlineLevel="0" collapsed="false"/>
    <row r="58129" customFormat="false" ht="15.75" hidden="false" customHeight="false" outlineLevel="0" collapsed="false"/>
    <row r="58130" customFormat="false" ht="15.75" hidden="false" customHeight="false" outlineLevel="0" collapsed="false"/>
    <row r="58131" customFormat="false" ht="15.75" hidden="false" customHeight="false" outlineLevel="0" collapsed="false"/>
    <row r="58132" customFormat="false" ht="15.75" hidden="false" customHeight="false" outlineLevel="0" collapsed="false"/>
    <row r="58133" customFormat="false" ht="15.75" hidden="false" customHeight="false" outlineLevel="0" collapsed="false"/>
    <row r="58134" customFormat="false" ht="15.75" hidden="false" customHeight="false" outlineLevel="0" collapsed="false"/>
    <row r="58135" customFormat="false" ht="15.75" hidden="false" customHeight="false" outlineLevel="0" collapsed="false"/>
    <row r="58136" customFormat="false" ht="15.75" hidden="false" customHeight="false" outlineLevel="0" collapsed="false"/>
    <row r="58137" customFormat="false" ht="15.75" hidden="false" customHeight="false" outlineLevel="0" collapsed="false"/>
    <row r="58138" customFormat="false" ht="15.75" hidden="false" customHeight="false" outlineLevel="0" collapsed="false"/>
    <row r="58139" customFormat="false" ht="15.75" hidden="false" customHeight="false" outlineLevel="0" collapsed="false"/>
    <row r="58140" customFormat="false" ht="15.75" hidden="false" customHeight="false" outlineLevel="0" collapsed="false"/>
    <row r="58141" customFormat="false" ht="15.75" hidden="false" customHeight="false" outlineLevel="0" collapsed="false"/>
    <row r="58142" customFormat="false" ht="15.75" hidden="false" customHeight="false" outlineLevel="0" collapsed="false"/>
    <row r="58143" customFormat="false" ht="15.75" hidden="false" customHeight="false" outlineLevel="0" collapsed="false"/>
    <row r="58144" customFormat="false" ht="15.75" hidden="false" customHeight="false" outlineLevel="0" collapsed="false"/>
    <row r="58145" customFormat="false" ht="15.75" hidden="false" customHeight="false" outlineLevel="0" collapsed="false"/>
    <row r="58146" customFormat="false" ht="15.75" hidden="false" customHeight="false" outlineLevel="0" collapsed="false"/>
    <row r="58147" customFormat="false" ht="15.75" hidden="false" customHeight="false" outlineLevel="0" collapsed="false"/>
    <row r="58148" customFormat="false" ht="15.75" hidden="false" customHeight="false" outlineLevel="0" collapsed="false"/>
    <row r="58149" customFormat="false" ht="15.75" hidden="false" customHeight="false" outlineLevel="0" collapsed="false"/>
    <row r="58150" customFormat="false" ht="15.75" hidden="false" customHeight="false" outlineLevel="0" collapsed="false"/>
    <row r="58151" customFormat="false" ht="15.75" hidden="false" customHeight="false" outlineLevel="0" collapsed="false"/>
    <row r="58152" customFormat="false" ht="15.75" hidden="false" customHeight="false" outlineLevel="0" collapsed="false"/>
    <row r="58153" customFormat="false" ht="15.75" hidden="false" customHeight="false" outlineLevel="0" collapsed="false"/>
    <row r="58154" customFormat="false" ht="15.75" hidden="false" customHeight="false" outlineLevel="0" collapsed="false"/>
    <row r="58155" customFormat="false" ht="15.75" hidden="false" customHeight="false" outlineLevel="0" collapsed="false"/>
    <row r="58156" customFormat="false" ht="15.75" hidden="false" customHeight="false" outlineLevel="0" collapsed="false"/>
    <row r="58157" customFormat="false" ht="15.75" hidden="false" customHeight="false" outlineLevel="0" collapsed="false"/>
    <row r="58158" customFormat="false" ht="15.75" hidden="false" customHeight="false" outlineLevel="0" collapsed="false"/>
    <row r="58159" customFormat="false" ht="15.75" hidden="false" customHeight="false" outlineLevel="0" collapsed="false"/>
    <row r="58160" customFormat="false" ht="15.75" hidden="false" customHeight="false" outlineLevel="0" collapsed="false"/>
    <row r="58161" customFormat="false" ht="15.75" hidden="false" customHeight="false" outlineLevel="0" collapsed="false"/>
    <row r="58162" customFormat="false" ht="15.75" hidden="false" customHeight="false" outlineLevel="0" collapsed="false"/>
    <row r="58163" customFormat="false" ht="15.75" hidden="false" customHeight="false" outlineLevel="0" collapsed="false"/>
    <row r="58164" customFormat="false" ht="15.75" hidden="false" customHeight="false" outlineLevel="0" collapsed="false"/>
    <row r="58165" customFormat="false" ht="15.75" hidden="false" customHeight="false" outlineLevel="0" collapsed="false"/>
    <row r="58166" customFormat="false" ht="15.75" hidden="false" customHeight="false" outlineLevel="0" collapsed="false"/>
    <row r="58167" customFormat="false" ht="15.75" hidden="false" customHeight="false" outlineLevel="0" collapsed="false"/>
    <row r="58168" customFormat="false" ht="15.75" hidden="false" customHeight="false" outlineLevel="0" collapsed="false"/>
    <row r="58169" customFormat="false" ht="15.75" hidden="false" customHeight="false" outlineLevel="0" collapsed="false"/>
    <row r="58170" customFormat="false" ht="15.75" hidden="false" customHeight="false" outlineLevel="0" collapsed="false"/>
    <row r="58171" customFormat="false" ht="15.75" hidden="false" customHeight="false" outlineLevel="0" collapsed="false"/>
    <row r="58172" customFormat="false" ht="15.75" hidden="false" customHeight="false" outlineLevel="0" collapsed="false"/>
    <row r="58173" customFormat="false" ht="15.75" hidden="false" customHeight="false" outlineLevel="0" collapsed="false"/>
    <row r="58174" customFormat="false" ht="15.75" hidden="false" customHeight="false" outlineLevel="0" collapsed="false"/>
    <row r="58175" customFormat="false" ht="15.75" hidden="false" customHeight="false" outlineLevel="0" collapsed="false"/>
    <row r="58176" customFormat="false" ht="15.75" hidden="false" customHeight="false" outlineLevel="0" collapsed="false"/>
    <row r="58177" customFormat="false" ht="15.75" hidden="false" customHeight="false" outlineLevel="0" collapsed="false"/>
    <row r="58178" customFormat="false" ht="15.75" hidden="false" customHeight="false" outlineLevel="0" collapsed="false"/>
    <row r="58179" customFormat="false" ht="15.75" hidden="false" customHeight="false" outlineLevel="0" collapsed="false"/>
    <row r="58180" customFormat="false" ht="15.75" hidden="false" customHeight="false" outlineLevel="0" collapsed="false"/>
    <row r="58181" customFormat="false" ht="15.75" hidden="false" customHeight="false" outlineLevel="0" collapsed="false"/>
    <row r="58182" customFormat="false" ht="15.75" hidden="false" customHeight="false" outlineLevel="0" collapsed="false"/>
    <row r="58183" customFormat="false" ht="15.75" hidden="false" customHeight="false" outlineLevel="0" collapsed="false"/>
    <row r="58184" customFormat="false" ht="15.75" hidden="false" customHeight="false" outlineLevel="0" collapsed="false"/>
    <row r="58185" customFormat="false" ht="15.75" hidden="false" customHeight="false" outlineLevel="0" collapsed="false"/>
    <row r="58186" customFormat="false" ht="15.75" hidden="false" customHeight="false" outlineLevel="0" collapsed="false"/>
    <row r="58187" customFormat="false" ht="15.75" hidden="false" customHeight="false" outlineLevel="0" collapsed="false"/>
    <row r="58188" customFormat="false" ht="15.75" hidden="false" customHeight="false" outlineLevel="0" collapsed="false"/>
    <row r="58189" customFormat="false" ht="15.75" hidden="false" customHeight="false" outlineLevel="0" collapsed="false"/>
    <row r="58190" customFormat="false" ht="15.75" hidden="false" customHeight="false" outlineLevel="0" collapsed="false"/>
    <row r="58191" customFormat="false" ht="15.75" hidden="false" customHeight="false" outlineLevel="0" collapsed="false"/>
    <row r="58192" customFormat="false" ht="15.75" hidden="false" customHeight="false" outlineLevel="0" collapsed="false"/>
    <row r="58193" customFormat="false" ht="15.75" hidden="false" customHeight="false" outlineLevel="0" collapsed="false"/>
    <row r="58194" customFormat="false" ht="15.75" hidden="false" customHeight="false" outlineLevel="0" collapsed="false"/>
    <row r="58195" customFormat="false" ht="15.75" hidden="false" customHeight="false" outlineLevel="0" collapsed="false"/>
    <row r="58196" customFormat="false" ht="15.75" hidden="false" customHeight="false" outlineLevel="0" collapsed="false"/>
    <row r="58197" customFormat="false" ht="15.75" hidden="false" customHeight="false" outlineLevel="0" collapsed="false"/>
    <row r="58198" customFormat="false" ht="15.75" hidden="false" customHeight="false" outlineLevel="0" collapsed="false"/>
    <row r="58199" customFormat="false" ht="15.75" hidden="false" customHeight="false" outlineLevel="0" collapsed="false"/>
    <row r="58200" customFormat="false" ht="15.75" hidden="false" customHeight="false" outlineLevel="0" collapsed="false"/>
    <row r="58201" customFormat="false" ht="15.75" hidden="false" customHeight="false" outlineLevel="0" collapsed="false"/>
    <row r="58202" customFormat="false" ht="15.75" hidden="false" customHeight="false" outlineLevel="0" collapsed="false"/>
    <row r="58203" customFormat="false" ht="15.75" hidden="false" customHeight="false" outlineLevel="0" collapsed="false"/>
    <row r="58204" customFormat="false" ht="15.75" hidden="false" customHeight="false" outlineLevel="0" collapsed="false"/>
    <row r="58205" customFormat="false" ht="15.75" hidden="false" customHeight="false" outlineLevel="0" collapsed="false"/>
    <row r="58206" customFormat="false" ht="15.75" hidden="false" customHeight="false" outlineLevel="0" collapsed="false"/>
    <row r="58207" customFormat="false" ht="15.75" hidden="false" customHeight="false" outlineLevel="0" collapsed="false"/>
    <row r="58208" customFormat="false" ht="15.75" hidden="false" customHeight="false" outlineLevel="0" collapsed="false"/>
    <row r="58209" customFormat="false" ht="15.75" hidden="false" customHeight="false" outlineLevel="0" collapsed="false"/>
    <row r="58210" customFormat="false" ht="15.75" hidden="false" customHeight="false" outlineLevel="0" collapsed="false"/>
    <row r="58211" customFormat="false" ht="15.75" hidden="false" customHeight="false" outlineLevel="0" collapsed="false"/>
    <row r="58212" customFormat="false" ht="15.75" hidden="false" customHeight="false" outlineLevel="0" collapsed="false"/>
    <row r="58213" customFormat="false" ht="15.75" hidden="false" customHeight="false" outlineLevel="0" collapsed="false"/>
    <row r="58214" customFormat="false" ht="15.75" hidden="false" customHeight="false" outlineLevel="0" collapsed="false"/>
    <row r="58215" customFormat="false" ht="15.75" hidden="false" customHeight="false" outlineLevel="0" collapsed="false"/>
    <row r="58216" customFormat="false" ht="15.75" hidden="false" customHeight="false" outlineLevel="0" collapsed="false"/>
    <row r="58217" customFormat="false" ht="15.75" hidden="false" customHeight="false" outlineLevel="0" collapsed="false"/>
    <row r="58218" customFormat="false" ht="15.75" hidden="false" customHeight="false" outlineLevel="0" collapsed="false"/>
    <row r="58219" customFormat="false" ht="15.75" hidden="false" customHeight="false" outlineLevel="0" collapsed="false"/>
    <row r="58220" customFormat="false" ht="15.75" hidden="false" customHeight="false" outlineLevel="0" collapsed="false"/>
    <row r="58221" customFormat="false" ht="15.75" hidden="false" customHeight="false" outlineLevel="0" collapsed="false"/>
    <row r="58222" customFormat="false" ht="15.75" hidden="false" customHeight="false" outlineLevel="0" collapsed="false"/>
    <row r="58223" customFormat="false" ht="15.75" hidden="false" customHeight="false" outlineLevel="0" collapsed="false"/>
    <row r="58224" customFormat="false" ht="15.75" hidden="false" customHeight="false" outlineLevel="0" collapsed="false"/>
    <row r="58225" customFormat="false" ht="15.75" hidden="false" customHeight="false" outlineLevel="0" collapsed="false"/>
    <row r="58226" customFormat="false" ht="15.75" hidden="false" customHeight="false" outlineLevel="0" collapsed="false"/>
    <row r="58227" customFormat="false" ht="15.75" hidden="false" customHeight="false" outlineLevel="0" collapsed="false"/>
    <row r="58228" customFormat="false" ht="15.75" hidden="false" customHeight="false" outlineLevel="0" collapsed="false"/>
    <row r="58229" customFormat="false" ht="15.75" hidden="false" customHeight="false" outlineLevel="0" collapsed="false"/>
    <row r="58230" customFormat="false" ht="15.75" hidden="false" customHeight="false" outlineLevel="0" collapsed="false"/>
    <row r="58231" customFormat="false" ht="15.75" hidden="false" customHeight="false" outlineLevel="0" collapsed="false"/>
    <row r="58232" customFormat="false" ht="15.75" hidden="false" customHeight="false" outlineLevel="0" collapsed="false"/>
    <row r="58233" customFormat="false" ht="15.75" hidden="false" customHeight="false" outlineLevel="0" collapsed="false"/>
    <row r="58234" customFormat="false" ht="15.75" hidden="false" customHeight="false" outlineLevel="0" collapsed="false"/>
    <row r="58235" customFormat="false" ht="15.75" hidden="false" customHeight="false" outlineLevel="0" collapsed="false"/>
    <row r="58236" customFormat="false" ht="15.75" hidden="false" customHeight="false" outlineLevel="0" collapsed="false"/>
    <row r="58237" customFormat="false" ht="15.75" hidden="false" customHeight="false" outlineLevel="0" collapsed="false"/>
    <row r="58238" customFormat="false" ht="15.75" hidden="false" customHeight="false" outlineLevel="0" collapsed="false"/>
    <row r="58239" customFormat="false" ht="15.75" hidden="false" customHeight="false" outlineLevel="0" collapsed="false"/>
    <row r="58240" customFormat="false" ht="15.75" hidden="false" customHeight="false" outlineLevel="0" collapsed="false"/>
    <row r="58241" customFormat="false" ht="15.75" hidden="false" customHeight="false" outlineLevel="0" collapsed="false"/>
    <row r="58242" customFormat="false" ht="15.75" hidden="false" customHeight="false" outlineLevel="0" collapsed="false"/>
    <row r="58243" customFormat="false" ht="15.75" hidden="false" customHeight="false" outlineLevel="0" collapsed="false"/>
    <row r="58244" customFormat="false" ht="15.75" hidden="false" customHeight="false" outlineLevel="0" collapsed="false"/>
    <row r="58245" customFormat="false" ht="15.75" hidden="false" customHeight="false" outlineLevel="0" collapsed="false"/>
    <row r="58246" customFormat="false" ht="15.75" hidden="false" customHeight="false" outlineLevel="0" collapsed="false"/>
    <row r="58247" customFormat="false" ht="15.75" hidden="false" customHeight="false" outlineLevel="0" collapsed="false"/>
    <row r="58248" customFormat="false" ht="15.75" hidden="false" customHeight="false" outlineLevel="0" collapsed="false"/>
    <row r="58249" customFormat="false" ht="15.75" hidden="false" customHeight="false" outlineLevel="0" collapsed="false"/>
    <row r="58250" customFormat="false" ht="15.75" hidden="false" customHeight="false" outlineLevel="0" collapsed="false"/>
    <row r="58251" customFormat="false" ht="15.75" hidden="false" customHeight="false" outlineLevel="0" collapsed="false"/>
    <row r="58252" customFormat="false" ht="15.75" hidden="false" customHeight="false" outlineLevel="0" collapsed="false"/>
    <row r="58253" customFormat="false" ht="15.75" hidden="false" customHeight="false" outlineLevel="0" collapsed="false"/>
    <row r="58254" customFormat="false" ht="15.75" hidden="false" customHeight="false" outlineLevel="0" collapsed="false"/>
    <row r="58255" customFormat="false" ht="15.75" hidden="false" customHeight="false" outlineLevel="0" collapsed="false"/>
    <row r="58256" customFormat="false" ht="15.75" hidden="false" customHeight="false" outlineLevel="0" collapsed="false"/>
    <row r="58257" customFormat="false" ht="15.75" hidden="false" customHeight="false" outlineLevel="0" collapsed="false"/>
    <row r="58258" customFormat="false" ht="15.75" hidden="false" customHeight="false" outlineLevel="0" collapsed="false"/>
    <row r="58259" customFormat="false" ht="15.75" hidden="false" customHeight="false" outlineLevel="0" collapsed="false"/>
    <row r="58260" customFormat="false" ht="15.75" hidden="false" customHeight="false" outlineLevel="0" collapsed="false"/>
    <row r="58261" customFormat="false" ht="15.75" hidden="false" customHeight="false" outlineLevel="0" collapsed="false"/>
    <row r="58262" customFormat="false" ht="15.75" hidden="false" customHeight="false" outlineLevel="0" collapsed="false"/>
    <row r="58263" customFormat="false" ht="15.75" hidden="false" customHeight="false" outlineLevel="0" collapsed="false"/>
    <row r="58264" customFormat="false" ht="15.75" hidden="false" customHeight="false" outlineLevel="0" collapsed="false"/>
    <row r="58265" customFormat="false" ht="15.75" hidden="false" customHeight="false" outlineLevel="0" collapsed="false"/>
    <row r="58266" customFormat="false" ht="15.75" hidden="false" customHeight="false" outlineLevel="0" collapsed="false"/>
    <row r="58267" customFormat="false" ht="15.75" hidden="false" customHeight="false" outlineLevel="0" collapsed="false"/>
    <row r="58268" customFormat="false" ht="15.75" hidden="false" customHeight="false" outlineLevel="0" collapsed="false"/>
    <row r="58269" customFormat="false" ht="15.75" hidden="false" customHeight="false" outlineLevel="0" collapsed="false"/>
    <row r="58270" customFormat="false" ht="15.75" hidden="false" customHeight="false" outlineLevel="0" collapsed="false"/>
    <row r="58271" customFormat="false" ht="15.75" hidden="false" customHeight="false" outlineLevel="0" collapsed="false"/>
    <row r="58272" customFormat="false" ht="15.75" hidden="false" customHeight="false" outlineLevel="0" collapsed="false"/>
    <row r="58273" customFormat="false" ht="15.75" hidden="false" customHeight="false" outlineLevel="0" collapsed="false"/>
    <row r="58274" customFormat="false" ht="15.75" hidden="false" customHeight="false" outlineLevel="0" collapsed="false"/>
    <row r="58275" customFormat="false" ht="15.75" hidden="false" customHeight="false" outlineLevel="0" collapsed="false"/>
    <row r="58276" customFormat="false" ht="15.75" hidden="false" customHeight="false" outlineLevel="0" collapsed="false"/>
    <row r="58277" customFormat="false" ht="15.75" hidden="false" customHeight="false" outlineLevel="0" collapsed="false"/>
    <row r="58278" customFormat="false" ht="15.75" hidden="false" customHeight="false" outlineLevel="0" collapsed="false"/>
    <row r="58279" customFormat="false" ht="15.75" hidden="false" customHeight="false" outlineLevel="0" collapsed="false"/>
    <row r="58280" customFormat="false" ht="15.75" hidden="false" customHeight="false" outlineLevel="0" collapsed="false"/>
    <row r="58281" customFormat="false" ht="15.75" hidden="false" customHeight="false" outlineLevel="0" collapsed="false"/>
    <row r="58282" customFormat="false" ht="15.75" hidden="false" customHeight="false" outlineLevel="0" collapsed="false"/>
    <row r="58283" customFormat="false" ht="15.75" hidden="false" customHeight="false" outlineLevel="0" collapsed="false"/>
    <row r="58284" customFormat="false" ht="15.75" hidden="false" customHeight="false" outlineLevel="0" collapsed="false"/>
    <row r="58285" customFormat="false" ht="15.75" hidden="false" customHeight="false" outlineLevel="0" collapsed="false"/>
    <row r="58286" customFormat="false" ht="15.75" hidden="false" customHeight="false" outlineLevel="0" collapsed="false"/>
    <row r="58287" customFormat="false" ht="15.75" hidden="false" customHeight="false" outlineLevel="0" collapsed="false"/>
    <row r="58288" customFormat="false" ht="15.75" hidden="false" customHeight="false" outlineLevel="0" collapsed="false"/>
    <row r="58289" customFormat="false" ht="15.75" hidden="false" customHeight="false" outlineLevel="0" collapsed="false"/>
    <row r="58290" customFormat="false" ht="15.75" hidden="false" customHeight="false" outlineLevel="0" collapsed="false"/>
    <row r="58291" customFormat="false" ht="15.75" hidden="false" customHeight="false" outlineLevel="0" collapsed="false"/>
    <row r="58292" customFormat="false" ht="15.75" hidden="false" customHeight="false" outlineLevel="0" collapsed="false"/>
    <row r="58293" customFormat="false" ht="15.75" hidden="false" customHeight="false" outlineLevel="0" collapsed="false"/>
    <row r="58294" customFormat="false" ht="15.75" hidden="false" customHeight="false" outlineLevel="0" collapsed="false"/>
    <row r="58295" customFormat="false" ht="15.75" hidden="false" customHeight="false" outlineLevel="0" collapsed="false"/>
    <row r="58296" customFormat="false" ht="15.75" hidden="false" customHeight="false" outlineLevel="0" collapsed="false"/>
    <row r="58297" customFormat="false" ht="15.75" hidden="false" customHeight="false" outlineLevel="0" collapsed="false"/>
    <row r="58298" customFormat="false" ht="15.75" hidden="false" customHeight="false" outlineLevel="0" collapsed="false"/>
    <row r="58299" customFormat="false" ht="15.75" hidden="false" customHeight="false" outlineLevel="0" collapsed="false"/>
    <row r="58300" customFormat="false" ht="15.75" hidden="false" customHeight="false" outlineLevel="0" collapsed="false"/>
    <row r="58301" customFormat="false" ht="15.75" hidden="false" customHeight="false" outlineLevel="0" collapsed="false"/>
    <row r="58302" customFormat="false" ht="15.75" hidden="false" customHeight="false" outlineLevel="0" collapsed="false"/>
    <row r="58303" customFormat="false" ht="15.75" hidden="false" customHeight="false" outlineLevel="0" collapsed="false"/>
    <row r="58304" customFormat="false" ht="15.75" hidden="false" customHeight="false" outlineLevel="0" collapsed="false"/>
    <row r="58305" customFormat="false" ht="15.75" hidden="false" customHeight="false" outlineLevel="0" collapsed="false"/>
    <row r="58306" customFormat="false" ht="15.75" hidden="false" customHeight="false" outlineLevel="0" collapsed="false"/>
    <row r="58307" customFormat="false" ht="15.75" hidden="false" customHeight="false" outlineLevel="0" collapsed="false"/>
    <row r="58308" customFormat="false" ht="15.75" hidden="false" customHeight="false" outlineLevel="0" collapsed="false"/>
    <row r="58309" customFormat="false" ht="15.75" hidden="false" customHeight="false" outlineLevel="0" collapsed="false"/>
    <row r="58310" customFormat="false" ht="15.75" hidden="false" customHeight="false" outlineLevel="0" collapsed="false"/>
    <row r="58311" customFormat="false" ht="15.75" hidden="false" customHeight="false" outlineLevel="0" collapsed="false"/>
    <row r="58312" customFormat="false" ht="15.75" hidden="false" customHeight="false" outlineLevel="0" collapsed="false"/>
    <row r="58313" customFormat="false" ht="15.75" hidden="false" customHeight="false" outlineLevel="0" collapsed="false"/>
    <row r="58314" customFormat="false" ht="15.75" hidden="false" customHeight="false" outlineLevel="0" collapsed="false"/>
    <row r="58315" customFormat="false" ht="15.75" hidden="false" customHeight="false" outlineLevel="0" collapsed="false"/>
    <row r="58316" customFormat="false" ht="15.75" hidden="false" customHeight="false" outlineLevel="0" collapsed="false"/>
    <row r="58317" customFormat="false" ht="15.75" hidden="false" customHeight="false" outlineLevel="0" collapsed="false"/>
    <row r="58318" customFormat="false" ht="15.75" hidden="false" customHeight="false" outlineLevel="0" collapsed="false"/>
    <row r="58319" customFormat="false" ht="15.75" hidden="false" customHeight="false" outlineLevel="0" collapsed="false"/>
    <row r="58320" customFormat="false" ht="15.75" hidden="false" customHeight="false" outlineLevel="0" collapsed="false"/>
    <row r="58321" customFormat="false" ht="15.75" hidden="false" customHeight="false" outlineLevel="0" collapsed="false"/>
    <row r="58322" customFormat="false" ht="15.75" hidden="false" customHeight="false" outlineLevel="0" collapsed="false"/>
    <row r="58323" customFormat="false" ht="15.75" hidden="false" customHeight="false" outlineLevel="0" collapsed="false"/>
    <row r="58324" customFormat="false" ht="15.75" hidden="false" customHeight="false" outlineLevel="0" collapsed="false"/>
    <row r="58325" customFormat="false" ht="15.75" hidden="false" customHeight="false" outlineLevel="0" collapsed="false"/>
    <row r="58326" customFormat="false" ht="15.75" hidden="false" customHeight="false" outlineLevel="0" collapsed="false"/>
    <row r="58327" customFormat="false" ht="15.75" hidden="false" customHeight="false" outlineLevel="0" collapsed="false"/>
    <row r="58328" customFormat="false" ht="15.75" hidden="false" customHeight="false" outlineLevel="0" collapsed="false"/>
    <row r="58329" customFormat="false" ht="15.75" hidden="false" customHeight="false" outlineLevel="0" collapsed="false"/>
    <row r="58330" customFormat="false" ht="15.75" hidden="false" customHeight="false" outlineLevel="0" collapsed="false"/>
    <row r="58331" customFormat="false" ht="15.75" hidden="false" customHeight="false" outlineLevel="0" collapsed="false"/>
    <row r="58332" customFormat="false" ht="15.75" hidden="false" customHeight="false" outlineLevel="0" collapsed="false"/>
    <row r="58333" customFormat="false" ht="15.75" hidden="false" customHeight="false" outlineLevel="0" collapsed="false"/>
    <row r="58334" customFormat="false" ht="15.75" hidden="false" customHeight="false" outlineLevel="0" collapsed="false"/>
    <row r="58335" customFormat="false" ht="15.75" hidden="false" customHeight="false" outlineLevel="0" collapsed="false"/>
    <row r="58336" customFormat="false" ht="15.75" hidden="false" customHeight="false" outlineLevel="0" collapsed="false"/>
    <row r="58337" customFormat="false" ht="15.75" hidden="false" customHeight="false" outlineLevel="0" collapsed="false"/>
    <row r="58338" customFormat="false" ht="15.75" hidden="false" customHeight="false" outlineLevel="0" collapsed="false"/>
    <row r="58339" customFormat="false" ht="15.75" hidden="false" customHeight="false" outlineLevel="0" collapsed="false"/>
    <row r="58340" customFormat="false" ht="15.75" hidden="false" customHeight="false" outlineLevel="0" collapsed="false"/>
    <row r="58341" customFormat="false" ht="15.75" hidden="false" customHeight="false" outlineLevel="0" collapsed="false"/>
    <row r="58342" customFormat="false" ht="15.75" hidden="false" customHeight="false" outlineLevel="0" collapsed="false"/>
    <row r="58343" customFormat="false" ht="15.75" hidden="false" customHeight="false" outlineLevel="0" collapsed="false"/>
    <row r="58344" customFormat="false" ht="15.75" hidden="false" customHeight="false" outlineLevel="0" collapsed="false"/>
    <row r="58345" customFormat="false" ht="15.75" hidden="false" customHeight="false" outlineLevel="0" collapsed="false"/>
    <row r="58346" customFormat="false" ht="15.75" hidden="false" customHeight="false" outlineLevel="0" collapsed="false"/>
    <row r="58347" customFormat="false" ht="15.75" hidden="false" customHeight="false" outlineLevel="0" collapsed="false"/>
    <row r="58348" customFormat="false" ht="15.75" hidden="false" customHeight="false" outlineLevel="0" collapsed="false"/>
    <row r="58349" customFormat="false" ht="15.75" hidden="false" customHeight="false" outlineLevel="0" collapsed="false"/>
    <row r="58350" customFormat="false" ht="15.75" hidden="false" customHeight="false" outlineLevel="0" collapsed="false"/>
    <row r="58351" customFormat="false" ht="15.75" hidden="false" customHeight="false" outlineLevel="0" collapsed="false"/>
    <row r="58352" customFormat="false" ht="15.75" hidden="false" customHeight="false" outlineLevel="0" collapsed="false"/>
    <row r="58353" customFormat="false" ht="15.75" hidden="false" customHeight="false" outlineLevel="0" collapsed="false"/>
    <row r="58354" customFormat="false" ht="15.75" hidden="false" customHeight="false" outlineLevel="0" collapsed="false"/>
    <row r="58355" customFormat="false" ht="15.75" hidden="false" customHeight="false" outlineLevel="0" collapsed="false"/>
    <row r="58356" customFormat="false" ht="15.75" hidden="false" customHeight="false" outlineLevel="0" collapsed="false"/>
    <row r="58357" customFormat="false" ht="15.75" hidden="false" customHeight="false" outlineLevel="0" collapsed="false"/>
    <row r="58358" customFormat="false" ht="15.75" hidden="false" customHeight="false" outlineLevel="0" collapsed="false"/>
    <row r="58359" customFormat="false" ht="15.75" hidden="false" customHeight="false" outlineLevel="0" collapsed="false"/>
    <row r="58360" customFormat="false" ht="15.75" hidden="false" customHeight="false" outlineLevel="0" collapsed="false"/>
    <row r="58361" customFormat="false" ht="15.75" hidden="false" customHeight="false" outlineLevel="0" collapsed="false"/>
    <row r="58362" customFormat="false" ht="15.75" hidden="false" customHeight="false" outlineLevel="0" collapsed="false"/>
    <row r="58363" customFormat="false" ht="15.75" hidden="false" customHeight="false" outlineLevel="0" collapsed="false"/>
    <row r="58364" customFormat="false" ht="15.75" hidden="false" customHeight="false" outlineLevel="0" collapsed="false"/>
    <row r="58365" customFormat="false" ht="15.75" hidden="false" customHeight="false" outlineLevel="0" collapsed="false"/>
    <row r="58366" customFormat="false" ht="15.75" hidden="false" customHeight="false" outlineLevel="0" collapsed="false"/>
    <row r="58367" customFormat="false" ht="15.75" hidden="false" customHeight="false" outlineLevel="0" collapsed="false"/>
    <row r="58368" customFormat="false" ht="15.75" hidden="false" customHeight="false" outlineLevel="0" collapsed="false"/>
    <row r="58369" customFormat="false" ht="15.75" hidden="false" customHeight="false" outlineLevel="0" collapsed="false"/>
    <row r="58370" customFormat="false" ht="15.75" hidden="false" customHeight="false" outlineLevel="0" collapsed="false"/>
    <row r="58371" customFormat="false" ht="15.75" hidden="false" customHeight="false" outlineLevel="0" collapsed="false"/>
    <row r="58372" customFormat="false" ht="15.75" hidden="false" customHeight="false" outlineLevel="0" collapsed="false"/>
    <row r="58373" customFormat="false" ht="15.75" hidden="false" customHeight="false" outlineLevel="0" collapsed="false"/>
    <row r="58374" customFormat="false" ht="15.75" hidden="false" customHeight="false" outlineLevel="0" collapsed="false"/>
    <row r="58375" customFormat="false" ht="15.75" hidden="false" customHeight="false" outlineLevel="0" collapsed="false"/>
    <row r="58376" customFormat="false" ht="15.75" hidden="false" customHeight="false" outlineLevel="0" collapsed="false"/>
    <row r="58377" customFormat="false" ht="15.75" hidden="false" customHeight="false" outlineLevel="0" collapsed="false"/>
    <row r="58378" customFormat="false" ht="15.75" hidden="false" customHeight="false" outlineLevel="0" collapsed="false"/>
    <row r="58379" customFormat="false" ht="15.75" hidden="false" customHeight="false" outlineLevel="0" collapsed="false"/>
    <row r="58380" customFormat="false" ht="15.75" hidden="false" customHeight="false" outlineLevel="0" collapsed="false"/>
    <row r="58381" customFormat="false" ht="15.75" hidden="false" customHeight="false" outlineLevel="0" collapsed="false"/>
    <row r="58382" customFormat="false" ht="15.75" hidden="false" customHeight="false" outlineLevel="0" collapsed="false"/>
    <row r="58383" customFormat="false" ht="15.75" hidden="false" customHeight="false" outlineLevel="0" collapsed="false"/>
    <row r="58384" customFormat="false" ht="15.75" hidden="false" customHeight="false" outlineLevel="0" collapsed="false"/>
    <row r="58385" customFormat="false" ht="15.75" hidden="false" customHeight="false" outlineLevel="0" collapsed="false"/>
    <row r="58386" customFormat="false" ht="15.75" hidden="false" customHeight="false" outlineLevel="0" collapsed="false"/>
    <row r="58387" customFormat="false" ht="15.75" hidden="false" customHeight="false" outlineLevel="0" collapsed="false"/>
    <row r="58388" customFormat="false" ht="15.75" hidden="false" customHeight="false" outlineLevel="0" collapsed="false"/>
    <row r="58389" customFormat="false" ht="15.75" hidden="false" customHeight="false" outlineLevel="0" collapsed="false"/>
    <row r="58390" customFormat="false" ht="15.75" hidden="false" customHeight="false" outlineLevel="0" collapsed="false"/>
    <row r="58391" customFormat="false" ht="15.75" hidden="false" customHeight="false" outlineLevel="0" collapsed="false"/>
    <row r="58392" customFormat="false" ht="15.75" hidden="false" customHeight="false" outlineLevel="0" collapsed="false"/>
    <row r="58393" customFormat="false" ht="15.75" hidden="false" customHeight="false" outlineLevel="0" collapsed="false"/>
    <row r="58394" customFormat="false" ht="15.75" hidden="false" customHeight="false" outlineLevel="0" collapsed="false"/>
    <row r="58395" customFormat="false" ht="15.75" hidden="false" customHeight="false" outlineLevel="0" collapsed="false"/>
    <row r="58396" customFormat="false" ht="15.75" hidden="false" customHeight="false" outlineLevel="0" collapsed="false"/>
    <row r="58397" customFormat="false" ht="15.75" hidden="false" customHeight="false" outlineLevel="0" collapsed="false"/>
    <row r="58398" customFormat="false" ht="15.75" hidden="false" customHeight="false" outlineLevel="0" collapsed="false"/>
    <row r="58399" customFormat="false" ht="15.75" hidden="false" customHeight="false" outlineLevel="0" collapsed="false"/>
    <row r="58400" customFormat="false" ht="15.75" hidden="false" customHeight="false" outlineLevel="0" collapsed="false"/>
    <row r="58401" customFormat="false" ht="15.75" hidden="false" customHeight="false" outlineLevel="0" collapsed="false"/>
    <row r="58402" customFormat="false" ht="15.75" hidden="false" customHeight="false" outlineLevel="0" collapsed="false"/>
    <row r="58403" customFormat="false" ht="15.75" hidden="false" customHeight="false" outlineLevel="0" collapsed="false"/>
    <row r="58404" customFormat="false" ht="15.75" hidden="false" customHeight="false" outlineLevel="0" collapsed="false"/>
    <row r="58405" customFormat="false" ht="15.75" hidden="false" customHeight="false" outlineLevel="0" collapsed="false"/>
    <row r="58406" customFormat="false" ht="15.75" hidden="false" customHeight="false" outlineLevel="0" collapsed="false"/>
    <row r="58407" customFormat="false" ht="15.75" hidden="false" customHeight="false" outlineLevel="0" collapsed="false"/>
    <row r="58408" customFormat="false" ht="15.75" hidden="false" customHeight="false" outlineLevel="0" collapsed="false"/>
    <row r="58409" customFormat="false" ht="15.75" hidden="false" customHeight="false" outlineLevel="0" collapsed="false"/>
    <row r="58410" customFormat="false" ht="15.75" hidden="false" customHeight="false" outlineLevel="0" collapsed="false"/>
    <row r="58411" customFormat="false" ht="15.75" hidden="false" customHeight="false" outlineLevel="0" collapsed="false"/>
    <row r="58412" customFormat="false" ht="15.75" hidden="false" customHeight="false" outlineLevel="0" collapsed="false"/>
    <row r="58413" customFormat="false" ht="15.75" hidden="false" customHeight="false" outlineLevel="0" collapsed="false"/>
    <row r="58414" customFormat="false" ht="15.75" hidden="false" customHeight="false" outlineLevel="0" collapsed="false"/>
    <row r="58415" customFormat="false" ht="15.75" hidden="false" customHeight="false" outlineLevel="0" collapsed="false"/>
    <row r="58416" customFormat="false" ht="15.75" hidden="false" customHeight="false" outlineLevel="0" collapsed="false"/>
    <row r="58417" customFormat="false" ht="15.75" hidden="false" customHeight="false" outlineLevel="0" collapsed="false"/>
    <row r="58418" customFormat="false" ht="15.75" hidden="false" customHeight="false" outlineLevel="0" collapsed="false"/>
    <row r="58419" customFormat="false" ht="15.75" hidden="false" customHeight="false" outlineLevel="0" collapsed="false"/>
    <row r="58420" customFormat="false" ht="15.75" hidden="false" customHeight="false" outlineLevel="0" collapsed="false"/>
    <row r="58421" customFormat="false" ht="15.75" hidden="false" customHeight="false" outlineLevel="0" collapsed="false"/>
    <row r="58422" customFormat="false" ht="15.75" hidden="false" customHeight="false" outlineLevel="0" collapsed="false"/>
    <row r="58423" customFormat="false" ht="15.75" hidden="false" customHeight="false" outlineLevel="0" collapsed="false"/>
    <row r="58424" customFormat="false" ht="15.75" hidden="false" customHeight="false" outlineLevel="0" collapsed="false"/>
    <row r="58425" customFormat="false" ht="15.75" hidden="false" customHeight="false" outlineLevel="0" collapsed="false"/>
    <row r="58426" customFormat="false" ht="15.75" hidden="false" customHeight="false" outlineLevel="0" collapsed="false"/>
    <row r="58427" customFormat="false" ht="15.75" hidden="false" customHeight="false" outlineLevel="0" collapsed="false"/>
    <row r="58428" customFormat="false" ht="15.75" hidden="false" customHeight="false" outlineLevel="0" collapsed="false"/>
    <row r="58429" customFormat="false" ht="15.75" hidden="false" customHeight="false" outlineLevel="0" collapsed="false"/>
    <row r="58430" customFormat="false" ht="15.75" hidden="false" customHeight="false" outlineLevel="0" collapsed="false"/>
    <row r="58431" customFormat="false" ht="15.75" hidden="false" customHeight="false" outlineLevel="0" collapsed="false"/>
    <row r="58432" customFormat="false" ht="15.75" hidden="false" customHeight="false" outlineLevel="0" collapsed="false"/>
    <row r="58433" customFormat="false" ht="15.75" hidden="false" customHeight="false" outlineLevel="0" collapsed="false"/>
    <row r="58434" customFormat="false" ht="15.75" hidden="false" customHeight="false" outlineLevel="0" collapsed="false"/>
    <row r="58435" customFormat="false" ht="15.75" hidden="false" customHeight="false" outlineLevel="0" collapsed="false"/>
    <row r="58436" customFormat="false" ht="15.75" hidden="false" customHeight="false" outlineLevel="0" collapsed="false"/>
    <row r="58437" customFormat="false" ht="15.75" hidden="false" customHeight="false" outlineLevel="0" collapsed="false"/>
    <row r="58438" customFormat="false" ht="15.75" hidden="false" customHeight="false" outlineLevel="0" collapsed="false"/>
    <row r="58439" customFormat="false" ht="15.75" hidden="false" customHeight="false" outlineLevel="0" collapsed="false"/>
    <row r="58440" customFormat="false" ht="15.75" hidden="false" customHeight="false" outlineLevel="0" collapsed="false"/>
    <row r="58441" customFormat="false" ht="15.75" hidden="false" customHeight="false" outlineLevel="0" collapsed="false"/>
    <row r="58442" customFormat="false" ht="15.75" hidden="false" customHeight="false" outlineLevel="0" collapsed="false"/>
    <row r="58443" customFormat="false" ht="15.75" hidden="false" customHeight="false" outlineLevel="0" collapsed="false"/>
    <row r="58444" customFormat="false" ht="15.75" hidden="false" customHeight="false" outlineLevel="0" collapsed="false"/>
    <row r="58445" customFormat="false" ht="15.75" hidden="false" customHeight="false" outlineLevel="0" collapsed="false"/>
    <row r="58446" customFormat="false" ht="15.75" hidden="false" customHeight="false" outlineLevel="0" collapsed="false"/>
    <row r="58447" customFormat="false" ht="15.75" hidden="false" customHeight="false" outlineLevel="0" collapsed="false"/>
    <row r="58448" customFormat="false" ht="15.75" hidden="false" customHeight="false" outlineLevel="0" collapsed="false"/>
    <row r="58449" customFormat="false" ht="15.75" hidden="false" customHeight="false" outlineLevel="0" collapsed="false"/>
    <row r="58450" customFormat="false" ht="15.75" hidden="false" customHeight="false" outlineLevel="0" collapsed="false"/>
    <row r="58451" customFormat="false" ht="15.75" hidden="false" customHeight="false" outlineLevel="0" collapsed="false"/>
    <row r="58452" customFormat="false" ht="15.75" hidden="false" customHeight="false" outlineLevel="0" collapsed="false"/>
    <row r="58453" customFormat="false" ht="15.75" hidden="false" customHeight="false" outlineLevel="0" collapsed="false"/>
    <row r="58454" customFormat="false" ht="15.75" hidden="false" customHeight="false" outlineLevel="0" collapsed="false"/>
    <row r="58455" customFormat="false" ht="15.75" hidden="false" customHeight="false" outlineLevel="0" collapsed="false"/>
    <row r="58456" customFormat="false" ht="15.75" hidden="false" customHeight="false" outlineLevel="0" collapsed="false"/>
    <row r="58457" customFormat="false" ht="15.75" hidden="false" customHeight="false" outlineLevel="0" collapsed="false"/>
    <row r="58458" customFormat="false" ht="15.75" hidden="false" customHeight="false" outlineLevel="0" collapsed="false"/>
    <row r="58459" customFormat="false" ht="15.75" hidden="false" customHeight="false" outlineLevel="0" collapsed="false"/>
    <row r="58460" customFormat="false" ht="15.75" hidden="false" customHeight="false" outlineLevel="0" collapsed="false"/>
    <row r="58461" customFormat="false" ht="15.75" hidden="false" customHeight="false" outlineLevel="0" collapsed="false"/>
    <row r="58462" customFormat="false" ht="15.75" hidden="false" customHeight="false" outlineLevel="0" collapsed="false"/>
    <row r="58463" customFormat="false" ht="15.75" hidden="false" customHeight="false" outlineLevel="0" collapsed="false"/>
    <row r="58464" customFormat="false" ht="15.75" hidden="false" customHeight="false" outlineLevel="0" collapsed="false"/>
    <row r="58465" customFormat="false" ht="15.75" hidden="false" customHeight="false" outlineLevel="0" collapsed="false"/>
    <row r="58466" customFormat="false" ht="15.75" hidden="false" customHeight="false" outlineLevel="0" collapsed="false"/>
    <row r="58467" customFormat="false" ht="15.75" hidden="false" customHeight="false" outlineLevel="0" collapsed="false"/>
    <row r="58468" customFormat="false" ht="15.75" hidden="false" customHeight="false" outlineLevel="0" collapsed="false"/>
    <row r="58469" customFormat="false" ht="15.75" hidden="false" customHeight="false" outlineLevel="0" collapsed="false"/>
    <row r="58470" customFormat="false" ht="15.75" hidden="false" customHeight="false" outlineLevel="0" collapsed="false"/>
    <row r="58471" customFormat="false" ht="15.75" hidden="false" customHeight="false" outlineLevel="0" collapsed="false"/>
    <row r="58472" customFormat="false" ht="15.75" hidden="false" customHeight="false" outlineLevel="0" collapsed="false"/>
    <row r="58473" customFormat="false" ht="15.75" hidden="false" customHeight="false" outlineLevel="0" collapsed="false"/>
    <row r="58474" customFormat="false" ht="15.75" hidden="false" customHeight="false" outlineLevel="0" collapsed="false"/>
    <row r="58475" customFormat="false" ht="15.75" hidden="false" customHeight="false" outlineLevel="0" collapsed="false"/>
    <row r="58476" customFormat="false" ht="15.75" hidden="false" customHeight="false" outlineLevel="0" collapsed="false"/>
    <row r="58477" customFormat="false" ht="15.75" hidden="false" customHeight="false" outlineLevel="0" collapsed="false"/>
    <row r="58478" customFormat="false" ht="15.75" hidden="false" customHeight="false" outlineLevel="0" collapsed="false"/>
    <row r="58479" customFormat="false" ht="15.75" hidden="false" customHeight="false" outlineLevel="0" collapsed="false"/>
    <row r="58480" customFormat="false" ht="15.75" hidden="false" customHeight="false" outlineLevel="0" collapsed="false"/>
    <row r="58481" customFormat="false" ht="15.75" hidden="false" customHeight="false" outlineLevel="0" collapsed="false"/>
    <row r="58482" customFormat="false" ht="15.75" hidden="false" customHeight="false" outlineLevel="0" collapsed="false"/>
    <row r="58483" customFormat="false" ht="15.75" hidden="false" customHeight="false" outlineLevel="0" collapsed="false"/>
    <row r="58484" customFormat="false" ht="15.75" hidden="false" customHeight="false" outlineLevel="0" collapsed="false"/>
    <row r="58485" customFormat="false" ht="15.75" hidden="false" customHeight="false" outlineLevel="0" collapsed="false"/>
    <row r="58486" customFormat="false" ht="15.75" hidden="false" customHeight="false" outlineLevel="0" collapsed="false"/>
    <row r="58487" customFormat="false" ht="15.75" hidden="false" customHeight="false" outlineLevel="0" collapsed="false"/>
    <row r="58488" customFormat="false" ht="15.75" hidden="false" customHeight="false" outlineLevel="0" collapsed="false"/>
    <row r="58489" customFormat="false" ht="15.75" hidden="false" customHeight="false" outlineLevel="0" collapsed="false"/>
    <row r="58490" customFormat="false" ht="15.75" hidden="false" customHeight="false" outlineLevel="0" collapsed="false"/>
    <row r="58491" customFormat="false" ht="15.75" hidden="false" customHeight="false" outlineLevel="0" collapsed="false"/>
    <row r="58492" customFormat="false" ht="15.75" hidden="false" customHeight="false" outlineLevel="0" collapsed="false"/>
    <row r="58493" customFormat="false" ht="15.75" hidden="false" customHeight="false" outlineLevel="0" collapsed="false"/>
    <row r="58494" customFormat="false" ht="15.75" hidden="false" customHeight="false" outlineLevel="0" collapsed="false"/>
    <row r="58495" customFormat="false" ht="15.75" hidden="false" customHeight="false" outlineLevel="0" collapsed="false"/>
    <row r="58496" customFormat="false" ht="15.75" hidden="false" customHeight="false" outlineLevel="0" collapsed="false"/>
    <row r="58497" customFormat="false" ht="15.75" hidden="false" customHeight="false" outlineLevel="0" collapsed="false"/>
    <row r="58498" customFormat="false" ht="15.75" hidden="false" customHeight="false" outlineLevel="0" collapsed="false"/>
    <row r="58499" customFormat="false" ht="15.75" hidden="false" customHeight="false" outlineLevel="0" collapsed="false"/>
    <row r="58500" customFormat="false" ht="15.75" hidden="false" customHeight="false" outlineLevel="0" collapsed="false"/>
    <row r="58501" customFormat="false" ht="15.75" hidden="false" customHeight="false" outlineLevel="0" collapsed="false"/>
    <row r="58502" customFormat="false" ht="15.75" hidden="false" customHeight="false" outlineLevel="0" collapsed="false"/>
    <row r="58503" customFormat="false" ht="15.75" hidden="false" customHeight="false" outlineLevel="0" collapsed="false"/>
    <row r="58504" customFormat="false" ht="15.75" hidden="false" customHeight="false" outlineLevel="0" collapsed="false"/>
    <row r="58505" customFormat="false" ht="15.75" hidden="false" customHeight="false" outlineLevel="0" collapsed="false"/>
    <row r="58506" customFormat="false" ht="15.75" hidden="false" customHeight="false" outlineLevel="0" collapsed="false"/>
    <row r="58507" customFormat="false" ht="15.75" hidden="false" customHeight="false" outlineLevel="0" collapsed="false"/>
    <row r="58508" customFormat="false" ht="15.75" hidden="false" customHeight="false" outlineLevel="0" collapsed="false"/>
    <row r="58509" customFormat="false" ht="15.75" hidden="false" customHeight="false" outlineLevel="0" collapsed="false"/>
    <row r="58510" customFormat="false" ht="15.75" hidden="false" customHeight="false" outlineLevel="0" collapsed="false"/>
    <row r="58511" customFormat="false" ht="15.75" hidden="false" customHeight="false" outlineLevel="0" collapsed="false"/>
    <row r="58512" customFormat="false" ht="15.75" hidden="false" customHeight="false" outlineLevel="0" collapsed="false"/>
    <row r="58513" customFormat="false" ht="15.75" hidden="false" customHeight="false" outlineLevel="0" collapsed="false"/>
    <row r="58514" customFormat="false" ht="15.75" hidden="false" customHeight="false" outlineLevel="0" collapsed="false"/>
    <row r="58515" customFormat="false" ht="15.75" hidden="false" customHeight="false" outlineLevel="0" collapsed="false"/>
    <row r="58516" customFormat="false" ht="15.75" hidden="false" customHeight="false" outlineLevel="0" collapsed="false"/>
    <row r="58517" customFormat="false" ht="15.75" hidden="false" customHeight="false" outlineLevel="0" collapsed="false"/>
    <row r="58518" customFormat="false" ht="15.75" hidden="false" customHeight="false" outlineLevel="0" collapsed="false"/>
    <row r="58519" customFormat="false" ht="15.75" hidden="false" customHeight="false" outlineLevel="0" collapsed="false"/>
    <row r="58520" customFormat="false" ht="15.75" hidden="false" customHeight="false" outlineLevel="0" collapsed="false"/>
    <row r="58521" customFormat="false" ht="15.75" hidden="false" customHeight="false" outlineLevel="0" collapsed="false"/>
    <row r="58522" customFormat="false" ht="15.75" hidden="false" customHeight="false" outlineLevel="0" collapsed="false"/>
    <row r="58523" customFormat="false" ht="15.75" hidden="false" customHeight="false" outlineLevel="0" collapsed="false"/>
    <row r="58524" customFormat="false" ht="15.75" hidden="false" customHeight="false" outlineLevel="0" collapsed="false"/>
    <row r="58525" customFormat="false" ht="15.75" hidden="false" customHeight="false" outlineLevel="0" collapsed="false"/>
    <row r="58526" customFormat="false" ht="15.75" hidden="false" customHeight="false" outlineLevel="0" collapsed="false"/>
    <row r="58527" customFormat="false" ht="15.75" hidden="false" customHeight="false" outlineLevel="0" collapsed="false"/>
    <row r="58528" customFormat="false" ht="15.75" hidden="false" customHeight="false" outlineLevel="0" collapsed="false"/>
    <row r="58529" customFormat="false" ht="15.75" hidden="false" customHeight="false" outlineLevel="0" collapsed="false"/>
    <row r="58530" customFormat="false" ht="15.75" hidden="false" customHeight="false" outlineLevel="0" collapsed="false"/>
    <row r="58531" customFormat="false" ht="15.75" hidden="false" customHeight="false" outlineLevel="0" collapsed="false"/>
    <row r="58532" customFormat="false" ht="15.75" hidden="false" customHeight="false" outlineLevel="0" collapsed="false"/>
    <row r="58533" customFormat="false" ht="15.75" hidden="false" customHeight="false" outlineLevel="0" collapsed="false"/>
    <row r="58534" customFormat="false" ht="15.75" hidden="false" customHeight="false" outlineLevel="0" collapsed="false"/>
    <row r="58535" customFormat="false" ht="15.75" hidden="false" customHeight="false" outlineLevel="0" collapsed="false"/>
    <row r="58536" customFormat="false" ht="15.75" hidden="false" customHeight="false" outlineLevel="0" collapsed="false"/>
    <row r="58537" customFormat="false" ht="15.75" hidden="false" customHeight="false" outlineLevel="0" collapsed="false"/>
    <row r="58538" customFormat="false" ht="15.75" hidden="false" customHeight="false" outlineLevel="0" collapsed="false"/>
    <row r="58539" customFormat="false" ht="15.75" hidden="false" customHeight="false" outlineLevel="0" collapsed="false"/>
    <row r="58540" customFormat="false" ht="15.75" hidden="false" customHeight="false" outlineLevel="0" collapsed="false"/>
    <row r="58541" customFormat="false" ht="15.75" hidden="false" customHeight="false" outlineLevel="0" collapsed="false"/>
    <row r="58542" customFormat="false" ht="15.75" hidden="false" customHeight="false" outlineLevel="0" collapsed="false"/>
    <row r="58543" customFormat="false" ht="15.75" hidden="false" customHeight="false" outlineLevel="0" collapsed="false"/>
    <row r="58544" customFormat="false" ht="15.75" hidden="false" customHeight="false" outlineLevel="0" collapsed="false"/>
    <row r="58545" customFormat="false" ht="15.75" hidden="false" customHeight="false" outlineLevel="0" collapsed="false"/>
    <row r="58546" customFormat="false" ht="15.75" hidden="false" customHeight="false" outlineLevel="0" collapsed="false"/>
    <row r="58547" customFormat="false" ht="15.75" hidden="false" customHeight="false" outlineLevel="0" collapsed="false"/>
    <row r="58548" customFormat="false" ht="15.75" hidden="false" customHeight="false" outlineLevel="0" collapsed="false"/>
    <row r="58549" customFormat="false" ht="15.75" hidden="false" customHeight="false" outlineLevel="0" collapsed="false"/>
    <row r="58550" customFormat="false" ht="15.75" hidden="false" customHeight="false" outlineLevel="0" collapsed="false"/>
    <row r="58551" customFormat="false" ht="15.75" hidden="false" customHeight="false" outlineLevel="0" collapsed="false"/>
    <row r="58552" customFormat="false" ht="15.75" hidden="false" customHeight="false" outlineLevel="0" collapsed="false"/>
    <row r="58553" customFormat="false" ht="15.75" hidden="false" customHeight="false" outlineLevel="0" collapsed="false"/>
    <row r="58554" customFormat="false" ht="15.75" hidden="false" customHeight="false" outlineLevel="0" collapsed="false"/>
    <row r="58555" customFormat="false" ht="15.75" hidden="false" customHeight="false" outlineLevel="0" collapsed="false"/>
    <row r="58556" customFormat="false" ht="15.75" hidden="false" customHeight="false" outlineLevel="0" collapsed="false"/>
    <row r="58557" customFormat="false" ht="15.75" hidden="false" customHeight="false" outlineLevel="0" collapsed="false"/>
    <row r="58558" customFormat="false" ht="15.75" hidden="false" customHeight="false" outlineLevel="0" collapsed="false"/>
    <row r="58559" customFormat="false" ht="15.75" hidden="false" customHeight="false" outlineLevel="0" collapsed="false"/>
    <row r="58560" customFormat="false" ht="15.75" hidden="false" customHeight="false" outlineLevel="0" collapsed="false"/>
    <row r="58561" customFormat="false" ht="15.75" hidden="false" customHeight="false" outlineLevel="0" collapsed="false"/>
    <row r="58562" customFormat="false" ht="15.75" hidden="false" customHeight="false" outlineLevel="0" collapsed="false"/>
    <row r="58563" customFormat="false" ht="15.75" hidden="false" customHeight="false" outlineLevel="0" collapsed="false"/>
    <row r="58564" customFormat="false" ht="15.75" hidden="false" customHeight="false" outlineLevel="0" collapsed="false"/>
    <row r="58565" customFormat="false" ht="15.75" hidden="false" customHeight="false" outlineLevel="0" collapsed="false"/>
    <row r="58566" customFormat="false" ht="15.75" hidden="false" customHeight="false" outlineLevel="0" collapsed="false"/>
    <row r="58567" customFormat="false" ht="15.75" hidden="false" customHeight="false" outlineLevel="0" collapsed="false"/>
    <row r="58568" customFormat="false" ht="15.75" hidden="false" customHeight="false" outlineLevel="0" collapsed="false"/>
    <row r="58569" customFormat="false" ht="15.75" hidden="false" customHeight="false" outlineLevel="0" collapsed="false"/>
    <row r="58570" customFormat="false" ht="15.75" hidden="false" customHeight="false" outlineLevel="0" collapsed="false"/>
    <row r="58571" customFormat="false" ht="15.75" hidden="false" customHeight="false" outlineLevel="0" collapsed="false"/>
    <row r="58572" customFormat="false" ht="15.75" hidden="false" customHeight="false" outlineLevel="0" collapsed="false"/>
    <row r="58573" customFormat="false" ht="15.75" hidden="false" customHeight="false" outlineLevel="0" collapsed="false"/>
    <row r="58574" customFormat="false" ht="15.75" hidden="false" customHeight="false" outlineLevel="0" collapsed="false"/>
    <row r="58575" customFormat="false" ht="15.75" hidden="false" customHeight="false" outlineLevel="0" collapsed="false"/>
    <row r="58576" customFormat="false" ht="15.75" hidden="false" customHeight="false" outlineLevel="0" collapsed="false"/>
    <row r="58577" customFormat="false" ht="15.75" hidden="false" customHeight="false" outlineLevel="0" collapsed="false"/>
    <row r="58578" customFormat="false" ht="15.75" hidden="false" customHeight="false" outlineLevel="0" collapsed="false"/>
    <row r="58579" customFormat="false" ht="15.75" hidden="false" customHeight="false" outlineLevel="0" collapsed="false"/>
    <row r="58580" customFormat="false" ht="15.75" hidden="false" customHeight="false" outlineLevel="0" collapsed="false"/>
    <row r="58581" customFormat="false" ht="15.75" hidden="false" customHeight="false" outlineLevel="0" collapsed="false"/>
    <row r="58582" customFormat="false" ht="15.75" hidden="false" customHeight="false" outlineLevel="0" collapsed="false"/>
    <row r="58583" customFormat="false" ht="15.75" hidden="false" customHeight="false" outlineLevel="0" collapsed="false"/>
    <row r="58584" customFormat="false" ht="15.75" hidden="false" customHeight="false" outlineLevel="0" collapsed="false"/>
    <row r="58585" customFormat="false" ht="15.75" hidden="false" customHeight="false" outlineLevel="0" collapsed="false"/>
    <row r="58586" customFormat="false" ht="15.75" hidden="false" customHeight="false" outlineLevel="0" collapsed="false"/>
    <row r="58587" customFormat="false" ht="15.75" hidden="false" customHeight="false" outlineLevel="0" collapsed="false"/>
    <row r="58588" customFormat="false" ht="15.75" hidden="false" customHeight="false" outlineLevel="0" collapsed="false"/>
    <row r="58589" customFormat="false" ht="15.75" hidden="false" customHeight="false" outlineLevel="0" collapsed="false"/>
    <row r="58590" customFormat="false" ht="15.75" hidden="false" customHeight="false" outlineLevel="0" collapsed="false"/>
    <row r="58591" customFormat="false" ht="15.75" hidden="false" customHeight="false" outlineLevel="0" collapsed="false"/>
    <row r="58592" customFormat="false" ht="15.75" hidden="false" customHeight="false" outlineLevel="0" collapsed="false"/>
    <row r="58593" customFormat="false" ht="15.75" hidden="false" customHeight="false" outlineLevel="0" collapsed="false"/>
    <row r="58594" customFormat="false" ht="15.75" hidden="false" customHeight="false" outlineLevel="0" collapsed="false"/>
    <row r="58595" customFormat="false" ht="15.75" hidden="false" customHeight="false" outlineLevel="0" collapsed="false"/>
    <row r="58596" customFormat="false" ht="15.75" hidden="false" customHeight="false" outlineLevel="0" collapsed="false"/>
    <row r="58597" customFormat="false" ht="15.75" hidden="false" customHeight="false" outlineLevel="0" collapsed="false"/>
    <row r="58598" customFormat="false" ht="15.75" hidden="false" customHeight="false" outlineLevel="0" collapsed="false"/>
    <row r="58599" customFormat="false" ht="15.75" hidden="false" customHeight="false" outlineLevel="0" collapsed="false"/>
    <row r="58600" customFormat="false" ht="15.75" hidden="false" customHeight="false" outlineLevel="0" collapsed="false"/>
    <row r="58601" customFormat="false" ht="15.75" hidden="false" customHeight="false" outlineLevel="0" collapsed="false"/>
    <row r="58602" customFormat="false" ht="15.75" hidden="false" customHeight="false" outlineLevel="0" collapsed="false"/>
    <row r="58603" customFormat="false" ht="15.75" hidden="false" customHeight="false" outlineLevel="0" collapsed="false"/>
    <row r="58604" customFormat="false" ht="15.75" hidden="false" customHeight="false" outlineLevel="0" collapsed="false"/>
    <row r="58605" customFormat="false" ht="15.75" hidden="false" customHeight="false" outlineLevel="0" collapsed="false"/>
    <row r="58606" customFormat="false" ht="15.75" hidden="false" customHeight="false" outlineLevel="0" collapsed="false"/>
    <row r="58607" customFormat="false" ht="15.75" hidden="false" customHeight="false" outlineLevel="0" collapsed="false"/>
    <row r="58608" customFormat="false" ht="15.75" hidden="false" customHeight="false" outlineLevel="0" collapsed="false"/>
    <row r="58609" customFormat="false" ht="15.75" hidden="false" customHeight="false" outlineLevel="0" collapsed="false"/>
    <row r="58610" customFormat="false" ht="15.75" hidden="false" customHeight="false" outlineLevel="0" collapsed="false"/>
    <row r="58611" customFormat="false" ht="15.75" hidden="false" customHeight="false" outlineLevel="0" collapsed="false"/>
    <row r="58612" customFormat="false" ht="15.75" hidden="false" customHeight="false" outlineLevel="0" collapsed="false"/>
    <row r="58613" customFormat="false" ht="15.75" hidden="false" customHeight="false" outlineLevel="0" collapsed="false"/>
    <row r="58614" customFormat="false" ht="15.75" hidden="false" customHeight="false" outlineLevel="0" collapsed="false"/>
    <row r="58615" customFormat="false" ht="15.75" hidden="false" customHeight="false" outlineLevel="0" collapsed="false"/>
    <row r="58616" customFormat="false" ht="15.75" hidden="false" customHeight="false" outlineLevel="0" collapsed="false"/>
    <row r="58617" customFormat="false" ht="15.75" hidden="false" customHeight="false" outlineLevel="0" collapsed="false"/>
    <row r="58618" customFormat="false" ht="15.75" hidden="false" customHeight="false" outlineLevel="0" collapsed="false"/>
    <row r="58619" customFormat="false" ht="15.75" hidden="false" customHeight="false" outlineLevel="0" collapsed="false"/>
    <row r="58620" customFormat="false" ht="15.75" hidden="false" customHeight="false" outlineLevel="0" collapsed="false"/>
    <row r="58621" customFormat="false" ht="15.75" hidden="false" customHeight="false" outlineLevel="0" collapsed="false"/>
    <row r="58622" customFormat="false" ht="15.75" hidden="false" customHeight="false" outlineLevel="0" collapsed="false"/>
    <row r="58623" customFormat="false" ht="15.75" hidden="false" customHeight="false" outlineLevel="0" collapsed="false"/>
    <row r="58624" customFormat="false" ht="15.75" hidden="false" customHeight="false" outlineLevel="0" collapsed="false"/>
    <row r="58625" customFormat="false" ht="15.75" hidden="false" customHeight="false" outlineLevel="0" collapsed="false"/>
    <row r="58626" customFormat="false" ht="15.75" hidden="false" customHeight="false" outlineLevel="0" collapsed="false"/>
    <row r="58627" customFormat="false" ht="15.75" hidden="false" customHeight="false" outlineLevel="0" collapsed="false"/>
    <row r="58628" customFormat="false" ht="15.75" hidden="false" customHeight="false" outlineLevel="0" collapsed="false"/>
    <row r="58629" customFormat="false" ht="15.75" hidden="false" customHeight="false" outlineLevel="0" collapsed="false"/>
    <row r="58630" customFormat="false" ht="15.75" hidden="false" customHeight="false" outlineLevel="0" collapsed="false"/>
    <row r="58631" customFormat="false" ht="15.75" hidden="false" customHeight="false" outlineLevel="0" collapsed="false"/>
    <row r="58632" customFormat="false" ht="15.75" hidden="false" customHeight="false" outlineLevel="0" collapsed="false"/>
    <row r="58633" customFormat="false" ht="15.75" hidden="false" customHeight="false" outlineLevel="0" collapsed="false"/>
    <row r="58634" customFormat="false" ht="15.75" hidden="false" customHeight="false" outlineLevel="0" collapsed="false"/>
    <row r="58635" customFormat="false" ht="15.75" hidden="false" customHeight="false" outlineLevel="0" collapsed="false"/>
    <row r="58636" customFormat="false" ht="15.75" hidden="false" customHeight="false" outlineLevel="0" collapsed="false"/>
    <row r="58637" customFormat="false" ht="15.75" hidden="false" customHeight="false" outlineLevel="0" collapsed="false"/>
    <row r="58638" customFormat="false" ht="15.75" hidden="false" customHeight="false" outlineLevel="0" collapsed="false"/>
    <row r="58639" customFormat="false" ht="15.75" hidden="false" customHeight="false" outlineLevel="0" collapsed="false"/>
    <row r="58640" customFormat="false" ht="15.75" hidden="false" customHeight="false" outlineLevel="0" collapsed="false"/>
    <row r="58641" customFormat="false" ht="15.75" hidden="false" customHeight="false" outlineLevel="0" collapsed="false"/>
    <row r="58642" customFormat="false" ht="15.75" hidden="false" customHeight="false" outlineLevel="0" collapsed="false"/>
    <row r="58643" customFormat="false" ht="15.75" hidden="false" customHeight="false" outlineLevel="0" collapsed="false"/>
    <row r="58644" customFormat="false" ht="15.75" hidden="false" customHeight="false" outlineLevel="0" collapsed="false"/>
    <row r="58645" customFormat="false" ht="15.75" hidden="false" customHeight="false" outlineLevel="0" collapsed="false"/>
    <row r="58646" customFormat="false" ht="15.75" hidden="false" customHeight="false" outlineLevel="0" collapsed="false"/>
    <row r="58647" customFormat="false" ht="15.75" hidden="false" customHeight="false" outlineLevel="0" collapsed="false"/>
    <row r="58648" customFormat="false" ht="15.75" hidden="false" customHeight="false" outlineLevel="0" collapsed="false"/>
    <row r="58649" customFormat="false" ht="15.75" hidden="false" customHeight="false" outlineLevel="0" collapsed="false"/>
    <row r="58650" customFormat="false" ht="15.75" hidden="false" customHeight="false" outlineLevel="0" collapsed="false"/>
    <row r="58651" customFormat="false" ht="15.75" hidden="false" customHeight="false" outlineLevel="0" collapsed="false"/>
    <row r="58652" customFormat="false" ht="15.75" hidden="false" customHeight="false" outlineLevel="0" collapsed="false"/>
    <row r="58653" customFormat="false" ht="15.75" hidden="false" customHeight="false" outlineLevel="0" collapsed="false"/>
    <row r="58654" customFormat="false" ht="15.75" hidden="false" customHeight="false" outlineLevel="0" collapsed="false"/>
    <row r="58655" customFormat="false" ht="15.75" hidden="false" customHeight="false" outlineLevel="0" collapsed="false"/>
    <row r="58656" customFormat="false" ht="15.75" hidden="false" customHeight="false" outlineLevel="0" collapsed="false"/>
    <row r="58657" customFormat="false" ht="15.75" hidden="false" customHeight="false" outlineLevel="0" collapsed="false"/>
    <row r="58658" customFormat="false" ht="15.75" hidden="false" customHeight="false" outlineLevel="0" collapsed="false"/>
    <row r="58659" customFormat="false" ht="15.75" hidden="false" customHeight="false" outlineLevel="0" collapsed="false"/>
    <row r="58660" customFormat="false" ht="15.75" hidden="false" customHeight="false" outlineLevel="0" collapsed="false"/>
    <row r="58661" customFormat="false" ht="15.75" hidden="false" customHeight="false" outlineLevel="0" collapsed="false"/>
    <row r="58662" customFormat="false" ht="15.75" hidden="false" customHeight="false" outlineLevel="0" collapsed="false"/>
    <row r="58663" customFormat="false" ht="15.75" hidden="false" customHeight="false" outlineLevel="0" collapsed="false"/>
    <row r="58664" customFormat="false" ht="15.75" hidden="false" customHeight="false" outlineLevel="0" collapsed="false"/>
    <row r="58665" customFormat="false" ht="15.75" hidden="false" customHeight="false" outlineLevel="0" collapsed="false"/>
    <row r="58666" customFormat="false" ht="15.75" hidden="false" customHeight="false" outlineLevel="0" collapsed="false"/>
    <row r="58667" customFormat="false" ht="15.75" hidden="false" customHeight="false" outlineLevel="0" collapsed="false"/>
    <row r="58668" customFormat="false" ht="15.75" hidden="false" customHeight="false" outlineLevel="0" collapsed="false"/>
    <row r="58669" customFormat="false" ht="15.75" hidden="false" customHeight="false" outlineLevel="0" collapsed="false"/>
    <row r="58670" customFormat="false" ht="15.75" hidden="false" customHeight="false" outlineLevel="0" collapsed="false"/>
    <row r="58671" customFormat="false" ht="15.75" hidden="false" customHeight="false" outlineLevel="0" collapsed="false"/>
    <row r="58672" customFormat="false" ht="15.75" hidden="false" customHeight="false" outlineLevel="0" collapsed="false"/>
    <row r="58673" customFormat="false" ht="15.75" hidden="false" customHeight="false" outlineLevel="0" collapsed="false"/>
    <row r="58674" customFormat="false" ht="15.75" hidden="false" customHeight="false" outlineLevel="0" collapsed="false"/>
    <row r="58675" customFormat="false" ht="15.75" hidden="false" customHeight="false" outlineLevel="0" collapsed="false"/>
    <row r="58676" customFormat="false" ht="15.75" hidden="false" customHeight="false" outlineLevel="0" collapsed="false"/>
    <row r="58677" customFormat="false" ht="15.75" hidden="false" customHeight="false" outlineLevel="0" collapsed="false"/>
    <row r="58678" customFormat="false" ht="15.75" hidden="false" customHeight="false" outlineLevel="0" collapsed="false"/>
    <row r="58679" customFormat="false" ht="15.75" hidden="false" customHeight="false" outlineLevel="0" collapsed="false"/>
    <row r="58680" customFormat="false" ht="15.75" hidden="false" customHeight="false" outlineLevel="0" collapsed="false"/>
    <row r="58681" customFormat="false" ht="15.75" hidden="false" customHeight="false" outlineLevel="0" collapsed="false"/>
    <row r="58682" customFormat="false" ht="15.75" hidden="false" customHeight="false" outlineLevel="0" collapsed="false"/>
    <row r="58683" customFormat="false" ht="15.75" hidden="false" customHeight="false" outlineLevel="0" collapsed="false"/>
    <row r="58684" customFormat="false" ht="15.75" hidden="false" customHeight="false" outlineLevel="0" collapsed="false"/>
    <row r="58685" customFormat="false" ht="15.75" hidden="false" customHeight="false" outlineLevel="0" collapsed="false"/>
    <row r="58686" customFormat="false" ht="15.75" hidden="false" customHeight="false" outlineLevel="0" collapsed="false"/>
    <row r="58687" customFormat="false" ht="15.75" hidden="false" customHeight="false" outlineLevel="0" collapsed="false"/>
    <row r="58688" customFormat="false" ht="15.75" hidden="false" customHeight="false" outlineLevel="0" collapsed="false"/>
    <row r="58689" customFormat="false" ht="15.75" hidden="false" customHeight="false" outlineLevel="0" collapsed="false"/>
    <row r="58690" customFormat="false" ht="15.75" hidden="false" customHeight="false" outlineLevel="0" collapsed="false"/>
    <row r="58691" customFormat="false" ht="15.75" hidden="false" customHeight="false" outlineLevel="0" collapsed="false"/>
    <row r="58692" customFormat="false" ht="15.75" hidden="false" customHeight="false" outlineLevel="0" collapsed="false"/>
    <row r="58693" customFormat="false" ht="15.75" hidden="false" customHeight="false" outlineLevel="0" collapsed="false"/>
    <row r="58694" customFormat="false" ht="15.75" hidden="false" customHeight="false" outlineLevel="0" collapsed="false"/>
    <row r="58695" customFormat="false" ht="15.75" hidden="false" customHeight="false" outlineLevel="0" collapsed="false"/>
    <row r="58696" customFormat="false" ht="15.75" hidden="false" customHeight="false" outlineLevel="0" collapsed="false"/>
    <row r="58697" customFormat="false" ht="15.75" hidden="false" customHeight="false" outlineLevel="0" collapsed="false"/>
    <row r="58698" customFormat="false" ht="15.75" hidden="false" customHeight="false" outlineLevel="0" collapsed="false"/>
    <row r="58699" customFormat="false" ht="15.75" hidden="false" customHeight="false" outlineLevel="0" collapsed="false"/>
    <row r="58700" customFormat="false" ht="15.75" hidden="false" customHeight="false" outlineLevel="0" collapsed="false"/>
    <row r="58701" customFormat="false" ht="15.75" hidden="false" customHeight="false" outlineLevel="0" collapsed="false"/>
    <row r="58702" customFormat="false" ht="15.75" hidden="false" customHeight="false" outlineLevel="0" collapsed="false"/>
    <row r="58703" customFormat="false" ht="15.75" hidden="false" customHeight="false" outlineLevel="0" collapsed="false"/>
    <row r="58704" customFormat="false" ht="15.75" hidden="false" customHeight="false" outlineLevel="0" collapsed="false"/>
    <row r="58705" customFormat="false" ht="15.75" hidden="false" customHeight="false" outlineLevel="0" collapsed="false"/>
    <row r="58706" customFormat="false" ht="15.75" hidden="false" customHeight="false" outlineLevel="0" collapsed="false"/>
    <row r="58707" customFormat="false" ht="15.75" hidden="false" customHeight="false" outlineLevel="0" collapsed="false"/>
    <row r="58708" customFormat="false" ht="15.75" hidden="false" customHeight="false" outlineLevel="0" collapsed="false"/>
    <row r="58709" customFormat="false" ht="15.75" hidden="false" customHeight="false" outlineLevel="0" collapsed="false"/>
    <row r="58710" customFormat="false" ht="15.75" hidden="false" customHeight="false" outlineLevel="0" collapsed="false"/>
    <row r="58711" customFormat="false" ht="15.75" hidden="false" customHeight="false" outlineLevel="0" collapsed="false"/>
    <row r="58712" customFormat="false" ht="15.75" hidden="false" customHeight="false" outlineLevel="0" collapsed="false"/>
    <row r="58713" customFormat="false" ht="15.75" hidden="false" customHeight="false" outlineLevel="0" collapsed="false"/>
    <row r="58714" customFormat="false" ht="15.75" hidden="false" customHeight="false" outlineLevel="0" collapsed="false"/>
    <row r="58715" customFormat="false" ht="15.75" hidden="false" customHeight="false" outlineLevel="0" collapsed="false"/>
    <row r="58716" customFormat="false" ht="15.75" hidden="false" customHeight="false" outlineLevel="0" collapsed="false"/>
    <row r="58717" customFormat="false" ht="15.75" hidden="false" customHeight="false" outlineLevel="0" collapsed="false"/>
    <row r="58718" customFormat="false" ht="15.75" hidden="false" customHeight="false" outlineLevel="0" collapsed="false"/>
    <row r="58719" customFormat="false" ht="15.75" hidden="false" customHeight="false" outlineLevel="0" collapsed="false"/>
    <row r="58720" customFormat="false" ht="15.75" hidden="false" customHeight="false" outlineLevel="0" collapsed="false"/>
    <row r="58721" customFormat="false" ht="15.75" hidden="false" customHeight="false" outlineLevel="0" collapsed="false"/>
    <row r="58722" customFormat="false" ht="15.75" hidden="false" customHeight="false" outlineLevel="0" collapsed="false"/>
    <row r="58723" customFormat="false" ht="15.75" hidden="false" customHeight="false" outlineLevel="0" collapsed="false"/>
    <row r="58724" customFormat="false" ht="15.75" hidden="false" customHeight="false" outlineLevel="0" collapsed="false"/>
    <row r="58725" customFormat="false" ht="15.75" hidden="false" customHeight="false" outlineLevel="0" collapsed="false"/>
    <row r="58726" customFormat="false" ht="15.75" hidden="false" customHeight="false" outlineLevel="0" collapsed="false"/>
    <row r="58727" customFormat="false" ht="15.75" hidden="false" customHeight="false" outlineLevel="0" collapsed="false"/>
    <row r="58728" customFormat="false" ht="15.75" hidden="false" customHeight="false" outlineLevel="0" collapsed="false"/>
    <row r="58729" customFormat="false" ht="15.75" hidden="false" customHeight="false" outlineLevel="0" collapsed="false"/>
    <row r="58730" customFormat="false" ht="15.75" hidden="false" customHeight="false" outlineLevel="0" collapsed="false"/>
    <row r="58731" customFormat="false" ht="15.75" hidden="false" customHeight="false" outlineLevel="0" collapsed="false"/>
    <row r="58732" customFormat="false" ht="15.75" hidden="false" customHeight="false" outlineLevel="0" collapsed="false"/>
    <row r="58733" customFormat="false" ht="15.75" hidden="false" customHeight="false" outlineLevel="0" collapsed="false"/>
    <row r="58734" customFormat="false" ht="15.75" hidden="false" customHeight="false" outlineLevel="0" collapsed="false"/>
    <row r="58735" customFormat="false" ht="15.75" hidden="false" customHeight="false" outlineLevel="0" collapsed="false"/>
    <row r="58736" customFormat="false" ht="15.75" hidden="false" customHeight="false" outlineLevel="0" collapsed="false"/>
    <row r="58737" customFormat="false" ht="15.75" hidden="false" customHeight="false" outlineLevel="0" collapsed="false"/>
    <row r="58738" customFormat="false" ht="15.75" hidden="false" customHeight="false" outlineLevel="0" collapsed="false"/>
    <row r="58739" customFormat="false" ht="15.75" hidden="false" customHeight="false" outlineLevel="0" collapsed="false"/>
    <row r="58740" customFormat="false" ht="15.75" hidden="false" customHeight="false" outlineLevel="0" collapsed="false"/>
    <row r="58741" customFormat="false" ht="15.75" hidden="false" customHeight="false" outlineLevel="0" collapsed="false"/>
    <row r="58742" customFormat="false" ht="15.75" hidden="false" customHeight="false" outlineLevel="0" collapsed="false"/>
    <row r="58743" customFormat="false" ht="15.75" hidden="false" customHeight="false" outlineLevel="0" collapsed="false"/>
    <row r="58744" customFormat="false" ht="15.75" hidden="false" customHeight="false" outlineLevel="0" collapsed="false"/>
    <row r="58745" customFormat="false" ht="15.75" hidden="false" customHeight="false" outlineLevel="0" collapsed="false"/>
    <row r="58746" customFormat="false" ht="15.75" hidden="false" customHeight="false" outlineLevel="0" collapsed="false"/>
    <row r="58747" customFormat="false" ht="15.75" hidden="false" customHeight="false" outlineLevel="0" collapsed="false"/>
    <row r="58748" customFormat="false" ht="15.75" hidden="false" customHeight="false" outlineLevel="0" collapsed="false"/>
    <row r="58749" customFormat="false" ht="15.75" hidden="false" customHeight="false" outlineLevel="0" collapsed="false"/>
    <row r="58750" customFormat="false" ht="15.75" hidden="false" customHeight="false" outlineLevel="0" collapsed="false"/>
    <row r="58751" customFormat="false" ht="15.75" hidden="false" customHeight="false" outlineLevel="0" collapsed="false"/>
    <row r="58752" customFormat="false" ht="15.75" hidden="false" customHeight="false" outlineLevel="0" collapsed="false"/>
    <row r="58753" customFormat="false" ht="15.75" hidden="false" customHeight="false" outlineLevel="0" collapsed="false"/>
    <row r="58754" customFormat="false" ht="15.75" hidden="false" customHeight="false" outlineLevel="0" collapsed="false"/>
    <row r="58755" customFormat="false" ht="15.75" hidden="false" customHeight="false" outlineLevel="0" collapsed="false"/>
    <row r="58756" customFormat="false" ht="15.75" hidden="false" customHeight="false" outlineLevel="0" collapsed="false"/>
    <row r="58757" customFormat="false" ht="15.75" hidden="false" customHeight="false" outlineLevel="0" collapsed="false"/>
    <row r="58758" customFormat="false" ht="15.75" hidden="false" customHeight="false" outlineLevel="0" collapsed="false"/>
    <row r="58759" customFormat="false" ht="15.75" hidden="false" customHeight="false" outlineLevel="0" collapsed="false"/>
    <row r="58760" customFormat="false" ht="15.75" hidden="false" customHeight="false" outlineLevel="0" collapsed="false"/>
    <row r="58761" customFormat="false" ht="15.75" hidden="false" customHeight="false" outlineLevel="0" collapsed="false"/>
    <row r="58762" customFormat="false" ht="15.75" hidden="false" customHeight="false" outlineLevel="0" collapsed="false"/>
    <row r="58763" customFormat="false" ht="15.75" hidden="false" customHeight="false" outlineLevel="0" collapsed="false"/>
    <row r="58764" customFormat="false" ht="15.75" hidden="false" customHeight="false" outlineLevel="0" collapsed="false"/>
    <row r="58765" customFormat="false" ht="15.75" hidden="false" customHeight="false" outlineLevel="0" collapsed="false"/>
    <row r="58766" customFormat="false" ht="15.75" hidden="false" customHeight="false" outlineLevel="0" collapsed="false"/>
    <row r="58767" customFormat="false" ht="15.75" hidden="false" customHeight="false" outlineLevel="0" collapsed="false"/>
    <row r="58768" customFormat="false" ht="15.75" hidden="false" customHeight="false" outlineLevel="0" collapsed="false"/>
    <row r="58769" customFormat="false" ht="15.75" hidden="false" customHeight="false" outlineLevel="0" collapsed="false"/>
    <row r="58770" customFormat="false" ht="15.75" hidden="false" customHeight="false" outlineLevel="0" collapsed="false"/>
    <row r="58771" customFormat="false" ht="15.75" hidden="false" customHeight="false" outlineLevel="0" collapsed="false"/>
    <row r="58772" customFormat="false" ht="15.75" hidden="false" customHeight="false" outlineLevel="0" collapsed="false"/>
    <row r="58773" customFormat="false" ht="15.75" hidden="false" customHeight="false" outlineLevel="0" collapsed="false"/>
    <row r="58774" customFormat="false" ht="15.75" hidden="false" customHeight="false" outlineLevel="0" collapsed="false"/>
    <row r="58775" customFormat="false" ht="15.75" hidden="false" customHeight="false" outlineLevel="0" collapsed="false"/>
    <row r="58776" customFormat="false" ht="15.75" hidden="false" customHeight="false" outlineLevel="0" collapsed="false"/>
    <row r="58777" customFormat="false" ht="15.75" hidden="false" customHeight="false" outlineLevel="0" collapsed="false"/>
    <row r="58778" customFormat="false" ht="15.75" hidden="false" customHeight="false" outlineLevel="0" collapsed="false"/>
    <row r="58779" customFormat="false" ht="15.75" hidden="false" customHeight="false" outlineLevel="0" collapsed="false"/>
    <row r="58780" customFormat="false" ht="15.75" hidden="false" customHeight="false" outlineLevel="0" collapsed="false"/>
    <row r="58781" customFormat="false" ht="15.75" hidden="false" customHeight="false" outlineLevel="0" collapsed="false"/>
    <row r="58782" customFormat="false" ht="15.75" hidden="false" customHeight="false" outlineLevel="0" collapsed="false"/>
    <row r="58783" customFormat="false" ht="15.75" hidden="false" customHeight="false" outlineLevel="0" collapsed="false"/>
    <row r="58784" customFormat="false" ht="15.75" hidden="false" customHeight="false" outlineLevel="0" collapsed="false"/>
    <row r="58785" customFormat="false" ht="15.75" hidden="false" customHeight="false" outlineLevel="0" collapsed="false"/>
    <row r="58786" customFormat="false" ht="15.75" hidden="false" customHeight="false" outlineLevel="0" collapsed="false"/>
    <row r="58787" customFormat="false" ht="15.75" hidden="false" customHeight="false" outlineLevel="0" collapsed="false"/>
    <row r="58788" customFormat="false" ht="15.75" hidden="false" customHeight="false" outlineLevel="0" collapsed="false"/>
    <row r="58789" customFormat="false" ht="15.75" hidden="false" customHeight="false" outlineLevel="0" collapsed="false"/>
    <row r="58790" customFormat="false" ht="15.75" hidden="false" customHeight="false" outlineLevel="0" collapsed="false"/>
    <row r="58791" customFormat="false" ht="15.75" hidden="false" customHeight="false" outlineLevel="0" collapsed="false"/>
    <row r="58792" customFormat="false" ht="15.75" hidden="false" customHeight="false" outlineLevel="0" collapsed="false"/>
    <row r="58793" customFormat="false" ht="15.75" hidden="false" customHeight="false" outlineLevel="0" collapsed="false"/>
    <row r="58794" customFormat="false" ht="15.75" hidden="false" customHeight="false" outlineLevel="0" collapsed="false"/>
    <row r="58795" customFormat="false" ht="15.75" hidden="false" customHeight="false" outlineLevel="0" collapsed="false"/>
    <row r="58796" customFormat="false" ht="15.75" hidden="false" customHeight="false" outlineLevel="0" collapsed="false"/>
    <row r="58797" customFormat="false" ht="15.75" hidden="false" customHeight="false" outlineLevel="0" collapsed="false"/>
    <row r="58798" customFormat="false" ht="15.75" hidden="false" customHeight="false" outlineLevel="0" collapsed="false"/>
    <row r="58799" customFormat="false" ht="15.75" hidden="false" customHeight="false" outlineLevel="0" collapsed="false"/>
    <row r="58800" customFormat="false" ht="15.75" hidden="false" customHeight="false" outlineLevel="0" collapsed="false"/>
    <row r="58801" customFormat="false" ht="15.75" hidden="false" customHeight="false" outlineLevel="0" collapsed="false"/>
    <row r="58802" customFormat="false" ht="15.75" hidden="false" customHeight="false" outlineLevel="0" collapsed="false"/>
    <row r="58803" customFormat="false" ht="15.75" hidden="false" customHeight="false" outlineLevel="0" collapsed="false"/>
    <row r="58804" customFormat="false" ht="15.75" hidden="false" customHeight="false" outlineLevel="0" collapsed="false"/>
    <row r="58805" customFormat="false" ht="15.75" hidden="false" customHeight="false" outlineLevel="0" collapsed="false"/>
    <row r="58806" customFormat="false" ht="15.75" hidden="false" customHeight="false" outlineLevel="0" collapsed="false"/>
    <row r="58807" customFormat="false" ht="15.75" hidden="false" customHeight="false" outlineLevel="0" collapsed="false"/>
    <row r="58808" customFormat="false" ht="15.75" hidden="false" customHeight="false" outlineLevel="0" collapsed="false"/>
    <row r="58809" customFormat="false" ht="15.75" hidden="false" customHeight="false" outlineLevel="0" collapsed="false"/>
    <row r="58810" customFormat="false" ht="15.75" hidden="false" customHeight="false" outlineLevel="0" collapsed="false"/>
    <row r="58811" customFormat="false" ht="15.75" hidden="false" customHeight="false" outlineLevel="0" collapsed="false"/>
    <row r="58812" customFormat="false" ht="15.75" hidden="false" customHeight="false" outlineLevel="0" collapsed="false"/>
    <row r="58813" customFormat="false" ht="15.75" hidden="false" customHeight="false" outlineLevel="0" collapsed="false"/>
    <row r="58814" customFormat="false" ht="15.75" hidden="false" customHeight="false" outlineLevel="0" collapsed="false"/>
    <row r="58815" customFormat="false" ht="15.75" hidden="false" customHeight="false" outlineLevel="0" collapsed="false"/>
    <row r="58816" customFormat="false" ht="15.75" hidden="false" customHeight="false" outlineLevel="0" collapsed="false"/>
    <row r="58817" customFormat="false" ht="15.75" hidden="false" customHeight="false" outlineLevel="0" collapsed="false"/>
    <row r="58818" customFormat="false" ht="15.75" hidden="false" customHeight="false" outlineLevel="0" collapsed="false"/>
    <row r="58819" customFormat="false" ht="15.75" hidden="false" customHeight="false" outlineLevel="0" collapsed="false"/>
    <row r="58820" customFormat="false" ht="15.75" hidden="false" customHeight="false" outlineLevel="0" collapsed="false"/>
    <row r="58821" customFormat="false" ht="15.75" hidden="false" customHeight="false" outlineLevel="0" collapsed="false"/>
    <row r="58822" customFormat="false" ht="15.75" hidden="false" customHeight="false" outlineLevel="0" collapsed="false"/>
    <row r="58823" customFormat="false" ht="15.75" hidden="false" customHeight="false" outlineLevel="0" collapsed="false"/>
    <row r="58824" customFormat="false" ht="15.75" hidden="false" customHeight="false" outlineLevel="0" collapsed="false"/>
    <row r="58825" customFormat="false" ht="15.75" hidden="false" customHeight="false" outlineLevel="0" collapsed="false"/>
    <row r="58826" customFormat="false" ht="15.75" hidden="false" customHeight="false" outlineLevel="0" collapsed="false"/>
    <row r="58827" customFormat="false" ht="15.75" hidden="false" customHeight="false" outlineLevel="0" collapsed="false"/>
    <row r="58828" customFormat="false" ht="15.75" hidden="false" customHeight="false" outlineLevel="0" collapsed="false"/>
    <row r="58829" customFormat="false" ht="15.75" hidden="false" customHeight="false" outlineLevel="0" collapsed="false"/>
    <row r="58830" customFormat="false" ht="15.75" hidden="false" customHeight="false" outlineLevel="0" collapsed="false"/>
    <row r="58831" customFormat="false" ht="15.75" hidden="false" customHeight="false" outlineLevel="0" collapsed="false"/>
    <row r="58832" customFormat="false" ht="15.75" hidden="false" customHeight="false" outlineLevel="0" collapsed="false"/>
    <row r="58833" customFormat="false" ht="15.75" hidden="false" customHeight="false" outlineLevel="0" collapsed="false"/>
    <row r="58834" customFormat="false" ht="15.75" hidden="false" customHeight="false" outlineLevel="0" collapsed="false"/>
    <row r="58835" customFormat="false" ht="15.75" hidden="false" customHeight="false" outlineLevel="0" collapsed="false"/>
    <row r="58836" customFormat="false" ht="15.75" hidden="false" customHeight="false" outlineLevel="0" collapsed="false"/>
    <row r="58837" customFormat="false" ht="15.75" hidden="false" customHeight="false" outlineLevel="0" collapsed="false"/>
    <row r="58838" customFormat="false" ht="15.75" hidden="false" customHeight="false" outlineLevel="0" collapsed="false"/>
    <row r="58839" customFormat="false" ht="15.75" hidden="false" customHeight="false" outlineLevel="0" collapsed="false"/>
    <row r="58840" customFormat="false" ht="15.75" hidden="false" customHeight="false" outlineLevel="0" collapsed="false"/>
    <row r="58841" customFormat="false" ht="15.75" hidden="false" customHeight="false" outlineLevel="0" collapsed="false"/>
    <row r="58842" customFormat="false" ht="15.75" hidden="false" customHeight="false" outlineLevel="0" collapsed="false"/>
    <row r="58843" customFormat="false" ht="15.75" hidden="false" customHeight="false" outlineLevel="0" collapsed="false"/>
    <row r="58844" customFormat="false" ht="15.75" hidden="false" customHeight="false" outlineLevel="0" collapsed="false"/>
    <row r="58845" customFormat="false" ht="15.75" hidden="false" customHeight="false" outlineLevel="0" collapsed="false"/>
    <row r="58846" customFormat="false" ht="15.75" hidden="false" customHeight="false" outlineLevel="0" collapsed="false"/>
    <row r="58847" customFormat="false" ht="15.75" hidden="false" customHeight="false" outlineLevel="0" collapsed="false"/>
    <row r="58848" customFormat="false" ht="15.75" hidden="false" customHeight="false" outlineLevel="0" collapsed="false"/>
    <row r="58849" customFormat="false" ht="15.75" hidden="false" customHeight="false" outlineLevel="0" collapsed="false"/>
    <row r="58850" customFormat="false" ht="15.75" hidden="false" customHeight="false" outlineLevel="0" collapsed="false"/>
    <row r="58851" customFormat="false" ht="15.75" hidden="false" customHeight="false" outlineLevel="0" collapsed="false"/>
    <row r="58852" customFormat="false" ht="15.75" hidden="false" customHeight="false" outlineLevel="0" collapsed="false"/>
    <row r="58853" customFormat="false" ht="15.75" hidden="false" customHeight="false" outlineLevel="0" collapsed="false"/>
    <row r="58854" customFormat="false" ht="15.75" hidden="false" customHeight="false" outlineLevel="0" collapsed="false"/>
    <row r="58855" customFormat="false" ht="15.75" hidden="false" customHeight="false" outlineLevel="0" collapsed="false"/>
    <row r="58856" customFormat="false" ht="15.75" hidden="false" customHeight="false" outlineLevel="0" collapsed="false"/>
    <row r="58857" customFormat="false" ht="15.75" hidden="false" customHeight="false" outlineLevel="0" collapsed="false"/>
    <row r="58858" customFormat="false" ht="15.75" hidden="false" customHeight="false" outlineLevel="0" collapsed="false"/>
    <row r="58859" customFormat="false" ht="15.75" hidden="false" customHeight="false" outlineLevel="0" collapsed="false"/>
    <row r="58860" customFormat="false" ht="15.75" hidden="false" customHeight="false" outlineLevel="0" collapsed="false"/>
    <row r="58861" customFormat="false" ht="15.75" hidden="false" customHeight="false" outlineLevel="0" collapsed="false"/>
    <row r="58862" customFormat="false" ht="15.75" hidden="false" customHeight="false" outlineLevel="0" collapsed="false"/>
    <row r="58863" customFormat="false" ht="15.75" hidden="false" customHeight="false" outlineLevel="0" collapsed="false"/>
    <row r="58864" customFormat="false" ht="15.75" hidden="false" customHeight="false" outlineLevel="0" collapsed="false"/>
    <row r="58865" customFormat="false" ht="15.75" hidden="false" customHeight="false" outlineLevel="0" collapsed="false"/>
    <row r="58866" customFormat="false" ht="15.75" hidden="false" customHeight="false" outlineLevel="0" collapsed="false"/>
    <row r="58867" customFormat="false" ht="15.75" hidden="false" customHeight="false" outlineLevel="0" collapsed="false"/>
    <row r="58868" customFormat="false" ht="15.75" hidden="false" customHeight="false" outlineLevel="0" collapsed="false"/>
    <row r="58869" customFormat="false" ht="15.75" hidden="false" customHeight="false" outlineLevel="0" collapsed="false"/>
    <row r="58870" customFormat="false" ht="15.75" hidden="false" customHeight="false" outlineLevel="0" collapsed="false"/>
    <row r="58871" customFormat="false" ht="15.75" hidden="false" customHeight="false" outlineLevel="0" collapsed="false"/>
    <row r="58872" customFormat="false" ht="15.75" hidden="false" customHeight="false" outlineLevel="0" collapsed="false"/>
    <row r="58873" customFormat="false" ht="15.75" hidden="false" customHeight="false" outlineLevel="0" collapsed="false"/>
    <row r="58874" customFormat="false" ht="15.75" hidden="false" customHeight="false" outlineLevel="0" collapsed="false"/>
    <row r="58875" customFormat="false" ht="15.75" hidden="false" customHeight="false" outlineLevel="0" collapsed="false"/>
    <row r="58876" customFormat="false" ht="15.75" hidden="false" customHeight="false" outlineLevel="0" collapsed="false"/>
    <row r="58877" customFormat="false" ht="15.75" hidden="false" customHeight="false" outlineLevel="0" collapsed="false"/>
    <row r="58878" customFormat="false" ht="15.75" hidden="false" customHeight="false" outlineLevel="0" collapsed="false"/>
    <row r="58879" customFormat="false" ht="15.75" hidden="false" customHeight="false" outlineLevel="0" collapsed="false"/>
    <row r="58880" customFormat="false" ht="15.75" hidden="false" customHeight="false" outlineLevel="0" collapsed="false"/>
    <row r="58881" customFormat="false" ht="15.75" hidden="false" customHeight="false" outlineLevel="0" collapsed="false"/>
    <row r="58882" customFormat="false" ht="15.75" hidden="false" customHeight="false" outlineLevel="0" collapsed="false"/>
    <row r="58883" customFormat="false" ht="15.75" hidden="false" customHeight="false" outlineLevel="0" collapsed="false"/>
    <row r="58884" customFormat="false" ht="15.75" hidden="false" customHeight="false" outlineLevel="0" collapsed="false"/>
    <row r="58885" customFormat="false" ht="15.75" hidden="false" customHeight="false" outlineLevel="0" collapsed="false"/>
    <row r="58886" customFormat="false" ht="15.75" hidden="false" customHeight="false" outlineLevel="0" collapsed="false"/>
    <row r="58887" customFormat="false" ht="15.75" hidden="false" customHeight="false" outlineLevel="0" collapsed="false"/>
    <row r="58888" customFormat="false" ht="15.75" hidden="false" customHeight="false" outlineLevel="0" collapsed="false"/>
    <row r="58889" customFormat="false" ht="15.75" hidden="false" customHeight="false" outlineLevel="0" collapsed="false"/>
    <row r="58890" customFormat="false" ht="15.75" hidden="false" customHeight="false" outlineLevel="0" collapsed="false"/>
    <row r="58891" customFormat="false" ht="15.75" hidden="false" customHeight="false" outlineLevel="0" collapsed="false"/>
    <row r="58892" customFormat="false" ht="15.75" hidden="false" customHeight="false" outlineLevel="0" collapsed="false"/>
    <row r="58893" customFormat="false" ht="15.75" hidden="false" customHeight="false" outlineLevel="0" collapsed="false"/>
    <row r="58894" customFormat="false" ht="15.75" hidden="false" customHeight="false" outlineLevel="0" collapsed="false"/>
    <row r="58895" customFormat="false" ht="15.75" hidden="false" customHeight="false" outlineLevel="0" collapsed="false"/>
    <row r="58896" customFormat="false" ht="15.75" hidden="false" customHeight="false" outlineLevel="0" collapsed="false"/>
    <row r="58897" customFormat="false" ht="15.75" hidden="false" customHeight="false" outlineLevel="0" collapsed="false"/>
    <row r="58898" customFormat="false" ht="15.75" hidden="false" customHeight="false" outlineLevel="0" collapsed="false"/>
    <row r="58899" customFormat="false" ht="15.75" hidden="false" customHeight="false" outlineLevel="0" collapsed="false"/>
    <row r="58900" customFormat="false" ht="15.75" hidden="false" customHeight="false" outlineLevel="0" collapsed="false"/>
    <row r="58901" customFormat="false" ht="15.75" hidden="false" customHeight="false" outlineLevel="0" collapsed="false"/>
    <row r="58902" customFormat="false" ht="15.75" hidden="false" customHeight="false" outlineLevel="0" collapsed="false"/>
    <row r="58903" customFormat="false" ht="15.75" hidden="false" customHeight="false" outlineLevel="0" collapsed="false"/>
    <row r="58904" customFormat="false" ht="15.75" hidden="false" customHeight="false" outlineLevel="0" collapsed="false"/>
    <row r="58905" customFormat="false" ht="15.75" hidden="false" customHeight="false" outlineLevel="0" collapsed="false"/>
    <row r="58906" customFormat="false" ht="15.75" hidden="false" customHeight="false" outlineLevel="0" collapsed="false"/>
    <row r="58907" customFormat="false" ht="15.75" hidden="false" customHeight="false" outlineLevel="0" collapsed="false"/>
    <row r="58908" customFormat="false" ht="15.75" hidden="false" customHeight="false" outlineLevel="0" collapsed="false"/>
    <row r="58909" customFormat="false" ht="15.75" hidden="false" customHeight="false" outlineLevel="0" collapsed="false"/>
    <row r="58910" customFormat="false" ht="15.75" hidden="false" customHeight="false" outlineLevel="0" collapsed="false"/>
    <row r="58911" customFormat="false" ht="15.75" hidden="false" customHeight="false" outlineLevel="0" collapsed="false"/>
    <row r="58912" customFormat="false" ht="15.75" hidden="false" customHeight="false" outlineLevel="0" collapsed="false"/>
    <row r="58913" customFormat="false" ht="15.75" hidden="false" customHeight="false" outlineLevel="0" collapsed="false"/>
    <row r="58914" customFormat="false" ht="15.75" hidden="false" customHeight="false" outlineLevel="0" collapsed="false"/>
    <row r="58915" customFormat="false" ht="15.75" hidden="false" customHeight="false" outlineLevel="0" collapsed="false"/>
    <row r="58916" customFormat="false" ht="15.75" hidden="false" customHeight="false" outlineLevel="0" collapsed="false"/>
    <row r="58917" customFormat="false" ht="15.75" hidden="false" customHeight="false" outlineLevel="0" collapsed="false"/>
    <row r="58918" customFormat="false" ht="15.75" hidden="false" customHeight="false" outlineLevel="0" collapsed="false"/>
    <row r="58919" customFormat="false" ht="15.75" hidden="false" customHeight="false" outlineLevel="0" collapsed="false"/>
    <row r="58920" customFormat="false" ht="15.75" hidden="false" customHeight="false" outlineLevel="0" collapsed="false"/>
    <row r="58921" customFormat="false" ht="15.75" hidden="false" customHeight="false" outlineLevel="0" collapsed="false"/>
    <row r="58922" customFormat="false" ht="15.75" hidden="false" customHeight="false" outlineLevel="0" collapsed="false"/>
    <row r="58923" customFormat="false" ht="15.75" hidden="false" customHeight="false" outlineLevel="0" collapsed="false"/>
    <row r="58924" customFormat="false" ht="15.75" hidden="false" customHeight="false" outlineLevel="0" collapsed="false"/>
    <row r="58925" customFormat="false" ht="15.75" hidden="false" customHeight="false" outlineLevel="0" collapsed="false"/>
    <row r="58926" customFormat="false" ht="15.75" hidden="false" customHeight="false" outlineLevel="0" collapsed="false"/>
    <row r="58927" customFormat="false" ht="15.75" hidden="false" customHeight="false" outlineLevel="0" collapsed="false"/>
    <row r="58928" customFormat="false" ht="15.75" hidden="false" customHeight="false" outlineLevel="0" collapsed="false"/>
    <row r="58929" customFormat="false" ht="15.75" hidden="false" customHeight="false" outlineLevel="0" collapsed="false"/>
    <row r="58930" customFormat="false" ht="15.75" hidden="false" customHeight="false" outlineLevel="0" collapsed="false"/>
    <row r="58931" customFormat="false" ht="15.75" hidden="false" customHeight="false" outlineLevel="0" collapsed="false"/>
    <row r="58932" customFormat="false" ht="15.75" hidden="false" customHeight="false" outlineLevel="0" collapsed="false"/>
    <row r="58933" customFormat="false" ht="15.75" hidden="false" customHeight="false" outlineLevel="0" collapsed="false"/>
    <row r="58934" customFormat="false" ht="15.75" hidden="false" customHeight="false" outlineLevel="0" collapsed="false"/>
    <row r="58935" customFormat="false" ht="15.75" hidden="false" customHeight="false" outlineLevel="0" collapsed="false"/>
    <row r="58936" customFormat="false" ht="15.75" hidden="false" customHeight="false" outlineLevel="0" collapsed="false"/>
    <row r="58937" customFormat="false" ht="15.75" hidden="false" customHeight="false" outlineLevel="0" collapsed="false"/>
    <row r="58938" customFormat="false" ht="15.75" hidden="false" customHeight="false" outlineLevel="0" collapsed="false"/>
    <row r="58939" customFormat="false" ht="15.75" hidden="false" customHeight="false" outlineLevel="0" collapsed="false"/>
    <row r="58940" customFormat="false" ht="15.75" hidden="false" customHeight="false" outlineLevel="0" collapsed="false"/>
    <row r="58941" customFormat="false" ht="15.75" hidden="false" customHeight="false" outlineLevel="0" collapsed="false"/>
    <row r="58942" customFormat="false" ht="15.75" hidden="false" customHeight="false" outlineLevel="0" collapsed="false"/>
    <row r="58943" customFormat="false" ht="15.75" hidden="false" customHeight="false" outlineLevel="0" collapsed="false"/>
    <row r="58944" customFormat="false" ht="15.75" hidden="false" customHeight="false" outlineLevel="0" collapsed="false"/>
    <row r="58945" customFormat="false" ht="15.75" hidden="false" customHeight="false" outlineLevel="0" collapsed="false"/>
    <row r="58946" customFormat="false" ht="15.75" hidden="false" customHeight="false" outlineLevel="0" collapsed="false"/>
    <row r="58947" customFormat="false" ht="15.75" hidden="false" customHeight="false" outlineLevel="0" collapsed="false"/>
    <row r="58948" customFormat="false" ht="15.75" hidden="false" customHeight="false" outlineLevel="0" collapsed="false"/>
    <row r="58949" customFormat="false" ht="15.75" hidden="false" customHeight="false" outlineLevel="0" collapsed="false"/>
    <row r="58950" customFormat="false" ht="15.75" hidden="false" customHeight="false" outlineLevel="0" collapsed="false"/>
    <row r="58951" customFormat="false" ht="15.75" hidden="false" customHeight="false" outlineLevel="0" collapsed="false"/>
    <row r="58952" customFormat="false" ht="15.75" hidden="false" customHeight="false" outlineLevel="0" collapsed="false"/>
    <row r="58953" customFormat="false" ht="15.75" hidden="false" customHeight="false" outlineLevel="0" collapsed="false"/>
    <row r="58954" customFormat="false" ht="15.75" hidden="false" customHeight="false" outlineLevel="0" collapsed="false"/>
    <row r="58955" customFormat="false" ht="15.75" hidden="false" customHeight="false" outlineLevel="0" collapsed="false"/>
    <row r="58956" customFormat="false" ht="15.75" hidden="false" customHeight="false" outlineLevel="0" collapsed="false"/>
    <row r="58957" customFormat="false" ht="15.75" hidden="false" customHeight="false" outlineLevel="0" collapsed="false"/>
    <row r="58958" customFormat="false" ht="15.75" hidden="false" customHeight="false" outlineLevel="0" collapsed="false"/>
    <row r="58959" customFormat="false" ht="15.75" hidden="false" customHeight="false" outlineLevel="0" collapsed="false"/>
    <row r="58960" customFormat="false" ht="15.75" hidden="false" customHeight="false" outlineLevel="0" collapsed="false"/>
    <row r="58961" customFormat="false" ht="15.75" hidden="false" customHeight="false" outlineLevel="0" collapsed="false"/>
    <row r="58962" customFormat="false" ht="15.75" hidden="false" customHeight="false" outlineLevel="0" collapsed="false"/>
    <row r="58963" customFormat="false" ht="15.75" hidden="false" customHeight="false" outlineLevel="0" collapsed="false"/>
    <row r="58964" customFormat="false" ht="15.75" hidden="false" customHeight="false" outlineLevel="0" collapsed="false"/>
    <row r="58965" customFormat="false" ht="15.75" hidden="false" customHeight="false" outlineLevel="0" collapsed="false"/>
    <row r="58966" customFormat="false" ht="15.75" hidden="false" customHeight="false" outlineLevel="0" collapsed="false"/>
    <row r="58967" customFormat="false" ht="15.75" hidden="false" customHeight="false" outlineLevel="0" collapsed="false"/>
    <row r="58968" customFormat="false" ht="15.75" hidden="false" customHeight="false" outlineLevel="0" collapsed="false"/>
    <row r="58969" customFormat="false" ht="15.75" hidden="false" customHeight="false" outlineLevel="0" collapsed="false"/>
    <row r="58970" customFormat="false" ht="15.75" hidden="false" customHeight="false" outlineLevel="0" collapsed="false"/>
    <row r="58971" customFormat="false" ht="15.75" hidden="false" customHeight="false" outlineLevel="0" collapsed="false"/>
    <row r="58972" customFormat="false" ht="15.75" hidden="false" customHeight="false" outlineLevel="0" collapsed="false"/>
    <row r="58973" customFormat="false" ht="15.75" hidden="false" customHeight="false" outlineLevel="0" collapsed="false"/>
    <row r="58974" customFormat="false" ht="15.75" hidden="false" customHeight="false" outlineLevel="0" collapsed="false"/>
    <row r="58975" customFormat="false" ht="15.75" hidden="false" customHeight="false" outlineLevel="0" collapsed="false"/>
    <row r="58976" customFormat="false" ht="15.75" hidden="false" customHeight="false" outlineLevel="0" collapsed="false"/>
    <row r="58977" customFormat="false" ht="15.75" hidden="false" customHeight="false" outlineLevel="0" collapsed="false"/>
    <row r="58978" customFormat="false" ht="15.75" hidden="false" customHeight="false" outlineLevel="0" collapsed="false"/>
    <row r="58979" customFormat="false" ht="15.75" hidden="false" customHeight="false" outlineLevel="0" collapsed="false"/>
    <row r="58980" customFormat="false" ht="15.75" hidden="false" customHeight="false" outlineLevel="0" collapsed="false"/>
    <row r="58981" customFormat="false" ht="15.75" hidden="false" customHeight="false" outlineLevel="0" collapsed="false"/>
    <row r="58982" customFormat="false" ht="15.75" hidden="false" customHeight="false" outlineLevel="0" collapsed="false"/>
    <row r="58983" customFormat="false" ht="15.75" hidden="false" customHeight="false" outlineLevel="0" collapsed="false"/>
    <row r="58984" customFormat="false" ht="15.75" hidden="false" customHeight="false" outlineLevel="0" collapsed="false"/>
    <row r="58985" customFormat="false" ht="15.75" hidden="false" customHeight="false" outlineLevel="0" collapsed="false"/>
    <row r="58986" customFormat="false" ht="15.75" hidden="false" customHeight="false" outlineLevel="0" collapsed="false"/>
    <row r="58987" customFormat="false" ht="15.75" hidden="false" customHeight="false" outlineLevel="0" collapsed="false"/>
    <row r="58988" customFormat="false" ht="15.75" hidden="false" customHeight="false" outlineLevel="0" collapsed="false"/>
    <row r="58989" customFormat="false" ht="15.75" hidden="false" customHeight="false" outlineLevel="0" collapsed="false"/>
    <row r="58990" customFormat="false" ht="15.75" hidden="false" customHeight="false" outlineLevel="0" collapsed="false"/>
    <row r="58991" customFormat="false" ht="15.75" hidden="false" customHeight="false" outlineLevel="0" collapsed="false"/>
    <row r="58992" customFormat="false" ht="15.75" hidden="false" customHeight="false" outlineLevel="0" collapsed="false"/>
    <row r="58993" customFormat="false" ht="15.75" hidden="false" customHeight="false" outlineLevel="0" collapsed="false"/>
    <row r="58994" customFormat="false" ht="15.75" hidden="false" customHeight="false" outlineLevel="0" collapsed="false"/>
    <row r="58995" customFormat="false" ht="15.75" hidden="false" customHeight="false" outlineLevel="0" collapsed="false"/>
    <row r="58996" customFormat="false" ht="15.75" hidden="false" customHeight="false" outlineLevel="0" collapsed="false"/>
    <row r="58997" customFormat="false" ht="15.75" hidden="false" customHeight="false" outlineLevel="0" collapsed="false"/>
    <row r="58998" customFormat="false" ht="15.75" hidden="false" customHeight="false" outlineLevel="0" collapsed="false"/>
    <row r="58999" customFormat="false" ht="15.75" hidden="false" customHeight="false" outlineLevel="0" collapsed="false"/>
    <row r="59000" customFormat="false" ht="15.75" hidden="false" customHeight="false" outlineLevel="0" collapsed="false"/>
    <row r="59001" customFormat="false" ht="15.75" hidden="false" customHeight="false" outlineLevel="0" collapsed="false"/>
    <row r="59002" customFormat="false" ht="15.75" hidden="false" customHeight="false" outlineLevel="0" collapsed="false"/>
    <row r="59003" customFormat="false" ht="15.75" hidden="false" customHeight="false" outlineLevel="0" collapsed="false"/>
    <row r="59004" customFormat="false" ht="15.75" hidden="false" customHeight="false" outlineLevel="0" collapsed="false"/>
    <row r="59005" customFormat="false" ht="15.75" hidden="false" customHeight="false" outlineLevel="0" collapsed="false"/>
    <row r="59006" customFormat="false" ht="15.75" hidden="false" customHeight="false" outlineLevel="0" collapsed="false"/>
    <row r="59007" customFormat="false" ht="15.75" hidden="false" customHeight="false" outlineLevel="0" collapsed="false"/>
    <row r="59008" customFormat="false" ht="15.75" hidden="false" customHeight="false" outlineLevel="0" collapsed="false"/>
    <row r="59009" customFormat="false" ht="15.75" hidden="false" customHeight="false" outlineLevel="0" collapsed="false"/>
    <row r="59010" customFormat="false" ht="15.75" hidden="false" customHeight="false" outlineLevel="0" collapsed="false"/>
    <row r="59011" customFormat="false" ht="15.75" hidden="false" customHeight="false" outlineLevel="0" collapsed="false"/>
    <row r="59012" customFormat="false" ht="15.75" hidden="false" customHeight="false" outlineLevel="0" collapsed="false"/>
    <row r="59013" customFormat="false" ht="15.75" hidden="false" customHeight="false" outlineLevel="0" collapsed="false"/>
    <row r="59014" customFormat="false" ht="15.75" hidden="false" customHeight="false" outlineLevel="0" collapsed="false"/>
    <row r="59015" customFormat="false" ht="15.75" hidden="false" customHeight="false" outlineLevel="0" collapsed="false"/>
    <row r="59016" customFormat="false" ht="15.75" hidden="false" customHeight="false" outlineLevel="0" collapsed="false"/>
    <row r="59017" customFormat="false" ht="15.75" hidden="false" customHeight="false" outlineLevel="0" collapsed="false"/>
    <row r="59018" customFormat="false" ht="15.75" hidden="false" customHeight="false" outlineLevel="0" collapsed="false"/>
    <row r="59019" customFormat="false" ht="15.75" hidden="false" customHeight="false" outlineLevel="0" collapsed="false"/>
    <row r="59020" customFormat="false" ht="15.75" hidden="false" customHeight="false" outlineLevel="0" collapsed="false"/>
    <row r="59021" customFormat="false" ht="15.75" hidden="false" customHeight="false" outlineLevel="0" collapsed="false"/>
    <row r="59022" customFormat="false" ht="15.75" hidden="false" customHeight="false" outlineLevel="0" collapsed="false"/>
    <row r="59023" customFormat="false" ht="15.75" hidden="false" customHeight="false" outlineLevel="0" collapsed="false"/>
    <row r="59024" customFormat="false" ht="15.75" hidden="false" customHeight="false" outlineLevel="0" collapsed="false"/>
    <row r="59025" customFormat="false" ht="15.75" hidden="false" customHeight="false" outlineLevel="0" collapsed="false"/>
    <row r="59026" customFormat="false" ht="15.75" hidden="false" customHeight="false" outlineLevel="0" collapsed="false"/>
    <row r="59027" customFormat="false" ht="15.75" hidden="false" customHeight="false" outlineLevel="0" collapsed="false"/>
    <row r="59028" customFormat="false" ht="15.75" hidden="false" customHeight="false" outlineLevel="0" collapsed="false"/>
    <row r="59029" customFormat="false" ht="15.75" hidden="false" customHeight="false" outlineLevel="0" collapsed="false"/>
    <row r="59030" customFormat="false" ht="15.75" hidden="false" customHeight="false" outlineLevel="0" collapsed="false"/>
    <row r="59031" customFormat="false" ht="15.75" hidden="false" customHeight="false" outlineLevel="0" collapsed="false"/>
    <row r="59032" customFormat="false" ht="15.75" hidden="false" customHeight="false" outlineLevel="0" collapsed="false"/>
    <row r="59033" customFormat="false" ht="15.75" hidden="false" customHeight="false" outlineLevel="0" collapsed="false"/>
    <row r="59034" customFormat="false" ht="15.75" hidden="false" customHeight="false" outlineLevel="0" collapsed="false"/>
    <row r="59035" customFormat="false" ht="15.75" hidden="false" customHeight="false" outlineLevel="0" collapsed="false"/>
    <row r="59036" customFormat="false" ht="15.75" hidden="false" customHeight="false" outlineLevel="0" collapsed="false"/>
    <row r="59037" customFormat="false" ht="15.75" hidden="false" customHeight="false" outlineLevel="0" collapsed="false"/>
    <row r="59038" customFormat="false" ht="15.75" hidden="false" customHeight="false" outlineLevel="0" collapsed="false"/>
    <row r="59039" customFormat="false" ht="15.75" hidden="false" customHeight="false" outlineLevel="0" collapsed="false"/>
    <row r="59040" customFormat="false" ht="15.75" hidden="false" customHeight="false" outlineLevel="0" collapsed="false"/>
    <row r="59041" customFormat="false" ht="15.75" hidden="false" customHeight="false" outlineLevel="0" collapsed="false"/>
    <row r="59042" customFormat="false" ht="15.75" hidden="false" customHeight="false" outlineLevel="0" collapsed="false"/>
    <row r="59043" customFormat="false" ht="15.75" hidden="false" customHeight="false" outlineLevel="0" collapsed="false"/>
    <row r="59044" customFormat="false" ht="15.75" hidden="false" customHeight="false" outlineLevel="0" collapsed="false"/>
    <row r="59045" customFormat="false" ht="15.75" hidden="false" customHeight="false" outlineLevel="0" collapsed="false"/>
    <row r="59046" customFormat="false" ht="15.75" hidden="false" customHeight="false" outlineLevel="0" collapsed="false"/>
    <row r="59047" customFormat="false" ht="15.75" hidden="false" customHeight="false" outlineLevel="0" collapsed="false"/>
    <row r="59048" customFormat="false" ht="15.75" hidden="false" customHeight="false" outlineLevel="0" collapsed="false"/>
    <row r="59049" customFormat="false" ht="15.75" hidden="false" customHeight="false" outlineLevel="0" collapsed="false"/>
    <row r="59050" customFormat="false" ht="15.75" hidden="false" customHeight="false" outlineLevel="0" collapsed="false"/>
    <row r="59051" customFormat="false" ht="15.75" hidden="false" customHeight="false" outlineLevel="0" collapsed="false"/>
    <row r="59052" customFormat="false" ht="15.75" hidden="false" customHeight="false" outlineLevel="0" collapsed="false"/>
    <row r="59053" customFormat="false" ht="15.75" hidden="false" customHeight="false" outlineLevel="0" collapsed="false"/>
    <row r="59054" customFormat="false" ht="15.75" hidden="false" customHeight="false" outlineLevel="0" collapsed="false"/>
    <row r="59055" customFormat="false" ht="15.75" hidden="false" customHeight="false" outlineLevel="0" collapsed="false"/>
    <row r="59056" customFormat="false" ht="15.75" hidden="false" customHeight="false" outlineLevel="0" collapsed="false"/>
    <row r="59057" customFormat="false" ht="15.75" hidden="false" customHeight="false" outlineLevel="0" collapsed="false"/>
    <row r="59058" customFormat="false" ht="15.75" hidden="false" customHeight="false" outlineLevel="0" collapsed="false"/>
    <row r="59059" customFormat="false" ht="15.75" hidden="false" customHeight="false" outlineLevel="0" collapsed="false"/>
    <row r="59060" customFormat="false" ht="15.75" hidden="false" customHeight="false" outlineLevel="0" collapsed="false"/>
    <row r="59061" customFormat="false" ht="15.75" hidden="false" customHeight="false" outlineLevel="0" collapsed="false"/>
    <row r="59062" customFormat="false" ht="15.75" hidden="false" customHeight="false" outlineLevel="0" collapsed="false"/>
    <row r="59063" customFormat="false" ht="15.75" hidden="false" customHeight="false" outlineLevel="0" collapsed="false"/>
    <row r="59064" customFormat="false" ht="15.75" hidden="false" customHeight="false" outlineLevel="0" collapsed="false"/>
    <row r="59065" customFormat="false" ht="15.75" hidden="false" customHeight="false" outlineLevel="0" collapsed="false"/>
    <row r="59066" customFormat="false" ht="15.75" hidden="false" customHeight="false" outlineLevel="0" collapsed="false"/>
    <row r="59067" customFormat="false" ht="15.75" hidden="false" customHeight="false" outlineLevel="0" collapsed="false"/>
    <row r="59068" customFormat="false" ht="15.75" hidden="false" customHeight="false" outlineLevel="0" collapsed="false"/>
    <row r="59069" customFormat="false" ht="15.75" hidden="false" customHeight="false" outlineLevel="0" collapsed="false"/>
    <row r="59070" customFormat="false" ht="15.75" hidden="false" customHeight="false" outlineLevel="0" collapsed="false"/>
    <row r="59071" customFormat="false" ht="15.75" hidden="false" customHeight="false" outlineLevel="0" collapsed="false"/>
    <row r="59072" customFormat="false" ht="15.75" hidden="false" customHeight="false" outlineLevel="0" collapsed="false"/>
    <row r="59073" customFormat="false" ht="15.75" hidden="false" customHeight="false" outlineLevel="0" collapsed="false"/>
    <row r="59074" customFormat="false" ht="15.75" hidden="false" customHeight="false" outlineLevel="0" collapsed="false"/>
    <row r="59075" customFormat="false" ht="15.75" hidden="false" customHeight="false" outlineLevel="0" collapsed="false"/>
    <row r="59076" customFormat="false" ht="15.75" hidden="false" customHeight="false" outlineLevel="0" collapsed="false"/>
    <row r="59077" customFormat="false" ht="15.75" hidden="false" customHeight="false" outlineLevel="0" collapsed="false"/>
    <row r="59078" customFormat="false" ht="15.75" hidden="false" customHeight="false" outlineLevel="0" collapsed="false"/>
    <row r="59079" customFormat="false" ht="15.75" hidden="false" customHeight="false" outlineLevel="0" collapsed="false"/>
    <row r="59080" customFormat="false" ht="15.75" hidden="false" customHeight="false" outlineLevel="0" collapsed="false"/>
    <row r="59081" customFormat="false" ht="15.75" hidden="false" customHeight="false" outlineLevel="0" collapsed="false"/>
    <row r="59082" customFormat="false" ht="15.75" hidden="false" customHeight="false" outlineLevel="0" collapsed="false"/>
    <row r="59083" customFormat="false" ht="15.75" hidden="false" customHeight="false" outlineLevel="0" collapsed="false"/>
    <row r="59084" customFormat="false" ht="15.75" hidden="false" customHeight="false" outlineLevel="0" collapsed="false"/>
    <row r="59085" customFormat="false" ht="15.75" hidden="false" customHeight="false" outlineLevel="0" collapsed="false"/>
    <row r="59086" customFormat="false" ht="15.75" hidden="false" customHeight="false" outlineLevel="0" collapsed="false"/>
    <row r="59087" customFormat="false" ht="15.75" hidden="false" customHeight="false" outlineLevel="0" collapsed="false"/>
    <row r="59088" customFormat="false" ht="15.75" hidden="false" customHeight="false" outlineLevel="0" collapsed="false"/>
    <row r="59089" customFormat="false" ht="15.75" hidden="false" customHeight="false" outlineLevel="0" collapsed="false"/>
    <row r="59090" customFormat="false" ht="15.75" hidden="false" customHeight="false" outlineLevel="0" collapsed="false"/>
    <row r="59091" customFormat="false" ht="15.75" hidden="false" customHeight="false" outlineLevel="0" collapsed="false"/>
    <row r="59092" customFormat="false" ht="15.75" hidden="false" customHeight="false" outlineLevel="0" collapsed="false"/>
    <row r="59093" customFormat="false" ht="15.75" hidden="false" customHeight="false" outlineLevel="0" collapsed="false"/>
    <row r="59094" customFormat="false" ht="15.75" hidden="false" customHeight="false" outlineLevel="0" collapsed="false"/>
    <row r="59095" customFormat="false" ht="15.75" hidden="false" customHeight="false" outlineLevel="0" collapsed="false"/>
    <row r="59096" customFormat="false" ht="15.75" hidden="false" customHeight="false" outlineLevel="0" collapsed="false"/>
    <row r="59097" customFormat="false" ht="15.75" hidden="false" customHeight="false" outlineLevel="0" collapsed="false"/>
    <row r="59098" customFormat="false" ht="15.75" hidden="false" customHeight="false" outlineLevel="0" collapsed="false"/>
    <row r="59099" customFormat="false" ht="15.75" hidden="false" customHeight="false" outlineLevel="0" collapsed="false"/>
    <row r="59100" customFormat="false" ht="15.75" hidden="false" customHeight="false" outlineLevel="0" collapsed="false"/>
    <row r="59101" customFormat="false" ht="15.75" hidden="false" customHeight="false" outlineLevel="0" collapsed="false"/>
    <row r="59102" customFormat="false" ht="15.75" hidden="false" customHeight="false" outlineLevel="0" collapsed="false"/>
    <row r="59103" customFormat="false" ht="15.75" hidden="false" customHeight="false" outlineLevel="0" collapsed="false"/>
    <row r="59104" customFormat="false" ht="15.75" hidden="false" customHeight="false" outlineLevel="0" collapsed="false"/>
    <row r="59105" customFormat="false" ht="15.75" hidden="false" customHeight="false" outlineLevel="0" collapsed="false"/>
    <row r="59106" customFormat="false" ht="15.75" hidden="false" customHeight="false" outlineLevel="0" collapsed="false"/>
    <row r="59107" customFormat="false" ht="15.75" hidden="false" customHeight="false" outlineLevel="0" collapsed="false"/>
    <row r="59108" customFormat="false" ht="15.75" hidden="false" customHeight="false" outlineLevel="0" collapsed="false"/>
    <row r="59109" customFormat="false" ht="15.75" hidden="false" customHeight="false" outlineLevel="0" collapsed="false"/>
    <row r="59110" customFormat="false" ht="15.75" hidden="false" customHeight="false" outlineLevel="0" collapsed="false"/>
    <row r="59111" customFormat="false" ht="15.75" hidden="false" customHeight="false" outlineLevel="0" collapsed="false"/>
    <row r="59112" customFormat="false" ht="15.75" hidden="false" customHeight="false" outlineLevel="0" collapsed="false"/>
    <row r="59113" customFormat="false" ht="15.75" hidden="false" customHeight="false" outlineLevel="0" collapsed="false"/>
    <row r="59114" customFormat="false" ht="15.75" hidden="false" customHeight="false" outlineLevel="0" collapsed="false"/>
    <row r="59115" customFormat="false" ht="15.75" hidden="false" customHeight="false" outlineLevel="0" collapsed="false"/>
    <row r="59116" customFormat="false" ht="15.75" hidden="false" customHeight="false" outlineLevel="0" collapsed="false"/>
    <row r="59117" customFormat="false" ht="15.75" hidden="false" customHeight="false" outlineLevel="0" collapsed="false"/>
    <row r="59118" customFormat="false" ht="15.75" hidden="false" customHeight="false" outlineLevel="0" collapsed="false"/>
    <row r="59119" customFormat="false" ht="15.75" hidden="false" customHeight="false" outlineLevel="0" collapsed="false"/>
    <row r="59120" customFormat="false" ht="15.75" hidden="false" customHeight="false" outlineLevel="0" collapsed="false"/>
    <row r="59121" customFormat="false" ht="15.75" hidden="false" customHeight="false" outlineLevel="0" collapsed="false"/>
    <row r="59122" customFormat="false" ht="15.75" hidden="false" customHeight="false" outlineLevel="0" collapsed="false"/>
    <row r="59123" customFormat="false" ht="15.75" hidden="false" customHeight="false" outlineLevel="0" collapsed="false"/>
    <row r="59124" customFormat="false" ht="15.75" hidden="false" customHeight="false" outlineLevel="0" collapsed="false"/>
    <row r="59125" customFormat="false" ht="15.75" hidden="false" customHeight="false" outlineLevel="0" collapsed="false"/>
    <row r="59126" customFormat="false" ht="15.75" hidden="false" customHeight="false" outlineLevel="0" collapsed="false"/>
    <row r="59127" customFormat="false" ht="15.75" hidden="false" customHeight="false" outlineLevel="0" collapsed="false"/>
    <row r="59128" customFormat="false" ht="15.75" hidden="false" customHeight="false" outlineLevel="0" collapsed="false"/>
    <row r="59129" customFormat="false" ht="15.75" hidden="false" customHeight="false" outlineLevel="0" collapsed="false"/>
    <row r="59130" customFormat="false" ht="15.75" hidden="false" customHeight="false" outlineLevel="0" collapsed="false"/>
    <row r="59131" customFormat="false" ht="15.75" hidden="false" customHeight="false" outlineLevel="0" collapsed="false"/>
    <row r="59132" customFormat="false" ht="15.75" hidden="false" customHeight="false" outlineLevel="0" collapsed="false"/>
    <row r="59133" customFormat="false" ht="15.75" hidden="false" customHeight="false" outlineLevel="0" collapsed="false"/>
    <row r="59134" customFormat="false" ht="15.75" hidden="false" customHeight="false" outlineLevel="0" collapsed="false"/>
    <row r="59135" customFormat="false" ht="15.75" hidden="false" customHeight="false" outlineLevel="0" collapsed="false"/>
    <row r="59136" customFormat="false" ht="15.75" hidden="false" customHeight="false" outlineLevel="0" collapsed="false"/>
    <row r="59137" customFormat="false" ht="15.75" hidden="false" customHeight="false" outlineLevel="0" collapsed="false"/>
    <row r="59138" customFormat="false" ht="15.75" hidden="false" customHeight="false" outlineLevel="0" collapsed="false"/>
    <row r="59139" customFormat="false" ht="15.75" hidden="false" customHeight="false" outlineLevel="0" collapsed="false"/>
    <row r="59140" customFormat="false" ht="15.75" hidden="false" customHeight="false" outlineLevel="0" collapsed="false"/>
    <row r="59141" customFormat="false" ht="15.75" hidden="false" customHeight="false" outlineLevel="0" collapsed="false"/>
    <row r="59142" customFormat="false" ht="15.75" hidden="false" customHeight="false" outlineLevel="0" collapsed="false"/>
    <row r="59143" customFormat="false" ht="15.75" hidden="false" customHeight="false" outlineLevel="0" collapsed="false"/>
    <row r="59144" customFormat="false" ht="15.75" hidden="false" customHeight="false" outlineLevel="0" collapsed="false"/>
    <row r="59145" customFormat="false" ht="15.75" hidden="false" customHeight="false" outlineLevel="0" collapsed="false"/>
    <row r="59146" customFormat="false" ht="15.75" hidden="false" customHeight="false" outlineLevel="0" collapsed="false"/>
    <row r="59147" customFormat="false" ht="15.75" hidden="false" customHeight="false" outlineLevel="0" collapsed="false"/>
    <row r="59148" customFormat="false" ht="15.75" hidden="false" customHeight="false" outlineLevel="0" collapsed="false"/>
    <row r="59149" customFormat="false" ht="15.75" hidden="false" customHeight="false" outlineLevel="0" collapsed="false"/>
    <row r="59150" customFormat="false" ht="15.75" hidden="false" customHeight="false" outlineLevel="0" collapsed="false"/>
    <row r="59151" customFormat="false" ht="15.75" hidden="false" customHeight="false" outlineLevel="0" collapsed="false"/>
    <row r="59152" customFormat="false" ht="15.75" hidden="false" customHeight="false" outlineLevel="0" collapsed="false"/>
    <row r="59153" customFormat="false" ht="15.75" hidden="false" customHeight="false" outlineLevel="0" collapsed="false"/>
    <row r="59154" customFormat="false" ht="15.75" hidden="false" customHeight="false" outlineLevel="0" collapsed="false"/>
    <row r="59155" customFormat="false" ht="15.75" hidden="false" customHeight="false" outlineLevel="0" collapsed="false"/>
    <row r="59156" customFormat="false" ht="15.75" hidden="false" customHeight="false" outlineLevel="0" collapsed="false"/>
    <row r="59157" customFormat="false" ht="15.75" hidden="false" customHeight="false" outlineLevel="0" collapsed="false"/>
    <row r="59158" customFormat="false" ht="15.75" hidden="false" customHeight="false" outlineLevel="0" collapsed="false"/>
    <row r="59159" customFormat="false" ht="15.75" hidden="false" customHeight="false" outlineLevel="0" collapsed="false"/>
    <row r="59160" customFormat="false" ht="15.75" hidden="false" customHeight="false" outlineLevel="0" collapsed="false"/>
    <row r="59161" customFormat="false" ht="15.75" hidden="false" customHeight="false" outlineLevel="0" collapsed="false"/>
    <row r="59162" customFormat="false" ht="15.75" hidden="false" customHeight="false" outlineLevel="0" collapsed="false"/>
    <row r="59163" customFormat="false" ht="15.75" hidden="false" customHeight="false" outlineLevel="0" collapsed="false"/>
    <row r="59164" customFormat="false" ht="15.75" hidden="false" customHeight="false" outlineLevel="0" collapsed="false"/>
    <row r="59165" customFormat="false" ht="15.75" hidden="false" customHeight="false" outlineLevel="0" collapsed="false"/>
    <row r="59166" customFormat="false" ht="15.75" hidden="false" customHeight="false" outlineLevel="0" collapsed="false"/>
    <row r="59167" customFormat="false" ht="15.75" hidden="false" customHeight="false" outlineLevel="0" collapsed="false"/>
    <row r="59168" customFormat="false" ht="15.75" hidden="false" customHeight="false" outlineLevel="0" collapsed="false"/>
    <row r="59169" customFormat="false" ht="15.75" hidden="false" customHeight="false" outlineLevel="0" collapsed="false"/>
    <row r="59170" customFormat="false" ht="15.75" hidden="false" customHeight="false" outlineLevel="0" collapsed="false"/>
    <row r="59171" customFormat="false" ht="15.75" hidden="false" customHeight="false" outlineLevel="0" collapsed="false"/>
    <row r="59172" customFormat="false" ht="15.75" hidden="false" customHeight="false" outlineLevel="0" collapsed="false"/>
    <row r="59173" customFormat="false" ht="15.75" hidden="false" customHeight="false" outlineLevel="0" collapsed="false"/>
    <row r="59174" customFormat="false" ht="15.75" hidden="false" customHeight="false" outlineLevel="0" collapsed="false"/>
    <row r="59175" customFormat="false" ht="15.75" hidden="false" customHeight="false" outlineLevel="0" collapsed="false"/>
    <row r="59176" customFormat="false" ht="15.75" hidden="false" customHeight="false" outlineLevel="0" collapsed="false"/>
    <row r="59177" customFormat="false" ht="15.75" hidden="false" customHeight="false" outlineLevel="0" collapsed="false"/>
    <row r="59178" customFormat="false" ht="15.75" hidden="false" customHeight="false" outlineLevel="0" collapsed="false"/>
    <row r="59179" customFormat="false" ht="15.75" hidden="false" customHeight="false" outlineLevel="0" collapsed="false"/>
    <row r="59180" customFormat="false" ht="15.75" hidden="false" customHeight="false" outlineLevel="0" collapsed="false"/>
    <row r="59181" customFormat="false" ht="15.75" hidden="false" customHeight="false" outlineLevel="0" collapsed="false"/>
    <row r="59182" customFormat="false" ht="15.75" hidden="false" customHeight="false" outlineLevel="0" collapsed="false"/>
    <row r="59183" customFormat="false" ht="15.75" hidden="false" customHeight="false" outlineLevel="0" collapsed="false"/>
    <row r="59184" customFormat="false" ht="15.75" hidden="false" customHeight="false" outlineLevel="0" collapsed="false"/>
    <row r="59185" customFormat="false" ht="15.75" hidden="false" customHeight="false" outlineLevel="0" collapsed="false"/>
    <row r="59186" customFormat="false" ht="15.75" hidden="false" customHeight="false" outlineLevel="0" collapsed="false"/>
    <row r="59187" customFormat="false" ht="15.75" hidden="false" customHeight="false" outlineLevel="0" collapsed="false"/>
    <row r="59188" customFormat="false" ht="15.75" hidden="false" customHeight="false" outlineLevel="0" collapsed="false"/>
    <row r="59189" customFormat="false" ht="15.75" hidden="false" customHeight="false" outlineLevel="0" collapsed="false"/>
    <row r="59190" customFormat="false" ht="15.75" hidden="false" customHeight="false" outlineLevel="0" collapsed="false"/>
    <row r="59191" customFormat="false" ht="15.75" hidden="false" customHeight="false" outlineLevel="0" collapsed="false"/>
    <row r="59192" customFormat="false" ht="15.75" hidden="false" customHeight="false" outlineLevel="0" collapsed="false"/>
    <row r="59193" customFormat="false" ht="15.75" hidden="false" customHeight="false" outlineLevel="0" collapsed="false"/>
    <row r="59194" customFormat="false" ht="15.75" hidden="false" customHeight="false" outlineLevel="0" collapsed="false"/>
    <row r="59195" customFormat="false" ht="15.75" hidden="false" customHeight="false" outlineLevel="0" collapsed="false"/>
    <row r="59196" customFormat="false" ht="15.75" hidden="false" customHeight="false" outlineLevel="0" collapsed="false"/>
    <row r="59197" customFormat="false" ht="15.75" hidden="false" customHeight="false" outlineLevel="0" collapsed="false"/>
    <row r="59198" customFormat="false" ht="15.75" hidden="false" customHeight="false" outlineLevel="0" collapsed="false"/>
    <row r="59199" customFormat="false" ht="15.75" hidden="false" customHeight="false" outlineLevel="0" collapsed="false"/>
    <row r="59200" customFormat="false" ht="15.75" hidden="false" customHeight="false" outlineLevel="0" collapsed="false"/>
    <row r="59201" customFormat="false" ht="15.75" hidden="false" customHeight="false" outlineLevel="0" collapsed="false"/>
    <row r="59202" customFormat="false" ht="15.75" hidden="false" customHeight="false" outlineLevel="0" collapsed="false"/>
    <row r="59203" customFormat="false" ht="15.75" hidden="false" customHeight="false" outlineLevel="0" collapsed="false"/>
    <row r="59204" customFormat="false" ht="15.75" hidden="false" customHeight="false" outlineLevel="0" collapsed="false"/>
    <row r="59205" customFormat="false" ht="15.75" hidden="false" customHeight="false" outlineLevel="0" collapsed="false"/>
    <row r="59206" customFormat="false" ht="15.75" hidden="false" customHeight="false" outlineLevel="0" collapsed="false"/>
    <row r="59207" customFormat="false" ht="15.75" hidden="false" customHeight="false" outlineLevel="0" collapsed="false"/>
    <row r="59208" customFormat="false" ht="15.75" hidden="false" customHeight="false" outlineLevel="0" collapsed="false"/>
    <row r="59209" customFormat="false" ht="15.75" hidden="false" customHeight="false" outlineLevel="0" collapsed="false"/>
    <row r="59210" customFormat="false" ht="15.75" hidden="false" customHeight="false" outlineLevel="0" collapsed="false"/>
    <row r="59211" customFormat="false" ht="15.75" hidden="false" customHeight="false" outlineLevel="0" collapsed="false"/>
    <row r="59212" customFormat="false" ht="15.75" hidden="false" customHeight="false" outlineLevel="0" collapsed="false"/>
    <row r="59213" customFormat="false" ht="15.75" hidden="false" customHeight="false" outlineLevel="0" collapsed="false"/>
    <row r="59214" customFormat="false" ht="15.75" hidden="false" customHeight="false" outlineLevel="0" collapsed="false"/>
    <row r="59215" customFormat="false" ht="15.75" hidden="false" customHeight="false" outlineLevel="0" collapsed="false"/>
    <row r="59216" customFormat="false" ht="15.75" hidden="false" customHeight="false" outlineLevel="0" collapsed="false"/>
    <row r="59217" customFormat="false" ht="15.75" hidden="false" customHeight="false" outlineLevel="0" collapsed="false"/>
    <row r="59218" customFormat="false" ht="15.75" hidden="false" customHeight="false" outlineLevel="0" collapsed="false"/>
    <row r="59219" customFormat="false" ht="15.75" hidden="false" customHeight="false" outlineLevel="0" collapsed="false"/>
    <row r="59220" customFormat="false" ht="15.75" hidden="false" customHeight="false" outlineLevel="0" collapsed="false"/>
    <row r="59221" customFormat="false" ht="15.75" hidden="false" customHeight="false" outlineLevel="0" collapsed="false"/>
    <row r="59222" customFormat="false" ht="15.75" hidden="false" customHeight="false" outlineLevel="0" collapsed="false"/>
    <row r="59223" customFormat="false" ht="15.75" hidden="false" customHeight="false" outlineLevel="0" collapsed="false"/>
    <row r="59224" customFormat="false" ht="15.75" hidden="false" customHeight="false" outlineLevel="0" collapsed="false"/>
    <row r="59225" customFormat="false" ht="15.75" hidden="false" customHeight="false" outlineLevel="0" collapsed="false"/>
    <row r="59226" customFormat="false" ht="15.75" hidden="false" customHeight="false" outlineLevel="0" collapsed="false"/>
    <row r="59227" customFormat="false" ht="15.75" hidden="false" customHeight="false" outlineLevel="0" collapsed="false"/>
    <row r="59228" customFormat="false" ht="15.75" hidden="false" customHeight="false" outlineLevel="0" collapsed="false"/>
    <row r="59229" customFormat="false" ht="15.75" hidden="false" customHeight="false" outlineLevel="0" collapsed="false"/>
    <row r="59230" customFormat="false" ht="15.75" hidden="false" customHeight="false" outlineLevel="0" collapsed="false"/>
    <row r="59231" customFormat="false" ht="15.75" hidden="false" customHeight="false" outlineLevel="0" collapsed="false"/>
    <row r="59232" customFormat="false" ht="15.75" hidden="false" customHeight="false" outlineLevel="0" collapsed="false"/>
    <row r="59233" customFormat="false" ht="15.75" hidden="false" customHeight="false" outlineLevel="0" collapsed="false"/>
    <row r="59234" customFormat="false" ht="15.75" hidden="false" customHeight="false" outlineLevel="0" collapsed="false"/>
    <row r="59235" customFormat="false" ht="15.75" hidden="false" customHeight="false" outlineLevel="0" collapsed="false"/>
    <row r="59236" customFormat="false" ht="15.75" hidden="false" customHeight="false" outlineLevel="0" collapsed="false"/>
    <row r="59237" customFormat="false" ht="15.75" hidden="false" customHeight="false" outlineLevel="0" collapsed="false"/>
    <row r="59238" customFormat="false" ht="15.75" hidden="false" customHeight="false" outlineLevel="0" collapsed="false"/>
    <row r="59239" customFormat="false" ht="15.75" hidden="false" customHeight="false" outlineLevel="0" collapsed="false"/>
    <row r="59240" customFormat="false" ht="15.75" hidden="false" customHeight="false" outlineLevel="0" collapsed="false"/>
    <row r="59241" customFormat="false" ht="15.75" hidden="false" customHeight="false" outlineLevel="0" collapsed="false"/>
    <row r="59242" customFormat="false" ht="15.75" hidden="false" customHeight="false" outlineLevel="0" collapsed="false"/>
    <row r="59243" customFormat="false" ht="15.75" hidden="false" customHeight="false" outlineLevel="0" collapsed="false"/>
    <row r="59244" customFormat="false" ht="15.75" hidden="false" customHeight="false" outlineLevel="0" collapsed="false"/>
    <row r="59245" customFormat="false" ht="15.75" hidden="false" customHeight="false" outlineLevel="0" collapsed="false"/>
    <row r="59246" customFormat="false" ht="15.75" hidden="false" customHeight="false" outlineLevel="0" collapsed="false"/>
    <row r="59247" customFormat="false" ht="15.75" hidden="false" customHeight="false" outlineLevel="0" collapsed="false"/>
    <row r="59248" customFormat="false" ht="15.75" hidden="false" customHeight="false" outlineLevel="0" collapsed="false"/>
    <row r="59249" customFormat="false" ht="15.75" hidden="false" customHeight="false" outlineLevel="0" collapsed="false"/>
    <row r="59250" customFormat="false" ht="15.75" hidden="false" customHeight="false" outlineLevel="0" collapsed="false"/>
    <row r="59251" customFormat="false" ht="15.75" hidden="false" customHeight="false" outlineLevel="0" collapsed="false"/>
    <row r="59252" customFormat="false" ht="15.75" hidden="false" customHeight="false" outlineLevel="0" collapsed="false"/>
    <row r="59253" customFormat="false" ht="15.75" hidden="false" customHeight="false" outlineLevel="0" collapsed="false"/>
    <row r="59254" customFormat="false" ht="15.75" hidden="false" customHeight="false" outlineLevel="0" collapsed="false"/>
    <row r="59255" customFormat="false" ht="15.75" hidden="false" customHeight="false" outlineLevel="0" collapsed="false"/>
    <row r="59256" customFormat="false" ht="15.75" hidden="false" customHeight="false" outlineLevel="0" collapsed="false"/>
    <row r="59257" customFormat="false" ht="15.75" hidden="false" customHeight="false" outlineLevel="0" collapsed="false"/>
    <row r="59258" customFormat="false" ht="15.75" hidden="false" customHeight="false" outlineLevel="0" collapsed="false"/>
    <row r="59259" customFormat="false" ht="15.75" hidden="false" customHeight="false" outlineLevel="0" collapsed="false"/>
    <row r="59260" customFormat="false" ht="15.75" hidden="false" customHeight="false" outlineLevel="0" collapsed="false"/>
    <row r="59261" customFormat="false" ht="15.75" hidden="false" customHeight="false" outlineLevel="0" collapsed="false"/>
    <row r="59262" customFormat="false" ht="15.75" hidden="false" customHeight="false" outlineLevel="0" collapsed="false"/>
    <row r="59263" customFormat="false" ht="15.75" hidden="false" customHeight="false" outlineLevel="0" collapsed="false"/>
    <row r="59264" customFormat="false" ht="15.75" hidden="false" customHeight="false" outlineLevel="0" collapsed="false"/>
    <row r="59265" customFormat="false" ht="15.75" hidden="false" customHeight="false" outlineLevel="0" collapsed="false"/>
    <row r="59266" customFormat="false" ht="15.75" hidden="false" customHeight="false" outlineLevel="0" collapsed="false"/>
    <row r="59267" customFormat="false" ht="15.75" hidden="false" customHeight="false" outlineLevel="0" collapsed="false"/>
    <row r="59268" customFormat="false" ht="15.75" hidden="false" customHeight="false" outlineLevel="0" collapsed="false"/>
    <row r="59269" customFormat="false" ht="15.75" hidden="false" customHeight="false" outlineLevel="0" collapsed="false"/>
    <row r="59270" customFormat="false" ht="15.75" hidden="false" customHeight="false" outlineLevel="0" collapsed="false"/>
    <row r="59271" customFormat="false" ht="15.75" hidden="false" customHeight="false" outlineLevel="0" collapsed="false"/>
    <row r="59272" customFormat="false" ht="15.75" hidden="false" customHeight="false" outlineLevel="0" collapsed="false"/>
    <row r="59273" customFormat="false" ht="15.75" hidden="false" customHeight="false" outlineLevel="0" collapsed="false"/>
    <row r="59274" customFormat="false" ht="15.75" hidden="false" customHeight="false" outlineLevel="0" collapsed="false"/>
    <row r="59275" customFormat="false" ht="15.75" hidden="false" customHeight="false" outlineLevel="0" collapsed="false"/>
    <row r="59276" customFormat="false" ht="15.75" hidden="false" customHeight="false" outlineLevel="0" collapsed="false"/>
    <row r="59277" customFormat="false" ht="15.75" hidden="false" customHeight="false" outlineLevel="0" collapsed="false"/>
    <row r="59278" customFormat="false" ht="15.75" hidden="false" customHeight="false" outlineLevel="0" collapsed="false"/>
    <row r="59279" customFormat="false" ht="15.75" hidden="false" customHeight="false" outlineLevel="0" collapsed="false"/>
    <row r="59280" customFormat="false" ht="15.75" hidden="false" customHeight="false" outlineLevel="0" collapsed="false"/>
    <row r="59281" customFormat="false" ht="15.75" hidden="false" customHeight="false" outlineLevel="0" collapsed="false"/>
    <row r="59282" customFormat="false" ht="15.75" hidden="false" customHeight="false" outlineLevel="0" collapsed="false"/>
    <row r="59283" customFormat="false" ht="15.75" hidden="false" customHeight="false" outlineLevel="0" collapsed="false"/>
    <row r="59284" customFormat="false" ht="15.75" hidden="false" customHeight="false" outlineLevel="0" collapsed="false"/>
    <row r="59285" customFormat="false" ht="15.75" hidden="false" customHeight="false" outlineLevel="0" collapsed="false"/>
    <row r="59286" customFormat="false" ht="15.75" hidden="false" customHeight="false" outlineLevel="0" collapsed="false"/>
    <row r="59287" customFormat="false" ht="15.75" hidden="false" customHeight="false" outlineLevel="0" collapsed="false"/>
    <row r="59288" customFormat="false" ht="15.75" hidden="false" customHeight="false" outlineLevel="0" collapsed="false"/>
    <row r="59289" customFormat="false" ht="15.75" hidden="false" customHeight="false" outlineLevel="0" collapsed="false"/>
    <row r="59290" customFormat="false" ht="15.75" hidden="false" customHeight="false" outlineLevel="0" collapsed="false"/>
    <row r="59291" customFormat="false" ht="15.75" hidden="false" customHeight="false" outlineLevel="0" collapsed="false"/>
    <row r="59292" customFormat="false" ht="15.75" hidden="false" customHeight="false" outlineLevel="0" collapsed="false"/>
    <row r="59293" customFormat="false" ht="15.75" hidden="false" customHeight="false" outlineLevel="0" collapsed="false"/>
    <row r="59294" customFormat="false" ht="15.75" hidden="false" customHeight="false" outlineLevel="0" collapsed="false"/>
    <row r="59295" customFormat="false" ht="15.75" hidden="false" customHeight="false" outlineLevel="0" collapsed="false"/>
    <row r="59296" customFormat="false" ht="15.75" hidden="false" customHeight="false" outlineLevel="0" collapsed="false"/>
    <row r="59297" customFormat="false" ht="15.75" hidden="false" customHeight="false" outlineLevel="0" collapsed="false"/>
    <row r="59298" customFormat="false" ht="15.75" hidden="false" customHeight="false" outlineLevel="0" collapsed="false"/>
    <row r="59299" customFormat="false" ht="15.75" hidden="false" customHeight="false" outlineLevel="0" collapsed="false"/>
    <row r="59300" customFormat="false" ht="15.75" hidden="false" customHeight="false" outlineLevel="0" collapsed="false"/>
    <row r="59301" customFormat="false" ht="15.75" hidden="false" customHeight="false" outlineLevel="0" collapsed="false"/>
    <row r="59302" customFormat="false" ht="15.75" hidden="false" customHeight="false" outlineLevel="0" collapsed="false"/>
    <row r="59303" customFormat="false" ht="15.75" hidden="false" customHeight="false" outlineLevel="0" collapsed="false"/>
    <row r="59304" customFormat="false" ht="15.75" hidden="false" customHeight="false" outlineLevel="0" collapsed="false"/>
    <row r="59305" customFormat="false" ht="15.75" hidden="false" customHeight="false" outlineLevel="0" collapsed="false"/>
    <row r="59306" customFormat="false" ht="15.75" hidden="false" customHeight="false" outlineLevel="0" collapsed="false"/>
    <row r="59307" customFormat="false" ht="15.75" hidden="false" customHeight="false" outlineLevel="0" collapsed="false"/>
    <row r="59308" customFormat="false" ht="15.75" hidden="false" customHeight="false" outlineLevel="0" collapsed="false"/>
    <row r="59309" customFormat="false" ht="15.75" hidden="false" customHeight="false" outlineLevel="0" collapsed="false"/>
    <row r="59310" customFormat="false" ht="15.75" hidden="false" customHeight="false" outlineLevel="0" collapsed="false"/>
    <row r="59311" customFormat="false" ht="15.75" hidden="false" customHeight="false" outlineLevel="0" collapsed="false"/>
    <row r="59312" customFormat="false" ht="15.75" hidden="false" customHeight="false" outlineLevel="0" collapsed="false"/>
    <row r="59313" customFormat="false" ht="15.75" hidden="false" customHeight="false" outlineLevel="0" collapsed="false"/>
    <row r="59314" customFormat="false" ht="15.75" hidden="false" customHeight="false" outlineLevel="0" collapsed="false"/>
    <row r="59315" customFormat="false" ht="15.75" hidden="false" customHeight="false" outlineLevel="0" collapsed="false"/>
    <row r="59316" customFormat="false" ht="15.75" hidden="false" customHeight="false" outlineLevel="0" collapsed="false"/>
    <row r="59317" customFormat="false" ht="15.75" hidden="false" customHeight="false" outlineLevel="0" collapsed="false"/>
    <row r="59318" customFormat="false" ht="15.75" hidden="false" customHeight="false" outlineLevel="0" collapsed="false"/>
    <row r="59319" customFormat="false" ht="15.75" hidden="false" customHeight="false" outlineLevel="0" collapsed="false"/>
    <row r="59320" customFormat="false" ht="15.75" hidden="false" customHeight="false" outlineLevel="0" collapsed="false"/>
    <row r="59321" customFormat="false" ht="15.75" hidden="false" customHeight="false" outlineLevel="0" collapsed="false"/>
    <row r="59322" customFormat="false" ht="15.75" hidden="false" customHeight="false" outlineLevel="0" collapsed="false"/>
    <row r="59323" customFormat="false" ht="15.75" hidden="false" customHeight="false" outlineLevel="0" collapsed="false"/>
    <row r="59324" customFormat="false" ht="15.75" hidden="false" customHeight="false" outlineLevel="0" collapsed="false"/>
    <row r="59325" customFormat="false" ht="15.75" hidden="false" customHeight="false" outlineLevel="0" collapsed="false"/>
    <row r="59326" customFormat="false" ht="15.75" hidden="false" customHeight="false" outlineLevel="0" collapsed="false"/>
    <row r="59327" customFormat="false" ht="15.75" hidden="false" customHeight="false" outlineLevel="0" collapsed="false"/>
    <row r="59328" customFormat="false" ht="15.75" hidden="false" customHeight="false" outlineLevel="0" collapsed="false"/>
    <row r="59329" customFormat="false" ht="15.75" hidden="false" customHeight="false" outlineLevel="0" collapsed="false"/>
    <row r="59330" customFormat="false" ht="15.75" hidden="false" customHeight="false" outlineLevel="0" collapsed="false"/>
    <row r="59331" customFormat="false" ht="15.75" hidden="false" customHeight="false" outlineLevel="0" collapsed="false"/>
    <row r="59332" customFormat="false" ht="15.75" hidden="false" customHeight="false" outlineLevel="0" collapsed="false"/>
    <row r="59333" customFormat="false" ht="15.75" hidden="false" customHeight="false" outlineLevel="0" collapsed="false"/>
    <row r="59334" customFormat="false" ht="15.75" hidden="false" customHeight="false" outlineLevel="0" collapsed="false"/>
    <row r="59335" customFormat="false" ht="15.75" hidden="false" customHeight="false" outlineLevel="0" collapsed="false"/>
    <row r="59336" customFormat="false" ht="15.75" hidden="false" customHeight="false" outlineLevel="0" collapsed="false"/>
    <row r="59337" customFormat="false" ht="15.75" hidden="false" customHeight="false" outlineLevel="0" collapsed="false"/>
    <row r="59338" customFormat="false" ht="15.75" hidden="false" customHeight="false" outlineLevel="0" collapsed="false"/>
    <row r="59339" customFormat="false" ht="15.75" hidden="false" customHeight="false" outlineLevel="0" collapsed="false"/>
    <row r="59340" customFormat="false" ht="15.75" hidden="false" customHeight="false" outlineLevel="0" collapsed="false"/>
    <row r="59341" customFormat="false" ht="15.75" hidden="false" customHeight="false" outlineLevel="0" collapsed="false"/>
    <row r="59342" customFormat="false" ht="15.75" hidden="false" customHeight="false" outlineLevel="0" collapsed="false"/>
    <row r="59343" customFormat="false" ht="15.75" hidden="false" customHeight="false" outlineLevel="0" collapsed="false"/>
    <row r="59344" customFormat="false" ht="15.75" hidden="false" customHeight="false" outlineLevel="0" collapsed="false"/>
    <row r="59345" customFormat="false" ht="15.75" hidden="false" customHeight="false" outlineLevel="0" collapsed="false"/>
    <row r="59346" customFormat="false" ht="15.75" hidden="false" customHeight="false" outlineLevel="0" collapsed="false"/>
    <row r="59347" customFormat="false" ht="15.75" hidden="false" customHeight="false" outlineLevel="0" collapsed="false"/>
    <row r="59348" customFormat="false" ht="15.75" hidden="false" customHeight="false" outlineLevel="0" collapsed="false"/>
    <row r="59349" customFormat="false" ht="15.75" hidden="false" customHeight="false" outlineLevel="0" collapsed="false"/>
    <row r="59350" customFormat="false" ht="15.75" hidden="false" customHeight="false" outlineLevel="0" collapsed="false"/>
    <row r="59351" customFormat="false" ht="15.75" hidden="false" customHeight="false" outlineLevel="0" collapsed="false"/>
    <row r="59352" customFormat="false" ht="15.75" hidden="false" customHeight="false" outlineLevel="0" collapsed="false"/>
    <row r="59353" customFormat="false" ht="15.75" hidden="false" customHeight="false" outlineLevel="0" collapsed="false"/>
    <row r="59354" customFormat="false" ht="15.75" hidden="false" customHeight="false" outlineLevel="0" collapsed="false"/>
    <row r="59355" customFormat="false" ht="15.75" hidden="false" customHeight="false" outlineLevel="0" collapsed="false"/>
    <row r="59356" customFormat="false" ht="15.75" hidden="false" customHeight="false" outlineLevel="0" collapsed="false"/>
    <row r="59357" customFormat="false" ht="15.75" hidden="false" customHeight="false" outlineLevel="0" collapsed="false"/>
    <row r="59358" customFormat="false" ht="15.75" hidden="false" customHeight="false" outlineLevel="0" collapsed="false"/>
    <row r="59359" customFormat="false" ht="15.75" hidden="false" customHeight="false" outlineLevel="0" collapsed="false"/>
    <row r="59360" customFormat="false" ht="15.75" hidden="false" customHeight="false" outlineLevel="0" collapsed="false"/>
    <row r="59361" customFormat="false" ht="15.75" hidden="false" customHeight="false" outlineLevel="0" collapsed="false"/>
    <row r="59362" customFormat="false" ht="15.75" hidden="false" customHeight="false" outlineLevel="0" collapsed="false"/>
    <row r="59363" customFormat="false" ht="15.75" hidden="false" customHeight="false" outlineLevel="0" collapsed="false"/>
    <row r="59364" customFormat="false" ht="15.75" hidden="false" customHeight="false" outlineLevel="0" collapsed="false"/>
    <row r="59365" customFormat="false" ht="15.75" hidden="false" customHeight="false" outlineLevel="0" collapsed="false"/>
    <row r="59366" customFormat="false" ht="15.75" hidden="false" customHeight="false" outlineLevel="0" collapsed="false"/>
    <row r="59367" customFormat="false" ht="15.75" hidden="false" customHeight="false" outlineLevel="0" collapsed="false"/>
    <row r="59368" customFormat="false" ht="15.75" hidden="false" customHeight="false" outlineLevel="0" collapsed="false"/>
    <row r="59369" customFormat="false" ht="15.75" hidden="false" customHeight="false" outlineLevel="0" collapsed="false"/>
    <row r="59370" customFormat="false" ht="15.75" hidden="false" customHeight="false" outlineLevel="0" collapsed="false"/>
    <row r="59371" customFormat="false" ht="15.75" hidden="false" customHeight="false" outlineLevel="0" collapsed="false"/>
    <row r="59372" customFormat="false" ht="15.75" hidden="false" customHeight="false" outlineLevel="0" collapsed="false"/>
    <row r="59373" customFormat="false" ht="15.75" hidden="false" customHeight="false" outlineLevel="0" collapsed="false"/>
    <row r="59374" customFormat="false" ht="15.75" hidden="false" customHeight="false" outlineLevel="0" collapsed="false"/>
    <row r="59375" customFormat="false" ht="15.75" hidden="false" customHeight="false" outlineLevel="0" collapsed="false"/>
    <row r="59376" customFormat="false" ht="15.75" hidden="false" customHeight="false" outlineLevel="0" collapsed="false"/>
    <row r="59377" customFormat="false" ht="15.75" hidden="false" customHeight="false" outlineLevel="0" collapsed="false"/>
    <row r="59378" customFormat="false" ht="15.75" hidden="false" customHeight="false" outlineLevel="0" collapsed="false"/>
    <row r="59379" customFormat="false" ht="15.75" hidden="false" customHeight="false" outlineLevel="0" collapsed="false"/>
    <row r="59380" customFormat="false" ht="15.75" hidden="false" customHeight="false" outlineLevel="0" collapsed="false"/>
    <row r="59381" customFormat="false" ht="15.75" hidden="false" customHeight="false" outlineLevel="0" collapsed="false"/>
    <row r="59382" customFormat="false" ht="15.75" hidden="false" customHeight="false" outlineLevel="0" collapsed="false"/>
    <row r="59383" customFormat="false" ht="15.75" hidden="false" customHeight="false" outlineLevel="0" collapsed="false"/>
    <row r="59384" customFormat="false" ht="15.75" hidden="false" customHeight="false" outlineLevel="0" collapsed="false"/>
    <row r="59385" customFormat="false" ht="15.75" hidden="false" customHeight="false" outlineLevel="0" collapsed="false"/>
    <row r="59386" customFormat="false" ht="15.75" hidden="false" customHeight="false" outlineLevel="0" collapsed="false"/>
    <row r="59387" customFormat="false" ht="15.75" hidden="false" customHeight="false" outlineLevel="0" collapsed="false"/>
    <row r="59388" customFormat="false" ht="15.75" hidden="false" customHeight="false" outlineLevel="0" collapsed="false"/>
    <row r="59389" customFormat="false" ht="15.75" hidden="false" customHeight="false" outlineLevel="0" collapsed="false"/>
    <row r="59390" customFormat="false" ht="15.75" hidden="false" customHeight="false" outlineLevel="0" collapsed="false"/>
    <row r="59391" customFormat="false" ht="15.75" hidden="false" customHeight="false" outlineLevel="0" collapsed="false"/>
    <row r="59392" customFormat="false" ht="15.75" hidden="false" customHeight="false" outlineLevel="0" collapsed="false"/>
    <row r="59393" customFormat="false" ht="15.75" hidden="false" customHeight="false" outlineLevel="0" collapsed="false"/>
    <row r="59394" customFormat="false" ht="15.75" hidden="false" customHeight="false" outlineLevel="0" collapsed="false"/>
    <row r="59395" customFormat="false" ht="15.75" hidden="false" customHeight="false" outlineLevel="0" collapsed="false"/>
    <row r="59396" customFormat="false" ht="15.75" hidden="false" customHeight="false" outlineLevel="0" collapsed="false"/>
    <row r="59397" customFormat="false" ht="15.75" hidden="false" customHeight="false" outlineLevel="0" collapsed="false"/>
    <row r="59398" customFormat="false" ht="15.75" hidden="false" customHeight="false" outlineLevel="0" collapsed="false"/>
    <row r="59399" customFormat="false" ht="15.75" hidden="false" customHeight="false" outlineLevel="0" collapsed="false"/>
    <row r="59400" customFormat="false" ht="15.75" hidden="false" customHeight="false" outlineLevel="0" collapsed="false"/>
    <row r="59401" customFormat="false" ht="15.75" hidden="false" customHeight="false" outlineLevel="0" collapsed="false"/>
    <row r="59402" customFormat="false" ht="15.75" hidden="false" customHeight="false" outlineLevel="0" collapsed="false"/>
    <row r="59403" customFormat="false" ht="15.75" hidden="false" customHeight="false" outlineLevel="0" collapsed="false"/>
    <row r="59404" customFormat="false" ht="15.75" hidden="false" customHeight="false" outlineLevel="0" collapsed="false"/>
    <row r="59405" customFormat="false" ht="15.75" hidden="false" customHeight="false" outlineLevel="0" collapsed="false"/>
    <row r="59406" customFormat="false" ht="15.75" hidden="false" customHeight="false" outlineLevel="0" collapsed="false"/>
    <row r="59407" customFormat="false" ht="15.75" hidden="false" customHeight="false" outlineLevel="0" collapsed="false"/>
    <row r="59408" customFormat="false" ht="15.75" hidden="false" customHeight="false" outlineLevel="0" collapsed="false"/>
    <row r="59409" customFormat="false" ht="15.75" hidden="false" customHeight="false" outlineLevel="0" collapsed="false"/>
    <row r="59410" customFormat="false" ht="15.75" hidden="false" customHeight="false" outlineLevel="0" collapsed="false"/>
    <row r="59411" customFormat="false" ht="15.75" hidden="false" customHeight="false" outlineLevel="0" collapsed="false"/>
    <row r="59412" customFormat="false" ht="15.75" hidden="false" customHeight="false" outlineLevel="0" collapsed="false"/>
    <row r="59413" customFormat="false" ht="15.75" hidden="false" customHeight="false" outlineLevel="0" collapsed="false"/>
    <row r="59414" customFormat="false" ht="15.75" hidden="false" customHeight="false" outlineLevel="0" collapsed="false"/>
    <row r="59415" customFormat="false" ht="15.75" hidden="false" customHeight="false" outlineLevel="0" collapsed="false"/>
    <row r="59416" customFormat="false" ht="15.75" hidden="false" customHeight="false" outlineLevel="0" collapsed="false"/>
    <row r="59417" customFormat="false" ht="15.75" hidden="false" customHeight="false" outlineLevel="0" collapsed="false"/>
    <row r="59418" customFormat="false" ht="15.75" hidden="false" customHeight="false" outlineLevel="0" collapsed="false"/>
    <row r="59419" customFormat="false" ht="15.75" hidden="false" customHeight="false" outlineLevel="0" collapsed="false"/>
    <row r="59420" customFormat="false" ht="15.75" hidden="false" customHeight="false" outlineLevel="0" collapsed="false"/>
    <row r="59421" customFormat="false" ht="15.75" hidden="false" customHeight="false" outlineLevel="0" collapsed="false"/>
    <row r="59422" customFormat="false" ht="15.75" hidden="false" customHeight="false" outlineLevel="0" collapsed="false"/>
    <row r="59423" customFormat="false" ht="15.75" hidden="false" customHeight="false" outlineLevel="0" collapsed="false"/>
    <row r="59424" customFormat="false" ht="15.75" hidden="false" customHeight="false" outlineLevel="0" collapsed="false"/>
    <row r="59425" customFormat="false" ht="15.75" hidden="false" customHeight="false" outlineLevel="0" collapsed="false"/>
    <row r="59426" customFormat="false" ht="15.75" hidden="false" customHeight="false" outlineLevel="0" collapsed="false"/>
    <row r="59427" customFormat="false" ht="15.75" hidden="false" customHeight="false" outlineLevel="0" collapsed="false"/>
    <row r="59428" customFormat="false" ht="15.75" hidden="false" customHeight="false" outlineLevel="0" collapsed="false"/>
    <row r="59429" customFormat="false" ht="15.75" hidden="false" customHeight="false" outlineLevel="0" collapsed="false"/>
    <row r="59430" customFormat="false" ht="15.75" hidden="false" customHeight="false" outlineLevel="0" collapsed="false"/>
    <row r="59431" customFormat="false" ht="15.75" hidden="false" customHeight="false" outlineLevel="0" collapsed="false"/>
    <row r="59432" customFormat="false" ht="15.75" hidden="false" customHeight="false" outlineLevel="0" collapsed="false"/>
    <row r="59433" customFormat="false" ht="15.75" hidden="false" customHeight="false" outlineLevel="0" collapsed="false"/>
    <row r="59434" customFormat="false" ht="15.75" hidden="false" customHeight="false" outlineLevel="0" collapsed="false"/>
    <row r="59435" customFormat="false" ht="15.75" hidden="false" customHeight="false" outlineLevel="0" collapsed="false"/>
    <row r="59436" customFormat="false" ht="15.75" hidden="false" customHeight="false" outlineLevel="0" collapsed="false"/>
    <row r="59437" customFormat="false" ht="15.75" hidden="false" customHeight="false" outlineLevel="0" collapsed="false"/>
    <row r="59438" customFormat="false" ht="15.75" hidden="false" customHeight="false" outlineLevel="0" collapsed="false"/>
    <row r="59439" customFormat="false" ht="15.75" hidden="false" customHeight="false" outlineLevel="0" collapsed="false"/>
    <row r="59440" customFormat="false" ht="15.75" hidden="false" customHeight="false" outlineLevel="0" collapsed="false"/>
    <row r="59441" customFormat="false" ht="15.75" hidden="false" customHeight="false" outlineLevel="0" collapsed="false"/>
    <row r="59442" customFormat="false" ht="15.75" hidden="false" customHeight="false" outlineLevel="0" collapsed="false"/>
    <row r="59443" customFormat="false" ht="15.75" hidden="false" customHeight="false" outlineLevel="0" collapsed="false"/>
    <row r="59444" customFormat="false" ht="15.75" hidden="false" customHeight="false" outlineLevel="0" collapsed="false"/>
    <row r="59445" customFormat="false" ht="15.75" hidden="false" customHeight="false" outlineLevel="0" collapsed="false"/>
    <row r="59446" customFormat="false" ht="15.75" hidden="false" customHeight="false" outlineLevel="0" collapsed="false"/>
    <row r="59447" customFormat="false" ht="15.75" hidden="false" customHeight="false" outlineLevel="0" collapsed="false"/>
    <row r="59448" customFormat="false" ht="15.75" hidden="false" customHeight="false" outlineLevel="0" collapsed="false"/>
    <row r="59449" customFormat="false" ht="15.75" hidden="false" customHeight="false" outlineLevel="0" collapsed="false"/>
    <row r="59450" customFormat="false" ht="15.75" hidden="false" customHeight="false" outlineLevel="0" collapsed="false"/>
    <row r="59451" customFormat="false" ht="15.75" hidden="false" customHeight="false" outlineLevel="0" collapsed="false"/>
    <row r="59452" customFormat="false" ht="15.75" hidden="false" customHeight="false" outlineLevel="0" collapsed="false"/>
    <row r="59453" customFormat="false" ht="15.75" hidden="false" customHeight="false" outlineLevel="0" collapsed="false"/>
    <row r="59454" customFormat="false" ht="15.75" hidden="false" customHeight="false" outlineLevel="0" collapsed="false"/>
    <row r="59455" customFormat="false" ht="15.75" hidden="false" customHeight="false" outlineLevel="0" collapsed="false"/>
    <row r="59456" customFormat="false" ht="15.75" hidden="false" customHeight="false" outlineLevel="0" collapsed="false"/>
    <row r="59457" customFormat="false" ht="15.75" hidden="false" customHeight="false" outlineLevel="0" collapsed="false"/>
    <row r="59458" customFormat="false" ht="15.75" hidden="false" customHeight="false" outlineLevel="0" collapsed="false"/>
    <row r="59459" customFormat="false" ht="15.75" hidden="false" customHeight="false" outlineLevel="0" collapsed="false"/>
    <row r="59460" customFormat="false" ht="15.75" hidden="false" customHeight="false" outlineLevel="0" collapsed="false"/>
    <row r="59461" customFormat="false" ht="15.75" hidden="false" customHeight="false" outlineLevel="0" collapsed="false"/>
    <row r="59462" customFormat="false" ht="15.75" hidden="false" customHeight="false" outlineLevel="0" collapsed="false"/>
    <row r="59463" customFormat="false" ht="15.75" hidden="false" customHeight="false" outlineLevel="0" collapsed="false"/>
    <row r="59464" customFormat="false" ht="15.75" hidden="false" customHeight="false" outlineLevel="0" collapsed="false"/>
    <row r="59465" customFormat="false" ht="15.75" hidden="false" customHeight="false" outlineLevel="0" collapsed="false"/>
    <row r="59466" customFormat="false" ht="15.75" hidden="false" customHeight="false" outlineLevel="0" collapsed="false"/>
    <row r="59467" customFormat="false" ht="15.75" hidden="false" customHeight="false" outlineLevel="0" collapsed="false"/>
    <row r="59468" customFormat="false" ht="15.75" hidden="false" customHeight="false" outlineLevel="0" collapsed="false"/>
    <row r="59469" customFormat="false" ht="15.75" hidden="false" customHeight="false" outlineLevel="0" collapsed="false"/>
    <row r="59470" customFormat="false" ht="15.75" hidden="false" customHeight="false" outlineLevel="0" collapsed="false"/>
    <row r="59471" customFormat="false" ht="15.75" hidden="false" customHeight="false" outlineLevel="0" collapsed="false"/>
    <row r="59472" customFormat="false" ht="15.75" hidden="false" customHeight="false" outlineLevel="0" collapsed="false"/>
    <row r="59473" customFormat="false" ht="15.75" hidden="false" customHeight="false" outlineLevel="0" collapsed="false"/>
    <row r="59474" customFormat="false" ht="15.75" hidden="false" customHeight="false" outlineLevel="0" collapsed="false"/>
    <row r="59475" customFormat="false" ht="15.75" hidden="false" customHeight="false" outlineLevel="0" collapsed="false"/>
    <row r="59476" customFormat="false" ht="15.75" hidden="false" customHeight="false" outlineLevel="0" collapsed="false"/>
    <row r="59477" customFormat="false" ht="15.75" hidden="false" customHeight="false" outlineLevel="0" collapsed="false"/>
    <row r="59478" customFormat="false" ht="15.75" hidden="false" customHeight="false" outlineLevel="0" collapsed="false"/>
    <row r="59479" customFormat="false" ht="15.75" hidden="false" customHeight="false" outlineLevel="0" collapsed="false"/>
    <row r="59480" customFormat="false" ht="15.75" hidden="false" customHeight="false" outlineLevel="0" collapsed="false"/>
    <row r="59481" customFormat="false" ht="15.75" hidden="false" customHeight="false" outlineLevel="0" collapsed="false"/>
    <row r="59482" customFormat="false" ht="15.75" hidden="false" customHeight="false" outlineLevel="0" collapsed="false"/>
    <row r="59483" customFormat="false" ht="15.75" hidden="false" customHeight="false" outlineLevel="0" collapsed="false"/>
    <row r="59484" customFormat="false" ht="15.75" hidden="false" customHeight="false" outlineLevel="0" collapsed="false"/>
    <row r="59485" customFormat="false" ht="15.75" hidden="false" customHeight="false" outlineLevel="0" collapsed="false"/>
    <row r="59486" customFormat="false" ht="15.75" hidden="false" customHeight="false" outlineLevel="0" collapsed="false"/>
    <row r="59487" customFormat="false" ht="15.75" hidden="false" customHeight="false" outlineLevel="0" collapsed="false"/>
    <row r="59488" customFormat="false" ht="15.75" hidden="false" customHeight="false" outlineLevel="0" collapsed="false"/>
    <row r="59489" customFormat="false" ht="15.75" hidden="false" customHeight="false" outlineLevel="0" collapsed="false"/>
    <row r="59490" customFormat="false" ht="15.75" hidden="false" customHeight="false" outlineLevel="0" collapsed="false"/>
    <row r="59491" customFormat="false" ht="15.75" hidden="false" customHeight="false" outlineLevel="0" collapsed="false"/>
    <row r="59492" customFormat="false" ht="15.75" hidden="false" customHeight="false" outlineLevel="0" collapsed="false"/>
    <row r="59493" customFormat="false" ht="15.75" hidden="false" customHeight="false" outlineLevel="0" collapsed="false"/>
    <row r="59494" customFormat="false" ht="15.75" hidden="false" customHeight="false" outlineLevel="0" collapsed="false"/>
    <row r="59495" customFormat="false" ht="15.75" hidden="false" customHeight="false" outlineLevel="0" collapsed="false"/>
    <row r="59496" customFormat="false" ht="15.75" hidden="false" customHeight="false" outlineLevel="0" collapsed="false"/>
    <row r="59497" customFormat="false" ht="15.75" hidden="false" customHeight="false" outlineLevel="0" collapsed="false"/>
    <row r="59498" customFormat="false" ht="15.75" hidden="false" customHeight="false" outlineLevel="0" collapsed="false"/>
    <row r="59499" customFormat="false" ht="15.75" hidden="false" customHeight="false" outlineLevel="0" collapsed="false"/>
    <row r="59500" customFormat="false" ht="15.75" hidden="false" customHeight="false" outlineLevel="0" collapsed="false"/>
    <row r="59501" customFormat="false" ht="15.75" hidden="false" customHeight="false" outlineLevel="0" collapsed="false"/>
    <row r="59502" customFormat="false" ht="15.75" hidden="false" customHeight="false" outlineLevel="0" collapsed="false"/>
    <row r="59503" customFormat="false" ht="15.75" hidden="false" customHeight="false" outlineLevel="0" collapsed="false"/>
    <row r="59504" customFormat="false" ht="15.75" hidden="false" customHeight="false" outlineLevel="0" collapsed="false"/>
    <row r="59505" customFormat="false" ht="15.75" hidden="false" customHeight="false" outlineLevel="0" collapsed="false"/>
    <row r="59506" customFormat="false" ht="15.75" hidden="false" customHeight="false" outlineLevel="0" collapsed="false"/>
    <row r="59507" customFormat="false" ht="15.75" hidden="false" customHeight="false" outlineLevel="0" collapsed="false"/>
    <row r="59508" customFormat="false" ht="15.75" hidden="false" customHeight="false" outlineLevel="0" collapsed="false"/>
    <row r="59509" customFormat="false" ht="15.75" hidden="false" customHeight="false" outlineLevel="0" collapsed="false"/>
    <row r="59510" customFormat="false" ht="15.75" hidden="false" customHeight="false" outlineLevel="0" collapsed="false"/>
    <row r="59511" customFormat="false" ht="15.75" hidden="false" customHeight="false" outlineLevel="0" collapsed="false"/>
    <row r="59512" customFormat="false" ht="15.75" hidden="false" customHeight="false" outlineLevel="0" collapsed="false"/>
    <row r="59513" customFormat="false" ht="15.75" hidden="false" customHeight="false" outlineLevel="0" collapsed="false"/>
    <row r="59514" customFormat="false" ht="15.75" hidden="false" customHeight="false" outlineLevel="0" collapsed="false"/>
    <row r="59515" customFormat="false" ht="15.75" hidden="false" customHeight="false" outlineLevel="0" collapsed="false"/>
    <row r="59516" customFormat="false" ht="15.75" hidden="false" customHeight="false" outlineLevel="0" collapsed="false"/>
    <row r="59517" customFormat="false" ht="15.75" hidden="false" customHeight="false" outlineLevel="0" collapsed="false"/>
    <row r="59518" customFormat="false" ht="15.75" hidden="false" customHeight="false" outlineLevel="0" collapsed="false"/>
    <row r="59519" customFormat="false" ht="15.75" hidden="false" customHeight="false" outlineLevel="0" collapsed="false"/>
    <row r="59520" customFormat="false" ht="15.75" hidden="false" customHeight="false" outlineLevel="0" collapsed="false"/>
    <row r="59521" customFormat="false" ht="15.75" hidden="false" customHeight="false" outlineLevel="0" collapsed="false"/>
    <row r="59522" customFormat="false" ht="15.75" hidden="false" customHeight="false" outlineLevel="0" collapsed="false"/>
    <row r="59523" customFormat="false" ht="15.75" hidden="false" customHeight="false" outlineLevel="0" collapsed="false"/>
    <row r="59524" customFormat="false" ht="15.75" hidden="false" customHeight="false" outlineLevel="0" collapsed="false"/>
    <row r="59525" customFormat="false" ht="15.75" hidden="false" customHeight="false" outlineLevel="0" collapsed="false"/>
    <row r="59526" customFormat="false" ht="15.75" hidden="false" customHeight="false" outlineLevel="0" collapsed="false"/>
    <row r="59527" customFormat="false" ht="15.75" hidden="false" customHeight="false" outlineLevel="0" collapsed="false"/>
    <row r="59528" customFormat="false" ht="15.75" hidden="false" customHeight="false" outlineLevel="0" collapsed="false"/>
    <row r="59529" customFormat="false" ht="15.75" hidden="false" customHeight="false" outlineLevel="0" collapsed="false"/>
    <row r="59530" customFormat="false" ht="15.75" hidden="false" customHeight="false" outlineLevel="0" collapsed="false"/>
    <row r="59531" customFormat="false" ht="15.75" hidden="false" customHeight="false" outlineLevel="0" collapsed="false"/>
    <row r="59532" customFormat="false" ht="15.75" hidden="false" customHeight="false" outlineLevel="0" collapsed="false"/>
    <row r="59533" customFormat="false" ht="15.75" hidden="false" customHeight="false" outlineLevel="0" collapsed="false"/>
    <row r="59534" customFormat="false" ht="15.75" hidden="false" customHeight="false" outlineLevel="0" collapsed="false"/>
    <row r="59535" customFormat="false" ht="15.75" hidden="false" customHeight="false" outlineLevel="0" collapsed="false"/>
    <row r="59536" customFormat="false" ht="15.75" hidden="false" customHeight="false" outlineLevel="0" collapsed="false"/>
    <row r="59537" customFormat="false" ht="15.75" hidden="false" customHeight="false" outlineLevel="0" collapsed="false"/>
    <row r="59538" customFormat="false" ht="15.75" hidden="false" customHeight="false" outlineLevel="0" collapsed="false"/>
    <row r="59539" customFormat="false" ht="15.75" hidden="false" customHeight="false" outlineLevel="0" collapsed="false"/>
    <row r="59540" customFormat="false" ht="15.75" hidden="false" customHeight="false" outlineLevel="0" collapsed="false"/>
    <row r="59541" customFormat="false" ht="15.75" hidden="false" customHeight="false" outlineLevel="0" collapsed="false"/>
    <row r="59542" customFormat="false" ht="15.75" hidden="false" customHeight="false" outlineLevel="0" collapsed="false"/>
    <row r="59543" customFormat="false" ht="15.75" hidden="false" customHeight="false" outlineLevel="0" collapsed="false"/>
    <row r="59544" customFormat="false" ht="15.75" hidden="false" customHeight="false" outlineLevel="0" collapsed="false"/>
    <row r="59545" customFormat="false" ht="15.75" hidden="false" customHeight="false" outlineLevel="0" collapsed="false"/>
    <row r="59546" customFormat="false" ht="15.75" hidden="false" customHeight="false" outlineLevel="0" collapsed="false"/>
    <row r="59547" customFormat="false" ht="15.75" hidden="false" customHeight="false" outlineLevel="0" collapsed="false"/>
    <row r="59548" customFormat="false" ht="15.75" hidden="false" customHeight="false" outlineLevel="0" collapsed="false"/>
    <row r="59549" customFormat="false" ht="15.75" hidden="false" customHeight="false" outlineLevel="0" collapsed="false"/>
    <row r="59550" customFormat="false" ht="15.75" hidden="false" customHeight="false" outlineLevel="0" collapsed="false"/>
    <row r="59551" customFormat="false" ht="15.75" hidden="false" customHeight="false" outlineLevel="0" collapsed="false"/>
    <row r="59552" customFormat="false" ht="15.75" hidden="false" customHeight="false" outlineLevel="0" collapsed="false"/>
    <row r="59553" customFormat="false" ht="15.75" hidden="false" customHeight="false" outlineLevel="0" collapsed="false"/>
    <row r="59554" customFormat="false" ht="15.75" hidden="false" customHeight="false" outlineLevel="0" collapsed="false"/>
    <row r="59555" customFormat="false" ht="15.75" hidden="false" customHeight="false" outlineLevel="0" collapsed="false"/>
    <row r="59556" customFormat="false" ht="15.75" hidden="false" customHeight="false" outlineLevel="0" collapsed="false"/>
    <row r="59557" customFormat="false" ht="15.75" hidden="false" customHeight="false" outlineLevel="0" collapsed="false"/>
    <row r="59558" customFormat="false" ht="15.75" hidden="false" customHeight="false" outlineLevel="0" collapsed="false"/>
    <row r="59559" customFormat="false" ht="15.75" hidden="false" customHeight="false" outlineLevel="0" collapsed="false"/>
    <row r="59560" customFormat="false" ht="15.75" hidden="false" customHeight="false" outlineLevel="0" collapsed="false"/>
    <row r="59561" customFormat="false" ht="15.75" hidden="false" customHeight="false" outlineLevel="0" collapsed="false"/>
    <row r="59562" customFormat="false" ht="15.75" hidden="false" customHeight="false" outlineLevel="0" collapsed="false"/>
    <row r="59563" customFormat="false" ht="15.75" hidden="false" customHeight="false" outlineLevel="0" collapsed="false"/>
    <row r="59564" customFormat="false" ht="15.75" hidden="false" customHeight="false" outlineLevel="0" collapsed="false"/>
    <row r="59565" customFormat="false" ht="15.75" hidden="false" customHeight="false" outlineLevel="0" collapsed="false"/>
    <row r="59566" customFormat="false" ht="15.75" hidden="false" customHeight="false" outlineLevel="0" collapsed="false"/>
    <row r="59567" customFormat="false" ht="15.75" hidden="false" customHeight="false" outlineLevel="0" collapsed="false"/>
    <row r="59568" customFormat="false" ht="15.75" hidden="false" customHeight="false" outlineLevel="0" collapsed="false"/>
    <row r="59569" customFormat="false" ht="15.75" hidden="false" customHeight="false" outlineLevel="0" collapsed="false"/>
    <row r="59570" customFormat="false" ht="15.75" hidden="false" customHeight="false" outlineLevel="0" collapsed="false"/>
    <row r="59571" customFormat="false" ht="15.75" hidden="false" customHeight="false" outlineLevel="0" collapsed="false"/>
    <row r="59572" customFormat="false" ht="15.75" hidden="false" customHeight="false" outlineLevel="0" collapsed="false"/>
    <row r="59573" customFormat="false" ht="15.75" hidden="false" customHeight="false" outlineLevel="0" collapsed="false"/>
    <row r="59574" customFormat="false" ht="15.75" hidden="false" customHeight="false" outlineLevel="0" collapsed="false"/>
    <row r="59575" customFormat="false" ht="15.75" hidden="false" customHeight="false" outlineLevel="0" collapsed="false"/>
    <row r="59576" customFormat="false" ht="15.75" hidden="false" customHeight="false" outlineLevel="0" collapsed="false"/>
    <row r="59577" customFormat="false" ht="15.75" hidden="false" customHeight="false" outlineLevel="0" collapsed="false"/>
    <row r="59578" customFormat="false" ht="15.75" hidden="false" customHeight="false" outlineLevel="0" collapsed="false"/>
    <row r="59579" customFormat="false" ht="15.75" hidden="false" customHeight="false" outlineLevel="0" collapsed="false"/>
    <row r="59580" customFormat="false" ht="15.75" hidden="false" customHeight="false" outlineLevel="0" collapsed="false"/>
    <row r="59581" customFormat="false" ht="15.75" hidden="false" customHeight="false" outlineLevel="0" collapsed="false"/>
    <row r="59582" customFormat="false" ht="15.75" hidden="false" customHeight="false" outlineLevel="0" collapsed="false"/>
    <row r="59583" customFormat="false" ht="15.75" hidden="false" customHeight="false" outlineLevel="0" collapsed="false"/>
    <row r="59584" customFormat="false" ht="15.75" hidden="false" customHeight="false" outlineLevel="0" collapsed="false"/>
    <row r="59585" customFormat="false" ht="15.75" hidden="false" customHeight="false" outlineLevel="0" collapsed="false"/>
    <row r="59586" customFormat="false" ht="15.75" hidden="false" customHeight="false" outlineLevel="0" collapsed="false"/>
    <row r="59587" customFormat="false" ht="15.75" hidden="false" customHeight="false" outlineLevel="0" collapsed="false"/>
    <row r="59588" customFormat="false" ht="15.75" hidden="false" customHeight="false" outlineLevel="0" collapsed="false"/>
    <row r="59589" customFormat="false" ht="15.75" hidden="false" customHeight="false" outlineLevel="0" collapsed="false"/>
    <row r="59590" customFormat="false" ht="15.75" hidden="false" customHeight="false" outlineLevel="0" collapsed="false"/>
    <row r="59591" customFormat="false" ht="15.75" hidden="false" customHeight="false" outlineLevel="0" collapsed="false"/>
    <row r="59592" customFormat="false" ht="15.75" hidden="false" customHeight="false" outlineLevel="0" collapsed="false"/>
    <row r="59593" customFormat="false" ht="15.75" hidden="false" customHeight="false" outlineLevel="0" collapsed="false"/>
    <row r="59594" customFormat="false" ht="15.75" hidden="false" customHeight="false" outlineLevel="0" collapsed="false"/>
    <row r="59595" customFormat="false" ht="15.75" hidden="false" customHeight="false" outlineLevel="0" collapsed="false"/>
    <row r="59596" customFormat="false" ht="15.75" hidden="false" customHeight="false" outlineLevel="0" collapsed="false"/>
    <row r="59597" customFormat="false" ht="15.75" hidden="false" customHeight="false" outlineLevel="0" collapsed="false"/>
    <row r="59598" customFormat="false" ht="15.75" hidden="false" customHeight="false" outlineLevel="0" collapsed="false"/>
    <row r="59599" customFormat="false" ht="15.75" hidden="false" customHeight="false" outlineLevel="0" collapsed="false"/>
    <row r="59600" customFormat="false" ht="15.75" hidden="false" customHeight="false" outlineLevel="0" collapsed="false"/>
    <row r="59601" customFormat="false" ht="15.75" hidden="false" customHeight="false" outlineLevel="0" collapsed="false"/>
    <row r="59602" customFormat="false" ht="15.75" hidden="false" customHeight="false" outlineLevel="0" collapsed="false"/>
    <row r="59603" customFormat="false" ht="15.75" hidden="false" customHeight="false" outlineLevel="0" collapsed="false"/>
    <row r="59604" customFormat="false" ht="15.75" hidden="false" customHeight="false" outlineLevel="0" collapsed="false"/>
    <row r="59605" customFormat="false" ht="15.75" hidden="false" customHeight="false" outlineLevel="0" collapsed="false"/>
    <row r="59606" customFormat="false" ht="15.75" hidden="false" customHeight="false" outlineLevel="0" collapsed="false"/>
    <row r="59607" customFormat="false" ht="15.75" hidden="false" customHeight="false" outlineLevel="0" collapsed="false"/>
    <row r="59608" customFormat="false" ht="15.75" hidden="false" customHeight="false" outlineLevel="0" collapsed="false"/>
    <row r="59609" customFormat="false" ht="15.75" hidden="false" customHeight="false" outlineLevel="0" collapsed="false"/>
    <row r="59610" customFormat="false" ht="15.75" hidden="false" customHeight="false" outlineLevel="0" collapsed="false"/>
    <row r="59611" customFormat="false" ht="15.75" hidden="false" customHeight="false" outlineLevel="0" collapsed="false"/>
    <row r="59612" customFormat="false" ht="15.75" hidden="false" customHeight="false" outlineLevel="0" collapsed="false"/>
    <row r="59613" customFormat="false" ht="15.75" hidden="false" customHeight="false" outlineLevel="0" collapsed="false"/>
    <row r="59614" customFormat="false" ht="15.75" hidden="false" customHeight="false" outlineLevel="0" collapsed="false"/>
    <row r="59615" customFormat="false" ht="15.75" hidden="false" customHeight="false" outlineLevel="0" collapsed="false"/>
    <row r="59616" customFormat="false" ht="15.75" hidden="false" customHeight="false" outlineLevel="0" collapsed="false"/>
    <row r="59617" customFormat="false" ht="15.75" hidden="false" customHeight="false" outlineLevel="0" collapsed="false"/>
    <row r="59618" customFormat="false" ht="15.75" hidden="false" customHeight="false" outlineLevel="0" collapsed="false"/>
    <row r="59619" customFormat="false" ht="15.75" hidden="false" customHeight="false" outlineLevel="0" collapsed="false"/>
    <row r="59620" customFormat="false" ht="15.75" hidden="false" customHeight="false" outlineLevel="0" collapsed="false"/>
    <row r="59621" customFormat="false" ht="15.75" hidden="false" customHeight="false" outlineLevel="0" collapsed="false"/>
    <row r="59622" customFormat="false" ht="15.75" hidden="false" customHeight="false" outlineLevel="0" collapsed="false"/>
    <row r="59623" customFormat="false" ht="15.75" hidden="false" customHeight="false" outlineLevel="0" collapsed="false"/>
    <row r="59624" customFormat="false" ht="15.75" hidden="false" customHeight="false" outlineLevel="0" collapsed="false"/>
    <row r="59625" customFormat="false" ht="15.75" hidden="false" customHeight="false" outlineLevel="0" collapsed="false"/>
    <row r="59626" customFormat="false" ht="15.75" hidden="false" customHeight="false" outlineLevel="0" collapsed="false"/>
    <row r="59627" customFormat="false" ht="15.75" hidden="false" customHeight="false" outlineLevel="0" collapsed="false"/>
    <row r="59628" customFormat="false" ht="15.75" hidden="false" customHeight="false" outlineLevel="0" collapsed="false"/>
    <row r="59629" customFormat="false" ht="15.75" hidden="false" customHeight="false" outlineLevel="0" collapsed="false"/>
    <row r="59630" customFormat="false" ht="15.75" hidden="false" customHeight="false" outlineLevel="0" collapsed="false"/>
    <row r="59631" customFormat="false" ht="15.75" hidden="false" customHeight="false" outlineLevel="0" collapsed="false"/>
    <row r="59632" customFormat="false" ht="15.75" hidden="false" customHeight="false" outlineLevel="0" collapsed="false"/>
    <row r="59633" customFormat="false" ht="15.75" hidden="false" customHeight="false" outlineLevel="0" collapsed="false"/>
    <row r="59634" customFormat="false" ht="15.75" hidden="false" customHeight="false" outlineLevel="0" collapsed="false"/>
    <row r="59635" customFormat="false" ht="15.75" hidden="false" customHeight="false" outlineLevel="0" collapsed="false"/>
    <row r="59636" customFormat="false" ht="15.75" hidden="false" customHeight="false" outlineLevel="0" collapsed="false"/>
    <row r="59637" customFormat="false" ht="15.75" hidden="false" customHeight="false" outlineLevel="0" collapsed="false"/>
    <row r="59638" customFormat="false" ht="15.75" hidden="false" customHeight="false" outlineLevel="0" collapsed="false"/>
    <row r="59639" customFormat="false" ht="15.75" hidden="false" customHeight="false" outlineLevel="0" collapsed="false"/>
    <row r="59640" customFormat="false" ht="15.75" hidden="false" customHeight="false" outlineLevel="0" collapsed="false"/>
    <row r="59641" customFormat="false" ht="15.75" hidden="false" customHeight="false" outlineLevel="0" collapsed="false"/>
    <row r="59642" customFormat="false" ht="15.75" hidden="false" customHeight="false" outlineLevel="0" collapsed="false"/>
    <row r="59643" customFormat="false" ht="15.75" hidden="false" customHeight="false" outlineLevel="0" collapsed="false"/>
    <row r="59644" customFormat="false" ht="15.75" hidden="false" customHeight="false" outlineLevel="0" collapsed="false"/>
    <row r="59645" customFormat="false" ht="15.75" hidden="false" customHeight="false" outlineLevel="0" collapsed="false"/>
    <row r="59646" customFormat="false" ht="15.75" hidden="false" customHeight="false" outlineLevel="0" collapsed="false"/>
    <row r="59647" customFormat="false" ht="15.75" hidden="false" customHeight="false" outlineLevel="0" collapsed="false"/>
    <row r="59648" customFormat="false" ht="15.75" hidden="false" customHeight="false" outlineLevel="0" collapsed="false"/>
    <row r="59649" customFormat="false" ht="15.75" hidden="false" customHeight="false" outlineLevel="0" collapsed="false"/>
    <row r="59650" customFormat="false" ht="15.75" hidden="false" customHeight="false" outlineLevel="0" collapsed="false"/>
    <row r="59651" customFormat="false" ht="15.75" hidden="false" customHeight="false" outlineLevel="0" collapsed="false"/>
    <row r="59652" customFormat="false" ht="15.75" hidden="false" customHeight="false" outlineLevel="0" collapsed="false"/>
    <row r="59653" customFormat="false" ht="15.75" hidden="false" customHeight="false" outlineLevel="0" collapsed="false"/>
    <row r="59654" customFormat="false" ht="15.75" hidden="false" customHeight="false" outlineLevel="0" collapsed="false"/>
    <row r="59655" customFormat="false" ht="15.75" hidden="false" customHeight="false" outlineLevel="0" collapsed="false"/>
    <row r="59656" customFormat="false" ht="15.75" hidden="false" customHeight="false" outlineLevel="0" collapsed="false"/>
    <row r="59657" customFormat="false" ht="15.75" hidden="false" customHeight="false" outlineLevel="0" collapsed="false"/>
    <row r="59658" customFormat="false" ht="15.75" hidden="false" customHeight="false" outlineLevel="0" collapsed="false"/>
    <row r="59659" customFormat="false" ht="15.75" hidden="false" customHeight="false" outlineLevel="0" collapsed="false"/>
    <row r="59660" customFormat="false" ht="15.75" hidden="false" customHeight="false" outlineLevel="0" collapsed="false"/>
    <row r="59661" customFormat="false" ht="15.75" hidden="false" customHeight="false" outlineLevel="0" collapsed="false"/>
    <row r="59662" customFormat="false" ht="15.75" hidden="false" customHeight="false" outlineLevel="0" collapsed="false"/>
    <row r="59663" customFormat="false" ht="15.75" hidden="false" customHeight="false" outlineLevel="0" collapsed="false"/>
    <row r="59664" customFormat="false" ht="15.75" hidden="false" customHeight="false" outlineLevel="0" collapsed="false"/>
    <row r="59665" customFormat="false" ht="15.75" hidden="false" customHeight="false" outlineLevel="0" collapsed="false"/>
    <row r="59666" customFormat="false" ht="15.75" hidden="false" customHeight="false" outlineLevel="0" collapsed="false"/>
    <row r="59667" customFormat="false" ht="15.75" hidden="false" customHeight="false" outlineLevel="0" collapsed="false"/>
    <row r="59668" customFormat="false" ht="15.75" hidden="false" customHeight="false" outlineLevel="0" collapsed="false"/>
    <row r="59669" customFormat="false" ht="15.75" hidden="false" customHeight="false" outlineLevel="0" collapsed="false"/>
    <row r="59670" customFormat="false" ht="15.75" hidden="false" customHeight="false" outlineLevel="0" collapsed="false"/>
    <row r="59671" customFormat="false" ht="15.75" hidden="false" customHeight="false" outlineLevel="0" collapsed="false"/>
    <row r="59672" customFormat="false" ht="15.75" hidden="false" customHeight="false" outlineLevel="0" collapsed="false"/>
    <row r="59673" customFormat="false" ht="15.75" hidden="false" customHeight="false" outlineLevel="0" collapsed="false"/>
    <row r="59674" customFormat="false" ht="15.75" hidden="false" customHeight="false" outlineLevel="0" collapsed="false"/>
    <row r="59675" customFormat="false" ht="15.75" hidden="false" customHeight="false" outlineLevel="0" collapsed="false"/>
    <row r="59676" customFormat="false" ht="15.75" hidden="false" customHeight="false" outlineLevel="0" collapsed="false"/>
    <row r="59677" customFormat="false" ht="15.75" hidden="false" customHeight="false" outlineLevel="0" collapsed="false"/>
    <row r="59678" customFormat="false" ht="15.75" hidden="false" customHeight="false" outlineLevel="0" collapsed="false"/>
    <row r="59679" customFormat="false" ht="15.75" hidden="false" customHeight="false" outlineLevel="0" collapsed="false"/>
    <row r="59680" customFormat="false" ht="15.75" hidden="false" customHeight="false" outlineLevel="0" collapsed="false"/>
    <row r="59681" customFormat="false" ht="15.75" hidden="false" customHeight="false" outlineLevel="0" collapsed="false"/>
    <row r="59682" customFormat="false" ht="15.75" hidden="false" customHeight="false" outlineLevel="0" collapsed="false"/>
    <row r="59683" customFormat="false" ht="15.75" hidden="false" customHeight="false" outlineLevel="0" collapsed="false"/>
    <row r="59684" customFormat="false" ht="15.75" hidden="false" customHeight="false" outlineLevel="0" collapsed="false"/>
    <row r="59685" customFormat="false" ht="15.75" hidden="false" customHeight="false" outlineLevel="0" collapsed="false"/>
    <row r="59686" customFormat="false" ht="15.75" hidden="false" customHeight="false" outlineLevel="0" collapsed="false"/>
    <row r="59687" customFormat="false" ht="15.75" hidden="false" customHeight="false" outlineLevel="0" collapsed="false"/>
    <row r="59688" customFormat="false" ht="15.75" hidden="false" customHeight="false" outlineLevel="0" collapsed="false"/>
    <row r="59689" customFormat="false" ht="15.75" hidden="false" customHeight="false" outlineLevel="0" collapsed="false"/>
    <row r="59690" customFormat="false" ht="15.75" hidden="false" customHeight="false" outlineLevel="0" collapsed="false"/>
    <row r="59691" customFormat="false" ht="15.75" hidden="false" customHeight="false" outlineLevel="0" collapsed="false"/>
    <row r="59692" customFormat="false" ht="15.75" hidden="false" customHeight="false" outlineLevel="0" collapsed="false"/>
    <row r="59693" customFormat="false" ht="15.75" hidden="false" customHeight="false" outlineLevel="0" collapsed="false"/>
    <row r="59694" customFormat="false" ht="15.75" hidden="false" customHeight="false" outlineLevel="0" collapsed="false"/>
    <row r="59695" customFormat="false" ht="15.75" hidden="false" customHeight="false" outlineLevel="0" collapsed="false"/>
    <row r="59696" customFormat="false" ht="15.75" hidden="false" customHeight="false" outlineLevel="0" collapsed="false"/>
    <row r="59697" customFormat="false" ht="15.75" hidden="false" customHeight="false" outlineLevel="0" collapsed="false"/>
    <row r="59698" customFormat="false" ht="15.75" hidden="false" customHeight="false" outlineLevel="0" collapsed="false"/>
    <row r="59699" customFormat="false" ht="15.75" hidden="false" customHeight="false" outlineLevel="0" collapsed="false"/>
    <row r="59700" customFormat="false" ht="15.75" hidden="false" customHeight="false" outlineLevel="0" collapsed="false"/>
    <row r="59701" customFormat="false" ht="15.75" hidden="false" customHeight="false" outlineLevel="0" collapsed="false"/>
    <row r="59702" customFormat="false" ht="15.75" hidden="false" customHeight="false" outlineLevel="0" collapsed="false"/>
    <row r="59703" customFormat="false" ht="15.75" hidden="false" customHeight="false" outlineLevel="0" collapsed="false"/>
    <row r="59704" customFormat="false" ht="15.75" hidden="false" customHeight="false" outlineLevel="0" collapsed="false"/>
    <row r="59705" customFormat="false" ht="15.75" hidden="false" customHeight="false" outlineLevel="0" collapsed="false"/>
    <row r="59706" customFormat="false" ht="15.75" hidden="false" customHeight="false" outlineLevel="0" collapsed="false"/>
    <row r="59707" customFormat="false" ht="15.75" hidden="false" customHeight="false" outlineLevel="0" collapsed="false"/>
    <row r="59708" customFormat="false" ht="15.75" hidden="false" customHeight="false" outlineLevel="0" collapsed="false"/>
    <row r="59709" customFormat="false" ht="15.75" hidden="false" customHeight="false" outlineLevel="0" collapsed="false"/>
    <row r="59710" customFormat="false" ht="15.75" hidden="false" customHeight="false" outlineLevel="0" collapsed="false"/>
    <row r="59711" customFormat="false" ht="15.75" hidden="false" customHeight="false" outlineLevel="0" collapsed="false"/>
    <row r="59712" customFormat="false" ht="15.75" hidden="false" customHeight="false" outlineLevel="0" collapsed="false"/>
    <row r="59713" customFormat="false" ht="15.75" hidden="false" customHeight="false" outlineLevel="0" collapsed="false"/>
    <row r="59714" customFormat="false" ht="15.75" hidden="false" customHeight="false" outlineLevel="0" collapsed="false"/>
    <row r="59715" customFormat="false" ht="15.75" hidden="false" customHeight="false" outlineLevel="0" collapsed="false"/>
    <row r="59716" customFormat="false" ht="15.75" hidden="false" customHeight="false" outlineLevel="0" collapsed="false"/>
    <row r="59717" customFormat="false" ht="15.75" hidden="false" customHeight="false" outlineLevel="0" collapsed="false"/>
    <row r="59718" customFormat="false" ht="15.75" hidden="false" customHeight="false" outlineLevel="0" collapsed="false"/>
    <row r="59719" customFormat="false" ht="15.75" hidden="false" customHeight="false" outlineLevel="0" collapsed="false"/>
    <row r="59720" customFormat="false" ht="15.75" hidden="false" customHeight="false" outlineLevel="0" collapsed="false"/>
    <row r="59721" customFormat="false" ht="15.75" hidden="false" customHeight="false" outlineLevel="0" collapsed="false"/>
    <row r="59722" customFormat="false" ht="15.75" hidden="false" customHeight="false" outlineLevel="0" collapsed="false"/>
    <row r="59723" customFormat="false" ht="15.75" hidden="false" customHeight="false" outlineLevel="0" collapsed="false"/>
    <row r="59724" customFormat="false" ht="15.75" hidden="false" customHeight="false" outlineLevel="0" collapsed="false"/>
    <row r="59725" customFormat="false" ht="15.75" hidden="false" customHeight="false" outlineLevel="0" collapsed="false"/>
    <row r="59726" customFormat="false" ht="15.75" hidden="false" customHeight="false" outlineLevel="0" collapsed="false"/>
    <row r="59727" customFormat="false" ht="15.75" hidden="false" customHeight="false" outlineLevel="0" collapsed="false"/>
    <row r="59728" customFormat="false" ht="15.75" hidden="false" customHeight="false" outlineLevel="0" collapsed="false"/>
    <row r="59729" customFormat="false" ht="15.75" hidden="false" customHeight="false" outlineLevel="0" collapsed="false"/>
    <row r="59730" customFormat="false" ht="15.75" hidden="false" customHeight="false" outlineLevel="0" collapsed="false"/>
    <row r="59731" customFormat="false" ht="15.75" hidden="false" customHeight="false" outlineLevel="0" collapsed="false"/>
    <row r="59732" customFormat="false" ht="15.75" hidden="false" customHeight="false" outlineLevel="0" collapsed="false"/>
    <row r="59733" customFormat="false" ht="15.75" hidden="false" customHeight="false" outlineLevel="0" collapsed="false"/>
    <row r="59734" customFormat="false" ht="15.75" hidden="false" customHeight="false" outlineLevel="0" collapsed="false"/>
    <row r="59735" customFormat="false" ht="15.75" hidden="false" customHeight="false" outlineLevel="0" collapsed="false"/>
    <row r="59736" customFormat="false" ht="15.75" hidden="false" customHeight="false" outlineLevel="0" collapsed="false"/>
    <row r="59737" customFormat="false" ht="15.75" hidden="false" customHeight="false" outlineLevel="0" collapsed="false"/>
    <row r="59738" customFormat="false" ht="15.75" hidden="false" customHeight="false" outlineLevel="0" collapsed="false"/>
    <row r="59739" customFormat="false" ht="15.75" hidden="false" customHeight="false" outlineLevel="0" collapsed="false"/>
    <row r="59740" customFormat="false" ht="15.75" hidden="false" customHeight="false" outlineLevel="0" collapsed="false"/>
    <row r="59741" customFormat="false" ht="15.75" hidden="false" customHeight="false" outlineLevel="0" collapsed="false"/>
    <row r="59742" customFormat="false" ht="15.75" hidden="false" customHeight="false" outlineLevel="0" collapsed="false"/>
    <row r="59743" customFormat="false" ht="15.75" hidden="false" customHeight="false" outlineLevel="0" collapsed="false"/>
    <row r="59744" customFormat="false" ht="15.75" hidden="false" customHeight="false" outlineLevel="0" collapsed="false"/>
    <row r="59745" customFormat="false" ht="15.75" hidden="false" customHeight="false" outlineLevel="0" collapsed="false"/>
    <row r="59746" customFormat="false" ht="15.75" hidden="false" customHeight="false" outlineLevel="0" collapsed="false"/>
    <row r="59747" customFormat="false" ht="15.75" hidden="false" customHeight="false" outlineLevel="0" collapsed="false"/>
    <row r="59748" customFormat="false" ht="15.75" hidden="false" customHeight="false" outlineLevel="0" collapsed="false"/>
    <row r="59749" customFormat="false" ht="15.75" hidden="false" customHeight="false" outlineLevel="0" collapsed="false"/>
    <row r="59750" customFormat="false" ht="15.75" hidden="false" customHeight="false" outlineLevel="0" collapsed="false"/>
    <row r="59751" customFormat="false" ht="15.75" hidden="false" customHeight="false" outlineLevel="0" collapsed="false"/>
    <row r="59752" customFormat="false" ht="15.75" hidden="false" customHeight="false" outlineLevel="0" collapsed="false"/>
    <row r="59753" customFormat="false" ht="15.75" hidden="false" customHeight="false" outlineLevel="0" collapsed="false"/>
    <row r="59754" customFormat="false" ht="15.75" hidden="false" customHeight="false" outlineLevel="0" collapsed="false"/>
    <row r="59755" customFormat="false" ht="15.75" hidden="false" customHeight="false" outlineLevel="0" collapsed="false"/>
    <row r="59756" customFormat="false" ht="15.75" hidden="false" customHeight="false" outlineLevel="0" collapsed="false"/>
    <row r="59757" customFormat="false" ht="15.75" hidden="false" customHeight="false" outlineLevel="0" collapsed="false"/>
    <row r="59758" customFormat="false" ht="15.75" hidden="false" customHeight="false" outlineLevel="0" collapsed="false"/>
    <row r="59759" customFormat="false" ht="15.75" hidden="false" customHeight="false" outlineLevel="0" collapsed="false"/>
    <row r="59760" customFormat="false" ht="15.75" hidden="false" customHeight="false" outlineLevel="0" collapsed="false"/>
    <row r="59761" customFormat="false" ht="15.75" hidden="false" customHeight="false" outlineLevel="0" collapsed="false"/>
    <row r="59762" customFormat="false" ht="15.75" hidden="false" customHeight="false" outlineLevel="0" collapsed="false"/>
    <row r="59763" customFormat="false" ht="15.75" hidden="false" customHeight="false" outlineLevel="0" collapsed="false"/>
    <row r="59764" customFormat="false" ht="15.75" hidden="false" customHeight="false" outlineLevel="0" collapsed="false"/>
    <row r="59765" customFormat="false" ht="15.75" hidden="false" customHeight="false" outlineLevel="0" collapsed="false"/>
    <row r="59766" customFormat="false" ht="15.75" hidden="false" customHeight="false" outlineLevel="0" collapsed="false"/>
    <row r="59767" customFormat="false" ht="15.75" hidden="false" customHeight="false" outlineLevel="0" collapsed="false"/>
    <row r="59768" customFormat="false" ht="15.75" hidden="false" customHeight="false" outlineLevel="0" collapsed="false"/>
    <row r="59769" customFormat="false" ht="15.75" hidden="false" customHeight="false" outlineLevel="0" collapsed="false"/>
    <row r="59770" customFormat="false" ht="15.75" hidden="false" customHeight="false" outlineLevel="0" collapsed="false"/>
    <row r="59771" customFormat="false" ht="15.75" hidden="false" customHeight="false" outlineLevel="0" collapsed="false"/>
    <row r="59772" customFormat="false" ht="15.75" hidden="false" customHeight="false" outlineLevel="0" collapsed="false"/>
    <row r="59773" customFormat="false" ht="15.75" hidden="false" customHeight="false" outlineLevel="0" collapsed="false"/>
    <row r="59774" customFormat="false" ht="15.75" hidden="false" customHeight="false" outlineLevel="0" collapsed="false"/>
    <row r="59775" customFormat="false" ht="15.75" hidden="false" customHeight="false" outlineLevel="0" collapsed="false"/>
    <row r="59776" customFormat="false" ht="15.75" hidden="false" customHeight="false" outlineLevel="0" collapsed="false"/>
    <row r="59777" customFormat="false" ht="15.75" hidden="false" customHeight="false" outlineLevel="0" collapsed="false"/>
    <row r="59778" customFormat="false" ht="15.75" hidden="false" customHeight="false" outlineLevel="0" collapsed="false"/>
    <row r="59779" customFormat="false" ht="15.75" hidden="false" customHeight="false" outlineLevel="0" collapsed="false"/>
    <row r="59780" customFormat="false" ht="15.75" hidden="false" customHeight="false" outlineLevel="0" collapsed="false"/>
    <row r="59781" customFormat="false" ht="15.75" hidden="false" customHeight="false" outlineLevel="0" collapsed="false"/>
    <row r="59782" customFormat="false" ht="15.75" hidden="false" customHeight="false" outlineLevel="0" collapsed="false"/>
    <row r="59783" customFormat="false" ht="15.75" hidden="false" customHeight="false" outlineLevel="0" collapsed="false"/>
    <row r="59784" customFormat="false" ht="15.75" hidden="false" customHeight="false" outlineLevel="0" collapsed="false"/>
    <row r="59785" customFormat="false" ht="15.75" hidden="false" customHeight="false" outlineLevel="0" collapsed="false"/>
    <row r="59786" customFormat="false" ht="15.75" hidden="false" customHeight="false" outlineLevel="0" collapsed="false"/>
    <row r="59787" customFormat="false" ht="15.75" hidden="false" customHeight="false" outlineLevel="0" collapsed="false"/>
    <row r="59788" customFormat="false" ht="15.75" hidden="false" customHeight="false" outlineLevel="0" collapsed="false"/>
    <row r="59789" customFormat="false" ht="15.75" hidden="false" customHeight="false" outlineLevel="0" collapsed="false"/>
    <row r="59790" customFormat="false" ht="15.75" hidden="false" customHeight="false" outlineLevel="0" collapsed="false"/>
    <row r="59791" customFormat="false" ht="15.75" hidden="false" customHeight="false" outlineLevel="0" collapsed="false"/>
    <row r="59792" customFormat="false" ht="15.75" hidden="false" customHeight="false" outlineLevel="0" collapsed="false"/>
    <row r="59793" customFormat="false" ht="15.75" hidden="false" customHeight="false" outlineLevel="0" collapsed="false"/>
    <row r="59794" customFormat="false" ht="15.75" hidden="false" customHeight="false" outlineLevel="0" collapsed="false"/>
    <row r="59795" customFormat="false" ht="15.75" hidden="false" customHeight="false" outlineLevel="0" collapsed="false"/>
    <row r="59796" customFormat="false" ht="15.75" hidden="false" customHeight="false" outlineLevel="0" collapsed="false"/>
    <row r="59797" customFormat="false" ht="15.75" hidden="false" customHeight="false" outlineLevel="0" collapsed="false"/>
    <row r="59798" customFormat="false" ht="15.75" hidden="false" customHeight="false" outlineLevel="0" collapsed="false"/>
    <row r="59799" customFormat="false" ht="15.75" hidden="false" customHeight="false" outlineLevel="0" collapsed="false"/>
    <row r="59800" customFormat="false" ht="15.75" hidden="false" customHeight="false" outlineLevel="0" collapsed="false"/>
    <row r="59801" customFormat="false" ht="15.75" hidden="false" customHeight="false" outlineLevel="0" collapsed="false"/>
    <row r="59802" customFormat="false" ht="15.75" hidden="false" customHeight="false" outlineLevel="0" collapsed="false"/>
    <row r="59803" customFormat="false" ht="15.75" hidden="false" customHeight="false" outlineLevel="0" collapsed="false"/>
    <row r="59804" customFormat="false" ht="15.75" hidden="false" customHeight="false" outlineLevel="0" collapsed="false"/>
    <row r="59805" customFormat="false" ht="15.75" hidden="false" customHeight="false" outlineLevel="0" collapsed="false"/>
    <row r="59806" customFormat="false" ht="15.75" hidden="false" customHeight="false" outlineLevel="0" collapsed="false"/>
    <row r="59807" customFormat="false" ht="15.75" hidden="false" customHeight="false" outlineLevel="0" collapsed="false"/>
    <row r="59808" customFormat="false" ht="15.75" hidden="false" customHeight="false" outlineLevel="0" collapsed="false"/>
    <row r="59809" customFormat="false" ht="15.75" hidden="false" customHeight="false" outlineLevel="0" collapsed="false"/>
    <row r="59810" customFormat="false" ht="15.75" hidden="false" customHeight="false" outlineLevel="0" collapsed="false"/>
    <row r="59811" customFormat="false" ht="15.75" hidden="false" customHeight="false" outlineLevel="0" collapsed="false"/>
    <row r="59812" customFormat="false" ht="15.75" hidden="false" customHeight="false" outlineLevel="0" collapsed="false"/>
    <row r="59813" customFormat="false" ht="15.75" hidden="false" customHeight="false" outlineLevel="0" collapsed="false"/>
    <row r="59814" customFormat="false" ht="15.75" hidden="false" customHeight="false" outlineLevel="0" collapsed="false"/>
    <row r="59815" customFormat="false" ht="15.75" hidden="false" customHeight="false" outlineLevel="0" collapsed="false"/>
    <row r="59816" customFormat="false" ht="15.75" hidden="false" customHeight="false" outlineLevel="0" collapsed="false"/>
    <row r="59817" customFormat="false" ht="15.75" hidden="false" customHeight="false" outlineLevel="0" collapsed="false"/>
    <row r="59818" customFormat="false" ht="15.75" hidden="false" customHeight="false" outlineLevel="0" collapsed="false"/>
    <row r="59819" customFormat="false" ht="15.75" hidden="false" customHeight="false" outlineLevel="0" collapsed="false"/>
    <row r="59820" customFormat="false" ht="15.75" hidden="false" customHeight="false" outlineLevel="0" collapsed="false"/>
    <row r="59821" customFormat="false" ht="15.75" hidden="false" customHeight="false" outlineLevel="0" collapsed="false"/>
    <row r="59822" customFormat="false" ht="15.75" hidden="false" customHeight="false" outlineLevel="0" collapsed="false"/>
    <row r="59823" customFormat="false" ht="15.75" hidden="false" customHeight="false" outlineLevel="0" collapsed="false"/>
    <row r="59824" customFormat="false" ht="15.75" hidden="false" customHeight="false" outlineLevel="0" collapsed="false"/>
    <row r="59825" customFormat="false" ht="15.75" hidden="false" customHeight="false" outlineLevel="0" collapsed="false"/>
    <row r="59826" customFormat="false" ht="15.75" hidden="false" customHeight="false" outlineLevel="0" collapsed="false"/>
    <row r="59827" customFormat="false" ht="15.75" hidden="false" customHeight="false" outlineLevel="0" collapsed="false"/>
    <row r="59828" customFormat="false" ht="15.75" hidden="false" customHeight="false" outlineLevel="0" collapsed="false"/>
    <row r="59829" customFormat="false" ht="15.75" hidden="false" customHeight="false" outlineLevel="0" collapsed="false"/>
    <row r="59830" customFormat="false" ht="15.75" hidden="false" customHeight="false" outlineLevel="0" collapsed="false"/>
    <row r="59831" customFormat="false" ht="15.75" hidden="false" customHeight="false" outlineLevel="0" collapsed="false"/>
    <row r="59832" customFormat="false" ht="15.75" hidden="false" customHeight="false" outlineLevel="0" collapsed="false"/>
    <row r="59833" customFormat="false" ht="15.75" hidden="false" customHeight="false" outlineLevel="0" collapsed="false"/>
    <row r="59834" customFormat="false" ht="15.75" hidden="false" customHeight="false" outlineLevel="0" collapsed="false"/>
    <row r="59835" customFormat="false" ht="15.75" hidden="false" customHeight="false" outlineLevel="0" collapsed="false"/>
    <row r="59836" customFormat="false" ht="15.75" hidden="false" customHeight="false" outlineLevel="0" collapsed="false"/>
    <row r="59837" customFormat="false" ht="15.75" hidden="false" customHeight="false" outlineLevel="0" collapsed="false"/>
    <row r="59838" customFormat="false" ht="15.75" hidden="false" customHeight="false" outlineLevel="0" collapsed="false"/>
    <row r="59839" customFormat="false" ht="15.75" hidden="false" customHeight="false" outlineLevel="0" collapsed="false"/>
    <row r="59840" customFormat="false" ht="15.75" hidden="false" customHeight="false" outlineLevel="0" collapsed="false"/>
    <row r="59841" customFormat="false" ht="15.75" hidden="false" customHeight="false" outlineLevel="0" collapsed="false"/>
    <row r="59842" customFormat="false" ht="15.75" hidden="false" customHeight="false" outlineLevel="0" collapsed="false"/>
    <row r="59843" customFormat="false" ht="15.75" hidden="false" customHeight="false" outlineLevel="0" collapsed="false"/>
    <row r="59844" customFormat="false" ht="15.75" hidden="false" customHeight="false" outlineLevel="0" collapsed="false"/>
    <row r="59845" customFormat="false" ht="15.75" hidden="false" customHeight="false" outlineLevel="0" collapsed="false"/>
    <row r="59846" customFormat="false" ht="15.75" hidden="false" customHeight="false" outlineLevel="0" collapsed="false"/>
    <row r="59847" customFormat="false" ht="15.75" hidden="false" customHeight="false" outlineLevel="0" collapsed="false"/>
    <row r="59848" customFormat="false" ht="15.75" hidden="false" customHeight="false" outlineLevel="0" collapsed="false"/>
    <row r="59849" customFormat="false" ht="15.75" hidden="false" customHeight="false" outlineLevel="0" collapsed="false"/>
    <row r="59850" customFormat="false" ht="15.75" hidden="false" customHeight="false" outlineLevel="0" collapsed="false"/>
    <row r="59851" customFormat="false" ht="15.75" hidden="false" customHeight="false" outlineLevel="0" collapsed="false"/>
    <row r="59852" customFormat="false" ht="15.75" hidden="false" customHeight="false" outlineLevel="0" collapsed="false"/>
    <row r="59853" customFormat="false" ht="15.75" hidden="false" customHeight="false" outlineLevel="0" collapsed="false"/>
    <row r="59854" customFormat="false" ht="15.75" hidden="false" customHeight="false" outlineLevel="0" collapsed="false"/>
    <row r="59855" customFormat="false" ht="15.75" hidden="false" customHeight="false" outlineLevel="0" collapsed="false"/>
    <row r="59856" customFormat="false" ht="15.75" hidden="false" customHeight="false" outlineLevel="0" collapsed="false"/>
    <row r="59857" customFormat="false" ht="15.75" hidden="false" customHeight="false" outlineLevel="0" collapsed="false"/>
    <row r="59858" customFormat="false" ht="15.75" hidden="false" customHeight="false" outlineLevel="0" collapsed="false"/>
    <row r="59859" customFormat="false" ht="15.75" hidden="false" customHeight="false" outlineLevel="0" collapsed="false"/>
    <row r="59860" customFormat="false" ht="15.75" hidden="false" customHeight="false" outlineLevel="0" collapsed="false"/>
    <row r="59861" customFormat="false" ht="15.75" hidden="false" customHeight="false" outlineLevel="0" collapsed="false"/>
    <row r="59862" customFormat="false" ht="15.75" hidden="false" customHeight="false" outlineLevel="0" collapsed="false"/>
    <row r="59863" customFormat="false" ht="15.75" hidden="false" customHeight="false" outlineLevel="0" collapsed="false"/>
    <row r="59864" customFormat="false" ht="15.75" hidden="false" customHeight="false" outlineLevel="0" collapsed="false"/>
    <row r="59865" customFormat="false" ht="15.75" hidden="false" customHeight="false" outlineLevel="0" collapsed="false"/>
    <row r="59866" customFormat="false" ht="15.75" hidden="false" customHeight="false" outlineLevel="0" collapsed="false"/>
    <row r="59867" customFormat="false" ht="15.75" hidden="false" customHeight="false" outlineLevel="0" collapsed="false"/>
    <row r="59868" customFormat="false" ht="15.75" hidden="false" customHeight="false" outlineLevel="0" collapsed="false"/>
    <row r="59869" customFormat="false" ht="15.75" hidden="false" customHeight="false" outlineLevel="0" collapsed="false"/>
    <row r="59870" customFormat="false" ht="15.75" hidden="false" customHeight="false" outlineLevel="0" collapsed="false"/>
    <row r="59871" customFormat="false" ht="15.75" hidden="false" customHeight="false" outlineLevel="0" collapsed="false"/>
    <row r="59872" customFormat="false" ht="15.75" hidden="false" customHeight="false" outlineLevel="0" collapsed="false"/>
    <row r="59873" customFormat="false" ht="15.75" hidden="false" customHeight="false" outlineLevel="0" collapsed="false"/>
    <row r="59874" customFormat="false" ht="15.75" hidden="false" customHeight="false" outlineLevel="0" collapsed="false"/>
    <row r="59875" customFormat="false" ht="15.75" hidden="false" customHeight="false" outlineLevel="0" collapsed="false"/>
    <row r="59876" customFormat="false" ht="15.75" hidden="false" customHeight="false" outlineLevel="0" collapsed="false"/>
    <row r="59877" customFormat="false" ht="15.75" hidden="false" customHeight="false" outlineLevel="0" collapsed="false"/>
    <row r="59878" customFormat="false" ht="15.75" hidden="false" customHeight="false" outlineLevel="0" collapsed="false"/>
    <row r="59879" customFormat="false" ht="15.75" hidden="false" customHeight="false" outlineLevel="0" collapsed="false"/>
    <row r="59880" customFormat="false" ht="15.75" hidden="false" customHeight="false" outlineLevel="0" collapsed="false"/>
    <row r="59881" customFormat="false" ht="15.75" hidden="false" customHeight="false" outlineLevel="0" collapsed="false"/>
    <row r="59882" customFormat="false" ht="15.75" hidden="false" customHeight="false" outlineLevel="0" collapsed="false"/>
    <row r="59883" customFormat="false" ht="15.75" hidden="false" customHeight="false" outlineLevel="0" collapsed="false"/>
    <row r="59884" customFormat="false" ht="15.75" hidden="false" customHeight="false" outlineLevel="0" collapsed="false"/>
    <row r="59885" customFormat="false" ht="15.75" hidden="false" customHeight="false" outlineLevel="0" collapsed="false"/>
    <row r="59886" customFormat="false" ht="15.75" hidden="false" customHeight="false" outlineLevel="0" collapsed="false"/>
    <row r="59887" customFormat="false" ht="15.75" hidden="false" customHeight="false" outlineLevel="0" collapsed="false"/>
    <row r="59888" customFormat="false" ht="15.75" hidden="false" customHeight="false" outlineLevel="0" collapsed="false"/>
    <row r="59889" customFormat="false" ht="15.75" hidden="false" customHeight="false" outlineLevel="0" collapsed="false"/>
    <row r="59890" customFormat="false" ht="15.75" hidden="false" customHeight="false" outlineLevel="0" collapsed="false"/>
    <row r="59891" customFormat="false" ht="15.75" hidden="false" customHeight="false" outlineLevel="0" collapsed="false"/>
    <row r="59892" customFormat="false" ht="15.75" hidden="false" customHeight="false" outlineLevel="0" collapsed="false"/>
    <row r="59893" customFormat="false" ht="15.75" hidden="false" customHeight="false" outlineLevel="0" collapsed="false"/>
    <row r="59894" customFormat="false" ht="15.75" hidden="false" customHeight="false" outlineLevel="0" collapsed="false"/>
    <row r="59895" customFormat="false" ht="15.75" hidden="false" customHeight="false" outlineLevel="0" collapsed="false"/>
    <row r="59896" customFormat="false" ht="15.75" hidden="false" customHeight="false" outlineLevel="0" collapsed="false"/>
    <row r="59897" customFormat="false" ht="15.75" hidden="false" customHeight="false" outlineLevel="0" collapsed="false"/>
    <row r="59898" customFormat="false" ht="15.75" hidden="false" customHeight="false" outlineLevel="0" collapsed="false"/>
    <row r="59899" customFormat="false" ht="15.75" hidden="false" customHeight="false" outlineLevel="0" collapsed="false"/>
    <row r="59900" customFormat="false" ht="15.75" hidden="false" customHeight="false" outlineLevel="0" collapsed="false"/>
    <row r="59901" customFormat="false" ht="15.75" hidden="false" customHeight="false" outlineLevel="0" collapsed="false"/>
    <row r="59902" customFormat="false" ht="15.75" hidden="false" customHeight="false" outlineLevel="0" collapsed="false"/>
    <row r="59903" customFormat="false" ht="15.75" hidden="false" customHeight="false" outlineLevel="0" collapsed="false"/>
    <row r="59904" customFormat="false" ht="15.75" hidden="false" customHeight="false" outlineLevel="0" collapsed="false"/>
    <row r="59905" customFormat="false" ht="15.75" hidden="false" customHeight="false" outlineLevel="0" collapsed="false"/>
    <row r="59906" customFormat="false" ht="15.75" hidden="false" customHeight="false" outlineLevel="0" collapsed="false"/>
    <row r="59907" customFormat="false" ht="15.75" hidden="false" customHeight="false" outlineLevel="0" collapsed="false"/>
    <row r="59908" customFormat="false" ht="15.75" hidden="false" customHeight="false" outlineLevel="0" collapsed="false"/>
    <row r="59909" customFormat="false" ht="15.75" hidden="false" customHeight="false" outlineLevel="0" collapsed="false"/>
    <row r="59910" customFormat="false" ht="15.75" hidden="false" customHeight="false" outlineLevel="0" collapsed="false"/>
    <row r="59911" customFormat="false" ht="15.75" hidden="false" customHeight="false" outlineLevel="0" collapsed="false"/>
    <row r="59912" customFormat="false" ht="15.75" hidden="false" customHeight="false" outlineLevel="0" collapsed="false"/>
    <row r="59913" customFormat="false" ht="15.75" hidden="false" customHeight="false" outlineLevel="0" collapsed="false"/>
    <row r="59914" customFormat="false" ht="15.75" hidden="false" customHeight="false" outlineLevel="0" collapsed="false"/>
    <row r="59915" customFormat="false" ht="15.75" hidden="false" customHeight="false" outlineLevel="0" collapsed="false"/>
    <row r="59916" customFormat="false" ht="15.75" hidden="false" customHeight="false" outlineLevel="0" collapsed="false"/>
    <row r="59917" customFormat="false" ht="15.75" hidden="false" customHeight="false" outlineLevel="0" collapsed="false"/>
    <row r="59918" customFormat="false" ht="15.75" hidden="false" customHeight="false" outlineLevel="0" collapsed="false"/>
    <row r="59919" customFormat="false" ht="15.75" hidden="false" customHeight="false" outlineLevel="0" collapsed="false"/>
    <row r="59920" customFormat="false" ht="15.75" hidden="false" customHeight="false" outlineLevel="0" collapsed="false"/>
    <row r="59921" customFormat="false" ht="15.75" hidden="false" customHeight="false" outlineLevel="0" collapsed="false"/>
    <row r="59922" customFormat="false" ht="15.75" hidden="false" customHeight="false" outlineLevel="0" collapsed="false"/>
    <row r="59923" customFormat="false" ht="15.75" hidden="false" customHeight="false" outlineLevel="0" collapsed="false"/>
    <row r="59924" customFormat="false" ht="15.75" hidden="false" customHeight="false" outlineLevel="0" collapsed="false"/>
    <row r="59925" customFormat="false" ht="15.75" hidden="false" customHeight="false" outlineLevel="0" collapsed="false"/>
    <row r="59926" customFormat="false" ht="15.75" hidden="false" customHeight="false" outlineLevel="0" collapsed="false"/>
    <row r="59927" customFormat="false" ht="15.75" hidden="false" customHeight="false" outlineLevel="0" collapsed="false"/>
    <row r="59928" customFormat="false" ht="15.75" hidden="false" customHeight="false" outlineLevel="0" collapsed="false"/>
    <row r="59929" customFormat="false" ht="15.75" hidden="false" customHeight="false" outlineLevel="0" collapsed="false"/>
    <row r="59930" customFormat="false" ht="15.75" hidden="false" customHeight="false" outlineLevel="0" collapsed="false"/>
    <row r="59931" customFormat="false" ht="15.75" hidden="false" customHeight="false" outlineLevel="0" collapsed="false"/>
    <row r="59932" customFormat="false" ht="15.75" hidden="false" customHeight="false" outlineLevel="0" collapsed="false"/>
    <row r="59933" customFormat="false" ht="15.75" hidden="false" customHeight="false" outlineLevel="0" collapsed="false"/>
    <row r="59934" customFormat="false" ht="15.75" hidden="false" customHeight="false" outlineLevel="0" collapsed="false"/>
    <row r="59935" customFormat="false" ht="15.75" hidden="false" customHeight="false" outlineLevel="0" collapsed="false"/>
    <row r="59936" customFormat="false" ht="15.75" hidden="false" customHeight="false" outlineLevel="0" collapsed="false"/>
    <row r="59937" customFormat="false" ht="15.75" hidden="false" customHeight="false" outlineLevel="0" collapsed="false"/>
    <row r="59938" customFormat="false" ht="15.75" hidden="false" customHeight="false" outlineLevel="0" collapsed="false"/>
    <row r="59939" customFormat="false" ht="15.75" hidden="false" customHeight="false" outlineLevel="0" collapsed="false"/>
    <row r="59940" customFormat="false" ht="15.75" hidden="false" customHeight="false" outlineLevel="0" collapsed="false"/>
    <row r="59941" customFormat="false" ht="15.75" hidden="false" customHeight="false" outlineLevel="0" collapsed="false"/>
    <row r="59942" customFormat="false" ht="15.75" hidden="false" customHeight="false" outlineLevel="0" collapsed="false"/>
    <row r="59943" customFormat="false" ht="15.75" hidden="false" customHeight="false" outlineLevel="0" collapsed="false"/>
    <row r="59944" customFormat="false" ht="15.75" hidden="false" customHeight="false" outlineLevel="0" collapsed="false"/>
    <row r="59945" customFormat="false" ht="15.75" hidden="false" customHeight="false" outlineLevel="0" collapsed="false"/>
    <row r="59946" customFormat="false" ht="15.75" hidden="false" customHeight="false" outlineLevel="0" collapsed="false"/>
    <row r="59947" customFormat="false" ht="15.75" hidden="false" customHeight="false" outlineLevel="0" collapsed="false"/>
    <row r="59948" customFormat="false" ht="15.75" hidden="false" customHeight="false" outlineLevel="0" collapsed="false"/>
    <row r="59949" customFormat="false" ht="15.75" hidden="false" customHeight="false" outlineLevel="0" collapsed="false"/>
    <row r="59950" customFormat="false" ht="15.75" hidden="false" customHeight="false" outlineLevel="0" collapsed="false"/>
    <row r="59951" customFormat="false" ht="15.75" hidden="false" customHeight="false" outlineLevel="0" collapsed="false"/>
    <row r="59952" customFormat="false" ht="15.75" hidden="false" customHeight="false" outlineLevel="0" collapsed="false"/>
    <row r="59953" customFormat="false" ht="15.75" hidden="false" customHeight="false" outlineLevel="0" collapsed="false"/>
    <row r="59954" customFormat="false" ht="15.75" hidden="false" customHeight="false" outlineLevel="0" collapsed="false"/>
    <row r="59955" customFormat="false" ht="15.75" hidden="false" customHeight="false" outlineLevel="0" collapsed="false"/>
    <row r="59956" customFormat="false" ht="15.75" hidden="false" customHeight="false" outlineLevel="0" collapsed="false"/>
    <row r="59957" customFormat="false" ht="15.75" hidden="false" customHeight="false" outlineLevel="0" collapsed="false"/>
    <row r="59958" customFormat="false" ht="15.75" hidden="false" customHeight="false" outlineLevel="0" collapsed="false"/>
    <row r="59959" customFormat="false" ht="15.75" hidden="false" customHeight="false" outlineLevel="0" collapsed="false"/>
    <row r="59960" customFormat="false" ht="15.75" hidden="false" customHeight="false" outlineLevel="0" collapsed="false"/>
    <row r="59961" customFormat="false" ht="15.75" hidden="false" customHeight="false" outlineLevel="0" collapsed="false"/>
    <row r="59962" customFormat="false" ht="15.75" hidden="false" customHeight="false" outlineLevel="0" collapsed="false"/>
    <row r="59963" customFormat="false" ht="15.75" hidden="false" customHeight="false" outlineLevel="0" collapsed="false"/>
    <row r="59964" customFormat="false" ht="15.75" hidden="false" customHeight="false" outlineLevel="0" collapsed="false"/>
    <row r="59965" customFormat="false" ht="15.75" hidden="false" customHeight="false" outlineLevel="0" collapsed="false"/>
    <row r="59966" customFormat="false" ht="15.75" hidden="false" customHeight="false" outlineLevel="0" collapsed="false"/>
    <row r="59967" customFormat="false" ht="15.75" hidden="false" customHeight="false" outlineLevel="0" collapsed="false"/>
    <row r="59968" customFormat="false" ht="15.75" hidden="false" customHeight="false" outlineLevel="0" collapsed="false"/>
    <row r="59969" customFormat="false" ht="15.75" hidden="false" customHeight="false" outlineLevel="0" collapsed="false"/>
    <row r="59970" customFormat="false" ht="15.75" hidden="false" customHeight="false" outlineLevel="0" collapsed="false"/>
    <row r="59971" customFormat="false" ht="15.75" hidden="false" customHeight="false" outlineLevel="0" collapsed="false"/>
    <row r="59972" customFormat="false" ht="15.75" hidden="false" customHeight="false" outlineLevel="0" collapsed="false"/>
    <row r="59973" customFormat="false" ht="15.75" hidden="false" customHeight="false" outlineLevel="0" collapsed="false"/>
    <row r="59974" customFormat="false" ht="15.75" hidden="false" customHeight="false" outlineLevel="0" collapsed="false"/>
    <row r="59975" customFormat="false" ht="15.75" hidden="false" customHeight="false" outlineLevel="0" collapsed="false"/>
    <row r="59976" customFormat="false" ht="15.75" hidden="false" customHeight="false" outlineLevel="0" collapsed="false"/>
    <row r="59977" customFormat="false" ht="15.75" hidden="false" customHeight="false" outlineLevel="0" collapsed="false"/>
    <row r="59978" customFormat="false" ht="15.75" hidden="false" customHeight="false" outlineLevel="0" collapsed="false"/>
    <row r="59979" customFormat="false" ht="15.75" hidden="false" customHeight="false" outlineLevel="0" collapsed="false"/>
    <row r="59980" customFormat="false" ht="15.75" hidden="false" customHeight="false" outlineLevel="0" collapsed="false"/>
    <row r="59981" customFormat="false" ht="15.75" hidden="false" customHeight="false" outlineLevel="0" collapsed="false"/>
    <row r="59982" customFormat="false" ht="15.75" hidden="false" customHeight="false" outlineLevel="0" collapsed="false"/>
    <row r="59983" customFormat="false" ht="15.75" hidden="false" customHeight="false" outlineLevel="0" collapsed="false"/>
    <row r="59984" customFormat="false" ht="15.75" hidden="false" customHeight="false" outlineLevel="0" collapsed="false"/>
    <row r="59985" customFormat="false" ht="15.75" hidden="false" customHeight="false" outlineLevel="0" collapsed="false"/>
    <row r="59986" customFormat="false" ht="15.75" hidden="false" customHeight="false" outlineLevel="0" collapsed="false"/>
    <row r="59987" customFormat="false" ht="15.75" hidden="false" customHeight="false" outlineLevel="0" collapsed="false"/>
    <row r="59988" customFormat="false" ht="15.75" hidden="false" customHeight="false" outlineLevel="0" collapsed="false"/>
    <row r="59989" customFormat="false" ht="15.75" hidden="false" customHeight="false" outlineLevel="0" collapsed="false"/>
    <row r="59990" customFormat="false" ht="15.75" hidden="false" customHeight="false" outlineLevel="0" collapsed="false"/>
    <row r="59991" customFormat="false" ht="15.75" hidden="false" customHeight="false" outlineLevel="0" collapsed="false"/>
    <row r="59992" customFormat="false" ht="15.75" hidden="false" customHeight="false" outlineLevel="0" collapsed="false"/>
    <row r="59993" customFormat="false" ht="15.75" hidden="false" customHeight="false" outlineLevel="0" collapsed="false"/>
    <row r="59994" customFormat="false" ht="15.75" hidden="false" customHeight="false" outlineLevel="0" collapsed="false"/>
    <row r="59995" customFormat="false" ht="15.75" hidden="false" customHeight="false" outlineLevel="0" collapsed="false"/>
    <row r="59996" customFormat="false" ht="15.75" hidden="false" customHeight="false" outlineLevel="0" collapsed="false"/>
    <row r="59997" customFormat="false" ht="15.75" hidden="false" customHeight="false" outlineLevel="0" collapsed="false"/>
    <row r="59998" customFormat="false" ht="15.75" hidden="false" customHeight="false" outlineLevel="0" collapsed="false"/>
    <row r="59999" customFormat="false" ht="15.75" hidden="false" customHeight="false" outlineLevel="0" collapsed="false"/>
    <row r="60000" customFormat="false" ht="15.75" hidden="false" customHeight="false" outlineLevel="0" collapsed="false"/>
    <row r="60001" customFormat="false" ht="15.75" hidden="false" customHeight="false" outlineLevel="0" collapsed="false"/>
    <row r="60002" customFormat="false" ht="15.75" hidden="false" customHeight="false" outlineLevel="0" collapsed="false"/>
    <row r="60003" customFormat="false" ht="15.75" hidden="false" customHeight="false" outlineLevel="0" collapsed="false"/>
    <row r="60004" customFormat="false" ht="15.75" hidden="false" customHeight="false" outlineLevel="0" collapsed="false"/>
    <row r="60005" customFormat="false" ht="15.75" hidden="false" customHeight="false" outlineLevel="0" collapsed="false"/>
    <row r="60006" customFormat="false" ht="15.75" hidden="false" customHeight="false" outlineLevel="0" collapsed="false"/>
    <row r="60007" customFormat="false" ht="15.75" hidden="false" customHeight="false" outlineLevel="0" collapsed="false"/>
    <row r="60008" customFormat="false" ht="15.75" hidden="false" customHeight="false" outlineLevel="0" collapsed="false"/>
    <row r="60009" customFormat="false" ht="15.75" hidden="false" customHeight="false" outlineLevel="0" collapsed="false"/>
    <row r="60010" customFormat="false" ht="15.75" hidden="false" customHeight="false" outlineLevel="0" collapsed="false"/>
    <row r="60011" customFormat="false" ht="15.75" hidden="false" customHeight="false" outlineLevel="0" collapsed="false"/>
    <row r="60012" customFormat="false" ht="15.75" hidden="false" customHeight="false" outlineLevel="0" collapsed="false"/>
    <row r="60013" customFormat="false" ht="15.75" hidden="false" customHeight="false" outlineLevel="0" collapsed="false"/>
    <row r="60014" customFormat="false" ht="15.75" hidden="false" customHeight="false" outlineLevel="0" collapsed="false"/>
    <row r="60015" customFormat="false" ht="15.75" hidden="false" customHeight="false" outlineLevel="0" collapsed="false"/>
    <row r="60016" customFormat="false" ht="15.75" hidden="false" customHeight="false" outlineLevel="0" collapsed="false"/>
    <row r="60017" customFormat="false" ht="15.75" hidden="false" customHeight="false" outlineLevel="0" collapsed="false"/>
    <row r="60018" customFormat="false" ht="15.75" hidden="false" customHeight="false" outlineLevel="0" collapsed="false"/>
    <row r="60019" customFormat="false" ht="15.75" hidden="false" customHeight="false" outlineLevel="0" collapsed="false"/>
    <row r="60020" customFormat="false" ht="15.75" hidden="false" customHeight="false" outlineLevel="0" collapsed="false"/>
    <row r="60021" customFormat="false" ht="15.75" hidden="false" customHeight="false" outlineLevel="0" collapsed="false"/>
    <row r="60022" customFormat="false" ht="15.75" hidden="false" customHeight="false" outlineLevel="0" collapsed="false"/>
    <row r="60023" customFormat="false" ht="15.75" hidden="false" customHeight="false" outlineLevel="0" collapsed="false"/>
    <row r="60024" customFormat="false" ht="15.75" hidden="false" customHeight="false" outlineLevel="0" collapsed="false"/>
    <row r="60025" customFormat="false" ht="15.75" hidden="false" customHeight="false" outlineLevel="0" collapsed="false"/>
    <row r="60026" customFormat="false" ht="15.75" hidden="false" customHeight="false" outlineLevel="0" collapsed="false"/>
    <row r="60027" customFormat="false" ht="15.75" hidden="false" customHeight="false" outlineLevel="0" collapsed="false"/>
    <row r="60028" customFormat="false" ht="15.75" hidden="false" customHeight="false" outlineLevel="0" collapsed="false"/>
    <row r="60029" customFormat="false" ht="15.75" hidden="false" customHeight="false" outlineLevel="0" collapsed="false"/>
    <row r="60030" customFormat="false" ht="15.75" hidden="false" customHeight="false" outlineLevel="0" collapsed="false"/>
    <row r="60031" customFormat="false" ht="15.75" hidden="false" customHeight="false" outlineLevel="0" collapsed="false"/>
    <row r="60032" customFormat="false" ht="15.75" hidden="false" customHeight="false" outlineLevel="0" collapsed="false"/>
    <row r="60033" customFormat="false" ht="15.75" hidden="false" customHeight="false" outlineLevel="0" collapsed="false"/>
    <row r="60034" customFormat="false" ht="15.75" hidden="false" customHeight="false" outlineLevel="0" collapsed="false"/>
    <row r="60035" customFormat="false" ht="15.75" hidden="false" customHeight="false" outlineLevel="0" collapsed="false"/>
    <row r="60036" customFormat="false" ht="15.75" hidden="false" customHeight="false" outlineLevel="0" collapsed="false"/>
    <row r="60037" customFormat="false" ht="15.75" hidden="false" customHeight="false" outlineLevel="0" collapsed="false"/>
    <row r="60038" customFormat="false" ht="15.75" hidden="false" customHeight="false" outlineLevel="0" collapsed="false"/>
    <row r="60039" customFormat="false" ht="15.75" hidden="false" customHeight="false" outlineLevel="0" collapsed="false"/>
    <row r="60040" customFormat="false" ht="15.75" hidden="false" customHeight="false" outlineLevel="0" collapsed="false"/>
    <row r="60041" customFormat="false" ht="15.75" hidden="false" customHeight="false" outlineLevel="0" collapsed="false"/>
    <row r="60042" customFormat="false" ht="15.75" hidden="false" customHeight="false" outlineLevel="0" collapsed="false"/>
    <row r="60043" customFormat="false" ht="15.75" hidden="false" customHeight="false" outlineLevel="0" collapsed="false"/>
    <row r="60044" customFormat="false" ht="15.75" hidden="false" customHeight="false" outlineLevel="0" collapsed="false"/>
    <row r="60045" customFormat="false" ht="15.75" hidden="false" customHeight="false" outlineLevel="0" collapsed="false"/>
    <row r="60046" customFormat="false" ht="15.75" hidden="false" customHeight="false" outlineLevel="0" collapsed="false"/>
    <row r="60047" customFormat="false" ht="15.75" hidden="false" customHeight="false" outlineLevel="0" collapsed="false"/>
    <row r="60048" customFormat="false" ht="15.75" hidden="false" customHeight="false" outlineLevel="0" collapsed="false"/>
    <row r="60049" customFormat="false" ht="15.75" hidden="false" customHeight="false" outlineLevel="0" collapsed="false"/>
    <row r="60050" customFormat="false" ht="15.75" hidden="false" customHeight="false" outlineLevel="0" collapsed="false"/>
    <row r="60051" customFormat="false" ht="15.75" hidden="false" customHeight="false" outlineLevel="0" collapsed="false"/>
    <row r="60052" customFormat="false" ht="15.75" hidden="false" customHeight="false" outlineLevel="0" collapsed="false"/>
    <row r="60053" customFormat="false" ht="15.75" hidden="false" customHeight="false" outlineLevel="0" collapsed="false"/>
    <row r="60054" customFormat="false" ht="15.75" hidden="false" customHeight="false" outlineLevel="0" collapsed="false"/>
    <row r="60055" customFormat="false" ht="15.75" hidden="false" customHeight="false" outlineLevel="0" collapsed="false"/>
    <row r="60056" customFormat="false" ht="15.75" hidden="false" customHeight="false" outlineLevel="0" collapsed="false"/>
    <row r="60057" customFormat="false" ht="15.75" hidden="false" customHeight="false" outlineLevel="0" collapsed="false"/>
    <row r="60058" customFormat="false" ht="15.75" hidden="false" customHeight="false" outlineLevel="0" collapsed="false"/>
    <row r="60059" customFormat="false" ht="15.75" hidden="false" customHeight="false" outlineLevel="0" collapsed="false"/>
    <row r="60060" customFormat="false" ht="15.75" hidden="false" customHeight="false" outlineLevel="0" collapsed="false"/>
    <row r="60061" customFormat="false" ht="15.75" hidden="false" customHeight="false" outlineLevel="0" collapsed="false"/>
    <row r="60062" customFormat="false" ht="15.75" hidden="false" customHeight="false" outlineLevel="0" collapsed="false"/>
    <row r="60063" customFormat="false" ht="15.75" hidden="false" customHeight="false" outlineLevel="0" collapsed="false"/>
    <row r="60064" customFormat="false" ht="15.75" hidden="false" customHeight="false" outlineLevel="0" collapsed="false"/>
    <row r="60065" customFormat="false" ht="15.75" hidden="false" customHeight="false" outlineLevel="0" collapsed="false"/>
    <row r="60066" customFormat="false" ht="15.75" hidden="false" customHeight="false" outlineLevel="0" collapsed="false"/>
    <row r="60067" customFormat="false" ht="15.75" hidden="false" customHeight="false" outlineLevel="0" collapsed="false"/>
    <row r="60068" customFormat="false" ht="15.75" hidden="false" customHeight="false" outlineLevel="0" collapsed="false"/>
    <row r="60069" customFormat="false" ht="15.75" hidden="false" customHeight="false" outlineLevel="0" collapsed="false"/>
    <row r="60070" customFormat="false" ht="15.75" hidden="false" customHeight="false" outlineLevel="0" collapsed="false"/>
    <row r="60071" customFormat="false" ht="15.75" hidden="false" customHeight="false" outlineLevel="0" collapsed="false"/>
    <row r="60072" customFormat="false" ht="15.75" hidden="false" customHeight="false" outlineLevel="0" collapsed="false"/>
    <row r="60073" customFormat="false" ht="15.75" hidden="false" customHeight="false" outlineLevel="0" collapsed="false"/>
    <row r="60074" customFormat="false" ht="15.75" hidden="false" customHeight="false" outlineLevel="0" collapsed="false"/>
    <row r="60075" customFormat="false" ht="15.75" hidden="false" customHeight="false" outlineLevel="0" collapsed="false"/>
    <row r="60076" customFormat="false" ht="15.75" hidden="false" customHeight="false" outlineLevel="0" collapsed="false"/>
    <row r="60077" customFormat="false" ht="15.75" hidden="false" customHeight="false" outlineLevel="0" collapsed="false"/>
    <row r="60078" customFormat="false" ht="15.75" hidden="false" customHeight="false" outlineLevel="0" collapsed="false"/>
    <row r="60079" customFormat="false" ht="15.75" hidden="false" customHeight="false" outlineLevel="0" collapsed="false"/>
    <row r="60080" customFormat="false" ht="15.75" hidden="false" customHeight="false" outlineLevel="0" collapsed="false"/>
    <row r="60081" customFormat="false" ht="15.75" hidden="false" customHeight="false" outlineLevel="0" collapsed="false"/>
    <row r="60082" customFormat="false" ht="15.75" hidden="false" customHeight="false" outlineLevel="0" collapsed="false"/>
    <row r="60083" customFormat="false" ht="15.75" hidden="false" customHeight="false" outlineLevel="0" collapsed="false"/>
    <row r="60084" customFormat="false" ht="15.75" hidden="false" customHeight="false" outlineLevel="0" collapsed="false"/>
    <row r="60085" customFormat="false" ht="15.75" hidden="false" customHeight="false" outlineLevel="0" collapsed="false"/>
    <row r="60086" customFormat="false" ht="15.75" hidden="false" customHeight="false" outlineLevel="0" collapsed="false"/>
    <row r="60087" customFormat="false" ht="15.75" hidden="false" customHeight="false" outlineLevel="0" collapsed="false"/>
    <row r="60088" customFormat="false" ht="15.75" hidden="false" customHeight="false" outlineLevel="0" collapsed="false"/>
    <row r="60089" customFormat="false" ht="15.75" hidden="false" customHeight="false" outlineLevel="0" collapsed="false"/>
    <row r="60090" customFormat="false" ht="15.75" hidden="false" customHeight="false" outlineLevel="0" collapsed="false"/>
    <row r="60091" customFormat="false" ht="15.75" hidden="false" customHeight="false" outlineLevel="0" collapsed="false"/>
    <row r="60092" customFormat="false" ht="15.75" hidden="false" customHeight="false" outlineLevel="0" collapsed="false"/>
    <row r="60093" customFormat="false" ht="15.75" hidden="false" customHeight="false" outlineLevel="0" collapsed="false"/>
    <row r="60094" customFormat="false" ht="15.75" hidden="false" customHeight="false" outlineLevel="0" collapsed="false"/>
    <row r="60095" customFormat="false" ht="15.75" hidden="false" customHeight="false" outlineLevel="0" collapsed="false"/>
    <row r="60096" customFormat="false" ht="15.75" hidden="false" customHeight="false" outlineLevel="0" collapsed="false"/>
    <row r="60097" customFormat="false" ht="15.75" hidden="false" customHeight="false" outlineLevel="0" collapsed="false"/>
    <row r="60098" customFormat="false" ht="15.75" hidden="false" customHeight="false" outlineLevel="0" collapsed="false"/>
    <row r="60099" customFormat="false" ht="15.75" hidden="false" customHeight="false" outlineLevel="0" collapsed="false"/>
    <row r="60100" customFormat="false" ht="15.75" hidden="false" customHeight="false" outlineLevel="0" collapsed="false"/>
    <row r="60101" customFormat="false" ht="15.75" hidden="false" customHeight="false" outlineLevel="0" collapsed="false"/>
    <row r="60102" customFormat="false" ht="15.75" hidden="false" customHeight="false" outlineLevel="0" collapsed="false"/>
    <row r="60103" customFormat="false" ht="15.75" hidden="false" customHeight="false" outlineLevel="0" collapsed="false"/>
    <row r="60104" customFormat="false" ht="15.75" hidden="false" customHeight="false" outlineLevel="0" collapsed="false"/>
    <row r="60105" customFormat="false" ht="15.75" hidden="false" customHeight="false" outlineLevel="0" collapsed="false"/>
    <row r="60106" customFormat="false" ht="15.75" hidden="false" customHeight="false" outlineLevel="0" collapsed="false"/>
    <row r="60107" customFormat="false" ht="15.75" hidden="false" customHeight="false" outlineLevel="0" collapsed="false"/>
    <row r="60108" customFormat="false" ht="15.75" hidden="false" customHeight="false" outlineLevel="0" collapsed="false"/>
    <row r="60109" customFormat="false" ht="15.75" hidden="false" customHeight="false" outlineLevel="0" collapsed="false"/>
    <row r="60110" customFormat="false" ht="15.75" hidden="false" customHeight="false" outlineLevel="0" collapsed="false"/>
    <row r="60111" customFormat="false" ht="15.75" hidden="false" customHeight="false" outlineLevel="0" collapsed="false"/>
    <row r="60112" customFormat="false" ht="15.75" hidden="false" customHeight="false" outlineLevel="0" collapsed="false"/>
    <row r="60113" customFormat="false" ht="15.75" hidden="false" customHeight="false" outlineLevel="0" collapsed="false"/>
    <row r="60114" customFormat="false" ht="15.75" hidden="false" customHeight="false" outlineLevel="0" collapsed="false"/>
    <row r="60115" customFormat="false" ht="15.75" hidden="false" customHeight="false" outlineLevel="0" collapsed="false"/>
    <row r="60116" customFormat="false" ht="15.75" hidden="false" customHeight="false" outlineLevel="0" collapsed="false"/>
    <row r="60117" customFormat="false" ht="15.75" hidden="false" customHeight="false" outlineLevel="0" collapsed="false"/>
    <row r="60118" customFormat="false" ht="15.75" hidden="false" customHeight="false" outlineLevel="0" collapsed="false"/>
    <row r="60119" customFormat="false" ht="15.75" hidden="false" customHeight="false" outlineLevel="0" collapsed="false"/>
    <row r="60120" customFormat="false" ht="15.75" hidden="false" customHeight="false" outlineLevel="0" collapsed="false"/>
    <row r="60121" customFormat="false" ht="15.75" hidden="false" customHeight="false" outlineLevel="0" collapsed="false"/>
    <row r="60122" customFormat="false" ht="15.75" hidden="false" customHeight="false" outlineLevel="0" collapsed="false"/>
    <row r="60123" customFormat="false" ht="15.75" hidden="false" customHeight="false" outlineLevel="0" collapsed="false"/>
    <row r="60124" customFormat="false" ht="15.75" hidden="false" customHeight="false" outlineLevel="0" collapsed="false"/>
    <row r="60125" customFormat="false" ht="15.75" hidden="false" customHeight="false" outlineLevel="0" collapsed="false"/>
    <row r="60126" customFormat="false" ht="15.75" hidden="false" customHeight="false" outlineLevel="0" collapsed="false"/>
    <row r="60127" customFormat="false" ht="15.75" hidden="false" customHeight="false" outlineLevel="0" collapsed="false"/>
    <row r="60128" customFormat="false" ht="15.75" hidden="false" customHeight="false" outlineLevel="0" collapsed="false"/>
    <row r="60129" customFormat="false" ht="15.75" hidden="false" customHeight="false" outlineLevel="0" collapsed="false"/>
    <row r="60130" customFormat="false" ht="15.75" hidden="false" customHeight="false" outlineLevel="0" collapsed="false"/>
    <row r="60131" customFormat="false" ht="15.75" hidden="false" customHeight="false" outlineLevel="0" collapsed="false"/>
    <row r="60132" customFormat="false" ht="15.75" hidden="false" customHeight="false" outlineLevel="0" collapsed="false"/>
    <row r="60133" customFormat="false" ht="15.75" hidden="false" customHeight="false" outlineLevel="0" collapsed="false"/>
    <row r="60134" customFormat="false" ht="15.75" hidden="false" customHeight="false" outlineLevel="0" collapsed="false"/>
    <row r="60135" customFormat="false" ht="15.75" hidden="false" customHeight="false" outlineLevel="0" collapsed="false"/>
    <row r="60136" customFormat="false" ht="15.75" hidden="false" customHeight="false" outlineLevel="0" collapsed="false"/>
    <row r="60137" customFormat="false" ht="15.75" hidden="false" customHeight="false" outlineLevel="0" collapsed="false"/>
    <row r="60138" customFormat="false" ht="15.75" hidden="false" customHeight="false" outlineLevel="0" collapsed="false"/>
    <row r="60139" customFormat="false" ht="15.75" hidden="false" customHeight="false" outlineLevel="0" collapsed="false"/>
    <row r="60140" customFormat="false" ht="15.75" hidden="false" customHeight="false" outlineLevel="0" collapsed="false"/>
    <row r="60141" customFormat="false" ht="15.75" hidden="false" customHeight="false" outlineLevel="0" collapsed="false"/>
    <row r="60142" customFormat="false" ht="15.75" hidden="false" customHeight="false" outlineLevel="0" collapsed="false"/>
    <row r="60143" customFormat="false" ht="15.75" hidden="false" customHeight="false" outlineLevel="0" collapsed="false"/>
    <row r="60144" customFormat="false" ht="15.75" hidden="false" customHeight="false" outlineLevel="0" collapsed="false"/>
    <row r="60145" customFormat="false" ht="15.75" hidden="false" customHeight="false" outlineLevel="0" collapsed="false"/>
    <row r="60146" customFormat="false" ht="15.75" hidden="false" customHeight="false" outlineLevel="0" collapsed="false"/>
    <row r="60147" customFormat="false" ht="15.75" hidden="false" customHeight="false" outlineLevel="0" collapsed="false"/>
    <row r="60148" customFormat="false" ht="15.75" hidden="false" customHeight="false" outlineLevel="0" collapsed="false"/>
    <row r="60149" customFormat="false" ht="15.75" hidden="false" customHeight="false" outlineLevel="0" collapsed="false"/>
    <row r="60150" customFormat="false" ht="15.75" hidden="false" customHeight="false" outlineLevel="0" collapsed="false"/>
    <row r="60151" customFormat="false" ht="15.75" hidden="false" customHeight="false" outlineLevel="0" collapsed="false"/>
    <row r="60152" customFormat="false" ht="15.75" hidden="false" customHeight="false" outlineLevel="0" collapsed="false"/>
    <row r="60153" customFormat="false" ht="15.75" hidden="false" customHeight="false" outlineLevel="0" collapsed="false"/>
    <row r="60154" customFormat="false" ht="15.75" hidden="false" customHeight="false" outlineLevel="0" collapsed="false"/>
    <row r="60155" customFormat="false" ht="15.75" hidden="false" customHeight="false" outlineLevel="0" collapsed="false"/>
    <row r="60156" customFormat="false" ht="15.75" hidden="false" customHeight="false" outlineLevel="0" collapsed="false"/>
    <row r="60157" customFormat="false" ht="15.75" hidden="false" customHeight="false" outlineLevel="0" collapsed="false"/>
    <row r="60158" customFormat="false" ht="15.75" hidden="false" customHeight="false" outlineLevel="0" collapsed="false"/>
    <row r="60159" customFormat="false" ht="15.75" hidden="false" customHeight="false" outlineLevel="0" collapsed="false"/>
    <row r="60160" customFormat="false" ht="15.75" hidden="false" customHeight="false" outlineLevel="0" collapsed="false"/>
    <row r="60161" customFormat="false" ht="15.75" hidden="false" customHeight="false" outlineLevel="0" collapsed="false"/>
    <row r="60162" customFormat="false" ht="15.75" hidden="false" customHeight="false" outlineLevel="0" collapsed="false"/>
    <row r="60163" customFormat="false" ht="15.75" hidden="false" customHeight="false" outlineLevel="0" collapsed="false"/>
    <row r="60164" customFormat="false" ht="15.75" hidden="false" customHeight="false" outlineLevel="0" collapsed="false"/>
    <row r="60165" customFormat="false" ht="15.75" hidden="false" customHeight="false" outlineLevel="0" collapsed="false"/>
    <row r="60166" customFormat="false" ht="15.75" hidden="false" customHeight="false" outlineLevel="0" collapsed="false"/>
    <row r="60167" customFormat="false" ht="15.75" hidden="false" customHeight="false" outlineLevel="0" collapsed="false"/>
    <row r="60168" customFormat="false" ht="15.75" hidden="false" customHeight="false" outlineLevel="0" collapsed="false"/>
    <row r="60169" customFormat="false" ht="15.75" hidden="false" customHeight="false" outlineLevel="0" collapsed="false"/>
    <row r="60170" customFormat="false" ht="15.75" hidden="false" customHeight="false" outlineLevel="0" collapsed="false"/>
    <row r="60171" customFormat="false" ht="15.75" hidden="false" customHeight="false" outlineLevel="0" collapsed="false"/>
    <row r="60172" customFormat="false" ht="15.75" hidden="false" customHeight="false" outlineLevel="0" collapsed="false"/>
    <row r="60173" customFormat="false" ht="15.75" hidden="false" customHeight="false" outlineLevel="0" collapsed="false"/>
    <row r="60174" customFormat="false" ht="15.75" hidden="false" customHeight="false" outlineLevel="0" collapsed="false"/>
    <row r="60175" customFormat="false" ht="15.75" hidden="false" customHeight="false" outlineLevel="0" collapsed="false"/>
    <row r="60176" customFormat="false" ht="15.75" hidden="false" customHeight="false" outlineLevel="0" collapsed="false"/>
    <row r="60177" customFormat="false" ht="15.75" hidden="false" customHeight="false" outlineLevel="0" collapsed="false"/>
    <row r="60178" customFormat="false" ht="15.75" hidden="false" customHeight="false" outlineLevel="0" collapsed="false"/>
    <row r="60179" customFormat="false" ht="15.75" hidden="false" customHeight="false" outlineLevel="0" collapsed="false"/>
    <row r="60180" customFormat="false" ht="15.75" hidden="false" customHeight="false" outlineLevel="0" collapsed="false"/>
    <row r="60181" customFormat="false" ht="15.75" hidden="false" customHeight="false" outlineLevel="0" collapsed="false"/>
    <row r="60182" customFormat="false" ht="15.75" hidden="false" customHeight="false" outlineLevel="0" collapsed="false"/>
    <row r="60183" customFormat="false" ht="15.75" hidden="false" customHeight="false" outlineLevel="0" collapsed="false"/>
    <row r="60184" customFormat="false" ht="15.75" hidden="false" customHeight="false" outlineLevel="0" collapsed="false"/>
    <row r="60185" customFormat="false" ht="15.75" hidden="false" customHeight="false" outlineLevel="0" collapsed="false"/>
    <row r="60186" customFormat="false" ht="15.75" hidden="false" customHeight="false" outlineLevel="0" collapsed="false"/>
    <row r="60187" customFormat="false" ht="15.75" hidden="false" customHeight="false" outlineLevel="0" collapsed="false"/>
    <row r="60188" customFormat="false" ht="15.75" hidden="false" customHeight="false" outlineLevel="0" collapsed="false"/>
    <row r="60189" customFormat="false" ht="15.75" hidden="false" customHeight="false" outlineLevel="0" collapsed="false"/>
    <row r="60190" customFormat="false" ht="15.75" hidden="false" customHeight="false" outlineLevel="0" collapsed="false"/>
    <row r="60191" customFormat="false" ht="15.75" hidden="false" customHeight="false" outlineLevel="0" collapsed="false"/>
    <row r="60192" customFormat="false" ht="15.75" hidden="false" customHeight="false" outlineLevel="0" collapsed="false"/>
    <row r="60193" customFormat="false" ht="15.75" hidden="false" customHeight="false" outlineLevel="0" collapsed="false"/>
    <row r="60194" customFormat="false" ht="15.75" hidden="false" customHeight="false" outlineLevel="0" collapsed="false"/>
    <row r="60195" customFormat="false" ht="15.75" hidden="false" customHeight="false" outlineLevel="0" collapsed="false"/>
    <row r="60196" customFormat="false" ht="15.75" hidden="false" customHeight="false" outlineLevel="0" collapsed="false"/>
    <row r="60197" customFormat="false" ht="15.75" hidden="false" customHeight="false" outlineLevel="0" collapsed="false"/>
    <row r="60198" customFormat="false" ht="15.75" hidden="false" customHeight="false" outlineLevel="0" collapsed="false"/>
    <row r="60199" customFormat="false" ht="15.75" hidden="false" customHeight="false" outlineLevel="0" collapsed="false"/>
    <row r="60200" customFormat="false" ht="15.75" hidden="false" customHeight="false" outlineLevel="0" collapsed="false"/>
    <row r="60201" customFormat="false" ht="15.75" hidden="false" customHeight="false" outlineLevel="0" collapsed="false"/>
    <row r="60202" customFormat="false" ht="15.75" hidden="false" customHeight="false" outlineLevel="0" collapsed="false"/>
    <row r="60203" customFormat="false" ht="15.75" hidden="false" customHeight="false" outlineLevel="0" collapsed="false"/>
    <row r="60204" customFormat="false" ht="15.75" hidden="false" customHeight="false" outlineLevel="0" collapsed="false"/>
    <row r="60205" customFormat="false" ht="15.75" hidden="false" customHeight="false" outlineLevel="0" collapsed="false"/>
    <row r="60206" customFormat="false" ht="15.75" hidden="false" customHeight="false" outlineLevel="0" collapsed="false"/>
    <row r="60207" customFormat="false" ht="15.75" hidden="false" customHeight="false" outlineLevel="0" collapsed="false"/>
    <row r="60208" customFormat="false" ht="15.75" hidden="false" customHeight="false" outlineLevel="0" collapsed="false"/>
    <row r="60209" customFormat="false" ht="15.75" hidden="false" customHeight="false" outlineLevel="0" collapsed="false"/>
    <row r="60210" customFormat="false" ht="15.75" hidden="false" customHeight="false" outlineLevel="0" collapsed="false"/>
    <row r="60211" customFormat="false" ht="15.75" hidden="false" customHeight="false" outlineLevel="0" collapsed="false"/>
    <row r="60212" customFormat="false" ht="15.75" hidden="false" customHeight="false" outlineLevel="0" collapsed="false"/>
    <row r="60213" customFormat="false" ht="15.75" hidden="false" customHeight="false" outlineLevel="0" collapsed="false"/>
    <row r="60214" customFormat="false" ht="15.75" hidden="false" customHeight="false" outlineLevel="0" collapsed="false"/>
    <row r="60215" customFormat="false" ht="15.75" hidden="false" customHeight="false" outlineLevel="0" collapsed="false"/>
    <row r="60216" customFormat="false" ht="15.75" hidden="false" customHeight="false" outlineLevel="0" collapsed="false"/>
    <row r="60217" customFormat="false" ht="15.75" hidden="false" customHeight="false" outlineLevel="0" collapsed="false"/>
    <row r="60218" customFormat="false" ht="15.75" hidden="false" customHeight="false" outlineLevel="0" collapsed="false"/>
    <row r="60219" customFormat="false" ht="15.75" hidden="false" customHeight="false" outlineLevel="0" collapsed="false"/>
    <row r="60220" customFormat="false" ht="15.75" hidden="false" customHeight="false" outlineLevel="0" collapsed="false"/>
    <row r="60221" customFormat="false" ht="15.75" hidden="false" customHeight="false" outlineLevel="0" collapsed="false"/>
    <row r="60222" customFormat="false" ht="15.75" hidden="false" customHeight="false" outlineLevel="0" collapsed="false"/>
    <row r="60223" customFormat="false" ht="15.75" hidden="false" customHeight="false" outlineLevel="0" collapsed="false"/>
    <row r="60224" customFormat="false" ht="15.75" hidden="false" customHeight="false" outlineLevel="0" collapsed="false"/>
    <row r="60225" customFormat="false" ht="15.75" hidden="false" customHeight="false" outlineLevel="0" collapsed="false"/>
    <row r="60226" customFormat="false" ht="15.75" hidden="false" customHeight="false" outlineLevel="0" collapsed="false"/>
    <row r="60227" customFormat="false" ht="15.75" hidden="false" customHeight="false" outlineLevel="0" collapsed="false"/>
    <row r="60228" customFormat="false" ht="15.75" hidden="false" customHeight="false" outlineLevel="0" collapsed="false"/>
    <row r="60229" customFormat="false" ht="15.75" hidden="false" customHeight="false" outlineLevel="0" collapsed="false"/>
    <row r="60230" customFormat="false" ht="15.75" hidden="false" customHeight="false" outlineLevel="0" collapsed="false"/>
    <row r="60231" customFormat="false" ht="15.75" hidden="false" customHeight="false" outlineLevel="0" collapsed="false"/>
    <row r="60232" customFormat="false" ht="15.75" hidden="false" customHeight="false" outlineLevel="0" collapsed="false"/>
    <row r="60233" customFormat="false" ht="15.75" hidden="false" customHeight="false" outlineLevel="0" collapsed="false"/>
    <row r="60234" customFormat="false" ht="15.75" hidden="false" customHeight="false" outlineLevel="0" collapsed="false"/>
    <row r="60235" customFormat="false" ht="15.75" hidden="false" customHeight="false" outlineLevel="0" collapsed="false"/>
    <row r="60236" customFormat="false" ht="15.75" hidden="false" customHeight="false" outlineLevel="0" collapsed="false"/>
    <row r="60237" customFormat="false" ht="15.75" hidden="false" customHeight="false" outlineLevel="0" collapsed="false"/>
    <row r="60238" customFormat="false" ht="15.75" hidden="false" customHeight="false" outlineLevel="0" collapsed="false"/>
    <row r="60239" customFormat="false" ht="15.75" hidden="false" customHeight="false" outlineLevel="0" collapsed="false"/>
    <row r="60240" customFormat="false" ht="15.75" hidden="false" customHeight="false" outlineLevel="0" collapsed="false"/>
    <row r="60241" customFormat="false" ht="15.75" hidden="false" customHeight="false" outlineLevel="0" collapsed="false"/>
    <row r="60242" customFormat="false" ht="15.75" hidden="false" customHeight="false" outlineLevel="0" collapsed="false"/>
    <row r="60243" customFormat="false" ht="15.75" hidden="false" customHeight="false" outlineLevel="0" collapsed="false"/>
    <row r="60244" customFormat="false" ht="15.75" hidden="false" customHeight="false" outlineLevel="0" collapsed="false"/>
    <row r="60245" customFormat="false" ht="15.75" hidden="false" customHeight="false" outlineLevel="0" collapsed="false"/>
    <row r="60246" customFormat="false" ht="15.75" hidden="false" customHeight="false" outlineLevel="0" collapsed="false"/>
    <row r="60247" customFormat="false" ht="15.75" hidden="false" customHeight="false" outlineLevel="0" collapsed="false"/>
    <row r="60248" customFormat="false" ht="15.75" hidden="false" customHeight="false" outlineLevel="0" collapsed="false"/>
    <row r="60249" customFormat="false" ht="15.75" hidden="false" customHeight="false" outlineLevel="0" collapsed="false"/>
    <row r="60250" customFormat="false" ht="15.75" hidden="false" customHeight="false" outlineLevel="0" collapsed="false"/>
    <row r="60251" customFormat="false" ht="15.75" hidden="false" customHeight="false" outlineLevel="0" collapsed="false"/>
    <row r="60252" customFormat="false" ht="15.75" hidden="false" customHeight="false" outlineLevel="0" collapsed="false"/>
    <row r="60253" customFormat="false" ht="15.75" hidden="false" customHeight="false" outlineLevel="0" collapsed="false"/>
    <row r="60254" customFormat="false" ht="15.75" hidden="false" customHeight="false" outlineLevel="0" collapsed="false"/>
    <row r="60255" customFormat="false" ht="15.75" hidden="false" customHeight="false" outlineLevel="0" collapsed="false"/>
    <row r="60256" customFormat="false" ht="15.75" hidden="false" customHeight="false" outlineLevel="0" collapsed="false"/>
    <row r="60257" customFormat="false" ht="15.75" hidden="false" customHeight="false" outlineLevel="0" collapsed="false"/>
    <row r="60258" customFormat="false" ht="15.75" hidden="false" customHeight="false" outlineLevel="0" collapsed="false"/>
    <row r="60259" customFormat="false" ht="15.75" hidden="false" customHeight="false" outlineLevel="0" collapsed="false"/>
    <row r="60260" customFormat="false" ht="15.75" hidden="false" customHeight="false" outlineLevel="0" collapsed="false"/>
    <row r="60261" customFormat="false" ht="15.75" hidden="false" customHeight="false" outlineLevel="0" collapsed="false"/>
    <row r="60262" customFormat="false" ht="15.75" hidden="false" customHeight="false" outlineLevel="0" collapsed="false"/>
    <row r="60263" customFormat="false" ht="15.75" hidden="false" customHeight="false" outlineLevel="0" collapsed="false"/>
    <row r="60264" customFormat="false" ht="15.75" hidden="false" customHeight="false" outlineLevel="0" collapsed="false"/>
    <row r="60265" customFormat="false" ht="15.75" hidden="false" customHeight="false" outlineLevel="0" collapsed="false"/>
    <row r="60266" customFormat="false" ht="15.75" hidden="false" customHeight="false" outlineLevel="0" collapsed="false"/>
    <row r="60267" customFormat="false" ht="15.75" hidden="false" customHeight="false" outlineLevel="0" collapsed="false"/>
    <row r="60268" customFormat="false" ht="15.75" hidden="false" customHeight="false" outlineLevel="0" collapsed="false"/>
    <row r="60269" customFormat="false" ht="15.75" hidden="false" customHeight="false" outlineLevel="0" collapsed="false"/>
    <row r="60270" customFormat="false" ht="15.75" hidden="false" customHeight="false" outlineLevel="0" collapsed="false"/>
    <row r="60271" customFormat="false" ht="15.75" hidden="false" customHeight="false" outlineLevel="0" collapsed="false"/>
    <row r="60272" customFormat="false" ht="15.75" hidden="false" customHeight="false" outlineLevel="0" collapsed="false"/>
    <row r="60273" customFormat="false" ht="15.75" hidden="false" customHeight="false" outlineLevel="0" collapsed="false"/>
    <row r="60274" customFormat="false" ht="15.75" hidden="false" customHeight="false" outlineLevel="0" collapsed="false"/>
    <row r="60275" customFormat="false" ht="15.75" hidden="false" customHeight="false" outlineLevel="0" collapsed="false"/>
    <row r="60276" customFormat="false" ht="15.75" hidden="false" customHeight="false" outlineLevel="0" collapsed="false"/>
    <row r="60277" customFormat="false" ht="15.75" hidden="false" customHeight="false" outlineLevel="0" collapsed="false"/>
    <row r="60278" customFormat="false" ht="15.75" hidden="false" customHeight="false" outlineLevel="0" collapsed="false"/>
    <row r="60279" customFormat="false" ht="15.75" hidden="false" customHeight="false" outlineLevel="0" collapsed="false"/>
    <row r="60280" customFormat="false" ht="15.75" hidden="false" customHeight="false" outlineLevel="0" collapsed="false"/>
    <row r="60281" customFormat="false" ht="15.75" hidden="false" customHeight="false" outlineLevel="0" collapsed="false"/>
    <row r="60282" customFormat="false" ht="15.75" hidden="false" customHeight="false" outlineLevel="0" collapsed="false"/>
    <row r="60283" customFormat="false" ht="15.75" hidden="false" customHeight="false" outlineLevel="0" collapsed="false"/>
    <row r="60284" customFormat="false" ht="15.75" hidden="false" customHeight="false" outlineLevel="0" collapsed="false"/>
    <row r="60285" customFormat="false" ht="15.75" hidden="false" customHeight="false" outlineLevel="0" collapsed="false"/>
    <row r="60286" customFormat="false" ht="15.75" hidden="false" customHeight="false" outlineLevel="0" collapsed="false"/>
    <row r="60287" customFormat="false" ht="15.75" hidden="false" customHeight="false" outlineLevel="0" collapsed="false"/>
    <row r="60288" customFormat="false" ht="15.75" hidden="false" customHeight="false" outlineLevel="0" collapsed="false"/>
    <row r="60289" customFormat="false" ht="15.75" hidden="false" customHeight="false" outlineLevel="0" collapsed="false"/>
    <row r="60290" customFormat="false" ht="15.75" hidden="false" customHeight="false" outlineLevel="0" collapsed="false"/>
    <row r="60291" customFormat="false" ht="15.75" hidden="false" customHeight="false" outlineLevel="0" collapsed="false"/>
    <row r="60292" customFormat="false" ht="15.75" hidden="false" customHeight="false" outlineLevel="0" collapsed="false"/>
    <row r="60293" customFormat="false" ht="15.75" hidden="false" customHeight="false" outlineLevel="0" collapsed="false"/>
    <row r="60294" customFormat="false" ht="15.75" hidden="false" customHeight="false" outlineLevel="0" collapsed="false"/>
    <row r="60295" customFormat="false" ht="15.75" hidden="false" customHeight="false" outlineLevel="0" collapsed="false"/>
    <row r="60296" customFormat="false" ht="15.75" hidden="false" customHeight="false" outlineLevel="0" collapsed="false"/>
    <row r="60297" customFormat="false" ht="15.75" hidden="false" customHeight="false" outlineLevel="0" collapsed="false"/>
    <row r="60298" customFormat="false" ht="15.75" hidden="false" customHeight="false" outlineLevel="0" collapsed="false"/>
    <row r="60299" customFormat="false" ht="15.75" hidden="false" customHeight="false" outlineLevel="0" collapsed="false"/>
    <row r="60300" customFormat="false" ht="15.75" hidden="false" customHeight="false" outlineLevel="0" collapsed="false"/>
    <row r="60301" customFormat="false" ht="15.75" hidden="false" customHeight="false" outlineLevel="0" collapsed="false"/>
    <row r="60302" customFormat="false" ht="15.75" hidden="false" customHeight="false" outlineLevel="0" collapsed="false"/>
    <row r="60303" customFormat="false" ht="15.75" hidden="false" customHeight="false" outlineLevel="0" collapsed="false"/>
    <row r="60304" customFormat="false" ht="15.75" hidden="false" customHeight="false" outlineLevel="0" collapsed="false"/>
    <row r="60305" customFormat="false" ht="15.75" hidden="false" customHeight="false" outlineLevel="0" collapsed="false"/>
    <row r="60306" customFormat="false" ht="15.75" hidden="false" customHeight="false" outlineLevel="0" collapsed="false"/>
    <row r="60307" customFormat="false" ht="15.75" hidden="false" customHeight="false" outlineLevel="0" collapsed="false"/>
    <row r="60308" customFormat="false" ht="15.75" hidden="false" customHeight="false" outlineLevel="0" collapsed="false"/>
    <row r="60309" customFormat="false" ht="15.75" hidden="false" customHeight="false" outlineLevel="0" collapsed="false"/>
    <row r="60310" customFormat="false" ht="15.75" hidden="false" customHeight="false" outlineLevel="0" collapsed="false"/>
    <row r="60311" customFormat="false" ht="15.75" hidden="false" customHeight="false" outlineLevel="0" collapsed="false"/>
    <row r="60312" customFormat="false" ht="15.75" hidden="false" customHeight="false" outlineLevel="0" collapsed="false"/>
    <row r="60313" customFormat="false" ht="15.75" hidden="false" customHeight="false" outlineLevel="0" collapsed="false"/>
    <row r="60314" customFormat="false" ht="15.75" hidden="false" customHeight="false" outlineLevel="0" collapsed="false"/>
    <row r="60315" customFormat="false" ht="15.75" hidden="false" customHeight="false" outlineLevel="0" collapsed="false"/>
    <row r="60316" customFormat="false" ht="15.75" hidden="false" customHeight="false" outlineLevel="0" collapsed="false"/>
    <row r="60317" customFormat="false" ht="15.75" hidden="false" customHeight="false" outlineLevel="0" collapsed="false"/>
    <row r="60318" customFormat="false" ht="15.75" hidden="false" customHeight="false" outlineLevel="0" collapsed="false"/>
    <row r="60319" customFormat="false" ht="15.75" hidden="false" customHeight="false" outlineLevel="0" collapsed="false"/>
    <row r="60320" customFormat="false" ht="15.75" hidden="false" customHeight="false" outlineLevel="0" collapsed="false"/>
    <row r="60321" customFormat="false" ht="15.75" hidden="false" customHeight="false" outlineLevel="0" collapsed="false"/>
    <row r="60322" customFormat="false" ht="15.75" hidden="false" customHeight="false" outlineLevel="0" collapsed="false"/>
    <row r="60323" customFormat="false" ht="15.75" hidden="false" customHeight="false" outlineLevel="0" collapsed="false"/>
    <row r="60324" customFormat="false" ht="15.75" hidden="false" customHeight="false" outlineLevel="0" collapsed="false"/>
    <row r="60325" customFormat="false" ht="15.75" hidden="false" customHeight="false" outlineLevel="0" collapsed="false"/>
    <row r="60326" customFormat="false" ht="15.75" hidden="false" customHeight="false" outlineLevel="0" collapsed="false"/>
    <row r="60327" customFormat="false" ht="15.75" hidden="false" customHeight="false" outlineLevel="0" collapsed="false"/>
    <row r="60328" customFormat="false" ht="15.75" hidden="false" customHeight="false" outlineLevel="0" collapsed="false"/>
    <row r="60329" customFormat="false" ht="15.75" hidden="false" customHeight="false" outlineLevel="0" collapsed="false"/>
    <row r="60330" customFormat="false" ht="15.75" hidden="false" customHeight="false" outlineLevel="0" collapsed="false"/>
    <row r="60331" customFormat="false" ht="15.75" hidden="false" customHeight="false" outlineLevel="0" collapsed="false"/>
    <row r="60332" customFormat="false" ht="15.75" hidden="false" customHeight="false" outlineLevel="0" collapsed="false"/>
    <row r="60333" customFormat="false" ht="15.75" hidden="false" customHeight="false" outlineLevel="0" collapsed="false"/>
    <row r="60334" customFormat="false" ht="15.75" hidden="false" customHeight="false" outlineLevel="0" collapsed="false"/>
    <row r="60335" customFormat="false" ht="15.75" hidden="false" customHeight="false" outlineLevel="0" collapsed="false"/>
    <row r="60336" customFormat="false" ht="15.75" hidden="false" customHeight="false" outlineLevel="0" collapsed="false"/>
    <row r="60337" customFormat="false" ht="15.75" hidden="false" customHeight="false" outlineLevel="0" collapsed="false"/>
    <row r="60338" customFormat="false" ht="15.75" hidden="false" customHeight="false" outlineLevel="0" collapsed="false"/>
    <row r="60339" customFormat="false" ht="15.75" hidden="false" customHeight="false" outlineLevel="0" collapsed="false"/>
    <row r="60340" customFormat="false" ht="15.75" hidden="false" customHeight="false" outlineLevel="0" collapsed="false"/>
    <row r="60341" customFormat="false" ht="15.75" hidden="false" customHeight="false" outlineLevel="0" collapsed="false"/>
    <row r="60342" customFormat="false" ht="15.75" hidden="false" customHeight="false" outlineLevel="0" collapsed="false"/>
    <row r="60343" customFormat="false" ht="15.75" hidden="false" customHeight="false" outlineLevel="0" collapsed="false"/>
    <row r="60344" customFormat="false" ht="15.75" hidden="false" customHeight="false" outlineLevel="0" collapsed="false"/>
    <row r="60345" customFormat="false" ht="15.75" hidden="false" customHeight="false" outlineLevel="0" collapsed="false"/>
    <row r="60346" customFormat="false" ht="15.75" hidden="false" customHeight="false" outlineLevel="0" collapsed="false"/>
    <row r="60347" customFormat="false" ht="15.75" hidden="false" customHeight="false" outlineLevel="0" collapsed="false"/>
    <row r="60348" customFormat="false" ht="15.75" hidden="false" customHeight="false" outlineLevel="0" collapsed="false"/>
    <row r="60349" customFormat="false" ht="15.75" hidden="false" customHeight="false" outlineLevel="0" collapsed="false"/>
    <row r="60350" customFormat="false" ht="15.75" hidden="false" customHeight="false" outlineLevel="0" collapsed="false"/>
    <row r="60351" customFormat="false" ht="15.75" hidden="false" customHeight="false" outlineLevel="0" collapsed="false"/>
    <row r="60352" customFormat="false" ht="15.75" hidden="false" customHeight="false" outlineLevel="0" collapsed="false"/>
    <row r="60353" customFormat="false" ht="15.75" hidden="false" customHeight="false" outlineLevel="0" collapsed="false"/>
    <row r="60354" customFormat="false" ht="15.75" hidden="false" customHeight="false" outlineLevel="0" collapsed="false"/>
    <row r="60355" customFormat="false" ht="15.75" hidden="false" customHeight="false" outlineLevel="0" collapsed="false"/>
    <row r="60356" customFormat="false" ht="15.75" hidden="false" customHeight="false" outlineLevel="0" collapsed="false"/>
    <row r="60357" customFormat="false" ht="15.75" hidden="false" customHeight="false" outlineLevel="0" collapsed="false"/>
    <row r="60358" customFormat="false" ht="15.75" hidden="false" customHeight="false" outlineLevel="0" collapsed="false"/>
    <row r="60359" customFormat="false" ht="15.75" hidden="false" customHeight="false" outlineLevel="0" collapsed="false"/>
    <row r="60360" customFormat="false" ht="15.75" hidden="false" customHeight="false" outlineLevel="0" collapsed="false"/>
    <row r="60361" customFormat="false" ht="15.75" hidden="false" customHeight="false" outlineLevel="0" collapsed="false"/>
    <row r="60362" customFormat="false" ht="15.75" hidden="false" customHeight="false" outlineLevel="0" collapsed="false"/>
    <row r="60363" customFormat="false" ht="15.75" hidden="false" customHeight="false" outlineLevel="0" collapsed="false"/>
    <row r="60364" customFormat="false" ht="15.75" hidden="false" customHeight="false" outlineLevel="0" collapsed="false"/>
    <row r="60365" customFormat="false" ht="15.75" hidden="false" customHeight="false" outlineLevel="0" collapsed="false"/>
    <row r="60366" customFormat="false" ht="15.75" hidden="false" customHeight="false" outlineLevel="0" collapsed="false"/>
    <row r="60367" customFormat="false" ht="15.75" hidden="false" customHeight="false" outlineLevel="0" collapsed="false"/>
    <row r="60368" customFormat="false" ht="15.75" hidden="false" customHeight="false" outlineLevel="0" collapsed="false"/>
    <row r="60369" customFormat="false" ht="15.75" hidden="false" customHeight="false" outlineLevel="0" collapsed="false"/>
    <row r="60370" customFormat="false" ht="15.75" hidden="false" customHeight="false" outlineLevel="0" collapsed="false"/>
    <row r="60371" customFormat="false" ht="15.75" hidden="false" customHeight="false" outlineLevel="0" collapsed="false"/>
    <row r="60372" customFormat="false" ht="15.75" hidden="false" customHeight="false" outlineLevel="0" collapsed="false"/>
    <row r="60373" customFormat="false" ht="15.75" hidden="false" customHeight="false" outlineLevel="0" collapsed="false"/>
    <row r="60374" customFormat="false" ht="15.75" hidden="false" customHeight="false" outlineLevel="0" collapsed="false"/>
    <row r="60375" customFormat="false" ht="15.75" hidden="false" customHeight="false" outlineLevel="0" collapsed="false"/>
    <row r="60376" customFormat="false" ht="15.75" hidden="false" customHeight="false" outlineLevel="0" collapsed="false"/>
    <row r="60377" customFormat="false" ht="15.75" hidden="false" customHeight="false" outlineLevel="0" collapsed="false"/>
    <row r="60378" customFormat="false" ht="15.75" hidden="false" customHeight="false" outlineLevel="0" collapsed="false"/>
    <row r="60379" customFormat="false" ht="15.75" hidden="false" customHeight="false" outlineLevel="0" collapsed="false"/>
    <row r="60380" customFormat="false" ht="15.75" hidden="false" customHeight="false" outlineLevel="0" collapsed="false"/>
    <row r="60381" customFormat="false" ht="15.75" hidden="false" customHeight="false" outlineLevel="0" collapsed="false"/>
    <row r="60382" customFormat="false" ht="15.75" hidden="false" customHeight="false" outlineLevel="0" collapsed="false"/>
    <row r="60383" customFormat="false" ht="15.75" hidden="false" customHeight="false" outlineLevel="0" collapsed="false"/>
    <row r="60384" customFormat="false" ht="15.75" hidden="false" customHeight="false" outlineLevel="0" collapsed="false"/>
    <row r="60385" customFormat="false" ht="15.75" hidden="false" customHeight="false" outlineLevel="0" collapsed="false"/>
    <row r="60386" customFormat="false" ht="15.75" hidden="false" customHeight="false" outlineLevel="0" collapsed="false"/>
    <row r="60387" customFormat="false" ht="15.75" hidden="false" customHeight="false" outlineLevel="0" collapsed="false"/>
    <row r="60388" customFormat="false" ht="15.75" hidden="false" customHeight="false" outlineLevel="0" collapsed="false"/>
    <row r="60389" customFormat="false" ht="15.75" hidden="false" customHeight="false" outlineLevel="0" collapsed="false"/>
    <row r="60390" customFormat="false" ht="15.75" hidden="false" customHeight="false" outlineLevel="0" collapsed="false"/>
    <row r="60391" customFormat="false" ht="15.75" hidden="false" customHeight="false" outlineLevel="0" collapsed="false"/>
    <row r="60392" customFormat="false" ht="15.75" hidden="false" customHeight="false" outlineLevel="0" collapsed="false"/>
    <row r="60393" customFormat="false" ht="15.75" hidden="false" customHeight="false" outlineLevel="0" collapsed="false"/>
    <row r="60394" customFormat="false" ht="15.75" hidden="false" customHeight="false" outlineLevel="0" collapsed="false"/>
    <row r="60395" customFormat="false" ht="15.75" hidden="false" customHeight="false" outlineLevel="0" collapsed="false"/>
    <row r="60396" customFormat="false" ht="15.75" hidden="false" customHeight="false" outlineLevel="0" collapsed="false"/>
    <row r="60397" customFormat="false" ht="15.75" hidden="false" customHeight="false" outlineLevel="0" collapsed="false"/>
    <row r="60398" customFormat="false" ht="15.75" hidden="false" customHeight="false" outlineLevel="0" collapsed="false"/>
    <row r="60399" customFormat="false" ht="15.75" hidden="false" customHeight="false" outlineLevel="0" collapsed="false"/>
    <row r="60400" customFormat="false" ht="15.75" hidden="false" customHeight="false" outlineLevel="0" collapsed="false"/>
    <row r="60401" customFormat="false" ht="15.75" hidden="false" customHeight="false" outlineLevel="0" collapsed="false"/>
    <row r="60402" customFormat="false" ht="15.75" hidden="false" customHeight="false" outlineLevel="0" collapsed="false"/>
    <row r="60403" customFormat="false" ht="15.75" hidden="false" customHeight="false" outlineLevel="0" collapsed="false"/>
    <row r="60404" customFormat="false" ht="15.75" hidden="false" customHeight="false" outlineLevel="0" collapsed="false"/>
    <row r="60405" customFormat="false" ht="15.75" hidden="false" customHeight="false" outlineLevel="0" collapsed="false"/>
    <row r="60406" customFormat="false" ht="15.75" hidden="false" customHeight="false" outlineLevel="0" collapsed="false"/>
    <row r="60407" customFormat="false" ht="15.75" hidden="false" customHeight="false" outlineLevel="0" collapsed="false"/>
    <row r="60408" customFormat="false" ht="15.75" hidden="false" customHeight="false" outlineLevel="0" collapsed="false"/>
    <row r="60409" customFormat="false" ht="15.75" hidden="false" customHeight="false" outlineLevel="0" collapsed="false"/>
    <row r="60410" customFormat="false" ht="15.75" hidden="false" customHeight="false" outlineLevel="0" collapsed="false"/>
    <row r="60411" customFormat="false" ht="15.75" hidden="false" customHeight="false" outlineLevel="0" collapsed="false"/>
    <row r="60412" customFormat="false" ht="15.75" hidden="false" customHeight="false" outlineLevel="0" collapsed="false"/>
    <row r="60413" customFormat="false" ht="15.75" hidden="false" customHeight="false" outlineLevel="0" collapsed="false"/>
    <row r="60414" customFormat="false" ht="15.75" hidden="false" customHeight="false" outlineLevel="0" collapsed="false"/>
    <row r="60415" customFormat="false" ht="15.75" hidden="false" customHeight="false" outlineLevel="0" collapsed="false"/>
    <row r="60416" customFormat="false" ht="15.75" hidden="false" customHeight="false" outlineLevel="0" collapsed="false"/>
    <row r="60417" customFormat="false" ht="15.75" hidden="false" customHeight="false" outlineLevel="0" collapsed="false"/>
    <row r="60418" customFormat="false" ht="15.75" hidden="false" customHeight="false" outlineLevel="0" collapsed="false"/>
    <row r="60419" customFormat="false" ht="15.75" hidden="false" customHeight="false" outlineLevel="0" collapsed="false"/>
    <row r="60420" customFormat="false" ht="15.75" hidden="false" customHeight="false" outlineLevel="0" collapsed="false"/>
    <row r="60421" customFormat="false" ht="15.75" hidden="false" customHeight="false" outlineLevel="0" collapsed="false"/>
    <row r="60422" customFormat="false" ht="15.75" hidden="false" customHeight="false" outlineLevel="0" collapsed="false"/>
    <row r="60423" customFormat="false" ht="15.75" hidden="false" customHeight="false" outlineLevel="0" collapsed="false"/>
    <row r="60424" customFormat="false" ht="15.75" hidden="false" customHeight="false" outlineLevel="0" collapsed="false"/>
    <row r="60425" customFormat="false" ht="15.75" hidden="false" customHeight="false" outlineLevel="0" collapsed="false"/>
    <row r="60426" customFormat="false" ht="15.75" hidden="false" customHeight="false" outlineLevel="0" collapsed="false"/>
    <row r="60427" customFormat="false" ht="15.75" hidden="false" customHeight="false" outlineLevel="0" collapsed="false"/>
    <row r="60428" customFormat="false" ht="15.75" hidden="false" customHeight="false" outlineLevel="0" collapsed="false"/>
    <row r="60429" customFormat="false" ht="15.75" hidden="false" customHeight="false" outlineLevel="0" collapsed="false"/>
    <row r="60430" customFormat="false" ht="15.75" hidden="false" customHeight="false" outlineLevel="0" collapsed="false"/>
    <row r="60431" customFormat="false" ht="15.75" hidden="false" customHeight="false" outlineLevel="0" collapsed="false"/>
    <row r="60432" customFormat="false" ht="15.75" hidden="false" customHeight="false" outlineLevel="0" collapsed="false"/>
    <row r="60433" customFormat="false" ht="15.75" hidden="false" customHeight="false" outlineLevel="0" collapsed="false"/>
    <row r="60434" customFormat="false" ht="15.75" hidden="false" customHeight="false" outlineLevel="0" collapsed="false"/>
    <row r="60435" customFormat="false" ht="15.75" hidden="false" customHeight="false" outlineLevel="0" collapsed="false"/>
    <row r="60436" customFormat="false" ht="15.75" hidden="false" customHeight="false" outlineLevel="0" collapsed="false"/>
    <row r="60437" customFormat="false" ht="15.75" hidden="false" customHeight="false" outlineLevel="0" collapsed="false"/>
    <row r="60438" customFormat="false" ht="15.75" hidden="false" customHeight="false" outlineLevel="0" collapsed="false"/>
    <row r="60439" customFormat="false" ht="15.75" hidden="false" customHeight="false" outlineLevel="0" collapsed="false"/>
    <row r="60440" customFormat="false" ht="15.75" hidden="false" customHeight="false" outlineLevel="0" collapsed="false"/>
    <row r="60441" customFormat="false" ht="15.75" hidden="false" customHeight="false" outlineLevel="0" collapsed="false"/>
    <row r="60442" customFormat="false" ht="15.75" hidden="false" customHeight="false" outlineLevel="0" collapsed="false"/>
    <row r="60443" customFormat="false" ht="15.75" hidden="false" customHeight="false" outlineLevel="0" collapsed="false"/>
    <row r="60444" customFormat="false" ht="15.75" hidden="false" customHeight="false" outlineLevel="0" collapsed="false"/>
    <row r="60445" customFormat="false" ht="15.75" hidden="false" customHeight="false" outlineLevel="0" collapsed="false"/>
    <row r="60446" customFormat="false" ht="15.75" hidden="false" customHeight="false" outlineLevel="0" collapsed="false"/>
    <row r="60447" customFormat="false" ht="15.75" hidden="false" customHeight="false" outlineLevel="0" collapsed="false"/>
    <row r="60448" customFormat="false" ht="15.75" hidden="false" customHeight="false" outlineLevel="0" collapsed="false"/>
    <row r="60449" customFormat="false" ht="15.75" hidden="false" customHeight="false" outlineLevel="0" collapsed="false"/>
    <row r="60450" customFormat="false" ht="15.75" hidden="false" customHeight="false" outlineLevel="0" collapsed="false"/>
    <row r="60451" customFormat="false" ht="15.75" hidden="false" customHeight="false" outlineLevel="0" collapsed="false"/>
    <row r="60452" customFormat="false" ht="15.75" hidden="false" customHeight="false" outlineLevel="0" collapsed="false"/>
    <row r="60453" customFormat="false" ht="15.75" hidden="false" customHeight="false" outlineLevel="0" collapsed="false"/>
    <row r="60454" customFormat="false" ht="15.75" hidden="false" customHeight="false" outlineLevel="0" collapsed="false"/>
    <row r="60455" customFormat="false" ht="15.75" hidden="false" customHeight="false" outlineLevel="0" collapsed="false"/>
    <row r="60456" customFormat="false" ht="15.75" hidden="false" customHeight="false" outlineLevel="0" collapsed="false"/>
    <row r="60457" customFormat="false" ht="15.75" hidden="false" customHeight="false" outlineLevel="0" collapsed="false"/>
    <row r="60458" customFormat="false" ht="15.75" hidden="false" customHeight="false" outlineLevel="0" collapsed="false"/>
    <row r="60459" customFormat="false" ht="15.75" hidden="false" customHeight="false" outlineLevel="0" collapsed="false"/>
    <row r="60460" customFormat="false" ht="15.75" hidden="false" customHeight="false" outlineLevel="0" collapsed="false"/>
    <row r="60461" customFormat="false" ht="15.75" hidden="false" customHeight="false" outlineLevel="0" collapsed="false"/>
    <row r="60462" customFormat="false" ht="15.75" hidden="false" customHeight="false" outlineLevel="0" collapsed="false"/>
    <row r="60463" customFormat="false" ht="15.75" hidden="false" customHeight="false" outlineLevel="0" collapsed="false"/>
    <row r="60464" customFormat="false" ht="15.75" hidden="false" customHeight="false" outlineLevel="0" collapsed="false"/>
    <row r="60465" customFormat="false" ht="15.75" hidden="false" customHeight="false" outlineLevel="0" collapsed="false"/>
    <row r="60466" customFormat="false" ht="15.75" hidden="false" customHeight="false" outlineLevel="0" collapsed="false"/>
    <row r="60467" customFormat="false" ht="15.75" hidden="false" customHeight="false" outlineLevel="0" collapsed="false"/>
    <row r="60468" customFormat="false" ht="15.75" hidden="false" customHeight="false" outlineLevel="0" collapsed="false"/>
    <row r="60469" customFormat="false" ht="15.75" hidden="false" customHeight="false" outlineLevel="0" collapsed="false"/>
    <row r="60470" customFormat="false" ht="15.75" hidden="false" customHeight="false" outlineLevel="0" collapsed="false"/>
    <row r="60471" customFormat="false" ht="15.75" hidden="false" customHeight="false" outlineLevel="0" collapsed="false"/>
    <row r="60472" customFormat="false" ht="15.75" hidden="false" customHeight="false" outlineLevel="0" collapsed="false"/>
    <row r="60473" customFormat="false" ht="15.75" hidden="false" customHeight="false" outlineLevel="0" collapsed="false"/>
    <row r="60474" customFormat="false" ht="15.75" hidden="false" customHeight="false" outlineLevel="0" collapsed="false"/>
    <row r="60475" customFormat="false" ht="15.75" hidden="false" customHeight="false" outlineLevel="0" collapsed="false"/>
    <row r="60476" customFormat="false" ht="15.75" hidden="false" customHeight="false" outlineLevel="0" collapsed="false"/>
    <row r="60477" customFormat="false" ht="15.75" hidden="false" customHeight="false" outlineLevel="0" collapsed="false"/>
    <row r="60478" customFormat="false" ht="15.75" hidden="false" customHeight="false" outlineLevel="0" collapsed="false"/>
    <row r="60479" customFormat="false" ht="15.75" hidden="false" customHeight="false" outlineLevel="0" collapsed="false"/>
    <row r="60480" customFormat="false" ht="15.75" hidden="false" customHeight="false" outlineLevel="0" collapsed="false"/>
    <row r="60481" customFormat="false" ht="15.75" hidden="false" customHeight="false" outlineLevel="0" collapsed="false"/>
    <row r="60482" customFormat="false" ht="15.75" hidden="false" customHeight="false" outlineLevel="0" collapsed="false"/>
    <row r="60483" customFormat="false" ht="15.75" hidden="false" customHeight="false" outlineLevel="0" collapsed="false"/>
    <row r="60484" customFormat="false" ht="15.75" hidden="false" customHeight="false" outlineLevel="0" collapsed="false"/>
    <row r="60485" customFormat="false" ht="15.75" hidden="false" customHeight="false" outlineLevel="0" collapsed="false"/>
    <row r="60486" customFormat="false" ht="15.75" hidden="false" customHeight="false" outlineLevel="0" collapsed="false"/>
    <row r="60487" customFormat="false" ht="15.75" hidden="false" customHeight="false" outlineLevel="0" collapsed="false"/>
    <row r="60488" customFormat="false" ht="15.75" hidden="false" customHeight="false" outlineLevel="0" collapsed="false"/>
    <row r="60489" customFormat="false" ht="15.75" hidden="false" customHeight="false" outlineLevel="0" collapsed="false"/>
    <row r="60490" customFormat="false" ht="15.75" hidden="false" customHeight="false" outlineLevel="0" collapsed="false"/>
    <row r="60491" customFormat="false" ht="15.75" hidden="false" customHeight="false" outlineLevel="0" collapsed="false"/>
    <row r="60492" customFormat="false" ht="15.75" hidden="false" customHeight="false" outlineLevel="0" collapsed="false"/>
    <row r="60493" customFormat="false" ht="15.75" hidden="false" customHeight="false" outlineLevel="0" collapsed="false"/>
    <row r="60494" customFormat="false" ht="15.75" hidden="false" customHeight="false" outlineLevel="0" collapsed="false"/>
    <row r="60495" customFormat="false" ht="15.75" hidden="false" customHeight="false" outlineLevel="0" collapsed="false"/>
    <row r="60496" customFormat="false" ht="15.75" hidden="false" customHeight="false" outlineLevel="0" collapsed="false"/>
    <row r="60497" customFormat="false" ht="15.75" hidden="false" customHeight="false" outlineLevel="0" collapsed="false"/>
    <row r="60498" customFormat="false" ht="15.75" hidden="false" customHeight="false" outlineLevel="0" collapsed="false"/>
    <row r="60499" customFormat="false" ht="15.75" hidden="false" customHeight="false" outlineLevel="0" collapsed="false"/>
    <row r="60500" customFormat="false" ht="15.75" hidden="false" customHeight="false" outlineLevel="0" collapsed="false"/>
    <row r="60501" customFormat="false" ht="15.75" hidden="false" customHeight="false" outlineLevel="0" collapsed="false"/>
    <row r="60502" customFormat="false" ht="15.75" hidden="false" customHeight="false" outlineLevel="0" collapsed="false"/>
    <row r="60503" customFormat="false" ht="15.75" hidden="false" customHeight="false" outlineLevel="0" collapsed="false"/>
    <row r="60504" customFormat="false" ht="15.75" hidden="false" customHeight="false" outlineLevel="0" collapsed="false"/>
    <row r="60505" customFormat="false" ht="15.75" hidden="false" customHeight="false" outlineLevel="0" collapsed="false"/>
    <row r="60506" customFormat="false" ht="15.75" hidden="false" customHeight="false" outlineLevel="0" collapsed="false"/>
    <row r="60507" customFormat="false" ht="15.75" hidden="false" customHeight="false" outlineLevel="0" collapsed="false"/>
    <row r="60508" customFormat="false" ht="15.75" hidden="false" customHeight="false" outlineLevel="0" collapsed="false"/>
    <row r="60509" customFormat="false" ht="15.75" hidden="false" customHeight="false" outlineLevel="0" collapsed="false"/>
    <row r="60510" customFormat="false" ht="15.75" hidden="false" customHeight="false" outlineLevel="0" collapsed="false"/>
    <row r="60511" customFormat="false" ht="15.75" hidden="false" customHeight="false" outlineLevel="0" collapsed="false"/>
    <row r="60512" customFormat="false" ht="15.75" hidden="false" customHeight="false" outlineLevel="0" collapsed="false"/>
    <row r="60513" customFormat="false" ht="15.75" hidden="false" customHeight="false" outlineLevel="0" collapsed="false"/>
    <row r="60514" customFormat="false" ht="15.75" hidden="false" customHeight="false" outlineLevel="0" collapsed="false"/>
    <row r="60515" customFormat="false" ht="15.75" hidden="false" customHeight="false" outlineLevel="0" collapsed="false"/>
    <row r="60516" customFormat="false" ht="15.75" hidden="false" customHeight="false" outlineLevel="0" collapsed="false"/>
    <row r="60517" customFormat="false" ht="15.75" hidden="false" customHeight="false" outlineLevel="0" collapsed="false"/>
    <row r="60518" customFormat="false" ht="15.75" hidden="false" customHeight="false" outlineLevel="0" collapsed="false"/>
    <row r="60519" customFormat="false" ht="15.75" hidden="false" customHeight="false" outlineLevel="0" collapsed="false"/>
    <row r="60520" customFormat="false" ht="15.75" hidden="false" customHeight="false" outlineLevel="0" collapsed="false"/>
    <row r="60521" customFormat="false" ht="15.75" hidden="false" customHeight="false" outlineLevel="0" collapsed="false"/>
    <row r="60522" customFormat="false" ht="15.75" hidden="false" customHeight="false" outlineLevel="0" collapsed="false"/>
    <row r="60523" customFormat="false" ht="15.75" hidden="false" customHeight="false" outlineLevel="0" collapsed="false"/>
    <row r="60524" customFormat="false" ht="15.75" hidden="false" customHeight="false" outlineLevel="0" collapsed="false"/>
    <row r="60525" customFormat="false" ht="15.75" hidden="false" customHeight="false" outlineLevel="0" collapsed="false"/>
    <row r="60526" customFormat="false" ht="15.75" hidden="false" customHeight="false" outlineLevel="0" collapsed="false"/>
    <row r="60527" customFormat="false" ht="15.75" hidden="false" customHeight="false" outlineLevel="0" collapsed="false"/>
    <row r="60528" customFormat="false" ht="15.75" hidden="false" customHeight="false" outlineLevel="0" collapsed="false"/>
    <row r="60529" customFormat="false" ht="15.75" hidden="false" customHeight="false" outlineLevel="0" collapsed="false"/>
    <row r="60530" customFormat="false" ht="15.75" hidden="false" customHeight="false" outlineLevel="0" collapsed="false"/>
    <row r="60531" customFormat="false" ht="15.75" hidden="false" customHeight="false" outlineLevel="0" collapsed="false"/>
    <row r="60532" customFormat="false" ht="15.75" hidden="false" customHeight="false" outlineLevel="0" collapsed="false"/>
    <row r="60533" customFormat="false" ht="15.75" hidden="false" customHeight="false" outlineLevel="0" collapsed="false"/>
    <row r="60534" customFormat="false" ht="15.75" hidden="false" customHeight="false" outlineLevel="0" collapsed="false"/>
    <row r="60535" customFormat="false" ht="15.75" hidden="false" customHeight="false" outlineLevel="0" collapsed="false"/>
    <row r="60536" customFormat="false" ht="15.75" hidden="false" customHeight="false" outlineLevel="0" collapsed="false"/>
    <row r="60537" customFormat="false" ht="15.75" hidden="false" customHeight="false" outlineLevel="0" collapsed="false"/>
    <row r="60538" customFormat="false" ht="15.75" hidden="false" customHeight="false" outlineLevel="0" collapsed="false"/>
    <row r="60539" customFormat="false" ht="15.75" hidden="false" customHeight="false" outlineLevel="0" collapsed="false"/>
    <row r="60540" customFormat="false" ht="15.75" hidden="false" customHeight="false" outlineLevel="0" collapsed="false"/>
    <row r="60541" customFormat="false" ht="15.75" hidden="false" customHeight="false" outlineLevel="0" collapsed="false"/>
    <row r="60542" customFormat="false" ht="15.75" hidden="false" customHeight="false" outlineLevel="0" collapsed="false"/>
    <row r="60543" customFormat="false" ht="15.75" hidden="false" customHeight="false" outlineLevel="0" collapsed="false"/>
    <row r="60544" customFormat="false" ht="15.75" hidden="false" customHeight="false" outlineLevel="0" collapsed="false"/>
    <row r="60545" customFormat="false" ht="15.75" hidden="false" customHeight="false" outlineLevel="0" collapsed="false"/>
    <row r="60546" customFormat="false" ht="15.75" hidden="false" customHeight="false" outlineLevel="0" collapsed="false"/>
    <row r="60547" customFormat="false" ht="15.75" hidden="false" customHeight="false" outlineLevel="0" collapsed="false"/>
    <row r="60548" customFormat="false" ht="15.75" hidden="false" customHeight="false" outlineLevel="0" collapsed="false"/>
    <row r="60549" customFormat="false" ht="15.75" hidden="false" customHeight="false" outlineLevel="0" collapsed="false"/>
    <row r="60550" customFormat="false" ht="15.75" hidden="false" customHeight="false" outlineLevel="0" collapsed="false"/>
    <row r="60551" customFormat="false" ht="15.75" hidden="false" customHeight="false" outlineLevel="0" collapsed="false"/>
    <row r="60552" customFormat="false" ht="15.75" hidden="false" customHeight="false" outlineLevel="0" collapsed="false"/>
    <row r="60553" customFormat="false" ht="15.75" hidden="false" customHeight="false" outlineLevel="0" collapsed="false"/>
    <row r="60554" customFormat="false" ht="15.75" hidden="false" customHeight="false" outlineLevel="0" collapsed="false"/>
    <row r="60555" customFormat="false" ht="15.75" hidden="false" customHeight="false" outlineLevel="0" collapsed="false"/>
    <row r="60556" customFormat="false" ht="15.75" hidden="false" customHeight="false" outlineLevel="0" collapsed="false"/>
    <row r="60557" customFormat="false" ht="15.75" hidden="false" customHeight="false" outlineLevel="0" collapsed="false"/>
    <row r="60558" customFormat="false" ht="15.75" hidden="false" customHeight="false" outlineLevel="0" collapsed="false"/>
    <row r="60559" customFormat="false" ht="15.75" hidden="false" customHeight="false" outlineLevel="0" collapsed="false"/>
    <row r="60560" customFormat="false" ht="15.75" hidden="false" customHeight="false" outlineLevel="0" collapsed="false"/>
    <row r="60561" customFormat="false" ht="15.75" hidden="false" customHeight="false" outlineLevel="0" collapsed="false"/>
    <row r="60562" customFormat="false" ht="15.75" hidden="false" customHeight="false" outlineLevel="0" collapsed="false"/>
    <row r="60563" customFormat="false" ht="15.75" hidden="false" customHeight="false" outlineLevel="0" collapsed="false"/>
    <row r="60564" customFormat="false" ht="15.75" hidden="false" customHeight="false" outlineLevel="0" collapsed="false"/>
    <row r="60565" customFormat="false" ht="15.75" hidden="false" customHeight="false" outlineLevel="0" collapsed="false"/>
    <row r="60566" customFormat="false" ht="15.75" hidden="false" customHeight="false" outlineLevel="0" collapsed="false"/>
    <row r="60567" customFormat="false" ht="15.75" hidden="false" customHeight="false" outlineLevel="0" collapsed="false"/>
    <row r="60568" customFormat="false" ht="15.75" hidden="false" customHeight="false" outlineLevel="0" collapsed="false"/>
    <row r="60569" customFormat="false" ht="15.75" hidden="false" customHeight="false" outlineLevel="0" collapsed="false"/>
    <row r="60570" customFormat="false" ht="15.75" hidden="false" customHeight="false" outlineLevel="0" collapsed="false"/>
    <row r="60571" customFormat="false" ht="15.75" hidden="false" customHeight="false" outlineLevel="0" collapsed="false"/>
    <row r="60572" customFormat="false" ht="15.75" hidden="false" customHeight="false" outlineLevel="0" collapsed="false"/>
    <row r="60573" customFormat="false" ht="15.75" hidden="false" customHeight="false" outlineLevel="0" collapsed="false"/>
    <row r="60574" customFormat="false" ht="15.75" hidden="false" customHeight="false" outlineLevel="0" collapsed="false"/>
    <row r="60575" customFormat="false" ht="15.75" hidden="false" customHeight="false" outlineLevel="0" collapsed="false"/>
    <row r="60576" customFormat="false" ht="15.75" hidden="false" customHeight="false" outlineLevel="0" collapsed="false"/>
    <row r="60577" customFormat="false" ht="15.75" hidden="false" customHeight="false" outlineLevel="0" collapsed="false"/>
    <row r="60578" customFormat="false" ht="15.75" hidden="false" customHeight="false" outlineLevel="0" collapsed="false"/>
    <row r="60579" customFormat="false" ht="15.75" hidden="false" customHeight="false" outlineLevel="0" collapsed="false"/>
    <row r="60580" customFormat="false" ht="15.75" hidden="false" customHeight="false" outlineLevel="0" collapsed="false"/>
    <row r="60581" customFormat="false" ht="15.75" hidden="false" customHeight="false" outlineLevel="0" collapsed="false"/>
    <row r="60582" customFormat="false" ht="15.75" hidden="false" customHeight="false" outlineLevel="0" collapsed="false"/>
    <row r="60583" customFormat="false" ht="15.75" hidden="false" customHeight="false" outlineLevel="0" collapsed="false"/>
    <row r="60584" customFormat="false" ht="15.75" hidden="false" customHeight="false" outlineLevel="0" collapsed="false"/>
    <row r="60585" customFormat="false" ht="15.75" hidden="false" customHeight="false" outlineLevel="0" collapsed="false"/>
    <row r="60586" customFormat="false" ht="15.75" hidden="false" customHeight="false" outlineLevel="0" collapsed="false"/>
    <row r="60587" customFormat="false" ht="15.75" hidden="false" customHeight="false" outlineLevel="0" collapsed="false"/>
    <row r="60588" customFormat="false" ht="15.75" hidden="false" customHeight="false" outlineLevel="0" collapsed="false"/>
    <row r="60589" customFormat="false" ht="15.75" hidden="false" customHeight="false" outlineLevel="0" collapsed="false"/>
    <row r="60590" customFormat="false" ht="15.75" hidden="false" customHeight="false" outlineLevel="0" collapsed="false"/>
    <row r="60591" customFormat="false" ht="15.75" hidden="false" customHeight="false" outlineLevel="0" collapsed="false"/>
    <row r="60592" customFormat="false" ht="15.75" hidden="false" customHeight="false" outlineLevel="0" collapsed="false"/>
    <row r="60593" customFormat="false" ht="15.75" hidden="false" customHeight="false" outlineLevel="0" collapsed="false"/>
    <row r="60594" customFormat="false" ht="15.75" hidden="false" customHeight="false" outlineLevel="0" collapsed="false"/>
    <row r="60595" customFormat="false" ht="15.75" hidden="false" customHeight="false" outlineLevel="0" collapsed="false"/>
    <row r="60596" customFormat="false" ht="15.75" hidden="false" customHeight="false" outlineLevel="0" collapsed="false"/>
    <row r="60597" customFormat="false" ht="15.75" hidden="false" customHeight="false" outlineLevel="0" collapsed="false"/>
    <row r="60598" customFormat="false" ht="15.75" hidden="false" customHeight="false" outlineLevel="0" collapsed="false"/>
    <row r="60599" customFormat="false" ht="15.75" hidden="false" customHeight="false" outlineLevel="0" collapsed="false"/>
    <row r="60600" customFormat="false" ht="15.75" hidden="false" customHeight="false" outlineLevel="0" collapsed="false"/>
    <row r="60601" customFormat="false" ht="15.75" hidden="false" customHeight="false" outlineLevel="0" collapsed="false"/>
    <row r="60602" customFormat="false" ht="15.75" hidden="false" customHeight="false" outlineLevel="0" collapsed="false"/>
    <row r="60603" customFormat="false" ht="15.75" hidden="false" customHeight="false" outlineLevel="0" collapsed="false"/>
    <row r="60604" customFormat="false" ht="15.75" hidden="false" customHeight="false" outlineLevel="0" collapsed="false"/>
    <row r="60605" customFormat="false" ht="15.75" hidden="false" customHeight="false" outlineLevel="0" collapsed="false"/>
    <row r="60606" customFormat="false" ht="15.75" hidden="false" customHeight="false" outlineLevel="0" collapsed="false"/>
    <row r="60607" customFormat="false" ht="15.75" hidden="false" customHeight="false" outlineLevel="0" collapsed="false"/>
    <row r="60608" customFormat="false" ht="15.75" hidden="false" customHeight="false" outlineLevel="0" collapsed="false"/>
    <row r="60609" customFormat="false" ht="15.75" hidden="false" customHeight="false" outlineLevel="0" collapsed="false"/>
    <row r="60610" customFormat="false" ht="15.75" hidden="false" customHeight="false" outlineLevel="0" collapsed="false"/>
    <row r="60611" customFormat="false" ht="15.75" hidden="false" customHeight="false" outlineLevel="0" collapsed="false"/>
    <row r="60612" customFormat="false" ht="15.75" hidden="false" customHeight="false" outlineLevel="0" collapsed="false"/>
    <row r="60613" customFormat="false" ht="15.75" hidden="false" customHeight="false" outlineLevel="0" collapsed="false"/>
    <row r="60614" customFormat="false" ht="15.75" hidden="false" customHeight="false" outlineLevel="0" collapsed="false"/>
    <row r="60615" customFormat="false" ht="15.75" hidden="false" customHeight="false" outlineLevel="0" collapsed="false"/>
    <row r="60616" customFormat="false" ht="15.75" hidden="false" customHeight="false" outlineLevel="0" collapsed="false"/>
    <row r="60617" customFormat="false" ht="15.75" hidden="false" customHeight="false" outlineLevel="0" collapsed="false"/>
    <row r="60618" customFormat="false" ht="15.75" hidden="false" customHeight="false" outlineLevel="0" collapsed="false"/>
    <row r="60619" customFormat="false" ht="15.75" hidden="false" customHeight="false" outlineLevel="0" collapsed="false"/>
    <row r="60620" customFormat="false" ht="15.75" hidden="false" customHeight="false" outlineLevel="0" collapsed="false"/>
    <row r="60621" customFormat="false" ht="15.75" hidden="false" customHeight="false" outlineLevel="0" collapsed="false"/>
    <row r="60622" customFormat="false" ht="15.75" hidden="false" customHeight="false" outlineLevel="0" collapsed="false"/>
    <row r="60623" customFormat="false" ht="15.75" hidden="false" customHeight="false" outlineLevel="0" collapsed="false"/>
    <row r="60624" customFormat="false" ht="15.75" hidden="false" customHeight="false" outlineLevel="0" collapsed="false"/>
    <row r="60625" customFormat="false" ht="15.75" hidden="false" customHeight="false" outlineLevel="0" collapsed="false"/>
    <row r="60626" customFormat="false" ht="15.75" hidden="false" customHeight="false" outlineLevel="0" collapsed="false"/>
    <row r="60627" customFormat="false" ht="15.75" hidden="false" customHeight="false" outlineLevel="0" collapsed="false"/>
    <row r="60628" customFormat="false" ht="15.75" hidden="false" customHeight="false" outlineLevel="0" collapsed="false"/>
    <row r="60629" customFormat="false" ht="15.75" hidden="false" customHeight="false" outlineLevel="0" collapsed="false"/>
    <row r="60630" customFormat="false" ht="15.75" hidden="false" customHeight="false" outlineLevel="0" collapsed="false"/>
    <row r="60631" customFormat="false" ht="15.75" hidden="false" customHeight="false" outlineLevel="0" collapsed="false"/>
    <row r="60632" customFormat="false" ht="15.75" hidden="false" customHeight="false" outlineLevel="0" collapsed="false"/>
    <row r="60633" customFormat="false" ht="15.75" hidden="false" customHeight="false" outlineLevel="0" collapsed="false"/>
    <row r="60634" customFormat="false" ht="15.75" hidden="false" customHeight="false" outlineLevel="0" collapsed="false"/>
    <row r="60635" customFormat="false" ht="15.75" hidden="false" customHeight="false" outlineLevel="0" collapsed="false"/>
    <row r="60636" customFormat="false" ht="15.75" hidden="false" customHeight="false" outlineLevel="0" collapsed="false"/>
    <row r="60637" customFormat="false" ht="15.75" hidden="false" customHeight="false" outlineLevel="0" collapsed="false"/>
    <row r="60638" customFormat="false" ht="15.75" hidden="false" customHeight="false" outlineLevel="0" collapsed="false"/>
    <row r="60639" customFormat="false" ht="15.75" hidden="false" customHeight="false" outlineLevel="0" collapsed="false"/>
    <row r="60640" customFormat="false" ht="15.75" hidden="false" customHeight="false" outlineLevel="0" collapsed="false"/>
    <row r="60641" customFormat="false" ht="15.75" hidden="false" customHeight="false" outlineLevel="0" collapsed="false"/>
    <row r="60642" customFormat="false" ht="15.75" hidden="false" customHeight="false" outlineLevel="0" collapsed="false"/>
    <row r="60643" customFormat="false" ht="15.75" hidden="false" customHeight="false" outlineLevel="0" collapsed="false"/>
    <row r="60644" customFormat="false" ht="15.75" hidden="false" customHeight="false" outlineLevel="0" collapsed="false"/>
    <row r="60645" customFormat="false" ht="15.75" hidden="false" customHeight="false" outlineLevel="0" collapsed="false"/>
    <row r="60646" customFormat="false" ht="15.75" hidden="false" customHeight="false" outlineLevel="0" collapsed="false"/>
    <row r="60647" customFormat="false" ht="15.75" hidden="false" customHeight="false" outlineLevel="0" collapsed="false"/>
    <row r="60648" customFormat="false" ht="15.75" hidden="false" customHeight="false" outlineLevel="0" collapsed="false"/>
    <row r="60649" customFormat="false" ht="15.75" hidden="false" customHeight="false" outlineLevel="0" collapsed="false"/>
    <row r="60650" customFormat="false" ht="15.75" hidden="false" customHeight="false" outlineLevel="0" collapsed="false"/>
    <row r="60651" customFormat="false" ht="15.75" hidden="false" customHeight="false" outlineLevel="0" collapsed="false"/>
    <row r="60652" customFormat="false" ht="15.75" hidden="false" customHeight="false" outlineLevel="0" collapsed="false"/>
    <row r="60653" customFormat="false" ht="15.75" hidden="false" customHeight="false" outlineLevel="0" collapsed="false"/>
    <row r="60654" customFormat="false" ht="15.75" hidden="false" customHeight="false" outlineLevel="0" collapsed="false"/>
    <row r="60655" customFormat="false" ht="15.75" hidden="false" customHeight="false" outlineLevel="0" collapsed="false"/>
    <row r="60656" customFormat="false" ht="15.75" hidden="false" customHeight="false" outlineLevel="0" collapsed="false"/>
    <row r="60657" customFormat="false" ht="15.75" hidden="false" customHeight="false" outlineLevel="0" collapsed="false"/>
    <row r="60658" customFormat="false" ht="15.75" hidden="false" customHeight="false" outlineLevel="0" collapsed="false"/>
    <row r="60659" customFormat="false" ht="15.75" hidden="false" customHeight="false" outlineLevel="0" collapsed="false"/>
    <row r="60660" customFormat="false" ht="15.75" hidden="false" customHeight="false" outlineLevel="0" collapsed="false"/>
    <row r="60661" customFormat="false" ht="15.75" hidden="false" customHeight="false" outlineLevel="0" collapsed="false"/>
    <row r="60662" customFormat="false" ht="15.75" hidden="false" customHeight="false" outlineLevel="0" collapsed="false"/>
    <row r="60663" customFormat="false" ht="15.75" hidden="false" customHeight="false" outlineLevel="0" collapsed="false"/>
    <row r="60664" customFormat="false" ht="15.75" hidden="false" customHeight="false" outlineLevel="0" collapsed="false"/>
    <row r="60665" customFormat="false" ht="15.75" hidden="false" customHeight="false" outlineLevel="0" collapsed="false"/>
    <row r="60666" customFormat="false" ht="15.75" hidden="false" customHeight="false" outlineLevel="0" collapsed="false"/>
    <row r="60667" customFormat="false" ht="15.75" hidden="false" customHeight="false" outlineLevel="0" collapsed="false"/>
    <row r="60668" customFormat="false" ht="15.75" hidden="false" customHeight="false" outlineLevel="0" collapsed="false"/>
    <row r="60669" customFormat="false" ht="15.75" hidden="false" customHeight="false" outlineLevel="0" collapsed="false"/>
    <row r="60670" customFormat="false" ht="15.75" hidden="false" customHeight="false" outlineLevel="0" collapsed="false"/>
    <row r="60671" customFormat="false" ht="15.75" hidden="false" customHeight="false" outlineLevel="0" collapsed="false"/>
    <row r="60672" customFormat="false" ht="15.75" hidden="false" customHeight="false" outlineLevel="0" collapsed="false"/>
    <row r="60673" customFormat="false" ht="15.75" hidden="false" customHeight="false" outlineLevel="0" collapsed="false"/>
    <row r="60674" customFormat="false" ht="15.75" hidden="false" customHeight="false" outlineLevel="0" collapsed="false"/>
    <row r="60675" customFormat="false" ht="15.75" hidden="false" customHeight="false" outlineLevel="0" collapsed="false"/>
    <row r="60676" customFormat="false" ht="15.75" hidden="false" customHeight="false" outlineLevel="0" collapsed="false"/>
    <row r="60677" customFormat="false" ht="15.75" hidden="false" customHeight="false" outlineLevel="0" collapsed="false"/>
    <row r="60678" customFormat="false" ht="15.75" hidden="false" customHeight="false" outlineLevel="0" collapsed="false"/>
    <row r="60679" customFormat="false" ht="15.75" hidden="false" customHeight="false" outlineLevel="0" collapsed="false"/>
    <row r="60680" customFormat="false" ht="15.75" hidden="false" customHeight="false" outlineLevel="0" collapsed="false"/>
    <row r="60681" customFormat="false" ht="15.75" hidden="false" customHeight="false" outlineLevel="0" collapsed="false"/>
    <row r="60682" customFormat="false" ht="15.75" hidden="false" customHeight="false" outlineLevel="0" collapsed="false"/>
    <row r="60683" customFormat="false" ht="15.75" hidden="false" customHeight="false" outlineLevel="0" collapsed="false"/>
    <row r="60684" customFormat="false" ht="15.75" hidden="false" customHeight="false" outlineLevel="0" collapsed="false"/>
    <row r="60685" customFormat="false" ht="15.75" hidden="false" customHeight="false" outlineLevel="0" collapsed="false"/>
    <row r="60686" customFormat="false" ht="15.75" hidden="false" customHeight="false" outlineLevel="0" collapsed="false"/>
    <row r="60687" customFormat="false" ht="15.75" hidden="false" customHeight="false" outlineLevel="0" collapsed="false"/>
    <row r="60688" customFormat="false" ht="15.75" hidden="false" customHeight="false" outlineLevel="0" collapsed="false"/>
    <row r="60689" customFormat="false" ht="15.75" hidden="false" customHeight="false" outlineLevel="0" collapsed="false"/>
    <row r="60690" customFormat="false" ht="15.75" hidden="false" customHeight="false" outlineLevel="0" collapsed="false"/>
    <row r="60691" customFormat="false" ht="15.75" hidden="false" customHeight="false" outlineLevel="0" collapsed="false"/>
    <row r="60692" customFormat="false" ht="15.75" hidden="false" customHeight="false" outlineLevel="0" collapsed="false"/>
    <row r="60693" customFormat="false" ht="15.75" hidden="false" customHeight="false" outlineLevel="0" collapsed="false"/>
    <row r="60694" customFormat="false" ht="15.75" hidden="false" customHeight="false" outlineLevel="0" collapsed="false"/>
    <row r="60695" customFormat="false" ht="15.75" hidden="false" customHeight="false" outlineLevel="0" collapsed="false"/>
    <row r="60696" customFormat="false" ht="15.75" hidden="false" customHeight="false" outlineLevel="0" collapsed="false"/>
    <row r="60697" customFormat="false" ht="15.75" hidden="false" customHeight="false" outlineLevel="0" collapsed="false"/>
    <row r="60698" customFormat="false" ht="15.75" hidden="false" customHeight="false" outlineLevel="0" collapsed="false"/>
    <row r="60699" customFormat="false" ht="15.75" hidden="false" customHeight="false" outlineLevel="0" collapsed="false"/>
    <row r="60700" customFormat="false" ht="15.75" hidden="false" customHeight="false" outlineLevel="0" collapsed="false"/>
    <row r="60701" customFormat="false" ht="15.75" hidden="false" customHeight="false" outlineLevel="0" collapsed="false"/>
    <row r="60702" customFormat="false" ht="15.75" hidden="false" customHeight="false" outlineLevel="0" collapsed="false"/>
    <row r="60703" customFormat="false" ht="15.75" hidden="false" customHeight="false" outlineLevel="0" collapsed="false"/>
    <row r="60704" customFormat="false" ht="15.75" hidden="false" customHeight="false" outlineLevel="0" collapsed="false"/>
    <row r="60705" customFormat="false" ht="15.75" hidden="false" customHeight="false" outlineLevel="0" collapsed="false"/>
    <row r="60706" customFormat="false" ht="15.75" hidden="false" customHeight="false" outlineLevel="0" collapsed="false"/>
    <row r="60707" customFormat="false" ht="15.75" hidden="false" customHeight="false" outlineLevel="0" collapsed="false"/>
    <row r="60708" customFormat="false" ht="15.75" hidden="false" customHeight="false" outlineLevel="0" collapsed="false"/>
    <row r="60709" customFormat="false" ht="15.75" hidden="false" customHeight="false" outlineLevel="0" collapsed="false"/>
    <row r="60710" customFormat="false" ht="15.75" hidden="false" customHeight="false" outlineLevel="0" collapsed="false"/>
    <row r="60711" customFormat="false" ht="15.75" hidden="false" customHeight="false" outlineLevel="0" collapsed="false"/>
    <row r="60712" customFormat="false" ht="15.75" hidden="false" customHeight="false" outlineLevel="0" collapsed="false"/>
    <row r="60713" customFormat="false" ht="15.75" hidden="false" customHeight="false" outlineLevel="0" collapsed="false"/>
    <row r="60714" customFormat="false" ht="15.75" hidden="false" customHeight="false" outlineLevel="0" collapsed="false"/>
    <row r="60715" customFormat="false" ht="15.75" hidden="false" customHeight="false" outlineLevel="0" collapsed="false"/>
    <row r="60716" customFormat="false" ht="15.75" hidden="false" customHeight="false" outlineLevel="0" collapsed="false"/>
    <row r="60717" customFormat="false" ht="15.75" hidden="false" customHeight="false" outlineLevel="0" collapsed="false"/>
    <row r="60718" customFormat="false" ht="15.75" hidden="false" customHeight="false" outlineLevel="0" collapsed="false"/>
    <row r="60719" customFormat="false" ht="15.75" hidden="false" customHeight="false" outlineLevel="0" collapsed="false"/>
    <row r="60720" customFormat="false" ht="15.75" hidden="false" customHeight="false" outlineLevel="0" collapsed="false"/>
    <row r="60721" customFormat="false" ht="15.75" hidden="false" customHeight="false" outlineLevel="0" collapsed="false"/>
    <row r="60722" customFormat="false" ht="15.75" hidden="false" customHeight="false" outlineLevel="0" collapsed="false"/>
    <row r="60723" customFormat="false" ht="15.75" hidden="false" customHeight="false" outlineLevel="0" collapsed="false"/>
    <row r="60724" customFormat="false" ht="15.75" hidden="false" customHeight="false" outlineLevel="0" collapsed="false"/>
    <row r="60725" customFormat="false" ht="15.75" hidden="false" customHeight="false" outlineLevel="0" collapsed="false"/>
    <row r="60726" customFormat="false" ht="15.75" hidden="false" customHeight="false" outlineLevel="0" collapsed="false"/>
    <row r="60727" customFormat="false" ht="15.75" hidden="false" customHeight="false" outlineLevel="0" collapsed="false"/>
    <row r="60728" customFormat="false" ht="15.75" hidden="false" customHeight="false" outlineLevel="0" collapsed="false"/>
    <row r="60729" customFormat="false" ht="15.75" hidden="false" customHeight="false" outlineLevel="0" collapsed="false"/>
    <row r="60730" customFormat="false" ht="15.75" hidden="false" customHeight="false" outlineLevel="0" collapsed="false"/>
    <row r="60731" customFormat="false" ht="15.75" hidden="false" customHeight="false" outlineLevel="0" collapsed="false"/>
    <row r="60732" customFormat="false" ht="15.75" hidden="false" customHeight="false" outlineLevel="0" collapsed="false"/>
    <row r="60733" customFormat="false" ht="15.75" hidden="false" customHeight="false" outlineLevel="0" collapsed="false"/>
    <row r="60734" customFormat="false" ht="15.75" hidden="false" customHeight="false" outlineLevel="0" collapsed="false"/>
    <row r="60735" customFormat="false" ht="15.75" hidden="false" customHeight="false" outlineLevel="0" collapsed="false"/>
    <row r="60736" customFormat="false" ht="15.75" hidden="false" customHeight="false" outlineLevel="0" collapsed="false"/>
    <row r="60737" customFormat="false" ht="15.75" hidden="false" customHeight="false" outlineLevel="0" collapsed="false"/>
    <row r="60738" customFormat="false" ht="15.75" hidden="false" customHeight="false" outlineLevel="0" collapsed="false"/>
    <row r="60739" customFormat="false" ht="15.75" hidden="false" customHeight="false" outlineLevel="0" collapsed="false"/>
    <row r="60740" customFormat="false" ht="15.75" hidden="false" customHeight="false" outlineLevel="0" collapsed="false"/>
    <row r="60741" customFormat="false" ht="15.75" hidden="false" customHeight="false" outlineLevel="0" collapsed="false"/>
    <row r="60742" customFormat="false" ht="15.75" hidden="false" customHeight="false" outlineLevel="0" collapsed="false"/>
    <row r="60743" customFormat="false" ht="15.75" hidden="false" customHeight="false" outlineLevel="0" collapsed="false"/>
    <row r="60744" customFormat="false" ht="15.75" hidden="false" customHeight="false" outlineLevel="0" collapsed="false"/>
    <row r="60745" customFormat="false" ht="15.75" hidden="false" customHeight="false" outlineLevel="0" collapsed="false"/>
    <row r="60746" customFormat="false" ht="15.75" hidden="false" customHeight="false" outlineLevel="0" collapsed="false"/>
    <row r="60747" customFormat="false" ht="15.75" hidden="false" customHeight="false" outlineLevel="0" collapsed="false"/>
    <row r="60748" customFormat="false" ht="15.75" hidden="false" customHeight="false" outlineLevel="0" collapsed="false"/>
    <row r="60749" customFormat="false" ht="15.75" hidden="false" customHeight="false" outlineLevel="0" collapsed="false"/>
    <row r="60750" customFormat="false" ht="15.75" hidden="false" customHeight="false" outlineLevel="0" collapsed="false"/>
    <row r="60751" customFormat="false" ht="15.75" hidden="false" customHeight="false" outlineLevel="0" collapsed="false"/>
    <row r="60752" customFormat="false" ht="15.75" hidden="false" customHeight="false" outlineLevel="0" collapsed="false"/>
    <row r="60753" customFormat="false" ht="15.75" hidden="false" customHeight="false" outlineLevel="0" collapsed="false"/>
    <row r="60754" customFormat="false" ht="15.75" hidden="false" customHeight="false" outlineLevel="0" collapsed="false"/>
    <row r="60755" customFormat="false" ht="15.75" hidden="false" customHeight="false" outlineLevel="0" collapsed="false"/>
    <row r="60756" customFormat="false" ht="15.75" hidden="false" customHeight="false" outlineLevel="0" collapsed="false"/>
    <row r="60757" customFormat="false" ht="15.75" hidden="false" customHeight="false" outlineLevel="0" collapsed="false"/>
    <row r="60758" customFormat="false" ht="15.75" hidden="false" customHeight="false" outlineLevel="0" collapsed="false"/>
    <row r="60759" customFormat="false" ht="15.75" hidden="false" customHeight="false" outlineLevel="0" collapsed="false"/>
    <row r="60760" customFormat="false" ht="15.75" hidden="false" customHeight="false" outlineLevel="0" collapsed="false"/>
    <row r="60761" customFormat="false" ht="15.75" hidden="false" customHeight="false" outlineLevel="0" collapsed="false"/>
    <row r="60762" customFormat="false" ht="15.75" hidden="false" customHeight="false" outlineLevel="0" collapsed="false"/>
    <row r="60763" customFormat="false" ht="15.75" hidden="false" customHeight="false" outlineLevel="0" collapsed="false"/>
    <row r="60764" customFormat="false" ht="15.75" hidden="false" customHeight="false" outlineLevel="0" collapsed="false"/>
    <row r="60765" customFormat="false" ht="15.75" hidden="false" customHeight="false" outlineLevel="0" collapsed="false"/>
    <row r="60766" customFormat="false" ht="15.75" hidden="false" customHeight="false" outlineLevel="0" collapsed="false"/>
    <row r="60767" customFormat="false" ht="15.75" hidden="false" customHeight="false" outlineLevel="0" collapsed="false"/>
    <row r="60768" customFormat="false" ht="15.75" hidden="false" customHeight="false" outlineLevel="0" collapsed="false"/>
    <row r="60769" customFormat="false" ht="15.75" hidden="false" customHeight="false" outlineLevel="0" collapsed="false"/>
    <row r="60770" customFormat="false" ht="15.75" hidden="false" customHeight="false" outlineLevel="0" collapsed="false"/>
    <row r="60771" customFormat="false" ht="15.75" hidden="false" customHeight="false" outlineLevel="0" collapsed="false"/>
    <row r="60772" customFormat="false" ht="15.75" hidden="false" customHeight="false" outlineLevel="0" collapsed="false"/>
    <row r="60773" customFormat="false" ht="15.75" hidden="false" customHeight="false" outlineLevel="0" collapsed="false"/>
    <row r="60774" customFormat="false" ht="15.75" hidden="false" customHeight="false" outlineLevel="0" collapsed="false"/>
    <row r="60775" customFormat="false" ht="15.75" hidden="false" customHeight="false" outlineLevel="0" collapsed="false"/>
    <row r="60776" customFormat="false" ht="15.75" hidden="false" customHeight="false" outlineLevel="0" collapsed="false"/>
    <row r="60777" customFormat="false" ht="15.75" hidden="false" customHeight="false" outlineLevel="0" collapsed="false"/>
    <row r="60778" customFormat="false" ht="15.75" hidden="false" customHeight="false" outlineLevel="0" collapsed="false"/>
    <row r="60779" customFormat="false" ht="15.75" hidden="false" customHeight="false" outlineLevel="0" collapsed="false"/>
    <row r="60780" customFormat="false" ht="15.75" hidden="false" customHeight="false" outlineLevel="0" collapsed="false"/>
    <row r="60781" customFormat="false" ht="15.75" hidden="false" customHeight="false" outlineLevel="0" collapsed="false"/>
    <row r="60782" customFormat="false" ht="15.75" hidden="false" customHeight="false" outlineLevel="0" collapsed="false"/>
    <row r="60783" customFormat="false" ht="15.75" hidden="false" customHeight="false" outlineLevel="0" collapsed="false"/>
    <row r="60784" customFormat="false" ht="15.75" hidden="false" customHeight="false" outlineLevel="0" collapsed="false"/>
    <row r="60785" customFormat="false" ht="15.75" hidden="false" customHeight="false" outlineLevel="0" collapsed="false"/>
    <row r="60786" customFormat="false" ht="15.75" hidden="false" customHeight="false" outlineLevel="0" collapsed="false"/>
    <row r="60787" customFormat="false" ht="15.75" hidden="false" customHeight="false" outlineLevel="0" collapsed="false"/>
    <row r="60788" customFormat="false" ht="15.75" hidden="false" customHeight="false" outlineLevel="0" collapsed="false"/>
    <row r="60789" customFormat="false" ht="15.75" hidden="false" customHeight="false" outlineLevel="0" collapsed="false"/>
    <row r="60790" customFormat="false" ht="15.75" hidden="false" customHeight="false" outlineLevel="0" collapsed="false"/>
    <row r="60791" customFormat="false" ht="15.75" hidden="false" customHeight="false" outlineLevel="0" collapsed="false"/>
    <row r="60792" customFormat="false" ht="15.75" hidden="false" customHeight="false" outlineLevel="0" collapsed="false"/>
    <row r="60793" customFormat="false" ht="15.75" hidden="false" customHeight="false" outlineLevel="0" collapsed="false"/>
    <row r="60794" customFormat="false" ht="15.75" hidden="false" customHeight="false" outlineLevel="0" collapsed="false"/>
    <row r="60795" customFormat="false" ht="15.75" hidden="false" customHeight="false" outlineLevel="0" collapsed="false"/>
    <row r="60796" customFormat="false" ht="15.75" hidden="false" customHeight="false" outlineLevel="0" collapsed="false"/>
    <row r="60797" customFormat="false" ht="15.75" hidden="false" customHeight="false" outlineLevel="0" collapsed="false"/>
    <row r="60798" customFormat="false" ht="15.75" hidden="false" customHeight="false" outlineLevel="0" collapsed="false"/>
    <row r="60799" customFormat="false" ht="15.75" hidden="false" customHeight="false" outlineLevel="0" collapsed="false"/>
    <row r="60800" customFormat="false" ht="15.75" hidden="false" customHeight="false" outlineLevel="0" collapsed="false"/>
    <row r="60801" customFormat="false" ht="15.75" hidden="false" customHeight="false" outlineLevel="0" collapsed="false"/>
    <row r="60802" customFormat="false" ht="15.75" hidden="false" customHeight="false" outlineLevel="0" collapsed="false"/>
    <row r="60803" customFormat="false" ht="15.75" hidden="false" customHeight="false" outlineLevel="0" collapsed="false"/>
    <row r="60804" customFormat="false" ht="15.75" hidden="false" customHeight="false" outlineLevel="0" collapsed="false"/>
    <row r="60805" customFormat="false" ht="15.75" hidden="false" customHeight="false" outlineLevel="0" collapsed="false"/>
    <row r="60806" customFormat="false" ht="15.75" hidden="false" customHeight="false" outlineLevel="0" collapsed="false"/>
    <row r="60807" customFormat="false" ht="15.75" hidden="false" customHeight="false" outlineLevel="0" collapsed="false"/>
    <row r="60808" customFormat="false" ht="15.75" hidden="false" customHeight="false" outlineLevel="0" collapsed="false"/>
    <row r="60809" customFormat="false" ht="15.75" hidden="false" customHeight="false" outlineLevel="0" collapsed="false"/>
    <row r="60810" customFormat="false" ht="15.75" hidden="false" customHeight="false" outlineLevel="0" collapsed="false"/>
    <row r="60811" customFormat="false" ht="15.75" hidden="false" customHeight="false" outlineLevel="0" collapsed="false"/>
    <row r="60812" customFormat="false" ht="15.75" hidden="false" customHeight="false" outlineLevel="0" collapsed="false"/>
    <row r="60813" customFormat="false" ht="15.75" hidden="false" customHeight="false" outlineLevel="0" collapsed="false"/>
    <row r="60814" customFormat="false" ht="15.75" hidden="false" customHeight="false" outlineLevel="0" collapsed="false"/>
    <row r="60815" customFormat="false" ht="15.75" hidden="false" customHeight="false" outlineLevel="0" collapsed="false"/>
    <row r="60816" customFormat="false" ht="15.75" hidden="false" customHeight="false" outlineLevel="0" collapsed="false"/>
    <row r="60817" customFormat="false" ht="15.75" hidden="false" customHeight="false" outlineLevel="0" collapsed="false"/>
    <row r="60818" customFormat="false" ht="15.75" hidden="false" customHeight="false" outlineLevel="0" collapsed="false"/>
    <row r="60819" customFormat="false" ht="15.75" hidden="false" customHeight="false" outlineLevel="0" collapsed="false"/>
    <row r="60820" customFormat="false" ht="15.75" hidden="false" customHeight="false" outlineLevel="0" collapsed="false"/>
    <row r="60821" customFormat="false" ht="15.75" hidden="false" customHeight="false" outlineLevel="0" collapsed="false"/>
    <row r="60822" customFormat="false" ht="15.75" hidden="false" customHeight="false" outlineLevel="0" collapsed="false"/>
    <row r="60823" customFormat="false" ht="15.75" hidden="false" customHeight="false" outlineLevel="0" collapsed="false"/>
    <row r="60824" customFormat="false" ht="15.75" hidden="false" customHeight="false" outlineLevel="0" collapsed="false"/>
    <row r="60825" customFormat="false" ht="15.75" hidden="false" customHeight="false" outlineLevel="0" collapsed="false"/>
    <row r="60826" customFormat="false" ht="15.75" hidden="false" customHeight="false" outlineLevel="0" collapsed="false"/>
    <row r="60827" customFormat="false" ht="15.75" hidden="false" customHeight="false" outlineLevel="0" collapsed="false"/>
    <row r="60828" customFormat="false" ht="15.75" hidden="false" customHeight="false" outlineLevel="0" collapsed="false"/>
    <row r="60829" customFormat="false" ht="15.75" hidden="false" customHeight="false" outlineLevel="0" collapsed="false"/>
    <row r="60830" customFormat="false" ht="15.75" hidden="false" customHeight="false" outlineLevel="0" collapsed="false"/>
    <row r="60831" customFormat="false" ht="15.75" hidden="false" customHeight="false" outlineLevel="0" collapsed="false"/>
    <row r="60832" customFormat="false" ht="15.75" hidden="false" customHeight="false" outlineLevel="0" collapsed="false"/>
    <row r="60833" customFormat="false" ht="15.75" hidden="false" customHeight="false" outlineLevel="0" collapsed="false"/>
    <row r="60834" customFormat="false" ht="15.75" hidden="false" customHeight="false" outlineLevel="0" collapsed="false"/>
    <row r="60835" customFormat="false" ht="15.75" hidden="false" customHeight="false" outlineLevel="0" collapsed="false"/>
    <row r="60836" customFormat="false" ht="15.75" hidden="false" customHeight="false" outlineLevel="0" collapsed="false"/>
    <row r="60837" customFormat="false" ht="15.75" hidden="false" customHeight="false" outlineLevel="0" collapsed="false"/>
    <row r="60838" customFormat="false" ht="15.75" hidden="false" customHeight="false" outlineLevel="0" collapsed="false"/>
    <row r="60839" customFormat="false" ht="15.75" hidden="false" customHeight="false" outlineLevel="0" collapsed="false"/>
    <row r="60840" customFormat="false" ht="15.75" hidden="false" customHeight="false" outlineLevel="0" collapsed="false"/>
    <row r="60841" customFormat="false" ht="15.75" hidden="false" customHeight="false" outlineLevel="0" collapsed="false"/>
    <row r="60842" customFormat="false" ht="15.75" hidden="false" customHeight="false" outlineLevel="0" collapsed="false"/>
    <row r="60843" customFormat="false" ht="15.75" hidden="false" customHeight="false" outlineLevel="0" collapsed="false"/>
    <row r="60844" customFormat="false" ht="15.75" hidden="false" customHeight="false" outlineLevel="0" collapsed="false"/>
    <row r="60845" customFormat="false" ht="15.75" hidden="false" customHeight="false" outlineLevel="0" collapsed="false"/>
    <row r="60846" customFormat="false" ht="15.75" hidden="false" customHeight="false" outlineLevel="0" collapsed="false"/>
    <row r="60847" customFormat="false" ht="15.75" hidden="false" customHeight="false" outlineLevel="0" collapsed="false"/>
    <row r="60848" customFormat="false" ht="15.75" hidden="false" customHeight="false" outlineLevel="0" collapsed="false"/>
    <row r="60849" customFormat="false" ht="15.75" hidden="false" customHeight="false" outlineLevel="0" collapsed="false"/>
    <row r="60850" customFormat="false" ht="15.75" hidden="false" customHeight="false" outlineLevel="0" collapsed="false"/>
    <row r="60851" customFormat="false" ht="15.75" hidden="false" customHeight="false" outlineLevel="0" collapsed="false"/>
    <row r="60852" customFormat="false" ht="15.75" hidden="false" customHeight="false" outlineLevel="0" collapsed="false"/>
    <row r="60853" customFormat="false" ht="15.75" hidden="false" customHeight="false" outlineLevel="0" collapsed="false"/>
    <row r="60854" customFormat="false" ht="15.75" hidden="false" customHeight="false" outlineLevel="0" collapsed="false"/>
    <row r="60855" customFormat="false" ht="15.75" hidden="false" customHeight="false" outlineLevel="0" collapsed="false"/>
    <row r="60856" customFormat="false" ht="15.75" hidden="false" customHeight="false" outlineLevel="0" collapsed="false"/>
    <row r="60857" customFormat="false" ht="15.75" hidden="false" customHeight="false" outlineLevel="0" collapsed="false"/>
    <row r="60858" customFormat="false" ht="15.75" hidden="false" customHeight="false" outlineLevel="0" collapsed="false"/>
    <row r="60859" customFormat="false" ht="15.75" hidden="false" customHeight="false" outlineLevel="0" collapsed="false"/>
    <row r="60860" customFormat="false" ht="15.75" hidden="false" customHeight="false" outlineLevel="0" collapsed="false"/>
    <row r="60861" customFormat="false" ht="15.75" hidden="false" customHeight="false" outlineLevel="0" collapsed="false"/>
    <row r="60862" customFormat="false" ht="15.75" hidden="false" customHeight="false" outlineLevel="0" collapsed="false"/>
    <row r="60863" customFormat="false" ht="15.75" hidden="false" customHeight="false" outlineLevel="0" collapsed="false"/>
    <row r="60864" customFormat="false" ht="15.75" hidden="false" customHeight="false" outlineLevel="0" collapsed="false"/>
    <row r="60865" customFormat="false" ht="15.75" hidden="false" customHeight="false" outlineLevel="0" collapsed="false"/>
    <row r="60866" customFormat="false" ht="15.75" hidden="false" customHeight="false" outlineLevel="0" collapsed="false"/>
    <row r="60867" customFormat="false" ht="15.75" hidden="false" customHeight="false" outlineLevel="0" collapsed="false"/>
    <row r="60868" customFormat="false" ht="15.75" hidden="false" customHeight="false" outlineLevel="0" collapsed="false"/>
    <row r="60869" customFormat="false" ht="15.75" hidden="false" customHeight="false" outlineLevel="0" collapsed="false"/>
    <row r="60870" customFormat="false" ht="15.75" hidden="false" customHeight="false" outlineLevel="0" collapsed="false"/>
    <row r="60871" customFormat="false" ht="15.75" hidden="false" customHeight="false" outlineLevel="0" collapsed="false"/>
    <row r="60872" customFormat="false" ht="15.75" hidden="false" customHeight="false" outlineLevel="0" collapsed="false"/>
    <row r="60873" customFormat="false" ht="15.75" hidden="false" customHeight="false" outlineLevel="0" collapsed="false"/>
    <row r="60874" customFormat="false" ht="15.75" hidden="false" customHeight="false" outlineLevel="0" collapsed="false"/>
    <row r="60875" customFormat="false" ht="15.75" hidden="false" customHeight="false" outlineLevel="0" collapsed="false"/>
    <row r="60876" customFormat="false" ht="15.75" hidden="false" customHeight="false" outlineLevel="0" collapsed="false"/>
    <row r="60877" customFormat="false" ht="15.75" hidden="false" customHeight="false" outlineLevel="0" collapsed="false"/>
    <row r="60878" customFormat="false" ht="15.75" hidden="false" customHeight="false" outlineLevel="0" collapsed="false"/>
    <row r="60879" customFormat="false" ht="15.75" hidden="false" customHeight="false" outlineLevel="0" collapsed="false"/>
    <row r="60880" customFormat="false" ht="15.75" hidden="false" customHeight="false" outlineLevel="0" collapsed="false"/>
    <row r="60881" customFormat="false" ht="15.75" hidden="false" customHeight="false" outlineLevel="0" collapsed="false"/>
    <row r="60882" customFormat="false" ht="15.75" hidden="false" customHeight="false" outlineLevel="0" collapsed="false"/>
    <row r="60883" customFormat="false" ht="15.75" hidden="false" customHeight="false" outlineLevel="0" collapsed="false"/>
    <row r="60884" customFormat="false" ht="15.75" hidden="false" customHeight="false" outlineLevel="0" collapsed="false"/>
    <row r="60885" customFormat="false" ht="15.75" hidden="false" customHeight="false" outlineLevel="0" collapsed="false"/>
    <row r="60886" customFormat="false" ht="15.75" hidden="false" customHeight="false" outlineLevel="0" collapsed="false"/>
    <row r="60887" customFormat="false" ht="15.75" hidden="false" customHeight="false" outlineLevel="0" collapsed="false"/>
    <row r="60888" customFormat="false" ht="15.75" hidden="false" customHeight="false" outlineLevel="0" collapsed="false"/>
    <row r="60889" customFormat="false" ht="15.75" hidden="false" customHeight="false" outlineLevel="0" collapsed="false"/>
    <row r="60890" customFormat="false" ht="15.75" hidden="false" customHeight="false" outlineLevel="0" collapsed="false"/>
    <row r="60891" customFormat="false" ht="15.75" hidden="false" customHeight="false" outlineLevel="0" collapsed="false"/>
    <row r="60892" customFormat="false" ht="15.75" hidden="false" customHeight="false" outlineLevel="0" collapsed="false"/>
    <row r="60893" customFormat="false" ht="15.75" hidden="false" customHeight="false" outlineLevel="0" collapsed="false"/>
    <row r="60894" customFormat="false" ht="15.75" hidden="false" customHeight="false" outlineLevel="0" collapsed="false"/>
    <row r="60895" customFormat="false" ht="15.75" hidden="false" customHeight="false" outlineLevel="0" collapsed="false"/>
    <row r="60896" customFormat="false" ht="15.75" hidden="false" customHeight="false" outlineLevel="0" collapsed="false"/>
    <row r="60897" customFormat="false" ht="15.75" hidden="false" customHeight="false" outlineLevel="0" collapsed="false"/>
    <row r="60898" customFormat="false" ht="15.75" hidden="false" customHeight="false" outlineLevel="0" collapsed="false"/>
    <row r="60899" customFormat="false" ht="15.75" hidden="false" customHeight="false" outlineLevel="0" collapsed="false"/>
    <row r="60900" customFormat="false" ht="15.75" hidden="false" customHeight="false" outlineLevel="0" collapsed="false"/>
    <row r="60901" customFormat="false" ht="15.75" hidden="false" customHeight="false" outlineLevel="0" collapsed="false"/>
    <row r="60902" customFormat="false" ht="15.75" hidden="false" customHeight="false" outlineLevel="0" collapsed="false"/>
    <row r="60903" customFormat="false" ht="15.75" hidden="false" customHeight="false" outlineLevel="0" collapsed="false"/>
    <row r="60904" customFormat="false" ht="15.75" hidden="false" customHeight="false" outlineLevel="0" collapsed="false"/>
    <row r="60905" customFormat="false" ht="15.75" hidden="false" customHeight="false" outlineLevel="0" collapsed="false"/>
    <row r="60906" customFormat="false" ht="15.75" hidden="false" customHeight="false" outlineLevel="0" collapsed="false"/>
    <row r="60907" customFormat="false" ht="15.75" hidden="false" customHeight="false" outlineLevel="0" collapsed="false"/>
    <row r="60908" customFormat="false" ht="15.75" hidden="false" customHeight="false" outlineLevel="0" collapsed="false"/>
    <row r="60909" customFormat="false" ht="15.75" hidden="false" customHeight="false" outlineLevel="0" collapsed="false"/>
    <row r="60910" customFormat="false" ht="15.75" hidden="false" customHeight="false" outlineLevel="0" collapsed="false"/>
    <row r="60911" customFormat="false" ht="15.75" hidden="false" customHeight="false" outlineLevel="0" collapsed="false"/>
    <row r="60912" customFormat="false" ht="15.75" hidden="false" customHeight="false" outlineLevel="0" collapsed="false"/>
    <row r="60913" customFormat="false" ht="15.75" hidden="false" customHeight="false" outlineLevel="0" collapsed="false"/>
    <row r="60914" customFormat="false" ht="15.75" hidden="false" customHeight="false" outlineLevel="0" collapsed="false"/>
    <row r="60915" customFormat="false" ht="15.75" hidden="false" customHeight="false" outlineLevel="0" collapsed="false"/>
    <row r="60916" customFormat="false" ht="15.75" hidden="false" customHeight="false" outlineLevel="0" collapsed="false"/>
    <row r="60917" customFormat="false" ht="15.75" hidden="false" customHeight="false" outlineLevel="0" collapsed="false"/>
    <row r="60918" customFormat="false" ht="15.75" hidden="false" customHeight="false" outlineLevel="0" collapsed="false"/>
    <row r="60919" customFormat="false" ht="15.75" hidden="false" customHeight="false" outlineLevel="0" collapsed="false"/>
    <row r="60920" customFormat="false" ht="15.75" hidden="false" customHeight="false" outlineLevel="0" collapsed="false"/>
    <row r="60921" customFormat="false" ht="15.75" hidden="false" customHeight="false" outlineLevel="0" collapsed="false"/>
    <row r="60922" customFormat="false" ht="15.75" hidden="false" customHeight="false" outlineLevel="0" collapsed="false"/>
    <row r="60923" customFormat="false" ht="15.75" hidden="false" customHeight="false" outlineLevel="0" collapsed="false"/>
    <row r="60924" customFormat="false" ht="15.75" hidden="false" customHeight="false" outlineLevel="0" collapsed="false"/>
    <row r="60925" customFormat="false" ht="15.75" hidden="false" customHeight="false" outlineLevel="0" collapsed="false"/>
    <row r="60926" customFormat="false" ht="15.75" hidden="false" customHeight="false" outlineLevel="0" collapsed="false"/>
    <row r="60927" customFormat="false" ht="15.75" hidden="false" customHeight="false" outlineLevel="0" collapsed="false"/>
    <row r="60928" customFormat="false" ht="15.75" hidden="false" customHeight="false" outlineLevel="0" collapsed="false"/>
    <row r="60929" customFormat="false" ht="15.75" hidden="false" customHeight="false" outlineLevel="0" collapsed="false"/>
    <row r="60930" customFormat="false" ht="15.75" hidden="false" customHeight="false" outlineLevel="0" collapsed="false"/>
    <row r="60931" customFormat="false" ht="15.75" hidden="false" customHeight="false" outlineLevel="0" collapsed="false"/>
    <row r="60932" customFormat="false" ht="15.75" hidden="false" customHeight="false" outlineLevel="0" collapsed="false"/>
    <row r="60933" customFormat="false" ht="15.75" hidden="false" customHeight="false" outlineLevel="0" collapsed="false"/>
    <row r="60934" customFormat="false" ht="15.75" hidden="false" customHeight="false" outlineLevel="0" collapsed="false"/>
    <row r="60935" customFormat="false" ht="15.75" hidden="false" customHeight="false" outlineLevel="0" collapsed="false"/>
    <row r="60936" customFormat="false" ht="15.75" hidden="false" customHeight="false" outlineLevel="0" collapsed="false"/>
    <row r="60937" customFormat="false" ht="15.75" hidden="false" customHeight="false" outlineLevel="0" collapsed="false"/>
    <row r="60938" customFormat="false" ht="15.75" hidden="false" customHeight="false" outlineLevel="0" collapsed="false"/>
    <row r="60939" customFormat="false" ht="15.75" hidden="false" customHeight="false" outlineLevel="0" collapsed="false"/>
    <row r="60940" customFormat="false" ht="15.75" hidden="false" customHeight="false" outlineLevel="0" collapsed="false"/>
    <row r="60941" customFormat="false" ht="15.75" hidden="false" customHeight="false" outlineLevel="0" collapsed="false"/>
    <row r="60942" customFormat="false" ht="15.75" hidden="false" customHeight="false" outlineLevel="0" collapsed="false"/>
    <row r="60943" customFormat="false" ht="15.75" hidden="false" customHeight="false" outlineLevel="0" collapsed="false"/>
    <row r="60944" customFormat="false" ht="15.75" hidden="false" customHeight="false" outlineLevel="0" collapsed="false"/>
    <row r="60945" customFormat="false" ht="15.75" hidden="false" customHeight="false" outlineLevel="0" collapsed="false"/>
    <row r="60946" customFormat="false" ht="15.75" hidden="false" customHeight="false" outlineLevel="0" collapsed="false"/>
    <row r="60947" customFormat="false" ht="15.75" hidden="false" customHeight="false" outlineLevel="0" collapsed="false"/>
    <row r="60948" customFormat="false" ht="15.75" hidden="false" customHeight="false" outlineLevel="0" collapsed="false"/>
    <row r="60949" customFormat="false" ht="15.75" hidden="false" customHeight="false" outlineLevel="0" collapsed="false"/>
    <row r="60950" customFormat="false" ht="15.75" hidden="false" customHeight="false" outlineLevel="0" collapsed="false"/>
    <row r="60951" customFormat="false" ht="15.75" hidden="false" customHeight="false" outlineLevel="0" collapsed="false"/>
    <row r="60952" customFormat="false" ht="15.75" hidden="false" customHeight="false" outlineLevel="0" collapsed="false"/>
    <row r="60953" customFormat="false" ht="15.75" hidden="false" customHeight="false" outlineLevel="0" collapsed="false"/>
    <row r="60954" customFormat="false" ht="15.75" hidden="false" customHeight="false" outlineLevel="0" collapsed="false"/>
    <row r="60955" customFormat="false" ht="15.75" hidden="false" customHeight="false" outlineLevel="0" collapsed="false"/>
    <row r="60956" customFormat="false" ht="15.75" hidden="false" customHeight="false" outlineLevel="0" collapsed="false"/>
    <row r="60957" customFormat="false" ht="15.75" hidden="false" customHeight="false" outlineLevel="0" collapsed="false"/>
    <row r="60958" customFormat="false" ht="15.75" hidden="false" customHeight="false" outlineLevel="0" collapsed="false"/>
    <row r="60959" customFormat="false" ht="15.75" hidden="false" customHeight="false" outlineLevel="0" collapsed="false"/>
    <row r="60960" customFormat="false" ht="15.75" hidden="false" customHeight="false" outlineLevel="0" collapsed="false"/>
    <row r="60961" customFormat="false" ht="15.75" hidden="false" customHeight="false" outlineLevel="0" collapsed="false"/>
    <row r="60962" customFormat="false" ht="15.75" hidden="false" customHeight="false" outlineLevel="0" collapsed="false"/>
    <row r="60963" customFormat="false" ht="15.75" hidden="false" customHeight="false" outlineLevel="0" collapsed="false"/>
    <row r="60964" customFormat="false" ht="15.75" hidden="false" customHeight="false" outlineLevel="0" collapsed="false"/>
    <row r="60965" customFormat="false" ht="15.75" hidden="false" customHeight="false" outlineLevel="0" collapsed="false"/>
    <row r="60966" customFormat="false" ht="15.75" hidden="false" customHeight="false" outlineLevel="0" collapsed="false"/>
    <row r="60967" customFormat="false" ht="15.75" hidden="false" customHeight="false" outlineLevel="0" collapsed="false"/>
    <row r="60968" customFormat="false" ht="15.75" hidden="false" customHeight="false" outlineLevel="0" collapsed="false"/>
    <row r="60969" customFormat="false" ht="15.75" hidden="false" customHeight="false" outlineLevel="0" collapsed="false"/>
    <row r="60970" customFormat="false" ht="15.75" hidden="false" customHeight="false" outlineLevel="0" collapsed="false"/>
    <row r="60971" customFormat="false" ht="15.75" hidden="false" customHeight="false" outlineLevel="0" collapsed="false"/>
    <row r="60972" customFormat="false" ht="15.75" hidden="false" customHeight="false" outlineLevel="0" collapsed="false"/>
    <row r="60973" customFormat="false" ht="15.75" hidden="false" customHeight="false" outlineLevel="0" collapsed="false"/>
    <row r="60974" customFormat="false" ht="15.75" hidden="false" customHeight="false" outlineLevel="0" collapsed="false"/>
    <row r="60975" customFormat="false" ht="15.75" hidden="false" customHeight="false" outlineLevel="0" collapsed="false"/>
    <row r="60976" customFormat="false" ht="15.75" hidden="false" customHeight="false" outlineLevel="0" collapsed="false"/>
    <row r="60977" customFormat="false" ht="15.75" hidden="false" customHeight="false" outlineLevel="0" collapsed="false"/>
    <row r="60978" customFormat="false" ht="15.75" hidden="false" customHeight="false" outlineLevel="0" collapsed="false"/>
    <row r="60979" customFormat="false" ht="15.75" hidden="false" customHeight="false" outlineLevel="0" collapsed="false"/>
    <row r="60980" customFormat="false" ht="15.75" hidden="false" customHeight="false" outlineLevel="0" collapsed="false"/>
    <row r="60981" customFormat="false" ht="15.75" hidden="false" customHeight="false" outlineLevel="0" collapsed="false"/>
    <row r="60982" customFormat="false" ht="15.75" hidden="false" customHeight="false" outlineLevel="0" collapsed="false"/>
    <row r="60983" customFormat="false" ht="15.75" hidden="false" customHeight="false" outlineLevel="0" collapsed="false"/>
    <row r="60984" customFormat="false" ht="15.75" hidden="false" customHeight="false" outlineLevel="0" collapsed="false"/>
    <row r="60985" customFormat="false" ht="15.75" hidden="false" customHeight="false" outlineLevel="0" collapsed="false"/>
    <row r="60986" customFormat="false" ht="15.75" hidden="false" customHeight="false" outlineLevel="0" collapsed="false"/>
    <row r="60987" customFormat="false" ht="15.75" hidden="false" customHeight="false" outlineLevel="0" collapsed="false"/>
    <row r="60988" customFormat="false" ht="15.75" hidden="false" customHeight="false" outlineLevel="0" collapsed="false"/>
    <row r="60989" customFormat="false" ht="15.75" hidden="false" customHeight="false" outlineLevel="0" collapsed="false"/>
    <row r="60990" customFormat="false" ht="15.75" hidden="false" customHeight="false" outlineLevel="0" collapsed="false"/>
    <row r="60991" customFormat="false" ht="15.75" hidden="false" customHeight="false" outlineLevel="0" collapsed="false"/>
    <row r="60992" customFormat="false" ht="15.75" hidden="false" customHeight="false" outlineLevel="0" collapsed="false"/>
    <row r="60993" customFormat="false" ht="15.75" hidden="false" customHeight="false" outlineLevel="0" collapsed="false"/>
    <row r="60994" customFormat="false" ht="15.75" hidden="false" customHeight="false" outlineLevel="0" collapsed="false"/>
    <row r="60995" customFormat="false" ht="15.75" hidden="false" customHeight="false" outlineLevel="0" collapsed="false"/>
    <row r="60996" customFormat="false" ht="15.75" hidden="false" customHeight="false" outlineLevel="0" collapsed="false"/>
    <row r="60997" customFormat="false" ht="15.75" hidden="false" customHeight="false" outlineLevel="0" collapsed="false"/>
    <row r="60998" customFormat="false" ht="15.75" hidden="false" customHeight="false" outlineLevel="0" collapsed="false"/>
    <row r="60999" customFormat="false" ht="15.75" hidden="false" customHeight="false" outlineLevel="0" collapsed="false"/>
    <row r="61000" customFormat="false" ht="15.75" hidden="false" customHeight="false" outlineLevel="0" collapsed="false"/>
    <row r="61001" customFormat="false" ht="15.75" hidden="false" customHeight="false" outlineLevel="0" collapsed="false"/>
    <row r="61002" customFormat="false" ht="15.75" hidden="false" customHeight="false" outlineLevel="0" collapsed="false"/>
    <row r="61003" customFormat="false" ht="15.75" hidden="false" customHeight="false" outlineLevel="0" collapsed="false"/>
    <row r="61004" customFormat="false" ht="15.75" hidden="false" customHeight="false" outlineLevel="0" collapsed="false"/>
    <row r="61005" customFormat="false" ht="15.75" hidden="false" customHeight="false" outlineLevel="0" collapsed="false"/>
    <row r="61006" customFormat="false" ht="15.75" hidden="false" customHeight="false" outlineLevel="0" collapsed="false"/>
    <row r="61007" customFormat="false" ht="15.75" hidden="false" customHeight="false" outlineLevel="0" collapsed="false"/>
    <row r="61008" customFormat="false" ht="15.75" hidden="false" customHeight="false" outlineLevel="0" collapsed="false"/>
    <row r="61009" customFormat="false" ht="15.75" hidden="false" customHeight="false" outlineLevel="0" collapsed="false"/>
    <row r="61010" customFormat="false" ht="15.75" hidden="false" customHeight="false" outlineLevel="0" collapsed="false"/>
    <row r="61011" customFormat="false" ht="15.75" hidden="false" customHeight="false" outlineLevel="0" collapsed="false"/>
    <row r="61012" customFormat="false" ht="15.75" hidden="false" customHeight="false" outlineLevel="0" collapsed="false"/>
    <row r="61013" customFormat="false" ht="15.75" hidden="false" customHeight="false" outlineLevel="0" collapsed="false"/>
    <row r="61014" customFormat="false" ht="15.75" hidden="false" customHeight="false" outlineLevel="0" collapsed="false"/>
    <row r="61015" customFormat="false" ht="15.75" hidden="false" customHeight="false" outlineLevel="0" collapsed="false"/>
    <row r="61016" customFormat="false" ht="15.75" hidden="false" customHeight="false" outlineLevel="0" collapsed="false"/>
    <row r="61017" customFormat="false" ht="15.75" hidden="false" customHeight="false" outlineLevel="0" collapsed="false"/>
    <row r="61018" customFormat="false" ht="15.75" hidden="false" customHeight="false" outlineLevel="0" collapsed="false"/>
    <row r="61019" customFormat="false" ht="15.75" hidden="false" customHeight="false" outlineLevel="0" collapsed="false"/>
    <row r="61020" customFormat="false" ht="15.75" hidden="false" customHeight="false" outlineLevel="0" collapsed="false"/>
    <row r="61021" customFormat="false" ht="15.75" hidden="false" customHeight="false" outlineLevel="0" collapsed="false"/>
    <row r="61022" customFormat="false" ht="15.75" hidden="false" customHeight="false" outlineLevel="0" collapsed="false"/>
    <row r="61023" customFormat="false" ht="15.75" hidden="false" customHeight="false" outlineLevel="0" collapsed="false"/>
    <row r="61024" customFormat="false" ht="15.75" hidden="false" customHeight="false" outlineLevel="0" collapsed="false"/>
    <row r="61025" customFormat="false" ht="15.75" hidden="false" customHeight="false" outlineLevel="0" collapsed="false"/>
    <row r="61026" customFormat="false" ht="15.75" hidden="false" customHeight="false" outlineLevel="0" collapsed="false"/>
    <row r="61027" customFormat="false" ht="15.75" hidden="false" customHeight="false" outlineLevel="0" collapsed="false"/>
    <row r="61028" customFormat="false" ht="15.75" hidden="false" customHeight="false" outlineLevel="0" collapsed="false"/>
    <row r="61029" customFormat="false" ht="15.75" hidden="false" customHeight="false" outlineLevel="0" collapsed="false"/>
    <row r="61030" customFormat="false" ht="15.75" hidden="false" customHeight="false" outlineLevel="0" collapsed="false"/>
    <row r="61031" customFormat="false" ht="15.75" hidden="false" customHeight="false" outlineLevel="0" collapsed="false"/>
    <row r="61032" customFormat="false" ht="15.75" hidden="false" customHeight="false" outlineLevel="0" collapsed="false"/>
    <row r="61033" customFormat="false" ht="15.75" hidden="false" customHeight="false" outlineLevel="0" collapsed="false"/>
    <row r="61034" customFormat="false" ht="15.75" hidden="false" customHeight="false" outlineLevel="0" collapsed="false"/>
    <row r="61035" customFormat="false" ht="15.75" hidden="false" customHeight="false" outlineLevel="0" collapsed="false"/>
    <row r="61036" customFormat="false" ht="15.75" hidden="false" customHeight="false" outlineLevel="0" collapsed="false"/>
    <row r="61037" customFormat="false" ht="15.75" hidden="false" customHeight="false" outlineLevel="0" collapsed="false"/>
    <row r="61038" customFormat="false" ht="15.75" hidden="false" customHeight="false" outlineLevel="0" collapsed="false"/>
    <row r="61039" customFormat="false" ht="15.75" hidden="false" customHeight="false" outlineLevel="0" collapsed="false"/>
    <row r="61040" customFormat="false" ht="15.75" hidden="false" customHeight="false" outlineLevel="0" collapsed="false"/>
    <row r="61041" customFormat="false" ht="15.75" hidden="false" customHeight="false" outlineLevel="0" collapsed="false"/>
    <row r="61042" customFormat="false" ht="15.75" hidden="false" customHeight="false" outlineLevel="0" collapsed="false"/>
    <row r="61043" customFormat="false" ht="15.75" hidden="false" customHeight="false" outlineLevel="0" collapsed="false"/>
    <row r="61044" customFormat="false" ht="15.75" hidden="false" customHeight="false" outlineLevel="0" collapsed="false"/>
    <row r="61045" customFormat="false" ht="15.75" hidden="false" customHeight="false" outlineLevel="0" collapsed="false"/>
    <row r="61046" customFormat="false" ht="15.75" hidden="false" customHeight="false" outlineLevel="0" collapsed="false"/>
    <row r="61047" customFormat="false" ht="15.75" hidden="false" customHeight="false" outlineLevel="0" collapsed="false"/>
    <row r="61048" customFormat="false" ht="15.75" hidden="false" customHeight="false" outlineLevel="0" collapsed="false"/>
    <row r="61049" customFormat="false" ht="15.75" hidden="false" customHeight="false" outlineLevel="0" collapsed="false"/>
    <row r="61050" customFormat="false" ht="15.75" hidden="false" customHeight="false" outlineLevel="0" collapsed="false"/>
    <row r="61051" customFormat="false" ht="15.75" hidden="false" customHeight="false" outlineLevel="0" collapsed="false"/>
    <row r="61052" customFormat="false" ht="15.75" hidden="false" customHeight="false" outlineLevel="0" collapsed="false"/>
    <row r="61053" customFormat="false" ht="15.75" hidden="false" customHeight="false" outlineLevel="0" collapsed="false"/>
    <row r="61054" customFormat="false" ht="15.75" hidden="false" customHeight="false" outlineLevel="0" collapsed="false"/>
    <row r="61055" customFormat="false" ht="15.75" hidden="false" customHeight="false" outlineLevel="0" collapsed="false"/>
    <row r="61056" customFormat="false" ht="15.75" hidden="false" customHeight="false" outlineLevel="0" collapsed="false"/>
    <row r="61057" customFormat="false" ht="15.75" hidden="false" customHeight="false" outlineLevel="0" collapsed="false"/>
    <row r="61058" customFormat="false" ht="15.75" hidden="false" customHeight="false" outlineLevel="0" collapsed="false"/>
    <row r="61059" customFormat="false" ht="15.75" hidden="false" customHeight="false" outlineLevel="0" collapsed="false"/>
    <row r="61060" customFormat="false" ht="15.75" hidden="false" customHeight="false" outlineLevel="0" collapsed="false"/>
    <row r="61061" customFormat="false" ht="15.75" hidden="false" customHeight="false" outlineLevel="0" collapsed="false"/>
    <row r="61062" customFormat="false" ht="15.75" hidden="false" customHeight="false" outlineLevel="0" collapsed="false"/>
    <row r="61063" customFormat="false" ht="15.75" hidden="false" customHeight="false" outlineLevel="0" collapsed="false"/>
    <row r="61064" customFormat="false" ht="15.75" hidden="false" customHeight="false" outlineLevel="0" collapsed="false"/>
    <row r="61065" customFormat="false" ht="15.75" hidden="false" customHeight="false" outlineLevel="0" collapsed="false"/>
    <row r="61066" customFormat="false" ht="15.75" hidden="false" customHeight="false" outlineLevel="0" collapsed="false"/>
    <row r="61067" customFormat="false" ht="15.75" hidden="false" customHeight="false" outlineLevel="0" collapsed="false"/>
    <row r="61068" customFormat="false" ht="15.75" hidden="false" customHeight="false" outlineLevel="0" collapsed="false"/>
    <row r="61069" customFormat="false" ht="15.75" hidden="false" customHeight="false" outlineLevel="0" collapsed="false"/>
    <row r="61070" customFormat="false" ht="15.75" hidden="false" customHeight="false" outlineLevel="0" collapsed="false"/>
    <row r="61071" customFormat="false" ht="15.75" hidden="false" customHeight="false" outlineLevel="0" collapsed="false"/>
    <row r="61072" customFormat="false" ht="15.75" hidden="false" customHeight="false" outlineLevel="0" collapsed="false"/>
    <row r="61073" customFormat="false" ht="15.75" hidden="false" customHeight="false" outlineLevel="0" collapsed="false"/>
    <row r="61074" customFormat="false" ht="15.75" hidden="false" customHeight="false" outlineLevel="0" collapsed="false"/>
    <row r="61075" customFormat="false" ht="15.75" hidden="false" customHeight="false" outlineLevel="0" collapsed="false"/>
    <row r="61076" customFormat="false" ht="15.75" hidden="false" customHeight="false" outlineLevel="0" collapsed="false"/>
    <row r="61077" customFormat="false" ht="15.75" hidden="false" customHeight="false" outlineLevel="0" collapsed="false"/>
    <row r="61078" customFormat="false" ht="15.75" hidden="false" customHeight="false" outlineLevel="0" collapsed="false"/>
    <row r="61079" customFormat="false" ht="15.75" hidden="false" customHeight="false" outlineLevel="0" collapsed="false"/>
    <row r="61080" customFormat="false" ht="15.75" hidden="false" customHeight="false" outlineLevel="0" collapsed="false"/>
    <row r="61081" customFormat="false" ht="15.75" hidden="false" customHeight="false" outlineLevel="0" collapsed="false"/>
    <row r="61082" customFormat="false" ht="15.75" hidden="false" customHeight="false" outlineLevel="0" collapsed="false"/>
    <row r="61083" customFormat="false" ht="15.75" hidden="false" customHeight="false" outlineLevel="0" collapsed="false"/>
    <row r="61084" customFormat="false" ht="15.75" hidden="false" customHeight="false" outlineLevel="0" collapsed="false"/>
    <row r="61085" customFormat="false" ht="15.75" hidden="false" customHeight="false" outlineLevel="0" collapsed="false"/>
    <row r="61086" customFormat="false" ht="15.75" hidden="false" customHeight="false" outlineLevel="0" collapsed="false"/>
    <row r="61087" customFormat="false" ht="15.75" hidden="false" customHeight="false" outlineLevel="0" collapsed="false"/>
    <row r="61088" customFormat="false" ht="15.75" hidden="false" customHeight="false" outlineLevel="0" collapsed="false"/>
    <row r="61089" customFormat="false" ht="15.75" hidden="false" customHeight="false" outlineLevel="0" collapsed="false"/>
    <row r="61090" customFormat="false" ht="15.75" hidden="false" customHeight="false" outlineLevel="0" collapsed="false"/>
    <row r="61091" customFormat="false" ht="15.75" hidden="false" customHeight="false" outlineLevel="0" collapsed="false"/>
    <row r="61092" customFormat="false" ht="15.75" hidden="false" customHeight="false" outlineLevel="0" collapsed="false"/>
    <row r="61093" customFormat="false" ht="15.75" hidden="false" customHeight="false" outlineLevel="0" collapsed="false"/>
    <row r="61094" customFormat="false" ht="15.75" hidden="false" customHeight="false" outlineLevel="0" collapsed="false"/>
    <row r="61095" customFormat="false" ht="15.75" hidden="false" customHeight="false" outlineLevel="0" collapsed="false"/>
    <row r="61096" customFormat="false" ht="15.75" hidden="false" customHeight="false" outlineLevel="0" collapsed="false"/>
    <row r="61097" customFormat="false" ht="15.75" hidden="false" customHeight="false" outlineLevel="0" collapsed="false"/>
    <row r="61098" customFormat="false" ht="15.75" hidden="false" customHeight="false" outlineLevel="0" collapsed="false"/>
    <row r="61099" customFormat="false" ht="15.75" hidden="false" customHeight="false" outlineLevel="0" collapsed="false"/>
    <row r="61100" customFormat="false" ht="15.75" hidden="false" customHeight="false" outlineLevel="0" collapsed="false"/>
    <row r="61101" customFormat="false" ht="15.75" hidden="false" customHeight="false" outlineLevel="0" collapsed="false"/>
    <row r="61102" customFormat="false" ht="15.75" hidden="false" customHeight="false" outlineLevel="0" collapsed="false"/>
    <row r="61103" customFormat="false" ht="15.75" hidden="false" customHeight="false" outlineLevel="0" collapsed="false"/>
    <row r="61104" customFormat="false" ht="15.75" hidden="false" customHeight="false" outlineLevel="0" collapsed="false"/>
    <row r="61105" customFormat="false" ht="15.75" hidden="false" customHeight="false" outlineLevel="0" collapsed="false"/>
    <row r="61106" customFormat="false" ht="15.75" hidden="false" customHeight="false" outlineLevel="0" collapsed="false"/>
    <row r="61107" customFormat="false" ht="15.75" hidden="false" customHeight="false" outlineLevel="0" collapsed="false"/>
    <row r="61108" customFormat="false" ht="15.75" hidden="false" customHeight="false" outlineLevel="0" collapsed="false"/>
    <row r="61109" customFormat="false" ht="15.75" hidden="false" customHeight="false" outlineLevel="0" collapsed="false"/>
    <row r="61110" customFormat="false" ht="15.75" hidden="false" customHeight="false" outlineLevel="0" collapsed="false"/>
    <row r="61111" customFormat="false" ht="15.75" hidden="false" customHeight="false" outlineLevel="0" collapsed="false"/>
    <row r="61112" customFormat="false" ht="15.75" hidden="false" customHeight="false" outlineLevel="0" collapsed="false"/>
    <row r="61113" customFormat="false" ht="15.75" hidden="false" customHeight="false" outlineLevel="0" collapsed="false"/>
    <row r="61114" customFormat="false" ht="15.75" hidden="false" customHeight="false" outlineLevel="0" collapsed="false"/>
    <row r="61115" customFormat="false" ht="15.75" hidden="false" customHeight="false" outlineLevel="0" collapsed="false"/>
    <row r="61116" customFormat="false" ht="15.75" hidden="false" customHeight="false" outlineLevel="0" collapsed="false"/>
    <row r="61117" customFormat="false" ht="15.75" hidden="false" customHeight="false" outlineLevel="0" collapsed="false"/>
    <row r="61118" customFormat="false" ht="15.75" hidden="false" customHeight="false" outlineLevel="0" collapsed="false"/>
    <row r="61119" customFormat="false" ht="15.75" hidden="false" customHeight="false" outlineLevel="0" collapsed="false"/>
    <row r="61120" customFormat="false" ht="15.75" hidden="false" customHeight="false" outlineLevel="0" collapsed="false"/>
    <row r="61121" customFormat="false" ht="15.75" hidden="false" customHeight="false" outlineLevel="0" collapsed="false"/>
    <row r="61122" customFormat="false" ht="15.75" hidden="false" customHeight="false" outlineLevel="0" collapsed="false"/>
    <row r="61123" customFormat="false" ht="15.75" hidden="false" customHeight="false" outlineLevel="0" collapsed="false"/>
    <row r="61124" customFormat="false" ht="15.75" hidden="false" customHeight="false" outlineLevel="0" collapsed="false"/>
    <row r="61125" customFormat="false" ht="15.75" hidden="false" customHeight="false" outlineLevel="0" collapsed="false"/>
    <row r="61126" customFormat="false" ht="15.75" hidden="false" customHeight="false" outlineLevel="0" collapsed="false"/>
    <row r="61127" customFormat="false" ht="15.75" hidden="false" customHeight="false" outlineLevel="0" collapsed="false"/>
    <row r="61128" customFormat="false" ht="15.75" hidden="false" customHeight="false" outlineLevel="0" collapsed="false"/>
    <row r="61129" customFormat="false" ht="15.75" hidden="false" customHeight="false" outlineLevel="0" collapsed="false"/>
    <row r="61130" customFormat="false" ht="15.75" hidden="false" customHeight="false" outlineLevel="0" collapsed="false"/>
    <row r="61131" customFormat="false" ht="15.75" hidden="false" customHeight="false" outlineLevel="0" collapsed="false"/>
    <row r="61132" customFormat="false" ht="15.75" hidden="false" customHeight="false" outlineLevel="0" collapsed="false"/>
    <row r="61133" customFormat="false" ht="15.75" hidden="false" customHeight="false" outlineLevel="0" collapsed="false"/>
    <row r="61134" customFormat="false" ht="15.75" hidden="false" customHeight="false" outlineLevel="0" collapsed="false"/>
    <row r="61135" customFormat="false" ht="15.75" hidden="false" customHeight="false" outlineLevel="0" collapsed="false"/>
    <row r="61136" customFormat="false" ht="15.75" hidden="false" customHeight="false" outlineLevel="0" collapsed="false"/>
    <row r="61137" customFormat="false" ht="15.75" hidden="false" customHeight="false" outlineLevel="0" collapsed="false"/>
    <row r="61138" customFormat="false" ht="15.75" hidden="false" customHeight="false" outlineLevel="0" collapsed="false"/>
    <row r="61139" customFormat="false" ht="15.75" hidden="false" customHeight="false" outlineLevel="0" collapsed="false"/>
    <row r="61140" customFormat="false" ht="15.75" hidden="false" customHeight="false" outlineLevel="0" collapsed="false"/>
    <row r="61141" customFormat="false" ht="15.75" hidden="false" customHeight="false" outlineLevel="0" collapsed="false"/>
    <row r="61142" customFormat="false" ht="15.75" hidden="false" customHeight="false" outlineLevel="0" collapsed="false"/>
    <row r="61143" customFormat="false" ht="15.75" hidden="false" customHeight="false" outlineLevel="0" collapsed="false"/>
    <row r="61144" customFormat="false" ht="15.75" hidden="false" customHeight="false" outlineLevel="0" collapsed="false"/>
    <row r="61145" customFormat="false" ht="15.75" hidden="false" customHeight="false" outlineLevel="0" collapsed="false"/>
    <row r="61146" customFormat="false" ht="15.75" hidden="false" customHeight="false" outlineLevel="0" collapsed="false"/>
    <row r="61147" customFormat="false" ht="15.75" hidden="false" customHeight="false" outlineLevel="0" collapsed="false"/>
    <row r="61148" customFormat="false" ht="15.75" hidden="false" customHeight="false" outlineLevel="0" collapsed="false"/>
    <row r="61149" customFormat="false" ht="15.75" hidden="false" customHeight="false" outlineLevel="0" collapsed="false"/>
    <row r="61150" customFormat="false" ht="15.75" hidden="false" customHeight="false" outlineLevel="0" collapsed="false"/>
    <row r="61151" customFormat="false" ht="15.75" hidden="false" customHeight="false" outlineLevel="0" collapsed="false"/>
    <row r="61152" customFormat="false" ht="15.75" hidden="false" customHeight="false" outlineLevel="0" collapsed="false"/>
    <row r="61153" customFormat="false" ht="15.75" hidden="false" customHeight="false" outlineLevel="0" collapsed="false"/>
    <row r="61154" customFormat="false" ht="15.75" hidden="false" customHeight="false" outlineLevel="0" collapsed="false"/>
    <row r="61155" customFormat="false" ht="15.75" hidden="false" customHeight="false" outlineLevel="0" collapsed="false"/>
    <row r="61156" customFormat="false" ht="15.75" hidden="false" customHeight="false" outlineLevel="0" collapsed="false"/>
    <row r="61157" customFormat="false" ht="15.75" hidden="false" customHeight="false" outlineLevel="0" collapsed="false"/>
    <row r="61158" customFormat="false" ht="15.75" hidden="false" customHeight="false" outlineLevel="0" collapsed="false"/>
    <row r="61159" customFormat="false" ht="15.75" hidden="false" customHeight="false" outlineLevel="0" collapsed="false"/>
    <row r="61160" customFormat="false" ht="15.75" hidden="false" customHeight="false" outlineLevel="0" collapsed="false"/>
    <row r="61161" customFormat="false" ht="15.75" hidden="false" customHeight="false" outlineLevel="0" collapsed="false"/>
    <row r="61162" customFormat="false" ht="15.75" hidden="false" customHeight="false" outlineLevel="0" collapsed="false"/>
    <row r="61163" customFormat="false" ht="15.75" hidden="false" customHeight="false" outlineLevel="0" collapsed="false"/>
    <row r="61164" customFormat="false" ht="15.75" hidden="false" customHeight="false" outlineLevel="0" collapsed="false"/>
    <row r="61165" customFormat="false" ht="15.75" hidden="false" customHeight="false" outlineLevel="0" collapsed="false"/>
    <row r="61166" customFormat="false" ht="15.75" hidden="false" customHeight="false" outlineLevel="0" collapsed="false"/>
    <row r="61167" customFormat="false" ht="15.75" hidden="false" customHeight="false" outlineLevel="0" collapsed="false"/>
    <row r="61168" customFormat="false" ht="15.75" hidden="false" customHeight="false" outlineLevel="0" collapsed="false"/>
    <row r="61169" customFormat="false" ht="15.75" hidden="false" customHeight="false" outlineLevel="0" collapsed="false"/>
    <row r="61170" customFormat="false" ht="15.75" hidden="false" customHeight="false" outlineLevel="0" collapsed="false"/>
    <row r="61171" customFormat="false" ht="15.75" hidden="false" customHeight="false" outlineLevel="0" collapsed="false"/>
    <row r="61172" customFormat="false" ht="15.75" hidden="false" customHeight="false" outlineLevel="0" collapsed="false"/>
    <row r="61173" customFormat="false" ht="15.75" hidden="false" customHeight="false" outlineLevel="0" collapsed="false"/>
    <row r="61174" customFormat="false" ht="15.75" hidden="false" customHeight="false" outlineLevel="0" collapsed="false"/>
    <row r="61175" customFormat="false" ht="15.75" hidden="false" customHeight="false" outlineLevel="0" collapsed="false"/>
    <row r="61176" customFormat="false" ht="15.75" hidden="false" customHeight="false" outlineLevel="0" collapsed="false"/>
    <row r="61177" customFormat="false" ht="15.75" hidden="false" customHeight="false" outlineLevel="0" collapsed="false"/>
    <row r="61178" customFormat="false" ht="15.75" hidden="false" customHeight="false" outlineLevel="0" collapsed="false"/>
    <row r="61179" customFormat="false" ht="15.75" hidden="false" customHeight="false" outlineLevel="0" collapsed="false"/>
    <row r="61180" customFormat="false" ht="15.75" hidden="false" customHeight="false" outlineLevel="0" collapsed="false"/>
    <row r="61181" customFormat="false" ht="15.75" hidden="false" customHeight="false" outlineLevel="0" collapsed="false"/>
    <row r="61182" customFormat="false" ht="15.75" hidden="false" customHeight="false" outlineLevel="0" collapsed="false"/>
    <row r="61183" customFormat="false" ht="15.75" hidden="false" customHeight="false" outlineLevel="0" collapsed="false"/>
    <row r="61184" customFormat="false" ht="15.75" hidden="false" customHeight="false" outlineLevel="0" collapsed="false"/>
    <row r="61185" customFormat="false" ht="15.75" hidden="false" customHeight="false" outlineLevel="0" collapsed="false"/>
    <row r="61186" customFormat="false" ht="15.75" hidden="false" customHeight="false" outlineLevel="0" collapsed="false"/>
    <row r="61187" customFormat="false" ht="15.75" hidden="false" customHeight="false" outlineLevel="0" collapsed="false"/>
    <row r="61188" customFormat="false" ht="15.75" hidden="false" customHeight="false" outlineLevel="0" collapsed="false"/>
    <row r="61189" customFormat="false" ht="15.75" hidden="false" customHeight="false" outlineLevel="0" collapsed="false"/>
    <row r="61190" customFormat="false" ht="15.75" hidden="false" customHeight="false" outlineLevel="0" collapsed="false"/>
    <row r="61191" customFormat="false" ht="15.75" hidden="false" customHeight="false" outlineLevel="0" collapsed="false"/>
    <row r="61192" customFormat="false" ht="15.75" hidden="false" customHeight="false" outlineLevel="0" collapsed="false"/>
    <row r="61193" customFormat="false" ht="15.75" hidden="false" customHeight="false" outlineLevel="0" collapsed="false"/>
    <row r="61194" customFormat="false" ht="15.75" hidden="false" customHeight="false" outlineLevel="0" collapsed="false"/>
    <row r="61195" customFormat="false" ht="15.75" hidden="false" customHeight="false" outlineLevel="0" collapsed="false"/>
    <row r="61196" customFormat="false" ht="15.75" hidden="false" customHeight="false" outlineLevel="0" collapsed="false"/>
    <row r="61197" customFormat="false" ht="15.75" hidden="false" customHeight="false" outlineLevel="0" collapsed="false"/>
    <row r="61198" customFormat="false" ht="15.75" hidden="false" customHeight="false" outlineLevel="0" collapsed="false"/>
    <row r="61199" customFormat="false" ht="15.75" hidden="false" customHeight="false" outlineLevel="0" collapsed="false"/>
    <row r="61200" customFormat="false" ht="15.75" hidden="false" customHeight="false" outlineLevel="0" collapsed="false"/>
    <row r="61201" customFormat="false" ht="15.75" hidden="false" customHeight="false" outlineLevel="0" collapsed="false"/>
    <row r="61202" customFormat="false" ht="15.75" hidden="false" customHeight="false" outlineLevel="0" collapsed="false"/>
    <row r="61203" customFormat="false" ht="15.75" hidden="false" customHeight="false" outlineLevel="0" collapsed="false"/>
    <row r="61204" customFormat="false" ht="15.75" hidden="false" customHeight="false" outlineLevel="0" collapsed="false"/>
    <row r="61205" customFormat="false" ht="15.75" hidden="false" customHeight="false" outlineLevel="0" collapsed="false"/>
    <row r="61206" customFormat="false" ht="15.75" hidden="false" customHeight="false" outlineLevel="0" collapsed="false"/>
    <row r="61207" customFormat="false" ht="15.75" hidden="false" customHeight="false" outlineLevel="0" collapsed="false"/>
    <row r="61208" customFormat="false" ht="15.75" hidden="false" customHeight="false" outlineLevel="0" collapsed="false"/>
    <row r="61209" customFormat="false" ht="15.75" hidden="false" customHeight="false" outlineLevel="0" collapsed="false"/>
    <row r="61210" customFormat="false" ht="15.75" hidden="false" customHeight="false" outlineLevel="0" collapsed="false"/>
    <row r="61211" customFormat="false" ht="15.75" hidden="false" customHeight="false" outlineLevel="0" collapsed="false"/>
    <row r="61212" customFormat="false" ht="15.75" hidden="false" customHeight="false" outlineLevel="0" collapsed="false"/>
    <row r="61213" customFormat="false" ht="15.75" hidden="false" customHeight="false" outlineLevel="0" collapsed="false"/>
    <row r="61214" customFormat="false" ht="15.75" hidden="false" customHeight="false" outlineLevel="0" collapsed="false"/>
    <row r="61215" customFormat="false" ht="15.75" hidden="false" customHeight="false" outlineLevel="0" collapsed="false"/>
    <row r="61216" customFormat="false" ht="15.75" hidden="false" customHeight="false" outlineLevel="0" collapsed="false"/>
    <row r="61217" customFormat="false" ht="15.75" hidden="false" customHeight="false" outlineLevel="0" collapsed="false"/>
    <row r="61218" customFormat="false" ht="15.75" hidden="false" customHeight="false" outlineLevel="0" collapsed="false"/>
    <row r="61219" customFormat="false" ht="15.75" hidden="false" customHeight="false" outlineLevel="0" collapsed="false"/>
    <row r="61220" customFormat="false" ht="15.75" hidden="false" customHeight="false" outlineLevel="0" collapsed="false"/>
    <row r="61221" customFormat="false" ht="15.75" hidden="false" customHeight="false" outlineLevel="0" collapsed="false"/>
    <row r="61222" customFormat="false" ht="15.75" hidden="false" customHeight="false" outlineLevel="0" collapsed="false"/>
    <row r="61223" customFormat="false" ht="15.75" hidden="false" customHeight="false" outlineLevel="0" collapsed="false"/>
    <row r="61224" customFormat="false" ht="15.75" hidden="false" customHeight="false" outlineLevel="0" collapsed="false"/>
    <row r="61225" customFormat="false" ht="15.75" hidden="false" customHeight="false" outlineLevel="0" collapsed="false"/>
    <row r="61226" customFormat="false" ht="15.75" hidden="false" customHeight="false" outlineLevel="0" collapsed="false"/>
    <row r="61227" customFormat="false" ht="15.75" hidden="false" customHeight="false" outlineLevel="0" collapsed="false"/>
    <row r="61228" customFormat="false" ht="15.75" hidden="false" customHeight="false" outlineLevel="0" collapsed="false"/>
    <row r="61229" customFormat="false" ht="15.75" hidden="false" customHeight="false" outlineLevel="0" collapsed="false"/>
    <row r="61230" customFormat="false" ht="15.75" hidden="false" customHeight="false" outlineLevel="0" collapsed="false"/>
    <row r="61231" customFormat="false" ht="15.75" hidden="false" customHeight="false" outlineLevel="0" collapsed="false"/>
    <row r="61232" customFormat="false" ht="15.75" hidden="false" customHeight="false" outlineLevel="0" collapsed="false"/>
    <row r="61233" customFormat="false" ht="15.75" hidden="false" customHeight="false" outlineLevel="0" collapsed="false"/>
    <row r="61234" customFormat="false" ht="15.75" hidden="false" customHeight="false" outlineLevel="0" collapsed="false"/>
    <row r="61235" customFormat="false" ht="15.75" hidden="false" customHeight="false" outlineLevel="0" collapsed="false"/>
    <row r="61236" customFormat="false" ht="15.75" hidden="false" customHeight="false" outlineLevel="0" collapsed="false"/>
    <row r="61237" customFormat="false" ht="15.75" hidden="false" customHeight="false" outlineLevel="0" collapsed="false"/>
    <row r="61238" customFormat="false" ht="15.75" hidden="false" customHeight="false" outlineLevel="0" collapsed="false"/>
    <row r="61239" customFormat="false" ht="15.75" hidden="false" customHeight="false" outlineLevel="0" collapsed="false"/>
    <row r="61240" customFormat="false" ht="15.75" hidden="false" customHeight="false" outlineLevel="0" collapsed="false"/>
    <row r="61241" customFormat="false" ht="15.75" hidden="false" customHeight="false" outlineLevel="0" collapsed="false"/>
    <row r="61242" customFormat="false" ht="15.75" hidden="false" customHeight="false" outlineLevel="0" collapsed="false"/>
    <row r="61243" customFormat="false" ht="15.75" hidden="false" customHeight="false" outlineLevel="0" collapsed="false"/>
    <row r="61244" customFormat="false" ht="15.75" hidden="false" customHeight="false" outlineLevel="0" collapsed="false"/>
    <row r="61245" customFormat="false" ht="15.75" hidden="false" customHeight="false" outlineLevel="0" collapsed="false"/>
    <row r="61246" customFormat="false" ht="15.75" hidden="false" customHeight="false" outlineLevel="0" collapsed="false"/>
    <row r="61247" customFormat="false" ht="15.75" hidden="false" customHeight="false" outlineLevel="0" collapsed="false"/>
    <row r="61248" customFormat="false" ht="15.75" hidden="false" customHeight="false" outlineLevel="0" collapsed="false"/>
    <row r="61249" customFormat="false" ht="15.75" hidden="false" customHeight="false" outlineLevel="0" collapsed="false"/>
    <row r="61250" customFormat="false" ht="15.75" hidden="false" customHeight="false" outlineLevel="0" collapsed="false"/>
    <row r="61251" customFormat="false" ht="15.75" hidden="false" customHeight="false" outlineLevel="0" collapsed="false"/>
    <row r="61252" customFormat="false" ht="15.75" hidden="false" customHeight="false" outlineLevel="0" collapsed="false"/>
    <row r="61253" customFormat="false" ht="15.75" hidden="false" customHeight="false" outlineLevel="0" collapsed="false"/>
    <row r="61254" customFormat="false" ht="15.75" hidden="false" customHeight="false" outlineLevel="0" collapsed="false"/>
    <row r="61255" customFormat="false" ht="15.75" hidden="false" customHeight="false" outlineLevel="0" collapsed="false"/>
    <row r="61256" customFormat="false" ht="15.75" hidden="false" customHeight="false" outlineLevel="0" collapsed="false"/>
    <row r="61257" customFormat="false" ht="15.75" hidden="false" customHeight="false" outlineLevel="0" collapsed="false"/>
    <row r="61258" customFormat="false" ht="15.75" hidden="false" customHeight="false" outlineLevel="0" collapsed="false"/>
    <row r="61259" customFormat="false" ht="15.75" hidden="false" customHeight="false" outlineLevel="0" collapsed="false"/>
    <row r="61260" customFormat="false" ht="15.75" hidden="false" customHeight="false" outlineLevel="0" collapsed="false"/>
    <row r="61261" customFormat="false" ht="15.75" hidden="false" customHeight="false" outlineLevel="0" collapsed="false"/>
    <row r="61262" customFormat="false" ht="15.75" hidden="false" customHeight="false" outlineLevel="0" collapsed="false"/>
    <row r="61263" customFormat="false" ht="15.75" hidden="false" customHeight="false" outlineLevel="0" collapsed="false"/>
    <row r="61264" customFormat="false" ht="15.75" hidden="false" customHeight="false" outlineLevel="0" collapsed="false"/>
    <row r="61265" customFormat="false" ht="15.75" hidden="false" customHeight="false" outlineLevel="0" collapsed="false"/>
    <row r="61266" customFormat="false" ht="15.75" hidden="false" customHeight="false" outlineLevel="0" collapsed="false"/>
    <row r="61267" customFormat="false" ht="15.75" hidden="false" customHeight="false" outlineLevel="0" collapsed="false"/>
    <row r="61268" customFormat="false" ht="15.75" hidden="false" customHeight="false" outlineLevel="0" collapsed="false"/>
    <row r="61269" customFormat="false" ht="15.75" hidden="false" customHeight="false" outlineLevel="0" collapsed="false"/>
    <row r="61270" customFormat="false" ht="15.75" hidden="false" customHeight="false" outlineLevel="0" collapsed="false"/>
    <row r="61271" customFormat="false" ht="15.75" hidden="false" customHeight="false" outlineLevel="0" collapsed="false"/>
    <row r="61272" customFormat="false" ht="15.75" hidden="false" customHeight="false" outlineLevel="0" collapsed="false"/>
    <row r="61273" customFormat="false" ht="15.75" hidden="false" customHeight="false" outlineLevel="0" collapsed="false"/>
    <row r="61274" customFormat="false" ht="15.75" hidden="false" customHeight="false" outlineLevel="0" collapsed="false"/>
    <row r="61275" customFormat="false" ht="15.75" hidden="false" customHeight="false" outlineLevel="0" collapsed="false"/>
    <row r="61276" customFormat="false" ht="15.75" hidden="false" customHeight="false" outlineLevel="0" collapsed="false"/>
    <row r="61277" customFormat="false" ht="15.75" hidden="false" customHeight="false" outlineLevel="0" collapsed="false"/>
    <row r="61278" customFormat="false" ht="15.75" hidden="false" customHeight="false" outlineLevel="0" collapsed="false"/>
    <row r="61279" customFormat="false" ht="15.75" hidden="false" customHeight="false" outlineLevel="0" collapsed="false"/>
    <row r="61280" customFormat="false" ht="15.75" hidden="false" customHeight="false" outlineLevel="0" collapsed="false"/>
    <row r="61281" customFormat="false" ht="15.75" hidden="false" customHeight="false" outlineLevel="0" collapsed="false"/>
    <row r="61282" customFormat="false" ht="15.75" hidden="false" customHeight="false" outlineLevel="0" collapsed="false"/>
    <row r="61283" customFormat="false" ht="15.75" hidden="false" customHeight="false" outlineLevel="0" collapsed="false"/>
    <row r="61284" customFormat="false" ht="15.75" hidden="false" customHeight="false" outlineLevel="0" collapsed="false"/>
    <row r="61285" customFormat="false" ht="15.75" hidden="false" customHeight="false" outlineLevel="0" collapsed="false"/>
    <row r="61286" customFormat="false" ht="15.75" hidden="false" customHeight="false" outlineLevel="0" collapsed="false"/>
    <row r="61287" customFormat="false" ht="15.75" hidden="false" customHeight="false" outlineLevel="0" collapsed="false"/>
    <row r="61288" customFormat="false" ht="15.75" hidden="false" customHeight="false" outlineLevel="0" collapsed="false"/>
    <row r="61289" customFormat="false" ht="15.75" hidden="false" customHeight="false" outlineLevel="0" collapsed="false"/>
    <row r="61290" customFormat="false" ht="15.75" hidden="false" customHeight="false" outlineLevel="0" collapsed="false"/>
    <row r="61291" customFormat="false" ht="15.75" hidden="false" customHeight="false" outlineLevel="0" collapsed="false"/>
    <row r="61292" customFormat="false" ht="15.75" hidden="false" customHeight="false" outlineLevel="0" collapsed="false"/>
    <row r="61293" customFormat="false" ht="15.75" hidden="false" customHeight="false" outlineLevel="0" collapsed="false"/>
    <row r="61294" customFormat="false" ht="15.75" hidden="false" customHeight="false" outlineLevel="0" collapsed="false"/>
    <row r="61295" customFormat="false" ht="15.75" hidden="false" customHeight="false" outlineLevel="0" collapsed="false"/>
    <row r="61296" customFormat="false" ht="15.75" hidden="false" customHeight="false" outlineLevel="0" collapsed="false"/>
    <row r="61297" customFormat="false" ht="15.75" hidden="false" customHeight="false" outlineLevel="0" collapsed="false"/>
    <row r="61298" customFormat="false" ht="15.75" hidden="false" customHeight="false" outlineLevel="0" collapsed="false"/>
    <row r="61299" customFormat="false" ht="15.75" hidden="false" customHeight="false" outlineLevel="0" collapsed="false"/>
    <row r="61300" customFormat="false" ht="15.75" hidden="false" customHeight="false" outlineLevel="0" collapsed="false"/>
    <row r="61301" customFormat="false" ht="15.75" hidden="false" customHeight="false" outlineLevel="0" collapsed="false"/>
    <row r="61302" customFormat="false" ht="15.75" hidden="false" customHeight="false" outlineLevel="0" collapsed="false"/>
    <row r="61303" customFormat="false" ht="15.75" hidden="false" customHeight="false" outlineLevel="0" collapsed="false"/>
    <row r="61304" customFormat="false" ht="15.75" hidden="false" customHeight="false" outlineLevel="0" collapsed="false"/>
    <row r="61305" customFormat="false" ht="15.75" hidden="false" customHeight="false" outlineLevel="0" collapsed="false"/>
    <row r="61306" customFormat="false" ht="15.75" hidden="false" customHeight="false" outlineLevel="0" collapsed="false"/>
    <row r="61307" customFormat="false" ht="15.75" hidden="false" customHeight="false" outlineLevel="0" collapsed="false"/>
    <row r="61308" customFormat="false" ht="15.75" hidden="false" customHeight="false" outlineLevel="0" collapsed="false"/>
    <row r="61309" customFormat="false" ht="15.75" hidden="false" customHeight="false" outlineLevel="0" collapsed="false"/>
    <row r="61310" customFormat="false" ht="15.75" hidden="false" customHeight="false" outlineLevel="0" collapsed="false"/>
    <row r="61311" customFormat="false" ht="15.75" hidden="false" customHeight="false" outlineLevel="0" collapsed="false"/>
    <row r="61312" customFormat="false" ht="15.75" hidden="false" customHeight="false" outlineLevel="0" collapsed="false"/>
    <row r="61313" customFormat="false" ht="15.75" hidden="false" customHeight="false" outlineLevel="0" collapsed="false"/>
    <row r="61314" customFormat="false" ht="15.75" hidden="false" customHeight="false" outlineLevel="0" collapsed="false"/>
    <row r="61315" customFormat="false" ht="15.75" hidden="false" customHeight="false" outlineLevel="0" collapsed="false"/>
    <row r="61316" customFormat="false" ht="15.75" hidden="false" customHeight="false" outlineLevel="0" collapsed="false"/>
    <row r="61317" customFormat="false" ht="15.75" hidden="false" customHeight="false" outlineLevel="0" collapsed="false"/>
    <row r="61318" customFormat="false" ht="15.75" hidden="false" customHeight="false" outlineLevel="0" collapsed="false"/>
    <row r="61319" customFormat="false" ht="15.75" hidden="false" customHeight="false" outlineLevel="0" collapsed="false"/>
    <row r="61320" customFormat="false" ht="15.75" hidden="false" customHeight="false" outlineLevel="0" collapsed="false"/>
    <row r="61321" customFormat="false" ht="15.75" hidden="false" customHeight="false" outlineLevel="0" collapsed="false"/>
    <row r="61322" customFormat="false" ht="15.75" hidden="false" customHeight="false" outlineLevel="0" collapsed="false"/>
    <row r="61323" customFormat="false" ht="15.75" hidden="false" customHeight="false" outlineLevel="0" collapsed="false"/>
    <row r="61324" customFormat="false" ht="15.75" hidden="false" customHeight="false" outlineLevel="0" collapsed="false"/>
    <row r="61325" customFormat="false" ht="15.75" hidden="false" customHeight="false" outlineLevel="0" collapsed="false"/>
    <row r="61326" customFormat="false" ht="15.75" hidden="false" customHeight="false" outlineLevel="0" collapsed="false"/>
    <row r="61327" customFormat="false" ht="15.75" hidden="false" customHeight="false" outlineLevel="0" collapsed="false"/>
    <row r="61328" customFormat="false" ht="15.75" hidden="false" customHeight="false" outlineLevel="0" collapsed="false"/>
    <row r="61329" customFormat="false" ht="15.75" hidden="false" customHeight="false" outlineLevel="0" collapsed="false"/>
    <row r="61330" customFormat="false" ht="15.75" hidden="false" customHeight="false" outlineLevel="0" collapsed="false"/>
    <row r="61331" customFormat="false" ht="15.75" hidden="false" customHeight="false" outlineLevel="0" collapsed="false"/>
    <row r="61332" customFormat="false" ht="15.75" hidden="false" customHeight="false" outlineLevel="0" collapsed="false"/>
    <row r="61333" customFormat="false" ht="15.75" hidden="false" customHeight="false" outlineLevel="0" collapsed="false"/>
    <row r="61334" customFormat="false" ht="15.75" hidden="false" customHeight="false" outlineLevel="0" collapsed="false"/>
    <row r="61335" customFormat="false" ht="15.75" hidden="false" customHeight="false" outlineLevel="0" collapsed="false"/>
    <row r="61336" customFormat="false" ht="15.75" hidden="false" customHeight="false" outlineLevel="0" collapsed="false"/>
    <row r="61337" customFormat="false" ht="15.75" hidden="false" customHeight="false" outlineLevel="0" collapsed="false"/>
    <row r="61338" customFormat="false" ht="15.75" hidden="false" customHeight="false" outlineLevel="0" collapsed="false"/>
    <row r="61339" customFormat="false" ht="15.75" hidden="false" customHeight="false" outlineLevel="0" collapsed="false"/>
    <row r="61340" customFormat="false" ht="15.75" hidden="false" customHeight="false" outlineLevel="0" collapsed="false"/>
    <row r="61341" customFormat="false" ht="15.75" hidden="false" customHeight="false" outlineLevel="0" collapsed="false"/>
    <row r="61342" customFormat="false" ht="15.75" hidden="false" customHeight="false" outlineLevel="0" collapsed="false"/>
    <row r="61343" customFormat="false" ht="15.75" hidden="false" customHeight="false" outlineLevel="0" collapsed="false"/>
    <row r="61344" customFormat="false" ht="15.75" hidden="false" customHeight="false" outlineLevel="0" collapsed="false"/>
    <row r="61345" customFormat="false" ht="15.75" hidden="false" customHeight="false" outlineLevel="0" collapsed="false"/>
    <row r="61346" customFormat="false" ht="15.75" hidden="false" customHeight="false" outlineLevel="0" collapsed="false"/>
    <row r="61347" customFormat="false" ht="15.75" hidden="false" customHeight="false" outlineLevel="0" collapsed="false"/>
    <row r="61348" customFormat="false" ht="15.75" hidden="false" customHeight="false" outlineLevel="0" collapsed="false"/>
    <row r="61349" customFormat="false" ht="15.75" hidden="false" customHeight="false" outlineLevel="0" collapsed="false"/>
    <row r="61350" customFormat="false" ht="15.75" hidden="false" customHeight="false" outlineLevel="0" collapsed="false"/>
    <row r="61351" customFormat="false" ht="15.75" hidden="false" customHeight="false" outlineLevel="0" collapsed="false"/>
    <row r="61352" customFormat="false" ht="15.75" hidden="false" customHeight="false" outlineLevel="0" collapsed="false"/>
    <row r="61353" customFormat="false" ht="15.75" hidden="false" customHeight="false" outlineLevel="0" collapsed="false"/>
    <row r="61354" customFormat="false" ht="15.75" hidden="false" customHeight="false" outlineLevel="0" collapsed="false"/>
    <row r="61355" customFormat="false" ht="15.75" hidden="false" customHeight="false" outlineLevel="0" collapsed="false"/>
    <row r="61356" customFormat="false" ht="15.75" hidden="false" customHeight="false" outlineLevel="0" collapsed="false"/>
    <row r="61357" customFormat="false" ht="15.75" hidden="false" customHeight="false" outlineLevel="0" collapsed="false"/>
    <row r="61358" customFormat="false" ht="15.75" hidden="false" customHeight="false" outlineLevel="0" collapsed="false"/>
    <row r="61359" customFormat="false" ht="15.75" hidden="false" customHeight="false" outlineLevel="0" collapsed="false"/>
    <row r="61360" customFormat="false" ht="15.75" hidden="false" customHeight="false" outlineLevel="0" collapsed="false"/>
    <row r="61361" customFormat="false" ht="15.75" hidden="false" customHeight="false" outlineLevel="0" collapsed="false"/>
    <row r="61362" customFormat="false" ht="15.75" hidden="false" customHeight="false" outlineLevel="0" collapsed="false"/>
    <row r="61363" customFormat="false" ht="15.75" hidden="false" customHeight="false" outlineLevel="0" collapsed="false"/>
    <row r="61364" customFormat="false" ht="15.75" hidden="false" customHeight="false" outlineLevel="0" collapsed="false"/>
    <row r="61365" customFormat="false" ht="15.75" hidden="false" customHeight="false" outlineLevel="0" collapsed="false"/>
    <row r="61366" customFormat="false" ht="15.75" hidden="false" customHeight="false" outlineLevel="0" collapsed="false"/>
    <row r="61367" customFormat="false" ht="15.75" hidden="false" customHeight="false" outlineLevel="0" collapsed="false"/>
    <row r="61368" customFormat="false" ht="15.75" hidden="false" customHeight="false" outlineLevel="0" collapsed="false"/>
    <row r="61369" customFormat="false" ht="15.75" hidden="false" customHeight="false" outlineLevel="0" collapsed="false"/>
    <row r="61370" customFormat="false" ht="15.75" hidden="false" customHeight="false" outlineLevel="0" collapsed="false"/>
    <row r="61371" customFormat="false" ht="15.75" hidden="false" customHeight="false" outlineLevel="0" collapsed="false"/>
    <row r="61372" customFormat="false" ht="15.75" hidden="false" customHeight="false" outlineLevel="0" collapsed="false"/>
    <row r="61373" customFormat="false" ht="15.75" hidden="false" customHeight="false" outlineLevel="0" collapsed="false"/>
    <row r="61374" customFormat="false" ht="15.75" hidden="false" customHeight="false" outlineLevel="0" collapsed="false"/>
    <row r="61375" customFormat="false" ht="15.75" hidden="false" customHeight="false" outlineLevel="0" collapsed="false"/>
    <row r="61376" customFormat="false" ht="15.75" hidden="false" customHeight="false" outlineLevel="0" collapsed="false"/>
    <row r="61377" customFormat="false" ht="15.75" hidden="false" customHeight="false" outlineLevel="0" collapsed="false"/>
    <row r="61378" customFormat="false" ht="15.75" hidden="false" customHeight="false" outlineLevel="0" collapsed="false"/>
    <row r="61379" customFormat="false" ht="15.75" hidden="false" customHeight="false" outlineLevel="0" collapsed="false"/>
    <row r="61380" customFormat="false" ht="15.75" hidden="false" customHeight="false" outlineLevel="0" collapsed="false"/>
    <row r="61381" customFormat="false" ht="15.75" hidden="false" customHeight="false" outlineLevel="0" collapsed="false"/>
    <row r="61382" customFormat="false" ht="15.75" hidden="false" customHeight="false" outlineLevel="0" collapsed="false"/>
    <row r="61383" customFormat="false" ht="15.75" hidden="false" customHeight="false" outlineLevel="0" collapsed="false"/>
    <row r="61384" customFormat="false" ht="15.75" hidden="false" customHeight="false" outlineLevel="0" collapsed="false"/>
    <row r="61385" customFormat="false" ht="15.75" hidden="false" customHeight="false" outlineLevel="0" collapsed="false"/>
    <row r="61386" customFormat="false" ht="15.75" hidden="false" customHeight="false" outlineLevel="0" collapsed="false"/>
    <row r="61387" customFormat="false" ht="15.75" hidden="false" customHeight="false" outlineLevel="0" collapsed="false"/>
    <row r="61388" customFormat="false" ht="15.75" hidden="false" customHeight="false" outlineLevel="0" collapsed="false"/>
    <row r="61389" customFormat="false" ht="15.75" hidden="false" customHeight="false" outlineLevel="0" collapsed="false"/>
    <row r="61390" customFormat="false" ht="15.75" hidden="false" customHeight="false" outlineLevel="0" collapsed="false"/>
    <row r="61391" customFormat="false" ht="15.75" hidden="false" customHeight="false" outlineLevel="0" collapsed="false"/>
    <row r="61392" customFormat="false" ht="15.75" hidden="false" customHeight="false" outlineLevel="0" collapsed="false"/>
    <row r="61393" customFormat="false" ht="15.75" hidden="false" customHeight="false" outlineLevel="0" collapsed="false"/>
    <row r="61394" customFormat="false" ht="15.75" hidden="false" customHeight="false" outlineLevel="0" collapsed="false"/>
    <row r="61395" customFormat="false" ht="15.75" hidden="false" customHeight="false" outlineLevel="0" collapsed="false"/>
    <row r="61396" customFormat="false" ht="15.75" hidden="false" customHeight="false" outlineLevel="0" collapsed="false"/>
    <row r="61397" customFormat="false" ht="15.75" hidden="false" customHeight="false" outlineLevel="0" collapsed="false"/>
    <row r="61398" customFormat="false" ht="15.75" hidden="false" customHeight="false" outlineLevel="0" collapsed="false"/>
    <row r="61399" customFormat="false" ht="15.75" hidden="false" customHeight="false" outlineLevel="0" collapsed="false"/>
    <row r="61400" customFormat="false" ht="15.75" hidden="false" customHeight="false" outlineLevel="0" collapsed="false"/>
    <row r="61401" customFormat="false" ht="15.75" hidden="false" customHeight="false" outlineLevel="0" collapsed="false"/>
    <row r="61402" customFormat="false" ht="15.75" hidden="false" customHeight="false" outlineLevel="0" collapsed="false"/>
    <row r="61403" customFormat="false" ht="15.75" hidden="false" customHeight="false" outlineLevel="0" collapsed="false"/>
    <row r="61404" customFormat="false" ht="15.75" hidden="false" customHeight="false" outlineLevel="0" collapsed="false"/>
    <row r="61405" customFormat="false" ht="15.75" hidden="false" customHeight="false" outlineLevel="0" collapsed="false"/>
    <row r="61406" customFormat="false" ht="15.75" hidden="false" customHeight="false" outlineLevel="0" collapsed="false"/>
    <row r="61407" customFormat="false" ht="15.75" hidden="false" customHeight="false" outlineLevel="0" collapsed="false"/>
    <row r="61408" customFormat="false" ht="15.75" hidden="false" customHeight="false" outlineLevel="0" collapsed="false"/>
    <row r="61409" customFormat="false" ht="15.75" hidden="false" customHeight="false" outlineLevel="0" collapsed="false"/>
    <row r="61410" customFormat="false" ht="15.75" hidden="false" customHeight="false" outlineLevel="0" collapsed="false"/>
    <row r="61411" customFormat="false" ht="15.75" hidden="false" customHeight="false" outlineLevel="0" collapsed="false"/>
    <row r="61412" customFormat="false" ht="15.75" hidden="false" customHeight="false" outlineLevel="0" collapsed="false"/>
    <row r="61413" customFormat="false" ht="15.75" hidden="false" customHeight="false" outlineLevel="0" collapsed="false"/>
    <row r="61414" customFormat="false" ht="15.75" hidden="false" customHeight="false" outlineLevel="0" collapsed="false"/>
    <row r="61415" customFormat="false" ht="15.75" hidden="false" customHeight="false" outlineLevel="0" collapsed="false"/>
    <row r="61416" customFormat="false" ht="15.75" hidden="false" customHeight="false" outlineLevel="0" collapsed="false"/>
    <row r="61417" customFormat="false" ht="15.75" hidden="false" customHeight="false" outlineLevel="0" collapsed="false"/>
    <row r="61418" customFormat="false" ht="15.75" hidden="false" customHeight="false" outlineLevel="0" collapsed="false"/>
    <row r="61419" customFormat="false" ht="15.75" hidden="false" customHeight="false" outlineLevel="0" collapsed="false"/>
    <row r="61420" customFormat="false" ht="15.75" hidden="false" customHeight="false" outlineLevel="0" collapsed="false"/>
    <row r="61421" customFormat="false" ht="15.75" hidden="false" customHeight="false" outlineLevel="0" collapsed="false"/>
    <row r="61422" customFormat="false" ht="15.75" hidden="false" customHeight="false" outlineLevel="0" collapsed="false"/>
    <row r="61423" customFormat="false" ht="15.75" hidden="false" customHeight="false" outlineLevel="0" collapsed="false"/>
    <row r="61424" customFormat="false" ht="15.75" hidden="false" customHeight="false" outlineLevel="0" collapsed="false"/>
    <row r="61425" customFormat="false" ht="15.75" hidden="false" customHeight="false" outlineLevel="0" collapsed="false"/>
    <row r="61426" customFormat="false" ht="15.75" hidden="false" customHeight="false" outlineLevel="0" collapsed="false"/>
    <row r="61427" customFormat="false" ht="15.75" hidden="false" customHeight="false" outlineLevel="0" collapsed="false"/>
    <row r="61428" customFormat="false" ht="15.75" hidden="false" customHeight="false" outlineLevel="0" collapsed="false"/>
    <row r="61429" customFormat="false" ht="15.75" hidden="false" customHeight="false" outlineLevel="0" collapsed="false"/>
    <row r="61430" customFormat="false" ht="15.75" hidden="false" customHeight="false" outlineLevel="0" collapsed="false"/>
    <row r="61431" customFormat="false" ht="15.75" hidden="false" customHeight="false" outlineLevel="0" collapsed="false"/>
    <row r="61432" customFormat="false" ht="15.75" hidden="false" customHeight="false" outlineLevel="0" collapsed="false"/>
    <row r="61433" customFormat="false" ht="15.75" hidden="false" customHeight="false" outlineLevel="0" collapsed="false"/>
    <row r="61434" customFormat="false" ht="15.75" hidden="false" customHeight="false" outlineLevel="0" collapsed="false"/>
    <row r="61435" customFormat="false" ht="15.75" hidden="false" customHeight="false" outlineLevel="0" collapsed="false"/>
    <row r="61436" customFormat="false" ht="15.75" hidden="false" customHeight="false" outlineLevel="0" collapsed="false"/>
    <row r="61437" customFormat="false" ht="15.75" hidden="false" customHeight="false" outlineLevel="0" collapsed="false"/>
    <row r="61438" customFormat="false" ht="15.75" hidden="false" customHeight="false" outlineLevel="0" collapsed="false"/>
    <row r="61439" customFormat="false" ht="15.75" hidden="false" customHeight="false" outlineLevel="0" collapsed="false"/>
    <row r="61440" customFormat="false" ht="15.75" hidden="false" customHeight="false" outlineLevel="0" collapsed="false"/>
    <row r="61441" customFormat="false" ht="15.75" hidden="false" customHeight="false" outlineLevel="0" collapsed="false"/>
    <row r="61442" customFormat="false" ht="15.75" hidden="false" customHeight="false" outlineLevel="0" collapsed="false"/>
    <row r="61443" customFormat="false" ht="15.75" hidden="false" customHeight="false" outlineLevel="0" collapsed="false"/>
    <row r="61444" customFormat="false" ht="15.75" hidden="false" customHeight="false" outlineLevel="0" collapsed="false"/>
    <row r="61445" customFormat="false" ht="15.75" hidden="false" customHeight="false" outlineLevel="0" collapsed="false"/>
    <row r="61446" customFormat="false" ht="15.75" hidden="false" customHeight="false" outlineLevel="0" collapsed="false"/>
    <row r="61447" customFormat="false" ht="15.75" hidden="false" customHeight="false" outlineLevel="0" collapsed="false"/>
    <row r="61448" customFormat="false" ht="15.75" hidden="false" customHeight="false" outlineLevel="0" collapsed="false"/>
    <row r="61449" customFormat="false" ht="15.75" hidden="false" customHeight="false" outlineLevel="0" collapsed="false"/>
    <row r="61450" customFormat="false" ht="15.75" hidden="false" customHeight="false" outlineLevel="0" collapsed="false"/>
    <row r="61451" customFormat="false" ht="15.75" hidden="false" customHeight="false" outlineLevel="0" collapsed="false"/>
    <row r="61452" customFormat="false" ht="15.75" hidden="false" customHeight="false" outlineLevel="0" collapsed="false"/>
    <row r="61453" customFormat="false" ht="15.75" hidden="false" customHeight="false" outlineLevel="0" collapsed="false"/>
    <row r="61454" customFormat="false" ht="15.75" hidden="false" customHeight="false" outlineLevel="0" collapsed="false"/>
    <row r="61455" customFormat="false" ht="15.75" hidden="false" customHeight="false" outlineLevel="0" collapsed="false"/>
    <row r="61456" customFormat="false" ht="15.75" hidden="false" customHeight="false" outlineLevel="0" collapsed="false"/>
    <row r="61457" customFormat="false" ht="15.75" hidden="false" customHeight="false" outlineLevel="0" collapsed="false"/>
    <row r="61458" customFormat="false" ht="15.75" hidden="false" customHeight="false" outlineLevel="0" collapsed="false"/>
    <row r="61459" customFormat="false" ht="15.75" hidden="false" customHeight="false" outlineLevel="0" collapsed="false"/>
    <row r="61460" customFormat="false" ht="15.75" hidden="false" customHeight="false" outlineLevel="0" collapsed="false"/>
    <row r="61461" customFormat="false" ht="15.75" hidden="false" customHeight="false" outlineLevel="0" collapsed="false"/>
    <row r="61462" customFormat="false" ht="15.75" hidden="false" customHeight="false" outlineLevel="0" collapsed="false"/>
    <row r="61463" customFormat="false" ht="15.75" hidden="false" customHeight="false" outlineLevel="0" collapsed="false"/>
    <row r="61464" customFormat="false" ht="15.75" hidden="false" customHeight="false" outlineLevel="0" collapsed="false"/>
    <row r="61465" customFormat="false" ht="15.75" hidden="false" customHeight="false" outlineLevel="0" collapsed="false"/>
    <row r="61466" customFormat="false" ht="15.75" hidden="false" customHeight="false" outlineLevel="0" collapsed="false"/>
    <row r="61467" customFormat="false" ht="15.75" hidden="false" customHeight="false" outlineLevel="0" collapsed="false"/>
    <row r="61468" customFormat="false" ht="15.75" hidden="false" customHeight="false" outlineLevel="0" collapsed="false"/>
    <row r="61469" customFormat="false" ht="15.75" hidden="false" customHeight="false" outlineLevel="0" collapsed="false"/>
    <row r="61470" customFormat="false" ht="15.75" hidden="false" customHeight="false" outlineLevel="0" collapsed="false"/>
    <row r="61471" customFormat="false" ht="15.75" hidden="false" customHeight="false" outlineLevel="0" collapsed="false"/>
    <row r="61472" customFormat="false" ht="15.75" hidden="false" customHeight="false" outlineLevel="0" collapsed="false"/>
    <row r="61473" customFormat="false" ht="15.75" hidden="false" customHeight="false" outlineLevel="0" collapsed="false"/>
    <row r="61474" customFormat="false" ht="15.75" hidden="false" customHeight="false" outlineLevel="0" collapsed="false"/>
    <row r="61475" customFormat="false" ht="15.75" hidden="false" customHeight="false" outlineLevel="0" collapsed="false"/>
    <row r="61476" customFormat="false" ht="15.75" hidden="false" customHeight="false" outlineLevel="0" collapsed="false"/>
    <row r="61477" customFormat="false" ht="15.75" hidden="false" customHeight="false" outlineLevel="0" collapsed="false"/>
    <row r="61478" customFormat="false" ht="15.75" hidden="false" customHeight="false" outlineLevel="0" collapsed="false"/>
    <row r="61479" customFormat="false" ht="15.75" hidden="false" customHeight="false" outlineLevel="0" collapsed="false"/>
    <row r="61480" customFormat="false" ht="15.75" hidden="false" customHeight="false" outlineLevel="0" collapsed="false"/>
    <row r="61481" customFormat="false" ht="15.75" hidden="false" customHeight="false" outlineLevel="0" collapsed="false"/>
    <row r="61482" customFormat="false" ht="15.75" hidden="false" customHeight="false" outlineLevel="0" collapsed="false"/>
    <row r="61483" customFormat="false" ht="15.75" hidden="false" customHeight="false" outlineLevel="0" collapsed="false"/>
    <row r="61484" customFormat="false" ht="15.75" hidden="false" customHeight="false" outlineLevel="0" collapsed="false"/>
    <row r="61485" customFormat="false" ht="15.75" hidden="false" customHeight="false" outlineLevel="0" collapsed="false"/>
    <row r="61486" customFormat="false" ht="15.75" hidden="false" customHeight="false" outlineLevel="0" collapsed="false"/>
    <row r="61487" customFormat="false" ht="15.75" hidden="false" customHeight="false" outlineLevel="0" collapsed="false"/>
    <row r="61488" customFormat="false" ht="15.75" hidden="false" customHeight="false" outlineLevel="0" collapsed="false"/>
    <row r="61489" customFormat="false" ht="15.75" hidden="false" customHeight="false" outlineLevel="0" collapsed="false"/>
    <row r="61490" customFormat="false" ht="15.75" hidden="false" customHeight="false" outlineLevel="0" collapsed="false"/>
    <row r="61491" customFormat="false" ht="15.75" hidden="false" customHeight="false" outlineLevel="0" collapsed="false"/>
    <row r="61492" customFormat="false" ht="15.75" hidden="false" customHeight="false" outlineLevel="0" collapsed="false"/>
    <row r="61493" customFormat="false" ht="15.75" hidden="false" customHeight="false" outlineLevel="0" collapsed="false"/>
    <row r="61494" customFormat="false" ht="15.75" hidden="false" customHeight="false" outlineLevel="0" collapsed="false"/>
    <row r="61495" customFormat="false" ht="15.75" hidden="false" customHeight="false" outlineLevel="0" collapsed="false"/>
    <row r="61496" customFormat="false" ht="15.75" hidden="false" customHeight="false" outlineLevel="0" collapsed="false"/>
    <row r="61497" customFormat="false" ht="15.75" hidden="false" customHeight="false" outlineLevel="0" collapsed="false"/>
    <row r="61498" customFormat="false" ht="15.75" hidden="false" customHeight="false" outlineLevel="0" collapsed="false"/>
    <row r="61499" customFormat="false" ht="15.75" hidden="false" customHeight="false" outlineLevel="0" collapsed="false"/>
    <row r="61500" customFormat="false" ht="15.75" hidden="false" customHeight="false" outlineLevel="0" collapsed="false"/>
    <row r="61501" customFormat="false" ht="15.75" hidden="false" customHeight="false" outlineLevel="0" collapsed="false"/>
    <row r="61502" customFormat="false" ht="15.75" hidden="false" customHeight="false" outlineLevel="0" collapsed="false"/>
    <row r="61503" customFormat="false" ht="15.75" hidden="false" customHeight="false" outlineLevel="0" collapsed="false"/>
    <row r="61504" customFormat="false" ht="15.75" hidden="false" customHeight="false" outlineLevel="0" collapsed="false"/>
    <row r="61505" customFormat="false" ht="15.75" hidden="false" customHeight="false" outlineLevel="0" collapsed="false"/>
    <row r="61506" customFormat="false" ht="15.75" hidden="false" customHeight="false" outlineLevel="0" collapsed="false"/>
    <row r="61507" customFormat="false" ht="15.75" hidden="false" customHeight="false" outlineLevel="0" collapsed="false"/>
    <row r="61508" customFormat="false" ht="15.75" hidden="false" customHeight="false" outlineLevel="0" collapsed="false"/>
    <row r="61509" customFormat="false" ht="15.75" hidden="false" customHeight="false" outlineLevel="0" collapsed="false"/>
    <row r="61510" customFormat="false" ht="15.75" hidden="false" customHeight="false" outlineLevel="0" collapsed="false"/>
    <row r="61511" customFormat="false" ht="15.75" hidden="false" customHeight="false" outlineLevel="0" collapsed="false"/>
    <row r="61512" customFormat="false" ht="15.75" hidden="false" customHeight="false" outlineLevel="0" collapsed="false"/>
    <row r="61513" customFormat="false" ht="15.75" hidden="false" customHeight="false" outlineLevel="0" collapsed="false"/>
    <row r="61514" customFormat="false" ht="15.75" hidden="false" customHeight="false" outlineLevel="0" collapsed="false"/>
    <row r="61515" customFormat="false" ht="15.75" hidden="false" customHeight="false" outlineLevel="0" collapsed="false"/>
    <row r="61516" customFormat="false" ht="15.75" hidden="false" customHeight="false" outlineLevel="0" collapsed="false"/>
    <row r="61517" customFormat="false" ht="15.75" hidden="false" customHeight="false" outlineLevel="0" collapsed="false"/>
    <row r="61518" customFormat="false" ht="15.75" hidden="false" customHeight="false" outlineLevel="0" collapsed="false"/>
    <row r="61519" customFormat="false" ht="15.75" hidden="false" customHeight="false" outlineLevel="0" collapsed="false"/>
    <row r="61520" customFormat="false" ht="15.75" hidden="false" customHeight="false" outlineLevel="0" collapsed="false"/>
    <row r="61521" customFormat="false" ht="15.75" hidden="false" customHeight="false" outlineLevel="0" collapsed="false"/>
    <row r="61522" customFormat="false" ht="15.75" hidden="false" customHeight="false" outlineLevel="0" collapsed="false"/>
    <row r="61523" customFormat="false" ht="15.75" hidden="false" customHeight="false" outlineLevel="0" collapsed="false"/>
    <row r="61524" customFormat="false" ht="15.75" hidden="false" customHeight="false" outlineLevel="0" collapsed="false"/>
    <row r="61525" customFormat="false" ht="15.75" hidden="false" customHeight="false" outlineLevel="0" collapsed="false"/>
    <row r="61526" customFormat="false" ht="15.75" hidden="false" customHeight="false" outlineLevel="0" collapsed="false"/>
    <row r="61527" customFormat="false" ht="15.75" hidden="false" customHeight="false" outlineLevel="0" collapsed="false"/>
    <row r="61528" customFormat="false" ht="15.75" hidden="false" customHeight="false" outlineLevel="0" collapsed="false"/>
    <row r="61529" customFormat="false" ht="15.75" hidden="false" customHeight="false" outlineLevel="0" collapsed="false"/>
    <row r="61530" customFormat="false" ht="15.75" hidden="false" customHeight="false" outlineLevel="0" collapsed="false"/>
    <row r="61531" customFormat="false" ht="15.75" hidden="false" customHeight="false" outlineLevel="0" collapsed="false"/>
    <row r="61532" customFormat="false" ht="15.75" hidden="false" customHeight="false" outlineLevel="0" collapsed="false"/>
    <row r="61533" customFormat="false" ht="15.75" hidden="false" customHeight="false" outlineLevel="0" collapsed="false"/>
    <row r="61534" customFormat="false" ht="15.75" hidden="false" customHeight="false" outlineLevel="0" collapsed="false"/>
    <row r="61535" customFormat="false" ht="15.75" hidden="false" customHeight="false" outlineLevel="0" collapsed="false"/>
    <row r="61536" customFormat="false" ht="15.75" hidden="false" customHeight="false" outlineLevel="0" collapsed="false"/>
    <row r="61537" customFormat="false" ht="15.75" hidden="false" customHeight="false" outlineLevel="0" collapsed="false"/>
    <row r="61538" customFormat="false" ht="15.75" hidden="false" customHeight="false" outlineLevel="0" collapsed="false"/>
    <row r="61539" customFormat="false" ht="15.75" hidden="false" customHeight="false" outlineLevel="0" collapsed="false"/>
    <row r="61540" customFormat="false" ht="15.75" hidden="false" customHeight="false" outlineLevel="0" collapsed="false"/>
    <row r="61541" customFormat="false" ht="15.75" hidden="false" customHeight="false" outlineLevel="0" collapsed="false"/>
    <row r="61542" customFormat="false" ht="15.75" hidden="false" customHeight="false" outlineLevel="0" collapsed="false"/>
    <row r="61543" customFormat="false" ht="15.75" hidden="false" customHeight="false" outlineLevel="0" collapsed="false"/>
    <row r="61544" customFormat="false" ht="15.75" hidden="false" customHeight="false" outlineLevel="0" collapsed="false"/>
    <row r="61545" customFormat="false" ht="15.75" hidden="false" customHeight="false" outlineLevel="0" collapsed="false"/>
    <row r="61546" customFormat="false" ht="15.75" hidden="false" customHeight="false" outlineLevel="0" collapsed="false"/>
    <row r="61547" customFormat="false" ht="15.75" hidden="false" customHeight="false" outlineLevel="0" collapsed="false"/>
    <row r="61548" customFormat="false" ht="15.75" hidden="false" customHeight="false" outlineLevel="0" collapsed="false"/>
    <row r="61549" customFormat="false" ht="15.75" hidden="false" customHeight="false" outlineLevel="0" collapsed="false"/>
    <row r="61550" customFormat="false" ht="15.75" hidden="false" customHeight="false" outlineLevel="0" collapsed="false"/>
    <row r="61551" customFormat="false" ht="15.75" hidden="false" customHeight="false" outlineLevel="0" collapsed="false"/>
    <row r="61552" customFormat="false" ht="15.75" hidden="false" customHeight="false" outlineLevel="0" collapsed="false"/>
    <row r="61553" customFormat="false" ht="15.75" hidden="false" customHeight="false" outlineLevel="0" collapsed="false"/>
    <row r="61554" customFormat="false" ht="15.75" hidden="false" customHeight="false" outlineLevel="0" collapsed="false"/>
    <row r="61555" customFormat="false" ht="15.75" hidden="false" customHeight="false" outlineLevel="0" collapsed="false"/>
    <row r="61556" customFormat="false" ht="15.75" hidden="false" customHeight="false" outlineLevel="0" collapsed="false"/>
    <row r="61557" customFormat="false" ht="15.75" hidden="false" customHeight="false" outlineLevel="0" collapsed="false"/>
    <row r="61558" customFormat="false" ht="15.75" hidden="false" customHeight="false" outlineLevel="0" collapsed="false"/>
    <row r="61559" customFormat="false" ht="15.75" hidden="false" customHeight="false" outlineLevel="0" collapsed="false"/>
    <row r="61560" customFormat="false" ht="15.75" hidden="false" customHeight="false" outlineLevel="0" collapsed="false"/>
    <row r="61561" customFormat="false" ht="15.75" hidden="false" customHeight="false" outlineLevel="0" collapsed="false"/>
    <row r="61562" customFormat="false" ht="15.75" hidden="false" customHeight="false" outlineLevel="0" collapsed="false"/>
    <row r="61563" customFormat="false" ht="15.75" hidden="false" customHeight="false" outlineLevel="0" collapsed="false"/>
    <row r="61564" customFormat="false" ht="15.75" hidden="false" customHeight="false" outlineLevel="0" collapsed="false"/>
    <row r="61565" customFormat="false" ht="15.75" hidden="false" customHeight="false" outlineLevel="0" collapsed="false"/>
    <row r="61566" customFormat="false" ht="15.75" hidden="false" customHeight="false" outlineLevel="0" collapsed="false"/>
    <row r="61567" customFormat="false" ht="15.75" hidden="false" customHeight="false" outlineLevel="0" collapsed="false"/>
    <row r="61568" customFormat="false" ht="15.75" hidden="false" customHeight="false" outlineLevel="0" collapsed="false"/>
    <row r="61569" customFormat="false" ht="15.75" hidden="false" customHeight="false" outlineLevel="0" collapsed="false"/>
    <row r="61570" customFormat="false" ht="15.75" hidden="false" customHeight="false" outlineLevel="0" collapsed="false"/>
    <row r="61571" customFormat="false" ht="15.75" hidden="false" customHeight="false" outlineLevel="0" collapsed="false"/>
    <row r="61572" customFormat="false" ht="15.75" hidden="false" customHeight="false" outlineLevel="0" collapsed="false"/>
    <row r="61573" customFormat="false" ht="15.75" hidden="false" customHeight="false" outlineLevel="0" collapsed="false"/>
    <row r="61574" customFormat="false" ht="15.75" hidden="false" customHeight="false" outlineLevel="0" collapsed="false"/>
    <row r="61575" customFormat="false" ht="15.75" hidden="false" customHeight="false" outlineLevel="0" collapsed="false"/>
    <row r="61576" customFormat="false" ht="15.75" hidden="false" customHeight="false" outlineLevel="0" collapsed="false"/>
    <row r="61577" customFormat="false" ht="15.75" hidden="false" customHeight="false" outlineLevel="0" collapsed="false"/>
    <row r="61578" customFormat="false" ht="15.75" hidden="false" customHeight="false" outlineLevel="0" collapsed="false"/>
    <row r="61579" customFormat="false" ht="15.75" hidden="false" customHeight="false" outlineLevel="0" collapsed="false"/>
    <row r="61580" customFormat="false" ht="15.75" hidden="false" customHeight="false" outlineLevel="0" collapsed="false"/>
    <row r="61581" customFormat="false" ht="15.75" hidden="false" customHeight="false" outlineLevel="0" collapsed="false"/>
    <row r="61582" customFormat="false" ht="15.75" hidden="false" customHeight="false" outlineLevel="0" collapsed="false"/>
    <row r="61583" customFormat="false" ht="15.75" hidden="false" customHeight="false" outlineLevel="0" collapsed="false"/>
    <row r="61584" customFormat="false" ht="15.75" hidden="false" customHeight="false" outlineLevel="0" collapsed="false"/>
    <row r="61585" customFormat="false" ht="15.75" hidden="false" customHeight="false" outlineLevel="0" collapsed="false"/>
    <row r="61586" customFormat="false" ht="15.75" hidden="false" customHeight="false" outlineLevel="0" collapsed="false"/>
    <row r="61587" customFormat="false" ht="15.75" hidden="false" customHeight="false" outlineLevel="0" collapsed="false"/>
    <row r="61588" customFormat="false" ht="15.75" hidden="false" customHeight="false" outlineLevel="0" collapsed="false"/>
    <row r="61589" customFormat="false" ht="15.75" hidden="false" customHeight="false" outlineLevel="0" collapsed="false"/>
    <row r="61590" customFormat="false" ht="15.75" hidden="false" customHeight="false" outlineLevel="0" collapsed="false"/>
    <row r="61591" customFormat="false" ht="15.75" hidden="false" customHeight="false" outlineLevel="0" collapsed="false"/>
    <row r="61592" customFormat="false" ht="15.75" hidden="false" customHeight="false" outlineLevel="0" collapsed="false"/>
    <row r="61593" customFormat="false" ht="15.75" hidden="false" customHeight="false" outlineLevel="0" collapsed="false"/>
    <row r="61594" customFormat="false" ht="15.75" hidden="false" customHeight="false" outlineLevel="0" collapsed="false"/>
    <row r="61595" customFormat="false" ht="15.75" hidden="false" customHeight="false" outlineLevel="0" collapsed="false"/>
    <row r="61596" customFormat="false" ht="15.75" hidden="false" customHeight="false" outlineLevel="0" collapsed="false"/>
    <row r="61597" customFormat="false" ht="15.75" hidden="false" customHeight="false" outlineLevel="0" collapsed="false"/>
    <row r="61598" customFormat="false" ht="15.75" hidden="false" customHeight="false" outlineLevel="0" collapsed="false"/>
    <row r="61599" customFormat="false" ht="15.75" hidden="false" customHeight="false" outlineLevel="0" collapsed="false"/>
    <row r="61600" customFormat="false" ht="15.75" hidden="false" customHeight="false" outlineLevel="0" collapsed="false"/>
    <row r="61601" customFormat="false" ht="15.75" hidden="false" customHeight="false" outlineLevel="0" collapsed="false"/>
    <row r="61602" customFormat="false" ht="15.75" hidden="false" customHeight="false" outlineLevel="0" collapsed="false"/>
    <row r="61603" customFormat="false" ht="15.75" hidden="false" customHeight="false" outlineLevel="0" collapsed="false"/>
    <row r="61604" customFormat="false" ht="15.75" hidden="false" customHeight="false" outlineLevel="0" collapsed="false"/>
    <row r="61605" customFormat="false" ht="15.75" hidden="false" customHeight="false" outlineLevel="0" collapsed="false"/>
    <row r="61606" customFormat="false" ht="15.75" hidden="false" customHeight="false" outlineLevel="0" collapsed="false"/>
    <row r="61607" customFormat="false" ht="15.75" hidden="false" customHeight="false" outlineLevel="0" collapsed="false"/>
    <row r="61608" customFormat="false" ht="15.75" hidden="false" customHeight="false" outlineLevel="0" collapsed="false"/>
    <row r="61609" customFormat="false" ht="15.75" hidden="false" customHeight="false" outlineLevel="0" collapsed="false"/>
    <row r="61610" customFormat="false" ht="15.75" hidden="false" customHeight="false" outlineLevel="0" collapsed="false"/>
    <row r="61611" customFormat="false" ht="15.75" hidden="false" customHeight="false" outlineLevel="0" collapsed="false"/>
    <row r="61612" customFormat="false" ht="15.75" hidden="false" customHeight="false" outlineLevel="0" collapsed="false"/>
    <row r="61613" customFormat="false" ht="15.75" hidden="false" customHeight="false" outlineLevel="0" collapsed="false"/>
    <row r="61614" customFormat="false" ht="15.75" hidden="false" customHeight="false" outlineLevel="0" collapsed="false"/>
    <row r="61615" customFormat="false" ht="15.75" hidden="false" customHeight="false" outlineLevel="0" collapsed="false"/>
    <row r="61616" customFormat="false" ht="15.75" hidden="false" customHeight="false" outlineLevel="0" collapsed="false"/>
    <row r="61617" customFormat="false" ht="15.75" hidden="false" customHeight="false" outlineLevel="0" collapsed="false"/>
    <row r="61618" customFormat="false" ht="15.75" hidden="false" customHeight="false" outlineLevel="0" collapsed="false"/>
    <row r="61619" customFormat="false" ht="15.75" hidden="false" customHeight="false" outlineLevel="0" collapsed="false"/>
    <row r="61620" customFormat="false" ht="15.75" hidden="false" customHeight="false" outlineLevel="0" collapsed="false"/>
    <row r="61621" customFormat="false" ht="15.75" hidden="false" customHeight="false" outlineLevel="0" collapsed="false"/>
    <row r="61622" customFormat="false" ht="15.75" hidden="false" customHeight="false" outlineLevel="0" collapsed="false"/>
    <row r="61623" customFormat="false" ht="15.75" hidden="false" customHeight="false" outlineLevel="0" collapsed="false"/>
    <row r="61624" customFormat="false" ht="15.75" hidden="false" customHeight="false" outlineLevel="0" collapsed="false"/>
    <row r="61625" customFormat="false" ht="15.75" hidden="false" customHeight="false" outlineLevel="0" collapsed="false"/>
    <row r="61626" customFormat="false" ht="15.75" hidden="false" customHeight="false" outlineLevel="0" collapsed="false"/>
    <row r="61627" customFormat="false" ht="15.75" hidden="false" customHeight="false" outlineLevel="0" collapsed="false"/>
    <row r="61628" customFormat="false" ht="15.75" hidden="false" customHeight="false" outlineLevel="0" collapsed="false"/>
    <row r="61629" customFormat="false" ht="15.75" hidden="false" customHeight="false" outlineLevel="0" collapsed="false"/>
    <row r="61630" customFormat="false" ht="15.75" hidden="false" customHeight="false" outlineLevel="0" collapsed="false"/>
    <row r="61631" customFormat="false" ht="15.75" hidden="false" customHeight="false" outlineLevel="0" collapsed="false"/>
    <row r="61632" customFormat="false" ht="15.75" hidden="false" customHeight="false" outlineLevel="0" collapsed="false"/>
    <row r="61633" customFormat="false" ht="15.75" hidden="false" customHeight="false" outlineLevel="0" collapsed="false"/>
    <row r="61634" customFormat="false" ht="15.75" hidden="false" customHeight="false" outlineLevel="0" collapsed="false"/>
    <row r="61635" customFormat="false" ht="15.75" hidden="false" customHeight="false" outlineLevel="0" collapsed="false"/>
    <row r="61636" customFormat="false" ht="15.75" hidden="false" customHeight="false" outlineLevel="0" collapsed="false"/>
    <row r="61637" customFormat="false" ht="15.75" hidden="false" customHeight="false" outlineLevel="0" collapsed="false"/>
    <row r="61638" customFormat="false" ht="15.75" hidden="false" customHeight="false" outlineLevel="0" collapsed="false"/>
    <row r="61639" customFormat="false" ht="15.75" hidden="false" customHeight="false" outlineLevel="0" collapsed="false"/>
    <row r="61640" customFormat="false" ht="15.75" hidden="false" customHeight="false" outlineLevel="0" collapsed="false"/>
    <row r="61641" customFormat="false" ht="15.75" hidden="false" customHeight="false" outlineLevel="0" collapsed="false"/>
    <row r="61642" customFormat="false" ht="15.75" hidden="false" customHeight="false" outlineLevel="0" collapsed="false"/>
    <row r="61643" customFormat="false" ht="15.75" hidden="false" customHeight="false" outlineLevel="0" collapsed="false"/>
    <row r="61644" customFormat="false" ht="15.75" hidden="false" customHeight="false" outlineLevel="0" collapsed="false"/>
    <row r="61645" customFormat="false" ht="15.75" hidden="false" customHeight="false" outlineLevel="0" collapsed="false"/>
    <row r="61646" customFormat="false" ht="15.75" hidden="false" customHeight="false" outlineLevel="0" collapsed="false"/>
    <row r="61647" customFormat="false" ht="15.75" hidden="false" customHeight="false" outlineLevel="0" collapsed="false"/>
    <row r="61648" customFormat="false" ht="15.75" hidden="false" customHeight="false" outlineLevel="0" collapsed="false"/>
    <row r="61649" customFormat="false" ht="15.75" hidden="false" customHeight="false" outlineLevel="0" collapsed="false"/>
    <row r="61650" customFormat="false" ht="15.75" hidden="false" customHeight="false" outlineLevel="0" collapsed="false"/>
    <row r="61651" customFormat="false" ht="15.75" hidden="false" customHeight="false" outlineLevel="0" collapsed="false"/>
    <row r="61652" customFormat="false" ht="15.75" hidden="false" customHeight="false" outlineLevel="0" collapsed="false"/>
    <row r="61653" customFormat="false" ht="15.75" hidden="false" customHeight="false" outlineLevel="0" collapsed="false"/>
    <row r="61654" customFormat="false" ht="15.75" hidden="false" customHeight="false" outlineLevel="0" collapsed="false"/>
    <row r="61655" customFormat="false" ht="15.75" hidden="false" customHeight="false" outlineLevel="0" collapsed="false"/>
    <row r="61656" customFormat="false" ht="15.75" hidden="false" customHeight="false" outlineLevel="0" collapsed="false"/>
    <row r="61657" customFormat="false" ht="15.75" hidden="false" customHeight="false" outlineLevel="0" collapsed="false"/>
    <row r="61658" customFormat="false" ht="15.75" hidden="false" customHeight="false" outlineLevel="0" collapsed="false"/>
    <row r="61659" customFormat="false" ht="15.75" hidden="false" customHeight="false" outlineLevel="0" collapsed="false"/>
    <row r="61660" customFormat="false" ht="15.75" hidden="false" customHeight="false" outlineLevel="0" collapsed="false"/>
    <row r="61661" customFormat="false" ht="15.75" hidden="false" customHeight="false" outlineLevel="0" collapsed="false"/>
    <row r="61662" customFormat="false" ht="15.75" hidden="false" customHeight="false" outlineLevel="0" collapsed="false"/>
    <row r="61663" customFormat="false" ht="15.75" hidden="false" customHeight="false" outlineLevel="0" collapsed="false"/>
    <row r="61664" customFormat="false" ht="15.75" hidden="false" customHeight="false" outlineLevel="0" collapsed="false"/>
    <row r="61665" customFormat="false" ht="15.75" hidden="false" customHeight="false" outlineLevel="0" collapsed="false"/>
    <row r="61666" customFormat="false" ht="15.75" hidden="false" customHeight="false" outlineLevel="0" collapsed="false"/>
    <row r="61667" customFormat="false" ht="15.75" hidden="false" customHeight="false" outlineLevel="0" collapsed="false"/>
    <row r="61668" customFormat="false" ht="15.75" hidden="false" customHeight="false" outlineLevel="0" collapsed="false"/>
    <row r="61669" customFormat="false" ht="15.75" hidden="false" customHeight="false" outlineLevel="0" collapsed="false"/>
    <row r="61670" customFormat="false" ht="15.75" hidden="false" customHeight="false" outlineLevel="0" collapsed="false"/>
    <row r="61671" customFormat="false" ht="15.75" hidden="false" customHeight="false" outlineLevel="0" collapsed="false"/>
    <row r="61672" customFormat="false" ht="15.75" hidden="false" customHeight="false" outlineLevel="0" collapsed="false"/>
    <row r="61673" customFormat="false" ht="15.75" hidden="false" customHeight="false" outlineLevel="0" collapsed="false"/>
    <row r="61674" customFormat="false" ht="15.75" hidden="false" customHeight="false" outlineLevel="0" collapsed="false"/>
    <row r="61675" customFormat="false" ht="15.75" hidden="false" customHeight="false" outlineLevel="0" collapsed="false"/>
    <row r="61676" customFormat="false" ht="15.75" hidden="false" customHeight="false" outlineLevel="0" collapsed="false"/>
    <row r="61677" customFormat="false" ht="15.75" hidden="false" customHeight="false" outlineLevel="0" collapsed="false"/>
    <row r="61678" customFormat="false" ht="15.75" hidden="false" customHeight="false" outlineLevel="0" collapsed="false"/>
    <row r="61679" customFormat="false" ht="15.75" hidden="false" customHeight="false" outlineLevel="0" collapsed="false"/>
    <row r="61680" customFormat="false" ht="15.75" hidden="false" customHeight="false" outlineLevel="0" collapsed="false"/>
    <row r="61681" customFormat="false" ht="15.75" hidden="false" customHeight="false" outlineLevel="0" collapsed="false"/>
    <row r="61682" customFormat="false" ht="15.75" hidden="false" customHeight="false" outlineLevel="0" collapsed="false"/>
    <row r="61683" customFormat="false" ht="15.75" hidden="false" customHeight="false" outlineLevel="0" collapsed="false"/>
    <row r="61684" customFormat="false" ht="15.75" hidden="false" customHeight="false" outlineLevel="0" collapsed="false"/>
    <row r="61685" customFormat="false" ht="15.75" hidden="false" customHeight="false" outlineLevel="0" collapsed="false"/>
    <row r="61686" customFormat="false" ht="15.75" hidden="false" customHeight="false" outlineLevel="0" collapsed="false"/>
    <row r="61687" customFormat="false" ht="15.75" hidden="false" customHeight="false" outlineLevel="0" collapsed="false"/>
    <row r="61688" customFormat="false" ht="15.75" hidden="false" customHeight="false" outlineLevel="0" collapsed="false"/>
    <row r="61689" customFormat="false" ht="15.75" hidden="false" customHeight="false" outlineLevel="0" collapsed="false"/>
    <row r="61690" customFormat="false" ht="15.75" hidden="false" customHeight="false" outlineLevel="0" collapsed="false"/>
    <row r="61691" customFormat="false" ht="15.75" hidden="false" customHeight="false" outlineLevel="0" collapsed="false"/>
    <row r="61692" customFormat="false" ht="15.75" hidden="false" customHeight="false" outlineLevel="0" collapsed="false"/>
    <row r="61693" customFormat="false" ht="15.75" hidden="false" customHeight="false" outlineLevel="0" collapsed="false"/>
    <row r="61694" customFormat="false" ht="15.75" hidden="false" customHeight="false" outlineLevel="0" collapsed="false"/>
    <row r="61695" customFormat="false" ht="15.75" hidden="false" customHeight="false" outlineLevel="0" collapsed="false"/>
    <row r="61696" customFormat="false" ht="15.75" hidden="false" customHeight="false" outlineLevel="0" collapsed="false"/>
    <row r="61697" customFormat="false" ht="15.75" hidden="false" customHeight="false" outlineLevel="0" collapsed="false"/>
    <row r="61698" customFormat="false" ht="15.75" hidden="false" customHeight="false" outlineLevel="0" collapsed="false"/>
    <row r="61699" customFormat="false" ht="15.75" hidden="false" customHeight="false" outlineLevel="0" collapsed="false"/>
    <row r="61700" customFormat="false" ht="15.75" hidden="false" customHeight="false" outlineLevel="0" collapsed="false"/>
    <row r="61701" customFormat="false" ht="15.75" hidden="false" customHeight="false" outlineLevel="0" collapsed="false"/>
    <row r="61702" customFormat="false" ht="15.75" hidden="false" customHeight="false" outlineLevel="0" collapsed="false"/>
    <row r="61703" customFormat="false" ht="15.75" hidden="false" customHeight="false" outlineLevel="0" collapsed="false"/>
    <row r="61704" customFormat="false" ht="15.75" hidden="false" customHeight="false" outlineLevel="0" collapsed="false"/>
    <row r="61705" customFormat="false" ht="15.75" hidden="false" customHeight="false" outlineLevel="0" collapsed="false"/>
    <row r="61706" customFormat="false" ht="15.75" hidden="false" customHeight="false" outlineLevel="0" collapsed="false"/>
    <row r="61707" customFormat="false" ht="15.75" hidden="false" customHeight="false" outlineLevel="0" collapsed="false"/>
    <row r="61708" customFormat="false" ht="15.75" hidden="false" customHeight="false" outlineLevel="0" collapsed="false"/>
    <row r="61709" customFormat="false" ht="15.75" hidden="false" customHeight="false" outlineLevel="0" collapsed="false"/>
    <row r="61710" customFormat="false" ht="15.75" hidden="false" customHeight="false" outlineLevel="0" collapsed="false"/>
    <row r="61711" customFormat="false" ht="15.75" hidden="false" customHeight="false" outlineLevel="0" collapsed="false"/>
    <row r="61712" customFormat="false" ht="15.75" hidden="false" customHeight="false" outlineLevel="0" collapsed="false"/>
    <row r="61713" customFormat="false" ht="15.75" hidden="false" customHeight="false" outlineLevel="0" collapsed="false"/>
    <row r="61714" customFormat="false" ht="15.75" hidden="false" customHeight="false" outlineLevel="0" collapsed="false"/>
    <row r="61715" customFormat="false" ht="15.75" hidden="false" customHeight="false" outlineLevel="0" collapsed="false"/>
    <row r="61716" customFormat="false" ht="15.75" hidden="false" customHeight="false" outlineLevel="0" collapsed="false"/>
    <row r="61717" customFormat="false" ht="15.75" hidden="false" customHeight="false" outlineLevel="0" collapsed="false"/>
    <row r="61718" customFormat="false" ht="15.75" hidden="false" customHeight="false" outlineLevel="0" collapsed="false"/>
    <row r="61719" customFormat="false" ht="15.75" hidden="false" customHeight="false" outlineLevel="0" collapsed="false"/>
    <row r="61720" customFormat="false" ht="15.75" hidden="false" customHeight="false" outlineLevel="0" collapsed="false"/>
    <row r="61721" customFormat="false" ht="15.75" hidden="false" customHeight="false" outlineLevel="0" collapsed="false"/>
    <row r="61722" customFormat="false" ht="15.75" hidden="false" customHeight="false" outlineLevel="0" collapsed="false"/>
    <row r="61723" customFormat="false" ht="15.75" hidden="false" customHeight="false" outlineLevel="0" collapsed="false"/>
    <row r="61724" customFormat="false" ht="15.75" hidden="false" customHeight="false" outlineLevel="0" collapsed="false"/>
    <row r="61725" customFormat="false" ht="15.75" hidden="false" customHeight="false" outlineLevel="0" collapsed="false"/>
    <row r="61726" customFormat="false" ht="15.75" hidden="false" customHeight="false" outlineLevel="0" collapsed="false"/>
    <row r="61727" customFormat="false" ht="15.75" hidden="false" customHeight="false" outlineLevel="0" collapsed="false"/>
    <row r="61728" customFormat="false" ht="15.75" hidden="false" customHeight="false" outlineLevel="0" collapsed="false"/>
    <row r="61729" customFormat="false" ht="15.75" hidden="false" customHeight="false" outlineLevel="0" collapsed="false"/>
    <row r="61730" customFormat="false" ht="15.75" hidden="false" customHeight="false" outlineLevel="0" collapsed="false"/>
    <row r="61731" customFormat="false" ht="15.75" hidden="false" customHeight="false" outlineLevel="0" collapsed="false"/>
    <row r="61732" customFormat="false" ht="15.75" hidden="false" customHeight="false" outlineLevel="0" collapsed="false"/>
    <row r="61733" customFormat="false" ht="15.75" hidden="false" customHeight="false" outlineLevel="0" collapsed="false"/>
    <row r="61734" customFormat="false" ht="15.75" hidden="false" customHeight="false" outlineLevel="0" collapsed="false"/>
    <row r="61735" customFormat="false" ht="15.75" hidden="false" customHeight="false" outlineLevel="0" collapsed="false"/>
    <row r="61736" customFormat="false" ht="15.75" hidden="false" customHeight="false" outlineLevel="0" collapsed="false"/>
    <row r="61737" customFormat="false" ht="15.75" hidden="false" customHeight="false" outlineLevel="0" collapsed="false"/>
    <row r="61738" customFormat="false" ht="15.75" hidden="false" customHeight="false" outlineLevel="0" collapsed="false"/>
    <row r="61739" customFormat="false" ht="15.75" hidden="false" customHeight="false" outlineLevel="0" collapsed="false"/>
    <row r="61740" customFormat="false" ht="15.75" hidden="false" customHeight="false" outlineLevel="0" collapsed="false"/>
    <row r="61741" customFormat="false" ht="15.75" hidden="false" customHeight="false" outlineLevel="0" collapsed="false"/>
    <row r="61742" customFormat="false" ht="15.75" hidden="false" customHeight="false" outlineLevel="0" collapsed="false"/>
    <row r="61743" customFormat="false" ht="15.75" hidden="false" customHeight="false" outlineLevel="0" collapsed="false"/>
    <row r="61744" customFormat="false" ht="15.75" hidden="false" customHeight="false" outlineLevel="0" collapsed="false"/>
    <row r="61745" customFormat="false" ht="15.75" hidden="false" customHeight="false" outlineLevel="0" collapsed="false"/>
    <row r="61746" customFormat="false" ht="15.75" hidden="false" customHeight="false" outlineLevel="0" collapsed="false"/>
    <row r="61747" customFormat="false" ht="15.75" hidden="false" customHeight="false" outlineLevel="0" collapsed="false"/>
    <row r="61748" customFormat="false" ht="15.75" hidden="false" customHeight="false" outlineLevel="0" collapsed="false"/>
    <row r="61749" customFormat="false" ht="15.75" hidden="false" customHeight="false" outlineLevel="0" collapsed="false"/>
    <row r="61750" customFormat="false" ht="15.75" hidden="false" customHeight="false" outlineLevel="0" collapsed="false"/>
    <row r="61751" customFormat="false" ht="15.75" hidden="false" customHeight="false" outlineLevel="0" collapsed="false"/>
    <row r="61752" customFormat="false" ht="15.75" hidden="false" customHeight="false" outlineLevel="0" collapsed="false"/>
    <row r="61753" customFormat="false" ht="15.75" hidden="false" customHeight="false" outlineLevel="0" collapsed="false"/>
    <row r="61754" customFormat="false" ht="15.75" hidden="false" customHeight="false" outlineLevel="0" collapsed="false"/>
    <row r="61755" customFormat="false" ht="15.75" hidden="false" customHeight="false" outlineLevel="0" collapsed="false"/>
    <row r="61756" customFormat="false" ht="15.75" hidden="false" customHeight="false" outlineLevel="0" collapsed="false"/>
    <row r="61757" customFormat="false" ht="15.75" hidden="false" customHeight="false" outlineLevel="0" collapsed="false"/>
    <row r="61758" customFormat="false" ht="15.75" hidden="false" customHeight="false" outlineLevel="0" collapsed="false"/>
    <row r="61759" customFormat="false" ht="15.75" hidden="false" customHeight="false" outlineLevel="0" collapsed="false"/>
    <row r="61760" customFormat="false" ht="15.75" hidden="false" customHeight="false" outlineLevel="0" collapsed="false"/>
    <row r="61761" customFormat="false" ht="15.75" hidden="false" customHeight="false" outlineLevel="0" collapsed="false"/>
    <row r="61762" customFormat="false" ht="15.75" hidden="false" customHeight="false" outlineLevel="0" collapsed="false"/>
    <row r="61763" customFormat="false" ht="15.75" hidden="false" customHeight="false" outlineLevel="0" collapsed="false"/>
    <row r="61764" customFormat="false" ht="15.75" hidden="false" customHeight="false" outlineLevel="0" collapsed="false"/>
    <row r="61765" customFormat="false" ht="15.75" hidden="false" customHeight="false" outlineLevel="0" collapsed="false"/>
    <row r="61766" customFormat="false" ht="15.75" hidden="false" customHeight="false" outlineLevel="0" collapsed="false"/>
    <row r="61767" customFormat="false" ht="15.75" hidden="false" customHeight="false" outlineLevel="0" collapsed="false"/>
    <row r="61768" customFormat="false" ht="15.75" hidden="false" customHeight="false" outlineLevel="0" collapsed="false"/>
    <row r="61769" customFormat="false" ht="15.75" hidden="false" customHeight="false" outlineLevel="0" collapsed="false"/>
    <row r="61770" customFormat="false" ht="15.75" hidden="false" customHeight="false" outlineLevel="0" collapsed="false"/>
    <row r="61771" customFormat="false" ht="15.75" hidden="false" customHeight="false" outlineLevel="0" collapsed="false"/>
    <row r="61772" customFormat="false" ht="15.75" hidden="false" customHeight="false" outlineLevel="0" collapsed="false"/>
    <row r="61773" customFormat="false" ht="15.75" hidden="false" customHeight="false" outlineLevel="0" collapsed="false"/>
    <row r="61774" customFormat="false" ht="15.75" hidden="false" customHeight="false" outlineLevel="0" collapsed="false"/>
    <row r="61775" customFormat="false" ht="15.75" hidden="false" customHeight="false" outlineLevel="0" collapsed="false"/>
    <row r="61776" customFormat="false" ht="15.75" hidden="false" customHeight="false" outlineLevel="0" collapsed="false"/>
    <row r="61777" customFormat="false" ht="15.75" hidden="false" customHeight="false" outlineLevel="0" collapsed="false"/>
    <row r="61778" customFormat="false" ht="15.75" hidden="false" customHeight="false" outlineLevel="0" collapsed="false"/>
    <row r="61779" customFormat="false" ht="15.75" hidden="false" customHeight="false" outlineLevel="0" collapsed="false"/>
    <row r="61780" customFormat="false" ht="15.75" hidden="false" customHeight="false" outlineLevel="0" collapsed="false"/>
    <row r="61781" customFormat="false" ht="15.75" hidden="false" customHeight="false" outlineLevel="0" collapsed="false"/>
    <row r="61782" customFormat="false" ht="15.75" hidden="false" customHeight="false" outlineLevel="0" collapsed="false"/>
    <row r="61783" customFormat="false" ht="15.75" hidden="false" customHeight="false" outlineLevel="0" collapsed="false"/>
    <row r="61784" customFormat="false" ht="15.75" hidden="false" customHeight="false" outlineLevel="0" collapsed="false"/>
    <row r="61785" customFormat="false" ht="15.75" hidden="false" customHeight="false" outlineLevel="0" collapsed="false"/>
    <row r="61786" customFormat="false" ht="15.75" hidden="false" customHeight="false" outlineLevel="0" collapsed="false"/>
    <row r="61787" customFormat="false" ht="15.75" hidden="false" customHeight="false" outlineLevel="0" collapsed="false"/>
    <row r="61788" customFormat="false" ht="15.75" hidden="false" customHeight="false" outlineLevel="0" collapsed="false"/>
    <row r="61789" customFormat="false" ht="15.75" hidden="false" customHeight="false" outlineLevel="0" collapsed="false"/>
    <row r="61790" customFormat="false" ht="15.75" hidden="false" customHeight="false" outlineLevel="0" collapsed="false"/>
    <row r="61791" customFormat="false" ht="15.75" hidden="false" customHeight="false" outlineLevel="0" collapsed="false"/>
    <row r="61792" customFormat="false" ht="15.75" hidden="false" customHeight="false" outlineLevel="0" collapsed="false"/>
    <row r="61793" customFormat="false" ht="15.75" hidden="false" customHeight="false" outlineLevel="0" collapsed="false"/>
    <row r="61794" customFormat="false" ht="15.75" hidden="false" customHeight="false" outlineLevel="0" collapsed="false"/>
    <row r="61795" customFormat="false" ht="15.75" hidden="false" customHeight="false" outlineLevel="0" collapsed="false"/>
    <row r="61796" customFormat="false" ht="15.75" hidden="false" customHeight="false" outlineLevel="0" collapsed="false"/>
    <row r="61797" customFormat="false" ht="15.75" hidden="false" customHeight="false" outlineLevel="0" collapsed="false"/>
    <row r="61798" customFormat="false" ht="15.75" hidden="false" customHeight="false" outlineLevel="0" collapsed="false"/>
    <row r="61799" customFormat="false" ht="15.75" hidden="false" customHeight="false" outlineLevel="0" collapsed="false"/>
    <row r="61800" customFormat="false" ht="15.75" hidden="false" customHeight="false" outlineLevel="0" collapsed="false"/>
    <row r="61801" customFormat="false" ht="15.75" hidden="false" customHeight="false" outlineLevel="0" collapsed="false"/>
    <row r="61802" customFormat="false" ht="15.75" hidden="false" customHeight="false" outlineLevel="0" collapsed="false"/>
    <row r="61803" customFormat="false" ht="15.75" hidden="false" customHeight="false" outlineLevel="0" collapsed="false"/>
    <row r="61804" customFormat="false" ht="15.75" hidden="false" customHeight="false" outlineLevel="0" collapsed="false"/>
    <row r="61805" customFormat="false" ht="15.75" hidden="false" customHeight="false" outlineLevel="0" collapsed="false"/>
    <row r="61806" customFormat="false" ht="15.75" hidden="false" customHeight="false" outlineLevel="0" collapsed="false"/>
    <row r="61807" customFormat="false" ht="15.75" hidden="false" customHeight="false" outlineLevel="0" collapsed="false"/>
    <row r="61808" customFormat="false" ht="15.75" hidden="false" customHeight="false" outlineLevel="0" collapsed="false"/>
    <row r="61809" customFormat="false" ht="15.75" hidden="false" customHeight="false" outlineLevel="0" collapsed="false"/>
    <row r="61810" customFormat="false" ht="15.75" hidden="false" customHeight="false" outlineLevel="0" collapsed="false"/>
    <row r="61811" customFormat="false" ht="15.75" hidden="false" customHeight="false" outlineLevel="0" collapsed="false"/>
    <row r="61812" customFormat="false" ht="15.75" hidden="false" customHeight="false" outlineLevel="0" collapsed="false"/>
    <row r="61813" customFormat="false" ht="15.75" hidden="false" customHeight="false" outlineLevel="0" collapsed="false"/>
    <row r="61814" customFormat="false" ht="15.75" hidden="false" customHeight="false" outlineLevel="0" collapsed="false"/>
    <row r="61815" customFormat="false" ht="15.75" hidden="false" customHeight="false" outlineLevel="0" collapsed="false"/>
    <row r="61816" customFormat="false" ht="15.75" hidden="false" customHeight="false" outlineLevel="0" collapsed="false"/>
    <row r="61817" customFormat="false" ht="15.75" hidden="false" customHeight="false" outlineLevel="0" collapsed="false"/>
    <row r="61818" customFormat="false" ht="15.75" hidden="false" customHeight="false" outlineLevel="0" collapsed="false"/>
    <row r="61819" customFormat="false" ht="15.75" hidden="false" customHeight="false" outlineLevel="0" collapsed="false"/>
    <row r="61820" customFormat="false" ht="15.75" hidden="false" customHeight="false" outlineLevel="0" collapsed="false"/>
    <row r="61821" customFormat="false" ht="15.75" hidden="false" customHeight="false" outlineLevel="0" collapsed="false"/>
    <row r="61822" customFormat="false" ht="15.75" hidden="false" customHeight="false" outlineLevel="0" collapsed="false"/>
    <row r="61823" customFormat="false" ht="15.75" hidden="false" customHeight="false" outlineLevel="0" collapsed="false"/>
    <row r="61824" customFormat="false" ht="15.75" hidden="false" customHeight="false" outlineLevel="0" collapsed="false"/>
    <row r="61825" customFormat="false" ht="15.75" hidden="false" customHeight="false" outlineLevel="0" collapsed="false"/>
    <row r="61826" customFormat="false" ht="15.75" hidden="false" customHeight="false" outlineLevel="0" collapsed="false"/>
    <row r="61827" customFormat="false" ht="15.75" hidden="false" customHeight="false" outlineLevel="0" collapsed="false"/>
    <row r="61828" customFormat="false" ht="15.75" hidden="false" customHeight="false" outlineLevel="0" collapsed="false"/>
    <row r="61829" customFormat="false" ht="15.75" hidden="false" customHeight="false" outlineLevel="0" collapsed="false"/>
    <row r="61830" customFormat="false" ht="15.75" hidden="false" customHeight="false" outlineLevel="0" collapsed="false"/>
    <row r="61831" customFormat="false" ht="15.75" hidden="false" customHeight="false" outlineLevel="0" collapsed="false"/>
    <row r="61832" customFormat="false" ht="15.75" hidden="false" customHeight="false" outlineLevel="0" collapsed="false"/>
    <row r="61833" customFormat="false" ht="15.75" hidden="false" customHeight="false" outlineLevel="0" collapsed="false"/>
    <row r="61834" customFormat="false" ht="15.75" hidden="false" customHeight="false" outlineLevel="0" collapsed="false"/>
    <row r="61835" customFormat="false" ht="15.75" hidden="false" customHeight="false" outlineLevel="0" collapsed="false"/>
    <row r="61836" customFormat="false" ht="15.75" hidden="false" customHeight="false" outlineLevel="0" collapsed="false"/>
    <row r="61837" customFormat="false" ht="15.75" hidden="false" customHeight="false" outlineLevel="0" collapsed="false"/>
    <row r="61838" customFormat="false" ht="15.75" hidden="false" customHeight="false" outlineLevel="0" collapsed="false"/>
    <row r="61839" customFormat="false" ht="15.75" hidden="false" customHeight="false" outlineLevel="0" collapsed="false"/>
    <row r="61840" customFormat="false" ht="15.75" hidden="false" customHeight="false" outlineLevel="0" collapsed="false"/>
    <row r="61841" customFormat="false" ht="15.75" hidden="false" customHeight="false" outlineLevel="0" collapsed="false"/>
    <row r="61842" customFormat="false" ht="15.75" hidden="false" customHeight="false" outlineLevel="0" collapsed="false"/>
    <row r="61843" customFormat="false" ht="15.75" hidden="false" customHeight="false" outlineLevel="0" collapsed="false"/>
    <row r="61844" customFormat="false" ht="15.75" hidden="false" customHeight="false" outlineLevel="0" collapsed="false"/>
    <row r="61845" customFormat="false" ht="15.75" hidden="false" customHeight="false" outlineLevel="0" collapsed="false"/>
    <row r="61846" customFormat="false" ht="15.75" hidden="false" customHeight="false" outlineLevel="0" collapsed="false"/>
    <row r="61847" customFormat="false" ht="15.75" hidden="false" customHeight="false" outlineLevel="0" collapsed="false"/>
    <row r="61848" customFormat="false" ht="15.75" hidden="false" customHeight="false" outlineLevel="0" collapsed="false"/>
    <row r="61849" customFormat="false" ht="15.75" hidden="false" customHeight="false" outlineLevel="0" collapsed="false"/>
    <row r="61850" customFormat="false" ht="15.75" hidden="false" customHeight="false" outlineLevel="0" collapsed="false"/>
    <row r="61851" customFormat="false" ht="15.75" hidden="false" customHeight="false" outlineLevel="0" collapsed="false"/>
    <row r="61852" customFormat="false" ht="15.75" hidden="false" customHeight="false" outlineLevel="0" collapsed="false"/>
    <row r="61853" customFormat="false" ht="15.75" hidden="false" customHeight="false" outlineLevel="0" collapsed="false"/>
    <row r="61854" customFormat="false" ht="15.75" hidden="false" customHeight="false" outlineLevel="0" collapsed="false"/>
    <row r="61855" customFormat="false" ht="15.75" hidden="false" customHeight="false" outlineLevel="0" collapsed="false"/>
    <row r="61856" customFormat="false" ht="15.75" hidden="false" customHeight="false" outlineLevel="0" collapsed="false"/>
    <row r="61857" customFormat="false" ht="15.75" hidden="false" customHeight="false" outlineLevel="0" collapsed="false"/>
    <row r="61858" customFormat="false" ht="15.75" hidden="false" customHeight="false" outlineLevel="0" collapsed="false"/>
    <row r="61859" customFormat="false" ht="15.75" hidden="false" customHeight="false" outlineLevel="0" collapsed="false"/>
    <row r="61860" customFormat="false" ht="15.75" hidden="false" customHeight="false" outlineLevel="0" collapsed="false"/>
    <row r="61861" customFormat="false" ht="15.75" hidden="false" customHeight="false" outlineLevel="0" collapsed="false"/>
    <row r="61862" customFormat="false" ht="15.75" hidden="false" customHeight="false" outlineLevel="0" collapsed="false"/>
    <row r="61863" customFormat="false" ht="15.75" hidden="false" customHeight="false" outlineLevel="0" collapsed="false"/>
    <row r="61864" customFormat="false" ht="15.75" hidden="false" customHeight="false" outlineLevel="0" collapsed="false"/>
    <row r="61865" customFormat="false" ht="15.75" hidden="false" customHeight="false" outlineLevel="0" collapsed="false"/>
    <row r="61866" customFormat="false" ht="15.75" hidden="false" customHeight="false" outlineLevel="0" collapsed="false"/>
    <row r="61867" customFormat="false" ht="15.75" hidden="false" customHeight="false" outlineLevel="0" collapsed="false"/>
    <row r="61868" customFormat="false" ht="15.75" hidden="false" customHeight="false" outlineLevel="0" collapsed="false"/>
    <row r="61869" customFormat="false" ht="15.75" hidden="false" customHeight="false" outlineLevel="0" collapsed="false"/>
    <row r="61870" customFormat="false" ht="15.75" hidden="false" customHeight="false" outlineLevel="0" collapsed="false"/>
    <row r="61871" customFormat="false" ht="15.75" hidden="false" customHeight="false" outlineLevel="0" collapsed="false"/>
    <row r="61872" customFormat="false" ht="15.75" hidden="false" customHeight="false" outlineLevel="0" collapsed="false"/>
    <row r="61873" customFormat="false" ht="15.75" hidden="false" customHeight="false" outlineLevel="0" collapsed="false"/>
    <row r="61874" customFormat="false" ht="15.75" hidden="false" customHeight="false" outlineLevel="0" collapsed="false"/>
    <row r="61875" customFormat="false" ht="15.75" hidden="false" customHeight="false" outlineLevel="0" collapsed="false"/>
    <row r="61876" customFormat="false" ht="15.75" hidden="false" customHeight="false" outlineLevel="0" collapsed="false"/>
    <row r="61877" customFormat="false" ht="15.75" hidden="false" customHeight="false" outlineLevel="0" collapsed="false"/>
    <row r="61878" customFormat="false" ht="15.75" hidden="false" customHeight="false" outlineLevel="0" collapsed="false"/>
    <row r="61879" customFormat="false" ht="15.75" hidden="false" customHeight="false" outlineLevel="0" collapsed="false"/>
    <row r="61880" customFormat="false" ht="15.75" hidden="false" customHeight="false" outlineLevel="0" collapsed="false"/>
    <row r="61881" customFormat="false" ht="15.75" hidden="false" customHeight="false" outlineLevel="0" collapsed="false"/>
    <row r="61882" customFormat="false" ht="15.75" hidden="false" customHeight="false" outlineLevel="0" collapsed="false"/>
    <row r="61883" customFormat="false" ht="15.75" hidden="false" customHeight="false" outlineLevel="0" collapsed="false"/>
    <row r="61884" customFormat="false" ht="15.75" hidden="false" customHeight="false" outlineLevel="0" collapsed="false"/>
    <row r="61885" customFormat="false" ht="15.75" hidden="false" customHeight="false" outlineLevel="0" collapsed="false"/>
    <row r="61886" customFormat="false" ht="15.75" hidden="false" customHeight="false" outlineLevel="0" collapsed="false"/>
    <row r="61887" customFormat="false" ht="15.75" hidden="false" customHeight="false" outlineLevel="0" collapsed="false"/>
    <row r="61888" customFormat="false" ht="15.75" hidden="false" customHeight="false" outlineLevel="0" collapsed="false"/>
    <row r="61889" customFormat="false" ht="15.75" hidden="false" customHeight="false" outlineLevel="0" collapsed="false"/>
    <row r="61890" customFormat="false" ht="15.75" hidden="false" customHeight="false" outlineLevel="0" collapsed="false"/>
    <row r="61891" customFormat="false" ht="15.75" hidden="false" customHeight="false" outlineLevel="0" collapsed="false"/>
    <row r="61892" customFormat="false" ht="15.75" hidden="false" customHeight="false" outlineLevel="0" collapsed="false"/>
    <row r="61893" customFormat="false" ht="15.75" hidden="false" customHeight="false" outlineLevel="0" collapsed="false"/>
    <row r="61894" customFormat="false" ht="15.75" hidden="false" customHeight="false" outlineLevel="0" collapsed="false"/>
    <row r="61895" customFormat="false" ht="15.75" hidden="false" customHeight="false" outlineLevel="0" collapsed="false"/>
    <row r="61896" customFormat="false" ht="15.75" hidden="false" customHeight="false" outlineLevel="0" collapsed="false"/>
    <row r="61897" customFormat="false" ht="15.75" hidden="false" customHeight="false" outlineLevel="0" collapsed="false"/>
    <row r="61898" customFormat="false" ht="15.75" hidden="false" customHeight="false" outlineLevel="0" collapsed="false"/>
    <row r="61899" customFormat="false" ht="15.75" hidden="false" customHeight="false" outlineLevel="0" collapsed="false"/>
    <row r="61900" customFormat="false" ht="15.75" hidden="false" customHeight="false" outlineLevel="0" collapsed="false"/>
    <row r="61901" customFormat="false" ht="15.75" hidden="false" customHeight="false" outlineLevel="0" collapsed="false"/>
    <row r="61902" customFormat="false" ht="15.75" hidden="false" customHeight="false" outlineLevel="0" collapsed="false"/>
    <row r="61903" customFormat="false" ht="15.75" hidden="false" customHeight="false" outlineLevel="0" collapsed="false"/>
    <row r="61904" customFormat="false" ht="15.75" hidden="false" customHeight="false" outlineLevel="0" collapsed="false"/>
    <row r="61905" customFormat="false" ht="15.75" hidden="false" customHeight="false" outlineLevel="0" collapsed="false"/>
    <row r="61906" customFormat="false" ht="15.75" hidden="false" customHeight="false" outlineLevel="0" collapsed="false"/>
    <row r="61907" customFormat="false" ht="15.75" hidden="false" customHeight="false" outlineLevel="0" collapsed="false"/>
    <row r="61908" customFormat="false" ht="15.75" hidden="false" customHeight="false" outlineLevel="0" collapsed="false"/>
    <row r="61909" customFormat="false" ht="15.75" hidden="false" customHeight="false" outlineLevel="0" collapsed="false"/>
    <row r="61910" customFormat="false" ht="15.75" hidden="false" customHeight="false" outlineLevel="0" collapsed="false"/>
    <row r="61911" customFormat="false" ht="15.75" hidden="false" customHeight="false" outlineLevel="0" collapsed="false"/>
    <row r="61912" customFormat="false" ht="15.75" hidden="false" customHeight="false" outlineLevel="0" collapsed="false"/>
    <row r="61913" customFormat="false" ht="15.75" hidden="false" customHeight="false" outlineLevel="0" collapsed="false"/>
    <row r="61914" customFormat="false" ht="15.75" hidden="false" customHeight="false" outlineLevel="0" collapsed="false"/>
    <row r="61915" customFormat="false" ht="15.75" hidden="false" customHeight="false" outlineLevel="0" collapsed="false"/>
    <row r="61916" customFormat="false" ht="15.75" hidden="false" customHeight="false" outlineLevel="0" collapsed="false"/>
    <row r="61917" customFormat="false" ht="15.75" hidden="false" customHeight="false" outlineLevel="0" collapsed="false"/>
    <row r="61918" customFormat="false" ht="15.75" hidden="false" customHeight="false" outlineLevel="0" collapsed="false"/>
    <row r="61919" customFormat="false" ht="15.75" hidden="false" customHeight="false" outlineLevel="0" collapsed="false"/>
    <row r="61920" customFormat="false" ht="15.75" hidden="false" customHeight="false" outlineLevel="0" collapsed="false"/>
    <row r="61921" customFormat="false" ht="15.75" hidden="false" customHeight="false" outlineLevel="0" collapsed="false"/>
    <row r="61922" customFormat="false" ht="15.75" hidden="false" customHeight="false" outlineLevel="0" collapsed="false"/>
    <row r="61923" customFormat="false" ht="15.75" hidden="false" customHeight="false" outlineLevel="0" collapsed="false"/>
    <row r="61924" customFormat="false" ht="15.75" hidden="false" customHeight="false" outlineLevel="0" collapsed="false"/>
    <row r="61925" customFormat="false" ht="15.75" hidden="false" customHeight="false" outlineLevel="0" collapsed="false"/>
    <row r="61926" customFormat="false" ht="15.75" hidden="false" customHeight="false" outlineLevel="0" collapsed="false"/>
    <row r="61927" customFormat="false" ht="15.75" hidden="false" customHeight="false" outlineLevel="0" collapsed="false"/>
    <row r="61928" customFormat="false" ht="15.75" hidden="false" customHeight="false" outlineLevel="0" collapsed="false"/>
    <row r="61929" customFormat="false" ht="15.75" hidden="false" customHeight="false" outlineLevel="0" collapsed="false"/>
    <row r="61930" customFormat="false" ht="15.75" hidden="false" customHeight="false" outlineLevel="0" collapsed="false"/>
    <row r="61931" customFormat="false" ht="15.75" hidden="false" customHeight="false" outlineLevel="0" collapsed="false"/>
    <row r="61932" customFormat="false" ht="15.75" hidden="false" customHeight="false" outlineLevel="0" collapsed="false"/>
    <row r="61933" customFormat="false" ht="15.75" hidden="false" customHeight="false" outlineLevel="0" collapsed="false"/>
    <row r="61934" customFormat="false" ht="15.75" hidden="false" customHeight="false" outlineLevel="0" collapsed="false"/>
    <row r="61935" customFormat="false" ht="15.75" hidden="false" customHeight="false" outlineLevel="0" collapsed="false"/>
    <row r="61936" customFormat="false" ht="15.75" hidden="false" customHeight="false" outlineLevel="0" collapsed="false"/>
    <row r="61937" customFormat="false" ht="15.75" hidden="false" customHeight="false" outlineLevel="0" collapsed="false"/>
    <row r="61938" customFormat="false" ht="15.75" hidden="false" customHeight="false" outlineLevel="0" collapsed="false"/>
    <row r="61939" customFormat="false" ht="15.75" hidden="false" customHeight="false" outlineLevel="0" collapsed="false"/>
    <row r="61940" customFormat="false" ht="15.75" hidden="false" customHeight="false" outlineLevel="0" collapsed="false"/>
    <row r="61941" customFormat="false" ht="15.75" hidden="false" customHeight="false" outlineLevel="0" collapsed="false"/>
    <row r="61942" customFormat="false" ht="15.75" hidden="false" customHeight="false" outlineLevel="0" collapsed="false"/>
    <row r="61943" customFormat="false" ht="15.75" hidden="false" customHeight="false" outlineLevel="0" collapsed="false"/>
    <row r="61944" customFormat="false" ht="15.75" hidden="false" customHeight="false" outlineLevel="0" collapsed="false"/>
    <row r="61945" customFormat="false" ht="15.75" hidden="false" customHeight="false" outlineLevel="0" collapsed="false"/>
    <row r="61946" customFormat="false" ht="15.75" hidden="false" customHeight="false" outlineLevel="0" collapsed="false"/>
    <row r="61947" customFormat="false" ht="15.75" hidden="false" customHeight="false" outlineLevel="0" collapsed="false"/>
    <row r="61948" customFormat="false" ht="15.75" hidden="false" customHeight="false" outlineLevel="0" collapsed="false"/>
    <row r="61949" customFormat="false" ht="15.75" hidden="false" customHeight="false" outlineLevel="0" collapsed="false"/>
    <row r="61950" customFormat="false" ht="15.75" hidden="false" customHeight="false" outlineLevel="0" collapsed="false"/>
    <row r="61951" customFormat="false" ht="15.75" hidden="false" customHeight="false" outlineLevel="0" collapsed="false"/>
    <row r="61952" customFormat="false" ht="15.75" hidden="false" customHeight="false" outlineLevel="0" collapsed="false"/>
    <row r="61953" customFormat="false" ht="15.75" hidden="false" customHeight="false" outlineLevel="0" collapsed="false"/>
    <row r="61954" customFormat="false" ht="15.75" hidden="false" customHeight="false" outlineLevel="0" collapsed="false"/>
    <row r="61955" customFormat="false" ht="15.75" hidden="false" customHeight="false" outlineLevel="0" collapsed="false"/>
    <row r="61956" customFormat="false" ht="15.75" hidden="false" customHeight="false" outlineLevel="0" collapsed="false"/>
    <row r="61957" customFormat="false" ht="15.75" hidden="false" customHeight="false" outlineLevel="0" collapsed="false"/>
    <row r="61958" customFormat="false" ht="15.75" hidden="false" customHeight="false" outlineLevel="0" collapsed="false"/>
    <row r="61959" customFormat="false" ht="15.75" hidden="false" customHeight="false" outlineLevel="0" collapsed="false"/>
    <row r="61960" customFormat="false" ht="15.75" hidden="false" customHeight="false" outlineLevel="0" collapsed="false"/>
    <row r="61961" customFormat="false" ht="15.75" hidden="false" customHeight="false" outlineLevel="0" collapsed="false"/>
    <row r="61962" customFormat="false" ht="15.75" hidden="false" customHeight="false" outlineLevel="0" collapsed="false"/>
    <row r="61963" customFormat="false" ht="15.75" hidden="false" customHeight="false" outlineLevel="0" collapsed="false"/>
    <row r="61964" customFormat="false" ht="15.75" hidden="false" customHeight="false" outlineLevel="0" collapsed="false"/>
    <row r="61965" customFormat="false" ht="15.75" hidden="false" customHeight="false" outlineLevel="0" collapsed="false"/>
    <row r="61966" customFormat="false" ht="15.75" hidden="false" customHeight="false" outlineLevel="0" collapsed="false"/>
    <row r="61967" customFormat="false" ht="15.75" hidden="false" customHeight="false" outlineLevel="0" collapsed="false"/>
    <row r="61968" customFormat="false" ht="15.75" hidden="false" customHeight="false" outlineLevel="0" collapsed="false"/>
    <row r="61969" customFormat="false" ht="15.75" hidden="false" customHeight="false" outlineLevel="0" collapsed="false"/>
    <row r="61970" customFormat="false" ht="15.75" hidden="false" customHeight="false" outlineLevel="0" collapsed="false"/>
    <row r="61971" customFormat="false" ht="15.75" hidden="false" customHeight="false" outlineLevel="0" collapsed="false"/>
    <row r="61972" customFormat="false" ht="15.75" hidden="false" customHeight="false" outlineLevel="0" collapsed="false"/>
    <row r="61973" customFormat="false" ht="15.75" hidden="false" customHeight="false" outlineLevel="0" collapsed="false"/>
    <row r="61974" customFormat="false" ht="15.75" hidden="false" customHeight="false" outlineLevel="0" collapsed="false"/>
    <row r="61975" customFormat="false" ht="15.75" hidden="false" customHeight="false" outlineLevel="0" collapsed="false"/>
    <row r="61976" customFormat="false" ht="15.75" hidden="false" customHeight="false" outlineLevel="0" collapsed="false"/>
    <row r="61977" customFormat="false" ht="15.75" hidden="false" customHeight="false" outlineLevel="0" collapsed="false"/>
    <row r="61978" customFormat="false" ht="15.75" hidden="false" customHeight="false" outlineLevel="0" collapsed="false"/>
    <row r="61979" customFormat="false" ht="15.75" hidden="false" customHeight="false" outlineLevel="0" collapsed="false"/>
    <row r="61980" customFormat="false" ht="15.75" hidden="false" customHeight="false" outlineLevel="0" collapsed="false"/>
    <row r="61981" customFormat="false" ht="15.75" hidden="false" customHeight="false" outlineLevel="0" collapsed="false"/>
    <row r="61982" customFormat="false" ht="15.75" hidden="false" customHeight="false" outlineLevel="0" collapsed="false"/>
    <row r="61983" customFormat="false" ht="15.75" hidden="false" customHeight="false" outlineLevel="0" collapsed="false"/>
    <row r="61984" customFormat="false" ht="15.75" hidden="false" customHeight="false" outlineLevel="0" collapsed="false"/>
    <row r="61985" customFormat="false" ht="15.75" hidden="false" customHeight="false" outlineLevel="0" collapsed="false"/>
    <row r="61986" customFormat="false" ht="15.75" hidden="false" customHeight="false" outlineLevel="0" collapsed="false"/>
    <row r="61987" customFormat="false" ht="15.75" hidden="false" customHeight="false" outlineLevel="0" collapsed="false"/>
    <row r="61988" customFormat="false" ht="15.75" hidden="false" customHeight="false" outlineLevel="0" collapsed="false"/>
    <row r="61989" customFormat="false" ht="15.75" hidden="false" customHeight="false" outlineLevel="0" collapsed="false"/>
    <row r="61990" customFormat="false" ht="15.75" hidden="false" customHeight="false" outlineLevel="0" collapsed="false"/>
    <row r="61991" customFormat="false" ht="15.75" hidden="false" customHeight="false" outlineLevel="0" collapsed="false"/>
    <row r="61992" customFormat="false" ht="15.75" hidden="false" customHeight="false" outlineLevel="0" collapsed="false"/>
    <row r="61993" customFormat="false" ht="15.75" hidden="false" customHeight="false" outlineLevel="0" collapsed="false"/>
    <row r="61994" customFormat="false" ht="15.75" hidden="false" customHeight="false" outlineLevel="0" collapsed="false"/>
    <row r="61995" customFormat="false" ht="15.75" hidden="false" customHeight="false" outlineLevel="0" collapsed="false"/>
    <row r="61996" customFormat="false" ht="15.75" hidden="false" customHeight="false" outlineLevel="0" collapsed="false"/>
    <row r="61997" customFormat="false" ht="15.75" hidden="false" customHeight="false" outlineLevel="0" collapsed="false"/>
    <row r="61998" customFormat="false" ht="15.75" hidden="false" customHeight="false" outlineLevel="0" collapsed="false"/>
    <row r="61999" customFormat="false" ht="15.75" hidden="false" customHeight="false" outlineLevel="0" collapsed="false"/>
    <row r="62000" customFormat="false" ht="15.75" hidden="false" customHeight="false" outlineLevel="0" collapsed="false"/>
    <row r="62001" customFormat="false" ht="15.75" hidden="false" customHeight="false" outlineLevel="0" collapsed="false"/>
    <row r="62002" customFormat="false" ht="15.75" hidden="false" customHeight="false" outlineLevel="0" collapsed="false"/>
    <row r="62003" customFormat="false" ht="15.75" hidden="false" customHeight="false" outlineLevel="0" collapsed="false"/>
    <row r="62004" customFormat="false" ht="15.75" hidden="false" customHeight="false" outlineLevel="0" collapsed="false"/>
    <row r="62005" customFormat="false" ht="15.75" hidden="false" customHeight="false" outlineLevel="0" collapsed="false"/>
    <row r="62006" customFormat="false" ht="15.75" hidden="false" customHeight="false" outlineLevel="0" collapsed="false"/>
    <row r="62007" customFormat="false" ht="15.75" hidden="false" customHeight="false" outlineLevel="0" collapsed="false"/>
    <row r="62008" customFormat="false" ht="15.75" hidden="false" customHeight="false" outlineLevel="0" collapsed="false"/>
    <row r="62009" customFormat="false" ht="15.75" hidden="false" customHeight="false" outlineLevel="0" collapsed="false"/>
    <row r="62010" customFormat="false" ht="15.75" hidden="false" customHeight="false" outlineLevel="0" collapsed="false"/>
    <row r="62011" customFormat="false" ht="15.75" hidden="false" customHeight="false" outlineLevel="0" collapsed="false"/>
    <row r="62012" customFormat="false" ht="15.75" hidden="false" customHeight="false" outlineLevel="0" collapsed="false"/>
    <row r="62013" customFormat="false" ht="15.75" hidden="false" customHeight="false" outlineLevel="0" collapsed="false"/>
    <row r="62014" customFormat="false" ht="15.75" hidden="false" customHeight="false" outlineLevel="0" collapsed="false"/>
    <row r="62015" customFormat="false" ht="15.75" hidden="false" customHeight="false" outlineLevel="0" collapsed="false"/>
    <row r="62016" customFormat="false" ht="15.75" hidden="false" customHeight="false" outlineLevel="0" collapsed="false"/>
    <row r="62017" customFormat="false" ht="15.75" hidden="false" customHeight="false" outlineLevel="0" collapsed="false"/>
    <row r="62018" customFormat="false" ht="15.75" hidden="false" customHeight="false" outlineLevel="0" collapsed="false"/>
    <row r="62019" customFormat="false" ht="15.75" hidden="false" customHeight="false" outlineLevel="0" collapsed="false"/>
    <row r="62020" customFormat="false" ht="15.75" hidden="false" customHeight="false" outlineLevel="0" collapsed="false"/>
    <row r="62021" customFormat="false" ht="15.75" hidden="false" customHeight="false" outlineLevel="0" collapsed="false"/>
    <row r="62022" customFormat="false" ht="15.75" hidden="false" customHeight="false" outlineLevel="0" collapsed="false"/>
    <row r="62023" customFormat="false" ht="15.75" hidden="false" customHeight="false" outlineLevel="0" collapsed="false"/>
    <row r="62024" customFormat="false" ht="15.75" hidden="false" customHeight="false" outlineLevel="0" collapsed="false"/>
    <row r="62025" customFormat="false" ht="15.75" hidden="false" customHeight="false" outlineLevel="0" collapsed="false"/>
    <row r="62026" customFormat="false" ht="15.75" hidden="false" customHeight="false" outlineLevel="0" collapsed="false"/>
    <row r="62027" customFormat="false" ht="15.75" hidden="false" customHeight="false" outlineLevel="0" collapsed="false"/>
    <row r="62028" customFormat="false" ht="15.75" hidden="false" customHeight="false" outlineLevel="0" collapsed="false"/>
    <row r="62029" customFormat="false" ht="15.75" hidden="false" customHeight="false" outlineLevel="0" collapsed="false"/>
    <row r="62030" customFormat="false" ht="15.75" hidden="false" customHeight="false" outlineLevel="0" collapsed="false"/>
    <row r="62031" customFormat="false" ht="15.75" hidden="false" customHeight="false" outlineLevel="0" collapsed="false"/>
    <row r="62032" customFormat="false" ht="15.75" hidden="false" customHeight="false" outlineLevel="0" collapsed="false"/>
    <row r="62033" customFormat="false" ht="15.75" hidden="false" customHeight="false" outlineLevel="0" collapsed="false"/>
    <row r="62034" customFormat="false" ht="15.75" hidden="false" customHeight="false" outlineLevel="0" collapsed="false"/>
    <row r="62035" customFormat="false" ht="15.75" hidden="false" customHeight="false" outlineLevel="0" collapsed="false"/>
    <row r="62036" customFormat="false" ht="15.75" hidden="false" customHeight="false" outlineLevel="0" collapsed="false"/>
    <row r="62037" customFormat="false" ht="15.75" hidden="false" customHeight="false" outlineLevel="0" collapsed="false"/>
    <row r="62038" customFormat="false" ht="15.75" hidden="false" customHeight="false" outlineLevel="0" collapsed="false"/>
    <row r="62039" customFormat="false" ht="15.75" hidden="false" customHeight="false" outlineLevel="0" collapsed="false"/>
    <row r="62040" customFormat="false" ht="15.75" hidden="false" customHeight="false" outlineLevel="0" collapsed="false"/>
    <row r="62041" customFormat="false" ht="15.75" hidden="false" customHeight="false" outlineLevel="0" collapsed="false"/>
    <row r="62042" customFormat="false" ht="15.75" hidden="false" customHeight="false" outlineLevel="0" collapsed="false"/>
    <row r="62043" customFormat="false" ht="15.75" hidden="false" customHeight="false" outlineLevel="0" collapsed="false"/>
    <row r="62044" customFormat="false" ht="15.75" hidden="false" customHeight="false" outlineLevel="0" collapsed="false"/>
    <row r="62045" customFormat="false" ht="15.75" hidden="false" customHeight="false" outlineLevel="0" collapsed="false"/>
    <row r="62046" customFormat="false" ht="15.75" hidden="false" customHeight="false" outlineLevel="0" collapsed="false"/>
    <row r="62047" customFormat="false" ht="15.75" hidden="false" customHeight="false" outlineLevel="0" collapsed="false"/>
    <row r="62048" customFormat="false" ht="15.75" hidden="false" customHeight="false" outlineLevel="0" collapsed="false"/>
    <row r="62049" customFormat="false" ht="15.75" hidden="false" customHeight="false" outlineLevel="0" collapsed="false"/>
    <row r="62050" customFormat="false" ht="15.75" hidden="false" customHeight="false" outlineLevel="0" collapsed="false"/>
    <row r="62051" customFormat="false" ht="15.75" hidden="false" customHeight="false" outlineLevel="0" collapsed="false"/>
    <row r="62052" customFormat="false" ht="15.75" hidden="false" customHeight="false" outlineLevel="0" collapsed="false"/>
    <row r="62053" customFormat="false" ht="15.75" hidden="false" customHeight="false" outlineLevel="0" collapsed="false"/>
    <row r="62054" customFormat="false" ht="15.75" hidden="false" customHeight="false" outlineLevel="0" collapsed="false"/>
    <row r="62055" customFormat="false" ht="15.75" hidden="false" customHeight="false" outlineLevel="0" collapsed="false"/>
    <row r="62056" customFormat="false" ht="15.75" hidden="false" customHeight="false" outlineLevel="0" collapsed="false"/>
    <row r="62057" customFormat="false" ht="15.75" hidden="false" customHeight="false" outlineLevel="0" collapsed="false"/>
    <row r="62058" customFormat="false" ht="15.75" hidden="false" customHeight="false" outlineLevel="0" collapsed="false"/>
    <row r="62059" customFormat="false" ht="15.75" hidden="false" customHeight="false" outlineLevel="0" collapsed="false"/>
    <row r="62060" customFormat="false" ht="15.75" hidden="false" customHeight="false" outlineLevel="0" collapsed="false"/>
    <row r="62061" customFormat="false" ht="15.75" hidden="false" customHeight="false" outlineLevel="0" collapsed="false"/>
    <row r="62062" customFormat="false" ht="15.75" hidden="false" customHeight="false" outlineLevel="0" collapsed="false"/>
    <row r="62063" customFormat="false" ht="15.75" hidden="false" customHeight="false" outlineLevel="0" collapsed="false"/>
    <row r="62064" customFormat="false" ht="15.75" hidden="false" customHeight="false" outlineLevel="0" collapsed="false"/>
    <row r="62065" customFormat="false" ht="15.75" hidden="false" customHeight="false" outlineLevel="0" collapsed="false"/>
    <row r="62066" customFormat="false" ht="15.75" hidden="false" customHeight="false" outlineLevel="0" collapsed="false"/>
    <row r="62067" customFormat="false" ht="15.75" hidden="false" customHeight="false" outlineLevel="0" collapsed="false"/>
    <row r="62068" customFormat="false" ht="15.75" hidden="false" customHeight="false" outlineLevel="0" collapsed="false"/>
    <row r="62069" customFormat="false" ht="15.75" hidden="false" customHeight="false" outlineLevel="0" collapsed="false"/>
    <row r="62070" customFormat="false" ht="15.75" hidden="false" customHeight="false" outlineLevel="0" collapsed="false"/>
    <row r="62071" customFormat="false" ht="15.75" hidden="false" customHeight="false" outlineLevel="0" collapsed="false"/>
    <row r="62072" customFormat="false" ht="15.75" hidden="false" customHeight="false" outlineLevel="0" collapsed="false"/>
    <row r="62073" customFormat="false" ht="15.75" hidden="false" customHeight="false" outlineLevel="0" collapsed="false"/>
    <row r="62074" customFormat="false" ht="15.75" hidden="false" customHeight="false" outlineLevel="0" collapsed="false"/>
    <row r="62075" customFormat="false" ht="15.75" hidden="false" customHeight="false" outlineLevel="0" collapsed="false"/>
    <row r="62076" customFormat="false" ht="15.75" hidden="false" customHeight="false" outlineLevel="0" collapsed="false"/>
    <row r="62077" customFormat="false" ht="15.75" hidden="false" customHeight="false" outlineLevel="0" collapsed="false"/>
    <row r="62078" customFormat="false" ht="15.75" hidden="false" customHeight="false" outlineLevel="0" collapsed="false"/>
    <row r="62079" customFormat="false" ht="15.75" hidden="false" customHeight="false" outlineLevel="0" collapsed="false"/>
    <row r="62080" customFormat="false" ht="15.75" hidden="false" customHeight="false" outlineLevel="0" collapsed="false"/>
    <row r="62081" customFormat="false" ht="15.75" hidden="false" customHeight="false" outlineLevel="0" collapsed="false"/>
    <row r="62082" customFormat="false" ht="15.75" hidden="false" customHeight="false" outlineLevel="0" collapsed="false"/>
    <row r="62083" customFormat="false" ht="15.75" hidden="false" customHeight="false" outlineLevel="0" collapsed="false"/>
    <row r="62084" customFormat="false" ht="15.75" hidden="false" customHeight="false" outlineLevel="0" collapsed="false"/>
    <row r="62085" customFormat="false" ht="15.75" hidden="false" customHeight="false" outlineLevel="0" collapsed="false"/>
    <row r="62086" customFormat="false" ht="15.75" hidden="false" customHeight="false" outlineLevel="0" collapsed="false"/>
    <row r="62087" customFormat="false" ht="15.75" hidden="false" customHeight="false" outlineLevel="0" collapsed="false"/>
    <row r="62088" customFormat="false" ht="15.75" hidden="false" customHeight="false" outlineLevel="0" collapsed="false"/>
    <row r="62089" customFormat="false" ht="15.75" hidden="false" customHeight="false" outlineLevel="0" collapsed="false"/>
    <row r="62090" customFormat="false" ht="15.75" hidden="false" customHeight="false" outlineLevel="0" collapsed="false"/>
    <row r="62091" customFormat="false" ht="15.75" hidden="false" customHeight="false" outlineLevel="0" collapsed="false"/>
    <row r="62092" customFormat="false" ht="15.75" hidden="false" customHeight="false" outlineLevel="0" collapsed="false"/>
    <row r="62093" customFormat="false" ht="15.75" hidden="false" customHeight="false" outlineLevel="0" collapsed="false"/>
    <row r="62094" customFormat="false" ht="15.75" hidden="false" customHeight="false" outlineLevel="0" collapsed="false"/>
    <row r="62095" customFormat="false" ht="15.75" hidden="false" customHeight="false" outlineLevel="0" collapsed="false"/>
    <row r="62096" customFormat="false" ht="15.75" hidden="false" customHeight="false" outlineLevel="0" collapsed="false"/>
    <row r="62097" customFormat="false" ht="15.75" hidden="false" customHeight="false" outlineLevel="0" collapsed="false"/>
    <row r="62098" customFormat="false" ht="15.75" hidden="false" customHeight="false" outlineLevel="0" collapsed="false"/>
    <row r="62099" customFormat="false" ht="15.75" hidden="false" customHeight="false" outlineLevel="0" collapsed="false"/>
    <row r="62100" customFormat="false" ht="15.75" hidden="false" customHeight="false" outlineLevel="0" collapsed="false"/>
    <row r="62101" customFormat="false" ht="15.75" hidden="false" customHeight="false" outlineLevel="0" collapsed="false"/>
    <row r="62102" customFormat="false" ht="15.75" hidden="false" customHeight="false" outlineLevel="0" collapsed="false"/>
    <row r="62103" customFormat="false" ht="15.75" hidden="false" customHeight="false" outlineLevel="0" collapsed="false"/>
    <row r="62104" customFormat="false" ht="15.75" hidden="false" customHeight="false" outlineLevel="0" collapsed="false"/>
    <row r="62105" customFormat="false" ht="15.75" hidden="false" customHeight="false" outlineLevel="0" collapsed="false"/>
    <row r="62106" customFormat="false" ht="15.75" hidden="false" customHeight="false" outlineLevel="0" collapsed="false"/>
    <row r="62107" customFormat="false" ht="15.75" hidden="false" customHeight="false" outlineLevel="0" collapsed="false"/>
    <row r="62108" customFormat="false" ht="15.75" hidden="false" customHeight="false" outlineLevel="0" collapsed="false"/>
    <row r="62109" customFormat="false" ht="15.75" hidden="false" customHeight="false" outlineLevel="0" collapsed="false"/>
    <row r="62110" customFormat="false" ht="15.75" hidden="false" customHeight="false" outlineLevel="0" collapsed="false"/>
    <row r="62111" customFormat="false" ht="15.75" hidden="false" customHeight="false" outlineLevel="0" collapsed="false"/>
    <row r="62112" customFormat="false" ht="15.75" hidden="false" customHeight="false" outlineLevel="0" collapsed="false"/>
    <row r="62113" customFormat="false" ht="15.75" hidden="false" customHeight="false" outlineLevel="0" collapsed="false"/>
    <row r="62114" customFormat="false" ht="15.75" hidden="false" customHeight="false" outlineLevel="0" collapsed="false"/>
    <row r="62115" customFormat="false" ht="15.75" hidden="false" customHeight="false" outlineLevel="0" collapsed="false"/>
    <row r="62116" customFormat="false" ht="15.75" hidden="false" customHeight="false" outlineLevel="0" collapsed="false"/>
    <row r="62117" customFormat="false" ht="15.75" hidden="false" customHeight="false" outlineLevel="0" collapsed="false"/>
    <row r="62118" customFormat="false" ht="15.75" hidden="false" customHeight="false" outlineLevel="0" collapsed="false"/>
    <row r="62119" customFormat="false" ht="15.75" hidden="false" customHeight="false" outlineLevel="0" collapsed="false"/>
    <row r="62120" customFormat="false" ht="15.75" hidden="false" customHeight="false" outlineLevel="0" collapsed="false"/>
    <row r="62121" customFormat="false" ht="15.75" hidden="false" customHeight="false" outlineLevel="0" collapsed="false"/>
    <row r="62122" customFormat="false" ht="15.75" hidden="false" customHeight="false" outlineLevel="0" collapsed="false"/>
    <row r="62123" customFormat="false" ht="15.75" hidden="false" customHeight="false" outlineLevel="0" collapsed="false"/>
    <row r="62124" customFormat="false" ht="15.75" hidden="false" customHeight="false" outlineLevel="0" collapsed="false"/>
    <row r="62125" customFormat="false" ht="15.75" hidden="false" customHeight="false" outlineLevel="0" collapsed="false"/>
    <row r="62126" customFormat="false" ht="15.75" hidden="false" customHeight="false" outlineLevel="0" collapsed="false"/>
    <row r="62127" customFormat="false" ht="15.75" hidden="false" customHeight="false" outlineLevel="0" collapsed="false"/>
    <row r="62128" customFormat="false" ht="15.75" hidden="false" customHeight="false" outlineLevel="0" collapsed="false"/>
    <row r="62129" customFormat="false" ht="15.75" hidden="false" customHeight="false" outlineLevel="0" collapsed="false"/>
    <row r="62130" customFormat="false" ht="15.75" hidden="false" customHeight="false" outlineLevel="0" collapsed="false"/>
    <row r="62131" customFormat="false" ht="15.75" hidden="false" customHeight="false" outlineLevel="0" collapsed="false"/>
    <row r="62132" customFormat="false" ht="15.75" hidden="false" customHeight="false" outlineLevel="0" collapsed="false"/>
    <row r="62133" customFormat="false" ht="15.75" hidden="false" customHeight="false" outlineLevel="0" collapsed="false"/>
    <row r="62134" customFormat="false" ht="15.75" hidden="false" customHeight="false" outlineLevel="0" collapsed="false"/>
    <row r="62135" customFormat="false" ht="15.75" hidden="false" customHeight="false" outlineLevel="0" collapsed="false"/>
    <row r="62136" customFormat="false" ht="15.75" hidden="false" customHeight="false" outlineLevel="0" collapsed="false"/>
    <row r="62137" customFormat="false" ht="15.75" hidden="false" customHeight="false" outlineLevel="0" collapsed="false"/>
    <row r="62138" customFormat="false" ht="15.75" hidden="false" customHeight="false" outlineLevel="0" collapsed="false"/>
    <row r="62139" customFormat="false" ht="15.75" hidden="false" customHeight="false" outlineLevel="0" collapsed="false"/>
    <row r="62140" customFormat="false" ht="15.75" hidden="false" customHeight="false" outlineLevel="0" collapsed="false"/>
    <row r="62141" customFormat="false" ht="15.75" hidden="false" customHeight="false" outlineLevel="0" collapsed="false"/>
    <row r="62142" customFormat="false" ht="15.75" hidden="false" customHeight="false" outlineLevel="0" collapsed="false"/>
    <row r="62143" customFormat="false" ht="15.75" hidden="false" customHeight="false" outlineLevel="0" collapsed="false"/>
    <row r="62144" customFormat="false" ht="15.75" hidden="false" customHeight="false" outlineLevel="0" collapsed="false"/>
    <row r="62145" customFormat="false" ht="15.75" hidden="false" customHeight="false" outlineLevel="0" collapsed="false"/>
    <row r="62146" customFormat="false" ht="15.75" hidden="false" customHeight="false" outlineLevel="0" collapsed="false"/>
    <row r="62147" customFormat="false" ht="15.75" hidden="false" customHeight="false" outlineLevel="0" collapsed="false"/>
    <row r="62148" customFormat="false" ht="15.75" hidden="false" customHeight="false" outlineLevel="0" collapsed="false"/>
    <row r="62149" customFormat="false" ht="15.75" hidden="false" customHeight="false" outlineLevel="0" collapsed="false"/>
    <row r="62150" customFormat="false" ht="15.75" hidden="false" customHeight="false" outlineLevel="0" collapsed="false"/>
    <row r="62151" customFormat="false" ht="15.75" hidden="false" customHeight="false" outlineLevel="0" collapsed="false"/>
    <row r="62152" customFormat="false" ht="15.75" hidden="false" customHeight="false" outlineLevel="0" collapsed="false"/>
    <row r="62153" customFormat="false" ht="15.75" hidden="false" customHeight="false" outlineLevel="0" collapsed="false"/>
    <row r="62154" customFormat="false" ht="15.75" hidden="false" customHeight="false" outlineLevel="0" collapsed="false"/>
    <row r="62155" customFormat="false" ht="15.75" hidden="false" customHeight="false" outlineLevel="0" collapsed="false"/>
    <row r="62156" customFormat="false" ht="15.75" hidden="false" customHeight="false" outlineLevel="0" collapsed="false"/>
    <row r="62157" customFormat="false" ht="15.75" hidden="false" customHeight="false" outlineLevel="0" collapsed="false"/>
    <row r="62158" customFormat="false" ht="15.75" hidden="false" customHeight="false" outlineLevel="0" collapsed="false"/>
    <row r="62159" customFormat="false" ht="15.75" hidden="false" customHeight="false" outlineLevel="0" collapsed="false"/>
    <row r="62160" customFormat="false" ht="15.75" hidden="false" customHeight="false" outlineLevel="0" collapsed="false"/>
    <row r="62161" customFormat="false" ht="15.75" hidden="false" customHeight="false" outlineLevel="0" collapsed="false"/>
    <row r="62162" customFormat="false" ht="15.75" hidden="false" customHeight="false" outlineLevel="0" collapsed="false"/>
    <row r="62163" customFormat="false" ht="15.75" hidden="false" customHeight="false" outlineLevel="0" collapsed="false"/>
    <row r="62164" customFormat="false" ht="15.75" hidden="false" customHeight="false" outlineLevel="0" collapsed="false"/>
    <row r="62165" customFormat="false" ht="15.75" hidden="false" customHeight="false" outlineLevel="0" collapsed="false"/>
    <row r="62166" customFormat="false" ht="15.75" hidden="false" customHeight="false" outlineLevel="0" collapsed="false"/>
    <row r="62167" customFormat="false" ht="15.75" hidden="false" customHeight="false" outlineLevel="0" collapsed="false"/>
    <row r="62168" customFormat="false" ht="15.75" hidden="false" customHeight="false" outlineLevel="0" collapsed="false"/>
    <row r="62169" customFormat="false" ht="15.75" hidden="false" customHeight="false" outlineLevel="0" collapsed="false"/>
    <row r="62170" customFormat="false" ht="15.75" hidden="false" customHeight="false" outlineLevel="0" collapsed="false"/>
    <row r="62171" customFormat="false" ht="15.75" hidden="false" customHeight="false" outlineLevel="0" collapsed="false"/>
    <row r="62172" customFormat="false" ht="15.75" hidden="false" customHeight="false" outlineLevel="0" collapsed="false"/>
    <row r="62173" customFormat="false" ht="15.75" hidden="false" customHeight="false" outlineLevel="0" collapsed="false"/>
    <row r="62174" customFormat="false" ht="15.75" hidden="false" customHeight="false" outlineLevel="0" collapsed="false"/>
    <row r="62175" customFormat="false" ht="15.75" hidden="false" customHeight="false" outlineLevel="0" collapsed="false"/>
    <row r="62176" customFormat="false" ht="15.75" hidden="false" customHeight="false" outlineLevel="0" collapsed="false"/>
    <row r="62177" customFormat="false" ht="15.75" hidden="false" customHeight="false" outlineLevel="0" collapsed="false"/>
    <row r="62178" customFormat="false" ht="15.75" hidden="false" customHeight="false" outlineLevel="0" collapsed="false"/>
    <row r="62179" customFormat="false" ht="15.75" hidden="false" customHeight="false" outlineLevel="0" collapsed="false"/>
    <row r="62180" customFormat="false" ht="15.75" hidden="false" customHeight="false" outlineLevel="0" collapsed="false"/>
    <row r="62181" customFormat="false" ht="15.75" hidden="false" customHeight="false" outlineLevel="0" collapsed="false"/>
    <row r="62182" customFormat="false" ht="15.75" hidden="false" customHeight="false" outlineLevel="0" collapsed="false"/>
    <row r="62183" customFormat="false" ht="15.75" hidden="false" customHeight="false" outlineLevel="0" collapsed="false"/>
    <row r="62184" customFormat="false" ht="15.75" hidden="false" customHeight="false" outlineLevel="0" collapsed="false"/>
    <row r="62185" customFormat="false" ht="15.75" hidden="false" customHeight="false" outlineLevel="0" collapsed="false"/>
    <row r="62186" customFormat="false" ht="15.75" hidden="false" customHeight="false" outlineLevel="0" collapsed="false"/>
    <row r="62187" customFormat="false" ht="15.75" hidden="false" customHeight="false" outlineLevel="0" collapsed="false"/>
    <row r="62188" customFormat="false" ht="15.75" hidden="false" customHeight="false" outlineLevel="0" collapsed="false"/>
    <row r="62189" customFormat="false" ht="15.75" hidden="false" customHeight="false" outlineLevel="0" collapsed="false"/>
    <row r="62190" customFormat="false" ht="15.75" hidden="false" customHeight="false" outlineLevel="0" collapsed="false"/>
    <row r="62191" customFormat="false" ht="15.75" hidden="false" customHeight="false" outlineLevel="0" collapsed="false"/>
    <row r="62192" customFormat="false" ht="15.75" hidden="false" customHeight="false" outlineLevel="0" collapsed="false"/>
    <row r="62193" customFormat="false" ht="15.75" hidden="false" customHeight="false" outlineLevel="0" collapsed="false"/>
    <row r="62194" customFormat="false" ht="15.75" hidden="false" customHeight="false" outlineLevel="0" collapsed="false"/>
    <row r="62195" customFormat="false" ht="15.75" hidden="false" customHeight="false" outlineLevel="0" collapsed="false"/>
    <row r="62196" customFormat="false" ht="15.75" hidden="false" customHeight="false" outlineLevel="0" collapsed="false"/>
    <row r="62197" customFormat="false" ht="15.75" hidden="false" customHeight="false" outlineLevel="0" collapsed="false"/>
    <row r="62198" customFormat="false" ht="15.75" hidden="false" customHeight="false" outlineLevel="0" collapsed="false"/>
    <row r="62199" customFormat="false" ht="15.75" hidden="false" customHeight="false" outlineLevel="0" collapsed="false"/>
    <row r="62200" customFormat="false" ht="15.75" hidden="false" customHeight="false" outlineLevel="0" collapsed="false"/>
    <row r="62201" customFormat="false" ht="15.75" hidden="false" customHeight="false" outlineLevel="0" collapsed="false"/>
    <row r="62202" customFormat="false" ht="15.75" hidden="false" customHeight="false" outlineLevel="0" collapsed="false"/>
    <row r="62203" customFormat="false" ht="15.75" hidden="false" customHeight="false" outlineLevel="0" collapsed="false"/>
    <row r="62204" customFormat="false" ht="15.75" hidden="false" customHeight="false" outlineLevel="0" collapsed="false"/>
    <row r="62205" customFormat="false" ht="15.75" hidden="false" customHeight="false" outlineLevel="0" collapsed="false"/>
    <row r="62206" customFormat="false" ht="15.75" hidden="false" customHeight="false" outlineLevel="0" collapsed="false"/>
    <row r="62207" customFormat="false" ht="15.75" hidden="false" customHeight="false" outlineLevel="0" collapsed="false"/>
    <row r="62208" customFormat="false" ht="15.75" hidden="false" customHeight="false" outlineLevel="0" collapsed="false"/>
    <row r="62209" customFormat="false" ht="15.75" hidden="false" customHeight="false" outlineLevel="0" collapsed="false"/>
    <row r="62210" customFormat="false" ht="15.75" hidden="false" customHeight="false" outlineLevel="0" collapsed="false"/>
    <row r="62211" customFormat="false" ht="15.75" hidden="false" customHeight="false" outlineLevel="0" collapsed="false"/>
    <row r="62212" customFormat="false" ht="15.75" hidden="false" customHeight="false" outlineLevel="0" collapsed="false"/>
    <row r="62213" customFormat="false" ht="15.75" hidden="false" customHeight="false" outlineLevel="0" collapsed="false"/>
    <row r="62214" customFormat="false" ht="15.75" hidden="false" customHeight="false" outlineLevel="0" collapsed="false"/>
    <row r="62215" customFormat="false" ht="15.75" hidden="false" customHeight="false" outlineLevel="0" collapsed="false"/>
    <row r="62216" customFormat="false" ht="15.75" hidden="false" customHeight="false" outlineLevel="0" collapsed="false"/>
    <row r="62217" customFormat="false" ht="15.75" hidden="false" customHeight="false" outlineLevel="0" collapsed="false"/>
    <row r="62218" customFormat="false" ht="15.75" hidden="false" customHeight="false" outlineLevel="0" collapsed="false"/>
    <row r="62219" customFormat="false" ht="15.75" hidden="false" customHeight="false" outlineLevel="0" collapsed="false"/>
    <row r="62220" customFormat="false" ht="15.75" hidden="false" customHeight="false" outlineLevel="0" collapsed="false"/>
    <row r="62221" customFormat="false" ht="15.75" hidden="false" customHeight="false" outlineLevel="0" collapsed="false"/>
    <row r="62222" customFormat="false" ht="15.75" hidden="false" customHeight="false" outlineLevel="0" collapsed="false"/>
    <row r="62223" customFormat="false" ht="15.75" hidden="false" customHeight="false" outlineLevel="0" collapsed="false"/>
    <row r="62224" customFormat="false" ht="15.75" hidden="false" customHeight="false" outlineLevel="0" collapsed="false"/>
    <row r="62225" customFormat="false" ht="15.75" hidden="false" customHeight="false" outlineLevel="0" collapsed="false"/>
    <row r="62226" customFormat="false" ht="15.75" hidden="false" customHeight="false" outlineLevel="0" collapsed="false"/>
    <row r="62227" customFormat="false" ht="15.75" hidden="false" customHeight="false" outlineLevel="0" collapsed="false"/>
    <row r="62228" customFormat="false" ht="15.75" hidden="false" customHeight="false" outlineLevel="0" collapsed="false"/>
    <row r="62229" customFormat="false" ht="15.75" hidden="false" customHeight="false" outlineLevel="0" collapsed="false"/>
    <row r="62230" customFormat="false" ht="15.75" hidden="false" customHeight="false" outlineLevel="0" collapsed="false"/>
    <row r="62231" customFormat="false" ht="15.75" hidden="false" customHeight="false" outlineLevel="0" collapsed="false"/>
    <row r="62232" customFormat="false" ht="15.75" hidden="false" customHeight="false" outlineLevel="0" collapsed="false"/>
    <row r="62233" customFormat="false" ht="15.75" hidden="false" customHeight="false" outlineLevel="0" collapsed="false"/>
    <row r="62234" customFormat="false" ht="15.75" hidden="false" customHeight="false" outlineLevel="0" collapsed="false"/>
    <row r="62235" customFormat="false" ht="15.75" hidden="false" customHeight="false" outlineLevel="0" collapsed="false"/>
    <row r="62236" customFormat="false" ht="15.75" hidden="false" customHeight="false" outlineLevel="0" collapsed="false"/>
    <row r="62237" customFormat="false" ht="15.75" hidden="false" customHeight="false" outlineLevel="0" collapsed="false"/>
    <row r="62238" customFormat="false" ht="15.75" hidden="false" customHeight="false" outlineLevel="0" collapsed="false"/>
    <row r="62239" customFormat="false" ht="15.75" hidden="false" customHeight="false" outlineLevel="0" collapsed="false"/>
    <row r="62240" customFormat="false" ht="15.75" hidden="false" customHeight="false" outlineLevel="0" collapsed="false"/>
    <row r="62241" customFormat="false" ht="15.75" hidden="false" customHeight="false" outlineLevel="0" collapsed="false"/>
    <row r="62242" customFormat="false" ht="15.75" hidden="false" customHeight="false" outlineLevel="0" collapsed="false"/>
    <row r="62243" customFormat="false" ht="15.75" hidden="false" customHeight="false" outlineLevel="0" collapsed="false"/>
    <row r="62244" customFormat="false" ht="15.75" hidden="false" customHeight="false" outlineLevel="0" collapsed="false"/>
    <row r="62245" customFormat="false" ht="15.75" hidden="false" customHeight="false" outlineLevel="0" collapsed="false"/>
    <row r="62246" customFormat="false" ht="15.75" hidden="false" customHeight="false" outlineLevel="0" collapsed="false"/>
    <row r="62247" customFormat="false" ht="15.75" hidden="false" customHeight="false" outlineLevel="0" collapsed="false"/>
    <row r="62248" customFormat="false" ht="15.75" hidden="false" customHeight="false" outlineLevel="0" collapsed="false"/>
    <row r="62249" customFormat="false" ht="15.75" hidden="false" customHeight="false" outlineLevel="0" collapsed="false"/>
    <row r="62250" customFormat="false" ht="15.75" hidden="false" customHeight="false" outlineLevel="0" collapsed="false"/>
    <row r="62251" customFormat="false" ht="15.75" hidden="false" customHeight="false" outlineLevel="0" collapsed="false"/>
    <row r="62252" customFormat="false" ht="15.75" hidden="false" customHeight="false" outlineLevel="0" collapsed="false"/>
    <row r="62253" customFormat="false" ht="15.75" hidden="false" customHeight="false" outlineLevel="0" collapsed="false"/>
    <row r="62254" customFormat="false" ht="15.75" hidden="false" customHeight="false" outlineLevel="0" collapsed="false"/>
    <row r="62255" customFormat="false" ht="15.75" hidden="false" customHeight="false" outlineLevel="0" collapsed="false"/>
    <row r="62256" customFormat="false" ht="15.75" hidden="false" customHeight="false" outlineLevel="0" collapsed="false"/>
    <row r="62257" customFormat="false" ht="15.75" hidden="false" customHeight="false" outlineLevel="0" collapsed="false"/>
    <row r="62258" customFormat="false" ht="15.75" hidden="false" customHeight="false" outlineLevel="0" collapsed="false"/>
    <row r="62259" customFormat="false" ht="15.75" hidden="false" customHeight="false" outlineLevel="0" collapsed="false"/>
    <row r="62260" customFormat="false" ht="15.75" hidden="false" customHeight="false" outlineLevel="0" collapsed="false"/>
    <row r="62261" customFormat="false" ht="15.75" hidden="false" customHeight="false" outlineLevel="0" collapsed="false"/>
    <row r="62262" customFormat="false" ht="15.75" hidden="false" customHeight="false" outlineLevel="0" collapsed="false"/>
    <row r="62263" customFormat="false" ht="15.75" hidden="false" customHeight="false" outlineLevel="0" collapsed="false"/>
    <row r="62264" customFormat="false" ht="15.75" hidden="false" customHeight="false" outlineLevel="0" collapsed="false"/>
    <row r="62265" customFormat="false" ht="15.75" hidden="false" customHeight="false" outlineLevel="0" collapsed="false"/>
    <row r="62266" customFormat="false" ht="15.75" hidden="false" customHeight="false" outlineLevel="0" collapsed="false"/>
    <row r="62267" customFormat="false" ht="15.75" hidden="false" customHeight="false" outlineLevel="0" collapsed="false"/>
    <row r="62268" customFormat="false" ht="15.75" hidden="false" customHeight="false" outlineLevel="0" collapsed="false"/>
    <row r="62269" customFormat="false" ht="15.75" hidden="false" customHeight="false" outlineLevel="0" collapsed="false"/>
    <row r="62270" customFormat="false" ht="15.75" hidden="false" customHeight="false" outlineLevel="0" collapsed="false"/>
    <row r="62271" customFormat="false" ht="15.75" hidden="false" customHeight="false" outlineLevel="0" collapsed="false"/>
    <row r="62272" customFormat="false" ht="15.75" hidden="false" customHeight="false" outlineLevel="0" collapsed="false"/>
    <row r="62273" customFormat="false" ht="15.75" hidden="false" customHeight="false" outlineLevel="0" collapsed="false"/>
    <row r="62274" customFormat="false" ht="15.75" hidden="false" customHeight="false" outlineLevel="0" collapsed="false"/>
    <row r="62275" customFormat="false" ht="15.75" hidden="false" customHeight="false" outlineLevel="0" collapsed="false"/>
    <row r="62276" customFormat="false" ht="15.75" hidden="false" customHeight="false" outlineLevel="0" collapsed="false"/>
    <row r="62277" customFormat="false" ht="15.75" hidden="false" customHeight="false" outlineLevel="0" collapsed="false"/>
    <row r="62278" customFormat="false" ht="15.75" hidden="false" customHeight="false" outlineLevel="0" collapsed="false"/>
    <row r="62279" customFormat="false" ht="15.75" hidden="false" customHeight="false" outlineLevel="0" collapsed="false"/>
    <row r="62280" customFormat="false" ht="15.75" hidden="false" customHeight="false" outlineLevel="0" collapsed="false"/>
    <row r="62281" customFormat="false" ht="15.75" hidden="false" customHeight="false" outlineLevel="0" collapsed="false"/>
    <row r="62282" customFormat="false" ht="15.75" hidden="false" customHeight="false" outlineLevel="0" collapsed="false"/>
    <row r="62283" customFormat="false" ht="15.75" hidden="false" customHeight="false" outlineLevel="0" collapsed="false"/>
    <row r="62284" customFormat="false" ht="15.75" hidden="false" customHeight="false" outlineLevel="0" collapsed="false"/>
    <row r="62285" customFormat="false" ht="15.75" hidden="false" customHeight="false" outlineLevel="0" collapsed="false"/>
    <row r="62286" customFormat="false" ht="15.75" hidden="false" customHeight="false" outlineLevel="0" collapsed="false"/>
    <row r="62287" customFormat="false" ht="15.75" hidden="false" customHeight="false" outlineLevel="0" collapsed="false"/>
    <row r="62288" customFormat="false" ht="15.75" hidden="false" customHeight="false" outlineLevel="0" collapsed="false"/>
    <row r="62289" customFormat="false" ht="15.75" hidden="false" customHeight="false" outlineLevel="0" collapsed="false"/>
    <row r="62290" customFormat="false" ht="15.75" hidden="false" customHeight="false" outlineLevel="0" collapsed="false"/>
    <row r="62291" customFormat="false" ht="15.75" hidden="false" customHeight="false" outlineLevel="0" collapsed="false"/>
    <row r="62292" customFormat="false" ht="15.75" hidden="false" customHeight="false" outlineLevel="0" collapsed="false"/>
    <row r="62293" customFormat="false" ht="15.75" hidden="false" customHeight="false" outlineLevel="0" collapsed="false"/>
    <row r="62294" customFormat="false" ht="15.75" hidden="false" customHeight="false" outlineLevel="0" collapsed="false"/>
    <row r="62295" customFormat="false" ht="15.75" hidden="false" customHeight="false" outlineLevel="0" collapsed="false"/>
    <row r="62296" customFormat="false" ht="15.75" hidden="false" customHeight="false" outlineLevel="0" collapsed="false"/>
    <row r="62297" customFormat="false" ht="15.75" hidden="false" customHeight="false" outlineLevel="0" collapsed="false"/>
    <row r="62298" customFormat="false" ht="15.75" hidden="false" customHeight="false" outlineLevel="0" collapsed="false"/>
    <row r="62299" customFormat="false" ht="15.75" hidden="false" customHeight="false" outlineLevel="0" collapsed="false"/>
    <row r="62300" customFormat="false" ht="15.75" hidden="false" customHeight="false" outlineLevel="0" collapsed="false"/>
    <row r="62301" customFormat="false" ht="15.75" hidden="false" customHeight="false" outlineLevel="0" collapsed="false"/>
    <row r="62302" customFormat="false" ht="15.75" hidden="false" customHeight="false" outlineLevel="0" collapsed="false"/>
    <row r="62303" customFormat="false" ht="15.75" hidden="false" customHeight="false" outlineLevel="0" collapsed="false"/>
    <row r="62304" customFormat="false" ht="15.75" hidden="false" customHeight="false" outlineLevel="0" collapsed="false"/>
    <row r="62305" customFormat="false" ht="15.75" hidden="false" customHeight="false" outlineLevel="0" collapsed="false"/>
    <row r="62306" customFormat="false" ht="15.75" hidden="false" customHeight="false" outlineLevel="0" collapsed="false"/>
    <row r="62307" customFormat="false" ht="15.75" hidden="false" customHeight="false" outlineLevel="0" collapsed="false"/>
    <row r="62308" customFormat="false" ht="15.75" hidden="false" customHeight="false" outlineLevel="0" collapsed="false"/>
    <row r="62309" customFormat="false" ht="15.75" hidden="false" customHeight="false" outlineLevel="0" collapsed="false"/>
    <row r="62310" customFormat="false" ht="15.75" hidden="false" customHeight="false" outlineLevel="0" collapsed="false"/>
    <row r="62311" customFormat="false" ht="15.75" hidden="false" customHeight="false" outlineLevel="0" collapsed="false"/>
    <row r="62312" customFormat="false" ht="15.75" hidden="false" customHeight="false" outlineLevel="0" collapsed="false"/>
    <row r="62313" customFormat="false" ht="15.75" hidden="false" customHeight="false" outlineLevel="0" collapsed="false"/>
    <row r="62314" customFormat="false" ht="15.75" hidden="false" customHeight="false" outlineLevel="0" collapsed="false"/>
    <row r="62315" customFormat="false" ht="15.75" hidden="false" customHeight="false" outlineLevel="0" collapsed="false"/>
    <row r="62316" customFormat="false" ht="15.75" hidden="false" customHeight="false" outlineLevel="0" collapsed="false"/>
    <row r="62317" customFormat="false" ht="15.75" hidden="false" customHeight="false" outlineLevel="0" collapsed="false"/>
    <row r="62318" customFormat="false" ht="15.75" hidden="false" customHeight="false" outlineLevel="0" collapsed="false"/>
    <row r="62319" customFormat="false" ht="15.75" hidden="false" customHeight="false" outlineLevel="0" collapsed="false"/>
    <row r="62320" customFormat="false" ht="15.75" hidden="false" customHeight="false" outlineLevel="0" collapsed="false"/>
    <row r="62321" customFormat="false" ht="15.75" hidden="false" customHeight="false" outlineLevel="0" collapsed="false"/>
    <row r="62322" customFormat="false" ht="15.75" hidden="false" customHeight="false" outlineLevel="0" collapsed="false"/>
    <row r="62323" customFormat="false" ht="15.75" hidden="false" customHeight="false" outlineLevel="0" collapsed="false"/>
    <row r="62324" customFormat="false" ht="15.75" hidden="false" customHeight="false" outlineLevel="0" collapsed="false"/>
    <row r="62325" customFormat="false" ht="15.75" hidden="false" customHeight="false" outlineLevel="0" collapsed="false"/>
    <row r="62326" customFormat="false" ht="15.75" hidden="false" customHeight="false" outlineLevel="0" collapsed="false"/>
    <row r="62327" customFormat="false" ht="15.75" hidden="false" customHeight="false" outlineLevel="0" collapsed="false"/>
    <row r="62328" customFormat="false" ht="15.75" hidden="false" customHeight="false" outlineLevel="0" collapsed="false"/>
    <row r="62329" customFormat="false" ht="15.75" hidden="false" customHeight="false" outlineLevel="0" collapsed="false"/>
    <row r="62330" customFormat="false" ht="15.75" hidden="false" customHeight="false" outlineLevel="0" collapsed="false"/>
    <row r="62331" customFormat="false" ht="15.75" hidden="false" customHeight="false" outlineLevel="0" collapsed="false"/>
    <row r="62332" customFormat="false" ht="15.75" hidden="false" customHeight="false" outlineLevel="0" collapsed="false"/>
    <row r="62333" customFormat="false" ht="15.75" hidden="false" customHeight="false" outlineLevel="0" collapsed="false"/>
    <row r="62334" customFormat="false" ht="15.75" hidden="false" customHeight="false" outlineLevel="0" collapsed="false"/>
    <row r="62335" customFormat="false" ht="15.75" hidden="false" customHeight="false" outlineLevel="0" collapsed="false"/>
    <row r="62336" customFormat="false" ht="15.75" hidden="false" customHeight="false" outlineLevel="0" collapsed="false"/>
    <row r="62337" customFormat="false" ht="15.75" hidden="false" customHeight="false" outlineLevel="0" collapsed="false"/>
    <row r="62338" customFormat="false" ht="15.75" hidden="false" customHeight="false" outlineLevel="0" collapsed="false"/>
    <row r="62339" customFormat="false" ht="15.75" hidden="false" customHeight="false" outlineLevel="0" collapsed="false"/>
    <row r="62340" customFormat="false" ht="15.75" hidden="false" customHeight="false" outlineLevel="0" collapsed="false"/>
    <row r="62341" customFormat="false" ht="15.75" hidden="false" customHeight="false" outlineLevel="0" collapsed="false"/>
    <row r="62342" customFormat="false" ht="15.75" hidden="false" customHeight="false" outlineLevel="0" collapsed="false"/>
    <row r="62343" customFormat="false" ht="15.75" hidden="false" customHeight="false" outlineLevel="0" collapsed="false"/>
    <row r="62344" customFormat="false" ht="15.75" hidden="false" customHeight="false" outlineLevel="0" collapsed="false"/>
    <row r="62345" customFormat="false" ht="15.75" hidden="false" customHeight="false" outlineLevel="0" collapsed="false"/>
    <row r="62346" customFormat="false" ht="15.75" hidden="false" customHeight="false" outlineLevel="0" collapsed="false"/>
    <row r="62347" customFormat="false" ht="15.75" hidden="false" customHeight="false" outlineLevel="0" collapsed="false"/>
    <row r="62348" customFormat="false" ht="15.75" hidden="false" customHeight="false" outlineLevel="0" collapsed="false"/>
    <row r="62349" customFormat="false" ht="15.75" hidden="false" customHeight="false" outlineLevel="0" collapsed="false"/>
    <row r="62350" customFormat="false" ht="15.75" hidden="false" customHeight="false" outlineLevel="0" collapsed="false"/>
    <row r="62351" customFormat="false" ht="15.75" hidden="false" customHeight="false" outlineLevel="0" collapsed="false"/>
    <row r="62352" customFormat="false" ht="15.75" hidden="false" customHeight="false" outlineLevel="0" collapsed="false"/>
    <row r="62353" customFormat="false" ht="15.75" hidden="false" customHeight="false" outlineLevel="0" collapsed="false"/>
    <row r="62354" customFormat="false" ht="15.75" hidden="false" customHeight="false" outlineLevel="0" collapsed="false"/>
    <row r="62355" customFormat="false" ht="15.75" hidden="false" customHeight="false" outlineLevel="0" collapsed="false"/>
    <row r="62356" customFormat="false" ht="15.75" hidden="false" customHeight="false" outlineLevel="0" collapsed="false"/>
    <row r="62357" customFormat="false" ht="15.75" hidden="false" customHeight="false" outlineLevel="0" collapsed="false"/>
    <row r="62358" customFormat="false" ht="15.75" hidden="false" customHeight="false" outlineLevel="0" collapsed="false"/>
    <row r="62359" customFormat="false" ht="15.75" hidden="false" customHeight="false" outlineLevel="0" collapsed="false"/>
    <row r="62360" customFormat="false" ht="15.75" hidden="false" customHeight="false" outlineLevel="0" collapsed="false"/>
    <row r="62361" customFormat="false" ht="15.75" hidden="false" customHeight="false" outlineLevel="0" collapsed="false"/>
    <row r="62362" customFormat="false" ht="15.75" hidden="false" customHeight="false" outlineLevel="0" collapsed="false"/>
    <row r="62363" customFormat="false" ht="15.75" hidden="false" customHeight="false" outlineLevel="0" collapsed="false"/>
    <row r="62364" customFormat="false" ht="15.75" hidden="false" customHeight="false" outlineLevel="0" collapsed="false"/>
    <row r="62365" customFormat="false" ht="15.75" hidden="false" customHeight="false" outlineLevel="0" collapsed="false"/>
    <row r="62366" customFormat="false" ht="15.75" hidden="false" customHeight="false" outlineLevel="0" collapsed="false"/>
    <row r="62367" customFormat="false" ht="15.75" hidden="false" customHeight="false" outlineLevel="0" collapsed="false"/>
    <row r="62368" customFormat="false" ht="15.75" hidden="false" customHeight="false" outlineLevel="0" collapsed="false"/>
    <row r="62369" customFormat="false" ht="15.75" hidden="false" customHeight="false" outlineLevel="0" collapsed="false"/>
    <row r="62370" customFormat="false" ht="15.75" hidden="false" customHeight="false" outlineLevel="0" collapsed="false"/>
    <row r="62371" customFormat="false" ht="15.75" hidden="false" customHeight="false" outlineLevel="0" collapsed="false"/>
    <row r="62372" customFormat="false" ht="15.75" hidden="false" customHeight="false" outlineLevel="0" collapsed="false"/>
    <row r="62373" customFormat="false" ht="15.75" hidden="false" customHeight="false" outlineLevel="0" collapsed="false"/>
    <row r="62374" customFormat="false" ht="15.75" hidden="false" customHeight="false" outlineLevel="0" collapsed="false"/>
    <row r="62375" customFormat="false" ht="15.75" hidden="false" customHeight="false" outlineLevel="0" collapsed="false"/>
    <row r="62376" customFormat="false" ht="15.75" hidden="false" customHeight="false" outlineLevel="0" collapsed="false"/>
    <row r="62377" customFormat="false" ht="15.75" hidden="false" customHeight="false" outlineLevel="0" collapsed="false"/>
    <row r="62378" customFormat="false" ht="15.75" hidden="false" customHeight="false" outlineLevel="0" collapsed="false"/>
    <row r="62379" customFormat="false" ht="15.75" hidden="false" customHeight="false" outlineLevel="0" collapsed="false"/>
    <row r="62380" customFormat="false" ht="15.75" hidden="false" customHeight="false" outlineLevel="0" collapsed="false"/>
    <row r="62381" customFormat="false" ht="15.75" hidden="false" customHeight="false" outlineLevel="0" collapsed="false"/>
    <row r="62382" customFormat="false" ht="15.75" hidden="false" customHeight="false" outlineLevel="0" collapsed="false"/>
    <row r="62383" customFormat="false" ht="15.75" hidden="false" customHeight="false" outlineLevel="0" collapsed="false"/>
    <row r="62384" customFormat="false" ht="15.75" hidden="false" customHeight="false" outlineLevel="0" collapsed="false"/>
    <row r="62385" customFormat="false" ht="15.75" hidden="false" customHeight="false" outlineLevel="0" collapsed="false"/>
    <row r="62386" customFormat="false" ht="15.75" hidden="false" customHeight="false" outlineLevel="0" collapsed="false"/>
    <row r="62387" customFormat="false" ht="15.75" hidden="false" customHeight="false" outlineLevel="0" collapsed="false"/>
    <row r="62388" customFormat="false" ht="15.75" hidden="false" customHeight="false" outlineLevel="0" collapsed="false"/>
    <row r="62389" customFormat="false" ht="15.75" hidden="false" customHeight="false" outlineLevel="0" collapsed="false"/>
    <row r="62390" customFormat="false" ht="15.75" hidden="false" customHeight="false" outlineLevel="0" collapsed="false"/>
    <row r="62391" customFormat="false" ht="15.75" hidden="false" customHeight="false" outlineLevel="0" collapsed="false"/>
    <row r="62392" customFormat="false" ht="15.75" hidden="false" customHeight="false" outlineLevel="0" collapsed="false"/>
    <row r="62393" customFormat="false" ht="15.75" hidden="false" customHeight="false" outlineLevel="0" collapsed="false"/>
    <row r="62394" customFormat="false" ht="15.75" hidden="false" customHeight="false" outlineLevel="0" collapsed="false"/>
    <row r="62395" customFormat="false" ht="15.75" hidden="false" customHeight="false" outlineLevel="0" collapsed="false"/>
    <row r="62396" customFormat="false" ht="15.75" hidden="false" customHeight="false" outlineLevel="0" collapsed="false"/>
    <row r="62397" customFormat="false" ht="15.75" hidden="false" customHeight="false" outlineLevel="0" collapsed="false"/>
    <row r="62398" customFormat="false" ht="15.75" hidden="false" customHeight="false" outlineLevel="0" collapsed="false"/>
    <row r="62399" customFormat="false" ht="15.75" hidden="false" customHeight="false" outlineLevel="0" collapsed="false"/>
    <row r="62400" customFormat="false" ht="15.75" hidden="false" customHeight="false" outlineLevel="0" collapsed="false"/>
    <row r="62401" customFormat="false" ht="15.75" hidden="false" customHeight="false" outlineLevel="0" collapsed="false"/>
    <row r="62402" customFormat="false" ht="15.75" hidden="false" customHeight="false" outlineLevel="0" collapsed="false"/>
    <row r="62403" customFormat="false" ht="15.75" hidden="false" customHeight="false" outlineLevel="0" collapsed="false"/>
    <row r="62404" customFormat="false" ht="15.75" hidden="false" customHeight="false" outlineLevel="0" collapsed="false"/>
    <row r="62405" customFormat="false" ht="15.75" hidden="false" customHeight="false" outlineLevel="0" collapsed="false"/>
    <row r="62406" customFormat="false" ht="15.75" hidden="false" customHeight="false" outlineLevel="0" collapsed="false"/>
    <row r="62407" customFormat="false" ht="15.75" hidden="false" customHeight="false" outlineLevel="0" collapsed="false"/>
    <row r="62408" customFormat="false" ht="15.75" hidden="false" customHeight="false" outlineLevel="0" collapsed="false"/>
    <row r="62409" customFormat="false" ht="15.75" hidden="false" customHeight="false" outlineLevel="0" collapsed="false"/>
    <row r="62410" customFormat="false" ht="15.75" hidden="false" customHeight="false" outlineLevel="0" collapsed="false"/>
    <row r="62411" customFormat="false" ht="15.75" hidden="false" customHeight="false" outlineLevel="0" collapsed="false"/>
    <row r="62412" customFormat="false" ht="15.75" hidden="false" customHeight="false" outlineLevel="0" collapsed="false"/>
    <row r="62413" customFormat="false" ht="15.75" hidden="false" customHeight="false" outlineLevel="0" collapsed="false"/>
    <row r="62414" customFormat="false" ht="15.75" hidden="false" customHeight="false" outlineLevel="0" collapsed="false"/>
    <row r="62415" customFormat="false" ht="15.75" hidden="false" customHeight="false" outlineLevel="0" collapsed="false"/>
    <row r="62416" customFormat="false" ht="15.75" hidden="false" customHeight="false" outlineLevel="0" collapsed="false"/>
    <row r="62417" customFormat="false" ht="15.75" hidden="false" customHeight="false" outlineLevel="0" collapsed="false"/>
    <row r="62418" customFormat="false" ht="15.75" hidden="false" customHeight="false" outlineLevel="0" collapsed="false"/>
    <row r="62419" customFormat="false" ht="15.75" hidden="false" customHeight="false" outlineLevel="0" collapsed="false"/>
    <row r="62420" customFormat="false" ht="15.75" hidden="false" customHeight="false" outlineLevel="0" collapsed="false"/>
    <row r="62421" customFormat="false" ht="15.75" hidden="false" customHeight="false" outlineLevel="0" collapsed="false"/>
    <row r="62422" customFormat="false" ht="15.75" hidden="false" customHeight="false" outlineLevel="0" collapsed="false"/>
    <row r="62423" customFormat="false" ht="15.75" hidden="false" customHeight="false" outlineLevel="0" collapsed="false"/>
    <row r="62424" customFormat="false" ht="15.75" hidden="false" customHeight="false" outlineLevel="0" collapsed="false"/>
    <row r="62425" customFormat="false" ht="15.75" hidden="false" customHeight="false" outlineLevel="0" collapsed="false"/>
    <row r="62426" customFormat="false" ht="15.75" hidden="false" customHeight="false" outlineLevel="0" collapsed="false"/>
    <row r="62427" customFormat="false" ht="15.75" hidden="false" customHeight="false" outlineLevel="0" collapsed="false"/>
    <row r="62428" customFormat="false" ht="15.75" hidden="false" customHeight="false" outlineLevel="0" collapsed="false"/>
    <row r="62429" customFormat="false" ht="15.75" hidden="false" customHeight="false" outlineLevel="0" collapsed="false"/>
    <row r="62430" customFormat="false" ht="15.75" hidden="false" customHeight="false" outlineLevel="0" collapsed="false"/>
    <row r="62431" customFormat="false" ht="15.75" hidden="false" customHeight="false" outlineLevel="0" collapsed="false"/>
    <row r="62432" customFormat="false" ht="15.75" hidden="false" customHeight="false" outlineLevel="0" collapsed="false"/>
    <row r="62433" customFormat="false" ht="15.75" hidden="false" customHeight="false" outlineLevel="0" collapsed="false"/>
    <row r="62434" customFormat="false" ht="15.75" hidden="false" customHeight="false" outlineLevel="0" collapsed="false"/>
    <row r="62435" customFormat="false" ht="15.75" hidden="false" customHeight="false" outlineLevel="0" collapsed="false"/>
    <row r="62436" customFormat="false" ht="15.75" hidden="false" customHeight="false" outlineLevel="0" collapsed="false"/>
    <row r="62437" customFormat="false" ht="15.75" hidden="false" customHeight="false" outlineLevel="0" collapsed="false"/>
    <row r="62438" customFormat="false" ht="15.75" hidden="false" customHeight="false" outlineLevel="0" collapsed="false"/>
    <row r="62439" customFormat="false" ht="15.75" hidden="false" customHeight="false" outlineLevel="0" collapsed="false"/>
    <row r="62440" customFormat="false" ht="15.75" hidden="false" customHeight="false" outlineLevel="0" collapsed="false"/>
    <row r="62441" customFormat="false" ht="15.75" hidden="false" customHeight="false" outlineLevel="0" collapsed="false"/>
    <row r="62442" customFormat="false" ht="15.75" hidden="false" customHeight="false" outlineLevel="0" collapsed="false"/>
    <row r="62443" customFormat="false" ht="15.75" hidden="false" customHeight="false" outlineLevel="0" collapsed="false"/>
    <row r="62444" customFormat="false" ht="15.75" hidden="false" customHeight="false" outlineLevel="0" collapsed="false"/>
    <row r="62445" customFormat="false" ht="15.75" hidden="false" customHeight="false" outlineLevel="0" collapsed="false"/>
    <row r="62446" customFormat="false" ht="15.75" hidden="false" customHeight="false" outlineLevel="0" collapsed="false"/>
    <row r="62447" customFormat="false" ht="15.75" hidden="false" customHeight="false" outlineLevel="0" collapsed="false"/>
    <row r="62448" customFormat="false" ht="15.75" hidden="false" customHeight="false" outlineLevel="0" collapsed="false"/>
    <row r="62449" customFormat="false" ht="15.75" hidden="false" customHeight="false" outlineLevel="0" collapsed="false"/>
    <row r="62450" customFormat="false" ht="15.75" hidden="false" customHeight="false" outlineLevel="0" collapsed="false"/>
    <row r="62451" customFormat="false" ht="15.75" hidden="false" customHeight="false" outlineLevel="0" collapsed="false"/>
    <row r="62452" customFormat="false" ht="15.75" hidden="false" customHeight="false" outlineLevel="0" collapsed="false"/>
    <row r="62453" customFormat="false" ht="15.75" hidden="false" customHeight="false" outlineLevel="0" collapsed="false"/>
    <row r="62454" customFormat="false" ht="15.75" hidden="false" customHeight="false" outlineLevel="0" collapsed="false"/>
    <row r="62455" customFormat="false" ht="15.75" hidden="false" customHeight="false" outlineLevel="0" collapsed="false"/>
    <row r="62456" customFormat="false" ht="15.75" hidden="false" customHeight="false" outlineLevel="0" collapsed="false"/>
    <row r="62457" customFormat="false" ht="15.75" hidden="false" customHeight="false" outlineLevel="0" collapsed="false"/>
    <row r="62458" customFormat="false" ht="15.75" hidden="false" customHeight="false" outlineLevel="0" collapsed="false"/>
    <row r="62459" customFormat="false" ht="15.75" hidden="false" customHeight="false" outlineLevel="0" collapsed="false"/>
    <row r="62460" customFormat="false" ht="15.75" hidden="false" customHeight="false" outlineLevel="0" collapsed="false"/>
    <row r="62461" customFormat="false" ht="15.75" hidden="false" customHeight="false" outlineLevel="0" collapsed="false"/>
    <row r="62462" customFormat="false" ht="15.75" hidden="false" customHeight="false" outlineLevel="0" collapsed="false"/>
    <row r="62463" customFormat="false" ht="15.75" hidden="false" customHeight="false" outlineLevel="0" collapsed="false"/>
    <row r="62464" customFormat="false" ht="15.75" hidden="false" customHeight="false" outlineLevel="0" collapsed="false"/>
    <row r="62465" customFormat="false" ht="15.75" hidden="false" customHeight="false" outlineLevel="0" collapsed="false"/>
    <row r="62466" customFormat="false" ht="15.75" hidden="false" customHeight="false" outlineLevel="0" collapsed="false"/>
    <row r="62467" customFormat="false" ht="15.75" hidden="false" customHeight="false" outlineLevel="0" collapsed="false"/>
    <row r="62468" customFormat="false" ht="15.75" hidden="false" customHeight="false" outlineLevel="0" collapsed="false"/>
    <row r="62469" customFormat="false" ht="15.75" hidden="false" customHeight="false" outlineLevel="0" collapsed="false"/>
    <row r="62470" customFormat="false" ht="15.75" hidden="false" customHeight="false" outlineLevel="0" collapsed="false"/>
    <row r="62471" customFormat="false" ht="15.75" hidden="false" customHeight="false" outlineLevel="0" collapsed="false"/>
    <row r="62472" customFormat="false" ht="15.75" hidden="false" customHeight="false" outlineLevel="0" collapsed="false"/>
    <row r="62473" customFormat="false" ht="15.75" hidden="false" customHeight="false" outlineLevel="0" collapsed="false"/>
    <row r="62474" customFormat="false" ht="15.75" hidden="false" customHeight="false" outlineLevel="0" collapsed="false"/>
    <row r="62475" customFormat="false" ht="15.75" hidden="false" customHeight="false" outlineLevel="0" collapsed="false"/>
    <row r="62476" customFormat="false" ht="15.75" hidden="false" customHeight="false" outlineLevel="0" collapsed="false"/>
    <row r="62477" customFormat="false" ht="15.75" hidden="false" customHeight="false" outlineLevel="0" collapsed="false"/>
    <row r="62478" customFormat="false" ht="15.75" hidden="false" customHeight="false" outlineLevel="0" collapsed="false"/>
    <row r="62479" customFormat="false" ht="15.75" hidden="false" customHeight="false" outlineLevel="0" collapsed="false"/>
    <row r="62480" customFormat="false" ht="15.75" hidden="false" customHeight="false" outlineLevel="0" collapsed="false"/>
    <row r="62481" customFormat="false" ht="15.75" hidden="false" customHeight="false" outlineLevel="0" collapsed="false"/>
    <row r="62482" customFormat="false" ht="15.75" hidden="false" customHeight="false" outlineLevel="0" collapsed="false"/>
    <row r="62483" customFormat="false" ht="15.75" hidden="false" customHeight="false" outlineLevel="0" collapsed="false"/>
    <row r="62484" customFormat="false" ht="15.75" hidden="false" customHeight="false" outlineLevel="0" collapsed="false"/>
    <row r="62485" customFormat="false" ht="15.75" hidden="false" customHeight="false" outlineLevel="0" collapsed="false"/>
    <row r="62486" customFormat="false" ht="15.75" hidden="false" customHeight="false" outlineLevel="0" collapsed="false"/>
    <row r="62487" customFormat="false" ht="15.75" hidden="false" customHeight="false" outlineLevel="0" collapsed="false"/>
    <row r="62488" customFormat="false" ht="15.75" hidden="false" customHeight="false" outlineLevel="0" collapsed="false"/>
    <row r="62489" customFormat="false" ht="15.75" hidden="false" customHeight="false" outlineLevel="0" collapsed="false"/>
    <row r="62490" customFormat="false" ht="15.75" hidden="false" customHeight="false" outlineLevel="0" collapsed="false"/>
    <row r="62491" customFormat="false" ht="15.75" hidden="false" customHeight="false" outlineLevel="0" collapsed="false"/>
    <row r="62492" customFormat="false" ht="15.75" hidden="false" customHeight="false" outlineLevel="0" collapsed="false"/>
    <row r="62493" customFormat="false" ht="15.75" hidden="false" customHeight="false" outlineLevel="0" collapsed="false"/>
    <row r="62494" customFormat="false" ht="15.75" hidden="false" customHeight="false" outlineLevel="0" collapsed="false"/>
    <row r="62495" customFormat="false" ht="15.75" hidden="false" customHeight="false" outlineLevel="0" collapsed="false"/>
    <row r="62496" customFormat="false" ht="15.75" hidden="false" customHeight="false" outlineLevel="0" collapsed="false"/>
    <row r="62497" customFormat="false" ht="15.75" hidden="false" customHeight="false" outlineLevel="0" collapsed="false"/>
    <row r="62498" customFormat="false" ht="15.75" hidden="false" customHeight="false" outlineLevel="0" collapsed="false"/>
    <row r="62499" customFormat="false" ht="15.75" hidden="false" customHeight="false" outlineLevel="0" collapsed="false"/>
    <row r="62500" customFormat="false" ht="15.75" hidden="false" customHeight="false" outlineLevel="0" collapsed="false"/>
    <row r="62501" customFormat="false" ht="15.75" hidden="false" customHeight="false" outlineLevel="0" collapsed="false"/>
    <row r="62502" customFormat="false" ht="15.75" hidden="false" customHeight="false" outlineLevel="0" collapsed="false"/>
    <row r="62503" customFormat="false" ht="15.75" hidden="false" customHeight="false" outlineLevel="0" collapsed="false"/>
    <row r="62504" customFormat="false" ht="15.75" hidden="false" customHeight="false" outlineLevel="0" collapsed="false"/>
    <row r="62505" customFormat="false" ht="15.75" hidden="false" customHeight="false" outlineLevel="0" collapsed="false"/>
    <row r="62506" customFormat="false" ht="15.75" hidden="false" customHeight="false" outlineLevel="0" collapsed="false"/>
    <row r="62507" customFormat="false" ht="15.75" hidden="false" customHeight="false" outlineLevel="0" collapsed="false"/>
    <row r="62508" customFormat="false" ht="15.75" hidden="false" customHeight="false" outlineLevel="0" collapsed="false"/>
    <row r="62509" customFormat="false" ht="15.75" hidden="false" customHeight="false" outlineLevel="0" collapsed="false"/>
    <row r="62510" customFormat="false" ht="15.75" hidden="false" customHeight="false" outlineLevel="0" collapsed="false"/>
    <row r="62511" customFormat="false" ht="15.75" hidden="false" customHeight="false" outlineLevel="0" collapsed="false"/>
    <row r="62512" customFormat="false" ht="15.75" hidden="false" customHeight="false" outlineLevel="0" collapsed="false"/>
    <row r="62513" customFormat="false" ht="15.75" hidden="false" customHeight="false" outlineLevel="0" collapsed="false"/>
    <row r="62514" customFormat="false" ht="15.75" hidden="false" customHeight="false" outlineLevel="0" collapsed="false"/>
    <row r="62515" customFormat="false" ht="15.75" hidden="false" customHeight="false" outlineLevel="0" collapsed="false"/>
    <row r="62516" customFormat="false" ht="15.75" hidden="false" customHeight="false" outlineLevel="0" collapsed="false"/>
    <row r="62517" customFormat="false" ht="15.75" hidden="false" customHeight="false" outlineLevel="0" collapsed="false"/>
    <row r="62518" customFormat="false" ht="15.75" hidden="false" customHeight="false" outlineLevel="0" collapsed="false"/>
    <row r="62519" customFormat="false" ht="15.75" hidden="false" customHeight="false" outlineLevel="0" collapsed="false"/>
    <row r="62520" customFormat="false" ht="15.75" hidden="false" customHeight="false" outlineLevel="0" collapsed="false"/>
    <row r="62521" customFormat="false" ht="15.75" hidden="false" customHeight="false" outlineLevel="0" collapsed="false"/>
    <row r="62522" customFormat="false" ht="15.75" hidden="false" customHeight="false" outlineLevel="0" collapsed="false"/>
    <row r="62523" customFormat="false" ht="15.75" hidden="false" customHeight="false" outlineLevel="0" collapsed="false"/>
    <row r="62524" customFormat="false" ht="15.75" hidden="false" customHeight="false" outlineLevel="0" collapsed="false"/>
    <row r="62525" customFormat="false" ht="15.75" hidden="false" customHeight="false" outlineLevel="0" collapsed="false"/>
    <row r="62526" customFormat="false" ht="15.75" hidden="false" customHeight="false" outlineLevel="0" collapsed="false"/>
    <row r="62527" customFormat="false" ht="15.75" hidden="false" customHeight="false" outlineLevel="0" collapsed="false"/>
    <row r="62528" customFormat="false" ht="15.75" hidden="false" customHeight="false" outlineLevel="0" collapsed="false"/>
    <row r="62529" customFormat="false" ht="15.75" hidden="false" customHeight="false" outlineLevel="0" collapsed="false"/>
    <row r="62530" customFormat="false" ht="15.75" hidden="false" customHeight="false" outlineLevel="0" collapsed="false"/>
    <row r="62531" customFormat="false" ht="15.75" hidden="false" customHeight="false" outlineLevel="0" collapsed="false"/>
    <row r="62532" customFormat="false" ht="15.75" hidden="false" customHeight="false" outlineLevel="0" collapsed="false"/>
    <row r="62533" customFormat="false" ht="15.75" hidden="false" customHeight="false" outlineLevel="0" collapsed="false"/>
    <row r="62534" customFormat="false" ht="15.75" hidden="false" customHeight="false" outlineLevel="0" collapsed="false"/>
    <row r="62535" customFormat="false" ht="15.75" hidden="false" customHeight="false" outlineLevel="0" collapsed="false"/>
    <row r="62536" customFormat="false" ht="15.75" hidden="false" customHeight="false" outlineLevel="0" collapsed="false"/>
    <row r="62537" customFormat="false" ht="15.75" hidden="false" customHeight="false" outlineLevel="0" collapsed="false"/>
    <row r="62538" customFormat="false" ht="15.75" hidden="false" customHeight="false" outlineLevel="0" collapsed="false"/>
    <row r="62539" customFormat="false" ht="15.75" hidden="false" customHeight="false" outlineLevel="0" collapsed="false"/>
    <row r="62540" customFormat="false" ht="15.75" hidden="false" customHeight="false" outlineLevel="0" collapsed="false"/>
    <row r="62541" customFormat="false" ht="15.75" hidden="false" customHeight="false" outlineLevel="0" collapsed="false"/>
    <row r="62542" customFormat="false" ht="15.75" hidden="false" customHeight="false" outlineLevel="0" collapsed="false"/>
    <row r="62543" customFormat="false" ht="15.75" hidden="false" customHeight="false" outlineLevel="0" collapsed="false"/>
    <row r="62544" customFormat="false" ht="15.75" hidden="false" customHeight="false" outlineLevel="0" collapsed="false"/>
    <row r="62545" customFormat="false" ht="15.75" hidden="false" customHeight="false" outlineLevel="0" collapsed="false"/>
    <row r="62546" customFormat="false" ht="15.75" hidden="false" customHeight="false" outlineLevel="0" collapsed="false"/>
    <row r="62547" customFormat="false" ht="15.75" hidden="false" customHeight="false" outlineLevel="0" collapsed="false"/>
    <row r="62548" customFormat="false" ht="15.75" hidden="false" customHeight="false" outlineLevel="0" collapsed="false"/>
    <row r="62549" customFormat="false" ht="15.75" hidden="false" customHeight="false" outlineLevel="0" collapsed="false"/>
    <row r="62550" customFormat="false" ht="15.75" hidden="false" customHeight="false" outlineLevel="0" collapsed="false"/>
    <row r="62551" customFormat="false" ht="15.75" hidden="false" customHeight="false" outlineLevel="0" collapsed="false"/>
    <row r="62552" customFormat="false" ht="15.75" hidden="false" customHeight="false" outlineLevel="0" collapsed="false"/>
    <row r="62553" customFormat="false" ht="15.75" hidden="false" customHeight="false" outlineLevel="0" collapsed="false"/>
    <row r="62554" customFormat="false" ht="15.75" hidden="false" customHeight="false" outlineLevel="0" collapsed="false"/>
    <row r="62555" customFormat="false" ht="15.75" hidden="false" customHeight="false" outlineLevel="0" collapsed="false"/>
    <row r="62556" customFormat="false" ht="15.75" hidden="false" customHeight="false" outlineLevel="0" collapsed="false"/>
    <row r="62557" customFormat="false" ht="15.75" hidden="false" customHeight="false" outlineLevel="0" collapsed="false"/>
    <row r="62558" customFormat="false" ht="15.75" hidden="false" customHeight="false" outlineLevel="0" collapsed="false"/>
    <row r="62559" customFormat="false" ht="15.75" hidden="false" customHeight="false" outlineLevel="0" collapsed="false"/>
    <row r="62560" customFormat="false" ht="15.75" hidden="false" customHeight="false" outlineLevel="0" collapsed="false"/>
    <row r="62561" customFormat="false" ht="15.75" hidden="false" customHeight="false" outlineLevel="0" collapsed="false"/>
    <row r="62562" customFormat="false" ht="15.75" hidden="false" customHeight="false" outlineLevel="0" collapsed="false"/>
    <row r="62563" customFormat="false" ht="15.75" hidden="false" customHeight="false" outlineLevel="0" collapsed="false"/>
    <row r="62564" customFormat="false" ht="15.75" hidden="false" customHeight="false" outlineLevel="0" collapsed="false"/>
    <row r="62565" customFormat="false" ht="15.75" hidden="false" customHeight="false" outlineLevel="0" collapsed="false"/>
    <row r="62566" customFormat="false" ht="15.75" hidden="false" customHeight="false" outlineLevel="0" collapsed="false"/>
    <row r="62567" customFormat="false" ht="15.75" hidden="false" customHeight="false" outlineLevel="0" collapsed="false"/>
    <row r="62568" customFormat="false" ht="15.75" hidden="false" customHeight="false" outlineLevel="0" collapsed="false"/>
    <row r="62569" customFormat="false" ht="15.75" hidden="false" customHeight="false" outlineLevel="0" collapsed="false"/>
    <row r="62570" customFormat="false" ht="15.75" hidden="false" customHeight="false" outlineLevel="0" collapsed="false"/>
    <row r="62571" customFormat="false" ht="15.75" hidden="false" customHeight="false" outlineLevel="0" collapsed="false"/>
    <row r="62572" customFormat="false" ht="15.75" hidden="false" customHeight="false" outlineLevel="0" collapsed="false"/>
    <row r="62573" customFormat="false" ht="15.75" hidden="false" customHeight="false" outlineLevel="0" collapsed="false"/>
    <row r="62574" customFormat="false" ht="15.75" hidden="false" customHeight="false" outlineLevel="0" collapsed="false"/>
    <row r="62575" customFormat="false" ht="15.75" hidden="false" customHeight="false" outlineLevel="0" collapsed="false"/>
    <row r="62576" customFormat="false" ht="15.75" hidden="false" customHeight="false" outlineLevel="0" collapsed="false"/>
    <row r="62577" customFormat="false" ht="15.75" hidden="false" customHeight="false" outlineLevel="0" collapsed="false"/>
    <row r="62578" customFormat="false" ht="15.75" hidden="false" customHeight="false" outlineLevel="0" collapsed="false"/>
    <row r="62579" customFormat="false" ht="15.75" hidden="false" customHeight="false" outlineLevel="0" collapsed="false"/>
    <row r="62580" customFormat="false" ht="15.75" hidden="false" customHeight="false" outlineLevel="0" collapsed="false"/>
    <row r="62581" customFormat="false" ht="15.75" hidden="false" customHeight="false" outlineLevel="0" collapsed="false"/>
    <row r="62582" customFormat="false" ht="15.75" hidden="false" customHeight="false" outlineLevel="0" collapsed="false"/>
    <row r="62583" customFormat="false" ht="15.75" hidden="false" customHeight="false" outlineLevel="0" collapsed="false"/>
    <row r="62584" customFormat="false" ht="15.75" hidden="false" customHeight="false" outlineLevel="0" collapsed="false"/>
    <row r="62585" customFormat="false" ht="15.75" hidden="false" customHeight="false" outlineLevel="0" collapsed="false"/>
    <row r="62586" customFormat="false" ht="15.75" hidden="false" customHeight="false" outlineLevel="0" collapsed="false"/>
    <row r="62587" customFormat="false" ht="15.75" hidden="false" customHeight="false" outlineLevel="0" collapsed="false"/>
    <row r="62588" customFormat="false" ht="15.75" hidden="false" customHeight="false" outlineLevel="0" collapsed="false"/>
    <row r="62589" customFormat="false" ht="15.75" hidden="false" customHeight="false" outlineLevel="0" collapsed="false"/>
    <row r="62590" customFormat="false" ht="15.75" hidden="false" customHeight="false" outlineLevel="0" collapsed="false"/>
    <row r="62591" customFormat="false" ht="15.75" hidden="false" customHeight="false" outlineLevel="0" collapsed="false"/>
    <row r="62592" customFormat="false" ht="15.75" hidden="false" customHeight="false" outlineLevel="0" collapsed="false"/>
    <row r="62593" customFormat="false" ht="15.75" hidden="false" customHeight="false" outlineLevel="0" collapsed="false"/>
    <row r="62594" customFormat="false" ht="15.75" hidden="false" customHeight="false" outlineLevel="0" collapsed="false"/>
    <row r="62595" customFormat="false" ht="15.75" hidden="false" customHeight="false" outlineLevel="0" collapsed="false"/>
    <row r="62596" customFormat="false" ht="15.75" hidden="false" customHeight="false" outlineLevel="0" collapsed="false"/>
    <row r="62597" customFormat="false" ht="15.75" hidden="false" customHeight="false" outlineLevel="0" collapsed="false"/>
    <row r="62598" customFormat="false" ht="15.75" hidden="false" customHeight="false" outlineLevel="0" collapsed="false"/>
    <row r="62599" customFormat="false" ht="15.75" hidden="false" customHeight="false" outlineLevel="0" collapsed="false"/>
    <row r="62600" customFormat="false" ht="15.75" hidden="false" customHeight="false" outlineLevel="0" collapsed="false"/>
    <row r="62601" customFormat="false" ht="15.75" hidden="false" customHeight="false" outlineLevel="0" collapsed="false"/>
    <row r="62602" customFormat="false" ht="15.75" hidden="false" customHeight="false" outlineLevel="0" collapsed="false"/>
    <row r="62603" customFormat="false" ht="15.75" hidden="false" customHeight="false" outlineLevel="0" collapsed="false"/>
    <row r="62604" customFormat="false" ht="15.75" hidden="false" customHeight="false" outlineLevel="0" collapsed="false"/>
    <row r="62605" customFormat="false" ht="15.75" hidden="false" customHeight="false" outlineLevel="0" collapsed="false"/>
    <row r="62606" customFormat="false" ht="15.75" hidden="false" customHeight="false" outlineLevel="0" collapsed="false"/>
    <row r="62607" customFormat="false" ht="15.75" hidden="false" customHeight="false" outlineLevel="0" collapsed="false"/>
    <row r="62608" customFormat="false" ht="15.75" hidden="false" customHeight="false" outlineLevel="0" collapsed="false"/>
    <row r="62609" customFormat="false" ht="15.75" hidden="false" customHeight="false" outlineLevel="0" collapsed="false"/>
    <row r="62610" customFormat="false" ht="15.75" hidden="false" customHeight="false" outlineLevel="0" collapsed="false"/>
    <row r="62611" customFormat="false" ht="15.75" hidden="false" customHeight="false" outlineLevel="0" collapsed="false"/>
    <row r="62612" customFormat="false" ht="15.75" hidden="false" customHeight="false" outlineLevel="0" collapsed="false"/>
    <row r="62613" customFormat="false" ht="15.75" hidden="false" customHeight="false" outlineLevel="0" collapsed="false"/>
    <row r="62614" customFormat="false" ht="15.75" hidden="false" customHeight="false" outlineLevel="0" collapsed="false"/>
    <row r="62615" customFormat="false" ht="15.75" hidden="false" customHeight="false" outlineLevel="0" collapsed="false"/>
    <row r="62616" customFormat="false" ht="15.75" hidden="false" customHeight="false" outlineLevel="0" collapsed="false"/>
    <row r="62617" customFormat="false" ht="15.75" hidden="false" customHeight="false" outlineLevel="0" collapsed="false"/>
    <row r="62618" customFormat="false" ht="15.75" hidden="false" customHeight="false" outlineLevel="0" collapsed="false"/>
    <row r="62619" customFormat="false" ht="15.75" hidden="false" customHeight="false" outlineLevel="0" collapsed="false"/>
    <row r="62620" customFormat="false" ht="15.75" hidden="false" customHeight="false" outlineLevel="0" collapsed="false"/>
    <row r="62621" customFormat="false" ht="15.75" hidden="false" customHeight="false" outlineLevel="0" collapsed="false"/>
    <row r="62622" customFormat="false" ht="15.75" hidden="false" customHeight="false" outlineLevel="0" collapsed="false"/>
    <row r="62623" customFormat="false" ht="15.75" hidden="false" customHeight="false" outlineLevel="0" collapsed="false"/>
    <row r="62624" customFormat="false" ht="15.75" hidden="false" customHeight="false" outlineLevel="0" collapsed="false"/>
    <row r="62625" customFormat="false" ht="15.75" hidden="false" customHeight="false" outlineLevel="0" collapsed="false"/>
    <row r="62626" customFormat="false" ht="15.75" hidden="false" customHeight="false" outlineLevel="0" collapsed="false"/>
    <row r="62627" customFormat="false" ht="15.75" hidden="false" customHeight="false" outlineLevel="0" collapsed="false"/>
    <row r="62628" customFormat="false" ht="15.75" hidden="false" customHeight="false" outlineLevel="0" collapsed="false"/>
    <row r="62629" customFormat="false" ht="15.75" hidden="false" customHeight="false" outlineLevel="0" collapsed="false"/>
    <row r="62630" customFormat="false" ht="15.75" hidden="false" customHeight="false" outlineLevel="0" collapsed="false"/>
    <row r="62631" customFormat="false" ht="15.75" hidden="false" customHeight="false" outlineLevel="0" collapsed="false"/>
    <row r="62632" customFormat="false" ht="15.75" hidden="false" customHeight="false" outlineLevel="0" collapsed="false"/>
    <row r="62633" customFormat="false" ht="15.75" hidden="false" customHeight="false" outlineLevel="0" collapsed="false"/>
    <row r="62634" customFormat="false" ht="15.75" hidden="false" customHeight="false" outlineLevel="0" collapsed="false"/>
    <row r="62635" customFormat="false" ht="15.75" hidden="false" customHeight="false" outlineLevel="0" collapsed="false"/>
    <row r="62636" customFormat="false" ht="15.75" hidden="false" customHeight="false" outlineLevel="0" collapsed="false"/>
    <row r="62637" customFormat="false" ht="15.75" hidden="false" customHeight="false" outlineLevel="0" collapsed="false"/>
    <row r="62638" customFormat="false" ht="15.75" hidden="false" customHeight="false" outlineLevel="0" collapsed="false"/>
    <row r="62639" customFormat="false" ht="15.75" hidden="false" customHeight="false" outlineLevel="0" collapsed="false"/>
    <row r="62640" customFormat="false" ht="15.75" hidden="false" customHeight="false" outlineLevel="0" collapsed="false"/>
    <row r="62641" customFormat="false" ht="15.75" hidden="false" customHeight="false" outlineLevel="0" collapsed="false"/>
    <row r="62642" customFormat="false" ht="15.75" hidden="false" customHeight="false" outlineLevel="0" collapsed="false"/>
    <row r="62643" customFormat="false" ht="15.75" hidden="false" customHeight="false" outlineLevel="0" collapsed="false"/>
    <row r="62644" customFormat="false" ht="15.75" hidden="false" customHeight="false" outlineLevel="0" collapsed="false"/>
    <row r="62645" customFormat="false" ht="15.75" hidden="false" customHeight="false" outlineLevel="0" collapsed="false"/>
    <row r="62646" customFormat="false" ht="15.75" hidden="false" customHeight="false" outlineLevel="0" collapsed="false"/>
    <row r="62647" customFormat="false" ht="15.75" hidden="false" customHeight="false" outlineLevel="0" collapsed="false"/>
    <row r="62648" customFormat="false" ht="15.75" hidden="false" customHeight="false" outlineLevel="0" collapsed="false"/>
    <row r="62649" customFormat="false" ht="15.75" hidden="false" customHeight="false" outlineLevel="0" collapsed="false"/>
    <row r="62650" customFormat="false" ht="15.75" hidden="false" customHeight="false" outlineLevel="0" collapsed="false"/>
    <row r="62651" customFormat="false" ht="15.75" hidden="false" customHeight="false" outlineLevel="0" collapsed="false"/>
    <row r="62652" customFormat="false" ht="15.75" hidden="false" customHeight="false" outlineLevel="0" collapsed="false"/>
    <row r="62653" customFormat="false" ht="15.75" hidden="false" customHeight="false" outlineLevel="0" collapsed="false"/>
    <row r="62654" customFormat="false" ht="15.75" hidden="false" customHeight="false" outlineLevel="0" collapsed="false"/>
    <row r="62655" customFormat="false" ht="15.75" hidden="false" customHeight="false" outlineLevel="0" collapsed="false"/>
    <row r="62656" customFormat="false" ht="15.75" hidden="false" customHeight="false" outlineLevel="0" collapsed="false"/>
    <row r="62657" customFormat="false" ht="15.75" hidden="false" customHeight="false" outlineLevel="0" collapsed="false"/>
    <row r="62658" customFormat="false" ht="15.75" hidden="false" customHeight="false" outlineLevel="0" collapsed="false"/>
    <row r="62659" customFormat="false" ht="15.75" hidden="false" customHeight="false" outlineLevel="0" collapsed="false"/>
    <row r="62660" customFormat="false" ht="15.75" hidden="false" customHeight="false" outlineLevel="0" collapsed="false"/>
    <row r="62661" customFormat="false" ht="15.75" hidden="false" customHeight="false" outlineLevel="0" collapsed="false"/>
    <row r="62662" customFormat="false" ht="15.75" hidden="false" customHeight="false" outlineLevel="0" collapsed="false"/>
    <row r="62663" customFormat="false" ht="15.75" hidden="false" customHeight="false" outlineLevel="0" collapsed="false"/>
    <row r="62664" customFormat="false" ht="15.75" hidden="false" customHeight="false" outlineLevel="0" collapsed="false"/>
    <row r="62665" customFormat="false" ht="15.75" hidden="false" customHeight="false" outlineLevel="0" collapsed="false"/>
    <row r="62666" customFormat="false" ht="15.75" hidden="false" customHeight="false" outlineLevel="0" collapsed="false"/>
    <row r="62667" customFormat="false" ht="15.75" hidden="false" customHeight="false" outlineLevel="0" collapsed="false"/>
    <row r="62668" customFormat="false" ht="15.75" hidden="false" customHeight="false" outlineLevel="0" collapsed="false"/>
    <row r="62669" customFormat="false" ht="15.75" hidden="false" customHeight="false" outlineLevel="0" collapsed="false"/>
    <row r="62670" customFormat="false" ht="15.75" hidden="false" customHeight="false" outlineLevel="0" collapsed="false"/>
    <row r="62671" customFormat="false" ht="15.75" hidden="false" customHeight="false" outlineLevel="0" collapsed="false"/>
    <row r="62672" customFormat="false" ht="15.75" hidden="false" customHeight="false" outlineLevel="0" collapsed="false"/>
    <row r="62673" customFormat="false" ht="15.75" hidden="false" customHeight="false" outlineLevel="0" collapsed="false"/>
    <row r="62674" customFormat="false" ht="15.75" hidden="false" customHeight="false" outlineLevel="0" collapsed="false"/>
    <row r="62675" customFormat="false" ht="15.75" hidden="false" customHeight="false" outlineLevel="0" collapsed="false"/>
    <row r="62676" customFormat="false" ht="15.75" hidden="false" customHeight="false" outlineLevel="0" collapsed="false"/>
    <row r="62677" customFormat="false" ht="15.75" hidden="false" customHeight="false" outlineLevel="0" collapsed="false"/>
    <row r="62678" customFormat="false" ht="15.75" hidden="false" customHeight="false" outlineLevel="0" collapsed="false"/>
    <row r="62679" customFormat="false" ht="15.75" hidden="false" customHeight="false" outlineLevel="0" collapsed="false"/>
    <row r="62680" customFormat="false" ht="15.75" hidden="false" customHeight="false" outlineLevel="0" collapsed="false"/>
    <row r="62681" customFormat="false" ht="15.75" hidden="false" customHeight="false" outlineLevel="0" collapsed="false"/>
    <row r="62682" customFormat="false" ht="15.75" hidden="false" customHeight="false" outlineLevel="0" collapsed="false"/>
    <row r="62683" customFormat="false" ht="15.75" hidden="false" customHeight="false" outlineLevel="0" collapsed="false"/>
    <row r="62684" customFormat="false" ht="15.75" hidden="false" customHeight="false" outlineLevel="0" collapsed="false"/>
    <row r="62685" customFormat="false" ht="15.75" hidden="false" customHeight="false" outlineLevel="0" collapsed="false"/>
    <row r="62686" customFormat="false" ht="15.75" hidden="false" customHeight="false" outlineLevel="0" collapsed="false"/>
    <row r="62687" customFormat="false" ht="15.75" hidden="false" customHeight="false" outlineLevel="0" collapsed="false"/>
    <row r="62688" customFormat="false" ht="15.75" hidden="false" customHeight="false" outlineLevel="0" collapsed="false"/>
    <row r="62689" customFormat="false" ht="15.75" hidden="false" customHeight="false" outlineLevel="0" collapsed="false"/>
    <row r="62690" customFormat="false" ht="15.75" hidden="false" customHeight="false" outlineLevel="0" collapsed="false"/>
    <row r="62691" customFormat="false" ht="15.75" hidden="false" customHeight="false" outlineLevel="0" collapsed="false"/>
    <row r="62692" customFormat="false" ht="15.75" hidden="false" customHeight="false" outlineLevel="0" collapsed="false"/>
    <row r="62693" customFormat="false" ht="15.75" hidden="false" customHeight="false" outlineLevel="0" collapsed="false"/>
    <row r="62694" customFormat="false" ht="15.75" hidden="false" customHeight="false" outlineLevel="0" collapsed="false"/>
    <row r="62695" customFormat="false" ht="15.75" hidden="false" customHeight="false" outlineLevel="0" collapsed="false"/>
    <row r="62696" customFormat="false" ht="15.75" hidden="false" customHeight="false" outlineLevel="0" collapsed="false"/>
    <row r="62697" customFormat="false" ht="15.75" hidden="false" customHeight="false" outlineLevel="0" collapsed="false"/>
    <row r="62698" customFormat="false" ht="15.75" hidden="false" customHeight="false" outlineLevel="0" collapsed="false"/>
    <row r="62699" customFormat="false" ht="15.75" hidden="false" customHeight="false" outlineLevel="0" collapsed="false"/>
    <row r="62700" customFormat="false" ht="15.75" hidden="false" customHeight="false" outlineLevel="0" collapsed="false"/>
    <row r="62701" customFormat="false" ht="15.75" hidden="false" customHeight="false" outlineLevel="0" collapsed="false"/>
    <row r="62702" customFormat="false" ht="15.75" hidden="false" customHeight="false" outlineLevel="0" collapsed="false"/>
    <row r="62703" customFormat="false" ht="15.75" hidden="false" customHeight="false" outlineLevel="0" collapsed="false"/>
    <row r="62704" customFormat="false" ht="15.75" hidden="false" customHeight="false" outlineLevel="0" collapsed="false"/>
    <row r="62705" customFormat="false" ht="15.75" hidden="false" customHeight="false" outlineLevel="0" collapsed="false"/>
    <row r="62706" customFormat="false" ht="15.75" hidden="false" customHeight="false" outlineLevel="0" collapsed="false"/>
    <row r="62707" customFormat="false" ht="15.75" hidden="false" customHeight="false" outlineLevel="0" collapsed="false"/>
    <row r="62708" customFormat="false" ht="15.75" hidden="false" customHeight="false" outlineLevel="0" collapsed="false"/>
    <row r="62709" customFormat="false" ht="15.75" hidden="false" customHeight="false" outlineLevel="0" collapsed="false"/>
    <row r="62710" customFormat="false" ht="15.75" hidden="false" customHeight="false" outlineLevel="0" collapsed="false"/>
    <row r="62711" customFormat="false" ht="15.75" hidden="false" customHeight="false" outlineLevel="0" collapsed="false"/>
    <row r="62712" customFormat="false" ht="15.75" hidden="false" customHeight="false" outlineLevel="0" collapsed="false"/>
    <row r="62713" customFormat="false" ht="15.75" hidden="false" customHeight="false" outlineLevel="0" collapsed="false"/>
    <row r="62714" customFormat="false" ht="15.75" hidden="false" customHeight="false" outlineLevel="0" collapsed="false"/>
    <row r="62715" customFormat="false" ht="15.75" hidden="false" customHeight="false" outlineLevel="0" collapsed="false"/>
    <row r="62716" customFormat="false" ht="15.75" hidden="false" customHeight="false" outlineLevel="0" collapsed="false"/>
    <row r="62717" customFormat="false" ht="15.75" hidden="false" customHeight="false" outlineLevel="0" collapsed="false"/>
    <row r="62718" customFormat="false" ht="15.75" hidden="false" customHeight="false" outlineLevel="0" collapsed="false"/>
    <row r="62719" customFormat="false" ht="15.75" hidden="false" customHeight="false" outlineLevel="0" collapsed="false"/>
    <row r="62720" customFormat="false" ht="15.75" hidden="false" customHeight="false" outlineLevel="0" collapsed="false"/>
    <row r="62721" customFormat="false" ht="15.75" hidden="false" customHeight="false" outlineLevel="0" collapsed="false"/>
    <row r="62722" customFormat="false" ht="15.75" hidden="false" customHeight="false" outlineLevel="0" collapsed="false"/>
    <row r="62723" customFormat="false" ht="15.75" hidden="false" customHeight="false" outlineLevel="0" collapsed="false"/>
    <row r="62724" customFormat="false" ht="15.75" hidden="false" customHeight="false" outlineLevel="0" collapsed="false"/>
    <row r="62725" customFormat="false" ht="15.75" hidden="false" customHeight="false" outlineLevel="0" collapsed="false"/>
    <row r="62726" customFormat="false" ht="15.75" hidden="false" customHeight="false" outlineLevel="0" collapsed="false"/>
    <row r="62727" customFormat="false" ht="15.75" hidden="false" customHeight="false" outlineLevel="0" collapsed="false"/>
    <row r="62728" customFormat="false" ht="15.75" hidden="false" customHeight="false" outlineLevel="0" collapsed="false"/>
    <row r="62729" customFormat="false" ht="15.75" hidden="false" customHeight="false" outlineLevel="0" collapsed="false"/>
    <row r="62730" customFormat="false" ht="15.75" hidden="false" customHeight="false" outlineLevel="0" collapsed="false"/>
    <row r="62731" customFormat="false" ht="15.75" hidden="false" customHeight="false" outlineLevel="0" collapsed="false"/>
    <row r="62732" customFormat="false" ht="15.75" hidden="false" customHeight="false" outlineLevel="0" collapsed="false"/>
    <row r="62733" customFormat="false" ht="15.75" hidden="false" customHeight="false" outlineLevel="0" collapsed="false"/>
    <row r="62734" customFormat="false" ht="15.75" hidden="false" customHeight="false" outlineLevel="0" collapsed="false"/>
    <row r="62735" customFormat="false" ht="15.75" hidden="false" customHeight="false" outlineLevel="0" collapsed="false"/>
    <row r="62736" customFormat="false" ht="15.75" hidden="false" customHeight="false" outlineLevel="0" collapsed="false"/>
    <row r="62737" customFormat="false" ht="15.75" hidden="false" customHeight="false" outlineLevel="0" collapsed="false"/>
    <row r="62738" customFormat="false" ht="15.75" hidden="false" customHeight="false" outlineLevel="0" collapsed="false"/>
    <row r="62739" customFormat="false" ht="15.75" hidden="false" customHeight="false" outlineLevel="0" collapsed="false"/>
    <row r="62740" customFormat="false" ht="15.75" hidden="false" customHeight="false" outlineLevel="0" collapsed="false"/>
    <row r="62741" customFormat="false" ht="15.75" hidden="false" customHeight="false" outlineLevel="0" collapsed="false"/>
    <row r="62742" customFormat="false" ht="15.75" hidden="false" customHeight="false" outlineLevel="0" collapsed="false"/>
    <row r="62743" customFormat="false" ht="15.75" hidden="false" customHeight="false" outlineLevel="0" collapsed="false"/>
    <row r="62744" customFormat="false" ht="15.75" hidden="false" customHeight="false" outlineLevel="0" collapsed="false"/>
    <row r="62745" customFormat="false" ht="15.75" hidden="false" customHeight="false" outlineLevel="0" collapsed="false"/>
    <row r="62746" customFormat="false" ht="15.75" hidden="false" customHeight="false" outlineLevel="0" collapsed="false"/>
    <row r="62747" customFormat="false" ht="15.75" hidden="false" customHeight="false" outlineLevel="0" collapsed="false"/>
    <row r="62748" customFormat="false" ht="15.75" hidden="false" customHeight="false" outlineLevel="0" collapsed="false"/>
    <row r="62749" customFormat="false" ht="15.75" hidden="false" customHeight="false" outlineLevel="0" collapsed="false"/>
    <row r="62750" customFormat="false" ht="15.75" hidden="false" customHeight="false" outlineLevel="0" collapsed="false"/>
    <row r="62751" customFormat="false" ht="15.75" hidden="false" customHeight="false" outlineLevel="0" collapsed="false"/>
    <row r="62752" customFormat="false" ht="15.75" hidden="false" customHeight="false" outlineLevel="0" collapsed="false"/>
    <row r="62753" customFormat="false" ht="15.75" hidden="false" customHeight="false" outlineLevel="0" collapsed="false"/>
    <row r="62754" customFormat="false" ht="15.75" hidden="false" customHeight="false" outlineLevel="0" collapsed="false"/>
    <row r="62755" customFormat="false" ht="15.75" hidden="false" customHeight="false" outlineLevel="0" collapsed="false"/>
    <row r="62756" customFormat="false" ht="15.75" hidden="false" customHeight="false" outlineLevel="0" collapsed="false"/>
    <row r="62757" customFormat="false" ht="15.75" hidden="false" customHeight="false" outlineLevel="0" collapsed="false"/>
    <row r="62758" customFormat="false" ht="15.75" hidden="false" customHeight="false" outlineLevel="0" collapsed="false"/>
    <row r="62759" customFormat="false" ht="15.75" hidden="false" customHeight="false" outlineLevel="0" collapsed="false"/>
    <row r="62760" customFormat="false" ht="15.75" hidden="false" customHeight="false" outlineLevel="0" collapsed="false"/>
    <row r="62761" customFormat="false" ht="15.75" hidden="false" customHeight="false" outlineLevel="0" collapsed="false"/>
    <row r="62762" customFormat="false" ht="15.75" hidden="false" customHeight="false" outlineLevel="0" collapsed="false"/>
    <row r="62763" customFormat="false" ht="15.75" hidden="false" customHeight="false" outlineLevel="0" collapsed="false"/>
    <row r="62764" customFormat="false" ht="15.75" hidden="false" customHeight="false" outlineLevel="0" collapsed="false"/>
    <row r="62765" customFormat="false" ht="15.75" hidden="false" customHeight="false" outlineLevel="0" collapsed="false"/>
    <row r="62766" customFormat="false" ht="15.75" hidden="false" customHeight="false" outlineLevel="0" collapsed="false"/>
    <row r="62767" customFormat="false" ht="15.75" hidden="false" customHeight="false" outlineLevel="0" collapsed="false"/>
    <row r="62768" customFormat="false" ht="15.75" hidden="false" customHeight="false" outlineLevel="0" collapsed="false"/>
    <row r="62769" customFormat="false" ht="15.75" hidden="false" customHeight="false" outlineLevel="0" collapsed="false"/>
    <row r="62770" customFormat="false" ht="15.75" hidden="false" customHeight="false" outlineLevel="0" collapsed="false"/>
    <row r="62771" customFormat="false" ht="15.75" hidden="false" customHeight="false" outlineLevel="0" collapsed="false"/>
    <row r="62772" customFormat="false" ht="15.75" hidden="false" customHeight="false" outlineLevel="0" collapsed="false"/>
    <row r="62773" customFormat="false" ht="15.75" hidden="false" customHeight="false" outlineLevel="0" collapsed="false"/>
    <row r="62774" customFormat="false" ht="15.75" hidden="false" customHeight="false" outlineLevel="0" collapsed="false"/>
    <row r="62775" customFormat="false" ht="15.75" hidden="false" customHeight="false" outlineLevel="0" collapsed="false"/>
    <row r="62776" customFormat="false" ht="15.75" hidden="false" customHeight="false" outlineLevel="0" collapsed="false"/>
    <row r="62777" customFormat="false" ht="15.75" hidden="false" customHeight="false" outlineLevel="0" collapsed="false"/>
    <row r="62778" customFormat="false" ht="15.75" hidden="false" customHeight="false" outlineLevel="0" collapsed="false"/>
    <row r="62779" customFormat="false" ht="15.75" hidden="false" customHeight="false" outlineLevel="0" collapsed="false"/>
    <row r="62780" customFormat="false" ht="15.75" hidden="false" customHeight="false" outlineLevel="0" collapsed="false"/>
    <row r="62781" customFormat="false" ht="15.75" hidden="false" customHeight="false" outlineLevel="0" collapsed="false"/>
    <row r="62782" customFormat="false" ht="15.75" hidden="false" customHeight="false" outlineLevel="0" collapsed="false"/>
    <row r="62783" customFormat="false" ht="15.75" hidden="false" customHeight="false" outlineLevel="0" collapsed="false"/>
    <row r="62784" customFormat="false" ht="15.75" hidden="false" customHeight="false" outlineLevel="0" collapsed="false"/>
    <row r="62785" customFormat="false" ht="15.75" hidden="false" customHeight="false" outlineLevel="0" collapsed="false"/>
    <row r="62786" customFormat="false" ht="15.75" hidden="false" customHeight="false" outlineLevel="0" collapsed="false"/>
    <row r="62787" customFormat="false" ht="15.75" hidden="false" customHeight="false" outlineLevel="0" collapsed="false"/>
    <row r="62788" customFormat="false" ht="15.75" hidden="false" customHeight="false" outlineLevel="0" collapsed="false"/>
    <row r="62789" customFormat="false" ht="15.75" hidden="false" customHeight="false" outlineLevel="0" collapsed="false"/>
    <row r="62790" customFormat="false" ht="15.75" hidden="false" customHeight="false" outlineLevel="0" collapsed="false"/>
    <row r="62791" customFormat="false" ht="15.75" hidden="false" customHeight="false" outlineLevel="0" collapsed="false"/>
    <row r="62792" customFormat="false" ht="15.75" hidden="false" customHeight="false" outlineLevel="0" collapsed="false"/>
    <row r="62793" customFormat="false" ht="15.75" hidden="false" customHeight="false" outlineLevel="0" collapsed="false"/>
    <row r="62794" customFormat="false" ht="15.75" hidden="false" customHeight="false" outlineLevel="0" collapsed="false"/>
    <row r="62795" customFormat="false" ht="15.75" hidden="false" customHeight="false" outlineLevel="0" collapsed="false"/>
    <row r="62796" customFormat="false" ht="15.75" hidden="false" customHeight="false" outlineLevel="0" collapsed="false"/>
    <row r="62797" customFormat="false" ht="15.75" hidden="false" customHeight="false" outlineLevel="0" collapsed="false"/>
    <row r="62798" customFormat="false" ht="15.75" hidden="false" customHeight="false" outlineLevel="0" collapsed="false"/>
    <row r="62799" customFormat="false" ht="15.75" hidden="false" customHeight="false" outlineLevel="0" collapsed="false"/>
    <row r="62800" customFormat="false" ht="15.75" hidden="false" customHeight="false" outlineLevel="0" collapsed="false"/>
    <row r="62801" customFormat="false" ht="15.75" hidden="false" customHeight="false" outlineLevel="0" collapsed="false"/>
    <row r="62802" customFormat="false" ht="15.75" hidden="false" customHeight="false" outlineLevel="0" collapsed="false"/>
    <row r="62803" customFormat="false" ht="15.75" hidden="false" customHeight="false" outlineLevel="0" collapsed="false"/>
    <row r="62804" customFormat="false" ht="15.75" hidden="false" customHeight="false" outlineLevel="0" collapsed="false"/>
    <row r="62805" customFormat="false" ht="15.75" hidden="false" customHeight="false" outlineLevel="0" collapsed="false"/>
    <row r="62806" customFormat="false" ht="15.75" hidden="false" customHeight="false" outlineLevel="0" collapsed="false"/>
    <row r="62807" customFormat="false" ht="15.75" hidden="false" customHeight="false" outlineLevel="0" collapsed="false"/>
    <row r="62808" customFormat="false" ht="15.75" hidden="false" customHeight="false" outlineLevel="0" collapsed="false"/>
    <row r="62809" customFormat="false" ht="15.75" hidden="false" customHeight="false" outlineLevel="0" collapsed="false"/>
    <row r="62810" customFormat="false" ht="15.75" hidden="false" customHeight="false" outlineLevel="0" collapsed="false"/>
    <row r="62811" customFormat="false" ht="15.75" hidden="false" customHeight="false" outlineLevel="0" collapsed="false"/>
    <row r="62812" customFormat="false" ht="15.75" hidden="false" customHeight="false" outlineLevel="0" collapsed="false"/>
    <row r="62813" customFormat="false" ht="15.75" hidden="false" customHeight="false" outlineLevel="0" collapsed="false"/>
    <row r="62814" customFormat="false" ht="15.75" hidden="false" customHeight="false" outlineLevel="0" collapsed="false"/>
    <row r="62815" customFormat="false" ht="15.75" hidden="false" customHeight="false" outlineLevel="0" collapsed="false"/>
    <row r="62816" customFormat="false" ht="15.75" hidden="false" customHeight="false" outlineLevel="0" collapsed="false"/>
    <row r="62817" customFormat="false" ht="15.75" hidden="false" customHeight="false" outlineLevel="0" collapsed="false"/>
    <row r="62818" customFormat="false" ht="15.75" hidden="false" customHeight="false" outlineLevel="0" collapsed="false"/>
    <row r="62819" customFormat="false" ht="15.75" hidden="false" customHeight="false" outlineLevel="0" collapsed="false"/>
    <row r="62820" customFormat="false" ht="15.75" hidden="false" customHeight="false" outlineLevel="0" collapsed="false"/>
    <row r="62821" customFormat="false" ht="15.75" hidden="false" customHeight="false" outlineLevel="0" collapsed="false"/>
    <row r="62822" customFormat="false" ht="15.75" hidden="false" customHeight="false" outlineLevel="0" collapsed="false"/>
    <row r="62823" customFormat="false" ht="15.75" hidden="false" customHeight="false" outlineLevel="0" collapsed="false"/>
    <row r="62824" customFormat="false" ht="15.75" hidden="false" customHeight="false" outlineLevel="0" collapsed="false"/>
    <row r="62825" customFormat="false" ht="15.75" hidden="false" customHeight="false" outlineLevel="0" collapsed="false"/>
    <row r="62826" customFormat="false" ht="15.75" hidden="false" customHeight="false" outlineLevel="0" collapsed="false"/>
    <row r="62827" customFormat="false" ht="15.75" hidden="false" customHeight="false" outlineLevel="0" collapsed="false"/>
    <row r="62828" customFormat="false" ht="15.75" hidden="false" customHeight="false" outlineLevel="0" collapsed="false"/>
    <row r="62829" customFormat="false" ht="15.75" hidden="false" customHeight="false" outlineLevel="0" collapsed="false"/>
    <row r="62830" customFormat="false" ht="15.75" hidden="false" customHeight="false" outlineLevel="0" collapsed="false"/>
    <row r="62831" customFormat="false" ht="15.75" hidden="false" customHeight="false" outlineLevel="0" collapsed="false"/>
    <row r="62832" customFormat="false" ht="15.75" hidden="false" customHeight="false" outlineLevel="0" collapsed="false"/>
    <row r="62833" customFormat="false" ht="15.75" hidden="false" customHeight="false" outlineLevel="0" collapsed="false"/>
    <row r="62834" customFormat="false" ht="15.75" hidden="false" customHeight="false" outlineLevel="0" collapsed="false"/>
    <row r="62835" customFormat="false" ht="15.75" hidden="false" customHeight="false" outlineLevel="0" collapsed="false"/>
    <row r="62836" customFormat="false" ht="15.75" hidden="false" customHeight="false" outlineLevel="0" collapsed="false"/>
    <row r="62837" customFormat="false" ht="15.75" hidden="false" customHeight="false" outlineLevel="0" collapsed="false"/>
    <row r="62838" customFormat="false" ht="15.75" hidden="false" customHeight="false" outlineLevel="0" collapsed="false"/>
    <row r="62839" customFormat="false" ht="15.75" hidden="false" customHeight="false" outlineLevel="0" collapsed="false"/>
    <row r="62840" customFormat="false" ht="15.75" hidden="false" customHeight="false" outlineLevel="0" collapsed="false"/>
    <row r="62841" customFormat="false" ht="15.75" hidden="false" customHeight="false" outlineLevel="0" collapsed="false"/>
    <row r="62842" customFormat="false" ht="15.75" hidden="false" customHeight="false" outlineLevel="0" collapsed="false"/>
    <row r="62843" customFormat="false" ht="15.75" hidden="false" customHeight="false" outlineLevel="0" collapsed="false"/>
    <row r="62844" customFormat="false" ht="15.75" hidden="false" customHeight="false" outlineLevel="0" collapsed="false"/>
    <row r="62845" customFormat="false" ht="15.75" hidden="false" customHeight="false" outlineLevel="0" collapsed="false"/>
    <row r="62846" customFormat="false" ht="15.75" hidden="false" customHeight="false" outlineLevel="0" collapsed="false"/>
    <row r="62847" customFormat="false" ht="15.75" hidden="false" customHeight="false" outlineLevel="0" collapsed="false"/>
    <row r="62848" customFormat="false" ht="15.75" hidden="false" customHeight="false" outlineLevel="0" collapsed="false"/>
    <row r="62849" customFormat="false" ht="15.75" hidden="false" customHeight="false" outlineLevel="0" collapsed="false"/>
    <row r="62850" customFormat="false" ht="15.75" hidden="false" customHeight="false" outlineLevel="0" collapsed="false"/>
    <row r="62851" customFormat="false" ht="15.75" hidden="false" customHeight="false" outlineLevel="0" collapsed="false"/>
    <row r="62852" customFormat="false" ht="15.75" hidden="false" customHeight="false" outlineLevel="0" collapsed="false"/>
    <row r="62853" customFormat="false" ht="15.75" hidden="false" customHeight="false" outlineLevel="0" collapsed="false"/>
    <row r="62854" customFormat="false" ht="15.75" hidden="false" customHeight="false" outlineLevel="0" collapsed="false"/>
    <row r="62855" customFormat="false" ht="15.75" hidden="false" customHeight="false" outlineLevel="0" collapsed="false"/>
    <row r="62856" customFormat="false" ht="15.75" hidden="false" customHeight="false" outlineLevel="0" collapsed="false"/>
    <row r="62857" customFormat="false" ht="15.75" hidden="false" customHeight="false" outlineLevel="0" collapsed="false"/>
    <row r="62858" customFormat="false" ht="15.75" hidden="false" customHeight="false" outlineLevel="0" collapsed="false"/>
    <row r="62859" customFormat="false" ht="15.75" hidden="false" customHeight="false" outlineLevel="0" collapsed="false"/>
    <row r="62860" customFormat="false" ht="15.75" hidden="false" customHeight="false" outlineLevel="0" collapsed="false"/>
    <row r="62861" customFormat="false" ht="15.75" hidden="false" customHeight="false" outlineLevel="0" collapsed="false"/>
    <row r="62862" customFormat="false" ht="15.75" hidden="false" customHeight="false" outlineLevel="0" collapsed="false"/>
    <row r="62863" customFormat="false" ht="15.75" hidden="false" customHeight="false" outlineLevel="0" collapsed="false"/>
    <row r="62864" customFormat="false" ht="15.75" hidden="false" customHeight="false" outlineLevel="0" collapsed="false"/>
    <row r="62865" customFormat="false" ht="15.75" hidden="false" customHeight="false" outlineLevel="0" collapsed="false"/>
    <row r="62866" customFormat="false" ht="15.75" hidden="false" customHeight="false" outlineLevel="0" collapsed="false"/>
    <row r="62867" customFormat="false" ht="15.75" hidden="false" customHeight="false" outlineLevel="0" collapsed="false"/>
    <row r="62868" customFormat="false" ht="15.75" hidden="false" customHeight="false" outlineLevel="0" collapsed="false"/>
    <row r="62869" customFormat="false" ht="15.75" hidden="false" customHeight="false" outlineLevel="0" collapsed="false"/>
    <row r="62870" customFormat="false" ht="15.75" hidden="false" customHeight="false" outlineLevel="0" collapsed="false"/>
    <row r="62871" customFormat="false" ht="15.75" hidden="false" customHeight="false" outlineLevel="0" collapsed="false"/>
    <row r="62872" customFormat="false" ht="15.75" hidden="false" customHeight="false" outlineLevel="0" collapsed="false"/>
    <row r="62873" customFormat="false" ht="15.75" hidden="false" customHeight="false" outlineLevel="0" collapsed="false"/>
    <row r="62874" customFormat="false" ht="15.75" hidden="false" customHeight="false" outlineLevel="0" collapsed="false"/>
    <row r="62875" customFormat="false" ht="15.75" hidden="false" customHeight="false" outlineLevel="0" collapsed="false"/>
    <row r="62876" customFormat="false" ht="15.75" hidden="false" customHeight="false" outlineLevel="0" collapsed="false"/>
    <row r="62877" customFormat="false" ht="15.75" hidden="false" customHeight="false" outlineLevel="0" collapsed="false"/>
    <row r="62878" customFormat="false" ht="15.75" hidden="false" customHeight="false" outlineLevel="0" collapsed="false"/>
    <row r="62879" customFormat="false" ht="15.75" hidden="false" customHeight="false" outlineLevel="0" collapsed="false"/>
    <row r="62880" customFormat="false" ht="15.75" hidden="false" customHeight="false" outlineLevel="0" collapsed="false"/>
    <row r="62881" customFormat="false" ht="15.75" hidden="false" customHeight="false" outlineLevel="0" collapsed="false"/>
    <row r="62882" customFormat="false" ht="15.75" hidden="false" customHeight="false" outlineLevel="0" collapsed="false"/>
    <row r="62883" customFormat="false" ht="15.75" hidden="false" customHeight="false" outlineLevel="0" collapsed="false"/>
    <row r="62884" customFormat="false" ht="15.75" hidden="false" customHeight="false" outlineLevel="0" collapsed="false"/>
    <row r="62885" customFormat="false" ht="15.75" hidden="false" customHeight="false" outlineLevel="0" collapsed="false"/>
    <row r="62886" customFormat="false" ht="15.75" hidden="false" customHeight="false" outlineLevel="0" collapsed="false"/>
    <row r="62887" customFormat="false" ht="15.75" hidden="false" customHeight="false" outlineLevel="0" collapsed="false"/>
    <row r="62888" customFormat="false" ht="15.75" hidden="false" customHeight="false" outlineLevel="0" collapsed="false"/>
    <row r="62889" customFormat="false" ht="15.75" hidden="false" customHeight="false" outlineLevel="0" collapsed="false"/>
    <row r="62890" customFormat="false" ht="15.75" hidden="false" customHeight="false" outlineLevel="0" collapsed="false"/>
    <row r="62891" customFormat="false" ht="15.75" hidden="false" customHeight="false" outlineLevel="0" collapsed="false"/>
    <row r="62892" customFormat="false" ht="15.75" hidden="false" customHeight="false" outlineLevel="0" collapsed="false"/>
    <row r="62893" customFormat="false" ht="15.75" hidden="false" customHeight="false" outlineLevel="0" collapsed="false"/>
    <row r="62894" customFormat="false" ht="15.75" hidden="false" customHeight="false" outlineLevel="0" collapsed="false"/>
    <row r="62895" customFormat="false" ht="15.75" hidden="false" customHeight="false" outlineLevel="0" collapsed="false"/>
    <row r="62896" customFormat="false" ht="15.75" hidden="false" customHeight="false" outlineLevel="0" collapsed="false"/>
    <row r="62897" customFormat="false" ht="15.75" hidden="false" customHeight="false" outlineLevel="0" collapsed="false"/>
    <row r="62898" customFormat="false" ht="15.75" hidden="false" customHeight="false" outlineLevel="0" collapsed="false"/>
    <row r="62899" customFormat="false" ht="15.75" hidden="false" customHeight="false" outlineLevel="0" collapsed="false"/>
    <row r="62900" customFormat="false" ht="15.75" hidden="false" customHeight="false" outlineLevel="0" collapsed="false"/>
    <row r="62901" customFormat="false" ht="15.75" hidden="false" customHeight="false" outlineLevel="0" collapsed="false"/>
    <row r="62902" customFormat="false" ht="15.75" hidden="false" customHeight="false" outlineLevel="0" collapsed="false"/>
    <row r="62903" customFormat="false" ht="15.75" hidden="false" customHeight="false" outlineLevel="0" collapsed="false"/>
    <row r="62904" customFormat="false" ht="15.75" hidden="false" customHeight="false" outlineLevel="0" collapsed="false"/>
    <row r="62905" customFormat="false" ht="15.75" hidden="false" customHeight="false" outlineLevel="0" collapsed="false"/>
    <row r="62906" customFormat="false" ht="15.75" hidden="false" customHeight="false" outlineLevel="0" collapsed="false"/>
    <row r="62907" customFormat="false" ht="15.75" hidden="false" customHeight="false" outlineLevel="0" collapsed="false"/>
    <row r="62908" customFormat="false" ht="15.75" hidden="false" customHeight="false" outlineLevel="0" collapsed="false"/>
    <row r="62909" customFormat="false" ht="15.75" hidden="false" customHeight="false" outlineLevel="0" collapsed="false"/>
    <row r="62910" customFormat="false" ht="15.75" hidden="false" customHeight="false" outlineLevel="0" collapsed="false"/>
    <row r="62911" customFormat="false" ht="15.75" hidden="false" customHeight="false" outlineLevel="0" collapsed="false"/>
    <row r="62912" customFormat="false" ht="15.75" hidden="false" customHeight="false" outlineLevel="0" collapsed="false"/>
    <row r="62913" customFormat="false" ht="15.75" hidden="false" customHeight="false" outlineLevel="0" collapsed="false"/>
    <row r="62914" customFormat="false" ht="15.75" hidden="false" customHeight="false" outlineLevel="0" collapsed="false"/>
    <row r="62915" customFormat="false" ht="15.75" hidden="false" customHeight="false" outlineLevel="0" collapsed="false"/>
    <row r="62916" customFormat="false" ht="15.75" hidden="false" customHeight="false" outlineLevel="0" collapsed="false"/>
    <row r="62917" customFormat="false" ht="15.75" hidden="false" customHeight="false" outlineLevel="0" collapsed="false"/>
    <row r="62918" customFormat="false" ht="15.75" hidden="false" customHeight="false" outlineLevel="0" collapsed="false"/>
    <row r="62919" customFormat="false" ht="15.75" hidden="false" customHeight="false" outlineLevel="0" collapsed="false"/>
    <row r="62920" customFormat="false" ht="15.75" hidden="false" customHeight="false" outlineLevel="0" collapsed="false"/>
    <row r="62921" customFormat="false" ht="15.75" hidden="false" customHeight="false" outlineLevel="0" collapsed="false"/>
    <row r="62922" customFormat="false" ht="15.75" hidden="false" customHeight="false" outlineLevel="0" collapsed="false"/>
    <row r="62923" customFormat="false" ht="15.75" hidden="false" customHeight="false" outlineLevel="0" collapsed="false"/>
    <row r="62924" customFormat="false" ht="15.75" hidden="false" customHeight="false" outlineLevel="0" collapsed="false"/>
    <row r="62925" customFormat="false" ht="15.75" hidden="false" customHeight="false" outlineLevel="0" collapsed="false"/>
    <row r="62926" customFormat="false" ht="15.75" hidden="false" customHeight="false" outlineLevel="0" collapsed="false"/>
    <row r="62927" customFormat="false" ht="15.75" hidden="false" customHeight="false" outlineLevel="0" collapsed="false"/>
    <row r="62928" customFormat="false" ht="15.75" hidden="false" customHeight="false" outlineLevel="0" collapsed="false"/>
    <row r="62929" customFormat="false" ht="15.75" hidden="false" customHeight="false" outlineLevel="0" collapsed="false"/>
    <row r="62930" customFormat="false" ht="15.75" hidden="false" customHeight="false" outlineLevel="0" collapsed="false"/>
    <row r="62931" customFormat="false" ht="15.75" hidden="false" customHeight="false" outlineLevel="0" collapsed="false"/>
    <row r="62932" customFormat="false" ht="15.75" hidden="false" customHeight="false" outlineLevel="0" collapsed="false"/>
    <row r="62933" customFormat="false" ht="15.75" hidden="false" customHeight="false" outlineLevel="0" collapsed="false"/>
    <row r="62934" customFormat="false" ht="15.75" hidden="false" customHeight="false" outlineLevel="0" collapsed="false"/>
    <row r="62935" customFormat="false" ht="15.75" hidden="false" customHeight="false" outlineLevel="0" collapsed="false"/>
    <row r="62936" customFormat="false" ht="15.75" hidden="false" customHeight="false" outlineLevel="0" collapsed="false"/>
    <row r="62937" customFormat="false" ht="15.75" hidden="false" customHeight="false" outlineLevel="0" collapsed="false"/>
    <row r="62938" customFormat="false" ht="15.75" hidden="false" customHeight="false" outlineLevel="0" collapsed="false"/>
    <row r="62939" customFormat="false" ht="15.75" hidden="false" customHeight="false" outlineLevel="0" collapsed="false"/>
    <row r="62940" customFormat="false" ht="15.75" hidden="false" customHeight="false" outlineLevel="0" collapsed="false"/>
    <row r="62941" customFormat="false" ht="15.75" hidden="false" customHeight="false" outlineLevel="0" collapsed="false"/>
    <row r="62942" customFormat="false" ht="15.75" hidden="false" customHeight="false" outlineLevel="0" collapsed="false"/>
    <row r="62943" customFormat="false" ht="15.75" hidden="false" customHeight="false" outlineLevel="0" collapsed="false"/>
    <row r="62944" customFormat="false" ht="15.75" hidden="false" customHeight="false" outlineLevel="0" collapsed="false"/>
    <row r="62945" customFormat="false" ht="15.75" hidden="false" customHeight="false" outlineLevel="0" collapsed="false"/>
    <row r="62946" customFormat="false" ht="15.75" hidden="false" customHeight="false" outlineLevel="0" collapsed="false"/>
    <row r="62947" customFormat="false" ht="15.75" hidden="false" customHeight="false" outlineLevel="0" collapsed="false"/>
    <row r="62948" customFormat="false" ht="15.75" hidden="false" customHeight="false" outlineLevel="0" collapsed="false"/>
    <row r="62949" customFormat="false" ht="15.75" hidden="false" customHeight="false" outlineLevel="0" collapsed="false"/>
    <row r="62950" customFormat="false" ht="15.75" hidden="false" customHeight="false" outlineLevel="0" collapsed="false"/>
    <row r="62951" customFormat="false" ht="15.75" hidden="false" customHeight="false" outlineLevel="0" collapsed="false"/>
    <row r="62952" customFormat="false" ht="15.75" hidden="false" customHeight="false" outlineLevel="0" collapsed="false"/>
    <row r="62953" customFormat="false" ht="15.75" hidden="false" customHeight="false" outlineLevel="0" collapsed="false"/>
    <row r="62954" customFormat="false" ht="15.75" hidden="false" customHeight="false" outlineLevel="0" collapsed="false"/>
    <row r="62955" customFormat="false" ht="15.75" hidden="false" customHeight="false" outlineLevel="0" collapsed="false"/>
    <row r="62956" customFormat="false" ht="15.75" hidden="false" customHeight="false" outlineLevel="0" collapsed="false"/>
    <row r="62957" customFormat="false" ht="15.75" hidden="false" customHeight="false" outlineLevel="0" collapsed="false"/>
    <row r="62958" customFormat="false" ht="15.75" hidden="false" customHeight="false" outlineLevel="0" collapsed="false"/>
    <row r="62959" customFormat="false" ht="15.75" hidden="false" customHeight="false" outlineLevel="0" collapsed="false"/>
    <row r="62960" customFormat="false" ht="15.75" hidden="false" customHeight="false" outlineLevel="0" collapsed="false"/>
    <row r="62961" customFormat="false" ht="15.75" hidden="false" customHeight="false" outlineLevel="0" collapsed="false"/>
    <row r="62962" customFormat="false" ht="15.75" hidden="false" customHeight="false" outlineLevel="0" collapsed="false"/>
    <row r="62963" customFormat="false" ht="15.75" hidden="false" customHeight="false" outlineLevel="0" collapsed="false"/>
    <row r="62964" customFormat="false" ht="15.75" hidden="false" customHeight="false" outlineLevel="0" collapsed="false"/>
    <row r="62965" customFormat="false" ht="15.75" hidden="false" customHeight="false" outlineLevel="0" collapsed="false"/>
    <row r="62966" customFormat="false" ht="15.75" hidden="false" customHeight="false" outlineLevel="0" collapsed="false"/>
    <row r="62967" customFormat="false" ht="15.75" hidden="false" customHeight="false" outlineLevel="0" collapsed="false"/>
    <row r="62968" customFormat="false" ht="15.75" hidden="false" customHeight="false" outlineLevel="0" collapsed="false"/>
    <row r="62969" customFormat="false" ht="15.75" hidden="false" customHeight="false" outlineLevel="0" collapsed="false"/>
    <row r="62970" customFormat="false" ht="15.75" hidden="false" customHeight="false" outlineLevel="0" collapsed="false"/>
    <row r="62971" customFormat="false" ht="15.75" hidden="false" customHeight="false" outlineLevel="0" collapsed="false"/>
    <row r="62972" customFormat="false" ht="15.75" hidden="false" customHeight="false" outlineLevel="0" collapsed="false"/>
    <row r="62973" customFormat="false" ht="15.75" hidden="false" customHeight="false" outlineLevel="0" collapsed="false"/>
    <row r="62974" customFormat="false" ht="15.75" hidden="false" customHeight="false" outlineLevel="0" collapsed="false"/>
    <row r="62975" customFormat="false" ht="15.75" hidden="false" customHeight="false" outlineLevel="0" collapsed="false"/>
    <row r="62976" customFormat="false" ht="15.75" hidden="false" customHeight="false" outlineLevel="0" collapsed="false"/>
    <row r="62977" customFormat="false" ht="15.75" hidden="false" customHeight="false" outlineLevel="0" collapsed="false"/>
    <row r="62978" customFormat="false" ht="15.75" hidden="false" customHeight="false" outlineLevel="0" collapsed="false"/>
    <row r="62979" customFormat="false" ht="15.75" hidden="false" customHeight="false" outlineLevel="0" collapsed="false"/>
    <row r="62980" customFormat="false" ht="15.75" hidden="false" customHeight="false" outlineLevel="0" collapsed="false"/>
    <row r="62981" customFormat="false" ht="15.75" hidden="false" customHeight="false" outlineLevel="0" collapsed="false"/>
    <row r="62982" customFormat="false" ht="15.75" hidden="false" customHeight="false" outlineLevel="0" collapsed="false"/>
    <row r="62983" customFormat="false" ht="15.75" hidden="false" customHeight="false" outlineLevel="0" collapsed="false"/>
    <row r="62984" customFormat="false" ht="15.75" hidden="false" customHeight="false" outlineLevel="0" collapsed="false"/>
    <row r="62985" customFormat="false" ht="15.75" hidden="false" customHeight="false" outlineLevel="0" collapsed="false"/>
    <row r="62986" customFormat="false" ht="15.75" hidden="false" customHeight="false" outlineLevel="0" collapsed="false"/>
    <row r="62987" customFormat="false" ht="15.75" hidden="false" customHeight="false" outlineLevel="0" collapsed="false"/>
    <row r="62988" customFormat="false" ht="15.75" hidden="false" customHeight="false" outlineLevel="0" collapsed="false"/>
    <row r="62989" customFormat="false" ht="15.75" hidden="false" customHeight="false" outlineLevel="0" collapsed="false"/>
    <row r="62990" customFormat="false" ht="15.75" hidden="false" customHeight="false" outlineLevel="0" collapsed="false"/>
    <row r="62991" customFormat="false" ht="15.75" hidden="false" customHeight="false" outlineLevel="0" collapsed="false"/>
    <row r="62992" customFormat="false" ht="15.75" hidden="false" customHeight="false" outlineLevel="0" collapsed="false"/>
    <row r="62993" customFormat="false" ht="15.75" hidden="false" customHeight="false" outlineLevel="0" collapsed="false"/>
    <row r="62994" customFormat="false" ht="15.75" hidden="false" customHeight="false" outlineLevel="0" collapsed="false"/>
    <row r="62995" customFormat="false" ht="15.75" hidden="false" customHeight="false" outlineLevel="0" collapsed="false"/>
    <row r="62996" customFormat="false" ht="15.75" hidden="false" customHeight="false" outlineLevel="0" collapsed="false"/>
    <row r="62997" customFormat="false" ht="15.75" hidden="false" customHeight="false" outlineLevel="0" collapsed="false"/>
    <row r="62998" customFormat="false" ht="15.75" hidden="false" customHeight="false" outlineLevel="0" collapsed="false"/>
    <row r="62999" customFormat="false" ht="15.75" hidden="false" customHeight="false" outlineLevel="0" collapsed="false"/>
    <row r="63000" customFormat="false" ht="15.75" hidden="false" customHeight="false" outlineLevel="0" collapsed="false"/>
    <row r="63001" customFormat="false" ht="15.75" hidden="false" customHeight="false" outlineLevel="0" collapsed="false"/>
    <row r="63002" customFormat="false" ht="15.75" hidden="false" customHeight="false" outlineLevel="0" collapsed="false"/>
    <row r="63003" customFormat="false" ht="15.75" hidden="false" customHeight="false" outlineLevel="0" collapsed="false"/>
    <row r="63004" customFormat="false" ht="15.75" hidden="false" customHeight="false" outlineLevel="0" collapsed="false"/>
    <row r="63005" customFormat="false" ht="15.75" hidden="false" customHeight="false" outlineLevel="0" collapsed="false"/>
    <row r="63006" customFormat="false" ht="15.75" hidden="false" customHeight="false" outlineLevel="0" collapsed="false"/>
    <row r="63007" customFormat="false" ht="15.75" hidden="false" customHeight="false" outlineLevel="0" collapsed="false"/>
    <row r="63008" customFormat="false" ht="15.75" hidden="false" customHeight="false" outlineLevel="0" collapsed="false"/>
    <row r="63009" customFormat="false" ht="15.75" hidden="false" customHeight="false" outlineLevel="0" collapsed="false"/>
    <row r="63010" customFormat="false" ht="15.75" hidden="false" customHeight="false" outlineLevel="0" collapsed="false"/>
    <row r="63011" customFormat="false" ht="15.75" hidden="false" customHeight="false" outlineLevel="0" collapsed="false"/>
    <row r="63012" customFormat="false" ht="15.75" hidden="false" customHeight="false" outlineLevel="0" collapsed="false"/>
    <row r="63013" customFormat="false" ht="15.75" hidden="false" customHeight="false" outlineLevel="0" collapsed="false"/>
    <row r="63014" customFormat="false" ht="15.75" hidden="false" customHeight="false" outlineLevel="0" collapsed="false"/>
    <row r="63015" customFormat="false" ht="15.75" hidden="false" customHeight="false" outlineLevel="0" collapsed="false"/>
    <row r="63016" customFormat="false" ht="15.75" hidden="false" customHeight="false" outlineLevel="0" collapsed="false"/>
    <row r="63017" customFormat="false" ht="15.75" hidden="false" customHeight="false" outlineLevel="0" collapsed="false"/>
    <row r="63018" customFormat="false" ht="15.75" hidden="false" customHeight="false" outlineLevel="0" collapsed="false"/>
    <row r="63019" customFormat="false" ht="15.75" hidden="false" customHeight="false" outlineLevel="0" collapsed="false"/>
    <row r="63020" customFormat="false" ht="15.75" hidden="false" customHeight="false" outlineLevel="0" collapsed="false"/>
    <row r="63021" customFormat="false" ht="15.75" hidden="false" customHeight="false" outlineLevel="0" collapsed="false"/>
    <row r="63022" customFormat="false" ht="15.75" hidden="false" customHeight="false" outlineLevel="0" collapsed="false"/>
    <row r="63023" customFormat="false" ht="15.75" hidden="false" customHeight="false" outlineLevel="0" collapsed="false"/>
    <row r="63024" customFormat="false" ht="15.75" hidden="false" customHeight="false" outlineLevel="0" collapsed="false"/>
    <row r="63025" customFormat="false" ht="15.75" hidden="false" customHeight="false" outlineLevel="0" collapsed="false"/>
    <row r="63026" customFormat="false" ht="15.75" hidden="false" customHeight="false" outlineLevel="0" collapsed="false"/>
    <row r="63027" customFormat="false" ht="15.75" hidden="false" customHeight="false" outlineLevel="0" collapsed="false"/>
    <row r="63028" customFormat="false" ht="15.75" hidden="false" customHeight="false" outlineLevel="0" collapsed="false"/>
    <row r="63029" customFormat="false" ht="15.75" hidden="false" customHeight="false" outlineLevel="0" collapsed="false"/>
    <row r="63030" customFormat="false" ht="15.75" hidden="false" customHeight="false" outlineLevel="0" collapsed="false"/>
    <row r="63031" customFormat="false" ht="15.75" hidden="false" customHeight="false" outlineLevel="0" collapsed="false"/>
    <row r="63032" customFormat="false" ht="15.75" hidden="false" customHeight="false" outlineLevel="0" collapsed="false"/>
    <row r="63033" customFormat="false" ht="15.75" hidden="false" customHeight="false" outlineLevel="0" collapsed="false"/>
    <row r="63034" customFormat="false" ht="15.75" hidden="false" customHeight="false" outlineLevel="0" collapsed="false"/>
    <row r="63035" customFormat="false" ht="15.75" hidden="false" customHeight="false" outlineLevel="0" collapsed="false"/>
    <row r="63036" customFormat="false" ht="15.75" hidden="false" customHeight="false" outlineLevel="0" collapsed="false"/>
    <row r="63037" customFormat="false" ht="15.75" hidden="false" customHeight="false" outlineLevel="0" collapsed="false"/>
    <row r="63038" customFormat="false" ht="15.75" hidden="false" customHeight="false" outlineLevel="0" collapsed="false"/>
    <row r="63039" customFormat="false" ht="15.75" hidden="false" customHeight="false" outlineLevel="0" collapsed="false"/>
    <row r="63040" customFormat="false" ht="15.75" hidden="false" customHeight="false" outlineLevel="0" collapsed="false"/>
    <row r="63041" customFormat="false" ht="15.75" hidden="false" customHeight="false" outlineLevel="0" collapsed="false"/>
    <row r="63042" customFormat="false" ht="15.75" hidden="false" customHeight="false" outlineLevel="0" collapsed="false"/>
    <row r="63043" customFormat="false" ht="15.75" hidden="false" customHeight="false" outlineLevel="0" collapsed="false"/>
    <row r="63044" customFormat="false" ht="15.75" hidden="false" customHeight="false" outlineLevel="0" collapsed="false"/>
    <row r="63045" customFormat="false" ht="15.75" hidden="false" customHeight="false" outlineLevel="0" collapsed="false"/>
    <row r="63046" customFormat="false" ht="15.75" hidden="false" customHeight="false" outlineLevel="0" collapsed="false"/>
    <row r="63047" customFormat="false" ht="15.75" hidden="false" customHeight="false" outlineLevel="0" collapsed="false"/>
    <row r="63048" customFormat="false" ht="15.75" hidden="false" customHeight="false" outlineLevel="0" collapsed="false"/>
    <row r="63049" customFormat="false" ht="15.75" hidden="false" customHeight="false" outlineLevel="0" collapsed="false"/>
    <row r="63050" customFormat="false" ht="15.75" hidden="false" customHeight="false" outlineLevel="0" collapsed="false"/>
    <row r="63051" customFormat="false" ht="15.75" hidden="false" customHeight="false" outlineLevel="0" collapsed="false"/>
    <row r="63052" customFormat="false" ht="15.75" hidden="false" customHeight="false" outlineLevel="0" collapsed="false"/>
    <row r="63053" customFormat="false" ht="15.75" hidden="false" customHeight="false" outlineLevel="0" collapsed="false"/>
    <row r="63054" customFormat="false" ht="15.75" hidden="false" customHeight="false" outlineLevel="0" collapsed="false"/>
    <row r="63055" customFormat="false" ht="15.75" hidden="false" customHeight="false" outlineLevel="0" collapsed="false"/>
    <row r="63056" customFormat="false" ht="15.75" hidden="false" customHeight="false" outlineLevel="0" collapsed="false"/>
    <row r="63057" customFormat="false" ht="15.75" hidden="false" customHeight="false" outlineLevel="0" collapsed="false"/>
    <row r="63058" customFormat="false" ht="15.75" hidden="false" customHeight="false" outlineLevel="0" collapsed="false"/>
    <row r="63059" customFormat="false" ht="15.75" hidden="false" customHeight="false" outlineLevel="0" collapsed="false"/>
    <row r="63060" customFormat="false" ht="15.75" hidden="false" customHeight="false" outlineLevel="0" collapsed="false"/>
    <row r="63061" customFormat="false" ht="15.75" hidden="false" customHeight="false" outlineLevel="0" collapsed="false"/>
    <row r="63062" customFormat="false" ht="15.75" hidden="false" customHeight="false" outlineLevel="0" collapsed="false"/>
    <row r="63063" customFormat="false" ht="15.75" hidden="false" customHeight="false" outlineLevel="0" collapsed="false"/>
    <row r="63064" customFormat="false" ht="15.75" hidden="false" customHeight="false" outlineLevel="0" collapsed="false"/>
    <row r="63065" customFormat="false" ht="15.75" hidden="false" customHeight="false" outlineLevel="0" collapsed="false"/>
    <row r="63066" customFormat="false" ht="15.75" hidden="false" customHeight="false" outlineLevel="0" collapsed="false"/>
    <row r="63067" customFormat="false" ht="15.75" hidden="false" customHeight="false" outlineLevel="0" collapsed="false"/>
    <row r="63068" customFormat="false" ht="15.75" hidden="false" customHeight="false" outlineLevel="0" collapsed="false"/>
    <row r="63069" customFormat="false" ht="15.75" hidden="false" customHeight="false" outlineLevel="0" collapsed="false"/>
    <row r="63070" customFormat="false" ht="15.75" hidden="false" customHeight="false" outlineLevel="0" collapsed="false"/>
    <row r="63071" customFormat="false" ht="15.75" hidden="false" customHeight="false" outlineLevel="0" collapsed="false"/>
    <row r="63072" customFormat="false" ht="15.75" hidden="false" customHeight="false" outlineLevel="0" collapsed="false"/>
    <row r="63073" customFormat="false" ht="15.75" hidden="false" customHeight="false" outlineLevel="0" collapsed="false"/>
    <row r="63074" customFormat="false" ht="15.75" hidden="false" customHeight="false" outlineLevel="0" collapsed="false"/>
    <row r="63075" customFormat="false" ht="15.75" hidden="false" customHeight="false" outlineLevel="0" collapsed="false"/>
    <row r="63076" customFormat="false" ht="15.75" hidden="false" customHeight="false" outlineLevel="0" collapsed="false"/>
    <row r="63077" customFormat="false" ht="15.75" hidden="false" customHeight="false" outlineLevel="0" collapsed="false"/>
    <row r="63078" customFormat="false" ht="15.75" hidden="false" customHeight="false" outlineLevel="0" collapsed="false"/>
    <row r="63079" customFormat="false" ht="15.75" hidden="false" customHeight="false" outlineLevel="0" collapsed="false"/>
    <row r="63080" customFormat="false" ht="15.75" hidden="false" customHeight="false" outlineLevel="0" collapsed="false"/>
    <row r="63081" customFormat="false" ht="15.75" hidden="false" customHeight="false" outlineLevel="0" collapsed="false"/>
    <row r="63082" customFormat="false" ht="15.75" hidden="false" customHeight="false" outlineLevel="0" collapsed="false"/>
    <row r="63083" customFormat="false" ht="15.75" hidden="false" customHeight="false" outlineLevel="0" collapsed="false"/>
    <row r="63084" customFormat="false" ht="15.75" hidden="false" customHeight="false" outlineLevel="0" collapsed="false"/>
    <row r="63085" customFormat="false" ht="15.75" hidden="false" customHeight="false" outlineLevel="0" collapsed="false"/>
    <row r="63086" customFormat="false" ht="15.75" hidden="false" customHeight="false" outlineLevel="0" collapsed="false"/>
    <row r="63087" customFormat="false" ht="15.75" hidden="false" customHeight="false" outlineLevel="0" collapsed="false"/>
    <row r="63088" customFormat="false" ht="15.75" hidden="false" customHeight="false" outlineLevel="0" collapsed="false"/>
    <row r="63089" customFormat="false" ht="15.75" hidden="false" customHeight="false" outlineLevel="0" collapsed="false"/>
    <row r="63090" customFormat="false" ht="15.75" hidden="false" customHeight="false" outlineLevel="0" collapsed="false"/>
    <row r="63091" customFormat="false" ht="15.75" hidden="false" customHeight="false" outlineLevel="0" collapsed="false"/>
    <row r="63092" customFormat="false" ht="15.75" hidden="false" customHeight="false" outlineLevel="0" collapsed="false"/>
    <row r="63093" customFormat="false" ht="15.75" hidden="false" customHeight="false" outlineLevel="0" collapsed="false"/>
    <row r="63094" customFormat="false" ht="15.75" hidden="false" customHeight="false" outlineLevel="0" collapsed="false"/>
    <row r="63095" customFormat="false" ht="15.75" hidden="false" customHeight="false" outlineLevel="0" collapsed="false"/>
    <row r="63096" customFormat="false" ht="15.75" hidden="false" customHeight="false" outlineLevel="0" collapsed="false"/>
    <row r="63097" customFormat="false" ht="15.75" hidden="false" customHeight="false" outlineLevel="0" collapsed="false"/>
    <row r="63098" customFormat="false" ht="15.75" hidden="false" customHeight="false" outlineLevel="0" collapsed="false"/>
    <row r="63099" customFormat="false" ht="15.75" hidden="false" customHeight="false" outlineLevel="0" collapsed="false"/>
    <row r="63100" customFormat="false" ht="15.75" hidden="false" customHeight="false" outlineLevel="0" collapsed="false"/>
    <row r="63101" customFormat="false" ht="15.75" hidden="false" customHeight="false" outlineLevel="0" collapsed="false"/>
    <row r="63102" customFormat="false" ht="15.75" hidden="false" customHeight="false" outlineLevel="0" collapsed="false"/>
    <row r="63103" customFormat="false" ht="15.75" hidden="false" customHeight="false" outlineLevel="0" collapsed="false"/>
    <row r="63104" customFormat="false" ht="15.75" hidden="false" customHeight="false" outlineLevel="0" collapsed="false"/>
    <row r="63105" customFormat="false" ht="15.75" hidden="false" customHeight="false" outlineLevel="0" collapsed="false"/>
    <row r="63106" customFormat="false" ht="15.75" hidden="false" customHeight="false" outlineLevel="0" collapsed="false"/>
    <row r="63107" customFormat="false" ht="15.75" hidden="false" customHeight="false" outlineLevel="0" collapsed="false"/>
    <row r="63108" customFormat="false" ht="15.75" hidden="false" customHeight="false" outlineLevel="0" collapsed="false"/>
    <row r="63109" customFormat="false" ht="15.75" hidden="false" customHeight="false" outlineLevel="0" collapsed="false"/>
    <row r="63110" customFormat="false" ht="15.75" hidden="false" customHeight="false" outlineLevel="0" collapsed="false"/>
    <row r="63111" customFormat="false" ht="15.75" hidden="false" customHeight="false" outlineLevel="0" collapsed="false"/>
    <row r="63112" customFormat="false" ht="15.75" hidden="false" customHeight="false" outlineLevel="0" collapsed="false"/>
    <row r="63113" customFormat="false" ht="15.75" hidden="false" customHeight="false" outlineLevel="0" collapsed="false"/>
    <row r="63114" customFormat="false" ht="15.75" hidden="false" customHeight="false" outlineLevel="0" collapsed="false"/>
    <row r="63115" customFormat="false" ht="15.75" hidden="false" customHeight="false" outlineLevel="0" collapsed="false"/>
    <row r="63116" customFormat="false" ht="15.75" hidden="false" customHeight="false" outlineLevel="0" collapsed="false"/>
    <row r="63117" customFormat="false" ht="15.75" hidden="false" customHeight="false" outlineLevel="0" collapsed="false"/>
    <row r="63118" customFormat="false" ht="15.75" hidden="false" customHeight="false" outlineLevel="0" collapsed="false"/>
    <row r="63119" customFormat="false" ht="15.75" hidden="false" customHeight="false" outlineLevel="0" collapsed="false"/>
    <row r="63120" customFormat="false" ht="15.75" hidden="false" customHeight="false" outlineLevel="0" collapsed="false"/>
    <row r="63121" customFormat="false" ht="15.75" hidden="false" customHeight="false" outlineLevel="0" collapsed="false"/>
    <row r="63122" customFormat="false" ht="15.75" hidden="false" customHeight="false" outlineLevel="0" collapsed="false"/>
    <row r="63123" customFormat="false" ht="15.75" hidden="false" customHeight="false" outlineLevel="0" collapsed="false"/>
    <row r="63124" customFormat="false" ht="15.75" hidden="false" customHeight="false" outlineLevel="0" collapsed="false"/>
    <row r="63125" customFormat="false" ht="15.75" hidden="false" customHeight="false" outlineLevel="0" collapsed="false"/>
    <row r="63126" customFormat="false" ht="15.75" hidden="false" customHeight="false" outlineLevel="0" collapsed="false"/>
    <row r="63127" customFormat="false" ht="15.75" hidden="false" customHeight="false" outlineLevel="0" collapsed="false"/>
    <row r="63128" customFormat="false" ht="15.75" hidden="false" customHeight="false" outlineLevel="0" collapsed="false"/>
    <row r="63129" customFormat="false" ht="15.75" hidden="false" customHeight="false" outlineLevel="0" collapsed="false"/>
    <row r="63130" customFormat="false" ht="15.75" hidden="false" customHeight="false" outlineLevel="0" collapsed="false"/>
    <row r="63131" customFormat="false" ht="15.75" hidden="false" customHeight="false" outlineLevel="0" collapsed="false"/>
    <row r="63132" customFormat="false" ht="15.75" hidden="false" customHeight="false" outlineLevel="0" collapsed="false"/>
    <row r="63133" customFormat="false" ht="15.75" hidden="false" customHeight="false" outlineLevel="0" collapsed="false"/>
    <row r="63134" customFormat="false" ht="15.75" hidden="false" customHeight="false" outlineLevel="0" collapsed="false"/>
    <row r="63135" customFormat="false" ht="15.75" hidden="false" customHeight="false" outlineLevel="0" collapsed="false"/>
    <row r="63136" customFormat="false" ht="15.75" hidden="false" customHeight="false" outlineLevel="0" collapsed="false"/>
    <row r="63137" customFormat="false" ht="15.75" hidden="false" customHeight="false" outlineLevel="0" collapsed="false"/>
    <row r="63138" customFormat="false" ht="15.75" hidden="false" customHeight="false" outlineLevel="0" collapsed="false"/>
    <row r="63139" customFormat="false" ht="15.75" hidden="false" customHeight="false" outlineLevel="0" collapsed="false"/>
    <row r="63140" customFormat="false" ht="15.75" hidden="false" customHeight="false" outlineLevel="0" collapsed="false"/>
    <row r="63141" customFormat="false" ht="15.75" hidden="false" customHeight="false" outlineLevel="0" collapsed="false"/>
    <row r="63142" customFormat="false" ht="15.75" hidden="false" customHeight="false" outlineLevel="0" collapsed="false"/>
    <row r="63143" customFormat="false" ht="15.75" hidden="false" customHeight="false" outlineLevel="0" collapsed="false"/>
    <row r="63144" customFormat="false" ht="15.75" hidden="false" customHeight="false" outlineLevel="0" collapsed="false"/>
    <row r="63145" customFormat="false" ht="15.75" hidden="false" customHeight="false" outlineLevel="0" collapsed="false"/>
    <row r="63146" customFormat="false" ht="15.75" hidden="false" customHeight="false" outlineLevel="0" collapsed="false"/>
    <row r="63147" customFormat="false" ht="15.75" hidden="false" customHeight="false" outlineLevel="0" collapsed="false"/>
    <row r="63148" customFormat="false" ht="15.75" hidden="false" customHeight="false" outlineLevel="0" collapsed="false"/>
    <row r="63149" customFormat="false" ht="15.75" hidden="false" customHeight="false" outlineLevel="0" collapsed="false"/>
    <row r="63150" customFormat="false" ht="15.75" hidden="false" customHeight="false" outlineLevel="0" collapsed="false"/>
    <row r="63151" customFormat="false" ht="15.75" hidden="false" customHeight="false" outlineLevel="0" collapsed="false"/>
    <row r="63152" customFormat="false" ht="15.75" hidden="false" customHeight="false" outlineLevel="0" collapsed="false"/>
    <row r="63153" customFormat="false" ht="15.75" hidden="false" customHeight="false" outlineLevel="0" collapsed="false"/>
    <row r="63154" customFormat="false" ht="15.75" hidden="false" customHeight="false" outlineLevel="0" collapsed="false"/>
    <row r="63155" customFormat="false" ht="15.75" hidden="false" customHeight="false" outlineLevel="0" collapsed="false"/>
    <row r="63156" customFormat="false" ht="15.75" hidden="false" customHeight="false" outlineLevel="0" collapsed="false"/>
    <row r="63157" customFormat="false" ht="15.75" hidden="false" customHeight="false" outlineLevel="0" collapsed="false"/>
    <row r="63158" customFormat="false" ht="15.75" hidden="false" customHeight="false" outlineLevel="0" collapsed="false"/>
    <row r="63159" customFormat="false" ht="15.75" hidden="false" customHeight="false" outlineLevel="0" collapsed="false"/>
    <row r="63160" customFormat="false" ht="15.75" hidden="false" customHeight="false" outlineLevel="0" collapsed="false"/>
    <row r="63161" customFormat="false" ht="15.75" hidden="false" customHeight="false" outlineLevel="0" collapsed="false"/>
    <row r="63162" customFormat="false" ht="15.75" hidden="false" customHeight="false" outlineLevel="0" collapsed="false"/>
    <row r="63163" customFormat="false" ht="15.75" hidden="false" customHeight="false" outlineLevel="0" collapsed="false"/>
    <row r="63164" customFormat="false" ht="15.75" hidden="false" customHeight="false" outlineLevel="0" collapsed="false"/>
    <row r="63165" customFormat="false" ht="15.75" hidden="false" customHeight="false" outlineLevel="0" collapsed="false"/>
    <row r="63166" customFormat="false" ht="15.75" hidden="false" customHeight="false" outlineLevel="0" collapsed="false"/>
    <row r="63167" customFormat="false" ht="15.75" hidden="false" customHeight="false" outlineLevel="0" collapsed="false"/>
    <row r="63168" customFormat="false" ht="15.75" hidden="false" customHeight="false" outlineLevel="0" collapsed="false"/>
    <row r="63169" customFormat="false" ht="15.75" hidden="false" customHeight="false" outlineLevel="0" collapsed="false"/>
    <row r="63170" customFormat="false" ht="15.75" hidden="false" customHeight="false" outlineLevel="0" collapsed="false"/>
    <row r="63171" customFormat="false" ht="15.75" hidden="false" customHeight="false" outlineLevel="0" collapsed="false"/>
    <row r="63172" customFormat="false" ht="15.75" hidden="false" customHeight="false" outlineLevel="0" collapsed="false"/>
    <row r="63173" customFormat="false" ht="15.75" hidden="false" customHeight="false" outlineLevel="0" collapsed="false"/>
    <row r="63174" customFormat="false" ht="15.75" hidden="false" customHeight="false" outlineLevel="0" collapsed="false"/>
    <row r="63175" customFormat="false" ht="15.75" hidden="false" customHeight="false" outlineLevel="0" collapsed="false"/>
    <row r="63176" customFormat="false" ht="15.75" hidden="false" customHeight="false" outlineLevel="0" collapsed="false"/>
    <row r="63177" customFormat="false" ht="15.75" hidden="false" customHeight="false" outlineLevel="0" collapsed="false"/>
    <row r="63178" customFormat="false" ht="15.75" hidden="false" customHeight="false" outlineLevel="0" collapsed="false"/>
    <row r="63179" customFormat="false" ht="15.75" hidden="false" customHeight="false" outlineLevel="0" collapsed="false"/>
    <row r="63180" customFormat="false" ht="15.75" hidden="false" customHeight="false" outlineLevel="0" collapsed="false"/>
    <row r="63181" customFormat="false" ht="15.75" hidden="false" customHeight="false" outlineLevel="0" collapsed="false"/>
    <row r="63182" customFormat="false" ht="15.75" hidden="false" customHeight="false" outlineLevel="0" collapsed="false"/>
    <row r="63183" customFormat="false" ht="15.75" hidden="false" customHeight="false" outlineLevel="0" collapsed="false"/>
    <row r="63184" customFormat="false" ht="15.75" hidden="false" customHeight="false" outlineLevel="0" collapsed="false"/>
    <row r="63185" customFormat="false" ht="15.75" hidden="false" customHeight="false" outlineLevel="0" collapsed="false"/>
    <row r="63186" customFormat="false" ht="15.75" hidden="false" customHeight="false" outlineLevel="0" collapsed="false"/>
    <row r="63187" customFormat="false" ht="15.75" hidden="false" customHeight="false" outlineLevel="0" collapsed="false"/>
    <row r="63188" customFormat="false" ht="15.75" hidden="false" customHeight="false" outlineLevel="0" collapsed="false"/>
    <row r="63189" customFormat="false" ht="15.75" hidden="false" customHeight="false" outlineLevel="0" collapsed="false"/>
    <row r="63190" customFormat="false" ht="15.75" hidden="false" customHeight="false" outlineLevel="0" collapsed="false"/>
    <row r="63191" customFormat="false" ht="15.75" hidden="false" customHeight="false" outlineLevel="0" collapsed="false"/>
    <row r="63192" customFormat="false" ht="15.75" hidden="false" customHeight="false" outlineLevel="0" collapsed="false"/>
    <row r="63193" customFormat="false" ht="15.75" hidden="false" customHeight="false" outlineLevel="0" collapsed="false"/>
    <row r="63194" customFormat="false" ht="15.75" hidden="false" customHeight="false" outlineLevel="0" collapsed="false"/>
    <row r="63195" customFormat="false" ht="15.75" hidden="false" customHeight="false" outlineLevel="0" collapsed="false"/>
    <row r="63196" customFormat="false" ht="15.75" hidden="false" customHeight="false" outlineLevel="0" collapsed="false"/>
    <row r="63197" customFormat="false" ht="15.75" hidden="false" customHeight="false" outlineLevel="0" collapsed="false"/>
    <row r="63198" customFormat="false" ht="15.75" hidden="false" customHeight="false" outlineLevel="0" collapsed="false"/>
    <row r="63199" customFormat="false" ht="15.75" hidden="false" customHeight="false" outlineLevel="0" collapsed="false"/>
    <row r="63200" customFormat="false" ht="15.75" hidden="false" customHeight="false" outlineLevel="0" collapsed="false"/>
    <row r="63201" customFormat="false" ht="15.75" hidden="false" customHeight="false" outlineLevel="0" collapsed="false"/>
    <row r="63202" customFormat="false" ht="15.75" hidden="false" customHeight="false" outlineLevel="0" collapsed="false"/>
    <row r="63203" customFormat="false" ht="15.75" hidden="false" customHeight="false" outlineLevel="0" collapsed="false"/>
    <row r="63204" customFormat="false" ht="15.75" hidden="false" customHeight="false" outlineLevel="0" collapsed="false"/>
    <row r="63205" customFormat="false" ht="15.75" hidden="false" customHeight="false" outlineLevel="0" collapsed="false"/>
    <row r="63206" customFormat="false" ht="15.75" hidden="false" customHeight="false" outlineLevel="0" collapsed="false"/>
    <row r="63207" customFormat="false" ht="15.75" hidden="false" customHeight="false" outlineLevel="0" collapsed="false"/>
    <row r="63208" customFormat="false" ht="15.75" hidden="false" customHeight="false" outlineLevel="0" collapsed="false"/>
    <row r="63209" customFormat="false" ht="15.75" hidden="false" customHeight="false" outlineLevel="0" collapsed="false"/>
    <row r="63210" customFormat="false" ht="15.75" hidden="false" customHeight="false" outlineLevel="0" collapsed="false"/>
    <row r="63211" customFormat="false" ht="15.75" hidden="false" customHeight="false" outlineLevel="0" collapsed="false"/>
    <row r="63212" customFormat="false" ht="15.75" hidden="false" customHeight="false" outlineLevel="0" collapsed="false"/>
    <row r="63213" customFormat="false" ht="15.75" hidden="false" customHeight="false" outlineLevel="0" collapsed="false"/>
    <row r="63214" customFormat="false" ht="15.75" hidden="false" customHeight="false" outlineLevel="0" collapsed="false"/>
    <row r="63215" customFormat="false" ht="15.75" hidden="false" customHeight="false" outlineLevel="0" collapsed="false"/>
    <row r="63216" customFormat="false" ht="15.75" hidden="false" customHeight="false" outlineLevel="0" collapsed="false"/>
    <row r="63217" customFormat="false" ht="15.75" hidden="false" customHeight="false" outlineLevel="0" collapsed="false"/>
    <row r="63218" customFormat="false" ht="15.75" hidden="false" customHeight="false" outlineLevel="0" collapsed="false"/>
    <row r="63219" customFormat="false" ht="15.75" hidden="false" customHeight="false" outlineLevel="0" collapsed="false"/>
    <row r="63220" customFormat="false" ht="15.75" hidden="false" customHeight="false" outlineLevel="0" collapsed="false"/>
    <row r="63221" customFormat="false" ht="15.75" hidden="false" customHeight="false" outlineLevel="0" collapsed="false"/>
    <row r="63222" customFormat="false" ht="15.75" hidden="false" customHeight="false" outlineLevel="0" collapsed="false"/>
    <row r="63223" customFormat="false" ht="15.75" hidden="false" customHeight="false" outlineLevel="0" collapsed="false"/>
    <row r="63224" customFormat="false" ht="15.75" hidden="false" customHeight="false" outlineLevel="0" collapsed="false"/>
    <row r="63225" customFormat="false" ht="15.75" hidden="false" customHeight="false" outlineLevel="0" collapsed="false"/>
    <row r="63226" customFormat="false" ht="15.75" hidden="false" customHeight="false" outlineLevel="0" collapsed="false"/>
    <row r="63227" customFormat="false" ht="15.75" hidden="false" customHeight="false" outlineLevel="0" collapsed="false"/>
    <row r="63228" customFormat="false" ht="15.75" hidden="false" customHeight="false" outlineLevel="0" collapsed="false"/>
    <row r="63229" customFormat="false" ht="15.75" hidden="false" customHeight="false" outlineLevel="0" collapsed="false"/>
    <row r="63230" customFormat="false" ht="15.75" hidden="false" customHeight="false" outlineLevel="0" collapsed="false"/>
    <row r="63231" customFormat="false" ht="15.75" hidden="false" customHeight="false" outlineLevel="0" collapsed="false"/>
    <row r="63232" customFormat="false" ht="15.75" hidden="false" customHeight="false" outlineLevel="0" collapsed="false"/>
    <row r="63233" customFormat="false" ht="15.75" hidden="false" customHeight="false" outlineLevel="0" collapsed="false"/>
    <row r="63234" customFormat="false" ht="15.75" hidden="false" customHeight="false" outlineLevel="0" collapsed="false"/>
    <row r="63235" customFormat="false" ht="15.75" hidden="false" customHeight="false" outlineLevel="0" collapsed="false"/>
    <row r="63236" customFormat="false" ht="15.75" hidden="false" customHeight="false" outlineLevel="0" collapsed="false"/>
    <row r="63237" customFormat="false" ht="15.75" hidden="false" customHeight="false" outlineLevel="0" collapsed="false"/>
    <row r="63238" customFormat="false" ht="15.75" hidden="false" customHeight="false" outlineLevel="0" collapsed="false"/>
    <row r="63239" customFormat="false" ht="15.75" hidden="false" customHeight="false" outlineLevel="0" collapsed="false"/>
    <row r="63240" customFormat="false" ht="15.75" hidden="false" customHeight="false" outlineLevel="0" collapsed="false"/>
    <row r="63241" customFormat="false" ht="15.75" hidden="false" customHeight="false" outlineLevel="0" collapsed="false"/>
    <row r="63242" customFormat="false" ht="15.75" hidden="false" customHeight="false" outlineLevel="0" collapsed="false"/>
    <row r="63243" customFormat="false" ht="15.75" hidden="false" customHeight="false" outlineLevel="0" collapsed="false"/>
    <row r="63244" customFormat="false" ht="15.75" hidden="false" customHeight="false" outlineLevel="0" collapsed="false"/>
    <row r="63245" customFormat="false" ht="15.75" hidden="false" customHeight="false" outlineLevel="0" collapsed="false"/>
    <row r="63246" customFormat="false" ht="15.75" hidden="false" customHeight="false" outlineLevel="0" collapsed="false"/>
    <row r="63247" customFormat="false" ht="15.75" hidden="false" customHeight="false" outlineLevel="0" collapsed="false"/>
    <row r="63248" customFormat="false" ht="15.75" hidden="false" customHeight="false" outlineLevel="0" collapsed="false"/>
    <row r="63249" customFormat="false" ht="15.75" hidden="false" customHeight="false" outlineLevel="0" collapsed="false"/>
    <row r="63250" customFormat="false" ht="15.75" hidden="false" customHeight="false" outlineLevel="0" collapsed="false"/>
    <row r="63251" customFormat="false" ht="15.75" hidden="false" customHeight="false" outlineLevel="0" collapsed="false"/>
    <row r="63252" customFormat="false" ht="15.75" hidden="false" customHeight="false" outlineLevel="0" collapsed="false"/>
    <row r="63253" customFormat="false" ht="15.75" hidden="false" customHeight="false" outlineLevel="0" collapsed="false"/>
    <row r="63254" customFormat="false" ht="15.75" hidden="false" customHeight="false" outlineLevel="0" collapsed="false"/>
    <row r="63255" customFormat="false" ht="15.75" hidden="false" customHeight="false" outlineLevel="0" collapsed="false"/>
    <row r="63256" customFormat="false" ht="15.75" hidden="false" customHeight="false" outlineLevel="0" collapsed="false"/>
    <row r="63257" customFormat="false" ht="15.75" hidden="false" customHeight="false" outlineLevel="0" collapsed="false"/>
    <row r="63258" customFormat="false" ht="15.75" hidden="false" customHeight="false" outlineLevel="0" collapsed="false"/>
    <row r="63259" customFormat="false" ht="15.75" hidden="false" customHeight="false" outlineLevel="0" collapsed="false"/>
    <row r="63260" customFormat="false" ht="15.75" hidden="false" customHeight="false" outlineLevel="0" collapsed="false"/>
    <row r="63261" customFormat="false" ht="15.75" hidden="false" customHeight="false" outlineLevel="0" collapsed="false"/>
    <row r="63262" customFormat="false" ht="15.75" hidden="false" customHeight="false" outlineLevel="0" collapsed="false"/>
    <row r="63263" customFormat="false" ht="15.75" hidden="false" customHeight="false" outlineLevel="0" collapsed="false"/>
    <row r="63264" customFormat="false" ht="15.75" hidden="false" customHeight="false" outlineLevel="0" collapsed="false"/>
    <row r="63265" customFormat="false" ht="15.75" hidden="false" customHeight="false" outlineLevel="0" collapsed="false"/>
    <row r="63266" customFormat="false" ht="15.75" hidden="false" customHeight="false" outlineLevel="0" collapsed="false"/>
    <row r="63267" customFormat="false" ht="15.75" hidden="false" customHeight="false" outlineLevel="0" collapsed="false"/>
    <row r="63268" customFormat="false" ht="15.75" hidden="false" customHeight="false" outlineLevel="0" collapsed="false"/>
    <row r="63269" customFormat="false" ht="15.75" hidden="false" customHeight="false" outlineLevel="0" collapsed="false"/>
    <row r="63270" customFormat="false" ht="15.75" hidden="false" customHeight="false" outlineLevel="0" collapsed="false"/>
    <row r="63271" customFormat="false" ht="15.75" hidden="false" customHeight="false" outlineLevel="0" collapsed="false"/>
    <row r="63272" customFormat="false" ht="15.75" hidden="false" customHeight="false" outlineLevel="0" collapsed="false"/>
    <row r="63273" customFormat="false" ht="15.75" hidden="false" customHeight="false" outlineLevel="0" collapsed="false"/>
    <row r="63274" customFormat="false" ht="15.75" hidden="false" customHeight="false" outlineLevel="0" collapsed="false"/>
    <row r="63275" customFormat="false" ht="15.75" hidden="false" customHeight="false" outlineLevel="0" collapsed="false"/>
    <row r="63276" customFormat="false" ht="15.75" hidden="false" customHeight="false" outlineLevel="0" collapsed="false"/>
    <row r="63277" customFormat="false" ht="15.75" hidden="false" customHeight="false" outlineLevel="0" collapsed="false"/>
    <row r="63278" customFormat="false" ht="15.75" hidden="false" customHeight="false" outlineLevel="0" collapsed="false"/>
    <row r="63279" customFormat="false" ht="15.75" hidden="false" customHeight="false" outlineLevel="0" collapsed="false"/>
    <row r="63280" customFormat="false" ht="15.75" hidden="false" customHeight="false" outlineLevel="0" collapsed="false"/>
    <row r="63281" customFormat="false" ht="15.75" hidden="false" customHeight="false" outlineLevel="0" collapsed="false"/>
    <row r="63282" customFormat="false" ht="15.75" hidden="false" customHeight="false" outlineLevel="0" collapsed="false"/>
    <row r="63283" customFormat="false" ht="15.75" hidden="false" customHeight="false" outlineLevel="0" collapsed="false"/>
    <row r="63284" customFormat="false" ht="15.75" hidden="false" customHeight="false" outlineLevel="0" collapsed="false"/>
    <row r="63285" customFormat="false" ht="15.75" hidden="false" customHeight="false" outlineLevel="0" collapsed="false"/>
    <row r="63286" customFormat="false" ht="15.75" hidden="false" customHeight="false" outlineLevel="0" collapsed="false"/>
    <row r="63287" customFormat="false" ht="15.75" hidden="false" customHeight="false" outlineLevel="0" collapsed="false"/>
    <row r="63288" customFormat="false" ht="15.75" hidden="false" customHeight="false" outlineLevel="0" collapsed="false"/>
    <row r="63289" customFormat="false" ht="15.75" hidden="false" customHeight="false" outlineLevel="0" collapsed="false"/>
    <row r="63290" customFormat="false" ht="15.75" hidden="false" customHeight="false" outlineLevel="0" collapsed="false"/>
    <row r="63291" customFormat="false" ht="15.75" hidden="false" customHeight="false" outlineLevel="0" collapsed="false"/>
    <row r="63292" customFormat="false" ht="15.75" hidden="false" customHeight="false" outlineLevel="0" collapsed="false"/>
    <row r="63293" customFormat="false" ht="15.75" hidden="false" customHeight="false" outlineLevel="0" collapsed="false"/>
    <row r="63294" customFormat="false" ht="15.75" hidden="false" customHeight="false" outlineLevel="0" collapsed="false"/>
    <row r="63295" customFormat="false" ht="15.75" hidden="false" customHeight="false" outlineLevel="0" collapsed="false"/>
    <row r="63296" customFormat="false" ht="15.75" hidden="false" customHeight="false" outlineLevel="0" collapsed="false"/>
    <row r="63297" customFormat="false" ht="15.75" hidden="false" customHeight="false" outlineLevel="0" collapsed="false"/>
    <row r="63298" customFormat="false" ht="15.75" hidden="false" customHeight="false" outlineLevel="0" collapsed="false"/>
    <row r="63299" customFormat="false" ht="15.75" hidden="false" customHeight="false" outlineLevel="0" collapsed="false"/>
    <row r="63300" customFormat="false" ht="15.75" hidden="false" customHeight="false" outlineLevel="0" collapsed="false"/>
    <row r="63301" customFormat="false" ht="15.75" hidden="false" customHeight="false" outlineLevel="0" collapsed="false"/>
    <row r="63302" customFormat="false" ht="15.75" hidden="false" customHeight="false" outlineLevel="0" collapsed="false"/>
    <row r="63303" customFormat="false" ht="15.75" hidden="false" customHeight="false" outlineLevel="0" collapsed="false"/>
    <row r="63304" customFormat="false" ht="15.75" hidden="false" customHeight="false" outlineLevel="0" collapsed="false"/>
    <row r="63305" customFormat="false" ht="15.75" hidden="false" customHeight="false" outlineLevel="0" collapsed="false"/>
    <row r="63306" customFormat="false" ht="15.75" hidden="false" customHeight="false" outlineLevel="0" collapsed="false"/>
    <row r="63307" customFormat="false" ht="15.75" hidden="false" customHeight="false" outlineLevel="0" collapsed="false"/>
    <row r="63308" customFormat="false" ht="15.75" hidden="false" customHeight="false" outlineLevel="0" collapsed="false"/>
    <row r="63309" customFormat="false" ht="15.75" hidden="false" customHeight="false" outlineLevel="0" collapsed="false"/>
    <row r="63310" customFormat="false" ht="15.75" hidden="false" customHeight="false" outlineLevel="0" collapsed="false"/>
    <row r="63311" customFormat="false" ht="15.75" hidden="false" customHeight="false" outlineLevel="0" collapsed="false"/>
    <row r="63312" customFormat="false" ht="15.75" hidden="false" customHeight="false" outlineLevel="0" collapsed="false"/>
    <row r="63313" customFormat="false" ht="15.75" hidden="false" customHeight="false" outlineLevel="0" collapsed="false"/>
    <row r="63314" customFormat="false" ht="15.75" hidden="false" customHeight="false" outlineLevel="0" collapsed="false"/>
    <row r="63315" customFormat="false" ht="15.75" hidden="false" customHeight="false" outlineLevel="0" collapsed="false"/>
    <row r="63316" customFormat="false" ht="15.75" hidden="false" customHeight="false" outlineLevel="0" collapsed="false"/>
    <row r="63317" customFormat="false" ht="15.75" hidden="false" customHeight="false" outlineLevel="0" collapsed="false"/>
    <row r="63318" customFormat="false" ht="15.75" hidden="false" customHeight="false" outlineLevel="0" collapsed="false"/>
    <row r="63319" customFormat="false" ht="15.75" hidden="false" customHeight="false" outlineLevel="0" collapsed="false"/>
    <row r="63320" customFormat="false" ht="15.75" hidden="false" customHeight="false" outlineLevel="0" collapsed="false"/>
    <row r="63321" customFormat="false" ht="15.75" hidden="false" customHeight="false" outlineLevel="0" collapsed="false"/>
    <row r="63322" customFormat="false" ht="15.75" hidden="false" customHeight="false" outlineLevel="0" collapsed="false"/>
    <row r="63323" customFormat="false" ht="15.75" hidden="false" customHeight="false" outlineLevel="0" collapsed="false"/>
    <row r="63324" customFormat="false" ht="15.75" hidden="false" customHeight="false" outlineLevel="0" collapsed="false"/>
    <row r="63325" customFormat="false" ht="15.75" hidden="false" customHeight="false" outlineLevel="0" collapsed="false"/>
    <row r="63326" customFormat="false" ht="15.75" hidden="false" customHeight="false" outlineLevel="0" collapsed="false"/>
    <row r="63327" customFormat="false" ht="15.75" hidden="false" customHeight="false" outlineLevel="0" collapsed="false"/>
    <row r="63328" customFormat="false" ht="15.75" hidden="false" customHeight="false" outlineLevel="0" collapsed="false"/>
    <row r="63329" customFormat="false" ht="15.75" hidden="false" customHeight="false" outlineLevel="0" collapsed="false"/>
    <row r="63330" customFormat="false" ht="15.75" hidden="false" customHeight="false" outlineLevel="0" collapsed="false"/>
    <row r="63331" customFormat="false" ht="15.75" hidden="false" customHeight="false" outlineLevel="0" collapsed="false"/>
    <row r="63332" customFormat="false" ht="15.75" hidden="false" customHeight="false" outlineLevel="0" collapsed="false"/>
    <row r="63333" customFormat="false" ht="15.75" hidden="false" customHeight="false" outlineLevel="0" collapsed="false"/>
    <row r="63334" customFormat="false" ht="15.75" hidden="false" customHeight="false" outlineLevel="0" collapsed="false"/>
    <row r="63335" customFormat="false" ht="15.75" hidden="false" customHeight="false" outlineLevel="0" collapsed="false"/>
    <row r="63336" customFormat="false" ht="15.75" hidden="false" customHeight="false" outlineLevel="0" collapsed="false"/>
    <row r="63337" customFormat="false" ht="15.75" hidden="false" customHeight="false" outlineLevel="0" collapsed="false"/>
    <row r="63338" customFormat="false" ht="15.75" hidden="false" customHeight="false" outlineLevel="0" collapsed="false"/>
    <row r="63339" customFormat="false" ht="15.75" hidden="false" customHeight="false" outlineLevel="0" collapsed="false"/>
    <row r="63340" customFormat="false" ht="15.75" hidden="false" customHeight="false" outlineLevel="0" collapsed="false"/>
    <row r="63341" customFormat="false" ht="15.75" hidden="false" customHeight="false" outlineLevel="0" collapsed="false"/>
    <row r="63342" customFormat="false" ht="15.75" hidden="false" customHeight="false" outlineLevel="0" collapsed="false"/>
    <row r="63343" customFormat="false" ht="15.75" hidden="false" customHeight="false" outlineLevel="0" collapsed="false"/>
    <row r="63344" customFormat="false" ht="15.75" hidden="false" customHeight="false" outlineLevel="0" collapsed="false"/>
    <row r="63345" customFormat="false" ht="15.75" hidden="false" customHeight="false" outlineLevel="0" collapsed="false"/>
    <row r="63346" customFormat="false" ht="15.75" hidden="false" customHeight="false" outlineLevel="0" collapsed="false"/>
    <row r="63347" customFormat="false" ht="15.75" hidden="false" customHeight="false" outlineLevel="0" collapsed="false"/>
    <row r="63348" customFormat="false" ht="15.75" hidden="false" customHeight="false" outlineLevel="0" collapsed="false"/>
    <row r="63349" customFormat="false" ht="15.75" hidden="false" customHeight="false" outlineLevel="0" collapsed="false"/>
    <row r="63350" customFormat="false" ht="15.75" hidden="false" customHeight="false" outlineLevel="0" collapsed="false"/>
    <row r="63351" customFormat="false" ht="15.75" hidden="false" customHeight="false" outlineLevel="0" collapsed="false"/>
    <row r="63352" customFormat="false" ht="15.75" hidden="false" customHeight="false" outlineLevel="0" collapsed="false"/>
    <row r="63353" customFormat="false" ht="15.75" hidden="false" customHeight="false" outlineLevel="0" collapsed="false"/>
    <row r="63354" customFormat="false" ht="15.75" hidden="false" customHeight="false" outlineLevel="0" collapsed="false"/>
    <row r="63355" customFormat="false" ht="15.75" hidden="false" customHeight="false" outlineLevel="0" collapsed="false"/>
    <row r="63356" customFormat="false" ht="15.75" hidden="false" customHeight="false" outlineLevel="0" collapsed="false"/>
    <row r="63357" customFormat="false" ht="15.75" hidden="false" customHeight="false" outlineLevel="0" collapsed="false"/>
    <row r="63358" customFormat="false" ht="15.75" hidden="false" customHeight="false" outlineLevel="0" collapsed="false"/>
    <row r="63359" customFormat="false" ht="15.75" hidden="false" customHeight="false" outlineLevel="0" collapsed="false"/>
    <row r="63360" customFormat="false" ht="15.75" hidden="false" customHeight="false" outlineLevel="0" collapsed="false"/>
    <row r="63361" customFormat="false" ht="15.75" hidden="false" customHeight="false" outlineLevel="0" collapsed="false"/>
    <row r="63362" customFormat="false" ht="15.75" hidden="false" customHeight="false" outlineLevel="0" collapsed="false"/>
    <row r="63363" customFormat="false" ht="15.75" hidden="false" customHeight="false" outlineLevel="0" collapsed="false"/>
    <row r="63364" customFormat="false" ht="15.75" hidden="false" customHeight="false" outlineLevel="0" collapsed="false"/>
    <row r="63365" customFormat="false" ht="15.75" hidden="false" customHeight="false" outlineLevel="0" collapsed="false"/>
    <row r="63366" customFormat="false" ht="15.75" hidden="false" customHeight="false" outlineLevel="0" collapsed="false"/>
    <row r="63367" customFormat="false" ht="15.75" hidden="false" customHeight="false" outlineLevel="0" collapsed="false"/>
    <row r="63368" customFormat="false" ht="15.75" hidden="false" customHeight="false" outlineLevel="0" collapsed="false"/>
    <row r="63369" customFormat="false" ht="15.75" hidden="false" customHeight="false" outlineLevel="0" collapsed="false"/>
    <row r="63370" customFormat="false" ht="15.75" hidden="false" customHeight="false" outlineLevel="0" collapsed="false"/>
    <row r="63371" customFormat="false" ht="15.75" hidden="false" customHeight="false" outlineLevel="0" collapsed="false"/>
    <row r="63372" customFormat="false" ht="15.75" hidden="false" customHeight="false" outlineLevel="0" collapsed="false"/>
    <row r="63373" customFormat="false" ht="15.75" hidden="false" customHeight="false" outlineLevel="0" collapsed="false"/>
    <row r="63374" customFormat="false" ht="15.75" hidden="false" customHeight="false" outlineLevel="0" collapsed="false"/>
    <row r="63375" customFormat="false" ht="15.75" hidden="false" customHeight="false" outlineLevel="0" collapsed="false"/>
    <row r="63376" customFormat="false" ht="15.75" hidden="false" customHeight="false" outlineLevel="0" collapsed="false"/>
    <row r="63377" customFormat="false" ht="15.75" hidden="false" customHeight="false" outlineLevel="0" collapsed="false"/>
    <row r="63378" customFormat="false" ht="15.75" hidden="false" customHeight="false" outlineLevel="0" collapsed="false"/>
    <row r="63379" customFormat="false" ht="15.75" hidden="false" customHeight="false" outlineLevel="0" collapsed="false"/>
    <row r="63380" customFormat="false" ht="15.75" hidden="false" customHeight="false" outlineLevel="0" collapsed="false"/>
    <row r="63381" customFormat="false" ht="15.75" hidden="false" customHeight="false" outlineLevel="0" collapsed="false"/>
    <row r="63382" customFormat="false" ht="15.75" hidden="false" customHeight="false" outlineLevel="0" collapsed="false"/>
    <row r="63383" customFormat="false" ht="15.75" hidden="false" customHeight="false" outlineLevel="0" collapsed="false"/>
    <row r="63384" customFormat="false" ht="15.75" hidden="false" customHeight="false" outlineLevel="0" collapsed="false"/>
    <row r="63385" customFormat="false" ht="15.75" hidden="false" customHeight="false" outlineLevel="0" collapsed="false"/>
    <row r="63386" customFormat="false" ht="15.75" hidden="false" customHeight="false" outlineLevel="0" collapsed="false"/>
    <row r="63387" customFormat="false" ht="15.75" hidden="false" customHeight="false" outlineLevel="0" collapsed="false"/>
    <row r="63388" customFormat="false" ht="15.75" hidden="false" customHeight="false" outlineLevel="0" collapsed="false"/>
    <row r="63389" customFormat="false" ht="15.75" hidden="false" customHeight="false" outlineLevel="0" collapsed="false"/>
    <row r="63390" customFormat="false" ht="15.75" hidden="false" customHeight="false" outlineLevel="0" collapsed="false"/>
    <row r="63391" customFormat="false" ht="15.75" hidden="false" customHeight="false" outlineLevel="0" collapsed="false"/>
    <row r="63392" customFormat="false" ht="15.75" hidden="false" customHeight="false" outlineLevel="0" collapsed="false"/>
    <row r="63393" customFormat="false" ht="15.75" hidden="false" customHeight="false" outlineLevel="0" collapsed="false"/>
    <row r="63394" customFormat="false" ht="15.75" hidden="false" customHeight="false" outlineLevel="0" collapsed="false"/>
    <row r="63395" customFormat="false" ht="15.75" hidden="false" customHeight="false" outlineLevel="0" collapsed="false"/>
    <row r="63396" customFormat="false" ht="15.75" hidden="false" customHeight="false" outlineLevel="0" collapsed="false"/>
    <row r="63397" customFormat="false" ht="15.75" hidden="false" customHeight="false" outlineLevel="0" collapsed="false"/>
    <row r="63398" customFormat="false" ht="15.75" hidden="false" customHeight="false" outlineLevel="0" collapsed="false"/>
    <row r="63399" customFormat="false" ht="15.75" hidden="false" customHeight="false" outlineLevel="0" collapsed="false"/>
    <row r="63400" customFormat="false" ht="15.75" hidden="false" customHeight="false" outlineLevel="0" collapsed="false"/>
    <row r="63401" customFormat="false" ht="15.75" hidden="false" customHeight="false" outlineLevel="0" collapsed="false"/>
    <row r="63402" customFormat="false" ht="15.75" hidden="false" customHeight="false" outlineLevel="0" collapsed="false"/>
    <row r="63403" customFormat="false" ht="15.75" hidden="false" customHeight="false" outlineLevel="0" collapsed="false"/>
    <row r="63404" customFormat="false" ht="15.75" hidden="false" customHeight="false" outlineLevel="0" collapsed="false"/>
    <row r="63405" customFormat="false" ht="15.75" hidden="false" customHeight="false" outlineLevel="0" collapsed="false"/>
    <row r="63406" customFormat="false" ht="15.75" hidden="false" customHeight="false" outlineLevel="0" collapsed="false"/>
    <row r="63407" customFormat="false" ht="15.75" hidden="false" customHeight="false" outlineLevel="0" collapsed="false"/>
    <row r="63408" customFormat="false" ht="15.75" hidden="false" customHeight="false" outlineLevel="0" collapsed="false"/>
    <row r="63409" customFormat="false" ht="15.75" hidden="false" customHeight="false" outlineLevel="0" collapsed="false"/>
    <row r="63410" customFormat="false" ht="15.75" hidden="false" customHeight="false" outlineLevel="0" collapsed="false"/>
    <row r="63411" customFormat="false" ht="15.75" hidden="false" customHeight="false" outlineLevel="0" collapsed="false"/>
    <row r="63412" customFormat="false" ht="15.75" hidden="false" customHeight="false" outlineLevel="0" collapsed="false"/>
    <row r="63413" customFormat="false" ht="15.75" hidden="false" customHeight="false" outlineLevel="0" collapsed="false"/>
    <row r="63414" customFormat="false" ht="15.75" hidden="false" customHeight="false" outlineLevel="0" collapsed="false"/>
    <row r="63415" customFormat="false" ht="15.75" hidden="false" customHeight="false" outlineLevel="0" collapsed="false"/>
    <row r="63416" customFormat="false" ht="15.75" hidden="false" customHeight="false" outlineLevel="0" collapsed="false"/>
    <row r="63417" customFormat="false" ht="15.75" hidden="false" customHeight="false" outlineLevel="0" collapsed="false"/>
    <row r="63418" customFormat="false" ht="15.75" hidden="false" customHeight="false" outlineLevel="0" collapsed="false"/>
    <row r="63419" customFormat="false" ht="15.75" hidden="false" customHeight="false" outlineLevel="0" collapsed="false"/>
    <row r="63420" customFormat="false" ht="15.75" hidden="false" customHeight="false" outlineLevel="0" collapsed="false"/>
    <row r="63421" customFormat="false" ht="15.75" hidden="false" customHeight="false" outlineLevel="0" collapsed="false"/>
    <row r="63422" customFormat="false" ht="15.75" hidden="false" customHeight="false" outlineLevel="0" collapsed="false"/>
    <row r="63423" customFormat="false" ht="15.75" hidden="false" customHeight="false" outlineLevel="0" collapsed="false"/>
    <row r="63424" customFormat="false" ht="15.75" hidden="false" customHeight="false" outlineLevel="0" collapsed="false"/>
    <row r="63425" customFormat="false" ht="15.75" hidden="false" customHeight="false" outlineLevel="0" collapsed="false"/>
    <row r="63426" customFormat="false" ht="15.75" hidden="false" customHeight="false" outlineLevel="0" collapsed="false"/>
    <row r="63427" customFormat="false" ht="15.75" hidden="false" customHeight="false" outlineLevel="0" collapsed="false"/>
    <row r="63428" customFormat="false" ht="15.75" hidden="false" customHeight="false" outlineLevel="0" collapsed="false"/>
    <row r="63429" customFormat="false" ht="15.75" hidden="false" customHeight="false" outlineLevel="0" collapsed="false"/>
    <row r="63430" customFormat="false" ht="15.75" hidden="false" customHeight="false" outlineLevel="0" collapsed="false"/>
    <row r="63431" customFormat="false" ht="15.75" hidden="false" customHeight="false" outlineLevel="0" collapsed="false"/>
    <row r="63432" customFormat="false" ht="15.75" hidden="false" customHeight="false" outlineLevel="0" collapsed="false"/>
    <row r="63433" customFormat="false" ht="15.75" hidden="false" customHeight="false" outlineLevel="0" collapsed="false"/>
    <row r="63434" customFormat="false" ht="15.75" hidden="false" customHeight="false" outlineLevel="0" collapsed="false"/>
    <row r="63435" customFormat="false" ht="15.75" hidden="false" customHeight="false" outlineLevel="0" collapsed="false"/>
    <row r="63436" customFormat="false" ht="15.75" hidden="false" customHeight="false" outlineLevel="0" collapsed="false"/>
    <row r="63437" customFormat="false" ht="15.75" hidden="false" customHeight="false" outlineLevel="0" collapsed="false"/>
    <row r="63438" customFormat="false" ht="15.75" hidden="false" customHeight="false" outlineLevel="0" collapsed="false"/>
    <row r="63439" customFormat="false" ht="15.75" hidden="false" customHeight="false" outlineLevel="0" collapsed="false"/>
    <row r="63440" customFormat="false" ht="15.75" hidden="false" customHeight="false" outlineLevel="0" collapsed="false"/>
    <row r="63441" customFormat="false" ht="15.75" hidden="false" customHeight="false" outlineLevel="0" collapsed="false"/>
    <row r="63442" customFormat="false" ht="15.75" hidden="false" customHeight="false" outlineLevel="0" collapsed="false"/>
    <row r="63443" customFormat="false" ht="15.75" hidden="false" customHeight="false" outlineLevel="0" collapsed="false"/>
    <row r="63444" customFormat="false" ht="15.75" hidden="false" customHeight="false" outlineLevel="0" collapsed="false"/>
    <row r="63445" customFormat="false" ht="15.75" hidden="false" customHeight="false" outlineLevel="0" collapsed="false"/>
    <row r="63446" customFormat="false" ht="15.75" hidden="false" customHeight="false" outlineLevel="0" collapsed="false"/>
    <row r="63447" customFormat="false" ht="15.75" hidden="false" customHeight="false" outlineLevel="0" collapsed="false"/>
    <row r="63448" customFormat="false" ht="15.75" hidden="false" customHeight="false" outlineLevel="0" collapsed="false"/>
    <row r="63449" customFormat="false" ht="15.75" hidden="false" customHeight="false" outlineLevel="0" collapsed="false"/>
    <row r="63450" customFormat="false" ht="15.75" hidden="false" customHeight="false" outlineLevel="0" collapsed="false"/>
    <row r="63451" customFormat="false" ht="15.75" hidden="false" customHeight="false" outlineLevel="0" collapsed="false"/>
    <row r="63452" customFormat="false" ht="15.75" hidden="false" customHeight="false" outlineLevel="0" collapsed="false"/>
    <row r="63453" customFormat="false" ht="15.75" hidden="false" customHeight="false" outlineLevel="0" collapsed="false"/>
    <row r="63454" customFormat="false" ht="15.75" hidden="false" customHeight="false" outlineLevel="0" collapsed="false"/>
    <row r="63455" customFormat="false" ht="15.75" hidden="false" customHeight="false" outlineLevel="0" collapsed="false"/>
    <row r="63456" customFormat="false" ht="15.75" hidden="false" customHeight="false" outlineLevel="0" collapsed="false"/>
    <row r="63457" customFormat="false" ht="15.75" hidden="false" customHeight="false" outlineLevel="0" collapsed="false"/>
    <row r="63458" customFormat="false" ht="15.75" hidden="false" customHeight="false" outlineLevel="0" collapsed="false"/>
    <row r="63459" customFormat="false" ht="15.75" hidden="false" customHeight="false" outlineLevel="0" collapsed="false"/>
    <row r="63460" customFormat="false" ht="15.75" hidden="false" customHeight="false" outlineLevel="0" collapsed="false"/>
    <row r="63461" customFormat="false" ht="15.75" hidden="false" customHeight="false" outlineLevel="0" collapsed="false"/>
    <row r="63462" customFormat="false" ht="15.75" hidden="false" customHeight="false" outlineLevel="0" collapsed="false"/>
    <row r="63463" customFormat="false" ht="15.75" hidden="false" customHeight="false" outlineLevel="0" collapsed="false"/>
    <row r="63464" customFormat="false" ht="15.75" hidden="false" customHeight="false" outlineLevel="0" collapsed="false"/>
    <row r="63465" customFormat="false" ht="15.75" hidden="false" customHeight="false" outlineLevel="0" collapsed="false"/>
    <row r="63466" customFormat="false" ht="15.75" hidden="false" customHeight="false" outlineLevel="0" collapsed="false"/>
    <row r="63467" customFormat="false" ht="15.75" hidden="false" customHeight="false" outlineLevel="0" collapsed="false"/>
    <row r="63468" customFormat="false" ht="15.75" hidden="false" customHeight="false" outlineLevel="0" collapsed="false"/>
    <row r="63469" customFormat="false" ht="15.75" hidden="false" customHeight="false" outlineLevel="0" collapsed="false"/>
    <row r="63470" customFormat="false" ht="15.75" hidden="false" customHeight="false" outlineLevel="0" collapsed="false"/>
    <row r="63471" customFormat="false" ht="15.75" hidden="false" customHeight="false" outlineLevel="0" collapsed="false"/>
    <row r="63472" customFormat="false" ht="15.75" hidden="false" customHeight="false" outlineLevel="0" collapsed="false"/>
    <row r="63473" customFormat="false" ht="15.75" hidden="false" customHeight="false" outlineLevel="0" collapsed="false"/>
    <row r="63474" customFormat="false" ht="15.75" hidden="false" customHeight="false" outlineLevel="0" collapsed="false"/>
    <row r="63475" customFormat="false" ht="15.75" hidden="false" customHeight="false" outlineLevel="0" collapsed="false"/>
    <row r="63476" customFormat="false" ht="15.75" hidden="false" customHeight="false" outlineLevel="0" collapsed="false"/>
    <row r="63477" customFormat="false" ht="15.75" hidden="false" customHeight="false" outlineLevel="0" collapsed="false"/>
    <row r="63478" customFormat="false" ht="15.75" hidden="false" customHeight="false" outlineLevel="0" collapsed="false"/>
    <row r="63479" customFormat="false" ht="15.75" hidden="false" customHeight="false" outlineLevel="0" collapsed="false"/>
    <row r="63480" customFormat="false" ht="15.75" hidden="false" customHeight="false" outlineLevel="0" collapsed="false"/>
    <row r="63481" customFormat="false" ht="15.75" hidden="false" customHeight="false" outlineLevel="0" collapsed="false"/>
    <row r="63482" customFormat="false" ht="15.75" hidden="false" customHeight="false" outlineLevel="0" collapsed="false"/>
    <row r="63483" customFormat="false" ht="15.75" hidden="false" customHeight="false" outlineLevel="0" collapsed="false"/>
    <row r="63484" customFormat="false" ht="15.75" hidden="false" customHeight="false" outlineLevel="0" collapsed="false"/>
    <row r="63485" customFormat="false" ht="15.75" hidden="false" customHeight="false" outlineLevel="0" collapsed="false"/>
    <row r="63486" customFormat="false" ht="15.75" hidden="false" customHeight="false" outlineLevel="0" collapsed="false"/>
    <row r="63487" customFormat="false" ht="15.75" hidden="false" customHeight="false" outlineLevel="0" collapsed="false"/>
    <row r="63488" customFormat="false" ht="15.75" hidden="false" customHeight="false" outlineLevel="0" collapsed="false"/>
    <row r="63489" customFormat="false" ht="15.75" hidden="false" customHeight="false" outlineLevel="0" collapsed="false"/>
    <row r="63490" customFormat="false" ht="15.75" hidden="false" customHeight="false" outlineLevel="0" collapsed="false"/>
    <row r="63491" customFormat="false" ht="15.75" hidden="false" customHeight="false" outlineLevel="0" collapsed="false"/>
    <row r="63492" customFormat="false" ht="15.75" hidden="false" customHeight="false" outlineLevel="0" collapsed="false"/>
    <row r="63493" customFormat="false" ht="15.75" hidden="false" customHeight="false" outlineLevel="0" collapsed="false"/>
    <row r="63494" customFormat="false" ht="15.75" hidden="false" customHeight="false" outlineLevel="0" collapsed="false"/>
    <row r="63495" customFormat="false" ht="15.75" hidden="false" customHeight="false" outlineLevel="0" collapsed="false"/>
    <row r="63496" customFormat="false" ht="15.75" hidden="false" customHeight="false" outlineLevel="0" collapsed="false"/>
    <row r="63497" customFormat="false" ht="15.75" hidden="false" customHeight="false" outlineLevel="0" collapsed="false"/>
    <row r="63498" customFormat="false" ht="15.75" hidden="false" customHeight="false" outlineLevel="0" collapsed="false"/>
    <row r="63499" customFormat="false" ht="15.75" hidden="false" customHeight="false" outlineLevel="0" collapsed="false"/>
    <row r="63500" customFormat="false" ht="15.75" hidden="false" customHeight="false" outlineLevel="0" collapsed="false"/>
    <row r="63501" customFormat="false" ht="15.75" hidden="false" customHeight="false" outlineLevel="0" collapsed="false"/>
    <row r="63502" customFormat="false" ht="15.75" hidden="false" customHeight="false" outlineLevel="0" collapsed="false"/>
    <row r="63503" customFormat="false" ht="15.75" hidden="false" customHeight="false" outlineLevel="0" collapsed="false"/>
    <row r="63504" customFormat="false" ht="15.75" hidden="false" customHeight="false" outlineLevel="0" collapsed="false"/>
    <row r="63505" customFormat="false" ht="15.75" hidden="false" customHeight="false" outlineLevel="0" collapsed="false"/>
    <row r="63506" customFormat="false" ht="15.75" hidden="false" customHeight="false" outlineLevel="0" collapsed="false"/>
    <row r="63507" customFormat="false" ht="15.75" hidden="false" customHeight="false" outlineLevel="0" collapsed="false"/>
    <row r="63508" customFormat="false" ht="15.75" hidden="false" customHeight="false" outlineLevel="0" collapsed="false"/>
    <row r="63509" customFormat="false" ht="15.75" hidden="false" customHeight="false" outlineLevel="0" collapsed="false"/>
    <row r="63510" customFormat="false" ht="15.75" hidden="false" customHeight="false" outlineLevel="0" collapsed="false"/>
    <row r="63511" customFormat="false" ht="15.75" hidden="false" customHeight="false" outlineLevel="0" collapsed="false"/>
    <row r="63512" customFormat="false" ht="15.75" hidden="false" customHeight="false" outlineLevel="0" collapsed="false"/>
    <row r="63513" customFormat="false" ht="15.75" hidden="false" customHeight="false" outlineLevel="0" collapsed="false"/>
    <row r="63514" customFormat="false" ht="15.75" hidden="false" customHeight="false" outlineLevel="0" collapsed="false"/>
    <row r="63515" customFormat="false" ht="15.75" hidden="false" customHeight="false" outlineLevel="0" collapsed="false"/>
    <row r="63516" customFormat="false" ht="15.75" hidden="false" customHeight="false" outlineLevel="0" collapsed="false"/>
    <row r="63517" customFormat="false" ht="15.75" hidden="false" customHeight="false" outlineLevel="0" collapsed="false"/>
    <row r="63518" customFormat="false" ht="15.75" hidden="false" customHeight="false" outlineLevel="0" collapsed="false"/>
    <row r="63519" customFormat="false" ht="15.75" hidden="false" customHeight="false" outlineLevel="0" collapsed="false"/>
    <row r="63520" customFormat="false" ht="15.75" hidden="false" customHeight="false" outlineLevel="0" collapsed="false"/>
    <row r="63521" customFormat="false" ht="15.75" hidden="false" customHeight="false" outlineLevel="0" collapsed="false"/>
    <row r="63522" customFormat="false" ht="15.75" hidden="false" customHeight="false" outlineLevel="0" collapsed="false"/>
    <row r="63523" customFormat="false" ht="15.75" hidden="false" customHeight="false" outlineLevel="0" collapsed="false"/>
    <row r="63524" customFormat="false" ht="15.75" hidden="false" customHeight="false" outlineLevel="0" collapsed="false"/>
    <row r="63525" customFormat="false" ht="15.75" hidden="false" customHeight="false" outlineLevel="0" collapsed="false"/>
    <row r="63526" customFormat="false" ht="15.75" hidden="false" customHeight="false" outlineLevel="0" collapsed="false"/>
    <row r="63527" customFormat="false" ht="15.75" hidden="false" customHeight="false" outlineLevel="0" collapsed="false"/>
    <row r="63528" customFormat="false" ht="15.75" hidden="false" customHeight="false" outlineLevel="0" collapsed="false"/>
    <row r="63529" customFormat="false" ht="15.75" hidden="false" customHeight="false" outlineLevel="0" collapsed="false"/>
    <row r="63530" customFormat="false" ht="15.75" hidden="false" customHeight="false" outlineLevel="0" collapsed="false"/>
    <row r="63531" customFormat="false" ht="15.75" hidden="false" customHeight="false" outlineLevel="0" collapsed="false"/>
    <row r="63532" customFormat="false" ht="15.75" hidden="false" customHeight="false" outlineLevel="0" collapsed="false"/>
    <row r="63533" customFormat="false" ht="15.75" hidden="false" customHeight="false" outlineLevel="0" collapsed="false"/>
    <row r="63534" customFormat="false" ht="15.75" hidden="false" customHeight="false" outlineLevel="0" collapsed="false"/>
    <row r="63535" customFormat="false" ht="15.75" hidden="false" customHeight="false" outlineLevel="0" collapsed="false"/>
    <row r="63536" customFormat="false" ht="15.75" hidden="false" customHeight="false" outlineLevel="0" collapsed="false"/>
    <row r="63537" customFormat="false" ht="15.75" hidden="false" customHeight="false" outlineLevel="0" collapsed="false"/>
    <row r="63538" customFormat="false" ht="15.75" hidden="false" customHeight="false" outlineLevel="0" collapsed="false"/>
    <row r="63539" customFormat="false" ht="15.75" hidden="false" customHeight="false" outlineLevel="0" collapsed="false"/>
    <row r="63540" customFormat="false" ht="15.75" hidden="false" customHeight="false" outlineLevel="0" collapsed="false"/>
    <row r="63541" customFormat="false" ht="15.75" hidden="false" customHeight="false" outlineLevel="0" collapsed="false"/>
    <row r="63542" customFormat="false" ht="15.75" hidden="false" customHeight="false" outlineLevel="0" collapsed="false"/>
    <row r="63543" customFormat="false" ht="15.75" hidden="false" customHeight="false" outlineLevel="0" collapsed="false"/>
    <row r="63544" customFormat="false" ht="15.75" hidden="false" customHeight="false" outlineLevel="0" collapsed="false"/>
    <row r="63545" customFormat="false" ht="15.75" hidden="false" customHeight="false" outlineLevel="0" collapsed="false"/>
    <row r="63546" customFormat="false" ht="15.75" hidden="false" customHeight="false" outlineLevel="0" collapsed="false"/>
    <row r="63547" customFormat="false" ht="15.75" hidden="false" customHeight="false" outlineLevel="0" collapsed="false"/>
    <row r="63548" customFormat="false" ht="15.75" hidden="false" customHeight="false" outlineLevel="0" collapsed="false"/>
    <row r="63549" customFormat="false" ht="15.75" hidden="false" customHeight="false" outlineLevel="0" collapsed="false"/>
    <row r="63550" customFormat="false" ht="15.75" hidden="false" customHeight="false" outlineLevel="0" collapsed="false"/>
    <row r="63551" customFormat="false" ht="15.75" hidden="false" customHeight="false" outlineLevel="0" collapsed="false"/>
    <row r="63552" customFormat="false" ht="15.75" hidden="false" customHeight="false" outlineLevel="0" collapsed="false"/>
    <row r="63553" customFormat="false" ht="15.75" hidden="false" customHeight="false" outlineLevel="0" collapsed="false"/>
    <row r="63554" customFormat="false" ht="15.75" hidden="false" customHeight="false" outlineLevel="0" collapsed="false"/>
    <row r="63555" customFormat="false" ht="15.75" hidden="false" customHeight="false" outlineLevel="0" collapsed="false"/>
    <row r="63556" customFormat="false" ht="15.75" hidden="false" customHeight="false" outlineLevel="0" collapsed="false"/>
    <row r="63557" customFormat="false" ht="15.75" hidden="false" customHeight="false" outlineLevel="0" collapsed="false"/>
    <row r="63558" customFormat="false" ht="15.75" hidden="false" customHeight="false" outlineLevel="0" collapsed="false"/>
    <row r="63559" customFormat="false" ht="15.75" hidden="false" customHeight="false" outlineLevel="0" collapsed="false"/>
    <row r="63560" customFormat="false" ht="15.75" hidden="false" customHeight="false" outlineLevel="0" collapsed="false"/>
    <row r="63561" customFormat="false" ht="15.75" hidden="false" customHeight="false" outlineLevel="0" collapsed="false"/>
    <row r="63562" customFormat="false" ht="15.75" hidden="false" customHeight="false" outlineLevel="0" collapsed="false"/>
    <row r="63563" customFormat="false" ht="15.75" hidden="false" customHeight="false" outlineLevel="0" collapsed="false"/>
    <row r="63564" customFormat="false" ht="15.75" hidden="false" customHeight="false" outlineLevel="0" collapsed="false"/>
    <row r="63565" customFormat="false" ht="15.75" hidden="false" customHeight="false" outlineLevel="0" collapsed="false"/>
    <row r="63566" customFormat="false" ht="15.75" hidden="false" customHeight="false" outlineLevel="0" collapsed="false"/>
    <row r="63567" customFormat="false" ht="15.75" hidden="false" customHeight="false" outlineLevel="0" collapsed="false"/>
    <row r="63568" customFormat="false" ht="15.75" hidden="false" customHeight="false" outlineLevel="0" collapsed="false"/>
    <row r="63569" customFormat="false" ht="15.75" hidden="false" customHeight="false" outlineLevel="0" collapsed="false"/>
    <row r="63570" customFormat="false" ht="15.75" hidden="false" customHeight="false" outlineLevel="0" collapsed="false"/>
    <row r="63571" customFormat="false" ht="15.75" hidden="false" customHeight="false" outlineLevel="0" collapsed="false"/>
    <row r="63572" customFormat="false" ht="15.75" hidden="false" customHeight="false" outlineLevel="0" collapsed="false"/>
    <row r="63573" customFormat="false" ht="15.75" hidden="false" customHeight="false" outlineLevel="0" collapsed="false"/>
    <row r="63574" customFormat="false" ht="15.75" hidden="false" customHeight="false" outlineLevel="0" collapsed="false"/>
    <row r="63575" customFormat="false" ht="15.75" hidden="false" customHeight="false" outlineLevel="0" collapsed="false"/>
    <row r="63576" customFormat="false" ht="15.75" hidden="false" customHeight="false" outlineLevel="0" collapsed="false"/>
    <row r="63577" customFormat="false" ht="15.75" hidden="false" customHeight="false" outlineLevel="0" collapsed="false"/>
    <row r="63578" customFormat="false" ht="15.75" hidden="false" customHeight="false" outlineLevel="0" collapsed="false"/>
    <row r="63579" customFormat="false" ht="15.75" hidden="false" customHeight="false" outlineLevel="0" collapsed="false"/>
    <row r="63580" customFormat="false" ht="15.75" hidden="false" customHeight="false" outlineLevel="0" collapsed="false"/>
    <row r="63581" customFormat="false" ht="15.75" hidden="false" customHeight="false" outlineLevel="0" collapsed="false"/>
    <row r="63582" customFormat="false" ht="15.75" hidden="false" customHeight="false" outlineLevel="0" collapsed="false"/>
    <row r="63583" customFormat="false" ht="15.75" hidden="false" customHeight="false" outlineLevel="0" collapsed="false"/>
    <row r="63584" customFormat="false" ht="15.75" hidden="false" customHeight="false" outlineLevel="0" collapsed="false"/>
    <row r="63585" customFormat="false" ht="15.75" hidden="false" customHeight="false" outlineLevel="0" collapsed="false"/>
    <row r="63586" customFormat="false" ht="15.75" hidden="false" customHeight="false" outlineLevel="0" collapsed="false"/>
    <row r="63587" customFormat="false" ht="15.75" hidden="false" customHeight="false" outlineLevel="0" collapsed="false"/>
    <row r="63588" customFormat="false" ht="15.75" hidden="false" customHeight="false" outlineLevel="0" collapsed="false"/>
    <row r="63589" customFormat="false" ht="15.75" hidden="false" customHeight="false" outlineLevel="0" collapsed="false"/>
    <row r="63590" customFormat="false" ht="15.75" hidden="false" customHeight="false" outlineLevel="0" collapsed="false"/>
    <row r="63591" customFormat="false" ht="15.75" hidden="false" customHeight="false" outlineLevel="0" collapsed="false"/>
    <row r="63592" customFormat="false" ht="15.75" hidden="false" customHeight="false" outlineLevel="0" collapsed="false"/>
    <row r="63593" customFormat="false" ht="15.75" hidden="false" customHeight="false" outlineLevel="0" collapsed="false"/>
    <row r="63594" customFormat="false" ht="15.75" hidden="false" customHeight="false" outlineLevel="0" collapsed="false"/>
    <row r="63595" customFormat="false" ht="15.75" hidden="false" customHeight="false" outlineLevel="0" collapsed="false"/>
    <row r="63596" customFormat="false" ht="15.75" hidden="false" customHeight="false" outlineLevel="0" collapsed="false"/>
    <row r="63597" customFormat="false" ht="15.75" hidden="false" customHeight="false" outlineLevel="0" collapsed="false"/>
    <row r="63598" customFormat="false" ht="15.75" hidden="false" customHeight="false" outlineLevel="0" collapsed="false"/>
    <row r="63599" customFormat="false" ht="15.75" hidden="false" customHeight="false" outlineLevel="0" collapsed="false"/>
    <row r="63600" customFormat="false" ht="15.75" hidden="false" customHeight="false" outlineLevel="0" collapsed="false"/>
    <row r="63601" customFormat="false" ht="15.75" hidden="false" customHeight="false" outlineLevel="0" collapsed="false"/>
    <row r="63602" customFormat="false" ht="15.75" hidden="false" customHeight="false" outlineLevel="0" collapsed="false"/>
    <row r="63603" customFormat="false" ht="15.75" hidden="false" customHeight="false" outlineLevel="0" collapsed="false"/>
    <row r="63604" customFormat="false" ht="15.75" hidden="false" customHeight="false" outlineLevel="0" collapsed="false"/>
    <row r="63605" customFormat="false" ht="15.75" hidden="false" customHeight="false" outlineLevel="0" collapsed="false"/>
    <row r="63606" customFormat="false" ht="15.75" hidden="false" customHeight="false" outlineLevel="0" collapsed="false"/>
    <row r="63607" customFormat="false" ht="15.75" hidden="false" customHeight="false" outlineLevel="0" collapsed="false"/>
    <row r="63608" customFormat="false" ht="15.75" hidden="false" customHeight="false" outlineLevel="0" collapsed="false"/>
    <row r="63609" customFormat="false" ht="15.75" hidden="false" customHeight="false" outlineLevel="0" collapsed="false"/>
    <row r="63610" customFormat="false" ht="15.75" hidden="false" customHeight="false" outlineLevel="0" collapsed="false"/>
    <row r="63611" customFormat="false" ht="15.75" hidden="false" customHeight="false" outlineLevel="0" collapsed="false"/>
    <row r="63612" customFormat="false" ht="15.75" hidden="false" customHeight="false" outlineLevel="0" collapsed="false"/>
    <row r="63613" customFormat="false" ht="15.75" hidden="false" customHeight="false" outlineLevel="0" collapsed="false"/>
    <row r="63614" customFormat="false" ht="15.75" hidden="false" customHeight="false" outlineLevel="0" collapsed="false"/>
    <row r="63615" customFormat="false" ht="15.75" hidden="false" customHeight="false" outlineLevel="0" collapsed="false"/>
    <row r="63616" customFormat="false" ht="15.75" hidden="false" customHeight="false" outlineLevel="0" collapsed="false"/>
    <row r="63617" customFormat="false" ht="15.75" hidden="false" customHeight="false" outlineLevel="0" collapsed="false"/>
    <row r="63618" customFormat="false" ht="15.75" hidden="false" customHeight="false" outlineLevel="0" collapsed="false"/>
    <row r="63619" customFormat="false" ht="15.75" hidden="false" customHeight="false" outlineLevel="0" collapsed="false"/>
    <row r="63620" customFormat="false" ht="15.75" hidden="false" customHeight="false" outlineLevel="0" collapsed="false"/>
    <row r="63621" customFormat="false" ht="15.75" hidden="false" customHeight="false" outlineLevel="0" collapsed="false"/>
    <row r="63622" customFormat="false" ht="15.75" hidden="false" customHeight="false" outlineLevel="0" collapsed="false"/>
    <row r="63623" customFormat="false" ht="15.75" hidden="false" customHeight="false" outlineLevel="0" collapsed="false"/>
    <row r="63624" customFormat="false" ht="15.75" hidden="false" customHeight="false" outlineLevel="0" collapsed="false"/>
    <row r="63625" customFormat="false" ht="15.75" hidden="false" customHeight="false" outlineLevel="0" collapsed="false"/>
    <row r="63626" customFormat="false" ht="15.75" hidden="false" customHeight="false" outlineLevel="0" collapsed="false"/>
    <row r="63627" customFormat="false" ht="15.75" hidden="false" customHeight="false" outlineLevel="0" collapsed="false"/>
    <row r="63628" customFormat="false" ht="15.75" hidden="false" customHeight="false" outlineLevel="0" collapsed="false"/>
    <row r="63629" customFormat="false" ht="15.75" hidden="false" customHeight="false" outlineLevel="0" collapsed="false"/>
    <row r="63630" customFormat="false" ht="15.75" hidden="false" customHeight="false" outlineLevel="0" collapsed="false"/>
    <row r="63631" customFormat="false" ht="15.75" hidden="false" customHeight="false" outlineLevel="0" collapsed="false"/>
    <row r="63632" customFormat="false" ht="15.75" hidden="false" customHeight="false" outlineLevel="0" collapsed="false"/>
    <row r="63633" customFormat="false" ht="15.75" hidden="false" customHeight="false" outlineLevel="0" collapsed="false"/>
    <row r="63634" customFormat="false" ht="15.75" hidden="false" customHeight="false" outlineLevel="0" collapsed="false"/>
    <row r="63635" customFormat="false" ht="15.75" hidden="false" customHeight="false" outlineLevel="0" collapsed="false"/>
    <row r="63636" customFormat="false" ht="15.75" hidden="false" customHeight="false" outlineLevel="0" collapsed="false"/>
    <row r="63637" customFormat="false" ht="15.75" hidden="false" customHeight="false" outlineLevel="0" collapsed="false"/>
    <row r="63638" customFormat="false" ht="15.75" hidden="false" customHeight="false" outlineLevel="0" collapsed="false"/>
    <row r="63639" customFormat="false" ht="15.75" hidden="false" customHeight="false" outlineLevel="0" collapsed="false"/>
    <row r="63640" customFormat="false" ht="15.75" hidden="false" customHeight="false" outlineLevel="0" collapsed="false"/>
    <row r="63641" customFormat="false" ht="15.75" hidden="false" customHeight="false" outlineLevel="0" collapsed="false"/>
    <row r="63642" customFormat="false" ht="15.75" hidden="false" customHeight="false" outlineLevel="0" collapsed="false"/>
    <row r="63643" customFormat="false" ht="15.75" hidden="false" customHeight="false" outlineLevel="0" collapsed="false"/>
    <row r="63644" customFormat="false" ht="15.75" hidden="false" customHeight="false" outlineLevel="0" collapsed="false"/>
    <row r="63645" customFormat="false" ht="15.75" hidden="false" customHeight="false" outlineLevel="0" collapsed="false"/>
    <row r="63646" customFormat="false" ht="15.75" hidden="false" customHeight="false" outlineLevel="0" collapsed="false"/>
    <row r="63647" customFormat="false" ht="15.75" hidden="false" customHeight="false" outlineLevel="0" collapsed="false"/>
    <row r="63648" customFormat="false" ht="15.75" hidden="false" customHeight="false" outlineLevel="0" collapsed="false"/>
    <row r="63649" customFormat="false" ht="15.75" hidden="false" customHeight="false" outlineLevel="0" collapsed="false"/>
    <row r="63650" customFormat="false" ht="15.75" hidden="false" customHeight="false" outlineLevel="0" collapsed="false"/>
    <row r="63651" customFormat="false" ht="15.75" hidden="false" customHeight="false" outlineLevel="0" collapsed="false"/>
    <row r="63652" customFormat="false" ht="15.75" hidden="false" customHeight="false" outlineLevel="0" collapsed="false"/>
    <row r="63653" customFormat="false" ht="15.75" hidden="false" customHeight="false" outlineLevel="0" collapsed="false"/>
    <row r="63654" customFormat="false" ht="15.75" hidden="false" customHeight="false" outlineLevel="0" collapsed="false"/>
    <row r="63655" customFormat="false" ht="15.75" hidden="false" customHeight="false" outlineLevel="0" collapsed="false"/>
    <row r="63656" customFormat="false" ht="15.75" hidden="false" customHeight="false" outlineLevel="0" collapsed="false"/>
    <row r="63657" customFormat="false" ht="15.75" hidden="false" customHeight="false" outlineLevel="0" collapsed="false"/>
    <row r="63658" customFormat="false" ht="15.75" hidden="false" customHeight="false" outlineLevel="0" collapsed="false"/>
    <row r="63659" customFormat="false" ht="15.75" hidden="false" customHeight="false" outlineLevel="0" collapsed="false"/>
    <row r="63660" customFormat="false" ht="15.75" hidden="false" customHeight="false" outlineLevel="0" collapsed="false"/>
    <row r="63661" customFormat="false" ht="15.75" hidden="false" customHeight="false" outlineLevel="0" collapsed="false"/>
    <row r="63662" customFormat="false" ht="15.75" hidden="false" customHeight="false" outlineLevel="0" collapsed="false"/>
    <row r="63663" customFormat="false" ht="15.75" hidden="false" customHeight="false" outlineLevel="0" collapsed="false"/>
    <row r="63664" customFormat="false" ht="15.75" hidden="false" customHeight="false" outlineLevel="0" collapsed="false"/>
    <row r="63665" customFormat="false" ht="15.75" hidden="false" customHeight="false" outlineLevel="0" collapsed="false"/>
    <row r="63666" customFormat="false" ht="15.75" hidden="false" customHeight="false" outlineLevel="0" collapsed="false"/>
    <row r="63667" customFormat="false" ht="15.75" hidden="false" customHeight="false" outlineLevel="0" collapsed="false"/>
    <row r="63668" customFormat="false" ht="15.75" hidden="false" customHeight="false" outlineLevel="0" collapsed="false"/>
    <row r="63669" customFormat="false" ht="15.75" hidden="false" customHeight="false" outlineLevel="0" collapsed="false"/>
    <row r="63670" customFormat="false" ht="15.75" hidden="false" customHeight="false" outlineLevel="0" collapsed="false"/>
    <row r="63671" customFormat="false" ht="15.75" hidden="false" customHeight="false" outlineLevel="0" collapsed="false"/>
    <row r="63672" customFormat="false" ht="15.75" hidden="false" customHeight="false" outlineLevel="0" collapsed="false"/>
    <row r="63673" customFormat="false" ht="15.75" hidden="false" customHeight="false" outlineLevel="0" collapsed="false"/>
    <row r="63674" customFormat="false" ht="15.75" hidden="false" customHeight="false" outlineLevel="0" collapsed="false"/>
    <row r="63675" customFormat="false" ht="15.75" hidden="false" customHeight="false" outlineLevel="0" collapsed="false"/>
    <row r="63676" customFormat="false" ht="15.75" hidden="false" customHeight="false" outlineLevel="0" collapsed="false"/>
    <row r="63677" customFormat="false" ht="15.75" hidden="false" customHeight="false" outlineLevel="0" collapsed="false"/>
    <row r="63678" customFormat="false" ht="15.75" hidden="false" customHeight="false" outlineLevel="0" collapsed="false"/>
    <row r="63679" customFormat="false" ht="15.75" hidden="false" customHeight="false" outlineLevel="0" collapsed="false"/>
    <row r="63680" customFormat="false" ht="15.75" hidden="false" customHeight="false" outlineLevel="0" collapsed="false"/>
    <row r="63681" customFormat="false" ht="15.75" hidden="false" customHeight="false" outlineLevel="0" collapsed="false"/>
    <row r="63682" customFormat="false" ht="15.75" hidden="false" customHeight="false" outlineLevel="0" collapsed="false"/>
    <row r="63683" customFormat="false" ht="15.75" hidden="false" customHeight="false" outlineLevel="0" collapsed="false"/>
    <row r="63684" customFormat="false" ht="15.75" hidden="false" customHeight="false" outlineLevel="0" collapsed="false"/>
    <row r="63685" customFormat="false" ht="15.75" hidden="false" customHeight="false" outlineLevel="0" collapsed="false"/>
    <row r="63686" customFormat="false" ht="15.75" hidden="false" customHeight="false" outlineLevel="0" collapsed="false"/>
    <row r="63687" customFormat="false" ht="15.75" hidden="false" customHeight="false" outlineLevel="0" collapsed="false"/>
    <row r="63688" customFormat="false" ht="15.75" hidden="false" customHeight="false" outlineLevel="0" collapsed="false"/>
    <row r="63689" customFormat="false" ht="15.75" hidden="false" customHeight="false" outlineLevel="0" collapsed="false"/>
    <row r="63690" customFormat="false" ht="15.75" hidden="false" customHeight="false" outlineLevel="0" collapsed="false"/>
    <row r="63691" customFormat="false" ht="15.75" hidden="false" customHeight="false" outlineLevel="0" collapsed="false"/>
    <row r="63692" customFormat="false" ht="15.75" hidden="false" customHeight="false" outlineLevel="0" collapsed="false"/>
    <row r="63693" customFormat="false" ht="15.75" hidden="false" customHeight="false" outlineLevel="0" collapsed="false"/>
    <row r="63694" customFormat="false" ht="15.75" hidden="false" customHeight="false" outlineLevel="0" collapsed="false"/>
    <row r="63695" customFormat="false" ht="15.75" hidden="false" customHeight="false" outlineLevel="0" collapsed="false"/>
    <row r="63696" customFormat="false" ht="15.75" hidden="false" customHeight="false" outlineLevel="0" collapsed="false"/>
    <row r="63697" customFormat="false" ht="15.75" hidden="false" customHeight="false" outlineLevel="0" collapsed="false"/>
    <row r="63698" customFormat="false" ht="15.75" hidden="false" customHeight="false" outlineLevel="0" collapsed="false"/>
    <row r="63699" customFormat="false" ht="15.75" hidden="false" customHeight="false" outlineLevel="0" collapsed="false"/>
    <row r="63700" customFormat="false" ht="15.75" hidden="false" customHeight="false" outlineLevel="0" collapsed="false"/>
    <row r="63701" customFormat="false" ht="15.75" hidden="false" customHeight="false" outlineLevel="0" collapsed="false"/>
    <row r="63702" customFormat="false" ht="15.75" hidden="false" customHeight="false" outlineLevel="0" collapsed="false"/>
    <row r="63703" customFormat="false" ht="15.75" hidden="false" customHeight="false" outlineLevel="0" collapsed="false"/>
    <row r="63704" customFormat="false" ht="15.75" hidden="false" customHeight="false" outlineLevel="0" collapsed="false"/>
    <row r="63705" customFormat="false" ht="15.75" hidden="false" customHeight="false" outlineLevel="0" collapsed="false"/>
    <row r="63706" customFormat="false" ht="15.75" hidden="false" customHeight="false" outlineLevel="0" collapsed="false"/>
    <row r="63707" customFormat="false" ht="15.75" hidden="false" customHeight="false" outlineLevel="0" collapsed="false"/>
    <row r="63708" customFormat="false" ht="15.75" hidden="false" customHeight="false" outlineLevel="0" collapsed="false"/>
    <row r="63709" customFormat="false" ht="15.75" hidden="false" customHeight="false" outlineLevel="0" collapsed="false"/>
    <row r="63710" customFormat="false" ht="15.75" hidden="false" customHeight="false" outlineLevel="0" collapsed="false"/>
    <row r="63711" customFormat="false" ht="15.75" hidden="false" customHeight="false" outlineLevel="0" collapsed="false"/>
    <row r="63712" customFormat="false" ht="15.75" hidden="false" customHeight="false" outlineLevel="0" collapsed="false"/>
    <row r="63713" customFormat="false" ht="15.75" hidden="false" customHeight="false" outlineLevel="0" collapsed="false"/>
    <row r="63714" customFormat="false" ht="15.75" hidden="false" customHeight="false" outlineLevel="0" collapsed="false"/>
    <row r="63715" customFormat="false" ht="15.75" hidden="false" customHeight="false" outlineLevel="0" collapsed="false"/>
    <row r="63716" customFormat="false" ht="15.75" hidden="false" customHeight="false" outlineLevel="0" collapsed="false"/>
    <row r="63717" customFormat="false" ht="15.75" hidden="false" customHeight="false" outlineLevel="0" collapsed="false"/>
    <row r="63718" customFormat="false" ht="15.75" hidden="false" customHeight="false" outlineLevel="0" collapsed="false"/>
    <row r="63719" customFormat="false" ht="15.75" hidden="false" customHeight="false" outlineLevel="0" collapsed="false"/>
    <row r="63720" customFormat="false" ht="15.75" hidden="false" customHeight="false" outlineLevel="0" collapsed="false"/>
    <row r="63721" customFormat="false" ht="15.75" hidden="false" customHeight="false" outlineLevel="0" collapsed="false"/>
    <row r="63722" customFormat="false" ht="15.75" hidden="false" customHeight="false" outlineLevel="0" collapsed="false"/>
    <row r="63723" customFormat="false" ht="15.75" hidden="false" customHeight="false" outlineLevel="0" collapsed="false"/>
    <row r="63724" customFormat="false" ht="15.75" hidden="false" customHeight="false" outlineLevel="0" collapsed="false"/>
    <row r="63725" customFormat="false" ht="15.75" hidden="false" customHeight="false" outlineLevel="0" collapsed="false"/>
    <row r="63726" customFormat="false" ht="15.75" hidden="false" customHeight="false" outlineLevel="0" collapsed="false"/>
    <row r="63727" customFormat="false" ht="15.75" hidden="false" customHeight="false" outlineLevel="0" collapsed="false"/>
    <row r="63728" customFormat="false" ht="15.75" hidden="false" customHeight="false" outlineLevel="0" collapsed="false"/>
    <row r="63729" customFormat="false" ht="15.75" hidden="false" customHeight="false" outlineLevel="0" collapsed="false"/>
    <row r="63730" customFormat="false" ht="15.75" hidden="false" customHeight="false" outlineLevel="0" collapsed="false"/>
    <row r="63731" customFormat="false" ht="15.75" hidden="false" customHeight="false" outlineLevel="0" collapsed="false"/>
    <row r="63732" customFormat="false" ht="15.75" hidden="false" customHeight="false" outlineLevel="0" collapsed="false"/>
    <row r="63733" customFormat="false" ht="15.75" hidden="false" customHeight="false" outlineLevel="0" collapsed="false"/>
    <row r="63734" customFormat="false" ht="15.75" hidden="false" customHeight="false" outlineLevel="0" collapsed="false"/>
    <row r="63735" customFormat="false" ht="15.75" hidden="false" customHeight="false" outlineLevel="0" collapsed="false"/>
    <row r="63736" customFormat="false" ht="15.75" hidden="false" customHeight="false" outlineLevel="0" collapsed="false"/>
    <row r="63737" customFormat="false" ht="15.75" hidden="false" customHeight="false" outlineLevel="0" collapsed="false"/>
    <row r="63738" customFormat="false" ht="15.75" hidden="false" customHeight="false" outlineLevel="0" collapsed="false"/>
    <row r="63739" customFormat="false" ht="15.75" hidden="false" customHeight="false" outlineLevel="0" collapsed="false"/>
    <row r="63740" customFormat="false" ht="15.75" hidden="false" customHeight="false" outlineLevel="0" collapsed="false"/>
    <row r="63741" customFormat="false" ht="15.75" hidden="false" customHeight="false" outlineLevel="0" collapsed="false"/>
    <row r="63742" customFormat="false" ht="15.75" hidden="false" customHeight="false" outlineLevel="0" collapsed="false"/>
    <row r="63743" customFormat="false" ht="15.75" hidden="false" customHeight="false" outlineLevel="0" collapsed="false"/>
    <row r="63744" customFormat="false" ht="15.75" hidden="false" customHeight="false" outlineLevel="0" collapsed="false"/>
    <row r="63745" customFormat="false" ht="15.75" hidden="false" customHeight="false" outlineLevel="0" collapsed="false"/>
    <row r="63746" customFormat="false" ht="15.75" hidden="false" customHeight="false" outlineLevel="0" collapsed="false"/>
    <row r="63747" customFormat="false" ht="15.75" hidden="false" customHeight="false" outlineLevel="0" collapsed="false"/>
    <row r="63748" customFormat="false" ht="15.75" hidden="false" customHeight="false" outlineLevel="0" collapsed="false"/>
    <row r="63749" customFormat="false" ht="15.75" hidden="false" customHeight="false" outlineLevel="0" collapsed="false"/>
    <row r="63750" customFormat="false" ht="15.75" hidden="false" customHeight="false" outlineLevel="0" collapsed="false"/>
    <row r="63751" customFormat="false" ht="15.75" hidden="false" customHeight="false" outlineLevel="0" collapsed="false"/>
    <row r="63752" customFormat="false" ht="15.75" hidden="false" customHeight="false" outlineLevel="0" collapsed="false"/>
    <row r="63753" customFormat="false" ht="15.75" hidden="false" customHeight="false" outlineLevel="0" collapsed="false"/>
    <row r="63754" customFormat="false" ht="15.75" hidden="false" customHeight="false" outlineLevel="0" collapsed="false"/>
    <row r="63755" customFormat="false" ht="15.75" hidden="false" customHeight="false" outlineLevel="0" collapsed="false"/>
    <row r="63756" customFormat="false" ht="15.75" hidden="false" customHeight="false" outlineLevel="0" collapsed="false"/>
    <row r="63757" customFormat="false" ht="15.75" hidden="false" customHeight="false" outlineLevel="0" collapsed="false"/>
    <row r="63758" customFormat="false" ht="15.75" hidden="false" customHeight="false" outlineLevel="0" collapsed="false"/>
    <row r="63759" customFormat="false" ht="15.75" hidden="false" customHeight="false" outlineLevel="0" collapsed="false"/>
    <row r="63760" customFormat="false" ht="15.75" hidden="false" customHeight="false" outlineLevel="0" collapsed="false"/>
    <row r="63761" customFormat="false" ht="15.75" hidden="false" customHeight="false" outlineLevel="0" collapsed="false"/>
    <row r="63762" customFormat="false" ht="15.75" hidden="false" customHeight="false" outlineLevel="0" collapsed="false"/>
    <row r="63763" customFormat="false" ht="15.75" hidden="false" customHeight="false" outlineLevel="0" collapsed="false"/>
    <row r="63764" customFormat="false" ht="15.75" hidden="false" customHeight="false" outlineLevel="0" collapsed="false"/>
    <row r="63765" customFormat="false" ht="15.75" hidden="false" customHeight="false" outlineLevel="0" collapsed="false"/>
    <row r="63766" customFormat="false" ht="15.75" hidden="false" customHeight="false" outlineLevel="0" collapsed="false"/>
    <row r="63767" customFormat="false" ht="15.75" hidden="false" customHeight="false" outlineLevel="0" collapsed="false"/>
    <row r="63768" customFormat="false" ht="15.75" hidden="false" customHeight="false" outlineLevel="0" collapsed="false"/>
    <row r="63769" customFormat="false" ht="15.75" hidden="false" customHeight="false" outlineLevel="0" collapsed="false"/>
    <row r="63770" customFormat="false" ht="15.75" hidden="false" customHeight="false" outlineLevel="0" collapsed="false"/>
    <row r="63771" customFormat="false" ht="15.75" hidden="false" customHeight="false" outlineLevel="0" collapsed="false"/>
    <row r="63772" customFormat="false" ht="15.75" hidden="false" customHeight="false" outlineLevel="0" collapsed="false"/>
    <row r="63773" customFormat="false" ht="15.75" hidden="false" customHeight="false" outlineLevel="0" collapsed="false"/>
    <row r="63774" customFormat="false" ht="15.75" hidden="false" customHeight="false" outlineLevel="0" collapsed="false"/>
    <row r="63775" customFormat="false" ht="15.75" hidden="false" customHeight="false" outlineLevel="0" collapsed="false"/>
    <row r="63776" customFormat="false" ht="15.75" hidden="false" customHeight="false" outlineLevel="0" collapsed="false"/>
    <row r="63777" customFormat="false" ht="15.75" hidden="false" customHeight="false" outlineLevel="0" collapsed="false"/>
    <row r="63778" customFormat="false" ht="15.75" hidden="false" customHeight="false" outlineLevel="0" collapsed="false"/>
    <row r="63779" customFormat="false" ht="15.75" hidden="false" customHeight="false" outlineLevel="0" collapsed="false"/>
    <row r="63780" customFormat="false" ht="15.75" hidden="false" customHeight="false" outlineLevel="0" collapsed="false"/>
    <row r="63781" customFormat="false" ht="15.75" hidden="false" customHeight="false" outlineLevel="0" collapsed="false"/>
    <row r="63782" customFormat="false" ht="15.75" hidden="false" customHeight="false" outlineLevel="0" collapsed="false"/>
    <row r="63783" customFormat="false" ht="15.75" hidden="false" customHeight="false" outlineLevel="0" collapsed="false"/>
    <row r="63784" customFormat="false" ht="15.75" hidden="false" customHeight="false" outlineLevel="0" collapsed="false"/>
    <row r="63785" customFormat="false" ht="15.75" hidden="false" customHeight="false" outlineLevel="0" collapsed="false"/>
    <row r="63786" customFormat="false" ht="15.75" hidden="false" customHeight="false" outlineLevel="0" collapsed="false"/>
    <row r="63787" customFormat="false" ht="15.75" hidden="false" customHeight="false" outlineLevel="0" collapsed="false"/>
    <row r="63788" customFormat="false" ht="15.75" hidden="false" customHeight="false" outlineLevel="0" collapsed="false"/>
    <row r="63789" customFormat="false" ht="15.75" hidden="false" customHeight="false" outlineLevel="0" collapsed="false"/>
    <row r="63790" customFormat="false" ht="15.75" hidden="false" customHeight="false" outlineLevel="0" collapsed="false"/>
    <row r="63791" customFormat="false" ht="15.75" hidden="false" customHeight="false" outlineLevel="0" collapsed="false"/>
    <row r="63792" customFormat="false" ht="15.75" hidden="false" customHeight="false" outlineLevel="0" collapsed="false"/>
    <row r="63793" customFormat="false" ht="15.75" hidden="false" customHeight="false" outlineLevel="0" collapsed="false"/>
    <row r="63794" customFormat="false" ht="15.75" hidden="false" customHeight="false" outlineLevel="0" collapsed="false"/>
    <row r="63795" customFormat="false" ht="15.75" hidden="false" customHeight="false" outlineLevel="0" collapsed="false"/>
    <row r="63796" customFormat="false" ht="15.75" hidden="false" customHeight="false" outlineLevel="0" collapsed="false"/>
    <row r="63797" customFormat="false" ht="15.75" hidden="false" customHeight="false" outlineLevel="0" collapsed="false"/>
    <row r="63798" customFormat="false" ht="15.75" hidden="false" customHeight="false" outlineLevel="0" collapsed="false"/>
    <row r="63799" customFormat="false" ht="15.75" hidden="false" customHeight="false" outlineLevel="0" collapsed="false"/>
    <row r="63800" customFormat="false" ht="15.75" hidden="false" customHeight="false" outlineLevel="0" collapsed="false"/>
    <row r="63801" customFormat="false" ht="15.75" hidden="false" customHeight="false" outlineLevel="0" collapsed="false"/>
    <row r="63802" customFormat="false" ht="15.75" hidden="false" customHeight="false" outlineLevel="0" collapsed="false"/>
    <row r="63803" customFormat="false" ht="15.75" hidden="false" customHeight="false" outlineLevel="0" collapsed="false"/>
    <row r="63804" customFormat="false" ht="15.75" hidden="false" customHeight="false" outlineLevel="0" collapsed="false"/>
    <row r="63805" customFormat="false" ht="15.75" hidden="false" customHeight="false" outlineLevel="0" collapsed="false"/>
    <row r="63806" customFormat="false" ht="15.75" hidden="false" customHeight="false" outlineLevel="0" collapsed="false"/>
    <row r="63807" customFormat="false" ht="15.75" hidden="false" customHeight="false" outlineLevel="0" collapsed="false"/>
    <row r="63808" customFormat="false" ht="15.75" hidden="false" customHeight="false" outlineLevel="0" collapsed="false"/>
    <row r="63809" customFormat="false" ht="15.75" hidden="false" customHeight="false" outlineLevel="0" collapsed="false"/>
    <row r="63810" customFormat="false" ht="15.75" hidden="false" customHeight="false" outlineLevel="0" collapsed="false"/>
    <row r="63811" customFormat="false" ht="15.75" hidden="false" customHeight="false" outlineLevel="0" collapsed="false"/>
    <row r="63812" customFormat="false" ht="15.75" hidden="false" customHeight="false" outlineLevel="0" collapsed="false"/>
    <row r="63813" customFormat="false" ht="15.75" hidden="false" customHeight="false" outlineLevel="0" collapsed="false"/>
    <row r="63814" customFormat="false" ht="15.75" hidden="false" customHeight="false" outlineLevel="0" collapsed="false"/>
    <row r="63815" customFormat="false" ht="15.75" hidden="false" customHeight="false" outlineLevel="0" collapsed="false"/>
    <row r="63816" customFormat="false" ht="15.75" hidden="false" customHeight="false" outlineLevel="0" collapsed="false"/>
    <row r="63817" customFormat="false" ht="15.75" hidden="false" customHeight="false" outlineLevel="0" collapsed="false"/>
    <row r="63818" customFormat="false" ht="15.75" hidden="false" customHeight="false" outlineLevel="0" collapsed="false"/>
    <row r="63819" customFormat="false" ht="15.75" hidden="false" customHeight="false" outlineLevel="0" collapsed="false"/>
    <row r="63820" customFormat="false" ht="15.75" hidden="false" customHeight="false" outlineLevel="0" collapsed="false"/>
    <row r="63821" customFormat="false" ht="15.75" hidden="false" customHeight="false" outlineLevel="0" collapsed="false"/>
    <row r="63822" customFormat="false" ht="15.75" hidden="false" customHeight="false" outlineLevel="0" collapsed="false"/>
    <row r="63823" customFormat="false" ht="15.75" hidden="false" customHeight="false" outlineLevel="0" collapsed="false"/>
    <row r="63824" customFormat="false" ht="15.75" hidden="false" customHeight="false" outlineLevel="0" collapsed="false"/>
    <row r="63825" customFormat="false" ht="15.75" hidden="false" customHeight="false" outlineLevel="0" collapsed="false"/>
    <row r="63826" customFormat="false" ht="15.75" hidden="false" customHeight="false" outlineLevel="0" collapsed="false"/>
    <row r="63827" customFormat="false" ht="15.75" hidden="false" customHeight="false" outlineLevel="0" collapsed="false"/>
    <row r="63828" customFormat="false" ht="15.75" hidden="false" customHeight="false" outlineLevel="0" collapsed="false"/>
    <row r="63829" customFormat="false" ht="15.75" hidden="false" customHeight="false" outlineLevel="0" collapsed="false"/>
    <row r="63830" customFormat="false" ht="15.75" hidden="false" customHeight="false" outlineLevel="0" collapsed="false"/>
    <row r="63831" customFormat="false" ht="15.75" hidden="false" customHeight="false" outlineLevel="0" collapsed="false"/>
    <row r="63832" customFormat="false" ht="15.75" hidden="false" customHeight="false" outlineLevel="0" collapsed="false"/>
    <row r="63833" customFormat="false" ht="15.75" hidden="false" customHeight="false" outlineLevel="0" collapsed="false"/>
    <row r="63834" customFormat="false" ht="15.75" hidden="false" customHeight="false" outlineLevel="0" collapsed="false"/>
    <row r="63835" customFormat="false" ht="15.75" hidden="false" customHeight="false" outlineLevel="0" collapsed="false"/>
    <row r="63836" customFormat="false" ht="15.75" hidden="false" customHeight="false" outlineLevel="0" collapsed="false"/>
    <row r="63837" customFormat="false" ht="15.75" hidden="false" customHeight="false" outlineLevel="0" collapsed="false"/>
    <row r="63838" customFormat="false" ht="15.75" hidden="false" customHeight="false" outlineLevel="0" collapsed="false"/>
    <row r="63839" customFormat="false" ht="15.75" hidden="false" customHeight="false" outlineLevel="0" collapsed="false"/>
    <row r="63840" customFormat="false" ht="15.75" hidden="false" customHeight="false" outlineLevel="0" collapsed="false"/>
    <row r="63841" customFormat="false" ht="15.75" hidden="false" customHeight="false" outlineLevel="0" collapsed="false"/>
    <row r="63842" customFormat="false" ht="15.75" hidden="false" customHeight="false" outlineLevel="0" collapsed="false"/>
    <row r="63843" customFormat="false" ht="15.75" hidden="false" customHeight="false" outlineLevel="0" collapsed="false"/>
    <row r="63844" customFormat="false" ht="15.75" hidden="false" customHeight="false" outlineLevel="0" collapsed="false"/>
    <row r="63845" customFormat="false" ht="15.75" hidden="false" customHeight="false" outlineLevel="0" collapsed="false"/>
    <row r="63846" customFormat="false" ht="15.75" hidden="false" customHeight="false" outlineLevel="0" collapsed="false"/>
    <row r="63847" customFormat="false" ht="15.75" hidden="false" customHeight="false" outlineLevel="0" collapsed="false"/>
    <row r="63848" customFormat="false" ht="15.75" hidden="false" customHeight="false" outlineLevel="0" collapsed="false"/>
    <row r="63849" customFormat="false" ht="15.75" hidden="false" customHeight="false" outlineLevel="0" collapsed="false"/>
    <row r="63850" customFormat="false" ht="15.75" hidden="false" customHeight="false" outlineLevel="0" collapsed="false"/>
    <row r="63851" customFormat="false" ht="15.75" hidden="false" customHeight="false" outlineLevel="0" collapsed="false"/>
    <row r="63852" customFormat="false" ht="15.75" hidden="false" customHeight="false" outlineLevel="0" collapsed="false"/>
    <row r="63853" customFormat="false" ht="15.75" hidden="false" customHeight="false" outlineLevel="0" collapsed="false"/>
    <row r="63854" customFormat="false" ht="15.75" hidden="false" customHeight="false" outlineLevel="0" collapsed="false"/>
    <row r="63855" customFormat="false" ht="15.75" hidden="false" customHeight="false" outlineLevel="0" collapsed="false"/>
    <row r="63856" customFormat="false" ht="15.75" hidden="false" customHeight="false" outlineLevel="0" collapsed="false"/>
    <row r="63857" customFormat="false" ht="15.75" hidden="false" customHeight="false" outlineLevel="0" collapsed="false"/>
    <row r="63858" customFormat="false" ht="15.75" hidden="false" customHeight="false" outlineLevel="0" collapsed="false"/>
    <row r="63859" customFormat="false" ht="15.75" hidden="false" customHeight="false" outlineLevel="0" collapsed="false"/>
    <row r="63860" customFormat="false" ht="15.75" hidden="false" customHeight="false" outlineLevel="0" collapsed="false"/>
    <row r="63861" customFormat="false" ht="15.75" hidden="false" customHeight="false" outlineLevel="0" collapsed="false"/>
    <row r="63862" customFormat="false" ht="15.75" hidden="false" customHeight="false" outlineLevel="0" collapsed="false"/>
    <row r="63863" customFormat="false" ht="15.75" hidden="false" customHeight="false" outlineLevel="0" collapsed="false"/>
    <row r="63864" customFormat="false" ht="15.75" hidden="false" customHeight="false" outlineLevel="0" collapsed="false"/>
    <row r="63865" customFormat="false" ht="15.75" hidden="false" customHeight="false" outlineLevel="0" collapsed="false"/>
    <row r="63866" customFormat="false" ht="15.75" hidden="false" customHeight="false" outlineLevel="0" collapsed="false"/>
    <row r="63867" customFormat="false" ht="15.75" hidden="false" customHeight="false" outlineLevel="0" collapsed="false"/>
    <row r="63868" customFormat="false" ht="15.75" hidden="false" customHeight="false" outlineLevel="0" collapsed="false"/>
    <row r="63869" customFormat="false" ht="15.75" hidden="false" customHeight="false" outlineLevel="0" collapsed="false"/>
    <row r="63870" customFormat="false" ht="15.75" hidden="false" customHeight="false" outlineLevel="0" collapsed="false"/>
    <row r="63871" customFormat="false" ht="15.75" hidden="false" customHeight="false" outlineLevel="0" collapsed="false"/>
    <row r="63872" customFormat="false" ht="15.75" hidden="false" customHeight="false" outlineLevel="0" collapsed="false"/>
    <row r="63873" customFormat="false" ht="15.75" hidden="false" customHeight="false" outlineLevel="0" collapsed="false"/>
    <row r="63874" customFormat="false" ht="15.75" hidden="false" customHeight="false" outlineLevel="0" collapsed="false"/>
    <row r="63875" customFormat="false" ht="15.75" hidden="false" customHeight="false" outlineLevel="0" collapsed="false"/>
    <row r="63876" customFormat="false" ht="15.75" hidden="false" customHeight="false" outlineLevel="0" collapsed="false"/>
    <row r="63877" customFormat="false" ht="15.75" hidden="false" customHeight="false" outlineLevel="0" collapsed="false"/>
    <row r="63878" customFormat="false" ht="15.75" hidden="false" customHeight="false" outlineLevel="0" collapsed="false"/>
    <row r="63879" customFormat="false" ht="15.75" hidden="false" customHeight="false" outlineLevel="0" collapsed="false"/>
    <row r="63880" customFormat="false" ht="15.75" hidden="false" customHeight="false" outlineLevel="0" collapsed="false"/>
    <row r="63881" customFormat="false" ht="15.75" hidden="false" customHeight="false" outlineLevel="0" collapsed="false"/>
    <row r="63882" customFormat="false" ht="15.75" hidden="false" customHeight="false" outlineLevel="0" collapsed="false"/>
    <row r="63883" customFormat="false" ht="15.75" hidden="false" customHeight="false" outlineLevel="0" collapsed="false"/>
    <row r="63884" customFormat="false" ht="15.75" hidden="false" customHeight="false" outlineLevel="0" collapsed="false"/>
    <row r="63885" customFormat="false" ht="15.75" hidden="false" customHeight="false" outlineLevel="0" collapsed="false"/>
    <row r="63886" customFormat="false" ht="15.75" hidden="false" customHeight="false" outlineLevel="0" collapsed="false"/>
    <row r="63887" customFormat="false" ht="15.75" hidden="false" customHeight="false" outlineLevel="0" collapsed="false"/>
    <row r="63888" customFormat="false" ht="15.75" hidden="false" customHeight="false" outlineLevel="0" collapsed="false"/>
    <row r="63889" customFormat="false" ht="15.75" hidden="false" customHeight="false" outlineLevel="0" collapsed="false"/>
    <row r="63890" customFormat="false" ht="15.75" hidden="false" customHeight="false" outlineLevel="0" collapsed="false"/>
    <row r="63891" customFormat="false" ht="15.75" hidden="false" customHeight="false" outlineLevel="0" collapsed="false"/>
    <row r="63892" customFormat="false" ht="15.75" hidden="false" customHeight="false" outlineLevel="0" collapsed="false"/>
    <row r="63893" customFormat="false" ht="15.75" hidden="false" customHeight="false" outlineLevel="0" collapsed="false"/>
    <row r="63894" customFormat="false" ht="15.75" hidden="false" customHeight="false" outlineLevel="0" collapsed="false"/>
    <row r="63895" customFormat="false" ht="15.75" hidden="false" customHeight="false" outlineLevel="0" collapsed="false"/>
    <row r="63896" customFormat="false" ht="15.75" hidden="false" customHeight="false" outlineLevel="0" collapsed="false"/>
    <row r="63897" customFormat="false" ht="15.75" hidden="false" customHeight="false" outlineLevel="0" collapsed="false"/>
    <row r="63898" customFormat="false" ht="15.75" hidden="false" customHeight="false" outlineLevel="0" collapsed="false"/>
    <row r="63899" customFormat="false" ht="15.75" hidden="false" customHeight="false" outlineLevel="0" collapsed="false"/>
    <row r="63900" customFormat="false" ht="15.75" hidden="false" customHeight="false" outlineLevel="0" collapsed="false"/>
    <row r="63901" customFormat="false" ht="15.75" hidden="false" customHeight="false" outlineLevel="0" collapsed="false"/>
    <row r="63902" customFormat="false" ht="15.75" hidden="false" customHeight="false" outlineLevel="0" collapsed="false"/>
    <row r="63903" customFormat="false" ht="15.75" hidden="false" customHeight="false" outlineLevel="0" collapsed="false"/>
    <row r="63904" customFormat="false" ht="15.75" hidden="false" customHeight="false" outlineLevel="0" collapsed="false"/>
    <row r="63905" customFormat="false" ht="15.75" hidden="false" customHeight="false" outlineLevel="0" collapsed="false"/>
    <row r="63906" customFormat="false" ht="15.75" hidden="false" customHeight="false" outlineLevel="0" collapsed="false"/>
    <row r="63907" customFormat="false" ht="15.75" hidden="false" customHeight="false" outlineLevel="0" collapsed="false"/>
    <row r="63908" customFormat="false" ht="15.75" hidden="false" customHeight="false" outlineLevel="0" collapsed="false"/>
    <row r="63909" customFormat="false" ht="15.75" hidden="false" customHeight="false" outlineLevel="0" collapsed="false"/>
    <row r="63910" customFormat="false" ht="15.75" hidden="false" customHeight="false" outlineLevel="0" collapsed="false"/>
    <row r="63911" customFormat="false" ht="15.75" hidden="false" customHeight="false" outlineLevel="0" collapsed="false"/>
    <row r="63912" customFormat="false" ht="15.75" hidden="false" customHeight="false" outlineLevel="0" collapsed="false"/>
    <row r="63913" customFormat="false" ht="15.75" hidden="false" customHeight="false" outlineLevel="0" collapsed="false"/>
    <row r="63914" customFormat="false" ht="15.75" hidden="false" customHeight="false" outlineLevel="0" collapsed="false"/>
    <row r="63915" customFormat="false" ht="15.75" hidden="false" customHeight="false" outlineLevel="0" collapsed="false"/>
    <row r="63916" customFormat="false" ht="15.75" hidden="false" customHeight="false" outlineLevel="0" collapsed="false"/>
    <row r="63917" customFormat="false" ht="15.75" hidden="false" customHeight="false" outlineLevel="0" collapsed="false"/>
    <row r="63918" customFormat="false" ht="15.75" hidden="false" customHeight="false" outlineLevel="0" collapsed="false"/>
    <row r="63919" customFormat="false" ht="15.75" hidden="false" customHeight="false" outlineLevel="0" collapsed="false"/>
    <row r="63920" customFormat="false" ht="15.75" hidden="false" customHeight="false" outlineLevel="0" collapsed="false"/>
    <row r="63921" customFormat="false" ht="15.75" hidden="false" customHeight="false" outlineLevel="0" collapsed="false"/>
    <row r="63922" customFormat="false" ht="15.75" hidden="false" customHeight="false" outlineLevel="0" collapsed="false"/>
    <row r="63923" customFormat="false" ht="15.75" hidden="false" customHeight="false" outlineLevel="0" collapsed="false"/>
    <row r="63924" customFormat="false" ht="15.75" hidden="false" customHeight="false" outlineLevel="0" collapsed="false"/>
    <row r="63925" customFormat="false" ht="15.75" hidden="false" customHeight="false" outlineLevel="0" collapsed="false"/>
    <row r="63926" customFormat="false" ht="15.75" hidden="false" customHeight="false" outlineLevel="0" collapsed="false"/>
    <row r="63927" customFormat="false" ht="15.75" hidden="false" customHeight="false" outlineLevel="0" collapsed="false"/>
    <row r="63928" customFormat="false" ht="15.75" hidden="false" customHeight="false" outlineLevel="0" collapsed="false"/>
    <row r="63929" customFormat="false" ht="15.75" hidden="false" customHeight="false" outlineLevel="0" collapsed="false"/>
    <row r="63930" customFormat="false" ht="15.75" hidden="false" customHeight="false" outlineLevel="0" collapsed="false"/>
    <row r="63931" customFormat="false" ht="15.75" hidden="false" customHeight="false" outlineLevel="0" collapsed="false"/>
    <row r="63932" customFormat="false" ht="15.75" hidden="false" customHeight="false" outlineLevel="0" collapsed="false"/>
    <row r="63933" customFormat="false" ht="15.75" hidden="false" customHeight="false" outlineLevel="0" collapsed="false"/>
    <row r="63934" customFormat="false" ht="15.75" hidden="false" customHeight="false" outlineLevel="0" collapsed="false"/>
    <row r="63935" customFormat="false" ht="15.75" hidden="false" customHeight="false" outlineLevel="0" collapsed="false"/>
    <row r="63936" customFormat="false" ht="15.75" hidden="false" customHeight="false" outlineLevel="0" collapsed="false"/>
    <row r="63937" customFormat="false" ht="15.75" hidden="false" customHeight="false" outlineLevel="0" collapsed="false"/>
    <row r="63938" customFormat="false" ht="15.75" hidden="false" customHeight="false" outlineLevel="0" collapsed="false"/>
    <row r="63939" customFormat="false" ht="15.75" hidden="false" customHeight="false" outlineLevel="0" collapsed="false"/>
    <row r="63940" customFormat="false" ht="15.75" hidden="false" customHeight="false" outlineLevel="0" collapsed="false"/>
    <row r="63941" customFormat="false" ht="15.75" hidden="false" customHeight="false" outlineLevel="0" collapsed="false"/>
    <row r="63942" customFormat="false" ht="15.75" hidden="false" customHeight="false" outlineLevel="0" collapsed="false"/>
    <row r="63943" customFormat="false" ht="15.75" hidden="false" customHeight="false" outlineLevel="0" collapsed="false"/>
    <row r="63944" customFormat="false" ht="15.75" hidden="false" customHeight="false" outlineLevel="0" collapsed="false"/>
    <row r="63945" customFormat="false" ht="15.75" hidden="false" customHeight="false" outlineLevel="0" collapsed="false"/>
    <row r="63946" customFormat="false" ht="15.75" hidden="false" customHeight="false" outlineLevel="0" collapsed="false"/>
    <row r="63947" customFormat="false" ht="15.75" hidden="false" customHeight="false" outlineLevel="0" collapsed="false"/>
    <row r="63948" customFormat="false" ht="15.75" hidden="false" customHeight="false" outlineLevel="0" collapsed="false"/>
    <row r="63949" customFormat="false" ht="15.75" hidden="false" customHeight="false" outlineLevel="0" collapsed="false"/>
    <row r="63950" customFormat="false" ht="15.75" hidden="false" customHeight="false" outlineLevel="0" collapsed="false"/>
    <row r="63951" customFormat="false" ht="15.75" hidden="false" customHeight="false" outlineLevel="0" collapsed="false"/>
    <row r="63952" customFormat="false" ht="15.75" hidden="false" customHeight="false" outlineLevel="0" collapsed="false"/>
    <row r="63953" customFormat="false" ht="15.75" hidden="false" customHeight="false" outlineLevel="0" collapsed="false"/>
    <row r="63954" customFormat="false" ht="15.75" hidden="false" customHeight="false" outlineLevel="0" collapsed="false"/>
    <row r="63955" customFormat="false" ht="15.75" hidden="false" customHeight="false" outlineLevel="0" collapsed="false"/>
    <row r="63956" customFormat="false" ht="15.75" hidden="false" customHeight="false" outlineLevel="0" collapsed="false"/>
    <row r="63957" customFormat="false" ht="15.75" hidden="false" customHeight="false" outlineLevel="0" collapsed="false"/>
    <row r="63958" customFormat="false" ht="15.75" hidden="false" customHeight="false" outlineLevel="0" collapsed="false"/>
    <row r="63959" customFormat="false" ht="15.75" hidden="false" customHeight="false" outlineLevel="0" collapsed="false"/>
    <row r="63960" customFormat="false" ht="15.75" hidden="false" customHeight="false" outlineLevel="0" collapsed="false"/>
    <row r="63961" customFormat="false" ht="15.75" hidden="false" customHeight="false" outlineLevel="0" collapsed="false"/>
    <row r="63962" customFormat="false" ht="15.75" hidden="false" customHeight="false" outlineLevel="0" collapsed="false"/>
    <row r="63963" customFormat="false" ht="15.75" hidden="false" customHeight="false" outlineLevel="0" collapsed="false"/>
    <row r="63964" customFormat="false" ht="15.75" hidden="false" customHeight="false" outlineLevel="0" collapsed="false"/>
    <row r="63965" customFormat="false" ht="15.75" hidden="false" customHeight="false" outlineLevel="0" collapsed="false"/>
    <row r="63966" customFormat="false" ht="15.75" hidden="false" customHeight="false" outlineLevel="0" collapsed="false"/>
    <row r="63967" customFormat="false" ht="15.75" hidden="false" customHeight="false" outlineLevel="0" collapsed="false"/>
    <row r="63968" customFormat="false" ht="15.75" hidden="false" customHeight="false" outlineLevel="0" collapsed="false"/>
    <row r="63969" customFormat="false" ht="15.75" hidden="false" customHeight="false" outlineLevel="0" collapsed="false"/>
    <row r="63970" customFormat="false" ht="15.75" hidden="false" customHeight="false" outlineLevel="0" collapsed="false"/>
    <row r="63971" customFormat="false" ht="15.75" hidden="false" customHeight="false" outlineLevel="0" collapsed="false"/>
    <row r="63972" customFormat="false" ht="15.75" hidden="false" customHeight="false" outlineLevel="0" collapsed="false"/>
    <row r="63973" customFormat="false" ht="15.75" hidden="false" customHeight="false" outlineLevel="0" collapsed="false"/>
    <row r="63974" customFormat="false" ht="15.75" hidden="false" customHeight="false" outlineLevel="0" collapsed="false"/>
    <row r="63975" customFormat="false" ht="15.75" hidden="false" customHeight="false" outlineLevel="0" collapsed="false"/>
    <row r="63976" customFormat="false" ht="15.75" hidden="false" customHeight="false" outlineLevel="0" collapsed="false"/>
    <row r="63977" customFormat="false" ht="15.75" hidden="false" customHeight="false" outlineLevel="0" collapsed="false"/>
    <row r="63978" customFormat="false" ht="15.75" hidden="false" customHeight="false" outlineLevel="0" collapsed="false"/>
    <row r="63979" customFormat="false" ht="15.75" hidden="false" customHeight="false" outlineLevel="0" collapsed="false"/>
    <row r="63980" customFormat="false" ht="15.75" hidden="false" customHeight="false" outlineLevel="0" collapsed="false"/>
    <row r="63981" customFormat="false" ht="15.75" hidden="false" customHeight="false" outlineLevel="0" collapsed="false"/>
    <row r="63982" customFormat="false" ht="15.75" hidden="false" customHeight="false" outlineLevel="0" collapsed="false"/>
    <row r="63983" customFormat="false" ht="15.75" hidden="false" customHeight="false" outlineLevel="0" collapsed="false"/>
    <row r="63984" customFormat="false" ht="15.75" hidden="false" customHeight="false" outlineLevel="0" collapsed="false"/>
    <row r="63985" customFormat="false" ht="15.75" hidden="false" customHeight="false" outlineLevel="0" collapsed="false"/>
    <row r="63986" customFormat="false" ht="15.75" hidden="false" customHeight="false" outlineLevel="0" collapsed="false"/>
    <row r="63987" customFormat="false" ht="15.75" hidden="false" customHeight="false" outlineLevel="0" collapsed="false"/>
    <row r="63988" customFormat="false" ht="15.75" hidden="false" customHeight="false" outlineLevel="0" collapsed="false"/>
    <row r="63989" customFormat="false" ht="15.75" hidden="false" customHeight="false" outlineLevel="0" collapsed="false"/>
    <row r="63990" customFormat="false" ht="15.75" hidden="false" customHeight="false" outlineLevel="0" collapsed="false"/>
    <row r="63991" customFormat="false" ht="15.75" hidden="false" customHeight="false" outlineLevel="0" collapsed="false"/>
    <row r="63992" customFormat="false" ht="15.75" hidden="false" customHeight="false" outlineLevel="0" collapsed="false"/>
    <row r="63993" customFormat="false" ht="15.75" hidden="false" customHeight="false" outlineLevel="0" collapsed="false"/>
    <row r="63994" customFormat="false" ht="15.75" hidden="false" customHeight="false" outlineLevel="0" collapsed="false"/>
    <row r="63995" customFormat="false" ht="15.75" hidden="false" customHeight="false" outlineLevel="0" collapsed="false"/>
    <row r="63996" customFormat="false" ht="15.75" hidden="false" customHeight="false" outlineLevel="0" collapsed="false"/>
    <row r="63997" customFormat="false" ht="15.75" hidden="false" customHeight="false" outlineLevel="0" collapsed="false"/>
    <row r="63998" customFormat="false" ht="15.75" hidden="false" customHeight="false" outlineLevel="0" collapsed="false"/>
    <row r="63999" customFormat="false" ht="15.75" hidden="false" customHeight="false" outlineLevel="0" collapsed="false"/>
    <row r="64000" customFormat="false" ht="15.75" hidden="false" customHeight="false" outlineLevel="0" collapsed="false"/>
    <row r="64001" customFormat="false" ht="15.75" hidden="false" customHeight="false" outlineLevel="0" collapsed="false"/>
    <row r="64002" customFormat="false" ht="15.75" hidden="false" customHeight="false" outlineLevel="0" collapsed="false"/>
    <row r="64003" customFormat="false" ht="15.75" hidden="false" customHeight="false" outlineLevel="0" collapsed="false"/>
    <row r="64004" customFormat="false" ht="15.75" hidden="false" customHeight="false" outlineLevel="0" collapsed="false"/>
    <row r="64005" customFormat="false" ht="15.75" hidden="false" customHeight="false" outlineLevel="0" collapsed="false"/>
    <row r="64006" customFormat="false" ht="15.75" hidden="false" customHeight="false" outlineLevel="0" collapsed="false"/>
    <row r="64007" customFormat="false" ht="15.75" hidden="false" customHeight="false" outlineLevel="0" collapsed="false"/>
    <row r="64008" customFormat="false" ht="15.75" hidden="false" customHeight="false" outlineLevel="0" collapsed="false"/>
    <row r="64009" customFormat="false" ht="15.75" hidden="false" customHeight="false" outlineLevel="0" collapsed="false"/>
    <row r="64010" customFormat="false" ht="15.75" hidden="false" customHeight="false" outlineLevel="0" collapsed="false"/>
    <row r="64011" customFormat="false" ht="15.75" hidden="false" customHeight="false" outlineLevel="0" collapsed="false"/>
    <row r="64012" customFormat="false" ht="15.75" hidden="false" customHeight="false" outlineLevel="0" collapsed="false"/>
    <row r="64013" customFormat="false" ht="15.75" hidden="false" customHeight="false" outlineLevel="0" collapsed="false"/>
    <row r="64014" customFormat="false" ht="15.75" hidden="false" customHeight="false" outlineLevel="0" collapsed="false"/>
    <row r="64015" customFormat="false" ht="15.75" hidden="false" customHeight="false" outlineLevel="0" collapsed="false"/>
    <row r="64016" customFormat="false" ht="15.75" hidden="false" customHeight="false" outlineLevel="0" collapsed="false"/>
    <row r="64017" customFormat="false" ht="15.75" hidden="false" customHeight="false" outlineLevel="0" collapsed="false"/>
    <row r="64018" customFormat="false" ht="15.75" hidden="false" customHeight="false" outlineLevel="0" collapsed="false"/>
    <row r="64019" customFormat="false" ht="15.75" hidden="false" customHeight="false" outlineLevel="0" collapsed="false"/>
    <row r="64020" customFormat="false" ht="15.75" hidden="false" customHeight="false" outlineLevel="0" collapsed="false"/>
    <row r="64021" customFormat="false" ht="15.75" hidden="false" customHeight="false" outlineLevel="0" collapsed="false"/>
    <row r="64022" customFormat="false" ht="15.75" hidden="false" customHeight="false" outlineLevel="0" collapsed="false"/>
    <row r="64023" customFormat="false" ht="15.75" hidden="false" customHeight="false" outlineLevel="0" collapsed="false"/>
    <row r="64024" customFormat="false" ht="15.75" hidden="false" customHeight="false" outlineLevel="0" collapsed="false"/>
    <row r="64025" customFormat="false" ht="15.75" hidden="false" customHeight="false" outlineLevel="0" collapsed="false"/>
    <row r="64026" customFormat="false" ht="15.75" hidden="false" customHeight="false" outlineLevel="0" collapsed="false"/>
    <row r="64027" customFormat="false" ht="15.75" hidden="false" customHeight="false" outlineLevel="0" collapsed="false"/>
    <row r="64028" customFormat="false" ht="15.75" hidden="false" customHeight="false" outlineLevel="0" collapsed="false"/>
    <row r="64029" customFormat="false" ht="15.75" hidden="false" customHeight="false" outlineLevel="0" collapsed="false"/>
    <row r="64030" customFormat="false" ht="15.75" hidden="false" customHeight="false" outlineLevel="0" collapsed="false"/>
    <row r="64031" customFormat="false" ht="15.75" hidden="false" customHeight="false" outlineLevel="0" collapsed="false"/>
    <row r="64032" customFormat="false" ht="15.75" hidden="false" customHeight="false" outlineLevel="0" collapsed="false"/>
    <row r="64033" customFormat="false" ht="15.75" hidden="false" customHeight="false" outlineLevel="0" collapsed="false"/>
    <row r="64034" customFormat="false" ht="15.75" hidden="false" customHeight="false" outlineLevel="0" collapsed="false"/>
    <row r="64035" customFormat="false" ht="15.75" hidden="false" customHeight="false" outlineLevel="0" collapsed="false"/>
    <row r="64036" customFormat="false" ht="15.75" hidden="false" customHeight="false" outlineLevel="0" collapsed="false"/>
    <row r="64037" customFormat="false" ht="15.75" hidden="false" customHeight="false" outlineLevel="0" collapsed="false"/>
    <row r="64038" customFormat="false" ht="15.75" hidden="false" customHeight="false" outlineLevel="0" collapsed="false"/>
    <row r="64039" customFormat="false" ht="15.75" hidden="false" customHeight="false" outlineLevel="0" collapsed="false"/>
    <row r="64040" customFormat="false" ht="15.75" hidden="false" customHeight="false" outlineLevel="0" collapsed="false"/>
    <row r="64041" customFormat="false" ht="15.75" hidden="false" customHeight="false" outlineLevel="0" collapsed="false"/>
    <row r="64042" customFormat="false" ht="15.75" hidden="false" customHeight="false" outlineLevel="0" collapsed="false"/>
    <row r="64043" customFormat="false" ht="15.75" hidden="false" customHeight="false" outlineLevel="0" collapsed="false"/>
    <row r="64044" customFormat="false" ht="15.75" hidden="false" customHeight="false" outlineLevel="0" collapsed="false"/>
    <row r="64045" customFormat="false" ht="15.75" hidden="false" customHeight="false" outlineLevel="0" collapsed="false"/>
    <row r="64046" customFormat="false" ht="15.75" hidden="false" customHeight="false" outlineLevel="0" collapsed="false"/>
    <row r="64047" customFormat="false" ht="15.75" hidden="false" customHeight="false" outlineLevel="0" collapsed="false"/>
    <row r="64048" customFormat="false" ht="15.75" hidden="false" customHeight="false" outlineLevel="0" collapsed="false"/>
    <row r="64049" customFormat="false" ht="15.75" hidden="false" customHeight="false" outlineLevel="0" collapsed="false"/>
    <row r="64050" customFormat="false" ht="15.75" hidden="false" customHeight="false" outlineLevel="0" collapsed="false"/>
    <row r="64051" customFormat="false" ht="15.75" hidden="false" customHeight="false" outlineLevel="0" collapsed="false"/>
    <row r="64052" customFormat="false" ht="15.75" hidden="false" customHeight="false" outlineLevel="0" collapsed="false"/>
    <row r="64053" customFormat="false" ht="15.75" hidden="false" customHeight="false" outlineLevel="0" collapsed="false"/>
    <row r="64054" customFormat="false" ht="15.75" hidden="false" customHeight="false" outlineLevel="0" collapsed="false"/>
    <row r="64055" customFormat="false" ht="15.75" hidden="false" customHeight="false" outlineLevel="0" collapsed="false"/>
    <row r="64056" customFormat="false" ht="15.75" hidden="false" customHeight="false" outlineLevel="0" collapsed="false"/>
    <row r="64057" customFormat="false" ht="15.75" hidden="false" customHeight="false" outlineLevel="0" collapsed="false"/>
    <row r="64058" customFormat="false" ht="15.75" hidden="false" customHeight="false" outlineLevel="0" collapsed="false"/>
    <row r="64059" customFormat="false" ht="15.75" hidden="false" customHeight="false" outlineLevel="0" collapsed="false"/>
    <row r="64060" customFormat="false" ht="15.75" hidden="false" customHeight="false" outlineLevel="0" collapsed="false"/>
    <row r="64061" customFormat="false" ht="15.75" hidden="false" customHeight="false" outlineLevel="0" collapsed="false"/>
    <row r="64062" customFormat="false" ht="15.75" hidden="false" customHeight="false" outlineLevel="0" collapsed="false"/>
    <row r="64063" customFormat="false" ht="15.75" hidden="false" customHeight="false" outlineLevel="0" collapsed="false"/>
    <row r="64064" customFormat="false" ht="15.75" hidden="false" customHeight="false" outlineLevel="0" collapsed="false"/>
    <row r="64065" customFormat="false" ht="15.75" hidden="false" customHeight="false" outlineLevel="0" collapsed="false"/>
    <row r="64066" customFormat="false" ht="15.75" hidden="false" customHeight="false" outlineLevel="0" collapsed="false"/>
    <row r="64067" customFormat="false" ht="15.75" hidden="false" customHeight="false" outlineLevel="0" collapsed="false"/>
    <row r="64068" customFormat="false" ht="15.75" hidden="false" customHeight="false" outlineLevel="0" collapsed="false"/>
    <row r="64069" customFormat="false" ht="15.75" hidden="false" customHeight="false" outlineLevel="0" collapsed="false"/>
    <row r="64070" customFormat="false" ht="15.75" hidden="false" customHeight="false" outlineLevel="0" collapsed="false"/>
    <row r="64071" customFormat="false" ht="15.75" hidden="false" customHeight="false" outlineLevel="0" collapsed="false"/>
    <row r="64072" customFormat="false" ht="15.75" hidden="false" customHeight="false" outlineLevel="0" collapsed="false"/>
    <row r="64073" customFormat="false" ht="15.75" hidden="false" customHeight="false" outlineLevel="0" collapsed="false"/>
    <row r="64074" customFormat="false" ht="15.75" hidden="false" customHeight="false" outlineLevel="0" collapsed="false"/>
    <row r="64075" customFormat="false" ht="15.75" hidden="false" customHeight="false" outlineLevel="0" collapsed="false"/>
    <row r="64076" customFormat="false" ht="15.75" hidden="false" customHeight="false" outlineLevel="0" collapsed="false"/>
    <row r="64077" customFormat="false" ht="15.75" hidden="false" customHeight="false" outlineLevel="0" collapsed="false"/>
    <row r="64078" customFormat="false" ht="15.75" hidden="false" customHeight="false" outlineLevel="0" collapsed="false"/>
    <row r="64079" customFormat="false" ht="15.75" hidden="false" customHeight="false" outlineLevel="0" collapsed="false"/>
    <row r="64080" customFormat="false" ht="15.75" hidden="false" customHeight="false" outlineLevel="0" collapsed="false"/>
    <row r="64081" customFormat="false" ht="15.75" hidden="false" customHeight="false" outlineLevel="0" collapsed="false"/>
    <row r="64082" customFormat="false" ht="15.75" hidden="false" customHeight="false" outlineLevel="0" collapsed="false"/>
    <row r="64083" customFormat="false" ht="15.75" hidden="false" customHeight="false" outlineLevel="0" collapsed="false"/>
    <row r="64084" customFormat="false" ht="15.75" hidden="false" customHeight="false" outlineLevel="0" collapsed="false"/>
    <row r="64085" customFormat="false" ht="15.75" hidden="false" customHeight="false" outlineLevel="0" collapsed="false"/>
    <row r="64086" customFormat="false" ht="15.75" hidden="false" customHeight="false" outlineLevel="0" collapsed="false"/>
    <row r="64087" customFormat="false" ht="15.75" hidden="false" customHeight="false" outlineLevel="0" collapsed="false"/>
    <row r="64088" customFormat="false" ht="15.75" hidden="false" customHeight="false" outlineLevel="0" collapsed="false"/>
    <row r="64089" customFormat="false" ht="15.75" hidden="false" customHeight="false" outlineLevel="0" collapsed="false"/>
    <row r="64090" customFormat="false" ht="15.75" hidden="false" customHeight="false" outlineLevel="0" collapsed="false"/>
    <row r="64091" customFormat="false" ht="15.75" hidden="false" customHeight="false" outlineLevel="0" collapsed="false"/>
    <row r="64092" customFormat="false" ht="15.75" hidden="false" customHeight="false" outlineLevel="0" collapsed="false"/>
    <row r="64093" customFormat="false" ht="15.75" hidden="false" customHeight="false" outlineLevel="0" collapsed="false"/>
    <row r="64094" customFormat="false" ht="15.75" hidden="false" customHeight="false" outlineLevel="0" collapsed="false"/>
    <row r="64095" customFormat="false" ht="15.75" hidden="false" customHeight="false" outlineLevel="0" collapsed="false"/>
    <row r="64096" customFormat="false" ht="15.75" hidden="false" customHeight="false" outlineLevel="0" collapsed="false"/>
    <row r="64097" customFormat="false" ht="15.75" hidden="false" customHeight="false" outlineLevel="0" collapsed="false"/>
    <row r="64098" customFormat="false" ht="15.75" hidden="false" customHeight="false" outlineLevel="0" collapsed="false"/>
    <row r="64099" customFormat="false" ht="15.75" hidden="false" customHeight="false" outlineLevel="0" collapsed="false"/>
    <row r="64100" customFormat="false" ht="15.75" hidden="false" customHeight="false" outlineLevel="0" collapsed="false"/>
    <row r="64101" customFormat="false" ht="15.75" hidden="false" customHeight="false" outlineLevel="0" collapsed="false"/>
    <row r="64102" customFormat="false" ht="15.75" hidden="false" customHeight="false" outlineLevel="0" collapsed="false"/>
    <row r="64103" customFormat="false" ht="15.75" hidden="false" customHeight="false" outlineLevel="0" collapsed="false"/>
    <row r="64104" customFormat="false" ht="15.75" hidden="false" customHeight="false" outlineLevel="0" collapsed="false"/>
    <row r="64105" customFormat="false" ht="15.75" hidden="false" customHeight="false" outlineLevel="0" collapsed="false"/>
    <row r="64106" customFormat="false" ht="15.75" hidden="false" customHeight="false" outlineLevel="0" collapsed="false"/>
    <row r="64107" customFormat="false" ht="15.75" hidden="false" customHeight="false" outlineLevel="0" collapsed="false"/>
    <row r="64108" customFormat="false" ht="15.75" hidden="false" customHeight="false" outlineLevel="0" collapsed="false"/>
    <row r="64109" customFormat="false" ht="15.75" hidden="false" customHeight="false" outlineLevel="0" collapsed="false"/>
    <row r="64110" customFormat="false" ht="15.75" hidden="false" customHeight="false" outlineLevel="0" collapsed="false"/>
    <row r="64111" customFormat="false" ht="15.75" hidden="false" customHeight="false" outlineLevel="0" collapsed="false"/>
    <row r="64112" customFormat="false" ht="15.75" hidden="false" customHeight="false" outlineLevel="0" collapsed="false"/>
    <row r="64113" customFormat="false" ht="15.75" hidden="false" customHeight="false" outlineLevel="0" collapsed="false"/>
    <row r="64114" customFormat="false" ht="15.75" hidden="false" customHeight="false" outlineLevel="0" collapsed="false"/>
    <row r="64115" customFormat="false" ht="15.75" hidden="false" customHeight="false" outlineLevel="0" collapsed="false"/>
    <row r="64116" customFormat="false" ht="15.75" hidden="false" customHeight="false" outlineLevel="0" collapsed="false"/>
    <row r="64117" customFormat="false" ht="15.75" hidden="false" customHeight="false" outlineLevel="0" collapsed="false"/>
    <row r="64118" customFormat="false" ht="15.75" hidden="false" customHeight="false" outlineLevel="0" collapsed="false"/>
    <row r="64119" customFormat="false" ht="15.75" hidden="false" customHeight="false" outlineLevel="0" collapsed="false"/>
    <row r="64120" customFormat="false" ht="15.75" hidden="false" customHeight="false" outlineLevel="0" collapsed="false"/>
    <row r="64121" customFormat="false" ht="15.75" hidden="false" customHeight="false" outlineLevel="0" collapsed="false"/>
    <row r="64122" customFormat="false" ht="15.75" hidden="false" customHeight="false" outlineLevel="0" collapsed="false"/>
    <row r="64123" customFormat="false" ht="15.75" hidden="false" customHeight="false" outlineLevel="0" collapsed="false"/>
    <row r="64124" customFormat="false" ht="15.75" hidden="false" customHeight="false" outlineLevel="0" collapsed="false"/>
    <row r="64125" customFormat="false" ht="15.75" hidden="false" customHeight="false" outlineLevel="0" collapsed="false"/>
    <row r="64126" customFormat="false" ht="15.75" hidden="false" customHeight="false" outlineLevel="0" collapsed="false"/>
    <row r="64127" customFormat="false" ht="15.75" hidden="false" customHeight="false" outlineLevel="0" collapsed="false"/>
    <row r="64128" customFormat="false" ht="15.75" hidden="false" customHeight="false" outlineLevel="0" collapsed="false"/>
    <row r="64129" customFormat="false" ht="15.75" hidden="false" customHeight="false" outlineLevel="0" collapsed="false"/>
    <row r="64130" customFormat="false" ht="15.75" hidden="false" customHeight="false" outlineLevel="0" collapsed="false"/>
    <row r="64131" customFormat="false" ht="15.75" hidden="false" customHeight="false" outlineLevel="0" collapsed="false"/>
    <row r="64132" customFormat="false" ht="15.75" hidden="false" customHeight="false" outlineLevel="0" collapsed="false"/>
    <row r="64133" customFormat="false" ht="15.75" hidden="false" customHeight="false" outlineLevel="0" collapsed="false"/>
    <row r="64134" customFormat="false" ht="15.75" hidden="false" customHeight="false" outlineLevel="0" collapsed="false"/>
    <row r="64135" customFormat="false" ht="15.75" hidden="false" customHeight="false" outlineLevel="0" collapsed="false"/>
    <row r="64136" customFormat="false" ht="15.75" hidden="false" customHeight="false" outlineLevel="0" collapsed="false"/>
    <row r="64137" customFormat="false" ht="15.75" hidden="false" customHeight="false" outlineLevel="0" collapsed="false"/>
    <row r="64138" customFormat="false" ht="15.75" hidden="false" customHeight="false" outlineLevel="0" collapsed="false"/>
    <row r="64139" customFormat="false" ht="15.75" hidden="false" customHeight="false" outlineLevel="0" collapsed="false"/>
    <row r="64140" customFormat="false" ht="15.75" hidden="false" customHeight="false" outlineLevel="0" collapsed="false"/>
    <row r="64141" customFormat="false" ht="15.75" hidden="false" customHeight="false" outlineLevel="0" collapsed="false"/>
    <row r="64142" customFormat="false" ht="15.75" hidden="false" customHeight="false" outlineLevel="0" collapsed="false"/>
    <row r="64143" customFormat="false" ht="15.75" hidden="false" customHeight="false" outlineLevel="0" collapsed="false"/>
    <row r="64144" customFormat="false" ht="15.75" hidden="false" customHeight="false" outlineLevel="0" collapsed="false"/>
    <row r="64145" customFormat="false" ht="15.75" hidden="false" customHeight="false" outlineLevel="0" collapsed="false"/>
    <row r="64146" customFormat="false" ht="15.75" hidden="false" customHeight="false" outlineLevel="0" collapsed="false"/>
    <row r="64147" customFormat="false" ht="15.75" hidden="false" customHeight="false" outlineLevel="0" collapsed="false"/>
    <row r="64148" customFormat="false" ht="15.75" hidden="false" customHeight="false" outlineLevel="0" collapsed="false"/>
    <row r="64149" customFormat="false" ht="15.75" hidden="false" customHeight="false" outlineLevel="0" collapsed="false"/>
    <row r="64150" customFormat="false" ht="15.75" hidden="false" customHeight="false" outlineLevel="0" collapsed="false"/>
    <row r="64151" customFormat="false" ht="15.75" hidden="false" customHeight="false" outlineLevel="0" collapsed="false"/>
    <row r="64152" customFormat="false" ht="15.75" hidden="false" customHeight="false" outlineLevel="0" collapsed="false"/>
    <row r="64153" customFormat="false" ht="15.75" hidden="false" customHeight="false" outlineLevel="0" collapsed="false"/>
    <row r="64154" customFormat="false" ht="15.75" hidden="false" customHeight="false" outlineLevel="0" collapsed="false"/>
    <row r="64155" customFormat="false" ht="15.75" hidden="false" customHeight="false" outlineLevel="0" collapsed="false"/>
    <row r="64156" customFormat="false" ht="15.75" hidden="false" customHeight="false" outlineLevel="0" collapsed="false"/>
    <row r="64157" customFormat="false" ht="15.75" hidden="false" customHeight="false" outlineLevel="0" collapsed="false"/>
    <row r="64158" customFormat="false" ht="15.75" hidden="false" customHeight="false" outlineLevel="0" collapsed="false"/>
    <row r="64159" customFormat="false" ht="15.75" hidden="false" customHeight="false" outlineLevel="0" collapsed="false"/>
    <row r="64160" customFormat="false" ht="15.75" hidden="false" customHeight="false" outlineLevel="0" collapsed="false"/>
    <row r="64161" customFormat="false" ht="15.75" hidden="false" customHeight="false" outlineLevel="0" collapsed="false"/>
    <row r="64162" customFormat="false" ht="15.75" hidden="false" customHeight="false" outlineLevel="0" collapsed="false"/>
    <row r="64163" customFormat="false" ht="15.75" hidden="false" customHeight="false" outlineLevel="0" collapsed="false"/>
    <row r="64164" customFormat="false" ht="15.75" hidden="false" customHeight="false" outlineLevel="0" collapsed="false"/>
    <row r="64165" customFormat="false" ht="15.75" hidden="false" customHeight="false" outlineLevel="0" collapsed="false"/>
    <row r="64166" customFormat="false" ht="15.75" hidden="false" customHeight="false" outlineLevel="0" collapsed="false"/>
    <row r="64167" customFormat="false" ht="15.75" hidden="false" customHeight="false" outlineLevel="0" collapsed="false"/>
    <row r="64168" customFormat="false" ht="15.75" hidden="false" customHeight="false" outlineLevel="0" collapsed="false"/>
    <row r="64169" customFormat="false" ht="15.75" hidden="false" customHeight="false" outlineLevel="0" collapsed="false"/>
    <row r="64170" customFormat="false" ht="15.75" hidden="false" customHeight="false" outlineLevel="0" collapsed="false"/>
    <row r="64171" customFormat="false" ht="15.75" hidden="false" customHeight="false" outlineLevel="0" collapsed="false"/>
    <row r="64172" customFormat="false" ht="15.75" hidden="false" customHeight="false" outlineLevel="0" collapsed="false"/>
    <row r="64173" customFormat="false" ht="15.75" hidden="false" customHeight="false" outlineLevel="0" collapsed="false"/>
    <row r="64174" customFormat="false" ht="15.75" hidden="false" customHeight="false" outlineLevel="0" collapsed="false"/>
    <row r="64175" customFormat="false" ht="15.75" hidden="false" customHeight="false" outlineLevel="0" collapsed="false"/>
    <row r="64176" customFormat="false" ht="15.75" hidden="false" customHeight="false" outlineLevel="0" collapsed="false"/>
    <row r="64177" customFormat="false" ht="15.75" hidden="false" customHeight="false" outlineLevel="0" collapsed="false"/>
    <row r="64178" customFormat="false" ht="15.75" hidden="false" customHeight="false" outlineLevel="0" collapsed="false"/>
    <row r="64179" customFormat="false" ht="15.75" hidden="false" customHeight="false" outlineLevel="0" collapsed="false"/>
    <row r="64180" customFormat="false" ht="15.75" hidden="false" customHeight="false" outlineLevel="0" collapsed="false"/>
    <row r="64181" customFormat="false" ht="15.75" hidden="false" customHeight="false" outlineLevel="0" collapsed="false"/>
    <row r="64182" customFormat="false" ht="15.75" hidden="false" customHeight="false" outlineLevel="0" collapsed="false"/>
    <row r="64183" customFormat="false" ht="15.75" hidden="false" customHeight="false" outlineLevel="0" collapsed="false"/>
    <row r="64184" customFormat="false" ht="15.75" hidden="false" customHeight="false" outlineLevel="0" collapsed="false"/>
    <row r="64185" customFormat="false" ht="15.75" hidden="false" customHeight="false" outlineLevel="0" collapsed="false"/>
    <row r="64186" customFormat="false" ht="15.75" hidden="false" customHeight="false" outlineLevel="0" collapsed="false"/>
    <row r="64187" customFormat="false" ht="15.75" hidden="false" customHeight="false" outlineLevel="0" collapsed="false"/>
    <row r="64188" customFormat="false" ht="15.75" hidden="false" customHeight="false" outlineLevel="0" collapsed="false"/>
    <row r="64189" customFormat="false" ht="15.75" hidden="false" customHeight="false" outlineLevel="0" collapsed="false"/>
    <row r="64190" customFormat="false" ht="15.75" hidden="false" customHeight="false" outlineLevel="0" collapsed="false"/>
    <row r="64191" customFormat="false" ht="15.75" hidden="false" customHeight="false" outlineLevel="0" collapsed="false"/>
    <row r="64192" customFormat="false" ht="15.75" hidden="false" customHeight="false" outlineLevel="0" collapsed="false"/>
    <row r="64193" customFormat="false" ht="15.75" hidden="false" customHeight="false" outlineLevel="0" collapsed="false"/>
    <row r="64194" customFormat="false" ht="15.75" hidden="false" customHeight="false" outlineLevel="0" collapsed="false"/>
    <row r="64195" customFormat="false" ht="15.75" hidden="false" customHeight="false" outlineLevel="0" collapsed="false"/>
    <row r="64196" customFormat="false" ht="15.75" hidden="false" customHeight="false" outlineLevel="0" collapsed="false"/>
    <row r="64197" customFormat="false" ht="15.75" hidden="false" customHeight="false" outlineLevel="0" collapsed="false"/>
    <row r="64198" customFormat="false" ht="15.75" hidden="false" customHeight="false" outlineLevel="0" collapsed="false"/>
    <row r="64199" customFormat="false" ht="15.75" hidden="false" customHeight="false" outlineLevel="0" collapsed="false"/>
    <row r="64200" customFormat="false" ht="15.75" hidden="false" customHeight="false" outlineLevel="0" collapsed="false"/>
    <row r="64201" customFormat="false" ht="15.75" hidden="false" customHeight="false" outlineLevel="0" collapsed="false"/>
    <row r="64202" customFormat="false" ht="15.75" hidden="false" customHeight="false" outlineLevel="0" collapsed="false"/>
    <row r="64203" customFormat="false" ht="15.75" hidden="false" customHeight="false" outlineLevel="0" collapsed="false"/>
    <row r="64204" customFormat="false" ht="15.75" hidden="false" customHeight="false" outlineLevel="0" collapsed="false"/>
    <row r="64205" customFormat="false" ht="15.75" hidden="false" customHeight="false" outlineLevel="0" collapsed="false"/>
    <row r="64206" customFormat="false" ht="15.75" hidden="false" customHeight="false" outlineLevel="0" collapsed="false"/>
    <row r="64207" customFormat="false" ht="15.75" hidden="false" customHeight="false" outlineLevel="0" collapsed="false"/>
    <row r="64208" customFormat="false" ht="15.75" hidden="false" customHeight="false" outlineLevel="0" collapsed="false"/>
    <row r="64209" customFormat="false" ht="15.75" hidden="false" customHeight="false" outlineLevel="0" collapsed="false"/>
    <row r="64210" customFormat="false" ht="15.75" hidden="false" customHeight="false" outlineLevel="0" collapsed="false"/>
    <row r="64211" customFormat="false" ht="15.75" hidden="false" customHeight="false" outlineLevel="0" collapsed="false"/>
    <row r="64212" customFormat="false" ht="15.75" hidden="false" customHeight="false" outlineLevel="0" collapsed="false"/>
    <row r="64213" customFormat="false" ht="15.75" hidden="false" customHeight="false" outlineLevel="0" collapsed="false"/>
    <row r="64214" customFormat="false" ht="15.75" hidden="false" customHeight="false" outlineLevel="0" collapsed="false"/>
    <row r="64215" customFormat="false" ht="15.75" hidden="false" customHeight="false" outlineLevel="0" collapsed="false"/>
    <row r="64216" customFormat="false" ht="15.75" hidden="false" customHeight="false" outlineLevel="0" collapsed="false"/>
    <row r="64217" customFormat="false" ht="15.75" hidden="false" customHeight="false" outlineLevel="0" collapsed="false"/>
    <row r="64218" customFormat="false" ht="15.75" hidden="false" customHeight="false" outlineLevel="0" collapsed="false"/>
    <row r="64219" customFormat="false" ht="15.75" hidden="false" customHeight="false" outlineLevel="0" collapsed="false"/>
    <row r="64220" customFormat="false" ht="15.75" hidden="false" customHeight="false" outlineLevel="0" collapsed="false"/>
    <row r="64221" customFormat="false" ht="15.75" hidden="false" customHeight="false" outlineLevel="0" collapsed="false"/>
    <row r="64222" customFormat="false" ht="15.75" hidden="false" customHeight="false" outlineLevel="0" collapsed="false"/>
    <row r="64223" customFormat="false" ht="15.75" hidden="false" customHeight="false" outlineLevel="0" collapsed="false"/>
    <row r="64224" customFormat="false" ht="15.75" hidden="false" customHeight="false" outlineLevel="0" collapsed="false"/>
    <row r="64225" customFormat="false" ht="15.75" hidden="false" customHeight="false" outlineLevel="0" collapsed="false"/>
    <row r="64226" customFormat="false" ht="15.75" hidden="false" customHeight="false" outlineLevel="0" collapsed="false"/>
    <row r="64227" customFormat="false" ht="15.75" hidden="false" customHeight="false" outlineLevel="0" collapsed="false"/>
    <row r="64228" customFormat="false" ht="15.75" hidden="false" customHeight="false" outlineLevel="0" collapsed="false"/>
    <row r="64229" customFormat="false" ht="15.75" hidden="false" customHeight="false" outlineLevel="0" collapsed="false"/>
    <row r="64230" customFormat="false" ht="15.75" hidden="false" customHeight="false" outlineLevel="0" collapsed="false"/>
    <row r="64231" customFormat="false" ht="15.75" hidden="false" customHeight="false" outlineLevel="0" collapsed="false"/>
    <row r="64232" customFormat="false" ht="15.75" hidden="false" customHeight="false" outlineLevel="0" collapsed="false"/>
    <row r="64233" customFormat="false" ht="15.75" hidden="false" customHeight="false" outlineLevel="0" collapsed="false"/>
    <row r="64234" customFormat="false" ht="15.75" hidden="false" customHeight="false" outlineLevel="0" collapsed="false"/>
    <row r="64235" customFormat="false" ht="15.75" hidden="false" customHeight="false" outlineLevel="0" collapsed="false"/>
    <row r="64236" customFormat="false" ht="15.75" hidden="false" customHeight="false" outlineLevel="0" collapsed="false"/>
    <row r="64237" customFormat="false" ht="15.75" hidden="false" customHeight="false" outlineLevel="0" collapsed="false"/>
    <row r="64238" customFormat="false" ht="15.75" hidden="false" customHeight="false" outlineLevel="0" collapsed="false"/>
    <row r="64239" customFormat="false" ht="15.75" hidden="false" customHeight="false" outlineLevel="0" collapsed="false"/>
    <row r="64240" customFormat="false" ht="15.75" hidden="false" customHeight="false" outlineLevel="0" collapsed="false"/>
    <row r="64241" customFormat="false" ht="15.75" hidden="false" customHeight="false" outlineLevel="0" collapsed="false"/>
    <row r="64242" customFormat="false" ht="15.75" hidden="false" customHeight="false" outlineLevel="0" collapsed="false"/>
    <row r="64243" customFormat="false" ht="15.75" hidden="false" customHeight="false" outlineLevel="0" collapsed="false"/>
    <row r="64244" customFormat="false" ht="15.75" hidden="false" customHeight="false" outlineLevel="0" collapsed="false"/>
    <row r="64245" customFormat="false" ht="15.75" hidden="false" customHeight="false" outlineLevel="0" collapsed="false"/>
    <row r="64246" customFormat="false" ht="15.75" hidden="false" customHeight="false" outlineLevel="0" collapsed="false"/>
    <row r="64247" customFormat="false" ht="15.75" hidden="false" customHeight="false" outlineLevel="0" collapsed="false"/>
    <row r="64248" customFormat="false" ht="15.75" hidden="false" customHeight="false" outlineLevel="0" collapsed="false"/>
    <row r="64249" customFormat="false" ht="15.75" hidden="false" customHeight="false" outlineLevel="0" collapsed="false"/>
    <row r="64250" customFormat="false" ht="15.75" hidden="false" customHeight="false" outlineLevel="0" collapsed="false"/>
    <row r="64251" customFormat="false" ht="15.75" hidden="false" customHeight="false" outlineLevel="0" collapsed="false"/>
    <row r="64252" customFormat="false" ht="15.75" hidden="false" customHeight="false" outlineLevel="0" collapsed="false"/>
    <row r="64253" customFormat="false" ht="15.75" hidden="false" customHeight="false" outlineLevel="0" collapsed="false"/>
    <row r="64254" customFormat="false" ht="15.75" hidden="false" customHeight="false" outlineLevel="0" collapsed="false"/>
    <row r="64255" customFormat="false" ht="15.75" hidden="false" customHeight="false" outlineLevel="0" collapsed="false"/>
    <row r="64256" customFormat="false" ht="15.75" hidden="false" customHeight="false" outlineLevel="0" collapsed="false"/>
    <row r="64257" customFormat="false" ht="15.75" hidden="false" customHeight="false" outlineLevel="0" collapsed="false"/>
    <row r="64258" customFormat="false" ht="15.75" hidden="false" customHeight="false" outlineLevel="0" collapsed="false"/>
    <row r="64259" customFormat="false" ht="15.75" hidden="false" customHeight="false" outlineLevel="0" collapsed="false"/>
    <row r="64260" customFormat="false" ht="15.75" hidden="false" customHeight="false" outlineLevel="0" collapsed="false"/>
    <row r="64261" customFormat="false" ht="15.75" hidden="false" customHeight="false" outlineLevel="0" collapsed="false"/>
    <row r="64262" customFormat="false" ht="15.75" hidden="false" customHeight="false" outlineLevel="0" collapsed="false"/>
    <row r="64263" customFormat="false" ht="15.75" hidden="false" customHeight="false" outlineLevel="0" collapsed="false"/>
    <row r="64264" customFormat="false" ht="15.75" hidden="false" customHeight="false" outlineLevel="0" collapsed="false"/>
    <row r="64265" customFormat="false" ht="15.75" hidden="false" customHeight="false" outlineLevel="0" collapsed="false"/>
    <row r="64266" customFormat="false" ht="15.75" hidden="false" customHeight="false" outlineLevel="0" collapsed="false"/>
    <row r="64267" customFormat="false" ht="15.75" hidden="false" customHeight="false" outlineLevel="0" collapsed="false"/>
    <row r="64268" customFormat="false" ht="15.75" hidden="false" customHeight="false" outlineLevel="0" collapsed="false"/>
    <row r="64269" customFormat="false" ht="15.75" hidden="false" customHeight="false" outlineLevel="0" collapsed="false"/>
    <row r="64270" customFormat="false" ht="15.75" hidden="false" customHeight="false" outlineLevel="0" collapsed="false"/>
    <row r="64271" customFormat="false" ht="15.75" hidden="false" customHeight="false" outlineLevel="0" collapsed="false"/>
    <row r="64272" customFormat="false" ht="15.75" hidden="false" customHeight="false" outlineLevel="0" collapsed="false"/>
    <row r="64273" customFormat="false" ht="15.75" hidden="false" customHeight="false" outlineLevel="0" collapsed="false"/>
    <row r="64274" customFormat="false" ht="15.75" hidden="false" customHeight="false" outlineLevel="0" collapsed="false"/>
    <row r="64275" customFormat="false" ht="15.75" hidden="false" customHeight="false" outlineLevel="0" collapsed="false"/>
    <row r="64276" customFormat="false" ht="15.75" hidden="false" customHeight="false" outlineLevel="0" collapsed="false"/>
    <row r="64277" customFormat="false" ht="15.75" hidden="false" customHeight="false" outlineLevel="0" collapsed="false"/>
    <row r="64278" customFormat="false" ht="15.75" hidden="false" customHeight="false" outlineLevel="0" collapsed="false"/>
    <row r="64279" customFormat="false" ht="15.75" hidden="false" customHeight="false" outlineLevel="0" collapsed="false"/>
    <row r="64280" customFormat="false" ht="15.75" hidden="false" customHeight="false" outlineLevel="0" collapsed="false"/>
    <row r="64281" customFormat="false" ht="15.75" hidden="false" customHeight="false" outlineLevel="0" collapsed="false"/>
    <row r="64282" customFormat="false" ht="15.75" hidden="false" customHeight="false" outlineLevel="0" collapsed="false"/>
    <row r="64283" customFormat="false" ht="15.75" hidden="false" customHeight="false" outlineLevel="0" collapsed="false"/>
    <row r="64284" customFormat="false" ht="15.75" hidden="false" customHeight="false" outlineLevel="0" collapsed="false"/>
    <row r="64285" customFormat="false" ht="15.75" hidden="false" customHeight="false" outlineLevel="0" collapsed="false"/>
    <row r="64286" customFormat="false" ht="15.75" hidden="false" customHeight="false" outlineLevel="0" collapsed="false"/>
    <row r="64287" customFormat="false" ht="15.75" hidden="false" customHeight="false" outlineLevel="0" collapsed="false"/>
    <row r="64288" customFormat="false" ht="15.75" hidden="false" customHeight="false" outlineLevel="0" collapsed="false"/>
    <row r="64289" customFormat="false" ht="15.75" hidden="false" customHeight="false" outlineLevel="0" collapsed="false"/>
    <row r="64290" customFormat="false" ht="15.75" hidden="false" customHeight="false" outlineLevel="0" collapsed="false"/>
    <row r="64291" customFormat="false" ht="15.75" hidden="false" customHeight="false" outlineLevel="0" collapsed="false"/>
    <row r="64292" customFormat="false" ht="15.75" hidden="false" customHeight="false" outlineLevel="0" collapsed="false"/>
    <row r="64293" customFormat="false" ht="15.75" hidden="false" customHeight="false" outlineLevel="0" collapsed="false"/>
    <row r="64294" customFormat="false" ht="15.75" hidden="false" customHeight="false" outlineLevel="0" collapsed="false"/>
    <row r="64295" customFormat="false" ht="15.75" hidden="false" customHeight="false" outlineLevel="0" collapsed="false"/>
    <row r="64296" customFormat="false" ht="15.75" hidden="false" customHeight="false" outlineLevel="0" collapsed="false"/>
    <row r="64297" customFormat="false" ht="15.75" hidden="false" customHeight="false" outlineLevel="0" collapsed="false"/>
    <row r="64298" customFormat="false" ht="15.75" hidden="false" customHeight="false" outlineLevel="0" collapsed="false"/>
    <row r="64299" customFormat="false" ht="15.75" hidden="false" customHeight="false" outlineLevel="0" collapsed="false"/>
    <row r="64300" customFormat="false" ht="15.75" hidden="false" customHeight="false" outlineLevel="0" collapsed="false"/>
    <row r="64301" customFormat="false" ht="15.75" hidden="false" customHeight="false" outlineLevel="0" collapsed="false"/>
    <row r="64302" customFormat="false" ht="15.75" hidden="false" customHeight="false" outlineLevel="0" collapsed="false"/>
    <row r="64303" customFormat="false" ht="15.75" hidden="false" customHeight="false" outlineLevel="0" collapsed="false"/>
    <row r="64304" customFormat="false" ht="15.75" hidden="false" customHeight="false" outlineLevel="0" collapsed="false"/>
    <row r="64305" customFormat="false" ht="15.75" hidden="false" customHeight="false" outlineLevel="0" collapsed="false"/>
    <row r="64306" customFormat="false" ht="15.75" hidden="false" customHeight="false" outlineLevel="0" collapsed="false"/>
    <row r="64307" customFormat="false" ht="15.75" hidden="false" customHeight="false" outlineLevel="0" collapsed="false"/>
    <row r="64308" customFormat="false" ht="15.75" hidden="false" customHeight="false" outlineLevel="0" collapsed="false"/>
    <row r="64309" customFormat="false" ht="15.75" hidden="false" customHeight="false" outlineLevel="0" collapsed="false"/>
    <row r="64310" customFormat="false" ht="15.75" hidden="false" customHeight="false" outlineLevel="0" collapsed="false"/>
    <row r="64311" customFormat="false" ht="15.75" hidden="false" customHeight="false" outlineLevel="0" collapsed="false"/>
    <row r="64312" customFormat="false" ht="15.75" hidden="false" customHeight="false" outlineLevel="0" collapsed="false"/>
    <row r="64313" customFormat="false" ht="15.75" hidden="false" customHeight="false" outlineLevel="0" collapsed="false"/>
    <row r="64314" customFormat="false" ht="15.75" hidden="false" customHeight="false" outlineLevel="0" collapsed="false"/>
    <row r="64315" customFormat="false" ht="15.75" hidden="false" customHeight="false" outlineLevel="0" collapsed="false"/>
    <row r="64316" customFormat="false" ht="15.75" hidden="false" customHeight="false" outlineLevel="0" collapsed="false"/>
    <row r="64317" customFormat="false" ht="15.75" hidden="false" customHeight="false" outlineLevel="0" collapsed="false"/>
    <row r="64318" customFormat="false" ht="15.75" hidden="false" customHeight="false" outlineLevel="0" collapsed="false"/>
    <row r="64319" customFormat="false" ht="15.75" hidden="false" customHeight="false" outlineLevel="0" collapsed="false"/>
    <row r="64320" customFormat="false" ht="15.75" hidden="false" customHeight="false" outlineLevel="0" collapsed="false"/>
    <row r="64321" customFormat="false" ht="15.75" hidden="false" customHeight="false" outlineLevel="0" collapsed="false"/>
    <row r="64322" customFormat="false" ht="15.75" hidden="false" customHeight="false" outlineLevel="0" collapsed="false"/>
    <row r="64323" customFormat="false" ht="15.75" hidden="false" customHeight="false" outlineLevel="0" collapsed="false"/>
    <row r="64324" customFormat="false" ht="15.75" hidden="false" customHeight="false" outlineLevel="0" collapsed="false"/>
    <row r="64325" customFormat="false" ht="15.75" hidden="false" customHeight="false" outlineLevel="0" collapsed="false"/>
    <row r="64326" customFormat="false" ht="15.75" hidden="false" customHeight="false" outlineLevel="0" collapsed="false"/>
    <row r="64327" customFormat="false" ht="15.75" hidden="false" customHeight="false" outlineLevel="0" collapsed="false"/>
    <row r="64328" customFormat="false" ht="15.75" hidden="false" customHeight="false" outlineLevel="0" collapsed="false"/>
    <row r="64329" customFormat="false" ht="15.75" hidden="false" customHeight="false" outlineLevel="0" collapsed="false"/>
    <row r="64330" customFormat="false" ht="15.75" hidden="false" customHeight="false" outlineLevel="0" collapsed="false"/>
    <row r="64331" customFormat="false" ht="15.75" hidden="false" customHeight="false" outlineLevel="0" collapsed="false"/>
    <row r="64332" customFormat="false" ht="15.75" hidden="false" customHeight="false" outlineLevel="0" collapsed="false"/>
    <row r="64333" customFormat="false" ht="15.75" hidden="false" customHeight="false" outlineLevel="0" collapsed="false"/>
    <row r="64334" customFormat="false" ht="15.75" hidden="false" customHeight="false" outlineLevel="0" collapsed="false"/>
    <row r="64335" customFormat="false" ht="15.75" hidden="false" customHeight="false" outlineLevel="0" collapsed="false"/>
    <row r="64336" customFormat="false" ht="15.75" hidden="false" customHeight="false" outlineLevel="0" collapsed="false"/>
    <row r="64337" customFormat="false" ht="15.75" hidden="false" customHeight="false" outlineLevel="0" collapsed="false"/>
    <row r="64338" customFormat="false" ht="15.75" hidden="false" customHeight="false" outlineLevel="0" collapsed="false"/>
    <row r="64339" customFormat="false" ht="15.75" hidden="false" customHeight="false" outlineLevel="0" collapsed="false"/>
    <row r="64340" customFormat="false" ht="15.75" hidden="false" customHeight="false" outlineLevel="0" collapsed="false"/>
    <row r="64341" customFormat="false" ht="15.75" hidden="false" customHeight="false" outlineLevel="0" collapsed="false"/>
    <row r="64342" customFormat="false" ht="15.75" hidden="false" customHeight="false" outlineLevel="0" collapsed="false"/>
    <row r="64343" customFormat="false" ht="15.75" hidden="false" customHeight="false" outlineLevel="0" collapsed="false"/>
    <row r="64344" customFormat="false" ht="15.75" hidden="false" customHeight="false" outlineLevel="0" collapsed="false"/>
    <row r="64345" customFormat="false" ht="15.75" hidden="false" customHeight="false" outlineLevel="0" collapsed="false"/>
    <row r="64346" customFormat="false" ht="15.75" hidden="false" customHeight="false" outlineLevel="0" collapsed="false"/>
    <row r="64347" customFormat="false" ht="15.75" hidden="false" customHeight="false" outlineLevel="0" collapsed="false"/>
    <row r="64348" customFormat="false" ht="15.75" hidden="false" customHeight="false" outlineLevel="0" collapsed="false"/>
    <row r="64349" customFormat="false" ht="15.75" hidden="false" customHeight="false" outlineLevel="0" collapsed="false"/>
    <row r="64350" customFormat="false" ht="15.75" hidden="false" customHeight="false" outlineLevel="0" collapsed="false"/>
    <row r="64351" customFormat="false" ht="15.75" hidden="false" customHeight="false" outlineLevel="0" collapsed="false"/>
    <row r="64352" customFormat="false" ht="15.75" hidden="false" customHeight="false" outlineLevel="0" collapsed="false"/>
    <row r="64353" customFormat="false" ht="15.75" hidden="false" customHeight="false" outlineLevel="0" collapsed="false"/>
    <row r="64354" customFormat="false" ht="15.75" hidden="false" customHeight="false" outlineLevel="0" collapsed="false"/>
    <row r="64355" customFormat="false" ht="15.75" hidden="false" customHeight="false" outlineLevel="0" collapsed="false"/>
    <row r="64356" customFormat="false" ht="15.75" hidden="false" customHeight="false" outlineLevel="0" collapsed="false"/>
    <row r="64357" customFormat="false" ht="15.75" hidden="false" customHeight="false" outlineLevel="0" collapsed="false"/>
    <row r="64358" customFormat="false" ht="15.75" hidden="false" customHeight="false" outlineLevel="0" collapsed="false"/>
    <row r="64359" customFormat="false" ht="15.75" hidden="false" customHeight="false" outlineLevel="0" collapsed="false"/>
    <row r="64360" customFormat="false" ht="15.75" hidden="false" customHeight="false" outlineLevel="0" collapsed="false"/>
    <row r="64361" customFormat="false" ht="15.75" hidden="false" customHeight="false" outlineLevel="0" collapsed="false"/>
    <row r="64362" customFormat="false" ht="15.75" hidden="false" customHeight="false" outlineLevel="0" collapsed="false"/>
    <row r="64363" customFormat="false" ht="15.75" hidden="false" customHeight="false" outlineLevel="0" collapsed="false"/>
    <row r="64364" customFormat="false" ht="15.75" hidden="false" customHeight="false" outlineLevel="0" collapsed="false"/>
    <row r="64365" customFormat="false" ht="15.75" hidden="false" customHeight="false" outlineLevel="0" collapsed="false"/>
    <row r="64366" customFormat="false" ht="15.75" hidden="false" customHeight="false" outlineLevel="0" collapsed="false"/>
    <row r="64367" customFormat="false" ht="15.75" hidden="false" customHeight="false" outlineLevel="0" collapsed="false"/>
    <row r="64368" customFormat="false" ht="15.75" hidden="false" customHeight="false" outlineLevel="0" collapsed="false"/>
    <row r="64369" customFormat="false" ht="15.75" hidden="false" customHeight="false" outlineLevel="0" collapsed="false"/>
    <row r="64370" customFormat="false" ht="15.75" hidden="false" customHeight="false" outlineLevel="0" collapsed="false"/>
    <row r="64371" customFormat="false" ht="15.75" hidden="false" customHeight="false" outlineLevel="0" collapsed="false"/>
    <row r="64372" customFormat="false" ht="15.75" hidden="false" customHeight="false" outlineLevel="0" collapsed="false"/>
    <row r="64373" customFormat="false" ht="15.75" hidden="false" customHeight="false" outlineLevel="0" collapsed="false"/>
    <row r="64374" customFormat="false" ht="15.75" hidden="false" customHeight="false" outlineLevel="0" collapsed="false"/>
    <row r="64375" customFormat="false" ht="15.75" hidden="false" customHeight="false" outlineLevel="0" collapsed="false"/>
    <row r="64376" customFormat="false" ht="15.75" hidden="false" customHeight="false" outlineLevel="0" collapsed="false"/>
    <row r="64377" customFormat="false" ht="15.75" hidden="false" customHeight="false" outlineLevel="0" collapsed="false"/>
    <row r="64378" customFormat="false" ht="15.75" hidden="false" customHeight="false" outlineLevel="0" collapsed="false"/>
    <row r="64379" customFormat="false" ht="15.75" hidden="false" customHeight="false" outlineLevel="0" collapsed="false"/>
    <row r="64380" customFormat="false" ht="15.75" hidden="false" customHeight="false" outlineLevel="0" collapsed="false"/>
    <row r="64381" customFormat="false" ht="15.75" hidden="false" customHeight="false" outlineLevel="0" collapsed="false"/>
    <row r="64382" customFormat="false" ht="15.75" hidden="false" customHeight="false" outlineLevel="0" collapsed="false"/>
    <row r="64383" customFormat="false" ht="15.75" hidden="false" customHeight="false" outlineLevel="0" collapsed="false"/>
    <row r="64384" customFormat="false" ht="15.75" hidden="false" customHeight="false" outlineLevel="0" collapsed="false"/>
    <row r="64385" customFormat="false" ht="15.75" hidden="false" customHeight="false" outlineLevel="0" collapsed="false"/>
    <row r="64386" customFormat="false" ht="15.75" hidden="false" customHeight="false" outlineLevel="0" collapsed="false"/>
    <row r="64387" customFormat="false" ht="15.75" hidden="false" customHeight="false" outlineLevel="0" collapsed="false"/>
    <row r="64388" customFormat="false" ht="15.75" hidden="false" customHeight="false" outlineLevel="0" collapsed="false"/>
    <row r="64389" customFormat="false" ht="15.75" hidden="false" customHeight="false" outlineLevel="0" collapsed="false"/>
    <row r="64390" customFormat="false" ht="15.75" hidden="false" customHeight="false" outlineLevel="0" collapsed="false"/>
    <row r="64391" customFormat="false" ht="15.75" hidden="false" customHeight="false" outlineLevel="0" collapsed="false"/>
    <row r="64392" customFormat="false" ht="15.75" hidden="false" customHeight="false" outlineLevel="0" collapsed="false"/>
    <row r="64393" customFormat="false" ht="15.75" hidden="false" customHeight="false" outlineLevel="0" collapsed="false"/>
    <row r="64394" customFormat="false" ht="15.75" hidden="false" customHeight="false" outlineLevel="0" collapsed="false"/>
    <row r="64395" customFormat="false" ht="15.75" hidden="false" customHeight="false" outlineLevel="0" collapsed="false"/>
    <row r="64396" customFormat="false" ht="15.75" hidden="false" customHeight="false" outlineLevel="0" collapsed="false"/>
    <row r="64397" customFormat="false" ht="15.75" hidden="false" customHeight="false" outlineLevel="0" collapsed="false"/>
    <row r="64398" customFormat="false" ht="15.75" hidden="false" customHeight="false" outlineLevel="0" collapsed="false"/>
    <row r="64399" customFormat="false" ht="15.75" hidden="false" customHeight="false" outlineLevel="0" collapsed="false"/>
    <row r="64400" customFormat="false" ht="15.75" hidden="false" customHeight="false" outlineLevel="0" collapsed="false"/>
    <row r="64401" customFormat="false" ht="15.75" hidden="false" customHeight="false" outlineLevel="0" collapsed="false"/>
    <row r="64402" customFormat="false" ht="15.75" hidden="false" customHeight="false" outlineLevel="0" collapsed="false"/>
    <row r="64403" customFormat="false" ht="15.75" hidden="false" customHeight="false" outlineLevel="0" collapsed="false"/>
    <row r="64404" customFormat="false" ht="15.75" hidden="false" customHeight="false" outlineLevel="0" collapsed="false"/>
    <row r="64405" customFormat="false" ht="15.75" hidden="false" customHeight="false" outlineLevel="0" collapsed="false"/>
    <row r="64406" customFormat="false" ht="15.75" hidden="false" customHeight="false" outlineLevel="0" collapsed="false"/>
    <row r="64407" customFormat="false" ht="15.75" hidden="false" customHeight="false" outlineLevel="0" collapsed="false"/>
    <row r="64408" customFormat="false" ht="15.75" hidden="false" customHeight="false" outlineLevel="0" collapsed="false"/>
    <row r="64409" customFormat="false" ht="15.75" hidden="false" customHeight="false" outlineLevel="0" collapsed="false"/>
    <row r="64410" customFormat="false" ht="15.75" hidden="false" customHeight="false" outlineLevel="0" collapsed="false"/>
    <row r="64411" customFormat="false" ht="15.75" hidden="false" customHeight="false" outlineLevel="0" collapsed="false"/>
    <row r="64412" customFormat="false" ht="15.75" hidden="false" customHeight="false" outlineLevel="0" collapsed="false"/>
    <row r="64413" customFormat="false" ht="15.75" hidden="false" customHeight="false" outlineLevel="0" collapsed="false"/>
    <row r="64414" customFormat="false" ht="15.75" hidden="false" customHeight="false" outlineLevel="0" collapsed="false"/>
    <row r="64415" customFormat="false" ht="15.75" hidden="false" customHeight="false" outlineLevel="0" collapsed="false"/>
    <row r="64416" customFormat="false" ht="15.75" hidden="false" customHeight="false" outlineLevel="0" collapsed="false"/>
    <row r="64417" customFormat="false" ht="15.75" hidden="false" customHeight="false" outlineLevel="0" collapsed="false"/>
    <row r="64418" customFormat="false" ht="15.75" hidden="false" customHeight="false" outlineLevel="0" collapsed="false"/>
    <row r="64419" customFormat="false" ht="15.75" hidden="false" customHeight="false" outlineLevel="0" collapsed="false"/>
    <row r="64420" customFormat="false" ht="15.75" hidden="false" customHeight="false" outlineLevel="0" collapsed="false"/>
    <row r="64421" customFormat="false" ht="15.75" hidden="false" customHeight="false" outlineLevel="0" collapsed="false"/>
    <row r="64422" customFormat="false" ht="15.75" hidden="false" customHeight="false" outlineLevel="0" collapsed="false"/>
    <row r="64423" customFormat="false" ht="15.75" hidden="false" customHeight="false" outlineLevel="0" collapsed="false"/>
    <row r="64424" customFormat="false" ht="15.75" hidden="false" customHeight="false" outlineLevel="0" collapsed="false"/>
    <row r="64425" customFormat="false" ht="15.75" hidden="false" customHeight="false" outlineLevel="0" collapsed="false"/>
    <row r="64426" customFormat="false" ht="15.75" hidden="false" customHeight="false" outlineLevel="0" collapsed="false"/>
    <row r="64427" customFormat="false" ht="15.75" hidden="false" customHeight="false" outlineLevel="0" collapsed="false"/>
    <row r="64428" customFormat="false" ht="15.75" hidden="false" customHeight="false" outlineLevel="0" collapsed="false"/>
    <row r="64429" customFormat="false" ht="15.75" hidden="false" customHeight="false" outlineLevel="0" collapsed="false"/>
    <row r="64430" customFormat="false" ht="15.75" hidden="false" customHeight="false" outlineLevel="0" collapsed="false"/>
    <row r="64431" customFormat="false" ht="15.75" hidden="false" customHeight="false" outlineLevel="0" collapsed="false"/>
    <row r="64432" customFormat="false" ht="15.75" hidden="false" customHeight="false" outlineLevel="0" collapsed="false"/>
    <row r="64433" customFormat="false" ht="15.75" hidden="false" customHeight="false" outlineLevel="0" collapsed="false"/>
    <row r="64434" customFormat="false" ht="15.75" hidden="false" customHeight="false" outlineLevel="0" collapsed="false"/>
    <row r="64435" customFormat="false" ht="15.75" hidden="false" customHeight="false" outlineLevel="0" collapsed="false"/>
    <row r="64436" customFormat="false" ht="15.75" hidden="false" customHeight="false" outlineLevel="0" collapsed="false"/>
    <row r="64437" customFormat="false" ht="15.75" hidden="false" customHeight="false" outlineLevel="0" collapsed="false"/>
    <row r="64438" customFormat="false" ht="15.75" hidden="false" customHeight="false" outlineLevel="0" collapsed="false"/>
    <row r="64439" customFormat="false" ht="15.75" hidden="false" customHeight="false" outlineLevel="0" collapsed="false"/>
    <row r="64440" customFormat="false" ht="15.75" hidden="false" customHeight="false" outlineLevel="0" collapsed="false"/>
    <row r="64441" customFormat="false" ht="15.75" hidden="false" customHeight="false" outlineLevel="0" collapsed="false"/>
    <row r="64442" customFormat="false" ht="15.75" hidden="false" customHeight="false" outlineLevel="0" collapsed="false"/>
    <row r="64443" customFormat="false" ht="15.75" hidden="false" customHeight="false" outlineLevel="0" collapsed="false"/>
    <row r="64444" customFormat="false" ht="15.75" hidden="false" customHeight="false" outlineLevel="0" collapsed="false"/>
    <row r="64445" customFormat="false" ht="15.75" hidden="false" customHeight="false" outlineLevel="0" collapsed="false"/>
    <row r="64446" customFormat="false" ht="15.75" hidden="false" customHeight="false" outlineLevel="0" collapsed="false"/>
    <row r="64447" customFormat="false" ht="15.75" hidden="false" customHeight="false" outlineLevel="0" collapsed="false"/>
    <row r="64448" customFormat="false" ht="15.75" hidden="false" customHeight="false" outlineLevel="0" collapsed="false"/>
    <row r="64449" customFormat="false" ht="15.75" hidden="false" customHeight="false" outlineLevel="0" collapsed="false"/>
    <row r="64450" customFormat="false" ht="15.75" hidden="false" customHeight="false" outlineLevel="0" collapsed="false"/>
    <row r="64451" customFormat="false" ht="15.75" hidden="false" customHeight="false" outlineLevel="0" collapsed="false"/>
    <row r="64452" customFormat="false" ht="15.75" hidden="false" customHeight="false" outlineLevel="0" collapsed="false"/>
    <row r="64453" customFormat="false" ht="15.75" hidden="false" customHeight="false" outlineLevel="0" collapsed="false"/>
    <row r="64454" customFormat="false" ht="15.75" hidden="false" customHeight="false" outlineLevel="0" collapsed="false"/>
    <row r="64455" customFormat="false" ht="15.75" hidden="false" customHeight="false" outlineLevel="0" collapsed="false"/>
    <row r="64456" customFormat="false" ht="15.75" hidden="false" customHeight="false" outlineLevel="0" collapsed="false"/>
    <row r="64457" customFormat="false" ht="15.75" hidden="false" customHeight="false" outlineLevel="0" collapsed="false"/>
    <row r="64458" customFormat="false" ht="15.75" hidden="false" customHeight="false" outlineLevel="0" collapsed="false"/>
    <row r="64459" customFormat="false" ht="15.75" hidden="false" customHeight="false" outlineLevel="0" collapsed="false"/>
    <row r="64460" customFormat="false" ht="15.75" hidden="false" customHeight="false" outlineLevel="0" collapsed="false"/>
    <row r="64461" customFormat="false" ht="15.75" hidden="false" customHeight="false" outlineLevel="0" collapsed="false"/>
    <row r="64462" customFormat="false" ht="15.75" hidden="false" customHeight="false" outlineLevel="0" collapsed="false"/>
    <row r="64463" customFormat="false" ht="15.75" hidden="false" customHeight="false" outlineLevel="0" collapsed="false"/>
    <row r="64464" customFormat="false" ht="15.75" hidden="false" customHeight="false" outlineLevel="0" collapsed="false"/>
    <row r="64465" customFormat="false" ht="15.75" hidden="false" customHeight="false" outlineLevel="0" collapsed="false"/>
    <row r="64466" customFormat="false" ht="15.75" hidden="false" customHeight="false" outlineLevel="0" collapsed="false"/>
    <row r="64467" customFormat="false" ht="15.75" hidden="false" customHeight="false" outlineLevel="0" collapsed="false"/>
    <row r="64468" customFormat="false" ht="15.75" hidden="false" customHeight="false" outlineLevel="0" collapsed="false"/>
    <row r="64469" customFormat="false" ht="15.75" hidden="false" customHeight="false" outlineLevel="0" collapsed="false"/>
    <row r="64470" customFormat="false" ht="15.75" hidden="false" customHeight="false" outlineLevel="0" collapsed="false"/>
    <row r="64471" customFormat="false" ht="15.75" hidden="false" customHeight="false" outlineLevel="0" collapsed="false"/>
    <row r="64472" customFormat="false" ht="15.75" hidden="false" customHeight="false" outlineLevel="0" collapsed="false"/>
    <row r="64473" customFormat="false" ht="15.75" hidden="false" customHeight="false" outlineLevel="0" collapsed="false"/>
    <row r="64474" customFormat="false" ht="15.75" hidden="false" customHeight="false" outlineLevel="0" collapsed="false"/>
    <row r="64475" customFormat="false" ht="15.75" hidden="false" customHeight="false" outlineLevel="0" collapsed="false"/>
    <row r="64476" customFormat="false" ht="15.75" hidden="false" customHeight="false" outlineLevel="0" collapsed="false"/>
    <row r="64477" customFormat="false" ht="15.75" hidden="false" customHeight="false" outlineLevel="0" collapsed="false"/>
    <row r="64478" customFormat="false" ht="15.75" hidden="false" customHeight="false" outlineLevel="0" collapsed="false"/>
    <row r="64479" customFormat="false" ht="15.75" hidden="false" customHeight="false" outlineLevel="0" collapsed="false"/>
    <row r="64480" customFormat="false" ht="15.75" hidden="false" customHeight="false" outlineLevel="0" collapsed="false"/>
    <row r="64481" customFormat="false" ht="15.75" hidden="false" customHeight="false" outlineLevel="0" collapsed="false"/>
    <row r="64482" customFormat="false" ht="15.75" hidden="false" customHeight="false" outlineLevel="0" collapsed="false"/>
    <row r="64483" customFormat="false" ht="15.75" hidden="false" customHeight="false" outlineLevel="0" collapsed="false"/>
    <row r="64484" customFormat="false" ht="15.75" hidden="false" customHeight="false" outlineLevel="0" collapsed="false"/>
    <row r="64485" customFormat="false" ht="15.75" hidden="false" customHeight="false" outlineLevel="0" collapsed="false"/>
    <row r="64486" customFormat="false" ht="15.75" hidden="false" customHeight="false" outlineLevel="0" collapsed="false"/>
    <row r="64487" customFormat="false" ht="15.75" hidden="false" customHeight="false" outlineLevel="0" collapsed="false"/>
    <row r="64488" customFormat="false" ht="15.75" hidden="false" customHeight="false" outlineLevel="0" collapsed="false"/>
    <row r="64489" customFormat="false" ht="15.75" hidden="false" customHeight="false" outlineLevel="0" collapsed="false"/>
    <row r="64490" customFormat="false" ht="15.75" hidden="false" customHeight="false" outlineLevel="0" collapsed="false"/>
    <row r="64491" customFormat="false" ht="15.75" hidden="false" customHeight="false" outlineLevel="0" collapsed="false"/>
    <row r="64492" customFormat="false" ht="15.75" hidden="false" customHeight="false" outlineLevel="0" collapsed="false"/>
    <row r="64493" customFormat="false" ht="15.75" hidden="false" customHeight="false" outlineLevel="0" collapsed="false"/>
    <row r="64494" customFormat="false" ht="15.75" hidden="false" customHeight="false" outlineLevel="0" collapsed="false"/>
    <row r="64495" customFormat="false" ht="15.75" hidden="false" customHeight="false" outlineLevel="0" collapsed="false"/>
    <row r="64496" customFormat="false" ht="15.75" hidden="false" customHeight="false" outlineLevel="0" collapsed="false"/>
    <row r="64497" customFormat="false" ht="15.75" hidden="false" customHeight="false" outlineLevel="0" collapsed="false"/>
    <row r="64498" customFormat="false" ht="15.75" hidden="false" customHeight="false" outlineLevel="0" collapsed="false"/>
    <row r="64499" customFormat="false" ht="15.75" hidden="false" customHeight="false" outlineLevel="0" collapsed="false"/>
    <row r="64500" customFormat="false" ht="15.75" hidden="false" customHeight="false" outlineLevel="0" collapsed="false"/>
    <row r="64501" customFormat="false" ht="15.75" hidden="false" customHeight="false" outlineLevel="0" collapsed="false"/>
    <row r="64502" customFormat="false" ht="15.75" hidden="false" customHeight="false" outlineLevel="0" collapsed="false"/>
    <row r="64503" customFormat="false" ht="15.75" hidden="false" customHeight="false" outlineLevel="0" collapsed="false"/>
    <row r="64504" customFormat="false" ht="15.75" hidden="false" customHeight="false" outlineLevel="0" collapsed="false"/>
    <row r="64505" customFormat="false" ht="15.75" hidden="false" customHeight="false" outlineLevel="0" collapsed="false"/>
    <row r="64506" customFormat="false" ht="15.75" hidden="false" customHeight="false" outlineLevel="0" collapsed="false"/>
    <row r="64507" customFormat="false" ht="15.75" hidden="false" customHeight="false" outlineLevel="0" collapsed="false"/>
    <row r="64508" customFormat="false" ht="15.75" hidden="false" customHeight="false" outlineLevel="0" collapsed="false"/>
    <row r="64509" customFormat="false" ht="15.75" hidden="false" customHeight="false" outlineLevel="0" collapsed="false"/>
    <row r="64510" customFormat="false" ht="15.75" hidden="false" customHeight="false" outlineLevel="0" collapsed="false"/>
    <row r="64511" customFormat="false" ht="15.75" hidden="false" customHeight="false" outlineLevel="0" collapsed="false"/>
    <row r="64512" customFormat="false" ht="15.75" hidden="false" customHeight="false" outlineLevel="0" collapsed="false"/>
    <row r="64513" customFormat="false" ht="15.75" hidden="false" customHeight="false" outlineLevel="0" collapsed="false"/>
    <row r="64514" customFormat="false" ht="15.75" hidden="false" customHeight="false" outlineLevel="0" collapsed="false"/>
    <row r="64515" customFormat="false" ht="15.75" hidden="false" customHeight="false" outlineLevel="0" collapsed="false"/>
    <row r="64516" customFormat="false" ht="15.75" hidden="false" customHeight="false" outlineLevel="0" collapsed="false"/>
    <row r="64517" customFormat="false" ht="15.75" hidden="false" customHeight="false" outlineLevel="0" collapsed="false"/>
    <row r="64518" customFormat="false" ht="15.75" hidden="false" customHeight="false" outlineLevel="0" collapsed="false"/>
    <row r="64519" customFormat="false" ht="15.75" hidden="false" customHeight="false" outlineLevel="0" collapsed="false"/>
    <row r="64520" customFormat="false" ht="15.75" hidden="false" customHeight="false" outlineLevel="0" collapsed="false"/>
    <row r="64521" customFormat="false" ht="15.75" hidden="false" customHeight="false" outlineLevel="0" collapsed="false"/>
    <row r="64522" customFormat="false" ht="15.75" hidden="false" customHeight="false" outlineLevel="0" collapsed="false"/>
    <row r="64523" customFormat="false" ht="15.75" hidden="false" customHeight="false" outlineLevel="0" collapsed="false"/>
    <row r="64524" customFormat="false" ht="15.75" hidden="false" customHeight="false" outlineLevel="0" collapsed="false"/>
    <row r="64525" customFormat="false" ht="15.75" hidden="false" customHeight="false" outlineLevel="0" collapsed="false"/>
    <row r="64526" customFormat="false" ht="15.75" hidden="false" customHeight="false" outlineLevel="0" collapsed="false"/>
    <row r="64527" customFormat="false" ht="15.75" hidden="false" customHeight="false" outlineLevel="0" collapsed="false"/>
    <row r="64528" customFormat="false" ht="15.75" hidden="false" customHeight="false" outlineLevel="0" collapsed="false"/>
    <row r="64529" customFormat="false" ht="15.75" hidden="false" customHeight="false" outlineLevel="0" collapsed="false"/>
    <row r="64530" customFormat="false" ht="15.75" hidden="false" customHeight="false" outlineLevel="0" collapsed="false"/>
    <row r="64531" customFormat="false" ht="15.75" hidden="false" customHeight="false" outlineLevel="0" collapsed="false"/>
    <row r="64532" customFormat="false" ht="15.75" hidden="false" customHeight="false" outlineLevel="0" collapsed="false"/>
    <row r="64533" customFormat="false" ht="15.75" hidden="false" customHeight="false" outlineLevel="0" collapsed="false"/>
    <row r="64534" customFormat="false" ht="15.75" hidden="false" customHeight="false" outlineLevel="0" collapsed="false"/>
    <row r="64535" customFormat="false" ht="15.75" hidden="false" customHeight="false" outlineLevel="0" collapsed="false"/>
    <row r="64536" customFormat="false" ht="15.75" hidden="false" customHeight="false" outlineLevel="0" collapsed="false"/>
    <row r="64537" customFormat="false" ht="15.75" hidden="false" customHeight="false" outlineLevel="0" collapsed="false"/>
    <row r="64538" customFormat="false" ht="15.75" hidden="false" customHeight="false" outlineLevel="0" collapsed="false"/>
    <row r="64539" customFormat="false" ht="15.75" hidden="false" customHeight="false" outlineLevel="0" collapsed="false"/>
    <row r="64540" customFormat="false" ht="15.75" hidden="false" customHeight="false" outlineLevel="0" collapsed="false"/>
    <row r="64541" customFormat="false" ht="15.75" hidden="false" customHeight="false" outlineLevel="0" collapsed="false"/>
    <row r="64542" customFormat="false" ht="15.75" hidden="false" customHeight="false" outlineLevel="0" collapsed="false"/>
    <row r="64543" customFormat="false" ht="15.75" hidden="false" customHeight="false" outlineLevel="0" collapsed="false"/>
    <row r="64544" customFormat="false" ht="15.75" hidden="false" customHeight="false" outlineLevel="0" collapsed="false"/>
    <row r="64545" customFormat="false" ht="15.75" hidden="false" customHeight="false" outlineLevel="0" collapsed="false"/>
    <row r="64546" customFormat="false" ht="15.75" hidden="false" customHeight="false" outlineLevel="0" collapsed="false"/>
    <row r="64547" customFormat="false" ht="15.75" hidden="false" customHeight="false" outlineLevel="0" collapsed="false"/>
    <row r="64548" customFormat="false" ht="15.75" hidden="false" customHeight="false" outlineLevel="0" collapsed="false"/>
    <row r="64549" customFormat="false" ht="15.75" hidden="false" customHeight="false" outlineLevel="0" collapsed="false"/>
    <row r="64550" customFormat="false" ht="15.75" hidden="false" customHeight="false" outlineLevel="0" collapsed="false"/>
    <row r="64551" customFormat="false" ht="15.75" hidden="false" customHeight="false" outlineLevel="0" collapsed="false"/>
    <row r="64552" customFormat="false" ht="15.75" hidden="false" customHeight="false" outlineLevel="0" collapsed="false"/>
    <row r="64553" customFormat="false" ht="15.75" hidden="false" customHeight="false" outlineLevel="0" collapsed="false"/>
    <row r="64554" customFormat="false" ht="15.75" hidden="false" customHeight="false" outlineLevel="0" collapsed="false"/>
    <row r="64555" customFormat="false" ht="15.75" hidden="false" customHeight="false" outlineLevel="0" collapsed="false"/>
    <row r="64556" customFormat="false" ht="15.75" hidden="false" customHeight="false" outlineLevel="0" collapsed="false"/>
    <row r="64557" customFormat="false" ht="15.75" hidden="false" customHeight="false" outlineLevel="0" collapsed="false"/>
    <row r="64558" customFormat="false" ht="15.75" hidden="false" customHeight="false" outlineLevel="0" collapsed="false"/>
    <row r="64559" customFormat="false" ht="15.75" hidden="false" customHeight="false" outlineLevel="0" collapsed="false"/>
    <row r="64560" customFormat="false" ht="15.75" hidden="false" customHeight="false" outlineLevel="0" collapsed="false"/>
    <row r="64561" customFormat="false" ht="15.75" hidden="false" customHeight="false" outlineLevel="0" collapsed="false"/>
    <row r="64562" customFormat="false" ht="15.75" hidden="false" customHeight="false" outlineLevel="0" collapsed="false"/>
    <row r="64563" customFormat="false" ht="15.75" hidden="false" customHeight="false" outlineLevel="0" collapsed="false"/>
    <row r="64564" customFormat="false" ht="15.75" hidden="false" customHeight="false" outlineLevel="0" collapsed="false"/>
    <row r="64565" customFormat="false" ht="15.75" hidden="false" customHeight="false" outlineLevel="0" collapsed="false"/>
    <row r="64566" customFormat="false" ht="15.75" hidden="false" customHeight="false" outlineLevel="0" collapsed="false"/>
    <row r="64567" customFormat="false" ht="15.75" hidden="false" customHeight="false" outlineLevel="0" collapsed="false"/>
    <row r="64568" customFormat="false" ht="15.75" hidden="false" customHeight="false" outlineLevel="0" collapsed="false"/>
    <row r="64569" customFormat="false" ht="15.75" hidden="false" customHeight="false" outlineLevel="0" collapsed="false"/>
    <row r="64570" customFormat="false" ht="15.75" hidden="false" customHeight="false" outlineLevel="0" collapsed="false"/>
    <row r="64571" customFormat="false" ht="15.75" hidden="false" customHeight="false" outlineLevel="0" collapsed="false"/>
    <row r="64572" customFormat="false" ht="15.75" hidden="false" customHeight="false" outlineLevel="0" collapsed="false"/>
    <row r="64573" customFormat="false" ht="15.75" hidden="false" customHeight="false" outlineLevel="0" collapsed="false"/>
    <row r="64574" customFormat="false" ht="15.75" hidden="false" customHeight="false" outlineLevel="0" collapsed="false"/>
    <row r="64575" customFormat="false" ht="15.75" hidden="false" customHeight="false" outlineLevel="0" collapsed="false"/>
    <row r="64576" customFormat="false" ht="15.75" hidden="false" customHeight="false" outlineLevel="0" collapsed="false"/>
    <row r="64577" customFormat="false" ht="15.75" hidden="false" customHeight="false" outlineLevel="0" collapsed="false"/>
    <row r="64578" customFormat="false" ht="15.75" hidden="false" customHeight="false" outlineLevel="0" collapsed="false"/>
    <row r="64579" customFormat="false" ht="15.75" hidden="false" customHeight="false" outlineLevel="0" collapsed="false"/>
    <row r="64580" customFormat="false" ht="15.75" hidden="false" customHeight="false" outlineLevel="0" collapsed="false"/>
    <row r="64581" customFormat="false" ht="15.75" hidden="false" customHeight="false" outlineLevel="0" collapsed="false"/>
    <row r="64582" customFormat="false" ht="15.75" hidden="false" customHeight="false" outlineLevel="0" collapsed="false"/>
    <row r="64583" customFormat="false" ht="15.75" hidden="false" customHeight="false" outlineLevel="0" collapsed="false"/>
    <row r="64584" customFormat="false" ht="15.75" hidden="false" customHeight="false" outlineLevel="0" collapsed="false"/>
    <row r="64585" customFormat="false" ht="15.75" hidden="false" customHeight="false" outlineLevel="0" collapsed="false"/>
    <row r="64586" customFormat="false" ht="15.75" hidden="false" customHeight="false" outlineLevel="0" collapsed="false"/>
    <row r="64587" customFormat="false" ht="15.75" hidden="false" customHeight="false" outlineLevel="0" collapsed="false"/>
    <row r="64588" customFormat="false" ht="15.75" hidden="false" customHeight="false" outlineLevel="0" collapsed="false"/>
    <row r="64589" customFormat="false" ht="15.75" hidden="false" customHeight="false" outlineLevel="0" collapsed="false"/>
    <row r="64590" customFormat="false" ht="15.75" hidden="false" customHeight="false" outlineLevel="0" collapsed="false"/>
    <row r="64591" customFormat="false" ht="15.75" hidden="false" customHeight="false" outlineLevel="0" collapsed="false"/>
    <row r="64592" customFormat="false" ht="15.75" hidden="false" customHeight="false" outlineLevel="0" collapsed="false"/>
    <row r="64593" customFormat="false" ht="15.75" hidden="false" customHeight="false" outlineLevel="0" collapsed="false"/>
    <row r="64594" customFormat="false" ht="15.75" hidden="false" customHeight="false" outlineLevel="0" collapsed="false"/>
    <row r="64595" customFormat="false" ht="15.75" hidden="false" customHeight="false" outlineLevel="0" collapsed="false"/>
    <row r="64596" customFormat="false" ht="15.75" hidden="false" customHeight="false" outlineLevel="0" collapsed="false"/>
    <row r="64597" customFormat="false" ht="15.75" hidden="false" customHeight="false" outlineLevel="0" collapsed="false"/>
    <row r="64598" customFormat="false" ht="15.75" hidden="false" customHeight="false" outlineLevel="0" collapsed="false"/>
    <row r="64599" customFormat="false" ht="15.75" hidden="false" customHeight="false" outlineLevel="0" collapsed="false"/>
    <row r="64600" customFormat="false" ht="15.75" hidden="false" customHeight="false" outlineLevel="0" collapsed="false"/>
    <row r="64601" customFormat="false" ht="15.75" hidden="false" customHeight="false" outlineLevel="0" collapsed="false"/>
    <row r="64602" customFormat="false" ht="15.75" hidden="false" customHeight="false" outlineLevel="0" collapsed="false"/>
    <row r="64603" customFormat="false" ht="15.75" hidden="false" customHeight="false" outlineLevel="0" collapsed="false"/>
    <row r="64604" customFormat="false" ht="15.75" hidden="false" customHeight="false" outlineLevel="0" collapsed="false"/>
    <row r="64605" customFormat="false" ht="15.75" hidden="false" customHeight="false" outlineLevel="0" collapsed="false"/>
    <row r="64606" customFormat="false" ht="15.75" hidden="false" customHeight="false" outlineLevel="0" collapsed="false"/>
    <row r="64607" customFormat="false" ht="15.75" hidden="false" customHeight="false" outlineLevel="0" collapsed="false"/>
    <row r="64608" customFormat="false" ht="15.75" hidden="false" customHeight="false" outlineLevel="0" collapsed="false"/>
    <row r="64609" customFormat="false" ht="15.75" hidden="false" customHeight="false" outlineLevel="0" collapsed="false"/>
    <row r="64610" customFormat="false" ht="15.75" hidden="false" customHeight="false" outlineLevel="0" collapsed="false"/>
    <row r="64611" customFormat="false" ht="15.75" hidden="false" customHeight="false" outlineLevel="0" collapsed="false"/>
    <row r="64612" customFormat="false" ht="15.75" hidden="false" customHeight="false" outlineLevel="0" collapsed="false"/>
    <row r="64613" customFormat="false" ht="15.75" hidden="false" customHeight="false" outlineLevel="0" collapsed="false"/>
    <row r="64614" customFormat="false" ht="15.75" hidden="false" customHeight="false" outlineLevel="0" collapsed="false"/>
    <row r="64615" customFormat="false" ht="15.75" hidden="false" customHeight="false" outlineLevel="0" collapsed="false"/>
    <row r="64616" customFormat="false" ht="15.75" hidden="false" customHeight="false" outlineLevel="0" collapsed="false"/>
    <row r="64617" customFormat="false" ht="15.75" hidden="false" customHeight="false" outlineLevel="0" collapsed="false"/>
    <row r="64618" customFormat="false" ht="15.75" hidden="false" customHeight="false" outlineLevel="0" collapsed="false"/>
    <row r="64619" customFormat="false" ht="15.75" hidden="false" customHeight="false" outlineLevel="0" collapsed="false"/>
    <row r="64620" customFormat="false" ht="15.75" hidden="false" customHeight="false" outlineLevel="0" collapsed="false"/>
    <row r="64621" customFormat="false" ht="15.75" hidden="false" customHeight="false" outlineLevel="0" collapsed="false"/>
    <row r="64622" customFormat="false" ht="15.75" hidden="false" customHeight="false" outlineLevel="0" collapsed="false"/>
    <row r="64623" customFormat="false" ht="15.75" hidden="false" customHeight="false" outlineLevel="0" collapsed="false"/>
    <row r="64624" customFormat="false" ht="15.75" hidden="false" customHeight="false" outlineLevel="0" collapsed="false"/>
    <row r="64625" customFormat="false" ht="15.75" hidden="false" customHeight="false" outlineLevel="0" collapsed="false"/>
    <row r="64626" customFormat="false" ht="15.75" hidden="false" customHeight="false" outlineLevel="0" collapsed="false"/>
    <row r="64627" customFormat="false" ht="15.75" hidden="false" customHeight="false" outlineLevel="0" collapsed="false"/>
    <row r="64628" customFormat="false" ht="15.75" hidden="false" customHeight="false" outlineLevel="0" collapsed="false"/>
    <row r="64629" customFormat="false" ht="15.75" hidden="false" customHeight="false" outlineLevel="0" collapsed="false"/>
    <row r="64630" customFormat="false" ht="15.75" hidden="false" customHeight="false" outlineLevel="0" collapsed="false"/>
    <row r="64631" customFormat="false" ht="15.75" hidden="false" customHeight="false" outlineLevel="0" collapsed="false"/>
    <row r="64632" customFormat="false" ht="15.75" hidden="false" customHeight="false" outlineLevel="0" collapsed="false"/>
    <row r="64633" customFormat="false" ht="15.75" hidden="false" customHeight="false" outlineLevel="0" collapsed="false"/>
    <row r="64634" customFormat="false" ht="15.75" hidden="false" customHeight="false" outlineLevel="0" collapsed="false"/>
    <row r="64635" customFormat="false" ht="15.75" hidden="false" customHeight="false" outlineLevel="0" collapsed="false"/>
    <row r="64636" customFormat="false" ht="15.75" hidden="false" customHeight="false" outlineLevel="0" collapsed="false"/>
    <row r="64637" customFormat="false" ht="15.75" hidden="false" customHeight="false" outlineLevel="0" collapsed="false"/>
    <row r="64638" customFormat="false" ht="15.75" hidden="false" customHeight="false" outlineLevel="0" collapsed="false"/>
    <row r="64639" customFormat="false" ht="15.75" hidden="false" customHeight="false" outlineLevel="0" collapsed="false"/>
    <row r="64640" customFormat="false" ht="15.75" hidden="false" customHeight="false" outlineLevel="0" collapsed="false"/>
    <row r="64641" customFormat="false" ht="15.75" hidden="false" customHeight="false" outlineLevel="0" collapsed="false"/>
    <row r="64642" customFormat="false" ht="15.75" hidden="false" customHeight="false" outlineLevel="0" collapsed="false"/>
    <row r="64643" customFormat="false" ht="15.75" hidden="false" customHeight="false" outlineLevel="0" collapsed="false"/>
    <row r="64644" customFormat="false" ht="15.75" hidden="false" customHeight="false" outlineLevel="0" collapsed="false"/>
    <row r="64645" customFormat="false" ht="15.75" hidden="false" customHeight="false" outlineLevel="0" collapsed="false"/>
    <row r="64646" customFormat="false" ht="15.75" hidden="false" customHeight="false" outlineLevel="0" collapsed="false"/>
    <row r="64647" customFormat="false" ht="15.75" hidden="false" customHeight="false" outlineLevel="0" collapsed="false"/>
    <row r="64648" customFormat="false" ht="15.75" hidden="false" customHeight="false" outlineLevel="0" collapsed="false"/>
    <row r="64649" customFormat="false" ht="15.75" hidden="false" customHeight="false" outlineLevel="0" collapsed="false"/>
    <row r="64650" customFormat="false" ht="15.75" hidden="false" customHeight="false" outlineLevel="0" collapsed="false"/>
    <row r="64651" customFormat="false" ht="15.75" hidden="false" customHeight="false" outlineLevel="0" collapsed="false"/>
    <row r="64652" customFormat="false" ht="15.75" hidden="false" customHeight="false" outlineLevel="0" collapsed="false"/>
    <row r="64653" customFormat="false" ht="15.75" hidden="false" customHeight="false" outlineLevel="0" collapsed="false"/>
    <row r="64654" customFormat="false" ht="15.75" hidden="false" customHeight="false" outlineLevel="0" collapsed="false"/>
    <row r="64655" customFormat="false" ht="15.75" hidden="false" customHeight="false" outlineLevel="0" collapsed="false"/>
    <row r="64656" customFormat="false" ht="15.75" hidden="false" customHeight="false" outlineLevel="0" collapsed="false"/>
    <row r="64657" customFormat="false" ht="15.75" hidden="false" customHeight="false" outlineLevel="0" collapsed="false"/>
    <row r="64658" customFormat="false" ht="15.75" hidden="false" customHeight="false" outlineLevel="0" collapsed="false"/>
    <row r="64659" customFormat="false" ht="15.75" hidden="false" customHeight="false" outlineLevel="0" collapsed="false"/>
    <row r="64660" customFormat="false" ht="15.75" hidden="false" customHeight="false" outlineLevel="0" collapsed="false"/>
    <row r="64661" customFormat="false" ht="15.75" hidden="false" customHeight="false" outlineLevel="0" collapsed="false"/>
    <row r="64662" customFormat="false" ht="15.75" hidden="false" customHeight="false" outlineLevel="0" collapsed="false"/>
    <row r="64663" customFormat="false" ht="15.75" hidden="false" customHeight="false" outlineLevel="0" collapsed="false"/>
    <row r="64664" customFormat="false" ht="15.75" hidden="false" customHeight="false" outlineLevel="0" collapsed="false"/>
    <row r="64665" customFormat="false" ht="15.75" hidden="false" customHeight="false" outlineLevel="0" collapsed="false"/>
    <row r="64666" customFormat="false" ht="15.75" hidden="false" customHeight="false" outlineLevel="0" collapsed="false"/>
    <row r="64667" customFormat="false" ht="15.75" hidden="false" customHeight="false" outlineLevel="0" collapsed="false"/>
    <row r="64668" customFormat="false" ht="15.75" hidden="false" customHeight="false" outlineLevel="0" collapsed="false"/>
    <row r="64669" customFormat="false" ht="15.75" hidden="false" customHeight="false" outlineLevel="0" collapsed="false"/>
    <row r="64670" customFormat="false" ht="15.75" hidden="false" customHeight="false" outlineLevel="0" collapsed="false"/>
    <row r="64671" customFormat="false" ht="15.75" hidden="false" customHeight="false" outlineLevel="0" collapsed="false"/>
    <row r="64672" customFormat="false" ht="15.75" hidden="false" customHeight="false" outlineLevel="0" collapsed="false"/>
    <row r="64673" customFormat="false" ht="15.75" hidden="false" customHeight="false" outlineLevel="0" collapsed="false"/>
    <row r="64674" customFormat="false" ht="15.75" hidden="false" customHeight="false" outlineLevel="0" collapsed="false"/>
    <row r="64675" customFormat="false" ht="15.75" hidden="false" customHeight="false" outlineLevel="0" collapsed="false"/>
    <row r="64676" customFormat="false" ht="15.75" hidden="false" customHeight="false" outlineLevel="0" collapsed="false"/>
    <row r="64677" customFormat="false" ht="15.75" hidden="false" customHeight="false" outlineLevel="0" collapsed="false"/>
    <row r="64678" customFormat="false" ht="15.75" hidden="false" customHeight="false" outlineLevel="0" collapsed="false"/>
    <row r="64679" customFormat="false" ht="15.75" hidden="false" customHeight="false" outlineLevel="0" collapsed="false"/>
    <row r="64680" customFormat="false" ht="15.75" hidden="false" customHeight="false" outlineLevel="0" collapsed="false"/>
    <row r="64681" customFormat="false" ht="15.75" hidden="false" customHeight="false" outlineLevel="0" collapsed="false"/>
    <row r="64682" customFormat="false" ht="15.75" hidden="false" customHeight="false" outlineLevel="0" collapsed="false"/>
    <row r="64683" customFormat="false" ht="15.75" hidden="false" customHeight="false" outlineLevel="0" collapsed="false"/>
    <row r="64684" customFormat="false" ht="15.75" hidden="false" customHeight="false" outlineLevel="0" collapsed="false"/>
    <row r="64685" customFormat="false" ht="15.75" hidden="false" customHeight="false" outlineLevel="0" collapsed="false"/>
    <row r="64686" customFormat="false" ht="15.75" hidden="false" customHeight="false" outlineLevel="0" collapsed="false"/>
    <row r="64687" customFormat="false" ht="15.75" hidden="false" customHeight="false" outlineLevel="0" collapsed="false"/>
    <row r="64688" customFormat="false" ht="15.75" hidden="false" customHeight="false" outlineLevel="0" collapsed="false"/>
    <row r="64689" customFormat="false" ht="15.75" hidden="false" customHeight="false" outlineLevel="0" collapsed="false"/>
    <row r="64690" customFormat="false" ht="15.75" hidden="false" customHeight="false" outlineLevel="0" collapsed="false"/>
    <row r="64691" customFormat="false" ht="15.75" hidden="false" customHeight="false" outlineLevel="0" collapsed="false"/>
    <row r="64692" customFormat="false" ht="15.75" hidden="false" customHeight="false" outlineLevel="0" collapsed="false"/>
    <row r="64693" customFormat="false" ht="15.75" hidden="false" customHeight="false" outlineLevel="0" collapsed="false"/>
    <row r="64694" customFormat="false" ht="15.75" hidden="false" customHeight="false" outlineLevel="0" collapsed="false"/>
    <row r="64695" customFormat="false" ht="15.75" hidden="false" customHeight="false" outlineLevel="0" collapsed="false"/>
    <row r="64696" customFormat="false" ht="15.75" hidden="false" customHeight="false" outlineLevel="0" collapsed="false"/>
    <row r="64697" customFormat="false" ht="15.75" hidden="false" customHeight="false" outlineLevel="0" collapsed="false"/>
    <row r="64698" customFormat="false" ht="15.75" hidden="false" customHeight="false" outlineLevel="0" collapsed="false"/>
    <row r="64699" customFormat="false" ht="15.75" hidden="false" customHeight="false" outlineLevel="0" collapsed="false"/>
    <row r="64700" customFormat="false" ht="15.75" hidden="false" customHeight="false" outlineLevel="0" collapsed="false"/>
    <row r="64701" customFormat="false" ht="15.75" hidden="false" customHeight="false" outlineLevel="0" collapsed="false"/>
    <row r="64702" customFormat="false" ht="15.75" hidden="false" customHeight="false" outlineLevel="0" collapsed="false"/>
    <row r="64703" customFormat="false" ht="15.75" hidden="false" customHeight="false" outlineLevel="0" collapsed="false"/>
    <row r="64704" customFormat="false" ht="15.75" hidden="false" customHeight="false" outlineLevel="0" collapsed="false"/>
    <row r="64705" customFormat="false" ht="15.75" hidden="false" customHeight="false" outlineLevel="0" collapsed="false"/>
    <row r="64706" customFormat="false" ht="15.75" hidden="false" customHeight="false" outlineLevel="0" collapsed="false"/>
    <row r="64707" customFormat="false" ht="15.75" hidden="false" customHeight="false" outlineLevel="0" collapsed="false"/>
    <row r="64708" customFormat="false" ht="15.75" hidden="false" customHeight="false" outlineLevel="0" collapsed="false"/>
    <row r="64709" customFormat="false" ht="15.75" hidden="false" customHeight="false" outlineLevel="0" collapsed="false"/>
    <row r="64710" customFormat="false" ht="15.75" hidden="false" customHeight="false" outlineLevel="0" collapsed="false"/>
    <row r="64711" customFormat="false" ht="15.75" hidden="false" customHeight="false" outlineLevel="0" collapsed="false"/>
    <row r="64712" customFormat="false" ht="15.75" hidden="false" customHeight="false" outlineLevel="0" collapsed="false"/>
    <row r="64713" customFormat="false" ht="15.75" hidden="false" customHeight="false" outlineLevel="0" collapsed="false"/>
    <row r="64714" customFormat="false" ht="15.75" hidden="false" customHeight="false" outlineLevel="0" collapsed="false"/>
    <row r="64715" customFormat="false" ht="15.75" hidden="false" customHeight="false" outlineLevel="0" collapsed="false"/>
    <row r="64716" customFormat="false" ht="15.75" hidden="false" customHeight="false" outlineLevel="0" collapsed="false"/>
    <row r="64717" customFormat="false" ht="15.75" hidden="false" customHeight="false" outlineLevel="0" collapsed="false"/>
    <row r="64718" customFormat="false" ht="15.75" hidden="false" customHeight="false" outlineLevel="0" collapsed="false"/>
    <row r="64719" customFormat="false" ht="15.75" hidden="false" customHeight="false" outlineLevel="0" collapsed="false"/>
    <row r="64720" customFormat="false" ht="15.75" hidden="false" customHeight="false" outlineLevel="0" collapsed="false"/>
    <row r="64721" customFormat="false" ht="15.75" hidden="false" customHeight="false" outlineLevel="0" collapsed="false"/>
    <row r="64722" customFormat="false" ht="15.75" hidden="false" customHeight="false" outlineLevel="0" collapsed="false"/>
    <row r="64723" customFormat="false" ht="15.75" hidden="false" customHeight="false" outlineLevel="0" collapsed="false"/>
    <row r="64724" customFormat="false" ht="15.75" hidden="false" customHeight="false" outlineLevel="0" collapsed="false"/>
    <row r="64725" customFormat="false" ht="15.75" hidden="false" customHeight="false" outlineLevel="0" collapsed="false"/>
    <row r="64726" customFormat="false" ht="15.75" hidden="false" customHeight="false" outlineLevel="0" collapsed="false"/>
    <row r="64727" customFormat="false" ht="15.75" hidden="false" customHeight="false" outlineLevel="0" collapsed="false"/>
    <row r="64728" customFormat="false" ht="15.75" hidden="false" customHeight="false" outlineLevel="0" collapsed="false"/>
    <row r="64729" customFormat="false" ht="15.75" hidden="false" customHeight="false" outlineLevel="0" collapsed="false"/>
    <row r="64730" customFormat="false" ht="15.75" hidden="false" customHeight="false" outlineLevel="0" collapsed="false"/>
    <row r="64731" customFormat="false" ht="15.75" hidden="false" customHeight="false" outlineLevel="0" collapsed="false"/>
    <row r="64732" customFormat="false" ht="15.75" hidden="false" customHeight="false" outlineLevel="0" collapsed="false"/>
    <row r="64733" customFormat="false" ht="15.75" hidden="false" customHeight="false" outlineLevel="0" collapsed="false"/>
    <row r="64734" customFormat="false" ht="15.75" hidden="false" customHeight="false" outlineLevel="0" collapsed="false"/>
    <row r="64735" customFormat="false" ht="15.75" hidden="false" customHeight="false" outlineLevel="0" collapsed="false"/>
    <row r="64736" customFormat="false" ht="15.75" hidden="false" customHeight="false" outlineLevel="0" collapsed="false"/>
    <row r="64737" customFormat="false" ht="15.75" hidden="false" customHeight="false" outlineLevel="0" collapsed="false"/>
    <row r="64738" customFormat="false" ht="15.75" hidden="false" customHeight="false" outlineLevel="0" collapsed="false"/>
    <row r="64739" customFormat="false" ht="15.75" hidden="false" customHeight="false" outlineLevel="0" collapsed="false"/>
    <row r="64740" customFormat="false" ht="15.75" hidden="false" customHeight="false" outlineLevel="0" collapsed="false"/>
    <row r="64741" customFormat="false" ht="15.75" hidden="false" customHeight="false" outlineLevel="0" collapsed="false"/>
    <row r="64742" customFormat="false" ht="15.75" hidden="false" customHeight="false" outlineLevel="0" collapsed="false"/>
    <row r="64743" customFormat="false" ht="15.75" hidden="false" customHeight="false" outlineLevel="0" collapsed="false"/>
    <row r="64744" customFormat="false" ht="15.75" hidden="false" customHeight="false" outlineLevel="0" collapsed="false"/>
    <row r="64745" customFormat="false" ht="15.75" hidden="false" customHeight="false" outlineLevel="0" collapsed="false"/>
    <row r="64746" customFormat="false" ht="15.75" hidden="false" customHeight="false" outlineLevel="0" collapsed="false"/>
    <row r="64747" customFormat="false" ht="15.75" hidden="false" customHeight="false" outlineLevel="0" collapsed="false"/>
    <row r="64748" customFormat="false" ht="15.75" hidden="false" customHeight="false" outlineLevel="0" collapsed="false"/>
    <row r="64749" customFormat="false" ht="15.75" hidden="false" customHeight="false" outlineLevel="0" collapsed="false"/>
    <row r="64750" customFormat="false" ht="15.75" hidden="false" customHeight="false" outlineLevel="0" collapsed="false"/>
    <row r="64751" customFormat="false" ht="15.75" hidden="false" customHeight="false" outlineLevel="0" collapsed="false"/>
    <row r="64752" customFormat="false" ht="15.75" hidden="false" customHeight="false" outlineLevel="0" collapsed="false"/>
    <row r="64753" customFormat="false" ht="15.75" hidden="false" customHeight="false" outlineLevel="0" collapsed="false"/>
    <row r="64754" customFormat="false" ht="15.75" hidden="false" customHeight="false" outlineLevel="0" collapsed="false"/>
    <row r="64755" customFormat="false" ht="15.75" hidden="false" customHeight="false" outlineLevel="0" collapsed="false"/>
    <row r="64756" customFormat="false" ht="15.75" hidden="false" customHeight="false" outlineLevel="0" collapsed="false"/>
    <row r="64757" customFormat="false" ht="15.75" hidden="false" customHeight="false" outlineLevel="0" collapsed="false"/>
    <row r="64758" customFormat="false" ht="15.75" hidden="false" customHeight="false" outlineLevel="0" collapsed="false"/>
    <row r="64759" customFormat="false" ht="15.75" hidden="false" customHeight="false" outlineLevel="0" collapsed="false"/>
    <row r="64760" customFormat="false" ht="15.75" hidden="false" customHeight="false" outlineLevel="0" collapsed="false"/>
    <row r="64761" customFormat="false" ht="15.75" hidden="false" customHeight="false" outlineLevel="0" collapsed="false"/>
    <row r="64762" customFormat="false" ht="15.75" hidden="false" customHeight="false" outlineLevel="0" collapsed="false"/>
    <row r="64763" customFormat="false" ht="15.75" hidden="false" customHeight="false" outlineLevel="0" collapsed="false"/>
    <row r="64764" customFormat="false" ht="15.75" hidden="false" customHeight="false" outlineLevel="0" collapsed="false"/>
    <row r="64765" customFormat="false" ht="15.75" hidden="false" customHeight="false" outlineLevel="0" collapsed="false"/>
    <row r="64766" customFormat="false" ht="15.75" hidden="false" customHeight="false" outlineLevel="0" collapsed="false"/>
    <row r="64767" customFormat="false" ht="15.75" hidden="false" customHeight="false" outlineLevel="0" collapsed="false"/>
    <row r="64768" customFormat="false" ht="15.75" hidden="false" customHeight="false" outlineLevel="0" collapsed="false"/>
    <row r="64769" customFormat="false" ht="15.75" hidden="false" customHeight="false" outlineLevel="0" collapsed="false"/>
    <row r="64770" customFormat="false" ht="15.75" hidden="false" customHeight="false" outlineLevel="0" collapsed="false"/>
    <row r="64771" customFormat="false" ht="15.75" hidden="false" customHeight="false" outlineLevel="0" collapsed="false"/>
    <row r="64772" customFormat="false" ht="15.75" hidden="false" customHeight="false" outlineLevel="0" collapsed="false"/>
    <row r="64773" customFormat="false" ht="15.75" hidden="false" customHeight="false" outlineLevel="0" collapsed="false"/>
    <row r="64774" customFormat="false" ht="15.75" hidden="false" customHeight="false" outlineLevel="0" collapsed="false"/>
    <row r="64775" customFormat="false" ht="15.75" hidden="false" customHeight="false" outlineLevel="0" collapsed="false"/>
    <row r="64776" customFormat="false" ht="15.75" hidden="false" customHeight="false" outlineLevel="0" collapsed="false"/>
    <row r="64777" customFormat="false" ht="15.75" hidden="false" customHeight="false" outlineLevel="0" collapsed="false"/>
    <row r="64778" customFormat="false" ht="15.75" hidden="false" customHeight="false" outlineLevel="0" collapsed="false"/>
    <row r="64779" customFormat="false" ht="15.75" hidden="false" customHeight="false" outlineLevel="0" collapsed="false"/>
    <row r="64780" customFormat="false" ht="15.75" hidden="false" customHeight="false" outlineLevel="0" collapsed="false"/>
    <row r="64781" customFormat="false" ht="15.75" hidden="false" customHeight="false" outlineLevel="0" collapsed="false"/>
    <row r="64782" customFormat="false" ht="15.75" hidden="false" customHeight="false" outlineLevel="0" collapsed="false"/>
    <row r="64783" customFormat="false" ht="15.75" hidden="false" customHeight="false" outlineLevel="0" collapsed="false"/>
    <row r="64784" customFormat="false" ht="15.75" hidden="false" customHeight="false" outlineLevel="0" collapsed="false"/>
    <row r="64785" customFormat="false" ht="15.75" hidden="false" customHeight="false" outlineLevel="0" collapsed="false"/>
    <row r="64786" customFormat="false" ht="15.75" hidden="false" customHeight="false" outlineLevel="0" collapsed="false"/>
    <row r="64787" customFormat="false" ht="15.75" hidden="false" customHeight="false" outlineLevel="0" collapsed="false"/>
    <row r="64788" customFormat="false" ht="15.75" hidden="false" customHeight="false" outlineLevel="0" collapsed="false"/>
    <row r="64789" customFormat="false" ht="15.75" hidden="false" customHeight="false" outlineLevel="0" collapsed="false"/>
    <row r="64790" customFormat="false" ht="15.75" hidden="false" customHeight="false" outlineLevel="0" collapsed="false"/>
    <row r="64791" customFormat="false" ht="15.75" hidden="false" customHeight="false" outlineLevel="0" collapsed="false"/>
    <row r="64792" customFormat="false" ht="15.75" hidden="false" customHeight="false" outlineLevel="0" collapsed="false"/>
    <row r="64793" customFormat="false" ht="15.75" hidden="false" customHeight="false" outlineLevel="0" collapsed="false"/>
    <row r="64794" customFormat="false" ht="15.75" hidden="false" customHeight="false" outlineLevel="0" collapsed="false"/>
    <row r="64795" customFormat="false" ht="15.75" hidden="false" customHeight="false" outlineLevel="0" collapsed="false"/>
    <row r="64796" customFormat="false" ht="15.75" hidden="false" customHeight="false" outlineLevel="0" collapsed="false"/>
    <row r="64797" customFormat="false" ht="15.75" hidden="false" customHeight="false" outlineLevel="0" collapsed="false"/>
    <row r="64798" customFormat="false" ht="15.75" hidden="false" customHeight="false" outlineLevel="0" collapsed="false"/>
    <row r="64799" customFormat="false" ht="15.75" hidden="false" customHeight="false" outlineLevel="0" collapsed="false"/>
    <row r="64800" customFormat="false" ht="15.75" hidden="false" customHeight="false" outlineLevel="0" collapsed="false"/>
    <row r="64801" customFormat="false" ht="15.75" hidden="false" customHeight="false" outlineLevel="0" collapsed="false"/>
    <row r="64802" customFormat="false" ht="15.75" hidden="false" customHeight="false" outlineLevel="0" collapsed="false"/>
    <row r="64803" customFormat="false" ht="15.75" hidden="false" customHeight="false" outlineLevel="0" collapsed="false"/>
    <row r="64804" customFormat="false" ht="15.75" hidden="false" customHeight="false" outlineLevel="0" collapsed="false"/>
    <row r="64805" customFormat="false" ht="15.75" hidden="false" customHeight="false" outlineLevel="0" collapsed="false"/>
    <row r="64806" customFormat="false" ht="15.75" hidden="false" customHeight="false" outlineLevel="0" collapsed="false"/>
    <row r="64807" customFormat="false" ht="15.75" hidden="false" customHeight="false" outlineLevel="0" collapsed="false"/>
    <row r="64808" customFormat="false" ht="15.75" hidden="false" customHeight="false" outlineLevel="0" collapsed="false"/>
    <row r="64809" customFormat="false" ht="15.75" hidden="false" customHeight="false" outlineLevel="0" collapsed="false"/>
    <row r="64810" customFormat="false" ht="15.75" hidden="false" customHeight="false" outlineLevel="0" collapsed="false"/>
    <row r="64811" customFormat="false" ht="15.75" hidden="false" customHeight="false" outlineLevel="0" collapsed="false"/>
    <row r="64812" customFormat="false" ht="15.75" hidden="false" customHeight="false" outlineLevel="0" collapsed="false"/>
    <row r="64813" customFormat="false" ht="15.75" hidden="false" customHeight="false" outlineLevel="0" collapsed="false"/>
    <row r="64814" customFormat="false" ht="15.75" hidden="false" customHeight="false" outlineLevel="0" collapsed="false"/>
    <row r="64815" customFormat="false" ht="15.75" hidden="false" customHeight="false" outlineLevel="0" collapsed="false"/>
    <row r="64816" customFormat="false" ht="15.75" hidden="false" customHeight="false" outlineLevel="0" collapsed="false"/>
    <row r="64817" customFormat="false" ht="15.75" hidden="false" customHeight="false" outlineLevel="0" collapsed="false"/>
    <row r="64818" customFormat="false" ht="15.75" hidden="false" customHeight="false" outlineLevel="0" collapsed="false"/>
    <row r="64819" customFormat="false" ht="15.75" hidden="false" customHeight="false" outlineLevel="0" collapsed="false"/>
    <row r="64820" customFormat="false" ht="15.75" hidden="false" customHeight="false" outlineLevel="0" collapsed="false"/>
    <row r="64821" customFormat="false" ht="15.75" hidden="false" customHeight="false" outlineLevel="0" collapsed="false"/>
    <row r="64822" customFormat="false" ht="15.75" hidden="false" customHeight="false" outlineLevel="0" collapsed="false"/>
    <row r="64823" customFormat="false" ht="15.75" hidden="false" customHeight="false" outlineLevel="0" collapsed="false"/>
    <row r="64824" customFormat="false" ht="15.75" hidden="false" customHeight="false" outlineLevel="0" collapsed="false"/>
    <row r="64825" customFormat="false" ht="15.75" hidden="false" customHeight="false" outlineLevel="0" collapsed="false"/>
    <row r="64826" customFormat="false" ht="15.75" hidden="false" customHeight="false" outlineLevel="0" collapsed="false"/>
    <row r="64827" customFormat="false" ht="15.75" hidden="false" customHeight="false" outlineLevel="0" collapsed="false"/>
    <row r="64828" customFormat="false" ht="15.75" hidden="false" customHeight="false" outlineLevel="0" collapsed="false"/>
    <row r="64829" customFormat="false" ht="15.75" hidden="false" customHeight="false" outlineLevel="0" collapsed="false"/>
    <row r="64830" customFormat="false" ht="15.75" hidden="false" customHeight="false" outlineLevel="0" collapsed="false"/>
    <row r="64831" customFormat="false" ht="15.75" hidden="false" customHeight="false" outlineLevel="0" collapsed="false"/>
    <row r="64832" customFormat="false" ht="15.75" hidden="false" customHeight="false" outlineLevel="0" collapsed="false"/>
    <row r="64833" customFormat="false" ht="15.75" hidden="false" customHeight="false" outlineLevel="0" collapsed="false"/>
    <row r="64834" customFormat="false" ht="15.75" hidden="false" customHeight="false" outlineLevel="0" collapsed="false"/>
    <row r="64835" customFormat="false" ht="15.75" hidden="false" customHeight="false" outlineLevel="0" collapsed="false"/>
    <row r="64836" customFormat="false" ht="15.75" hidden="false" customHeight="false" outlineLevel="0" collapsed="false"/>
    <row r="64837" customFormat="false" ht="15.75" hidden="false" customHeight="false" outlineLevel="0" collapsed="false"/>
    <row r="64838" customFormat="false" ht="15.75" hidden="false" customHeight="false" outlineLevel="0" collapsed="false"/>
    <row r="64839" customFormat="false" ht="15.75" hidden="false" customHeight="false" outlineLevel="0" collapsed="false"/>
    <row r="64840" customFormat="false" ht="15.75" hidden="false" customHeight="false" outlineLevel="0" collapsed="false"/>
    <row r="64841" customFormat="false" ht="15.75" hidden="false" customHeight="false" outlineLevel="0" collapsed="false"/>
    <row r="64842" customFormat="false" ht="15.75" hidden="false" customHeight="false" outlineLevel="0" collapsed="false"/>
    <row r="64843" customFormat="false" ht="15.75" hidden="false" customHeight="false" outlineLevel="0" collapsed="false"/>
    <row r="64844" customFormat="false" ht="15.75" hidden="false" customHeight="false" outlineLevel="0" collapsed="false"/>
    <row r="64845" customFormat="false" ht="15.75" hidden="false" customHeight="false" outlineLevel="0" collapsed="false"/>
    <row r="64846" customFormat="false" ht="15.75" hidden="false" customHeight="false" outlineLevel="0" collapsed="false"/>
    <row r="64847" customFormat="false" ht="15.75" hidden="false" customHeight="false" outlineLevel="0" collapsed="false"/>
    <row r="64848" customFormat="false" ht="15.75" hidden="false" customHeight="false" outlineLevel="0" collapsed="false"/>
    <row r="64849" customFormat="false" ht="15.75" hidden="false" customHeight="false" outlineLevel="0" collapsed="false"/>
    <row r="64850" customFormat="false" ht="15.75" hidden="false" customHeight="false" outlineLevel="0" collapsed="false"/>
    <row r="64851" customFormat="false" ht="15.75" hidden="false" customHeight="false" outlineLevel="0" collapsed="false"/>
    <row r="64852" customFormat="false" ht="15.75" hidden="false" customHeight="false" outlineLevel="0" collapsed="false"/>
    <row r="64853" customFormat="false" ht="15.75" hidden="false" customHeight="false" outlineLevel="0" collapsed="false"/>
    <row r="64854" customFormat="false" ht="15.75" hidden="false" customHeight="false" outlineLevel="0" collapsed="false"/>
    <row r="64855" customFormat="false" ht="15.75" hidden="false" customHeight="false" outlineLevel="0" collapsed="false"/>
    <row r="64856" customFormat="false" ht="15.75" hidden="false" customHeight="false" outlineLevel="0" collapsed="false"/>
    <row r="64857" customFormat="false" ht="15.75" hidden="false" customHeight="false" outlineLevel="0" collapsed="false"/>
    <row r="64858" customFormat="false" ht="15.75" hidden="false" customHeight="false" outlineLevel="0" collapsed="false"/>
    <row r="64859" customFormat="false" ht="15.75" hidden="false" customHeight="false" outlineLevel="0" collapsed="false"/>
    <row r="64860" customFormat="false" ht="15.75" hidden="false" customHeight="false" outlineLevel="0" collapsed="false"/>
    <row r="64861" customFormat="false" ht="15.75" hidden="false" customHeight="false" outlineLevel="0" collapsed="false"/>
    <row r="64862" customFormat="false" ht="15.75" hidden="false" customHeight="false" outlineLevel="0" collapsed="false"/>
    <row r="64863" customFormat="false" ht="15.75" hidden="false" customHeight="false" outlineLevel="0" collapsed="false"/>
    <row r="64864" customFormat="false" ht="15.75" hidden="false" customHeight="false" outlineLevel="0" collapsed="false"/>
    <row r="64865" customFormat="false" ht="15.75" hidden="false" customHeight="false" outlineLevel="0" collapsed="false"/>
    <row r="64866" customFormat="false" ht="15.75" hidden="false" customHeight="false" outlineLevel="0" collapsed="false"/>
    <row r="64867" customFormat="false" ht="15.75" hidden="false" customHeight="false" outlineLevel="0" collapsed="false"/>
    <row r="64868" customFormat="false" ht="15.75" hidden="false" customHeight="false" outlineLevel="0" collapsed="false"/>
    <row r="64869" customFormat="false" ht="15.75" hidden="false" customHeight="false" outlineLevel="0" collapsed="false"/>
    <row r="64870" customFormat="false" ht="15.75" hidden="false" customHeight="false" outlineLevel="0" collapsed="false"/>
    <row r="64871" customFormat="false" ht="15.75" hidden="false" customHeight="false" outlineLevel="0" collapsed="false"/>
    <row r="64872" customFormat="false" ht="15.75" hidden="false" customHeight="false" outlineLevel="0" collapsed="false"/>
    <row r="64873" customFormat="false" ht="15.75" hidden="false" customHeight="false" outlineLevel="0" collapsed="false"/>
    <row r="64874" customFormat="false" ht="15.75" hidden="false" customHeight="false" outlineLevel="0" collapsed="false"/>
    <row r="64875" customFormat="false" ht="15.75" hidden="false" customHeight="false" outlineLevel="0" collapsed="false"/>
    <row r="64876" customFormat="false" ht="15.75" hidden="false" customHeight="false" outlineLevel="0" collapsed="false"/>
    <row r="64877" customFormat="false" ht="15.75" hidden="false" customHeight="false" outlineLevel="0" collapsed="false"/>
    <row r="64878" customFormat="false" ht="15.75" hidden="false" customHeight="false" outlineLevel="0" collapsed="false"/>
    <row r="64879" customFormat="false" ht="15.75" hidden="false" customHeight="false" outlineLevel="0" collapsed="false"/>
    <row r="64880" customFormat="false" ht="15.75" hidden="false" customHeight="false" outlineLevel="0" collapsed="false"/>
    <row r="64881" customFormat="false" ht="15.75" hidden="false" customHeight="false" outlineLevel="0" collapsed="false"/>
    <row r="64882" customFormat="false" ht="15.75" hidden="false" customHeight="false" outlineLevel="0" collapsed="false"/>
    <row r="64883" customFormat="false" ht="15.75" hidden="false" customHeight="false" outlineLevel="0" collapsed="false"/>
    <row r="64884" customFormat="false" ht="15.75" hidden="false" customHeight="false" outlineLevel="0" collapsed="false"/>
    <row r="64885" customFormat="false" ht="15.75" hidden="false" customHeight="false" outlineLevel="0" collapsed="false"/>
    <row r="64886" customFormat="false" ht="15.75" hidden="false" customHeight="false" outlineLevel="0" collapsed="false"/>
    <row r="64887" customFormat="false" ht="15.75" hidden="false" customHeight="false" outlineLevel="0" collapsed="false"/>
    <row r="64888" customFormat="false" ht="15.75" hidden="false" customHeight="false" outlineLevel="0" collapsed="false"/>
    <row r="64889" customFormat="false" ht="15.75" hidden="false" customHeight="false" outlineLevel="0" collapsed="false"/>
    <row r="64890" customFormat="false" ht="15.75" hidden="false" customHeight="false" outlineLevel="0" collapsed="false"/>
    <row r="64891" customFormat="false" ht="15.75" hidden="false" customHeight="false" outlineLevel="0" collapsed="false"/>
    <row r="64892" customFormat="false" ht="15.75" hidden="false" customHeight="false" outlineLevel="0" collapsed="false"/>
    <row r="64893" customFormat="false" ht="15.75" hidden="false" customHeight="false" outlineLevel="0" collapsed="false"/>
    <row r="64894" customFormat="false" ht="15.75" hidden="false" customHeight="false" outlineLevel="0" collapsed="false"/>
    <row r="64895" customFormat="false" ht="15.75" hidden="false" customHeight="false" outlineLevel="0" collapsed="false"/>
    <row r="64896" customFormat="false" ht="15.75" hidden="false" customHeight="false" outlineLevel="0" collapsed="false"/>
    <row r="64897" customFormat="false" ht="15.75" hidden="false" customHeight="false" outlineLevel="0" collapsed="false"/>
    <row r="64898" customFormat="false" ht="15.75" hidden="false" customHeight="false" outlineLevel="0" collapsed="false"/>
    <row r="64899" customFormat="false" ht="15.75" hidden="false" customHeight="false" outlineLevel="0" collapsed="false"/>
    <row r="64900" customFormat="false" ht="15.75" hidden="false" customHeight="false" outlineLevel="0" collapsed="false"/>
    <row r="64901" customFormat="false" ht="15.75" hidden="false" customHeight="false" outlineLevel="0" collapsed="false"/>
    <row r="64902" customFormat="false" ht="15.75" hidden="false" customHeight="false" outlineLevel="0" collapsed="false"/>
    <row r="64903" customFormat="false" ht="15.75" hidden="false" customHeight="false" outlineLevel="0" collapsed="false"/>
    <row r="64904" customFormat="false" ht="15.75" hidden="false" customHeight="false" outlineLevel="0" collapsed="false"/>
    <row r="64905" customFormat="false" ht="15.75" hidden="false" customHeight="false" outlineLevel="0" collapsed="false"/>
    <row r="64906" customFormat="false" ht="15.75" hidden="false" customHeight="false" outlineLevel="0" collapsed="false"/>
    <row r="64907" customFormat="false" ht="15.75" hidden="false" customHeight="false" outlineLevel="0" collapsed="false"/>
    <row r="64908" customFormat="false" ht="15.75" hidden="false" customHeight="false" outlineLevel="0" collapsed="false"/>
    <row r="64909" customFormat="false" ht="15.75" hidden="false" customHeight="false" outlineLevel="0" collapsed="false"/>
    <row r="64910" customFormat="false" ht="15.75" hidden="false" customHeight="false" outlineLevel="0" collapsed="false"/>
    <row r="64911" customFormat="false" ht="15.75" hidden="false" customHeight="false" outlineLevel="0" collapsed="false"/>
    <row r="64912" customFormat="false" ht="15.75" hidden="false" customHeight="false" outlineLevel="0" collapsed="false"/>
    <row r="64913" customFormat="false" ht="15.75" hidden="false" customHeight="false" outlineLevel="0" collapsed="false"/>
    <row r="64914" customFormat="false" ht="15.75" hidden="false" customHeight="false" outlineLevel="0" collapsed="false"/>
    <row r="64915" customFormat="false" ht="15.75" hidden="false" customHeight="false" outlineLevel="0" collapsed="false"/>
    <row r="64916" customFormat="false" ht="15.75" hidden="false" customHeight="false" outlineLevel="0" collapsed="false"/>
    <row r="64917" customFormat="false" ht="15.75" hidden="false" customHeight="false" outlineLevel="0" collapsed="false"/>
    <row r="64918" customFormat="false" ht="15.75" hidden="false" customHeight="false" outlineLevel="0" collapsed="false"/>
    <row r="64919" customFormat="false" ht="15.75" hidden="false" customHeight="false" outlineLevel="0" collapsed="false"/>
    <row r="64920" customFormat="false" ht="15.75" hidden="false" customHeight="false" outlineLevel="0" collapsed="false"/>
    <row r="64921" customFormat="false" ht="15.75" hidden="false" customHeight="false" outlineLevel="0" collapsed="false"/>
    <row r="64922" customFormat="false" ht="15.75" hidden="false" customHeight="false" outlineLevel="0" collapsed="false"/>
    <row r="64923" customFormat="false" ht="15.75" hidden="false" customHeight="false" outlineLevel="0" collapsed="false"/>
    <row r="64924" customFormat="false" ht="15.75" hidden="false" customHeight="false" outlineLevel="0" collapsed="false"/>
    <row r="64925" customFormat="false" ht="15.75" hidden="false" customHeight="false" outlineLevel="0" collapsed="false"/>
    <row r="64926" customFormat="false" ht="15.75" hidden="false" customHeight="false" outlineLevel="0" collapsed="false"/>
    <row r="64927" customFormat="false" ht="15.75" hidden="false" customHeight="false" outlineLevel="0" collapsed="false"/>
    <row r="64928" customFormat="false" ht="15.75" hidden="false" customHeight="false" outlineLevel="0" collapsed="false"/>
    <row r="64929" customFormat="false" ht="15.75" hidden="false" customHeight="false" outlineLevel="0" collapsed="false"/>
    <row r="64930" customFormat="false" ht="15.75" hidden="false" customHeight="false" outlineLevel="0" collapsed="false"/>
    <row r="64931" customFormat="false" ht="15.75" hidden="false" customHeight="false" outlineLevel="0" collapsed="false"/>
    <row r="64932" customFormat="false" ht="15.75" hidden="false" customHeight="false" outlineLevel="0" collapsed="false"/>
    <row r="64933" customFormat="false" ht="15.75" hidden="false" customHeight="false" outlineLevel="0" collapsed="false"/>
    <row r="64934" customFormat="false" ht="15.75" hidden="false" customHeight="false" outlineLevel="0" collapsed="false"/>
    <row r="64935" customFormat="false" ht="15.75" hidden="false" customHeight="false" outlineLevel="0" collapsed="false"/>
    <row r="64936" customFormat="false" ht="15.75" hidden="false" customHeight="false" outlineLevel="0" collapsed="false"/>
    <row r="64937" customFormat="false" ht="15.75" hidden="false" customHeight="false" outlineLevel="0" collapsed="false"/>
    <row r="64938" customFormat="false" ht="15.75" hidden="false" customHeight="false" outlineLevel="0" collapsed="false"/>
    <row r="64939" customFormat="false" ht="15.75" hidden="false" customHeight="false" outlineLevel="0" collapsed="false"/>
    <row r="64940" customFormat="false" ht="15.75" hidden="false" customHeight="false" outlineLevel="0" collapsed="false"/>
    <row r="64941" customFormat="false" ht="15.75" hidden="false" customHeight="false" outlineLevel="0" collapsed="false"/>
    <row r="64942" customFormat="false" ht="15.75" hidden="false" customHeight="false" outlineLevel="0" collapsed="false"/>
    <row r="64943" customFormat="false" ht="15.75" hidden="false" customHeight="false" outlineLevel="0" collapsed="false"/>
    <row r="64944" customFormat="false" ht="15.75" hidden="false" customHeight="false" outlineLevel="0" collapsed="false"/>
    <row r="64945" customFormat="false" ht="15.75" hidden="false" customHeight="false" outlineLevel="0" collapsed="false"/>
    <row r="64946" customFormat="false" ht="15.75" hidden="false" customHeight="false" outlineLevel="0" collapsed="false"/>
    <row r="64947" customFormat="false" ht="15.75" hidden="false" customHeight="false" outlineLevel="0" collapsed="false"/>
    <row r="64948" customFormat="false" ht="15.75" hidden="false" customHeight="false" outlineLevel="0" collapsed="false"/>
    <row r="64949" customFormat="false" ht="15.75" hidden="false" customHeight="false" outlineLevel="0" collapsed="false"/>
    <row r="64950" customFormat="false" ht="15.75" hidden="false" customHeight="false" outlineLevel="0" collapsed="false"/>
    <row r="64951" customFormat="false" ht="15.75" hidden="false" customHeight="false" outlineLevel="0" collapsed="false"/>
    <row r="64952" customFormat="false" ht="15.75" hidden="false" customHeight="false" outlineLevel="0" collapsed="false"/>
    <row r="64953" customFormat="false" ht="15.75" hidden="false" customHeight="false" outlineLevel="0" collapsed="false"/>
    <row r="64954" customFormat="false" ht="15.75" hidden="false" customHeight="false" outlineLevel="0" collapsed="false"/>
    <row r="64955" customFormat="false" ht="15.75" hidden="false" customHeight="false" outlineLevel="0" collapsed="false"/>
    <row r="64956" customFormat="false" ht="15.75" hidden="false" customHeight="false" outlineLevel="0" collapsed="false"/>
    <row r="64957" customFormat="false" ht="15.75" hidden="false" customHeight="false" outlineLevel="0" collapsed="false"/>
    <row r="64958" customFormat="false" ht="15.75" hidden="false" customHeight="false" outlineLevel="0" collapsed="false"/>
    <row r="64959" customFormat="false" ht="15.75" hidden="false" customHeight="false" outlineLevel="0" collapsed="false"/>
    <row r="64960" customFormat="false" ht="15.75" hidden="false" customHeight="false" outlineLevel="0" collapsed="false"/>
    <row r="64961" customFormat="false" ht="15.75" hidden="false" customHeight="false" outlineLevel="0" collapsed="false"/>
    <row r="64962" customFormat="false" ht="15.75" hidden="false" customHeight="false" outlineLevel="0" collapsed="false"/>
    <row r="64963" customFormat="false" ht="15.75" hidden="false" customHeight="false" outlineLevel="0" collapsed="false"/>
    <row r="64964" customFormat="false" ht="15.75" hidden="false" customHeight="false" outlineLevel="0" collapsed="false"/>
    <row r="64965" customFormat="false" ht="15.75" hidden="false" customHeight="false" outlineLevel="0" collapsed="false"/>
    <row r="64966" customFormat="false" ht="15.75" hidden="false" customHeight="false" outlineLevel="0" collapsed="false"/>
    <row r="64967" customFormat="false" ht="15.75" hidden="false" customHeight="false" outlineLevel="0" collapsed="false"/>
    <row r="64968" customFormat="false" ht="15.75" hidden="false" customHeight="false" outlineLevel="0" collapsed="false"/>
    <row r="64969" customFormat="false" ht="15.75" hidden="false" customHeight="false" outlineLevel="0" collapsed="false"/>
    <row r="64970" customFormat="false" ht="15.75" hidden="false" customHeight="false" outlineLevel="0" collapsed="false"/>
    <row r="64971" customFormat="false" ht="15.75" hidden="false" customHeight="false" outlineLevel="0" collapsed="false"/>
    <row r="64972" customFormat="false" ht="15.75" hidden="false" customHeight="false" outlineLevel="0" collapsed="false"/>
    <row r="64973" customFormat="false" ht="15.75" hidden="false" customHeight="false" outlineLevel="0" collapsed="false"/>
    <row r="64974" customFormat="false" ht="15.75" hidden="false" customHeight="false" outlineLevel="0" collapsed="false"/>
    <row r="64975" customFormat="false" ht="15.75" hidden="false" customHeight="false" outlineLevel="0" collapsed="false"/>
    <row r="64976" customFormat="false" ht="15.75" hidden="false" customHeight="false" outlineLevel="0" collapsed="false"/>
    <row r="64977" customFormat="false" ht="15.75" hidden="false" customHeight="false" outlineLevel="0" collapsed="false"/>
    <row r="64978" customFormat="false" ht="15.75" hidden="false" customHeight="false" outlineLevel="0" collapsed="false"/>
    <row r="64979" customFormat="false" ht="15.75" hidden="false" customHeight="false" outlineLevel="0" collapsed="false"/>
    <row r="64980" customFormat="false" ht="15.75" hidden="false" customHeight="false" outlineLevel="0" collapsed="false"/>
    <row r="64981" customFormat="false" ht="15.75" hidden="false" customHeight="false" outlineLevel="0" collapsed="false"/>
    <row r="64982" customFormat="false" ht="15.75" hidden="false" customHeight="false" outlineLevel="0" collapsed="false"/>
    <row r="64983" customFormat="false" ht="15.75" hidden="false" customHeight="false" outlineLevel="0" collapsed="false"/>
    <row r="64984" customFormat="false" ht="15.75" hidden="false" customHeight="false" outlineLevel="0" collapsed="false"/>
    <row r="64985" customFormat="false" ht="15.75" hidden="false" customHeight="false" outlineLevel="0" collapsed="false"/>
    <row r="64986" customFormat="false" ht="15.75" hidden="false" customHeight="false" outlineLevel="0" collapsed="false"/>
    <row r="64987" customFormat="false" ht="15.75" hidden="false" customHeight="false" outlineLevel="0" collapsed="false"/>
    <row r="64988" customFormat="false" ht="15.75" hidden="false" customHeight="false" outlineLevel="0" collapsed="false"/>
    <row r="64989" customFormat="false" ht="15.75" hidden="false" customHeight="false" outlineLevel="0" collapsed="false"/>
    <row r="64990" customFormat="false" ht="15.75" hidden="false" customHeight="false" outlineLevel="0" collapsed="false"/>
    <row r="64991" customFormat="false" ht="15.75" hidden="false" customHeight="false" outlineLevel="0" collapsed="false"/>
    <row r="64992" customFormat="false" ht="15.75" hidden="false" customHeight="false" outlineLevel="0" collapsed="false"/>
    <row r="64993" customFormat="false" ht="15.75" hidden="false" customHeight="false" outlineLevel="0" collapsed="false"/>
    <row r="64994" customFormat="false" ht="15.75" hidden="false" customHeight="false" outlineLevel="0" collapsed="false"/>
    <row r="64995" customFormat="false" ht="15.75" hidden="false" customHeight="false" outlineLevel="0" collapsed="false"/>
    <row r="64996" customFormat="false" ht="15.75" hidden="false" customHeight="false" outlineLevel="0" collapsed="false"/>
    <row r="64997" customFormat="false" ht="15.75" hidden="false" customHeight="false" outlineLevel="0" collapsed="false"/>
    <row r="64998" customFormat="false" ht="15.75" hidden="false" customHeight="false" outlineLevel="0" collapsed="false"/>
    <row r="64999" customFormat="false" ht="15.75" hidden="false" customHeight="false" outlineLevel="0" collapsed="false"/>
    <row r="65000" customFormat="false" ht="15.75" hidden="false" customHeight="false" outlineLevel="0" collapsed="false"/>
    <row r="65001" customFormat="false" ht="15.75" hidden="false" customHeight="false" outlineLevel="0" collapsed="false"/>
    <row r="65002" customFormat="false" ht="15.75" hidden="false" customHeight="false" outlineLevel="0" collapsed="false"/>
    <row r="65003" customFormat="false" ht="15.75" hidden="false" customHeight="false" outlineLevel="0" collapsed="false"/>
    <row r="65004" customFormat="false" ht="15.75" hidden="false" customHeight="false" outlineLevel="0" collapsed="false"/>
    <row r="65005" customFormat="false" ht="15.75" hidden="false" customHeight="false" outlineLevel="0" collapsed="false"/>
    <row r="65006" customFormat="false" ht="15.75" hidden="false" customHeight="false" outlineLevel="0" collapsed="false"/>
    <row r="65007" customFormat="false" ht="15.75" hidden="false" customHeight="false" outlineLevel="0" collapsed="false"/>
    <row r="65008" customFormat="false" ht="15.75" hidden="false" customHeight="false" outlineLevel="0" collapsed="false"/>
    <row r="65009" customFormat="false" ht="15.75" hidden="false" customHeight="false" outlineLevel="0" collapsed="false"/>
    <row r="65010" customFormat="false" ht="15.75" hidden="false" customHeight="false" outlineLevel="0" collapsed="false"/>
    <row r="65011" customFormat="false" ht="15.75" hidden="false" customHeight="false" outlineLevel="0" collapsed="false"/>
    <row r="65012" customFormat="false" ht="15.75" hidden="false" customHeight="false" outlineLevel="0" collapsed="false"/>
    <row r="65013" customFormat="false" ht="15.75" hidden="false" customHeight="false" outlineLevel="0" collapsed="false"/>
    <row r="65014" customFormat="false" ht="15.75" hidden="false" customHeight="false" outlineLevel="0" collapsed="false"/>
    <row r="65015" customFormat="false" ht="15.75" hidden="false" customHeight="false" outlineLevel="0" collapsed="false"/>
    <row r="65016" customFormat="false" ht="15.75" hidden="false" customHeight="false" outlineLevel="0" collapsed="false"/>
    <row r="65017" customFormat="false" ht="15.75" hidden="false" customHeight="false" outlineLevel="0" collapsed="false"/>
    <row r="65018" customFormat="false" ht="15.75" hidden="false" customHeight="false" outlineLevel="0" collapsed="false"/>
    <row r="65019" customFormat="false" ht="15.75" hidden="false" customHeight="false" outlineLevel="0" collapsed="false"/>
    <row r="65020" customFormat="false" ht="15.75" hidden="false" customHeight="false" outlineLevel="0" collapsed="false"/>
    <row r="65021" customFormat="false" ht="15.75" hidden="false" customHeight="false" outlineLevel="0" collapsed="false"/>
    <row r="65022" customFormat="false" ht="15.75" hidden="false" customHeight="false" outlineLevel="0" collapsed="false"/>
    <row r="65023" customFormat="false" ht="15.75" hidden="false" customHeight="false" outlineLevel="0" collapsed="false"/>
    <row r="65024" customFormat="false" ht="15.75" hidden="false" customHeight="false" outlineLevel="0" collapsed="false"/>
    <row r="65025" customFormat="false" ht="15.75" hidden="false" customHeight="false" outlineLevel="0" collapsed="false"/>
    <row r="65026" customFormat="false" ht="15.75" hidden="false" customHeight="false" outlineLevel="0" collapsed="false"/>
    <row r="65027" customFormat="false" ht="15.75" hidden="false" customHeight="false" outlineLevel="0" collapsed="false"/>
    <row r="65028" customFormat="false" ht="15.75" hidden="false" customHeight="false" outlineLevel="0" collapsed="false"/>
    <row r="65029" customFormat="false" ht="15.75" hidden="false" customHeight="false" outlineLevel="0" collapsed="false"/>
    <row r="65030" customFormat="false" ht="15.75" hidden="false" customHeight="false" outlineLevel="0" collapsed="false"/>
    <row r="65031" customFormat="false" ht="15.75" hidden="false" customHeight="false" outlineLevel="0" collapsed="false"/>
    <row r="65032" customFormat="false" ht="15.75" hidden="false" customHeight="false" outlineLevel="0" collapsed="false"/>
    <row r="65033" customFormat="false" ht="15.75" hidden="false" customHeight="false" outlineLevel="0" collapsed="false"/>
    <row r="65034" customFormat="false" ht="15.75" hidden="false" customHeight="false" outlineLevel="0" collapsed="false"/>
    <row r="65035" customFormat="false" ht="15.75" hidden="false" customHeight="false" outlineLevel="0" collapsed="false"/>
    <row r="65036" customFormat="false" ht="15.75" hidden="false" customHeight="false" outlineLevel="0" collapsed="false"/>
    <row r="65037" customFormat="false" ht="15.75" hidden="false" customHeight="false" outlineLevel="0" collapsed="false"/>
    <row r="65038" customFormat="false" ht="15.75" hidden="false" customHeight="false" outlineLevel="0" collapsed="false"/>
    <row r="65039" customFormat="false" ht="15.75" hidden="false" customHeight="false" outlineLevel="0" collapsed="false"/>
    <row r="65040" customFormat="false" ht="15.75" hidden="false" customHeight="false" outlineLevel="0" collapsed="false"/>
    <row r="65041" customFormat="false" ht="15.75" hidden="false" customHeight="false" outlineLevel="0" collapsed="false"/>
    <row r="65042" customFormat="false" ht="15.75" hidden="false" customHeight="false" outlineLevel="0" collapsed="false"/>
    <row r="65043" customFormat="false" ht="15.75" hidden="false" customHeight="false" outlineLevel="0" collapsed="false"/>
    <row r="65044" customFormat="false" ht="15.75" hidden="false" customHeight="false" outlineLevel="0" collapsed="false"/>
    <row r="65045" customFormat="false" ht="15.75" hidden="false" customHeight="false" outlineLevel="0" collapsed="false"/>
    <row r="65046" customFormat="false" ht="15.75" hidden="false" customHeight="false" outlineLevel="0" collapsed="false"/>
    <row r="65047" customFormat="false" ht="15.75" hidden="false" customHeight="false" outlineLevel="0" collapsed="false"/>
    <row r="65048" customFormat="false" ht="15.75" hidden="false" customHeight="false" outlineLevel="0" collapsed="false"/>
    <row r="65049" customFormat="false" ht="15.75" hidden="false" customHeight="false" outlineLevel="0" collapsed="false"/>
    <row r="65050" customFormat="false" ht="15.75" hidden="false" customHeight="false" outlineLevel="0" collapsed="false"/>
    <row r="65051" customFormat="false" ht="15.75" hidden="false" customHeight="false" outlineLevel="0" collapsed="false"/>
    <row r="65052" customFormat="false" ht="15.75" hidden="false" customHeight="false" outlineLevel="0" collapsed="false"/>
    <row r="65053" customFormat="false" ht="15.75" hidden="false" customHeight="false" outlineLevel="0" collapsed="false"/>
    <row r="65054" customFormat="false" ht="15.75" hidden="false" customHeight="false" outlineLevel="0" collapsed="false"/>
    <row r="65055" customFormat="false" ht="15.75" hidden="false" customHeight="false" outlineLevel="0" collapsed="false"/>
    <row r="65056" customFormat="false" ht="15.75" hidden="false" customHeight="false" outlineLevel="0" collapsed="false"/>
    <row r="65057" customFormat="false" ht="15.75" hidden="false" customHeight="false" outlineLevel="0" collapsed="false"/>
    <row r="65058" customFormat="false" ht="15.75" hidden="false" customHeight="false" outlineLevel="0" collapsed="false"/>
    <row r="65059" customFormat="false" ht="15.75" hidden="false" customHeight="false" outlineLevel="0" collapsed="false"/>
    <row r="65060" customFormat="false" ht="15.75" hidden="false" customHeight="false" outlineLevel="0" collapsed="false"/>
    <row r="65061" customFormat="false" ht="15.75" hidden="false" customHeight="false" outlineLevel="0" collapsed="false"/>
    <row r="65062" customFormat="false" ht="15.75" hidden="false" customHeight="false" outlineLevel="0" collapsed="false"/>
    <row r="65063" customFormat="false" ht="15.75" hidden="false" customHeight="false" outlineLevel="0" collapsed="false"/>
    <row r="65064" customFormat="false" ht="15.75" hidden="false" customHeight="false" outlineLevel="0" collapsed="false"/>
    <row r="65065" customFormat="false" ht="15.75" hidden="false" customHeight="false" outlineLevel="0" collapsed="false"/>
    <row r="65066" customFormat="false" ht="15.75" hidden="false" customHeight="false" outlineLevel="0" collapsed="false"/>
    <row r="65067" customFormat="false" ht="15.75" hidden="false" customHeight="false" outlineLevel="0" collapsed="false"/>
    <row r="65068" customFormat="false" ht="15.75" hidden="false" customHeight="false" outlineLevel="0" collapsed="false"/>
    <row r="65069" customFormat="false" ht="15.75" hidden="false" customHeight="false" outlineLevel="0" collapsed="false"/>
    <row r="65070" customFormat="false" ht="15.75" hidden="false" customHeight="false" outlineLevel="0" collapsed="false"/>
    <row r="65071" customFormat="false" ht="15.75" hidden="false" customHeight="false" outlineLevel="0" collapsed="false"/>
    <row r="65072" customFormat="false" ht="15.75" hidden="false" customHeight="false" outlineLevel="0" collapsed="false"/>
    <row r="65073" customFormat="false" ht="15.75" hidden="false" customHeight="false" outlineLevel="0" collapsed="false"/>
    <row r="65074" customFormat="false" ht="15.75" hidden="false" customHeight="false" outlineLevel="0" collapsed="false"/>
    <row r="65075" customFormat="false" ht="15.75" hidden="false" customHeight="false" outlineLevel="0" collapsed="false"/>
    <row r="65076" customFormat="false" ht="15.75" hidden="false" customHeight="false" outlineLevel="0" collapsed="false"/>
    <row r="65077" customFormat="false" ht="15.75" hidden="false" customHeight="false" outlineLevel="0" collapsed="false"/>
    <row r="65078" customFormat="false" ht="15.75" hidden="false" customHeight="false" outlineLevel="0" collapsed="false"/>
    <row r="65079" customFormat="false" ht="15.75" hidden="false" customHeight="false" outlineLevel="0" collapsed="false"/>
    <row r="65080" customFormat="false" ht="15.75" hidden="false" customHeight="false" outlineLevel="0" collapsed="false"/>
    <row r="65081" customFormat="false" ht="15.75" hidden="false" customHeight="false" outlineLevel="0" collapsed="false"/>
    <row r="65082" customFormat="false" ht="15.75" hidden="false" customHeight="false" outlineLevel="0" collapsed="false"/>
    <row r="65083" customFormat="false" ht="15.75" hidden="false" customHeight="false" outlineLevel="0" collapsed="false"/>
    <row r="65084" customFormat="false" ht="15.75" hidden="false" customHeight="false" outlineLevel="0" collapsed="false"/>
    <row r="65085" customFormat="false" ht="15.75" hidden="false" customHeight="false" outlineLevel="0" collapsed="false"/>
    <row r="65086" customFormat="false" ht="15.75" hidden="false" customHeight="false" outlineLevel="0" collapsed="false"/>
    <row r="65087" customFormat="false" ht="15.75" hidden="false" customHeight="false" outlineLevel="0" collapsed="false"/>
    <row r="65088" customFormat="false" ht="15.75" hidden="false" customHeight="false" outlineLevel="0" collapsed="false"/>
    <row r="65089" customFormat="false" ht="15.75" hidden="false" customHeight="false" outlineLevel="0" collapsed="false"/>
    <row r="65090" customFormat="false" ht="15.75" hidden="false" customHeight="false" outlineLevel="0" collapsed="false"/>
    <row r="65091" customFormat="false" ht="15.75" hidden="false" customHeight="false" outlineLevel="0" collapsed="false"/>
    <row r="65092" customFormat="false" ht="15.75" hidden="false" customHeight="false" outlineLevel="0" collapsed="false"/>
    <row r="65093" customFormat="false" ht="15.75" hidden="false" customHeight="false" outlineLevel="0" collapsed="false"/>
    <row r="65094" customFormat="false" ht="15.75" hidden="false" customHeight="false" outlineLevel="0" collapsed="false"/>
    <row r="65095" customFormat="false" ht="15.75" hidden="false" customHeight="false" outlineLevel="0" collapsed="false"/>
    <row r="65096" customFormat="false" ht="15.75" hidden="false" customHeight="false" outlineLevel="0" collapsed="false"/>
    <row r="65097" customFormat="false" ht="15.75" hidden="false" customHeight="false" outlineLevel="0" collapsed="false"/>
    <row r="65098" customFormat="false" ht="15.75" hidden="false" customHeight="false" outlineLevel="0" collapsed="false"/>
    <row r="65099" customFormat="false" ht="15.75" hidden="false" customHeight="false" outlineLevel="0" collapsed="false"/>
    <row r="65100" customFormat="false" ht="15.75" hidden="false" customHeight="false" outlineLevel="0" collapsed="false"/>
    <row r="65101" customFormat="false" ht="15.75" hidden="false" customHeight="false" outlineLevel="0" collapsed="false"/>
    <row r="65102" customFormat="false" ht="15.75" hidden="false" customHeight="false" outlineLevel="0" collapsed="false"/>
    <row r="65103" customFormat="false" ht="15.75" hidden="false" customHeight="false" outlineLevel="0" collapsed="false"/>
    <row r="65104" customFormat="false" ht="15.75" hidden="false" customHeight="false" outlineLevel="0" collapsed="false"/>
    <row r="65105" customFormat="false" ht="15.75" hidden="false" customHeight="false" outlineLevel="0" collapsed="false"/>
    <row r="65106" customFormat="false" ht="15.75" hidden="false" customHeight="false" outlineLevel="0" collapsed="false"/>
    <row r="65107" customFormat="false" ht="15.75" hidden="false" customHeight="false" outlineLevel="0" collapsed="false"/>
    <row r="65108" customFormat="false" ht="15.75" hidden="false" customHeight="false" outlineLevel="0" collapsed="false"/>
    <row r="65109" customFormat="false" ht="15.75" hidden="false" customHeight="false" outlineLevel="0" collapsed="false"/>
    <row r="65110" customFormat="false" ht="15.75" hidden="false" customHeight="false" outlineLevel="0" collapsed="false"/>
    <row r="65111" customFormat="false" ht="15.75" hidden="false" customHeight="false" outlineLevel="0" collapsed="false"/>
    <row r="65112" customFormat="false" ht="15.75" hidden="false" customHeight="false" outlineLevel="0" collapsed="false"/>
    <row r="65113" customFormat="false" ht="15.75" hidden="false" customHeight="false" outlineLevel="0" collapsed="false"/>
    <row r="65114" customFormat="false" ht="15.75" hidden="false" customHeight="false" outlineLevel="0" collapsed="false"/>
    <row r="65115" customFormat="false" ht="15.75" hidden="false" customHeight="false" outlineLevel="0" collapsed="false"/>
    <row r="65116" customFormat="false" ht="15.75" hidden="false" customHeight="false" outlineLevel="0" collapsed="false"/>
    <row r="65117" customFormat="false" ht="15.75" hidden="false" customHeight="false" outlineLevel="0" collapsed="false"/>
    <row r="65118" customFormat="false" ht="15.75" hidden="false" customHeight="false" outlineLevel="0" collapsed="false"/>
    <row r="65119" customFormat="false" ht="15.75" hidden="false" customHeight="false" outlineLevel="0" collapsed="false"/>
    <row r="65120" customFormat="false" ht="15.75" hidden="false" customHeight="false" outlineLevel="0" collapsed="false"/>
    <row r="65121" customFormat="false" ht="15.75" hidden="false" customHeight="false" outlineLevel="0" collapsed="false"/>
    <row r="65122" customFormat="false" ht="15.75" hidden="false" customHeight="false" outlineLevel="0" collapsed="false"/>
    <row r="65123" customFormat="false" ht="15.75" hidden="false" customHeight="false" outlineLevel="0" collapsed="false"/>
    <row r="65124" customFormat="false" ht="15.75" hidden="false" customHeight="false" outlineLevel="0" collapsed="false"/>
    <row r="65125" customFormat="false" ht="15.75" hidden="false" customHeight="false" outlineLevel="0" collapsed="false"/>
    <row r="65126" customFormat="false" ht="15.75" hidden="false" customHeight="false" outlineLevel="0" collapsed="false"/>
    <row r="65127" customFormat="false" ht="15.75" hidden="false" customHeight="false" outlineLevel="0" collapsed="false"/>
    <row r="65128" customFormat="false" ht="15.75" hidden="false" customHeight="false" outlineLevel="0" collapsed="false"/>
    <row r="65129" customFormat="false" ht="15.75" hidden="false" customHeight="false" outlineLevel="0" collapsed="false"/>
    <row r="65130" customFormat="false" ht="15.75" hidden="false" customHeight="false" outlineLevel="0" collapsed="false"/>
    <row r="65131" customFormat="false" ht="15.75" hidden="false" customHeight="false" outlineLevel="0" collapsed="false"/>
    <row r="65132" customFormat="false" ht="15.75" hidden="false" customHeight="false" outlineLevel="0" collapsed="false"/>
    <row r="65133" customFormat="false" ht="15.75" hidden="false" customHeight="false" outlineLevel="0" collapsed="false"/>
    <row r="65134" customFormat="false" ht="15.75" hidden="false" customHeight="false" outlineLevel="0" collapsed="false"/>
    <row r="65135" customFormat="false" ht="15.75" hidden="false" customHeight="false" outlineLevel="0" collapsed="false"/>
    <row r="65136" customFormat="false" ht="15.75" hidden="false" customHeight="false" outlineLevel="0" collapsed="false"/>
    <row r="65137" customFormat="false" ht="15.75" hidden="false" customHeight="false" outlineLevel="0" collapsed="false"/>
    <row r="65138" customFormat="false" ht="15.75" hidden="false" customHeight="false" outlineLevel="0" collapsed="false"/>
    <row r="65139" customFormat="false" ht="15.75" hidden="false" customHeight="false" outlineLevel="0" collapsed="false"/>
    <row r="65140" customFormat="false" ht="15.75" hidden="false" customHeight="false" outlineLevel="0" collapsed="false"/>
    <row r="65141" customFormat="false" ht="15.75" hidden="false" customHeight="false" outlineLevel="0" collapsed="false"/>
    <row r="65142" customFormat="false" ht="15.75" hidden="false" customHeight="false" outlineLevel="0" collapsed="false"/>
    <row r="65143" customFormat="false" ht="15.75" hidden="false" customHeight="false" outlineLevel="0" collapsed="false"/>
    <row r="65144" customFormat="false" ht="15.75" hidden="false" customHeight="false" outlineLevel="0" collapsed="false"/>
    <row r="65145" customFormat="false" ht="15.75" hidden="false" customHeight="false" outlineLevel="0" collapsed="false"/>
    <row r="65146" customFormat="false" ht="15.75" hidden="false" customHeight="false" outlineLevel="0" collapsed="false"/>
    <row r="65147" customFormat="false" ht="15.75" hidden="false" customHeight="false" outlineLevel="0" collapsed="false"/>
    <row r="65148" customFormat="false" ht="15.75" hidden="false" customHeight="false" outlineLevel="0" collapsed="false"/>
    <row r="65149" customFormat="false" ht="15.75" hidden="false" customHeight="false" outlineLevel="0" collapsed="false"/>
    <row r="65150" customFormat="false" ht="15.75" hidden="false" customHeight="false" outlineLevel="0" collapsed="false"/>
    <row r="65151" customFormat="false" ht="15.75" hidden="false" customHeight="false" outlineLevel="0" collapsed="false"/>
    <row r="65152" customFormat="false" ht="15.75" hidden="false" customHeight="false" outlineLevel="0" collapsed="false"/>
    <row r="65153" customFormat="false" ht="15.75" hidden="false" customHeight="false" outlineLevel="0" collapsed="false"/>
    <row r="65154" customFormat="false" ht="15.75" hidden="false" customHeight="false" outlineLevel="0" collapsed="false"/>
    <row r="65155" customFormat="false" ht="15.75" hidden="false" customHeight="false" outlineLevel="0" collapsed="false"/>
    <row r="65156" customFormat="false" ht="15.75" hidden="false" customHeight="false" outlineLevel="0" collapsed="false"/>
    <row r="65157" customFormat="false" ht="15.75" hidden="false" customHeight="false" outlineLevel="0" collapsed="false"/>
    <row r="65158" customFormat="false" ht="15.75" hidden="false" customHeight="false" outlineLevel="0" collapsed="false"/>
    <row r="65159" customFormat="false" ht="15.75" hidden="false" customHeight="false" outlineLevel="0" collapsed="false"/>
    <row r="65160" customFormat="false" ht="15.75" hidden="false" customHeight="false" outlineLevel="0" collapsed="false"/>
    <row r="65161" customFormat="false" ht="15.75" hidden="false" customHeight="false" outlineLevel="0" collapsed="false"/>
    <row r="65162" customFormat="false" ht="15.75" hidden="false" customHeight="false" outlineLevel="0" collapsed="false"/>
    <row r="65163" customFormat="false" ht="15.75" hidden="false" customHeight="false" outlineLevel="0" collapsed="false"/>
    <row r="65164" customFormat="false" ht="15.75" hidden="false" customHeight="false" outlineLevel="0" collapsed="false"/>
    <row r="65165" customFormat="false" ht="15.75" hidden="false" customHeight="false" outlineLevel="0" collapsed="false"/>
    <row r="65166" customFormat="false" ht="15.75" hidden="false" customHeight="false" outlineLevel="0" collapsed="false"/>
    <row r="65167" customFormat="false" ht="15.75" hidden="false" customHeight="false" outlineLevel="0" collapsed="false"/>
    <row r="65168" customFormat="false" ht="15.75" hidden="false" customHeight="false" outlineLevel="0" collapsed="false"/>
    <row r="65169" customFormat="false" ht="15.75" hidden="false" customHeight="false" outlineLevel="0" collapsed="false"/>
    <row r="65170" customFormat="false" ht="15.75" hidden="false" customHeight="false" outlineLevel="0" collapsed="false"/>
    <row r="65171" customFormat="false" ht="15.75" hidden="false" customHeight="false" outlineLevel="0" collapsed="false"/>
    <row r="65172" customFormat="false" ht="15.75" hidden="false" customHeight="false" outlineLevel="0" collapsed="false"/>
    <row r="65173" customFormat="false" ht="15.75" hidden="false" customHeight="false" outlineLevel="0" collapsed="false"/>
    <row r="65174" customFormat="false" ht="15.75" hidden="false" customHeight="false" outlineLevel="0" collapsed="false"/>
    <row r="65175" customFormat="false" ht="15.75" hidden="false" customHeight="false" outlineLevel="0" collapsed="false"/>
    <row r="65176" customFormat="false" ht="15.75" hidden="false" customHeight="false" outlineLevel="0" collapsed="false"/>
    <row r="65177" customFormat="false" ht="15.75" hidden="false" customHeight="false" outlineLevel="0" collapsed="false"/>
    <row r="65178" customFormat="false" ht="15.75" hidden="false" customHeight="false" outlineLevel="0" collapsed="false"/>
    <row r="65179" customFormat="false" ht="15.75" hidden="false" customHeight="false" outlineLevel="0" collapsed="false"/>
    <row r="65180" customFormat="false" ht="15.75" hidden="false" customHeight="false" outlineLevel="0" collapsed="false"/>
    <row r="65181" customFormat="false" ht="15.75" hidden="false" customHeight="false" outlineLevel="0" collapsed="false"/>
    <row r="65182" customFormat="false" ht="15.75" hidden="false" customHeight="false" outlineLevel="0" collapsed="false"/>
    <row r="65183" customFormat="false" ht="15.75" hidden="false" customHeight="false" outlineLevel="0" collapsed="false"/>
    <row r="65184" customFormat="false" ht="15.75" hidden="false" customHeight="false" outlineLevel="0" collapsed="false"/>
    <row r="65185" customFormat="false" ht="15.75" hidden="false" customHeight="false" outlineLevel="0" collapsed="false"/>
    <row r="65186" customFormat="false" ht="15.75" hidden="false" customHeight="false" outlineLevel="0" collapsed="false"/>
    <row r="65187" customFormat="false" ht="15.75" hidden="false" customHeight="false" outlineLevel="0" collapsed="false"/>
    <row r="65188" customFormat="false" ht="15.75" hidden="false" customHeight="false" outlineLevel="0" collapsed="false"/>
    <row r="65189" customFormat="false" ht="15.75" hidden="false" customHeight="false" outlineLevel="0" collapsed="false"/>
    <row r="65190" customFormat="false" ht="15.75" hidden="false" customHeight="false" outlineLevel="0" collapsed="false"/>
    <row r="65191" customFormat="false" ht="15.75" hidden="false" customHeight="false" outlineLevel="0" collapsed="false"/>
    <row r="65192" customFormat="false" ht="15.75" hidden="false" customHeight="false" outlineLevel="0" collapsed="false"/>
    <row r="65193" customFormat="false" ht="15.75" hidden="false" customHeight="false" outlineLevel="0" collapsed="false"/>
    <row r="65194" customFormat="false" ht="15.75" hidden="false" customHeight="false" outlineLevel="0" collapsed="false"/>
    <row r="65195" customFormat="false" ht="15.75" hidden="false" customHeight="false" outlineLevel="0" collapsed="false"/>
    <row r="65196" customFormat="false" ht="15.75" hidden="false" customHeight="false" outlineLevel="0" collapsed="false"/>
    <row r="65197" customFormat="false" ht="15.75" hidden="false" customHeight="false" outlineLevel="0" collapsed="false"/>
    <row r="65198" customFormat="false" ht="15.75" hidden="false" customHeight="false" outlineLevel="0" collapsed="false"/>
    <row r="65199" customFormat="false" ht="15.75" hidden="false" customHeight="false" outlineLevel="0" collapsed="false"/>
    <row r="65200" customFormat="false" ht="15.75" hidden="false" customHeight="false" outlineLevel="0" collapsed="false"/>
    <row r="65201" customFormat="false" ht="15.75" hidden="false" customHeight="false" outlineLevel="0" collapsed="false"/>
    <row r="65202" customFormat="false" ht="15.75" hidden="false" customHeight="false" outlineLevel="0" collapsed="false"/>
    <row r="65203" customFormat="false" ht="15.75" hidden="false" customHeight="false" outlineLevel="0" collapsed="false"/>
    <row r="65204" customFormat="false" ht="15.75" hidden="false" customHeight="false" outlineLevel="0" collapsed="false"/>
    <row r="65205" customFormat="false" ht="15.75" hidden="false" customHeight="false" outlineLevel="0" collapsed="false"/>
    <row r="65206" customFormat="false" ht="15.75" hidden="false" customHeight="false" outlineLevel="0" collapsed="false"/>
    <row r="65207" customFormat="false" ht="15.75" hidden="false" customHeight="false" outlineLevel="0" collapsed="false"/>
    <row r="65208" customFormat="false" ht="15.75" hidden="false" customHeight="false" outlineLevel="0" collapsed="false"/>
    <row r="65209" customFormat="false" ht="15.75" hidden="false" customHeight="false" outlineLevel="0" collapsed="false"/>
    <row r="65210" customFormat="false" ht="15.75" hidden="false" customHeight="false" outlineLevel="0" collapsed="false"/>
    <row r="65211" customFormat="false" ht="15.75" hidden="false" customHeight="false" outlineLevel="0" collapsed="false"/>
    <row r="65212" customFormat="false" ht="15.75" hidden="false" customHeight="false" outlineLevel="0" collapsed="false"/>
    <row r="65213" customFormat="false" ht="15.75" hidden="false" customHeight="false" outlineLevel="0" collapsed="false"/>
    <row r="65214" customFormat="false" ht="15.75" hidden="false" customHeight="false" outlineLevel="0" collapsed="false"/>
    <row r="65215" customFormat="false" ht="15.75" hidden="false" customHeight="false" outlineLevel="0" collapsed="false"/>
    <row r="65216" customFormat="false" ht="15.75" hidden="false" customHeight="false" outlineLevel="0" collapsed="false"/>
    <row r="65217" customFormat="false" ht="15.75" hidden="false" customHeight="false" outlineLevel="0" collapsed="false"/>
    <row r="65218" customFormat="false" ht="15.75" hidden="false" customHeight="false" outlineLevel="0" collapsed="false"/>
    <row r="65219" customFormat="false" ht="15.75" hidden="false" customHeight="false" outlineLevel="0" collapsed="false"/>
    <row r="65220" customFormat="false" ht="15.75" hidden="false" customHeight="false" outlineLevel="0" collapsed="false"/>
    <row r="65221" customFormat="false" ht="15.75" hidden="false" customHeight="false" outlineLevel="0" collapsed="false"/>
    <row r="65222" customFormat="false" ht="15.75" hidden="false" customHeight="false" outlineLevel="0" collapsed="false"/>
    <row r="65223" customFormat="false" ht="15.75" hidden="false" customHeight="false" outlineLevel="0" collapsed="false"/>
    <row r="65224" customFormat="false" ht="15.75" hidden="false" customHeight="false" outlineLevel="0" collapsed="false"/>
    <row r="65225" customFormat="false" ht="15.75" hidden="false" customHeight="false" outlineLevel="0" collapsed="false"/>
    <row r="65226" customFormat="false" ht="15.75" hidden="false" customHeight="false" outlineLevel="0" collapsed="false"/>
    <row r="65227" customFormat="false" ht="15.75" hidden="false" customHeight="false" outlineLevel="0" collapsed="false"/>
    <row r="65228" customFormat="false" ht="15.75" hidden="false" customHeight="false" outlineLevel="0" collapsed="false"/>
    <row r="65229" customFormat="false" ht="15.75" hidden="false" customHeight="false" outlineLevel="0" collapsed="false"/>
    <row r="65230" customFormat="false" ht="15.75" hidden="false" customHeight="false" outlineLevel="0" collapsed="false"/>
    <row r="65231" customFormat="false" ht="15.75" hidden="false" customHeight="false" outlineLevel="0" collapsed="false"/>
    <row r="65232" customFormat="false" ht="15.75" hidden="false" customHeight="false" outlineLevel="0" collapsed="false"/>
    <row r="65233" customFormat="false" ht="15.75" hidden="false" customHeight="false" outlineLevel="0" collapsed="false"/>
    <row r="65234" customFormat="false" ht="15.75" hidden="false" customHeight="false" outlineLevel="0" collapsed="false"/>
    <row r="65235" customFormat="false" ht="15.75" hidden="false" customHeight="false" outlineLevel="0" collapsed="false"/>
    <row r="65236" customFormat="false" ht="15.75" hidden="false" customHeight="false" outlineLevel="0" collapsed="false"/>
    <row r="65237" customFormat="false" ht="15.75" hidden="false" customHeight="false" outlineLevel="0" collapsed="false"/>
    <row r="65238" customFormat="false" ht="15.75" hidden="false" customHeight="false" outlineLevel="0" collapsed="false"/>
    <row r="65239" customFormat="false" ht="15.75" hidden="false" customHeight="false" outlineLevel="0" collapsed="false"/>
    <row r="65240" customFormat="false" ht="15.75" hidden="false" customHeight="false" outlineLevel="0" collapsed="false"/>
    <row r="65241" customFormat="false" ht="15.75" hidden="false" customHeight="false" outlineLevel="0" collapsed="false"/>
    <row r="65242" customFormat="false" ht="15.75" hidden="false" customHeight="false" outlineLevel="0" collapsed="false"/>
    <row r="65243" customFormat="false" ht="15.75" hidden="false" customHeight="false" outlineLevel="0" collapsed="false"/>
    <row r="65244" customFormat="false" ht="15.75" hidden="false" customHeight="false" outlineLevel="0" collapsed="false"/>
    <row r="65245" customFormat="false" ht="15.75" hidden="false" customHeight="false" outlineLevel="0" collapsed="false"/>
    <row r="65246" customFormat="false" ht="15.75" hidden="false" customHeight="false" outlineLevel="0" collapsed="false"/>
    <row r="65247" customFormat="false" ht="15.75" hidden="false" customHeight="false" outlineLevel="0" collapsed="false"/>
    <row r="65248" customFormat="false" ht="15.75" hidden="false" customHeight="false" outlineLevel="0" collapsed="false"/>
    <row r="65249" customFormat="false" ht="15.75" hidden="false" customHeight="false" outlineLevel="0" collapsed="false"/>
    <row r="65250" customFormat="false" ht="15.75" hidden="false" customHeight="false" outlineLevel="0" collapsed="false"/>
    <row r="65251" customFormat="false" ht="15.75" hidden="false" customHeight="false" outlineLevel="0" collapsed="false"/>
    <row r="65252" customFormat="false" ht="15.75" hidden="false" customHeight="false" outlineLevel="0" collapsed="false"/>
    <row r="65253" customFormat="false" ht="15.75" hidden="false" customHeight="false" outlineLevel="0" collapsed="false"/>
    <row r="65254" customFormat="false" ht="15.75" hidden="false" customHeight="false" outlineLevel="0" collapsed="false"/>
    <row r="65255" customFormat="false" ht="15.75" hidden="false" customHeight="false" outlineLevel="0" collapsed="false"/>
    <row r="65256" customFormat="false" ht="15.75" hidden="false" customHeight="false" outlineLevel="0" collapsed="false"/>
    <row r="65257" customFormat="false" ht="15.75" hidden="false" customHeight="false" outlineLevel="0" collapsed="false"/>
    <row r="65258" customFormat="false" ht="15.75" hidden="false" customHeight="false" outlineLevel="0" collapsed="false"/>
    <row r="65259" customFormat="false" ht="15.75" hidden="false" customHeight="false" outlineLevel="0" collapsed="false"/>
    <row r="65260" customFormat="false" ht="15.75" hidden="false" customHeight="false" outlineLevel="0" collapsed="false"/>
    <row r="65261" customFormat="false" ht="15.75" hidden="false" customHeight="false" outlineLevel="0" collapsed="false"/>
    <row r="65262" customFormat="false" ht="15.75" hidden="false" customHeight="false" outlineLevel="0" collapsed="false"/>
    <row r="65263" customFormat="false" ht="15.75" hidden="false" customHeight="false" outlineLevel="0" collapsed="false"/>
    <row r="65264" customFormat="false" ht="15.75" hidden="false" customHeight="false" outlineLevel="0" collapsed="false"/>
    <row r="65265" customFormat="false" ht="15.75" hidden="false" customHeight="false" outlineLevel="0" collapsed="false"/>
    <row r="65266" customFormat="false" ht="15.75" hidden="false" customHeight="false" outlineLevel="0" collapsed="false"/>
    <row r="65267" customFormat="false" ht="15.75" hidden="false" customHeight="false" outlineLevel="0" collapsed="false"/>
    <row r="65268" customFormat="false" ht="15.75" hidden="false" customHeight="false" outlineLevel="0" collapsed="false"/>
    <row r="65269" customFormat="false" ht="15.75" hidden="false" customHeight="false" outlineLevel="0" collapsed="false"/>
    <row r="65270" customFormat="false" ht="15.75" hidden="false" customHeight="false" outlineLevel="0" collapsed="false"/>
    <row r="65271" customFormat="false" ht="15.75" hidden="false" customHeight="false" outlineLevel="0" collapsed="false"/>
    <row r="65272" customFormat="false" ht="15.75" hidden="false" customHeight="false" outlineLevel="0" collapsed="false"/>
    <row r="65273" customFormat="false" ht="15.75" hidden="false" customHeight="false" outlineLevel="0" collapsed="false"/>
    <row r="65274" customFormat="false" ht="15.75" hidden="false" customHeight="false" outlineLevel="0" collapsed="false"/>
    <row r="65275" customFormat="false" ht="15.75" hidden="false" customHeight="false" outlineLevel="0" collapsed="false"/>
    <row r="65276" customFormat="false" ht="15.75" hidden="false" customHeight="false" outlineLevel="0" collapsed="false"/>
    <row r="65277" customFormat="false" ht="15.75" hidden="false" customHeight="false" outlineLevel="0" collapsed="false"/>
    <row r="65278" customFormat="false" ht="15.75" hidden="false" customHeight="false" outlineLevel="0" collapsed="false"/>
    <row r="65279" customFormat="false" ht="15.75" hidden="false" customHeight="false" outlineLevel="0" collapsed="false"/>
    <row r="65280" customFormat="false" ht="15.75" hidden="false" customHeight="false" outlineLevel="0" collapsed="false"/>
    <row r="65281" customFormat="false" ht="15.75" hidden="false" customHeight="false" outlineLevel="0" collapsed="false"/>
    <row r="65282" customFormat="false" ht="15.75" hidden="false" customHeight="false" outlineLevel="0" collapsed="false"/>
    <row r="65283" customFormat="false" ht="15.75" hidden="false" customHeight="false" outlineLevel="0" collapsed="false"/>
    <row r="65284" customFormat="false" ht="15.75" hidden="false" customHeight="false" outlineLevel="0" collapsed="false"/>
    <row r="65285" customFormat="false" ht="15.75" hidden="false" customHeight="false" outlineLevel="0" collapsed="false"/>
    <row r="65286" customFormat="false" ht="15.75" hidden="false" customHeight="false" outlineLevel="0" collapsed="false"/>
    <row r="65287" customFormat="false" ht="15.75" hidden="false" customHeight="false" outlineLevel="0" collapsed="false"/>
    <row r="65288" customFormat="false" ht="15.75" hidden="false" customHeight="false" outlineLevel="0" collapsed="false"/>
    <row r="65289" customFormat="false" ht="15.75" hidden="false" customHeight="false" outlineLevel="0" collapsed="false"/>
    <row r="65290" customFormat="false" ht="15.75" hidden="false" customHeight="false" outlineLevel="0" collapsed="false"/>
    <row r="65291" customFormat="false" ht="15.75" hidden="false" customHeight="false" outlineLevel="0" collapsed="false"/>
    <row r="65292" customFormat="false" ht="15.75" hidden="false" customHeight="false" outlineLevel="0" collapsed="false"/>
    <row r="65293" customFormat="false" ht="15.75" hidden="false" customHeight="false" outlineLevel="0" collapsed="false"/>
    <row r="65294" customFormat="false" ht="15.75" hidden="false" customHeight="false" outlineLevel="0" collapsed="false"/>
    <row r="65295" customFormat="false" ht="15.75" hidden="false" customHeight="false" outlineLevel="0" collapsed="false"/>
    <row r="65296" customFormat="false" ht="15.75" hidden="false" customHeight="false" outlineLevel="0" collapsed="false"/>
    <row r="65297" customFormat="false" ht="15.75" hidden="false" customHeight="false" outlineLevel="0" collapsed="false"/>
    <row r="65298" customFormat="false" ht="15.75" hidden="false" customHeight="false" outlineLevel="0" collapsed="false"/>
    <row r="65299" customFormat="false" ht="15.75" hidden="false" customHeight="false" outlineLevel="0" collapsed="false"/>
    <row r="65300" customFormat="false" ht="15.75" hidden="false" customHeight="false" outlineLevel="0" collapsed="false"/>
    <row r="65301" customFormat="false" ht="15.75" hidden="false" customHeight="false" outlineLevel="0" collapsed="false"/>
    <row r="65302" customFormat="false" ht="15.75" hidden="false" customHeight="false" outlineLevel="0" collapsed="false"/>
    <row r="65303" customFormat="false" ht="15.75" hidden="false" customHeight="false" outlineLevel="0" collapsed="false"/>
    <row r="65304" customFormat="false" ht="15.75" hidden="false" customHeight="false" outlineLevel="0" collapsed="false"/>
    <row r="65305" customFormat="false" ht="15.75" hidden="false" customHeight="false" outlineLevel="0" collapsed="false"/>
    <row r="65306" customFormat="false" ht="15.75" hidden="false" customHeight="false" outlineLevel="0" collapsed="false"/>
    <row r="65307" customFormat="false" ht="15.75" hidden="false" customHeight="false" outlineLevel="0" collapsed="false"/>
    <row r="65308" customFormat="false" ht="15.75" hidden="false" customHeight="false" outlineLevel="0" collapsed="false"/>
    <row r="65309" customFormat="false" ht="15.75" hidden="false" customHeight="false" outlineLevel="0" collapsed="false"/>
    <row r="65310" customFormat="false" ht="15.75" hidden="false" customHeight="false" outlineLevel="0" collapsed="false"/>
    <row r="65311" customFormat="false" ht="15.75" hidden="false" customHeight="false" outlineLevel="0" collapsed="false"/>
    <row r="65312" customFormat="false" ht="15.75" hidden="false" customHeight="false" outlineLevel="0" collapsed="false"/>
    <row r="65313" customFormat="false" ht="15.75" hidden="false" customHeight="false" outlineLevel="0" collapsed="false"/>
    <row r="65314" customFormat="false" ht="15.75" hidden="false" customHeight="false" outlineLevel="0" collapsed="false"/>
    <row r="65315" customFormat="false" ht="15.75" hidden="false" customHeight="false" outlineLevel="0" collapsed="false"/>
    <row r="65316" customFormat="false" ht="15.75" hidden="false" customHeight="false" outlineLevel="0" collapsed="false"/>
    <row r="65317" customFormat="false" ht="15.75" hidden="false" customHeight="false" outlineLevel="0" collapsed="false"/>
    <row r="65318" customFormat="false" ht="15.75" hidden="false" customHeight="false" outlineLevel="0" collapsed="false"/>
    <row r="65319" customFormat="false" ht="15.75" hidden="false" customHeight="false" outlineLevel="0" collapsed="false"/>
    <row r="65320" customFormat="false" ht="15.75" hidden="false" customHeight="false" outlineLevel="0" collapsed="false"/>
    <row r="65321" customFormat="false" ht="15.75" hidden="false" customHeight="false" outlineLevel="0" collapsed="false"/>
    <row r="65322" customFormat="false" ht="15.75" hidden="false" customHeight="false" outlineLevel="0" collapsed="false"/>
    <row r="65323" customFormat="false" ht="15.75" hidden="false" customHeight="false" outlineLevel="0" collapsed="false"/>
    <row r="65324" customFormat="false" ht="15.75" hidden="false" customHeight="false" outlineLevel="0" collapsed="false"/>
    <row r="65325" customFormat="false" ht="15.75" hidden="false" customHeight="false" outlineLevel="0" collapsed="false"/>
    <row r="65326" customFormat="false" ht="15.75" hidden="false" customHeight="false" outlineLevel="0" collapsed="false"/>
    <row r="65327" customFormat="false" ht="15.75" hidden="false" customHeight="false" outlineLevel="0" collapsed="false"/>
    <row r="65328" customFormat="false" ht="15.75" hidden="false" customHeight="false" outlineLevel="0" collapsed="false"/>
    <row r="65329" customFormat="false" ht="15.75" hidden="false" customHeight="false" outlineLevel="0" collapsed="false"/>
    <row r="65330" customFormat="false" ht="15.75" hidden="false" customHeight="false" outlineLevel="0" collapsed="false"/>
    <row r="65331" customFormat="false" ht="15.75" hidden="false" customHeight="false" outlineLevel="0" collapsed="false"/>
    <row r="65332" customFormat="false" ht="15.75" hidden="false" customHeight="false" outlineLevel="0" collapsed="false"/>
    <row r="65333" customFormat="false" ht="15.75" hidden="false" customHeight="false" outlineLevel="0" collapsed="false"/>
    <row r="65334" customFormat="false" ht="15.75" hidden="false" customHeight="false" outlineLevel="0" collapsed="false"/>
    <row r="65335" customFormat="false" ht="15.75" hidden="false" customHeight="false" outlineLevel="0" collapsed="false"/>
    <row r="65336" customFormat="false" ht="15.75" hidden="false" customHeight="false" outlineLevel="0" collapsed="false"/>
    <row r="65337" customFormat="false" ht="15.75" hidden="false" customHeight="false" outlineLevel="0" collapsed="false"/>
    <row r="65338" customFormat="false" ht="15.75" hidden="false" customHeight="false" outlineLevel="0" collapsed="false"/>
    <row r="65339" customFormat="false" ht="15.75" hidden="false" customHeight="false" outlineLevel="0" collapsed="false"/>
    <row r="65340" customFormat="false" ht="15.75" hidden="false" customHeight="false" outlineLevel="0" collapsed="false"/>
    <row r="65341" customFormat="false" ht="15.75" hidden="false" customHeight="false" outlineLevel="0" collapsed="false"/>
    <row r="65342" customFormat="false" ht="15.75" hidden="false" customHeight="false" outlineLevel="0" collapsed="false"/>
    <row r="65343" customFormat="false" ht="15.75" hidden="false" customHeight="false" outlineLevel="0" collapsed="false"/>
    <row r="65344" customFormat="false" ht="15.75" hidden="false" customHeight="false" outlineLevel="0" collapsed="false"/>
    <row r="65345" customFormat="false" ht="15.75" hidden="false" customHeight="false" outlineLevel="0" collapsed="false"/>
    <row r="65346" customFormat="false" ht="15.75" hidden="false" customHeight="false" outlineLevel="0" collapsed="false"/>
    <row r="65347" customFormat="false" ht="15.75" hidden="false" customHeight="false" outlineLevel="0" collapsed="false"/>
    <row r="65348" customFormat="false" ht="15.75" hidden="false" customHeight="false" outlineLevel="0" collapsed="false"/>
    <row r="65349" customFormat="false" ht="15.75" hidden="false" customHeight="false" outlineLevel="0" collapsed="false"/>
    <row r="65350" customFormat="false" ht="15.75" hidden="false" customHeight="false" outlineLevel="0" collapsed="false"/>
    <row r="65351" customFormat="false" ht="15.75" hidden="false" customHeight="false" outlineLevel="0" collapsed="false"/>
    <row r="65352" customFormat="false" ht="15.75" hidden="false" customHeight="false" outlineLevel="0" collapsed="false"/>
    <row r="65353" customFormat="false" ht="15.75" hidden="false" customHeight="false" outlineLevel="0" collapsed="false"/>
    <row r="65354" customFormat="false" ht="15.75" hidden="false" customHeight="false" outlineLevel="0" collapsed="false"/>
    <row r="65355" customFormat="false" ht="15.75" hidden="false" customHeight="false" outlineLevel="0" collapsed="false"/>
    <row r="65356" customFormat="false" ht="15.75" hidden="false" customHeight="false" outlineLevel="0" collapsed="false"/>
    <row r="65357" customFormat="false" ht="15.75" hidden="false" customHeight="false" outlineLevel="0" collapsed="false"/>
    <row r="65358" customFormat="false" ht="15.75" hidden="false" customHeight="false" outlineLevel="0" collapsed="false"/>
    <row r="65359" customFormat="false" ht="15.75" hidden="false" customHeight="false" outlineLevel="0" collapsed="false"/>
    <row r="65360" customFormat="false" ht="15.75" hidden="false" customHeight="false" outlineLevel="0" collapsed="false"/>
    <row r="65361" customFormat="false" ht="15.75" hidden="false" customHeight="false" outlineLevel="0" collapsed="false"/>
    <row r="65362" customFormat="false" ht="15.75" hidden="false" customHeight="false" outlineLevel="0" collapsed="false"/>
    <row r="65363" customFormat="false" ht="15.75" hidden="false" customHeight="false" outlineLevel="0" collapsed="false"/>
    <row r="65364" customFormat="false" ht="15.75" hidden="false" customHeight="false" outlineLevel="0" collapsed="false"/>
    <row r="65365" customFormat="false" ht="15.75" hidden="false" customHeight="false" outlineLevel="0" collapsed="false"/>
    <row r="65366" customFormat="false" ht="15.75" hidden="false" customHeight="false" outlineLevel="0" collapsed="false"/>
    <row r="65367" customFormat="false" ht="15.75" hidden="false" customHeight="false" outlineLevel="0" collapsed="false"/>
    <row r="65368" customFormat="false" ht="15.75" hidden="false" customHeight="false" outlineLevel="0" collapsed="false"/>
    <row r="65369" customFormat="false" ht="15.75" hidden="false" customHeight="false" outlineLevel="0" collapsed="false"/>
    <row r="65370" customFormat="false" ht="15.75" hidden="false" customHeight="false" outlineLevel="0" collapsed="false"/>
    <row r="65371" customFormat="false" ht="15.75" hidden="false" customHeight="false" outlineLevel="0" collapsed="false"/>
    <row r="65372" customFormat="false" ht="15.75" hidden="false" customHeight="false" outlineLevel="0" collapsed="false"/>
    <row r="65373" customFormat="false" ht="15.75" hidden="false" customHeight="false" outlineLevel="0" collapsed="false"/>
    <row r="65374" customFormat="false" ht="15.75" hidden="false" customHeight="false" outlineLevel="0" collapsed="false"/>
    <row r="65375" customFormat="false" ht="15.75" hidden="false" customHeight="false" outlineLevel="0" collapsed="false"/>
    <row r="65376" customFormat="false" ht="15.75" hidden="false" customHeight="false" outlineLevel="0" collapsed="false"/>
    <row r="65377" customFormat="false" ht="15.75" hidden="false" customHeight="false" outlineLevel="0" collapsed="false"/>
    <row r="65378" customFormat="false" ht="15.75" hidden="false" customHeight="false" outlineLevel="0" collapsed="false"/>
    <row r="65379" customFormat="false" ht="15.75" hidden="false" customHeight="false" outlineLevel="0" collapsed="false"/>
    <row r="65380" customFormat="false" ht="15.75" hidden="false" customHeight="false" outlineLevel="0" collapsed="false"/>
    <row r="65381" customFormat="false" ht="15.75" hidden="false" customHeight="false" outlineLevel="0" collapsed="false"/>
    <row r="65382" customFormat="false" ht="15.75" hidden="false" customHeight="false" outlineLevel="0" collapsed="false"/>
    <row r="65383" customFormat="false" ht="15.75" hidden="false" customHeight="false" outlineLevel="0" collapsed="false"/>
    <row r="65384" customFormat="false" ht="15.75" hidden="false" customHeight="false" outlineLevel="0" collapsed="false"/>
    <row r="65385" customFormat="false" ht="15.75" hidden="false" customHeight="false" outlineLevel="0" collapsed="false"/>
    <row r="65386" customFormat="false" ht="15.75" hidden="false" customHeight="false" outlineLevel="0" collapsed="false"/>
    <row r="65387" customFormat="false" ht="15.75" hidden="false" customHeight="false" outlineLevel="0" collapsed="false"/>
    <row r="65388" customFormat="false" ht="15.75" hidden="false" customHeight="false" outlineLevel="0" collapsed="false"/>
    <row r="65389" customFormat="false" ht="15.75" hidden="false" customHeight="false" outlineLevel="0" collapsed="false"/>
    <row r="65390" customFormat="false" ht="15.75" hidden="false" customHeight="false" outlineLevel="0" collapsed="false"/>
    <row r="65391" customFormat="false" ht="15.75" hidden="false" customHeight="false" outlineLevel="0" collapsed="false"/>
    <row r="65392" customFormat="false" ht="15.75" hidden="false" customHeight="false" outlineLevel="0" collapsed="false"/>
    <row r="65393" customFormat="false" ht="15.75" hidden="false" customHeight="false" outlineLevel="0" collapsed="false"/>
    <row r="65394" customFormat="false" ht="15.75" hidden="false" customHeight="false" outlineLevel="0" collapsed="false"/>
    <row r="65395" customFormat="false" ht="15.75" hidden="false" customHeight="false" outlineLevel="0" collapsed="false"/>
    <row r="65396" customFormat="false" ht="15.75" hidden="false" customHeight="false" outlineLevel="0" collapsed="false"/>
    <row r="65397" customFormat="false" ht="15.75" hidden="false" customHeight="false" outlineLevel="0" collapsed="false"/>
    <row r="65398" customFormat="false" ht="15.75" hidden="false" customHeight="false" outlineLevel="0" collapsed="false"/>
    <row r="65399" customFormat="false" ht="15.75" hidden="false" customHeight="false" outlineLevel="0" collapsed="false"/>
    <row r="65400" customFormat="false" ht="15.75" hidden="false" customHeight="false" outlineLevel="0" collapsed="false"/>
    <row r="65401" customFormat="false" ht="15.75" hidden="false" customHeight="false" outlineLevel="0" collapsed="false"/>
    <row r="65402" customFormat="false" ht="15.75" hidden="false" customHeight="false" outlineLevel="0" collapsed="false"/>
    <row r="65403" customFormat="false" ht="15.75" hidden="false" customHeight="false" outlineLevel="0" collapsed="false"/>
    <row r="65404" customFormat="false" ht="15.75" hidden="false" customHeight="false" outlineLevel="0" collapsed="false"/>
    <row r="65405" customFormat="false" ht="15.75" hidden="false" customHeight="false" outlineLevel="0" collapsed="false"/>
    <row r="65406" customFormat="false" ht="15.75" hidden="false" customHeight="false" outlineLevel="0" collapsed="false"/>
    <row r="65407" customFormat="false" ht="15.75" hidden="false" customHeight="false" outlineLevel="0" collapsed="false"/>
    <row r="65408" customFormat="false" ht="15.75" hidden="false" customHeight="false" outlineLevel="0" collapsed="false"/>
    <row r="65409" customFormat="false" ht="15.75" hidden="false" customHeight="false" outlineLevel="0" collapsed="false"/>
    <row r="65410" customFormat="false" ht="15.75" hidden="false" customHeight="false" outlineLevel="0" collapsed="false"/>
    <row r="65411" customFormat="false" ht="15.75" hidden="false" customHeight="false" outlineLevel="0" collapsed="false"/>
    <row r="65412" customFormat="false" ht="15.75" hidden="false" customHeight="false" outlineLevel="0" collapsed="false"/>
    <row r="65413" customFormat="false" ht="15.75" hidden="false" customHeight="false" outlineLevel="0" collapsed="false"/>
    <row r="65414" customFormat="false" ht="15.75" hidden="false" customHeight="false" outlineLevel="0" collapsed="false"/>
    <row r="65415" customFormat="false" ht="15.75" hidden="false" customHeight="false" outlineLevel="0" collapsed="false"/>
    <row r="65416" customFormat="false" ht="15.75" hidden="false" customHeight="false" outlineLevel="0" collapsed="false"/>
    <row r="65417" customFormat="false" ht="15.75" hidden="false" customHeight="false" outlineLevel="0" collapsed="false"/>
    <row r="65418" customFormat="false" ht="15.75" hidden="false" customHeight="false" outlineLevel="0" collapsed="false"/>
    <row r="65419" customFormat="false" ht="15.75" hidden="false" customHeight="false" outlineLevel="0" collapsed="false"/>
    <row r="65420" customFormat="false" ht="15.75" hidden="false" customHeight="false" outlineLevel="0" collapsed="false"/>
    <row r="65421" customFormat="false" ht="15.75" hidden="false" customHeight="false" outlineLevel="0" collapsed="false"/>
    <row r="65422" customFormat="false" ht="15.75" hidden="false" customHeight="false" outlineLevel="0" collapsed="false"/>
    <row r="65423" customFormat="false" ht="15.75" hidden="false" customHeight="false" outlineLevel="0" collapsed="false"/>
    <row r="65424" customFormat="false" ht="15.75" hidden="false" customHeight="false" outlineLevel="0" collapsed="false"/>
    <row r="65425" customFormat="false" ht="15.75" hidden="false" customHeight="false" outlineLevel="0" collapsed="false"/>
    <row r="65426" customFormat="false" ht="15.75" hidden="false" customHeight="false" outlineLevel="0" collapsed="false"/>
    <row r="65427" customFormat="false" ht="15.75" hidden="false" customHeight="false" outlineLevel="0" collapsed="false"/>
    <row r="65428" customFormat="false" ht="15.75" hidden="false" customHeight="false" outlineLevel="0" collapsed="false"/>
    <row r="65429" customFormat="false" ht="15.75" hidden="false" customHeight="false" outlineLevel="0" collapsed="false"/>
    <row r="65430" customFormat="false" ht="15.75" hidden="false" customHeight="false" outlineLevel="0" collapsed="false"/>
    <row r="65431" customFormat="false" ht="15.75" hidden="false" customHeight="false" outlineLevel="0" collapsed="false"/>
    <row r="65432" customFormat="false" ht="15.75" hidden="false" customHeight="false" outlineLevel="0" collapsed="false"/>
    <row r="65433" customFormat="false" ht="15.75" hidden="false" customHeight="false" outlineLevel="0" collapsed="false"/>
    <row r="65434" customFormat="false" ht="15.75" hidden="false" customHeight="false" outlineLevel="0" collapsed="false"/>
    <row r="65435" customFormat="false" ht="15.75" hidden="false" customHeight="false" outlineLevel="0" collapsed="false"/>
    <row r="65436" customFormat="false" ht="15.75" hidden="false" customHeight="false" outlineLevel="0" collapsed="false"/>
    <row r="65437" customFormat="false" ht="15.75" hidden="false" customHeight="false" outlineLevel="0" collapsed="false"/>
    <row r="65438" customFormat="false" ht="15.75" hidden="false" customHeight="false" outlineLevel="0" collapsed="false"/>
    <row r="65439" customFormat="false" ht="15.75" hidden="false" customHeight="false" outlineLevel="0" collapsed="false"/>
    <row r="65440" customFormat="false" ht="15.75" hidden="false" customHeight="false" outlineLevel="0" collapsed="false"/>
    <row r="65441" customFormat="false" ht="15.75" hidden="false" customHeight="false" outlineLevel="0" collapsed="false"/>
    <row r="65442" customFormat="false" ht="15.75" hidden="false" customHeight="false" outlineLevel="0" collapsed="false"/>
    <row r="65443" customFormat="false" ht="15.75" hidden="false" customHeight="false" outlineLevel="0" collapsed="false"/>
    <row r="65444" customFormat="false" ht="15.75" hidden="false" customHeight="false" outlineLevel="0" collapsed="false"/>
    <row r="65445" customFormat="false" ht="15.75" hidden="false" customHeight="false" outlineLevel="0" collapsed="false"/>
    <row r="65446" customFormat="false" ht="15.75" hidden="false" customHeight="false" outlineLevel="0" collapsed="false"/>
    <row r="65447" customFormat="false" ht="15.75" hidden="false" customHeight="false" outlineLevel="0" collapsed="false"/>
    <row r="65448" customFormat="false" ht="15.75" hidden="false" customHeight="false" outlineLevel="0" collapsed="false"/>
    <row r="65449" customFormat="false" ht="15.75" hidden="false" customHeight="false" outlineLevel="0" collapsed="false"/>
    <row r="65450" customFormat="false" ht="15.75" hidden="false" customHeight="false" outlineLevel="0" collapsed="false"/>
    <row r="65451" customFormat="false" ht="15.75" hidden="false" customHeight="false" outlineLevel="0" collapsed="false"/>
    <row r="65452" customFormat="false" ht="15.75" hidden="false" customHeight="false" outlineLevel="0" collapsed="false"/>
    <row r="65453" customFormat="false" ht="15.75" hidden="false" customHeight="false" outlineLevel="0" collapsed="false"/>
    <row r="65454" customFormat="false" ht="15.75" hidden="false" customHeight="false" outlineLevel="0" collapsed="false"/>
    <row r="65455" customFormat="false" ht="15.75" hidden="false" customHeight="false" outlineLevel="0" collapsed="false"/>
    <row r="65456" customFormat="false" ht="15.75" hidden="false" customHeight="false" outlineLevel="0" collapsed="false"/>
    <row r="65457" customFormat="false" ht="15.75" hidden="false" customHeight="false" outlineLevel="0" collapsed="false"/>
    <row r="65458" customFormat="false" ht="15.75" hidden="false" customHeight="false" outlineLevel="0" collapsed="false"/>
    <row r="65459" customFormat="false" ht="15.75" hidden="false" customHeight="false" outlineLevel="0" collapsed="false"/>
    <row r="65460" customFormat="false" ht="15.75" hidden="false" customHeight="false" outlineLevel="0" collapsed="false"/>
    <row r="65461" customFormat="false" ht="15.75" hidden="false" customHeight="false" outlineLevel="0" collapsed="false"/>
    <row r="65462" customFormat="false" ht="15.75" hidden="false" customHeight="false" outlineLevel="0" collapsed="false"/>
    <row r="65463" customFormat="false" ht="15.75" hidden="false" customHeight="false" outlineLevel="0" collapsed="false"/>
    <row r="65464" customFormat="false" ht="15.75" hidden="false" customHeight="false" outlineLevel="0" collapsed="false"/>
    <row r="65465" customFormat="false" ht="15.75" hidden="false" customHeight="false" outlineLevel="0" collapsed="false"/>
    <row r="65466" customFormat="false" ht="15.75" hidden="false" customHeight="false" outlineLevel="0" collapsed="false"/>
    <row r="65467" customFormat="false" ht="15.75" hidden="false" customHeight="false" outlineLevel="0" collapsed="false"/>
    <row r="65468" customFormat="false" ht="15.75" hidden="false" customHeight="false" outlineLevel="0" collapsed="false"/>
    <row r="65469" customFormat="false" ht="15.75" hidden="false" customHeight="false" outlineLevel="0" collapsed="false"/>
    <row r="65470" customFormat="false" ht="15.75" hidden="false" customHeight="false" outlineLevel="0" collapsed="false"/>
    <row r="65471" customFormat="false" ht="15.75" hidden="false" customHeight="false" outlineLevel="0" collapsed="false"/>
    <row r="65472" customFormat="false" ht="15.75" hidden="false" customHeight="false" outlineLevel="0" collapsed="false"/>
    <row r="65473" customFormat="false" ht="15.75" hidden="false" customHeight="false" outlineLevel="0" collapsed="false"/>
    <row r="65474" customFormat="false" ht="15.75" hidden="false" customHeight="false" outlineLevel="0" collapsed="false"/>
    <row r="65475" customFormat="false" ht="15.75" hidden="false" customHeight="false" outlineLevel="0" collapsed="false"/>
    <row r="65476" customFormat="false" ht="15.75" hidden="false" customHeight="false" outlineLevel="0" collapsed="false"/>
    <row r="65477" customFormat="false" ht="15.75" hidden="false" customHeight="false" outlineLevel="0" collapsed="false"/>
    <row r="65478" customFormat="false" ht="15.75" hidden="false" customHeight="false" outlineLevel="0" collapsed="false"/>
    <row r="65479" customFormat="false" ht="15.75" hidden="false" customHeight="false" outlineLevel="0" collapsed="false"/>
    <row r="65480" customFormat="false" ht="15.75" hidden="false" customHeight="false" outlineLevel="0" collapsed="false"/>
    <row r="65481" customFormat="false" ht="15.75" hidden="false" customHeight="false" outlineLevel="0" collapsed="false"/>
    <row r="65482" customFormat="false" ht="15.75" hidden="false" customHeight="false" outlineLevel="0" collapsed="false"/>
    <row r="65483" customFormat="false" ht="15.75" hidden="false" customHeight="false" outlineLevel="0" collapsed="false"/>
    <row r="65484" customFormat="false" ht="15.75" hidden="false" customHeight="false" outlineLevel="0" collapsed="false"/>
    <row r="65485" customFormat="false" ht="15.75" hidden="false" customHeight="false" outlineLevel="0" collapsed="false"/>
    <row r="65486" customFormat="false" ht="15.75" hidden="false" customHeight="false" outlineLevel="0" collapsed="false"/>
    <row r="65487" customFormat="false" ht="15.75" hidden="false" customHeight="false" outlineLevel="0" collapsed="false"/>
    <row r="65488" customFormat="false" ht="15.75" hidden="false" customHeight="false" outlineLevel="0" collapsed="false"/>
    <row r="65489" customFormat="false" ht="15.75" hidden="false" customHeight="false" outlineLevel="0" collapsed="false"/>
    <row r="65490" customFormat="false" ht="15.75" hidden="false" customHeight="false" outlineLevel="0" collapsed="false"/>
    <row r="65491" customFormat="false" ht="15.75" hidden="false" customHeight="false" outlineLevel="0" collapsed="false"/>
    <row r="65492" customFormat="false" ht="15.75" hidden="false" customHeight="false" outlineLevel="0" collapsed="false"/>
    <row r="65493" customFormat="false" ht="15.75" hidden="false" customHeight="false" outlineLevel="0" collapsed="false"/>
    <row r="65494" customFormat="false" ht="15.75" hidden="false" customHeight="false" outlineLevel="0" collapsed="false"/>
    <row r="65495" customFormat="false" ht="15.75" hidden="false" customHeight="false" outlineLevel="0" collapsed="false"/>
    <row r="65496" customFormat="false" ht="15.75" hidden="false" customHeight="false" outlineLevel="0" collapsed="false"/>
    <row r="65497" customFormat="false" ht="15.75" hidden="false" customHeight="false" outlineLevel="0" collapsed="false"/>
    <row r="65498" customFormat="false" ht="15.75" hidden="false" customHeight="false" outlineLevel="0" collapsed="false"/>
    <row r="65499" customFormat="false" ht="15.75" hidden="false" customHeight="false" outlineLevel="0" collapsed="false"/>
    <row r="65500" customFormat="false" ht="15.75" hidden="false" customHeight="false" outlineLevel="0" collapsed="false"/>
    <row r="65501" customFormat="false" ht="15.75" hidden="false" customHeight="false" outlineLevel="0" collapsed="false"/>
    <row r="65502" customFormat="false" ht="15.75" hidden="false" customHeight="false" outlineLevel="0" collapsed="false"/>
    <row r="65503" customFormat="false" ht="15.75" hidden="false" customHeight="false" outlineLevel="0" collapsed="false"/>
    <row r="65504" customFormat="false" ht="15.75" hidden="false" customHeight="false" outlineLevel="0" collapsed="false"/>
    <row r="65505" customFormat="false" ht="15.75" hidden="false" customHeight="false" outlineLevel="0" collapsed="false"/>
    <row r="65506" customFormat="false" ht="15.75" hidden="false" customHeight="false" outlineLevel="0" collapsed="false"/>
    <row r="65507" customFormat="false" ht="15.75" hidden="false" customHeight="false" outlineLevel="0" collapsed="false"/>
    <row r="65508" customFormat="false" ht="15.75" hidden="false" customHeight="false" outlineLevel="0" collapsed="false"/>
    <row r="65509" customFormat="false" ht="15.75" hidden="false" customHeight="false" outlineLevel="0" collapsed="false"/>
    <row r="65510" customFormat="false" ht="15.75" hidden="false" customHeight="false" outlineLevel="0" collapsed="false"/>
    <row r="65511" customFormat="false" ht="15.75" hidden="false" customHeight="false" outlineLevel="0" collapsed="false"/>
    <row r="65512" customFormat="false" ht="15.75" hidden="false" customHeight="false" outlineLevel="0" collapsed="false"/>
    <row r="65513" customFormat="false" ht="15.75" hidden="false" customHeight="false" outlineLevel="0" collapsed="false"/>
    <row r="65514" customFormat="false" ht="15.75" hidden="false" customHeight="false" outlineLevel="0" collapsed="false"/>
    <row r="65515" customFormat="false" ht="15.75" hidden="false" customHeight="false" outlineLevel="0" collapsed="false"/>
    <row r="65516" customFormat="false" ht="15.75" hidden="false" customHeight="false" outlineLevel="0" collapsed="false"/>
    <row r="65517" customFormat="false" ht="15.75" hidden="false" customHeight="false" outlineLevel="0" collapsed="false"/>
    <row r="65518" customFormat="false" ht="15.75" hidden="false" customHeight="false" outlineLevel="0" collapsed="false"/>
    <row r="65519" customFormat="false" ht="15.75" hidden="false" customHeight="false" outlineLevel="0" collapsed="false"/>
    <row r="65520" customFormat="false" ht="15.75" hidden="false" customHeight="false" outlineLevel="0" collapsed="false"/>
    <row r="65521" customFormat="false" ht="15.75" hidden="false" customHeight="false" outlineLevel="0" collapsed="false"/>
    <row r="65522" customFormat="false" ht="15.75" hidden="false" customHeight="false" outlineLevel="0" collapsed="false"/>
    <row r="65523" customFormat="false" ht="15.75" hidden="false" customHeight="false" outlineLevel="0" collapsed="false"/>
    <row r="65524" customFormat="false" ht="15.75" hidden="false" customHeight="false" outlineLevel="0" collapsed="false"/>
    <row r="65525" customFormat="false" ht="15.75" hidden="false" customHeight="false" outlineLevel="0" collapsed="false"/>
    <row r="65526" customFormat="false" ht="15.75" hidden="false" customHeight="false" outlineLevel="0" collapsed="false"/>
    <row r="65527" customFormat="false" ht="15.75" hidden="false" customHeight="false" outlineLevel="0" collapsed="false"/>
    <row r="65528" customFormat="false" ht="15.75" hidden="false" customHeight="false" outlineLevel="0" collapsed="false"/>
    <row r="65529" customFormat="false" ht="15.75" hidden="false" customHeight="false" outlineLevel="0" collapsed="false"/>
    <row r="65530" customFormat="false" ht="15.75" hidden="false" customHeight="false" outlineLevel="0" collapsed="false"/>
    <row r="65531" customFormat="false" ht="15.75" hidden="false" customHeight="false" outlineLevel="0" collapsed="false"/>
    <row r="65532" customFormat="false" ht="15.75" hidden="false" customHeight="false" outlineLevel="0" collapsed="false"/>
    <row r="65533" customFormat="false" ht="15.75" hidden="false" customHeight="false" outlineLevel="0" collapsed="false"/>
    <row r="65534" customFormat="false" ht="15.75" hidden="false" customHeight="false" outlineLevel="0" collapsed="false"/>
    <row r="65535" customFormat="false" ht="15.75" hidden="false" customHeight="false" outlineLevel="0" collapsed="false"/>
    <row r="65536" customFormat="false" ht="15.75" hidden="false" customHeight="false" outlineLevel="0" collapsed="false"/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1873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4" topLeftCell="D5" activePane="bottomRight" state="frozen"/>
      <selection pane="topLeft" activeCell="A1" activeCellId="0" sqref="A1"/>
      <selection pane="topRight" activeCell="D1" activeCellId="0" sqref="D1"/>
      <selection pane="bottomLeft" activeCell="A5" activeCellId="0" sqref="A5"/>
      <selection pane="bottomRight" activeCell="D5" activeCellId="0" sqref="D5"/>
    </sheetView>
  </sheetViews>
  <sheetFormatPr defaultColWidth="15.70703125" defaultRowHeight="12.75" customHeight="true" zeroHeight="false" outlineLevelRow="0" outlineLevelCol="0"/>
  <cols>
    <col collapsed="false" customWidth="true" hidden="false" outlineLevel="0" max="2" min="1" style="0" width="3.7"/>
    <col collapsed="false" customWidth="false" hidden="false" outlineLevel="0" max="3" min="3" style="243" width="15.7"/>
    <col collapsed="false" customWidth="true" hidden="false" outlineLevel="0" max="4" min="4" style="176" width="12.7"/>
    <col collapsed="false" customWidth="true" hidden="false" outlineLevel="0" max="6" min="5" style="244" width="12.7"/>
    <col collapsed="false" customWidth="true" hidden="false" outlineLevel="0" max="7" min="7" style="0" width="18.7"/>
    <col collapsed="false" customWidth="true" hidden="false" outlineLevel="0" max="8" min="8" style="245" width="3.7"/>
    <col collapsed="false" customWidth="true" hidden="false" outlineLevel="0" max="9" min="9" style="176" width="12.7"/>
    <col collapsed="false" customWidth="true" hidden="false" outlineLevel="0" max="11" min="10" style="244" width="12.7"/>
    <col collapsed="false" customWidth="true" hidden="false" outlineLevel="0" max="12" min="12" style="246" width="18.7"/>
    <col collapsed="false" customWidth="true" hidden="false" outlineLevel="0" max="13" min="13" style="247" width="3.7"/>
    <col collapsed="false" customWidth="false" hidden="false" outlineLevel="0" max="14" min="14" style="175" width="15.7"/>
    <col collapsed="false" customWidth="false" hidden="false" outlineLevel="0" max="15" min="15" style="235" width="15.7"/>
    <col collapsed="false" customWidth="false" hidden="false" outlineLevel="0" max="17" min="16" style="175" width="15.7"/>
    <col collapsed="false" customWidth="false" hidden="false" outlineLevel="0" max="19" min="18" style="248" width="15.7"/>
    <col collapsed="false" customWidth="true" hidden="false" outlineLevel="0" max="20" min="20" style="0" width="3.7"/>
    <col collapsed="false" customWidth="false" hidden="false" outlineLevel="0" max="21" min="21" style="175" width="15.7"/>
    <col collapsed="false" customWidth="false" hidden="false" outlineLevel="0" max="22" min="22" style="235" width="15.7"/>
    <col collapsed="false" customWidth="false" hidden="false" outlineLevel="0" max="24" min="23" style="175" width="15.7"/>
    <col collapsed="false" customWidth="false" hidden="false" outlineLevel="0" max="26" min="25" style="248" width="15.7"/>
    <col collapsed="false" customWidth="true" hidden="false" outlineLevel="0" max="27" min="27" style="0" width="3.7"/>
    <col collapsed="false" customWidth="false" hidden="false" outlineLevel="0" max="29" min="28" style="249" width="15.7"/>
  </cols>
  <sheetData>
    <row r="1" customFormat="false" ht="18" hidden="false" customHeight="false" outlineLevel="0" collapsed="false">
      <c r="A1" s="116" t="n">
        <f aca="false">COLUMN(C1)</f>
        <v>3</v>
      </c>
      <c r="C1" s="250" t="s">
        <v>215</v>
      </c>
      <c r="G1" s="0" t="e">
        <f aca="false">EURO()</f>
        <v>#NAME?</v>
      </c>
    </row>
    <row r="2" customFormat="false" ht="12.75" hidden="false" customHeight="false" outlineLevel="0" collapsed="false">
      <c r="A2" s="116" t="n">
        <f aca="false">COLUMN(D1)</f>
        <v>4</v>
      </c>
      <c r="AE2" s="251" t="n">
        <f aca="false">SUM(AE5:AE1873)</f>
        <v>9158500</v>
      </c>
      <c r="AF2" s="251" t="n">
        <f aca="false">SUM(AF5:AF1873)</f>
        <v>-1512250</v>
      </c>
      <c r="AG2" s="251" t="n">
        <f aca="false">SUM(AG5:AG1873)</f>
        <v>7646250</v>
      </c>
    </row>
    <row r="3" customFormat="false" ht="15.75" hidden="false" customHeight="false" outlineLevel="0" collapsed="false">
      <c r="A3" s="116" t="n">
        <f aca="false">COLUMN(I1)</f>
        <v>9</v>
      </c>
      <c r="D3" s="252" t="s">
        <v>216</v>
      </c>
      <c r="E3" s="252"/>
      <c r="F3" s="252"/>
      <c r="G3" s="252"/>
      <c r="I3" s="252" t="s">
        <v>217</v>
      </c>
      <c r="J3" s="252"/>
      <c r="K3" s="252"/>
      <c r="L3" s="252"/>
      <c r="N3" s="253" t="s">
        <v>216</v>
      </c>
      <c r="O3" s="253"/>
      <c r="P3" s="253"/>
      <c r="Q3" s="253"/>
      <c r="R3" s="253"/>
      <c r="S3" s="253"/>
      <c r="U3" s="253" t="s">
        <v>217</v>
      </c>
      <c r="V3" s="253"/>
      <c r="W3" s="253"/>
      <c r="X3" s="253"/>
      <c r="Y3" s="253"/>
      <c r="Z3" s="253"/>
    </row>
    <row r="4" customFormat="false" ht="12.75" hidden="false" customHeight="false" outlineLevel="0" collapsed="false">
      <c r="A4" s="116" t="n">
        <f aca="false">ROW(D5)</f>
        <v>5</v>
      </c>
      <c r="D4" s="254" t="s">
        <v>161</v>
      </c>
      <c r="E4" s="255" t="s">
        <v>162</v>
      </c>
      <c r="F4" s="255" t="s">
        <v>6</v>
      </c>
      <c r="G4" s="256" t="s">
        <v>163</v>
      </c>
      <c r="H4" s="257"/>
      <c r="I4" s="254" t="s">
        <v>161</v>
      </c>
      <c r="J4" s="255" t="s">
        <v>162</v>
      </c>
      <c r="K4" s="255" t="s">
        <v>6</v>
      </c>
      <c r="L4" s="258" t="s">
        <v>163</v>
      </c>
      <c r="M4" s="259"/>
      <c r="N4" s="260" t="s">
        <v>184</v>
      </c>
      <c r="O4" s="261" t="s">
        <v>6</v>
      </c>
      <c r="P4" s="260" t="s">
        <v>210</v>
      </c>
      <c r="Q4" s="260" t="s">
        <v>187</v>
      </c>
      <c r="R4" s="262" t="s">
        <v>13</v>
      </c>
      <c r="S4" s="262" t="s">
        <v>186</v>
      </c>
      <c r="U4" s="260" t="s">
        <v>184</v>
      </c>
      <c r="V4" s="261" t="s">
        <v>6</v>
      </c>
      <c r="W4" s="260" t="s">
        <v>210</v>
      </c>
      <c r="X4" s="260" t="s">
        <v>187</v>
      </c>
      <c r="Y4" s="262" t="s">
        <v>13</v>
      </c>
      <c r="Z4" s="262" t="s">
        <v>186</v>
      </c>
      <c r="AB4" s="263" t="s">
        <v>218</v>
      </c>
      <c r="AC4" s="263" t="s">
        <v>219</v>
      </c>
      <c r="AE4" s="263" t="s">
        <v>220</v>
      </c>
      <c r="AF4" s="263" t="s">
        <v>221</v>
      </c>
      <c r="AG4" s="263" t="s">
        <v>183</v>
      </c>
    </row>
    <row r="5" customFormat="false" ht="12.75" hidden="false" customHeight="false" outlineLevel="0" collapsed="false">
      <c r="C5" s="264" t="n">
        <f aca="false">Inputs!C5</f>
        <v>37226</v>
      </c>
      <c r="D5" s="265" t="n">
        <v>100</v>
      </c>
      <c r="E5" s="266" t="n">
        <v>2.5</v>
      </c>
      <c r="F5" s="266" t="n">
        <v>0.1175</v>
      </c>
      <c r="G5" s="267" t="s">
        <v>222</v>
      </c>
      <c r="I5" s="265" t="n">
        <v>100</v>
      </c>
      <c r="J5" s="266" t="n">
        <v>2.7</v>
      </c>
      <c r="K5" s="266" t="n">
        <v>0.06</v>
      </c>
      <c r="L5" s="268" t="s">
        <v>223</v>
      </c>
      <c r="M5" s="247" t="n">
        <v>0</v>
      </c>
      <c r="N5" s="175" t="e">
        <f aca="true">IF(D5="","",xEURO(OFFSET(C5,-M5+1,0),E5,OFFSET(C5,-M5+2,0),OFFSET(C5,-M5+2,0),OFFSET(C5,-M5+3,0)+AB5,OFFSET(C5,-M5+4,0),0,1)*D5)</f>
        <v>#NAME?</v>
      </c>
      <c r="O5" s="235" t="e">
        <f aca="true">IF(D5="","",xEURO(OFFSET(C5,-M5+1,0),E5,OFFSET(C5,-M5+2,0),OFFSET(C5,-M5+2,0),OFFSET(C5,-M5+3,0)+AB5,OFFSET(C5,-M5+4,0),0,0))</f>
        <v>#NAME?</v>
      </c>
      <c r="P5" s="175" t="e">
        <f aca="false">IF(D5="","",(O5-F5)*D5*10)</f>
        <v>#NAME?</v>
      </c>
      <c r="Q5" s="175" t="e">
        <f aca="true">IF(D5="","",xEURO(OFFSET(C5,-M5+1,0),E5,OFFSET(C5,-M5+2,0),OFFSET(C5,-M5+2,0),OFFSET(C5,-M5+3,0)+AB5,OFFSET(C5,-M5+4,0),0,2)/10*D5)</f>
        <v>#NAME?</v>
      </c>
      <c r="R5" s="248" t="e">
        <f aca="true">IF(D5="","",xEURO(OFFSET(C5,-M5+1,0),E5,OFFSET(C5,-M5+2,0),OFFSET(C5,-M5+2,0),OFFSET(C5,-M5+3,0)+AB5,OFFSET(C5,-M5+4,0),0,3)/100*D5*10000)</f>
        <v>#NAME?</v>
      </c>
      <c r="S5" s="248" t="e">
        <f aca="true">IF(D5="","",xEURO(OFFSET(C5,-M5+1,0),E5,OFFSET(C5,-M5+2,0),OFFSET(C5,-M5+2,0),OFFSET(C5,-M5+3,0)+AB5,OFFSET(C5,-M5+4,0),0,5)/365.25*D5*10000)</f>
        <v>#NAME?</v>
      </c>
      <c r="U5" s="175" t="e">
        <f aca="true">IF(I5="","",xEURO(OFFSET(C5,-M5+1,0),J5,OFFSET(C5,-M5+2,0),OFFSET(C5,-M5+2,0),OFFSET(C5,-M5+3,0)+AC5,OFFSET(C5,-M5+4,0),1,1)*I5)</f>
        <v>#NAME?</v>
      </c>
      <c r="V5" s="235" t="e">
        <f aca="true">IF(I5="","",xEURO(OFFSET(C5,-M5+1,0),J5,OFFSET(C5,-M5+2,0),OFFSET(C5,-M5+2,0),OFFSET(C5,-M5+3,0)+AC5,OFFSET(C5,-M5+4,0),1,0))</f>
        <v>#NAME?</v>
      </c>
      <c r="W5" s="175" t="e">
        <f aca="false">IF(I5="","",(V5-K5)*I5*10)</f>
        <v>#NAME?</v>
      </c>
      <c r="X5" s="175" t="e">
        <f aca="true">IF(I5="","",xEURO(OFFSET(C5,-M5+1,0),J5,OFFSET(C5,-M5+2,0),OFFSET(C5,-M5+2,0),OFFSET(C5,-M5+3,0)+AC5,OFFSET(C5,-M5+4,0),1,2)/10*I5)</f>
        <v>#NAME?</v>
      </c>
      <c r="Y5" s="248" t="e">
        <f aca="true">IF(I5="","",xEURO(OFFSET(C5,-M5+1,0),J5,OFFSET(C5,-M5+2,0),OFFSET(C5,-M5+2,0),OFFSET(C5,-M5+3,0)+AC5,OFFSET(C5,-M5+4,0),1,3)/100*I5*10000)</f>
        <v>#NAME?</v>
      </c>
      <c r="Z5" s="248" t="e">
        <f aca="true">IF(I5="","",xEURO(OFFSET(C5,-M5+1,0),J5,OFFSET(C5,-M5+2,0),OFFSET(C5,-M5+2,0),OFFSET(C5,-M5+3,0)+AC5,OFFSET(C5,-M5+4,0),1,5)/365.25*I5*10000)</f>
        <v>#NAME?</v>
      </c>
      <c r="AB5" s="249" t="e">
        <f aca="true">IF(D5="","",xCalcSkew(OFFSET(C5,-M5,0),E5-OFFSET(C5,-M5+1,0),b)/100)</f>
        <v>#NAME?</v>
      </c>
      <c r="AC5" s="249" t="e">
        <f aca="true">IF(I5="","",xCalcSkew(OFFSET(C5,-M5,0),J5-OFFSET(C5,-M5+1,0),b)/100)</f>
        <v>#NAME?</v>
      </c>
      <c r="AE5" s="0" t="n">
        <f aca="false">D5*F5*10000*-1</f>
        <v>-117500</v>
      </c>
      <c r="AF5" s="0" t="n">
        <f aca="false">I5*K5*10000*-1</f>
        <v>-60000</v>
      </c>
      <c r="AG5" s="0" t="n">
        <f aca="false">AE5+AF5</f>
        <v>-177500</v>
      </c>
    </row>
    <row r="6" customFormat="false" ht="12.75" hidden="false" customHeight="false" outlineLevel="0" collapsed="false">
      <c r="C6" s="269" t="n">
        <f aca="false">INDEX(Inputs!$1:$65536,MATCH(C5,Inputs!C:C,0),5)</f>
        <v>2.6</v>
      </c>
      <c r="D6" s="265" t="n">
        <v>-100</v>
      </c>
      <c r="E6" s="266" t="n">
        <v>2.25</v>
      </c>
      <c r="F6" s="266" t="n">
        <v>0.04</v>
      </c>
      <c r="G6" s="267" t="s">
        <v>224</v>
      </c>
      <c r="I6" s="265" t="n">
        <v>-100</v>
      </c>
      <c r="J6" s="266" t="n">
        <v>2.65</v>
      </c>
      <c r="K6" s="266" t="n">
        <v>0.0825</v>
      </c>
      <c r="L6" s="268" t="s">
        <v>225</v>
      </c>
      <c r="M6" s="247" t="n">
        <f aca="false">M5+1</f>
        <v>1</v>
      </c>
      <c r="N6" s="175" t="e">
        <f aca="true">IF(D6="","",xEURO(OFFSET(C6,-M6+1,0),E6,OFFSET(C6,-M6+2,0),OFFSET(C6,-M6+2,0),OFFSET(C6,-M6+3,0)+AB6,OFFSET(C6,-M6+4,0),0,1)*D6)</f>
        <v>#NAME?</v>
      </c>
      <c r="O6" s="235" t="e">
        <f aca="true">IF(D6="","",xEURO(OFFSET(C6,-M6+1,0),E6,OFFSET(C6,-M6+2,0),OFFSET(C6,-M6+2,0),OFFSET(C6,-M6+3,0)+AB6,OFFSET(C6,-M6+4,0),0,0))</f>
        <v>#NAME?</v>
      </c>
      <c r="P6" s="175" t="e">
        <f aca="false">IF(D6="","",(O6-F6)*D6*10)</f>
        <v>#NAME?</v>
      </c>
      <c r="Q6" s="175" t="e">
        <f aca="true">IF(D6="","",xEURO(OFFSET(C6,-M6+1,0),E6,OFFSET(C6,-M6+2,0),OFFSET(C6,-M6+2,0),OFFSET(C6,-M6+3,0)+AB6,OFFSET(C6,-M6+4,0),0,2)/10*D6)</f>
        <v>#NAME?</v>
      </c>
      <c r="R6" s="248" t="e">
        <f aca="true">IF(D6="","",xEURO(OFFSET(C6,-M6+1,0),E6,OFFSET(C6,-M6+2,0),OFFSET(C6,-M6+2,0),OFFSET(C6,-M6+3,0)+AB6,OFFSET(C6,-M6+4,0),0,3)/100*D6*10000)</f>
        <v>#NAME?</v>
      </c>
      <c r="S6" s="248" t="e">
        <f aca="true">IF(D6="","",xEURO(OFFSET(C6,-M6+1,0),E6,OFFSET(C6,-M6+2,0),OFFSET(C6,-M6+2,0),OFFSET(C6,-M6+3,0)+AB6,OFFSET(C6,-M6+4,0),0,5)/365.25*D6*10000)</f>
        <v>#NAME?</v>
      </c>
      <c r="U6" s="175" t="e">
        <f aca="true">IF(I6="","",xEURO(OFFSET(C6,-M6+1,0),J6,OFFSET(C6,-M6+2,0),OFFSET(C6,-M6+2,0),OFFSET(C6,-M6+3,0)+AC6,OFFSET(C6,-M6+4,0),1,1)*I6)</f>
        <v>#NAME?</v>
      </c>
      <c r="V6" s="235" t="e">
        <f aca="true">IF(I6="","",xEURO(OFFSET(C6,-M6+1,0),J6,OFFSET(C6,-M6+2,0),OFFSET(C6,-M6+2,0),OFFSET(C6,-M6+3,0)+AC6,OFFSET(C6,-M6+4,0),1,0))</f>
        <v>#NAME?</v>
      </c>
      <c r="W6" s="175" t="e">
        <f aca="false">IF(I6="","",(V6-K6)*I6*10)</f>
        <v>#NAME?</v>
      </c>
      <c r="X6" s="175" t="e">
        <f aca="true">IF(I6="","",xEURO(OFFSET(C6,-M6+1,0),J6,OFFSET(C6,-M6+2,0),OFFSET(C6,-M6+2,0),OFFSET(C6,-M6+3,0)+AC6,OFFSET(C6,-M6+4,0),1,2)/10*I6)</f>
        <v>#NAME?</v>
      </c>
      <c r="Y6" s="248" t="e">
        <f aca="true">IF(I6="","",xEURO(OFFSET(C6,-M6+1,0),J6,OFFSET(C6,-M6+2,0),OFFSET(C6,-M6+2,0),OFFSET(C6,-M6+3,0)+AC6,OFFSET(C6,-M6+4,0),1,3)/100*I6*10000)</f>
        <v>#NAME?</v>
      </c>
      <c r="Z6" s="248" t="e">
        <f aca="true">IF(I6="","",xEURO(OFFSET(C6,-M6+1,0),J6,OFFSET(C6,-M6+2,0),OFFSET(C6,-M6+2,0),OFFSET(C6,-M6+3,0)+AC6,OFFSET(C6,-M6+4,0),1,5)/365.25*I6*10000)</f>
        <v>#NAME?</v>
      </c>
      <c r="AB6" s="249" t="e">
        <f aca="true">IF(D6="","",xCalcSkew(OFFSET(C6,-M6,0),E6-OFFSET(C6,-M6+1,0),b)/100)</f>
        <v>#NAME?</v>
      </c>
      <c r="AC6" s="249" t="e">
        <f aca="true">IF(I6="","",xCalcSkew(OFFSET(C6,-M6,0),J6-OFFSET(C6,-M6+1,0),b)/100)</f>
        <v>#NAME?</v>
      </c>
      <c r="AE6" s="0" t="n">
        <f aca="false">D6*F6*10000*-1</f>
        <v>40000</v>
      </c>
      <c r="AF6" s="0" t="n">
        <f aca="false">I6*K6*10000*-1</f>
        <v>82500</v>
      </c>
      <c r="AG6" s="0" t="n">
        <f aca="false">AE6+AF6</f>
        <v>122500</v>
      </c>
    </row>
    <row r="7" customFormat="false" ht="12.75" hidden="false" customHeight="false" outlineLevel="0" collapsed="false">
      <c r="C7" s="249" t="n">
        <f aca="false">INDEX(Inputs!$1:$65536,MATCH(C5,Inputs!C:C,0),7)</f>
        <v>0.0214199260306436</v>
      </c>
      <c r="D7" s="265" t="n">
        <v>-100</v>
      </c>
      <c r="E7" s="266" t="n">
        <v>2.5</v>
      </c>
      <c r="F7" s="266" t="n">
        <v>0.115</v>
      </c>
      <c r="G7" s="267" t="s">
        <v>222</v>
      </c>
      <c r="I7" s="265" t="n">
        <v>100</v>
      </c>
      <c r="J7" s="266" t="n">
        <v>2.6</v>
      </c>
      <c r="K7" s="266" t="n">
        <v>0.095</v>
      </c>
      <c r="L7" s="268" t="s">
        <v>222</v>
      </c>
      <c r="M7" s="247" t="n">
        <f aca="false">M6+1</f>
        <v>2</v>
      </c>
      <c r="N7" s="175" t="e">
        <f aca="true">IF(D7="","",xEURO(OFFSET(C7,-M7+1,0),E7,OFFSET(C7,-M7+2,0),OFFSET(C7,-M7+2,0),OFFSET(C7,-M7+3,0)+AB7,OFFSET(C7,-M7+4,0),0,1)*D7)</f>
        <v>#NAME?</v>
      </c>
      <c r="O7" s="235" t="e">
        <f aca="true">IF(D7="","",xEURO(OFFSET(C7,-M7+1,0),E7,OFFSET(C7,-M7+2,0),OFFSET(C7,-M7+2,0),OFFSET(C7,-M7+3,0)+AB7,OFFSET(C7,-M7+4,0),0,0))</f>
        <v>#NAME?</v>
      </c>
      <c r="P7" s="175" t="e">
        <f aca="false">IF(D7="","",(O7-F7)*D7*10)</f>
        <v>#NAME?</v>
      </c>
      <c r="Q7" s="175" t="e">
        <f aca="true">IF(D7="","",xEURO(OFFSET(C7,-M7+1,0),E7,OFFSET(C7,-M7+2,0),OFFSET(C7,-M7+2,0),OFFSET(C7,-M7+3,0)+AB7,OFFSET(C7,-M7+4,0),0,2)/10*D7)</f>
        <v>#NAME?</v>
      </c>
      <c r="R7" s="248" t="e">
        <f aca="true">IF(D7="","",xEURO(OFFSET(C7,-M7+1,0),E7,OFFSET(C7,-M7+2,0),OFFSET(C7,-M7+2,0),OFFSET(C7,-M7+3,0)+AB7,OFFSET(C7,-M7+4,0),0,3)/100*D7*10000)</f>
        <v>#NAME?</v>
      </c>
      <c r="S7" s="248" t="e">
        <f aca="true">IF(D7="","",xEURO(OFFSET(C7,-M7+1,0),E7,OFFSET(C7,-M7+2,0),OFFSET(C7,-M7+2,0),OFFSET(C7,-M7+3,0)+AB7,OFFSET(C7,-M7+4,0),0,5)/365.25*D7*10000)</f>
        <v>#NAME?</v>
      </c>
      <c r="U7" s="175" t="e">
        <f aca="true">IF(I7="","",xEURO(OFFSET(C7,-M7+1,0),J7,OFFSET(C7,-M7+2,0),OFFSET(C7,-M7+2,0),OFFSET(C7,-M7+3,0)+AC7,OFFSET(C7,-M7+4,0),1,1)*I7)</f>
        <v>#NAME?</v>
      </c>
      <c r="V7" s="235" t="e">
        <f aca="true">IF(I7="","",xEURO(OFFSET(C7,-M7+1,0),J7,OFFSET(C7,-M7+2,0),OFFSET(C7,-M7+2,0),OFFSET(C7,-M7+3,0)+AC7,OFFSET(C7,-M7+4,0),1,0))</f>
        <v>#NAME?</v>
      </c>
      <c r="W7" s="175" t="e">
        <f aca="false">IF(I7="","",(V7-K7)*I7*10)</f>
        <v>#NAME?</v>
      </c>
      <c r="X7" s="175" t="e">
        <f aca="true">IF(I7="","",xEURO(OFFSET(C7,-M7+1,0),J7,OFFSET(C7,-M7+2,0),OFFSET(C7,-M7+2,0),OFFSET(C7,-M7+3,0)+AC7,OFFSET(C7,-M7+4,0),1,2)/10*I7)</f>
        <v>#NAME?</v>
      </c>
      <c r="Y7" s="248" t="e">
        <f aca="true">IF(I7="","",xEURO(OFFSET(C7,-M7+1,0),J7,OFFSET(C7,-M7+2,0),OFFSET(C7,-M7+2,0),OFFSET(C7,-M7+3,0)+AC7,OFFSET(C7,-M7+4,0),1,3)/100*I7*10000)</f>
        <v>#NAME?</v>
      </c>
      <c r="Z7" s="248" t="e">
        <f aca="true">IF(I7="","",xEURO(OFFSET(C7,-M7+1,0),J7,OFFSET(C7,-M7+2,0),OFFSET(C7,-M7+2,0),OFFSET(C7,-M7+3,0)+AC7,OFFSET(C7,-M7+4,0),1,5)/365.25*I7*10000)</f>
        <v>#NAME?</v>
      </c>
      <c r="AB7" s="249" t="e">
        <f aca="true">IF(D7="","",xCalcSkew(OFFSET(C7,-M7,0),E7-OFFSET(C7,-M7+1,0),b)/100)</f>
        <v>#NAME?</v>
      </c>
      <c r="AC7" s="249" t="e">
        <f aca="true">IF(I7="","",xCalcSkew(OFFSET(C7,-M7,0),J7-OFFSET(C7,-M7+1,0),b)/100)</f>
        <v>#NAME?</v>
      </c>
      <c r="AE7" s="0" t="n">
        <f aca="false">D7*F7*10000*-1</f>
        <v>115000</v>
      </c>
      <c r="AF7" s="0" t="n">
        <f aca="false">I7*K7*10000*-1</f>
        <v>-95000</v>
      </c>
      <c r="AG7" s="0" t="n">
        <f aca="false">AE7+AF7</f>
        <v>20000</v>
      </c>
    </row>
    <row r="8" customFormat="false" ht="12.75" hidden="false" customHeight="false" outlineLevel="0" collapsed="false">
      <c r="C8" s="270" t="n">
        <f aca="false">INDEX(Inputs!$1:$65536,MATCH(C5,Inputs!C:C,0),6)</f>
        <v>0.785</v>
      </c>
      <c r="D8" s="265" t="n">
        <v>100</v>
      </c>
      <c r="E8" s="266" t="n">
        <v>2.5</v>
      </c>
      <c r="F8" s="266" t="n">
        <v>0.1025</v>
      </c>
      <c r="G8" s="267" t="s">
        <v>222</v>
      </c>
      <c r="I8" s="265" t="n">
        <v>100</v>
      </c>
      <c r="J8" s="266" t="n">
        <v>3</v>
      </c>
      <c r="K8" s="266" t="n">
        <v>0.03</v>
      </c>
      <c r="L8" s="268" t="s">
        <v>226</v>
      </c>
      <c r="M8" s="247" t="n">
        <f aca="false">M7+1</f>
        <v>3</v>
      </c>
      <c r="N8" s="175" t="e">
        <f aca="true">IF(D8="","",xEURO(OFFSET(C8,-M8+1,0),E8,OFFSET(C8,-M8+2,0),OFFSET(C8,-M8+2,0),OFFSET(C8,-M8+3,0)+AB8,OFFSET(C8,-M8+4,0),0,1)*D8)</f>
        <v>#NAME?</v>
      </c>
      <c r="O8" s="235" t="e">
        <f aca="true">IF(D8="","",xEURO(OFFSET(C8,-M8+1,0),E8,OFFSET(C8,-M8+2,0),OFFSET(C8,-M8+2,0),OFFSET(C8,-M8+3,0)+AB8,OFFSET(C8,-M8+4,0),0,0))</f>
        <v>#NAME?</v>
      </c>
      <c r="P8" s="175" t="e">
        <f aca="false">IF(D8="","",(O8-F8)*D8*10)</f>
        <v>#NAME?</v>
      </c>
      <c r="Q8" s="175" t="e">
        <f aca="true">IF(D8="","",xEURO(OFFSET(C8,-M8+1,0),E8,OFFSET(C8,-M8+2,0),OFFSET(C8,-M8+2,0),OFFSET(C8,-M8+3,0)+AB8,OFFSET(C8,-M8+4,0),0,2)/10*D8)</f>
        <v>#NAME?</v>
      </c>
      <c r="R8" s="248" t="e">
        <f aca="true">IF(D8="","",xEURO(OFFSET(C8,-M8+1,0),E8,OFFSET(C8,-M8+2,0),OFFSET(C8,-M8+2,0),OFFSET(C8,-M8+3,0)+AB8,OFFSET(C8,-M8+4,0),0,3)/100*D8*10000)</f>
        <v>#NAME?</v>
      </c>
      <c r="S8" s="248" t="e">
        <f aca="true">IF(D8="","",xEURO(OFFSET(C8,-M8+1,0),E8,OFFSET(C8,-M8+2,0),OFFSET(C8,-M8+2,0),OFFSET(C8,-M8+3,0)+AB8,OFFSET(C8,-M8+4,0),0,5)/365.25*D8*10000)</f>
        <v>#NAME?</v>
      </c>
      <c r="U8" s="175" t="e">
        <f aca="true">IF(I8="","",xEURO(OFFSET(C8,-M8+1,0),J8,OFFSET(C8,-M8+2,0),OFFSET(C8,-M8+2,0),OFFSET(C8,-M8+3,0)+AC8,OFFSET(C8,-M8+4,0),1,1)*I8)</f>
        <v>#NAME?</v>
      </c>
      <c r="V8" s="235" t="e">
        <f aca="true">IF(I8="","",xEURO(OFFSET(C8,-M8+1,0),J8,OFFSET(C8,-M8+2,0),OFFSET(C8,-M8+2,0),OFFSET(C8,-M8+3,0)+AC8,OFFSET(C8,-M8+4,0),1,0))</f>
        <v>#NAME?</v>
      </c>
      <c r="W8" s="175" t="e">
        <f aca="false">IF(I8="","",(V8-K8)*I8*10)</f>
        <v>#NAME?</v>
      </c>
      <c r="X8" s="175" t="e">
        <f aca="true">IF(I8="","",xEURO(OFFSET(C8,-M8+1,0),J8,OFFSET(C8,-M8+2,0),OFFSET(C8,-M8+2,0),OFFSET(C8,-M8+3,0)+AC8,OFFSET(C8,-M8+4,0),1,2)/10*I8)</f>
        <v>#NAME?</v>
      </c>
      <c r="Y8" s="248" t="e">
        <f aca="true">IF(I8="","",xEURO(OFFSET(C8,-M8+1,0),J8,OFFSET(C8,-M8+2,0),OFFSET(C8,-M8+2,0),OFFSET(C8,-M8+3,0)+AC8,OFFSET(C8,-M8+4,0),1,3)/100*I8*10000)</f>
        <v>#NAME?</v>
      </c>
      <c r="Z8" s="248" t="e">
        <f aca="true">IF(I8="","",xEURO(OFFSET(C8,-M8+1,0),J8,OFFSET(C8,-M8+2,0),OFFSET(C8,-M8+2,0),OFFSET(C8,-M8+3,0)+AC8,OFFSET(C8,-M8+4,0),1,5)/365.25*I8*10000)</f>
        <v>#NAME?</v>
      </c>
      <c r="AB8" s="249" t="e">
        <f aca="true">IF(D8="","",xCalcSkew(OFFSET(C8,-M8,0),E8-OFFSET(C8,-M8+1,0),b)/100)</f>
        <v>#NAME?</v>
      </c>
      <c r="AC8" s="249" t="e">
        <f aca="true">IF(I8="","",xCalcSkew(OFFSET(C8,-M8,0),J8-OFFSET(C8,-M8+1,0),b)/100)</f>
        <v>#NAME?</v>
      </c>
      <c r="AE8" s="0" t="n">
        <f aca="false">D8*F8*10000*-1</f>
        <v>-102500</v>
      </c>
      <c r="AF8" s="0" t="n">
        <f aca="false">I8*K8*10000*-1</f>
        <v>-30000</v>
      </c>
      <c r="AG8" s="0" t="n">
        <f aca="false">AE8+AF8</f>
        <v>-132500</v>
      </c>
    </row>
    <row r="9" customFormat="false" ht="12.75" hidden="false" customHeight="false" outlineLevel="0" collapsed="false">
      <c r="C9" s="271" t="n">
        <f aca="false">INDEX(Inputs!$1:$65536,MATCH(C5,Inputs!C:C,0),9)</f>
        <v>11</v>
      </c>
      <c r="D9" s="265" t="n">
        <v>-100</v>
      </c>
      <c r="E9" s="266" t="n">
        <v>2.5</v>
      </c>
      <c r="F9" s="266" t="n">
        <v>0.0975</v>
      </c>
      <c r="G9" s="267" t="s">
        <v>222</v>
      </c>
      <c r="I9" s="265" t="n">
        <v>100</v>
      </c>
      <c r="J9" s="266" t="n">
        <v>3</v>
      </c>
      <c r="K9" s="266" t="n">
        <v>0.03</v>
      </c>
      <c r="L9" s="268" t="s">
        <v>226</v>
      </c>
      <c r="M9" s="247" t="n">
        <f aca="false">M8+1</f>
        <v>4</v>
      </c>
      <c r="N9" s="175" t="e">
        <f aca="true">IF(D9="","",xEURO(OFFSET(C9,-M9+1,0),E9,OFFSET(C9,-M9+2,0),OFFSET(C9,-M9+2,0),OFFSET(C9,-M9+3,0)+AB9,OFFSET(C9,-M9+4,0),0,1)*D9)</f>
        <v>#NAME?</v>
      </c>
      <c r="O9" s="235" t="e">
        <f aca="true">IF(D9="","",xEURO(OFFSET(C9,-M9+1,0),E9,OFFSET(C9,-M9+2,0),OFFSET(C9,-M9+2,0),OFFSET(C9,-M9+3,0)+AB9,OFFSET(C9,-M9+4,0),0,0))</f>
        <v>#NAME?</v>
      </c>
      <c r="P9" s="175" t="e">
        <f aca="false">IF(D9="","",(O9-F9)*D9*10)</f>
        <v>#NAME?</v>
      </c>
      <c r="Q9" s="175" t="e">
        <f aca="true">IF(D9="","",xEURO(OFFSET(C9,-M9+1,0),E9,OFFSET(C9,-M9+2,0),OFFSET(C9,-M9+2,0),OFFSET(C9,-M9+3,0)+AB9,OFFSET(C9,-M9+4,0),0,2)/10*D9)</f>
        <v>#NAME?</v>
      </c>
      <c r="R9" s="248" t="e">
        <f aca="true">IF(D9="","",xEURO(OFFSET(C9,-M9+1,0),E9,OFFSET(C9,-M9+2,0),OFFSET(C9,-M9+2,0),OFFSET(C9,-M9+3,0)+AB9,OFFSET(C9,-M9+4,0),0,3)/100*D9*10000)</f>
        <v>#NAME?</v>
      </c>
      <c r="S9" s="248" t="e">
        <f aca="true">IF(D9="","",xEURO(OFFSET(C9,-M9+1,0),E9,OFFSET(C9,-M9+2,0),OFFSET(C9,-M9+2,0),OFFSET(C9,-M9+3,0)+AB9,OFFSET(C9,-M9+4,0),0,5)/365.25*D9*10000)</f>
        <v>#NAME?</v>
      </c>
      <c r="U9" s="175" t="e">
        <f aca="true">IF(I9="","",xEURO(OFFSET(C9,-M9+1,0),J9,OFFSET(C9,-M9+2,0),OFFSET(C9,-M9+2,0),OFFSET(C9,-M9+3,0)+AC9,OFFSET(C9,-M9+4,0),1,1)*I9)</f>
        <v>#NAME?</v>
      </c>
      <c r="V9" s="235" t="e">
        <f aca="true">IF(I9="","",xEURO(OFFSET(C9,-M9+1,0),J9,OFFSET(C9,-M9+2,0),OFFSET(C9,-M9+2,0),OFFSET(C9,-M9+3,0)+AC9,OFFSET(C9,-M9+4,0),1,0))</f>
        <v>#NAME?</v>
      </c>
      <c r="W9" s="175" t="e">
        <f aca="false">IF(I9="","",(V9-K9)*I9*10)</f>
        <v>#NAME?</v>
      </c>
      <c r="X9" s="175" t="e">
        <f aca="true">IF(I9="","",xEURO(OFFSET(C9,-M9+1,0),J9,OFFSET(C9,-M9+2,0),OFFSET(C9,-M9+2,0),OFFSET(C9,-M9+3,0)+AC9,OFFSET(C9,-M9+4,0),1,2)/10*I9)</f>
        <v>#NAME?</v>
      </c>
      <c r="Y9" s="248" t="e">
        <f aca="true">IF(I9="","",xEURO(OFFSET(C9,-M9+1,0),J9,OFFSET(C9,-M9+2,0),OFFSET(C9,-M9+2,0),OFFSET(C9,-M9+3,0)+AC9,OFFSET(C9,-M9+4,0),1,3)/100*I9*10000)</f>
        <v>#NAME?</v>
      </c>
      <c r="Z9" s="248" t="e">
        <f aca="true">IF(I9="","",xEURO(OFFSET(C9,-M9+1,0),J9,OFFSET(C9,-M9+2,0),OFFSET(C9,-M9+2,0),OFFSET(C9,-M9+3,0)+AC9,OFFSET(C9,-M9+4,0),1,5)/365.25*I9*10000)</f>
        <v>#NAME?</v>
      </c>
      <c r="AB9" s="249" t="e">
        <f aca="true">IF(D9="","",xCalcSkew(OFFSET(C9,-M9,0),E9-OFFSET(C9,-M9+1,0),b)/100)</f>
        <v>#NAME?</v>
      </c>
      <c r="AC9" s="249" t="e">
        <f aca="true">IF(I9="","",xCalcSkew(OFFSET(C9,-M9,0),J9-OFFSET(C9,-M9+1,0),b)/100)</f>
        <v>#NAME?</v>
      </c>
      <c r="AE9" s="0" t="n">
        <f aca="false">D9*F9*10000*-1</f>
        <v>97500</v>
      </c>
      <c r="AF9" s="0" t="n">
        <f aca="false">I9*K9*10000*-1</f>
        <v>-30000</v>
      </c>
      <c r="AG9" s="0" t="n">
        <f aca="false">AE9+AF9</f>
        <v>67500</v>
      </c>
    </row>
    <row r="10" customFormat="false" ht="12.75" hidden="false" customHeight="false" outlineLevel="0" collapsed="false">
      <c r="C10" s="272" t="n">
        <f aca="false">D49+I49</f>
        <v>-100</v>
      </c>
      <c r="D10" s="265" t="n">
        <v>100</v>
      </c>
      <c r="E10" s="266" t="n">
        <v>2.5</v>
      </c>
      <c r="F10" s="266" t="n">
        <v>0.1</v>
      </c>
      <c r="G10" s="267" t="s">
        <v>222</v>
      </c>
      <c r="I10" s="265" t="n">
        <v>100</v>
      </c>
      <c r="J10" s="266" t="n">
        <v>3</v>
      </c>
      <c r="K10" s="266" t="n">
        <v>0.03</v>
      </c>
      <c r="L10" s="268" t="s">
        <v>226</v>
      </c>
      <c r="M10" s="247" t="n">
        <f aca="false">M9+1</f>
        <v>5</v>
      </c>
      <c r="N10" s="175" t="e">
        <f aca="true">IF(D10="","",xEURO(OFFSET(C10,-M10+1,0),E10,OFFSET(C10,-M10+2,0),OFFSET(C10,-M10+2,0),OFFSET(C10,-M10+3,0)+AB10,OFFSET(C10,-M10+4,0),0,1)*D10)</f>
        <v>#NAME?</v>
      </c>
      <c r="O10" s="235" t="e">
        <f aca="true">IF(D10="","",xEURO(OFFSET(C10,-M10+1,0),E10,OFFSET(C10,-M10+2,0),OFFSET(C10,-M10+2,0),OFFSET(C10,-M10+3,0)+AB10,OFFSET(C10,-M10+4,0),0,0))</f>
        <v>#NAME?</v>
      </c>
      <c r="P10" s="175" t="e">
        <f aca="false">IF(D10="","",(O10-F10)*D10*10)</f>
        <v>#NAME?</v>
      </c>
      <c r="Q10" s="175" t="e">
        <f aca="true">IF(D10="","",xEURO(OFFSET(C10,-M10+1,0),E10,OFFSET(C10,-M10+2,0),OFFSET(C10,-M10+2,0),OFFSET(C10,-M10+3,0)+AB10,OFFSET(C10,-M10+4,0),0,2)/10*D10)</f>
        <v>#NAME?</v>
      </c>
      <c r="R10" s="248" t="e">
        <f aca="true">IF(D10="","",xEURO(OFFSET(C10,-M10+1,0),E10,OFFSET(C10,-M10+2,0),OFFSET(C10,-M10+2,0),OFFSET(C10,-M10+3,0)+AB10,OFFSET(C10,-M10+4,0),0,3)/100*D10*10000)</f>
        <v>#NAME?</v>
      </c>
      <c r="S10" s="248" t="e">
        <f aca="true">IF(D10="","",xEURO(OFFSET(C10,-M10+1,0),E10,OFFSET(C10,-M10+2,0),OFFSET(C10,-M10+2,0),OFFSET(C10,-M10+3,0)+AB10,OFFSET(C10,-M10+4,0),0,5)/365.25*D10*10000)</f>
        <v>#NAME?</v>
      </c>
      <c r="U10" s="175" t="e">
        <f aca="true">IF(I10="","",xEURO(OFFSET(C10,-M10+1,0),J10,OFFSET(C10,-M10+2,0),OFFSET(C10,-M10+2,0),OFFSET(C10,-M10+3,0)+AC10,OFFSET(C10,-M10+4,0),1,1)*I10)</f>
        <v>#NAME?</v>
      </c>
      <c r="V10" s="235" t="e">
        <f aca="true">IF(I10="","",xEURO(OFFSET(C10,-M10+1,0),J10,OFFSET(C10,-M10+2,0),OFFSET(C10,-M10+2,0),OFFSET(C10,-M10+3,0)+AC10,OFFSET(C10,-M10+4,0),1,0))</f>
        <v>#NAME?</v>
      </c>
      <c r="W10" s="175" t="e">
        <f aca="false">IF(I10="","",(V10-K10)*I10*10)</f>
        <v>#NAME?</v>
      </c>
      <c r="X10" s="175" t="e">
        <f aca="true">IF(I10="","",xEURO(OFFSET(C10,-M10+1,0),J10,OFFSET(C10,-M10+2,0),OFFSET(C10,-M10+2,0),OFFSET(C10,-M10+3,0)+AC10,OFFSET(C10,-M10+4,0),1,2)/10*I10)</f>
        <v>#NAME?</v>
      </c>
      <c r="Y10" s="248" t="e">
        <f aca="true">IF(I10="","",xEURO(OFFSET(C10,-M10+1,0),J10,OFFSET(C10,-M10+2,0),OFFSET(C10,-M10+2,0),OFFSET(C10,-M10+3,0)+AC10,OFFSET(C10,-M10+4,0),1,3)/100*I10*10000)</f>
        <v>#NAME?</v>
      </c>
      <c r="Z10" s="248" t="e">
        <f aca="true">IF(I10="","",xEURO(OFFSET(C10,-M10+1,0),J10,OFFSET(C10,-M10+2,0),OFFSET(C10,-M10+2,0),OFFSET(C10,-M10+3,0)+AC10,OFFSET(C10,-M10+4,0),1,5)/365.25*I10*10000)</f>
        <v>#NAME?</v>
      </c>
      <c r="AB10" s="249" t="e">
        <f aca="true">IF(D10="","",xCalcSkew(OFFSET(C10,-M10,0),E10-OFFSET(C10,-M10+1,0),b)/100)</f>
        <v>#NAME?</v>
      </c>
      <c r="AC10" s="249" t="e">
        <f aca="true">IF(I10="","",xCalcSkew(OFFSET(C10,-M10,0),J10-OFFSET(C10,-M10+1,0),b)/100)</f>
        <v>#NAME?</v>
      </c>
      <c r="AE10" s="0" t="n">
        <f aca="false">D10*F10*10000*-1</f>
        <v>-100000</v>
      </c>
      <c r="AF10" s="0" t="n">
        <f aca="false">I10*K10*10000*-1</f>
        <v>-30000</v>
      </c>
      <c r="AG10" s="0" t="n">
        <f aca="false">AE10+AF10</f>
        <v>-130000</v>
      </c>
    </row>
    <row r="11" customFormat="false" ht="12.75" hidden="false" customHeight="false" outlineLevel="0" collapsed="false">
      <c r="C11" s="272" t="e">
        <f aca="false">N49+U49</f>
        <v>#NAME?</v>
      </c>
      <c r="D11" s="265" t="n">
        <v>-100</v>
      </c>
      <c r="E11" s="266" t="n">
        <v>2.25</v>
      </c>
      <c r="F11" s="266" t="n">
        <v>0.03</v>
      </c>
      <c r="G11" s="267" t="s">
        <v>227</v>
      </c>
      <c r="I11" s="265" t="n">
        <v>-450</v>
      </c>
      <c r="J11" s="266" t="n">
        <v>2.65</v>
      </c>
      <c r="K11" s="266" t="n">
        <v>0.095</v>
      </c>
      <c r="L11" s="268" t="s">
        <v>165</v>
      </c>
      <c r="M11" s="247" t="n">
        <f aca="false">M10+1</f>
        <v>6</v>
      </c>
      <c r="N11" s="175" t="e">
        <f aca="true">IF(D11="","",xEURO(OFFSET(C11,-M11+1,0),E11,OFFSET(C11,-M11+2,0),OFFSET(C11,-M11+2,0),OFFSET(C11,-M11+3,0)+AB11,OFFSET(C11,-M11+4,0),0,1)*D11)</f>
        <v>#NAME?</v>
      </c>
      <c r="O11" s="235" t="e">
        <f aca="true">IF(D11="","",xEURO(OFFSET(C11,-M11+1,0),E11,OFFSET(C11,-M11+2,0),OFFSET(C11,-M11+2,0),OFFSET(C11,-M11+3,0)+AB11,OFFSET(C11,-M11+4,0),0,0))</f>
        <v>#NAME?</v>
      </c>
      <c r="P11" s="175" t="e">
        <f aca="false">IF(D11="","",(O11-F11)*D11*10)</f>
        <v>#NAME?</v>
      </c>
      <c r="Q11" s="175" t="e">
        <f aca="true">IF(D11="","",xEURO(OFFSET(C11,-M11+1,0),E11,OFFSET(C11,-M11+2,0),OFFSET(C11,-M11+2,0),OFFSET(C11,-M11+3,0)+AB11,OFFSET(C11,-M11+4,0),0,2)/10*D11)</f>
        <v>#NAME?</v>
      </c>
      <c r="R11" s="248" t="e">
        <f aca="true">IF(D11="","",xEURO(OFFSET(C11,-M11+1,0),E11,OFFSET(C11,-M11+2,0),OFFSET(C11,-M11+2,0),OFFSET(C11,-M11+3,0)+AB11,OFFSET(C11,-M11+4,0),0,3)/100*D11*10000)</f>
        <v>#NAME?</v>
      </c>
      <c r="S11" s="248" t="e">
        <f aca="true">IF(D11="","",xEURO(OFFSET(C11,-M11+1,0),E11,OFFSET(C11,-M11+2,0),OFFSET(C11,-M11+2,0),OFFSET(C11,-M11+3,0)+AB11,OFFSET(C11,-M11+4,0),0,5)/365.25*D11*10000)</f>
        <v>#NAME?</v>
      </c>
      <c r="U11" s="175" t="e">
        <f aca="true">IF(I11="","",xEURO(OFFSET(C11,-M11+1,0),J11,OFFSET(C11,-M11+2,0),OFFSET(C11,-M11+2,0),OFFSET(C11,-M11+3,0)+AC11,OFFSET(C11,-M11+4,0),1,1)*I11)</f>
        <v>#NAME?</v>
      </c>
      <c r="V11" s="235" t="e">
        <f aca="true">IF(I11="","",xEURO(OFFSET(C11,-M11+1,0),J11,OFFSET(C11,-M11+2,0),OFFSET(C11,-M11+2,0),OFFSET(C11,-M11+3,0)+AC11,OFFSET(C11,-M11+4,0),1,0))</f>
        <v>#NAME?</v>
      </c>
      <c r="W11" s="175" t="e">
        <f aca="false">IF(I11="","",(V11-K11)*I11*10)</f>
        <v>#NAME?</v>
      </c>
      <c r="X11" s="175" t="e">
        <f aca="true">IF(I11="","",xEURO(OFFSET(C11,-M11+1,0),J11,OFFSET(C11,-M11+2,0),OFFSET(C11,-M11+2,0),OFFSET(C11,-M11+3,0)+AC11,OFFSET(C11,-M11+4,0),1,2)/10*I11)</f>
        <v>#NAME?</v>
      </c>
      <c r="Y11" s="248" t="e">
        <f aca="true">IF(I11="","",xEURO(OFFSET(C11,-M11+1,0),J11,OFFSET(C11,-M11+2,0),OFFSET(C11,-M11+2,0),OFFSET(C11,-M11+3,0)+AC11,OFFSET(C11,-M11+4,0),1,3)/100*I11*10000)</f>
        <v>#NAME?</v>
      </c>
      <c r="Z11" s="248" t="e">
        <f aca="true">IF(I11="","",xEURO(OFFSET(C11,-M11+1,0),J11,OFFSET(C11,-M11+2,0),OFFSET(C11,-M11+2,0),OFFSET(C11,-M11+3,0)+AC11,OFFSET(C11,-M11+4,0),1,5)/365.25*I11*10000)</f>
        <v>#NAME?</v>
      </c>
      <c r="AB11" s="249" t="e">
        <f aca="true">IF(D11="","",xCalcSkew(OFFSET(C11,-M11,0),E11-OFFSET(C11,-M11+1,0),b)/100)</f>
        <v>#NAME?</v>
      </c>
      <c r="AC11" s="249" t="e">
        <f aca="true">IF(I11="","",xCalcSkew(OFFSET(C11,-M11,0),J11-OFFSET(C11,-M11+1,0),b)/100)</f>
        <v>#NAME?</v>
      </c>
      <c r="AE11" s="0" t="n">
        <f aca="false">D11*F11*10000*-1</f>
        <v>30000</v>
      </c>
      <c r="AF11" s="0" t="n">
        <f aca="false">I11*K11*10000*-1</f>
        <v>427500</v>
      </c>
      <c r="AG11" s="0" t="n">
        <f aca="false">AE11+AF11</f>
        <v>457500</v>
      </c>
    </row>
    <row r="12" customFormat="false" ht="12.75" hidden="false" customHeight="false" outlineLevel="0" collapsed="false">
      <c r="C12" s="273" t="e">
        <f aca="false">Q49+X49</f>
        <v>#NAME?</v>
      </c>
      <c r="D12" s="265" t="n">
        <v>-100</v>
      </c>
      <c r="E12" s="266" t="n">
        <v>2.25</v>
      </c>
      <c r="F12" s="266" t="n">
        <v>0.03</v>
      </c>
      <c r="G12" s="267" t="s">
        <v>227</v>
      </c>
      <c r="I12" s="265" t="n">
        <v>75</v>
      </c>
      <c r="J12" s="266" t="n">
        <v>2.55</v>
      </c>
      <c r="K12" s="266" t="n">
        <v>0.14</v>
      </c>
      <c r="L12" s="268" t="s">
        <v>166</v>
      </c>
      <c r="M12" s="247" t="n">
        <f aca="false">M11+1</f>
        <v>7</v>
      </c>
      <c r="N12" s="175" t="e">
        <f aca="true">IF(D12="","",xEURO(OFFSET(C12,-M12+1,0),E12,OFFSET(C12,-M12+2,0),OFFSET(C12,-M12+2,0),OFFSET(C12,-M12+3,0)+AB12,OFFSET(C12,-M12+4,0),0,1)*D12)</f>
        <v>#NAME?</v>
      </c>
      <c r="O12" s="235" t="e">
        <f aca="true">IF(D12="","",xEURO(OFFSET(C12,-M12+1,0),E12,OFFSET(C12,-M12+2,0),OFFSET(C12,-M12+2,0),OFFSET(C12,-M12+3,0)+AB12,OFFSET(C12,-M12+4,0),0,0))</f>
        <v>#NAME?</v>
      </c>
      <c r="P12" s="175" t="e">
        <f aca="false">IF(D12="","",(O12-F12)*D12*10)</f>
        <v>#NAME?</v>
      </c>
      <c r="Q12" s="175" t="e">
        <f aca="true">IF(D12="","",xEURO(OFFSET(C12,-M12+1,0),E12,OFFSET(C12,-M12+2,0),OFFSET(C12,-M12+2,0),OFFSET(C12,-M12+3,0)+AB12,OFFSET(C12,-M12+4,0),0,2)/10*D12)</f>
        <v>#NAME?</v>
      </c>
      <c r="R12" s="248" t="e">
        <f aca="true">IF(D12="","",xEURO(OFFSET(C12,-M12+1,0),E12,OFFSET(C12,-M12+2,0),OFFSET(C12,-M12+2,0),OFFSET(C12,-M12+3,0)+AB12,OFFSET(C12,-M12+4,0),0,3)/100*D12*10000)</f>
        <v>#NAME?</v>
      </c>
      <c r="S12" s="248" t="e">
        <f aca="true">IF(D12="","",xEURO(OFFSET(C12,-M12+1,0),E12,OFFSET(C12,-M12+2,0),OFFSET(C12,-M12+2,0),OFFSET(C12,-M12+3,0)+AB12,OFFSET(C12,-M12+4,0),0,5)/365.25*D12*10000)</f>
        <v>#NAME?</v>
      </c>
      <c r="U12" s="175" t="e">
        <f aca="true">IF(I12="","",xEURO(OFFSET(C12,-M12+1,0),J12,OFFSET(C12,-M12+2,0),OFFSET(C12,-M12+2,0),OFFSET(C12,-M12+3,0)+AC12,OFFSET(C12,-M12+4,0),1,1)*I12)</f>
        <v>#NAME?</v>
      </c>
      <c r="V12" s="235" t="e">
        <f aca="true">IF(I12="","",xEURO(OFFSET(C12,-M12+1,0),J12,OFFSET(C12,-M12+2,0),OFFSET(C12,-M12+2,0),OFFSET(C12,-M12+3,0)+AC12,OFFSET(C12,-M12+4,0),1,0))</f>
        <v>#NAME?</v>
      </c>
      <c r="W12" s="175" t="e">
        <f aca="false">IF(I12="","",(V12-K12)*I12*10)</f>
        <v>#NAME?</v>
      </c>
      <c r="X12" s="175" t="e">
        <f aca="true">IF(I12="","",xEURO(OFFSET(C12,-M12+1,0),J12,OFFSET(C12,-M12+2,0),OFFSET(C12,-M12+2,0),OFFSET(C12,-M12+3,0)+AC12,OFFSET(C12,-M12+4,0),1,2)/10*I12)</f>
        <v>#NAME?</v>
      </c>
      <c r="Y12" s="248" t="e">
        <f aca="true">IF(I12="","",xEURO(OFFSET(C12,-M12+1,0),J12,OFFSET(C12,-M12+2,0),OFFSET(C12,-M12+2,0),OFFSET(C12,-M12+3,0)+AC12,OFFSET(C12,-M12+4,0),1,3)/100*I12*10000)</f>
        <v>#NAME?</v>
      </c>
      <c r="Z12" s="248" t="e">
        <f aca="true">IF(I12="","",xEURO(OFFSET(C12,-M12+1,0),J12,OFFSET(C12,-M12+2,0),OFFSET(C12,-M12+2,0),OFFSET(C12,-M12+3,0)+AC12,OFFSET(C12,-M12+4,0),1,5)/365.25*I12*10000)</f>
        <v>#NAME?</v>
      </c>
      <c r="AB12" s="249" t="e">
        <f aca="true">IF(D12="","",xCalcSkew(OFFSET(C12,-M12,0),E12-OFFSET(C12,-M12+1,0),b)/100)</f>
        <v>#NAME?</v>
      </c>
      <c r="AC12" s="249" t="e">
        <f aca="true">IF(I12="","",xCalcSkew(OFFSET(C12,-M12,0),J12-OFFSET(C12,-M12+1,0),b)/100)</f>
        <v>#NAME?</v>
      </c>
      <c r="AE12" s="0" t="n">
        <f aca="false">D12*F12*10000*-1</f>
        <v>30000</v>
      </c>
      <c r="AF12" s="0" t="n">
        <f aca="false">I12*K12*10000*-1</f>
        <v>-105000</v>
      </c>
      <c r="AG12" s="0" t="n">
        <f aca="false">AE12+AF12</f>
        <v>-75000</v>
      </c>
    </row>
    <row r="13" customFormat="false" ht="12.75" hidden="false" customHeight="false" outlineLevel="0" collapsed="false">
      <c r="C13" s="272" t="e">
        <f aca="false">R49+Y49</f>
        <v>#NAME?</v>
      </c>
      <c r="D13" s="265" t="n">
        <v>-100</v>
      </c>
      <c r="E13" s="266" t="n">
        <v>2.25</v>
      </c>
      <c r="F13" s="266" t="n">
        <v>0.03</v>
      </c>
      <c r="G13" s="267" t="s">
        <v>227</v>
      </c>
      <c r="I13" s="265" t="n">
        <v>100</v>
      </c>
      <c r="J13" s="266" t="n">
        <v>2.5</v>
      </c>
      <c r="K13" s="266" t="n">
        <v>0.12875</v>
      </c>
      <c r="L13" s="268" t="s">
        <v>228</v>
      </c>
      <c r="M13" s="247" t="n">
        <f aca="false">M12+1</f>
        <v>8</v>
      </c>
      <c r="N13" s="175" t="e">
        <f aca="true">IF(D13="","",xEURO(OFFSET(C13,-M13+1,0),E13,OFFSET(C13,-M13+2,0),OFFSET(C13,-M13+2,0),OFFSET(C13,-M13+3,0)+AB13,OFFSET(C13,-M13+4,0),0,1)*D13)</f>
        <v>#NAME?</v>
      </c>
      <c r="O13" s="235" t="e">
        <f aca="true">IF(D13="","",xEURO(OFFSET(C13,-M13+1,0),E13,OFFSET(C13,-M13+2,0),OFFSET(C13,-M13+2,0),OFFSET(C13,-M13+3,0)+AB13,OFFSET(C13,-M13+4,0),0,0))</f>
        <v>#NAME?</v>
      </c>
      <c r="P13" s="175" t="e">
        <f aca="false">IF(D13="","",(O13-F13)*D13*10)</f>
        <v>#NAME?</v>
      </c>
      <c r="Q13" s="175" t="e">
        <f aca="true">IF(D13="","",xEURO(OFFSET(C13,-M13+1,0),E13,OFFSET(C13,-M13+2,0),OFFSET(C13,-M13+2,0),OFFSET(C13,-M13+3,0)+AB13,OFFSET(C13,-M13+4,0),0,2)/10*D13)</f>
        <v>#NAME?</v>
      </c>
      <c r="R13" s="248" t="e">
        <f aca="true">IF(D13="","",xEURO(OFFSET(C13,-M13+1,0),E13,OFFSET(C13,-M13+2,0),OFFSET(C13,-M13+2,0),OFFSET(C13,-M13+3,0)+AB13,OFFSET(C13,-M13+4,0),0,3)/100*D13*10000)</f>
        <v>#NAME?</v>
      </c>
      <c r="S13" s="248" t="e">
        <f aca="true">IF(D13="","",xEURO(OFFSET(C13,-M13+1,0),E13,OFFSET(C13,-M13+2,0),OFFSET(C13,-M13+2,0),OFFSET(C13,-M13+3,0)+AB13,OFFSET(C13,-M13+4,0),0,5)/365.25*D13*10000)</f>
        <v>#NAME?</v>
      </c>
      <c r="U13" s="175" t="e">
        <f aca="true">IF(I13="","",xEURO(OFFSET(C13,-M13+1,0),J13,OFFSET(C13,-M13+2,0),OFFSET(C13,-M13+2,0),OFFSET(C13,-M13+3,0)+AC13,OFFSET(C13,-M13+4,0),1,1)*I13)</f>
        <v>#NAME?</v>
      </c>
      <c r="V13" s="235" t="e">
        <f aca="true">IF(I13="","",xEURO(OFFSET(C13,-M13+1,0),J13,OFFSET(C13,-M13+2,0),OFFSET(C13,-M13+2,0),OFFSET(C13,-M13+3,0)+AC13,OFFSET(C13,-M13+4,0),1,0))</f>
        <v>#NAME?</v>
      </c>
      <c r="W13" s="175" t="e">
        <f aca="false">IF(I13="","",(V13-K13)*I13*10)</f>
        <v>#NAME?</v>
      </c>
      <c r="X13" s="175" t="e">
        <f aca="true">IF(I13="","",xEURO(OFFSET(C13,-M13+1,0),J13,OFFSET(C13,-M13+2,0),OFFSET(C13,-M13+2,0),OFFSET(C13,-M13+3,0)+AC13,OFFSET(C13,-M13+4,0),1,2)/10*I13)</f>
        <v>#NAME?</v>
      </c>
      <c r="Y13" s="248" t="e">
        <f aca="true">IF(I13="","",xEURO(OFFSET(C13,-M13+1,0),J13,OFFSET(C13,-M13+2,0),OFFSET(C13,-M13+2,0),OFFSET(C13,-M13+3,0)+AC13,OFFSET(C13,-M13+4,0),1,3)/100*I13*10000)</f>
        <v>#NAME?</v>
      </c>
      <c r="Z13" s="248" t="e">
        <f aca="true">IF(I13="","",xEURO(OFFSET(C13,-M13+1,0),J13,OFFSET(C13,-M13+2,0),OFFSET(C13,-M13+2,0),OFFSET(C13,-M13+3,0)+AC13,OFFSET(C13,-M13+4,0),1,5)/365.25*I13*10000)</f>
        <v>#NAME?</v>
      </c>
      <c r="AB13" s="249" t="e">
        <f aca="true">IF(D13="","",xCalcSkew(OFFSET(C13,-M13,0),E13-OFFSET(C13,-M13+1,0),b)/100)</f>
        <v>#NAME?</v>
      </c>
      <c r="AC13" s="249" t="e">
        <f aca="true">IF(I13="","",xCalcSkew(OFFSET(C13,-M13,0),J13-OFFSET(C13,-M13+1,0),b)/100)</f>
        <v>#NAME?</v>
      </c>
      <c r="AE13" s="0" t="n">
        <f aca="false">D13*F13*10000*-1</f>
        <v>30000</v>
      </c>
      <c r="AF13" s="0" t="n">
        <f aca="false">I13*K13*10000*-1</f>
        <v>-128750</v>
      </c>
      <c r="AG13" s="0" t="n">
        <f aca="false">AE13+AF13</f>
        <v>-98750</v>
      </c>
    </row>
    <row r="14" customFormat="false" ht="12.75" hidden="false" customHeight="false" outlineLevel="0" collapsed="false">
      <c r="C14" s="272" t="e">
        <f aca="false">S49+Z49</f>
        <v>#NAME?</v>
      </c>
      <c r="D14" s="265" t="n">
        <v>-100</v>
      </c>
      <c r="E14" s="266" t="n">
        <v>2.5</v>
      </c>
      <c r="F14" s="266" t="n">
        <v>0.095</v>
      </c>
      <c r="G14" s="267" t="s">
        <v>222</v>
      </c>
      <c r="I14" s="265" t="n">
        <v>-200</v>
      </c>
      <c r="J14" s="266" t="n">
        <v>2.5</v>
      </c>
      <c r="K14" s="266" t="n">
        <v>0.1375</v>
      </c>
      <c r="L14" s="268" t="s">
        <v>229</v>
      </c>
      <c r="M14" s="247" t="n">
        <f aca="false">M13+1</f>
        <v>9</v>
      </c>
      <c r="N14" s="175" t="e">
        <f aca="true">IF(D14="","",xEURO(OFFSET(C14,-M14+1,0),E14,OFFSET(C14,-M14+2,0),OFFSET(C14,-M14+2,0),OFFSET(C14,-M14+3,0)+AB14,OFFSET(C14,-M14+4,0),0,1)*D14)</f>
        <v>#NAME?</v>
      </c>
      <c r="O14" s="235" t="e">
        <f aca="true">IF(D14="","",xEURO(OFFSET(C14,-M14+1,0),E14,OFFSET(C14,-M14+2,0),OFFSET(C14,-M14+2,0),OFFSET(C14,-M14+3,0)+AB14,OFFSET(C14,-M14+4,0),0,0))</f>
        <v>#NAME?</v>
      </c>
      <c r="P14" s="175" t="e">
        <f aca="false">IF(D14="","",(O14-F14)*D14*10)</f>
        <v>#NAME?</v>
      </c>
      <c r="Q14" s="175" t="e">
        <f aca="true">IF(D14="","",xEURO(OFFSET(C14,-M14+1,0),E14,OFFSET(C14,-M14+2,0),OFFSET(C14,-M14+2,0),OFFSET(C14,-M14+3,0)+AB14,OFFSET(C14,-M14+4,0),0,2)/10*D14)</f>
        <v>#NAME?</v>
      </c>
      <c r="R14" s="248" t="e">
        <f aca="true">IF(D14="","",xEURO(OFFSET(C14,-M14+1,0),E14,OFFSET(C14,-M14+2,0),OFFSET(C14,-M14+2,0),OFFSET(C14,-M14+3,0)+AB14,OFFSET(C14,-M14+4,0),0,3)/100*D14*10000)</f>
        <v>#NAME?</v>
      </c>
      <c r="S14" s="248" t="e">
        <f aca="true">IF(D14="","",xEURO(OFFSET(C14,-M14+1,0),E14,OFFSET(C14,-M14+2,0),OFFSET(C14,-M14+2,0),OFFSET(C14,-M14+3,0)+AB14,OFFSET(C14,-M14+4,0),0,5)/365.25*D14*10000)</f>
        <v>#NAME?</v>
      </c>
      <c r="U14" s="175" t="e">
        <f aca="true">IF(I14="","",xEURO(OFFSET(C14,-M14+1,0),J14,OFFSET(C14,-M14+2,0),OFFSET(C14,-M14+2,0),OFFSET(C14,-M14+3,0)+AC14,OFFSET(C14,-M14+4,0),1,1)*I14)</f>
        <v>#NAME?</v>
      </c>
      <c r="V14" s="235" t="e">
        <f aca="true">IF(I14="","",xEURO(OFFSET(C14,-M14+1,0),J14,OFFSET(C14,-M14+2,0),OFFSET(C14,-M14+2,0),OFFSET(C14,-M14+3,0)+AC14,OFFSET(C14,-M14+4,0),1,0))</f>
        <v>#NAME?</v>
      </c>
      <c r="W14" s="175" t="e">
        <f aca="false">IF(I14="","",(V14-K14)*I14*10)</f>
        <v>#NAME?</v>
      </c>
      <c r="X14" s="175" t="e">
        <f aca="true">IF(I14="","",xEURO(OFFSET(C14,-M14+1,0),J14,OFFSET(C14,-M14+2,0),OFFSET(C14,-M14+2,0),OFFSET(C14,-M14+3,0)+AC14,OFFSET(C14,-M14+4,0),1,2)/10*I14)</f>
        <v>#NAME?</v>
      </c>
      <c r="Y14" s="248" t="e">
        <f aca="true">IF(I14="","",xEURO(OFFSET(C14,-M14+1,0),J14,OFFSET(C14,-M14+2,0),OFFSET(C14,-M14+2,0),OFFSET(C14,-M14+3,0)+AC14,OFFSET(C14,-M14+4,0),1,3)/100*I14*10000)</f>
        <v>#NAME?</v>
      </c>
      <c r="Z14" s="248" t="e">
        <f aca="true">IF(I14="","",xEURO(OFFSET(C14,-M14+1,0),J14,OFFSET(C14,-M14+2,0),OFFSET(C14,-M14+2,0),OFFSET(C14,-M14+3,0)+AC14,OFFSET(C14,-M14+4,0),1,5)/365.25*I14*10000)</f>
        <v>#NAME?</v>
      </c>
      <c r="AB14" s="249" t="e">
        <f aca="true">IF(D14="","",xCalcSkew(OFFSET(C14,-M14,0),E14-OFFSET(C14,-M14+1,0),b)/100)</f>
        <v>#NAME?</v>
      </c>
      <c r="AC14" s="249" t="e">
        <f aca="true">IF(I14="","",xCalcSkew(OFFSET(C14,-M14,0),J14-OFFSET(C14,-M14+1,0),b)/100)</f>
        <v>#NAME?</v>
      </c>
      <c r="AE14" s="0" t="n">
        <f aca="false">D14*F14*10000*-1</f>
        <v>95000</v>
      </c>
      <c r="AF14" s="0" t="n">
        <f aca="false">I14*K14*10000*-1</f>
        <v>275000</v>
      </c>
      <c r="AG14" s="0" t="n">
        <f aca="false">AE14+AF14</f>
        <v>370000</v>
      </c>
    </row>
    <row r="15" customFormat="false" ht="12.75" hidden="false" customHeight="false" outlineLevel="0" collapsed="false">
      <c r="C15" s="272" t="e">
        <f aca="false">P49+W49</f>
        <v>#NAME?</v>
      </c>
      <c r="D15" s="265" t="n">
        <v>75</v>
      </c>
      <c r="E15" s="266" t="n">
        <v>2.55</v>
      </c>
      <c r="F15" s="266" t="n">
        <v>0.135</v>
      </c>
      <c r="G15" s="267" t="s">
        <v>166</v>
      </c>
      <c r="I15" s="265" t="n">
        <v>100</v>
      </c>
      <c r="J15" s="266" t="n">
        <v>2.5</v>
      </c>
      <c r="K15" s="266" t="n">
        <v>0.12875</v>
      </c>
      <c r="L15" s="268" t="s">
        <v>230</v>
      </c>
      <c r="M15" s="247" t="n">
        <f aca="false">M14+1</f>
        <v>10</v>
      </c>
      <c r="N15" s="175" t="e">
        <f aca="true">IF(D15="","",xEURO(OFFSET(C15,-M15+1,0),E15,OFFSET(C15,-M15+2,0),OFFSET(C15,-M15+2,0),OFFSET(C15,-M15+3,0)+AB15,OFFSET(C15,-M15+4,0),0,1)*D15)</f>
        <v>#NAME?</v>
      </c>
      <c r="O15" s="235" t="e">
        <f aca="true">IF(D15="","",xEURO(OFFSET(C15,-M15+1,0),E15,OFFSET(C15,-M15+2,0),OFFSET(C15,-M15+2,0),OFFSET(C15,-M15+3,0)+AB15,OFFSET(C15,-M15+4,0),0,0))</f>
        <v>#NAME?</v>
      </c>
      <c r="P15" s="175" t="e">
        <f aca="false">IF(D15="","",(O15-F15)*D15*10)</f>
        <v>#NAME?</v>
      </c>
      <c r="Q15" s="175" t="e">
        <f aca="true">IF(D15="","",xEURO(OFFSET(C15,-M15+1,0),E15,OFFSET(C15,-M15+2,0),OFFSET(C15,-M15+2,0),OFFSET(C15,-M15+3,0)+AB15,OFFSET(C15,-M15+4,0),0,2)/10*D15)</f>
        <v>#NAME?</v>
      </c>
      <c r="R15" s="248" t="e">
        <f aca="true">IF(D15="","",xEURO(OFFSET(C15,-M15+1,0),E15,OFFSET(C15,-M15+2,0),OFFSET(C15,-M15+2,0),OFFSET(C15,-M15+3,0)+AB15,OFFSET(C15,-M15+4,0),0,3)/100*D15*10000)</f>
        <v>#NAME?</v>
      </c>
      <c r="S15" s="248" t="e">
        <f aca="true">IF(D15="","",xEURO(OFFSET(C15,-M15+1,0),E15,OFFSET(C15,-M15+2,0),OFFSET(C15,-M15+2,0),OFFSET(C15,-M15+3,0)+AB15,OFFSET(C15,-M15+4,0),0,5)/365.25*D15*10000)</f>
        <v>#NAME?</v>
      </c>
      <c r="U15" s="175" t="e">
        <f aca="true">IF(I15="","",xEURO(OFFSET(C15,-M15+1,0),J15,OFFSET(C15,-M15+2,0),OFFSET(C15,-M15+2,0),OFFSET(C15,-M15+3,0)+AC15,OFFSET(C15,-M15+4,0),1,1)*I15)</f>
        <v>#NAME?</v>
      </c>
      <c r="V15" s="235" t="e">
        <f aca="true">IF(I15="","",xEURO(OFFSET(C15,-M15+1,0),J15,OFFSET(C15,-M15+2,0),OFFSET(C15,-M15+2,0),OFFSET(C15,-M15+3,0)+AC15,OFFSET(C15,-M15+4,0),1,0))</f>
        <v>#NAME?</v>
      </c>
      <c r="W15" s="175" t="e">
        <f aca="false">IF(I15="","",(V15-K15)*I15*10)</f>
        <v>#NAME?</v>
      </c>
      <c r="X15" s="175" t="e">
        <f aca="true">IF(I15="","",xEURO(OFFSET(C15,-M15+1,0),J15,OFFSET(C15,-M15+2,0),OFFSET(C15,-M15+2,0),OFFSET(C15,-M15+3,0)+AC15,OFFSET(C15,-M15+4,0),1,2)/10*I15)</f>
        <v>#NAME?</v>
      </c>
      <c r="Y15" s="248" t="e">
        <f aca="true">IF(I15="","",xEURO(OFFSET(C15,-M15+1,0),J15,OFFSET(C15,-M15+2,0),OFFSET(C15,-M15+2,0),OFFSET(C15,-M15+3,0)+AC15,OFFSET(C15,-M15+4,0),1,3)/100*I15*10000)</f>
        <v>#NAME?</v>
      </c>
      <c r="Z15" s="248" t="e">
        <f aca="true">IF(I15="","",xEURO(OFFSET(C15,-M15+1,0),J15,OFFSET(C15,-M15+2,0),OFFSET(C15,-M15+2,0),OFFSET(C15,-M15+3,0)+AC15,OFFSET(C15,-M15+4,0),1,5)/365.25*I15*10000)</f>
        <v>#NAME?</v>
      </c>
      <c r="AB15" s="249" t="e">
        <f aca="true">IF(D15="","",xCalcSkew(OFFSET(C15,-M15,0),E15-OFFSET(C15,-M15+1,0),b)/100)</f>
        <v>#NAME?</v>
      </c>
      <c r="AC15" s="249" t="e">
        <f aca="true">IF(I15="","",xCalcSkew(OFFSET(C15,-M15,0),J15-OFFSET(C15,-M15+1,0),b)/100)</f>
        <v>#NAME?</v>
      </c>
      <c r="AE15" s="0" t="n">
        <f aca="false">D15*F15*10000*-1</f>
        <v>-101250</v>
      </c>
      <c r="AF15" s="0" t="n">
        <f aca="false">I15*K15*10000*-1</f>
        <v>-128750</v>
      </c>
      <c r="AG15" s="0" t="n">
        <f aca="false">AE15+AF15</f>
        <v>-230000</v>
      </c>
    </row>
    <row r="16" customFormat="false" ht="12.75" hidden="false" customHeight="false" outlineLevel="0" collapsed="false">
      <c r="D16" s="265" t="n">
        <v>100</v>
      </c>
      <c r="E16" s="266" t="n">
        <v>2.5</v>
      </c>
      <c r="F16" s="266" t="n">
        <v>0.12875</v>
      </c>
      <c r="G16" s="267" t="s">
        <v>228</v>
      </c>
      <c r="I16" s="265"/>
      <c r="J16" s="266"/>
      <c r="K16" s="266"/>
      <c r="L16" s="268"/>
      <c r="M16" s="247" t="n">
        <f aca="false">M15+1</f>
        <v>11</v>
      </c>
      <c r="N16" s="175" t="e">
        <f aca="true">IF(D16="","",xEURO(OFFSET(C16,-M16+1,0),E16,OFFSET(C16,-M16+2,0),OFFSET(C16,-M16+2,0),OFFSET(C16,-M16+3,0)+AB16,OFFSET(C16,-M16+4,0),0,1)*D16)</f>
        <v>#NAME?</v>
      </c>
      <c r="O16" s="235" t="e">
        <f aca="true">IF(D16="","",xEURO(OFFSET(C16,-M16+1,0),E16,OFFSET(C16,-M16+2,0),OFFSET(C16,-M16+2,0),OFFSET(C16,-M16+3,0)+AB16,OFFSET(C16,-M16+4,0),0,0))</f>
        <v>#NAME?</v>
      </c>
      <c r="P16" s="175" t="e">
        <f aca="false">IF(D16="","",(O16-F16)*D16*10)</f>
        <v>#NAME?</v>
      </c>
      <c r="Q16" s="175" t="e">
        <f aca="true">IF(D16="","",xEURO(OFFSET(C16,-M16+1,0),E16,OFFSET(C16,-M16+2,0),OFFSET(C16,-M16+2,0),OFFSET(C16,-M16+3,0)+AB16,OFFSET(C16,-M16+4,0),0,2)/10*D16)</f>
        <v>#NAME?</v>
      </c>
      <c r="R16" s="248" t="e">
        <f aca="true">IF(D16="","",xEURO(OFFSET(C16,-M16+1,0),E16,OFFSET(C16,-M16+2,0),OFFSET(C16,-M16+2,0),OFFSET(C16,-M16+3,0)+AB16,OFFSET(C16,-M16+4,0),0,3)/100*D16*10000)</f>
        <v>#NAME?</v>
      </c>
      <c r="S16" s="248" t="e">
        <f aca="true">IF(D16="","",xEURO(OFFSET(C16,-M16+1,0),E16,OFFSET(C16,-M16+2,0),OFFSET(C16,-M16+2,0),OFFSET(C16,-M16+3,0)+AB16,OFFSET(C16,-M16+4,0),0,5)/365.25*D16*10000)</f>
        <v>#NAME?</v>
      </c>
      <c r="U16" s="175" t="str">
        <f aca="true">IF(I16="","",xEURO(OFFSET(C16,-M16+1,0),J16,OFFSET(C16,-M16+2,0),OFFSET(C16,-M16+2,0),OFFSET(C16,-M16+3,0)+AC16,OFFSET(C16,-M16+4,0),1,1)*I16)</f>
        <v/>
      </c>
      <c r="V16" s="235" t="str">
        <f aca="true">IF(I16="","",xEURO(OFFSET(C16,-M16+1,0),J16,OFFSET(C16,-M16+2,0),OFFSET(C16,-M16+2,0),OFFSET(C16,-M16+3,0)+AC16,OFFSET(C16,-M16+4,0),1,0))</f>
        <v/>
      </c>
      <c r="W16" s="175" t="str">
        <f aca="false">IF(I16="","",(V16-K16)*I16*10)</f>
        <v/>
      </c>
      <c r="X16" s="175" t="str">
        <f aca="true">IF(I16="","",xEURO(OFFSET(C16,-M16+1,0),J16,OFFSET(C16,-M16+2,0),OFFSET(C16,-M16+2,0),OFFSET(C16,-M16+3,0)+AC16,OFFSET(C16,-M16+4,0),1,2)/10*I16)</f>
        <v/>
      </c>
      <c r="Y16" s="248" t="str">
        <f aca="true">IF(I16="","",xEURO(OFFSET(C16,-M16+1,0),J16,OFFSET(C16,-M16+2,0),OFFSET(C16,-M16+2,0),OFFSET(C16,-M16+3,0)+AC16,OFFSET(C16,-M16+4,0),1,3)/100*I16*10000)</f>
        <v/>
      </c>
      <c r="Z16" s="248" t="str">
        <f aca="true">IF(I16="","",xEURO(OFFSET(C16,-M16+1,0),J16,OFFSET(C16,-M16+2,0),OFFSET(C16,-M16+2,0),OFFSET(C16,-M16+3,0)+AC16,OFFSET(C16,-M16+4,0),1,5)/365.25*I16*10000)</f>
        <v/>
      </c>
      <c r="AB16" s="249" t="e">
        <f aca="true">IF(D16="","",xCalcSkew(OFFSET(C16,-M16,0),E16-OFFSET(C16,-M16+1,0),b)/100)</f>
        <v>#NAME?</v>
      </c>
      <c r="AC16" s="249" t="str">
        <f aca="true">IF(I16="","",xCalcSkew(OFFSET(C16,-M16,0),J16-OFFSET(C16,-M16+1,0),b)/100)</f>
        <v/>
      </c>
      <c r="AE16" s="0" t="n">
        <f aca="false">D16*F16*10000*-1</f>
        <v>-128750</v>
      </c>
      <c r="AF16" s="0" t="n">
        <f aca="false">I16*K16*10000*-1</f>
        <v>-0</v>
      </c>
      <c r="AG16" s="0" t="n">
        <f aca="false">AE16+AF16</f>
        <v>-128750</v>
      </c>
    </row>
    <row r="17" customFormat="false" ht="12.75" hidden="false" customHeight="false" outlineLevel="0" collapsed="false">
      <c r="D17" s="265" t="n">
        <v>-200</v>
      </c>
      <c r="E17" s="266" t="n">
        <v>2.5</v>
      </c>
      <c r="F17" s="266" t="n">
        <v>0.1375</v>
      </c>
      <c r="G17" s="267" t="s">
        <v>229</v>
      </c>
      <c r="I17" s="265"/>
      <c r="J17" s="266"/>
      <c r="K17" s="266"/>
      <c r="L17" s="268"/>
      <c r="M17" s="247" t="n">
        <f aca="false">M16+1</f>
        <v>12</v>
      </c>
      <c r="N17" s="175" t="e">
        <f aca="true">IF(D17="","",xEURO(OFFSET(C17,-M17+1,0),E17,OFFSET(C17,-M17+2,0),OFFSET(C17,-M17+2,0),OFFSET(C17,-M17+3,0)+AB17,OFFSET(C17,-M17+4,0),0,1)*D17)</f>
        <v>#NAME?</v>
      </c>
      <c r="O17" s="235" t="e">
        <f aca="true">IF(D17="","",xEURO(OFFSET(C17,-M17+1,0),E17,OFFSET(C17,-M17+2,0),OFFSET(C17,-M17+2,0),OFFSET(C17,-M17+3,0)+AB17,OFFSET(C17,-M17+4,0),0,0))</f>
        <v>#NAME?</v>
      </c>
      <c r="P17" s="175" t="e">
        <f aca="false">IF(D17="","",(O17-F17)*D17*10)</f>
        <v>#NAME?</v>
      </c>
      <c r="Q17" s="175" t="e">
        <f aca="true">IF(D17="","",xEURO(OFFSET(C17,-M17+1,0),E17,OFFSET(C17,-M17+2,0),OFFSET(C17,-M17+2,0),OFFSET(C17,-M17+3,0)+AB17,OFFSET(C17,-M17+4,0),0,2)/10*D17)</f>
        <v>#NAME?</v>
      </c>
      <c r="R17" s="248" t="e">
        <f aca="true">IF(D17="","",xEURO(OFFSET(C17,-M17+1,0),E17,OFFSET(C17,-M17+2,0),OFFSET(C17,-M17+2,0),OFFSET(C17,-M17+3,0)+AB17,OFFSET(C17,-M17+4,0),0,3)/100*D17*10000)</f>
        <v>#NAME?</v>
      </c>
      <c r="S17" s="248" t="e">
        <f aca="true">IF(D17="","",xEURO(OFFSET(C17,-M17+1,0),E17,OFFSET(C17,-M17+2,0),OFFSET(C17,-M17+2,0),OFFSET(C17,-M17+3,0)+AB17,OFFSET(C17,-M17+4,0),0,5)/365.25*D17*10000)</f>
        <v>#NAME?</v>
      </c>
      <c r="U17" s="175" t="str">
        <f aca="true">IF(I17="","",xEURO(OFFSET(C17,-M17+1,0),J17,OFFSET(C17,-M17+2,0),OFFSET(C17,-M17+2,0),OFFSET(C17,-M17+3,0)+AC17,OFFSET(C17,-M17+4,0),1,1)*I17)</f>
        <v/>
      </c>
      <c r="V17" s="235" t="str">
        <f aca="true">IF(I17="","",xEURO(OFFSET(C17,-M17+1,0),J17,OFFSET(C17,-M17+2,0),OFFSET(C17,-M17+2,0),OFFSET(C17,-M17+3,0)+AC17,OFFSET(C17,-M17+4,0),1,0))</f>
        <v/>
      </c>
      <c r="W17" s="175" t="str">
        <f aca="false">IF(I17="","",(V17-K17)*I17*10)</f>
        <v/>
      </c>
      <c r="X17" s="175" t="str">
        <f aca="true">IF(I17="","",xEURO(OFFSET(C17,-M17+1,0),J17,OFFSET(C17,-M17+2,0),OFFSET(C17,-M17+2,0),OFFSET(C17,-M17+3,0)+AC17,OFFSET(C17,-M17+4,0),1,2)/10*I17)</f>
        <v/>
      </c>
      <c r="Y17" s="248" t="str">
        <f aca="true">IF(I17="","",xEURO(OFFSET(C17,-M17+1,0),J17,OFFSET(C17,-M17+2,0),OFFSET(C17,-M17+2,0),OFFSET(C17,-M17+3,0)+AC17,OFFSET(C17,-M17+4,0),1,3)/100*I17*10000)</f>
        <v/>
      </c>
      <c r="Z17" s="248" t="str">
        <f aca="true">IF(I17="","",xEURO(OFFSET(C17,-M17+1,0),J17,OFFSET(C17,-M17+2,0),OFFSET(C17,-M17+2,0),OFFSET(C17,-M17+3,0)+AC17,OFFSET(C17,-M17+4,0),1,5)/365.25*I17*10000)</f>
        <v/>
      </c>
      <c r="AB17" s="249" t="e">
        <f aca="true">IF(D17="","",xCalcSkew(OFFSET(C17,-M17,0),E17-OFFSET(C17,-M17+1,0),b)/100)</f>
        <v>#NAME?</v>
      </c>
      <c r="AC17" s="249" t="str">
        <f aca="true">IF(I17="","",xCalcSkew(OFFSET(C17,-M17,0),J17-OFFSET(C17,-M17+1,0),b)/100)</f>
        <v/>
      </c>
      <c r="AE17" s="0" t="n">
        <f aca="false">D17*F17*10000*-1</f>
        <v>275000</v>
      </c>
      <c r="AF17" s="0" t="n">
        <f aca="false">I17*K17*10000*-1</f>
        <v>-0</v>
      </c>
      <c r="AG17" s="0" t="n">
        <f aca="false">AE17+AF17</f>
        <v>275000</v>
      </c>
    </row>
    <row r="18" customFormat="false" ht="12.75" hidden="false" customHeight="false" outlineLevel="0" collapsed="false">
      <c r="D18" s="265" t="n">
        <v>100</v>
      </c>
      <c r="E18" s="266" t="n">
        <v>2.5</v>
      </c>
      <c r="F18" s="266" t="n">
        <v>0.12875</v>
      </c>
      <c r="G18" s="267" t="s">
        <v>230</v>
      </c>
      <c r="I18" s="265"/>
      <c r="J18" s="266"/>
      <c r="K18" s="266"/>
      <c r="L18" s="268"/>
      <c r="M18" s="247" t="n">
        <f aca="false">M17+1</f>
        <v>13</v>
      </c>
      <c r="N18" s="175" t="e">
        <f aca="true">IF(D18="","",xEURO(OFFSET(C18,-M18+1,0),E18,OFFSET(C18,-M18+2,0),OFFSET(C18,-M18+2,0),OFFSET(C18,-M18+3,0)+AB18,OFFSET(C18,-M18+4,0),0,1)*D18)</f>
        <v>#NAME?</v>
      </c>
      <c r="O18" s="235" t="e">
        <f aca="true">IF(D18="","",xEURO(OFFSET(C18,-M18+1,0),E18,OFFSET(C18,-M18+2,0),OFFSET(C18,-M18+2,0),OFFSET(C18,-M18+3,0)+AB18,OFFSET(C18,-M18+4,0),0,0))</f>
        <v>#NAME?</v>
      </c>
      <c r="P18" s="175" t="e">
        <f aca="false">IF(D18="","",(O18-F18)*D18*10)</f>
        <v>#NAME?</v>
      </c>
      <c r="Q18" s="175" t="e">
        <f aca="true">IF(D18="","",xEURO(OFFSET(C18,-M18+1,0),E18,OFFSET(C18,-M18+2,0),OFFSET(C18,-M18+2,0),OFFSET(C18,-M18+3,0)+AB18,OFFSET(C18,-M18+4,0),0,2)/10*D18)</f>
        <v>#NAME?</v>
      </c>
      <c r="R18" s="248" t="e">
        <f aca="true">IF(D18="","",xEURO(OFFSET(C18,-M18+1,0),E18,OFFSET(C18,-M18+2,0),OFFSET(C18,-M18+2,0),OFFSET(C18,-M18+3,0)+AB18,OFFSET(C18,-M18+4,0),0,3)/100*D18*10000)</f>
        <v>#NAME?</v>
      </c>
      <c r="S18" s="248" t="e">
        <f aca="true">IF(D18="","",xEURO(OFFSET(C18,-M18+1,0),E18,OFFSET(C18,-M18+2,0),OFFSET(C18,-M18+2,0),OFFSET(C18,-M18+3,0)+AB18,OFFSET(C18,-M18+4,0),0,5)/365.25*D18*10000)</f>
        <v>#NAME?</v>
      </c>
      <c r="U18" s="175" t="str">
        <f aca="true">IF(I18="","",xEURO(OFFSET(C18,-M18+1,0),J18,OFFSET(C18,-M18+2,0),OFFSET(C18,-M18+2,0),OFFSET(C18,-M18+3,0)+AC18,OFFSET(C18,-M18+4,0),1,1)*I18)</f>
        <v/>
      </c>
      <c r="V18" s="235" t="str">
        <f aca="true">IF(I18="","",xEURO(OFFSET(C18,-M18+1,0),J18,OFFSET(C18,-M18+2,0),OFFSET(C18,-M18+2,0),OFFSET(C18,-M18+3,0)+AC18,OFFSET(C18,-M18+4,0),1,0))</f>
        <v/>
      </c>
      <c r="W18" s="175" t="str">
        <f aca="false">IF(I18="","",(V18-K18)*I18*10)</f>
        <v/>
      </c>
      <c r="X18" s="175" t="str">
        <f aca="true">IF(I18="","",xEURO(OFFSET(C18,-M18+1,0),J18,OFFSET(C18,-M18+2,0),OFFSET(C18,-M18+2,0),OFFSET(C18,-M18+3,0)+AC18,OFFSET(C18,-M18+4,0),1,2)/10*I18)</f>
        <v/>
      </c>
      <c r="Y18" s="248" t="str">
        <f aca="true">IF(I18="","",xEURO(OFFSET(C18,-M18+1,0),J18,OFFSET(C18,-M18+2,0),OFFSET(C18,-M18+2,0),OFFSET(C18,-M18+3,0)+AC18,OFFSET(C18,-M18+4,0),1,3)/100*I18*10000)</f>
        <v/>
      </c>
      <c r="Z18" s="248" t="str">
        <f aca="true">IF(I18="","",xEURO(OFFSET(C18,-M18+1,0),J18,OFFSET(C18,-M18+2,0),OFFSET(C18,-M18+2,0),OFFSET(C18,-M18+3,0)+AC18,OFFSET(C18,-M18+4,0),1,5)/365.25*I18*10000)</f>
        <v/>
      </c>
      <c r="AB18" s="249" t="e">
        <f aca="true">IF(D18="","",xCalcSkew(OFFSET(C18,-M18,0),E18-OFFSET(C18,-M18+1,0),b)/100)</f>
        <v>#NAME?</v>
      </c>
      <c r="AC18" s="249" t="str">
        <f aca="true">IF(I18="","",xCalcSkew(OFFSET(C18,-M18,0),J18-OFFSET(C18,-M18+1,0),b)/100)</f>
        <v/>
      </c>
      <c r="AE18" s="0" t="n">
        <f aca="false">D18*F18*10000*-1</f>
        <v>-128750</v>
      </c>
      <c r="AF18" s="0" t="n">
        <f aca="false">I18*K18*10000*-1</f>
        <v>-0</v>
      </c>
      <c r="AG18" s="0" t="n">
        <f aca="false">AE18+AF18</f>
        <v>-128750</v>
      </c>
    </row>
    <row r="19" customFormat="false" ht="12.75" hidden="false" customHeight="false" outlineLevel="0" collapsed="false">
      <c r="D19" s="265" t="n">
        <v>200</v>
      </c>
      <c r="E19" s="266" t="n">
        <v>2.5</v>
      </c>
      <c r="F19" s="266" t="n">
        <v>0.0925</v>
      </c>
      <c r="G19" s="267" t="s">
        <v>231</v>
      </c>
      <c r="I19" s="265"/>
      <c r="J19" s="266"/>
      <c r="K19" s="266"/>
      <c r="L19" s="268"/>
      <c r="M19" s="247" t="n">
        <f aca="false">M18+1</f>
        <v>14</v>
      </c>
      <c r="N19" s="175" t="e">
        <f aca="true">IF(D19="","",xEURO(OFFSET(C19,-M19+1,0),E19,OFFSET(C19,-M19+2,0),OFFSET(C19,-M19+2,0),OFFSET(C19,-M19+3,0)+AB19,OFFSET(C19,-M19+4,0),0,1)*D19)</f>
        <v>#NAME?</v>
      </c>
      <c r="O19" s="235" t="e">
        <f aca="true">IF(D19="","",xEURO(OFFSET(C19,-M19+1,0),E19,OFFSET(C19,-M19+2,0),OFFSET(C19,-M19+2,0),OFFSET(C19,-M19+3,0)+AB19,OFFSET(C19,-M19+4,0),0,0))</f>
        <v>#NAME?</v>
      </c>
      <c r="P19" s="175" t="e">
        <f aca="false">IF(D19="","",(O19-F19)*D19*10)</f>
        <v>#NAME?</v>
      </c>
      <c r="Q19" s="175" t="e">
        <f aca="true">IF(D19="","",xEURO(OFFSET(C19,-M19+1,0),E19,OFFSET(C19,-M19+2,0),OFFSET(C19,-M19+2,0),OFFSET(C19,-M19+3,0)+AB19,OFFSET(C19,-M19+4,0),0,2)/10*D19)</f>
        <v>#NAME?</v>
      </c>
      <c r="R19" s="248" t="e">
        <f aca="true">IF(D19="","",xEURO(OFFSET(C19,-M19+1,0),E19,OFFSET(C19,-M19+2,0),OFFSET(C19,-M19+2,0),OFFSET(C19,-M19+3,0)+AB19,OFFSET(C19,-M19+4,0),0,3)/100*D19*10000)</f>
        <v>#NAME?</v>
      </c>
      <c r="S19" s="248" t="e">
        <f aca="true">IF(D19="","",xEURO(OFFSET(C19,-M19+1,0),E19,OFFSET(C19,-M19+2,0),OFFSET(C19,-M19+2,0),OFFSET(C19,-M19+3,0)+AB19,OFFSET(C19,-M19+4,0),0,5)/365.25*D19*10000)</f>
        <v>#NAME?</v>
      </c>
      <c r="U19" s="175" t="str">
        <f aca="true">IF(I19="","",xEURO(OFFSET(C19,-M19+1,0),J19,OFFSET(C19,-M19+2,0),OFFSET(C19,-M19+2,0),OFFSET(C19,-M19+3,0)+AC19,OFFSET(C19,-M19+4,0),1,1)*I19)</f>
        <v/>
      </c>
      <c r="V19" s="235" t="str">
        <f aca="true">IF(I19="","",xEURO(OFFSET(C19,-M19+1,0),J19,OFFSET(C19,-M19+2,0),OFFSET(C19,-M19+2,0),OFFSET(C19,-M19+3,0)+AC19,OFFSET(C19,-M19+4,0),1,0))</f>
        <v/>
      </c>
      <c r="W19" s="175" t="str">
        <f aca="false">IF(I19="","",(V19-K19)*I19*10)</f>
        <v/>
      </c>
      <c r="X19" s="175" t="str">
        <f aca="true">IF(I19="","",xEURO(OFFSET(C19,-M19+1,0),J19,OFFSET(C19,-M19+2,0),OFFSET(C19,-M19+2,0),OFFSET(C19,-M19+3,0)+AC19,OFFSET(C19,-M19+4,0),1,2)/10*I19)</f>
        <v/>
      </c>
      <c r="Y19" s="248" t="str">
        <f aca="true">IF(I19="","",xEURO(OFFSET(C19,-M19+1,0),J19,OFFSET(C19,-M19+2,0),OFFSET(C19,-M19+2,0),OFFSET(C19,-M19+3,0)+AC19,OFFSET(C19,-M19+4,0),1,3)/100*I19*10000)</f>
        <v/>
      </c>
      <c r="Z19" s="248" t="str">
        <f aca="true">IF(I19="","",xEURO(OFFSET(C19,-M19+1,0),J19,OFFSET(C19,-M19+2,0),OFFSET(C19,-M19+2,0),OFFSET(C19,-M19+3,0)+AC19,OFFSET(C19,-M19+4,0),1,5)/365.25*I19*10000)</f>
        <v/>
      </c>
      <c r="AB19" s="249" t="e">
        <f aca="true">IF(D19="","",xCalcSkew(OFFSET(C19,-M19,0),E19-OFFSET(C19,-M19+1,0),b)/100)</f>
        <v>#NAME?</v>
      </c>
      <c r="AC19" s="249" t="str">
        <f aca="true">IF(I19="","",xCalcSkew(OFFSET(C19,-M19,0),J19-OFFSET(C19,-M19+1,0),b)/100)</f>
        <v/>
      </c>
      <c r="AE19" s="0" t="n">
        <f aca="false">D19*F19*10000*-1</f>
        <v>-185000</v>
      </c>
      <c r="AF19" s="0" t="n">
        <f aca="false">I19*K19*10000*-1</f>
        <v>-0</v>
      </c>
      <c r="AG19" s="0" t="n">
        <f aca="false">AE19+AF19</f>
        <v>-185000</v>
      </c>
    </row>
    <row r="20" customFormat="false" ht="12.75" hidden="false" customHeight="false" outlineLevel="0" collapsed="false">
      <c r="D20" s="265"/>
      <c r="E20" s="266"/>
      <c r="F20" s="266"/>
      <c r="G20" s="267"/>
      <c r="I20" s="265"/>
      <c r="J20" s="266"/>
      <c r="K20" s="266"/>
      <c r="L20" s="268"/>
      <c r="M20" s="247" t="n">
        <f aca="false">M19+1</f>
        <v>15</v>
      </c>
      <c r="N20" s="175" t="str">
        <f aca="true">IF(D20="","",xEURO(OFFSET(C20,-M20+1,0),E20,OFFSET(C20,-M20+2,0),OFFSET(C20,-M20+2,0),OFFSET(C20,-M20+3,0)+AB20,OFFSET(C20,-M20+4,0),0,1)*D20)</f>
        <v/>
      </c>
      <c r="O20" s="235" t="str">
        <f aca="true">IF(D20="","",xEURO(OFFSET(C20,-M20+1,0),E20,OFFSET(C20,-M20+2,0),OFFSET(C20,-M20+2,0),OFFSET(C20,-M20+3,0)+AB20,OFFSET(C20,-M20+4,0),0,0))</f>
        <v/>
      </c>
      <c r="P20" s="175" t="str">
        <f aca="false">IF(D20="","",(O20-F20)*D20*10)</f>
        <v/>
      </c>
      <c r="Q20" s="175" t="str">
        <f aca="true">IF(D20="","",xEURO(OFFSET(C20,-M20+1,0),E20,OFFSET(C20,-M20+2,0),OFFSET(C20,-M20+2,0),OFFSET(C20,-M20+3,0)+AB20,OFFSET(C20,-M20+4,0),0,2)/10*D20)</f>
        <v/>
      </c>
      <c r="R20" s="248" t="str">
        <f aca="true">IF(D20="","",xEURO(OFFSET(C20,-M20+1,0),E20,OFFSET(C20,-M20+2,0),OFFSET(C20,-M20+2,0),OFFSET(C20,-M20+3,0)+AB20,OFFSET(C20,-M20+4,0),0,3)/100*D20*10000)</f>
        <v/>
      </c>
      <c r="S20" s="248" t="str">
        <f aca="true">IF(D20="","",xEURO(OFFSET(C20,-M20+1,0),E20,OFFSET(C20,-M20+2,0),OFFSET(C20,-M20+2,0),OFFSET(C20,-M20+3,0)+AB20,OFFSET(C20,-M20+4,0),0,5)/365.25*D20*10000)</f>
        <v/>
      </c>
      <c r="U20" s="175" t="str">
        <f aca="true">IF(I20="","",xEURO(OFFSET(C20,-M20+1,0),J20,OFFSET(C20,-M20+2,0),OFFSET(C20,-M20+2,0),OFFSET(C20,-M20+3,0)+AC20,OFFSET(C20,-M20+4,0),1,1)*I20)</f>
        <v/>
      </c>
      <c r="V20" s="235" t="str">
        <f aca="true">IF(I20="","",xEURO(OFFSET(C20,-M20+1,0),J20,OFFSET(C20,-M20+2,0),OFFSET(C20,-M20+2,0),OFFSET(C20,-M20+3,0)+AC20,OFFSET(C20,-M20+4,0),1,0))</f>
        <v/>
      </c>
      <c r="W20" s="175" t="str">
        <f aca="false">IF(I20="","",(V20-K20)*I20*10)</f>
        <v/>
      </c>
      <c r="X20" s="175" t="str">
        <f aca="true">IF(I20="","",xEURO(OFFSET(C20,-M20+1,0),J20,OFFSET(C20,-M20+2,0),OFFSET(C20,-M20+2,0),OFFSET(C20,-M20+3,0)+AC20,OFFSET(C20,-M20+4,0),1,2)/10*I20)</f>
        <v/>
      </c>
      <c r="Y20" s="248" t="str">
        <f aca="true">IF(I20="","",xEURO(OFFSET(C20,-M20+1,0),J20,OFFSET(C20,-M20+2,0),OFFSET(C20,-M20+2,0),OFFSET(C20,-M20+3,0)+AC20,OFFSET(C20,-M20+4,0),1,3)/100*I20*10000)</f>
        <v/>
      </c>
      <c r="Z20" s="248" t="str">
        <f aca="true">IF(I20="","",xEURO(OFFSET(C20,-M20+1,0),J20,OFFSET(C20,-M20+2,0),OFFSET(C20,-M20+2,0),OFFSET(C20,-M20+3,0)+AC20,OFFSET(C20,-M20+4,0),1,5)/365.25*I20*10000)</f>
        <v/>
      </c>
      <c r="AB20" s="249" t="str">
        <f aca="true">IF(D20="","",xCalcSkew(OFFSET(C20,-M20,0),E20-OFFSET(C20,-M20+1,0),b)/100)</f>
        <v/>
      </c>
      <c r="AC20" s="249" t="str">
        <f aca="true">IF(I20="","",xCalcSkew(OFFSET(C20,-M20,0),J20-OFFSET(C20,-M20+1,0),b)/100)</f>
        <v/>
      </c>
      <c r="AE20" s="0" t="n">
        <f aca="false">D20*F20*10000*-1</f>
        <v>-0</v>
      </c>
      <c r="AF20" s="0" t="n">
        <f aca="false">I20*K20*10000*-1</f>
        <v>-0</v>
      </c>
      <c r="AG20" s="0" t="n">
        <f aca="false">AE20+AF20</f>
        <v>-0</v>
      </c>
    </row>
    <row r="21" customFormat="false" ht="12.75" hidden="false" customHeight="false" outlineLevel="0" collapsed="false">
      <c r="D21" s="265"/>
      <c r="E21" s="266"/>
      <c r="F21" s="266"/>
      <c r="G21" s="267"/>
      <c r="I21" s="265"/>
      <c r="J21" s="266"/>
      <c r="K21" s="266"/>
      <c r="L21" s="268"/>
      <c r="M21" s="247" t="n">
        <f aca="false">M20+1</f>
        <v>16</v>
      </c>
      <c r="N21" s="175" t="str">
        <f aca="true">IF(D21="","",xEURO(OFFSET(C21,-M21+1,0),E21,OFFSET(C21,-M21+2,0),OFFSET(C21,-M21+2,0),OFFSET(C21,-M21+3,0)+AB21,OFFSET(C21,-M21+4,0),0,1)*D21)</f>
        <v/>
      </c>
      <c r="O21" s="235" t="str">
        <f aca="true">IF(D21="","",xEURO(OFFSET(C21,-M21+1,0),E21,OFFSET(C21,-M21+2,0),OFFSET(C21,-M21+2,0),OFFSET(C21,-M21+3,0)+AB21,OFFSET(C21,-M21+4,0),0,0))</f>
        <v/>
      </c>
      <c r="P21" s="175" t="str">
        <f aca="false">IF(D21="","",(O21-F21)*D21*10)</f>
        <v/>
      </c>
      <c r="Q21" s="175" t="str">
        <f aca="true">IF(D21="","",xEURO(OFFSET(C21,-M21+1,0),E21,OFFSET(C21,-M21+2,0),OFFSET(C21,-M21+2,0),OFFSET(C21,-M21+3,0)+AB21,OFFSET(C21,-M21+4,0),0,2)/10*D21)</f>
        <v/>
      </c>
      <c r="R21" s="248" t="str">
        <f aca="true">IF(D21="","",xEURO(OFFSET(C21,-M21+1,0),E21,OFFSET(C21,-M21+2,0),OFFSET(C21,-M21+2,0),OFFSET(C21,-M21+3,0)+AB21,OFFSET(C21,-M21+4,0),0,3)/100*D21*10000)</f>
        <v/>
      </c>
      <c r="S21" s="248" t="str">
        <f aca="true">IF(D21="","",xEURO(OFFSET(C21,-M21+1,0),E21,OFFSET(C21,-M21+2,0),OFFSET(C21,-M21+2,0),OFFSET(C21,-M21+3,0)+AB21,OFFSET(C21,-M21+4,0),0,5)/365.25*D21*10000)</f>
        <v/>
      </c>
      <c r="U21" s="175" t="str">
        <f aca="true">IF(I21="","",xEURO(OFFSET(C21,-M21+1,0),J21,OFFSET(C21,-M21+2,0),OFFSET(C21,-M21+2,0),OFFSET(C21,-M21+3,0)+AC21,OFFSET(C21,-M21+4,0),1,1)*I21)</f>
        <v/>
      </c>
      <c r="V21" s="235" t="str">
        <f aca="true">IF(I21="","",xEURO(OFFSET(C21,-M21+1,0),J21,OFFSET(C21,-M21+2,0),OFFSET(C21,-M21+2,0),OFFSET(C21,-M21+3,0)+AC21,OFFSET(C21,-M21+4,0),1,0))</f>
        <v/>
      </c>
      <c r="W21" s="175" t="str">
        <f aca="false">IF(I21="","",(V21-K21)*I21*10)</f>
        <v/>
      </c>
      <c r="X21" s="175" t="str">
        <f aca="true">IF(I21="","",xEURO(OFFSET(C21,-M21+1,0),J21,OFFSET(C21,-M21+2,0),OFFSET(C21,-M21+2,0),OFFSET(C21,-M21+3,0)+AC21,OFFSET(C21,-M21+4,0),1,2)/10*I21)</f>
        <v/>
      </c>
      <c r="Y21" s="248" t="str">
        <f aca="true">IF(I21="","",xEURO(OFFSET(C21,-M21+1,0),J21,OFFSET(C21,-M21+2,0),OFFSET(C21,-M21+2,0),OFFSET(C21,-M21+3,0)+AC21,OFFSET(C21,-M21+4,0),1,3)/100*I21*10000)</f>
        <v/>
      </c>
      <c r="Z21" s="248" t="str">
        <f aca="true">IF(I21="","",xEURO(OFFSET(C21,-M21+1,0),J21,OFFSET(C21,-M21+2,0),OFFSET(C21,-M21+2,0),OFFSET(C21,-M21+3,0)+AC21,OFFSET(C21,-M21+4,0),1,5)/365.25*I21*10000)</f>
        <v/>
      </c>
      <c r="AB21" s="249" t="str">
        <f aca="true">IF(D21="","",xCalcSkew(OFFSET(C21,-M21,0),E21-OFFSET(C21,-M21+1,0),b)/100)</f>
        <v/>
      </c>
      <c r="AC21" s="249" t="str">
        <f aca="true">IF(I21="","",xCalcSkew(OFFSET(C21,-M21,0),J21-OFFSET(C21,-M21+1,0),b)/100)</f>
        <v/>
      </c>
      <c r="AE21" s="0" t="n">
        <f aca="false">D21*F21*10000*-1</f>
        <v>-0</v>
      </c>
      <c r="AF21" s="0" t="n">
        <f aca="false">I21*K21*10000*-1</f>
        <v>-0</v>
      </c>
      <c r="AG21" s="0" t="n">
        <f aca="false">AE21+AF21</f>
        <v>-0</v>
      </c>
    </row>
    <row r="22" customFormat="false" ht="12.75" hidden="false" customHeight="false" outlineLevel="0" collapsed="false">
      <c r="D22" s="265"/>
      <c r="E22" s="266"/>
      <c r="F22" s="266"/>
      <c r="G22" s="267"/>
      <c r="I22" s="265"/>
      <c r="J22" s="266"/>
      <c r="K22" s="266"/>
      <c r="L22" s="268"/>
      <c r="M22" s="247" t="n">
        <f aca="false">M21+1</f>
        <v>17</v>
      </c>
      <c r="N22" s="175" t="str">
        <f aca="true">IF(D22="","",xEURO(OFFSET(C22,-M22+1,0),E22,OFFSET(C22,-M22+2,0),OFFSET(C22,-M22+2,0),OFFSET(C22,-M22+3,0)+AB22,OFFSET(C22,-M22+4,0),0,1)*D22)</f>
        <v/>
      </c>
      <c r="O22" s="235" t="str">
        <f aca="true">IF(D22="","",xEURO(OFFSET(C22,-M22+1,0),E22,OFFSET(C22,-M22+2,0),OFFSET(C22,-M22+2,0),OFFSET(C22,-M22+3,0)+AB22,OFFSET(C22,-M22+4,0),0,0))</f>
        <v/>
      </c>
      <c r="P22" s="175" t="str">
        <f aca="false">IF(D22="","",(O22-F22)*D22*10)</f>
        <v/>
      </c>
      <c r="Q22" s="175" t="str">
        <f aca="true">IF(D22="","",xEURO(OFFSET(C22,-M22+1,0),E22,OFFSET(C22,-M22+2,0),OFFSET(C22,-M22+2,0),OFFSET(C22,-M22+3,0)+AB22,OFFSET(C22,-M22+4,0),0,2)/10*D22)</f>
        <v/>
      </c>
      <c r="R22" s="248" t="str">
        <f aca="true">IF(D22="","",xEURO(OFFSET(C22,-M22+1,0),E22,OFFSET(C22,-M22+2,0),OFFSET(C22,-M22+2,0),OFFSET(C22,-M22+3,0)+AB22,OFFSET(C22,-M22+4,0),0,3)/100*D22*10000)</f>
        <v/>
      </c>
      <c r="S22" s="248" t="str">
        <f aca="true">IF(D22="","",xEURO(OFFSET(C22,-M22+1,0),E22,OFFSET(C22,-M22+2,0),OFFSET(C22,-M22+2,0),OFFSET(C22,-M22+3,0)+AB22,OFFSET(C22,-M22+4,0),0,5)/365.25*D22*10000)</f>
        <v/>
      </c>
      <c r="U22" s="175" t="str">
        <f aca="true">IF(I22="","",xEURO(OFFSET(C22,-M22+1,0),J22,OFFSET(C22,-M22+2,0),OFFSET(C22,-M22+2,0),OFFSET(C22,-M22+3,0)+AC22,OFFSET(C22,-M22+4,0),1,1)*I22)</f>
        <v/>
      </c>
      <c r="V22" s="235" t="str">
        <f aca="true">IF(I22="","",xEURO(OFFSET(C22,-M22+1,0),J22,OFFSET(C22,-M22+2,0),OFFSET(C22,-M22+2,0),OFFSET(C22,-M22+3,0)+AC22,OFFSET(C22,-M22+4,0),1,0))</f>
        <v/>
      </c>
      <c r="W22" s="175" t="str">
        <f aca="false">IF(I22="","",(V22-K22)*I22*10)</f>
        <v/>
      </c>
      <c r="X22" s="175" t="str">
        <f aca="true">IF(I22="","",xEURO(OFFSET(C22,-M22+1,0),J22,OFFSET(C22,-M22+2,0),OFFSET(C22,-M22+2,0),OFFSET(C22,-M22+3,0)+AC22,OFFSET(C22,-M22+4,0),1,2)/10*I22)</f>
        <v/>
      </c>
      <c r="Y22" s="248" t="str">
        <f aca="true">IF(I22="","",xEURO(OFFSET(C22,-M22+1,0),J22,OFFSET(C22,-M22+2,0),OFFSET(C22,-M22+2,0),OFFSET(C22,-M22+3,0)+AC22,OFFSET(C22,-M22+4,0),1,3)/100*I22*10000)</f>
        <v/>
      </c>
      <c r="Z22" s="248" t="str">
        <f aca="true">IF(I22="","",xEURO(OFFSET(C22,-M22+1,0),J22,OFFSET(C22,-M22+2,0),OFFSET(C22,-M22+2,0),OFFSET(C22,-M22+3,0)+AC22,OFFSET(C22,-M22+4,0),1,5)/365.25*I22*10000)</f>
        <v/>
      </c>
      <c r="AB22" s="249" t="str">
        <f aca="true">IF(D22="","",xCalcSkew(OFFSET(C22,-M22,0),E22-OFFSET(C22,-M22+1,0),b)/100)</f>
        <v/>
      </c>
      <c r="AC22" s="249" t="str">
        <f aca="true">IF(I22="","",xCalcSkew(OFFSET(C22,-M22,0),J22-OFFSET(C22,-M22+1,0),b)/100)</f>
        <v/>
      </c>
      <c r="AE22" s="0" t="n">
        <f aca="false">D22*F22*10000*-1</f>
        <v>-0</v>
      </c>
      <c r="AF22" s="0" t="n">
        <f aca="false">I22*K22*10000*-1</f>
        <v>-0</v>
      </c>
      <c r="AG22" s="0" t="n">
        <f aca="false">AE22+AF22</f>
        <v>-0</v>
      </c>
    </row>
    <row r="23" customFormat="false" ht="12.75" hidden="false" customHeight="false" outlineLevel="0" collapsed="false">
      <c r="D23" s="265"/>
      <c r="E23" s="266"/>
      <c r="F23" s="266"/>
      <c r="G23" s="267"/>
      <c r="I23" s="265"/>
      <c r="J23" s="266"/>
      <c r="K23" s="266"/>
      <c r="L23" s="268"/>
      <c r="M23" s="247" t="n">
        <f aca="false">M22+1</f>
        <v>18</v>
      </c>
      <c r="N23" s="175" t="str">
        <f aca="true">IF(D23="","",xEURO(OFFSET(C23,-M23+1,0),E23,OFFSET(C23,-M23+2,0),OFFSET(C23,-M23+2,0),OFFSET(C23,-M23+3,0)+AB23,OFFSET(C23,-M23+4,0),0,1)*D23)</f>
        <v/>
      </c>
      <c r="O23" s="235" t="str">
        <f aca="true">IF(D23="","",xEURO(OFFSET(C23,-M23+1,0),E23,OFFSET(C23,-M23+2,0),OFFSET(C23,-M23+2,0),OFFSET(C23,-M23+3,0)+AB23,OFFSET(C23,-M23+4,0),0,0))</f>
        <v/>
      </c>
      <c r="P23" s="175" t="str">
        <f aca="false">IF(D23="","",(O23-F23)*D23*10)</f>
        <v/>
      </c>
      <c r="Q23" s="175" t="str">
        <f aca="true">IF(D23="","",xEURO(OFFSET(C23,-M23+1,0),E23,OFFSET(C23,-M23+2,0),OFFSET(C23,-M23+2,0),OFFSET(C23,-M23+3,0)+AB23,OFFSET(C23,-M23+4,0),0,2)/10*D23)</f>
        <v/>
      </c>
      <c r="R23" s="248" t="str">
        <f aca="true">IF(D23="","",xEURO(OFFSET(C23,-M23+1,0),E23,OFFSET(C23,-M23+2,0),OFFSET(C23,-M23+2,0),OFFSET(C23,-M23+3,0)+AB23,OFFSET(C23,-M23+4,0),0,3)/100*D23*10000)</f>
        <v/>
      </c>
      <c r="S23" s="248" t="str">
        <f aca="true">IF(D23="","",xEURO(OFFSET(C23,-M23+1,0),E23,OFFSET(C23,-M23+2,0),OFFSET(C23,-M23+2,0),OFFSET(C23,-M23+3,0)+AB23,OFFSET(C23,-M23+4,0),0,5)/365.25*D23*10000)</f>
        <v/>
      </c>
      <c r="U23" s="175" t="str">
        <f aca="true">IF(I23="","",xEURO(OFFSET(C23,-M23+1,0),J23,OFFSET(C23,-M23+2,0),OFFSET(C23,-M23+2,0),OFFSET(C23,-M23+3,0)+AC23,OFFSET(C23,-M23+4,0),1,1)*I23)</f>
        <v/>
      </c>
      <c r="V23" s="235" t="str">
        <f aca="true">IF(I23="","",xEURO(OFFSET(C23,-M23+1,0),J23,OFFSET(C23,-M23+2,0),OFFSET(C23,-M23+2,0),OFFSET(C23,-M23+3,0)+AC23,OFFSET(C23,-M23+4,0),1,0))</f>
        <v/>
      </c>
      <c r="W23" s="175" t="str">
        <f aca="false">IF(I23="","",(V23-K23)*I23*10)</f>
        <v/>
      </c>
      <c r="X23" s="175" t="str">
        <f aca="true">IF(I23="","",xEURO(OFFSET(C23,-M23+1,0),J23,OFFSET(C23,-M23+2,0),OFFSET(C23,-M23+2,0),OFFSET(C23,-M23+3,0)+AC23,OFFSET(C23,-M23+4,0),1,2)/10*I23)</f>
        <v/>
      </c>
      <c r="Y23" s="248" t="str">
        <f aca="true">IF(I23="","",xEURO(OFFSET(C23,-M23+1,0),J23,OFFSET(C23,-M23+2,0),OFFSET(C23,-M23+2,0),OFFSET(C23,-M23+3,0)+AC23,OFFSET(C23,-M23+4,0),1,3)/100*I23*10000)</f>
        <v/>
      </c>
      <c r="Z23" s="248" t="str">
        <f aca="true">IF(I23="","",xEURO(OFFSET(C23,-M23+1,0),J23,OFFSET(C23,-M23+2,0),OFFSET(C23,-M23+2,0),OFFSET(C23,-M23+3,0)+AC23,OFFSET(C23,-M23+4,0),1,5)/365.25*I23*10000)</f>
        <v/>
      </c>
      <c r="AB23" s="249" t="str">
        <f aca="true">IF(D23="","",xCalcSkew(OFFSET(C23,-M23,0),E23-OFFSET(C23,-M23+1,0),b)/100)</f>
        <v/>
      </c>
      <c r="AC23" s="249" t="str">
        <f aca="true">IF(I23="","",xCalcSkew(OFFSET(C23,-M23,0),J23-OFFSET(C23,-M23+1,0),b)/100)</f>
        <v/>
      </c>
      <c r="AE23" s="0" t="n">
        <f aca="false">D23*F23*10000*-1</f>
        <v>-0</v>
      </c>
      <c r="AF23" s="0" t="n">
        <f aca="false">I23*K23*10000*-1</f>
        <v>-0</v>
      </c>
      <c r="AG23" s="0" t="n">
        <f aca="false">AE23+AF23</f>
        <v>-0</v>
      </c>
    </row>
    <row r="24" customFormat="false" ht="12.75" hidden="false" customHeight="false" outlineLevel="0" collapsed="false">
      <c r="D24" s="265"/>
      <c r="E24" s="266"/>
      <c r="F24" s="266"/>
      <c r="G24" s="267"/>
      <c r="I24" s="265"/>
      <c r="J24" s="266"/>
      <c r="K24" s="266"/>
      <c r="L24" s="268"/>
      <c r="M24" s="247" t="n">
        <f aca="false">M23+1</f>
        <v>19</v>
      </c>
      <c r="N24" s="175" t="str">
        <f aca="true">IF(D24="","",xEURO(OFFSET(C24,-M24+1,0),E24,OFFSET(C24,-M24+2,0),OFFSET(C24,-M24+2,0),OFFSET(C24,-M24+3,0)+AB24,OFFSET(C24,-M24+4,0),0,1)*D24)</f>
        <v/>
      </c>
      <c r="O24" s="235" t="str">
        <f aca="true">IF(D24="","",xEURO(OFFSET(C24,-M24+1,0),E24,OFFSET(C24,-M24+2,0),OFFSET(C24,-M24+2,0),OFFSET(C24,-M24+3,0)+AB24,OFFSET(C24,-M24+4,0),0,0))</f>
        <v/>
      </c>
      <c r="P24" s="175" t="str">
        <f aca="false">IF(D24="","",(O24-F24)*D24*10)</f>
        <v/>
      </c>
      <c r="Q24" s="175" t="str">
        <f aca="true">IF(D24="","",xEURO(OFFSET(C24,-M24+1,0),E24,OFFSET(C24,-M24+2,0),OFFSET(C24,-M24+2,0),OFFSET(C24,-M24+3,0)+AB24,OFFSET(C24,-M24+4,0),0,2)/10*D24)</f>
        <v/>
      </c>
      <c r="R24" s="248" t="str">
        <f aca="true">IF(D24="","",xEURO(OFFSET(C24,-M24+1,0),E24,OFFSET(C24,-M24+2,0),OFFSET(C24,-M24+2,0),OFFSET(C24,-M24+3,0)+AB24,OFFSET(C24,-M24+4,0),0,3)/100*D24*10000)</f>
        <v/>
      </c>
      <c r="S24" s="248" t="str">
        <f aca="true">IF(D24="","",xEURO(OFFSET(C24,-M24+1,0),E24,OFFSET(C24,-M24+2,0),OFFSET(C24,-M24+2,0),OFFSET(C24,-M24+3,0)+AB24,OFFSET(C24,-M24+4,0),0,5)/365.25*D24*10000)</f>
        <v/>
      </c>
      <c r="U24" s="175" t="str">
        <f aca="true">IF(I24="","",xEURO(OFFSET(C24,-M24+1,0),J24,OFFSET(C24,-M24+2,0),OFFSET(C24,-M24+2,0),OFFSET(C24,-M24+3,0)+AC24,OFFSET(C24,-M24+4,0),1,1)*I24)</f>
        <v/>
      </c>
      <c r="V24" s="235" t="str">
        <f aca="true">IF(I24="","",xEURO(OFFSET(C24,-M24+1,0),J24,OFFSET(C24,-M24+2,0),OFFSET(C24,-M24+2,0),OFFSET(C24,-M24+3,0)+AC24,OFFSET(C24,-M24+4,0),1,0))</f>
        <v/>
      </c>
      <c r="W24" s="175" t="str">
        <f aca="false">IF(I24="","",(V24-K24)*I24*10)</f>
        <v/>
      </c>
      <c r="X24" s="175" t="str">
        <f aca="true">IF(I24="","",xEURO(OFFSET(C24,-M24+1,0),J24,OFFSET(C24,-M24+2,0),OFFSET(C24,-M24+2,0),OFFSET(C24,-M24+3,0)+AC24,OFFSET(C24,-M24+4,0),1,2)/10*I24)</f>
        <v/>
      </c>
      <c r="Y24" s="248" t="str">
        <f aca="true">IF(I24="","",xEURO(OFFSET(C24,-M24+1,0),J24,OFFSET(C24,-M24+2,0),OFFSET(C24,-M24+2,0),OFFSET(C24,-M24+3,0)+AC24,OFFSET(C24,-M24+4,0),1,3)/100*I24*10000)</f>
        <v/>
      </c>
      <c r="Z24" s="248" t="str">
        <f aca="true">IF(I24="","",xEURO(OFFSET(C24,-M24+1,0),J24,OFFSET(C24,-M24+2,0),OFFSET(C24,-M24+2,0),OFFSET(C24,-M24+3,0)+AC24,OFFSET(C24,-M24+4,0),1,5)/365.25*I24*10000)</f>
        <v/>
      </c>
      <c r="AB24" s="249" t="str">
        <f aca="true">IF(D24="","",xCalcSkew(OFFSET(C24,-M24,0),E24-OFFSET(C24,-M24+1,0),b)/100)</f>
        <v/>
      </c>
      <c r="AC24" s="249" t="str">
        <f aca="true">IF(I24="","",xCalcSkew(OFFSET(C24,-M24,0),J24-OFFSET(C24,-M24+1,0),b)/100)</f>
        <v/>
      </c>
      <c r="AE24" s="0" t="n">
        <f aca="false">D24*F24*10000*-1</f>
        <v>-0</v>
      </c>
      <c r="AF24" s="0" t="n">
        <f aca="false">I24*K24*10000*-1</f>
        <v>-0</v>
      </c>
      <c r="AG24" s="0" t="n">
        <f aca="false">AE24+AF24</f>
        <v>-0</v>
      </c>
    </row>
    <row r="25" customFormat="false" ht="12.75" hidden="false" customHeight="false" outlineLevel="0" collapsed="false">
      <c r="D25" s="265"/>
      <c r="E25" s="266"/>
      <c r="F25" s="266"/>
      <c r="G25" s="267"/>
      <c r="I25" s="265"/>
      <c r="J25" s="266"/>
      <c r="K25" s="266"/>
      <c r="L25" s="268"/>
      <c r="M25" s="247" t="n">
        <f aca="false">M24+1</f>
        <v>20</v>
      </c>
      <c r="N25" s="175" t="str">
        <f aca="true">IF(D25="","",xEURO(OFFSET(C25,-M25+1,0),E25,OFFSET(C25,-M25+2,0),OFFSET(C25,-M25+2,0),OFFSET(C25,-M25+3,0)+AB25,OFFSET(C25,-M25+4,0),0,1)*D25)</f>
        <v/>
      </c>
      <c r="O25" s="235" t="str">
        <f aca="true">IF(D25="","",xEURO(OFFSET(C25,-M25+1,0),E25,OFFSET(C25,-M25+2,0),OFFSET(C25,-M25+2,0),OFFSET(C25,-M25+3,0)+AB25,OFFSET(C25,-M25+4,0),0,0))</f>
        <v/>
      </c>
      <c r="P25" s="175" t="str">
        <f aca="false">IF(D25="","",(O25-F25)*D25*10)</f>
        <v/>
      </c>
      <c r="Q25" s="175" t="str">
        <f aca="true">IF(D25="","",xEURO(OFFSET(C25,-M25+1,0),E25,OFFSET(C25,-M25+2,0),OFFSET(C25,-M25+2,0),OFFSET(C25,-M25+3,0)+AB25,OFFSET(C25,-M25+4,0),0,2)/10*D25)</f>
        <v/>
      </c>
      <c r="R25" s="248" t="str">
        <f aca="true">IF(D25="","",xEURO(OFFSET(C25,-M25+1,0),E25,OFFSET(C25,-M25+2,0),OFFSET(C25,-M25+2,0),OFFSET(C25,-M25+3,0)+AB25,OFFSET(C25,-M25+4,0),0,3)/100*D25*10000)</f>
        <v/>
      </c>
      <c r="S25" s="248" t="str">
        <f aca="true">IF(D25="","",xEURO(OFFSET(C25,-M25+1,0),E25,OFFSET(C25,-M25+2,0),OFFSET(C25,-M25+2,0),OFFSET(C25,-M25+3,0)+AB25,OFFSET(C25,-M25+4,0),0,5)/365.25*D25*10000)</f>
        <v/>
      </c>
      <c r="U25" s="175" t="str">
        <f aca="true">IF(I25="","",xEURO(OFFSET(C25,-M25+1,0),J25,OFFSET(C25,-M25+2,0),OFFSET(C25,-M25+2,0),OFFSET(C25,-M25+3,0)+AC25,OFFSET(C25,-M25+4,0),1,1)*I25)</f>
        <v/>
      </c>
      <c r="V25" s="235" t="str">
        <f aca="true">IF(I25="","",xEURO(OFFSET(C25,-M25+1,0),J25,OFFSET(C25,-M25+2,0),OFFSET(C25,-M25+2,0),OFFSET(C25,-M25+3,0)+AC25,OFFSET(C25,-M25+4,0),1,0))</f>
        <v/>
      </c>
      <c r="W25" s="175" t="str">
        <f aca="false">IF(I25="","",(V25-K25)*I25*10)</f>
        <v/>
      </c>
      <c r="X25" s="175" t="str">
        <f aca="true">IF(I25="","",xEURO(OFFSET(C25,-M25+1,0),J25,OFFSET(C25,-M25+2,0),OFFSET(C25,-M25+2,0),OFFSET(C25,-M25+3,0)+AC25,OFFSET(C25,-M25+4,0),1,2)/10*I25)</f>
        <v/>
      </c>
      <c r="Y25" s="248" t="str">
        <f aca="true">IF(I25="","",xEURO(OFFSET(C25,-M25+1,0),J25,OFFSET(C25,-M25+2,0),OFFSET(C25,-M25+2,0),OFFSET(C25,-M25+3,0)+AC25,OFFSET(C25,-M25+4,0),1,3)/100*I25*10000)</f>
        <v/>
      </c>
      <c r="Z25" s="248" t="str">
        <f aca="true">IF(I25="","",xEURO(OFFSET(C25,-M25+1,0),J25,OFFSET(C25,-M25+2,0),OFFSET(C25,-M25+2,0),OFFSET(C25,-M25+3,0)+AC25,OFFSET(C25,-M25+4,0),1,5)/365.25*I25*10000)</f>
        <v/>
      </c>
      <c r="AB25" s="249" t="str">
        <f aca="true">IF(D25="","",xCalcSkew(OFFSET(C25,-M25,0),E25-OFFSET(C25,-M25+1,0),b)/100)</f>
        <v/>
      </c>
      <c r="AC25" s="249" t="str">
        <f aca="true">IF(I25="","",xCalcSkew(OFFSET(C25,-M25,0),J25-OFFSET(C25,-M25+1,0),b)/100)</f>
        <v/>
      </c>
      <c r="AE25" s="0" t="n">
        <f aca="false">D25*F25*10000*-1</f>
        <v>-0</v>
      </c>
      <c r="AF25" s="0" t="n">
        <f aca="false">I25*K25*10000*-1</f>
        <v>-0</v>
      </c>
      <c r="AG25" s="0" t="n">
        <f aca="false">AE25+AF25</f>
        <v>-0</v>
      </c>
    </row>
    <row r="26" customFormat="false" ht="12.75" hidden="false" customHeight="false" outlineLevel="0" collapsed="false">
      <c r="D26" s="265"/>
      <c r="E26" s="266"/>
      <c r="F26" s="266"/>
      <c r="G26" s="267"/>
      <c r="I26" s="265"/>
      <c r="J26" s="266"/>
      <c r="K26" s="266"/>
      <c r="L26" s="268"/>
      <c r="M26" s="247" t="n">
        <f aca="false">M25+1</f>
        <v>21</v>
      </c>
      <c r="N26" s="175" t="str">
        <f aca="true">IF(D26="","",xEURO(OFFSET(C26,-M26+1,0),E26,OFFSET(C26,-M26+2,0),OFFSET(C26,-M26+2,0),OFFSET(C26,-M26+3,0)+AB26,OFFSET(C26,-M26+4,0),0,1)*D26)</f>
        <v/>
      </c>
      <c r="O26" s="235" t="str">
        <f aca="true">IF(D26="","",xEURO(OFFSET(C26,-M26+1,0),E26,OFFSET(C26,-M26+2,0),OFFSET(C26,-M26+2,0),OFFSET(C26,-M26+3,0)+AB26,OFFSET(C26,-M26+4,0),0,0))</f>
        <v/>
      </c>
      <c r="P26" s="175" t="str">
        <f aca="false">IF(D26="","",(O26-F26)*D26*10)</f>
        <v/>
      </c>
      <c r="Q26" s="175" t="str">
        <f aca="true">IF(D26="","",xEURO(OFFSET(C26,-M26+1,0),E26,OFFSET(C26,-M26+2,0),OFFSET(C26,-M26+2,0),OFFSET(C26,-M26+3,0)+AB26,OFFSET(C26,-M26+4,0),0,2)/10*D26)</f>
        <v/>
      </c>
      <c r="R26" s="248" t="str">
        <f aca="true">IF(D26="","",xEURO(OFFSET(C26,-M26+1,0),E26,OFFSET(C26,-M26+2,0),OFFSET(C26,-M26+2,0),OFFSET(C26,-M26+3,0)+AB26,OFFSET(C26,-M26+4,0),0,3)/100*D26*10000)</f>
        <v/>
      </c>
      <c r="S26" s="248" t="str">
        <f aca="true">IF(D26="","",xEURO(OFFSET(C26,-M26+1,0),E26,OFFSET(C26,-M26+2,0),OFFSET(C26,-M26+2,0),OFFSET(C26,-M26+3,0)+AB26,OFFSET(C26,-M26+4,0),0,5)/365.25*D26*10000)</f>
        <v/>
      </c>
      <c r="U26" s="175" t="str">
        <f aca="true">IF(I26="","",xEURO(OFFSET(C26,-M26+1,0),J26,OFFSET(C26,-M26+2,0),OFFSET(C26,-M26+2,0),OFFSET(C26,-M26+3,0)+AC26,OFFSET(C26,-M26+4,0),1,1)*I26)</f>
        <v/>
      </c>
      <c r="V26" s="235" t="str">
        <f aca="true">IF(I26="","",xEURO(OFFSET(C26,-M26+1,0),J26,OFFSET(C26,-M26+2,0),OFFSET(C26,-M26+2,0),OFFSET(C26,-M26+3,0)+AC26,OFFSET(C26,-M26+4,0),1,0))</f>
        <v/>
      </c>
      <c r="W26" s="175" t="str">
        <f aca="false">IF(I26="","",(V26-K26)*I26*10)</f>
        <v/>
      </c>
      <c r="X26" s="175" t="str">
        <f aca="true">IF(I26="","",xEURO(OFFSET(C26,-M26+1,0),J26,OFFSET(C26,-M26+2,0),OFFSET(C26,-M26+2,0),OFFSET(C26,-M26+3,0)+AC26,OFFSET(C26,-M26+4,0),1,2)/10*I26)</f>
        <v/>
      </c>
      <c r="Y26" s="248" t="str">
        <f aca="true">IF(I26="","",xEURO(OFFSET(C26,-M26+1,0),J26,OFFSET(C26,-M26+2,0),OFFSET(C26,-M26+2,0),OFFSET(C26,-M26+3,0)+AC26,OFFSET(C26,-M26+4,0),1,3)/100*I26*10000)</f>
        <v/>
      </c>
      <c r="Z26" s="248" t="str">
        <f aca="true">IF(I26="","",xEURO(OFFSET(C26,-M26+1,0),J26,OFFSET(C26,-M26+2,0),OFFSET(C26,-M26+2,0),OFFSET(C26,-M26+3,0)+AC26,OFFSET(C26,-M26+4,0),1,5)/365.25*I26*10000)</f>
        <v/>
      </c>
      <c r="AB26" s="249" t="str">
        <f aca="true">IF(D26="","",xCalcSkew(OFFSET(C26,-M26,0),E26-OFFSET(C26,-M26+1,0),b)/100)</f>
        <v/>
      </c>
      <c r="AC26" s="249" t="str">
        <f aca="true">IF(I26="","",xCalcSkew(OFFSET(C26,-M26,0),J26-OFFSET(C26,-M26+1,0),b)/100)</f>
        <v/>
      </c>
      <c r="AE26" s="0" t="n">
        <f aca="false">D26*F26*10000*-1</f>
        <v>-0</v>
      </c>
      <c r="AF26" s="0" t="n">
        <f aca="false">I26*K26*10000*-1</f>
        <v>-0</v>
      </c>
      <c r="AG26" s="0" t="n">
        <f aca="false">AE26+AF26</f>
        <v>-0</v>
      </c>
    </row>
    <row r="27" customFormat="false" ht="12.75" hidden="false" customHeight="false" outlineLevel="0" collapsed="false">
      <c r="D27" s="265"/>
      <c r="E27" s="266"/>
      <c r="F27" s="266"/>
      <c r="G27" s="267"/>
      <c r="I27" s="265"/>
      <c r="J27" s="266"/>
      <c r="K27" s="266"/>
      <c r="L27" s="268"/>
      <c r="M27" s="247" t="n">
        <f aca="false">M26+1</f>
        <v>22</v>
      </c>
      <c r="N27" s="175" t="str">
        <f aca="true">IF(D27="","",xEURO(OFFSET(C27,-M27+1,0),E27,OFFSET(C27,-M27+2,0),OFFSET(C27,-M27+2,0),OFFSET(C27,-M27+3,0)+AB27,OFFSET(C27,-M27+4,0),0,1)*D27)</f>
        <v/>
      </c>
      <c r="O27" s="235" t="str">
        <f aca="true">IF(D27="","",xEURO(OFFSET(C27,-M27+1,0),E27,OFFSET(C27,-M27+2,0),OFFSET(C27,-M27+2,0),OFFSET(C27,-M27+3,0)+AB27,OFFSET(C27,-M27+4,0),0,0))</f>
        <v/>
      </c>
      <c r="P27" s="175" t="str">
        <f aca="false">IF(D27="","",(O27-F27)*D27*10)</f>
        <v/>
      </c>
      <c r="Q27" s="175" t="str">
        <f aca="true">IF(D27="","",xEURO(OFFSET(C27,-M27+1,0),E27,OFFSET(C27,-M27+2,0),OFFSET(C27,-M27+2,0),OFFSET(C27,-M27+3,0)+AB27,OFFSET(C27,-M27+4,0),0,2)/10*D27)</f>
        <v/>
      </c>
      <c r="R27" s="248" t="str">
        <f aca="true">IF(D27="","",xEURO(OFFSET(C27,-M27+1,0),E27,OFFSET(C27,-M27+2,0),OFFSET(C27,-M27+2,0),OFFSET(C27,-M27+3,0)+AB27,OFFSET(C27,-M27+4,0),0,3)/100*D27*10000)</f>
        <v/>
      </c>
      <c r="S27" s="248" t="str">
        <f aca="true">IF(D27="","",xEURO(OFFSET(C27,-M27+1,0),E27,OFFSET(C27,-M27+2,0),OFFSET(C27,-M27+2,0),OFFSET(C27,-M27+3,0)+AB27,OFFSET(C27,-M27+4,0),0,5)/365.25*D27*10000)</f>
        <v/>
      </c>
      <c r="U27" s="175" t="str">
        <f aca="true">IF(I27="","",xEURO(OFFSET(C27,-M27+1,0),J27,OFFSET(C27,-M27+2,0),OFFSET(C27,-M27+2,0),OFFSET(C27,-M27+3,0)+AC27,OFFSET(C27,-M27+4,0),1,1)*I27)</f>
        <v/>
      </c>
      <c r="V27" s="235" t="str">
        <f aca="true">IF(I27="","",xEURO(OFFSET(C27,-M27+1,0),J27,OFFSET(C27,-M27+2,0),OFFSET(C27,-M27+2,0),OFFSET(C27,-M27+3,0)+AC27,OFFSET(C27,-M27+4,0),1,0))</f>
        <v/>
      </c>
      <c r="W27" s="175" t="str">
        <f aca="false">IF(I27="","",(V27-K27)*I27*10)</f>
        <v/>
      </c>
      <c r="X27" s="175" t="str">
        <f aca="true">IF(I27="","",xEURO(OFFSET(C27,-M27+1,0),J27,OFFSET(C27,-M27+2,0),OFFSET(C27,-M27+2,0),OFFSET(C27,-M27+3,0)+AC27,OFFSET(C27,-M27+4,0),1,2)/10*I27)</f>
        <v/>
      </c>
      <c r="Y27" s="248" t="str">
        <f aca="true">IF(I27="","",xEURO(OFFSET(C27,-M27+1,0),J27,OFFSET(C27,-M27+2,0),OFFSET(C27,-M27+2,0),OFFSET(C27,-M27+3,0)+AC27,OFFSET(C27,-M27+4,0),1,3)/100*I27*10000)</f>
        <v/>
      </c>
      <c r="Z27" s="248" t="str">
        <f aca="true">IF(I27="","",xEURO(OFFSET(C27,-M27+1,0),J27,OFFSET(C27,-M27+2,0),OFFSET(C27,-M27+2,0),OFFSET(C27,-M27+3,0)+AC27,OFFSET(C27,-M27+4,0),1,5)/365.25*I27*10000)</f>
        <v/>
      </c>
      <c r="AB27" s="249" t="str">
        <f aca="true">IF(D27="","",xCalcSkew(OFFSET(C27,-M27,0),E27-OFFSET(C27,-M27+1,0),b)/100)</f>
        <v/>
      </c>
      <c r="AC27" s="249" t="str">
        <f aca="true">IF(I27="","",xCalcSkew(OFFSET(C27,-M27,0),J27-OFFSET(C27,-M27+1,0),b)/100)</f>
        <v/>
      </c>
      <c r="AE27" s="0" t="n">
        <f aca="false">D27*F27*10000*-1</f>
        <v>-0</v>
      </c>
      <c r="AF27" s="0" t="n">
        <f aca="false">I27*K27*10000*-1</f>
        <v>-0</v>
      </c>
      <c r="AG27" s="0" t="n">
        <f aca="false">AE27+AF27</f>
        <v>-0</v>
      </c>
    </row>
    <row r="28" customFormat="false" ht="12.75" hidden="false" customHeight="false" outlineLevel="0" collapsed="false">
      <c r="D28" s="265"/>
      <c r="E28" s="266"/>
      <c r="F28" s="266"/>
      <c r="G28" s="267"/>
      <c r="I28" s="265"/>
      <c r="J28" s="266"/>
      <c r="K28" s="266"/>
      <c r="L28" s="268"/>
      <c r="M28" s="247" t="n">
        <f aca="false">M27+1</f>
        <v>23</v>
      </c>
      <c r="N28" s="175" t="str">
        <f aca="true">IF(D28="","",xEURO(OFFSET(C28,-M28+1,0),E28,OFFSET(C28,-M28+2,0),OFFSET(C28,-M28+2,0),OFFSET(C28,-M28+3,0)+AB28,OFFSET(C28,-M28+4,0),0,1)*D28)</f>
        <v/>
      </c>
      <c r="O28" s="235" t="str">
        <f aca="true">IF(D28="","",xEURO(OFFSET(C28,-M28+1,0),E28,OFFSET(C28,-M28+2,0),OFFSET(C28,-M28+2,0),OFFSET(C28,-M28+3,0)+AB28,OFFSET(C28,-M28+4,0),0,0))</f>
        <v/>
      </c>
      <c r="P28" s="175" t="str">
        <f aca="false">IF(D28="","",(O28-F28)*D28*10)</f>
        <v/>
      </c>
      <c r="Q28" s="175" t="str">
        <f aca="true">IF(D28="","",xEURO(OFFSET(C28,-M28+1,0),E28,OFFSET(C28,-M28+2,0),OFFSET(C28,-M28+2,0),OFFSET(C28,-M28+3,0)+AB28,OFFSET(C28,-M28+4,0),0,2)/10*D28)</f>
        <v/>
      </c>
      <c r="R28" s="248" t="str">
        <f aca="true">IF(D28="","",xEURO(OFFSET(C28,-M28+1,0),E28,OFFSET(C28,-M28+2,0),OFFSET(C28,-M28+2,0),OFFSET(C28,-M28+3,0)+AB28,OFFSET(C28,-M28+4,0),0,3)/100*D28*10000)</f>
        <v/>
      </c>
      <c r="S28" s="248" t="str">
        <f aca="true">IF(D28="","",xEURO(OFFSET(C28,-M28+1,0),E28,OFFSET(C28,-M28+2,0),OFFSET(C28,-M28+2,0),OFFSET(C28,-M28+3,0)+AB28,OFFSET(C28,-M28+4,0),0,5)/365.25*D28*10000)</f>
        <v/>
      </c>
      <c r="U28" s="175" t="str">
        <f aca="true">IF(I28="","",xEURO(OFFSET(C28,-M28+1,0),J28,OFFSET(C28,-M28+2,0),OFFSET(C28,-M28+2,0),OFFSET(C28,-M28+3,0)+AC28,OFFSET(C28,-M28+4,0),1,1)*I28)</f>
        <v/>
      </c>
      <c r="V28" s="235" t="str">
        <f aca="true">IF(I28="","",xEURO(OFFSET(C28,-M28+1,0),J28,OFFSET(C28,-M28+2,0),OFFSET(C28,-M28+2,0),OFFSET(C28,-M28+3,0)+AC28,OFFSET(C28,-M28+4,0),1,0))</f>
        <v/>
      </c>
      <c r="W28" s="175" t="str">
        <f aca="false">IF(I28="","",(V28-K28)*I28*10)</f>
        <v/>
      </c>
      <c r="X28" s="175" t="str">
        <f aca="true">IF(I28="","",xEURO(OFFSET(C28,-M28+1,0),J28,OFFSET(C28,-M28+2,0),OFFSET(C28,-M28+2,0),OFFSET(C28,-M28+3,0)+AC28,OFFSET(C28,-M28+4,0),1,2)/10*I28)</f>
        <v/>
      </c>
      <c r="Y28" s="248" t="str">
        <f aca="true">IF(I28="","",xEURO(OFFSET(C28,-M28+1,0),J28,OFFSET(C28,-M28+2,0),OFFSET(C28,-M28+2,0),OFFSET(C28,-M28+3,0)+AC28,OFFSET(C28,-M28+4,0),1,3)/100*I28*10000)</f>
        <v/>
      </c>
      <c r="Z28" s="248" t="str">
        <f aca="true">IF(I28="","",xEURO(OFFSET(C28,-M28+1,0),J28,OFFSET(C28,-M28+2,0),OFFSET(C28,-M28+2,0),OFFSET(C28,-M28+3,0)+AC28,OFFSET(C28,-M28+4,0),1,5)/365.25*I28*10000)</f>
        <v/>
      </c>
      <c r="AB28" s="249" t="str">
        <f aca="true">IF(D28="","",xCalcSkew(OFFSET(C28,-M28,0),E28-OFFSET(C28,-M28+1,0),b)/100)</f>
        <v/>
      </c>
      <c r="AC28" s="249" t="str">
        <f aca="true">IF(I28="","",xCalcSkew(OFFSET(C28,-M28,0),J28-OFFSET(C28,-M28+1,0),b)/100)</f>
        <v/>
      </c>
      <c r="AE28" s="0" t="n">
        <f aca="false">D28*F28*10000*-1</f>
        <v>-0</v>
      </c>
      <c r="AF28" s="0" t="n">
        <f aca="false">I28*K28*10000*-1</f>
        <v>-0</v>
      </c>
      <c r="AG28" s="0" t="n">
        <f aca="false">AE28+AF28</f>
        <v>-0</v>
      </c>
    </row>
    <row r="29" customFormat="false" ht="12.75" hidden="false" customHeight="false" outlineLevel="0" collapsed="false">
      <c r="D29" s="265"/>
      <c r="E29" s="266"/>
      <c r="F29" s="266"/>
      <c r="G29" s="267"/>
      <c r="I29" s="265"/>
      <c r="J29" s="266"/>
      <c r="K29" s="266"/>
      <c r="L29" s="268"/>
      <c r="M29" s="247" t="n">
        <f aca="false">M28+1</f>
        <v>24</v>
      </c>
      <c r="N29" s="175" t="str">
        <f aca="true">IF(D29="","",xEURO(OFFSET(C29,-M29+1,0),E29,OFFSET(C29,-M29+2,0),OFFSET(C29,-M29+2,0),OFFSET(C29,-M29+3,0)+AB29,OFFSET(C29,-M29+4,0),0,1)*D29)</f>
        <v/>
      </c>
      <c r="O29" s="235" t="str">
        <f aca="true">IF(D29="","",xEURO(OFFSET(C29,-M29+1,0),E29,OFFSET(C29,-M29+2,0),OFFSET(C29,-M29+2,0),OFFSET(C29,-M29+3,0)+AB29,OFFSET(C29,-M29+4,0),0,0))</f>
        <v/>
      </c>
      <c r="P29" s="175" t="str">
        <f aca="false">IF(D29="","",(O29-F29)*D29*10)</f>
        <v/>
      </c>
      <c r="Q29" s="175" t="str">
        <f aca="true">IF(D29="","",xEURO(OFFSET(C29,-M29+1,0),E29,OFFSET(C29,-M29+2,0),OFFSET(C29,-M29+2,0),OFFSET(C29,-M29+3,0)+AB29,OFFSET(C29,-M29+4,0),0,2)/10*D29)</f>
        <v/>
      </c>
      <c r="R29" s="248" t="str">
        <f aca="true">IF(D29="","",xEURO(OFFSET(C29,-M29+1,0),E29,OFFSET(C29,-M29+2,0),OFFSET(C29,-M29+2,0),OFFSET(C29,-M29+3,0)+AB29,OFFSET(C29,-M29+4,0),0,3)/100*D29*10000)</f>
        <v/>
      </c>
      <c r="S29" s="248" t="str">
        <f aca="true">IF(D29="","",xEURO(OFFSET(C29,-M29+1,0),E29,OFFSET(C29,-M29+2,0),OFFSET(C29,-M29+2,0),OFFSET(C29,-M29+3,0)+AB29,OFFSET(C29,-M29+4,0),0,5)/365.25*D29*10000)</f>
        <v/>
      </c>
      <c r="U29" s="175" t="str">
        <f aca="true">IF(I29="","",xEURO(OFFSET(C29,-M29+1,0),J29,OFFSET(C29,-M29+2,0),OFFSET(C29,-M29+2,0),OFFSET(C29,-M29+3,0)+AC29,OFFSET(C29,-M29+4,0),1,1)*I29)</f>
        <v/>
      </c>
      <c r="V29" s="235" t="str">
        <f aca="true">IF(I29="","",xEURO(OFFSET(C29,-M29+1,0),J29,OFFSET(C29,-M29+2,0),OFFSET(C29,-M29+2,0),OFFSET(C29,-M29+3,0)+AC29,OFFSET(C29,-M29+4,0),1,0))</f>
        <v/>
      </c>
      <c r="W29" s="175" t="str">
        <f aca="false">IF(I29="","",(V29-K29)*I29*10)</f>
        <v/>
      </c>
      <c r="X29" s="175" t="str">
        <f aca="true">IF(I29="","",xEURO(OFFSET(C29,-M29+1,0),J29,OFFSET(C29,-M29+2,0),OFFSET(C29,-M29+2,0),OFFSET(C29,-M29+3,0)+AC29,OFFSET(C29,-M29+4,0),1,2)/10*I29)</f>
        <v/>
      </c>
      <c r="Y29" s="248" t="str">
        <f aca="true">IF(I29="","",xEURO(OFFSET(C29,-M29+1,0),J29,OFFSET(C29,-M29+2,0),OFFSET(C29,-M29+2,0),OFFSET(C29,-M29+3,0)+AC29,OFFSET(C29,-M29+4,0),1,3)/100*I29*10000)</f>
        <v/>
      </c>
      <c r="Z29" s="248" t="str">
        <f aca="true">IF(I29="","",xEURO(OFFSET(C29,-M29+1,0),J29,OFFSET(C29,-M29+2,0),OFFSET(C29,-M29+2,0),OFFSET(C29,-M29+3,0)+AC29,OFFSET(C29,-M29+4,0),1,5)/365.25*I29*10000)</f>
        <v/>
      </c>
      <c r="AB29" s="249" t="str">
        <f aca="true">IF(D29="","",xCalcSkew(OFFSET(C29,-M29,0),E29-OFFSET(C29,-M29+1,0),b)/100)</f>
        <v/>
      </c>
      <c r="AC29" s="249" t="str">
        <f aca="true">IF(I29="","",xCalcSkew(OFFSET(C29,-M29,0),J29-OFFSET(C29,-M29+1,0),b)/100)</f>
        <v/>
      </c>
      <c r="AE29" s="0" t="n">
        <f aca="false">D29*F29*10000*-1</f>
        <v>-0</v>
      </c>
      <c r="AF29" s="0" t="n">
        <f aca="false">I29*K29*10000*-1</f>
        <v>-0</v>
      </c>
      <c r="AG29" s="0" t="n">
        <f aca="false">AE29+AF29</f>
        <v>-0</v>
      </c>
    </row>
    <row r="30" customFormat="false" ht="12.75" hidden="false" customHeight="false" outlineLevel="0" collapsed="false">
      <c r="D30" s="265"/>
      <c r="E30" s="266"/>
      <c r="F30" s="266"/>
      <c r="G30" s="267"/>
      <c r="I30" s="265"/>
      <c r="J30" s="266"/>
      <c r="K30" s="266"/>
      <c r="L30" s="268"/>
      <c r="M30" s="247" t="n">
        <f aca="false">M29+1</f>
        <v>25</v>
      </c>
      <c r="N30" s="175" t="str">
        <f aca="true">IF(D30="","",xEURO(OFFSET(C30,-M30+1,0),E30,OFFSET(C30,-M30+2,0),OFFSET(C30,-M30+2,0),OFFSET(C30,-M30+3,0)+AB30,OFFSET(C30,-M30+4,0),0,1)*D30)</f>
        <v/>
      </c>
      <c r="O30" s="235" t="str">
        <f aca="true">IF(D30="","",xEURO(OFFSET(C30,-M30+1,0),E30,OFFSET(C30,-M30+2,0),OFFSET(C30,-M30+2,0),OFFSET(C30,-M30+3,0)+AB30,OFFSET(C30,-M30+4,0),0,0))</f>
        <v/>
      </c>
      <c r="P30" s="175" t="str">
        <f aca="false">IF(D30="","",(O30-F30)*D30*10)</f>
        <v/>
      </c>
      <c r="Q30" s="175" t="str">
        <f aca="true">IF(D30="","",xEURO(OFFSET(C30,-M30+1,0),E30,OFFSET(C30,-M30+2,0),OFFSET(C30,-M30+2,0),OFFSET(C30,-M30+3,0)+AB30,OFFSET(C30,-M30+4,0),0,2)/10*D30)</f>
        <v/>
      </c>
      <c r="R30" s="248" t="str">
        <f aca="true">IF(D30="","",xEURO(OFFSET(C30,-M30+1,0),E30,OFFSET(C30,-M30+2,0),OFFSET(C30,-M30+2,0),OFFSET(C30,-M30+3,0)+AB30,OFFSET(C30,-M30+4,0),0,3)/100*D30*10000)</f>
        <v/>
      </c>
      <c r="S30" s="248" t="str">
        <f aca="true">IF(D30="","",xEURO(OFFSET(C30,-M30+1,0),E30,OFFSET(C30,-M30+2,0),OFFSET(C30,-M30+2,0),OFFSET(C30,-M30+3,0)+AB30,OFFSET(C30,-M30+4,0),0,5)/365.25*D30*10000)</f>
        <v/>
      </c>
      <c r="U30" s="175" t="str">
        <f aca="true">IF(I30="","",xEURO(OFFSET(C30,-M30+1,0),J30,OFFSET(C30,-M30+2,0),OFFSET(C30,-M30+2,0),OFFSET(C30,-M30+3,0)+AC30,OFFSET(C30,-M30+4,0),1,1)*I30)</f>
        <v/>
      </c>
      <c r="V30" s="235" t="str">
        <f aca="true">IF(I30="","",xEURO(OFFSET(C30,-M30+1,0),J30,OFFSET(C30,-M30+2,0),OFFSET(C30,-M30+2,0),OFFSET(C30,-M30+3,0)+AC30,OFFSET(C30,-M30+4,0),1,0))</f>
        <v/>
      </c>
      <c r="W30" s="175" t="str">
        <f aca="false">IF(I30="","",(V30-K30)*I30*10)</f>
        <v/>
      </c>
      <c r="X30" s="175" t="str">
        <f aca="true">IF(I30="","",xEURO(OFFSET(C30,-M30+1,0),J30,OFFSET(C30,-M30+2,0),OFFSET(C30,-M30+2,0),OFFSET(C30,-M30+3,0)+AC30,OFFSET(C30,-M30+4,0),1,2)/10*I30)</f>
        <v/>
      </c>
      <c r="Y30" s="248" t="str">
        <f aca="true">IF(I30="","",xEURO(OFFSET(C30,-M30+1,0),J30,OFFSET(C30,-M30+2,0),OFFSET(C30,-M30+2,0),OFFSET(C30,-M30+3,0)+AC30,OFFSET(C30,-M30+4,0),1,3)/100*I30*10000)</f>
        <v/>
      </c>
      <c r="Z30" s="248" t="str">
        <f aca="true">IF(I30="","",xEURO(OFFSET(C30,-M30+1,0),J30,OFFSET(C30,-M30+2,0),OFFSET(C30,-M30+2,0),OFFSET(C30,-M30+3,0)+AC30,OFFSET(C30,-M30+4,0),1,5)/365.25*I30*10000)</f>
        <v/>
      </c>
      <c r="AB30" s="249" t="str">
        <f aca="true">IF(D30="","",xCalcSkew(OFFSET(C30,-M30,0),E30-OFFSET(C30,-M30+1,0),b)/100)</f>
        <v/>
      </c>
      <c r="AC30" s="249" t="str">
        <f aca="true">IF(I30="","",xCalcSkew(OFFSET(C30,-M30,0),J30-OFFSET(C30,-M30+1,0),b)/100)</f>
        <v/>
      </c>
      <c r="AE30" s="0" t="n">
        <f aca="false">D30*F30*10000*-1</f>
        <v>-0</v>
      </c>
      <c r="AF30" s="0" t="n">
        <f aca="false">I30*K30*10000*-1</f>
        <v>-0</v>
      </c>
      <c r="AG30" s="0" t="n">
        <f aca="false">AE30+AF30</f>
        <v>-0</v>
      </c>
    </row>
    <row r="31" customFormat="false" ht="12.75" hidden="false" customHeight="false" outlineLevel="0" collapsed="false">
      <c r="D31" s="265"/>
      <c r="E31" s="266"/>
      <c r="F31" s="266"/>
      <c r="G31" s="267"/>
      <c r="I31" s="265"/>
      <c r="J31" s="266"/>
      <c r="K31" s="266"/>
      <c r="L31" s="268"/>
      <c r="M31" s="247" t="n">
        <f aca="false">M30+1</f>
        <v>26</v>
      </c>
      <c r="N31" s="175" t="str">
        <f aca="true">IF(D31="","",xEURO(OFFSET(C31,-M31+1,0),E31,OFFSET(C31,-M31+2,0),OFFSET(C31,-M31+2,0),OFFSET(C31,-M31+3,0)+AB31,OFFSET(C31,-M31+4,0),0,1)*D31)</f>
        <v/>
      </c>
      <c r="O31" s="235" t="str">
        <f aca="true">IF(D31="","",xEURO(OFFSET(C31,-M31+1,0),E31,OFFSET(C31,-M31+2,0),OFFSET(C31,-M31+2,0),OFFSET(C31,-M31+3,0)+AB31,OFFSET(C31,-M31+4,0),0,0))</f>
        <v/>
      </c>
      <c r="P31" s="175" t="str">
        <f aca="false">IF(D31="","",(O31-F31)*D31*10)</f>
        <v/>
      </c>
      <c r="Q31" s="175" t="str">
        <f aca="true">IF(D31="","",xEURO(OFFSET(C31,-M31+1,0),E31,OFFSET(C31,-M31+2,0),OFFSET(C31,-M31+2,0),OFFSET(C31,-M31+3,0)+AB31,OFFSET(C31,-M31+4,0),0,2)/10*D31)</f>
        <v/>
      </c>
      <c r="R31" s="248" t="str">
        <f aca="true">IF(D31="","",xEURO(OFFSET(C31,-M31+1,0),E31,OFFSET(C31,-M31+2,0),OFFSET(C31,-M31+2,0),OFFSET(C31,-M31+3,0)+AB31,OFFSET(C31,-M31+4,0),0,3)/100*D31*10000)</f>
        <v/>
      </c>
      <c r="S31" s="248" t="str">
        <f aca="true">IF(D31="","",xEURO(OFFSET(C31,-M31+1,0),E31,OFFSET(C31,-M31+2,0),OFFSET(C31,-M31+2,0),OFFSET(C31,-M31+3,0)+AB31,OFFSET(C31,-M31+4,0),0,5)/365.25*D31*10000)</f>
        <v/>
      </c>
      <c r="U31" s="175" t="str">
        <f aca="true">IF(I31="","",xEURO(OFFSET(C31,-M31+1,0),J31,OFFSET(C31,-M31+2,0),OFFSET(C31,-M31+2,0),OFFSET(C31,-M31+3,0)+AC31,OFFSET(C31,-M31+4,0),1,1)*I31)</f>
        <v/>
      </c>
      <c r="V31" s="235" t="str">
        <f aca="true">IF(I31="","",xEURO(OFFSET(C31,-M31+1,0),J31,OFFSET(C31,-M31+2,0),OFFSET(C31,-M31+2,0),OFFSET(C31,-M31+3,0)+AC31,OFFSET(C31,-M31+4,0),1,0))</f>
        <v/>
      </c>
      <c r="W31" s="175" t="str">
        <f aca="false">IF(I31="","",(V31-K31)*I31*10)</f>
        <v/>
      </c>
      <c r="X31" s="175" t="str">
        <f aca="true">IF(I31="","",xEURO(OFFSET(C31,-M31+1,0),J31,OFFSET(C31,-M31+2,0),OFFSET(C31,-M31+2,0),OFFSET(C31,-M31+3,0)+AC31,OFFSET(C31,-M31+4,0),1,2)/10*I31)</f>
        <v/>
      </c>
      <c r="Y31" s="248" t="str">
        <f aca="true">IF(I31="","",xEURO(OFFSET(C31,-M31+1,0),J31,OFFSET(C31,-M31+2,0),OFFSET(C31,-M31+2,0),OFFSET(C31,-M31+3,0)+AC31,OFFSET(C31,-M31+4,0),1,3)/100*I31*10000)</f>
        <v/>
      </c>
      <c r="Z31" s="248" t="str">
        <f aca="true">IF(I31="","",xEURO(OFFSET(C31,-M31+1,0),J31,OFFSET(C31,-M31+2,0),OFFSET(C31,-M31+2,0),OFFSET(C31,-M31+3,0)+AC31,OFFSET(C31,-M31+4,0),1,5)/365.25*I31*10000)</f>
        <v/>
      </c>
      <c r="AB31" s="249" t="str">
        <f aca="true">IF(D31="","",xCalcSkew(OFFSET(C31,-M31,0),E31-OFFSET(C31,-M31+1,0),b)/100)</f>
        <v/>
      </c>
      <c r="AC31" s="249" t="str">
        <f aca="true">IF(I31="","",xCalcSkew(OFFSET(C31,-M31,0),J31-OFFSET(C31,-M31+1,0),b)/100)</f>
        <v/>
      </c>
      <c r="AE31" s="0" t="n">
        <f aca="false">D31*F31*10000*-1</f>
        <v>-0</v>
      </c>
      <c r="AF31" s="0" t="n">
        <f aca="false">I31*K31*10000*-1</f>
        <v>-0</v>
      </c>
      <c r="AG31" s="0" t="n">
        <f aca="false">AE31+AF31</f>
        <v>-0</v>
      </c>
    </row>
    <row r="32" customFormat="false" ht="12.75" hidden="false" customHeight="false" outlineLevel="0" collapsed="false">
      <c r="D32" s="265"/>
      <c r="E32" s="266"/>
      <c r="F32" s="266"/>
      <c r="G32" s="267"/>
      <c r="I32" s="265"/>
      <c r="J32" s="266"/>
      <c r="K32" s="266"/>
      <c r="L32" s="268"/>
      <c r="M32" s="247" t="n">
        <f aca="false">M31+1</f>
        <v>27</v>
      </c>
      <c r="N32" s="175" t="str">
        <f aca="true">IF(D32="","",xEURO(OFFSET(C32,-M32+1,0),E32,OFFSET(C32,-M32+2,0),OFFSET(C32,-M32+2,0),OFFSET(C32,-M32+3,0)+AB32,OFFSET(C32,-M32+4,0),0,1)*D32)</f>
        <v/>
      </c>
      <c r="O32" s="235" t="str">
        <f aca="true">IF(D32="","",xEURO(OFFSET(C32,-M32+1,0),E32,OFFSET(C32,-M32+2,0),OFFSET(C32,-M32+2,0),OFFSET(C32,-M32+3,0)+AB32,OFFSET(C32,-M32+4,0),0,0))</f>
        <v/>
      </c>
      <c r="P32" s="175" t="str">
        <f aca="false">IF(D32="","",(O32-F32)*D32*10)</f>
        <v/>
      </c>
      <c r="Q32" s="175" t="str">
        <f aca="true">IF(D32="","",xEURO(OFFSET(C32,-M32+1,0),E32,OFFSET(C32,-M32+2,0),OFFSET(C32,-M32+2,0),OFFSET(C32,-M32+3,0)+AB32,OFFSET(C32,-M32+4,0),0,2)/10*D32)</f>
        <v/>
      </c>
      <c r="R32" s="248" t="str">
        <f aca="true">IF(D32="","",xEURO(OFFSET(C32,-M32+1,0),E32,OFFSET(C32,-M32+2,0),OFFSET(C32,-M32+2,0),OFFSET(C32,-M32+3,0)+AB32,OFFSET(C32,-M32+4,0),0,3)/100*D32*10000)</f>
        <v/>
      </c>
      <c r="S32" s="248" t="str">
        <f aca="true">IF(D32="","",xEURO(OFFSET(C32,-M32+1,0),E32,OFFSET(C32,-M32+2,0),OFFSET(C32,-M32+2,0),OFFSET(C32,-M32+3,0)+AB32,OFFSET(C32,-M32+4,0),0,5)/365.25*D32*10000)</f>
        <v/>
      </c>
      <c r="U32" s="175" t="str">
        <f aca="true">IF(I32="","",xEURO(OFFSET(C32,-M32+1,0),J32,OFFSET(C32,-M32+2,0),OFFSET(C32,-M32+2,0),OFFSET(C32,-M32+3,0)+AC32,OFFSET(C32,-M32+4,0),1,1)*I32)</f>
        <v/>
      </c>
      <c r="V32" s="235" t="str">
        <f aca="true">IF(I32="","",xEURO(OFFSET(C32,-M32+1,0),J32,OFFSET(C32,-M32+2,0),OFFSET(C32,-M32+2,0),OFFSET(C32,-M32+3,0)+AC32,OFFSET(C32,-M32+4,0),1,0))</f>
        <v/>
      </c>
      <c r="W32" s="175" t="str">
        <f aca="false">IF(I32="","",(V32-K32)*I32*10)</f>
        <v/>
      </c>
      <c r="X32" s="175" t="str">
        <f aca="true">IF(I32="","",xEURO(OFFSET(C32,-M32+1,0),J32,OFFSET(C32,-M32+2,0),OFFSET(C32,-M32+2,0),OFFSET(C32,-M32+3,0)+AC32,OFFSET(C32,-M32+4,0),1,2)/10*I32)</f>
        <v/>
      </c>
      <c r="Y32" s="248" t="str">
        <f aca="true">IF(I32="","",xEURO(OFFSET(C32,-M32+1,0),J32,OFFSET(C32,-M32+2,0),OFFSET(C32,-M32+2,0),OFFSET(C32,-M32+3,0)+AC32,OFFSET(C32,-M32+4,0),1,3)/100*I32*10000)</f>
        <v/>
      </c>
      <c r="Z32" s="248" t="str">
        <f aca="true">IF(I32="","",xEURO(OFFSET(C32,-M32+1,0),J32,OFFSET(C32,-M32+2,0),OFFSET(C32,-M32+2,0),OFFSET(C32,-M32+3,0)+AC32,OFFSET(C32,-M32+4,0),1,5)/365.25*I32*10000)</f>
        <v/>
      </c>
      <c r="AB32" s="249" t="str">
        <f aca="true">IF(D32="","",xCalcSkew(OFFSET(C32,-M32,0),E32-OFFSET(C32,-M32+1,0),b)/100)</f>
        <v/>
      </c>
      <c r="AC32" s="249" t="str">
        <f aca="true">IF(I32="","",xCalcSkew(OFFSET(C32,-M32,0),J32-OFFSET(C32,-M32+1,0),b)/100)</f>
        <v/>
      </c>
      <c r="AE32" s="0" t="n">
        <f aca="false">D32*F32*10000*-1</f>
        <v>-0</v>
      </c>
      <c r="AF32" s="0" t="n">
        <f aca="false">I32*K32*10000*-1</f>
        <v>-0</v>
      </c>
      <c r="AG32" s="0" t="n">
        <f aca="false">AE32+AF32</f>
        <v>-0</v>
      </c>
    </row>
    <row r="33" customFormat="false" ht="12.75" hidden="false" customHeight="false" outlineLevel="0" collapsed="false">
      <c r="D33" s="265"/>
      <c r="E33" s="266"/>
      <c r="F33" s="266"/>
      <c r="G33" s="267"/>
      <c r="I33" s="265"/>
      <c r="J33" s="266"/>
      <c r="K33" s="266"/>
      <c r="L33" s="268"/>
      <c r="M33" s="247" t="n">
        <f aca="false">M32+1</f>
        <v>28</v>
      </c>
      <c r="N33" s="175" t="str">
        <f aca="true">IF(D33="","",xEURO(OFFSET(C33,-M33+1,0),E33,OFFSET(C33,-M33+2,0),OFFSET(C33,-M33+2,0),OFFSET(C33,-M33+3,0)+AB33,OFFSET(C33,-M33+4,0),0,1)*D33)</f>
        <v/>
      </c>
      <c r="O33" s="235" t="str">
        <f aca="true">IF(D33="","",xEURO(OFFSET(C33,-M33+1,0),E33,OFFSET(C33,-M33+2,0),OFFSET(C33,-M33+2,0),OFFSET(C33,-M33+3,0)+AB33,OFFSET(C33,-M33+4,0),0,0))</f>
        <v/>
      </c>
      <c r="P33" s="175" t="str">
        <f aca="false">IF(D33="","",(O33-F33)*D33*10)</f>
        <v/>
      </c>
      <c r="Q33" s="175" t="str">
        <f aca="true">IF(D33="","",xEURO(OFFSET(C33,-M33+1,0),E33,OFFSET(C33,-M33+2,0),OFFSET(C33,-M33+2,0),OFFSET(C33,-M33+3,0)+AB33,OFFSET(C33,-M33+4,0),0,2)/10*D33)</f>
        <v/>
      </c>
      <c r="R33" s="248" t="str">
        <f aca="true">IF(D33="","",xEURO(OFFSET(C33,-M33+1,0),E33,OFFSET(C33,-M33+2,0),OFFSET(C33,-M33+2,0),OFFSET(C33,-M33+3,0)+AB33,OFFSET(C33,-M33+4,0),0,3)/100*D33*10000)</f>
        <v/>
      </c>
      <c r="S33" s="248" t="str">
        <f aca="true">IF(D33="","",xEURO(OFFSET(C33,-M33+1,0),E33,OFFSET(C33,-M33+2,0),OFFSET(C33,-M33+2,0),OFFSET(C33,-M33+3,0)+AB33,OFFSET(C33,-M33+4,0),0,5)/365.25*D33*10000)</f>
        <v/>
      </c>
      <c r="U33" s="175" t="str">
        <f aca="true">IF(I33="","",xEURO(OFFSET(C33,-M33+1,0),J33,OFFSET(C33,-M33+2,0),OFFSET(C33,-M33+2,0),OFFSET(C33,-M33+3,0)+AC33,OFFSET(C33,-M33+4,0),1,1)*I33)</f>
        <v/>
      </c>
      <c r="V33" s="235" t="str">
        <f aca="true">IF(I33="","",xEURO(OFFSET(C33,-M33+1,0),J33,OFFSET(C33,-M33+2,0),OFFSET(C33,-M33+2,0),OFFSET(C33,-M33+3,0)+AC33,OFFSET(C33,-M33+4,0),1,0))</f>
        <v/>
      </c>
      <c r="W33" s="175" t="str">
        <f aca="false">IF(I33="","",(V33-K33)*I33*10)</f>
        <v/>
      </c>
      <c r="X33" s="175" t="str">
        <f aca="true">IF(I33="","",xEURO(OFFSET(C33,-M33+1,0),J33,OFFSET(C33,-M33+2,0),OFFSET(C33,-M33+2,0),OFFSET(C33,-M33+3,0)+AC33,OFFSET(C33,-M33+4,0),1,2)/10*I33)</f>
        <v/>
      </c>
      <c r="Y33" s="248" t="str">
        <f aca="true">IF(I33="","",xEURO(OFFSET(C33,-M33+1,0),J33,OFFSET(C33,-M33+2,0),OFFSET(C33,-M33+2,0),OFFSET(C33,-M33+3,0)+AC33,OFFSET(C33,-M33+4,0),1,3)/100*I33*10000)</f>
        <v/>
      </c>
      <c r="Z33" s="248" t="str">
        <f aca="true">IF(I33="","",xEURO(OFFSET(C33,-M33+1,0),J33,OFFSET(C33,-M33+2,0),OFFSET(C33,-M33+2,0),OFFSET(C33,-M33+3,0)+AC33,OFFSET(C33,-M33+4,0),1,5)/365.25*I33*10000)</f>
        <v/>
      </c>
      <c r="AB33" s="249" t="str">
        <f aca="true">IF(D33="","",xCalcSkew(OFFSET(C33,-M33,0),E33-OFFSET(C33,-M33+1,0),b)/100)</f>
        <v/>
      </c>
      <c r="AC33" s="249" t="str">
        <f aca="true">IF(I33="","",xCalcSkew(OFFSET(C33,-M33,0),J33-OFFSET(C33,-M33+1,0),b)/100)</f>
        <v/>
      </c>
      <c r="AE33" s="0" t="n">
        <f aca="false">D33*F33*10000*-1</f>
        <v>-0</v>
      </c>
      <c r="AF33" s="0" t="n">
        <f aca="false">I33*K33*10000*-1</f>
        <v>-0</v>
      </c>
      <c r="AG33" s="0" t="n">
        <f aca="false">AE33+AF33</f>
        <v>-0</v>
      </c>
    </row>
    <row r="34" customFormat="false" ht="12.75" hidden="false" customHeight="false" outlineLevel="0" collapsed="false">
      <c r="D34" s="265"/>
      <c r="E34" s="266"/>
      <c r="F34" s="266"/>
      <c r="G34" s="267"/>
      <c r="I34" s="265"/>
      <c r="J34" s="266"/>
      <c r="K34" s="266"/>
      <c r="L34" s="268"/>
      <c r="M34" s="247" t="n">
        <f aca="false">M33+1</f>
        <v>29</v>
      </c>
      <c r="N34" s="175" t="str">
        <f aca="true">IF(D34="","",xEURO(OFFSET(C34,-M34+1,0),E34,OFFSET(C34,-M34+2,0),OFFSET(C34,-M34+2,0),OFFSET(C34,-M34+3,0)+AB34,OFFSET(C34,-M34+4,0),0,1)*D34)</f>
        <v/>
      </c>
      <c r="O34" s="235" t="str">
        <f aca="true">IF(D34="","",xEURO(OFFSET(C34,-M34+1,0),E34,OFFSET(C34,-M34+2,0),OFFSET(C34,-M34+2,0),OFFSET(C34,-M34+3,0)+AB34,OFFSET(C34,-M34+4,0),0,0))</f>
        <v/>
      </c>
      <c r="P34" s="175" t="str">
        <f aca="false">IF(D34="","",(O34-F34)*D34*10)</f>
        <v/>
      </c>
      <c r="Q34" s="175" t="str">
        <f aca="true">IF(D34="","",xEURO(OFFSET(C34,-M34+1,0),E34,OFFSET(C34,-M34+2,0),OFFSET(C34,-M34+2,0),OFFSET(C34,-M34+3,0)+AB34,OFFSET(C34,-M34+4,0),0,2)/10*D34)</f>
        <v/>
      </c>
      <c r="R34" s="248" t="str">
        <f aca="true">IF(D34="","",xEURO(OFFSET(C34,-M34+1,0),E34,OFFSET(C34,-M34+2,0),OFFSET(C34,-M34+2,0),OFFSET(C34,-M34+3,0)+AB34,OFFSET(C34,-M34+4,0),0,3)/100*D34*10000)</f>
        <v/>
      </c>
      <c r="S34" s="248" t="str">
        <f aca="true">IF(D34="","",xEURO(OFFSET(C34,-M34+1,0),E34,OFFSET(C34,-M34+2,0),OFFSET(C34,-M34+2,0),OFFSET(C34,-M34+3,0)+AB34,OFFSET(C34,-M34+4,0),0,5)/365.25*D34*10000)</f>
        <v/>
      </c>
      <c r="U34" s="175" t="str">
        <f aca="true">IF(I34="","",xEURO(OFFSET(C34,-M34+1,0),J34,OFFSET(C34,-M34+2,0),OFFSET(C34,-M34+2,0),OFFSET(C34,-M34+3,0)+AC34,OFFSET(C34,-M34+4,0),1,1)*I34)</f>
        <v/>
      </c>
      <c r="V34" s="235" t="str">
        <f aca="true">IF(I34="","",xEURO(OFFSET(C34,-M34+1,0),J34,OFFSET(C34,-M34+2,0),OFFSET(C34,-M34+2,0),OFFSET(C34,-M34+3,0)+AC34,OFFSET(C34,-M34+4,0),1,0))</f>
        <v/>
      </c>
      <c r="W34" s="175" t="str">
        <f aca="false">IF(I34="","",(V34-K34)*I34*10)</f>
        <v/>
      </c>
      <c r="X34" s="175" t="str">
        <f aca="true">IF(I34="","",xEURO(OFFSET(C34,-M34+1,0),J34,OFFSET(C34,-M34+2,0),OFFSET(C34,-M34+2,0),OFFSET(C34,-M34+3,0)+AC34,OFFSET(C34,-M34+4,0),1,2)/10*I34)</f>
        <v/>
      </c>
      <c r="Y34" s="248" t="str">
        <f aca="true">IF(I34="","",xEURO(OFFSET(C34,-M34+1,0),J34,OFFSET(C34,-M34+2,0),OFFSET(C34,-M34+2,0),OFFSET(C34,-M34+3,0)+AC34,OFFSET(C34,-M34+4,0),1,3)/100*I34*10000)</f>
        <v/>
      </c>
      <c r="Z34" s="248" t="str">
        <f aca="true">IF(I34="","",xEURO(OFFSET(C34,-M34+1,0),J34,OFFSET(C34,-M34+2,0),OFFSET(C34,-M34+2,0),OFFSET(C34,-M34+3,0)+AC34,OFFSET(C34,-M34+4,0),1,5)/365.25*I34*10000)</f>
        <v/>
      </c>
      <c r="AB34" s="249" t="str">
        <f aca="true">IF(D34="","",xCalcSkew(OFFSET(C34,-M34,0),E34-OFFSET(C34,-M34+1,0),b)/100)</f>
        <v/>
      </c>
      <c r="AC34" s="249" t="str">
        <f aca="true">IF(I34="","",xCalcSkew(OFFSET(C34,-M34,0),J34-OFFSET(C34,-M34+1,0),b)/100)</f>
        <v/>
      </c>
      <c r="AE34" s="0" t="n">
        <f aca="false">D34*F34*10000*-1</f>
        <v>-0</v>
      </c>
      <c r="AF34" s="0" t="n">
        <f aca="false">I34*K34*10000*-1</f>
        <v>-0</v>
      </c>
      <c r="AG34" s="0" t="n">
        <f aca="false">AE34+AF34</f>
        <v>-0</v>
      </c>
    </row>
    <row r="35" customFormat="false" ht="12.75" hidden="false" customHeight="false" outlineLevel="0" collapsed="false">
      <c r="D35" s="265"/>
      <c r="E35" s="266"/>
      <c r="F35" s="266"/>
      <c r="G35" s="267"/>
      <c r="I35" s="265"/>
      <c r="J35" s="266"/>
      <c r="K35" s="266"/>
      <c r="L35" s="268"/>
      <c r="M35" s="247" t="n">
        <f aca="false">M34+1</f>
        <v>30</v>
      </c>
      <c r="N35" s="175" t="str">
        <f aca="true">IF(D35="","",xEURO(OFFSET(C35,-M35+1,0),E35,OFFSET(C35,-M35+2,0),OFFSET(C35,-M35+2,0),OFFSET(C35,-M35+3,0)+AB35,OFFSET(C35,-M35+4,0),0,1)*D35)</f>
        <v/>
      </c>
      <c r="O35" s="235" t="str">
        <f aca="true">IF(D35="","",xEURO(OFFSET(C35,-M35+1,0),E35,OFFSET(C35,-M35+2,0),OFFSET(C35,-M35+2,0),OFFSET(C35,-M35+3,0)+AB35,OFFSET(C35,-M35+4,0),0,0))</f>
        <v/>
      </c>
      <c r="P35" s="175" t="str">
        <f aca="false">IF(D35="","",(O35-F35)*D35*10)</f>
        <v/>
      </c>
      <c r="Q35" s="175" t="str">
        <f aca="true">IF(D35="","",xEURO(OFFSET(C35,-M35+1,0),E35,OFFSET(C35,-M35+2,0),OFFSET(C35,-M35+2,0),OFFSET(C35,-M35+3,0)+AB35,OFFSET(C35,-M35+4,0),0,2)/10*D35)</f>
        <v/>
      </c>
      <c r="R35" s="248" t="str">
        <f aca="true">IF(D35="","",xEURO(OFFSET(C35,-M35+1,0),E35,OFFSET(C35,-M35+2,0),OFFSET(C35,-M35+2,0),OFFSET(C35,-M35+3,0)+AB35,OFFSET(C35,-M35+4,0),0,3)/100*D35*10000)</f>
        <v/>
      </c>
      <c r="S35" s="248" t="str">
        <f aca="true">IF(D35="","",xEURO(OFFSET(C35,-M35+1,0),E35,OFFSET(C35,-M35+2,0),OFFSET(C35,-M35+2,0),OFFSET(C35,-M35+3,0)+AB35,OFFSET(C35,-M35+4,0),0,5)/365.25*D35*10000)</f>
        <v/>
      </c>
      <c r="U35" s="175" t="str">
        <f aca="true">IF(I35="","",xEURO(OFFSET(C35,-M35+1,0),J35,OFFSET(C35,-M35+2,0),OFFSET(C35,-M35+2,0),OFFSET(C35,-M35+3,0)+AC35,OFFSET(C35,-M35+4,0),1,1)*I35)</f>
        <v/>
      </c>
      <c r="V35" s="235" t="str">
        <f aca="true">IF(I35="","",xEURO(OFFSET(C35,-M35+1,0),J35,OFFSET(C35,-M35+2,0),OFFSET(C35,-M35+2,0),OFFSET(C35,-M35+3,0)+AC35,OFFSET(C35,-M35+4,0),1,0))</f>
        <v/>
      </c>
      <c r="W35" s="175" t="str">
        <f aca="false">IF(I35="","",(V35-K35)*I35*10)</f>
        <v/>
      </c>
      <c r="X35" s="175" t="str">
        <f aca="true">IF(I35="","",xEURO(OFFSET(C35,-M35+1,0),J35,OFFSET(C35,-M35+2,0),OFFSET(C35,-M35+2,0),OFFSET(C35,-M35+3,0)+AC35,OFFSET(C35,-M35+4,0),1,2)/10*I35)</f>
        <v/>
      </c>
      <c r="Y35" s="248" t="str">
        <f aca="true">IF(I35="","",xEURO(OFFSET(C35,-M35+1,0),J35,OFFSET(C35,-M35+2,0),OFFSET(C35,-M35+2,0),OFFSET(C35,-M35+3,0)+AC35,OFFSET(C35,-M35+4,0),1,3)/100*I35*10000)</f>
        <v/>
      </c>
      <c r="Z35" s="248" t="str">
        <f aca="true">IF(I35="","",xEURO(OFFSET(C35,-M35+1,0),J35,OFFSET(C35,-M35+2,0),OFFSET(C35,-M35+2,0),OFFSET(C35,-M35+3,0)+AC35,OFFSET(C35,-M35+4,0),1,5)/365.25*I35*10000)</f>
        <v/>
      </c>
      <c r="AB35" s="249" t="str">
        <f aca="true">IF(D35="","",xCalcSkew(OFFSET(C35,-M35,0),E35-OFFSET(C35,-M35+1,0),b)/100)</f>
        <v/>
      </c>
      <c r="AC35" s="249" t="str">
        <f aca="true">IF(I35="","",xCalcSkew(OFFSET(C35,-M35,0),J35-OFFSET(C35,-M35+1,0),b)/100)</f>
        <v/>
      </c>
      <c r="AE35" s="0" t="n">
        <f aca="false">D35*F35*10000*-1</f>
        <v>-0</v>
      </c>
      <c r="AF35" s="0" t="n">
        <f aca="false">I35*K35*10000*-1</f>
        <v>-0</v>
      </c>
      <c r="AG35" s="0" t="n">
        <f aca="false">AE35+AF35</f>
        <v>-0</v>
      </c>
    </row>
    <row r="36" customFormat="false" ht="12.75" hidden="false" customHeight="false" outlineLevel="0" collapsed="false">
      <c r="D36" s="265"/>
      <c r="E36" s="266"/>
      <c r="F36" s="266"/>
      <c r="G36" s="267"/>
      <c r="I36" s="265"/>
      <c r="J36" s="266"/>
      <c r="K36" s="266"/>
      <c r="L36" s="268"/>
      <c r="M36" s="247" t="n">
        <f aca="false">M35+1</f>
        <v>31</v>
      </c>
      <c r="N36" s="175" t="str">
        <f aca="true">IF(D36="","",xEURO(OFFSET(C36,-M36+1,0),E36,OFFSET(C36,-M36+2,0),OFFSET(C36,-M36+2,0),OFFSET(C36,-M36+3,0)+AB36,OFFSET(C36,-M36+4,0),0,1)*D36)</f>
        <v/>
      </c>
      <c r="O36" s="235" t="str">
        <f aca="true">IF(D36="","",xEURO(OFFSET(C36,-M36+1,0),E36,OFFSET(C36,-M36+2,0),OFFSET(C36,-M36+2,0),OFFSET(C36,-M36+3,0)+AB36,OFFSET(C36,-M36+4,0),0,0))</f>
        <v/>
      </c>
      <c r="P36" s="175" t="str">
        <f aca="false">IF(D36="","",(O36-F36)*D36*10)</f>
        <v/>
      </c>
      <c r="Q36" s="175" t="str">
        <f aca="true">IF(D36="","",xEURO(OFFSET(C36,-M36+1,0),E36,OFFSET(C36,-M36+2,0),OFFSET(C36,-M36+2,0),OFFSET(C36,-M36+3,0)+AB36,OFFSET(C36,-M36+4,0),0,2)/10*D36)</f>
        <v/>
      </c>
      <c r="R36" s="248" t="str">
        <f aca="true">IF(D36="","",xEURO(OFFSET(C36,-M36+1,0),E36,OFFSET(C36,-M36+2,0),OFFSET(C36,-M36+2,0),OFFSET(C36,-M36+3,0)+AB36,OFFSET(C36,-M36+4,0),0,3)/100*D36*10000)</f>
        <v/>
      </c>
      <c r="S36" s="248" t="str">
        <f aca="true">IF(D36="","",xEURO(OFFSET(C36,-M36+1,0),E36,OFFSET(C36,-M36+2,0),OFFSET(C36,-M36+2,0),OFFSET(C36,-M36+3,0)+AB36,OFFSET(C36,-M36+4,0),0,5)/365.25*D36*10000)</f>
        <v/>
      </c>
      <c r="U36" s="175" t="str">
        <f aca="true">IF(I36="","",xEURO(OFFSET(C36,-M36+1,0),J36,OFFSET(C36,-M36+2,0),OFFSET(C36,-M36+2,0),OFFSET(C36,-M36+3,0)+AC36,OFFSET(C36,-M36+4,0),1,1)*I36)</f>
        <v/>
      </c>
      <c r="V36" s="235" t="str">
        <f aca="true">IF(I36="","",xEURO(OFFSET(C36,-M36+1,0),J36,OFFSET(C36,-M36+2,0),OFFSET(C36,-M36+2,0),OFFSET(C36,-M36+3,0)+AC36,OFFSET(C36,-M36+4,0),1,0))</f>
        <v/>
      </c>
      <c r="W36" s="175" t="str">
        <f aca="false">IF(I36="","",(V36-K36)*I36*10)</f>
        <v/>
      </c>
      <c r="X36" s="175" t="str">
        <f aca="true">IF(I36="","",xEURO(OFFSET(C36,-M36+1,0),J36,OFFSET(C36,-M36+2,0),OFFSET(C36,-M36+2,0),OFFSET(C36,-M36+3,0)+AC36,OFFSET(C36,-M36+4,0),1,2)/10*I36)</f>
        <v/>
      </c>
      <c r="Y36" s="248" t="str">
        <f aca="true">IF(I36="","",xEURO(OFFSET(C36,-M36+1,0),J36,OFFSET(C36,-M36+2,0),OFFSET(C36,-M36+2,0),OFFSET(C36,-M36+3,0)+AC36,OFFSET(C36,-M36+4,0),1,3)/100*I36*10000)</f>
        <v/>
      </c>
      <c r="Z36" s="248" t="str">
        <f aca="true">IF(I36="","",xEURO(OFFSET(C36,-M36+1,0),J36,OFFSET(C36,-M36+2,0),OFFSET(C36,-M36+2,0),OFFSET(C36,-M36+3,0)+AC36,OFFSET(C36,-M36+4,0),1,5)/365.25*I36*10000)</f>
        <v/>
      </c>
      <c r="AB36" s="249" t="str">
        <f aca="true">IF(D36="","",xCalcSkew(OFFSET(C36,-M36,0),E36-OFFSET(C36,-M36+1,0),b)/100)</f>
        <v/>
      </c>
      <c r="AC36" s="249" t="str">
        <f aca="true">IF(I36="","",xCalcSkew(OFFSET(C36,-M36,0),J36-OFFSET(C36,-M36+1,0),b)/100)</f>
        <v/>
      </c>
      <c r="AE36" s="0" t="n">
        <f aca="false">D36*F36*10000*-1</f>
        <v>-0</v>
      </c>
      <c r="AF36" s="0" t="n">
        <f aca="false">I36*K36*10000*-1</f>
        <v>-0</v>
      </c>
      <c r="AG36" s="0" t="n">
        <f aca="false">AE36+AF36</f>
        <v>-0</v>
      </c>
    </row>
    <row r="37" customFormat="false" ht="12.75" hidden="false" customHeight="false" outlineLevel="0" collapsed="false">
      <c r="D37" s="265"/>
      <c r="E37" s="266"/>
      <c r="F37" s="266"/>
      <c r="G37" s="267"/>
      <c r="I37" s="265"/>
      <c r="J37" s="266"/>
      <c r="K37" s="266"/>
      <c r="L37" s="268"/>
      <c r="M37" s="247" t="n">
        <f aca="false">M36+1</f>
        <v>32</v>
      </c>
      <c r="N37" s="175" t="str">
        <f aca="true">IF(D37="","",xEURO(OFFSET(C37,-M37+1,0),E37,OFFSET(C37,-M37+2,0),OFFSET(C37,-M37+2,0),OFFSET(C37,-M37+3,0)+AB37,OFFSET(C37,-M37+4,0),0,1)*D37)</f>
        <v/>
      </c>
      <c r="O37" s="235" t="str">
        <f aca="true">IF(D37="","",xEURO(OFFSET(C37,-M37+1,0),E37,OFFSET(C37,-M37+2,0),OFFSET(C37,-M37+2,0),OFFSET(C37,-M37+3,0)+AB37,OFFSET(C37,-M37+4,0),0,0))</f>
        <v/>
      </c>
      <c r="P37" s="175" t="str">
        <f aca="false">IF(D37="","",(O37-F37)*D37*10)</f>
        <v/>
      </c>
      <c r="Q37" s="175" t="str">
        <f aca="true">IF(D37="","",xEURO(OFFSET(C37,-M37+1,0),E37,OFFSET(C37,-M37+2,0),OFFSET(C37,-M37+2,0),OFFSET(C37,-M37+3,0)+AB37,OFFSET(C37,-M37+4,0),0,2)/10*D37)</f>
        <v/>
      </c>
      <c r="R37" s="248" t="str">
        <f aca="true">IF(D37="","",xEURO(OFFSET(C37,-M37+1,0),E37,OFFSET(C37,-M37+2,0),OFFSET(C37,-M37+2,0),OFFSET(C37,-M37+3,0)+AB37,OFFSET(C37,-M37+4,0),0,3)/100*D37*10000)</f>
        <v/>
      </c>
      <c r="S37" s="248" t="str">
        <f aca="true">IF(D37="","",xEURO(OFFSET(C37,-M37+1,0),E37,OFFSET(C37,-M37+2,0),OFFSET(C37,-M37+2,0),OFFSET(C37,-M37+3,0)+AB37,OFFSET(C37,-M37+4,0),0,5)/365.25*D37*10000)</f>
        <v/>
      </c>
      <c r="U37" s="175" t="str">
        <f aca="true">IF(I37="","",xEURO(OFFSET(C37,-M37+1,0),J37,OFFSET(C37,-M37+2,0),OFFSET(C37,-M37+2,0),OFFSET(C37,-M37+3,0)+AC37,OFFSET(C37,-M37+4,0),1,1)*I37)</f>
        <v/>
      </c>
      <c r="V37" s="235" t="str">
        <f aca="true">IF(I37="","",xEURO(OFFSET(C37,-M37+1,0),J37,OFFSET(C37,-M37+2,0),OFFSET(C37,-M37+2,0),OFFSET(C37,-M37+3,0)+AC37,OFFSET(C37,-M37+4,0),1,0))</f>
        <v/>
      </c>
      <c r="W37" s="175" t="str">
        <f aca="false">IF(I37="","",(V37-K37)*I37*10)</f>
        <v/>
      </c>
      <c r="X37" s="175" t="str">
        <f aca="true">IF(I37="","",xEURO(OFFSET(C37,-M37+1,0),J37,OFFSET(C37,-M37+2,0),OFFSET(C37,-M37+2,0),OFFSET(C37,-M37+3,0)+AC37,OFFSET(C37,-M37+4,0),1,2)/10*I37)</f>
        <v/>
      </c>
      <c r="Y37" s="248" t="str">
        <f aca="true">IF(I37="","",xEURO(OFFSET(C37,-M37+1,0),J37,OFFSET(C37,-M37+2,0),OFFSET(C37,-M37+2,0),OFFSET(C37,-M37+3,0)+AC37,OFFSET(C37,-M37+4,0),1,3)/100*I37*10000)</f>
        <v/>
      </c>
      <c r="Z37" s="248" t="str">
        <f aca="true">IF(I37="","",xEURO(OFFSET(C37,-M37+1,0),J37,OFFSET(C37,-M37+2,0),OFFSET(C37,-M37+2,0),OFFSET(C37,-M37+3,0)+AC37,OFFSET(C37,-M37+4,0),1,5)/365.25*I37*10000)</f>
        <v/>
      </c>
      <c r="AB37" s="249" t="str">
        <f aca="true">IF(D37="","",xCalcSkew(OFFSET(C37,-M37,0),E37-OFFSET(C37,-M37+1,0),b)/100)</f>
        <v/>
      </c>
      <c r="AC37" s="249" t="str">
        <f aca="true">IF(I37="","",xCalcSkew(OFFSET(C37,-M37,0),J37-OFFSET(C37,-M37+1,0),b)/100)</f>
        <v/>
      </c>
      <c r="AE37" s="0" t="n">
        <f aca="false">D37*F37*10000*-1</f>
        <v>-0</v>
      </c>
      <c r="AF37" s="0" t="n">
        <f aca="false">I37*K37*10000*-1</f>
        <v>-0</v>
      </c>
      <c r="AG37" s="0" t="n">
        <f aca="false">AE37+AF37</f>
        <v>-0</v>
      </c>
    </row>
    <row r="38" customFormat="false" ht="12.75" hidden="false" customHeight="false" outlineLevel="0" collapsed="false">
      <c r="D38" s="265"/>
      <c r="E38" s="266"/>
      <c r="F38" s="266"/>
      <c r="G38" s="267"/>
      <c r="I38" s="265"/>
      <c r="J38" s="266"/>
      <c r="K38" s="266"/>
      <c r="L38" s="268"/>
      <c r="M38" s="247" t="n">
        <f aca="false">M37+1</f>
        <v>33</v>
      </c>
      <c r="N38" s="175" t="str">
        <f aca="true">IF(D38="","",xEURO(OFFSET(C38,-M38+1,0),E38,OFFSET(C38,-M38+2,0),OFFSET(C38,-M38+2,0),OFFSET(C38,-M38+3,0)+AB38,OFFSET(C38,-M38+4,0),0,1)*D38)</f>
        <v/>
      </c>
      <c r="O38" s="235" t="str">
        <f aca="true">IF(D38="","",xEURO(OFFSET(C38,-M38+1,0),E38,OFFSET(C38,-M38+2,0),OFFSET(C38,-M38+2,0),OFFSET(C38,-M38+3,0)+AB38,OFFSET(C38,-M38+4,0),0,0))</f>
        <v/>
      </c>
      <c r="P38" s="175" t="str">
        <f aca="false">IF(D38="","",(O38-F38)*D38*10)</f>
        <v/>
      </c>
      <c r="Q38" s="175" t="str">
        <f aca="true">IF(D38="","",xEURO(OFFSET(C38,-M38+1,0),E38,OFFSET(C38,-M38+2,0),OFFSET(C38,-M38+2,0),OFFSET(C38,-M38+3,0)+AB38,OFFSET(C38,-M38+4,0),0,2)/10*D38)</f>
        <v/>
      </c>
      <c r="R38" s="248" t="str">
        <f aca="true">IF(D38="","",xEURO(OFFSET(C38,-M38+1,0),E38,OFFSET(C38,-M38+2,0),OFFSET(C38,-M38+2,0),OFFSET(C38,-M38+3,0)+AB38,OFFSET(C38,-M38+4,0),0,3)/100*D38*10000)</f>
        <v/>
      </c>
      <c r="S38" s="248" t="str">
        <f aca="true">IF(D38="","",xEURO(OFFSET(C38,-M38+1,0),E38,OFFSET(C38,-M38+2,0),OFFSET(C38,-M38+2,0),OFFSET(C38,-M38+3,0)+AB38,OFFSET(C38,-M38+4,0),0,5)/365.25*D38*10000)</f>
        <v/>
      </c>
      <c r="U38" s="175" t="str">
        <f aca="true">IF(I38="","",xEURO(OFFSET(C38,-M38+1,0),J38,OFFSET(C38,-M38+2,0),OFFSET(C38,-M38+2,0),OFFSET(C38,-M38+3,0)+AC38,OFFSET(C38,-M38+4,0),1,1)*I38)</f>
        <v/>
      </c>
      <c r="V38" s="235" t="str">
        <f aca="true">IF(I38="","",xEURO(OFFSET(C38,-M38+1,0),J38,OFFSET(C38,-M38+2,0),OFFSET(C38,-M38+2,0),OFFSET(C38,-M38+3,0)+AC38,OFFSET(C38,-M38+4,0),1,0))</f>
        <v/>
      </c>
      <c r="W38" s="175" t="str">
        <f aca="false">IF(I38="","",(V38-K38)*I38*10)</f>
        <v/>
      </c>
      <c r="X38" s="175" t="str">
        <f aca="true">IF(I38="","",xEURO(OFFSET(C38,-M38+1,0),J38,OFFSET(C38,-M38+2,0),OFFSET(C38,-M38+2,0),OFFSET(C38,-M38+3,0)+AC38,OFFSET(C38,-M38+4,0),1,2)/10*I38)</f>
        <v/>
      </c>
      <c r="Y38" s="248" t="str">
        <f aca="true">IF(I38="","",xEURO(OFFSET(C38,-M38+1,0),J38,OFFSET(C38,-M38+2,0),OFFSET(C38,-M38+2,0),OFFSET(C38,-M38+3,0)+AC38,OFFSET(C38,-M38+4,0),1,3)/100*I38*10000)</f>
        <v/>
      </c>
      <c r="Z38" s="248" t="str">
        <f aca="true">IF(I38="","",xEURO(OFFSET(C38,-M38+1,0),J38,OFFSET(C38,-M38+2,0),OFFSET(C38,-M38+2,0),OFFSET(C38,-M38+3,0)+AC38,OFFSET(C38,-M38+4,0),1,5)/365.25*I38*10000)</f>
        <v/>
      </c>
      <c r="AB38" s="249" t="str">
        <f aca="true">IF(D38="","",xCalcSkew(OFFSET(C38,-M38,0),E38-OFFSET(C38,-M38+1,0),b)/100)</f>
        <v/>
      </c>
      <c r="AC38" s="249" t="str">
        <f aca="true">IF(I38="","",xCalcSkew(OFFSET(C38,-M38,0),J38-OFFSET(C38,-M38+1,0),b)/100)</f>
        <v/>
      </c>
      <c r="AE38" s="0" t="n">
        <f aca="false">D38*F38*10000*-1</f>
        <v>-0</v>
      </c>
      <c r="AF38" s="0" t="n">
        <f aca="false">I38*K38*10000*-1</f>
        <v>-0</v>
      </c>
      <c r="AG38" s="0" t="n">
        <f aca="false">AE38+AF38</f>
        <v>-0</v>
      </c>
    </row>
    <row r="39" customFormat="false" ht="12.75" hidden="false" customHeight="false" outlineLevel="0" collapsed="false">
      <c r="D39" s="265"/>
      <c r="E39" s="266"/>
      <c r="F39" s="266"/>
      <c r="G39" s="267"/>
      <c r="I39" s="265"/>
      <c r="J39" s="266"/>
      <c r="K39" s="266"/>
      <c r="L39" s="268"/>
      <c r="M39" s="247" t="n">
        <f aca="false">M38+1</f>
        <v>34</v>
      </c>
      <c r="N39" s="175" t="str">
        <f aca="true">IF(D39="","",xEURO(OFFSET(C39,-M39+1,0),E39,OFFSET(C39,-M39+2,0),OFFSET(C39,-M39+2,0),OFFSET(C39,-M39+3,0)+AB39,OFFSET(C39,-M39+4,0),0,1)*D39)</f>
        <v/>
      </c>
      <c r="O39" s="235" t="str">
        <f aca="true">IF(D39="","",xEURO(OFFSET(C39,-M39+1,0),E39,OFFSET(C39,-M39+2,0),OFFSET(C39,-M39+2,0),OFFSET(C39,-M39+3,0)+AB39,OFFSET(C39,-M39+4,0),0,0))</f>
        <v/>
      </c>
      <c r="P39" s="175" t="str">
        <f aca="false">IF(D39="","",(O39-F39)*D39*10)</f>
        <v/>
      </c>
      <c r="Q39" s="175" t="str">
        <f aca="true">IF(D39="","",xEURO(OFFSET(C39,-M39+1,0),E39,OFFSET(C39,-M39+2,0),OFFSET(C39,-M39+2,0),OFFSET(C39,-M39+3,0)+AB39,OFFSET(C39,-M39+4,0),0,2)/10*D39)</f>
        <v/>
      </c>
      <c r="R39" s="248" t="str">
        <f aca="true">IF(D39="","",xEURO(OFFSET(C39,-M39+1,0),E39,OFFSET(C39,-M39+2,0),OFFSET(C39,-M39+2,0),OFFSET(C39,-M39+3,0)+AB39,OFFSET(C39,-M39+4,0),0,3)/100*D39*10000)</f>
        <v/>
      </c>
      <c r="S39" s="248" t="str">
        <f aca="true">IF(D39="","",xEURO(OFFSET(C39,-M39+1,0),E39,OFFSET(C39,-M39+2,0),OFFSET(C39,-M39+2,0),OFFSET(C39,-M39+3,0)+AB39,OFFSET(C39,-M39+4,0),0,5)/365.25*D39*10000)</f>
        <v/>
      </c>
      <c r="U39" s="175" t="str">
        <f aca="true">IF(I39="","",xEURO(OFFSET(C39,-M39+1,0),J39,OFFSET(C39,-M39+2,0),OFFSET(C39,-M39+2,0),OFFSET(C39,-M39+3,0)+AC39,OFFSET(C39,-M39+4,0),1,1)*I39)</f>
        <v/>
      </c>
      <c r="V39" s="235" t="str">
        <f aca="true">IF(I39="","",xEURO(OFFSET(C39,-M39+1,0),J39,OFFSET(C39,-M39+2,0),OFFSET(C39,-M39+2,0),OFFSET(C39,-M39+3,0)+AC39,OFFSET(C39,-M39+4,0),1,0))</f>
        <v/>
      </c>
      <c r="W39" s="175" t="str">
        <f aca="false">IF(I39="","",(V39-K39)*I39*10)</f>
        <v/>
      </c>
      <c r="X39" s="175" t="str">
        <f aca="true">IF(I39="","",xEURO(OFFSET(C39,-M39+1,0),J39,OFFSET(C39,-M39+2,0),OFFSET(C39,-M39+2,0),OFFSET(C39,-M39+3,0)+AC39,OFFSET(C39,-M39+4,0),1,2)/10*I39)</f>
        <v/>
      </c>
      <c r="Y39" s="248" t="str">
        <f aca="true">IF(I39="","",xEURO(OFFSET(C39,-M39+1,0),J39,OFFSET(C39,-M39+2,0),OFFSET(C39,-M39+2,0),OFFSET(C39,-M39+3,0)+AC39,OFFSET(C39,-M39+4,0),1,3)/100*I39*10000)</f>
        <v/>
      </c>
      <c r="Z39" s="248" t="str">
        <f aca="true">IF(I39="","",xEURO(OFFSET(C39,-M39+1,0),J39,OFFSET(C39,-M39+2,0),OFFSET(C39,-M39+2,0),OFFSET(C39,-M39+3,0)+AC39,OFFSET(C39,-M39+4,0),1,5)/365.25*I39*10000)</f>
        <v/>
      </c>
      <c r="AB39" s="249" t="str">
        <f aca="true">IF(D39="","",xCalcSkew(OFFSET(C39,-M39,0),E39-OFFSET(C39,-M39+1,0),b)/100)</f>
        <v/>
      </c>
      <c r="AC39" s="249" t="str">
        <f aca="true">IF(I39="","",xCalcSkew(OFFSET(C39,-M39,0),J39-OFFSET(C39,-M39+1,0),b)/100)</f>
        <v/>
      </c>
      <c r="AE39" s="0" t="n">
        <f aca="false">D39*F39*10000*-1</f>
        <v>-0</v>
      </c>
      <c r="AF39" s="0" t="n">
        <f aca="false">I39*K39*10000*-1</f>
        <v>-0</v>
      </c>
      <c r="AG39" s="0" t="n">
        <f aca="false">AE39+AF39</f>
        <v>-0</v>
      </c>
    </row>
    <row r="40" customFormat="false" ht="12.75" hidden="false" customHeight="false" outlineLevel="0" collapsed="false">
      <c r="D40" s="265"/>
      <c r="E40" s="266"/>
      <c r="F40" s="266"/>
      <c r="G40" s="267"/>
      <c r="I40" s="265"/>
      <c r="J40" s="266"/>
      <c r="K40" s="266"/>
      <c r="L40" s="268"/>
      <c r="M40" s="247" t="n">
        <f aca="false">M39+1</f>
        <v>35</v>
      </c>
      <c r="N40" s="175" t="str">
        <f aca="true">IF(D40="","",xEURO(OFFSET(C40,-M40+1,0),E40,OFFSET(C40,-M40+2,0),OFFSET(C40,-M40+2,0),OFFSET(C40,-M40+3,0)+AB40,OFFSET(C40,-M40+4,0),0,1)*D40)</f>
        <v/>
      </c>
      <c r="O40" s="235" t="str">
        <f aca="true">IF(D40="","",xEURO(OFFSET(C40,-M40+1,0),E40,OFFSET(C40,-M40+2,0),OFFSET(C40,-M40+2,0),OFFSET(C40,-M40+3,0)+AB40,OFFSET(C40,-M40+4,0),0,0))</f>
        <v/>
      </c>
      <c r="P40" s="175" t="str">
        <f aca="false">IF(D40="","",(O40-F40)*D40*10)</f>
        <v/>
      </c>
      <c r="Q40" s="175" t="str">
        <f aca="true">IF(D40="","",xEURO(OFFSET(C40,-M40+1,0),E40,OFFSET(C40,-M40+2,0),OFFSET(C40,-M40+2,0),OFFSET(C40,-M40+3,0)+AB40,OFFSET(C40,-M40+4,0),0,2)/10*D40)</f>
        <v/>
      </c>
      <c r="R40" s="248" t="str">
        <f aca="true">IF(D40="","",xEURO(OFFSET(C40,-M40+1,0),E40,OFFSET(C40,-M40+2,0),OFFSET(C40,-M40+2,0),OFFSET(C40,-M40+3,0)+AB40,OFFSET(C40,-M40+4,0),0,3)/100*D40*10000)</f>
        <v/>
      </c>
      <c r="S40" s="248" t="str">
        <f aca="true">IF(D40="","",xEURO(OFFSET(C40,-M40+1,0),E40,OFFSET(C40,-M40+2,0),OFFSET(C40,-M40+2,0),OFFSET(C40,-M40+3,0)+AB40,OFFSET(C40,-M40+4,0),0,5)/365.25*D40*10000)</f>
        <v/>
      </c>
      <c r="U40" s="175" t="str">
        <f aca="true">IF(I40="","",xEURO(OFFSET(C40,-M40+1,0),J40,OFFSET(C40,-M40+2,0),OFFSET(C40,-M40+2,0),OFFSET(C40,-M40+3,0)+AC40,OFFSET(C40,-M40+4,0),1,1)*I40)</f>
        <v/>
      </c>
      <c r="V40" s="235" t="str">
        <f aca="true">IF(I40="","",xEURO(OFFSET(C40,-M40+1,0),J40,OFFSET(C40,-M40+2,0),OFFSET(C40,-M40+2,0),OFFSET(C40,-M40+3,0)+AC40,OFFSET(C40,-M40+4,0),1,0))</f>
        <v/>
      </c>
      <c r="W40" s="175" t="str">
        <f aca="false">IF(I40="","",(V40-K40)*I40*10)</f>
        <v/>
      </c>
      <c r="X40" s="175" t="str">
        <f aca="true">IF(I40="","",xEURO(OFFSET(C40,-M40+1,0),J40,OFFSET(C40,-M40+2,0),OFFSET(C40,-M40+2,0),OFFSET(C40,-M40+3,0)+AC40,OFFSET(C40,-M40+4,0),1,2)/10*I40)</f>
        <v/>
      </c>
      <c r="Y40" s="248" t="str">
        <f aca="true">IF(I40="","",xEURO(OFFSET(C40,-M40+1,0),J40,OFFSET(C40,-M40+2,0),OFFSET(C40,-M40+2,0),OFFSET(C40,-M40+3,0)+AC40,OFFSET(C40,-M40+4,0),1,3)/100*I40*10000)</f>
        <v/>
      </c>
      <c r="Z40" s="248" t="str">
        <f aca="true">IF(I40="","",xEURO(OFFSET(C40,-M40+1,0),J40,OFFSET(C40,-M40+2,0),OFFSET(C40,-M40+2,0),OFFSET(C40,-M40+3,0)+AC40,OFFSET(C40,-M40+4,0),1,5)/365.25*I40*10000)</f>
        <v/>
      </c>
      <c r="AB40" s="249" t="str">
        <f aca="true">IF(D40="","",xCalcSkew(OFFSET(C40,-M40,0),E40-OFFSET(C40,-M40+1,0),b)/100)</f>
        <v/>
      </c>
      <c r="AC40" s="249" t="str">
        <f aca="true">IF(I40="","",xCalcSkew(OFFSET(C40,-M40,0),J40-OFFSET(C40,-M40+1,0),b)/100)</f>
        <v/>
      </c>
      <c r="AE40" s="0" t="n">
        <f aca="false">D40*F40*10000*-1</f>
        <v>-0</v>
      </c>
      <c r="AF40" s="0" t="n">
        <f aca="false">I40*K40*10000*-1</f>
        <v>-0</v>
      </c>
      <c r="AG40" s="0" t="n">
        <f aca="false">AE40+AF40</f>
        <v>-0</v>
      </c>
    </row>
    <row r="41" customFormat="false" ht="12.75" hidden="false" customHeight="false" outlineLevel="0" collapsed="false">
      <c r="D41" s="265"/>
      <c r="E41" s="266"/>
      <c r="F41" s="266"/>
      <c r="G41" s="267"/>
      <c r="I41" s="265"/>
      <c r="J41" s="266"/>
      <c r="K41" s="266"/>
      <c r="L41" s="268"/>
      <c r="M41" s="247" t="n">
        <f aca="false">M40+1</f>
        <v>36</v>
      </c>
      <c r="N41" s="175" t="str">
        <f aca="true">IF(D41="","",xEURO(OFFSET(C41,-M41+1,0),E41,OFFSET(C41,-M41+2,0),OFFSET(C41,-M41+2,0),OFFSET(C41,-M41+3,0)+AB41,OFFSET(C41,-M41+4,0),0,1)*D41)</f>
        <v/>
      </c>
      <c r="O41" s="235" t="str">
        <f aca="true">IF(D41="","",xEURO(OFFSET(C41,-M41+1,0),E41,OFFSET(C41,-M41+2,0),OFFSET(C41,-M41+2,0),OFFSET(C41,-M41+3,0)+AB41,OFFSET(C41,-M41+4,0),0,0))</f>
        <v/>
      </c>
      <c r="P41" s="175" t="str">
        <f aca="false">IF(D41="","",(O41-F41)*D41*10)</f>
        <v/>
      </c>
      <c r="Q41" s="175" t="str">
        <f aca="true">IF(D41="","",xEURO(OFFSET(C41,-M41+1,0),E41,OFFSET(C41,-M41+2,0),OFFSET(C41,-M41+2,0),OFFSET(C41,-M41+3,0)+AB41,OFFSET(C41,-M41+4,0),0,2)/10*D41)</f>
        <v/>
      </c>
      <c r="R41" s="248" t="str">
        <f aca="true">IF(D41="","",xEURO(OFFSET(C41,-M41+1,0),E41,OFFSET(C41,-M41+2,0),OFFSET(C41,-M41+2,0),OFFSET(C41,-M41+3,0)+AB41,OFFSET(C41,-M41+4,0),0,3)/100*D41*10000)</f>
        <v/>
      </c>
      <c r="S41" s="248" t="str">
        <f aca="true">IF(D41="","",xEURO(OFFSET(C41,-M41+1,0),E41,OFFSET(C41,-M41+2,0),OFFSET(C41,-M41+2,0),OFFSET(C41,-M41+3,0)+AB41,OFFSET(C41,-M41+4,0),0,5)/365.25*D41*10000)</f>
        <v/>
      </c>
      <c r="U41" s="175" t="str">
        <f aca="true">IF(I41="","",xEURO(OFFSET(C41,-M41+1,0),J41,OFFSET(C41,-M41+2,0),OFFSET(C41,-M41+2,0),OFFSET(C41,-M41+3,0)+AC41,OFFSET(C41,-M41+4,0),1,1)*I41)</f>
        <v/>
      </c>
      <c r="V41" s="235" t="str">
        <f aca="true">IF(I41="","",xEURO(OFFSET(C41,-M41+1,0),J41,OFFSET(C41,-M41+2,0),OFFSET(C41,-M41+2,0),OFFSET(C41,-M41+3,0)+AC41,OFFSET(C41,-M41+4,0),1,0))</f>
        <v/>
      </c>
      <c r="W41" s="175" t="str">
        <f aca="false">IF(I41="","",(V41-K41)*I41*10)</f>
        <v/>
      </c>
      <c r="X41" s="175" t="str">
        <f aca="true">IF(I41="","",xEURO(OFFSET(C41,-M41+1,0),J41,OFFSET(C41,-M41+2,0),OFFSET(C41,-M41+2,0),OFFSET(C41,-M41+3,0)+AC41,OFFSET(C41,-M41+4,0),1,2)/10*I41)</f>
        <v/>
      </c>
      <c r="Y41" s="248" t="str">
        <f aca="true">IF(I41="","",xEURO(OFFSET(C41,-M41+1,0),J41,OFFSET(C41,-M41+2,0),OFFSET(C41,-M41+2,0),OFFSET(C41,-M41+3,0)+AC41,OFFSET(C41,-M41+4,0),1,3)/100*I41*10000)</f>
        <v/>
      </c>
      <c r="Z41" s="248" t="str">
        <f aca="true">IF(I41="","",xEURO(OFFSET(C41,-M41+1,0),J41,OFFSET(C41,-M41+2,0),OFFSET(C41,-M41+2,0),OFFSET(C41,-M41+3,0)+AC41,OFFSET(C41,-M41+4,0),1,5)/365.25*I41*10000)</f>
        <v/>
      </c>
      <c r="AB41" s="249" t="str">
        <f aca="true">IF(D41="","",xCalcSkew(OFFSET(C41,-M41,0),E41-OFFSET(C41,-M41+1,0),b)/100)</f>
        <v/>
      </c>
      <c r="AC41" s="249" t="str">
        <f aca="true">IF(I41="","",xCalcSkew(OFFSET(C41,-M41,0),J41-OFFSET(C41,-M41+1,0),b)/100)</f>
        <v/>
      </c>
      <c r="AE41" s="0" t="n">
        <f aca="false">D41*F41*10000*-1</f>
        <v>-0</v>
      </c>
      <c r="AF41" s="0" t="n">
        <f aca="false">I41*K41*10000*-1</f>
        <v>-0</v>
      </c>
      <c r="AG41" s="0" t="n">
        <f aca="false">AE41+AF41</f>
        <v>-0</v>
      </c>
    </row>
    <row r="42" customFormat="false" ht="12.75" hidden="false" customHeight="false" outlineLevel="0" collapsed="false">
      <c r="D42" s="265"/>
      <c r="E42" s="266"/>
      <c r="F42" s="266"/>
      <c r="G42" s="267"/>
      <c r="I42" s="265"/>
      <c r="J42" s="266"/>
      <c r="K42" s="266"/>
      <c r="L42" s="268"/>
      <c r="M42" s="247" t="n">
        <f aca="false">M41+1</f>
        <v>37</v>
      </c>
      <c r="N42" s="175" t="str">
        <f aca="true">IF(D42="","",xEURO(OFFSET(C42,-M42+1,0),E42,OFFSET(C42,-M42+2,0),OFFSET(C42,-M42+2,0),OFFSET(C42,-M42+3,0)+AB42,OFFSET(C42,-M42+4,0),0,1)*D42)</f>
        <v/>
      </c>
      <c r="O42" s="235" t="str">
        <f aca="true">IF(D42="","",xEURO(OFFSET(C42,-M42+1,0),E42,OFFSET(C42,-M42+2,0),OFFSET(C42,-M42+2,0),OFFSET(C42,-M42+3,0)+AB42,OFFSET(C42,-M42+4,0),0,0))</f>
        <v/>
      </c>
      <c r="P42" s="175" t="str">
        <f aca="false">IF(D42="","",(O42-F42)*D42*10)</f>
        <v/>
      </c>
      <c r="Q42" s="175" t="str">
        <f aca="true">IF(D42="","",xEURO(OFFSET(C42,-M42+1,0),E42,OFFSET(C42,-M42+2,0),OFFSET(C42,-M42+2,0),OFFSET(C42,-M42+3,0)+AB42,OFFSET(C42,-M42+4,0),0,2)/10*D42)</f>
        <v/>
      </c>
      <c r="R42" s="248" t="str">
        <f aca="true">IF(D42="","",xEURO(OFFSET(C42,-M42+1,0),E42,OFFSET(C42,-M42+2,0),OFFSET(C42,-M42+2,0),OFFSET(C42,-M42+3,0)+AB42,OFFSET(C42,-M42+4,0),0,3)/100*D42*10000)</f>
        <v/>
      </c>
      <c r="S42" s="248" t="str">
        <f aca="true">IF(D42="","",xEURO(OFFSET(C42,-M42+1,0),E42,OFFSET(C42,-M42+2,0),OFFSET(C42,-M42+2,0),OFFSET(C42,-M42+3,0)+AB42,OFFSET(C42,-M42+4,0),0,5)/365.25*D42*10000)</f>
        <v/>
      </c>
      <c r="U42" s="175" t="str">
        <f aca="true">IF(I42="","",xEURO(OFFSET(C42,-M42+1,0),J42,OFFSET(C42,-M42+2,0),OFFSET(C42,-M42+2,0),OFFSET(C42,-M42+3,0)+AC42,OFFSET(C42,-M42+4,0),1,1)*I42)</f>
        <v/>
      </c>
      <c r="V42" s="235" t="str">
        <f aca="true">IF(I42="","",xEURO(OFFSET(C42,-M42+1,0),J42,OFFSET(C42,-M42+2,0),OFFSET(C42,-M42+2,0),OFFSET(C42,-M42+3,0)+AC42,OFFSET(C42,-M42+4,0),1,0))</f>
        <v/>
      </c>
      <c r="W42" s="175" t="str">
        <f aca="false">IF(I42="","",(V42-K42)*I42*10)</f>
        <v/>
      </c>
      <c r="X42" s="175" t="str">
        <f aca="true">IF(I42="","",xEURO(OFFSET(C42,-M42+1,0),J42,OFFSET(C42,-M42+2,0),OFFSET(C42,-M42+2,0),OFFSET(C42,-M42+3,0)+AC42,OFFSET(C42,-M42+4,0),1,2)/10*I42)</f>
        <v/>
      </c>
      <c r="Y42" s="248" t="str">
        <f aca="true">IF(I42="","",xEURO(OFFSET(C42,-M42+1,0),J42,OFFSET(C42,-M42+2,0),OFFSET(C42,-M42+2,0),OFFSET(C42,-M42+3,0)+AC42,OFFSET(C42,-M42+4,0),1,3)/100*I42*10000)</f>
        <v/>
      </c>
      <c r="Z42" s="248" t="str">
        <f aca="true">IF(I42="","",xEURO(OFFSET(C42,-M42+1,0),J42,OFFSET(C42,-M42+2,0),OFFSET(C42,-M42+2,0),OFFSET(C42,-M42+3,0)+AC42,OFFSET(C42,-M42+4,0),1,5)/365.25*I42*10000)</f>
        <v/>
      </c>
      <c r="AB42" s="249" t="str">
        <f aca="true">IF(D42="","",xCalcSkew(OFFSET(C42,-M42,0),E42-OFFSET(C42,-M42+1,0),b)/100)</f>
        <v/>
      </c>
      <c r="AC42" s="249" t="str">
        <f aca="true">IF(I42="","",xCalcSkew(OFFSET(C42,-M42,0),J42-OFFSET(C42,-M42+1,0),b)/100)</f>
        <v/>
      </c>
      <c r="AE42" s="0" t="n">
        <f aca="false">D42*F42*10000*-1</f>
        <v>-0</v>
      </c>
      <c r="AF42" s="0" t="n">
        <f aca="false">I42*K42*10000*-1</f>
        <v>-0</v>
      </c>
      <c r="AG42" s="0" t="n">
        <f aca="false">AE42+AF42</f>
        <v>-0</v>
      </c>
    </row>
    <row r="43" customFormat="false" ht="12.75" hidden="false" customHeight="false" outlineLevel="0" collapsed="false">
      <c r="D43" s="265"/>
      <c r="E43" s="266"/>
      <c r="F43" s="266"/>
      <c r="G43" s="267"/>
      <c r="I43" s="265"/>
      <c r="J43" s="266"/>
      <c r="K43" s="266"/>
      <c r="L43" s="268"/>
      <c r="M43" s="247" t="n">
        <f aca="false">M42+1</f>
        <v>38</v>
      </c>
      <c r="N43" s="175" t="str">
        <f aca="true">IF(D43="","",xEURO(OFFSET(C43,-M43+1,0),E43,OFFSET(C43,-M43+2,0),OFFSET(C43,-M43+2,0),OFFSET(C43,-M43+3,0)+AB43,OFFSET(C43,-M43+4,0),0,1)*D43)</f>
        <v/>
      </c>
      <c r="O43" s="235" t="str">
        <f aca="true">IF(D43="","",xEURO(OFFSET(C43,-M43+1,0),E43,OFFSET(C43,-M43+2,0),OFFSET(C43,-M43+2,0),OFFSET(C43,-M43+3,0)+AB43,OFFSET(C43,-M43+4,0),0,0))</f>
        <v/>
      </c>
      <c r="P43" s="175" t="str">
        <f aca="false">IF(D43="","",(O43-F43)*D43*10)</f>
        <v/>
      </c>
      <c r="Q43" s="175" t="str">
        <f aca="true">IF(D43="","",xEURO(OFFSET(C43,-M43+1,0),E43,OFFSET(C43,-M43+2,0),OFFSET(C43,-M43+2,0),OFFSET(C43,-M43+3,0)+AB43,OFFSET(C43,-M43+4,0),0,2)/10*D43)</f>
        <v/>
      </c>
      <c r="R43" s="248" t="str">
        <f aca="true">IF(D43="","",xEURO(OFFSET(C43,-M43+1,0),E43,OFFSET(C43,-M43+2,0),OFFSET(C43,-M43+2,0),OFFSET(C43,-M43+3,0)+AB43,OFFSET(C43,-M43+4,0),0,3)/100*D43*10000)</f>
        <v/>
      </c>
      <c r="S43" s="248" t="str">
        <f aca="true">IF(D43="","",xEURO(OFFSET(C43,-M43+1,0),E43,OFFSET(C43,-M43+2,0),OFFSET(C43,-M43+2,0),OFFSET(C43,-M43+3,0)+AB43,OFFSET(C43,-M43+4,0),0,5)/365.25*D43*10000)</f>
        <v/>
      </c>
      <c r="U43" s="175" t="str">
        <f aca="true">IF(I43="","",xEURO(OFFSET(C43,-M43+1,0),J43,OFFSET(C43,-M43+2,0),OFFSET(C43,-M43+2,0),OFFSET(C43,-M43+3,0)+AC43,OFFSET(C43,-M43+4,0),1,1)*I43)</f>
        <v/>
      </c>
      <c r="V43" s="235" t="str">
        <f aca="true">IF(I43="","",xEURO(OFFSET(C43,-M43+1,0),J43,OFFSET(C43,-M43+2,0),OFFSET(C43,-M43+2,0),OFFSET(C43,-M43+3,0)+AC43,OFFSET(C43,-M43+4,0),1,0))</f>
        <v/>
      </c>
      <c r="W43" s="175" t="str">
        <f aca="false">IF(I43="","",(V43-K43)*I43*10)</f>
        <v/>
      </c>
      <c r="X43" s="175" t="str">
        <f aca="true">IF(I43="","",xEURO(OFFSET(C43,-M43+1,0),J43,OFFSET(C43,-M43+2,0),OFFSET(C43,-M43+2,0),OFFSET(C43,-M43+3,0)+AC43,OFFSET(C43,-M43+4,0),1,2)/10*I43)</f>
        <v/>
      </c>
      <c r="Y43" s="248" t="str">
        <f aca="true">IF(I43="","",xEURO(OFFSET(C43,-M43+1,0),J43,OFFSET(C43,-M43+2,0),OFFSET(C43,-M43+2,0),OFFSET(C43,-M43+3,0)+AC43,OFFSET(C43,-M43+4,0),1,3)/100*I43*10000)</f>
        <v/>
      </c>
      <c r="Z43" s="248" t="str">
        <f aca="true">IF(I43="","",xEURO(OFFSET(C43,-M43+1,0),J43,OFFSET(C43,-M43+2,0),OFFSET(C43,-M43+2,0),OFFSET(C43,-M43+3,0)+AC43,OFFSET(C43,-M43+4,0),1,5)/365.25*I43*10000)</f>
        <v/>
      </c>
      <c r="AB43" s="249" t="str">
        <f aca="true">IF(D43="","",xCalcSkew(OFFSET(C43,-M43,0),E43-OFFSET(C43,-M43+1,0),b)/100)</f>
        <v/>
      </c>
      <c r="AC43" s="249" t="str">
        <f aca="true">IF(I43="","",xCalcSkew(OFFSET(C43,-M43,0),J43-OFFSET(C43,-M43+1,0),b)/100)</f>
        <v/>
      </c>
      <c r="AE43" s="0" t="n">
        <f aca="false">D43*F43*10000*-1</f>
        <v>-0</v>
      </c>
      <c r="AF43" s="0" t="n">
        <f aca="false">I43*K43*10000*-1</f>
        <v>-0</v>
      </c>
      <c r="AG43" s="0" t="n">
        <f aca="false">AE43+AF43</f>
        <v>-0</v>
      </c>
    </row>
    <row r="44" customFormat="false" ht="12.75" hidden="false" customHeight="false" outlineLevel="0" collapsed="false">
      <c r="D44" s="265"/>
      <c r="E44" s="266"/>
      <c r="F44" s="266"/>
      <c r="G44" s="267"/>
      <c r="I44" s="265"/>
      <c r="J44" s="266"/>
      <c r="K44" s="266"/>
      <c r="L44" s="268"/>
      <c r="M44" s="247" t="n">
        <f aca="false">M43+1</f>
        <v>39</v>
      </c>
      <c r="N44" s="175" t="str">
        <f aca="true">IF(D44="","",xEURO(OFFSET(C44,-M44+1,0),E44,OFFSET(C44,-M44+2,0),OFFSET(C44,-M44+2,0),OFFSET(C44,-M44+3,0)+AB44,OFFSET(C44,-M44+4,0),0,1)*D44)</f>
        <v/>
      </c>
      <c r="O44" s="235" t="str">
        <f aca="true">IF(D44="","",xEURO(OFFSET(C44,-M44+1,0),E44,OFFSET(C44,-M44+2,0),OFFSET(C44,-M44+2,0),OFFSET(C44,-M44+3,0)+AB44,OFFSET(C44,-M44+4,0),0,0))</f>
        <v/>
      </c>
      <c r="P44" s="175" t="str">
        <f aca="false">IF(D44="","",(O44-F44)*D44*10)</f>
        <v/>
      </c>
      <c r="Q44" s="175" t="str">
        <f aca="true">IF(D44="","",xEURO(OFFSET(C44,-M44+1,0),E44,OFFSET(C44,-M44+2,0),OFFSET(C44,-M44+2,0),OFFSET(C44,-M44+3,0)+AB44,OFFSET(C44,-M44+4,0),0,2)/10*D44)</f>
        <v/>
      </c>
      <c r="R44" s="248" t="str">
        <f aca="true">IF(D44="","",xEURO(OFFSET(C44,-M44+1,0),E44,OFFSET(C44,-M44+2,0),OFFSET(C44,-M44+2,0),OFFSET(C44,-M44+3,0)+AB44,OFFSET(C44,-M44+4,0),0,3)/100*D44*10000)</f>
        <v/>
      </c>
      <c r="S44" s="248" t="str">
        <f aca="true">IF(D44="","",xEURO(OFFSET(C44,-M44+1,0),E44,OFFSET(C44,-M44+2,0),OFFSET(C44,-M44+2,0),OFFSET(C44,-M44+3,0)+AB44,OFFSET(C44,-M44+4,0),0,5)/365.25*D44*10000)</f>
        <v/>
      </c>
      <c r="U44" s="175" t="str">
        <f aca="true">IF(I44="","",xEURO(OFFSET(C44,-M44+1,0),J44,OFFSET(C44,-M44+2,0),OFFSET(C44,-M44+2,0),OFFSET(C44,-M44+3,0)+AC44,OFFSET(C44,-M44+4,0),1,1)*I44)</f>
        <v/>
      </c>
      <c r="V44" s="235" t="str">
        <f aca="true">IF(I44="","",xEURO(OFFSET(C44,-M44+1,0),J44,OFFSET(C44,-M44+2,0),OFFSET(C44,-M44+2,0),OFFSET(C44,-M44+3,0)+AC44,OFFSET(C44,-M44+4,0),1,0))</f>
        <v/>
      </c>
      <c r="W44" s="175" t="str">
        <f aca="false">IF(I44="","",(V44-K44)*I44*10)</f>
        <v/>
      </c>
      <c r="X44" s="175" t="str">
        <f aca="true">IF(I44="","",xEURO(OFFSET(C44,-M44+1,0),J44,OFFSET(C44,-M44+2,0),OFFSET(C44,-M44+2,0),OFFSET(C44,-M44+3,0)+AC44,OFFSET(C44,-M44+4,0),1,2)/10*I44)</f>
        <v/>
      </c>
      <c r="Y44" s="248" t="str">
        <f aca="true">IF(I44="","",xEURO(OFFSET(C44,-M44+1,0),J44,OFFSET(C44,-M44+2,0),OFFSET(C44,-M44+2,0),OFFSET(C44,-M44+3,0)+AC44,OFFSET(C44,-M44+4,0),1,3)/100*I44*10000)</f>
        <v/>
      </c>
      <c r="Z44" s="248" t="str">
        <f aca="true">IF(I44="","",xEURO(OFFSET(C44,-M44+1,0),J44,OFFSET(C44,-M44+2,0),OFFSET(C44,-M44+2,0),OFFSET(C44,-M44+3,0)+AC44,OFFSET(C44,-M44+4,0),1,5)/365.25*I44*10000)</f>
        <v/>
      </c>
      <c r="AB44" s="249" t="str">
        <f aca="true">IF(D44="","",xCalcSkew(OFFSET(C44,-M44,0),E44-OFFSET(C44,-M44+1,0),b)/100)</f>
        <v/>
      </c>
      <c r="AC44" s="249" t="str">
        <f aca="true">IF(I44="","",xCalcSkew(OFFSET(C44,-M44,0),J44-OFFSET(C44,-M44+1,0),b)/100)</f>
        <v/>
      </c>
      <c r="AE44" s="0" t="n">
        <f aca="false">D44*F44*10000*-1</f>
        <v>-0</v>
      </c>
      <c r="AF44" s="0" t="n">
        <f aca="false">I44*K44*10000*-1</f>
        <v>-0</v>
      </c>
      <c r="AG44" s="0" t="n">
        <f aca="false">AE44+AF44</f>
        <v>-0</v>
      </c>
    </row>
    <row r="45" customFormat="false" ht="12.75" hidden="false" customHeight="false" outlineLevel="0" collapsed="false">
      <c r="D45" s="265"/>
      <c r="E45" s="266"/>
      <c r="F45" s="266"/>
      <c r="G45" s="267"/>
      <c r="I45" s="265"/>
      <c r="J45" s="266"/>
      <c r="K45" s="266"/>
      <c r="L45" s="268"/>
      <c r="M45" s="247" t="n">
        <f aca="false">M44+1</f>
        <v>40</v>
      </c>
      <c r="N45" s="175" t="str">
        <f aca="true">IF(D45="","",xEURO(OFFSET(C45,-M45+1,0),E45,OFFSET(C45,-M45+2,0),OFFSET(C45,-M45+2,0),OFFSET(C45,-M45+3,0)+AB45,OFFSET(C45,-M45+4,0),0,1)*D45)</f>
        <v/>
      </c>
      <c r="O45" s="235" t="str">
        <f aca="true">IF(D45="","",xEURO(OFFSET(C45,-M45+1,0),E45,OFFSET(C45,-M45+2,0),OFFSET(C45,-M45+2,0),OFFSET(C45,-M45+3,0)+AB45,OFFSET(C45,-M45+4,0),0,0))</f>
        <v/>
      </c>
      <c r="P45" s="175" t="str">
        <f aca="false">IF(D45="","",(O45-F45)*D45*10)</f>
        <v/>
      </c>
      <c r="Q45" s="175" t="str">
        <f aca="true">IF(D45="","",xEURO(OFFSET(C45,-M45+1,0),E45,OFFSET(C45,-M45+2,0),OFFSET(C45,-M45+2,0),OFFSET(C45,-M45+3,0)+AB45,OFFSET(C45,-M45+4,0),0,2)/10*D45)</f>
        <v/>
      </c>
      <c r="R45" s="248" t="str">
        <f aca="true">IF(D45="","",xEURO(OFFSET(C45,-M45+1,0),E45,OFFSET(C45,-M45+2,0),OFFSET(C45,-M45+2,0),OFFSET(C45,-M45+3,0)+AB45,OFFSET(C45,-M45+4,0),0,3)/100*D45*10000)</f>
        <v/>
      </c>
      <c r="S45" s="248" t="str">
        <f aca="true">IF(D45="","",xEURO(OFFSET(C45,-M45+1,0),E45,OFFSET(C45,-M45+2,0),OFFSET(C45,-M45+2,0),OFFSET(C45,-M45+3,0)+AB45,OFFSET(C45,-M45+4,0),0,5)/365.25*D45*10000)</f>
        <v/>
      </c>
      <c r="U45" s="175" t="str">
        <f aca="true">IF(I45="","",xEURO(OFFSET(C45,-M45+1,0),J45,OFFSET(C45,-M45+2,0),OFFSET(C45,-M45+2,0),OFFSET(C45,-M45+3,0)+AC45,OFFSET(C45,-M45+4,0),1,1)*I45)</f>
        <v/>
      </c>
      <c r="V45" s="235" t="str">
        <f aca="true">IF(I45="","",xEURO(OFFSET(C45,-M45+1,0),J45,OFFSET(C45,-M45+2,0),OFFSET(C45,-M45+2,0),OFFSET(C45,-M45+3,0)+AC45,OFFSET(C45,-M45+4,0),1,0))</f>
        <v/>
      </c>
      <c r="W45" s="175" t="str">
        <f aca="false">IF(I45="","",(V45-K45)*I45*10)</f>
        <v/>
      </c>
      <c r="X45" s="175" t="str">
        <f aca="true">IF(I45="","",xEURO(OFFSET(C45,-M45+1,0),J45,OFFSET(C45,-M45+2,0),OFFSET(C45,-M45+2,0),OFFSET(C45,-M45+3,0)+AC45,OFFSET(C45,-M45+4,0),1,2)/10*I45)</f>
        <v/>
      </c>
      <c r="Y45" s="248" t="str">
        <f aca="true">IF(I45="","",xEURO(OFFSET(C45,-M45+1,0),J45,OFFSET(C45,-M45+2,0),OFFSET(C45,-M45+2,0),OFFSET(C45,-M45+3,0)+AC45,OFFSET(C45,-M45+4,0),1,3)/100*I45*10000)</f>
        <v/>
      </c>
      <c r="Z45" s="248" t="str">
        <f aca="true">IF(I45="","",xEURO(OFFSET(C45,-M45+1,0),J45,OFFSET(C45,-M45+2,0),OFFSET(C45,-M45+2,0),OFFSET(C45,-M45+3,0)+AC45,OFFSET(C45,-M45+4,0),1,5)/365.25*I45*10000)</f>
        <v/>
      </c>
      <c r="AB45" s="249" t="str">
        <f aca="true">IF(D45="","",xCalcSkew(OFFSET(C45,-M45,0),E45-OFFSET(C45,-M45+1,0),b)/100)</f>
        <v/>
      </c>
      <c r="AC45" s="249" t="str">
        <f aca="true">IF(I45="","",xCalcSkew(OFFSET(C45,-M45,0),J45-OFFSET(C45,-M45+1,0),b)/100)</f>
        <v/>
      </c>
      <c r="AE45" s="0" t="n">
        <f aca="false">D45*F45*10000*-1</f>
        <v>-0</v>
      </c>
      <c r="AF45" s="0" t="n">
        <f aca="false">I45*K45*10000*-1</f>
        <v>-0</v>
      </c>
      <c r="AG45" s="0" t="n">
        <f aca="false">AE45+AF45</f>
        <v>-0</v>
      </c>
    </row>
    <row r="46" customFormat="false" ht="12.75" hidden="false" customHeight="false" outlineLevel="0" collapsed="false">
      <c r="D46" s="265"/>
      <c r="E46" s="266"/>
      <c r="F46" s="266"/>
      <c r="G46" s="267"/>
      <c r="I46" s="265"/>
      <c r="J46" s="266"/>
      <c r="K46" s="266"/>
      <c r="L46" s="268"/>
      <c r="M46" s="247" t="n">
        <f aca="false">M45+1</f>
        <v>41</v>
      </c>
      <c r="N46" s="175" t="str">
        <f aca="true">IF(D46="","",xEURO(OFFSET(C46,-M46+1,0),E46,OFFSET(C46,-M46+2,0),OFFSET(C46,-M46+2,0),OFFSET(C46,-M46+3,0)+AB46,OFFSET(C46,-M46+4,0),0,1)*D46)</f>
        <v/>
      </c>
      <c r="O46" s="235" t="str">
        <f aca="true">IF(D46="","",xEURO(OFFSET(C46,-M46+1,0),E46,OFFSET(C46,-M46+2,0),OFFSET(C46,-M46+2,0),OFFSET(C46,-M46+3,0)+AB46,OFFSET(C46,-M46+4,0),0,0))</f>
        <v/>
      </c>
      <c r="P46" s="175" t="str">
        <f aca="false">IF(D46="","",(O46-F46)*D46*10)</f>
        <v/>
      </c>
      <c r="Q46" s="175" t="str">
        <f aca="true">IF(D46="","",xEURO(OFFSET(C46,-M46+1,0),E46,OFFSET(C46,-M46+2,0),OFFSET(C46,-M46+2,0),OFFSET(C46,-M46+3,0)+AB46,OFFSET(C46,-M46+4,0),0,2)/10*D46)</f>
        <v/>
      </c>
      <c r="R46" s="248" t="str">
        <f aca="true">IF(D46="","",xEURO(OFFSET(C46,-M46+1,0),E46,OFFSET(C46,-M46+2,0),OFFSET(C46,-M46+2,0),OFFSET(C46,-M46+3,0)+AB46,OFFSET(C46,-M46+4,0),0,3)/100*D46*10000)</f>
        <v/>
      </c>
      <c r="S46" s="248" t="str">
        <f aca="true">IF(D46="","",xEURO(OFFSET(C46,-M46+1,0),E46,OFFSET(C46,-M46+2,0),OFFSET(C46,-M46+2,0),OFFSET(C46,-M46+3,0)+AB46,OFFSET(C46,-M46+4,0),0,5)/365.25*D46*10000)</f>
        <v/>
      </c>
      <c r="U46" s="175" t="str">
        <f aca="true">IF(I46="","",xEURO(OFFSET(C46,-M46+1,0),J46,OFFSET(C46,-M46+2,0),OFFSET(C46,-M46+2,0),OFFSET(C46,-M46+3,0)+AC46,OFFSET(C46,-M46+4,0),1,1)*I46)</f>
        <v/>
      </c>
      <c r="V46" s="235" t="str">
        <f aca="true">IF(I46="","",xEURO(OFFSET(C46,-M46+1,0),J46,OFFSET(C46,-M46+2,0),OFFSET(C46,-M46+2,0),OFFSET(C46,-M46+3,0)+AC46,OFFSET(C46,-M46+4,0),1,0))</f>
        <v/>
      </c>
      <c r="W46" s="175" t="str">
        <f aca="false">IF(I46="","",(V46-K46)*I46*10)</f>
        <v/>
      </c>
      <c r="X46" s="175" t="str">
        <f aca="true">IF(I46="","",xEURO(OFFSET(C46,-M46+1,0),J46,OFFSET(C46,-M46+2,0),OFFSET(C46,-M46+2,0),OFFSET(C46,-M46+3,0)+AC46,OFFSET(C46,-M46+4,0),1,2)/10*I46)</f>
        <v/>
      </c>
      <c r="Y46" s="248" t="str">
        <f aca="true">IF(I46="","",xEURO(OFFSET(C46,-M46+1,0),J46,OFFSET(C46,-M46+2,0),OFFSET(C46,-M46+2,0),OFFSET(C46,-M46+3,0)+AC46,OFFSET(C46,-M46+4,0),1,3)/100*I46*10000)</f>
        <v/>
      </c>
      <c r="Z46" s="248" t="str">
        <f aca="true">IF(I46="","",xEURO(OFFSET(C46,-M46+1,0),J46,OFFSET(C46,-M46+2,0),OFFSET(C46,-M46+2,0),OFFSET(C46,-M46+3,0)+AC46,OFFSET(C46,-M46+4,0),1,5)/365.25*I46*10000)</f>
        <v/>
      </c>
      <c r="AB46" s="249" t="str">
        <f aca="true">IF(D46="","",xCalcSkew(OFFSET(C46,-M46,0),E46-OFFSET(C46,-M46+1,0),b)/100)</f>
        <v/>
      </c>
      <c r="AC46" s="249" t="str">
        <f aca="true">IF(I46="","",xCalcSkew(OFFSET(C46,-M46,0),J46-OFFSET(C46,-M46+1,0),b)/100)</f>
        <v/>
      </c>
      <c r="AE46" s="0" t="n">
        <f aca="false">D46*F46*10000*-1</f>
        <v>-0</v>
      </c>
      <c r="AF46" s="0" t="n">
        <f aca="false">I46*K46*10000*-1</f>
        <v>-0</v>
      </c>
      <c r="AG46" s="0" t="n">
        <f aca="false">AE46+AF46</f>
        <v>-0</v>
      </c>
    </row>
    <row r="47" customFormat="false" ht="12.75" hidden="false" customHeight="false" outlineLevel="0" collapsed="false">
      <c r="D47" s="265"/>
      <c r="E47" s="266"/>
      <c r="F47" s="266"/>
      <c r="G47" s="267"/>
      <c r="I47" s="265"/>
      <c r="J47" s="266"/>
      <c r="K47" s="266"/>
      <c r="L47" s="268"/>
      <c r="M47" s="247" t="n">
        <f aca="false">M46+1</f>
        <v>42</v>
      </c>
      <c r="N47" s="175" t="str">
        <f aca="true">IF(D47="","",xEURO(OFFSET(C47,-M47+1,0),E47,OFFSET(C47,-M47+2,0),OFFSET(C47,-M47+2,0),OFFSET(C47,-M47+3,0)+AB47,OFFSET(C47,-M47+4,0),0,1)*D47)</f>
        <v/>
      </c>
      <c r="O47" s="235" t="str">
        <f aca="true">IF(D47="","",xEURO(OFFSET(C47,-M47+1,0),E47,OFFSET(C47,-M47+2,0),OFFSET(C47,-M47+2,0),OFFSET(C47,-M47+3,0)+AB47,OFFSET(C47,-M47+4,0),0,0))</f>
        <v/>
      </c>
      <c r="P47" s="175" t="str">
        <f aca="false">IF(D47="","",(O47-F47)*D47*10)</f>
        <v/>
      </c>
      <c r="Q47" s="175" t="str">
        <f aca="true">IF(D47="","",xEURO(OFFSET(C47,-M47+1,0),E47,OFFSET(C47,-M47+2,0),OFFSET(C47,-M47+2,0),OFFSET(C47,-M47+3,0)+AB47,OFFSET(C47,-M47+4,0),0,2)/10*D47)</f>
        <v/>
      </c>
      <c r="R47" s="248" t="str">
        <f aca="true">IF(D47="","",xEURO(OFFSET(C47,-M47+1,0),E47,OFFSET(C47,-M47+2,0),OFFSET(C47,-M47+2,0),OFFSET(C47,-M47+3,0)+AB47,OFFSET(C47,-M47+4,0),0,3)/100*D47*10000)</f>
        <v/>
      </c>
      <c r="S47" s="248" t="str">
        <f aca="true">IF(D47="","",xEURO(OFFSET(C47,-M47+1,0),E47,OFFSET(C47,-M47+2,0),OFFSET(C47,-M47+2,0),OFFSET(C47,-M47+3,0)+AB47,OFFSET(C47,-M47+4,0),0,5)/365.25*D47*10000)</f>
        <v/>
      </c>
      <c r="U47" s="175" t="str">
        <f aca="true">IF(I47="","",xEURO(OFFSET(C47,-M47+1,0),J47,OFFSET(C47,-M47+2,0),OFFSET(C47,-M47+2,0),OFFSET(C47,-M47+3,0)+AC47,OFFSET(C47,-M47+4,0),1,1)*I47)</f>
        <v/>
      </c>
      <c r="V47" s="235" t="str">
        <f aca="true">IF(I47="","",xEURO(OFFSET(C47,-M47+1,0),J47,OFFSET(C47,-M47+2,0),OFFSET(C47,-M47+2,0),OFFSET(C47,-M47+3,0)+AC47,OFFSET(C47,-M47+4,0),1,0))</f>
        <v/>
      </c>
      <c r="W47" s="175" t="str">
        <f aca="false">IF(I47="","",(V47-K47)*I47*10)</f>
        <v/>
      </c>
      <c r="X47" s="175" t="str">
        <f aca="true">IF(I47="","",xEURO(OFFSET(C47,-M47+1,0),J47,OFFSET(C47,-M47+2,0),OFFSET(C47,-M47+2,0),OFFSET(C47,-M47+3,0)+AC47,OFFSET(C47,-M47+4,0),1,2)/10*I47)</f>
        <v/>
      </c>
      <c r="Y47" s="248" t="str">
        <f aca="true">IF(I47="","",xEURO(OFFSET(C47,-M47+1,0),J47,OFFSET(C47,-M47+2,0),OFFSET(C47,-M47+2,0),OFFSET(C47,-M47+3,0)+AC47,OFFSET(C47,-M47+4,0),1,3)/100*I47*10000)</f>
        <v/>
      </c>
      <c r="Z47" s="248" t="str">
        <f aca="true">IF(I47="","",xEURO(OFFSET(C47,-M47+1,0),J47,OFFSET(C47,-M47+2,0),OFFSET(C47,-M47+2,0),OFFSET(C47,-M47+3,0)+AC47,OFFSET(C47,-M47+4,0),1,5)/365.25*I47*10000)</f>
        <v/>
      </c>
      <c r="AB47" s="249" t="str">
        <f aca="true">IF(D47="","",xCalcSkew(OFFSET(C47,-M47,0),E47-OFFSET(C47,-M47+1,0),b)/100)</f>
        <v/>
      </c>
      <c r="AC47" s="249" t="str">
        <f aca="true">IF(I47="","",xCalcSkew(OFFSET(C47,-M47,0),J47-OFFSET(C47,-M47+1,0),b)/100)</f>
        <v/>
      </c>
      <c r="AE47" s="0" t="n">
        <f aca="false">D47*F47*10000*-1</f>
        <v>-0</v>
      </c>
      <c r="AF47" s="0" t="n">
        <f aca="false">I47*K47*10000*-1</f>
        <v>-0</v>
      </c>
      <c r="AG47" s="0" t="n">
        <f aca="false">AE47+AF47</f>
        <v>-0</v>
      </c>
    </row>
    <row r="48" customFormat="false" ht="12.75" hidden="false" customHeight="false" outlineLevel="0" collapsed="false">
      <c r="D48" s="265"/>
      <c r="E48" s="266"/>
      <c r="F48" s="266"/>
      <c r="G48" s="267"/>
      <c r="I48" s="265"/>
      <c r="J48" s="266"/>
      <c r="K48" s="266"/>
      <c r="L48" s="268"/>
      <c r="M48" s="247" t="n">
        <f aca="false">M47+1</f>
        <v>43</v>
      </c>
      <c r="N48" s="175" t="str">
        <f aca="true">IF(D48="","",xEURO(OFFSET(C48,-M48+1,0),E48,OFFSET(C48,-M48+2,0),OFFSET(C48,-M48+2,0),OFFSET(C48,-M48+3,0)+AB48,OFFSET(C48,-M48+4,0),0,1)*D48)</f>
        <v/>
      </c>
      <c r="O48" s="235" t="str">
        <f aca="true">IF(D48="","",xEURO(OFFSET(C48,-M48+1,0),E48,OFFSET(C48,-M48+2,0),OFFSET(C48,-M48+2,0),OFFSET(C48,-M48+3,0)+AB48,OFFSET(C48,-M48+4,0),0,0))</f>
        <v/>
      </c>
      <c r="P48" s="175" t="str">
        <f aca="false">IF(D48="","",(O48-F48)*D48*10)</f>
        <v/>
      </c>
      <c r="Q48" s="175" t="str">
        <f aca="true">IF(D48="","",xEURO(OFFSET(C48,-M48+1,0),E48,OFFSET(C48,-M48+2,0),OFFSET(C48,-M48+2,0),OFFSET(C48,-M48+3,0)+AB48,OFFSET(C48,-M48+4,0),0,2)/10*D48)</f>
        <v/>
      </c>
      <c r="R48" s="248" t="str">
        <f aca="true">IF(D48="","",xEURO(OFFSET(C48,-M48+1,0),E48,OFFSET(C48,-M48+2,0),OFFSET(C48,-M48+2,0),OFFSET(C48,-M48+3,0)+AB48,OFFSET(C48,-M48+4,0),0,3)/100*D48*10000)</f>
        <v/>
      </c>
      <c r="S48" s="248" t="str">
        <f aca="true">IF(D48="","",xEURO(OFFSET(C48,-M48+1,0),E48,OFFSET(C48,-M48+2,0),OFFSET(C48,-M48+2,0),OFFSET(C48,-M48+3,0)+AB48,OFFSET(C48,-M48+4,0),0,5)/365.25*D48*10000)</f>
        <v/>
      </c>
      <c r="U48" s="175" t="str">
        <f aca="true">IF(I48="","",xEURO(OFFSET(C48,-M48+1,0),J48,OFFSET(C48,-M48+2,0),OFFSET(C48,-M48+2,0),OFFSET(C48,-M48+3,0)+AC48,OFFSET(C48,-M48+4,0),1,1)*I48)</f>
        <v/>
      </c>
      <c r="V48" s="235" t="str">
        <f aca="true">IF(I48="","",xEURO(OFFSET(C48,-M48+1,0),J48,OFFSET(C48,-M48+2,0),OFFSET(C48,-M48+2,0),OFFSET(C48,-M48+3,0)+AC48,OFFSET(C48,-M48+4,0),1,0))</f>
        <v/>
      </c>
      <c r="W48" s="175" t="str">
        <f aca="false">IF(I48="","",(V48-K48)*I48*10)</f>
        <v/>
      </c>
      <c r="X48" s="175" t="str">
        <f aca="true">IF(I48="","",xEURO(OFFSET(C48,-M48+1,0),J48,OFFSET(C48,-M48+2,0),OFFSET(C48,-M48+2,0),OFFSET(C48,-M48+3,0)+AC48,OFFSET(C48,-M48+4,0),1,2)/10*I48)</f>
        <v/>
      </c>
      <c r="Y48" s="248" t="str">
        <f aca="true">IF(I48="","",xEURO(OFFSET(C48,-M48+1,0),J48,OFFSET(C48,-M48+2,0),OFFSET(C48,-M48+2,0),OFFSET(C48,-M48+3,0)+AC48,OFFSET(C48,-M48+4,0),1,3)/100*I48*10000)</f>
        <v/>
      </c>
      <c r="Z48" s="248" t="str">
        <f aca="true">IF(I48="","",xEURO(OFFSET(C48,-M48+1,0),J48,OFFSET(C48,-M48+2,0),OFFSET(C48,-M48+2,0),OFFSET(C48,-M48+3,0)+AC48,OFFSET(C48,-M48+4,0),1,5)/365.25*I48*10000)</f>
        <v/>
      </c>
      <c r="AB48" s="249" t="str">
        <f aca="true">IF(D48="","",xCalcSkew(OFFSET(C48,-M48,0),E48-OFFSET(C48,-M48+1,0),b)/100)</f>
        <v/>
      </c>
      <c r="AC48" s="249" t="str">
        <f aca="true">IF(I48="","",xCalcSkew(OFFSET(C48,-M48,0),J48-OFFSET(C48,-M48+1,0),b)/100)</f>
        <v/>
      </c>
      <c r="AE48" s="0" t="n">
        <f aca="false">D48*F48*10000*-1</f>
        <v>-0</v>
      </c>
      <c r="AF48" s="0" t="n">
        <f aca="false">I48*K48*10000*-1</f>
        <v>-0</v>
      </c>
      <c r="AG48" s="0" t="n">
        <f aca="false">AE48+AF48</f>
        <v>-0</v>
      </c>
    </row>
    <row r="49" customFormat="false" ht="12.75" hidden="false" customHeight="false" outlineLevel="0" collapsed="false">
      <c r="D49" s="274" t="n">
        <f aca="true">SUM(INDIRECT(CONCATENATE(ADDRESS(ROW(D5),COLUMN(D5)),":",ADDRESS(ROW()-1,COLUMN()))))</f>
        <v>-125</v>
      </c>
      <c r="I49" s="274" t="n">
        <f aca="true">SUM(INDIRECT(CONCATENATE(ADDRESS(ROW(I5),COLUMN(I5)),":",ADDRESS(ROW()-1,COLUMN()))))</f>
        <v>25</v>
      </c>
      <c r="J49" s="170"/>
      <c r="K49" s="170"/>
      <c r="L49" s="170"/>
      <c r="N49" s="274" t="e">
        <f aca="true">SUM(INDIRECT(CONCATENATE(ADDRESS(ROW(N5),COLUMN(N5)),":",ADDRESS(ROW()-1,COLUMN()))))</f>
        <v>#NAME?</v>
      </c>
      <c r="O49" s="274" t="e">
        <f aca="true">SUM(INDIRECT(CONCATENATE(ADDRESS(ROW(O5),COLUMN(O5)),":",ADDRESS(ROW()-1,COLUMN()))))</f>
        <v>#NAME?</v>
      </c>
      <c r="P49" s="274" t="e">
        <f aca="true">SUM(INDIRECT(CONCATENATE(ADDRESS(ROW(P5),COLUMN(P5)),":",ADDRESS(ROW()-1,COLUMN()))))</f>
        <v>#NAME?</v>
      </c>
      <c r="Q49" s="274" t="e">
        <f aca="true">SUM(INDIRECT(CONCATENATE(ADDRESS(ROW(Q5),COLUMN(Q5)),":",ADDRESS(ROW()-1,COLUMN()))))</f>
        <v>#NAME?</v>
      </c>
      <c r="R49" s="274" t="e">
        <f aca="true">SUM(INDIRECT(CONCATENATE(ADDRESS(ROW(R5),COLUMN(R5)),":",ADDRESS(ROW()-1,COLUMN()))))</f>
        <v>#NAME?</v>
      </c>
      <c r="S49" s="274" t="e">
        <f aca="true">SUM(INDIRECT(CONCATENATE(ADDRESS(ROW(S5),COLUMN(S5)),":",ADDRESS(ROW()-1,COLUMN()))))</f>
        <v>#NAME?</v>
      </c>
      <c r="T49" s="175"/>
      <c r="U49" s="274" t="e">
        <f aca="true">SUM(INDIRECT(CONCATENATE(ADDRESS(ROW(U5),COLUMN(U5)),":",ADDRESS(ROW()-1,COLUMN()))))</f>
        <v>#NAME?</v>
      </c>
      <c r="V49" s="274" t="e">
        <f aca="true">SUM(INDIRECT(CONCATENATE(ADDRESS(ROW(V5),COLUMN(V5)),":",ADDRESS(ROW()-1,COLUMN()))))</f>
        <v>#NAME?</v>
      </c>
      <c r="W49" s="274" t="e">
        <f aca="true">SUM(INDIRECT(CONCATENATE(ADDRESS(ROW(W5),COLUMN(W5)),":",ADDRESS(ROW()-1,COLUMN()))))</f>
        <v>#NAME?</v>
      </c>
      <c r="X49" s="274" t="e">
        <f aca="true">SUM(INDIRECT(CONCATENATE(ADDRESS(ROW(X5),COLUMN(X5)),":",ADDRESS(ROW()-1,COLUMN()))))</f>
        <v>#NAME?</v>
      </c>
      <c r="Y49" s="274" t="e">
        <f aca="true">SUM(INDIRECT(CONCATENATE(ADDRESS(ROW(Y5),COLUMN(Y5)),":",ADDRESS(ROW()-1,COLUMN()))))</f>
        <v>#NAME?</v>
      </c>
      <c r="Z49" s="274" t="e">
        <f aca="true">SUM(INDIRECT(CONCATENATE(ADDRESS(ROW(Z5),COLUMN(Z5)),":",ADDRESS(ROW()-1,COLUMN()))))</f>
        <v>#NAME?</v>
      </c>
      <c r="AE49" s="0" t="n">
        <f aca="false">D49*F49*10000*-1</f>
        <v>0</v>
      </c>
      <c r="AF49" s="0" t="n">
        <f aca="false">I49*K49*10000*-1</f>
        <v>-0</v>
      </c>
      <c r="AG49" s="0" t="n">
        <f aca="false">AE49+AF49</f>
        <v>0</v>
      </c>
    </row>
    <row r="50" customFormat="false" ht="12.75" hidden="false" customHeight="false" outlineLevel="0" collapsed="false">
      <c r="AE50" s="0" t="n">
        <f aca="false">D50*F50*10000*-1</f>
        <v>-0</v>
      </c>
      <c r="AF50" s="0" t="n">
        <f aca="false">I50*K50*10000*-1</f>
        <v>-0</v>
      </c>
      <c r="AG50" s="0" t="n">
        <f aca="false">AE50+AF50</f>
        <v>-0</v>
      </c>
    </row>
    <row r="51" customFormat="false" ht="12.75" hidden="false" customHeight="false" outlineLevel="0" collapsed="false">
      <c r="C51" s="264" t="n">
        <f aca="false">EOMONTH(C5,0)+1</f>
        <v>37257</v>
      </c>
      <c r="D51" s="265" t="n">
        <v>100</v>
      </c>
      <c r="E51" s="266" t="n">
        <v>2.25</v>
      </c>
      <c r="F51" s="266" t="n">
        <v>0.0625</v>
      </c>
      <c r="G51" s="267" t="s">
        <v>232</v>
      </c>
      <c r="I51" s="265" t="n">
        <v>15</v>
      </c>
      <c r="J51" s="266" t="n">
        <v>3.25</v>
      </c>
      <c r="K51" s="266" t="n">
        <v>0.565</v>
      </c>
      <c r="L51" s="268" t="s">
        <v>167</v>
      </c>
      <c r="M51" s="247" t="n">
        <v>0</v>
      </c>
      <c r="N51" s="175" t="e">
        <f aca="true">IF(D51="","",xEURO(OFFSET(C51,-M51+1,0),E51,OFFSET(C51,-M51+2,0),OFFSET(C51,-M51+2,0),OFFSET(C51,-M51+3,0)+AB51,OFFSET(C51,-M51+4,0),0,1)*D51)</f>
        <v>#NAME?</v>
      </c>
      <c r="O51" s="235" t="e">
        <f aca="true">IF(D51="","",xEURO(OFFSET(C51,-M51+1,0),E51,OFFSET(C51,-M51+2,0),OFFSET(C51,-M51+2,0),OFFSET(C51,-M51+3,0)+AB51,OFFSET(C51,-M51+4,0),0,0))</f>
        <v>#NAME?</v>
      </c>
      <c r="P51" s="175" t="e">
        <f aca="false">IF(D51="","",(O51-F51)*D51*10)</f>
        <v>#NAME?</v>
      </c>
      <c r="Q51" s="175" t="e">
        <f aca="true">IF(D51="","",xEURO(OFFSET(C51,-M51+1,0),E51,OFFSET(C51,-M51+2,0),OFFSET(C51,-M51+2,0),OFFSET(C51,-M51+3,0)+AB51,OFFSET(C51,-M51+4,0),0,2)/10*D51)</f>
        <v>#NAME?</v>
      </c>
      <c r="R51" s="248" t="e">
        <f aca="true">IF(D51="","",xEURO(OFFSET(C51,-M51+1,0),E51,OFFSET(C51,-M51+2,0),OFFSET(C51,-M51+2,0),OFFSET(C51,-M51+3,0)+AB51,OFFSET(C51,-M51+4,0),0,3)/100*D51*10000)</f>
        <v>#NAME?</v>
      </c>
      <c r="S51" s="248" t="e">
        <f aca="true">IF(D51="","",xEURO(OFFSET(C51,-M51+1,0),E51,OFFSET(C51,-M51+2,0),OFFSET(C51,-M51+2,0),OFFSET(C51,-M51+3,0)+AB51,OFFSET(C51,-M51+4,0),0,5)/365.25*D51*10000)</f>
        <v>#NAME?</v>
      </c>
      <c r="U51" s="175" t="e">
        <f aca="true">IF(I51="","",xEURO(OFFSET(C51,-M51+1,0),J51,OFFSET(C51,-M51+2,0),OFFSET(C51,-M51+2,0),OFFSET(C51,-M51+3,0)+AC51,OFFSET(C51,-M51+4,0),1,1)*I51)</f>
        <v>#NAME?</v>
      </c>
      <c r="V51" s="235" t="e">
        <f aca="true">IF(I51="","",xEURO(OFFSET(C51,-M51+1,0),J51,OFFSET(C51,-M51+2,0),OFFSET(C51,-M51+2,0),OFFSET(C51,-M51+3,0)+AC51,OFFSET(C51,-M51+4,0),1,0))</f>
        <v>#NAME?</v>
      </c>
      <c r="W51" s="175" t="e">
        <f aca="false">IF(I51="","",(V51-K51)*I51*10)</f>
        <v>#NAME?</v>
      </c>
      <c r="X51" s="175" t="e">
        <f aca="true">IF(I51="","",xEURO(OFFSET(C51,-M51+1,0),J51,OFFSET(C51,-M51+2,0),OFFSET(C51,-M51+2,0),OFFSET(C51,-M51+3,0)+AC51,OFFSET(C51,-M51+4,0),1,2)/10*I51)</f>
        <v>#NAME?</v>
      </c>
      <c r="Y51" s="248" t="e">
        <f aca="true">IF(I51="","",xEURO(OFFSET(C51,-M51+1,0),J51,OFFSET(C51,-M51+2,0),OFFSET(C51,-M51+2,0),OFFSET(C51,-M51+3,0)+AC51,OFFSET(C51,-M51+4,0),1,3)/100*I51*10000)</f>
        <v>#NAME?</v>
      </c>
      <c r="Z51" s="248" t="e">
        <f aca="true">IF(I51="","",xEURO(OFFSET(C51,-M51+1,0),J51,OFFSET(C51,-M51+2,0),OFFSET(C51,-M51+2,0),OFFSET(C51,-M51+3,0)+AC51,OFFSET(C51,-M51+4,0),1,5)/365.25*I51*10000)</f>
        <v>#NAME?</v>
      </c>
      <c r="AB51" s="249" t="e">
        <f aca="true">IF(D51="","",xCalcSkew(OFFSET(C51,-M51,0),E51-OFFSET(C51,-M51+1,0),b)/100)</f>
        <v>#NAME?</v>
      </c>
      <c r="AC51" s="249" t="e">
        <f aca="true">IF(I51="","",xCalcSkew(OFFSET(C51,-M51,0),J51-OFFSET(C51,-M51+1,0),b)/100)</f>
        <v>#NAME?</v>
      </c>
      <c r="AE51" s="0" t="n">
        <f aca="false">D51*F51*10000*-1</f>
        <v>-62500</v>
      </c>
      <c r="AF51" s="0" t="n">
        <f aca="false">I51*K51*10000*-1</f>
        <v>-84750</v>
      </c>
      <c r="AG51" s="0" t="n">
        <f aca="false">AE51+AF51</f>
        <v>-147250</v>
      </c>
    </row>
    <row r="52" customFormat="false" ht="12.75" hidden="false" customHeight="false" outlineLevel="0" collapsed="false">
      <c r="C52" s="269" t="n">
        <f aca="false">INDEX(Inputs!$1:$65536,MATCH(C51,Inputs!C:C,0),5)</f>
        <v>2.82</v>
      </c>
      <c r="D52" s="265" t="n">
        <v>100</v>
      </c>
      <c r="E52" s="266" t="n">
        <v>2</v>
      </c>
      <c r="F52" s="266" t="n">
        <v>0.0225</v>
      </c>
      <c r="G52" s="267" t="s">
        <v>227</v>
      </c>
      <c r="I52" s="265"/>
      <c r="J52" s="266"/>
      <c r="K52" s="266"/>
      <c r="L52" s="268"/>
      <c r="M52" s="247" t="n">
        <f aca="false">M51+1</f>
        <v>1</v>
      </c>
      <c r="N52" s="175" t="e">
        <f aca="true">IF(D52="","",xEURO(OFFSET(C52,-M52+1,0),E52,OFFSET(C52,-M52+2,0),OFFSET(C52,-M52+2,0),OFFSET(C52,-M52+3,0)+AB52,OFFSET(C52,-M52+4,0),0,1)*D52)</f>
        <v>#NAME?</v>
      </c>
      <c r="O52" s="235" t="e">
        <f aca="true">IF(D52="","",xEURO(OFFSET(C52,-M52+1,0),E52,OFFSET(C52,-M52+2,0),OFFSET(C52,-M52+2,0),OFFSET(C52,-M52+3,0)+AB52,OFFSET(C52,-M52+4,0),0,0))</f>
        <v>#NAME?</v>
      </c>
      <c r="P52" s="175" t="e">
        <f aca="false">IF(D52="","",(O52-F52)*D52*10)</f>
        <v>#NAME?</v>
      </c>
      <c r="Q52" s="175" t="e">
        <f aca="true">IF(D52="","",xEURO(OFFSET(C52,-M52+1,0),E52,OFFSET(C52,-M52+2,0),OFFSET(C52,-M52+2,0),OFFSET(C52,-M52+3,0)+AB52,OFFSET(C52,-M52+4,0),0,2)/10*D52)</f>
        <v>#NAME?</v>
      </c>
      <c r="R52" s="248" t="e">
        <f aca="true">IF(D52="","",xEURO(OFFSET(C52,-M52+1,0),E52,OFFSET(C52,-M52+2,0),OFFSET(C52,-M52+2,0),OFFSET(C52,-M52+3,0)+AB52,OFFSET(C52,-M52+4,0),0,3)/100*D52*10000)</f>
        <v>#NAME?</v>
      </c>
      <c r="S52" s="248" t="e">
        <f aca="true">IF(D52="","",xEURO(OFFSET(C52,-M52+1,0),E52,OFFSET(C52,-M52+2,0),OFFSET(C52,-M52+2,0),OFFSET(C52,-M52+3,0)+AB52,OFFSET(C52,-M52+4,0),0,5)/365.25*D52*10000)</f>
        <v>#NAME?</v>
      </c>
      <c r="U52" s="175" t="str">
        <f aca="true">IF(I52="","",xEURO(OFFSET(C52,-M52+1,0),J52,OFFSET(C52,-M52+2,0),OFFSET(C52,-M52+2,0),OFFSET(C52,-M52+3,0)+AC52,OFFSET(C52,-M52+4,0),1,1)*I52)</f>
        <v/>
      </c>
      <c r="V52" s="235" t="str">
        <f aca="true">IF(I52="","",xEURO(OFFSET(C52,-M52+1,0),J52,OFFSET(C52,-M52+2,0),OFFSET(C52,-M52+2,0),OFFSET(C52,-M52+3,0)+AC52,OFFSET(C52,-M52+4,0),1,0))</f>
        <v/>
      </c>
      <c r="W52" s="175" t="str">
        <f aca="false">IF(I52="","",(V52-K52)*I52*10)</f>
        <v/>
      </c>
      <c r="X52" s="175" t="str">
        <f aca="true">IF(I52="","",xEURO(OFFSET(C52,-M52+1,0),J52,OFFSET(C52,-M52+2,0),OFFSET(C52,-M52+2,0),OFFSET(C52,-M52+3,0)+AC52,OFFSET(C52,-M52+4,0),1,2)/10*I52)</f>
        <v/>
      </c>
      <c r="Y52" s="248" t="str">
        <f aca="true">IF(I52="","",xEURO(OFFSET(C52,-M52+1,0),J52,OFFSET(C52,-M52+2,0),OFFSET(C52,-M52+2,0),OFFSET(C52,-M52+3,0)+AC52,OFFSET(C52,-M52+4,0),1,3)/100*I52*10000)</f>
        <v/>
      </c>
      <c r="Z52" s="248" t="str">
        <f aca="true">IF(I52="","",xEURO(OFFSET(C52,-M52+1,0),J52,OFFSET(C52,-M52+2,0),OFFSET(C52,-M52+2,0),OFFSET(C52,-M52+3,0)+AC52,OFFSET(C52,-M52+4,0),1,5)/365.25*I52*10000)</f>
        <v/>
      </c>
      <c r="AB52" s="249" t="e">
        <f aca="true">IF(D52="","",xCalcSkew(OFFSET(C52,-M52,0),E52-OFFSET(C52,-M52+1,0),b)/100)</f>
        <v>#NAME?</v>
      </c>
      <c r="AC52" s="249" t="str">
        <f aca="true">IF(I52="","",xCalcSkew(OFFSET(C52,-M52,0),J52-OFFSET(C52,-M52+1,0),b)/100)</f>
        <v/>
      </c>
      <c r="AE52" s="0" t="n">
        <f aca="false">D52*F52*10000*-1</f>
        <v>-22500</v>
      </c>
      <c r="AF52" s="0" t="n">
        <f aca="false">I52*K52*10000*-1</f>
        <v>-0</v>
      </c>
      <c r="AG52" s="0" t="n">
        <f aca="false">AE52+AF52</f>
        <v>-22500</v>
      </c>
    </row>
    <row r="53" customFormat="false" ht="12.75" hidden="false" customHeight="false" outlineLevel="0" collapsed="false">
      <c r="C53" s="249" t="n">
        <f aca="false">INDEX(Inputs!$1:$65536,MATCH(C51,Inputs!C:C,0),7)</f>
        <v>0.0214062528730601</v>
      </c>
      <c r="D53" s="265" t="n">
        <v>100</v>
      </c>
      <c r="E53" s="266" t="n">
        <v>2</v>
      </c>
      <c r="F53" s="266" t="n">
        <v>0.0225</v>
      </c>
      <c r="G53" s="267" t="s">
        <v>227</v>
      </c>
      <c r="I53" s="265"/>
      <c r="J53" s="266"/>
      <c r="K53" s="266"/>
      <c r="L53" s="268"/>
      <c r="M53" s="247" t="n">
        <f aca="false">M52+1</f>
        <v>2</v>
      </c>
      <c r="N53" s="175" t="e">
        <f aca="true">IF(D53="","",xEURO(OFFSET(C53,-M53+1,0),E53,OFFSET(C53,-M53+2,0),OFFSET(C53,-M53+2,0),OFFSET(C53,-M53+3,0)+AB53,OFFSET(C53,-M53+4,0),0,1)*D53)</f>
        <v>#NAME?</v>
      </c>
      <c r="O53" s="235" t="e">
        <f aca="true">IF(D53="","",xEURO(OFFSET(C53,-M53+1,0),E53,OFFSET(C53,-M53+2,0),OFFSET(C53,-M53+2,0),OFFSET(C53,-M53+3,0)+AB53,OFFSET(C53,-M53+4,0),0,0))</f>
        <v>#NAME?</v>
      </c>
      <c r="P53" s="175" t="e">
        <f aca="false">IF(D53="","",(O53-F53)*D53*10)</f>
        <v>#NAME?</v>
      </c>
      <c r="Q53" s="175" t="e">
        <f aca="true">IF(D53="","",xEURO(OFFSET(C53,-M53+1,0),E53,OFFSET(C53,-M53+2,0),OFFSET(C53,-M53+2,0),OFFSET(C53,-M53+3,0)+AB53,OFFSET(C53,-M53+4,0),0,2)/10*D53)</f>
        <v>#NAME?</v>
      </c>
      <c r="R53" s="248" t="e">
        <f aca="true">IF(D53="","",xEURO(OFFSET(C53,-M53+1,0),E53,OFFSET(C53,-M53+2,0),OFFSET(C53,-M53+2,0),OFFSET(C53,-M53+3,0)+AB53,OFFSET(C53,-M53+4,0),0,3)/100*D53*10000)</f>
        <v>#NAME?</v>
      </c>
      <c r="S53" s="248" t="e">
        <f aca="true">IF(D53="","",xEURO(OFFSET(C53,-M53+1,0),E53,OFFSET(C53,-M53+2,0),OFFSET(C53,-M53+2,0),OFFSET(C53,-M53+3,0)+AB53,OFFSET(C53,-M53+4,0),0,5)/365.25*D53*10000)</f>
        <v>#NAME?</v>
      </c>
      <c r="U53" s="175" t="str">
        <f aca="true">IF(I53="","",xEURO(OFFSET(C53,-M53+1,0),J53,OFFSET(C53,-M53+2,0),OFFSET(C53,-M53+2,0),OFFSET(C53,-M53+3,0)+AC53,OFFSET(C53,-M53+4,0),1,1)*I53)</f>
        <v/>
      </c>
      <c r="V53" s="235" t="str">
        <f aca="true">IF(I53="","",xEURO(OFFSET(C53,-M53+1,0),J53,OFFSET(C53,-M53+2,0),OFFSET(C53,-M53+2,0),OFFSET(C53,-M53+3,0)+AC53,OFFSET(C53,-M53+4,0),1,0))</f>
        <v/>
      </c>
      <c r="W53" s="175" t="str">
        <f aca="false">IF(I53="","",(V53-K53)*I53*10)</f>
        <v/>
      </c>
      <c r="X53" s="175" t="str">
        <f aca="true">IF(I53="","",xEURO(OFFSET(C53,-M53+1,0),J53,OFFSET(C53,-M53+2,0),OFFSET(C53,-M53+2,0),OFFSET(C53,-M53+3,0)+AC53,OFFSET(C53,-M53+4,0),1,2)/10*I53)</f>
        <v/>
      </c>
      <c r="Y53" s="248" t="str">
        <f aca="true">IF(I53="","",xEURO(OFFSET(C53,-M53+1,0),J53,OFFSET(C53,-M53+2,0),OFFSET(C53,-M53+2,0),OFFSET(C53,-M53+3,0)+AC53,OFFSET(C53,-M53+4,0),1,3)/100*I53*10000)</f>
        <v/>
      </c>
      <c r="Z53" s="248" t="str">
        <f aca="true">IF(I53="","",xEURO(OFFSET(C53,-M53+1,0),J53,OFFSET(C53,-M53+2,0),OFFSET(C53,-M53+2,0),OFFSET(C53,-M53+3,0)+AC53,OFFSET(C53,-M53+4,0),1,5)/365.25*I53*10000)</f>
        <v/>
      </c>
      <c r="AB53" s="249" t="e">
        <f aca="true">IF(D53="","",xCalcSkew(OFFSET(C53,-M53,0),E53-OFFSET(C53,-M53+1,0),b)/100)</f>
        <v>#NAME?</v>
      </c>
      <c r="AC53" s="249" t="str">
        <f aca="true">IF(I53="","",xCalcSkew(OFFSET(C53,-M53,0),J53-OFFSET(C53,-M53+1,0),b)/100)</f>
        <v/>
      </c>
      <c r="AE53" s="0" t="n">
        <f aca="false">D53*F53*10000*-1</f>
        <v>-22500</v>
      </c>
      <c r="AF53" s="0" t="n">
        <f aca="false">I53*K53*10000*-1</f>
        <v>-0</v>
      </c>
      <c r="AG53" s="0" t="n">
        <f aca="false">AE53+AF53</f>
        <v>-22500</v>
      </c>
    </row>
    <row r="54" customFormat="false" ht="12.75" hidden="false" customHeight="false" outlineLevel="0" collapsed="false">
      <c r="C54" s="270" t="n">
        <f aca="false">INDEX(Inputs!$1:$65536,MATCH(C51,Inputs!C:C,0),6)</f>
        <v>0.78</v>
      </c>
      <c r="D54" s="265" t="n">
        <v>15</v>
      </c>
      <c r="E54" s="266" t="n">
        <v>3.25</v>
      </c>
      <c r="F54" s="266" t="n">
        <v>0.565</v>
      </c>
      <c r="G54" s="267" t="s">
        <v>167</v>
      </c>
      <c r="I54" s="265"/>
      <c r="J54" s="266"/>
      <c r="K54" s="266"/>
      <c r="L54" s="268"/>
      <c r="M54" s="247" t="n">
        <f aca="false">M53+1</f>
        <v>3</v>
      </c>
      <c r="N54" s="175" t="e">
        <f aca="true">IF(D54="","",xEURO(OFFSET(C54,-M54+1,0),E54,OFFSET(C54,-M54+2,0),OFFSET(C54,-M54+2,0),OFFSET(C54,-M54+3,0)+AB54,OFFSET(C54,-M54+4,0),0,1)*D54)</f>
        <v>#NAME?</v>
      </c>
      <c r="O54" s="235" t="e">
        <f aca="true">IF(D54="","",xEURO(OFFSET(C54,-M54+1,0),E54,OFFSET(C54,-M54+2,0),OFFSET(C54,-M54+2,0),OFFSET(C54,-M54+3,0)+AB54,OFFSET(C54,-M54+4,0),0,0))</f>
        <v>#NAME?</v>
      </c>
      <c r="P54" s="175" t="e">
        <f aca="false">IF(D54="","",(O54-F54)*D54*10)</f>
        <v>#NAME?</v>
      </c>
      <c r="Q54" s="175" t="e">
        <f aca="true">IF(D54="","",xEURO(OFFSET(C54,-M54+1,0),E54,OFFSET(C54,-M54+2,0),OFFSET(C54,-M54+2,0),OFFSET(C54,-M54+3,0)+AB54,OFFSET(C54,-M54+4,0),0,2)/10*D54)</f>
        <v>#NAME?</v>
      </c>
      <c r="R54" s="248" t="e">
        <f aca="true">IF(D54="","",xEURO(OFFSET(C54,-M54+1,0),E54,OFFSET(C54,-M54+2,0),OFFSET(C54,-M54+2,0),OFFSET(C54,-M54+3,0)+AB54,OFFSET(C54,-M54+4,0),0,3)/100*D54*10000)</f>
        <v>#NAME?</v>
      </c>
      <c r="S54" s="248" t="e">
        <f aca="true">IF(D54="","",xEURO(OFFSET(C54,-M54+1,0),E54,OFFSET(C54,-M54+2,0),OFFSET(C54,-M54+2,0),OFFSET(C54,-M54+3,0)+AB54,OFFSET(C54,-M54+4,0),0,5)/365.25*D54*10000)</f>
        <v>#NAME?</v>
      </c>
      <c r="U54" s="175" t="str">
        <f aca="true">IF(I54="","",xEURO(OFFSET(C54,-M54+1,0),J54,OFFSET(C54,-M54+2,0),OFFSET(C54,-M54+2,0),OFFSET(C54,-M54+3,0)+AC54,OFFSET(C54,-M54+4,0),1,1)*I54)</f>
        <v/>
      </c>
      <c r="V54" s="235" t="str">
        <f aca="true">IF(I54="","",xEURO(OFFSET(C54,-M54+1,0),J54,OFFSET(C54,-M54+2,0),OFFSET(C54,-M54+2,0),OFFSET(C54,-M54+3,0)+AC54,OFFSET(C54,-M54+4,0),1,0))</f>
        <v/>
      </c>
      <c r="W54" s="175" t="str">
        <f aca="false">IF(I54="","",(V54-K54)*I54*10)</f>
        <v/>
      </c>
      <c r="X54" s="175" t="str">
        <f aca="true">IF(I54="","",xEURO(OFFSET(C54,-M54+1,0),J54,OFFSET(C54,-M54+2,0),OFFSET(C54,-M54+2,0),OFFSET(C54,-M54+3,0)+AC54,OFFSET(C54,-M54+4,0),1,2)/10*I54)</f>
        <v/>
      </c>
      <c r="Y54" s="248" t="str">
        <f aca="true">IF(I54="","",xEURO(OFFSET(C54,-M54+1,0),J54,OFFSET(C54,-M54+2,0),OFFSET(C54,-M54+2,0),OFFSET(C54,-M54+3,0)+AC54,OFFSET(C54,-M54+4,0),1,3)/100*I54*10000)</f>
        <v/>
      </c>
      <c r="Z54" s="248" t="str">
        <f aca="true">IF(I54="","",xEURO(OFFSET(C54,-M54+1,0),J54,OFFSET(C54,-M54+2,0),OFFSET(C54,-M54+2,0),OFFSET(C54,-M54+3,0)+AC54,OFFSET(C54,-M54+4,0),1,5)/365.25*I54*10000)</f>
        <v/>
      </c>
      <c r="AB54" s="249" t="e">
        <f aca="true">IF(D54="","",xCalcSkew(OFFSET(C54,-M54,0),E54-OFFSET(C54,-M54+1,0),b)/100)</f>
        <v>#NAME?</v>
      </c>
      <c r="AC54" s="249" t="str">
        <f aca="true">IF(I54="","",xCalcSkew(OFFSET(C54,-M54,0),J54-OFFSET(C54,-M54+1,0),b)/100)</f>
        <v/>
      </c>
      <c r="AE54" s="0" t="n">
        <f aca="false">D54*F54*10000*-1</f>
        <v>-84750</v>
      </c>
      <c r="AF54" s="0" t="n">
        <f aca="false">I54*K54*10000*-1</f>
        <v>-0</v>
      </c>
      <c r="AG54" s="0" t="n">
        <f aca="false">AE54+AF54</f>
        <v>-84750</v>
      </c>
    </row>
    <row r="55" customFormat="false" ht="12.75" hidden="false" customHeight="false" outlineLevel="0" collapsed="false">
      <c r="C55" s="271" t="n">
        <f aca="false">INDEX(Inputs!$1:$65536,MATCH(C51,Inputs!C:C,0),9)</f>
        <v>40</v>
      </c>
      <c r="D55" s="265"/>
      <c r="E55" s="266"/>
      <c r="F55" s="266"/>
      <c r="G55" s="267"/>
      <c r="I55" s="265"/>
      <c r="J55" s="266"/>
      <c r="K55" s="266"/>
      <c r="L55" s="268"/>
      <c r="M55" s="247" t="n">
        <f aca="false">M54+1</f>
        <v>4</v>
      </c>
      <c r="N55" s="175" t="str">
        <f aca="true">IF(D55="","",xEURO(OFFSET(C55,-M55+1,0),E55,OFFSET(C55,-M55+2,0),OFFSET(C55,-M55+2,0),OFFSET(C55,-M55+3,0)+AB55,OFFSET(C55,-M55+4,0),0,1)*D55)</f>
        <v/>
      </c>
      <c r="O55" s="235" t="str">
        <f aca="true">IF(D55="","",xEURO(OFFSET(C55,-M55+1,0),E55,OFFSET(C55,-M55+2,0),OFFSET(C55,-M55+2,0),OFFSET(C55,-M55+3,0)+AB55,OFFSET(C55,-M55+4,0),0,0))</f>
        <v/>
      </c>
      <c r="P55" s="175" t="str">
        <f aca="false">IF(D55="","",(O55-F55)*D55*10)</f>
        <v/>
      </c>
      <c r="Q55" s="175" t="str">
        <f aca="true">IF(D55="","",xEURO(OFFSET(C55,-M55+1,0),E55,OFFSET(C55,-M55+2,0),OFFSET(C55,-M55+2,0),OFFSET(C55,-M55+3,0)+AB55,OFFSET(C55,-M55+4,0),0,2)/10*D55)</f>
        <v/>
      </c>
      <c r="R55" s="248" t="str">
        <f aca="true">IF(D55="","",xEURO(OFFSET(C55,-M55+1,0),E55,OFFSET(C55,-M55+2,0),OFFSET(C55,-M55+2,0),OFFSET(C55,-M55+3,0)+AB55,OFFSET(C55,-M55+4,0),0,3)/100*D55*10000)</f>
        <v/>
      </c>
      <c r="S55" s="248" t="str">
        <f aca="true">IF(D55="","",xEURO(OFFSET(C55,-M55+1,0),E55,OFFSET(C55,-M55+2,0),OFFSET(C55,-M55+2,0),OFFSET(C55,-M55+3,0)+AB55,OFFSET(C55,-M55+4,0),0,5)/365.25*D55*10000)</f>
        <v/>
      </c>
      <c r="U55" s="175" t="str">
        <f aca="true">IF(I55="","",xEURO(OFFSET(C55,-M55+1,0),J55,OFFSET(C55,-M55+2,0),OFFSET(C55,-M55+2,0),OFFSET(C55,-M55+3,0)+AC55,OFFSET(C55,-M55+4,0),1,1)*I55)</f>
        <v/>
      </c>
      <c r="V55" s="235" t="str">
        <f aca="true">IF(I55="","",xEURO(OFFSET(C55,-M55+1,0),J55,OFFSET(C55,-M55+2,0),OFFSET(C55,-M55+2,0),OFFSET(C55,-M55+3,0)+AC55,OFFSET(C55,-M55+4,0),1,0))</f>
        <v/>
      </c>
      <c r="W55" s="175" t="str">
        <f aca="false">IF(I55="","",(V55-K55)*I55*10)</f>
        <v/>
      </c>
      <c r="X55" s="175" t="str">
        <f aca="true">IF(I55="","",xEURO(OFFSET(C55,-M55+1,0),J55,OFFSET(C55,-M55+2,0),OFFSET(C55,-M55+2,0),OFFSET(C55,-M55+3,0)+AC55,OFFSET(C55,-M55+4,0),1,2)/10*I55)</f>
        <v/>
      </c>
      <c r="Y55" s="248" t="str">
        <f aca="true">IF(I55="","",xEURO(OFFSET(C55,-M55+1,0),J55,OFFSET(C55,-M55+2,0),OFFSET(C55,-M55+2,0),OFFSET(C55,-M55+3,0)+AC55,OFFSET(C55,-M55+4,0),1,3)/100*I55*10000)</f>
        <v/>
      </c>
      <c r="Z55" s="248" t="str">
        <f aca="true">IF(I55="","",xEURO(OFFSET(C55,-M55+1,0),J55,OFFSET(C55,-M55+2,0),OFFSET(C55,-M55+2,0),OFFSET(C55,-M55+3,0)+AC55,OFFSET(C55,-M55+4,0),1,5)/365.25*I55*10000)</f>
        <v/>
      </c>
      <c r="AB55" s="249" t="str">
        <f aca="true">IF(D55="","",xCalcSkew(OFFSET(C55,-M55,0),E55-OFFSET(C55,-M55+1,0),b)/100)</f>
        <v/>
      </c>
      <c r="AC55" s="249" t="str">
        <f aca="true">IF(I55="","",xCalcSkew(OFFSET(C55,-M55,0),J55-OFFSET(C55,-M55+1,0),b)/100)</f>
        <v/>
      </c>
      <c r="AE55" s="0" t="n">
        <f aca="false">D55*F55*10000*-1</f>
        <v>-0</v>
      </c>
      <c r="AF55" s="0" t="n">
        <f aca="false">I55*K55*10000*-1</f>
        <v>-0</v>
      </c>
      <c r="AG55" s="0" t="n">
        <f aca="false">AE55+AF55</f>
        <v>-0</v>
      </c>
    </row>
    <row r="56" customFormat="false" ht="12.75" hidden="false" customHeight="false" outlineLevel="0" collapsed="false">
      <c r="C56" s="272" t="n">
        <f aca="false">D87+I87</f>
        <v>330</v>
      </c>
      <c r="D56" s="265"/>
      <c r="E56" s="266"/>
      <c r="F56" s="266"/>
      <c r="G56" s="267"/>
      <c r="I56" s="265"/>
      <c r="J56" s="266"/>
      <c r="K56" s="266"/>
      <c r="L56" s="268"/>
      <c r="M56" s="247" t="n">
        <f aca="false">M55+1</f>
        <v>5</v>
      </c>
      <c r="N56" s="175" t="str">
        <f aca="true">IF(D56="","",xEURO(OFFSET(C56,-M56+1,0),E56,OFFSET(C56,-M56+2,0),OFFSET(C56,-M56+2,0),OFFSET(C56,-M56+3,0)+AB56,OFFSET(C56,-M56+4,0),0,1)*D56)</f>
        <v/>
      </c>
      <c r="O56" s="235" t="str">
        <f aca="true">IF(D56="","",xEURO(OFFSET(C56,-M56+1,0),E56,OFFSET(C56,-M56+2,0),OFFSET(C56,-M56+2,0),OFFSET(C56,-M56+3,0)+AB56,OFFSET(C56,-M56+4,0),0,0))</f>
        <v/>
      </c>
      <c r="P56" s="175" t="str">
        <f aca="false">IF(D56="","",(O56-F56)*D56*10)</f>
        <v/>
      </c>
      <c r="Q56" s="175" t="str">
        <f aca="true">IF(D56="","",xEURO(OFFSET(C56,-M56+1,0),E56,OFFSET(C56,-M56+2,0),OFFSET(C56,-M56+2,0),OFFSET(C56,-M56+3,0)+AB56,OFFSET(C56,-M56+4,0),0,2)/10*D56)</f>
        <v/>
      </c>
      <c r="R56" s="248" t="str">
        <f aca="true">IF(D56="","",xEURO(OFFSET(C56,-M56+1,0),E56,OFFSET(C56,-M56+2,0),OFFSET(C56,-M56+2,0),OFFSET(C56,-M56+3,0)+AB56,OFFSET(C56,-M56+4,0),0,3)/100*D56*10000)</f>
        <v/>
      </c>
      <c r="S56" s="248" t="str">
        <f aca="true">IF(D56="","",xEURO(OFFSET(C56,-M56+1,0),E56,OFFSET(C56,-M56+2,0),OFFSET(C56,-M56+2,0),OFFSET(C56,-M56+3,0)+AB56,OFFSET(C56,-M56+4,0),0,5)/365.25*D56*10000)</f>
        <v/>
      </c>
      <c r="U56" s="175" t="str">
        <f aca="true">IF(I56="","",xEURO(OFFSET(C56,-M56+1,0),J56,OFFSET(C56,-M56+2,0),OFFSET(C56,-M56+2,0),OFFSET(C56,-M56+3,0)+AC56,OFFSET(C56,-M56+4,0),1,1)*I56)</f>
        <v/>
      </c>
      <c r="V56" s="235" t="str">
        <f aca="true">IF(I56="","",xEURO(OFFSET(C56,-M56+1,0),J56,OFFSET(C56,-M56+2,0),OFFSET(C56,-M56+2,0),OFFSET(C56,-M56+3,0)+AC56,OFFSET(C56,-M56+4,0),1,0))</f>
        <v/>
      </c>
      <c r="W56" s="175" t="str">
        <f aca="false">IF(I56="","",(V56-K56)*I56*10)</f>
        <v/>
      </c>
      <c r="X56" s="175" t="str">
        <f aca="true">IF(I56="","",xEURO(OFFSET(C56,-M56+1,0),J56,OFFSET(C56,-M56+2,0),OFFSET(C56,-M56+2,0),OFFSET(C56,-M56+3,0)+AC56,OFFSET(C56,-M56+4,0),1,2)/10*I56)</f>
        <v/>
      </c>
      <c r="Y56" s="248" t="str">
        <f aca="true">IF(I56="","",xEURO(OFFSET(C56,-M56+1,0),J56,OFFSET(C56,-M56+2,0),OFFSET(C56,-M56+2,0),OFFSET(C56,-M56+3,0)+AC56,OFFSET(C56,-M56+4,0),1,3)/100*I56*10000)</f>
        <v/>
      </c>
      <c r="Z56" s="248" t="str">
        <f aca="true">IF(I56="","",xEURO(OFFSET(C56,-M56+1,0),J56,OFFSET(C56,-M56+2,0),OFFSET(C56,-M56+2,0),OFFSET(C56,-M56+3,0)+AC56,OFFSET(C56,-M56+4,0),1,5)/365.25*I56*10000)</f>
        <v/>
      </c>
      <c r="AB56" s="249" t="str">
        <f aca="true">IF(D56="","",xCalcSkew(OFFSET(C56,-M56,0),E56-OFFSET(C56,-M56+1,0),b)/100)</f>
        <v/>
      </c>
      <c r="AC56" s="249" t="str">
        <f aca="true">IF(I56="","",xCalcSkew(OFFSET(C56,-M56,0),J56-OFFSET(C56,-M56+1,0),b)/100)</f>
        <v/>
      </c>
      <c r="AE56" s="0" t="n">
        <f aca="false">D56*F56*10000*-1</f>
        <v>-0</v>
      </c>
      <c r="AF56" s="0" t="n">
        <f aca="false">I56*K56*10000*-1</f>
        <v>-0</v>
      </c>
      <c r="AG56" s="0" t="n">
        <f aca="false">AE56+AF56</f>
        <v>-0</v>
      </c>
    </row>
    <row r="57" customFormat="false" ht="12.75" hidden="false" customHeight="false" outlineLevel="0" collapsed="false">
      <c r="C57" s="272" t="e">
        <f aca="false">N87+U87</f>
        <v>#NAME?</v>
      </c>
      <c r="D57" s="265"/>
      <c r="E57" s="266"/>
      <c r="F57" s="266"/>
      <c r="G57" s="267"/>
      <c r="I57" s="265"/>
      <c r="J57" s="266"/>
      <c r="K57" s="266"/>
      <c r="L57" s="268"/>
      <c r="M57" s="247" t="n">
        <f aca="false">M56+1</f>
        <v>6</v>
      </c>
      <c r="N57" s="175" t="str">
        <f aca="true">IF(D57="","",xEURO(OFFSET(C57,-M57+1,0),E57,OFFSET(C57,-M57+2,0),OFFSET(C57,-M57+2,0),OFFSET(C57,-M57+3,0)+AB57,OFFSET(C57,-M57+4,0),0,1)*D57)</f>
        <v/>
      </c>
      <c r="O57" s="235" t="str">
        <f aca="true">IF(D57="","",xEURO(OFFSET(C57,-M57+1,0),E57,OFFSET(C57,-M57+2,0),OFFSET(C57,-M57+2,0),OFFSET(C57,-M57+3,0)+AB57,OFFSET(C57,-M57+4,0),0,0))</f>
        <v/>
      </c>
      <c r="P57" s="175" t="str">
        <f aca="false">IF(D57="","",(O57-F57)*D57*10)</f>
        <v/>
      </c>
      <c r="Q57" s="175" t="str">
        <f aca="true">IF(D57="","",xEURO(OFFSET(C57,-M57+1,0),E57,OFFSET(C57,-M57+2,0),OFFSET(C57,-M57+2,0),OFFSET(C57,-M57+3,0)+AB57,OFFSET(C57,-M57+4,0),0,2)/10*D57)</f>
        <v/>
      </c>
      <c r="R57" s="248" t="str">
        <f aca="true">IF(D57="","",xEURO(OFFSET(C57,-M57+1,0),E57,OFFSET(C57,-M57+2,0),OFFSET(C57,-M57+2,0),OFFSET(C57,-M57+3,0)+AB57,OFFSET(C57,-M57+4,0),0,3)/100*D57*10000)</f>
        <v/>
      </c>
      <c r="S57" s="248" t="str">
        <f aca="true">IF(D57="","",xEURO(OFFSET(C57,-M57+1,0),E57,OFFSET(C57,-M57+2,0),OFFSET(C57,-M57+2,0),OFFSET(C57,-M57+3,0)+AB57,OFFSET(C57,-M57+4,0),0,5)/365.25*D57*10000)</f>
        <v/>
      </c>
      <c r="U57" s="175" t="str">
        <f aca="true">IF(I57="","",xEURO(OFFSET(C57,-M57+1,0),J57,OFFSET(C57,-M57+2,0),OFFSET(C57,-M57+2,0),OFFSET(C57,-M57+3,0)+AC57,OFFSET(C57,-M57+4,0),1,1)*I57)</f>
        <v/>
      </c>
      <c r="V57" s="235" t="str">
        <f aca="true">IF(I57="","",xEURO(OFFSET(C57,-M57+1,0),J57,OFFSET(C57,-M57+2,0),OFFSET(C57,-M57+2,0),OFFSET(C57,-M57+3,0)+AC57,OFFSET(C57,-M57+4,0),1,0))</f>
        <v/>
      </c>
      <c r="W57" s="175" t="str">
        <f aca="false">IF(I57="","",(V57-K57)*I57*10)</f>
        <v/>
      </c>
      <c r="X57" s="175" t="str">
        <f aca="true">IF(I57="","",xEURO(OFFSET(C57,-M57+1,0),J57,OFFSET(C57,-M57+2,0),OFFSET(C57,-M57+2,0),OFFSET(C57,-M57+3,0)+AC57,OFFSET(C57,-M57+4,0),1,2)/10*I57)</f>
        <v/>
      </c>
      <c r="Y57" s="248" t="str">
        <f aca="true">IF(I57="","",xEURO(OFFSET(C57,-M57+1,0),J57,OFFSET(C57,-M57+2,0),OFFSET(C57,-M57+2,0),OFFSET(C57,-M57+3,0)+AC57,OFFSET(C57,-M57+4,0),1,3)/100*I57*10000)</f>
        <v/>
      </c>
      <c r="Z57" s="248" t="str">
        <f aca="true">IF(I57="","",xEURO(OFFSET(C57,-M57+1,0),J57,OFFSET(C57,-M57+2,0),OFFSET(C57,-M57+2,0),OFFSET(C57,-M57+3,0)+AC57,OFFSET(C57,-M57+4,0),1,5)/365.25*I57*10000)</f>
        <v/>
      </c>
      <c r="AB57" s="249" t="str">
        <f aca="true">IF(D57="","",xCalcSkew(OFFSET(C57,-M57,0),E57-OFFSET(C57,-M57+1,0),b)/100)</f>
        <v/>
      </c>
      <c r="AC57" s="249" t="str">
        <f aca="true">IF(I57="","",xCalcSkew(OFFSET(C57,-M57,0),J57-OFFSET(C57,-M57+1,0),b)/100)</f>
        <v/>
      </c>
      <c r="AE57" s="0" t="n">
        <f aca="false">D57*F57*10000*-1</f>
        <v>-0</v>
      </c>
      <c r="AF57" s="0" t="n">
        <f aca="false">I57*K57*10000*-1</f>
        <v>-0</v>
      </c>
      <c r="AG57" s="0" t="n">
        <f aca="false">AE57+AF57</f>
        <v>-0</v>
      </c>
    </row>
    <row r="58" customFormat="false" ht="12.75" hidden="false" customHeight="false" outlineLevel="0" collapsed="false">
      <c r="C58" s="273" t="e">
        <f aca="false">Q87+X87</f>
        <v>#NAME?</v>
      </c>
      <c r="D58" s="265"/>
      <c r="E58" s="266"/>
      <c r="F58" s="266"/>
      <c r="G58" s="267"/>
      <c r="I58" s="265"/>
      <c r="J58" s="266"/>
      <c r="K58" s="266"/>
      <c r="L58" s="268"/>
      <c r="M58" s="247" t="n">
        <f aca="false">M57+1</f>
        <v>7</v>
      </c>
      <c r="N58" s="175" t="str">
        <f aca="true">IF(D58="","",xEURO(OFFSET(C58,-M58+1,0),E58,OFFSET(C58,-M58+2,0),OFFSET(C58,-M58+2,0),OFFSET(C58,-M58+3,0)+AB58,OFFSET(C58,-M58+4,0),0,1)*D58)</f>
        <v/>
      </c>
      <c r="O58" s="235" t="str">
        <f aca="true">IF(D58="","",xEURO(OFFSET(C58,-M58+1,0),E58,OFFSET(C58,-M58+2,0),OFFSET(C58,-M58+2,0),OFFSET(C58,-M58+3,0)+AB58,OFFSET(C58,-M58+4,0),0,0))</f>
        <v/>
      </c>
      <c r="P58" s="175" t="str">
        <f aca="false">IF(D58="","",(O58-F58)*D58*10)</f>
        <v/>
      </c>
      <c r="Q58" s="175" t="str">
        <f aca="true">IF(D58="","",xEURO(OFFSET(C58,-M58+1,0),E58,OFFSET(C58,-M58+2,0),OFFSET(C58,-M58+2,0),OFFSET(C58,-M58+3,0)+AB58,OFFSET(C58,-M58+4,0),0,2)/10*D58)</f>
        <v/>
      </c>
      <c r="R58" s="248" t="str">
        <f aca="true">IF(D58="","",xEURO(OFFSET(C58,-M58+1,0),E58,OFFSET(C58,-M58+2,0),OFFSET(C58,-M58+2,0),OFFSET(C58,-M58+3,0)+AB58,OFFSET(C58,-M58+4,0),0,3)/100*D58*10000)</f>
        <v/>
      </c>
      <c r="S58" s="248" t="str">
        <f aca="true">IF(D58="","",xEURO(OFFSET(C58,-M58+1,0),E58,OFFSET(C58,-M58+2,0),OFFSET(C58,-M58+2,0),OFFSET(C58,-M58+3,0)+AB58,OFFSET(C58,-M58+4,0),0,5)/365.25*D58*10000)</f>
        <v/>
      </c>
      <c r="U58" s="175" t="str">
        <f aca="true">IF(I58="","",xEURO(OFFSET(C58,-M58+1,0),J58,OFFSET(C58,-M58+2,0),OFFSET(C58,-M58+2,0),OFFSET(C58,-M58+3,0)+AC58,OFFSET(C58,-M58+4,0),1,1)*I58)</f>
        <v/>
      </c>
      <c r="V58" s="235" t="str">
        <f aca="true">IF(I58="","",xEURO(OFFSET(C58,-M58+1,0),J58,OFFSET(C58,-M58+2,0),OFFSET(C58,-M58+2,0),OFFSET(C58,-M58+3,0)+AC58,OFFSET(C58,-M58+4,0),1,0))</f>
        <v/>
      </c>
      <c r="W58" s="175" t="str">
        <f aca="false">IF(I58="","",(V58-K58)*I58*10)</f>
        <v/>
      </c>
      <c r="X58" s="175" t="str">
        <f aca="true">IF(I58="","",xEURO(OFFSET(C58,-M58+1,0),J58,OFFSET(C58,-M58+2,0),OFFSET(C58,-M58+2,0),OFFSET(C58,-M58+3,0)+AC58,OFFSET(C58,-M58+4,0),1,2)/10*I58)</f>
        <v/>
      </c>
      <c r="Y58" s="248" t="str">
        <f aca="true">IF(I58="","",xEURO(OFFSET(C58,-M58+1,0),J58,OFFSET(C58,-M58+2,0),OFFSET(C58,-M58+2,0),OFFSET(C58,-M58+3,0)+AC58,OFFSET(C58,-M58+4,0),1,3)/100*I58*10000)</f>
        <v/>
      </c>
      <c r="Z58" s="248" t="str">
        <f aca="true">IF(I58="","",xEURO(OFFSET(C58,-M58+1,0),J58,OFFSET(C58,-M58+2,0),OFFSET(C58,-M58+2,0),OFFSET(C58,-M58+3,0)+AC58,OFFSET(C58,-M58+4,0),1,5)/365.25*I58*10000)</f>
        <v/>
      </c>
      <c r="AB58" s="249" t="str">
        <f aca="true">IF(D58="","",xCalcSkew(OFFSET(C58,-M58,0),E58-OFFSET(C58,-M58+1,0),b)/100)</f>
        <v/>
      </c>
      <c r="AC58" s="249" t="str">
        <f aca="true">IF(I58="","",xCalcSkew(OFFSET(C58,-M58,0),J58-OFFSET(C58,-M58+1,0),b)/100)</f>
        <v/>
      </c>
      <c r="AE58" s="0" t="n">
        <f aca="false">D58*F58*10000*-1</f>
        <v>-0</v>
      </c>
      <c r="AF58" s="0" t="n">
        <f aca="false">I58*K58*10000*-1</f>
        <v>-0</v>
      </c>
      <c r="AG58" s="0" t="n">
        <f aca="false">AE58+AF58</f>
        <v>-0</v>
      </c>
    </row>
    <row r="59" customFormat="false" ht="12.75" hidden="false" customHeight="false" outlineLevel="0" collapsed="false">
      <c r="C59" s="272" t="e">
        <f aca="false">R87+Y87</f>
        <v>#NAME?</v>
      </c>
      <c r="D59" s="265"/>
      <c r="E59" s="266"/>
      <c r="F59" s="266"/>
      <c r="G59" s="267"/>
      <c r="I59" s="265"/>
      <c r="J59" s="266"/>
      <c r="K59" s="266"/>
      <c r="L59" s="268"/>
      <c r="M59" s="247" t="n">
        <f aca="false">M58+1</f>
        <v>8</v>
      </c>
      <c r="N59" s="175" t="str">
        <f aca="true">IF(D59="","",xEURO(OFFSET(C59,-M59+1,0),E59,OFFSET(C59,-M59+2,0),OFFSET(C59,-M59+2,0),OFFSET(C59,-M59+3,0)+AB59,OFFSET(C59,-M59+4,0),0,1)*D59)</f>
        <v/>
      </c>
      <c r="O59" s="235" t="str">
        <f aca="true">IF(D59="","",xEURO(OFFSET(C59,-M59+1,0),E59,OFFSET(C59,-M59+2,0),OFFSET(C59,-M59+2,0),OFFSET(C59,-M59+3,0)+AB59,OFFSET(C59,-M59+4,0),0,0))</f>
        <v/>
      </c>
      <c r="P59" s="175" t="str">
        <f aca="false">IF(D59="","",(O59-F59)*D59*10)</f>
        <v/>
      </c>
      <c r="Q59" s="175" t="str">
        <f aca="true">IF(D59="","",xEURO(OFFSET(C59,-M59+1,0),E59,OFFSET(C59,-M59+2,0),OFFSET(C59,-M59+2,0),OFFSET(C59,-M59+3,0)+AB59,OFFSET(C59,-M59+4,0),0,2)/10*D59)</f>
        <v/>
      </c>
      <c r="R59" s="248" t="str">
        <f aca="true">IF(D59="","",xEURO(OFFSET(C59,-M59+1,0),E59,OFFSET(C59,-M59+2,0),OFFSET(C59,-M59+2,0),OFFSET(C59,-M59+3,0)+AB59,OFFSET(C59,-M59+4,0),0,3)/100*D59*10000)</f>
        <v/>
      </c>
      <c r="S59" s="248" t="str">
        <f aca="true">IF(D59="","",xEURO(OFFSET(C59,-M59+1,0),E59,OFFSET(C59,-M59+2,0),OFFSET(C59,-M59+2,0),OFFSET(C59,-M59+3,0)+AB59,OFFSET(C59,-M59+4,0),0,5)/365.25*D59*10000)</f>
        <v/>
      </c>
      <c r="U59" s="175" t="str">
        <f aca="true">IF(I59="","",xEURO(OFFSET(C59,-M59+1,0),J59,OFFSET(C59,-M59+2,0),OFFSET(C59,-M59+2,0),OFFSET(C59,-M59+3,0)+AC59,OFFSET(C59,-M59+4,0),1,1)*I59)</f>
        <v/>
      </c>
      <c r="V59" s="235" t="str">
        <f aca="true">IF(I59="","",xEURO(OFFSET(C59,-M59+1,0),J59,OFFSET(C59,-M59+2,0),OFFSET(C59,-M59+2,0),OFFSET(C59,-M59+3,0)+AC59,OFFSET(C59,-M59+4,0),1,0))</f>
        <v/>
      </c>
      <c r="W59" s="175" t="str">
        <f aca="false">IF(I59="","",(V59-K59)*I59*10)</f>
        <v/>
      </c>
      <c r="X59" s="175" t="str">
        <f aca="true">IF(I59="","",xEURO(OFFSET(C59,-M59+1,0),J59,OFFSET(C59,-M59+2,0),OFFSET(C59,-M59+2,0),OFFSET(C59,-M59+3,0)+AC59,OFFSET(C59,-M59+4,0),1,2)/10*I59)</f>
        <v/>
      </c>
      <c r="Y59" s="248" t="str">
        <f aca="true">IF(I59="","",xEURO(OFFSET(C59,-M59+1,0),J59,OFFSET(C59,-M59+2,0),OFFSET(C59,-M59+2,0),OFFSET(C59,-M59+3,0)+AC59,OFFSET(C59,-M59+4,0),1,3)/100*I59*10000)</f>
        <v/>
      </c>
      <c r="Z59" s="248" t="str">
        <f aca="true">IF(I59="","",xEURO(OFFSET(C59,-M59+1,0),J59,OFFSET(C59,-M59+2,0),OFFSET(C59,-M59+2,0),OFFSET(C59,-M59+3,0)+AC59,OFFSET(C59,-M59+4,0),1,5)/365.25*I59*10000)</f>
        <v/>
      </c>
      <c r="AB59" s="249" t="str">
        <f aca="true">IF(D59="","",xCalcSkew(OFFSET(C59,-M59,0),E59-OFFSET(C59,-M59+1,0),b)/100)</f>
        <v/>
      </c>
      <c r="AC59" s="249" t="str">
        <f aca="true">IF(I59="","",xCalcSkew(OFFSET(C59,-M59,0),J59-OFFSET(C59,-M59+1,0),b)/100)</f>
        <v/>
      </c>
      <c r="AE59" s="0" t="n">
        <f aca="false">D59*F59*10000*-1</f>
        <v>-0</v>
      </c>
      <c r="AF59" s="0" t="n">
        <f aca="false">I59*K59*10000*-1</f>
        <v>-0</v>
      </c>
      <c r="AG59" s="0" t="n">
        <f aca="false">AE59+AF59</f>
        <v>-0</v>
      </c>
    </row>
    <row r="60" customFormat="false" ht="12.75" hidden="false" customHeight="false" outlineLevel="0" collapsed="false">
      <c r="C60" s="272" t="e">
        <f aca="false">S87+Z87</f>
        <v>#NAME?</v>
      </c>
      <c r="D60" s="265"/>
      <c r="E60" s="266"/>
      <c r="F60" s="266"/>
      <c r="G60" s="267"/>
      <c r="I60" s="265"/>
      <c r="J60" s="266"/>
      <c r="K60" s="266"/>
      <c r="L60" s="268"/>
      <c r="M60" s="247" t="n">
        <f aca="false">M59+1</f>
        <v>9</v>
      </c>
      <c r="N60" s="175" t="str">
        <f aca="true">IF(D60="","",xEURO(OFFSET(C60,-M60+1,0),E60,OFFSET(C60,-M60+2,0),OFFSET(C60,-M60+2,0),OFFSET(C60,-M60+3,0)+AB60,OFFSET(C60,-M60+4,0),0,1)*D60)</f>
        <v/>
      </c>
      <c r="O60" s="235" t="str">
        <f aca="true">IF(D60="","",xEURO(OFFSET(C60,-M60+1,0),E60,OFFSET(C60,-M60+2,0),OFFSET(C60,-M60+2,0),OFFSET(C60,-M60+3,0)+AB60,OFFSET(C60,-M60+4,0),0,0))</f>
        <v/>
      </c>
      <c r="P60" s="175" t="str">
        <f aca="false">IF(D60="","",(O60-F60)*D60*10)</f>
        <v/>
      </c>
      <c r="Q60" s="175" t="str">
        <f aca="true">IF(D60="","",xEURO(OFFSET(C60,-M60+1,0),E60,OFFSET(C60,-M60+2,0),OFFSET(C60,-M60+2,0),OFFSET(C60,-M60+3,0)+AB60,OFFSET(C60,-M60+4,0),0,2)/10*D60)</f>
        <v/>
      </c>
      <c r="R60" s="248" t="str">
        <f aca="true">IF(D60="","",xEURO(OFFSET(C60,-M60+1,0),E60,OFFSET(C60,-M60+2,0),OFFSET(C60,-M60+2,0),OFFSET(C60,-M60+3,0)+AB60,OFFSET(C60,-M60+4,0),0,3)/100*D60*10000)</f>
        <v/>
      </c>
      <c r="S60" s="248" t="str">
        <f aca="true">IF(D60="","",xEURO(OFFSET(C60,-M60+1,0),E60,OFFSET(C60,-M60+2,0),OFFSET(C60,-M60+2,0),OFFSET(C60,-M60+3,0)+AB60,OFFSET(C60,-M60+4,0),0,5)/365.25*D60*10000)</f>
        <v/>
      </c>
      <c r="U60" s="175" t="str">
        <f aca="true">IF(I60="","",xEURO(OFFSET(C60,-M60+1,0),J60,OFFSET(C60,-M60+2,0),OFFSET(C60,-M60+2,0),OFFSET(C60,-M60+3,0)+AC60,OFFSET(C60,-M60+4,0),1,1)*I60)</f>
        <v/>
      </c>
      <c r="V60" s="235" t="str">
        <f aca="true">IF(I60="","",xEURO(OFFSET(C60,-M60+1,0),J60,OFFSET(C60,-M60+2,0),OFFSET(C60,-M60+2,0),OFFSET(C60,-M60+3,0)+AC60,OFFSET(C60,-M60+4,0),1,0))</f>
        <v/>
      </c>
      <c r="W60" s="175" t="str">
        <f aca="false">IF(I60="","",(V60-K60)*I60*10)</f>
        <v/>
      </c>
      <c r="X60" s="175" t="str">
        <f aca="true">IF(I60="","",xEURO(OFFSET(C60,-M60+1,0),J60,OFFSET(C60,-M60+2,0),OFFSET(C60,-M60+2,0),OFFSET(C60,-M60+3,0)+AC60,OFFSET(C60,-M60+4,0),1,2)/10*I60)</f>
        <v/>
      </c>
      <c r="Y60" s="248" t="str">
        <f aca="true">IF(I60="","",xEURO(OFFSET(C60,-M60+1,0),J60,OFFSET(C60,-M60+2,0),OFFSET(C60,-M60+2,0),OFFSET(C60,-M60+3,0)+AC60,OFFSET(C60,-M60+4,0),1,3)/100*I60*10000)</f>
        <v/>
      </c>
      <c r="Z60" s="248" t="str">
        <f aca="true">IF(I60="","",xEURO(OFFSET(C60,-M60+1,0),J60,OFFSET(C60,-M60+2,0),OFFSET(C60,-M60+2,0),OFFSET(C60,-M60+3,0)+AC60,OFFSET(C60,-M60+4,0),1,5)/365.25*I60*10000)</f>
        <v/>
      </c>
      <c r="AB60" s="249" t="str">
        <f aca="true">IF(D60="","",xCalcSkew(OFFSET(C60,-M60,0),E60-OFFSET(C60,-M60+1,0),b)/100)</f>
        <v/>
      </c>
      <c r="AC60" s="249" t="str">
        <f aca="true">IF(I60="","",xCalcSkew(OFFSET(C60,-M60,0),J60-OFFSET(C60,-M60+1,0),b)/100)</f>
        <v/>
      </c>
      <c r="AE60" s="0" t="n">
        <f aca="false">D60*F60*10000*-1</f>
        <v>-0</v>
      </c>
      <c r="AF60" s="0" t="n">
        <f aca="false">I60*K60*10000*-1</f>
        <v>-0</v>
      </c>
      <c r="AG60" s="0" t="n">
        <f aca="false">AE60+AF60</f>
        <v>-0</v>
      </c>
    </row>
    <row r="61" customFormat="false" ht="12.75" hidden="false" customHeight="false" outlineLevel="0" collapsed="false">
      <c r="C61" s="272" t="e">
        <f aca="false">P87+W87</f>
        <v>#NAME?</v>
      </c>
      <c r="D61" s="265"/>
      <c r="E61" s="266"/>
      <c r="F61" s="266"/>
      <c r="G61" s="267"/>
      <c r="I61" s="265"/>
      <c r="J61" s="266"/>
      <c r="K61" s="266"/>
      <c r="L61" s="268"/>
      <c r="M61" s="247" t="n">
        <f aca="false">M60+1</f>
        <v>10</v>
      </c>
      <c r="N61" s="175" t="str">
        <f aca="true">IF(D61="","",xEURO(OFFSET(C61,-M61+1,0),E61,OFFSET(C61,-M61+2,0),OFFSET(C61,-M61+2,0),OFFSET(C61,-M61+3,0)+AB61,OFFSET(C61,-M61+4,0),0,1)*D61)</f>
        <v/>
      </c>
      <c r="O61" s="235" t="str">
        <f aca="true">IF(D61="","",xEURO(OFFSET(C61,-M61+1,0),E61,OFFSET(C61,-M61+2,0),OFFSET(C61,-M61+2,0),OFFSET(C61,-M61+3,0)+AB61,OFFSET(C61,-M61+4,0),0,0))</f>
        <v/>
      </c>
      <c r="P61" s="175" t="str">
        <f aca="false">IF(D61="","",(O61-F61)*D61*10)</f>
        <v/>
      </c>
      <c r="Q61" s="175" t="str">
        <f aca="true">IF(D61="","",xEURO(OFFSET(C61,-M61+1,0),E61,OFFSET(C61,-M61+2,0),OFFSET(C61,-M61+2,0),OFFSET(C61,-M61+3,0)+AB61,OFFSET(C61,-M61+4,0),0,2)/10*D61)</f>
        <v/>
      </c>
      <c r="R61" s="248" t="str">
        <f aca="true">IF(D61="","",xEURO(OFFSET(C61,-M61+1,0),E61,OFFSET(C61,-M61+2,0),OFFSET(C61,-M61+2,0),OFFSET(C61,-M61+3,0)+AB61,OFFSET(C61,-M61+4,0),0,3)/100*D61*10000)</f>
        <v/>
      </c>
      <c r="S61" s="248" t="str">
        <f aca="true">IF(D61="","",xEURO(OFFSET(C61,-M61+1,0),E61,OFFSET(C61,-M61+2,0),OFFSET(C61,-M61+2,0),OFFSET(C61,-M61+3,0)+AB61,OFFSET(C61,-M61+4,0),0,5)/365.25*D61*10000)</f>
        <v/>
      </c>
      <c r="U61" s="175" t="str">
        <f aca="true">IF(I61="","",xEURO(OFFSET(C61,-M61+1,0),J61,OFFSET(C61,-M61+2,0),OFFSET(C61,-M61+2,0),OFFSET(C61,-M61+3,0)+AC61,OFFSET(C61,-M61+4,0),1,1)*I61)</f>
        <v/>
      </c>
      <c r="V61" s="235" t="str">
        <f aca="true">IF(I61="","",xEURO(OFFSET(C61,-M61+1,0),J61,OFFSET(C61,-M61+2,0),OFFSET(C61,-M61+2,0),OFFSET(C61,-M61+3,0)+AC61,OFFSET(C61,-M61+4,0),1,0))</f>
        <v/>
      </c>
      <c r="W61" s="175" t="str">
        <f aca="false">IF(I61="","",(V61-K61)*I61*10)</f>
        <v/>
      </c>
      <c r="X61" s="175" t="str">
        <f aca="true">IF(I61="","",xEURO(OFFSET(C61,-M61+1,0),J61,OFFSET(C61,-M61+2,0),OFFSET(C61,-M61+2,0),OFFSET(C61,-M61+3,0)+AC61,OFFSET(C61,-M61+4,0),1,2)/10*I61)</f>
        <v/>
      </c>
      <c r="Y61" s="248" t="str">
        <f aca="true">IF(I61="","",xEURO(OFFSET(C61,-M61+1,0),J61,OFFSET(C61,-M61+2,0),OFFSET(C61,-M61+2,0),OFFSET(C61,-M61+3,0)+AC61,OFFSET(C61,-M61+4,0),1,3)/100*I61*10000)</f>
        <v/>
      </c>
      <c r="Z61" s="248" t="str">
        <f aca="true">IF(I61="","",xEURO(OFFSET(C61,-M61+1,0),J61,OFFSET(C61,-M61+2,0),OFFSET(C61,-M61+2,0),OFFSET(C61,-M61+3,0)+AC61,OFFSET(C61,-M61+4,0),1,5)/365.25*I61*10000)</f>
        <v/>
      </c>
      <c r="AB61" s="249" t="str">
        <f aca="true">IF(D61="","",xCalcSkew(OFFSET(C61,-M61,0),E61-OFFSET(C61,-M61+1,0),b)/100)</f>
        <v/>
      </c>
      <c r="AC61" s="249" t="str">
        <f aca="true">IF(I61="","",xCalcSkew(OFFSET(C61,-M61,0),J61-OFFSET(C61,-M61+1,0),b)/100)</f>
        <v/>
      </c>
      <c r="AE61" s="0" t="n">
        <f aca="false">D61*F61*10000*-1</f>
        <v>-0</v>
      </c>
      <c r="AF61" s="0" t="n">
        <f aca="false">I61*K61*10000*-1</f>
        <v>-0</v>
      </c>
      <c r="AG61" s="0" t="n">
        <f aca="false">AE61+AF61</f>
        <v>-0</v>
      </c>
    </row>
    <row r="62" customFormat="false" ht="12.75" hidden="false" customHeight="false" outlineLevel="0" collapsed="false">
      <c r="D62" s="265"/>
      <c r="E62" s="266"/>
      <c r="F62" s="266"/>
      <c r="G62" s="267"/>
      <c r="I62" s="265"/>
      <c r="J62" s="266"/>
      <c r="K62" s="266"/>
      <c r="L62" s="268"/>
      <c r="M62" s="247" t="n">
        <f aca="false">M61+1</f>
        <v>11</v>
      </c>
      <c r="N62" s="175" t="str">
        <f aca="true">IF(D62="","",xEURO(OFFSET(C62,-M62+1,0),E62,OFFSET(C62,-M62+2,0),OFFSET(C62,-M62+2,0),OFFSET(C62,-M62+3,0)+AB62,OFFSET(C62,-M62+4,0),0,1)*D62)</f>
        <v/>
      </c>
      <c r="O62" s="235" t="str">
        <f aca="true">IF(D62="","",xEURO(OFFSET(C62,-M62+1,0),E62,OFFSET(C62,-M62+2,0),OFFSET(C62,-M62+2,0),OFFSET(C62,-M62+3,0)+AB62,OFFSET(C62,-M62+4,0),0,0))</f>
        <v/>
      </c>
      <c r="P62" s="175" t="str">
        <f aca="false">IF(D62="","",(O62-F62)*D62*10)</f>
        <v/>
      </c>
      <c r="Q62" s="175" t="str">
        <f aca="true">IF(D62="","",xEURO(OFFSET(C62,-M62+1,0),E62,OFFSET(C62,-M62+2,0),OFFSET(C62,-M62+2,0),OFFSET(C62,-M62+3,0)+AB62,OFFSET(C62,-M62+4,0),0,2)/10*D62)</f>
        <v/>
      </c>
      <c r="R62" s="248" t="str">
        <f aca="true">IF(D62="","",xEURO(OFFSET(C62,-M62+1,0),E62,OFFSET(C62,-M62+2,0),OFFSET(C62,-M62+2,0),OFFSET(C62,-M62+3,0)+AB62,OFFSET(C62,-M62+4,0),0,3)/100*D62*10000)</f>
        <v/>
      </c>
      <c r="S62" s="248" t="str">
        <f aca="true">IF(D62="","",xEURO(OFFSET(C62,-M62+1,0),E62,OFFSET(C62,-M62+2,0),OFFSET(C62,-M62+2,0),OFFSET(C62,-M62+3,0)+AB62,OFFSET(C62,-M62+4,0),0,5)/365.25*D62*10000)</f>
        <v/>
      </c>
      <c r="U62" s="175" t="str">
        <f aca="true">IF(I62="","",xEURO(OFFSET(C62,-M62+1,0),J62,OFFSET(C62,-M62+2,0),OFFSET(C62,-M62+2,0),OFFSET(C62,-M62+3,0)+AC62,OFFSET(C62,-M62+4,0),1,1)*I62)</f>
        <v/>
      </c>
      <c r="V62" s="235" t="str">
        <f aca="true">IF(I62="","",xEURO(OFFSET(C62,-M62+1,0),J62,OFFSET(C62,-M62+2,0),OFFSET(C62,-M62+2,0),OFFSET(C62,-M62+3,0)+AC62,OFFSET(C62,-M62+4,0),1,0))</f>
        <v/>
      </c>
      <c r="W62" s="175" t="str">
        <f aca="false">IF(I62="","",(V62-K62)*I62*10)</f>
        <v/>
      </c>
      <c r="X62" s="175" t="str">
        <f aca="true">IF(I62="","",xEURO(OFFSET(C62,-M62+1,0),J62,OFFSET(C62,-M62+2,0),OFFSET(C62,-M62+2,0),OFFSET(C62,-M62+3,0)+AC62,OFFSET(C62,-M62+4,0),1,2)/10*I62)</f>
        <v/>
      </c>
      <c r="Y62" s="248" t="str">
        <f aca="true">IF(I62="","",xEURO(OFFSET(C62,-M62+1,0),J62,OFFSET(C62,-M62+2,0),OFFSET(C62,-M62+2,0),OFFSET(C62,-M62+3,0)+AC62,OFFSET(C62,-M62+4,0),1,3)/100*I62*10000)</f>
        <v/>
      </c>
      <c r="Z62" s="248" t="str">
        <f aca="true">IF(I62="","",xEURO(OFFSET(C62,-M62+1,0),J62,OFFSET(C62,-M62+2,0),OFFSET(C62,-M62+2,0),OFFSET(C62,-M62+3,0)+AC62,OFFSET(C62,-M62+4,0),1,5)/365.25*I62*10000)</f>
        <v/>
      </c>
      <c r="AB62" s="249" t="str">
        <f aca="true">IF(D62="","",xCalcSkew(OFFSET(C62,-M62,0),E62-OFFSET(C62,-M62+1,0),b)/100)</f>
        <v/>
      </c>
      <c r="AC62" s="249" t="str">
        <f aca="true">IF(I62="","",xCalcSkew(OFFSET(C62,-M62,0),J62-OFFSET(C62,-M62+1,0),b)/100)</f>
        <v/>
      </c>
      <c r="AE62" s="0" t="n">
        <f aca="false">D62*F62*10000*-1</f>
        <v>-0</v>
      </c>
      <c r="AF62" s="0" t="n">
        <f aca="false">I62*K62*10000*-1</f>
        <v>-0</v>
      </c>
      <c r="AG62" s="0" t="n">
        <f aca="false">AE62+AF62</f>
        <v>-0</v>
      </c>
    </row>
    <row r="63" customFormat="false" ht="12.75" hidden="false" customHeight="false" outlineLevel="0" collapsed="false">
      <c r="D63" s="265"/>
      <c r="E63" s="266"/>
      <c r="F63" s="266"/>
      <c r="G63" s="267"/>
      <c r="I63" s="265"/>
      <c r="J63" s="266"/>
      <c r="K63" s="266"/>
      <c r="L63" s="268"/>
      <c r="M63" s="247" t="n">
        <f aca="false">M62+1</f>
        <v>12</v>
      </c>
      <c r="N63" s="175" t="str">
        <f aca="true">IF(D63="","",xEURO(OFFSET(C63,-M63+1,0),E63,OFFSET(C63,-M63+2,0),OFFSET(C63,-M63+2,0),OFFSET(C63,-M63+3,0)+AB63,OFFSET(C63,-M63+4,0),0,1)*D63)</f>
        <v/>
      </c>
      <c r="O63" s="235" t="str">
        <f aca="true">IF(D63="","",xEURO(OFFSET(C63,-M63+1,0),E63,OFFSET(C63,-M63+2,0),OFFSET(C63,-M63+2,0),OFFSET(C63,-M63+3,0)+AB63,OFFSET(C63,-M63+4,0),0,0))</f>
        <v/>
      </c>
      <c r="P63" s="175" t="str">
        <f aca="false">IF(D63="","",(O63-F63)*D63*10)</f>
        <v/>
      </c>
      <c r="Q63" s="175" t="str">
        <f aca="true">IF(D63="","",xEURO(OFFSET(C63,-M63+1,0),E63,OFFSET(C63,-M63+2,0),OFFSET(C63,-M63+2,0),OFFSET(C63,-M63+3,0)+AB63,OFFSET(C63,-M63+4,0),0,2)/10*D63)</f>
        <v/>
      </c>
      <c r="R63" s="248" t="str">
        <f aca="true">IF(D63="","",xEURO(OFFSET(C63,-M63+1,0),E63,OFFSET(C63,-M63+2,0),OFFSET(C63,-M63+2,0),OFFSET(C63,-M63+3,0)+AB63,OFFSET(C63,-M63+4,0),0,3)/100*D63*10000)</f>
        <v/>
      </c>
      <c r="S63" s="248" t="str">
        <f aca="true">IF(D63="","",xEURO(OFFSET(C63,-M63+1,0),E63,OFFSET(C63,-M63+2,0),OFFSET(C63,-M63+2,0),OFFSET(C63,-M63+3,0)+AB63,OFFSET(C63,-M63+4,0),0,5)/365.25*D63*10000)</f>
        <v/>
      </c>
      <c r="U63" s="175" t="str">
        <f aca="true">IF(I63="","",xEURO(OFFSET(C63,-M63+1,0),J63,OFFSET(C63,-M63+2,0),OFFSET(C63,-M63+2,0),OFFSET(C63,-M63+3,0)+AC63,OFFSET(C63,-M63+4,0),1,1)*I63)</f>
        <v/>
      </c>
      <c r="V63" s="235" t="str">
        <f aca="true">IF(I63="","",xEURO(OFFSET(C63,-M63+1,0),J63,OFFSET(C63,-M63+2,0),OFFSET(C63,-M63+2,0),OFFSET(C63,-M63+3,0)+AC63,OFFSET(C63,-M63+4,0),1,0))</f>
        <v/>
      </c>
      <c r="W63" s="175" t="str">
        <f aca="false">IF(I63="","",(V63-K63)*I63*10)</f>
        <v/>
      </c>
      <c r="X63" s="175" t="str">
        <f aca="true">IF(I63="","",xEURO(OFFSET(C63,-M63+1,0),J63,OFFSET(C63,-M63+2,0),OFFSET(C63,-M63+2,0),OFFSET(C63,-M63+3,0)+AC63,OFFSET(C63,-M63+4,0),1,2)/10*I63)</f>
        <v/>
      </c>
      <c r="Y63" s="248" t="str">
        <f aca="true">IF(I63="","",xEURO(OFFSET(C63,-M63+1,0),J63,OFFSET(C63,-M63+2,0),OFFSET(C63,-M63+2,0),OFFSET(C63,-M63+3,0)+AC63,OFFSET(C63,-M63+4,0),1,3)/100*I63*10000)</f>
        <v/>
      </c>
      <c r="Z63" s="248" t="str">
        <f aca="true">IF(I63="","",xEURO(OFFSET(C63,-M63+1,0),J63,OFFSET(C63,-M63+2,0),OFFSET(C63,-M63+2,0),OFFSET(C63,-M63+3,0)+AC63,OFFSET(C63,-M63+4,0),1,5)/365.25*I63*10000)</f>
        <v/>
      </c>
      <c r="AB63" s="249" t="str">
        <f aca="true">IF(D63="","",xCalcSkew(OFFSET(C63,-M63,0),E63-OFFSET(C63,-M63+1,0),b)/100)</f>
        <v/>
      </c>
      <c r="AC63" s="249" t="str">
        <f aca="true">IF(I63="","",xCalcSkew(OFFSET(C63,-M63,0),J63-OFFSET(C63,-M63+1,0),b)/100)</f>
        <v/>
      </c>
      <c r="AE63" s="0" t="n">
        <f aca="false">D63*F63*10000*-1</f>
        <v>-0</v>
      </c>
      <c r="AF63" s="0" t="n">
        <f aca="false">I63*K63*10000*-1</f>
        <v>-0</v>
      </c>
      <c r="AG63" s="0" t="n">
        <f aca="false">AE63+AF63</f>
        <v>-0</v>
      </c>
    </row>
    <row r="64" customFormat="false" ht="12.75" hidden="false" customHeight="false" outlineLevel="0" collapsed="false">
      <c r="D64" s="265"/>
      <c r="E64" s="266"/>
      <c r="F64" s="266"/>
      <c r="G64" s="267"/>
      <c r="I64" s="265"/>
      <c r="J64" s="266"/>
      <c r="K64" s="266"/>
      <c r="L64" s="268"/>
      <c r="M64" s="247" t="n">
        <f aca="false">M63+1</f>
        <v>13</v>
      </c>
      <c r="N64" s="175" t="str">
        <f aca="true">IF(D64="","",xEURO(OFFSET(C64,-M64+1,0),E64,OFFSET(C64,-M64+2,0),OFFSET(C64,-M64+2,0),OFFSET(C64,-M64+3,0)+AB64,OFFSET(C64,-M64+4,0),0,1)*D64)</f>
        <v/>
      </c>
      <c r="O64" s="235" t="str">
        <f aca="true">IF(D64="","",xEURO(OFFSET(C64,-M64+1,0),E64,OFFSET(C64,-M64+2,0),OFFSET(C64,-M64+2,0),OFFSET(C64,-M64+3,0)+AB64,OFFSET(C64,-M64+4,0),0,0))</f>
        <v/>
      </c>
      <c r="P64" s="175" t="str">
        <f aca="false">IF(D64="","",(O64-F64)*D64*10)</f>
        <v/>
      </c>
      <c r="Q64" s="175" t="str">
        <f aca="true">IF(D64="","",xEURO(OFFSET(C64,-M64+1,0),E64,OFFSET(C64,-M64+2,0),OFFSET(C64,-M64+2,0),OFFSET(C64,-M64+3,0)+AB64,OFFSET(C64,-M64+4,0),0,2)/10*D64)</f>
        <v/>
      </c>
      <c r="R64" s="248" t="str">
        <f aca="true">IF(D64="","",xEURO(OFFSET(C64,-M64+1,0),E64,OFFSET(C64,-M64+2,0),OFFSET(C64,-M64+2,0),OFFSET(C64,-M64+3,0)+AB64,OFFSET(C64,-M64+4,0),0,3)/100*D64*10000)</f>
        <v/>
      </c>
      <c r="S64" s="248" t="str">
        <f aca="true">IF(D64="","",xEURO(OFFSET(C64,-M64+1,0),E64,OFFSET(C64,-M64+2,0),OFFSET(C64,-M64+2,0),OFFSET(C64,-M64+3,0)+AB64,OFFSET(C64,-M64+4,0),0,5)/365.25*D64*10000)</f>
        <v/>
      </c>
      <c r="U64" s="175" t="str">
        <f aca="true">IF(I64="","",xEURO(OFFSET(C64,-M64+1,0),J64,OFFSET(C64,-M64+2,0),OFFSET(C64,-M64+2,0),OFFSET(C64,-M64+3,0)+AC64,OFFSET(C64,-M64+4,0),1,1)*I64)</f>
        <v/>
      </c>
      <c r="V64" s="235" t="str">
        <f aca="true">IF(I64="","",xEURO(OFFSET(C64,-M64+1,0),J64,OFFSET(C64,-M64+2,0),OFFSET(C64,-M64+2,0),OFFSET(C64,-M64+3,0)+AC64,OFFSET(C64,-M64+4,0),1,0))</f>
        <v/>
      </c>
      <c r="W64" s="175" t="str">
        <f aca="false">IF(I64="","",(V64-K64)*I64*10)</f>
        <v/>
      </c>
      <c r="X64" s="175" t="str">
        <f aca="true">IF(I64="","",xEURO(OFFSET(C64,-M64+1,0),J64,OFFSET(C64,-M64+2,0),OFFSET(C64,-M64+2,0),OFFSET(C64,-M64+3,0)+AC64,OFFSET(C64,-M64+4,0),1,2)/10*I64)</f>
        <v/>
      </c>
      <c r="Y64" s="248" t="str">
        <f aca="true">IF(I64="","",xEURO(OFFSET(C64,-M64+1,0),J64,OFFSET(C64,-M64+2,0),OFFSET(C64,-M64+2,0),OFFSET(C64,-M64+3,0)+AC64,OFFSET(C64,-M64+4,0),1,3)/100*I64*10000)</f>
        <v/>
      </c>
      <c r="Z64" s="248" t="str">
        <f aca="true">IF(I64="","",xEURO(OFFSET(C64,-M64+1,0),J64,OFFSET(C64,-M64+2,0),OFFSET(C64,-M64+2,0),OFFSET(C64,-M64+3,0)+AC64,OFFSET(C64,-M64+4,0),1,5)/365.25*I64*10000)</f>
        <v/>
      </c>
      <c r="AB64" s="249" t="str">
        <f aca="true">IF(D64="","",xCalcSkew(OFFSET(C64,-M64,0),E64-OFFSET(C64,-M64+1,0),b)/100)</f>
        <v/>
      </c>
      <c r="AC64" s="249" t="str">
        <f aca="true">IF(I64="","",xCalcSkew(OFFSET(C64,-M64,0),J64-OFFSET(C64,-M64+1,0),b)/100)</f>
        <v/>
      </c>
      <c r="AE64" s="0" t="n">
        <f aca="false">D64*F64*10000*-1</f>
        <v>-0</v>
      </c>
      <c r="AF64" s="0" t="n">
        <f aca="false">I64*K64*10000*-1</f>
        <v>-0</v>
      </c>
      <c r="AG64" s="0" t="n">
        <f aca="false">AE64+AF64</f>
        <v>-0</v>
      </c>
    </row>
    <row r="65" customFormat="false" ht="12.75" hidden="false" customHeight="false" outlineLevel="0" collapsed="false">
      <c r="D65" s="265"/>
      <c r="E65" s="266"/>
      <c r="F65" s="266"/>
      <c r="G65" s="267"/>
      <c r="I65" s="265"/>
      <c r="J65" s="266"/>
      <c r="K65" s="266"/>
      <c r="L65" s="268"/>
      <c r="M65" s="247" t="n">
        <f aca="false">M64+1</f>
        <v>14</v>
      </c>
      <c r="N65" s="175" t="str">
        <f aca="true">IF(D65="","",xEURO(OFFSET(C65,-M65+1,0),E65,OFFSET(C65,-M65+2,0),OFFSET(C65,-M65+2,0),OFFSET(C65,-M65+3,0)+AB65,OFFSET(C65,-M65+4,0),0,1)*D65)</f>
        <v/>
      </c>
      <c r="O65" s="235" t="str">
        <f aca="true">IF(D65="","",xEURO(OFFSET(C65,-M65+1,0),E65,OFFSET(C65,-M65+2,0),OFFSET(C65,-M65+2,0),OFFSET(C65,-M65+3,0)+AB65,OFFSET(C65,-M65+4,0),0,0))</f>
        <v/>
      </c>
      <c r="P65" s="175" t="str">
        <f aca="false">IF(D65="","",(O65-F65)*D65*10)</f>
        <v/>
      </c>
      <c r="Q65" s="175" t="str">
        <f aca="true">IF(D65="","",xEURO(OFFSET(C65,-M65+1,0),E65,OFFSET(C65,-M65+2,0),OFFSET(C65,-M65+2,0),OFFSET(C65,-M65+3,0)+AB65,OFFSET(C65,-M65+4,0),0,2)/10*D65)</f>
        <v/>
      </c>
      <c r="R65" s="248" t="str">
        <f aca="true">IF(D65="","",xEURO(OFFSET(C65,-M65+1,0),E65,OFFSET(C65,-M65+2,0),OFFSET(C65,-M65+2,0),OFFSET(C65,-M65+3,0)+AB65,OFFSET(C65,-M65+4,0),0,3)/100*D65*10000)</f>
        <v/>
      </c>
      <c r="S65" s="248" t="str">
        <f aca="true">IF(D65="","",xEURO(OFFSET(C65,-M65+1,0),E65,OFFSET(C65,-M65+2,0),OFFSET(C65,-M65+2,0),OFFSET(C65,-M65+3,0)+AB65,OFFSET(C65,-M65+4,0),0,5)/365.25*D65*10000)</f>
        <v/>
      </c>
      <c r="U65" s="175" t="str">
        <f aca="true">IF(I65="","",xEURO(OFFSET(C65,-M65+1,0),J65,OFFSET(C65,-M65+2,0),OFFSET(C65,-M65+2,0),OFFSET(C65,-M65+3,0)+AC65,OFFSET(C65,-M65+4,0),1,1)*I65)</f>
        <v/>
      </c>
      <c r="V65" s="235" t="str">
        <f aca="true">IF(I65="","",xEURO(OFFSET(C65,-M65+1,0),J65,OFFSET(C65,-M65+2,0),OFFSET(C65,-M65+2,0),OFFSET(C65,-M65+3,0)+AC65,OFFSET(C65,-M65+4,0),1,0))</f>
        <v/>
      </c>
      <c r="W65" s="175" t="str">
        <f aca="false">IF(I65="","",(V65-K65)*I65*10)</f>
        <v/>
      </c>
      <c r="X65" s="175" t="str">
        <f aca="true">IF(I65="","",xEURO(OFFSET(C65,-M65+1,0),J65,OFFSET(C65,-M65+2,0),OFFSET(C65,-M65+2,0),OFFSET(C65,-M65+3,0)+AC65,OFFSET(C65,-M65+4,0),1,2)/10*I65)</f>
        <v/>
      </c>
      <c r="Y65" s="248" t="str">
        <f aca="true">IF(I65="","",xEURO(OFFSET(C65,-M65+1,0),J65,OFFSET(C65,-M65+2,0),OFFSET(C65,-M65+2,0),OFFSET(C65,-M65+3,0)+AC65,OFFSET(C65,-M65+4,0),1,3)/100*I65*10000)</f>
        <v/>
      </c>
      <c r="Z65" s="248" t="str">
        <f aca="true">IF(I65="","",xEURO(OFFSET(C65,-M65+1,0),J65,OFFSET(C65,-M65+2,0),OFFSET(C65,-M65+2,0),OFFSET(C65,-M65+3,0)+AC65,OFFSET(C65,-M65+4,0),1,5)/365.25*I65*10000)</f>
        <v/>
      </c>
      <c r="AB65" s="249" t="str">
        <f aca="true">IF(D65="","",xCalcSkew(OFFSET(C65,-M65,0),E65-OFFSET(C65,-M65+1,0),b)/100)</f>
        <v/>
      </c>
      <c r="AC65" s="249" t="str">
        <f aca="true">IF(I65="","",xCalcSkew(OFFSET(C65,-M65,0),J65-OFFSET(C65,-M65+1,0),b)/100)</f>
        <v/>
      </c>
      <c r="AE65" s="0" t="n">
        <f aca="false">D65*F65*10000*-1</f>
        <v>-0</v>
      </c>
      <c r="AF65" s="0" t="n">
        <f aca="false">I65*K65*10000*-1</f>
        <v>-0</v>
      </c>
      <c r="AG65" s="0" t="n">
        <f aca="false">AE65+AF65</f>
        <v>-0</v>
      </c>
    </row>
    <row r="66" customFormat="false" ht="12.75" hidden="false" customHeight="false" outlineLevel="0" collapsed="false">
      <c r="D66" s="265"/>
      <c r="E66" s="266"/>
      <c r="F66" s="266"/>
      <c r="G66" s="267"/>
      <c r="I66" s="265"/>
      <c r="J66" s="266"/>
      <c r="K66" s="266"/>
      <c r="L66" s="268"/>
      <c r="M66" s="247" t="n">
        <f aca="false">M65+1</f>
        <v>15</v>
      </c>
      <c r="N66" s="175" t="str">
        <f aca="true">IF(D66="","",xEURO(OFFSET(C66,-M66+1,0),E66,OFFSET(C66,-M66+2,0),OFFSET(C66,-M66+2,0),OFFSET(C66,-M66+3,0)+AB66,OFFSET(C66,-M66+4,0),0,1)*D66)</f>
        <v/>
      </c>
      <c r="O66" s="235" t="str">
        <f aca="true">IF(D66="","",xEURO(OFFSET(C66,-M66+1,0),E66,OFFSET(C66,-M66+2,0),OFFSET(C66,-M66+2,0),OFFSET(C66,-M66+3,0)+AB66,OFFSET(C66,-M66+4,0),0,0))</f>
        <v/>
      </c>
      <c r="P66" s="175" t="str">
        <f aca="false">IF(D66="","",(O66-F66)*D66*10)</f>
        <v/>
      </c>
      <c r="Q66" s="175" t="str">
        <f aca="true">IF(D66="","",xEURO(OFFSET(C66,-M66+1,0),E66,OFFSET(C66,-M66+2,0),OFFSET(C66,-M66+2,0),OFFSET(C66,-M66+3,0)+AB66,OFFSET(C66,-M66+4,0),0,2)/10*D66)</f>
        <v/>
      </c>
      <c r="R66" s="248" t="str">
        <f aca="true">IF(D66="","",xEURO(OFFSET(C66,-M66+1,0),E66,OFFSET(C66,-M66+2,0),OFFSET(C66,-M66+2,0),OFFSET(C66,-M66+3,0)+AB66,OFFSET(C66,-M66+4,0),0,3)/100*D66*10000)</f>
        <v/>
      </c>
      <c r="S66" s="248" t="str">
        <f aca="true">IF(D66="","",xEURO(OFFSET(C66,-M66+1,0),E66,OFFSET(C66,-M66+2,0),OFFSET(C66,-M66+2,0),OFFSET(C66,-M66+3,0)+AB66,OFFSET(C66,-M66+4,0),0,5)/365.25*D66*10000)</f>
        <v/>
      </c>
      <c r="U66" s="175" t="str">
        <f aca="true">IF(I66="","",xEURO(OFFSET(C66,-M66+1,0),J66,OFFSET(C66,-M66+2,0),OFFSET(C66,-M66+2,0),OFFSET(C66,-M66+3,0)+AC66,OFFSET(C66,-M66+4,0),1,1)*I66)</f>
        <v/>
      </c>
      <c r="V66" s="235" t="str">
        <f aca="true">IF(I66="","",xEURO(OFFSET(C66,-M66+1,0),J66,OFFSET(C66,-M66+2,0),OFFSET(C66,-M66+2,0),OFFSET(C66,-M66+3,0)+AC66,OFFSET(C66,-M66+4,0),1,0))</f>
        <v/>
      </c>
      <c r="W66" s="175" t="str">
        <f aca="false">IF(I66="","",(V66-K66)*I66*10)</f>
        <v/>
      </c>
      <c r="X66" s="175" t="str">
        <f aca="true">IF(I66="","",xEURO(OFFSET(C66,-M66+1,0),J66,OFFSET(C66,-M66+2,0),OFFSET(C66,-M66+2,0),OFFSET(C66,-M66+3,0)+AC66,OFFSET(C66,-M66+4,0),1,2)/10*I66)</f>
        <v/>
      </c>
      <c r="Y66" s="248" t="str">
        <f aca="true">IF(I66="","",xEURO(OFFSET(C66,-M66+1,0),J66,OFFSET(C66,-M66+2,0),OFFSET(C66,-M66+2,0),OFFSET(C66,-M66+3,0)+AC66,OFFSET(C66,-M66+4,0),1,3)/100*I66*10000)</f>
        <v/>
      </c>
      <c r="Z66" s="248" t="str">
        <f aca="true">IF(I66="","",xEURO(OFFSET(C66,-M66+1,0),J66,OFFSET(C66,-M66+2,0),OFFSET(C66,-M66+2,0),OFFSET(C66,-M66+3,0)+AC66,OFFSET(C66,-M66+4,0),1,5)/365.25*I66*10000)</f>
        <v/>
      </c>
      <c r="AB66" s="249" t="str">
        <f aca="true">IF(D66="","",xCalcSkew(OFFSET(C66,-M66,0),E66-OFFSET(C66,-M66+1,0),b)/100)</f>
        <v/>
      </c>
      <c r="AC66" s="249" t="str">
        <f aca="true">IF(I66="","",xCalcSkew(OFFSET(C66,-M66,0),J66-OFFSET(C66,-M66+1,0),b)/100)</f>
        <v/>
      </c>
      <c r="AE66" s="0" t="n">
        <f aca="false">D66*F66*10000*-1</f>
        <v>-0</v>
      </c>
      <c r="AF66" s="0" t="n">
        <f aca="false">I66*K66*10000*-1</f>
        <v>-0</v>
      </c>
      <c r="AG66" s="0" t="n">
        <f aca="false">AE66+AF66</f>
        <v>-0</v>
      </c>
    </row>
    <row r="67" customFormat="false" ht="12.75" hidden="false" customHeight="false" outlineLevel="0" collapsed="false">
      <c r="D67" s="265"/>
      <c r="E67" s="266"/>
      <c r="F67" s="266"/>
      <c r="G67" s="267"/>
      <c r="I67" s="265"/>
      <c r="J67" s="266"/>
      <c r="K67" s="266"/>
      <c r="L67" s="268"/>
      <c r="M67" s="247" t="n">
        <f aca="false">M66+1</f>
        <v>16</v>
      </c>
      <c r="N67" s="175" t="str">
        <f aca="true">IF(D67="","",xEURO(OFFSET(C67,-M67+1,0),E67,OFFSET(C67,-M67+2,0),OFFSET(C67,-M67+2,0),OFFSET(C67,-M67+3,0)+AB67,OFFSET(C67,-M67+4,0),0,1)*D67)</f>
        <v/>
      </c>
      <c r="O67" s="235" t="str">
        <f aca="true">IF(D67="","",xEURO(OFFSET(C67,-M67+1,0),E67,OFFSET(C67,-M67+2,0),OFFSET(C67,-M67+2,0),OFFSET(C67,-M67+3,0)+AB67,OFFSET(C67,-M67+4,0),0,0))</f>
        <v/>
      </c>
      <c r="P67" s="175" t="str">
        <f aca="false">IF(D67="","",(O67-F67)*D67*10)</f>
        <v/>
      </c>
      <c r="Q67" s="175" t="str">
        <f aca="true">IF(D67="","",xEURO(OFFSET(C67,-M67+1,0),E67,OFFSET(C67,-M67+2,0),OFFSET(C67,-M67+2,0),OFFSET(C67,-M67+3,0)+AB67,OFFSET(C67,-M67+4,0),0,2)/10*D67)</f>
        <v/>
      </c>
      <c r="R67" s="248" t="str">
        <f aca="true">IF(D67="","",xEURO(OFFSET(C67,-M67+1,0),E67,OFFSET(C67,-M67+2,0),OFFSET(C67,-M67+2,0),OFFSET(C67,-M67+3,0)+AB67,OFFSET(C67,-M67+4,0),0,3)/100*D67*10000)</f>
        <v/>
      </c>
      <c r="S67" s="248" t="str">
        <f aca="true">IF(D67="","",xEURO(OFFSET(C67,-M67+1,0),E67,OFFSET(C67,-M67+2,0),OFFSET(C67,-M67+2,0),OFFSET(C67,-M67+3,0)+AB67,OFFSET(C67,-M67+4,0),0,5)/365.25*D67*10000)</f>
        <v/>
      </c>
      <c r="U67" s="175" t="str">
        <f aca="true">IF(I67="","",xEURO(OFFSET(C67,-M67+1,0),J67,OFFSET(C67,-M67+2,0),OFFSET(C67,-M67+2,0),OFFSET(C67,-M67+3,0)+AC67,OFFSET(C67,-M67+4,0),1,1)*I67)</f>
        <v/>
      </c>
      <c r="V67" s="235" t="str">
        <f aca="true">IF(I67="","",xEURO(OFFSET(C67,-M67+1,0),J67,OFFSET(C67,-M67+2,0),OFFSET(C67,-M67+2,0),OFFSET(C67,-M67+3,0)+AC67,OFFSET(C67,-M67+4,0),1,0))</f>
        <v/>
      </c>
      <c r="W67" s="175" t="str">
        <f aca="false">IF(I67="","",(V67-K67)*I67*10)</f>
        <v/>
      </c>
      <c r="X67" s="175" t="str">
        <f aca="true">IF(I67="","",xEURO(OFFSET(C67,-M67+1,0),J67,OFFSET(C67,-M67+2,0),OFFSET(C67,-M67+2,0),OFFSET(C67,-M67+3,0)+AC67,OFFSET(C67,-M67+4,0),1,2)/10*I67)</f>
        <v/>
      </c>
      <c r="Y67" s="248" t="str">
        <f aca="true">IF(I67="","",xEURO(OFFSET(C67,-M67+1,0),J67,OFFSET(C67,-M67+2,0),OFFSET(C67,-M67+2,0),OFFSET(C67,-M67+3,0)+AC67,OFFSET(C67,-M67+4,0),1,3)/100*I67*10000)</f>
        <v/>
      </c>
      <c r="Z67" s="248" t="str">
        <f aca="true">IF(I67="","",xEURO(OFFSET(C67,-M67+1,0),J67,OFFSET(C67,-M67+2,0),OFFSET(C67,-M67+2,0),OFFSET(C67,-M67+3,0)+AC67,OFFSET(C67,-M67+4,0),1,5)/365.25*I67*10000)</f>
        <v/>
      </c>
      <c r="AB67" s="249" t="str">
        <f aca="true">IF(D67="","",xCalcSkew(OFFSET(C67,-M67,0),E67-OFFSET(C67,-M67+1,0),b)/100)</f>
        <v/>
      </c>
      <c r="AC67" s="249" t="str">
        <f aca="true">IF(I67="","",xCalcSkew(OFFSET(C67,-M67,0),J67-OFFSET(C67,-M67+1,0),b)/100)</f>
        <v/>
      </c>
      <c r="AE67" s="0" t="n">
        <f aca="false">D67*F67*10000*-1</f>
        <v>-0</v>
      </c>
      <c r="AF67" s="0" t="n">
        <f aca="false">I67*K67*10000*-1</f>
        <v>-0</v>
      </c>
      <c r="AG67" s="0" t="n">
        <f aca="false">AE67+AF67</f>
        <v>-0</v>
      </c>
    </row>
    <row r="68" customFormat="false" ht="12.75" hidden="false" customHeight="false" outlineLevel="0" collapsed="false">
      <c r="D68" s="265"/>
      <c r="E68" s="266"/>
      <c r="F68" s="266"/>
      <c r="G68" s="267"/>
      <c r="I68" s="265"/>
      <c r="J68" s="266"/>
      <c r="K68" s="266"/>
      <c r="L68" s="268"/>
      <c r="M68" s="247" t="n">
        <f aca="false">M67+1</f>
        <v>17</v>
      </c>
      <c r="N68" s="175" t="str">
        <f aca="true">IF(D68="","",xEURO(OFFSET(C68,-M68+1,0),E68,OFFSET(C68,-M68+2,0),OFFSET(C68,-M68+2,0),OFFSET(C68,-M68+3,0)+AB68,OFFSET(C68,-M68+4,0),0,1)*D68)</f>
        <v/>
      </c>
      <c r="O68" s="235" t="str">
        <f aca="true">IF(D68="","",xEURO(OFFSET(C68,-M68+1,0),E68,OFFSET(C68,-M68+2,0),OFFSET(C68,-M68+2,0),OFFSET(C68,-M68+3,0)+AB68,OFFSET(C68,-M68+4,0),0,0))</f>
        <v/>
      </c>
      <c r="P68" s="175" t="str">
        <f aca="false">IF(D68="","",(O68-F68)*D68*10)</f>
        <v/>
      </c>
      <c r="Q68" s="175" t="str">
        <f aca="true">IF(D68="","",xEURO(OFFSET(C68,-M68+1,0),E68,OFFSET(C68,-M68+2,0),OFFSET(C68,-M68+2,0),OFFSET(C68,-M68+3,0)+AB68,OFFSET(C68,-M68+4,0),0,2)/10*D68)</f>
        <v/>
      </c>
      <c r="R68" s="248" t="str">
        <f aca="true">IF(D68="","",xEURO(OFFSET(C68,-M68+1,0),E68,OFFSET(C68,-M68+2,0),OFFSET(C68,-M68+2,0),OFFSET(C68,-M68+3,0)+AB68,OFFSET(C68,-M68+4,0),0,3)/100*D68*10000)</f>
        <v/>
      </c>
      <c r="S68" s="248" t="str">
        <f aca="true">IF(D68="","",xEURO(OFFSET(C68,-M68+1,0),E68,OFFSET(C68,-M68+2,0),OFFSET(C68,-M68+2,0),OFFSET(C68,-M68+3,0)+AB68,OFFSET(C68,-M68+4,0),0,5)/365.25*D68*10000)</f>
        <v/>
      </c>
      <c r="U68" s="175" t="str">
        <f aca="true">IF(I68="","",xEURO(OFFSET(C68,-M68+1,0),J68,OFFSET(C68,-M68+2,0),OFFSET(C68,-M68+2,0),OFFSET(C68,-M68+3,0)+AC68,OFFSET(C68,-M68+4,0),1,1)*I68)</f>
        <v/>
      </c>
      <c r="V68" s="235" t="str">
        <f aca="true">IF(I68="","",xEURO(OFFSET(C68,-M68+1,0),J68,OFFSET(C68,-M68+2,0),OFFSET(C68,-M68+2,0),OFFSET(C68,-M68+3,0)+AC68,OFFSET(C68,-M68+4,0),1,0))</f>
        <v/>
      </c>
      <c r="W68" s="175" t="str">
        <f aca="false">IF(I68="","",(V68-K68)*I68*10)</f>
        <v/>
      </c>
      <c r="X68" s="175" t="str">
        <f aca="true">IF(I68="","",xEURO(OFFSET(C68,-M68+1,0),J68,OFFSET(C68,-M68+2,0),OFFSET(C68,-M68+2,0),OFFSET(C68,-M68+3,0)+AC68,OFFSET(C68,-M68+4,0),1,2)/10*I68)</f>
        <v/>
      </c>
      <c r="Y68" s="248" t="str">
        <f aca="true">IF(I68="","",xEURO(OFFSET(C68,-M68+1,0),J68,OFFSET(C68,-M68+2,0),OFFSET(C68,-M68+2,0),OFFSET(C68,-M68+3,0)+AC68,OFFSET(C68,-M68+4,0),1,3)/100*I68*10000)</f>
        <v/>
      </c>
      <c r="Z68" s="248" t="str">
        <f aca="true">IF(I68="","",xEURO(OFFSET(C68,-M68+1,0),J68,OFFSET(C68,-M68+2,0),OFFSET(C68,-M68+2,0),OFFSET(C68,-M68+3,0)+AC68,OFFSET(C68,-M68+4,0),1,5)/365.25*I68*10000)</f>
        <v/>
      </c>
      <c r="AB68" s="249" t="str">
        <f aca="true">IF(D68="","",xCalcSkew(OFFSET(C68,-M68,0),E68-OFFSET(C68,-M68+1,0),b)/100)</f>
        <v/>
      </c>
      <c r="AC68" s="249" t="str">
        <f aca="true">IF(I68="","",xCalcSkew(OFFSET(C68,-M68,0),J68-OFFSET(C68,-M68+1,0),b)/100)</f>
        <v/>
      </c>
      <c r="AE68" s="0" t="n">
        <f aca="false">D68*F68*10000*-1</f>
        <v>-0</v>
      </c>
      <c r="AF68" s="0" t="n">
        <f aca="false">I68*K68*10000*-1</f>
        <v>-0</v>
      </c>
      <c r="AG68" s="0" t="n">
        <f aca="false">AE68+AF68</f>
        <v>-0</v>
      </c>
    </row>
    <row r="69" customFormat="false" ht="12.75" hidden="false" customHeight="false" outlineLevel="0" collapsed="false">
      <c r="D69" s="265"/>
      <c r="E69" s="266"/>
      <c r="F69" s="266"/>
      <c r="G69" s="267"/>
      <c r="I69" s="265"/>
      <c r="J69" s="266"/>
      <c r="K69" s="266"/>
      <c r="L69" s="268"/>
      <c r="M69" s="247" t="n">
        <f aca="false">M68+1</f>
        <v>18</v>
      </c>
      <c r="N69" s="175" t="str">
        <f aca="true">IF(D69="","",xEURO(OFFSET(C69,-M69+1,0),E69,OFFSET(C69,-M69+2,0),OFFSET(C69,-M69+2,0),OFFSET(C69,-M69+3,0)+AB69,OFFSET(C69,-M69+4,0),0,1)*D69)</f>
        <v/>
      </c>
      <c r="O69" s="235" t="str">
        <f aca="true">IF(D69="","",xEURO(OFFSET(C69,-M69+1,0),E69,OFFSET(C69,-M69+2,0),OFFSET(C69,-M69+2,0),OFFSET(C69,-M69+3,0)+AB69,OFFSET(C69,-M69+4,0),0,0))</f>
        <v/>
      </c>
      <c r="P69" s="175" t="str">
        <f aca="false">IF(D69="","",(O69-F69)*D69*10)</f>
        <v/>
      </c>
      <c r="Q69" s="175" t="str">
        <f aca="true">IF(D69="","",xEURO(OFFSET(C69,-M69+1,0),E69,OFFSET(C69,-M69+2,0),OFFSET(C69,-M69+2,0),OFFSET(C69,-M69+3,0)+AB69,OFFSET(C69,-M69+4,0),0,2)/10*D69)</f>
        <v/>
      </c>
      <c r="R69" s="248" t="str">
        <f aca="true">IF(D69="","",xEURO(OFFSET(C69,-M69+1,0),E69,OFFSET(C69,-M69+2,0),OFFSET(C69,-M69+2,0),OFFSET(C69,-M69+3,0)+AB69,OFFSET(C69,-M69+4,0),0,3)/100*D69*10000)</f>
        <v/>
      </c>
      <c r="S69" s="248" t="str">
        <f aca="true">IF(D69="","",xEURO(OFFSET(C69,-M69+1,0),E69,OFFSET(C69,-M69+2,0),OFFSET(C69,-M69+2,0),OFFSET(C69,-M69+3,0)+AB69,OFFSET(C69,-M69+4,0),0,5)/365.25*D69*10000)</f>
        <v/>
      </c>
      <c r="U69" s="175" t="str">
        <f aca="true">IF(I69="","",xEURO(OFFSET(C69,-M69+1,0),J69,OFFSET(C69,-M69+2,0),OFFSET(C69,-M69+2,0),OFFSET(C69,-M69+3,0)+AC69,OFFSET(C69,-M69+4,0),1,1)*I69)</f>
        <v/>
      </c>
      <c r="V69" s="235" t="str">
        <f aca="true">IF(I69="","",xEURO(OFFSET(C69,-M69+1,0),J69,OFFSET(C69,-M69+2,0),OFFSET(C69,-M69+2,0),OFFSET(C69,-M69+3,0)+AC69,OFFSET(C69,-M69+4,0),1,0))</f>
        <v/>
      </c>
      <c r="W69" s="175" t="str">
        <f aca="false">IF(I69="","",(V69-K69)*I69*10)</f>
        <v/>
      </c>
      <c r="X69" s="175" t="str">
        <f aca="true">IF(I69="","",xEURO(OFFSET(C69,-M69+1,0),J69,OFFSET(C69,-M69+2,0),OFFSET(C69,-M69+2,0),OFFSET(C69,-M69+3,0)+AC69,OFFSET(C69,-M69+4,0),1,2)/10*I69)</f>
        <v/>
      </c>
      <c r="Y69" s="248" t="str">
        <f aca="true">IF(I69="","",xEURO(OFFSET(C69,-M69+1,0),J69,OFFSET(C69,-M69+2,0),OFFSET(C69,-M69+2,0),OFFSET(C69,-M69+3,0)+AC69,OFFSET(C69,-M69+4,0),1,3)/100*I69*10000)</f>
        <v/>
      </c>
      <c r="Z69" s="248" t="str">
        <f aca="true">IF(I69="","",xEURO(OFFSET(C69,-M69+1,0),J69,OFFSET(C69,-M69+2,0),OFFSET(C69,-M69+2,0),OFFSET(C69,-M69+3,0)+AC69,OFFSET(C69,-M69+4,0),1,5)/365.25*I69*10000)</f>
        <v/>
      </c>
      <c r="AB69" s="249" t="str">
        <f aca="true">IF(D69="","",xCalcSkew(OFFSET(C69,-M69,0),E69-OFFSET(C69,-M69+1,0),b)/100)</f>
        <v/>
      </c>
      <c r="AC69" s="249" t="str">
        <f aca="true">IF(I69="","",xCalcSkew(OFFSET(C69,-M69,0),J69-OFFSET(C69,-M69+1,0),b)/100)</f>
        <v/>
      </c>
      <c r="AE69" s="0" t="n">
        <f aca="false">D69*F69*10000*-1</f>
        <v>-0</v>
      </c>
      <c r="AF69" s="0" t="n">
        <f aca="false">I69*K69*10000*-1</f>
        <v>-0</v>
      </c>
      <c r="AG69" s="0" t="n">
        <f aca="false">AE69+AF69</f>
        <v>-0</v>
      </c>
    </row>
    <row r="70" customFormat="false" ht="12.75" hidden="false" customHeight="false" outlineLevel="0" collapsed="false">
      <c r="D70" s="265"/>
      <c r="E70" s="266"/>
      <c r="F70" s="266"/>
      <c r="G70" s="267"/>
      <c r="I70" s="265"/>
      <c r="J70" s="266"/>
      <c r="K70" s="266"/>
      <c r="L70" s="268"/>
      <c r="M70" s="247" t="n">
        <f aca="false">M69+1</f>
        <v>19</v>
      </c>
      <c r="N70" s="175" t="str">
        <f aca="true">IF(D70="","",xEURO(OFFSET(C70,-M70+1,0),E70,OFFSET(C70,-M70+2,0),OFFSET(C70,-M70+2,0),OFFSET(C70,-M70+3,0)+AB70,OFFSET(C70,-M70+4,0),0,1)*D70)</f>
        <v/>
      </c>
      <c r="O70" s="235" t="str">
        <f aca="true">IF(D70="","",xEURO(OFFSET(C70,-M70+1,0),E70,OFFSET(C70,-M70+2,0),OFFSET(C70,-M70+2,0),OFFSET(C70,-M70+3,0)+AB70,OFFSET(C70,-M70+4,0),0,0))</f>
        <v/>
      </c>
      <c r="P70" s="175" t="str">
        <f aca="false">IF(D70="","",(O70-F70)*D70*10)</f>
        <v/>
      </c>
      <c r="Q70" s="175" t="str">
        <f aca="true">IF(D70="","",xEURO(OFFSET(C70,-M70+1,0),E70,OFFSET(C70,-M70+2,0),OFFSET(C70,-M70+2,0),OFFSET(C70,-M70+3,0)+AB70,OFFSET(C70,-M70+4,0),0,2)/10*D70)</f>
        <v/>
      </c>
      <c r="R70" s="248" t="str">
        <f aca="true">IF(D70="","",xEURO(OFFSET(C70,-M70+1,0),E70,OFFSET(C70,-M70+2,0),OFFSET(C70,-M70+2,0),OFFSET(C70,-M70+3,0)+AB70,OFFSET(C70,-M70+4,0),0,3)/100*D70*10000)</f>
        <v/>
      </c>
      <c r="S70" s="248" t="str">
        <f aca="true">IF(D70="","",xEURO(OFFSET(C70,-M70+1,0),E70,OFFSET(C70,-M70+2,0),OFFSET(C70,-M70+2,0),OFFSET(C70,-M70+3,0)+AB70,OFFSET(C70,-M70+4,0),0,5)/365.25*D70*10000)</f>
        <v/>
      </c>
      <c r="U70" s="175" t="str">
        <f aca="true">IF(I70="","",xEURO(OFFSET(C70,-M70+1,0),J70,OFFSET(C70,-M70+2,0),OFFSET(C70,-M70+2,0),OFFSET(C70,-M70+3,0)+AC70,OFFSET(C70,-M70+4,0),1,1)*I70)</f>
        <v/>
      </c>
      <c r="V70" s="235" t="str">
        <f aca="true">IF(I70="","",xEURO(OFFSET(C70,-M70+1,0),J70,OFFSET(C70,-M70+2,0),OFFSET(C70,-M70+2,0),OFFSET(C70,-M70+3,0)+AC70,OFFSET(C70,-M70+4,0),1,0))</f>
        <v/>
      </c>
      <c r="W70" s="175" t="str">
        <f aca="false">IF(I70="","",(V70-K70)*I70*10)</f>
        <v/>
      </c>
      <c r="X70" s="175" t="str">
        <f aca="true">IF(I70="","",xEURO(OFFSET(C70,-M70+1,0),J70,OFFSET(C70,-M70+2,0),OFFSET(C70,-M70+2,0),OFFSET(C70,-M70+3,0)+AC70,OFFSET(C70,-M70+4,0),1,2)/10*I70)</f>
        <v/>
      </c>
      <c r="Y70" s="248" t="str">
        <f aca="true">IF(I70="","",xEURO(OFFSET(C70,-M70+1,0),J70,OFFSET(C70,-M70+2,0),OFFSET(C70,-M70+2,0),OFFSET(C70,-M70+3,0)+AC70,OFFSET(C70,-M70+4,0),1,3)/100*I70*10000)</f>
        <v/>
      </c>
      <c r="Z70" s="248" t="str">
        <f aca="true">IF(I70="","",xEURO(OFFSET(C70,-M70+1,0),J70,OFFSET(C70,-M70+2,0),OFFSET(C70,-M70+2,0),OFFSET(C70,-M70+3,0)+AC70,OFFSET(C70,-M70+4,0),1,5)/365.25*I70*10000)</f>
        <v/>
      </c>
      <c r="AB70" s="249" t="str">
        <f aca="true">IF(D70="","",xCalcSkew(OFFSET(C70,-M70,0),E70-OFFSET(C70,-M70+1,0),b)/100)</f>
        <v/>
      </c>
      <c r="AC70" s="249" t="str">
        <f aca="true">IF(I70="","",xCalcSkew(OFFSET(C70,-M70,0),J70-OFFSET(C70,-M70+1,0),b)/100)</f>
        <v/>
      </c>
      <c r="AE70" s="0" t="n">
        <f aca="false">D70*F70*10000*-1</f>
        <v>-0</v>
      </c>
      <c r="AF70" s="0" t="n">
        <f aca="false">I70*K70*10000*-1</f>
        <v>-0</v>
      </c>
      <c r="AG70" s="0" t="n">
        <f aca="false">AE70+AF70</f>
        <v>-0</v>
      </c>
    </row>
    <row r="71" customFormat="false" ht="12.75" hidden="false" customHeight="false" outlineLevel="0" collapsed="false">
      <c r="D71" s="265"/>
      <c r="E71" s="266"/>
      <c r="F71" s="266"/>
      <c r="G71" s="267"/>
      <c r="I71" s="265"/>
      <c r="J71" s="266"/>
      <c r="K71" s="266"/>
      <c r="L71" s="268"/>
      <c r="M71" s="247" t="n">
        <f aca="false">M70+1</f>
        <v>20</v>
      </c>
      <c r="N71" s="175" t="str">
        <f aca="true">IF(D71="","",xEURO(OFFSET(C71,-M71+1,0),E71,OFFSET(C71,-M71+2,0),OFFSET(C71,-M71+2,0),OFFSET(C71,-M71+3,0)+AB71,OFFSET(C71,-M71+4,0),0,1)*D71)</f>
        <v/>
      </c>
      <c r="O71" s="235" t="str">
        <f aca="true">IF(D71="","",xEURO(OFFSET(C71,-M71+1,0),E71,OFFSET(C71,-M71+2,0),OFFSET(C71,-M71+2,0),OFFSET(C71,-M71+3,0)+AB71,OFFSET(C71,-M71+4,0),0,0))</f>
        <v/>
      </c>
      <c r="P71" s="175" t="str">
        <f aca="false">IF(D71="","",(O71-F71)*D71*10)</f>
        <v/>
      </c>
      <c r="Q71" s="175" t="str">
        <f aca="true">IF(D71="","",xEURO(OFFSET(C71,-M71+1,0),E71,OFFSET(C71,-M71+2,0),OFFSET(C71,-M71+2,0),OFFSET(C71,-M71+3,0)+AB71,OFFSET(C71,-M71+4,0),0,2)/10*D71)</f>
        <v/>
      </c>
      <c r="R71" s="248" t="str">
        <f aca="true">IF(D71="","",xEURO(OFFSET(C71,-M71+1,0),E71,OFFSET(C71,-M71+2,0),OFFSET(C71,-M71+2,0),OFFSET(C71,-M71+3,0)+AB71,OFFSET(C71,-M71+4,0),0,3)/100*D71*10000)</f>
        <v/>
      </c>
      <c r="S71" s="248" t="str">
        <f aca="true">IF(D71="","",xEURO(OFFSET(C71,-M71+1,0),E71,OFFSET(C71,-M71+2,0),OFFSET(C71,-M71+2,0),OFFSET(C71,-M71+3,0)+AB71,OFFSET(C71,-M71+4,0),0,5)/365.25*D71*10000)</f>
        <v/>
      </c>
      <c r="U71" s="175" t="str">
        <f aca="true">IF(I71="","",xEURO(OFFSET(C71,-M71+1,0),J71,OFFSET(C71,-M71+2,0),OFFSET(C71,-M71+2,0),OFFSET(C71,-M71+3,0)+AC71,OFFSET(C71,-M71+4,0),1,1)*I71)</f>
        <v/>
      </c>
      <c r="V71" s="235" t="str">
        <f aca="true">IF(I71="","",xEURO(OFFSET(C71,-M71+1,0),J71,OFFSET(C71,-M71+2,0),OFFSET(C71,-M71+2,0),OFFSET(C71,-M71+3,0)+AC71,OFFSET(C71,-M71+4,0),1,0))</f>
        <v/>
      </c>
      <c r="W71" s="175" t="str">
        <f aca="false">IF(I71="","",(V71-K71)*I71*10)</f>
        <v/>
      </c>
      <c r="X71" s="175" t="str">
        <f aca="true">IF(I71="","",xEURO(OFFSET(C71,-M71+1,0),J71,OFFSET(C71,-M71+2,0),OFFSET(C71,-M71+2,0),OFFSET(C71,-M71+3,0)+AC71,OFFSET(C71,-M71+4,0),1,2)/10*I71)</f>
        <v/>
      </c>
      <c r="Y71" s="248" t="str">
        <f aca="true">IF(I71="","",xEURO(OFFSET(C71,-M71+1,0),J71,OFFSET(C71,-M71+2,0),OFFSET(C71,-M71+2,0),OFFSET(C71,-M71+3,0)+AC71,OFFSET(C71,-M71+4,0),1,3)/100*I71*10000)</f>
        <v/>
      </c>
      <c r="Z71" s="248" t="str">
        <f aca="true">IF(I71="","",xEURO(OFFSET(C71,-M71+1,0),J71,OFFSET(C71,-M71+2,0),OFFSET(C71,-M71+2,0),OFFSET(C71,-M71+3,0)+AC71,OFFSET(C71,-M71+4,0),1,5)/365.25*I71*10000)</f>
        <v/>
      </c>
      <c r="AB71" s="249" t="str">
        <f aca="true">IF(D71="","",xCalcSkew(OFFSET(C71,-M71,0),E71-OFFSET(C71,-M71+1,0),b)/100)</f>
        <v/>
      </c>
      <c r="AC71" s="249" t="str">
        <f aca="true">IF(I71="","",xCalcSkew(OFFSET(C71,-M71,0),J71-OFFSET(C71,-M71+1,0),b)/100)</f>
        <v/>
      </c>
      <c r="AE71" s="0" t="n">
        <f aca="false">D71*F71*10000*-1</f>
        <v>-0</v>
      </c>
      <c r="AF71" s="0" t="n">
        <f aca="false">I71*K71*10000*-1</f>
        <v>-0</v>
      </c>
      <c r="AG71" s="0" t="n">
        <f aca="false">AE71+AF71</f>
        <v>-0</v>
      </c>
    </row>
    <row r="72" customFormat="false" ht="12.75" hidden="false" customHeight="false" outlineLevel="0" collapsed="false">
      <c r="D72" s="265"/>
      <c r="E72" s="266"/>
      <c r="F72" s="266"/>
      <c r="G72" s="267"/>
      <c r="I72" s="265"/>
      <c r="J72" s="266"/>
      <c r="K72" s="266"/>
      <c r="L72" s="268"/>
      <c r="M72" s="247" t="n">
        <f aca="false">M71+1</f>
        <v>21</v>
      </c>
      <c r="N72" s="175" t="str">
        <f aca="true">IF(D72="","",xEURO(OFFSET(C72,-M72+1,0),E72,OFFSET(C72,-M72+2,0),OFFSET(C72,-M72+2,0),OFFSET(C72,-M72+3,0)+AB72,OFFSET(C72,-M72+4,0),0,1)*D72)</f>
        <v/>
      </c>
      <c r="O72" s="235" t="str">
        <f aca="true">IF(D72="","",xEURO(OFFSET(C72,-M72+1,0),E72,OFFSET(C72,-M72+2,0),OFFSET(C72,-M72+2,0),OFFSET(C72,-M72+3,0)+AB72,OFFSET(C72,-M72+4,0),0,0))</f>
        <v/>
      </c>
      <c r="P72" s="175" t="str">
        <f aca="false">IF(D72="","",(O72-F72)*D72*10)</f>
        <v/>
      </c>
      <c r="Q72" s="175" t="str">
        <f aca="true">IF(D72="","",xEURO(OFFSET(C72,-M72+1,0),E72,OFFSET(C72,-M72+2,0),OFFSET(C72,-M72+2,0),OFFSET(C72,-M72+3,0)+AB72,OFFSET(C72,-M72+4,0),0,2)/10*D72)</f>
        <v/>
      </c>
      <c r="R72" s="248" t="str">
        <f aca="true">IF(D72="","",xEURO(OFFSET(C72,-M72+1,0),E72,OFFSET(C72,-M72+2,0),OFFSET(C72,-M72+2,0),OFFSET(C72,-M72+3,0)+AB72,OFFSET(C72,-M72+4,0),0,3)/100*D72*10000)</f>
        <v/>
      </c>
      <c r="S72" s="248" t="str">
        <f aca="true">IF(D72="","",xEURO(OFFSET(C72,-M72+1,0),E72,OFFSET(C72,-M72+2,0),OFFSET(C72,-M72+2,0),OFFSET(C72,-M72+3,0)+AB72,OFFSET(C72,-M72+4,0),0,5)/365.25*D72*10000)</f>
        <v/>
      </c>
      <c r="U72" s="175" t="str">
        <f aca="true">IF(I72="","",xEURO(OFFSET(C72,-M72+1,0),J72,OFFSET(C72,-M72+2,0),OFFSET(C72,-M72+2,0),OFFSET(C72,-M72+3,0)+AC72,OFFSET(C72,-M72+4,0),1,1)*I72)</f>
        <v/>
      </c>
      <c r="V72" s="235" t="str">
        <f aca="true">IF(I72="","",xEURO(OFFSET(C72,-M72+1,0),J72,OFFSET(C72,-M72+2,0),OFFSET(C72,-M72+2,0),OFFSET(C72,-M72+3,0)+AC72,OFFSET(C72,-M72+4,0),1,0))</f>
        <v/>
      </c>
      <c r="W72" s="175" t="str">
        <f aca="false">IF(I72="","",(V72-K72)*I72*10)</f>
        <v/>
      </c>
      <c r="X72" s="175" t="str">
        <f aca="true">IF(I72="","",xEURO(OFFSET(C72,-M72+1,0),J72,OFFSET(C72,-M72+2,0),OFFSET(C72,-M72+2,0),OFFSET(C72,-M72+3,0)+AC72,OFFSET(C72,-M72+4,0),1,2)/10*I72)</f>
        <v/>
      </c>
      <c r="Y72" s="248" t="str">
        <f aca="true">IF(I72="","",xEURO(OFFSET(C72,-M72+1,0),J72,OFFSET(C72,-M72+2,0),OFFSET(C72,-M72+2,0),OFFSET(C72,-M72+3,0)+AC72,OFFSET(C72,-M72+4,0),1,3)/100*I72*10000)</f>
        <v/>
      </c>
      <c r="Z72" s="248" t="str">
        <f aca="true">IF(I72="","",xEURO(OFFSET(C72,-M72+1,0),J72,OFFSET(C72,-M72+2,0),OFFSET(C72,-M72+2,0),OFFSET(C72,-M72+3,0)+AC72,OFFSET(C72,-M72+4,0),1,5)/365.25*I72*10000)</f>
        <v/>
      </c>
      <c r="AB72" s="249" t="str">
        <f aca="true">IF(D72="","",xCalcSkew(OFFSET(C72,-M72,0),E72-OFFSET(C72,-M72+1,0),b)/100)</f>
        <v/>
      </c>
      <c r="AC72" s="249" t="str">
        <f aca="true">IF(I72="","",xCalcSkew(OFFSET(C72,-M72,0),J72-OFFSET(C72,-M72+1,0),b)/100)</f>
        <v/>
      </c>
      <c r="AE72" s="0" t="n">
        <f aca="false">D72*F72*10000*-1</f>
        <v>-0</v>
      </c>
      <c r="AF72" s="0" t="n">
        <f aca="false">I72*K72*10000*-1</f>
        <v>-0</v>
      </c>
      <c r="AG72" s="0" t="n">
        <f aca="false">AE72+AF72</f>
        <v>-0</v>
      </c>
    </row>
    <row r="73" customFormat="false" ht="12.75" hidden="false" customHeight="false" outlineLevel="0" collapsed="false">
      <c r="D73" s="265"/>
      <c r="E73" s="266"/>
      <c r="F73" s="266"/>
      <c r="G73" s="267"/>
      <c r="I73" s="265"/>
      <c r="J73" s="266"/>
      <c r="K73" s="266"/>
      <c r="L73" s="268"/>
      <c r="M73" s="247" t="n">
        <f aca="false">M72+1</f>
        <v>22</v>
      </c>
      <c r="N73" s="175" t="str">
        <f aca="true">IF(D73="","",xEURO(OFFSET(C73,-M73+1,0),E73,OFFSET(C73,-M73+2,0),OFFSET(C73,-M73+2,0),OFFSET(C73,-M73+3,0)+AB73,OFFSET(C73,-M73+4,0),0,1)*D73)</f>
        <v/>
      </c>
      <c r="O73" s="235" t="str">
        <f aca="true">IF(D73="","",xEURO(OFFSET(C73,-M73+1,0),E73,OFFSET(C73,-M73+2,0),OFFSET(C73,-M73+2,0),OFFSET(C73,-M73+3,0)+AB73,OFFSET(C73,-M73+4,0),0,0))</f>
        <v/>
      </c>
      <c r="P73" s="175" t="str">
        <f aca="false">IF(D73="","",(O73-F73)*D73*10)</f>
        <v/>
      </c>
      <c r="Q73" s="175" t="str">
        <f aca="true">IF(D73="","",xEURO(OFFSET(C73,-M73+1,0),E73,OFFSET(C73,-M73+2,0),OFFSET(C73,-M73+2,0),OFFSET(C73,-M73+3,0)+AB73,OFFSET(C73,-M73+4,0),0,2)/10*D73)</f>
        <v/>
      </c>
      <c r="R73" s="248" t="str">
        <f aca="true">IF(D73="","",xEURO(OFFSET(C73,-M73+1,0),E73,OFFSET(C73,-M73+2,0),OFFSET(C73,-M73+2,0),OFFSET(C73,-M73+3,0)+AB73,OFFSET(C73,-M73+4,0),0,3)/100*D73*10000)</f>
        <v/>
      </c>
      <c r="S73" s="248" t="str">
        <f aca="true">IF(D73="","",xEURO(OFFSET(C73,-M73+1,0),E73,OFFSET(C73,-M73+2,0),OFFSET(C73,-M73+2,0),OFFSET(C73,-M73+3,0)+AB73,OFFSET(C73,-M73+4,0),0,5)/365.25*D73*10000)</f>
        <v/>
      </c>
      <c r="U73" s="175" t="str">
        <f aca="true">IF(I73="","",xEURO(OFFSET(C73,-M73+1,0),J73,OFFSET(C73,-M73+2,0),OFFSET(C73,-M73+2,0),OFFSET(C73,-M73+3,0)+AC73,OFFSET(C73,-M73+4,0),1,1)*I73)</f>
        <v/>
      </c>
      <c r="V73" s="235" t="str">
        <f aca="true">IF(I73="","",xEURO(OFFSET(C73,-M73+1,0),J73,OFFSET(C73,-M73+2,0),OFFSET(C73,-M73+2,0),OFFSET(C73,-M73+3,0)+AC73,OFFSET(C73,-M73+4,0),1,0))</f>
        <v/>
      </c>
      <c r="W73" s="175" t="str">
        <f aca="false">IF(I73="","",(V73-K73)*I73*10)</f>
        <v/>
      </c>
      <c r="X73" s="175" t="str">
        <f aca="true">IF(I73="","",xEURO(OFFSET(C73,-M73+1,0),J73,OFFSET(C73,-M73+2,0),OFFSET(C73,-M73+2,0),OFFSET(C73,-M73+3,0)+AC73,OFFSET(C73,-M73+4,0),1,2)/10*I73)</f>
        <v/>
      </c>
      <c r="Y73" s="248" t="str">
        <f aca="true">IF(I73="","",xEURO(OFFSET(C73,-M73+1,0),J73,OFFSET(C73,-M73+2,0),OFFSET(C73,-M73+2,0),OFFSET(C73,-M73+3,0)+AC73,OFFSET(C73,-M73+4,0),1,3)/100*I73*10000)</f>
        <v/>
      </c>
      <c r="Z73" s="248" t="str">
        <f aca="true">IF(I73="","",xEURO(OFFSET(C73,-M73+1,0),J73,OFFSET(C73,-M73+2,0),OFFSET(C73,-M73+2,0),OFFSET(C73,-M73+3,0)+AC73,OFFSET(C73,-M73+4,0),1,5)/365.25*I73*10000)</f>
        <v/>
      </c>
      <c r="AB73" s="249" t="str">
        <f aca="true">IF(D73="","",xCalcSkew(OFFSET(C73,-M73,0),E73-OFFSET(C73,-M73+1,0),b)/100)</f>
        <v/>
      </c>
      <c r="AC73" s="249" t="str">
        <f aca="true">IF(I73="","",xCalcSkew(OFFSET(C73,-M73,0),J73-OFFSET(C73,-M73+1,0),b)/100)</f>
        <v/>
      </c>
      <c r="AE73" s="0" t="n">
        <f aca="false">D73*F73*10000*-1</f>
        <v>-0</v>
      </c>
      <c r="AF73" s="0" t="n">
        <f aca="false">I73*K73*10000*-1</f>
        <v>-0</v>
      </c>
      <c r="AG73" s="0" t="n">
        <f aca="false">AE73+AF73</f>
        <v>-0</v>
      </c>
    </row>
    <row r="74" customFormat="false" ht="12.75" hidden="false" customHeight="false" outlineLevel="0" collapsed="false">
      <c r="D74" s="265"/>
      <c r="E74" s="266"/>
      <c r="F74" s="266"/>
      <c r="G74" s="267"/>
      <c r="I74" s="265"/>
      <c r="J74" s="266"/>
      <c r="K74" s="266"/>
      <c r="L74" s="268"/>
      <c r="M74" s="247" t="n">
        <f aca="false">M73+1</f>
        <v>23</v>
      </c>
      <c r="N74" s="175" t="str">
        <f aca="true">IF(D74="","",xEURO(OFFSET(C74,-M74+1,0),E74,OFFSET(C74,-M74+2,0),OFFSET(C74,-M74+2,0),OFFSET(C74,-M74+3,0)+AB74,OFFSET(C74,-M74+4,0),0,1)*D74)</f>
        <v/>
      </c>
      <c r="O74" s="235" t="str">
        <f aca="true">IF(D74="","",xEURO(OFFSET(C74,-M74+1,0),E74,OFFSET(C74,-M74+2,0),OFFSET(C74,-M74+2,0),OFFSET(C74,-M74+3,0)+AB74,OFFSET(C74,-M74+4,0),0,0))</f>
        <v/>
      </c>
      <c r="P74" s="175" t="str">
        <f aca="false">IF(D74="","",(O74-F74)*D74*10)</f>
        <v/>
      </c>
      <c r="Q74" s="175" t="str">
        <f aca="true">IF(D74="","",xEURO(OFFSET(C74,-M74+1,0),E74,OFFSET(C74,-M74+2,0),OFFSET(C74,-M74+2,0),OFFSET(C74,-M74+3,0)+AB74,OFFSET(C74,-M74+4,0),0,2)/10*D74)</f>
        <v/>
      </c>
      <c r="R74" s="248" t="str">
        <f aca="true">IF(D74="","",xEURO(OFFSET(C74,-M74+1,0),E74,OFFSET(C74,-M74+2,0),OFFSET(C74,-M74+2,0),OFFSET(C74,-M74+3,0)+AB74,OFFSET(C74,-M74+4,0),0,3)/100*D74*10000)</f>
        <v/>
      </c>
      <c r="S74" s="248" t="str">
        <f aca="true">IF(D74="","",xEURO(OFFSET(C74,-M74+1,0),E74,OFFSET(C74,-M74+2,0),OFFSET(C74,-M74+2,0),OFFSET(C74,-M74+3,0)+AB74,OFFSET(C74,-M74+4,0),0,5)/365.25*D74*10000)</f>
        <v/>
      </c>
      <c r="U74" s="175" t="str">
        <f aca="true">IF(I74="","",xEURO(OFFSET(C74,-M74+1,0),J74,OFFSET(C74,-M74+2,0),OFFSET(C74,-M74+2,0),OFFSET(C74,-M74+3,0)+AC74,OFFSET(C74,-M74+4,0),1,1)*I74)</f>
        <v/>
      </c>
      <c r="V74" s="235" t="str">
        <f aca="true">IF(I74="","",xEURO(OFFSET(C74,-M74+1,0),J74,OFFSET(C74,-M74+2,0),OFFSET(C74,-M74+2,0),OFFSET(C74,-M74+3,0)+AC74,OFFSET(C74,-M74+4,0),1,0))</f>
        <v/>
      </c>
      <c r="W74" s="175" t="str">
        <f aca="false">IF(I74="","",(V74-K74)*I74*10)</f>
        <v/>
      </c>
      <c r="X74" s="175" t="str">
        <f aca="true">IF(I74="","",xEURO(OFFSET(C74,-M74+1,0),J74,OFFSET(C74,-M74+2,0),OFFSET(C74,-M74+2,0),OFFSET(C74,-M74+3,0)+AC74,OFFSET(C74,-M74+4,0),1,2)/10*I74)</f>
        <v/>
      </c>
      <c r="Y74" s="248" t="str">
        <f aca="true">IF(I74="","",xEURO(OFFSET(C74,-M74+1,0),J74,OFFSET(C74,-M74+2,0),OFFSET(C74,-M74+2,0),OFFSET(C74,-M74+3,0)+AC74,OFFSET(C74,-M74+4,0),1,3)/100*I74*10000)</f>
        <v/>
      </c>
      <c r="Z74" s="248" t="str">
        <f aca="true">IF(I74="","",xEURO(OFFSET(C74,-M74+1,0),J74,OFFSET(C74,-M74+2,0),OFFSET(C74,-M74+2,0),OFFSET(C74,-M74+3,0)+AC74,OFFSET(C74,-M74+4,0),1,5)/365.25*I74*10000)</f>
        <v/>
      </c>
      <c r="AB74" s="249" t="str">
        <f aca="true">IF(D74="","",xCalcSkew(OFFSET(C74,-M74,0),E74-OFFSET(C74,-M74+1,0),b)/100)</f>
        <v/>
      </c>
      <c r="AC74" s="249" t="str">
        <f aca="true">IF(I74="","",xCalcSkew(OFFSET(C74,-M74,0),J74-OFFSET(C74,-M74+1,0),b)/100)</f>
        <v/>
      </c>
      <c r="AE74" s="0" t="n">
        <f aca="false">D74*F74*10000*-1</f>
        <v>-0</v>
      </c>
      <c r="AF74" s="0" t="n">
        <f aca="false">I74*K74*10000*-1</f>
        <v>-0</v>
      </c>
      <c r="AG74" s="0" t="n">
        <f aca="false">AE74+AF74</f>
        <v>-0</v>
      </c>
    </row>
    <row r="75" customFormat="false" ht="12.75" hidden="false" customHeight="false" outlineLevel="0" collapsed="false">
      <c r="D75" s="265"/>
      <c r="E75" s="266"/>
      <c r="F75" s="266"/>
      <c r="G75" s="267"/>
      <c r="I75" s="265"/>
      <c r="J75" s="266"/>
      <c r="K75" s="266"/>
      <c r="L75" s="268"/>
      <c r="M75" s="247" t="n">
        <f aca="false">M74+1</f>
        <v>24</v>
      </c>
      <c r="N75" s="175" t="str">
        <f aca="true">IF(D75="","",xEURO(OFFSET(C75,-M75+1,0),E75,OFFSET(C75,-M75+2,0),OFFSET(C75,-M75+2,0),OFFSET(C75,-M75+3,0)+AB75,OFFSET(C75,-M75+4,0),0,1)*D75)</f>
        <v/>
      </c>
      <c r="O75" s="235" t="str">
        <f aca="true">IF(D75="","",xEURO(OFFSET(C75,-M75+1,0),E75,OFFSET(C75,-M75+2,0),OFFSET(C75,-M75+2,0),OFFSET(C75,-M75+3,0)+AB75,OFFSET(C75,-M75+4,0),0,0))</f>
        <v/>
      </c>
      <c r="P75" s="175" t="str">
        <f aca="false">IF(D75="","",(O75-F75)*D75*10)</f>
        <v/>
      </c>
      <c r="Q75" s="175" t="str">
        <f aca="true">IF(D75="","",xEURO(OFFSET(C75,-M75+1,0),E75,OFFSET(C75,-M75+2,0),OFFSET(C75,-M75+2,0),OFFSET(C75,-M75+3,0)+AB75,OFFSET(C75,-M75+4,0),0,2)/10*D75)</f>
        <v/>
      </c>
      <c r="R75" s="248" t="str">
        <f aca="true">IF(D75="","",xEURO(OFFSET(C75,-M75+1,0),E75,OFFSET(C75,-M75+2,0),OFFSET(C75,-M75+2,0),OFFSET(C75,-M75+3,0)+AB75,OFFSET(C75,-M75+4,0),0,3)/100*D75*10000)</f>
        <v/>
      </c>
      <c r="S75" s="248" t="str">
        <f aca="true">IF(D75="","",xEURO(OFFSET(C75,-M75+1,0),E75,OFFSET(C75,-M75+2,0),OFFSET(C75,-M75+2,0),OFFSET(C75,-M75+3,0)+AB75,OFFSET(C75,-M75+4,0),0,5)/365.25*D75*10000)</f>
        <v/>
      </c>
      <c r="U75" s="175" t="str">
        <f aca="true">IF(I75="","",xEURO(OFFSET(C75,-M75+1,0),J75,OFFSET(C75,-M75+2,0),OFFSET(C75,-M75+2,0),OFFSET(C75,-M75+3,0)+AC75,OFFSET(C75,-M75+4,0),1,1)*I75)</f>
        <v/>
      </c>
      <c r="V75" s="235" t="str">
        <f aca="true">IF(I75="","",xEURO(OFFSET(C75,-M75+1,0),J75,OFFSET(C75,-M75+2,0),OFFSET(C75,-M75+2,0),OFFSET(C75,-M75+3,0)+AC75,OFFSET(C75,-M75+4,0),1,0))</f>
        <v/>
      </c>
      <c r="W75" s="175" t="str">
        <f aca="false">IF(I75="","",(V75-K75)*I75*10)</f>
        <v/>
      </c>
      <c r="X75" s="175" t="str">
        <f aca="true">IF(I75="","",xEURO(OFFSET(C75,-M75+1,0),J75,OFFSET(C75,-M75+2,0),OFFSET(C75,-M75+2,0),OFFSET(C75,-M75+3,0)+AC75,OFFSET(C75,-M75+4,0),1,2)/10*I75)</f>
        <v/>
      </c>
      <c r="Y75" s="248" t="str">
        <f aca="true">IF(I75="","",xEURO(OFFSET(C75,-M75+1,0),J75,OFFSET(C75,-M75+2,0),OFFSET(C75,-M75+2,0),OFFSET(C75,-M75+3,0)+AC75,OFFSET(C75,-M75+4,0),1,3)/100*I75*10000)</f>
        <v/>
      </c>
      <c r="Z75" s="248" t="str">
        <f aca="true">IF(I75="","",xEURO(OFFSET(C75,-M75+1,0),J75,OFFSET(C75,-M75+2,0),OFFSET(C75,-M75+2,0),OFFSET(C75,-M75+3,0)+AC75,OFFSET(C75,-M75+4,0),1,5)/365.25*I75*10000)</f>
        <v/>
      </c>
      <c r="AB75" s="249" t="str">
        <f aca="true">IF(D75="","",xCalcSkew(OFFSET(C75,-M75,0),E75-OFFSET(C75,-M75+1,0),b)/100)</f>
        <v/>
      </c>
      <c r="AC75" s="249" t="str">
        <f aca="true">IF(I75="","",xCalcSkew(OFFSET(C75,-M75,0),J75-OFFSET(C75,-M75+1,0),b)/100)</f>
        <v/>
      </c>
      <c r="AE75" s="0" t="n">
        <f aca="false">D75*F75*10000*-1</f>
        <v>-0</v>
      </c>
      <c r="AF75" s="0" t="n">
        <f aca="false">I75*K75*10000*-1</f>
        <v>-0</v>
      </c>
      <c r="AG75" s="0" t="n">
        <f aca="false">AE75+AF75</f>
        <v>-0</v>
      </c>
    </row>
    <row r="76" customFormat="false" ht="12.75" hidden="false" customHeight="false" outlineLevel="0" collapsed="false">
      <c r="D76" s="265"/>
      <c r="E76" s="266"/>
      <c r="F76" s="266"/>
      <c r="G76" s="267"/>
      <c r="I76" s="265"/>
      <c r="J76" s="266"/>
      <c r="K76" s="266"/>
      <c r="L76" s="268"/>
      <c r="M76" s="247" t="n">
        <f aca="false">M75+1</f>
        <v>25</v>
      </c>
      <c r="N76" s="175" t="str">
        <f aca="true">IF(D76="","",xEURO(OFFSET(C76,-M76+1,0),E76,OFFSET(C76,-M76+2,0),OFFSET(C76,-M76+2,0),OFFSET(C76,-M76+3,0)+AB76,OFFSET(C76,-M76+4,0),0,1)*D76)</f>
        <v/>
      </c>
      <c r="O76" s="235" t="str">
        <f aca="true">IF(D76="","",xEURO(OFFSET(C76,-M76+1,0),E76,OFFSET(C76,-M76+2,0),OFFSET(C76,-M76+2,0),OFFSET(C76,-M76+3,0)+AB76,OFFSET(C76,-M76+4,0),0,0))</f>
        <v/>
      </c>
      <c r="P76" s="175" t="str">
        <f aca="false">IF(D76="","",(O76-F76)*D76*10)</f>
        <v/>
      </c>
      <c r="Q76" s="175" t="str">
        <f aca="true">IF(D76="","",xEURO(OFFSET(C76,-M76+1,0),E76,OFFSET(C76,-M76+2,0),OFFSET(C76,-M76+2,0),OFFSET(C76,-M76+3,0)+AB76,OFFSET(C76,-M76+4,0),0,2)/10*D76)</f>
        <v/>
      </c>
      <c r="R76" s="248" t="str">
        <f aca="true">IF(D76="","",xEURO(OFFSET(C76,-M76+1,0),E76,OFFSET(C76,-M76+2,0),OFFSET(C76,-M76+2,0),OFFSET(C76,-M76+3,0)+AB76,OFFSET(C76,-M76+4,0),0,3)/100*D76*10000)</f>
        <v/>
      </c>
      <c r="S76" s="248" t="str">
        <f aca="true">IF(D76="","",xEURO(OFFSET(C76,-M76+1,0),E76,OFFSET(C76,-M76+2,0),OFFSET(C76,-M76+2,0),OFFSET(C76,-M76+3,0)+AB76,OFFSET(C76,-M76+4,0),0,5)/365.25*D76*10000)</f>
        <v/>
      </c>
      <c r="U76" s="175" t="str">
        <f aca="true">IF(I76="","",xEURO(OFFSET(C76,-M76+1,0),J76,OFFSET(C76,-M76+2,0),OFFSET(C76,-M76+2,0),OFFSET(C76,-M76+3,0)+AC76,OFFSET(C76,-M76+4,0),1,1)*I76)</f>
        <v/>
      </c>
      <c r="V76" s="235" t="str">
        <f aca="true">IF(I76="","",xEURO(OFFSET(C76,-M76+1,0),J76,OFFSET(C76,-M76+2,0),OFFSET(C76,-M76+2,0),OFFSET(C76,-M76+3,0)+AC76,OFFSET(C76,-M76+4,0),1,0))</f>
        <v/>
      </c>
      <c r="W76" s="175" t="str">
        <f aca="false">IF(I76="","",(V76-K76)*I76*10)</f>
        <v/>
      </c>
      <c r="X76" s="175" t="str">
        <f aca="true">IF(I76="","",xEURO(OFFSET(C76,-M76+1,0),J76,OFFSET(C76,-M76+2,0),OFFSET(C76,-M76+2,0),OFFSET(C76,-M76+3,0)+AC76,OFFSET(C76,-M76+4,0),1,2)/10*I76)</f>
        <v/>
      </c>
      <c r="Y76" s="248" t="str">
        <f aca="true">IF(I76="","",xEURO(OFFSET(C76,-M76+1,0),J76,OFFSET(C76,-M76+2,0),OFFSET(C76,-M76+2,0),OFFSET(C76,-M76+3,0)+AC76,OFFSET(C76,-M76+4,0),1,3)/100*I76*10000)</f>
        <v/>
      </c>
      <c r="Z76" s="248" t="str">
        <f aca="true">IF(I76="","",xEURO(OFFSET(C76,-M76+1,0),J76,OFFSET(C76,-M76+2,0),OFFSET(C76,-M76+2,0),OFFSET(C76,-M76+3,0)+AC76,OFFSET(C76,-M76+4,0),1,5)/365.25*I76*10000)</f>
        <v/>
      </c>
      <c r="AB76" s="249" t="str">
        <f aca="true">IF(D76="","",xCalcSkew(OFFSET(C76,-M76,0),E76-OFFSET(C76,-M76+1,0),b)/100)</f>
        <v/>
      </c>
      <c r="AC76" s="249" t="str">
        <f aca="true">IF(I76="","",xCalcSkew(OFFSET(C76,-M76,0),J76-OFFSET(C76,-M76+1,0),b)/100)</f>
        <v/>
      </c>
      <c r="AE76" s="0" t="n">
        <f aca="false">D76*F76*10000*-1</f>
        <v>-0</v>
      </c>
      <c r="AF76" s="0" t="n">
        <f aca="false">I76*K76*10000*-1</f>
        <v>-0</v>
      </c>
      <c r="AG76" s="0" t="n">
        <f aca="false">AE76+AF76</f>
        <v>-0</v>
      </c>
    </row>
    <row r="77" customFormat="false" ht="12.75" hidden="false" customHeight="false" outlineLevel="0" collapsed="false">
      <c r="D77" s="265"/>
      <c r="E77" s="266"/>
      <c r="F77" s="266"/>
      <c r="G77" s="267"/>
      <c r="I77" s="265"/>
      <c r="J77" s="266"/>
      <c r="K77" s="266"/>
      <c r="L77" s="268"/>
      <c r="M77" s="247" t="n">
        <f aca="false">M76+1</f>
        <v>26</v>
      </c>
      <c r="N77" s="175" t="str">
        <f aca="true">IF(D77="","",xEURO(OFFSET(C77,-M77+1,0),E77,OFFSET(C77,-M77+2,0),OFFSET(C77,-M77+2,0),OFFSET(C77,-M77+3,0)+AB77,OFFSET(C77,-M77+4,0),0,1)*D77)</f>
        <v/>
      </c>
      <c r="O77" s="235" t="str">
        <f aca="true">IF(D77="","",xEURO(OFFSET(C77,-M77+1,0),E77,OFFSET(C77,-M77+2,0),OFFSET(C77,-M77+2,0),OFFSET(C77,-M77+3,0)+AB77,OFFSET(C77,-M77+4,0),0,0))</f>
        <v/>
      </c>
      <c r="P77" s="175" t="str">
        <f aca="false">IF(D77="","",(O77-F77)*D77*10)</f>
        <v/>
      </c>
      <c r="Q77" s="175" t="str">
        <f aca="true">IF(D77="","",xEURO(OFFSET(C77,-M77+1,0),E77,OFFSET(C77,-M77+2,0),OFFSET(C77,-M77+2,0),OFFSET(C77,-M77+3,0)+AB77,OFFSET(C77,-M77+4,0),0,2)/10*D77)</f>
        <v/>
      </c>
      <c r="R77" s="248" t="str">
        <f aca="true">IF(D77="","",xEURO(OFFSET(C77,-M77+1,0),E77,OFFSET(C77,-M77+2,0),OFFSET(C77,-M77+2,0),OFFSET(C77,-M77+3,0)+AB77,OFFSET(C77,-M77+4,0),0,3)/100*D77*10000)</f>
        <v/>
      </c>
      <c r="S77" s="248" t="str">
        <f aca="true">IF(D77="","",xEURO(OFFSET(C77,-M77+1,0),E77,OFFSET(C77,-M77+2,0),OFFSET(C77,-M77+2,0),OFFSET(C77,-M77+3,0)+AB77,OFFSET(C77,-M77+4,0),0,5)/365.25*D77*10000)</f>
        <v/>
      </c>
      <c r="U77" s="175" t="str">
        <f aca="true">IF(I77="","",xEURO(OFFSET(C77,-M77+1,0),J77,OFFSET(C77,-M77+2,0),OFFSET(C77,-M77+2,0),OFFSET(C77,-M77+3,0)+AC77,OFFSET(C77,-M77+4,0),1,1)*I77)</f>
        <v/>
      </c>
      <c r="V77" s="235" t="str">
        <f aca="true">IF(I77="","",xEURO(OFFSET(C77,-M77+1,0),J77,OFFSET(C77,-M77+2,0),OFFSET(C77,-M77+2,0),OFFSET(C77,-M77+3,0)+AC77,OFFSET(C77,-M77+4,0),1,0))</f>
        <v/>
      </c>
      <c r="W77" s="175" t="str">
        <f aca="false">IF(I77="","",(V77-K77)*I77*10)</f>
        <v/>
      </c>
      <c r="X77" s="175" t="str">
        <f aca="true">IF(I77="","",xEURO(OFFSET(C77,-M77+1,0),J77,OFFSET(C77,-M77+2,0),OFFSET(C77,-M77+2,0),OFFSET(C77,-M77+3,0)+AC77,OFFSET(C77,-M77+4,0),1,2)/10*I77)</f>
        <v/>
      </c>
      <c r="Y77" s="248" t="str">
        <f aca="true">IF(I77="","",xEURO(OFFSET(C77,-M77+1,0),J77,OFFSET(C77,-M77+2,0),OFFSET(C77,-M77+2,0),OFFSET(C77,-M77+3,0)+AC77,OFFSET(C77,-M77+4,0),1,3)/100*I77*10000)</f>
        <v/>
      </c>
      <c r="Z77" s="248" t="str">
        <f aca="true">IF(I77="","",xEURO(OFFSET(C77,-M77+1,0),J77,OFFSET(C77,-M77+2,0),OFFSET(C77,-M77+2,0),OFFSET(C77,-M77+3,0)+AC77,OFFSET(C77,-M77+4,0),1,5)/365.25*I77*10000)</f>
        <v/>
      </c>
      <c r="AB77" s="249" t="str">
        <f aca="true">IF(D77="","",xCalcSkew(OFFSET(C77,-M77,0),E77-OFFSET(C77,-M77+1,0),b)/100)</f>
        <v/>
      </c>
      <c r="AC77" s="249" t="str">
        <f aca="true">IF(I77="","",xCalcSkew(OFFSET(C77,-M77,0),J77-OFFSET(C77,-M77+1,0),b)/100)</f>
        <v/>
      </c>
      <c r="AE77" s="0" t="n">
        <f aca="false">D77*F77*10000*-1</f>
        <v>-0</v>
      </c>
      <c r="AF77" s="0" t="n">
        <f aca="false">I77*K77*10000*-1</f>
        <v>-0</v>
      </c>
      <c r="AG77" s="0" t="n">
        <f aca="false">AE77+AF77</f>
        <v>-0</v>
      </c>
    </row>
    <row r="78" customFormat="false" ht="12.75" hidden="false" customHeight="false" outlineLevel="0" collapsed="false">
      <c r="D78" s="265"/>
      <c r="E78" s="266"/>
      <c r="F78" s="266"/>
      <c r="G78" s="267"/>
      <c r="I78" s="265"/>
      <c r="J78" s="266"/>
      <c r="K78" s="266"/>
      <c r="L78" s="268"/>
      <c r="M78" s="247" t="n">
        <f aca="false">M77+1</f>
        <v>27</v>
      </c>
      <c r="N78" s="175" t="str">
        <f aca="true">IF(D78="","",xEURO(OFFSET(C78,-M78+1,0),E78,OFFSET(C78,-M78+2,0),OFFSET(C78,-M78+2,0),OFFSET(C78,-M78+3,0)+AB78,OFFSET(C78,-M78+4,0),0,1)*D78)</f>
        <v/>
      </c>
      <c r="O78" s="235" t="str">
        <f aca="true">IF(D78="","",xEURO(OFFSET(C78,-M78+1,0),E78,OFFSET(C78,-M78+2,0),OFFSET(C78,-M78+2,0),OFFSET(C78,-M78+3,0)+AB78,OFFSET(C78,-M78+4,0),0,0))</f>
        <v/>
      </c>
      <c r="P78" s="175" t="str">
        <f aca="false">IF(D78="","",(O78-F78)*D78*10)</f>
        <v/>
      </c>
      <c r="Q78" s="175" t="str">
        <f aca="true">IF(D78="","",xEURO(OFFSET(C78,-M78+1,0),E78,OFFSET(C78,-M78+2,0),OFFSET(C78,-M78+2,0),OFFSET(C78,-M78+3,0)+AB78,OFFSET(C78,-M78+4,0),0,2)/10*D78)</f>
        <v/>
      </c>
      <c r="R78" s="248" t="str">
        <f aca="true">IF(D78="","",xEURO(OFFSET(C78,-M78+1,0),E78,OFFSET(C78,-M78+2,0),OFFSET(C78,-M78+2,0),OFFSET(C78,-M78+3,0)+AB78,OFFSET(C78,-M78+4,0),0,3)/100*D78*10000)</f>
        <v/>
      </c>
      <c r="S78" s="248" t="str">
        <f aca="true">IF(D78="","",xEURO(OFFSET(C78,-M78+1,0),E78,OFFSET(C78,-M78+2,0),OFFSET(C78,-M78+2,0),OFFSET(C78,-M78+3,0)+AB78,OFFSET(C78,-M78+4,0),0,5)/365.25*D78*10000)</f>
        <v/>
      </c>
      <c r="U78" s="175" t="str">
        <f aca="true">IF(I78="","",xEURO(OFFSET(C78,-M78+1,0),J78,OFFSET(C78,-M78+2,0),OFFSET(C78,-M78+2,0),OFFSET(C78,-M78+3,0)+AC78,OFFSET(C78,-M78+4,0),1,1)*I78)</f>
        <v/>
      </c>
      <c r="V78" s="235" t="str">
        <f aca="true">IF(I78="","",xEURO(OFFSET(C78,-M78+1,0),J78,OFFSET(C78,-M78+2,0),OFFSET(C78,-M78+2,0),OFFSET(C78,-M78+3,0)+AC78,OFFSET(C78,-M78+4,0),1,0))</f>
        <v/>
      </c>
      <c r="W78" s="175" t="str">
        <f aca="false">IF(I78="","",(V78-K78)*I78*10)</f>
        <v/>
      </c>
      <c r="X78" s="175" t="str">
        <f aca="true">IF(I78="","",xEURO(OFFSET(C78,-M78+1,0),J78,OFFSET(C78,-M78+2,0),OFFSET(C78,-M78+2,0),OFFSET(C78,-M78+3,0)+AC78,OFFSET(C78,-M78+4,0),1,2)/10*I78)</f>
        <v/>
      </c>
      <c r="Y78" s="248" t="str">
        <f aca="true">IF(I78="","",xEURO(OFFSET(C78,-M78+1,0),J78,OFFSET(C78,-M78+2,0),OFFSET(C78,-M78+2,0),OFFSET(C78,-M78+3,0)+AC78,OFFSET(C78,-M78+4,0),1,3)/100*I78*10000)</f>
        <v/>
      </c>
      <c r="Z78" s="248" t="str">
        <f aca="true">IF(I78="","",xEURO(OFFSET(C78,-M78+1,0),J78,OFFSET(C78,-M78+2,0),OFFSET(C78,-M78+2,0),OFFSET(C78,-M78+3,0)+AC78,OFFSET(C78,-M78+4,0),1,5)/365.25*I78*10000)</f>
        <v/>
      </c>
      <c r="AB78" s="249" t="str">
        <f aca="true">IF(D78="","",xCalcSkew(OFFSET(C78,-M78,0),E78-OFFSET(C78,-M78+1,0),b)/100)</f>
        <v/>
      </c>
      <c r="AC78" s="249" t="str">
        <f aca="true">IF(I78="","",xCalcSkew(OFFSET(C78,-M78,0),J78-OFFSET(C78,-M78+1,0),b)/100)</f>
        <v/>
      </c>
      <c r="AE78" s="0" t="n">
        <f aca="false">D78*F78*10000*-1</f>
        <v>-0</v>
      </c>
      <c r="AF78" s="0" t="n">
        <f aca="false">I78*K78*10000*-1</f>
        <v>-0</v>
      </c>
      <c r="AG78" s="0" t="n">
        <f aca="false">AE78+AF78</f>
        <v>-0</v>
      </c>
    </row>
    <row r="79" customFormat="false" ht="12.75" hidden="false" customHeight="false" outlineLevel="0" collapsed="false">
      <c r="D79" s="265"/>
      <c r="E79" s="266"/>
      <c r="F79" s="266"/>
      <c r="G79" s="267"/>
      <c r="I79" s="265"/>
      <c r="J79" s="266"/>
      <c r="K79" s="266"/>
      <c r="L79" s="268"/>
      <c r="M79" s="247" t="n">
        <f aca="false">M78+1</f>
        <v>28</v>
      </c>
      <c r="N79" s="175" t="str">
        <f aca="true">IF(D79="","",xEURO(OFFSET(C79,-M79+1,0),E79,OFFSET(C79,-M79+2,0),OFFSET(C79,-M79+2,0),OFFSET(C79,-M79+3,0)+AB79,OFFSET(C79,-M79+4,0),0,1)*D79)</f>
        <v/>
      </c>
      <c r="O79" s="235" t="str">
        <f aca="true">IF(D79="","",xEURO(OFFSET(C79,-M79+1,0),E79,OFFSET(C79,-M79+2,0),OFFSET(C79,-M79+2,0),OFFSET(C79,-M79+3,0)+AB79,OFFSET(C79,-M79+4,0),0,0))</f>
        <v/>
      </c>
      <c r="P79" s="175" t="str">
        <f aca="false">IF(D79="","",(O79-F79)*D79*10)</f>
        <v/>
      </c>
      <c r="Q79" s="175" t="str">
        <f aca="true">IF(D79="","",xEURO(OFFSET(C79,-M79+1,0),E79,OFFSET(C79,-M79+2,0),OFFSET(C79,-M79+2,0),OFFSET(C79,-M79+3,0)+AB79,OFFSET(C79,-M79+4,0),0,2)/10*D79)</f>
        <v/>
      </c>
      <c r="R79" s="248" t="str">
        <f aca="true">IF(D79="","",xEURO(OFFSET(C79,-M79+1,0),E79,OFFSET(C79,-M79+2,0),OFFSET(C79,-M79+2,0),OFFSET(C79,-M79+3,0)+AB79,OFFSET(C79,-M79+4,0),0,3)/100*D79*10000)</f>
        <v/>
      </c>
      <c r="S79" s="248" t="str">
        <f aca="true">IF(D79="","",xEURO(OFFSET(C79,-M79+1,0),E79,OFFSET(C79,-M79+2,0),OFFSET(C79,-M79+2,0),OFFSET(C79,-M79+3,0)+AB79,OFFSET(C79,-M79+4,0),0,5)/365.25*D79*10000)</f>
        <v/>
      </c>
      <c r="U79" s="175" t="str">
        <f aca="true">IF(I79="","",xEURO(OFFSET(C79,-M79+1,0),J79,OFFSET(C79,-M79+2,0),OFFSET(C79,-M79+2,0),OFFSET(C79,-M79+3,0)+AC79,OFFSET(C79,-M79+4,0),1,1)*I79)</f>
        <v/>
      </c>
      <c r="V79" s="235" t="str">
        <f aca="true">IF(I79="","",xEURO(OFFSET(C79,-M79+1,0),J79,OFFSET(C79,-M79+2,0),OFFSET(C79,-M79+2,0),OFFSET(C79,-M79+3,0)+AC79,OFFSET(C79,-M79+4,0),1,0))</f>
        <v/>
      </c>
      <c r="W79" s="175" t="str">
        <f aca="false">IF(I79="","",(V79-K79)*I79*10)</f>
        <v/>
      </c>
      <c r="X79" s="175" t="str">
        <f aca="true">IF(I79="","",xEURO(OFFSET(C79,-M79+1,0),J79,OFFSET(C79,-M79+2,0),OFFSET(C79,-M79+2,0),OFFSET(C79,-M79+3,0)+AC79,OFFSET(C79,-M79+4,0),1,2)/10*I79)</f>
        <v/>
      </c>
      <c r="Y79" s="248" t="str">
        <f aca="true">IF(I79="","",xEURO(OFFSET(C79,-M79+1,0),J79,OFFSET(C79,-M79+2,0),OFFSET(C79,-M79+2,0),OFFSET(C79,-M79+3,0)+AC79,OFFSET(C79,-M79+4,0),1,3)/100*I79*10000)</f>
        <v/>
      </c>
      <c r="Z79" s="248" t="str">
        <f aca="true">IF(I79="","",xEURO(OFFSET(C79,-M79+1,0),J79,OFFSET(C79,-M79+2,0),OFFSET(C79,-M79+2,0),OFFSET(C79,-M79+3,0)+AC79,OFFSET(C79,-M79+4,0),1,5)/365.25*I79*10000)</f>
        <v/>
      </c>
      <c r="AB79" s="249" t="str">
        <f aca="true">IF(D79="","",xCalcSkew(OFFSET(C79,-M79,0),E79-OFFSET(C79,-M79+1,0),b)/100)</f>
        <v/>
      </c>
      <c r="AC79" s="249" t="str">
        <f aca="true">IF(I79="","",xCalcSkew(OFFSET(C79,-M79,0),J79-OFFSET(C79,-M79+1,0),b)/100)</f>
        <v/>
      </c>
      <c r="AE79" s="0" t="n">
        <f aca="false">D79*F79*10000*-1</f>
        <v>-0</v>
      </c>
      <c r="AF79" s="0" t="n">
        <f aca="false">I79*K79*10000*-1</f>
        <v>-0</v>
      </c>
      <c r="AG79" s="0" t="n">
        <f aca="false">AE79+AF79</f>
        <v>-0</v>
      </c>
    </row>
    <row r="80" customFormat="false" ht="12.75" hidden="false" customHeight="false" outlineLevel="0" collapsed="false">
      <c r="D80" s="265"/>
      <c r="E80" s="266"/>
      <c r="F80" s="266"/>
      <c r="G80" s="267"/>
      <c r="I80" s="265"/>
      <c r="J80" s="266"/>
      <c r="K80" s="266"/>
      <c r="L80" s="268"/>
      <c r="M80" s="247" t="n">
        <f aca="false">M79+1</f>
        <v>29</v>
      </c>
      <c r="N80" s="175" t="str">
        <f aca="true">IF(D80="","",xEURO(OFFSET(C80,-M80+1,0),E80,OFFSET(C80,-M80+2,0),OFFSET(C80,-M80+2,0),OFFSET(C80,-M80+3,0)+AB80,OFFSET(C80,-M80+4,0),0,1)*D80)</f>
        <v/>
      </c>
      <c r="O80" s="235" t="str">
        <f aca="true">IF(D80="","",xEURO(OFFSET(C80,-M80+1,0),E80,OFFSET(C80,-M80+2,0),OFFSET(C80,-M80+2,0),OFFSET(C80,-M80+3,0)+AB80,OFFSET(C80,-M80+4,0),0,0))</f>
        <v/>
      </c>
      <c r="P80" s="175" t="str">
        <f aca="false">IF(D80="","",(O80-F80)*D80*10)</f>
        <v/>
      </c>
      <c r="Q80" s="175" t="str">
        <f aca="true">IF(D80="","",xEURO(OFFSET(C80,-M80+1,0),E80,OFFSET(C80,-M80+2,0),OFFSET(C80,-M80+2,0),OFFSET(C80,-M80+3,0)+AB80,OFFSET(C80,-M80+4,0),0,2)/10*D80)</f>
        <v/>
      </c>
      <c r="R80" s="248" t="str">
        <f aca="true">IF(D80="","",xEURO(OFFSET(C80,-M80+1,0),E80,OFFSET(C80,-M80+2,0),OFFSET(C80,-M80+2,0),OFFSET(C80,-M80+3,0)+AB80,OFFSET(C80,-M80+4,0),0,3)/100*D80*10000)</f>
        <v/>
      </c>
      <c r="S80" s="248" t="str">
        <f aca="true">IF(D80="","",xEURO(OFFSET(C80,-M80+1,0),E80,OFFSET(C80,-M80+2,0),OFFSET(C80,-M80+2,0),OFFSET(C80,-M80+3,0)+AB80,OFFSET(C80,-M80+4,0),0,5)/365.25*D80*10000)</f>
        <v/>
      </c>
      <c r="U80" s="175" t="str">
        <f aca="true">IF(I80="","",xEURO(OFFSET(C80,-M80+1,0),J80,OFFSET(C80,-M80+2,0),OFFSET(C80,-M80+2,0),OFFSET(C80,-M80+3,0)+AC80,OFFSET(C80,-M80+4,0),1,1)*I80)</f>
        <v/>
      </c>
      <c r="V80" s="235" t="str">
        <f aca="true">IF(I80="","",xEURO(OFFSET(C80,-M80+1,0),J80,OFFSET(C80,-M80+2,0),OFFSET(C80,-M80+2,0),OFFSET(C80,-M80+3,0)+AC80,OFFSET(C80,-M80+4,0),1,0))</f>
        <v/>
      </c>
      <c r="W80" s="175" t="str">
        <f aca="false">IF(I80="","",(V80-K80)*I80*10)</f>
        <v/>
      </c>
      <c r="X80" s="175" t="str">
        <f aca="true">IF(I80="","",xEURO(OFFSET(C80,-M80+1,0),J80,OFFSET(C80,-M80+2,0),OFFSET(C80,-M80+2,0),OFFSET(C80,-M80+3,0)+AC80,OFFSET(C80,-M80+4,0),1,2)/10*I80)</f>
        <v/>
      </c>
      <c r="Y80" s="248" t="str">
        <f aca="true">IF(I80="","",xEURO(OFFSET(C80,-M80+1,0),J80,OFFSET(C80,-M80+2,0),OFFSET(C80,-M80+2,0),OFFSET(C80,-M80+3,0)+AC80,OFFSET(C80,-M80+4,0),1,3)/100*I80*10000)</f>
        <v/>
      </c>
      <c r="Z80" s="248" t="str">
        <f aca="true">IF(I80="","",xEURO(OFFSET(C80,-M80+1,0),J80,OFFSET(C80,-M80+2,0),OFFSET(C80,-M80+2,0),OFFSET(C80,-M80+3,0)+AC80,OFFSET(C80,-M80+4,0),1,5)/365.25*I80*10000)</f>
        <v/>
      </c>
      <c r="AB80" s="249" t="str">
        <f aca="true">IF(D80="","",xCalcSkew(OFFSET(C80,-M80,0),E80-OFFSET(C80,-M80+1,0),b)/100)</f>
        <v/>
      </c>
      <c r="AC80" s="249" t="str">
        <f aca="true">IF(I80="","",xCalcSkew(OFFSET(C80,-M80,0),J80-OFFSET(C80,-M80+1,0),b)/100)</f>
        <v/>
      </c>
      <c r="AE80" s="0" t="n">
        <f aca="false">D80*F80*10000*-1</f>
        <v>-0</v>
      </c>
      <c r="AF80" s="0" t="n">
        <f aca="false">I80*K80*10000*-1</f>
        <v>-0</v>
      </c>
      <c r="AG80" s="0" t="n">
        <f aca="false">AE80+AF80</f>
        <v>-0</v>
      </c>
    </row>
    <row r="81" customFormat="false" ht="12.75" hidden="false" customHeight="false" outlineLevel="0" collapsed="false">
      <c r="D81" s="265"/>
      <c r="E81" s="266"/>
      <c r="F81" s="266"/>
      <c r="G81" s="267"/>
      <c r="I81" s="265"/>
      <c r="J81" s="266"/>
      <c r="K81" s="266"/>
      <c r="L81" s="268"/>
      <c r="M81" s="247" t="n">
        <f aca="false">M80+1</f>
        <v>30</v>
      </c>
      <c r="N81" s="175" t="str">
        <f aca="true">IF(D81="","",xEURO(OFFSET(C81,-M81+1,0),E81,OFFSET(C81,-M81+2,0),OFFSET(C81,-M81+2,0),OFFSET(C81,-M81+3,0)+AB81,OFFSET(C81,-M81+4,0),0,1)*D81)</f>
        <v/>
      </c>
      <c r="O81" s="235" t="str">
        <f aca="true">IF(D81="","",xEURO(OFFSET(C81,-M81+1,0),E81,OFFSET(C81,-M81+2,0),OFFSET(C81,-M81+2,0),OFFSET(C81,-M81+3,0)+AB81,OFFSET(C81,-M81+4,0),0,0))</f>
        <v/>
      </c>
      <c r="P81" s="175" t="str">
        <f aca="false">IF(D81="","",(O81-F81)*D81*10)</f>
        <v/>
      </c>
      <c r="Q81" s="175" t="str">
        <f aca="true">IF(D81="","",xEURO(OFFSET(C81,-M81+1,0),E81,OFFSET(C81,-M81+2,0),OFFSET(C81,-M81+2,0),OFFSET(C81,-M81+3,0)+AB81,OFFSET(C81,-M81+4,0),0,2)/10*D81)</f>
        <v/>
      </c>
      <c r="R81" s="248" t="str">
        <f aca="true">IF(D81="","",xEURO(OFFSET(C81,-M81+1,0),E81,OFFSET(C81,-M81+2,0),OFFSET(C81,-M81+2,0),OFFSET(C81,-M81+3,0)+AB81,OFFSET(C81,-M81+4,0),0,3)/100*D81*10000)</f>
        <v/>
      </c>
      <c r="S81" s="248" t="str">
        <f aca="true">IF(D81="","",xEURO(OFFSET(C81,-M81+1,0),E81,OFFSET(C81,-M81+2,0),OFFSET(C81,-M81+2,0),OFFSET(C81,-M81+3,0)+AB81,OFFSET(C81,-M81+4,0),0,5)/365.25*D81*10000)</f>
        <v/>
      </c>
      <c r="U81" s="175" t="str">
        <f aca="true">IF(I81="","",xEURO(OFFSET(C81,-M81+1,0),J81,OFFSET(C81,-M81+2,0),OFFSET(C81,-M81+2,0),OFFSET(C81,-M81+3,0)+AC81,OFFSET(C81,-M81+4,0),1,1)*I81)</f>
        <v/>
      </c>
      <c r="V81" s="235" t="str">
        <f aca="true">IF(I81="","",xEURO(OFFSET(C81,-M81+1,0),J81,OFFSET(C81,-M81+2,0),OFFSET(C81,-M81+2,0),OFFSET(C81,-M81+3,0)+AC81,OFFSET(C81,-M81+4,0),1,0))</f>
        <v/>
      </c>
      <c r="W81" s="175" t="str">
        <f aca="false">IF(I81="","",(V81-K81)*I81*10)</f>
        <v/>
      </c>
      <c r="X81" s="175" t="str">
        <f aca="true">IF(I81="","",xEURO(OFFSET(C81,-M81+1,0),J81,OFFSET(C81,-M81+2,0),OFFSET(C81,-M81+2,0),OFFSET(C81,-M81+3,0)+AC81,OFFSET(C81,-M81+4,0),1,2)/10*I81)</f>
        <v/>
      </c>
      <c r="Y81" s="248" t="str">
        <f aca="true">IF(I81="","",xEURO(OFFSET(C81,-M81+1,0),J81,OFFSET(C81,-M81+2,0),OFFSET(C81,-M81+2,0),OFFSET(C81,-M81+3,0)+AC81,OFFSET(C81,-M81+4,0),1,3)/100*I81*10000)</f>
        <v/>
      </c>
      <c r="Z81" s="248" t="str">
        <f aca="true">IF(I81="","",xEURO(OFFSET(C81,-M81+1,0),J81,OFFSET(C81,-M81+2,0),OFFSET(C81,-M81+2,0),OFFSET(C81,-M81+3,0)+AC81,OFFSET(C81,-M81+4,0),1,5)/365.25*I81*10000)</f>
        <v/>
      </c>
      <c r="AB81" s="249" t="str">
        <f aca="true">IF(D81="","",xCalcSkew(OFFSET(C81,-M81,0),E81-OFFSET(C81,-M81+1,0),b)/100)</f>
        <v/>
      </c>
      <c r="AC81" s="249" t="str">
        <f aca="true">IF(I81="","",xCalcSkew(OFFSET(C81,-M81,0),J81-OFFSET(C81,-M81+1,0),b)/100)</f>
        <v/>
      </c>
      <c r="AE81" s="0" t="n">
        <f aca="false">D81*F81*10000*-1</f>
        <v>-0</v>
      </c>
      <c r="AF81" s="0" t="n">
        <f aca="false">I81*K81*10000*-1</f>
        <v>-0</v>
      </c>
      <c r="AG81" s="0" t="n">
        <f aca="false">AE81+AF81</f>
        <v>-0</v>
      </c>
    </row>
    <row r="82" customFormat="false" ht="12.75" hidden="false" customHeight="false" outlineLevel="0" collapsed="false">
      <c r="D82" s="265"/>
      <c r="E82" s="266"/>
      <c r="F82" s="266"/>
      <c r="G82" s="267"/>
      <c r="I82" s="265"/>
      <c r="J82" s="266"/>
      <c r="K82" s="266"/>
      <c r="L82" s="268"/>
      <c r="M82" s="247" t="n">
        <f aca="false">M81+1</f>
        <v>31</v>
      </c>
      <c r="N82" s="175" t="str">
        <f aca="true">IF(D82="","",xEURO(OFFSET(C82,-M82+1,0),E82,OFFSET(C82,-M82+2,0),OFFSET(C82,-M82+2,0),OFFSET(C82,-M82+3,0)+AB82,OFFSET(C82,-M82+4,0),0,1)*D82)</f>
        <v/>
      </c>
      <c r="O82" s="235" t="str">
        <f aca="true">IF(D82="","",xEURO(OFFSET(C82,-M82+1,0),E82,OFFSET(C82,-M82+2,0),OFFSET(C82,-M82+2,0),OFFSET(C82,-M82+3,0)+AB82,OFFSET(C82,-M82+4,0),0,0))</f>
        <v/>
      </c>
      <c r="P82" s="175" t="str">
        <f aca="false">IF(D82="","",(O82-F82)*D82*10)</f>
        <v/>
      </c>
      <c r="Q82" s="175" t="str">
        <f aca="true">IF(D82="","",xEURO(OFFSET(C82,-M82+1,0),E82,OFFSET(C82,-M82+2,0),OFFSET(C82,-M82+2,0),OFFSET(C82,-M82+3,0)+AB82,OFFSET(C82,-M82+4,0),0,2)/10*D82)</f>
        <v/>
      </c>
      <c r="R82" s="248" t="str">
        <f aca="true">IF(D82="","",xEURO(OFFSET(C82,-M82+1,0),E82,OFFSET(C82,-M82+2,0),OFFSET(C82,-M82+2,0),OFFSET(C82,-M82+3,0)+AB82,OFFSET(C82,-M82+4,0),0,3)/100*D82*10000)</f>
        <v/>
      </c>
      <c r="S82" s="248" t="str">
        <f aca="true">IF(D82="","",xEURO(OFFSET(C82,-M82+1,0),E82,OFFSET(C82,-M82+2,0),OFFSET(C82,-M82+2,0),OFFSET(C82,-M82+3,0)+AB82,OFFSET(C82,-M82+4,0),0,5)/365.25*D82*10000)</f>
        <v/>
      </c>
      <c r="U82" s="175" t="str">
        <f aca="true">IF(I82="","",xEURO(OFFSET(C82,-M82+1,0),J82,OFFSET(C82,-M82+2,0),OFFSET(C82,-M82+2,0),OFFSET(C82,-M82+3,0)+AC82,OFFSET(C82,-M82+4,0),1,1)*I82)</f>
        <v/>
      </c>
      <c r="V82" s="235" t="str">
        <f aca="true">IF(I82="","",xEURO(OFFSET(C82,-M82+1,0),J82,OFFSET(C82,-M82+2,0),OFFSET(C82,-M82+2,0),OFFSET(C82,-M82+3,0)+AC82,OFFSET(C82,-M82+4,0),1,0))</f>
        <v/>
      </c>
      <c r="W82" s="175" t="str">
        <f aca="false">IF(I82="","",(V82-K82)*I82*10)</f>
        <v/>
      </c>
      <c r="X82" s="175" t="str">
        <f aca="true">IF(I82="","",xEURO(OFFSET(C82,-M82+1,0),J82,OFFSET(C82,-M82+2,0),OFFSET(C82,-M82+2,0),OFFSET(C82,-M82+3,0)+AC82,OFFSET(C82,-M82+4,0),1,2)/10*I82)</f>
        <v/>
      </c>
      <c r="Y82" s="248" t="str">
        <f aca="true">IF(I82="","",xEURO(OFFSET(C82,-M82+1,0),J82,OFFSET(C82,-M82+2,0),OFFSET(C82,-M82+2,0),OFFSET(C82,-M82+3,0)+AC82,OFFSET(C82,-M82+4,0),1,3)/100*I82*10000)</f>
        <v/>
      </c>
      <c r="Z82" s="248" t="str">
        <f aca="true">IF(I82="","",xEURO(OFFSET(C82,-M82+1,0),J82,OFFSET(C82,-M82+2,0),OFFSET(C82,-M82+2,0),OFFSET(C82,-M82+3,0)+AC82,OFFSET(C82,-M82+4,0),1,5)/365.25*I82*10000)</f>
        <v/>
      </c>
      <c r="AB82" s="249" t="str">
        <f aca="true">IF(D82="","",xCalcSkew(OFFSET(C82,-M82,0),E82-OFFSET(C82,-M82+1,0),b)/100)</f>
        <v/>
      </c>
      <c r="AC82" s="249" t="str">
        <f aca="true">IF(I82="","",xCalcSkew(OFFSET(C82,-M82,0),J82-OFFSET(C82,-M82+1,0),b)/100)</f>
        <v/>
      </c>
      <c r="AE82" s="0" t="n">
        <f aca="false">D82*F82*10000*-1</f>
        <v>-0</v>
      </c>
      <c r="AF82" s="0" t="n">
        <f aca="false">I82*K82*10000*-1</f>
        <v>-0</v>
      </c>
      <c r="AG82" s="0" t="n">
        <f aca="false">AE82+AF82</f>
        <v>-0</v>
      </c>
    </row>
    <row r="83" customFormat="false" ht="12.75" hidden="false" customHeight="false" outlineLevel="0" collapsed="false">
      <c r="D83" s="265"/>
      <c r="E83" s="266"/>
      <c r="F83" s="266"/>
      <c r="G83" s="267"/>
      <c r="I83" s="265"/>
      <c r="J83" s="266"/>
      <c r="K83" s="266"/>
      <c r="L83" s="268"/>
      <c r="M83" s="247" t="n">
        <f aca="false">M82+1</f>
        <v>32</v>
      </c>
      <c r="N83" s="175" t="str">
        <f aca="true">IF(D83="","",xEURO(OFFSET(C83,-M83+1,0),E83,OFFSET(C83,-M83+2,0),OFFSET(C83,-M83+2,0),OFFSET(C83,-M83+3,0)+AB83,OFFSET(C83,-M83+4,0),0,1)*D83)</f>
        <v/>
      </c>
      <c r="O83" s="235" t="str">
        <f aca="true">IF(D83="","",xEURO(OFFSET(C83,-M83+1,0),E83,OFFSET(C83,-M83+2,0),OFFSET(C83,-M83+2,0),OFFSET(C83,-M83+3,0)+AB83,OFFSET(C83,-M83+4,0),0,0))</f>
        <v/>
      </c>
      <c r="P83" s="175" t="str">
        <f aca="false">IF(D83="","",(O83-F83)*D83*10)</f>
        <v/>
      </c>
      <c r="Q83" s="175" t="str">
        <f aca="true">IF(D83="","",xEURO(OFFSET(C83,-M83+1,0),E83,OFFSET(C83,-M83+2,0),OFFSET(C83,-M83+2,0),OFFSET(C83,-M83+3,0)+AB83,OFFSET(C83,-M83+4,0),0,2)/10*D83)</f>
        <v/>
      </c>
      <c r="R83" s="248" t="str">
        <f aca="true">IF(D83="","",xEURO(OFFSET(C83,-M83+1,0),E83,OFFSET(C83,-M83+2,0),OFFSET(C83,-M83+2,0),OFFSET(C83,-M83+3,0)+AB83,OFFSET(C83,-M83+4,0),0,3)/100*D83*10000)</f>
        <v/>
      </c>
      <c r="S83" s="248" t="str">
        <f aca="true">IF(D83="","",xEURO(OFFSET(C83,-M83+1,0),E83,OFFSET(C83,-M83+2,0),OFFSET(C83,-M83+2,0),OFFSET(C83,-M83+3,0)+AB83,OFFSET(C83,-M83+4,0),0,5)/365.25*D83*10000)</f>
        <v/>
      </c>
      <c r="U83" s="175" t="str">
        <f aca="true">IF(I83="","",xEURO(OFFSET(C83,-M83+1,0),J83,OFFSET(C83,-M83+2,0),OFFSET(C83,-M83+2,0),OFFSET(C83,-M83+3,0)+AC83,OFFSET(C83,-M83+4,0),1,1)*I83)</f>
        <v/>
      </c>
      <c r="V83" s="235" t="str">
        <f aca="true">IF(I83="","",xEURO(OFFSET(C83,-M83+1,0),J83,OFFSET(C83,-M83+2,0),OFFSET(C83,-M83+2,0),OFFSET(C83,-M83+3,0)+AC83,OFFSET(C83,-M83+4,0),1,0))</f>
        <v/>
      </c>
      <c r="W83" s="175" t="str">
        <f aca="false">IF(I83="","",(V83-K83)*I83*10)</f>
        <v/>
      </c>
      <c r="X83" s="175" t="str">
        <f aca="true">IF(I83="","",xEURO(OFFSET(C83,-M83+1,0),J83,OFFSET(C83,-M83+2,0),OFFSET(C83,-M83+2,0),OFFSET(C83,-M83+3,0)+AC83,OFFSET(C83,-M83+4,0),1,2)/10*I83)</f>
        <v/>
      </c>
      <c r="Y83" s="248" t="str">
        <f aca="true">IF(I83="","",xEURO(OFFSET(C83,-M83+1,0),J83,OFFSET(C83,-M83+2,0),OFFSET(C83,-M83+2,0),OFFSET(C83,-M83+3,0)+AC83,OFFSET(C83,-M83+4,0),1,3)/100*I83*10000)</f>
        <v/>
      </c>
      <c r="Z83" s="248" t="str">
        <f aca="true">IF(I83="","",xEURO(OFFSET(C83,-M83+1,0),J83,OFFSET(C83,-M83+2,0),OFFSET(C83,-M83+2,0),OFFSET(C83,-M83+3,0)+AC83,OFFSET(C83,-M83+4,0),1,5)/365.25*I83*10000)</f>
        <v/>
      </c>
      <c r="AB83" s="249" t="str">
        <f aca="true">IF(D83="","",xCalcSkew(OFFSET(C83,-M83,0),E83-OFFSET(C83,-M83+1,0),b)/100)</f>
        <v/>
      </c>
      <c r="AC83" s="249" t="str">
        <f aca="true">IF(I83="","",xCalcSkew(OFFSET(C83,-M83,0),J83-OFFSET(C83,-M83+1,0),b)/100)</f>
        <v/>
      </c>
      <c r="AE83" s="0" t="n">
        <f aca="false">D83*F83*10000*-1</f>
        <v>-0</v>
      </c>
      <c r="AF83" s="0" t="n">
        <f aca="false">I83*K83*10000*-1</f>
        <v>-0</v>
      </c>
      <c r="AG83" s="0" t="n">
        <f aca="false">AE83+AF83</f>
        <v>-0</v>
      </c>
    </row>
    <row r="84" customFormat="false" ht="12.75" hidden="false" customHeight="false" outlineLevel="0" collapsed="false">
      <c r="D84" s="265"/>
      <c r="E84" s="266"/>
      <c r="F84" s="266"/>
      <c r="G84" s="267"/>
      <c r="I84" s="265"/>
      <c r="J84" s="266"/>
      <c r="K84" s="266"/>
      <c r="L84" s="268"/>
      <c r="M84" s="247" t="n">
        <f aca="false">M83+1</f>
        <v>33</v>
      </c>
      <c r="N84" s="175" t="str">
        <f aca="true">IF(D84="","",xEURO(OFFSET(C84,-M84+1,0),E84,OFFSET(C84,-M84+2,0),OFFSET(C84,-M84+2,0),OFFSET(C84,-M84+3,0)+AB84,OFFSET(C84,-M84+4,0),0,1)*D84)</f>
        <v/>
      </c>
      <c r="O84" s="235" t="str">
        <f aca="true">IF(D84="","",xEURO(OFFSET(C84,-M84+1,0),E84,OFFSET(C84,-M84+2,0),OFFSET(C84,-M84+2,0),OFFSET(C84,-M84+3,0)+AB84,OFFSET(C84,-M84+4,0),0,0))</f>
        <v/>
      </c>
      <c r="P84" s="175" t="str">
        <f aca="false">IF(D84="","",(O84-F84)*D84*10)</f>
        <v/>
      </c>
      <c r="Q84" s="175" t="str">
        <f aca="true">IF(D84="","",xEURO(OFFSET(C84,-M84+1,0),E84,OFFSET(C84,-M84+2,0),OFFSET(C84,-M84+2,0),OFFSET(C84,-M84+3,0)+AB84,OFFSET(C84,-M84+4,0),0,2)/10*D84)</f>
        <v/>
      </c>
      <c r="R84" s="248" t="str">
        <f aca="true">IF(D84="","",xEURO(OFFSET(C84,-M84+1,0),E84,OFFSET(C84,-M84+2,0),OFFSET(C84,-M84+2,0),OFFSET(C84,-M84+3,0)+AB84,OFFSET(C84,-M84+4,0),0,3)/100*D84*10000)</f>
        <v/>
      </c>
      <c r="S84" s="248" t="str">
        <f aca="true">IF(D84="","",xEURO(OFFSET(C84,-M84+1,0),E84,OFFSET(C84,-M84+2,0),OFFSET(C84,-M84+2,0),OFFSET(C84,-M84+3,0)+AB84,OFFSET(C84,-M84+4,0),0,5)/365.25*D84*10000)</f>
        <v/>
      </c>
      <c r="U84" s="175" t="str">
        <f aca="true">IF(I84="","",xEURO(OFFSET(C84,-M84+1,0),J84,OFFSET(C84,-M84+2,0),OFFSET(C84,-M84+2,0),OFFSET(C84,-M84+3,0)+AC84,OFFSET(C84,-M84+4,0),1,1)*I84)</f>
        <v/>
      </c>
      <c r="V84" s="235" t="str">
        <f aca="true">IF(I84="","",xEURO(OFFSET(C84,-M84+1,0),J84,OFFSET(C84,-M84+2,0),OFFSET(C84,-M84+2,0),OFFSET(C84,-M84+3,0)+AC84,OFFSET(C84,-M84+4,0),1,0))</f>
        <v/>
      </c>
      <c r="W84" s="175" t="str">
        <f aca="false">IF(I84="","",(V84-K84)*I84*10)</f>
        <v/>
      </c>
      <c r="X84" s="175" t="str">
        <f aca="true">IF(I84="","",xEURO(OFFSET(C84,-M84+1,0),J84,OFFSET(C84,-M84+2,0),OFFSET(C84,-M84+2,0),OFFSET(C84,-M84+3,0)+AC84,OFFSET(C84,-M84+4,0),1,2)/10*I84)</f>
        <v/>
      </c>
      <c r="Y84" s="248" t="str">
        <f aca="true">IF(I84="","",xEURO(OFFSET(C84,-M84+1,0),J84,OFFSET(C84,-M84+2,0),OFFSET(C84,-M84+2,0),OFFSET(C84,-M84+3,0)+AC84,OFFSET(C84,-M84+4,0),1,3)/100*I84*10000)</f>
        <v/>
      </c>
      <c r="Z84" s="248" t="str">
        <f aca="true">IF(I84="","",xEURO(OFFSET(C84,-M84+1,0),J84,OFFSET(C84,-M84+2,0),OFFSET(C84,-M84+2,0),OFFSET(C84,-M84+3,0)+AC84,OFFSET(C84,-M84+4,0),1,5)/365.25*I84*10000)</f>
        <v/>
      </c>
      <c r="AB84" s="249" t="str">
        <f aca="true">IF(D84="","",xCalcSkew(OFFSET(C84,-M84,0),E84-OFFSET(C84,-M84+1,0),b)/100)</f>
        <v/>
      </c>
      <c r="AC84" s="249" t="str">
        <f aca="true">IF(I84="","",xCalcSkew(OFFSET(C84,-M84,0),J84-OFFSET(C84,-M84+1,0),b)/100)</f>
        <v/>
      </c>
      <c r="AE84" s="0" t="n">
        <f aca="false">D84*F84*10000*-1</f>
        <v>-0</v>
      </c>
      <c r="AF84" s="0" t="n">
        <f aca="false">I84*K84*10000*-1</f>
        <v>-0</v>
      </c>
      <c r="AG84" s="0" t="n">
        <f aca="false">AE84+AF84</f>
        <v>-0</v>
      </c>
    </row>
    <row r="85" customFormat="false" ht="12.75" hidden="false" customHeight="false" outlineLevel="0" collapsed="false">
      <c r="D85" s="265"/>
      <c r="E85" s="266"/>
      <c r="F85" s="266"/>
      <c r="G85" s="267"/>
      <c r="I85" s="265"/>
      <c r="J85" s="266"/>
      <c r="K85" s="266"/>
      <c r="L85" s="268"/>
      <c r="M85" s="247" t="n">
        <f aca="false">M84+1</f>
        <v>34</v>
      </c>
      <c r="N85" s="175" t="str">
        <f aca="true">IF(D85="","",xEURO(OFFSET(C85,-M85+1,0),E85,OFFSET(C85,-M85+2,0),OFFSET(C85,-M85+2,0),OFFSET(C85,-M85+3,0)+AB85,OFFSET(C85,-M85+4,0),0,1)*D85)</f>
        <v/>
      </c>
      <c r="O85" s="235" t="str">
        <f aca="true">IF(D85="","",xEURO(OFFSET(C85,-M85+1,0),E85,OFFSET(C85,-M85+2,0),OFFSET(C85,-M85+2,0),OFFSET(C85,-M85+3,0)+AB85,OFFSET(C85,-M85+4,0),0,0))</f>
        <v/>
      </c>
      <c r="P85" s="175" t="str">
        <f aca="false">IF(D85="","",(O85-F85)*D85*10)</f>
        <v/>
      </c>
      <c r="Q85" s="175" t="str">
        <f aca="true">IF(D85="","",xEURO(OFFSET(C85,-M85+1,0),E85,OFFSET(C85,-M85+2,0),OFFSET(C85,-M85+2,0),OFFSET(C85,-M85+3,0)+AB85,OFFSET(C85,-M85+4,0),0,2)/10*D85)</f>
        <v/>
      </c>
      <c r="R85" s="248" t="str">
        <f aca="true">IF(D85="","",xEURO(OFFSET(C85,-M85+1,0),E85,OFFSET(C85,-M85+2,0),OFFSET(C85,-M85+2,0),OFFSET(C85,-M85+3,0)+AB85,OFFSET(C85,-M85+4,0),0,3)/100*D85*10000)</f>
        <v/>
      </c>
      <c r="S85" s="248" t="str">
        <f aca="true">IF(D85="","",xEURO(OFFSET(C85,-M85+1,0),E85,OFFSET(C85,-M85+2,0),OFFSET(C85,-M85+2,0),OFFSET(C85,-M85+3,0)+AB85,OFFSET(C85,-M85+4,0),0,5)/365.25*D85*10000)</f>
        <v/>
      </c>
      <c r="U85" s="175" t="str">
        <f aca="true">IF(I85="","",xEURO(OFFSET(C85,-M85+1,0),J85,OFFSET(C85,-M85+2,0),OFFSET(C85,-M85+2,0),OFFSET(C85,-M85+3,0)+AC85,OFFSET(C85,-M85+4,0),1,1)*I85)</f>
        <v/>
      </c>
      <c r="V85" s="235" t="str">
        <f aca="true">IF(I85="","",xEURO(OFFSET(C85,-M85+1,0),J85,OFFSET(C85,-M85+2,0),OFFSET(C85,-M85+2,0),OFFSET(C85,-M85+3,0)+AC85,OFFSET(C85,-M85+4,0),1,0))</f>
        <v/>
      </c>
      <c r="W85" s="175" t="str">
        <f aca="false">IF(I85="","",(V85-K85)*I85*10)</f>
        <v/>
      </c>
      <c r="X85" s="175" t="str">
        <f aca="true">IF(I85="","",xEURO(OFFSET(C85,-M85+1,0),J85,OFFSET(C85,-M85+2,0),OFFSET(C85,-M85+2,0),OFFSET(C85,-M85+3,0)+AC85,OFFSET(C85,-M85+4,0),1,2)/10*I85)</f>
        <v/>
      </c>
      <c r="Y85" s="248" t="str">
        <f aca="true">IF(I85="","",xEURO(OFFSET(C85,-M85+1,0),J85,OFFSET(C85,-M85+2,0),OFFSET(C85,-M85+2,0),OFFSET(C85,-M85+3,0)+AC85,OFFSET(C85,-M85+4,0),1,3)/100*I85*10000)</f>
        <v/>
      </c>
      <c r="Z85" s="248" t="str">
        <f aca="true">IF(I85="","",xEURO(OFFSET(C85,-M85+1,0),J85,OFFSET(C85,-M85+2,0),OFFSET(C85,-M85+2,0),OFFSET(C85,-M85+3,0)+AC85,OFFSET(C85,-M85+4,0),1,5)/365.25*I85*10000)</f>
        <v/>
      </c>
      <c r="AB85" s="249" t="str">
        <f aca="true">IF(D85="","",xCalcSkew(OFFSET(C85,-M85,0),E85-OFFSET(C85,-M85+1,0),b)/100)</f>
        <v/>
      </c>
      <c r="AC85" s="249" t="str">
        <f aca="true">IF(I85="","",xCalcSkew(OFFSET(C85,-M85,0),J85-OFFSET(C85,-M85+1,0),b)/100)</f>
        <v/>
      </c>
      <c r="AE85" s="0" t="n">
        <f aca="false">D85*F85*10000*-1</f>
        <v>-0</v>
      </c>
      <c r="AF85" s="0" t="n">
        <f aca="false">I85*K85*10000*-1</f>
        <v>-0</v>
      </c>
      <c r="AG85" s="0" t="n">
        <f aca="false">AE85+AF85</f>
        <v>-0</v>
      </c>
    </row>
    <row r="86" customFormat="false" ht="12.75" hidden="false" customHeight="false" outlineLevel="0" collapsed="false">
      <c r="D86" s="265"/>
      <c r="E86" s="266"/>
      <c r="F86" s="266"/>
      <c r="G86" s="267"/>
      <c r="I86" s="265"/>
      <c r="J86" s="266"/>
      <c r="K86" s="266"/>
      <c r="L86" s="268"/>
      <c r="M86" s="247" t="n">
        <f aca="false">M85+1</f>
        <v>35</v>
      </c>
      <c r="N86" s="175" t="str">
        <f aca="true">IF(D86="","",xEURO(OFFSET(C86,-M86+1,0),E86,OFFSET(C86,-M86+2,0),OFFSET(C86,-M86+2,0),OFFSET(C86,-M86+3,0)+AB86,OFFSET(C86,-M86+4,0),0,1)*D86)</f>
        <v/>
      </c>
      <c r="O86" s="235" t="str">
        <f aca="true">IF(D86="","",xEURO(OFFSET(C86,-M86+1,0),E86,OFFSET(C86,-M86+2,0),OFFSET(C86,-M86+2,0),OFFSET(C86,-M86+3,0)+AB86,OFFSET(C86,-M86+4,0),0,0))</f>
        <v/>
      </c>
      <c r="P86" s="175" t="str">
        <f aca="false">IF(D86="","",(O86-F86)*D86*10)</f>
        <v/>
      </c>
      <c r="Q86" s="175" t="str">
        <f aca="true">IF(D86="","",xEURO(OFFSET(C86,-M86+1,0),E86,OFFSET(C86,-M86+2,0),OFFSET(C86,-M86+2,0),OFFSET(C86,-M86+3,0)+AB86,OFFSET(C86,-M86+4,0),0,2)/10*D86)</f>
        <v/>
      </c>
      <c r="R86" s="248" t="str">
        <f aca="true">IF(D86="","",xEURO(OFFSET(C86,-M86+1,0),E86,OFFSET(C86,-M86+2,0),OFFSET(C86,-M86+2,0),OFFSET(C86,-M86+3,0)+AB86,OFFSET(C86,-M86+4,0),0,3)/100*D86*10000)</f>
        <v/>
      </c>
      <c r="S86" s="248" t="str">
        <f aca="true">IF(D86="","",xEURO(OFFSET(C86,-M86+1,0),E86,OFFSET(C86,-M86+2,0),OFFSET(C86,-M86+2,0),OFFSET(C86,-M86+3,0)+AB86,OFFSET(C86,-M86+4,0),0,5)/365.25*D86*10000)</f>
        <v/>
      </c>
      <c r="U86" s="175" t="str">
        <f aca="true">IF(I86="","",xEURO(OFFSET(C86,-M86+1,0),J86,OFFSET(C86,-M86+2,0),OFFSET(C86,-M86+2,0),OFFSET(C86,-M86+3,0)+AC86,OFFSET(C86,-M86+4,0),1,1)*I86)</f>
        <v/>
      </c>
      <c r="V86" s="235" t="str">
        <f aca="true">IF(I86="","",xEURO(OFFSET(C86,-M86+1,0),J86,OFFSET(C86,-M86+2,0),OFFSET(C86,-M86+2,0),OFFSET(C86,-M86+3,0)+AC86,OFFSET(C86,-M86+4,0),1,0))</f>
        <v/>
      </c>
      <c r="W86" s="175" t="str">
        <f aca="false">IF(I86="","",(V86-K86)*I86*10)</f>
        <v/>
      </c>
      <c r="X86" s="175" t="str">
        <f aca="true">IF(I86="","",xEURO(OFFSET(C86,-M86+1,0),J86,OFFSET(C86,-M86+2,0),OFFSET(C86,-M86+2,0),OFFSET(C86,-M86+3,0)+AC86,OFFSET(C86,-M86+4,0),1,2)/10*I86)</f>
        <v/>
      </c>
      <c r="Y86" s="248" t="str">
        <f aca="true">IF(I86="","",xEURO(OFFSET(C86,-M86+1,0),J86,OFFSET(C86,-M86+2,0),OFFSET(C86,-M86+2,0),OFFSET(C86,-M86+3,0)+AC86,OFFSET(C86,-M86+4,0),1,3)/100*I86*10000)</f>
        <v/>
      </c>
      <c r="Z86" s="248" t="str">
        <f aca="true">IF(I86="","",xEURO(OFFSET(C86,-M86+1,0),J86,OFFSET(C86,-M86+2,0),OFFSET(C86,-M86+2,0),OFFSET(C86,-M86+3,0)+AC86,OFFSET(C86,-M86+4,0),1,5)/365.25*I86*10000)</f>
        <v/>
      </c>
      <c r="AB86" s="249" t="str">
        <f aca="true">IF(D86="","",xCalcSkew(OFFSET(C86,-M86,0),E86-OFFSET(C86,-M86+1,0),b)/100)</f>
        <v/>
      </c>
      <c r="AC86" s="249" t="str">
        <f aca="true">IF(I86="","",xCalcSkew(OFFSET(C86,-M86,0),J86-OFFSET(C86,-M86+1,0),b)/100)</f>
        <v/>
      </c>
      <c r="AE86" s="0" t="n">
        <f aca="false">D86*F86*10000*-1</f>
        <v>-0</v>
      </c>
      <c r="AF86" s="0" t="n">
        <f aca="false">I86*K86*10000*-1</f>
        <v>-0</v>
      </c>
      <c r="AG86" s="0" t="n">
        <f aca="false">AE86+AF86</f>
        <v>-0</v>
      </c>
    </row>
    <row r="87" customFormat="false" ht="12.75" hidden="false" customHeight="false" outlineLevel="0" collapsed="false">
      <c r="D87" s="274" t="n">
        <f aca="true">SUM(INDIRECT(CONCATENATE(ADDRESS(ROW(D51),COLUMN(D51)),":",ADDRESS(ROW()-1,COLUMN()))))</f>
        <v>315</v>
      </c>
      <c r="I87" s="274" t="n">
        <f aca="true">SUM(INDIRECT(CONCATENATE(ADDRESS(ROW(I51),COLUMN(I51)),":",ADDRESS(ROW()-1,COLUMN()))))</f>
        <v>15</v>
      </c>
      <c r="J87" s="170"/>
      <c r="K87" s="170"/>
      <c r="L87" s="170"/>
      <c r="N87" s="274" t="e">
        <f aca="true">SUM(INDIRECT(CONCATENATE(ADDRESS(ROW(N51),COLUMN(N51)),":",ADDRESS(ROW()-1,COLUMN()))))</f>
        <v>#NAME?</v>
      </c>
      <c r="O87" s="274" t="e">
        <f aca="true">SUM(INDIRECT(CONCATENATE(ADDRESS(ROW(O51),COLUMN(O51)),":",ADDRESS(ROW()-1,COLUMN()))))</f>
        <v>#NAME?</v>
      </c>
      <c r="P87" s="274" t="e">
        <f aca="true">SUM(INDIRECT(CONCATENATE(ADDRESS(ROW(P51),COLUMN(P51)),":",ADDRESS(ROW()-1,COLUMN()))))</f>
        <v>#NAME?</v>
      </c>
      <c r="Q87" s="274" t="e">
        <f aca="true">SUM(INDIRECT(CONCATENATE(ADDRESS(ROW(Q51),COLUMN(Q51)),":",ADDRESS(ROW()-1,COLUMN()))))</f>
        <v>#NAME?</v>
      </c>
      <c r="R87" s="274" t="e">
        <f aca="true">SUM(INDIRECT(CONCATENATE(ADDRESS(ROW(R51),COLUMN(R51)),":",ADDRESS(ROW()-1,COLUMN()))))</f>
        <v>#NAME?</v>
      </c>
      <c r="S87" s="274" t="e">
        <f aca="true">SUM(INDIRECT(CONCATENATE(ADDRESS(ROW(S51),COLUMN(S51)),":",ADDRESS(ROW()-1,COLUMN()))))</f>
        <v>#NAME?</v>
      </c>
      <c r="T87" s="175"/>
      <c r="U87" s="274" t="e">
        <f aca="true">SUM(INDIRECT(CONCATENATE(ADDRESS(ROW(U51),COLUMN(U51)),":",ADDRESS(ROW()-1,COLUMN()))))</f>
        <v>#NAME?</v>
      </c>
      <c r="V87" s="274" t="e">
        <f aca="true">SUM(INDIRECT(CONCATENATE(ADDRESS(ROW(V51),COLUMN(V51)),":",ADDRESS(ROW()-1,COLUMN()))))</f>
        <v>#NAME?</v>
      </c>
      <c r="W87" s="274" t="e">
        <f aca="true">SUM(INDIRECT(CONCATENATE(ADDRESS(ROW(W51),COLUMN(W51)),":",ADDRESS(ROW()-1,COLUMN()))))</f>
        <v>#NAME?</v>
      </c>
      <c r="X87" s="274" t="e">
        <f aca="true">SUM(INDIRECT(CONCATENATE(ADDRESS(ROW(X51),COLUMN(X51)),":",ADDRESS(ROW()-1,COLUMN()))))</f>
        <v>#NAME?</v>
      </c>
      <c r="Y87" s="274" t="e">
        <f aca="true">SUM(INDIRECT(CONCATENATE(ADDRESS(ROW(Y51),COLUMN(Y51)),":",ADDRESS(ROW()-1,COLUMN()))))</f>
        <v>#NAME?</v>
      </c>
      <c r="Z87" s="274" t="e">
        <f aca="true">SUM(INDIRECT(CONCATENATE(ADDRESS(ROW(Z51),COLUMN(Z51)),":",ADDRESS(ROW()-1,COLUMN()))))</f>
        <v>#NAME?</v>
      </c>
      <c r="AE87" s="0" t="n">
        <f aca="false">D87*F87*10000*-1</f>
        <v>-0</v>
      </c>
      <c r="AF87" s="0" t="n">
        <f aca="false">I87*K87*10000*-1</f>
        <v>-0</v>
      </c>
      <c r="AG87" s="0" t="n">
        <f aca="false">AE87+AF87</f>
        <v>-0</v>
      </c>
    </row>
    <row r="88" customFormat="false" ht="12.75" hidden="false" customHeight="false" outlineLevel="0" collapsed="false">
      <c r="AE88" s="0" t="n">
        <f aca="false">D88*F88*10000*-1</f>
        <v>-0</v>
      </c>
      <c r="AF88" s="0" t="n">
        <f aca="false">I88*K88*10000*-1</f>
        <v>-0</v>
      </c>
      <c r="AG88" s="0" t="n">
        <f aca="false">AE88+AF88</f>
        <v>-0</v>
      </c>
    </row>
    <row r="89" customFormat="false" ht="12.75" hidden="false" customHeight="false" outlineLevel="0" collapsed="false">
      <c r="C89" s="264" t="n">
        <f aca="false">EOMONTH(C51,0)+1</f>
        <v>37288</v>
      </c>
      <c r="D89" s="265" t="n">
        <v>15</v>
      </c>
      <c r="E89" s="266" t="n">
        <v>3.25</v>
      </c>
      <c r="F89" s="266" t="n">
        <v>0.565</v>
      </c>
      <c r="G89" s="267" t="s">
        <v>167</v>
      </c>
      <c r="I89" s="265" t="n">
        <v>15</v>
      </c>
      <c r="J89" s="266" t="n">
        <v>3.25</v>
      </c>
      <c r="K89" s="266" t="n">
        <v>0.565</v>
      </c>
      <c r="L89" s="268" t="s">
        <v>167</v>
      </c>
      <c r="M89" s="247" t="n">
        <v>0</v>
      </c>
      <c r="N89" s="175" t="e">
        <f aca="true">IF(D89="","",xEURO(OFFSET(C89,-M89+1,0),E89,OFFSET(C89,-M89+2,0),OFFSET(C89,-M89+2,0),OFFSET(C89,-M89+3,0)+AB89,OFFSET(C89,-M89+4,0),0,1)*D89)</f>
        <v>#NAME?</v>
      </c>
      <c r="O89" s="235" t="e">
        <f aca="true">IF(D89="","",xEURO(OFFSET(C89,-M89+1,0),E89,OFFSET(C89,-M89+2,0),OFFSET(C89,-M89+2,0),OFFSET(C89,-M89+3,0)+AB89,OFFSET(C89,-M89+4,0),0,0))</f>
        <v>#NAME?</v>
      </c>
      <c r="P89" s="175" t="e">
        <f aca="false">IF(D89="","",(O89-F89)*D89*10)</f>
        <v>#NAME?</v>
      </c>
      <c r="Q89" s="175" t="e">
        <f aca="true">IF(D89="","",xEURO(OFFSET(C89,-M89+1,0),E89,OFFSET(C89,-M89+2,0),OFFSET(C89,-M89+2,0),OFFSET(C89,-M89+3,0)+AB89,OFFSET(C89,-M89+4,0),0,2)/10*D89)</f>
        <v>#NAME?</v>
      </c>
      <c r="R89" s="248" t="e">
        <f aca="true">IF(D89="","",xEURO(OFFSET(C89,-M89+1,0),E89,OFFSET(C89,-M89+2,0),OFFSET(C89,-M89+2,0),OFFSET(C89,-M89+3,0)+AB89,OFFSET(C89,-M89+4,0),0,3)/100*D89*10000)</f>
        <v>#NAME?</v>
      </c>
      <c r="S89" s="248" t="e">
        <f aca="true">IF(D89="","",xEURO(OFFSET(C89,-M89+1,0),E89,OFFSET(C89,-M89+2,0),OFFSET(C89,-M89+2,0),OFFSET(C89,-M89+3,0)+AB89,OFFSET(C89,-M89+4,0),0,5)/365.25*D89*10000)</f>
        <v>#NAME?</v>
      </c>
      <c r="U89" s="175" t="e">
        <f aca="true">IF(I89="","",xEURO(OFFSET(C89,-M89+1,0),J89,OFFSET(C89,-M89+2,0),OFFSET(C89,-M89+2,0),OFFSET(C89,-M89+3,0)+AC89,OFFSET(C89,-M89+4,0),1,1)*I89)</f>
        <v>#NAME?</v>
      </c>
      <c r="V89" s="235" t="e">
        <f aca="true">IF(I89="","",xEURO(OFFSET(C89,-M89+1,0),J89,OFFSET(C89,-M89+2,0),OFFSET(C89,-M89+2,0),OFFSET(C89,-M89+3,0)+AC89,OFFSET(C89,-M89+4,0),1,0))</f>
        <v>#NAME?</v>
      </c>
      <c r="W89" s="175" t="e">
        <f aca="false">IF(I89="","",(V89-K89)*I89*10)</f>
        <v>#NAME?</v>
      </c>
      <c r="X89" s="175" t="e">
        <f aca="true">IF(I89="","",xEURO(OFFSET(C89,-M89+1,0),J89,OFFSET(C89,-M89+2,0),OFFSET(C89,-M89+2,0),OFFSET(C89,-M89+3,0)+AC89,OFFSET(C89,-M89+4,0),1,2)/10*I89)</f>
        <v>#NAME?</v>
      </c>
      <c r="Y89" s="248" t="e">
        <f aca="true">IF(I89="","",xEURO(OFFSET(C89,-M89+1,0),J89,OFFSET(C89,-M89+2,0),OFFSET(C89,-M89+2,0),OFFSET(C89,-M89+3,0)+AC89,OFFSET(C89,-M89+4,0),1,3)/100*I89*10000)</f>
        <v>#NAME?</v>
      </c>
      <c r="Z89" s="248" t="e">
        <f aca="true">IF(I89="","",xEURO(OFFSET(C89,-M89+1,0),J89,OFFSET(C89,-M89+2,0),OFFSET(C89,-M89+2,0),OFFSET(C89,-M89+3,0)+AC89,OFFSET(C89,-M89+4,0),1,5)/365.25*I89*10000)</f>
        <v>#NAME?</v>
      </c>
      <c r="AB89" s="249" t="e">
        <f aca="true">IF(D89="","",xCalcSkew(OFFSET(C89,-M89,0),E89-OFFSET(C89,-M89+1,0),b)/100)</f>
        <v>#NAME?</v>
      </c>
      <c r="AC89" s="249" t="e">
        <f aca="true">IF(I89="","",xCalcSkew(OFFSET(C89,-M89,0),J89-OFFSET(C89,-M89+1,0),b)/100)</f>
        <v>#NAME?</v>
      </c>
      <c r="AE89" s="0" t="n">
        <f aca="false">D89*F89*10000*-1</f>
        <v>-84750</v>
      </c>
      <c r="AF89" s="0" t="n">
        <f aca="false">I89*K89*10000*-1</f>
        <v>-84750</v>
      </c>
      <c r="AG89" s="0" t="n">
        <f aca="false">AE89+AF89</f>
        <v>-169500</v>
      </c>
    </row>
    <row r="90" customFormat="false" ht="12.75" hidden="false" customHeight="false" outlineLevel="0" collapsed="false">
      <c r="C90" s="269" t="n">
        <f aca="false">INDEX(Inputs!$1:$65536,MATCH(C89,Inputs!C:C,0),5)</f>
        <v>2.878</v>
      </c>
      <c r="D90" s="265" t="n">
        <v>100</v>
      </c>
      <c r="E90" s="266" t="n">
        <v>2.5</v>
      </c>
      <c r="F90" s="266" t="n">
        <v>0.19</v>
      </c>
      <c r="G90" s="267" t="s">
        <v>233</v>
      </c>
      <c r="I90" s="265"/>
      <c r="J90" s="266"/>
      <c r="K90" s="266"/>
      <c r="L90" s="268"/>
      <c r="M90" s="247" t="n">
        <f aca="false">M89+1</f>
        <v>1</v>
      </c>
      <c r="N90" s="175" t="e">
        <f aca="true">IF(D90="","",xEURO(OFFSET(C90,-M90+1,0),E90,OFFSET(C90,-M90+2,0),OFFSET(C90,-M90+2,0),OFFSET(C90,-M90+3,0)+AB90,OFFSET(C90,-M90+4,0),0,1)*D90)</f>
        <v>#NAME?</v>
      </c>
      <c r="O90" s="235" t="e">
        <f aca="true">IF(D90="","",xEURO(OFFSET(C90,-M90+1,0),E90,OFFSET(C90,-M90+2,0),OFFSET(C90,-M90+2,0),OFFSET(C90,-M90+3,0)+AB90,OFFSET(C90,-M90+4,0),0,0))</f>
        <v>#NAME?</v>
      </c>
      <c r="P90" s="175" t="e">
        <f aca="false">IF(D90="","",(O90-F90)*D90*10)</f>
        <v>#NAME?</v>
      </c>
      <c r="Q90" s="175" t="e">
        <f aca="true">IF(D90="","",xEURO(OFFSET(C90,-M90+1,0),E90,OFFSET(C90,-M90+2,0),OFFSET(C90,-M90+2,0),OFFSET(C90,-M90+3,0)+AB90,OFFSET(C90,-M90+4,0),0,2)/10*D90)</f>
        <v>#NAME?</v>
      </c>
      <c r="R90" s="248" t="e">
        <f aca="true">IF(D90="","",xEURO(OFFSET(C90,-M90+1,0),E90,OFFSET(C90,-M90+2,0),OFFSET(C90,-M90+2,0),OFFSET(C90,-M90+3,0)+AB90,OFFSET(C90,-M90+4,0),0,3)/100*D90*10000)</f>
        <v>#NAME?</v>
      </c>
      <c r="S90" s="248" t="e">
        <f aca="true">IF(D90="","",xEURO(OFFSET(C90,-M90+1,0),E90,OFFSET(C90,-M90+2,0),OFFSET(C90,-M90+2,0),OFFSET(C90,-M90+3,0)+AB90,OFFSET(C90,-M90+4,0),0,5)/365.25*D90*10000)</f>
        <v>#NAME?</v>
      </c>
      <c r="U90" s="175" t="str">
        <f aca="true">IF(I90="","",xEURO(OFFSET(C90,-M90+1,0),J90,OFFSET(C90,-M90+2,0),OFFSET(C90,-M90+2,0),OFFSET(C90,-M90+3,0)+AC90,OFFSET(C90,-M90+4,0),1,1)*I90)</f>
        <v/>
      </c>
      <c r="V90" s="235" t="str">
        <f aca="true">IF(I90="","",xEURO(OFFSET(C90,-M90+1,0),J90,OFFSET(C90,-M90+2,0),OFFSET(C90,-M90+2,0),OFFSET(C90,-M90+3,0)+AC90,OFFSET(C90,-M90+4,0),1,0))</f>
        <v/>
      </c>
      <c r="W90" s="175" t="str">
        <f aca="false">IF(I90="","",(V90-K90)*I90*10)</f>
        <v/>
      </c>
      <c r="X90" s="175" t="str">
        <f aca="true">IF(I90="","",xEURO(OFFSET(C90,-M90+1,0),J90,OFFSET(C90,-M90+2,0),OFFSET(C90,-M90+2,0),OFFSET(C90,-M90+3,0)+AC90,OFFSET(C90,-M90+4,0),1,2)/10*I90)</f>
        <v/>
      </c>
      <c r="Y90" s="248" t="str">
        <f aca="true">IF(I90="","",xEURO(OFFSET(C90,-M90+1,0),J90,OFFSET(C90,-M90+2,0),OFFSET(C90,-M90+2,0),OFFSET(C90,-M90+3,0)+AC90,OFFSET(C90,-M90+4,0),1,3)/100*I90*10000)</f>
        <v/>
      </c>
      <c r="Z90" s="248" t="str">
        <f aca="true">IF(I90="","",xEURO(OFFSET(C90,-M90+1,0),J90,OFFSET(C90,-M90+2,0),OFFSET(C90,-M90+2,0),OFFSET(C90,-M90+3,0)+AC90,OFFSET(C90,-M90+4,0),1,5)/365.25*I90*10000)</f>
        <v/>
      </c>
      <c r="AB90" s="249" t="e">
        <f aca="true">IF(D90="","",xCalcSkew(OFFSET(C90,-M90,0),E90-OFFSET(C90,-M90+1,0),b)/100)</f>
        <v>#NAME?</v>
      </c>
      <c r="AC90" s="249" t="str">
        <f aca="true">IF(I90="","",xCalcSkew(OFFSET(C90,-M90,0),J90-OFFSET(C90,-M90+1,0),b)/100)</f>
        <v/>
      </c>
      <c r="AE90" s="0" t="n">
        <f aca="false">D90*F90*10000*-1</f>
        <v>-190000</v>
      </c>
      <c r="AF90" s="0" t="n">
        <f aca="false">I90*K90*10000*-1</f>
        <v>-0</v>
      </c>
      <c r="AG90" s="0" t="n">
        <f aca="false">AE90+AF90</f>
        <v>-190000</v>
      </c>
    </row>
    <row r="91" customFormat="false" ht="12.75" hidden="false" customHeight="false" outlineLevel="0" collapsed="false">
      <c r="C91" s="249" t="n">
        <f aca="false">INDEX(Inputs!$1:$65536,MATCH(C89,Inputs!C:C,0),7)</f>
        <v>0.0213821546608988</v>
      </c>
      <c r="D91" s="265"/>
      <c r="E91" s="266"/>
      <c r="F91" s="266"/>
      <c r="G91" s="267"/>
      <c r="I91" s="265"/>
      <c r="J91" s="266"/>
      <c r="K91" s="266"/>
      <c r="L91" s="268"/>
      <c r="M91" s="247" t="n">
        <f aca="false">M90+1</f>
        <v>2</v>
      </c>
      <c r="N91" s="175" t="str">
        <f aca="true">IF(D91="","",xEURO(OFFSET(C91,-M91+1,0),E91,OFFSET(C91,-M91+2,0),OFFSET(C91,-M91+2,0),OFFSET(C91,-M91+3,0)+AB91,OFFSET(C91,-M91+4,0),0,1)*D91)</f>
        <v/>
      </c>
      <c r="O91" s="235" t="str">
        <f aca="true">IF(D91="","",xEURO(OFFSET(C91,-M91+1,0),E91,OFFSET(C91,-M91+2,0),OFFSET(C91,-M91+2,0),OFFSET(C91,-M91+3,0)+AB91,OFFSET(C91,-M91+4,0),0,0))</f>
        <v/>
      </c>
      <c r="P91" s="175" t="str">
        <f aca="false">IF(D91="","",(O91-F91)*D91*10)</f>
        <v/>
      </c>
      <c r="Q91" s="175" t="str">
        <f aca="true">IF(D91="","",xEURO(OFFSET(C91,-M91+1,0),E91,OFFSET(C91,-M91+2,0),OFFSET(C91,-M91+2,0),OFFSET(C91,-M91+3,0)+AB91,OFFSET(C91,-M91+4,0),0,2)/10*D91)</f>
        <v/>
      </c>
      <c r="R91" s="248" t="str">
        <f aca="true">IF(D91="","",xEURO(OFFSET(C91,-M91+1,0),E91,OFFSET(C91,-M91+2,0),OFFSET(C91,-M91+2,0),OFFSET(C91,-M91+3,0)+AB91,OFFSET(C91,-M91+4,0),0,3)/100*D91*10000)</f>
        <v/>
      </c>
      <c r="S91" s="248" t="str">
        <f aca="true">IF(D91="","",xEURO(OFFSET(C91,-M91+1,0),E91,OFFSET(C91,-M91+2,0),OFFSET(C91,-M91+2,0),OFFSET(C91,-M91+3,0)+AB91,OFFSET(C91,-M91+4,0),0,5)/365.25*D91*10000)</f>
        <v/>
      </c>
      <c r="U91" s="175" t="str">
        <f aca="true">IF(I91="","",xEURO(OFFSET(C91,-M91+1,0),J91,OFFSET(C91,-M91+2,0),OFFSET(C91,-M91+2,0),OFFSET(C91,-M91+3,0)+AC91,OFFSET(C91,-M91+4,0),1,1)*I91)</f>
        <v/>
      </c>
      <c r="V91" s="235" t="str">
        <f aca="true">IF(I91="","",xEURO(OFFSET(C91,-M91+1,0),J91,OFFSET(C91,-M91+2,0),OFFSET(C91,-M91+2,0),OFFSET(C91,-M91+3,0)+AC91,OFFSET(C91,-M91+4,0),1,0))</f>
        <v/>
      </c>
      <c r="W91" s="175" t="str">
        <f aca="false">IF(I91="","",(V91-K91)*I91*10)</f>
        <v/>
      </c>
      <c r="X91" s="175" t="str">
        <f aca="true">IF(I91="","",xEURO(OFFSET(C91,-M91+1,0),J91,OFFSET(C91,-M91+2,0),OFFSET(C91,-M91+2,0),OFFSET(C91,-M91+3,0)+AC91,OFFSET(C91,-M91+4,0),1,2)/10*I91)</f>
        <v/>
      </c>
      <c r="Y91" s="248" t="str">
        <f aca="true">IF(I91="","",xEURO(OFFSET(C91,-M91+1,0),J91,OFFSET(C91,-M91+2,0),OFFSET(C91,-M91+2,0),OFFSET(C91,-M91+3,0)+AC91,OFFSET(C91,-M91+4,0),1,3)/100*I91*10000)</f>
        <v/>
      </c>
      <c r="Z91" s="248" t="str">
        <f aca="true">IF(I91="","",xEURO(OFFSET(C91,-M91+1,0),J91,OFFSET(C91,-M91+2,0),OFFSET(C91,-M91+2,0),OFFSET(C91,-M91+3,0)+AC91,OFFSET(C91,-M91+4,0),1,5)/365.25*I91*10000)</f>
        <v/>
      </c>
      <c r="AB91" s="249" t="str">
        <f aca="true">IF(D91="","",xCalcSkew(OFFSET(C91,-M91,0),E91-OFFSET(C91,-M91+1,0),b)/100)</f>
        <v/>
      </c>
      <c r="AC91" s="249" t="str">
        <f aca="true">IF(I91="","",xCalcSkew(OFFSET(C91,-M91,0),J91-OFFSET(C91,-M91+1,0),b)/100)</f>
        <v/>
      </c>
      <c r="AE91" s="0" t="n">
        <f aca="false">D91*F91*10000*-1</f>
        <v>-0</v>
      </c>
      <c r="AF91" s="0" t="n">
        <f aca="false">I91*K91*10000*-1</f>
        <v>-0</v>
      </c>
      <c r="AG91" s="0" t="n">
        <f aca="false">AE91+AF91</f>
        <v>-0</v>
      </c>
    </row>
    <row r="92" customFormat="false" ht="12.75" hidden="false" customHeight="false" outlineLevel="0" collapsed="false">
      <c r="C92" s="270" t="n">
        <f aca="false">INDEX(Inputs!$1:$65536,MATCH(C89,Inputs!C:C,0),6)</f>
        <v>0.7275</v>
      </c>
      <c r="D92" s="265"/>
      <c r="E92" s="266"/>
      <c r="F92" s="266"/>
      <c r="G92" s="267"/>
      <c r="I92" s="265"/>
      <c r="J92" s="266"/>
      <c r="K92" s="266"/>
      <c r="L92" s="268"/>
      <c r="M92" s="247" t="n">
        <f aca="false">M91+1</f>
        <v>3</v>
      </c>
      <c r="N92" s="175" t="str">
        <f aca="true">IF(D92="","",xEURO(OFFSET(C92,-M92+1,0),E92,OFFSET(C92,-M92+2,0),OFFSET(C92,-M92+2,0),OFFSET(C92,-M92+3,0)+AB92,OFFSET(C92,-M92+4,0),0,1)*D92)</f>
        <v/>
      </c>
      <c r="O92" s="235" t="str">
        <f aca="true">IF(D92="","",xEURO(OFFSET(C92,-M92+1,0),E92,OFFSET(C92,-M92+2,0),OFFSET(C92,-M92+2,0),OFFSET(C92,-M92+3,0)+AB92,OFFSET(C92,-M92+4,0),0,0))</f>
        <v/>
      </c>
      <c r="P92" s="175" t="str">
        <f aca="false">IF(D92="","",(O92-F92)*D92*10)</f>
        <v/>
      </c>
      <c r="Q92" s="175" t="str">
        <f aca="true">IF(D92="","",xEURO(OFFSET(C92,-M92+1,0),E92,OFFSET(C92,-M92+2,0),OFFSET(C92,-M92+2,0),OFFSET(C92,-M92+3,0)+AB92,OFFSET(C92,-M92+4,0),0,2)/10*D92)</f>
        <v/>
      </c>
      <c r="R92" s="248" t="str">
        <f aca="true">IF(D92="","",xEURO(OFFSET(C92,-M92+1,0),E92,OFFSET(C92,-M92+2,0),OFFSET(C92,-M92+2,0),OFFSET(C92,-M92+3,0)+AB92,OFFSET(C92,-M92+4,0),0,3)/100*D92*10000)</f>
        <v/>
      </c>
      <c r="S92" s="248" t="str">
        <f aca="true">IF(D92="","",xEURO(OFFSET(C92,-M92+1,0),E92,OFFSET(C92,-M92+2,0),OFFSET(C92,-M92+2,0),OFFSET(C92,-M92+3,0)+AB92,OFFSET(C92,-M92+4,0),0,5)/365.25*D92*10000)</f>
        <v/>
      </c>
      <c r="U92" s="175" t="str">
        <f aca="true">IF(I92="","",xEURO(OFFSET(C92,-M92+1,0),J92,OFFSET(C92,-M92+2,0),OFFSET(C92,-M92+2,0),OFFSET(C92,-M92+3,0)+AC92,OFFSET(C92,-M92+4,0),1,1)*I92)</f>
        <v/>
      </c>
      <c r="V92" s="235" t="str">
        <f aca="true">IF(I92="","",xEURO(OFFSET(C92,-M92+1,0),J92,OFFSET(C92,-M92+2,0),OFFSET(C92,-M92+2,0),OFFSET(C92,-M92+3,0)+AC92,OFFSET(C92,-M92+4,0),1,0))</f>
        <v/>
      </c>
      <c r="W92" s="175" t="str">
        <f aca="false">IF(I92="","",(V92-K92)*I92*10)</f>
        <v/>
      </c>
      <c r="X92" s="175" t="str">
        <f aca="true">IF(I92="","",xEURO(OFFSET(C92,-M92+1,0),J92,OFFSET(C92,-M92+2,0),OFFSET(C92,-M92+2,0),OFFSET(C92,-M92+3,0)+AC92,OFFSET(C92,-M92+4,0),1,2)/10*I92)</f>
        <v/>
      </c>
      <c r="Y92" s="248" t="str">
        <f aca="true">IF(I92="","",xEURO(OFFSET(C92,-M92+1,0),J92,OFFSET(C92,-M92+2,0),OFFSET(C92,-M92+2,0),OFFSET(C92,-M92+3,0)+AC92,OFFSET(C92,-M92+4,0),1,3)/100*I92*10000)</f>
        <v/>
      </c>
      <c r="Z92" s="248" t="str">
        <f aca="true">IF(I92="","",xEURO(OFFSET(C92,-M92+1,0),J92,OFFSET(C92,-M92+2,0),OFFSET(C92,-M92+2,0),OFFSET(C92,-M92+3,0)+AC92,OFFSET(C92,-M92+4,0),1,5)/365.25*I92*10000)</f>
        <v/>
      </c>
      <c r="AB92" s="249" t="str">
        <f aca="true">IF(D92="","",xCalcSkew(OFFSET(C92,-M92,0),E92-OFFSET(C92,-M92+1,0),b)/100)</f>
        <v/>
      </c>
      <c r="AC92" s="249" t="str">
        <f aca="true">IF(I92="","",xCalcSkew(OFFSET(C92,-M92,0),J92-OFFSET(C92,-M92+1,0),b)/100)</f>
        <v/>
      </c>
      <c r="AE92" s="0" t="n">
        <f aca="false">D92*F92*10000*-1</f>
        <v>-0</v>
      </c>
      <c r="AF92" s="0" t="n">
        <f aca="false">I92*K92*10000*-1</f>
        <v>-0</v>
      </c>
      <c r="AG92" s="0" t="n">
        <f aca="false">AE92+AF92</f>
        <v>-0</v>
      </c>
    </row>
    <row r="93" customFormat="false" ht="12.75" hidden="false" customHeight="false" outlineLevel="0" collapsed="false">
      <c r="C93" s="271" t="n">
        <f aca="false">INDEX(Inputs!$1:$65536,MATCH(C89,Inputs!C:C,0),9)</f>
        <v>73</v>
      </c>
      <c r="D93" s="265"/>
      <c r="E93" s="266"/>
      <c r="F93" s="266"/>
      <c r="G93" s="267"/>
      <c r="I93" s="265"/>
      <c r="J93" s="266"/>
      <c r="K93" s="266"/>
      <c r="L93" s="268"/>
      <c r="M93" s="247" t="n">
        <f aca="false">M92+1</f>
        <v>4</v>
      </c>
      <c r="N93" s="175" t="str">
        <f aca="true">IF(D93="","",xEURO(OFFSET(C93,-M93+1,0),E93,OFFSET(C93,-M93+2,0),OFFSET(C93,-M93+2,0),OFFSET(C93,-M93+3,0)+AB93,OFFSET(C93,-M93+4,0),0,1)*D93)</f>
        <v/>
      </c>
      <c r="O93" s="235" t="str">
        <f aca="true">IF(D93="","",xEURO(OFFSET(C93,-M93+1,0),E93,OFFSET(C93,-M93+2,0),OFFSET(C93,-M93+2,0),OFFSET(C93,-M93+3,0)+AB93,OFFSET(C93,-M93+4,0),0,0))</f>
        <v/>
      </c>
      <c r="P93" s="175" t="str">
        <f aca="false">IF(D93="","",(O93-F93)*D93*10)</f>
        <v/>
      </c>
      <c r="Q93" s="175" t="str">
        <f aca="true">IF(D93="","",xEURO(OFFSET(C93,-M93+1,0),E93,OFFSET(C93,-M93+2,0),OFFSET(C93,-M93+2,0),OFFSET(C93,-M93+3,0)+AB93,OFFSET(C93,-M93+4,0),0,2)/10*D93)</f>
        <v/>
      </c>
      <c r="R93" s="248" t="str">
        <f aca="true">IF(D93="","",xEURO(OFFSET(C93,-M93+1,0),E93,OFFSET(C93,-M93+2,0),OFFSET(C93,-M93+2,0),OFFSET(C93,-M93+3,0)+AB93,OFFSET(C93,-M93+4,0),0,3)/100*D93*10000)</f>
        <v/>
      </c>
      <c r="S93" s="248" t="str">
        <f aca="true">IF(D93="","",xEURO(OFFSET(C93,-M93+1,0),E93,OFFSET(C93,-M93+2,0),OFFSET(C93,-M93+2,0),OFFSET(C93,-M93+3,0)+AB93,OFFSET(C93,-M93+4,0),0,5)/365.25*D93*10000)</f>
        <v/>
      </c>
      <c r="U93" s="175" t="str">
        <f aca="true">IF(I93="","",xEURO(OFFSET(C93,-M93+1,0),J93,OFFSET(C93,-M93+2,0),OFFSET(C93,-M93+2,0),OFFSET(C93,-M93+3,0)+AC93,OFFSET(C93,-M93+4,0),1,1)*I93)</f>
        <v/>
      </c>
      <c r="V93" s="235" t="str">
        <f aca="true">IF(I93="","",xEURO(OFFSET(C93,-M93+1,0),J93,OFFSET(C93,-M93+2,0),OFFSET(C93,-M93+2,0),OFFSET(C93,-M93+3,0)+AC93,OFFSET(C93,-M93+4,0),1,0))</f>
        <v/>
      </c>
      <c r="W93" s="175" t="str">
        <f aca="false">IF(I93="","",(V93-K93)*I93*10)</f>
        <v/>
      </c>
      <c r="X93" s="175" t="str">
        <f aca="true">IF(I93="","",xEURO(OFFSET(C93,-M93+1,0),J93,OFFSET(C93,-M93+2,0),OFFSET(C93,-M93+2,0),OFFSET(C93,-M93+3,0)+AC93,OFFSET(C93,-M93+4,0),1,2)/10*I93)</f>
        <v/>
      </c>
      <c r="Y93" s="248" t="str">
        <f aca="true">IF(I93="","",xEURO(OFFSET(C93,-M93+1,0),J93,OFFSET(C93,-M93+2,0),OFFSET(C93,-M93+2,0),OFFSET(C93,-M93+3,0)+AC93,OFFSET(C93,-M93+4,0),1,3)/100*I93*10000)</f>
        <v/>
      </c>
      <c r="Z93" s="248" t="str">
        <f aca="true">IF(I93="","",xEURO(OFFSET(C93,-M93+1,0),J93,OFFSET(C93,-M93+2,0),OFFSET(C93,-M93+2,0),OFFSET(C93,-M93+3,0)+AC93,OFFSET(C93,-M93+4,0),1,5)/365.25*I93*10000)</f>
        <v/>
      </c>
      <c r="AB93" s="249" t="str">
        <f aca="true">IF(D93="","",xCalcSkew(OFFSET(C93,-M93,0),E93-OFFSET(C93,-M93+1,0),b)/100)</f>
        <v/>
      </c>
      <c r="AC93" s="249" t="str">
        <f aca="true">IF(I93="","",xCalcSkew(OFFSET(C93,-M93,0),J93-OFFSET(C93,-M93+1,0),b)/100)</f>
        <v/>
      </c>
      <c r="AE93" s="0" t="n">
        <f aca="false">D93*F93*10000*-1</f>
        <v>-0</v>
      </c>
      <c r="AF93" s="0" t="n">
        <f aca="false">I93*K93*10000*-1</f>
        <v>-0</v>
      </c>
      <c r="AG93" s="0" t="n">
        <f aca="false">AE93+AF93</f>
        <v>-0</v>
      </c>
    </row>
    <row r="94" customFormat="false" ht="12.75" hidden="false" customHeight="false" outlineLevel="0" collapsed="false">
      <c r="C94" s="272" t="n">
        <f aca="false">D125+I125</f>
        <v>130</v>
      </c>
      <c r="D94" s="265"/>
      <c r="E94" s="266"/>
      <c r="F94" s="266"/>
      <c r="G94" s="267"/>
      <c r="I94" s="265"/>
      <c r="J94" s="266"/>
      <c r="K94" s="266"/>
      <c r="L94" s="268"/>
      <c r="M94" s="247" t="n">
        <f aca="false">M93+1</f>
        <v>5</v>
      </c>
      <c r="N94" s="175" t="str">
        <f aca="true">IF(D94="","",xEURO(OFFSET(C94,-M94+1,0),E94,OFFSET(C94,-M94+2,0),OFFSET(C94,-M94+2,0),OFFSET(C94,-M94+3,0)+AB94,OFFSET(C94,-M94+4,0),0,1)*D94)</f>
        <v/>
      </c>
      <c r="O94" s="235" t="str">
        <f aca="true">IF(D94="","",xEURO(OFFSET(C94,-M94+1,0),E94,OFFSET(C94,-M94+2,0),OFFSET(C94,-M94+2,0),OFFSET(C94,-M94+3,0)+AB94,OFFSET(C94,-M94+4,0),0,0))</f>
        <v/>
      </c>
      <c r="P94" s="175" t="str">
        <f aca="false">IF(D94="","",(O94-F94)*D94*10)</f>
        <v/>
      </c>
      <c r="Q94" s="175" t="str">
        <f aca="true">IF(D94="","",xEURO(OFFSET(C94,-M94+1,0),E94,OFFSET(C94,-M94+2,0),OFFSET(C94,-M94+2,0),OFFSET(C94,-M94+3,0)+AB94,OFFSET(C94,-M94+4,0),0,2)/10*D94)</f>
        <v/>
      </c>
      <c r="R94" s="248" t="str">
        <f aca="true">IF(D94="","",xEURO(OFFSET(C94,-M94+1,0),E94,OFFSET(C94,-M94+2,0),OFFSET(C94,-M94+2,0),OFFSET(C94,-M94+3,0)+AB94,OFFSET(C94,-M94+4,0),0,3)/100*D94*10000)</f>
        <v/>
      </c>
      <c r="S94" s="248" t="str">
        <f aca="true">IF(D94="","",xEURO(OFFSET(C94,-M94+1,0),E94,OFFSET(C94,-M94+2,0),OFFSET(C94,-M94+2,0),OFFSET(C94,-M94+3,0)+AB94,OFFSET(C94,-M94+4,0),0,5)/365.25*D94*10000)</f>
        <v/>
      </c>
      <c r="U94" s="175" t="str">
        <f aca="true">IF(I94="","",xEURO(OFFSET(C94,-M94+1,0),J94,OFFSET(C94,-M94+2,0),OFFSET(C94,-M94+2,0),OFFSET(C94,-M94+3,0)+AC94,OFFSET(C94,-M94+4,0),1,1)*I94)</f>
        <v/>
      </c>
      <c r="V94" s="235" t="str">
        <f aca="true">IF(I94="","",xEURO(OFFSET(C94,-M94+1,0),J94,OFFSET(C94,-M94+2,0),OFFSET(C94,-M94+2,0),OFFSET(C94,-M94+3,0)+AC94,OFFSET(C94,-M94+4,0),1,0))</f>
        <v/>
      </c>
      <c r="W94" s="175" t="str">
        <f aca="false">IF(I94="","",(V94-K94)*I94*10)</f>
        <v/>
      </c>
      <c r="X94" s="175" t="str">
        <f aca="true">IF(I94="","",xEURO(OFFSET(C94,-M94+1,0),J94,OFFSET(C94,-M94+2,0),OFFSET(C94,-M94+2,0),OFFSET(C94,-M94+3,0)+AC94,OFFSET(C94,-M94+4,0),1,2)/10*I94)</f>
        <v/>
      </c>
      <c r="Y94" s="248" t="str">
        <f aca="true">IF(I94="","",xEURO(OFFSET(C94,-M94+1,0),J94,OFFSET(C94,-M94+2,0),OFFSET(C94,-M94+2,0),OFFSET(C94,-M94+3,0)+AC94,OFFSET(C94,-M94+4,0),1,3)/100*I94*10000)</f>
        <v/>
      </c>
      <c r="Z94" s="248" t="str">
        <f aca="true">IF(I94="","",xEURO(OFFSET(C94,-M94+1,0),J94,OFFSET(C94,-M94+2,0),OFFSET(C94,-M94+2,0),OFFSET(C94,-M94+3,0)+AC94,OFFSET(C94,-M94+4,0),1,5)/365.25*I94*10000)</f>
        <v/>
      </c>
      <c r="AB94" s="249" t="str">
        <f aca="true">IF(D94="","",xCalcSkew(OFFSET(C94,-M94,0),E94-OFFSET(C94,-M94+1,0),b)/100)</f>
        <v/>
      </c>
      <c r="AC94" s="249" t="str">
        <f aca="true">IF(I94="","",xCalcSkew(OFFSET(C94,-M94,0),J94-OFFSET(C94,-M94+1,0),b)/100)</f>
        <v/>
      </c>
      <c r="AE94" s="0" t="n">
        <f aca="false">D94*F94*10000*-1</f>
        <v>-0</v>
      </c>
      <c r="AF94" s="0" t="n">
        <f aca="false">I94*K94*10000*-1</f>
        <v>-0</v>
      </c>
      <c r="AG94" s="0" t="n">
        <f aca="false">AE94+AF94</f>
        <v>-0</v>
      </c>
    </row>
    <row r="95" customFormat="false" ht="12.75" hidden="false" customHeight="false" outlineLevel="0" collapsed="false">
      <c r="C95" s="272" t="e">
        <f aca="false">N125+U125</f>
        <v>#NAME?</v>
      </c>
      <c r="D95" s="265"/>
      <c r="E95" s="266"/>
      <c r="F95" s="266"/>
      <c r="G95" s="267"/>
      <c r="I95" s="265"/>
      <c r="J95" s="266"/>
      <c r="K95" s="266"/>
      <c r="L95" s="268"/>
      <c r="M95" s="247" t="n">
        <f aca="false">M94+1</f>
        <v>6</v>
      </c>
      <c r="N95" s="175" t="str">
        <f aca="true">IF(D95="","",xEURO(OFFSET(C95,-M95+1,0),E95,OFFSET(C95,-M95+2,0),OFFSET(C95,-M95+2,0),OFFSET(C95,-M95+3,0)+AB95,OFFSET(C95,-M95+4,0),0,1)*D95)</f>
        <v/>
      </c>
      <c r="O95" s="235" t="str">
        <f aca="true">IF(D95="","",xEURO(OFFSET(C95,-M95+1,0),E95,OFFSET(C95,-M95+2,0),OFFSET(C95,-M95+2,0),OFFSET(C95,-M95+3,0)+AB95,OFFSET(C95,-M95+4,0),0,0))</f>
        <v/>
      </c>
      <c r="P95" s="175" t="str">
        <f aca="false">IF(D95="","",(O95-F95)*D95*10)</f>
        <v/>
      </c>
      <c r="Q95" s="175" t="str">
        <f aca="true">IF(D95="","",xEURO(OFFSET(C95,-M95+1,0),E95,OFFSET(C95,-M95+2,0),OFFSET(C95,-M95+2,0),OFFSET(C95,-M95+3,0)+AB95,OFFSET(C95,-M95+4,0),0,2)/10*D95)</f>
        <v/>
      </c>
      <c r="R95" s="248" t="str">
        <f aca="true">IF(D95="","",xEURO(OFFSET(C95,-M95+1,0),E95,OFFSET(C95,-M95+2,0),OFFSET(C95,-M95+2,0),OFFSET(C95,-M95+3,0)+AB95,OFFSET(C95,-M95+4,0),0,3)/100*D95*10000)</f>
        <v/>
      </c>
      <c r="S95" s="248" t="str">
        <f aca="true">IF(D95="","",xEURO(OFFSET(C95,-M95+1,0),E95,OFFSET(C95,-M95+2,0),OFFSET(C95,-M95+2,0),OFFSET(C95,-M95+3,0)+AB95,OFFSET(C95,-M95+4,0),0,5)/365.25*D95*10000)</f>
        <v/>
      </c>
      <c r="U95" s="175" t="str">
        <f aca="true">IF(I95="","",xEURO(OFFSET(C95,-M95+1,0),J95,OFFSET(C95,-M95+2,0),OFFSET(C95,-M95+2,0),OFFSET(C95,-M95+3,0)+AC95,OFFSET(C95,-M95+4,0),1,1)*I95)</f>
        <v/>
      </c>
      <c r="V95" s="235" t="str">
        <f aca="true">IF(I95="","",xEURO(OFFSET(C95,-M95+1,0),J95,OFFSET(C95,-M95+2,0),OFFSET(C95,-M95+2,0),OFFSET(C95,-M95+3,0)+AC95,OFFSET(C95,-M95+4,0),1,0))</f>
        <v/>
      </c>
      <c r="W95" s="175" t="str">
        <f aca="false">IF(I95="","",(V95-K95)*I95*10)</f>
        <v/>
      </c>
      <c r="X95" s="175" t="str">
        <f aca="true">IF(I95="","",xEURO(OFFSET(C95,-M95+1,0),J95,OFFSET(C95,-M95+2,0),OFFSET(C95,-M95+2,0),OFFSET(C95,-M95+3,0)+AC95,OFFSET(C95,-M95+4,0),1,2)/10*I95)</f>
        <v/>
      </c>
      <c r="Y95" s="248" t="str">
        <f aca="true">IF(I95="","",xEURO(OFFSET(C95,-M95+1,0),J95,OFFSET(C95,-M95+2,0),OFFSET(C95,-M95+2,0),OFFSET(C95,-M95+3,0)+AC95,OFFSET(C95,-M95+4,0),1,3)/100*I95*10000)</f>
        <v/>
      </c>
      <c r="Z95" s="248" t="str">
        <f aca="true">IF(I95="","",xEURO(OFFSET(C95,-M95+1,0),J95,OFFSET(C95,-M95+2,0),OFFSET(C95,-M95+2,0),OFFSET(C95,-M95+3,0)+AC95,OFFSET(C95,-M95+4,0),1,5)/365.25*I95*10000)</f>
        <v/>
      </c>
      <c r="AB95" s="249" t="str">
        <f aca="true">IF(D95="","",xCalcSkew(OFFSET(C95,-M95,0),E95-OFFSET(C95,-M95+1,0),b)/100)</f>
        <v/>
      </c>
      <c r="AC95" s="249" t="str">
        <f aca="true">IF(I95="","",xCalcSkew(OFFSET(C95,-M95,0),J95-OFFSET(C95,-M95+1,0),b)/100)</f>
        <v/>
      </c>
      <c r="AE95" s="0" t="n">
        <f aca="false">D95*F95*10000*-1</f>
        <v>-0</v>
      </c>
      <c r="AF95" s="0" t="n">
        <f aca="false">I95*K95*10000*-1</f>
        <v>-0</v>
      </c>
      <c r="AG95" s="0" t="n">
        <f aca="false">AE95+AF95</f>
        <v>-0</v>
      </c>
    </row>
    <row r="96" customFormat="false" ht="12.75" hidden="false" customHeight="false" outlineLevel="0" collapsed="false">
      <c r="C96" s="273" t="e">
        <f aca="false">Q125+X125</f>
        <v>#NAME?</v>
      </c>
      <c r="D96" s="265"/>
      <c r="E96" s="266"/>
      <c r="F96" s="266"/>
      <c r="G96" s="267"/>
      <c r="I96" s="265"/>
      <c r="J96" s="266"/>
      <c r="K96" s="266"/>
      <c r="L96" s="268"/>
      <c r="M96" s="247" t="n">
        <f aca="false">M95+1</f>
        <v>7</v>
      </c>
      <c r="N96" s="175" t="str">
        <f aca="true">IF(D96="","",xEURO(OFFSET(C96,-M96+1,0),E96,OFFSET(C96,-M96+2,0),OFFSET(C96,-M96+2,0),OFFSET(C96,-M96+3,0)+AB96,OFFSET(C96,-M96+4,0),0,1)*D96)</f>
        <v/>
      </c>
      <c r="O96" s="235" t="str">
        <f aca="true">IF(D96="","",xEURO(OFFSET(C96,-M96+1,0),E96,OFFSET(C96,-M96+2,0),OFFSET(C96,-M96+2,0),OFFSET(C96,-M96+3,0)+AB96,OFFSET(C96,-M96+4,0),0,0))</f>
        <v/>
      </c>
      <c r="P96" s="175" t="str">
        <f aca="false">IF(D96="","",(O96-F96)*D96*10)</f>
        <v/>
      </c>
      <c r="Q96" s="175" t="str">
        <f aca="true">IF(D96="","",xEURO(OFFSET(C96,-M96+1,0),E96,OFFSET(C96,-M96+2,0),OFFSET(C96,-M96+2,0),OFFSET(C96,-M96+3,0)+AB96,OFFSET(C96,-M96+4,0),0,2)/10*D96)</f>
        <v/>
      </c>
      <c r="R96" s="248" t="str">
        <f aca="true">IF(D96="","",xEURO(OFFSET(C96,-M96+1,0),E96,OFFSET(C96,-M96+2,0),OFFSET(C96,-M96+2,0),OFFSET(C96,-M96+3,0)+AB96,OFFSET(C96,-M96+4,0),0,3)/100*D96*10000)</f>
        <v/>
      </c>
      <c r="S96" s="248" t="str">
        <f aca="true">IF(D96="","",xEURO(OFFSET(C96,-M96+1,0),E96,OFFSET(C96,-M96+2,0),OFFSET(C96,-M96+2,0),OFFSET(C96,-M96+3,0)+AB96,OFFSET(C96,-M96+4,0),0,5)/365.25*D96*10000)</f>
        <v/>
      </c>
      <c r="U96" s="175" t="str">
        <f aca="true">IF(I96="","",xEURO(OFFSET(C96,-M96+1,0),J96,OFFSET(C96,-M96+2,0),OFFSET(C96,-M96+2,0),OFFSET(C96,-M96+3,0)+AC96,OFFSET(C96,-M96+4,0),1,1)*I96)</f>
        <v/>
      </c>
      <c r="V96" s="235" t="str">
        <f aca="true">IF(I96="","",xEURO(OFFSET(C96,-M96+1,0),J96,OFFSET(C96,-M96+2,0),OFFSET(C96,-M96+2,0),OFFSET(C96,-M96+3,0)+AC96,OFFSET(C96,-M96+4,0),1,0))</f>
        <v/>
      </c>
      <c r="W96" s="175" t="str">
        <f aca="false">IF(I96="","",(V96-K96)*I96*10)</f>
        <v/>
      </c>
      <c r="X96" s="175" t="str">
        <f aca="true">IF(I96="","",xEURO(OFFSET(C96,-M96+1,0),J96,OFFSET(C96,-M96+2,0),OFFSET(C96,-M96+2,0),OFFSET(C96,-M96+3,0)+AC96,OFFSET(C96,-M96+4,0),1,2)/10*I96)</f>
        <v/>
      </c>
      <c r="Y96" s="248" t="str">
        <f aca="true">IF(I96="","",xEURO(OFFSET(C96,-M96+1,0),J96,OFFSET(C96,-M96+2,0),OFFSET(C96,-M96+2,0),OFFSET(C96,-M96+3,0)+AC96,OFFSET(C96,-M96+4,0),1,3)/100*I96*10000)</f>
        <v/>
      </c>
      <c r="Z96" s="248" t="str">
        <f aca="true">IF(I96="","",xEURO(OFFSET(C96,-M96+1,0),J96,OFFSET(C96,-M96+2,0),OFFSET(C96,-M96+2,0),OFFSET(C96,-M96+3,0)+AC96,OFFSET(C96,-M96+4,0),1,5)/365.25*I96*10000)</f>
        <v/>
      </c>
      <c r="AB96" s="249" t="str">
        <f aca="true">IF(D96="","",xCalcSkew(OFFSET(C96,-M96,0),E96-OFFSET(C96,-M96+1,0),b)/100)</f>
        <v/>
      </c>
      <c r="AC96" s="249" t="str">
        <f aca="true">IF(I96="","",xCalcSkew(OFFSET(C96,-M96,0),J96-OFFSET(C96,-M96+1,0),b)/100)</f>
        <v/>
      </c>
      <c r="AE96" s="0" t="n">
        <f aca="false">D96*F96*10000*-1</f>
        <v>-0</v>
      </c>
      <c r="AF96" s="0" t="n">
        <f aca="false">I96*K96*10000*-1</f>
        <v>-0</v>
      </c>
      <c r="AG96" s="0" t="n">
        <f aca="false">AE96+AF96</f>
        <v>-0</v>
      </c>
    </row>
    <row r="97" customFormat="false" ht="12.75" hidden="false" customHeight="false" outlineLevel="0" collapsed="false">
      <c r="C97" s="272" t="e">
        <f aca="false">R125+Y125</f>
        <v>#NAME?</v>
      </c>
      <c r="D97" s="265"/>
      <c r="E97" s="266"/>
      <c r="F97" s="266"/>
      <c r="G97" s="267"/>
      <c r="I97" s="265"/>
      <c r="J97" s="266"/>
      <c r="K97" s="266"/>
      <c r="L97" s="268"/>
      <c r="M97" s="247" t="n">
        <f aca="false">M96+1</f>
        <v>8</v>
      </c>
      <c r="N97" s="175" t="str">
        <f aca="true">IF(D97="","",xEURO(OFFSET(C97,-M97+1,0),E97,OFFSET(C97,-M97+2,0),OFFSET(C97,-M97+2,0),OFFSET(C97,-M97+3,0)+AB97,OFFSET(C97,-M97+4,0),0,1)*D97)</f>
        <v/>
      </c>
      <c r="O97" s="235" t="str">
        <f aca="true">IF(D97="","",xEURO(OFFSET(C97,-M97+1,0),E97,OFFSET(C97,-M97+2,0),OFFSET(C97,-M97+2,0),OFFSET(C97,-M97+3,0)+AB97,OFFSET(C97,-M97+4,0),0,0))</f>
        <v/>
      </c>
      <c r="P97" s="175" t="str">
        <f aca="false">IF(D97="","",(O97-F97)*D97*10)</f>
        <v/>
      </c>
      <c r="Q97" s="175" t="str">
        <f aca="true">IF(D97="","",xEURO(OFFSET(C97,-M97+1,0),E97,OFFSET(C97,-M97+2,0),OFFSET(C97,-M97+2,0),OFFSET(C97,-M97+3,0)+AB97,OFFSET(C97,-M97+4,0),0,2)/10*D97)</f>
        <v/>
      </c>
      <c r="R97" s="248" t="str">
        <f aca="true">IF(D97="","",xEURO(OFFSET(C97,-M97+1,0),E97,OFFSET(C97,-M97+2,0),OFFSET(C97,-M97+2,0),OFFSET(C97,-M97+3,0)+AB97,OFFSET(C97,-M97+4,0),0,3)/100*D97*10000)</f>
        <v/>
      </c>
      <c r="S97" s="248" t="str">
        <f aca="true">IF(D97="","",xEURO(OFFSET(C97,-M97+1,0),E97,OFFSET(C97,-M97+2,0),OFFSET(C97,-M97+2,0),OFFSET(C97,-M97+3,0)+AB97,OFFSET(C97,-M97+4,0),0,5)/365.25*D97*10000)</f>
        <v/>
      </c>
      <c r="U97" s="175" t="str">
        <f aca="true">IF(I97="","",xEURO(OFFSET(C97,-M97+1,0),J97,OFFSET(C97,-M97+2,0),OFFSET(C97,-M97+2,0),OFFSET(C97,-M97+3,0)+AC97,OFFSET(C97,-M97+4,0),1,1)*I97)</f>
        <v/>
      </c>
      <c r="V97" s="235" t="str">
        <f aca="true">IF(I97="","",xEURO(OFFSET(C97,-M97+1,0),J97,OFFSET(C97,-M97+2,0),OFFSET(C97,-M97+2,0),OFFSET(C97,-M97+3,0)+AC97,OFFSET(C97,-M97+4,0),1,0))</f>
        <v/>
      </c>
      <c r="W97" s="175" t="str">
        <f aca="false">IF(I97="","",(V97-K97)*I97*10)</f>
        <v/>
      </c>
      <c r="X97" s="175" t="str">
        <f aca="true">IF(I97="","",xEURO(OFFSET(C97,-M97+1,0),J97,OFFSET(C97,-M97+2,0),OFFSET(C97,-M97+2,0),OFFSET(C97,-M97+3,0)+AC97,OFFSET(C97,-M97+4,0),1,2)/10*I97)</f>
        <v/>
      </c>
      <c r="Y97" s="248" t="str">
        <f aca="true">IF(I97="","",xEURO(OFFSET(C97,-M97+1,0),J97,OFFSET(C97,-M97+2,0),OFFSET(C97,-M97+2,0),OFFSET(C97,-M97+3,0)+AC97,OFFSET(C97,-M97+4,0),1,3)/100*I97*10000)</f>
        <v/>
      </c>
      <c r="Z97" s="248" t="str">
        <f aca="true">IF(I97="","",xEURO(OFFSET(C97,-M97+1,0),J97,OFFSET(C97,-M97+2,0),OFFSET(C97,-M97+2,0),OFFSET(C97,-M97+3,0)+AC97,OFFSET(C97,-M97+4,0),1,5)/365.25*I97*10000)</f>
        <v/>
      </c>
      <c r="AB97" s="249" t="str">
        <f aca="true">IF(D97="","",xCalcSkew(OFFSET(C97,-M97,0),E97-OFFSET(C97,-M97+1,0),b)/100)</f>
        <v/>
      </c>
      <c r="AC97" s="249" t="str">
        <f aca="true">IF(I97="","",xCalcSkew(OFFSET(C97,-M97,0),J97-OFFSET(C97,-M97+1,0),b)/100)</f>
        <v/>
      </c>
      <c r="AE97" s="0" t="n">
        <f aca="false">D97*F97*10000*-1</f>
        <v>-0</v>
      </c>
      <c r="AF97" s="0" t="n">
        <f aca="false">I97*K97*10000*-1</f>
        <v>-0</v>
      </c>
      <c r="AG97" s="0" t="n">
        <f aca="false">AE97+AF97</f>
        <v>-0</v>
      </c>
    </row>
    <row r="98" customFormat="false" ht="12.75" hidden="false" customHeight="false" outlineLevel="0" collapsed="false">
      <c r="C98" s="272" t="e">
        <f aca="false">S125+Z125</f>
        <v>#NAME?</v>
      </c>
      <c r="D98" s="265"/>
      <c r="E98" s="266"/>
      <c r="F98" s="266"/>
      <c r="G98" s="267"/>
      <c r="I98" s="265"/>
      <c r="J98" s="266"/>
      <c r="K98" s="266"/>
      <c r="L98" s="268"/>
      <c r="M98" s="247" t="n">
        <f aca="false">M97+1</f>
        <v>9</v>
      </c>
      <c r="N98" s="175" t="str">
        <f aca="true">IF(D98="","",xEURO(OFFSET(C98,-M98+1,0),E98,OFFSET(C98,-M98+2,0),OFFSET(C98,-M98+2,0),OFFSET(C98,-M98+3,0)+AB98,OFFSET(C98,-M98+4,0),0,1)*D98)</f>
        <v/>
      </c>
      <c r="O98" s="235" t="str">
        <f aca="true">IF(D98="","",xEURO(OFFSET(C98,-M98+1,0),E98,OFFSET(C98,-M98+2,0),OFFSET(C98,-M98+2,0),OFFSET(C98,-M98+3,0)+AB98,OFFSET(C98,-M98+4,0),0,0))</f>
        <v/>
      </c>
      <c r="P98" s="175" t="str">
        <f aca="false">IF(D98="","",(O98-F98)*D98*10)</f>
        <v/>
      </c>
      <c r="Q98" s="175" t="str">
        <f aca="true">IF(D98="","",xEURO(OFFSET(C98,-M98+1,0),E98,OFFSET(C98,-M98+2,0),OFFSET(C98,-M98+2,0),OFFSET(C98,-M98+3,0)+AB98,OFFSET(C98,-M98+4,0),0,2)/10*D98)</f>
        <v/>
      </c>
      <c r="R98" s="248" t="str">
        <f aca="true">IF(D98="","",xEURO(OFFSET(C98,-M98+1,0),E98,OFFSET(C98,-M98+2,0),OFFSET(C98,-M98+2,0),OFFSET(C98,-M98+3,0)+AB98,OFFSET(C98,-M98+4,0),0,3)/100*D98*10000)</f>
        <v/>
      </c>
      <c r="S98" s="248" t="str">
        <f aca="true">IF(D98="","",xEURO(OFFSET(C98,-M98+1,0),E98,OFFSET(C98,-M98+2,0),OFFSET(C98,-M98+2,0),OFFSET(C98,-M98+3,0)+AB98,OFFSET(C98,-M98+4,0),0,5)/365.25*D98*10000)</f>
        <v/>
      </c>
      <c r="U98" s="175" t="str">
        <f aca="true">IF(I98="","",xEURO(OFFSET(C98,-M98+1,0),J98,OFFSET(C98,-M98+2,0),OFFSET(C98,-M98+2,0),OFFSET(C98,-M98+3,0)+AC98,OFFSET(C98,-M98+4,0),1,1)*I98)</f>
        <v/>
      </c>
      <c r="V98" s="235" t="str">
        <f aca="true">IF(I98="","",xEURO(OFFSET(C98,-M98+1,0),J98,OFFSET(C98,-M98+2,0),OFFSET(C98,-M98+2,0),OFFSET(C98,-M98+3,0)+AC98,OFFSET(C98,-M98+4,0),1,0))</f>
        <v/>
      </c>
      <c r="W98" s="175" t="str">
        <f aca="false">IF(I98="","",(V98-K98)*I98*10)</f>
        <v/>
      </c>
      <c r="X98" s="175" t="str">
        <f aca="true">IF(I98="","",xEURO(OFFSET(C98,-M98+1,0),J98,OFFSET(C98,-M98+2,0),OFFSET(C98,-M98+2,0),OFFSET(C98,-M98+3,0)+AC98,OFFSET(C98,-M98+4,0),1,2)/10*I98)</f>
        <v/>
      </c>
      <c r="Y98" s="248" t="str">
        <f aca="true">IF(I98="","",xEURO(OFFSET(C98,-M98+1,0),J98,OFFSET(C98,-M98+2,0),OFFSET(C98,-M98+2,0),OFFSET(C98,-M98+3,0)+AC98,OFFSET(C98,-M98+4,0),1,3)/100*I98*10000)</f>
        <v/>
      </c>
      <c r="Z98" s="248" t="str">
        <f aca="true">IF(I98="","",xEURO(OFFSET(C98,-M98+1,0),J98,OFFSET(C98,-M98+2,0),OFFSET(C98,-M98+2,0),OFFSET(C98,-M98+3,0)+AC98,OFFSET(C98,-M98+4,0),1,5)/365.25*I98*10000)</f>
        <v/>
      </c>
      <c r="AB98" s="249" t="str">
        <f aca="true">IF(D98="","",xCalcSkew(OFFSET(C98,-M98,0),E98-OFFSET(C98,-M98+1,0),b)/100)</f>
        <v/>
      </c>
      <c r="AC98" s="249" t="str">
        <f aca="true">IF(I98="","",xCalcSkew(OFFSET(C98,-M98,0),J98-OFFSET(C98,-M98+1,0),b)/100)</f>
        <v/>
      </c>
      <c r="AE98" s="0" t="n">
        <f aca="false">D98*F98*10000*-1</f>
        <v>-0</v>
      </c>
      <c r="AF98" s="0" t="n">
        <f aca="false">I98*K98*10000*-1</f>
        <v>-0</v>
      </c>
      <c r="AG98" s="0" t="n">
        <f aca="false">AE98+AF98</f>
        <v>-0</v>
      </c>
    </row>
    <row r="99" customFormat="false" ht="12.75" hidden="false" customHeight="false" outlineLevel="0" collapsed="false">
      <c r="C99" s="272" t="e">
        <f aca="false">P125+W125</f>
        <v>#NAME?</v>
      </c>
      <c r="D99" s="265"/>
      <c r="E99" s="266"/>
      <c r="F99" s="266"/>
      <c r="G99" s="267"/>
      <c r="I99" s="265"/>
      <c r="J99" s="266"/>
      <c r="K99" s="266"/>
      <c r="L99" s="268"/>
      <c r="M99" s="247" t="n">
        <f aca="false">M98+1</f>
        <v>10</v>
      </c>
      <c r="N99" s="175" t="str">
        <f aca="true">IF(D99="","",xEURO(OFFSET(C99,-M99+1,0),E99,OFFSET(C99,-M99+2,0),OFFSET(C99,-M99+2,0),OFFSET(C99,-M99+3,0)+AB99,OFFSET(C99,-M99+4,0),0,1)*D99)</f>
        <v/>
      </c>
      <c r="O99" s="235" t="str">
        <f aca="true">IF(D99="","",xEURO(OFFSET(C99,-M99+1,0),E99,OFFSET(C99,-M99+2,0),OFFSET(C99,-M99+2,0),OFFSET(C99,-M99+3,0)+AB99,OFFSET(C99,-M99+4,0),0,0))</f>
        <v/>
      </c>
      <c r="P99" s="175" t="str">
        <f aca="false">IF(D99="","",(O99-F99)*D99*10)</f>
        <v/>
      </c>
      <c r="Q99" s="175" t="str">
        <f aca="true">IF(D99="","",xEURO(OFFSET(C99,-M99+1,0),E99,OFFSET(C99,-M99+2,0),OFFSET(C99,-M99+2,0),OFFSET(C99,-M99+3,0)+AB99,OFFSET(C99,-M99+4,0),0,2)/10*D99)</f>
        <v/>
      </c>
      <c r="R99" s="248" t="str">
        <f aca="true">IF(D99="","",xEURO(OFFSET(C99,-M99+1,0),E99,OFFSET(C99,-M99+2,0),OFFSET(C99,-M99+2,0),OFFSET(C99,-M99+3,0)+AB99,OFFSET(C99,-M99+4,0),0,3)/100*D99*10000)</f>
        <v/>
      </c>
      <c r="S99" s="248" t="str">
        <f aca="true">IF(D99="","",xEURO(OFFSET(C99,-M99+1,0),E99,OFFSET(C99,-M99+2,0),OFFSET(C99,-M99+2,0),OFFSET(C99,-M99+3,0)+AB99,OFFSET(C99,-M99+4,0),0,5)/365.25*D99*10000)</f>
        <v/>
      </c>
      <c r="U99" s="175" t="str">
        <f aca="true">IF(I99="","",xEURO(OFFSET(C99,-M99+1,0),J99,OFFSET(C99,-M99+2,0),OFFSET(C99,-M99+2,0),OFFSET(C99,-M99+3,0)+AC99,OFFSET(C99,-M99+4,0),1,1)*I99)</f>
        <v/>
      </c>
      <c r="V99" s="235" t="str">
        <f aca="true">IF(I99="","",xEURO(OFFSET(C99,-M99+1,0),J99,OFFSET(C99,-M99+2,0),OFFSET(C99,-M99+2,0),OFFSET(C99,-M99+3,0)+AC99,OFFSET(C99,-M99+4,0),1,0))</f>
        <v/>
      </c>
      <c r="W99" s="175" t="str">
        <f aca="false">IF(I99="","",(V99-K99)*I99*10)</f>
        <v/>
      </c>
      <c r="X99" s="175" t="str">
        <f aca="true">IF(I99="","",xEURO(OFFSET(C99,-M99+1,0),J99,OFFSET(C99,-M99+2,0),OFFSET(C99,-M99+2,0),OFFSET(C99,-M99+3,0)+AC99,OFFSET(C99,-M99+4,0),1,2)/10*I99)</f>
        <v/>
      </c>
      <c r="Y99" s="248" t="str">
        <f aca="true">IF(I99="","",xEURO(OFFSET(C99,-M99+1,0),J99,OFFSET(C99,-M99+2,0),OFFSET(C99,-M99+2,0),OFFSET(C99,-M99+3,0)+AC99,OFFSET(C99,-M99+4,0),1,3)/100*I99*10000)</f>
        <v/>
      </c>
      <c r="Z99" s="248" t="str">
        <f aca="true">IF(I99="","",xEURO(OFFSET(C99,-M99+1,0),J99,OFFSET(C99,-M99+2,0),OFFSET(C99,-M99+2,0),OFFSET(C99,-M99+3,0)+AC99,OFFSET(C99,-M99+4,0),1,5)/365.25*I99*10000)</f>
        <v/>
      </c>
      <c r="AB99" s="249" t="str">
        <f aca="true">IF(D99="","",xCalcSkew(OFFSET(C99,-M99,0),E99-OFFSET(C99,-M99+1,0),b)/100)</f>
        <v/>
      </c>
      <c r="AC99" s="249" t="str">
        <f aca="true">IF(I99="","",xCalcSkew(OFFSET(C99,-M99,0),J99-OFFSET(C99,-M99+1,0),b)/100)</f>
        <v/>
      </c>
      <c r="AE99" s="0" t="n">
        <f aca="false">D99*F99*10000*-1</f>
        <v>-0</v>
      </c>
      <c r="AF99" s="0" t="n">
        <f aca="false">I99*K99*10000*-1</f>
        <v>-0</v>
      </c>
      <c r="AG99" s="0" t="n">
        <f aca="false">AE99+AF99</f>
        <v>-0</v>
      </c>
    </row>
    <row r="100" customFormat="false" ht="12.75" hidden="false" customHeight="false" outlineLevel="0" collapsed="false">
      <c r="D100" s="265"/>
      <c r="E100" s="266"/>
      <c r="F100" s="266"/>
      <c r="G100" s="267"/>
      <c r="I100" s="265"/>
      <c r="J100" s="266"/>
      <c r="K100" s="266"/>
      <c r="L100" s="268"/>
      <c r="M100" s="247" t="n">
        <f aca="false">M99+1</f>
        <v>11</v>
      </c>
      <c r="N100" s="175" t="str">
        <f aca="true">IF(D100="","",xEURO(OFFSET(C100,-M100+1,0),E100,OFFSET(C100,-M100+2,0),OFFSET(C100,-M100+2,0),OFFSET(C100,-M100+3,0)+AB100,OFFSET(C100,-M100+4,0),0,1)*D100)</f>
        <v/>
      </c>
      <c r="O100" s="235" t="str">
        <f aca="true">IF(D100="","",xEURO(OFFSET(C100,-M100+1,0),E100,OFFSET(C100,-M100+2,0),OFFSET(C100,-M100+2,0),OFFSET(C100,-M100+3,0)+AB100,OFFSET(C100,-M100+4,0),0,0))</f>
        <v/>
      </c>
      <c r="P100" s="175" t="str">
        <f aca="false">IF(D100="","",(O100-F100)*D100*10)</f>
        <v/>
      </c>
      <c r="Q100" s="175" t="str">
        <f aca="true">IF(D100="","",xEURO(OFFSET(C100,-M100+1,0),E100,OFFSET(C100,-M100+2,0),OFFSET(C100,-M100+2,0),OFFSET(C100,-M100+3,0)+AB100,OFFSET(C100,-M100+4,0),0,2)/10*D100)</f>
        <v/>
      </c>
      <c r="R100" s="248" t="str">
        <f aca="true">IF(D100="","",xEURO(OFFSET(C100,-M100+1,0),E100,OFFSET(C100,-M100+2,0),OFFSET(C100,-M100+2,0),OFFSET(C100,-M100+3,0)+AB100,OFFSET(C100,-M100+4,0),0,3)/100*D100*10000)</f>
        <v/>
      </c>
      <c r="S100" s="248" t="str">
        <f aca="true">IF(D100="","",xEURO(OFFSET(C100,-M100+1,0),E100,OFFSET(C100,-M100+2,0),OFFSET(C100,-M100+2,0),OFFSET(C100,-M100+3,0)+AB100,OFFSET(C100,-M100+4,0),0,5)/365.25*D100*10000)</f>
        <v/>
      </c>
      <c r="U100" s="175" t="str">
        <f aca="true">IF(I100="","",xEURO(OFFSET(C100,-M100+1,0),J100,OFFSET(C100,-M100+2,0),OFFSET(C100,-M100+2,0),OFFSET(C100,-M100+3,0)+AC100,OFFSET(C100,-M100+4,0),1,1)*I100)</f>
        <v/>
      </c>
      <c r="V100" s="235" t="str">
        <f aca="true">IF(I100="","",xEURO(OFFSET(C100,-M100+1,0),J100,OFFSET(C100,-M100+2,0),OFFSET(C100,-M100+2,0),OFFSET(C100,-M100+3,0)+AC100,OFFSET(C100,-M100+4,0),1,0))</f>
        <v/>
      </c>
      <c r="W100" s="175" t="str">
        <f aca="false">IF(I100="","",(V100-K100)*I100*10)</f>
        <v/>
      </c>
      <c r="X100" s="175" t="str">
        <f aca="true">IF(I100="","",xEURO(OFFSET(C100,-M100+1,0),J100,OFFSET(C100,-M100+2,0),OFFSET(C100,-M100+2,0),OFFSET(C100,-M100+3,0)+AC100,OFFSET(C100,-M100+4,0),1,2)/10*I100)</f>
        <v/>
      </c>
      <c r="Y100" s="248" t="str">
        <f aca="true">IF(I100="","",xEURO(OFFSET(C100,-M100+1,0),J100,OFFSET(C100,-M100+2,0),OFFSET(C100,-M100+2,0),OFFSET(C100,-M100+3,0)+AC100,OFFSET(C100,-M100+4,0),1,3)/100*I100*10000)</f>
        <v/>
      </c>
      <c r="Z100" s="248" t="str">
        <f aca="true">IF(I100="","",xEURO(OFFSET(C100,-M100+1,0),J100,OFFSET(C100,-M100+2,0),OFFSET(C100,-M100+2,0),OFFSET(C100,-M100+3,0)+AC100,OFFSET(C100,-M100+4,0),1,5)/365.25*I100*10000)</f>
        <v/>
      </c>
      <c r="AB100" s="249" t="str">
        <f aca="true">IF(D100="","",xCalcSkew(OFFSET(C100,-M100,0),E100-OFFSET(C100,-M100+1,0),b)/100)</f>
        <v/>
      </c>
      <c r="AC100" s="249" t="str">
        <f aca="true">IF(I100="","",xCalcSkew(OFFSET(C100,-M100,0),J100-OFFSET(C100,-M100+1,0),b)/100)</f>
        <v/>
      </c>
      <c r="AE100" s="0" t="n">
        <f aca="false">D100*F100*10000*-1</f>
        <v>-0</v>
      </c>
      <c r="AF100" s="0" t="n">
        <f aca="false">I100*K100*10000*-1</f>
        <v>-0</v>
      </c>
      <c r="AG100" s="0" t="n">
        <f aca="false">AE100+AF100</f>
        <v>-0</v>
      </c>
    </row>
    <row r="101" customFormat="false" ht="12.75" hidden="false" customHeight="false" outlineLevel="0" collapsed="false">
      <c r="D101" s="265"/>
      <c r="E101" s="266"/>
      <c r="F101" s="266"/>
      <c r="G101" s="267"/>
      <c r="I101" s="265"/>
      <c r="J101" s="266"/>
      <c r="K101" s="266"/>
      <c r="L101" s="268"/>
      <c r="M101" s="247" t="n">
        <f aca="false">M100+1</f>
        <v>12</v>
      </c>
      <c r="N101" s="175" t="str">
        <f aca="true">IF(D101="","",xEURO(OFFSET(C101,-M101+1,0),E101,OFFSET(C101,-M101+2,0),OFFSET(C101,-M101+2,0),OFFSET(C101,-M101+3,0)+AB101,OFFSET(C101,-M101+4,0),0,1)*D101)</f>
        <v/>
      </c>
      <c r="O101" s="235" t="str">
        <f aca="true">IF(D101="","",xEURO(OFFSET(C101,-M101+1,0),E101,OFFSET(C101,-M101+2,0),OFFSET(C101,-M101+2,0),OFFSET(C101,-M101+3,0)+AB101,OFFSET(C101,-M101+4,0),0,0))</f>
        <v/>
      </c>
      <c r="P101" s="175" t="str">
        <f aca="false">IF(D101="","",(O101-F101)*D101*10)</f>
        <v/>
      </c>
      <c r="Q101" s="175" t="str">
        <f aca="true">IF(D101="","",xEURO(OFFSET(C101,-M101+1,0),E101,OFFSET(C101,-M101+2,0),OFFSET(C101,-M101+2,0),OFFSET(C101,-M101+3,0)+AB101,OFFSET(C101,-M101+4,0),0,2)/10*D101)</f>
        <v/>
      </c>
      <c r="R101" s="248" t="str">
        <f aca="true">IF(D101="","",xEURO(OFFSET(C101,-M101+1,0),E101,OFFSET(C101,-M101+2,0),OFFSET(C101,-M101+2,0),OFFSET(C101,-M101+3,0)+AB101,OFFSET(C101,-M101+4,0),0,3)/100*D101*10000)</f>
        <v/>
      </c>
      <c r="S101" s="248" t="str">
        <f aca="true">IF(D101="","",xEURO(OFFSET(C101,-M101+1,0),E101,OFFSET(C101,-M101+2,0),OFFSET(C101,-M101+2,0),OFFSET(C101,-M101+3,0)+AB101,OFFSET(C101,-M101+4,0),0,5)/365.25*D101*10000)</f>
        <v/>
      </c>
      <c r="U101" s="175" t="str">
        <f aca="true">IF(I101="","",xEURO(OFFSET(C101,-M101+1,0),J101,OFFSET(C101,-M101+2,0),OFFSET(C101,-M101+2,0),OFFSET(C101,-M101+3,0)+AC101,OFFSET(C101,-M101+4,0),1,1)*I101)</f>
        <v/>
      </c>
      <c r="V101" s="235" t="str">
        <f aca="true">IF(I101="","",xEURO(OFFSET(C101,-M101+1,0),J101,OFFSET(C101,-M101+2,0),OFFSET(C101,-M101+2,0),OFFSET(C101,-M101+3,0)+AC101,OFFSET(C101,-M101+4,0),1,0))</f>
        <v/>
      </c>
      <c r="W101" s="175" t="str">
        <f aca="false">IF(I101="","",(V101-K101)*I101*10)</f>
        <v/>
      </c>
      <c r="X101" s="175" t="str">
        <f aca="true">IF(I101="","",xEURO(OFFSET(C101,-M101+1,0),J101,OFFSET(C101,-M101+2,0),OFFSET(C101,-M101+2,0),OFFSET(C101,-M101+3,0)+AC101,OFFSET(C101,-M101+4,0),1,2)/10*I101)</f>
        <v/>
      </c>
      <c r="Y101" s="248" t="str">
        <f aca="true">IF(I101="","",xEURO(OFFSET(C101,-M101+1,0),J101,OFFSET(C101,-M101+2,0),OFFSET(C101,-M101+2,0),OFFSET(C101,-M101+3,0)+AC101,OFFSET(C101,-M101+4,0),1,3)/100*I101*10000)</f>
        <v/>
      </c>
      <c r="Z101" s="248" t="str">
        <f aca="true">IF(I101="","",xEURO(OFFSET(C101,-M101+1,0),J101,OFFSET(C101,-M101+2,0),OFFSET(C101,-M101+2,0),OFFSET(C101,-M101+3,0)+AC101,OFFSET(C101,-M101+4,0),1,5)/365.25*I101*10000)</f>
        <v/>
      </c>
      <c r="AB101" s="249" t="str">
        <f aca="true">IF(D101="","",xCalcSkew(OFFSET(C101,-M101,0),E101-OFFSET(C101,-M101+1,0),b)/100)</f>
        <v/>
      </c>
      <c r="AC101" s="249" t="str">
        <f aca="true">IF(I101="","",xCalcSkew(OFFSET(C101,-M101,0),J101-OFFSET(C101,-M101+1,0),b)/100)</f>
        <v/>
      </c>
      <c r="AE101" s="0" t="n">
        <f aca="false">D101*F101*10000*-1</f>
        <v>-0</v>
      </c>
      <c r="AF101" s="0" t="n">
        <f aca="false">I101*K101*10000*-1</f>
        <v>-0</v>
      </c>
      <c r="AG101" s="0" t="n">
        <f aca="false">AE101+AF101</f>
        <v>-0</v>
      </c>
    </row>
    <row r="102" customFormat="false" ht="12.75" hidden="false" customHeight="false" outlineLevel="0" collapsed="false">
      <c r="D102" s="265"/>
      <c r="E102" s="266"/>
      <c r="F102" s="266"/>
      <c r="G102" s="267"/>
      <c r="I102" s="265"/>
      <c r="J102" s="266"/>
      <c r="K102" s="266"/>
      <c r="L102" s="268"/>
      <c r="M102" s="247" t="n">
        <f aca="false">M101+1</f>
        <v>13</v>
      </c>
      <c r="N102" s="175" t="str">
        <f aca="true">IF(D102="","",xEURO(OFFSET(C102,-M102+1,0),E102,OFFSET(C102,-M102+2,0),OFFSET(C102,-M102+2,0),OFFSET(C102,-M102+3,0)+AB102,OFFSET(C102,-M102+4,0),0,1)*D102)</f>
        <v/>
      </c>
      <c r="O102" s="235" t="str">
        <f aca="true">IF(D102="","",xEURO(OFFSET(C102,-M102+1,0),E102,OFFSET(C102,-M102+2,0),OFFSET(C102,-M102+2,0),OFFSET(C102,-M102+3,0)+AB102,OFFSET(C102,-M102+4,0),0,0))</f>
        <v/>
      </c>
      <c r="P102" s="175" t="str">
        <f aca="false">IF(D102="","",(O102-F102)*D102*10)</f>
        <v/>
      </c>
      <c r="Q102" s="175" t="str">
        <f aca="true">IF(D102="","",xEURO(OFFSET(C102,-M102+1,0),E102,OFFSET(C102,-M102+2,0),OFFSET(C102,-M102+2,0),OFFSET(C102,-M102+3,0)+AB102,OFFSET(C102,-M102+4,0),0,2)/10*D102)</f>
        <v/>
      </c>
      <c r="R102" s="248" t="str">
        <f aca="true">IF(D102="","",xEURO(OFFSET(C102,-M102+1,0),E102,OFFSET(C102,-M102+2,0),OFFSET(C102,-M102+2,0),OFFSET(C102,-M102+3,0)+AB102,OFFSET(C102,-M102+4,0),0,3)/100*D102*10000)</f>
        <v/>
      </c>
      <c r="S102" s="248" t="str">
        <f aca="true">IF(D102="","",xEURO(OFFSET(C102,-M102+1,0),E102,OFFSET(C102,-M102+2,0),OFFSET(C102,-M102+2,0),OFFSET(C102,-M102+3,0)+AB102,OFFSET(C102,-M102+4,0),0,5)/365.25*D102*10000)</f>
        <v/>
      </c>
      <c r="U102" s="175" t="str">
        <f aca="true">IF(I102="","",xEURO(OFFSET(C102,-M102+1,0),J102,OFFSET(C102,-M102+2,0),OFFSET(C102,-M102+2,0),OFFSET(C102,-M102+3,0)+AC102,OFFSET(C102,-M102+4,0),1,1)*I102)</f>
        <v/>
      </c>
      <c r="V102" s="235" t="str">
        <f aca="true">IF(I102="","",xEURO(OFFSET(C102,-M102+1,0),J102,OFFSET(C102,-M102+2,0),OFFSET(C102,-M102+2,0),OFFSET(C102,-M102+3,0)+AC102,OFFSET(C102,-M102+4,0),1,0))</f>
        <v/>
      </c>
      <c r="W102" s="175" t="str">
        <f aca="false">IF(I102="","",(V102-K102)*I102*10)</f>
        <v/>
      </c>
      <c r="X102" s="175" t="str">
        <f aca="true">IF(I102="","",xEURO(OFFSET(C102,-M102+1,0),J102,OFFSET(C102,-M102+2,0),OFFSET(C102,-M102+2,0),OFFSET(C102,-M102+3,0)+AC102,OFFSET(C102,-M102+4,0),1,2)/10*I102)</f>
        <v/>
      </c>
      <c r="Y102" s="248" t="str">
        <f aca="true">IF(I102="","",xEURO(OFFSET(C102,-M102+1,0),J102,OFFSET(C102,-M102+2,0),OFFSET(C102,-M102+2,0),OFFSET(C102,-M102+3,0)+AC102,OFFSET(C102,-M102+4,0),1,3)/100*I102*10000)</f>
        <v/>
      </c>
      <c r="Z102" s="248" t="str">
        <f aca="true">IF(I102="","",xEURO(OFFSET(C102,-M102+1,0),J102,OFFSET(C102,-M102+2,0),OFFSET(C102,-M102+2,0),OFFSET(C102,-M102+3,0)+AC102,OFFSET(C102,-M102+4,0),1,5)/365.25*I102*10000)</f>
        <v/>
      </c>
      <c r="AB102" s="249" t="str">
        <f aca="true">IF(D102="","",xCalcSkew(OFFSET(C102,-M102,0),E102-OFFSET(C102,-M102+1,0),b)/100)</f>
        <v/>
      </c>
      <c r="AC102" s="249" t="str">
        <f aca="true">IF(I102="","",xCalcSkew(OFFSET(C102,-M102,0),J102-OFFSET(C102,-M102+1,0),b)/100)</f>
        <v/>
      </c>
      <c r="AE102" s="0" t="n">
        <f aca="false">D102*F102*10000*-1</f>
        <v>-0</v>
      </c>
      <c r="AF102" s="0" t="n">
        <f aca="false">I102*K102*10000*-1</f>
        <v>-0</v>
      </c>
      <c r="AG102" s="0" t="n">
        <f aca="false">AE102+AF102</f>
        <v>-0</v>
      </c>
    </row>
    <row r="103" customFormat="false" ht="12.75" hidden="false" customHeight="false" outlineLevel="0" collapsed="false">
      <c r="D103" s="265"/>
      <c r="E103" s="266"/>
      <c r="F103" s="266"/>
      <c r="G103" s="267"/>
      <c r="I103" s="265"/>
      <c r="J103" s="266"/>
      <c r="K103" s="266"/>
      <c r="L103" s="268"/>
      <c r="M103" s="247" t="n">
        <f aca="false">M102+1</f>
        <v>14</v>
      </c>
      <c r="N103" s="175" t="str">
        <f aca="true">IF(D103="","",xEURO(OFFSET(C103,-M103+1,0),E103,OFFSET(C103,-M103+2,0),OFFSET(C103,-M103+2,0),OFFSET(C103,-M103+3,0)+AB103,OFFSET(C103,-M103+4,0),0,1)*D103)</f>
        <v/>
      </c>
      <c r="O103" s="235" t="str">
        <f aca="true">IF(D103="","",xEURO(OFFSET(C103,-M103+1,0),E103,OFFSET(C103,-M103+2,0),OFFSET(C103,-M103+2,0),OFFSET(C103,-M103+3,0)+AB103,OFFSET(C103,-M103+4,0),0,0))</f>
        <v/>
      </c>
      <c r="P103" s="175" t="str">
        <f aca="false">IF(D103="","",(O103-F103)*D103*10)</f>
        <v/>
      </c>
      <c r="Q103" s="175" t="str">
        <f aca="true">IF(D103="","",xEURO(OFFSET(C103,-M103+1,0),E103,OFFSET(C103,-M103+2,0),OFFSET(C103,-M103+2,0),OFFSET(C103,-M103+3,0)+AB103,OFFSET(C103,-M103+4,0),0,2)/10*D103)</f>
        <v/>
      </c>
      <c r="R103" s="248" t="str">
        <f aca="true">IF(D103="","",xEURO(OFFSET(C103,-M103+1,0),E103,OFFSET(C103,-M103+2,0),OFFSET(C103,-M103+2,0),OFFSET(C103,-M103+3,0)+AB103,OFFSET(C103,-M103+4,0),0,3)/100*D103*10000)</f>
        <v/>
      </c>
      <c r="S103" s="248" t="str">
        <f aca="true">IF(D103="","",xEURO(OFFSET(C103,-M103+1,0),E103,OFFSET(C103,-M103+2,0),OFFSET(C103,-M103+2,0),OFFSET(C103,-M103+3,0)+AB103,OFFSET(C103,-M103+4,0),0,5)/365.25*D103*10000)</f>
        <v/>
      </c>
      <c r="U103" s="175" t="str">
        <f aca="true">IF(I103="","",xEURO(OFFSET(C103,-M103+1,0),J103,OFFSET(C103,-M103+2,0),OFFSET(C103,-M103+2,0),OFFSET(C103,-M103+3,0)+AC103,OFFSET(C103,-M103+4,0),1,1)*I103)</f>
        <v/>
      </c>
      <c r="V103" s="235" t="str">
        <f aca="true">IF(I103="","",xEURO(OFFSET(C103,-M103+1,0),J103,OFFSET(C103,-M103+2,0),OFFSET(C103,-M103+2,0),OFFSET(C103,-M103+3,0)+AC103,OFFSET(C103,-M103+4,0),1,0))</f>
        <v/>
      </c>
      <c r="W103" s="175" t="str">
        <f aca="false">IF(I103="","",(V103-K103)*I103*10)</f>
        <v/>
      </c>
      <c r="X103" s="175" t="str">
        <f aca="true">IF(I103="","",xEURO(OFFSET(C103,-M103+1,0),J103,OFFSET(C103,-M103+2,0),OFFSET(C103,-M103+2,0),OFFSET(C103,-M103+3,0)+AC103,OFFSET(C103,-M103+4,0),1,2)/10*I103)</f>
        <v/>
      </c>
      <c r="Y103" s="248" t="str">
        <f aca="true">IF(I103="","",xEURO(OFFSET(C103,-M103+1,0),J103,OFFSET(C103,-M103+2,0),OFFSET(C103,-M103+2,0),OFFSET(C103,-M103+3,0)+AC103,OFFSET(C103,-M103+4,0),1,3)/100*I103*10000)</f>
        <v/>
      </c>
      <c r="Z103" s="248" t="str">
        <f aca="true">IF(I103="","",xEURO(OFFSET(C103,-M103+1,0),J103,OFFSET(C103,-M103+2,0),OFFSET(C103,-M103+2,0),OFFSET(C103,-M103+3,0)+AC103,OFFSET(C103,-M103+4,0),1,5)/365.25*I103*10000)</f>
        <v/>
      </c>
      <c r="AB103" s="249" t="str">
        <f aca="true">IF(D103="","",xCalcSkew(OFFSET(C103,-M103,0),E103-OFFSET(C103,-M103+1,0),b)/100)</f>
        <v/>
      </c>
      <c r="AC103" s="249" t="str">
        <f aca="true">IF(I103="","",xCalcSkew(OFFSET(C103,-M103,0),J103-OFFSET(C103,-M103+1,0),b)/100)</f>
        <v/>
      </c>
      <c r="AE103" s="0" t="n">
        <f aca="false">D103*F103*10000*-1</f>
        <v>-0</v>
      </c>
      <c r="AF103" s="0" t="n">
        <f aca="false">I103*K103*10000*-1</f>
        <v>-0</v>
      </c>
      <c r="AG103" s="0" t="n">
        <f aca="false">AE103+AF103</f>
        <v>-0</v>
      </c>
    </row>
    <row r="104" customFormat="false" ht="12.75" hidden="false" customHeight="false" outlineLevel="0" collapsed="false">
      <c r="D104" s="265"/>
      <c r="E104" s="266"/>
      <c r="F104" s="266"/>
      <c r="G104" s="267"/>
      <c r="I104" s="265"/>
      <c r="J104" s="266"/>
      <c r="K104" s="266"/>
      <c r="L104" s="268"/>
      <c r="M104" s="247" t="n">
        <f aca="false">M103+1</f>
        <v>15</v>
      </c>
      <c r="N104" s="175" t="str">
        <f aca="true">IF(D104="","",xEURO(OFFSET(C104,-M104+1,0),E104,OFFSET(C104,-M104+2,0),OFFSET(C104,-M104+2,0),OFFSET(C104,-M104+3,0)+AB104,OFFSET(C104,-M104+4,0),0,1)*D104)</f>
        <v/>
      </c>
      <c r="O104" s="235" t="str">
        <f aca="true">IF(D104="","",xEURO(OFFSET(C104,-M104+1,0),E104,OFFSET(C104,-M104+2,0),OFFSET(C104,-M104+2,0),OFFSET(C104,-M104+3,0)+AB104,OFFSET(C104,-M104+4,0),0,0))</f>
        <v/>
      </c>
      <c r="P104" s="175" t="str">
        <f aca="false">IF(D104="","",(O104-F104)*D104*10)</f>
        <v/>
      </c>
      <c r="Q104" s="175" t="str">
        <f aca="true">IF(D104="","",xEURO(OFFSET(C104,-M104+1,0),E104,OFFSET(C104,-M104+2,0),OFFSET(C104,-M104+2,0),OFFSET(C104,-M104+3,0)+AB104,OFFSET(C104,-M104+4,0),0,2)/10*D104)</f>
        <v/>
      </c>
      <c r="R104" s="248" t="str">
        <f aca="true">IF(D104="","",xEURO(OFFSET(C104,-M104+1,0),E104,OFFSET(C104,-M104+2,0),OFFSET(C104,-M104+2,0),OFFSET(C104,-M104+3,0)+AB104,OFFSET(C104,-M104+4,0),0,3)/100*D104*10000)</f>
        <v/>
      </c>
      <c r="S104" s="248" t="str">
        <f aca="true">IF(D104="","",xEURO(OFFSET(C104,-M104+1,0),E104,OFFSET(C104,-M104+2,0),OFFSET(C104,-M104+2,0),OFFSET(C104,-M104+3,0)+AB104,OFFSET(C104,-M104+4,0),0,5)/365.25*D104*10000)</f>
        <v/>
      </c>
      <c r="U104" s="175" t="str">
        <f aca="true">IF(I104="","",xEURO(OFFSET(C104,-M104+1,0),J104,OFFSET(C104,-M104+2,0),OFFSET(C104,-M104+2,0),OFFSET(C104,-M104+3,0)+AC104,OFFSET(C104,-M104+4,0),1,1)*I104)</f>
        <v/>
      </c>
      <c r="V104" s="235" t="str">
        <f aca="true">IF(I104="","",xEURO(OFFSET(C104,-M104+1,0),J104,OFFSET(C104,-M104+2,0),OFFSET(C104,-M104+2,0),OFFSET(C104,-M104+3,0)+AC104,OFFSET(C104,-M104+4,0),1,0))</f>
        <v/>
      </c>
      <c r="W104" s="175" t="str">
        <f aca="false">IF(I104="","",(V104-K104)*I104*10)</f>
        <v/>
      </c>
      <c r="X104" s="175" t="str">
        <f aca="true">IF(I104="","",xEURO(OFFSET(C104,-M104+1,0),J104,OFFSET(C104,-M104+2,0),OFFSET(C104,-M104+2,0),OFFSET(C104,-M104+3,0)+AC104,OFFSET(C104,-M104+4,0),1,2)/10*I104)</f>
        <v/>
      </c>
      <c r="Y104" s="248" t="str">
        <f aca="true">IF(I104="","",xEURO(OFFSET(C104,-M104+1,0),J104,OFFSET(C104,-M104+2,0),OFFSET(C104,-M104+2,0),OFFSET(C104,-M104+3,0)+AC104,OFFSET(C104,-M104+4,0),1,3)/100*I104*10000)</f>
        <v/>
      </c>
      <c r="Z104" s="248" t="str">
        <f aca="true">IF(I104="","",xEURO(OFFSET(C104,-M104+1,0),J104,OFFSET(C104,-M104+2,0),OFFSET(C104,-M104+2,0),OFFSET(C104,-M104+3,0)+AC104,OFFSET(C104,-M104+4,0),1,5)/365.25*I104*10000)</f>
        <v/>
      </c>
      <c r="AB104" s="249" t="str">
        <f aca="true">IF(D104="","",xCalcSkew(OFFSET(C104,-M104,0),E104-OFFSET(C104,-M104+1,0),b)/100)</f>
        <v/>
      </c>
      <c r="AC104" s="249" t="str">
        <f aca="true">IF(I104="","",xCalcSkew(OFFSET(C104,-M104,0),J104-OFFSET(C104,-M104+1,0),b)/100)</f>
        <v/>
      </c>
      <c r="AE104" s="0" t="n">
        <f aca="false">D104*F104*10000*-1</f>
        <v>-0</v>
      </c>
      <c r="AF104" s="0" t="n">
        <f aca="false">I104*K104*10000*-1</f>
        <v>-0</v>
      </c>
      <c r="AG104" s="0" t="n">
        <f aca="false">AE104+AF104</f>
        <v>-0</v>
      </c>
    </row>
    <row r="105" customFormat="false" ht="12.75" hidden="false" customHeight="false" outlineLevel="0" collapsed="false">
      <c r="D105" s="265"/>
      <c r="E105" s="266"/>
      <c r="F105" s="266"/>
      <c r="G105" s="267"/>
      <c r="I105" s="265"/>
      <c r="J105" s="266"/>
      <c r="K105" s="266"/>
      <c r="L105" s="268"/>
      <c r="M105" s="247" t="n">
        <f aca="false">M104+1</f>
        <v>16</v>
      </c>
      <c r="N105" s="175" t="str">
        <f aca="true">IF(D105="","",xEURO(OFFSET(C105,-M105+1,0),E105,OFFSET(C105,-M105+2,0),OFFSET(C105,-M105+2,0),OFFSET(C105,-M105+3,0)+AB105,OFFSET(C105,-M105+4,0),0,1)*D105)</f>
        <v/>
      </c>
      <c r="O105" s="235" t="str">
        <f aca="true">IF(D105="","",xEURO(OFFSET(C105,-M105+1,0),E105,OFFSET(C105,-M105+2,0),OFFSET(C105,-M105+2,0),OFFSET(C105,-M105+3,0)+AB105,OFFSET(C105,-M105+4,0),0,0))</f>
        <v/>
      </c>
      <c r="P105" s="175" t="str">
        <f aca="false">IF(D105="","",(O105-F105)*D105*10)</f>
        <v/>
      </c>
      <c r="Q105" s="175" t="str">
        <f aca="true">IF(D105="","",xEURO(OFFSET(C105,-M105+1,0),E105,OFFSET(C105,-M105+2,0),OFFSET(C105,-M105+2,0),OFFSET(C105,-M105+3,0)+AB105,OFFSET(C105,-M105+4,0),0,2)/10*D105)</f>
        <v/>
      </c>
      <c r="R105" s="248" t="str">
        <f aca="true">IF(D105="","",xEURO(OFFSET(C105,-M105+1,0),E105,OFFSET(C105,-M105+2,0),OFFSET(C105,-M105+2,0),OFFSET(C105,-M105+3,0)+AB105,OFFSET(C105,-M105+4,0),0,3)/100*D105*10000)</f>
        <v/>
      </c>
      <c r="S105" s="248" t="str">
        <f aca="true">IF(D105="","",xEURO(OFFSET(C105,-M105+1,0),E105,OFFSET(C105,-M105+2,0),OFFSET(C105,-M105+2,0),OFFSET(C105,-M105+3,0)+AB105,OFFSET(C105,-M105+4,0),0,5)/365.25*D105*10000)</f>
        <v/>
      </c>
      <c r="U105" s="175" t="str">
        <f aca="true">IF(I105="","",xEURO(OFFSET(C105,-M105+1,0),J105,OFFSET(C105,-M105+2,0),OFFSET(C105,-M105+2,0),OFFSET(C105,-M105+3,0)+AC105,OFFSET(C105,-M105+4,0),1,1)*I105)</f>
        <v/>
      </c>
      <c r="V105" s="235" t="str">
        <f aca="true">IF(I105="","",xEURO(OFFSET(C105,-M105+1,0),J105,OFFSET(C105,-M105+2,0),OFFSET(C105,-M105+2,0),OFFSET(C105,-M105+3,0)+AC105,OFFSET(C105,-M105+4,0),1,0))</f>
        <v/>
      </c>
      <c r="W105" s="175" t="str">
        <f aca="false">IF(I105="","",(V105-K105)*I105*10)</f>
        <v/>
      </c>
      <c r="X105" s="175" t="str">
        <f aca="true">IF(I105="","",xEURO(OFFSET(C105,-M105+1,0),J105,OFFSET(C105,-M105+2,0),OFFSET(C105,-M105+2,0),OFFSET(C105,-M105+3,0)+AC105,OFFSET(C105,-M105+4,0),1,2)/10*I105)</f>
        <v/>
      </c>
      <c r="Y105" s="248" t="str">
        <f aca="true">IF(I105="","",xEURO(OFFSET(C105,-M105+1,0),J105,OFFSET(C105,-M105+2,0),OFFSET(C105,-M105+2,0),OFFSET(C105,-M105+3,0)+AC105,OFFSET(C105,-M105+4,0),1,3)/100*I105*10000)</f>
        <v/>
      </c>
      <c r="Z105" s="248" t="str">
        <f aca="true">IF(I105="","",xEURO(OFFSET(C105,-M105+1,0),J105,OFFSET(C105,-M105+2,0),OFFSET(C105,-M105+2,0),OFFSET(C105,-M105+3,0)+AC105,OFFSET(C105,-M105+4,0),1,5)/365.25*I105*10000)</f>
        <v/>
      </c>
      <c r="AB105" s="249" t="str">
        <f aca="true">IF(D105="","",xCalcSkew(OFFSET(C105,-M105,0),E105-OFFSET(C105,-M105+1,0),b)/100)</f>
        <v/>
      </c>
      <c r="AC105" s="249" t="str">
        <f aca="true">IF(I105="","",xCalcSkew(OFFSET(C105,-M105,0),J105-OFFSET(C105,-M105+1,0),b)/100)</f>
        <v/>
      </c>
      <c r="AE105" s="0" t="n">
        <f aca="false">D105*F105*10000*-1</f>
        <v>-0</v>
      </c>
      <c r="AF105" s="0" t="n">
        <f aca="false">I105*K105*10000*-1</f>
        <v>-0</v>
      </c>
      <c r="AG105" s="0" t="n">
        <f aca="false">AE105+AF105</f>
        <v>-0</v>
      </c>
    </row>
    <row r="106" customFormat="false" ht="12.75" hidden="false" customHeight="false" outlineLevel="0" collapsed="false">
      <c r="D106" s="265"/>
      <c r="E106" s="266"/>
      <c r="F106" s="266"/>
      <c r="G106" s="267"/>
      <c r="I106" s="265"/>
      <c r="J106" s="266"/>
      <c r="K106" s="266"/>
      <c r="L106" s="268"/>
      <c r="M106" s="247" t="n">
        <f aca="false">M105+1</f>
        <v>17</v>
      </c>
      <c r="N106" s="175" t="str">
        <f aca="true">IF(D106="","",xEURO(OFFSET(C106,-M106+1,0),E106,OFFSET(C106,-M106+2,0),OFFSET(C106,-M106+2,0),OFFSET(C106,-M106+3,0)+AB106,OFFSET(C106,-M106+4,0),0,1)*D106)</f>
        <v/>
      </c>
      <c r="O106" s="235" t="str">
        <f aca="true">IF(D106="","",xEURO(OFFSET(C106,-M106+1,0),E106,OFFSET(C106,-M106+2,0),OFFSET(C106,-M106+2,0),OFFSET(C106,-M106+3,0)+AB106,OFFSET(C106,-M106+4,0),0,0))</f>
        <v/>
      </c>
      <c r="P106" s="175" t="str">
        <f aca="false">IF(D106="","",(O106-F106)*D106*10)</f>
        <v/>
      </c>
      <c r="Q106" s="175" t="str">
        <f aca="true">IF(D106="","",xEURO(OFFSET(C106,-M106+1,0),E106,OFFSET(C106,-M106+2,0),OFFSET(C106,-M106+2,0),OFFSET(C106,-M106+3,0)+AB106,OFFSET(C106,-M106+4,0),0,2)/10*D106)</f>
        <v/>
      </c>
      <c r="R106" s="248" t="str">
        <f aca="true">IF(D106="","",xEURO(OFFSET(C106,-M106+1,0),E106,OFFSET(C106,-M106+2,0),OFFSET(C106,-M106+2,0),OFFSET(C106,-M106+3,0)+AB106,OFFSET(C106,-M106+4,0),0,3)/100*D106*10000)</f>
        <v/>
      </c>
      <c r="S106" s="248" t="str">
        <f aca="true">IF(D106="","",xEURO(OFFSET(C106,-M106+1,0),E106,OFFSET(C106,-M106+2,0),OFFSET(C106,-M106+2,0),OFFSET(C106,-M106+3,0)+AB106,OFFSET(C106,-M106+4,0),0,5)/365.25*D106*10000)</f>
        <v/>
      </c>
      <c r="U106" s="175" t="str">
        <f aca="true">IF(I106="","",xEURO(OFFSET(C106,-M106+1,0),J106,OFFSET(C106,-M106+2,0),OFFSET(C106,-M106+2,0),OFFSET(C106,-M106+3,0)+AC106,OFFSET(C106,-M106+4,0),1,1)*I106)</f>
        <v/>
      </c>
      <c r="V106" s="235" t="str">
        <f aca="true">IF(I106="","",xEURO(OFFSET(C106,-M106+1,0),J106,OFFSET(C106,-M106+2,0),OFFSET(C106,-M106+2,0),OFFSET(C106,-M106+3,0)+AC106,OFFSET(C106,-M106+4,0),1,0))</f>
        <v/>
      </c>
      <c r="W106" s="175" t="str">
        <f aca="false">IF(I106="","",(V106-K106)*I106*10)</f>
        <v/>
      </c>
      <c r="X106" s="175" t="str">
        <f aca="true">IF(I106="","",xEURO(OFFSET(C106,-M106+1,0),J106,OFFSET(C106,-M106+2,0),OFFSET(C106,-M106+2,0),OFFSET(C106,-M106+3,0)+AC106,OFFSET(C106,-M106+4,0),1,2)/10*I106)</f>
        <v/>
      </c>
      <c r="Y106" s="248" t="str">
        <f aca="true">IF(I106="","",xEURO(OFFSET(C106,-M106+1,0),J106,OFFSET(C106,-M106+2,0),OFFSET(C106,-M106+2,0),OFFSET(C106,-M106+3,0)+AC106,OFFSET(C106,-M106+4,0),1,3)/100*I106*10000)</f>
        <v/>
      </c>
      <c r="Z106" s="248" t="str">
        <f aca="true">IF(I106="","",xEURO(OFFSET(C106,-M106+1,0),J106,OFFSET(C106,-M106+2,0),OFFSET(C106,-M106+2,0),OFFSET(C106,-M106+3,0)+AC106,OFFSET(C106,-M106+4,0),1,5)/365.25*I106*10000)</f>
        <v/>
      </c>
      <c r="AB106" s="249" t="str">
        <f aca="true">IF(D106="","",xCalcSkew(OFFSET(C106,-M106,0),E106-OFFSET(C106,-M106+1,0),b)/100)</f>
        <v/>
      </c>
      <c r="AC106" s="249" t="str">
        <f aca="true">IF(I106="","",xCalcSkew(OFFSET(C106,-M106,0),J106-OFFSET(C106,-M106+1,0),b)/100)</f>
        <v/>
      </c>
      <c r="AE106" s="0" t="n">
        <f aca="false">D106*F106*10000*-1</f>
        <v>-0</v>
      </c>
      <c r="AF106" s="0" t="n">
        <f aca="false">I106*K106*10000*-1</f>
        <v>-0</v>
      </c>
      <c r="AG106" s="0" t="n">
        <f aca="false">AE106+AF106</f>
        <v>-0</v>
      </c>
    </row>
    <row r="107" customFormat="false" ht="12.75" hidden="false" customHeight="false" outlineLevel="0" collapsed="false">
      <c r="D107" s="265"/>
      <c r="E107" s="266"/>
      <c r="F107" s="266"/>
      <c r="G107" s="267"/>
      <c r="I107" s="265"/>
      <c r="J107" s="266"/>
      <c r="K107" s="266"/>
      <c r="L107" s="268"/>
      <c r="M107" s="247" t="n">
        <f aca="false">M106+1</f>
        <v>18</v>
      </c>
      <c r="N107" s="175" t="str">
        <f aca="true">IF(D107="","",xEURO(OFFSET(C107,-M107+1,0),E107,OFFSET(C107,-M107+2,0),OFFSET(C107,-M107+2,0),OFFSET(C107,-M107+3,0)+AB107,OFFSET(C107,-M107+4,0),0,1)*D107)</f>
        <v/>
      </c>
      <c r="O107" s="235" t="str">
        <f aca="true">IF(D107="","",xEURO(OFFSET(C107,-M107+1,0),E107,OFFSET(C107,-M107+2,0),OFFSET(C107,-M107+2,0),OFFSET(C107,-M107+3,0)+AB107,OFFSET(C107,-M107+4,0),0,0))</f>
        <v/>
      </c>
      <c r="P107" s="175" t="str">
        <f aca="false">IF(D107="","",(O107-F107)*D107*10)</f>
        <v/>
      </c>
      <c r="Q107" s="175" t="str">
        <f aca="true">IF(D107="","",xEURO(OFFSET(C107,-M107+1,0),E107,OFFSET(C107,-M107+2,0),OFFSET(C107,-M107+2,0),OFFSET(C107,-M107+3,0)+AB107,OFFSET(C107,-M107+4,0),0,2)/10*D107)</f>
        <v/>
      </c>
      <c r="R107" s="248" t="str">
        <f aca="true">IF(D107="","",xEURO(OFFSET(C107,-M107+1,0),E107,OFFSET(C107,-M107+2,0),OFFSET(C107,-M107+2,0),OFFSET(C107,-M107+3,0)+AB107,OFFSET(C107,-M107+4,0),0,3)/100*D107*10000)</f>
        <v/>
      </c>
      <c r="S107" s="248" t="str">
        <f aca="true">IF(D107="","",xEURO(OFFSET(C107,-M107+1,0),E107,OFFSET(C107,-M107+2,0),OFFSET(C107,-M107+2,0),OFFSET(C107,-M107+3,0)+AB107,OFFSET(C107,-M107+4,0),0,5)/365.25*D107*10000)</f>
        <v/>
      </c>
      <c r="U107" s="175" t="str">
        <f aca="true">IF(I107="","",xEURO(OFFSET(C107,-M107+1,0),J107,OFFSET(C107,-M107+2,0),OFFSET(C107,-M107+2,0),OFFSET(C107,-M107+3,0)+AC107,OFFSET(C107,-M107+4,0),1,1)*I107)</f>
        <v/>
      </c>
      <c r="V107" s="235" t="str">
        <f aca="true">IF(I107="","",xEURO(OFFSET(C107,-M107+1,0),J107,OFFSET(C107,-M107+2,0),OFFSET(C107,-M107+2,0),OFFSET(C107,-M107+3,0)+AC107,OFFSET(C107,-M107+4,0),1,0))</f>
        <v/>
      </c>
      <c r="W107" s="175" t="str">
        <f aca="false">IF(I107="","",(V107-K107)*I107*10)</f>
        <v/>
      </c>
      <c r="X107" s="175" t="str">
        <f aca="true">IF(I107="","",xEURO(OFFSET(C107,-M107+1,0),J107,OFFSET(C107,-M107+2,0),OFFSET(C107,-M107+2,0),OFFSET(C107,-M107+3,0)+AC107,OFFSET(C107,-M107+4,0),1,2)/10*I107)</f>
        <v/>
      </c>
      <c r="Y107" s="248" t="str">
        <f aca="true">IF(I107="","",xEURO(OFFSET(C107,-M107+1,0),J107,OFFSET(C107,-M107+2,0),OFFSET(C107,-M107+2,0),OFFSET(C107,-M107+3,0)+AC107,OFFSET(C107,-M107+4,0),1,3)/100*I107*10000)</f>
        <v/>
      </c>
      <c r="Z107" s="248" t="str">
        <f aca="true">IF(I107="","",xEURO(OFFSET(C107,-M107+1,0),J107,OFFSET(C107,-M107+2,0),OFFSET(C107,-M107+2,0),OFFSET(C107,-M107+3,0)+AC107,OFFSET(C107,-M107+4,0),1,5)/365.25*I107*10000)</f>
        <v/>
      </c>
      <c r="AB107" s="249" t="str">
        <f aca="true">IF(D107="","",xCalcSkew(OFFSET(C107,-M107,0),E107-OFFSET(C107,-M107+1,0),b)/100)</f>
        <v/>
      </c>
      <c r="AC107" s="249" t="str">
        <f aca="true">IF(I107="","",xCalcSkew(OFFSET(C107,-M107,0),J107-OFFSET(C107,-M107+1,0),b)/100)</f>
        <v/>
      </c>
      <c r="AE107" s="0" t="n">
        <f aca="false">D107*F107*10000*-1</f>
        <v>-0</v>
      </c>
      <c r="AF107" s="0" t="n">
        <f aca="false">I107*K107*10000*-1</f>
        <v>-0</v>
      </c>
      <c r="AG107" s="0" t="n">
        <f aca="false">AE107+AF107</f>
        <v>-0</v>
      </c>
    </row>
    <row r="108" customFormat="false" ht="12.75" hidden="false" customHeight="false" outlineLevel="0" collapsed="false">
      <c r="D108" s="265"/>
      <c r="E108" s="266"/>
      <c r="F108" s="266"/>
      <c r="G108" s="267"/>
      <c r="I108" s="265"/>
      <c r="J108" s="266"/>
      <c r="K108" s="266"/>
      <c r="L108" s="268"/>
      <c r="M108" s="247" t="n">
        <f aca="false">M107+1</f>
        <v>19</v>
      </c>
      <c r="N108" s="175" t="str">
        <f aca="true">IF(D108="","",xEURO(OFFSET(C108,-M108+1,0),E108,OFFSET(C108,-M108+2,0),OFFSET(C108,-M108+2,0),OFFSET(C108,-M108+3,0)+AB108,OFFSET(C108,-M108+4,0),0,1)*D108)</f>
        <v/>
      </c>
      <c r="O108" s="235" t="str">
        <f aca="true">IF(D108="","",xEURO(OFFSET(C108,-M108+1,0),E108,OFFSET(C108,-M108+2,0),OFFSET(C108,-M108+2,0),OFFSET(C108,-M108+3,0)+AB108,OFFSET(C108,-M108+4,0),0,0))</f>
        <v/>
      </c>
      <c r="P108" s="175" t="str">
        <f aca="false">IF(D108="","",(O108-F108)*D108*10)</f>
        <v/>
      </c>
      <c r="Q108" s="175" t="str">
        <f aca="true">IF(D108="","",xEURO(OFFSET(C108,-M108+1,0),E108,OFFSET(C108,-M108+2,0),OFFSET(C108,-M108+2,0),OFFSET(C108,-M108+3,0)+AB108,OFFSET(C108,-M108+4,0),0,2)/10*D108)</f>
        <v/>
      </c>
      <c r="R108" s="248" t="str">
        <f aca="true">IF(D108="","",xEURO(OFFSET(C108,-M108+1,0),E108,OFFSET(C108,-M108+2,0),OFFSET(C108,-M108+2,0),OFFSET(C108,-M108+3,0)+AB108,OFFSET(C108,-M108+4,0),0,3)/100*D108*10000)</f>
        <v/>
      </c>
      <c r="S108" s="248" t="str">
        <f aca="true">IF(D108="","",xEURO(OFFSET(C108,-M108+1,0),E108,OFFSET(C108,-M108+2,0),OFFSET(C108,-M108+2,0),OFFSET(C108,-M108+3,0)+AB108,OFFSET(C108,-M108+4,0),0,5)/365.25*D108*10000)</f>
        <v/>
      </c>
      <c r="U108" s="175" t="str">
        <f aca="true">IF(I108="","",xEURO(OFFSET(C108,-M108+1,0),J108,OFFSET(C108,-M108+2,0),OFFSET(C108,-M108+2,0),OFFSET(C108,-M108+3,0)+AC108,OFFSET(C108,-M108+4,0),1,1)*I108)</f>
        <v/>
      </c>
      <c r="V108" s="235" t="str">
        <f aca="true">IF(I108="","",xEURO(OFFSET(C108,-M108+1,0),J108,OFFSET(C108,-M108+2,0),OFFSET(C108,-M108+2,0),OFFSET(C108,-M108+3,0)+AC108,OFFSET(C108,-M108+4,0),1,0))</f>
        <v/>
      </c>
      <c r="W108" s="175" t="str">
        <f aca="false">IF(I108="","",(V108-K108)*I108*10)</f>
        <v/>
      </c>
      <c r="X108" s="175" t="str">
        <f aca="true">IF(I108="","",xEURO(OFFSET(C108,-M108+1,0),J108,OFFSET(C108,-M108+2,0),OFFSET(C108,-M108+2,0),OFFSET(C108,-M108+3,0)+AC108,OFFSET(C108,-M108+4,0),1,2)/10*I108)</f>
        <v/>
      </c>
      <c r="Y108" s="248" t="str">
        <f aca="true">IF(I108="","",xEURO(OFFSET(C108,-M108+1,0),J108,OFFSET(C108,-M108+2,0),OFFSET(C108,-M108+2,0),OFFSET(C108,-M108+3,0)+AC108,OFFSET(C108,-M108+4,0),1,3)/100*I108*10000)</f>
        <v/>
      </c>
      <c r="Z108" s="248" t="str">
        <f aca="true">IF(I108="","",xEURO(OFFSET(C108,-M108+1,0),J108,OFFSET(C108,-M108+2,0),OFFSET(C108,-M108+2,0),OFFSET(C108,-M108+3,0)+AC108,OFFSET(C108,-M108+4,0),1,5)/365.25*I108*10000)</f>
        <v/>
      </c>
      <c r="AB108" s="249" t="str">
        <f aca="true">IF(D108="","",xCalcSkew(OFFSET(C108,-M108,0),E108-OFFSET(C108,-M108+1,0),b)/100)</f>
        <v/>
      </c>
      <c r="AC108" s="249" t="str">
        <f aca="true">IF(I108="","",xCalcSkew(OFFSET(C108,-M108,0),J108-OFFSET(C108,-M108+1,0),b)/100)</f>
        <v/>
      </c>
      <c r="AE108" s="0" t="n">
        <f aca="false">D108*F108*10000*-1</f>
        <v>-0</v>
      </c>
      <c r="AF108" s="0" t="n">
        <f aca="false">I108*K108*10000*-1</f>
        <v>-0</v>
      </c>
      <c r="AG108" s="0" t="n">
        <f aca="false">AE108+AF108</f>
        <v>-0</v>
      </c>
    </row>
    <row r="109" customFormat="false" ht="12.75" hidden="false" customHeight="false" outlineLevel="0" collapsed="false">
      <c r="D109" s="265"/>
      <c r="E109" s="266"/>
      <c r="F109" s="266"/>
      <c r="G109" s="267"/>
      <c r="I109" s="265"/>
      <c r="J109" s="266"/>
      <c r="K109" s="266"/>
      <c r="L109" s="268"/>
      <c r="M109" s="247" t="n">
        <f aca="false">M108+1</f>
        <v>20</v>
      </c>
      <c r="N109" s="175" t="str">
        <f aca="true">IF(D109="","",xEURO(OFFSET(C109,-M109+1,0),E109,OFFSET(C109,-M109+2,0),OFFSET(C109,-M109+2,0),OFFSET(C109,-M109+3,0)+AB109,OFFSET(C109,-M109+4,0),0,1)*D109)</f>
        <v/>
      </c>
      <c r="O109" s="235" t="str">
        <f aca="true">IF(D109="","",xEURO(OFFSET(C109,-M109+1,0),E109,OFFSET(C109,-M109+2,0),OFFSET(C109,-M109+2,0),OFFSET(C109,-M109+3,0)+AB109,OFFSET(C109,-M109+4,0),0,0))</f>
        <v/>
      </c>
      <c r="P109" s="175" t="str">
        <f aca="false">IF(D109="","",(O109-F109)*D109*10)</f>
        <v/>
      </c>
      <c r="Q109" s="175" t="str">
        <f aca="true">IF(D109="","",xEURO(OFFSET(C109,-M109+1,0),E109,OFFSET(C109,-M109+2,0),OFFSET(C109,-M109+2,0),OFFSET(C109,-M109+3,0)+AB109,OFFSET(C109,-M109+4,0),0,2)/10*D109)</f>
        <v/>
      </c>
      <c r="R109" s="248" t="str">
        <f aca="true">IF(D109="","",xEURO(OFFSET(C109,-M109+1,0),E109,OFFSET(C109,-M109+2,0),OFFSET(C109,-M109+2,0),OFFSET(C109,-M109+3,0)+AB109,OFFSET(C109,-M109+4,0),0,3)/100*D109*10000)</f>
        <v/>
      </c>
      <c r="S109" s="248" t="str">
        <f aca="true">IF(D109="","",xEURO(OFFSET(C109,-M109+1,0),E109,OFFSET(C109,-M109+2,0),OFFSET(C109,-M109+2,0),OFFSET(C109,-M109+3,0)+AB109,OFFSET(C109,-M109+4,0),0,5)/365.25*D109*10000)</f>
        <v/>
      </c>
      <c r="U109" s="175" t="str">
        <f aca="true">IF(I109="","",xEURO(OFFSET(C109,-M109+1,0),J109,OFFSET(C109,-M109+2,0),OFFSET(C109,-M109+2,0),OFFSET(C109,-M109+3,0)+AC109,OFFSET(C109,-M109+4,0),1,1)*I109)</f>
        <v/>
      </c>
      <c r="V109" s="235" t="str">
        <f aca="true">IF(I109="","",xEURO(OFFSET(C109,-M109+1,0),J109,OFFSET(C109,-M109+2,0),OFFSET(C109,-M109+2,0),OFFSET(C109,-M109+3,0)+AC109,OFFSET(C109,-M109+4,0),1,0))</f>
        <v/>
      </c>
      <c r="W109" s="175" t="str">
        <f aca="false">IF(I109="","",(V109-K109)*I109*10)</f>
        <v/>
      </c>
      <c r="X109" s="175" t="str">
        <f aca="true">IF(I109="","",xEURO(OFFSET(C109,-M109+1,0),J109,OFFSET(C109,-M109+2,0),OFFSET(C109,-M109+2,0),OFFSET(C109,-M109+3,0)+AC109,OFFSET(C109,-M109+4,0),1,2)/10*I109)</f>
        <v/>
      </c>
      <c r="Y109" s="248" t="str">
        <f aca="true">IF(I109="","",xEURO(OFFSET(C109,-M109+1,0),J109,OFFSET(C109,-M109+2,0),OFFSET(C109,-M109+2,0),OFFSET(C109,-M109+3,0)+AC109,OFFSET(C109,-M109+4,0),1,3)/100*I109*10000)</f>
        <v/>
      </c>
      <c r="Z109" s="248" t="str">
        <f aca="true">IF(I109="","",xEURO(OFFSET(C109,-M109+1,0),J109,OFFSET(C109,-M109+2,0),OFFSET(C109,-M109+2,0),OFFSET(C109,-M109+3,0)+AC109,OFFSET(C109,-M109+4,0),1,5)/365.25*I109*10000)</f>
        <v/>
      </c>
      <c r="AB109" s="249" t="str">
        <f aca="true">IF(D109="","",xCalcSkew(OFFSET(C109,-M109,0),E109-OFFSET(C109,-M109+1,0),b)/100)</f>
        <v/>
      </c>
      <c r="AC109" s="249" t="str">
        <f aca="true">IF(I109="","",xCalcSkew(OFFSET(C109,-M109,0),J109-OFFSET(C109,-M109+1,0),b)/100)</f>
        <v/>
      </c>
      <c r="AE109" s="0" t="n">
        <f aca="false">D109*F109*10000*-1</f>
        <v>-0</v>
      </c>
      <c r="AF109" s="0" t="n">
        <f aca="false">I109*K109*10000*-1</f>
        <v>-0</v>
      </c>
      <c r="AG109" s="0" t="n">
        <f aca="false">AE109+AF109</f>
        <v>-0</v>
      </c>
    </row>
    <row r="110" customFormat="false" ht="12.75" hidden="false" customHeight="false" outlineLevel="0" collapsed="false">
      <c r="D110" s="265"/>
      <c r="E110" s="266"/>
      <c r="F110" s="266"/>
      <c r="G110" s="267"/>
      <c r="I110" s="265"/>
      <c r="J110" s="266"/>
      <c r="K110" s="266"/>
      <c r="L110" s="268"/>
      <c r="M110" s="247" t="n">
        <f aca="false">M109+1</f>
        <v>21</v>
      </c>
      <c r="N110" s="175" t="str">
        <f aca="true">IF(D110="","",xEURO(OFFSET(C110,-M110+1,0),E110,OFFSET(C110,-M110+2,0),OFFSET(C110,-M110+2,0),OFFSET(C110,-M110+3,0)+AB110,OFFSET(C110,-M110+4,0),0,1)*D110)</f>
        <v/>
      </c>
      <c r="O110" s="235" t="str">
        <f aca="true">IF(D110="","",xEURO(OFFSET(C110,-M110+1,0),E110,OFFSET(C110,-M110+2,0),OFFSET(C110,-M110+2,0),OFFSET(C110,-M110+3,0)+AB110,OFFSET(C110,-M110+4,0),0,0))</f>
        <v/>
      </c>
      <c r="P110" s="175" t="str">
        <f aca="false">IF(D110="","",(O110-F110)*D110*10)</f>
        <v/>
      </c>
      <c r="Q110" s="175" t="str">
        <f aca="true">IF(D110="","",xEURO(OFFSET(C110,-M110+1,0),E110,OFFSET(C110,-M110+2,0),OFFSET(C110,-M110+2,0),OFFSET(C110,-M110+3,0)+AB110,OFFSET(C110,-M110+4,0),0,2)/10*D110)</f>
        <v/>
      </c>
      <c r="R110" s="248" t="str">
        <f aca="true">IF(D110="","",xEURO(OFFSET(C110,-M110+1,0),E110,OFFSET(C110,-M110+2,0),OFFSET(C110,-M110+2,0),OFFSET(C110,-M110+3,0)+AB110,OFFSET(C110,-M110+4,0),0,3)/100*D110*10000)</f>
        <v/>
      </c>
      <c r="S110" s="248" t="str">
        <f aca="true">IF(D110="","",xEURO(OFFSET(C110,-M110+1,0),E110,OFFSET(C110,-M110+2,0),OFFSET(C110,-M110+2,0),OFFSET(C110,-M110+3,0)+AB110,OFFSET(C110,-M110+4,0),0,5)/365.25*D110*10000)</f>
        <v/>
      </c>
      <c r="U110" s="175" t="str">
        <f aca="true">IF(I110="","",xEURO(OFFSET(C110,-M110+1,0),J110,OFFSET(C110,-M110+2,0),OFFSET(C110,-M110+2,0),OFFSET(C110,-M110+3,0)+AC110,OFFSET(C110,-M110+4,0),1,1)*I110)</f>
        <v/>
      </c>
      <c r="V110" s="235" t="str">
        <f aca="true">IF(I110="","",xEURO(OFFSET(C110,-M110+1,0),J110,OFFSET(C110,-M110+2,0),OFFSET(C110,-M110+2,0),OFFSET(C110,-M110+3,0)+AC110,OFFSET(C110,-M110+4,0),1,0))</f>
        <v/>
      </c>
      <c r="W110" s="175" t="str">
        <f aca="false">IF(I110="","",(V110-K110)*I110*10)</f>
        <v/>
      </c>
      <c r="X110" s="175" t="str">
        <f aca="true">IF(I110="","",xEURO(OFFSET(C110,-M110+1,0),J110,OFFSET(C110,-M110+2,0),OFFSET(C110,-M110+2,0),OFFSET(C110,-M110+3,0)+AC110,OFFSET(C110,-M110+4,0),1,2)/10*I110)</f>
        <v/>
      </c>
      <c r="Y110" s="248" t="str">
        <f aca="true">IF(I110="","",xEURO(OFFSET(C110,-M110+1,0),J110,OFFSET(C110,-M110+2,0),OFFSET(C110,-M110+2,0),OFFSET(C110,-M110+3,0)+AC110,OFFSET(C110,-M110+4,0),1,3)/100*I110*10000)</f>
        <v/>
      </c>
      <c r="Z110" s="248" t="str">
        <f aca="true">IF(I110="","",xEURO(OFFSET(C110,-M110+1,0),J110,OFFSET(C110,-M110+2,0),OFFSET(C110,-M110+2,0),OFFSET(C110,-M110+3,0)+AC110,OFFSET(C110,-M110+4,0),1,5)/365.25*I110*10000)</f>
        <v/>
      </c>
      <c r="AB110" s="249" t="str">
        <f aca="true">IF(D110="","",xCalcSkew(OFFSET(C110,-M110,0),E110-OFFSET(C110,-M110+1,0),b)/100)</f>
        <v/>
      </c>
      <c r="AC110" s="249" t="str">
        <f aca="true">IF(I110="","",xCalcSkew(OFFSET(C110,-M110,0),J110-OFFSET(C110,-M110+1,0),b)/100)</f>
        <v/>
      </c>
      <c r="AE110" s="0" t="n">
        <f aca="false">D110*F110*10000*-1</f>
        <v>-0</v>
      </c>
      <c r="AF110" s="0" t="n">
        <f aca="false">I110*K110*10000*-1</f>
        <v>-0</v>
      </c>
      <c r="AG110" s="0" t="n">
        <f aca="false">AE110+AF110</f>
        <v>-0</v>
      </c>
    </row>
    <row r="111" customFormat="false" ht="12.75" hidden="false" customHeight="false" outlineLevel="0" collapsed="false">
      <c r="D111" s="265"/>
      <c r="E111" s="266"/>
      <c r="F111" s="266"/>
      <c r="G111" s="267"/>
      <c r="I111" s="265"/>
      <c r="J111" s="266"/>
      <c r="K111" s="266"/>
      <c r="L111" s="268"/>
      <c r="M111" s="247" t="n">
        <f aca="false">M110+1</f>
        <v>22</v>
      </c>
      <c r="N111" s="175" t="str">
        <f aca="true">IF(D111="","",xEURO(OFFSET(C111,-M111+1,0),E111,OFFSET(C111,-M111+2,0),OFFSET(C111,-M111+2,0),OFFSET(C111,-M111+3,0)+AB111,OFFSET(C111,-M111+4,0),0,1)*D111)</f>
        <v/>
      </c>
      <c r="O111" s="235" t="str">
        <f aca="true">IF(D111="","",xEURO(OFFSET(C111,-M111+1,0),E111,OFFSET(C111,-M111+2,0),OFFSET(C111,-M111+2,0),OFFSET(C111,-M111+3,0)+AB111,OFFSET(C111,-M111+4,0),0,0))</f>
        <v/>
      </c>
      <c r="P111" s="175" t="str">
        <f aca="false">IF(D111="","",(O111-F111)*D111*10)</f>
        <v/>
      </c>
      <c r="Q111" s="175" t="str">
        <f aca="true">IF(D111="","",xEURO(OFFSET(C111,-M111+1,0),E111,OFFSET(C111,-M111+2,0),OFFSET(C111,-M111+2,0),OFFSET(C111,-M111+3,0)+AB111,OFFSET(C111,-M111+4,0),0,2)/10*D111)</f>
        <v/>
      </c>
      <c r="R111" s="248" t="str">
        <f aca="true">IF(D111="","",xEURO(OFFSET(C111,-M111+1,0),E111,OFFSET(C111,-M111+2,0),OFFSET(C111,-M111+2,0),OFFSET(C111,-M111+3,0)+AB111,OFFSET(C111,-M111+4,0),0,3)/100*D111*10000)</f>
        <v/>
      </c>
      <c r="S111" s="248" t="str">
        <f aca="true">IF(D111="","",xEURO(OFFSET(C111,-M111+1,0),E111,OFFSET(C111,-M111+2,0),OFFSET(C111,-M111+2,0),OFFSET(C111,-M111+3,0)+AB111,OFFSET(C111,-M111+4,0),0,5)/365.25*D111*10000)</f>
        <v/>
      </c>
      <c r="U111" s="175" t="str">
        <f aca="true">IF(I111="","",xEURO(OFFSET(C111,-M111+1,0),J111,OFFSET(C111,-M111+2,0),OFFSET(C111,-M111+2,0),OFFSET(C111,-M111+3,0)+AC111,OFFSET(C111,-M111+4,0),1,1)*I111)</f>
        <v/>
      </c>
      <c r="V111" s="235" t="str">
        <f aca="true">IF(I111="","",xEURO(OFFSET(C111,-M111+1,0),J111,OFFSET(C111,-M111+2,0),OFFSET(C111,-M111+2,0),OFFSET(C111,-M111+3,0)+AC111,OFFSET(C111,-M111+4,0),1,0))</f>
        <v/>
      </c>
      <c r="W111" s="175" t="str">
        <f aca="false">IF(I111="","",(V111-K111)*I111*10)</f>
        <v/>
      </c>
      <c r="X111" s="175" t="str">
        <f aca="true">IF(I111="","",xEURO(OFFSET(C111,-M111+1,0),J111,OFFSET(C111,-M111+2,0),OFFSET(C111,-M111+2,0),OFFSET(C111,-M111+3,0)+AC111,OFFSET(C111,-M111+4,0),1,2)/10*I111)</f>
        <v/>
      </c>
      <c r="Y111" s="248" t="str">
        <f aca="true">IF(I111="","",xEURO(OFFSET(C111,-M111+1,0),J111,OFFSET(C111,-M111+2,0),OFFSET(C111,-M111+2,0),OFFSET(C111,-M111+3,0)+AC111,OFFSET(C111,-M111+4,0),1,3)/100*I111*10000)</f>
        <v/>
      </c>
      <c r="Z111" s="248" t="str">
        <f aca="true">IF(I111="","",xEURO(OFFSET(C111,-M111+1,0),J111,OFFSET(C111,-M111+2,0),OFFSET(C111,-M111+2,0),OFFSET(C111,-M111+3,0)+AC111,OFFSET(C111,-M111+4,0),1,5)/365.25*I111*10000)</f>
        <v/>
      </c>
      <c r="AB111" s="249" t="str">
        <f aca="true">IF(D111="","",xCalcSkew(OFFSET(C111,-M111,0),E111-OFFSET(C111,-M111+1,0),b)/100)</f>
        <v/>
      </c>
      <c r="AC111" s="249" t="str">
        <f aca="true">IF(I111="","",xCalcSkew(OFFSET(C111,-M111,0),J111-OFFSET(C111,-M111+1,0),b)/100)</f>
        <v/>
      </c>
      <c r="AE111" s="0" t="n">
        <f aca="false">D111*F111*10000*-1</f>
        <v>-0</v>
      </c>
      <c r="AF111" s="0" t="n">
        <f aca="false">I111*K111*10000*-1</f>
        <v>-0</v>
      </c>
      <c r="AG111" s="0" t="n">
        <f aca="false">AE111+AF111</f>
        <v>-0</v>
      </c>
    </row>
    <row r="112" customFormat="false" ht="12.75" hidden="false" customHeight="false" outlineLevel="0" collapsed="false">
      <c r="D112" s="265"/>
      <c r="E112" s="266"/>
      <c r="F112" s="266"/>
      <c r="G112" s="267"/>
      <c r="I112" s="265"/>
      <c r="J112" s="266"/>
      <c r="K112" s="266"/>
      <c r="L112" s="268"/>
      <c r="M112" s="247" t="n">
        <f aca="false">M111+1</f>
        <v>23</v>
      </c>
      <c r="N112" s="175" t="str">
        <f aca="true">IF(D112="","",xEURO(OFFSET(C112,-M112+1,0),E112,OFFSET(C112,-M112+2,0),OFFSET(C112,-M112+2,0),OFFSET(C112,-M112+3,0)+AB112,OFFSET(C112,-M112+4,0),0,1)*D112)</f>
        <v/>
      </c>
      <c r="O112" s="235" t="str">
        <f aca="true">IF(D112="","",xEURO(OFFSET(C112,-M112+1,0),E112,OFFSET(C112,-M112+2,0),OFFSET(C112,-M112+2,0),OFFSET(C112,-M112+3,0)+AB112,OFFSET(C112,-M112+4,0),0,0))</f>
        <v/>
      </c>
      <c r="P112" s="175" t="str">
        <f aca="false">IF(D112="","",(O112-F112)*D112*10)</f>
        <v/>
      </c>
      <c r="Q112" s="175" t="str">
        <f aca="true">IF(D112="","",xEURO(OFFSET(C112,-M112+1,0),E112,OFFSET(C112,-M112+2,0),OFFSET(C112,-M112+2,0),OFFSET(C112,-M112+3,0)+AB112,OFFSET(C112,-M112+4,0),0,2)/10*D112)</f>
        <v/>
      </c>
      <c r="R112" s="248" t="str">
        <f aca="true">IF(D112="","",xEURO(OFFSET(C112,-M112+1,0),E112,OFFSET(C112,-M112+2,0),OFFSET(C112,-M112+2,0),OFFSET(C112,-M112+3,0)+AB112,OFFSET(C112,-M112+4,0),0,3)/100*D112*10000)</f>
        <v/>
      </c>
      <c r="S112" s="248" t="str">
        <f aca="true">IF(D112="","",xEURO(OFFSET(C112,-M112+1,0),E112,OFFSET(C112,-M112+2,0),OFFSET(C112,-M112+2,0),OFFSET(C112,-M112+3,0)+AB112,OFFSET(C112,-M112+4,0),0,5)/365.25*D112*10000)</f>
        <v/>
      </c>
      <c r="U112" s="175" t="str">
        <f aca="true">IF(I112="","",xEURO(OFFSET(C112,-M112+1,0),J112,OFFSET(C112,-M112+2,0),OFFSET(C112,-M112+2,0),OFFSET(C112,-M112+3,0)+AC112,OFFSET(C112,-M112+4,0),1,1)*I112)</f>
        <v/>
      </c>
      <c r="V112" s="235" t="str">
        <f aca="true">IF(I112="","",xEURO(OFFSET(C112,-M112+1,0),J112,OFFSET(C112,-M112+2,0),OFFSET(C112,-M112+2,0),OFFSET(C112,-M112+3,0)+AC112,OFFSET(C112,-M112+4,0),1,0))</f>
        <v/>
      </c>
      <c r="W112" s="175" t="str">
        <f aca="false">IF(I112="","",(V112-K112)*I112*10)</f>
        <v/>
      </c>
      <c r="X112" s="175" t="str">
        <f aca="true">IF(I112="","",xEURO(OFFSET(C112,-M112+1,0),J112,OFFSET(C112,-M112+2,0),OFFSET(C112,-M112+2,0),OFFSET(C112,-M112+3,0)+AC112,OFFSET(C112,-M112+4,0),1,2)/10*I112)</f>
        <v/>
      </c>
      <c r="Y112" s="248" t="str">
        <f aca="true">IF(I112="","",xEURO(OFFSET(C112,-M112+1,0),J112,OFFSET(C112,-M112+2,0),OFFSET(C112,-M112+2,0),OFFSET(C112,-M112+3,0)+AC112,OFFSET(C112,-M112+4,0),1,3)/100*I112*10000)</f>
        <v/>
      </c>
      <c r="Z112" s="248" t="str">
        <f aca="true">IF(I112="","",xEURO(OFFSET(C112,-M112+1,0),J112,OFFSET(C112,-M112+2,0),OFFSET(C112,-M112+2,0),OFFSET(C112,-M112+3,0)+AC112,OFFSET(C112,-M112+4,0),1,5)/365.25*I112*10000)</f>
        <v/>
      </c>
      <c r="AB112" s="249" t="str">
        <f aca="true">IF(D112="","",xCalcSkew(OFFSET(C112,-M112,0),E112-OFFSET(C112,-M112+1,0),b)/100)</f>
        <v/>
      </c>
      <c r="AC112" s="249" t="str">
        <f aca="true">IF(I112="","",xCalcSkew(OFFSET(C112,-M112,0),J112-OFFSET(C112,-M112+1,0),b)/100)</f>
        <v/>
      </c>
      <c r="AE112" s="0" t="n">
        <f aca="false">D112*F112*10000*-1</f>
        <v>-0</v>
      </c>
      <c r="AF112" s="0" t="n">
        <f aca="false">I112*K112*10000*-1</f>
        <v>-0</v>
      </c>
      <c r="AG112" s="0" t="n">
        <f aca="false">AE112+AF112</f>
        <v>-0</v>
      </c>
    </row>
    <row r="113" customFormat="false" ht="12.75" hidden="false" customHeight="false" outlineLevel="0" collapsed="false">
      <c r="D113" s="265"/>
      <c r="E113" s="266"/>
      <c r="F113" s="266"/>
      <c r="G113" s="267"/>
      <c r="I113" s="265"/>
      <c r="J113" s="266"/>
      <c r="K113" s="266"/>
      <c r="L113" s="268"/>
      <c r="M113" s="247" t="n">
        <f aca="false">M112+1</f>
        <v>24</v>
      </c>
      <c r="N113" s="175" t="str">
        <f aca="true">IF(D113="","",xEURO(OFFSET(C113,-M113+1,0),E113,OFFSET(C113,-M113+2,0),OFFSET(C113,-M113+2,0),OFFSET(C113,-M113+3,0)+AB113,OFFSET(C113,-M113+4,0),0,1)*D113)</f>
        <v/>
      </c>
      <c r="O113" s="235" t="str">
        <f aca="true">IF(D113="","",xEURO(OFFSET(C113,-M113+1,0),E113,OFFSET(C113,-M113+2,0),OFFSET(C113,-M113+2,0),OFFSET(C113,-M113+3,0)+AB113,OFFSET(C113,-M113+4,0),0,0))</f>
        <v/>
      </c>
      <c r="P113" s="175" t="str">
        <f aca="false">IF(D113="","",(O113-F113)*D113*10)</f>
        <v/>
      </c>
      <c r="Q113" s="175" t="str">
        <f aca="true">IF(D113="","",xEURO(OFFSET(C113,-M113+1,0),E113,OFFSET(C113,-M113+2,0),OFFSET(C113,-M113+2,0),OFFSET(C113,-M113+3,0)+AB113,OFFSET(C113,-M113+4,0),0,2)/10*D113)</f>
        <v/>
      </c>
      <c r="R113" s="248" t="str">
        <f aca="true">IF(D113="","",xEURO(OFFSET(C113,-M113+1,0),E113,OFFSET(C113,-M113+2,0),OFFSET(C113,-M113+2,0),OFFSET(C113,-M113+3,0)+AB113,OFFSET(C113,-M113+4,0),0,3)/100*D113*10000)</f>
        <v/>
      </c>
      <c r="S113" s="248" t="str">
        <f aca="true">IF(D113="","",xEURO(OFFSET(C113,-M113+1,0),E113,OFFSET(C113,-M113+2,0),OFFSET(C113,-M113+2,0),OFFSET(C113,-M113+3,0)+AB113,OFFSET(C113,-M113+4,0),0,5)/365.25*D113*10000)</f>
        <v/>
      </c>
      <c r="U113" s="175" t="str">
        <f aca="true">IF(I113="","",xEURO(OFFSET(C113,-M113+1,0),J113,OFFSET(C113,-M113+2,0),OFFSET(C113,-M113+2,0),OFFSET(C113,-M113+3,0)+AC113,OFFSET(C113,-M113+4,0),1,1)*I113)</f>
        <v/>
      </c>
      <c r="V113" s="235" t="str">
        <f aca="true">IF(I113="","",xEURO(OFFSET(C113,-M113+1,0),J113,OFFSET(C113,-M113+2,0),OFFSET(C113,-M113+2,0),OFFSET(C113,-M113+3,0)+AC113,OFFSET(C113,-M113+4,0),1,0))</f>
        <v/>
      </c>
      <c r="W113" s="175" t="str">
        <f aca="false">IF(I113="","",(V113-K113)*I113*10)</f>
        <v/>
      </c>
      <c r="X113" s="175" t="str">
        <f aca="true">IF(I113="","",xEURO(OFFSET(C113,-M113+1,0),J113,OFFSET(C113,-M113+2,0),OFFSET(C113,-M113+2,0),OFFSET(C113,-M113+3,0)+AC113,OFFSET(C113,-M113+4,0),1,2)/10*I113)</f>
        <v/>
      </c>
      <c r="Y113" s="248" t="str">
        <f aca="true">IF(I113="","",xEURO(OFFSET(C113,-M113+1,0),J113,OFFSET(C113,-M113+2,0),OFFSET(C113,-M113+2,0),OFFSET(C113,-M113+3,0)+AC113,OFFSET(C113,-M113+4,0),1,3)/100*I113*10000)</f>
        <v/>
      </c>
      <c r="Z113" s="248" t="str">
        <f aca="true">IF(I113="","",xEURO(OFFSET(C113,-M113+1,0),J113,OFFSET(C113,-M113+2,0),OFFSET(C113,-M113+2,0),OFFSET(C113,-M113+3,0)+AC113,OFFSET(C113,-M113+4,0),1,5)/365.25*I113*10000)</f>
        <v/>
      </c>
      <c r="AB113" s="249" t="str">
        <f aca="true">IF(D113="","",xCalcSkew(OFFSET(C113,-M113,0),E113-OFFSET(C113,-M113+1,0),b)/100)</f>
        <v/>
      </c>
      <c r="AC113" s="249" t="str">
        <f aca="true">IF(I113="","",xCalcSkew(OFFSET(C113,-M113,0),J113-OFFSET(C113,-M113+1,0),b)/100)</f>
        <v/>
      </c>
      <c r="AE113" s="0" t="n">
        <f aca="false">D113*F113*10000*-1</f>
        <v>-0</v>
      </c>
      <c r="AF113" s="0" t="n">
        <f aca="false">I113*K113*10000*-1</f>
        <v>-0</v>
      </c>
      <c r="AG113" s="0" t="n">
        <f aca="false">AE113+AF113</f>
        <v>-0</v>
      </c>
    </row>
    <row r="114" customFormat="false" ht="12.75" hidden="false" customHeight="false" outlineLevel="0" collapsed="false">
      <c r="D114" s="265"/>
      <c r="E114" s="266"/>
      <c r="F114" s="266"/>
      <c r="G114" s="267"/>
      <c r="I114" s="265"/>
      <c r="J114" s="266"/>
      <c r="K114" s="266"/>
      <c r="L114" s="268"/>
      <c r="M114" s="247" t="n">
        <f aca="false">M113+1</f>
        <v>25</v>
      </c>
      <c r="N114" s="175" t="str">
        <f aca="true">IF(D114="","",xEURO(OFFSET(C114,-M114+1,0),E114,OFFSET(C114,-M114+2,0),OFFSET(C114,-M114+2,0),OFFSET(C114,-M114+3,0)+AB114,OFFSET(C114,-M114+4,0),0,1)*D114)</f>
        <v/>
      </c>
      <c r="O114" s="235" t="str">
        <f aca="true">IF(D114="","",xEURO(OFFSET(C114,-M114+1,0),E114,OFFSET(C114,-M114+2,0),OFFSET(C114,-M114+2,0),OFFSET(C114,-M114+3,0)+AB114,OFFSET(C114,-M114+4,0),0,0))</f>
        <v/>
      </c>
      <c r="P114" s="175" t="str">
        <f aca="false">IF(D114="","",(O114-F114)*D114*10)</f>
        <v/>
      </c>
      <c r="Q114" s="175" t="str">
        <f aca="true">IF(D114="","",xEURO(OFFSET(C114,-M114+1,0),E114,OFFSET(C114,-M114+2,0),OFFSET(C114,-M114+2,0),OFFSET(C114,-M114+3,0)+AB114,OFFSET(C114,-M114+4,0),0,2)/10*D114)</f>
        <v/>
      </c>
      <c r="R114" s="248" t="str">
        <f aca="true">IF(D114="","",xEURO(OFFSET(C114,-M114+1,0),E114,OFFSET(C114,-M114+2,0),OFFSET(C114,-M114+2,0),OFFSET(C114,-M114+3,0)+AB114,OFFSET(C114,-M114+4,0),0,3)/100*D114*10000)</f>
        <v/>
      </c>
      <c r="S114" s="248" t="str">
        <f aca="true">IF(D114="","",xEURO(OFFSET(C114,-M114+1,0),E114,OFFSET(C114,-M114+2,0),OFFSET(C114,-M114+2,0),OFFSET(C114,-M114+3,0)+AB114,OFFSET(C114,-M114+4,0),0,5)/365.25*D114*10000)</f>
        <v/>
      </c>
      <c r="U114" s="175" t="str">
        <f aca="true">IF(I114="","",xEURO(OFFSET(C114,-M114+1,0),J114,OFFSET(C114,-M114+2,0),OFFSET(C114,-M114+2,0),OFFSET(C114,-M114+3,0)+AC114,OFFSET(C114,-M114+4,0),1,1)*I114)</f>
        <v/>
      </c>
      <c r="V114" s="235" t="str">
        <f aca="true">IF(I114="","",xEURO(OFFSET(C114,-M114+1,0),J114,OFFSET(C114,-M114+2,0),OFFSET(C114,-M114+2,0),OFFSET(C114,-M114+3,0)+AC114,OFFSET(C114,-M114+4,0),1,0))</f>
        <v/>
      </c>
      <c r="W114" s="175" t="str">
        <f aca="false">IF(I114="","",(V114-K114)*I114*10)</f>
        <v/>
      </c>
      <c r="X114" s="175" t="str">
        <f aca="true">IF(I114="","",xEURO(OFFSET(C114,-M114+1,0),J114,OFFSET(C114,-M114+2,0),OFFSET(C114,-M114+2,0),OFFSET(C114,-M114+3,0)+AC114,OFFSET(C114,-M114+4,0),1,2)/10*I114)</f>
        <v/>
      </c>
      <c r="Y114" s="248" t="str">
        <f aca="true">IF(I114="","",xEURO(OFFSET(C114,-M114+1,0),J114,OFFSET(C114,-M114+2,0),OFFSET(C114,-M114+2,0),OFFSET(C114,-M114+3,0)+AC114,OFFSET(C114,-M114+4,0),1,3)/100*I114*10000)</f>
        <v/>
      </c>
      <c r="Z114" s="248" t="str">
        <f aca="true">IF(I114="","",xEURO(OFFSET(C114,-M114+1,0),J114,OFFSET(C114,-M114+2,0),OFFSET(C114,-M114+2,0),OFFSET(C114,-M114+3,0)+AC114,OFFSET(C114,-M114+4,0),1,5)/365.25*I114*10000)</f>
        <v/>
      </c>
      <c r="AB114" s="249" t="str">
        <f aca="true">IF(D114="","",xCalcSkew(OFFSET(C114,-M114,0),E114-OFFSET(C114,-M114+1,0),b)/100)</f>
        <v/>
      </c>
      <c r="AC114" s="249" t="str">
        <f aca="true">IF(I114="","",xCalcSkew(OFFSET(C114,-M114,0),J114-OFFSET(C114,-M114+1,0),b)/100)</f>
        <v/>
      </c>
      <c r="AE114" s="0" t="n">
        <f aca="false">D114*F114*10000*-1</f>
        <v>-0</v>
      </c>
      <c r="AF114" s="0" t="n">
        <f aca="false">I114*K114*10000*-1</f>
        <v>-0</v>
      </c>
      <c r="AG114" s="0" t="n">
        <f aca="false">AE114+AF114</f>
        <v>-0</v>
      </c>
    </row>
    <row r="115" customFormat="false" ht="12.75" hidden="false" customHeight="false" outlineLevel="0" collapsed="false">
      <c r="D115" s="265"/>
      <c r="E115" s="266"/>
      <c r="F115" s="266"/>
      <c r="G115" s="267"/>
      <c r="I115" s="265"/>
      <c r="J115" s="266"/>
      <c r="K115" s="266"/>
      <c r="L115" s="268"/>
      <c r="M115" s="247" t="n">
        <f aca="false">M114+1</f>
        <v>26</v>
      </c>
      <c r="N115" s="175" t="str">
        <f aca="true">IF(D115="","",xEURO(OFFSET(C115,-M115+1,0),E115,OFFSET(C115,-M115+2,0),OFFSET(C115,-M115+2,0),OFFSET(C115,-M115+3,0)+AB115,OFFSET(C115,-M115+4,0),0,1)*D115)</f>
        <v/>
      </c>
      <c r="O115" s="235" t="str">
        <f aca="true">IF(D115="","",xEURO(OFFSET(C115,-M115+1,0),E115,OFFSET(C115,-M115+2,0),OFFSET(C115,-M115+2,0),OFFSET(C115,-M115+3,0)+AB115,OFFSET(C115,-M115+4,0),0,0))</f>
        <v/>
      </c>
      <c r="P115" s="175" t="str">
        <f aca="false">IF(D115="","",(O115-F115)*D115*10)</f>
        <v/>
      </c>
      <c r="Q115" s="175" t="str">
        <f aca="true">IF(D115="","",xEURO(OFFSET(C115,-M115+1,0),E115,OFFSET(C115,-M115+2,0),OFFSET(C115,-M115+2,0),OFFSET(C115,-M115+3,0)+AB115,OFFSET(C115,-M115+4,0),0,2)/10*D115)</f>
        <v/>
      </c>
      <c r="R115" s="248" t="str">
        <f aca="true">IF(D115="","",xEURO(OFFSET(C115,-M115+1,0),E115,OFFSET(C115,-M115+2,0),OFFSET(C115,-M115+2,0),OFFSET(C115,-M115+3,0)+AB115,OFFSET(C115,-M115+4,0),0,3)/100*D115*10000)</f>
        <v/>
      </c>
      <c r="S115" s="248" t="str">
        <f aca="true">IF(D115="","",xEURO(OFFSET(C115,-M115+1,0),E115,OFFSET(C115,-M115+2,0),OFFSET(C115,-M115+2,0),OFFSET(C115,-M115+3,0)+AB115,OFFSET(C115,-M115+4,0),0,5)/365.25*D115*10000)</f>
        <v/>
      </c>
      <c r="U115" s="175" t="str">
        <f aca="true">IF(I115="","",xEURO(OFFSET(C115,-M115+1,0),J115,OFFSET(C115,-M115+2,0),OFFSET(C115,-M115+2,0),OFFSET(C115,-M115+3,0)+AC115,OFFSET(C115,-M115+4,0),1,1)*I115)</f>
        <v/>
      </c>
      <c r="V115" s="235" t="str">
        <f aca="true">IF(I115="","",xEURO(OFFSET(C115,-M115+1,0),J115,OFFSET(C115,-M115+2,0),OFFSET(C115,-M115+2,0),OFFSET(C115,-M115+3,0)+AC115,OFFSET(C115,-M115+4,0),1,0))</f>
        <v/>
      </c>
      <c r="W115" s="175" t="str">
        <f aca="false">IF(I115="","",(V115-K115)*I115*10)</f>
        <v/>
      </c>
      <c r="X115" s="175" t="str">
        <f aca="true">IF(I115="","",xEURO(OFFSET(C115,-M115+1,0),J115,OFFSET(C115,-M115+2,0),OFFSET(C115,-M115+2,0),OFFSET(C115,-M115+3,0)+AC115,OFFSET(C115,-M115+4,0),1,2)/10*I115)</f>
        <v/>
      </c>
      <c r="Y115" s="248" t="str">
        <f aca="true">IF(I115="","",xEURO(OFFSET(C115,-M115+1,0),J115,OFFSET(C115,-M115+2,0),OFFSET(C115,-M115+2,0),OFFSET(C115,-M115+3,0)+AC115,OFFSET(C115,-M115+4,0),1,3)/100*I115*10000)</f>
        <v/>
      </c>
      <c r="Z115" s="248" t="str">
        <f aca="true">IF(I115="","",xEURO(OFFSET(C115,-M115+1,0),J115,OFFSET(C115,-M115+2,0),OFFSET(C115,-M115+2,0),OFFSET(C115,-M115+3,0)+AC115,OFFSET(C115,-M115+4,0),1,5)/365.25*I115*10000)</f>
        <v/>
      </c>
      <c r="AB115" s="249" t="str">
        <f aca="true">IF(D115="","",xCalcSkew(OFFSET(C115,-M115,0),E115-OFFSET(C115,-M115+1,0),b)/100)</f>
        <v/>
      </c>
      <c r="AC115" s="249" t="str">
        <f aca="true">IF(I115="","",xCalcSkew(OFFSET(C115,-M115,0),J115-OFFSET(C115,-M115+1,0),b)/100)</f>
        <v/>
      </c>
      <c r="AE115" s="0" t="n">
        <f aca="false">D115*F115*10000*-1</f>
        <v>-0</v>
      </c>
      <c r="AF115" s="0" t="n">
        <f aca="false">I115*K115*10000*-1</f>
        <v>-0</v>
      </c>
      <c r="AG115" s="0" t="n">
        <f aca="false">AE115+AF115</f>
        <v>-0</v>
      </c>
    </row>
    <row r="116" customFormat="false" ht="12.75" hidden="false" customHeight="false" outlineLevel="0" collapsed="false">
      <c r="D116" s="265"/>
      <c r="E116" s="266"/>
      <c r="F116" s="266"/>
      <c r="G116" s="267"/>
      <c r="I116" s="265"/>
      <c r="J116" s="266"/>
      <c r="K116" s="266"/>
      <c r="L116" s="268"/>
      <c r="M116" s="247" t="n">
        <f aca="false">M115+1</f>
        <v>27</v>
      </c>
      <c r="N116" s="175" t="str">
        <f aca="true">IF(D116="","",xEURO(OFFSET(C116,-M116+1,0),E116,OFFSET(C116,-M116+2,0),OFFSET(C116,-M116+2,0),OFFSET(C116,-M116+3,0)+AB116,OFFSET(C116,-M116+4,0),0,1)*D116)</f>
        <v/>
      </c>
      <c r="O116" s="235" t="str">
        <f aca="true">IF(D116="","",xEURO(OFFSET(C116,-M116+1,0),E116,OFFSET(C116,-M116+2,0),OFFSET(C116,-M116+2,0),OFFSET(C116,-M116+3,0)+AB116,OFFSET(C116,-M116+4,0),0,0))</f>
        <v/>
      </c>
      <c r="P116" s="175" t="str">
        <f aca="false">IF(D116="","",(O116-F116)*D116*10)</f>
        <v/>
      </c>
      <c r="Q116" s="175" t="str">
        <f aca="true">IF(D116="","",xEURO(OFFSET(C116,-M116+1,0),E116,OFFSET(C116,-M116+2,0),OFFSET(C116,-M116+2,0),OFFSET(C116,-M116+3,0)+AB116,OFFSET(C116,-M116+4,0),0,2)/10*D116)</f>
        <v/>
      </c>
      <c r="R116" s="248" t="str">
        <f aca="true">IF(D116="","",xEURO(OFFSET(C116,-M116+1,0),E116,OFFSET(C116,-M116+2,0),OFFSET(C116,-M116+2,0),OFFSET(C116,-M116+3,0)+AB116,OFFSET(C116,-M116+4,0),0,3)/100*D116*10000)</f>
        <v/>
      </c>
      <c r="S116" s="248" t="str">
        <f aca="true">IF(D116="","",xEURO(OFFSET(C116,-M116+1,0),E116,OFFSET(C116,-M116+2,0),OFFSET(C116,-M116+2,0),OFFSET(C116,-M116+3,0)+AB116,OFFSET(C116,-M116+4,0),0,5)/365.25*D116*10000)</f>
        <v/>
      </c>
      <c r="U116" s="175" t="str">
        <f aca="true">IF(I116="","",xEURO(OFFSET(C116,-M116+1,0),J116,OFFSET(C116,-M116+2,0),OFFSET(C116,-M116+2,0),OFFSET(C116,-M116+3,0)+AC116,OFFSET(C116,-M116+4,0),1,1)*I116)</f>
        <v/>
      </c>
      <c r="V116" s="235" t="str">
        <f aca="true">IF(I116="","",xEURO(OFFSET(C116,-M116+1,0),J116,OFFSET(C116,-M116+2,0),OFFSET(C116,-M116+2,0),OFFSET(C116,-M116+3,0)+AC116,OFFSET(C116,-M116+4,0),1,0))</f>
        <v/>
      </c>
      <c r="W116" s="175" t="str">
        <f aca="false">IF(I116="","",(V116-K116)*I116*10)</f>
        <v/>
      </c>
      <c r="X116" s="175" t="str">
        <f aca="true">IF(I116="","",xEURO(OFFSET(C116,-M116+1,0),J116,OFFSET(C116,-M116+2,0),OFFSET(C116,-M116+2,0),OFFSET(C116,-M116+3,0)+AC116,OFFSET(C116,-M116+4,0),1,2)/10*I116)</f>
        <v/>
      </c>
      <c r="Y116" s="248" t="str">
        <f aca="true">IF(I116="","",xEURO(OFFSET(C116,-M116+1,0),J116,OFFSET(C116,-M116+2,0),OFFSET(C116,-M116+2,0),OFFSET(C116,-M116+3,0)+AC116,OFFSET(C116,-M116+4,0),1,3)/100*I116*10000)</f>
        <v/>
      </c>
      <c r="Z116" s="248" t="str">
        <f aca="true">IF(I116="","",xEURO(OFFSET(C116,-M116+1,0),J116,OFFSET(C116,-M116+2,0),OFFSET(C116,-M116+2,0),OFFSET(C116,-M116+3,0)+AC116,OFFSET(C116,-M116+4,0),1,5)/365.25*I116*10000)</f>
        <v/>
      </c>
      <c r="AB116" s="249" t="str">
        <f aca="true">IF(D116="","",xCalcSkew(OFFSET(C116,-M116,0),E116-OFFSET(C116,-M116+1,0),b)/100)</f>
        <v/>
      </c>
      <c r="AC116" s="249" t="str">
        <f aca="true">IF(I116="","",xCalcSkew(OFFSET(C116,-M116,0),J116-OFFSET(C116,-M116+1,0),b)/100)</f>
        <v/>
      </c>
      <c r="AE116" s="0" t="n">
        <f aca="false">D116*F116*10000*-1</f>
        <v>-0</v>
      </c>
      <c r="AF116" s="0" t="n">
        <f aca="false">I116*K116*10000*-1</f>
        <v>-0</v>
      </c>
      <c r="AG116" s="0" t="n">
        <f aca="false">AE116+AF116</f>
        <v>-0</v>
      </c>
    </row>
    <row r="117" customFormat="false" ht="12.75" hidden="false" customHeight="false" outlineLevel="0" collapsed="false">
      <c r="D117" s="265"/>
      <c r="E117" s="266"/>
      <c r="F117" s="266"/>
      <c r="G117" s="267"/>
      <c r="I117" s="265"/>
      <c r="J117" s="266"/>
      <c r="K117" s="266"/>
      <c r="L117" s="268"/>
      <c r="M117" s="247" t="n">
        <f aca="false">M116+1</f>
        <v>28</v>
      </c>
      <c r="N117" s="175" t="str">
        <f aca="true">IF(D117="","",xEURO(OFFSET(C117,-M117+1,0),E117,OFFSET(C117,-M117+2,0),OFFSET(C117,-M117+2,0),OFFSET(C117,-M117+3,0)+AB117,OFFSET(C117,-M117+4,0),0,1)*D117)</f>
        <v/>
      </c>
      <c r="O117" s="235" t="str">
        <f aca="true">IF(D117="","",xEURO(OFFSET(C117,-M117+1,0),E117,OFFSET(C117,-M117+2,0),OFFSET(C117,-M117+2,0),OFFSET(C117,-M117+3,0)+AB117,OFFSET(C117,-M117+4,0),0,0))</f>
        <v/>
      </c>
      <c r="P117" s="175" t="str">
        <f aca="false">IF(D117="","",(O117-F117)*D117*10)</f>
        <v/>
      </c>
      <c r="Q117" s="175" t="str">
        <f aca="true">IF(D117="","",xEURO(OFFSET(C117,-M117+1,0),E117,OFFSET(C117,-M117+2,0),OFFSET(C117,-M117+2,0),OFFSET(C117,-M117+3,0)+AB117,OFFSET(C117,-M117+4,0),0,2)/10*D117)</f>
        <v/>
      </c>
      <c r="R117" s="248" t="str">
        <f aca="true">IF(D117="","",xEURO(OFFSET(C117,-M117+1,0),E117,OFFSET(C117,-M117+2,0),OFFSET(C117,-M117+2,0),OFFSET(C117,-M117+3,0)+AB117,OFFSET(C117,-M117+4,0),0,3)/100*D117*10000)</f>
        <v/>
      </c>
      <c r="S117" s="248" t="str">
        <f aca="true">IF(D117="","",xEURO(OFFSET(C117,-M117+1,0),E117,OFFSET(C117,-M117+2,0),OFFSET(C117,-M117+2,0),OFFSET(C117,-M117+3,0)+AB117,OFFSET(C117,-M117+4,0),0,5)/365.25*D117*10000)</f>
        <v/>
      </c>
      <c r="U117" s="175" t="str">
        <f aca="true">IF(I117="","",xEURO(OFFSET(C117,-M117+1,0),J117,OFFSET(C117,-M117+2,0),OFFSET(C117,-M117+2,0),OFFSET(C117,-M117+3,0)+AC117,OFFSET(C117,-M117+4,0),1,1)*I117)</f>
        <v/>
      </c>
      <c r="V117" s="235" t="str">
        <f aca="true">IF(I117="","",xEURO(OFFSET(C117,-M117+1,0),J117,OFFSET(C117,-M117+2,0),OFFSET(C117,-M117+2,0),OFFSET(C117,-M117+3,0)+AC117,OFFSET(C117,-M117+4,0),1,0))</f>
        <v/>
      </c>
      <c r="W117" s="175" t="str">
        <f aca="false">IF(I117="","",(V117-K117)*I117*10)</f>
        <v/>
      </c>
      <c r="X117" s="175" t="str">
        <f aca="true">IF(I117="","",xEURO(OFFSET(C117,-M117+1,0),J117,OFFSET(C117,-M117+2,0),OFFSET(C117,-M117+2,0),OFFSET(C117,-M117+3,0)+AC117,OFFSET(C117,-M117+4,0),1,2)/10*I117)</f>
        <v/>
      </c>
      <c r="Y117" s="248" t="str">
        <f aca="true">IF(I117="","",xEURO(OFFSET(C117,-M117+1,0),J117,OFFSET(C117,-M117+2,0),OFFSET(C117,-M117+2,0),OFFSET(C117,-M117+3,0)+AC117,OFFSET(C117,-M117+4,0),1,3)/100*I117*10000)</f>
        <v/>
      </c>
      <c r="Z117" s="248" t="str">
        <f aca="true">IF(I117="","",xEURO(OFFSET(C117,-M117+1,0),J117,OFFSET(C117,-M117+2,0),OFFSET(C117,-M117+2,0),OFFSET(C117,-M117+3,0)+AC117,OFFSET(C117,-M117+4,0),1,5)/365.25*I117*10000)</f>
        <v/>
      </c>
      <c r="AB117" s="249" t="str">
        <f aca="true">IF(D117="","",xCalcSkew(OFFSET(C117,-M117,0),E117-OFFSET(C117,-M117+1,0),b)/100)</f>
        <v/>
      </c>
      <c r="AC117" s="249" t="str">
        <f aca="true">IF(I117="","",xCalcSkew(OFFSET(C117,-M117,0),J117-OFFSET(C117,-M117+1,0),b)/100)</f>
        <v/>
      </c>
      <c r="AE117" s="0" t="n">
        <f aca="false">D117*F117*10000*-1</f>
        <v>-0</v>
      </c>
      <c r="AF117" s="0" t="n">
        <f aca="false">I117*K117*10000*-1</f>
        <v>-0</v>
      </c>
      <c r="AG117" s="0" t="n">
        <f aca="false">AE117+AF117</f>
        <v>-0</v>
      </c>
    </row>
    <row r="118" customFormat="false" ht="12.75" hidden="false" customHeight="false" outlineLevel="0" collapsed="false">
      <c r="D118" s="265"/>
      <c r="E118" s="266"/>
      <c r="F118" s="266"/>
      <c r="G118" s="267"/>
      <c r="I118" s="265"/>
      <c r="J118" s="266"/>
      <c r="K118" s="266"/>
      <c r="L118" s="268"/>
      <c r="M118" s="247" t="n">
        <f aca="false">M117+1</f>
        <v>29</v>
      </c>
      <c r="N118" s="175" t="str">
        <f aca="true">IF(D118="","",xEURO(OFFSET(C118,-M118+1,0),E118,OFFSET(C118,-M118+2,0),OFFSET(C118,-M118+2,0),OFFSET(C118,-M118+3,0)+AB118,OFFSET(C118,-M118+4,0),0,1)*D118)</f>
        <v/>
      </c>
      <c r="O118" s="235" t="str">
        <f aca="true">IF(D118="","",xEURO(OFFSET(C118,-M118+1,0),E118,OFFSET(C118,-M118+2,0),OFFSET(C118,-M118+2,0),OFFSET(C118,-M118+3,0)+AB118,OFFSET(C118,-M118+4,0),0,0))</f>
        <v/>
      </c>
      <c r="P118" s="175" t="str">
        <f aca="false">IF(D118="","",(O118-F118)*D118*10)</f>
        <v/>
      </c>
      <c r="Q118" s="175" t="str">
        <f aca="true">IF(D118="","",xEURO(OFFSET(C118,-M118+1,0),E118,OFFSET(C118,-M118+2,0),OFFSET(C118,-M118+2,0),OFFSET(C118,-M118+3,0)+AB118,OFFSET(C118,-M118+4,0),0,2)/10*D118)</f>
        <v/>
      </c>
      <c r="R118" s="248" t="str">
        <f aca="true">IF(D118="","",xEURO(OFFSET(C118,-M118+1,0),E118,OFFSET(C118,-M118+2,0),OFFSET(C118,-M118+2,0),OFFSET(C118,-M118+3,0)+AB118,OFFSET(C118,-M118+4,0),0,3)/100*D118*10000)</f>
        <v/>
      </c>
      <c r="S118" s="248" t="str">
        <f aca="true">IF(D118="","",xEURO(OFFSET(C118,-M118+1,0),E118,OFFSET(C118,-M118+2,0),OFFSET(C118,-M118+2,0),OFFSET(C118,-M118+3,0)+AB118,OFFSET(C118,-M118+4,0),0,5)/365.25*D118*10000)</f>
        <v/>
      </c>
      <c r="U118" s="175" t="str">
        <f aca="true">IF(I118="","",xEURO(OFFSET(C118,-M118+1,0),J118,OFFSET(C118,-M118+2,0),OFFSET(C118,-M118+2,0),OFFSET(C118,-M118+3,0)+AC118,OFFSET(C118,-M118+4,0),1,1)*I118)</f>
        <v/>
      </c>
      <c r="V118" s="235" t="str">
        <f aca="true">IF(I118="","",xEURO(OFFSET(C118,-M118+1,0),J118,OFFSET(C118,-M118+2,0),OFFSET(C118,-M118+2,0),OFFSET(C118,-M118+3,0)+AC118,OFFSET(C118,-M118+4,0),1,0))</f>
        <v/>
      </c>
      <c r="W118" s="175" t="str">
        <f aca="false">IF(I118="","",(V118-K118)*I118*10)</f>
        <v/>
      </c>
      <c r="X118" s="175" t="str">
        <f aca="true">IF(I118="","",xEURO(OFFSET(C118,-M118+1,0),J118,OFFSET(C118,-M118+2,0),OFFSET(C118,-M118+2,0),OFFSET(C118,-M118+3,0)+AC118,OFFSET(C118,-M118+4,0),1,2)/10*I118)</f>
        <v/>
      </c>
      <c r="Y118" s="248" t="str">
        <f aca="true">IF(I118="","",xEURO(OFFSET(C118,-M118+1,0),J118,OFFSET(C118,-M118+2,0),OFFSET(C118,-M118+2,0),OFFSET(C118,-M118+3,0)+AC118,OFFSET(C118,-M118+4,0),1,3)/100*I118*10000)</f>
        <v/>
      </c>
      <c r="Z118" s="248" t="str">
        <f aca="true">IF(I118="","",xEURO(OFFSET(C118,-M118+1,0),J118,OFFSET(C118,-M118+2,0),OFFSET(C118,-M118+2,0),OFFSET(C118,-M118+3,0)+AC118,OFFSET(C118,-M118+4,0),1,5)/365.25*I118*10000)</f>
        <v/>
      </c>
      <c r="AB118" s="249" t="str">
        <f aca="true">IF(D118="","",xCalcSkew(OFFSET(C118,-M118,0),E118-OFFSET(C118,-M118+1,0),b)/100)</f>
        <v/>
      </c>
      <c r="AC118" s="249" t="str">
        <f aca="true">IF(I118="","",xCalcSkew(OFFSET(C118,-M118,0),J118-OFFSET(C118,-M118+1,0),b)/100)</f>
        <v/>
      </c>
      <c r="AE118" s="0" t="n">
        <f aca="false">D118*F118*10000*-1</f>
        <v>-0</v>
      </c>
      <c r="AF118" s="0" t="n">
        <f aca="false">I118*K118*10000*-1</f>
        <v>-0</v>
      </c>
      <c r="AG118" s="0" t="n">
        <f aca="false">AE118+AF118</f>
        <v>-0</v>
      </c>
    </row>
    <row r="119" customFormat="false" ht="12.75" hidden="false" customHeight="false" outlineLevel="0" collapsed="false">
      <c r="D119" s="265"/>
      <c r="E119" s="266"/>
      <c r="F119" s="266"/>
      <c r="G119" s="267"/>
      <c r="I119" s="265"/>
      <c r="J119" s="266"/>
      <c r="K119" s="266"/>
      <c r="L119" s="268"/>
      <c r="M119" s="247" t="n">
        <f aca="false">M118+1</f>
        <v>30</v>
      </c>
      <c r="N119" s="175" t="str">
        <f aca="true">IF(D119="","",xEURO(OFFSET(C119,-M119+1,0),E119,OFFSET(C119,-M119+2,0),OFFSET(C119,-M119+2,0),OFFSET(C119,-M119+3,0)+AB119,OFFSET(C119,-M119+4,0),0,1)*D119)</f>
        <v/>
      </c>
      <c r="O119" s="235" t="str">
        <f aca="true">IF(D119="","",xEURO(OFFSET(C119,-M119+1,0),E119,OFFSET(C119,-M119+2,0),OFFSET(C119,-M119+2,0),OFFSET(C119,-M119+3,0)+AB119,OFFSET(C119,-M119+4,0),0,0))</f>
        <v/>
      </c>
      <c r="P119" s="175" t="str">
        <f aca="false">IF(D119="","",(O119-F119)*D119*10)</f>
        <v/>
      </c>
      <c r="Q119" s="175" t="str">
        <f aca="true">IF(D119="","",xEURO(OFFSET(C119,-M119+1,0),E119,OFFSET(C119,-M119+2,0),OFFSET(C119,-M119+2,0),OFFSET(C119,-M119+3,0)+AB119,OFFSET(C119,-M119+4,0),0,2)/10*D119)</f>
        <v/>
      </c>
      <c r="R119" s="248" t="str">
        <f aca="true">IF(D119="","",xEURO(OFFSET(C119,-M119+1,0),E119,OFFSET(C119,-M119+2,0),OFFSET(C119,-M119+2,0),OFFSET(C119,-M119+3,0)+AB119,OFFSET(C119,-M119+4,0),0,3)/100*D119*10000)</f>
        <v/>
      </c>
      <c r="S119" s="248" t="str">
        <f aca="true">IF(D119="","",xEURO(OFFSET(C119,-M119+1,0),E119,OFFSET(C119,-M119+2,0),OFFSET(C119,-M119+2,0),OFFSET(C119,-M119+3,0)+AB119,OFFSET(C119,-M119+4,0),0,5)/365.25*D119*10000)</f>
        <v/>
      </c>
      <c r="U119" s="175" t="str">
        <f aca="true">IF(I119="","",xEURO(OFFSET(C119,-M119+1,0),J119,OFFSET(C119,-M119+2,0),OFFSET(C119,-M119+2,0),OFFSET(C119,-M119+3,0)+AC119,OFFSET(C119,-M119+4,0),1,1)*I119)</f>
        <v/>
      </c>
      <c r="V119" s="235" t="str">
        <f aca="true">IF(I119="","",xEURO(OFFSET(C119,-M119+1,0),J119,OFFSET(C119,-M119+2,0),OFFSET(C119,-M119+2,0),OFFSET(C119,-M119+3,0)+AC119,OFFSET(C119,-M119+4,0),1,0))</f>
        <v/>
      </c>
      <c r="W119" s="175" t="str">
        <f aca="false">IF(I119="","",(V119-K119)*I119*10)</f>
        <v/>
      </c>
      <c r="X119" s="175" t="str">
        <f aca="true">IF(I119="","",xEURO(OFFSET(C119,-M119+1,0),J119,OFFSET(C119,-M119+2,0),OFFSET(C119,-M119+2,0),OFFSET(C119,-M119+3,0)+AC119,OFFSET(C119,-M119+4,0),1,2)/10*I119)</f>
        <v/>
      </c>
      <c r="Y119" s="248" t="str">
        <f aca="true">IF(I119="","",xEURO(OFFSET(C119,-M119+1,0),J119,OFFSET(C119,-M119+2,0),OFFSET(C119,-M119+2,0),OFFSET(C119,-M119+3,0)+AC119,OFFSET(C119,-M119+4,0),1,3)/100*I119*10000)</f>
        <v/>
      </c>
      <c r="Z119" s="248" t="str">
        <f aca="true">IF(I119="","",xEURO(OFFSET(C119,-M119+1,0),J119,OFFSET(C119,-M119+2,0),OFFSET(C119,-M119+2,0),OFFSET(C119,-M119+3,0)+AC119,OFFSET(C119,-M119+4,0),1,5)/365.25*I119*10000)</f>
        <v/>
      </c>
      <c r="AB119" s="249" t="str">
        <f aca="true">IF(D119="","",xCalcSkew(OFFSET(C119,-M119,0),E119-OFFSET(C119,-M119+1,0),b)/100)</f>
        <v/>
      </c>
      <c r="AC119" s="249" t="str">
        <f aca="true">IF(I119="","",xCalcSkew(OFFSET(C119,-M119,0),J119-OFFSET(C119,-M119+1,0),b)/100)</f>
        <v/>
      </c>
      <c r="AE119" s="0" t="n">
        <f aca="false">D119*F119*10000*-1</f>
        <v>-0</v>
      </c>
      <c r="AF119" s="0" t="n">
        <f aca="false">I119*K119*10000*-1</f>
        <v>-0</v>
      </c>
      <c r="AG119" s="0" t="n">
        <f aca="false">AE119+AF119</f>
        <v>-0</v>
      </c>
    </row>
    <row r="120" customFormat="false" ht="12.75" hidden="false" customHeight="false" outlineLevel="0" collapsed="false">
      <c r="D120" s="265"/>
      <c r="E120" s="266"/>
      <c r="F120" s="266"/>
      <c r="G120" s="267"/>
      <c r="I120" s="265"/>
      <c r="J120" s="266"/>
      <c r="K120" s="266"/>
      <c r="L120" s="268"/>
      <c r="M120" s="247" t="n">
        <f aca="false">M119+1</f>
        <v>31</v>
      </c>
      <c r="N120" s="175" t="str">
        <f aca="true">IF(D120="","",xEURO(OFFSET(C120,-M120+1,0),E120,OFFSET(C120,-M120+2,0),OFFSET(C120,-M120+2,0),OFFSET(C120,-M120+3,0)+AB120,OFFSET(C120,-M120+4,0),0,1)*D120)</f>
        <v/>
      </c>
      <c r="O120" s="235" t="str">
        <f aca="true">IF(D120="","",xEURO(OFFSET(C120,-M120+1,0),E120,OFFSET(C120,-M120+2,0),OFFSET(C120,-M120+2,0),OFFSET(C120,-M120+3,0)+AB120,OFFSET(C120,-M120+4,0),0,0))</f>
        <v/>
      </c>
      <c r="P120" s="175" t="str">
        <f aca="false">IF(D120="","",(O120-F120)*D120*10)</f>
        <v/>
      </c>
      <c r="Q120" s="175" t="str">
        <f aca="true">IF(D120="","",xEURO(OFFSET(C120,-M120+1,0),E120,OFFSET(C120,-M120+2,0),OFFSET(C120,-M120+2,0),OFFSET(C120,-M120+3,0)+AB120,OFFSET(C120,-M120+4,0),0,2)/10*D120)</f>
        <v/>
      </c>
      <c r="R120" s="248" t="str">
        <f aca="true">IF(D120="","",xEURO(OFFSET(C120,-M120+1,0),E120,OFFSET(C120,-M120+2,0),OFFSET(C120,-M120+2,0),OFFSET(C120,-M120+3,0)+AB120,OFFSET(C120,-M120+4,0),0,3)/100*D120*10000)</f>
        <v/>
      </c>
      <c r="S120" s="248" t="str">
        <f aca="true">IF(D120="","",xEURO(OFFSET(C120,-M120+1,0),E120,OFFSET(C120,-M120+2,0),OFFSET(C120,-M120+2,0),OFFSET(C120,-M120+3,0)+AB120,OFFSET(C120,-M120+4,0),0,5)/365.25*D120*10000)</f>
        <v/>
      </c>
      <c r="U120" s="175" t="str">
        <f aca="true">IF(I120="","",xEURO(OFFSET(C120,-M120+1,0),J120,OFFSET(C120,-M120+2,0),OFFSET(C120,-M120+2,0),OFFSET(C120,-M120+3,0)+AC120,OFFSET(C120,-M120+4,0),1,1)*I120)</f>
        <v/>
      </c>
      <c r="V120" s="235" t="str">
        <f aca="true">IF(I120="","",xEURO(OFFSET(C120,-M120+1,0),J120,OFFSET(C120,-M120+2,0),OFFSET(C120,-M120+2,0),OFFSET(C120,-M120+3,0)+AC120,OFFSET(C120,-M120+4,0),1,0))</f>
        <v/>
      </c>
      <c r="W120" s="175" t="str">
        <f aca="false">IF(I120="","",(V120-K120)*I120*10)</f>
        <v/>
      </c>
      <c r="X120" s="175" t="str">
        <f aca="true">IF(I120="","",xEURO(OFFSET(C120,-M120+1,0),J120,OFFSET(C120,-M120+2,0),OFFSET(C120,-M120+2,0),OFFSET(C120,-M120+3,0)+AC120,OFFSET(C120,-M120+4,0),1,2)/10*I120)</f>
        <v/>
      </c>
      <c r="Y120" s="248" t="str">
        <f aca="true">IF(I120="","",xEURO(OFFSET(C120,-M120+1,0),J120,OFFSET(C120,-M120+2,0),OFFSET(C120,-M120+2,0),OFFSET(C120,-M120+3,0)+AC120,OFFSET(C120,-M120+4,0),1,3)/100*I120*10000)</f>
        <v/>
      </c>
      <c r="Z120" s="248" t="str">
        <f aca="true">IF(I120="","",xEURO(OFFSET(C120,-M120+1,0),J120,OFFSET(C120,-M120+2,0),OFFSET(C120,-M120+2,0),OFFSET(C120,-M120+3,0)+AC120,OFFSET(C120,-M120+4,0),1,5)/365.25*I120*10000)</f>
        <v/>
      </c>
      <c r="AB120" s="249" t="str">
        <f aca="true">IF(D120="","",xCalcSkew(OFFSET(C120,-M120,0),E120-OFFSET(C120,-M120+1,0),b)/100)</f>
        <v/>
      </c>
      <c r="AC120" s="249" t="str">
        <f aca="true">IF(I120="","",xCalcSkew(OFFSET(C120,-M120,0),J120-OFFSET(C120,-M120+1,0),b)/100)</f>
        <v/>
      </c>
      <c r="AE120" s="0" t="n">
        <f aca="false">D120*F120*10000*-1</f>
        <v>-0</v>
      </c>
      <c r="AF120" s="0" t="n">
        <f aca="false">I120*K120*10000*-1</f>
        <v>-0</v>
      </c>
      <c r="AG120" s="0" t="n">
        <f aca="false">AE120+AF120</f>
        <v>-0</v>
      </c>
    </row>
    <row r="121" customFormat="false" ht="12.75" hidden="false" customHeight="false" outlineLevel="0" collapsed="false">
      <c r="D121" s="265"/>
      <c r="E121" s="266"/>
      <c r="F121" s="266"/>
      <c r="G121" s="267"/>
      <c r="I121" s="265"/>
      <c r="J121" s="266"/>
      <c r="K121" s="266"/>
      <c r="L121" s="268"/>
      <c r="M121" s="247" t="n">
        <f aca="false">M120+1</f>
        <v>32</v>
      </c>
      <c r="N121" s="175" t="str">
        <f aca="true">IF(D121="","",xEURO(OFFSET(C121,-M121+1,0),E121,OFFSET(C121,-M121+2,0),OFFSET(C121,-M121+2,0),OFFSET(C121,-M121+3,0)+AB121,OFFSET(C121,-M121+4,0),0,1)*D121)</f>
        <v/>
      </c>
      <c r="O121" s="235" t="str">
        <f aca="true">IF(D121="","",xEURO(OFFSET(C121,-M121+1,0),E121,OFFSET(C121,-M121+2,0),OFFSET(C121,-M121+2,0),OFFSET(C121,-M121+3,0)+AB121,OFFSET(C121,-M121+4,0),0,0))</f>
        <v/>
      </c>
      <c r="P121" s="175" t="str">
        <f aca="false">IF(D121="","",(O121-F121)*D121*10)</f>
        <v/>
      </c>
      <c r="Q121" s="175" t="str">
        <f aca="true">IF(D121="","",xEURO(OFFSET(C121,-M121+1,0),E121,OFFSET(C121,-M121+2,0),OFFSET(C121,-M121+2,0),OFFSET(C121,-M121+3,0)+AB121,OFFSET(C121,-M121+4,0),0,2)/10*D121)</f>
        <v/>
      </c>
      <c r="R121" s="248" t="str">
        <f aca="true">IF(D121="","",xEURO(OFFSET(C121,-M121+1,0),E121,OFFSET(C121,-M121+2,0),OFFSET(C121,-M121+2,0),OFFSET(C121,-M121+3,0)+AB121,OFFSET(C121,-M121+4,0),0,3)/100*D121*10000)</f>
        <v/>
      </c>
      <c r="S121" s="248" t="str">
        <f aca="true">IF(D121="","",xEURO(OFFSET(C121,-M121+1,0),E121,OFFSET(C121,-M121+2,0),OFFSET(C121,-M121+2,0),OFFSET(C121,-M121+3,0)+AB121,OFFSET(C121,-M121+4,0),0,5)/365.25*D121*10000)</f>
        <v/>
      </c>
      <c r="U121" s="175" t="str">
        <f aca="true">IF(I121="","",xEURO(OFFSET(C121,-M121+1,0),J121,OFFSET(C121,-M121+2,0),OFFSET(C121,-M121+2,0),OFFSET(C121,-M121+3,0)+AC121,OFFSET(C121,-M121+4,0),1,1)*I121)</f>
        <v/>
      </c>
      <c r="V121" s="235" t="str">
        <f aca="true">IF(I121="","",xEURO(OFFSET(C121,-M121+1,0),J121,OFFSET(C121,-M121+2,0),OFFSET(C121,-M121+2,0),OFFSET(C121,-M121+3,0)+AC121,OFFSET(C121,-M121+4,0),1,0))</f>
        <v/>
      </c>
      <c r="W121" s="175" t="str">
        <f aca="false">IF(I121="","",(V121-K121)*I121*10)</f>
        <v/>
      </c>
      <c r="X121" s="175" t="str">
        <f aca="true">IF(I121="","",xEURO(OFFSET(C121,-M121+1,0),J121,OFFSET(C121,-M121+2,0),OFFSET(C121,-M121+2,0),OFFSET(C121,-M121+3,0)+AC121,OFFSET(C121,-M121+4,0),1,2)/10*I121)</f>
        <v/>
      </c>
      <c r="Y121" s="248" t="str">
        <f aca="true">IF(I121="","",xEURO(OFFSET(C121,-M121+1,0),J121,OFFSET(C121,-M121+2,0),OFFSET(C121,-M121+2,0),OFFSET(C121,-M121+3,0)+AC121,OFFSET(C121,-M121+4,0),1,3)/100*I121*10000)</f>
        <v/>
      </c>
      <c r="Z121" s="248" t="str">
        <f aca="true">IF(I121="","",xEURO(OFFSET(C121,-M121+1,0),J121,OFFSET(C121,-M121+2,0),OFFSET(C121,-M121+2,0),OFFSET(C121,-M121+3,0)+AC121,OFFSET(C121,-M121+4,0),1,5)/365.25*I121*10000)</f>
        <v/>
      </c>
      <c r="AB121" s="249" t="str">
        <f aca="true">IF(D121="","",xCalcSkew(OFFSET(C121,-M121,0),E121-OFFSET(C121,-M121+1,0),b)/100)</f>
        <v/>
      </c>
      <c r="AC121" s="249" t="str">
        <f aca="true">IF(I121="","",xCalcSkew(OFFSET(C121,-M121,0),J121-OFFSET(C121,-M121+1,0),b)/100)</f>
        <v/>
      </c>
      <c r="AE121" s="0" t="n">
        <f aca="false">D121*F121*10000*-1</f>
        <v>-0</v>
      </c>
      <c r="AF121" s="0" t="n">
        <f aca="false">I121*K121*10000*-1</f>
        <v>-0</v>
      </c>
      <c r="AG121" s="0" t="n">
        <f aca="false">AE121+AF121</f>
        <v>-0</v>
      </c>
    </row>
    <row r="122" customFormat="false" ht="12.75" hidden="false" customHeight="false" outlineLevel="0" collapsed="false">
      <c r="D122" s="265"/>
      <c r="E122" s="266"/>
      <c r="F122" s="266"/>
      <c r="G122" s="267"/>
      <c r="I122" s="265"/>
      <c r="J122" s="266"/>
      <c r="K122" s="266"/>
      <c r="L122" s="268"/>
      <c r="M122" s="247" t="n">
        <f aca="false">M121+1</f>
        <v>33</v>
      </c>
      <c r="N122" s="175" t="str">
        <f aca="true">IF(D122="","",xEURO(OFFSET(C122,-M122+1,0),E122,OFFSET(C122,-M122+2,0),OFFSET(C122,-M122+2,0),OFFSET(C122,-M122+3,0)+AB122,OFFSET(C122,-M122+4,0),0,1)*D122)</f>
        <v/>
      </c>
      <c r="O122" s="235" t="str">
        <f aca="true">IF(D122="","",xEURO(OFFSET(C122,-M122+1,0),E122,OFFSET(C122,-M122+2,0),OFFSET(C122,-M122+2,0),OFFSET(C122,-M122+3,0)+AB122,OFFSET(C122,-M122+4,0),0,0))</f>
        <v/>
      </c>
      <c r="P122" s="175" t="str">
        <f aca="false">IF(D122="","",(O122-F122)*D122*10)</f>
        <v/>
      </c>
      <c r="Q122" s="175" t="str">
        <f aca="true">IF(D122="","",xEURO(OFFSET(C122,-M122+1,0),E122,OFFSET(C122,-M122+2,0),OFFSET(C122,-M122+2,0),OFFSET(C122,-M122+3,0)+AB122,OFFSET(C122,-M122+4,0),0,2)/10*D122)</f>
        <v/>
      </c>
      <c r="R122" s="248" t="str">
        <f aca="true">IF(D122="","",xEURO(OFFSET(C122,-M122+1,0),E122,OFFSET(C122,-M122+2,0),OFFSET(C122,-M122+2,0),OFFSET(C122,-M122+3,0)+AB122,OFFSET(C122,-M122+4,0),0,3)/100*D122*10000)</f>
        <v/>
      </c>
      <c r="S122" s="248" t="str">
        <f aca="true">IF(D122="","",xEURO(OFFSET(C122,-M122+1,0),E122,OFFSET(C122,-M122+2,0),OFFSET(C122,-M122+2,0),OFFSET(C122,-M122+3,0)+AB122,OFFSET(C122,-M122+4,0),0,5)/365.25*D122*10000)</f>
        <v/>
      </c>
      <c r="U122" s="175" t="str">
        <f aca="true">IF(I122="","",xEURO(OFFSET(C122,-M122+1,0),J122,OFFSET(C122,-M122+2,0),OFFSET(C122,-M122+2,0),OFFSET(C122,-M122+3,0)+AC122,OFFSET(C122,-M122+4,0),1,1)*I122)</f>
        <v/>
      </c>
      <c r="V122" s="235" t="str">
        <f aca="true">IF(I122="","",xEURO(OFFSET(C122,-M122+1,0),J122,OFFSET(C122,-M122+2,0),OFFSET(C122,-M122+2,0),OFFSET(C122,-M122+3,0)+AC122,OFFSET(C122,-M122+4,0),1,0))</f>
        <v/>
      </c>
      <c r="W122" s="175" t="str">
        <f aca="false">IF(I122="","",(V122-K122)*I122*10)</f>
        <v/>
      </c>
      <c r="X122" s="175" t="str">
        <f aca="true">IF(I122="","",xEURO(OFFSET(C122,-M122+1,0),J122,OFFSET(C122,-M122+2,0),OFFSET(C122,-M122+2,0),OFFSET(C122,-M122+3,0)+AC122,OFFSET(C122,-M122+4,0),1,2)/10*I122)</f>
        <v/>
      </c>
      <c r="Y122" s="248" t="str">
        <f aca="true">IF(I122="","",xEURO(OFFSET(C122,-M122+1,0),J122,OFFSET(C122,-M122+2,0),OFFSET(C122,-M122+2,0),OFFSET(C122,-M122+3,0)+AC122,OFFSET(C122,-M122+4,0),1,3)/100*I122*10000)</f>
        <v/>
      </c>
      <c r="Z122" s="248" t="str">
        <f aca="true">IF(I122="","",xEURO(OFFSET(C122,-M122+1,0),J122,OFFSET(C122,-M122+2,0),OFFSET(C122,-M122+2,0),OFFSET(C122,-M122+3,0)+AC122,OFFSET(C122,-M122+4,0),1,5)/365.25*I122*10000)</f>
        <v/>
      </c>
      <c r="AB122" s="249" t="str">
        <f aca="true">IF(D122="","",xCalcSkew(OFFSET(C122,-M122,0),E122-OFFSET(C122,-M122+1,0),b)/100)</f>
        <v/>
      </c>
      <c r="AC122" s="249" t="str">
        <f aca="true">IF(I122="","",xCalcSkew(OFFSET(C122,-M122,0),J122-OFFSET(C122,-M122+1,0),b)/100)</f>
        <v/>
      </c>
      <c r="AE122" s="0" t="n">
        <f aca="false">D122*F122*10000*-1</f>
        <v>-0</v>
      </c>
      <c r="AF122" s="0" t="n">
        <f aca="false">I122*K122*10000*-1</f>
        <v>-0</v>
      </c>
      <c r="AG122" s="0" t="n">
        <f aca="false">AE122+AF122</f>
        <v>-0</v>
      </c>
    </row>
    <row r="123" customFormat="false" ht="12.75" hidden="false" customHeight="false" outlineLevel="0" collapsed="false">
      <c r="D123" s="265"/>
      <c r="E123" s="266"/>
      <c r="F123" s="266"/>
      <c r="G123" s="267"/>
      <c r="I123" s="265"/>
      <c r="J123" s="266"/>
      <c r="K123" s="266"/>
      <c r="L123" s="268"/>
      <c r="M123" s="247" t="n">
        <f aca="false">M122+1</f>
        <v>34</v>
      </c>
      <c r="N123" s="175" t="str">
        <f aca="true">IF(D123="","",xEURO(OFFSET(C123,-M123+1,0),E123,OFFSET(C123,-M123+2,0),OFFSET(C123,-M123+2,0),OFFSET(C123,-M123+3,0)+AB123,OFFSET(C123,-M123+4,0),0,1)*D123)</f>
        <v/>
      </c>
      <c r="O123" s="235" t="str">
        <f aca="true">IF(D123="","",xEURO(OFFSET(C123,-M123+1,0),E123,OFFSET(C123,-M123+2,0),OFFSET(C123,-M123+2,0),OFFSET(C123,-M123+3,0)+AB123,OFFSET(C123,-M123+4,0),0,0))</f>
        <v/>
      </c>
      <c r="P123" s="175" t="str">
        <f aca="false">IF(D123="","",(O123-F123)*D123*10)</f>
        <v/>
      </c>
      <c r="Q123" s="175" t="str">
        <f aca="true">IF(D123="","",xEURO(OFFSET(C123,-M123+1,0),E123,OFFSET(C123,-M123+2,0),OFFSET(C123,-M123+2,0),OFFSET(C123,-M123+3,0)+AB123,OFFSET(C123,-M123+4,0),0,2)/10*D123)</f>
        <v/>
      </c>
      <c r="R123" s="248" t="str">
        <f aca="true">IF(D123="","",xEURO(OFFSET(C123,-M123+1,0),E123,OFFSET(C123,-M123+2,0),OFFSET(C123,-M123+2,0),OFFSET(C123,-M123+3,0)+AB123,OFFSET(C123,-M123+4,0),0,3)/100*D123*10000)</f>
        <v/>
      </c>
      <c r="S123" s="248" t="str">
        <f aca="true">IF(D123="","",xEURO(OFFSET(C123,-M123+1,0),E123,OFFSET(C123,-M123+2,0),OFFSET(C123,-M123+2,0),OFFSET(C123,-M123+3,0)+AB123,OFFSET(C123,-M123+4,0),0,5)/365.25*D123*10000)</f>
        <v/>
      </c>
      <c r="U123" s="175" t="str">
        <f aca="true">IF(I123="","",xEURO(OFFSET(C123,-M123+1,0),J123,OFFSET(C123,-M123+2,0),OFFSET(C123,-M123+2,0),OFFSET(C123,-M123+3,0)+AC123,OFFSET(C123,-M123+4,0),1,1)*I123)</f>
        <v/>
      </c>
      <c r="V123" s="235" t="str">
        <f aca="true">IF(I123="","",xEURO(OFFSET(C123,-M123+1,0),J123,OFFSET(C123,-M123+2,0),OFFSET(C123,-M123+2,0),OFFSET(C123,-M123+3,0)+AC123,OFFSET(C123,-M123+4,0),1,0))</f>
        <v/>
      </c>
      <c r="W123" s="175" t="str">
        <f aca="false">IF(I123="","",(V123-K123)*I123*10)</f>
        <v/>
      </c>
      <c r="X123" s="175" t="str">
        <f aca="true">IF(I123="","",xEURO(OFFSET(C123,-M123+1,0),J123,OFFSET(C123,-M123+2,0),OFFSET(C123,-M123+2,0),OFFSET(C123,-M123+3,0)+AC123,OFFSET(C123,-M123+4,0),1,2)/10*I123)</f>
        <v/>
      </c>
      <c r="Y123" s="248" t="str">
        <f aca="true">IF(I123="","",xEURO(OFFSET(C123,-M123+1,0),J123,OFFSET(C123,-M123+2,0),OFFSET(C123,-M123+2,0),OFFSET(C123,-M123+3,0)+AC123,OFFSET(C123,-M123+4,0),1,3)/100*I123*10000)</f>
        <v/>
      </c>
      <c r="Z123" s="248" t="str">
        <f aca="true">IF(I123="","",xEURO(OFFSET(C123,-M123+1,0),J123,OFFSET(C123,-M123+2,0),OFFSET(C123,-M123+2,0),OFFSET(C123,-M123+3,0)+AC123,OFFSET(C123,-M123+4,0),1,5)/365.25*I123*10000)</f>
        <v/>
      </c>
      <c r="AB123" s="249" t="str">
        <f aca="true">IF(D123="","",xCalcSkew(OFFSET(C123,-M123,0),E123-OFFSET(C123,-M123+1,0),b)/100)</f>
        <v/>
      </c>
      <c r="AC123" s="249" t="str">
        <f aca="true">IF(I123="","",xCalcSkew(OFFSET(C123,-M123,0),J123-OFFSET(C123,-M123+1,0),b)/100)</f>
        <v/>
      </c>
      <c r="AE123" s="0" t="n">
        <f aca="false">D123*F123*10000*-1</f>
        <v>-0</v>
      </c>
      <c r="AF123" s="0" t="n">
        <f aca="false">I123*K123*10000*-1</f>
        <v>-0</v>
      </c>
      <c r="AG123" s="0" t="n">
        <f aca="false">AE123+AF123</f>
        <v>-0</v>
      </c>
    </row>
    <row r="124" customFormat="false" ht="12.75" hidden="false" customHeight="false" outlineLevel="0" collapsed="false">
      <c r="D124" s="265"/>
      <c r="E124" s="266"/>
      <c r="F124" s="266"/>
      <c r="G124" s="267"/>
      <c r="I124" s="265"/>
      <c r="J124" s="266"/>
      <c r="K124" s="266"/>
      <c r="L124" s="268"/>
      <c r="M124" s="247" t="n">
        <f aca="false">M123+1</f>
        <v>35</v>
      </c>
      <c r="N124" s="175" t="str">
        <f aca="true">IF(D124="","",xEURO(OFFSET(C124,-M124+1,0),E124,OFFSET(C124,-M124+2,0),OFFSET(C124,-M124+2,0),OFFSET(C124,-M124+3,0)+AB124,OFFSET(C124,-M124+4,0),0,1)*D124)</f>
        <v/>
      </c>
      <c r="O124" s="235" t="str">
        <f aca="true">IF(D124="","",xEURO(OFFSET(C124,-M124+1,0),E124,OFFSET(C124,-M124+2,0),OFFSET(C124,-M124+2,0),OFFSET(C124,-M124+3,0)+AB124,OFFSET(C124,-M124+4,0),0,0))</f>
        <v/>
      </c>
      <c r="P124" s="175" t="str">
        <f aca="false">IF(D124="","",(O124-F124)*D124*10)</f>
        <v/>
      </c>
      <c r="Q124" s="175" t="str">
        <f aca="true">IF(D124="","",xEURO(OFFSET(C124,-M124+1,0),E124,OFFSET(C124,-M124+2,0),OFFSET(C124,-M124+2,0),OFFSET(C124,-M124+3,0)+AB124,OFFSET(C124,-M124+4,0),0,2)/10*D124)</f>
        <v/>
      </c>
      <c r="R124" s="248" t="str">
        <f aca="true">IF(D124="","",xEURO(OFFSET(C124,-M124+1,0),E124,OFFSET(C124,-M124+2,0),OFFSET(C124,-M124+2,0),OFFSET(C124,-M124+3,0)+AB124,OFFSET(C124,-M124+4,0),0,3)/100*D124*10000)</f>
        <v/>
      </c>
      <c r="S124" s="248" t="str">
        <f aca="true">IF(D124="","",xEURO(OFFSET(C124,-M124+1,0),E124,OFFSET(C124,-M124+2,0),OFFSET(C124,-M124+2,0),OFFSET(C124,-M124+3,0)+AB124,OFFSET(C124,-M124+4,0),0,5)/365.25*D124*10000)</f>
        <v/>
      </c>
      <c r="U124" s="175" t="str">
        <f aca="true">IF(I124="","",xEURO(OFFSET(C124,-M124+1,0),J124,OFFSET(C124,-M124+2,0),OFFSET(C124,-M124+2,0),OFFSET(C124,-M124+3,0)+AC124,OFFSET(C124,-M124+4,0),1,1)*I124)</f>
        <v/>
      </c>
      <c r="V124" s="235" t="str">
        <f aca="true">IF(I124="","",xEURO(OFFSET(C124,-M124+1,0),J124,OFFSET(C124,-M124+2,0),OFFSET(C124,-M124+2,0),OFFSET(C124,-M124+3,0)+AC124,OFFSET(C124,-M124+4,0),1,0))</f>
        <v/>
      </c>
      <c r="W124" s="175" t="str">
        <f aca="false">IF(I124="","",(V124-K124)*I124*10)</f>
        <v/>
      </c>
      <c r="X124" s="175" t="str">
        <f aca="true">IF(I124="","",xEURO(OFFSET(C124,-M124+1,0),J124,OFFSET(C124,-M124+2,0),OFFSET(C124,-M124+2,0),OFFSET(C124,-M124+3,0)+AC124,OFFSET(C124,-M124+4,0),1,2)/10*I124)</f>
        <v/>
      </c>
      <c r="Y124" s="248" t="str">
        <f aca="true">IF(I124="","",xEURO(OFFSET(C124,-M124+1,0),J124,OFFSET(C124,-M124+2,0),OFFSET(C124,-M124+2,0),OFFSET(C124,-M124+3,0)+AC124,OFFSET(C124,-M124+4,0),1,3)/100*I124*10000)</f>
        <v/>
      </c>
      <c r="Z124" s="248" t="str">
        <f aca="true">IF(I124="","",xEURO(OFFSET(C124,-M124+1,0),J124,OFFSET(C124,-M124+2,0),OFFSET(C124,-M124+2,0),OFFSET(C124,-M124+3,0)+AC124,OFFSET(C124,-M124+4,0),1,5)/365.25*I124*10000)</f>
        <v/>
      </c>
      <c r="AB124" s="249" t="str">
        <f aca="true">IF(D124="","",xCalcSkew(OFFSET(C124,-M124,0),E124-OFFSET(C124,-M124+1,0),b)/100)</f>
        <v/>
      </c>
      <c r="AC124" s="249" t="str">
        <f aca="true">IF(I124="","",xCalcSkew(OFFSET(C124,-M124,0),J124-OFFSET(C124,-M124+1,0),b)/100)</f>
        <v/>
      </c>
      <c r="AE124" s="0" t="n">
        <f aca="false">D124*F124*10000*-1</f>
        <v>-0</v>
      </c>
      <c r="AF124" s="0" t="n">
        <f aca="false">I124*K124*10000*-1</f>
        <v>-0</v>
      </c>
      <c r="AG124" s="0" t="n">
        <f aca="false">AE124+AF124</f>
        <v>-0</v>
      </c>
    </row>
    <row r="125" customFormat="false" ht="12.75" hidden="false" customHeight="false" outlineLevel="0" collapsed="false">
      <c r="D125" s="274" t="n">
        <f aca="true">SUM(INDIRECT(CONCATENATE(ADDRESS(ROW(D89),COLUMN(D89)),":",ADDRESS(ROW()-1,COLUMN()))))</f>
        <v>115</v>
      </c>
      <c r="I125" s="274" t="n">
        <f aca="true">SUM(INDIRECT(CONCATENATE(ADDRESS(ROW(I89),COLUMN(I89)),":",ADDRESS(ROW()-1,COLUMN()))))</f>
        <v>15</v>
      </c>
      <c r="J125" s="170"/>
      <c r="K125" s="170"/>
      <c r="L125" s="170"/>
      <c r="N125" s="274" t="e">
        <f aca="true">SUM(INDIRECT(CONCATENATE(ADDRESS(ROW(N89),COLUMN(N89)),":",ADDRESS(ROW()-1,COLUMN()))))</f>
        <v>#NAME?</v>
      </c>
      <c r="O125" s="274" t="e">
        <f aca="true">SUM(INDIRECT(CONCATENATE(ADDRESS(ROW(O89),COLUMN(O89)),":",ADDRESS(ROW()-1,COLUMN()))))</f>
        <v>#NAME?</v>
      </c>
      <c r="P125" s="274" t="e">
        <f aca="true">SUM(INDIRECT(CONCATENATE(ADDRESS(ROW(P89),COLUMN(P89)),":",ADDRESS(ROW()-1,COLUMN()))))</f>
        <v>#NAME?</v>
      </c>
      <c r="Q125" s="274" t="e">
        <f aca="true">SUM(INDIRECT(CONCATENATE(ADDRESS(ROW(Q89),COLUMN(Q89)),":",ADDRESS(ROW()-1,COLUMN()))))</f>
        <v>#NAME?</v>
      </c>
      <c r="R125" s="274" t="e">
        <f aca="true">SUM(INDIRECT(CONCATENATE(ADDRESS(ROW(R89),COLUMN(R89)),":",ADDRESS(ROW()-1,COLUMN()))))</f>
        <v>#NAME?</v>
      </c>
      <c r="S125" s="274" t="e">
        <f aca="true">SUM(INDIRECT(CONCATENATE(ADDRESS(ROW(S89),COLUMN(S89)),":",ADDRESS(ROW()-1,COLUMN()))))</f>
        <v>#NAME?</v>
      </c>
      <c r="T125" s="175"/>
      <c r="U125" s="274" t="e">
        <f aca="true">SUM(INDIRECT(CONCATENATE(ADDRESS(ROW(U89),COLUMN(U89)),":",ADDRESS(ROW()-1,COLUMN()))))</f>
        <v>#NAME?</v>
      </c>
      <c r="V125" s="274" t="e">
        <f aca="true">SUM(INDIRECT(CONCATENATE(ADDRESS(ROW(V89),COLUMN(V89)),":",ADDRESS(ROW()-1,COLUMN()))))</f>
        <v>#NAME?</v>
      </c>
      <c r="W125" s="274" t="e">
        <f aca="true">SUM(INDIRECT(CONCATENATE(ADDRESS(ROW(W89),COLUMN(W89)),":",ADDRESS(ROW()-1,COLUMN()))))</f>
        <v>#NAME?</v>
      </c>
      <c r="X125" s="274" t="e">
        <f aca="true">SUM(INDIRECT(CONCATENATE(ADDRESS(ROW(X89),COLUMN(X89)),":",ADDRESS(ROW()-1,COLUMN()))))</f>
        <v>#NAME?</v>
      </c>
      <c r="Y125" s="274" t="e">
        <f aca="true">SUM(INDIRECT(CONCATENATE(ADDRESS(ROW(Y89),COLUMN(Y89)),":",ADDRESS(ROW()-1,COLUMN()))))</f>
        <v>#NAME?</v>
      </c>
      <c r="Z125" s="274" t="e">
        <f aca="true">SUM(INDIRECT(CONCATENATE(ADDRESS(ROW(Z89),COLUMN(Z89)),":",ADDRESS(ROW()-1,COLUMN()))))</f>
        <v>#NAME?</v>
      </c>
      <c r="AE125" s="0" t="n">
        <f aca="false">D125*F125*10000*-1</f>
        <v>-0</v>
      </c>
      <c r="AF125" s="0" t="n">
        <f aca="false">I125*K125*10000*-1</f>
        <v>-0</v>
      </c>
      <c r="AG125" s="0" t="n">
        <f aca="false">AE125+AF125</f>
        <v>-0</v>
      </c>
    </row>
    <row r="126" customFormat="false" ht="12.75" hidden="false" customHeight="false" outlineLevel="0" collapsed="false">
      <c r="AE126" s="0" t="n">
        <f aca="false">D126*F126*10000*-1</f>
        <v>-0</v>
      </c>
      <c r="AF126" s="0" t="n">
        <f aca="false">I126*K126*10000*-1</f>
        <v>-0</v>
      </c>
      <c r="AG126" s="0" t="n">
        <f aca="false">AE126+AF126</f>
        <v>-0</v>
      </c>
    </row>
    <row r="127" customFormat="false" ht="12.75" hidden="false" customHeight="false" outlineLevel="0" collapsed="false">
      <c r="C127" s="264" t="n">
        <f aca="false">EOMONTH(C89,0)+1</f>
        <v>37316</v>
      </c>
      <c r="D127" s="265" t="n">
        <v>15</v>
      </c>
      <c r="E127" s="266" t="n">
        <v>3.25</v>
      </c>
      <c r="F127" s="266" t="n">
        <v>0.565</v>
      </c>
      <c r="G127" s="267" t="s">
        <v>167</v>
      </c>
      <c r="I127" s="265" t="n">
        <v>-500</v>
      </c>
      <c r="J127" s="266" t="n">
        <v>4</v>
      </c>
      <c r="K127" s="266" t="n">
        <v>0.13</v>
      </c>
      <c r="L127" s="268" t="s">
        <v>166</v>
      </c>
      <c r="M127" s="247" t="n">
        <v>0</v>
      </c>
      <c r="N127" s="175" t="e">
        <f aca="true">IF(D127="","",xEURO(OFFSET(C127,-M127+1,0),E127,OFFSET(C127,-M127+2,0),OFFSET(C127,-M127+2,0),OFFSET(C127,-M127+3,0)+AB127,OFFSET(C127,-M127+4,0),0,1)*D127)</f>
        <v>#NAME?</v>
      </c>
      <c r="O127" s="235" t="e">
        <f aca="true">IF(D127="","",xEURO(OFFSET(C127,-M127+1,0),E127,OFFSET(C127,-M127+2,0),OFFSET(C127,-M127+2,0),OFFSET(C127,-M127+3,0)+AB127,OFFSET(C127,-M127+4,0),0,0))</f>
        <v>#NAME?</v>
      </c>
      <c r="P127" s="175" t="e">
        <f aca="false">IF(D127="","",(O127-F127)*D127*10)</f>
        <v>#NAME?</v>
      </c>
      <c r="Q127" s="175" t="e">
        <f aca="true">IF(D127="","",xEURO(OFFSET(C127,-M127+1,0),E127,OFFSET(C127,-M127+2,0),OFFSET(C127,-M127+2,0),OFFSET(C127,-M127+3,0)+AB127,OFFSET(C127,-M127+4,0),0,2)/10*D127)</f>
        <v>#NAME?</v>
      </c>
      <c r="R127" s="248" t="e">
        <f aca="true">IF(D127="","",xEURO(OFFSET(C127,-M127+1,0),E127,OFFSET(C127,-M127+2,0),OFFSET(C127,-M127+2,0),OFFSET(C127,-M127+3,0)+AB127,OFFSET(C127,-M127+4,0),0,3)/100*D127*10000)</f>
        <v>#NAME?</v>
      </c>
      <c r="S127" s="248" t="e">
        <f aca="true">IF(D127="","",xEURO(OFFSET(C127,-M127+1,0),E127,OFFSET(C127,-M127+2,0),OFFSET(C127,-M127+2,0),OFFSET(C127,-M127+3,0)+AB127,OFFSET(C127,-M127+4,0),0,5)/365.25*D127*10000)</f>
        <v>#NAME?</v>
      </c>
      <c r="U127" s="175" t="e">
        <f aca="true">IF(I127="","",xEURO(OFFSET(C127,-M127+1,0),J127,OFFSET(C127,-M127+2,0),OFFSET(C127,-M127+2,0),OFFSET(C127,-M127+3,0)+AC127,OFFSET(C127,-M127+4,0),1,1)*I127)</f>
        <v>#NAME?</v>
      </c>
      <c r="V127" s="235" t="e">
        <f aca="true">IF(I127="","",xEURO(OFFSET(C127,-M127+1,0),J127,OFFSET(C127,-M127+2,0),OFFSET(C127,-M127+2,0),OFFSET(C127,-M127+3,0)+AC127,OFFSET(C127,-M127+4,0),1,0))</f>
        <v>#NAME?</v>
      </c>
      <c r="W127" s="175" t="e">
        <f aca="false">IF(I127="","",(V127-K127)*I127*10)</f>
        <v>#NAME?</v>
      </c>
      <c r="X127" s="175" t="e">
        <f aca="true">IF(I127="","",xEURO(OFFSET(C127,-M127+1,0),J127,OFFSET(C127,-M127+2,0),OFFSET(C127,-M127+2,0),OFFSET(C127,-M127+3,0)+AC127,OFFSET(C127,-M127+4,0),1,2)/10*I127)</f>
        <v>#NAME?</v>
      </c>
      <c r="Y127" s="248" t="e">
        <f aca="true">IF(I127="","",xEURO(OFFSET(C127,-M127+1,0),J127,OFFSET(C127,-M127+2,0),OFFSET(C127,-M127+2,0),OFFSET(C127,-M127+3,0)+AC127,OFFSET(C127,-M127+4,0),1,3)/100*I127*10000)</f>
        <v>#NAME?</v>
      </c>
      <c r="Z127" s="248" t="e">
        <f aca="true">IF(I127="","",xEURO(OFFSET(C127,-M127+1,0),J127,OFFSET(C127,-M127+2,0),OFFSET(C127,-M127+2,0),OFFSET(C127,-M127+3,0)+AC127,OFFSET(C127,-M127+4,0),1,5)/365.25*I127*10000)</f>
        <v>#NAME?</v>
      </c>
      <c r="AB127" s="249" t="e">
        <f aca="true">IF(D127="","",xCalcSkew(OFFSET(C127,-M127,0),E127-OFFSET(C127,-M127+1,0),b)/100)</f>
        <v>#NAME?</v>
      </c>
      <c r="AC127" s="249" t="e">
        <f aca="true">IF(I127="","",xCalcSkew(OFFSET(C127,-M127,0),J127-OFFSET(C127,-M127+1,0),b)/100)</f>
        <v>#NAME?</v>
      </c>
      <c r="AE127" s="0" t="n">
        <f aca="false">D127*F127*10000*-1</f>
        <v>-84750</v>
      </c>
      <c r="AF127" s="0" t="n">
        <f aca="false">I127*K127*10000*-1</f>
        <v>650000</v>
      </c>
      <c r="AG127" s="0" t="n">
        <f aca="false">AE127+AF127</f>
        <v>565250</v>
      </c>
    </row>
    <row r="128" customFormat="false" ht="12.75" hidden="false" customHeight="false" outlineLevel="0" collapsed="false">
      <c r="C128" s="269" t="n">
        <f aca="false">INDEX(Inputs!$1:$65536,MATCH(C127,Inputs!C:C,0),5)</f>
        <v>2.873</v>
      </c>
      <c r="D128" s="265" t="n">
        <v>-100</v>
      </c>
      <c r="E128" s="266" t="n">
        <v>2.25</v>
      </c>
      <c r="F128" s="266" t="n">
        <v>0.12</v>
      </c>
      <c r="G128" s="267" t="s">
        <v>234</v>
      </c>
      <c r="I128" s="265" t="n">
        <v>15</v>
      </c>
      <c r="J128" s="266" t="n">
        <v>3.25</v>
      </c>
      <c r="K128" s="266" t="n">
        <v>0.565</v>
      </c>
      <c r="L128" s="268" t="s">
        <v>167</v>
      </c>
      <c r="M128" s="247" t="n">
        <f aca="false">M127+1</f>
        <v>1</v>
      </c>
      <c r="N128" s="175" t="e">
        <f aca="true">IF(D128="","",xEURO(OFFSET(C128,-M128+1,0),E128,OFFSET(C128,-M128+2,0),OFFSET(C128,-M128+2,0),OFFSET(C128,-M128+3,0)+AB128,OFFSET(C128,-M128+4,0),0,1)*D128)</f>
        <v>#NAME?</v>
      </c>
      <c r="O128" s="235" t="e">
        <f aca="true">IF(D128="","",xEURO(OFFSET(C128,-M128+1,0),E128,OFFSET(C128,-M128+2,0),OFFSET(C128,-M128+2,0),OFFSET(C128,-M128+3,0)+AB128,OFFSET(C128,-M128+4,0),0,0))</f>
        <v>#NAME?</v>
      </c>
      <c r="P128" s="175" t="e">
        <f aca="false">IF(D128="","",(O128-F128)*D128*10)</f>
        <v>#NAME?</v>
      </c>
      <c r="Q128" s="175" t="e">
        <f aca="true">IF(D128="","",xEURO(OFFSET(C128,-M128+1,0),E128,OFFSET(C128,-M128+2,0),OFFSET(C128,-M128+2,0),OFFSET(C128,-M128+3,0)+AB128,OFFSET(C128,-M128+4,0),0,2)/10*D128)</f>
        <v>#NAME?</v>
      </c>
      <c r="R128" s="248" t="e">
        <f aca="true">IF(D128="","",xEURO(OFFSET(C128,-M128+1,0),E128,OFFSET(C128,-M128+2,0),OFFSET(C128,-M128+2,0),OFFSET(C128,-M128+3,0)+AB128,OFFSET(C128,-M128+4,0),0,3)/100*D128*10000)</f>
        <v>#NAME?</v>
      </c>
      <c r="S128" s="248" t="e">
        <f aca="true">IF(D128="","",xEURO(OFFSET(C128,-M128+1,0),E128,OFFSET(C128,-M128+2,0),OFFSET(C128,-M128+2,0),OFFSET(C128,-M128+3,0)+AB128,OFFSET(C128,-M128+4,0),0,5)/365.25*D128*10000)</f>
        <v>#NAME?</v>
      </c>
      <c r="U128" s="175" t="e">
        <f aca="true">IF(I128="","",xEURO(OFFSET(C128,-M128+1,0),J128,OFFSET(C128,-M128+2,0),OFFSET(C128,-M128+2,0),OFFSET(C128,-M128+3,0)+AC128,OFFSET(C128,-M128+4,0),1,1)*I128)</f>
        <v>#NAME?</v>
      </c>
      <c r="V128" s="235" t="e">
        <f aca="true">IF(I128="","",xEURO(OFFSET(C128,-M128+1,0),J128,OFFSET(C128,-M128+2,0),OFFSET(C128,-M128+2,0),OFFSET(C128,-M128+3,0)+AC128,OFFSET(C128,-M128+4,0),1,0))</f>
        <v>#NAME?</v>
      </c>
      <c r="W128" s="175" t="e">
        <f aca="false">IF(I128="","",(V128-K128)*I128*10)</f>
        <v>#NAME?</v>
      </c>
      <c r="X128" s="175" t="e">
        <f aca="true">IF(I128="","",xEURO(OFFSET(C128,-M128+1,0),J128,OFFSET(C128,-M128+2,0),OFFSET(C128,-M128+2,0),OFFSET(C128,-M128+3,0)+AC128,OFFSET(C128,-M128+4,0),1,2)/10*I128)</f>
        <v>#NAME?</v>
      </c>
      <c r="Y128" s="248" t="e">
        <f aca="true">IF(I128="","",xEURO(OFFSET(C128,-M128+1,0),J128,OFFSET(C128,-M128+2,0),OFFSET(C128,-M128+2,0),OFFSET(C128,-M128+3,0)+AC128,OFFSET(C128,-M128+4,0),1,3)/100*I128*10000)</f>
        <v>#NAME?</v>
      </c>
      <c r="Z128" s="248" t="e">
        <f aca="true">IF(I128="","",xEURO(OFFSET(C128,-M128+1,0),J128,OFFSET(C128,-M128+2,0),OFFSET(C128,-M128+2,0),OFFSET(C128,-M128+3,0)+AC128,OFFSET(C128,-M128+4,0),1,5)/365.25*I128*10000)</f>
        <v>#NAME?</v>
      </c>
      <c r="AB128" s="249" t="e">
        <f aca="true">IF(D128="","",xCalcSkew(OFFSET(C128,-M128,0),E128-OFFSET(C128,-M128+1,0),b)/100)</f>
        <v>#NAME?</v>
      </c>
      <c r="AC128" s="249" t="e">
        <f aca="true">IF(I128="","",xCalcSkew(OFFSET(C128,-M128,0),J128-OFFSET(C128,-M128+1,0),b)/100)</f>
        <v>#NAME?</v>
      </c>
      <c r="AE128" s="0" t="n">
        <f aca="false">D128*F128*10000*-1</f>
        <v>120000</v>
      </c>
      <c r="AF128" s="0" t="n">
        <f aca="false">I128*K128*10000*-1</f>
        <v>-84750</v>
      </c>
      <c r="AG128" s="0" t="n">
        <f aca="false">AE128+AF128</f>
        <v>35250</v>
      </c>
    </row>
    <row r="129" customFormat="false" ht="12.75" hidden="false" customHeight="false" outlineLevel="0" collapsed="false">
      <c r="C129" s="249" t="n">
        <f aca="false">INDEX(Inputs!$1:$65536,MATCH(C127,Inputs!C:C,0),7)</f>
        <v>0.0213701453514861</v>
      </c>
      <c r="D129" s="265"/>
      <c r="E129" s="266"/>
      <c r="F129" s="266"/>
      <c r="G129" s="267"/>
      <c r="I129" s="265"/>
      <c r="J129" s="266"/>
      <c r="K129" s="266"/>
      <c r="L129" s="268"/>
      <c r="M129" s="247" t="n">
        <f aca="false">M128+1</f>
        <v>2</v>
      </c>
      <c r="N129" s="175" t="str">
        <f aca="true">IF(D129="","",xEURO(OFFSET(C129,-M129+1,0),E129,OFFSET(C129,-M129+2,0),OFFSET(C129,-M129+2,0),OFFSET(C129,-M129+3,0)+AB129,OFFSET(C129,-M129+4,0),0,1)*D129)</f>
        <v/>
      </c>
      <c r="O129" s="235" t="str">
        <f aca="true">IF(D129="","",xEURO(OFFSET(C129,-M129+1,0),E129,OFFSET(C129,-M129+2,0),OFFSET(C129,-M129+2,0),OFFSET(C129,-M129+3,0)+AB129,OFFSET(C129,-M129+4,0),0,0))</f>
        <v/>
      </c>
      <c r="P129" s="175" t="str">
        <f aca="false">IF(D129="","",(O129-F129)*D129*10)</f>
        <v/>
      </c>
      <c r="Q129" s="175" t="str">
        <f aca="true">IF(D129="","",xEURO(OFFSET(C129,-M129+1,0),E129,OFFSET(C129,-M129+2,0),OFFSET(C129,-M129+2,0),OFFSET(C129,-M129+3,0)+AB129,OFFSET(C129,-M129+4,0),0,2)/10*D129)</f>
        <v/>
      </c>
      <c r="R129" s="248" t="str">
        <f aca="true">IF(D129="","",xEURO(OFFSET(C129,-M129+1,0),E129,OFFSET(C129,-M129+2,0),OFFSET(C129,-M129+2,0),OFFSET(C129,-M129+3,0)+AB129,OFFSET(C129,-M129+4,0),0,3)/100*D129*10000)</f>
        <v/>
      </c>
      <c r="S129" s="248" t="str">
        <f aca="true">IF(D129="","",xEURO(OFFSET(C129,-M129+1,0),E129,OFFSET(C129,-M129+2,0),OFFSET(C129,-M129+2,0),OFFSET(C129,-M129+3,0)+AB129,OFFSET(C129,-M129+4,0),0,5)/365.25*D129*10000)</f>
        <v/>
      </c>
      <c r="U129" s="175" t="str">
        <f aca="true">IF(I129="","",xEURO(OFFSET(C129,-M129+1,0),J129,OFFSET(C129,-M129+2,0),OFFSET(C129,-M129+2,0),OFFSET(C129,-M129+3,0)+AC129,OFFSET(C129,-M129+4,0),1,1)*I129)</f>
        <v/>
      </c>
      <c r="V129" s="235" t="str">
        <f aca="true">IF(I129="","",xEURO(OFFSET(C129,-M129+1,0),J129,OFFSET(C129,-M129+2,0),OFFSET(C129,-M129+2,0),OFFSET(C129,-M129+3,0)+AC129,OFFSET(C129,-M129+4,0),1,0))</f>
        <v/>
      </c>
      <c r="W129" s="175" t="str">
        <f aca="false">IF(I129="","",(V129-K129)*I129*10)</f>
        <v/>
      </c>
      <c r="X129" s="175" t="str">
        <f aca="true">IF(I129="","",xEURO(OFFSET(C129,-M129+1,0),J129,OFFSET(C129,-M129+2,0),OFFSET(C129,-M129+2,0),OFFSET(C129,-M129+3,0)+AC129,OFFSET(C129,-M129+4,0),1,2)/10*I129)</f>
        <v/>
      </c>
      <c r="Y129" s="248" t="str">
        <f aca="true">IF(I129="","",xEURO(OFFSET(C129,-M129+1,0),J129,OFFSET(C129,-M129+2,0),OFFSET(C129,-M129+2,0),OFFSET(C129,-M129+3,0)+AC129,OFFSET(C129,-M129+4,0),1,3)/100*I129*10000)</f>
        <v/>
      </c>
      <c r="Z129" s="248" t="str">
        <f aca="true">IF(I129="","",xEURO(OFFSET(C129,-M129+1,0),J129,OFFSET(C129,-M129+2,0),OFFSET(C129,-M129+2,0),OFFSET(C129,-M129+3,0)+AC129,OFFSET(C129,-M129+4,0),1,5)/365.25*I129*10000)</f>
        <v/>
      </c>
      <c r="AB129" s="249" t="str">
        <f aca="true">IF(D129="","",xCalcSkew(OFFSET(C129,-M129,0),E129-OFFSET(C129,-M129+1,0),b)/100)</f>
        <v/>
      </c>
      <c r="AC129" s="249" t="str">
        <f aca="true">IF(I129="","",xCalcSkew(OFFSET(C129,-M129,0),J129-OFFSET(C129,-M129+1,0),b)/100)</f>
        <v/>
      </c>
      <c r="AE129" s="0" t="n">
        <f aca="false">D129*F129*10000*-1</f>
        <v>-0</v>
      </c>
      <c r="AF129" s="0" t="n">
        <f aca="false">I129*K129*10000*-1</f>
        <v>-0</v>
      </c>
      <c r="AG129" s="0" t="n">
        <f aca="false">AE129+AF129</f>
        <v>-0</v>
      </c>
    </row>
    <row r="130" customFormat="false" ht="12.75" hidden="false" customHeight="false" outlineLevel="0" collapsed="false">
      <c r="C130" s="270" t="n">
        <f aca="false">INDEX(Inputs!$1:$65536,MATCH(C127,Inputs!C:C,0),6)</f>
        <v>0.6475</v>
      </c>
      <c r="D130" s="265"/>
      <c r="E130" s="266"/>
      <c r="F130" s="266"/>
      <c r="G130" s="267"/>
      <c r="I130" s="265"/>
      <c r="J130" s="266"/>
      <c r="K130" s="266"/>
      <c r="L130" s="268"/>
      <c r="M130" s="247" t="n">
        <f aca="false">M129+1</f>
        <v>3</v>
      </c>
      <c r="N130" s="175" t="str">
        <f aca="true">IF(D130="","",xEURO(OFFSET(C130,-M130+1,0),E130,OFFSET(C130,-M130+2,0),OFFSET(C130,-M130+2,0),OFFSET(C130,-M130+3,0)+AB130,OFFSET(C130,-M130+4,0),0,1)*D130)</f>
        <v/>
      </c>
      <c r="O130" s="235" t="str">
        <f aca="true">IF(D130="","",xEURO(OFFSET(C130,-M130+1,0),E130,OFFSET(C130,-M130+2,0),OFFSET(C130,-M130+2,0),OFFSET(C130,-M130+3,0)+AB130,OFFSET(C130,-M130+4,0),0,0))</f>
        <v/>
      </c>
      <c r="P130" s="175" t="str">
        <f aca="false">IF(D130="","",(O130-F130)*D130*10)</f>
        <v/>
      </c>
      <c r="Q130" s="175" t="str">
        <f aca="true">IF(D130="","",xEURO(OFFSET(C130,-M130+1,0),E130,OFFSET(C130,-M130+2,0),OFFSET(C130,-M130+2,0),OFFSET(C130,-M130+3,0)+AB130,OFFSET(C130,-M130+4,0),0,2)/10*D130)</f>
        <v/>
      </c>
      <c r="R130" s="248" t="str">
        <f aca="true">IF(D130="","",xEURO(OFFSET(C130,-M130+1,0),E130,OFFSET(C130,-M130+2,0),OFFSET(C130,-M130+2,0),OFFSET(C130,-M130+3,0)+AB130,OFFSET(C130,-M130+4,0),0,3)/100*D130*10000)</f>
        <v/>
      </c>
      <c r="S130" s="248" t="str">
        <f aca="true">IF(D130="","",xEURO(OFFSET(C130,-M130+1,0),E130,OFFSET(C130,-M130+2,0),OFFSET(C130,-M130+2,0),OFFSET(C130,-M130+3,0)+AB130,OFFSET(C130,-M130+4,0),0,5)/365.25*D130*10000)</f>
        <v/>
      </c>
      <c r="U130" s="175" t="str">
        <f aca="true">IF(I130="","",xEURO(OFFSET(C130,-M130+1,0),J130,OFFSET(C130,-M130+2,0),OFFSET(C130,-M130+2,0),OFFSET(C130,-M130+3,0)+AC130,OFFSET(C130,-M130+4,0),1,1)*I130)</f>
        <v/>
      </c>
      <c r="V130" s="235" t="str">
        <f aca="true">IF(I130="","",xEURO(OFFSET(C130,-M130+1,0),J130,OFFSET(C130,-M130+2,0),OFFSET(C130,-M130+2,0),OFFSET(C130,-M130+3,0)+AC130,OFFSET(C130,-M130+4,0),1,0))</f>
        <v/>
      </c>
      <c r="W130" s="175" t="str">
        <f aca="false">IF(I130="","",(V130-K130)*I130*10)</f>
        <v/>
      </c>
      <c r="X130" s="175" t="str">
        <f aca="true">IF(I130="","",xEURO(OFFSET(C130,-M130+1,0),J130,OFFSET(C130,-M130+2,0),OFFSET(C130,-M130+2,0),OFFSET(C130,-M130+3,0)+AC130,OFFSET(C130,-M130+4,0),1,2)/10*I130)</f>
        <v/>
      </c>
      <c r="Y130" s="248" t="str">
        <f aca="true">IF(I130="","",xEURO(OFFSET(C130,-M130+1,0),J130,OFFSET(C130,-M130+2,0),OFFSET(C130,-M130+2,0),OFFSET(C130,-M130+3,0)+AC130,OFFSET(C130,-M130+4,0),1,3)/100*I130*10000)</f>
        <v/>
      </c>
      <c r="Z130" s="248" t="str">
        <f aca="true">IF(I130="","",xEURO(OFFSET(C130,-M130+1,0),J130,OFFSET(C130,-M130+2,0),OFFSET(C130,-M130+2,0),OFFSET(C130,-M130+3,0)+AC130,OFFSET(C130,-M130+4,0),1,5)/365.25*I130*10000)</f>
        <v/>
      </c>
      <c r="AB130" s="249" t="str">
        <f aca="true">IF(D130="","",xCalcSkew(OFFSET(C130,-M130,0),E130-OFFSET(C130,-M130+1,0),b)/100)</f>
        <v/>
      </c>
      <c r="AC130" s="249" t="str">
        <f aca="true">IF(I130="","",xCalcSkew(OFFSET(C130,-M130,0),J130-OFFSET(C130,-M130+1,0),b)/100)</f>
        <v/>
      </c>
      <c r="AE130" s="0" t="n">
        <f aca="false">D130*F130*10000*-1</f>
        <v>-0</v>
      </c>
      <c r="AF130" s="0" t="n">
        <f aca="false">I130*K130*10000*-1</f>
        <v>-0</v>
      </c>
      <c r="AG130" s="0" t="n">
        <f aca="false">AE130+AF130</f>
        <v>-0</v>
      </c>
    </row>
    <row r="131" customFormat="false" ht="12.75" hidden="false" customHeight="false" outlineLevel="0" collapsed="false">
      <c r="C131" s="271" t="n">
        <f aca="false">INDEX(Inputs!$1:$65536,MATCH(C127,Inputs!C:C,0),9)</f>
        <v>101</v>
      </c>
      <c r="D131" s="265"/>
      <c r="E131" s="266"/>
      <c r="F131" s="266"/>
      <c r="G131" s="267"/>
      <c r="I131" s="265"/>
      <c r="J131" s="266"/>
      <c r="K131" s="266"/>
      <c r="L131" s="268"/>
      <c r="M131" s="247" t="n">
        <f aca="false">M130+1</f>
        <v>4</v>
      </c>
      <c r="N131" s="175" t="str">
        <f aca="true">IF(D131="","",xEURO(OFFSET(C131,-M131+1,0),E131,OFFSET(C131,-M131+2,0),OFFSET(C131,-M131+2,0),OFFSET(C131,-M131+3,0)+AB131,OFFSET(C131,-M131+4,0),0,1)*D131)</f>
        <v/>
      </c>
      <c r="O131" s="235" t="str">
        <f aca="true">IF(D131="","",xEURO(OFFSET(C131,-M131+1,0),E131,OFFSET(C131,-M131+2,0),OFFSET(C131,-M131+2,0),OFFSET(C131,-M131+3,0)+AB131,OFFSET(C131,-M131+4,0),0,0))</f>
        <v/>
      </c>
      <c r="P131" s="175" t="str">
        <f aca="false">IF(D131="","",(O131-F131)*D131*10)</f>
        <v/>
      </c>
      <c r="Q131" s="175" t="str">
        <f aca="true">IF(D131="","",xEURO(OFFSET(C131,-M131+1,0),E131,OFFSET(C131,-M131+2,0),OFFSET(C131,-M131+2,0),OFFSET(C131,-M131+3,0)+AB131,OFFSET(C131,-M131+4,0),0,2)/10*D131)</f>
        <v/>
      </c>
      <c r="R131" s="248" t="str">
        <f aca="true">IF(D131="","",xEURO(OFFSET(C131,-M131+1,0),E131,OFFSET(C131,-M131+2,0),OFFSET(C131,-M131+2,0),OFFSET(C131,-M131+3,0)+AB131,OFFSET(C131,-M131+4,0),0,3)/100*D131*10000)</f>
        <v/>
      </c>
      <c r="S131" s="248" t="str">
        <f aca="true">IF(D131="","",xEURO(OFFSET(C131,-M131+1,0),E131,OFFSET(C131,-M131+2,0),OFFSET(C131,-M131+2,0),OFFSET(C131,-M131+3,0)+AB131,OFFSET(C131,-M131+4,0),0,5)/365.25*D131*10000)</f>
        <v/>
      </c>
      <c r="U131" s="175" t="str">
        <f aca="true">IF(I131="","",xEURO(OFFSET(C131,-M131+1,0),J131,OFFSET(C131,-M131+2,0),OFFSET(C131,-M131+2,0),OFFSET(C131,-M131+3,0)+AC131,OFFSET(C131,-M131+4,0),1,1)*I131)</f>
        <v/>
      </c>
      <c r="V131" s="235" t="str">
        <f aca="true">IF(I131="","",xEURO(OFFSET(C131,-M131+1,0),J131,OFFSET(C131,-M131+2,0),OFFSET(C131,-M131+2,0),OFFSET(C131,-M131+3,0)+AC131,OFFSET(C131,-M131+4,0),1,0))</f>
        <v/>
      </c>
      <c r="W131" s="175" t="str">
        <f aca="false">IF(I131="","",(V131-K131)*I131*10)</f>
        <v/>
      </c>
      <c r="X131" s="175" t="str">
        <f aca="true">IF(I131="","",xEURO(OFFSET(C131,-M131+1,0),J131,OFFSET(C131,-M131+2,0),OFFSET(C131,-M131+2,0),OFFSET(C131,-M131+3,0)+AC131,OFFSET(C131,-M131+4,0),1,2)/10*I131)</f>
        <v/>
      </c>
      <c r="Y131" s="248" t="str">
        <f aca="true">IF(I131="","",xEURO(OFFSET(C131,-M131+1,0),J131,OFFSET(C131,-M131+2,0),OFFSET(C131,-M131+2,0),OFFSET(C131,-M131+3,0)+AC131,OFFSET(C131,-M131+4,0),1,3)/100*I131*10000)</f>
        <v/>
      </c>
      <c r="Z131" s="248" t="str">
        <f aca="true">IF(I131="","",xEURO(OFFSET(C131,-M131+1,0),J131,OFFSET(C131,-M131+2,0),OFFSET(C131,-M131+2,0),OFFSET(C131,-M131+3,0)+AC131,OFFSET(C131,-M131+4,0),1,5)/365.25*I131*10000)</f>
        <v/>
      </c>
      <c r="AB131" s="249" t="str">
        <f aca="true">IF(D131="","",xCalcSkew(OFFSET(C131,-M131,0),E131-OFFSET(C131,-M131+1,0),b)/100)</f>
        <v/>
      </c>
      <c r="AC131" s="249" t="str">
        <f aca="true">IF(I131="","",xCalcSkew(OFFSET(C131,-M131,0),J131-OFFSET(C131,-M131+1,0),b)/100)</f>
        <v/>
      </c>
      <c r="AE131" s="0" t="n">
        <f aca="false">D131*F131*10000*-1</f>
        <v>-0</v>
      </c>
      <c r="AF131" s="0" t="n">
        <f aca="false">I131*K131*10000*-1</f>
        <v>-0</v>
      </c>
      <c r="AG131" s="0" t="n">
        <f aca="false">AE131+AF131</f>
        <v>-0</v>
      </c>
    </row>
    <row r="132" customFormat="false" ht="12.75" hidden="false" customHeight="false" outlineLevel="0" collapsed="false">
      <c r="C132" s="272" t="n">
        <f aca="false">D163+I163</f>
        <v>-570</v>
      </c>
      <c r="D132" s="265"/>
      <c r="E132" s="266"/>
      <c r="F132" s="266"/>
      <c r="G132" s="267"/>
      <c r="I132" s="265"/>
      <c r="J132" s="266"/>
      <c r="K132" s="266"/>
      <c r="L132" s="268"/>
      <c r="M132" s="247" t="n">
        <f aca="false">M131+1</f>
        <v>5</v>
      </c>
      <c r="N132" s="175" t="str">
        <f aca="true">IF(D132="","",xEURO(OFFSET(C132,-M132+1,0),E132,OFFSET(C132,-M132+2,0),OFFSET(C132,-M132+2,0),OFFSET(C132,-M132+3,0)+AB132,OFFSET(C132,-M132+4,0),0,1)*D132)</f>
        <v/>
      </c>
      <c r="O132" s="235" t="str">
        <f aca="true">IF(D132="","",xEURO(OFFSET(C132,-M132+1,0),E132,OFFSET(C132,-M132+2,0),OFFSET(C132,-M132+2,0),OFFSET(C132,-M132+3,0)+AB132,OFFSET(C132,-M132+4,0),0,0))</f>
        <v/>
      </c>
      <c r="P132" s="175" t="str">
        <f aca="false">IF(D132="","",(O132-F132)*D132*10)</f>
        <v/>
      </c>
      <c r="Q132" s="175" t="str">
        <f aca="true">IF(D132="","",xEURO(OFFSET(C132,-M132+1,0),E132,OFFSET(C132,-M132+2,0),OFFSET(C132,-M132+2,0),OFFSET(C132,-M132+3,0)+AB132,OFFSET(C132,-M132+4,0),0,2)/10*D132)</f>
        <v/>
      </c>
      <c r="R132" s="248" t="str">
        <f aca="true">IF(D132="","",xEURO(OFFSET(C132,-M132+1,0),E132,OFFSET(C132,-M132+2,0),OFFSET(C132,-M132+2,0),OFFSET(C132,-M132+3,0)+AB132,OFFSET(C132,-M132+4,0),0,3)/100*D132*10000)</f>
        <v/>
      </c>
      <c r="S132" s="248" t="str">
        <f aca="true">IF(D132="","",xEURO(OFFSET(C132,-M132+1,0),E132,OFFSET(C132,-M132+2,0),OFFSET(C132,-M132+2,0),OFFSET(C132,-M132+3,0)+AB132,OFFSET(C132,-M132+4,0),0,5)/365.25*D132*10000)</f>
        <v/>
      </c>
      <c r="U132" s="175" t="str">
        <f aca="true">IF(I132="","",xEURO(OFFSET(C132,-M132+1,0),J132,OFFSET(C132,-M132+2,0),OFFSET(C132,-M132+2,0),OFFSET(C132,-M132+3,0)+AC132,OFFSET(C132,-M132+4,0),1,1)*I132)</f>
        <v/>
      </c>
      <c r="V132" s="235" t="str">
        <f aca="true">IF(I132="","",xEURO(OFFSET(C132,-M132+1,0),J132,OFFSET(C132,-M132+2,0),OFFSET(C132,-M132+2,0),OFFSET(C132,-M132+3,0)+AC132,OFFSET(C132,-M132+4,0),1,0))</f>
        <v/>
      </c>
      <c r="W132" s="175" t="str">
        <f aca="false">IF(I132="","",(V132-K132)*I132*10)</f>
        <v/>
      </c>
      <c r="X132" s="175" t="str">
        <f aca="true">IF(I132="","",xEURO(OFFSET(C132,-M132+1,0),J132,OFFSET(C132,-M132+2,0),OFFSET(C132,-M132+2,0),OFFSET(C132,-M132+3,0)+AC132,OFFSET(C132,-M132+4,0),1,2)/10*I132)</f>
        <v/>
      </c>
      <c r="Y132" s="248" t="str">
        <f aca="true">IF(I132="","",xEURO(OFFSET(C132,-M132+1,0),J132,OFFSET(C132,-M132+2,0),OFFSET(C132,-M132+2,0),OFFSET(C132,-M132+3,0)+AC132,OFFSET(C132,-M132+4,0),1,3)/100*I132*10000)</f>
        <v/>
      </c>
      <c r="Z132" s="248" t="str">
        <f aca="true">IF(I132="","",xEURO(OFFSET(C132,-M132+1,0),J132,OFFSET(C132,-M132+2,0),OFFSET(C132,-M132+2,0),OFFSET(C132,-M132+3,0)+AC132,OFFSET(C132,-M132+4,0),1,5)/365.25*I132*10000)</f>
        <v/>
      </c>
      <c r="AB132" s="249" t="str">
        <f aca="true">IF(D132="","",xCalcSkew(OFFSET(C132,-M132,0),E132-OFFSET(C132,-M132+1,0),b)/100)</f>
        <v/>
      </c>
      <c r="AC132" s="249" t="str">
        <f aca="true">IF(I132="","",xCalcSkew(OFFSET(C132,-M132,0),J132-OFFSET(C132,-M132+1,0),b)/100)</f>
        <v/>
      </c>
      <c r="AE132" s="0" t="n">
        <f aca="false">D132*F132*10000*-1</f>
        <v>-0</v>
      </c>
      <c r="AF132" s="0" t="n">
        <f aca="false">I132*K132*10000*-1</f>
        <v>-0</v>
      </c>
      <c r="AG132" s="0" t="n">
        <f aca="false">AE132+AF132</f>
        <v>-0</v>
      </c>
    </row>
    <row r="133" customFormat="false" ht="12.75" hidden="false" customHeight="false" outlineLevel="0" collapsed="false">
      <c r="C133" s="272" t="e">
        <f aca="false">N163+U163</f>
        <v>#NAME?</v>
      </c>
      <c r="D133" s="265"/>
      <c r="E133" s="266"/>
      <c r="F133" s="266"/>
      <c r="G133" s="267"/>
      <c r="I133" s="265"/>
      <c r="J133" s="266"/>
      <c r="K133" s="266"/>
      <c r="L133" s="268"/>
      <c r="M133" s="247" t="n">
        <f aca="false">M132+1</f>
        <v>6</v>
      </c>
      <c r="N133" s="175" t="str">
        <f aca="true">IF(D133="","",xEURO(OFFSET(C133,-M133+1,0),E133,OFFSET(C133,-M133+2,0),OFFSET(C133,-M133+2,0),OFFSET(C133,-M133+3,0)+AB133,OFFSET(C133,-M133+4,0),0,1)*D133)</f>
        <v/>
      </c>
      <c r="O133" s="235" t="str">
        <f aca="true">IF(D133="","",xEURO(OFFSET(C133,-M133+1,0),E133,OFFSET(C133,-M133+2,0),OFFSET(C133,-M133+2,0),OFFSET(C133,-M133+3,0)+AB133,OFFSET(C133,-M133+4,0),0,0))</f>
        <v/>
      </c>
      <c r="P133" s="175" t="str">
        <f aca="false">IF(D133="","",(O133-F133)*D133*10)</f>
        <v/>
      </c>
      <c r="Q133" s="175" t="str">
        <f aca="true">IF(D133="","",xEURO(OFFSET(C133,-M133+1,0),E133,OFFSET(C133,-M133+2,0),OFFSET(C133,-M133+2,0),OFFSET(C133,-M133+3,0)+AB133,OFFSET(C133,-M133+4,0),0,2)/10*D133)</f>
        <v/>
      </c>
      <c r="R133" s="248" t="str">
        <f aca="true">IF(D133="","",xEURO(OFFSET(C133,-M133+1,0),E133,OFFSET(C133,-M133+2,0),OFFSET(C133,-M133+2,0),OFFSET(C133,-M133+3,0)+AB133,OFFSET(C133,-M133+4,0),0,3)/100*D133*10000)</f>
        <v/>
      </c>
      <c r="S133" s="248" t="str">
        <f aca="true">IF(D133="","",xEURO(OFFSET(C133,-M133+1,0),E133,OFFSET(C133,-M133+2,0),OFFSET(C133,-M133+2,0),OFFSET(C133,-M133+3,0)+AB133,OFFSET(C133,-M133+4,0),0,5)/365.25*D133*10000)</f>
        <v/>
      </c>
      <c r="U133" s="175" t="str">
        <f aca="true">IF(I133="","",xEURO(OFFSET(C133,-M133+1,0),J133,OFFSET(C133,-M133+2,0),OFFSET(C133,-M133+2,0),OFFSET(C133,-M133+3,0)+AC133,OFFSET(C133,-M133+4,0),1,1)*I133)</f>
        <v/>
      </c>
      <c r="V133" s="235" t="str">
        <f aca="true">IF(I133="","",xEURO(OFFSET(C133,-M133+1,0),J133,OFFSET(C133,-M133+2,0),OFFSET(C133,-M133+2,0),OFFSET(C133,-M133+3,0)+AC133,OFFSET(C133,-M133+4,0),1,0))</f>
        <v/>
      </c>
      <c r="W133" s="175" t="str">
        <f aca="false">IF(I133="","",(V133-K133)*I133*10)</f>
        <v/>
      </c>
      <c r="X133" s="175" t="str">
        <f aca="true">IF(I133="","",xEURO(OFFSET(C133,-M133+1,0),J133,OFFSET(C133,-M133+2,0),OFFSET(C133,-M133+2,0),OFFSET(C133,-M133+3,0)+AC133,OFFSET(C133,-M133+4,0),1,2)/10*I133)</f>
        <v/>
      </c>
      <c r="Y133" s="248" t="str">
        <f aca="true">IF(I133="","",xEURO(OFFSET(C133,-M133+1,0),J133,OFFSET(C133,-M133+2,0),OFFSET(C133,-M133+2,0),OFFSET(C133,-M133+3,0)+AC133,OFFSET(C133,-M133+4,0),1,3)/100*I133*10000)</f>
        <v/>
      </c>
      <c r="Z133" s="248" t="str">
        <f aca="true">IF(I133="","",xEURO(OFFSET(C133,-M133+1,0),J133,OFFSET(C133,-M133+2,0),OFFSET(C133,-M133+2,0),OFFSET(C133,-M133+3,0)+AC133,OFFSET(C133,-M133+4,0),1,5)/365.25*I133*10000)</f>
        <v/>
      </c>
      <c r="AB133" s="249" t="str">
        <f aca="true">IF(D133="","",xCalcSkew(OFFSET(C133,-M133,0),E133-OFFSET(C133,-M133+1,0),b)/100)</f>
        <v/>
      </c>
      <c r="AC133" s="249" t="str">
        <f aca="true">IF(I133="","",xCalcSkew(OFFSET(C133,-M133,0),J133-OFFSET(C133,-M133+1,0),b)/100)</f>
        <v/>
      </c>
      <c r="AE133" s="0" t="n">
        <f aca="false">D133*F133*10000*-1</f>
        <v>-0</v>
      </c>
      <c r="AF133" s="0" t="n">
        <f aca="false">I133*K133*10000*-1</f>
        <v>-0</v>
      </c>
      <c r="AG133" s="0" t="n">
        <f aca="false">AE133+AF133</f>
        <v>-0</v>
      </c>
    </row>
    <row r="134" customFormat="false" ht="12.75" hidden="false" customHeight="false" outlineLevel="0" collapsed="false">
      <c r="C134" s="273" t="e">
        <f aca="false">Q163+X163</f>
        <v>#NAME?</v>
      </c>
      <c r="D134" s="265"/>
      <c r="E134" s="266"/>
      <c r="F134" s="266"/>
      <c r="G134" s="267"/>
      <c r="I134" s="265"/>
      <c r="J134" s="266"/>
      <c r="K134" s="266"/>
      <c r="L134" s="268"/>
      <c r="M134" s="247" t="n">
        <f aca="false">M133+1</f>
        <v>7</v>
      </c>
      <c r="N134" s="175" t="str">
        <f aca="true">IF(D134="","",xEURO(OFFSET(C134,-M134+1,0),E134,OFFSET(C134,-M134+2,0),OFFSET(C134,-M134+2,0),OFFSET(C134,-M134+3,0)+AB134,OFFSET(C134,-M134+4,0),0,1)*D134)</f>
        <v/>
      </c>
      <c r="O134" s="235" t="str">
        <f aca="true">IF(D134="","",xEURO(OFFSET(C134,-M134+1,0),E134,OFFSET(C134,-M134+2,0),OFFSET(C134,-M134+2,0),OFFSET(C134,-M134+3,0)+AB134,OFFSET(C134,-M134+4,0),0,0))</f>
        <v/>
      </c>
      <c r="P134" s="175" t="str">
        <f aca="false">IF(D134="","",(O134-F134)*D134*10)</f>
        <v/>
      </c>
      <c r="Q134" s="175" t="str">
        <f aca="true">IF(D134="","",xEURO(OFFSET(C134,-M134+1,0),E134,OFFSET(C134,-M134+2,0),OFFSET(C134,-M134+2,0),OFFSET(C134,-M134+3,0)+AB134,OFFSET(C134,-M134+4,0),0,2)/10*D134)</f>
        <v/>
      </c>
      <c r="R134" s="248" t="str">
        <f aca="true">IF(D134="","",xEURO(OFFSET(C134,-M134+1,0),E134,OFFSET(C134,-M134+2,0),OFFSET(C134,-M134+2,0),OFFSET(C134,-M134+3,0)+AB134,OFFSET(C134,-M134+4,0),0,3)/100*D134*10000)</f>
        <v/>
      </c>
      <c r="S134" s="248" t="str">
        <f aca="true">IF(D134="","",xEURO(OFFSET(C134,-M134+1,0),E134,OFFSET(C134,-M134+2,0),OFFSET(C134,-M134+2,0),OFFSET(C134,-M134+3,0)+AB134,OFFSET(C134,-M134+4,0),0,5)/365.25*D134*10000)</f>
        <v/>
      </c>
      <c r="U134" s="175" t="str">
        <f aca="true">IF(I134="","",xEURO(OFFSET(C134,-M134+1,0),J134,OFFSET(C134,-M134+2,0),OFFSET(C134,-M134+2,0),OFFSET(C134,-M134+3,0)+AC134,OFFSET(C134,-M134+4,0),1,1)*I134)</f>
        <v/>
      </c>
      <c r="V134" s="235" t="str">
        <f aca="true">IF(I134="","",xEURO(OFFSET(C134,-M134+1,0),J134,OFFSET(C134,-M134+2,0),OFFSET(C134,-M134+2,0),OFFSET(C134,-M134+3,0)+AC134,OFFSET(C134,-M134+4,0),1,0))</f>
        <v/>
      </c>
      <c r="W134" s="175" t="str">
        <f aca="false">IF(I134="","",(V134-K134)*I134*10)</f>
        <v/>
      </c>
      <c r="X134" s="175" t="str">
        <f aca="true">IF(I134="","",xEURO(OFFSET(C134,-M134+1,0),J134,OFFSET(C134,-M134+2,0),OFFSET(C134,-M134+2,0),OFFSET(C134,-M134+3,0)+AC134,OFFSET(C134,-M134+4,0),1,2)/10*I134)</f>
        <v/>
      </c>
      <c r="Y134" s="248" t="str">
        <f aca="true">IF(I134="","",xEURO(OFFSET(C134,-M134+1,0),J134,OFFSET(C134,-M134+2,0),OFFSET(C134,-M134+2,0),OFFSET(C134,-M134+3,0)+AC134,OFFSET(C134,-M134+4,0),1,3)/100*I134*10000)</f>
        <v/>
      </c>
      <c r="Z134" s="248" t="str">
        <f aca="true">IF(I134="","",xEURO(OFFSET(C134,-M134+1,0),J134,OFFSET(C134,-M134+2,0),OFFSET(C134,-M134+2,0),OFFSET(C134,-M134+3,0)+AC134,OFFSET(C134,-M134+4,0),1,5)/365.25*I134*10000)</f>
        <v/>
      </c>
      <c r="AB134" s="249" t="str">
        <f aca="true">IF(D134="","",xCalcSkew(OFFSET(C134,-M134,0),E134-OFFSET(C134,-M134+1,0),b)/100)</f>
        <v/>
      </c>
      <c r="AC134" s="249" t="str">
        <f aca="true">IF(I134="","",xCalcSkew(OFFSET(C134,-M134,0),J134-OFFSET(C134,-M134+1,0),b)/100)</f>
        <v/>
      </c>
      <c r="AE134" s="0" t="n">
        <f aca="false">D134*F134*10000*-1</f>
        <v>-0</v>
      </c>
      <c r="AF134" s="0" t="n">
        <f aca="false">I134*K134*10000*-1</f>
        <v>-0</v>
      </c>
      <c r="AG134" s="0" t="n">
        <f aca="false">AE134+AF134</f>
        <v>-0</v>
      </c>
    </row>
    <row r="135" customFormat="false" ht="12.75" hidden="false" customHeight="false" outlineLevel="0" collapsed="false">
      <c r="C135" s="272" t="e">
        <f aca="false">R163+Y163</f>
        <v>#NAME?</v>
      </c>
      <c r="D135" s="265"/>
      <c r="E135" s="266"/>
      <c r="F135" s="266"/>
      <c r="G135" s="267"/>
      <c r="I135" s="265"/>
      <c r="J135" s="266"/>
      <c r="K135" s="266"/>
      <c r="L135" s="268"/>
      <c r="M135" s="247" t="n">
        <f aca="false">M134+1</f>
        <v>8</v>
      </c>
      <c r="N135" s="175" t="str">
        <f aca="true">IF(D135="","",xEURO(OFFSET(C135,-M135+1,0),E135,OFFSET(C135,-M135+2,0),OFFSET(C135,-M135+2,0),OFFSET(C135,-M135+3,0)+AB135,OFFSET(C135,-M135+4,0),0,1)*D135)</f>
        <v/>
      </c>
      <c r="O135" s="235" t="str">
        <f aca="true">IF(D135="","",xEURO(OFFSET(C135,-M135+1,0),E135,OFFSET(C135,-M135+2,0),OFFSET(C135,-M135+2,0),OFFSET(C135,-M135+3,0)+AB135,OFFSET(C135,-M135+4,0),0,0))</f>
        <v/>
      </c>
      <c r="P135" s="175" t="str">
        <f aca="false">IF(D135="","",(O135-F135)*D135*10)</f>
        <v/>
      </c>
      <c r="Q135" s="175" t="str">
        <f aca="true">IF(D135="","",xEURO(OFFSET(C135,-M135+1,0),E135,OFFSET(C135,-M135+2,0),OFFSET(C135,-M135+2,0),OFFSET(C135,-M135+3,0)+AB135,OFFSET(C135,-M135+4,0),0,2)/10*D135)</f>
        <v/>
      </c>
      <c r="R135" s="248" t="str">
        <f aca="true">IF(D135="","",xEURO(OFFSET(C135,-M135+1,0),E135,OFFSET(C135,-M135+2,0),OFFSET(C135,-M135+2,0),OFFSET(C135,-M135+3,0)+AB135,OFFSET(C135,-M135+4,0),0,3)/100*D135*10000)</f>
        <v/>
      </c>
      <c r="S135" s="248" t="str">
        <f aca="true">IF(D135="","",xEURO(OFFSET(C135,-M135+1,0),E135,OFFSET(C135,-M135+2,0),OFFSET(C135,-M135+2,0),OFFSET(C135,-M135+3,0)+AB135,OFFSET(C135,-M135+4,0),0,5)/365.25*D135*10000)</f>
        <v/>
      </c>
      <c r="U135" s="175" t="str">
        <f aca="true">IF(I135="","",xEURO(OFFSET(C135,-M135+1,0),J135,OFFSET(C135,-M135+2,0),OFFSET(C135,-M135+2,0),OFFSET(C135,-M135+3,0)+AC135,OFFSET(C135,-M135+4,0),1,1)*I135)</f>
        <v/>
      </c>
      <c r="V135" s="235" t="str">
        <f aca="true">IF(I135="","",xEURO(OFFSET(C135,-M135+1,0),J135,OFFSET(C135,-M135+2,0),OFFSET(C135,-M135+2,0),OFFSET(C135,-M135+3,0)+AC135,OFFSET(C135,-M135+4,0),1,0))</f>
        <v/>
      </c>
      <c r="W135" s="175" t="str">
        <f aca="false">IF(I135="","",(V135-K135)*I135*10)</f>
        <v/>
      </c>
      <c r="X135" s="175" t="str">
        <f aca="true">IF(I135="","",xEURO(OFFSET(C135,-M135+1,0),J135,OFFSET(C135,-M135+2,0),OFFSET(C135,-M135+2,0),OFFSET(C135,-M135+3,0)+AC135,OFFSET(C135,-M135+4,0),1,2)/10*I135)</f>
        <v/>
      </c>
      <c r="Y135" s="248" t="str">
        <f aca="true">IF(I135="","",xEURO(OFFSET(C135,-M135+1,0),J135,OFFSET(C135,-M135+2,0),OFFSET(C135,-M135+2,0),OFFSET(C135,-M135+3,0)+AC135,OFFSET(C135,-M135+4,0),1,3)/100*I135*10000)</f>
        <v/>
      </c>
      <c r="Z135" s="248" t="str">
        <f aca="true">IF(I135="","",xEURO(OFFSET(C135,-M135+1,0),J135,OFFSET(C135,-M135+2,0),OFFSET(C135,-M135+2,0),OFFSET(C135,-M135+3,0)+AC135,OFFSET(C135,-M135+4,0),1,5)/365.25*I135*10000)</f>
        <v/>
      </c>
      <c r="AB135" s="249" t="str">
        <f aca="true">IF(D135="","",xCalcSkew(OFFSET(C135,-M135,0),E135-OFFSET(C135,-M135+1,0),b)/100)</f>
        <v/>
      </c>
      <c r="AC135" s="249" t="str">
        <f aca="true">IF(I135="","",xCalcSkew(OFFSET(C135,-M135,0),J135-OFFSET(C135,-M135+1,0),b)/100)</f>
        <v/>
      </c>
      <c r="AE135" s="0" t="n">
        <f aca="false">D135*F135*10000*-1</f>
        <v>-0</v>
      </c>
      <c r="AF135" s="0" t="n">
        <f aca="false">I135*K135*10000*-1</f>
        <v>-0</v>
      </c>
      <c r="AG135" s="0" t="n">
        <f aca="false">AE135+AF135</f>
        <v>-0</v>
      </c>
    </row>
    <row r="136" customFormat="false" ht="12.75" hidden="false" customHeight="false" outlineLevel="0" collapsed="false">
      <c r="C136" s="272" t="e">
        <f aca="false">S163+Z163</f>
        <v>#NAME?</v>
      </c>
      <c r="D136" s="265"/>
      <c r="E136" s="266"/>
      <c r="F136" s="266"/>
      <c r="G136" s="267"/>
      <c r="I136" s="265"/>
      <c r="J136" s="266"/>
      <c r="K136" s="266"/>
      <c r="L136" s="268"/>
      <c r="M136" s="247" t="n">
        <f aca="false">M135+1</f>
        <v>9</v>
      </c>
      <c r="N136" s="175" t="str">
        <f aca="true">IF(D136="","",xEURO(OFFSET(C136,-M136+1,0),E136,OFFSET(C136,-M136+2,0),OFFSET(C136,-M136+2,0),OFFSET(C136,-M136+3,0)+AB136,OFFSET(C136,-M136+4,0),0,1)*D136)</f>
        <v/>
      </c>
      <c r="O136" s="235" t="str">
        <f aca="true">IF(D136="","",xEURO(OFFSET(C136,-M136+1,0),E136,OFFSET(C136,-M136+2,0),OFFSET(C136,-M136+2,0),OFFSET(C136,-M136+3,0)+AB136,OFFSET(C136,-M136+4,0),0,0))</f>
        <v/>
      </c>
      <c r="P136" s="175" t="str">
        <f aca="false">IF(D136="","",(O136-F136)*D136*10)</f>
        <v/>
      </c>
      <c r="Q136" s="175" t="str">
        <f aca="true">IF(D136="","",xEURO(OFFSET(C136,-M136+1,0),E136,OFFSET(C136,-M136+2,0),OFFSET(C136,-M136+2,0),OFFSET(C136,-M136+3,0)+AB136,OFFSET(C136,-M136+4,0),0,2)/10*D136)</f>
        <v/>
      </c>
      <c r="R136" s="248" t="str">
        <f aca="true">IF(D136="","",xEURO(OFFSET(C136,-M136+1,0),E136,OFFSET(C136,-M136+2,0),OFFSET(C136,-M136+2,0),OFFSET(C136,-M136+3,0)+AB136,OFFSET(C136,-M136+4,0),0,3)/100*D136*10000)</f>
        <v/>
      </c>
      <c r="S136" s="248" t="str">
        <f aca="true">IF(D136="","",xEURO(OFFSET(C136,-M136+1,0),E136,OFFSET(C136,-M136+2,0),OFFSET(C136,-M136+2,0),OFFSET(C136,-M136+3,0)+AB136,OFFSET(C136,-M136+4,0),0,5)/365.25*D136*10000)</f>
        <v/>
      </c>
      <c r="U136" s="175" t="str">
        <f aca="true">IF(I136="","",xEURO(OFFSET(C136,-M136+1,0),J136,OFFSET(C136,-M136+2,0),OFFSET(C136,-M136+2,0),OFFSET(C136,-M136+3,0)+AC136,OFFSET(C136,-M136+4,0),1,1)*I136)</f>
        <v/>
      </c>
      <c r="V136" s="235" t="str">
        <f aca="true">IF(I136="","",xEURO(OFFSET(C136,-M136+1,0),J136,OFFSET(C136,-M136+2,0),OFFSET(C136,-M136+2,0),OFFSET(C136,-M136+3,0)+AC136,OFFSET(C136,-M136+4,0),1,0))</f>
        <v/>
      </c>
      <c r="W136" s="175" t="str">
        <f aca="false">IF(I136="","",(V136-K136)*I136*10)</f>
        <v/>
      </c>
      <c r="X136" s="175" t="str">
        <f aca="true">IF(I136="","",xEURO(OFFSET(C136,-M136+1,0),J136,OFFSET(C136,-M136+2,0),OFFSET(C136,-M136+2,0),OFFSET(C136,-M136+3,0)+AC136,OFFSET(C136,-M136+4,0),1,2)/10*I136)</f>
        <v/>
      </c>
      <c r="Y136" s="248" t="str">
        <f aca="true">IF(I136="","",xEURO(OFFSET(C136,-M136+1,0),J136,OFFSET(C136,-M136+2,0),OFFSET(C136,-M136+2,0),OFFSET(C136,-M136+3,0)+AC136,OFFSET(C136,-M136+4,0),1,3)/100*I136*10000)</f>
        <v/>
      </c>
      <c r="Z136" s="248" t="str">
        <f aca="true">IF(I136="","",xEURO(OFFSET(C136,-M136+1,0),J136,OFFSET(C136,-M136+2,0),OFFSET(C136,-M136+2,0),OFFSET(C136,-M136+3,0)+AC136,OFFSET(C136,-M136+4,0),1,5)/365.25*I136*10000)</f>
        <v/>
      </c>
      <c r="AB136" s="249" t="str">
        <f aca="true">IF(D136="","",xCalcSkew(OFFSET(C136,-M136,0),E136-OFFSET(C136,-M136+1,0),b)/100)</f>
        <v/>
      </c>
      <c r="AC136" s="249" t="str">
        <f aca="true">IF(I136="","",xCalcSkew(OFFSET(C136,-M136,0),J136-OFFSET(C136,-M136+1,0),b)/100)</f>
        <v/>
      </c>
      <c r="AE136" s="0" t="n">
        <f aca="false">D136*F136*10000*-1</f>
        <v>-0</v>
      </c>
      <c r="AF136" s="0" t="n">
        <f aca="false">I136*K136*10000*-1</f>
        <v>-0</v>
      </c>
      <c r="AG136" s="0" t="n">
        <f aca="false">AE136+AF136</f>
        <v>-0</v>
      </c>
    </row>
    <row r="137" customFormat="false" ht="12.75" hidden="false" customHeight="false" outlineLevel="0" collapsed="false">
      <c r="C137" s="272" t="e">
        <f aca="false">P163+W163</f>
        <v>#NAME?</v>
      </c>
      <c r="D137" s="265"/>
      <c r="E137" s="266"/>
      <c r="F137" s="266"/>
      <c r="G137" s="267"/>
      <c r="I137" s="265"/>
      <c r="J137" s="266"/>
      <c r="K137" s="266"/>
      <c r="L137" s="268"/>
      <c r="M137" s="247" t="n">
        <f aca="false">M136+1</f>
        <v>10</v>
      </c>
      <c r="N137" s="175" t="str">
        <f aca="true">IF(D137="","",xEURO(OFFSET(C137,-M137+1,0),E137,OFFSET(C137,-M137+2,0),OFFSET(C137,-M137+2,0),OFFSET(C137,-M137+3,0)+AB137,OFFSET(C137,-M137+4,0),0,1)*D137)</f>
        <v/>
      </c>
      <c r="O137" s="235" t="str">
        <f aca="true">IF(D137="","",xEURO(OFFSET(C137,-M137+1,0),E137,OFFSET(C137,-M137+2,0),OFFSET(C137,-M137+2,0),OFFSET(C137,-M137+3,0)+AB137,OFFSET(C137,-M137+4,0),0,0))</f>
        <v/>
      </c>
      <c r="P137" s="175" t="str">
        <f aca="false">IF(D137="","",(O137-F137)*D137*10)</f>
        <v/>
      </c>
      <c r="Q137" s="175" t="str">
        <f aca="true">IF(D137="","",xEURO(OFFSET(C137,-M137+1,0),E137,OFFSET(C137,-M137+2,0),OFFSET(C137,-M137+2,0),OFFSET(C137,-M137+3,0)+AB137,OFFSET(C137,-M137+4,0),0,2)/10*D137)</f>
        <v/>
      </c>
      <c r="R137" s="248" t="str">
        <f aca="true">IF(D137="","",xEURO(OFFSET(C137,-M137+1,0),E137,OFFSET(C137,-M137+2,0),OFFSET(C137,-M137+2,0),OFFSET(C137,-M137+3,0)+AB137,OFFSET(C137,-M137+4,0),0,3)/100*D137*10000)</f>
        <v/>
      </c>
      <c r="S137" s="248" t="str">
        <f aca="true">IF(D137="","",xEURO(OFFSET(C137,-M137+1,0),E137,OFFSET(C137,-M137+2,0),OFFSET(C137,-M137+2,0),OFFSET(C137,-M137+3,0)+AB137,OFFSET(C137,-M137+4,0),0,5)/365.25*D137*10000)</f>
        <v/>
      </c>
      <c r="U137" s="175" t="str">
        <f aca="true">IF(I137="","",xEURO(OFFSET(C137,-M137+1,0),J137,OFFSET(C137,-M137+2,0),OFFSET(C137,-M137+2,0),OFFSET(C137,-M137+3,0)+AC137,OFFSET(C137,-M137+4,0),1,1)*I137)</f>
        <v/>
      </c>
      <c r="V137" s="235" t="str">
        <f aca="true">IF(I137="","",xEURO(OFFSET(C137,-M137+1,0),J137,OFFSET(C137,-M137+2,0),OFFSET(C137,-M137+2,0),OFFSET(C137,-M137+3,0)+AC137,OFFSET(C137,-M137+4,0),1,0))</f>
        <v/>
      </c>
      <c r="W137" s="175" t="str">
        <f aca="false">IF(I137="","",(V137-K137)*I137*10)</f>
        <v/>
      </c>
      <c r="X137" s="175" t="str">
        <f aca="true">IF(I137="","",xEURO(OFFSET(C137,-M137+1,0),J137,OFFSET(C137,-M137+2,0),OFFSET(C137,-M137+2,0),OFFSET(C137,-M137+3,0)+AC137,OFFSET(C137,-M137+4,0),1,2)/10*I137)</f>
        <v/>
      </c>
      <c r="Y137" s="248" t="str">
        <f aca="true">IF(I137="","",xEURO(OFFSET(C137,-M137+1,0),J137,OFFSET(C137,-M137+2,0),OFFSET(C137,-M137+2,0),OFFSET(C137,-M137+3,0)+AC137,OFFSET(C137,-M137+4,0),1,3)/100*I137*10000)</f>
        <v/>
      </c>
      <c r="Z137" s="248" t="str">
        <f aca="true">IF(I137="","",xEURO(OFFSET(C137,-M137+1,0),J137,OFFSET(C137,-M137+2,0),OFFSET(C137,-M137+2,0),OFFSET(C137,-M137+3,0)+AC137,OFFSET(C137,-M137+4,0),1,5)/365.25*I137*10000)</f>
        <v/>
      </c>
      <c r="AB137" s="249" t="str">
        <f aca="true">IF(D137="","",xCalcSkew(OFFSET(C137,-M137,0),E137-OFFSET(C137,-M137+1,0),b)/100)</f>
        <v/>
      </c>
      <c r="AC137" s="249" t="str">
        <f aca="true">IF(I137="","",xCalcSkew(OFFSET(C137,-M137,0),J137-OFFSET(C137,-M137+1,0),b)/100)</f>
        <v/>
      </c>
      <c r="AE137" s="0" t="n">
        <f aca="false">D137*F137*10000*-1</f>
        <v>-0</v>
      </c>
      <c r="AF137" s="0" t="n">
        <f aca="false">I137*K137*10000*-1</f>
        <v>-0</v>
      </c>
      <c r="AG137" s="0" t="n">
        <f aca="false">AE137+AF137</f>
        <v>-0</v>
      </c>
    </row>
    <row r="138" customFormat="false" ht="12.75" hidden="false" customHeight="false" outlineLevel="0" collapsed="false">
      <c r="D138" s="265"/>
      <c r="E138" s="266"/>
      <c r="F138" s="266"/>
      <c r="G138" s="267"/>
      <c r="I138" s="265"/>
      <c r="J138" s="266"/>
      <c r="K138" s="266"/>
      <c r="L138" s="268"/>
      <c r="M138" s="247" t="n">
        <f aca="false">M137+1</f>
        <v>11</v>
      </c>
      <c r="N138" s="175" t="str">
        <f aca="true">IF(D138="","",xEURO(OFFSET(C138,-M138+1,0),E138,OFFSET(C138,-M138+2,0),OFFSET(C138,-M138+2,0),OFFSET(C138,-M138+3,0)+AB138,OFFSET(C138,-M138+4,0),0,1)*D138)</f>
        <v/>
      </c>
      <c r="O138" s="235" t="str">
        <f aca="true">IF(D138="","",xEURO(OFFSET(C138,-M138+1,0),E138,OFFSET(C138,-M138+2,0),OFFSET(C138,-M138+2,0),OFFSET(C138,-M138+3,0)+AB138,OFFSET(C138,-M138+4,0),0,0))</f>
        <v/>
      </c>
      <c r="P138" s="175" t="str">
        <f aca="false">IF(D138="","",(O138-F138)*D138*10)</f>
        <v/>
      </c>
      <c r="Q138" s="175" t="str">
        <f aca="true">IF(D138="","",xEURO(OFFSET(C138,-M138+1,0),E138,OFFSET(C138,-M138+2,0),OFFSET(C138,-M138+2,0),OFFSET(C138,-M138+3,0)+AB138,OFFSET(C138,-M138+4,0),0,2)/10*D138)</f>
        <v/>
      </c>
      <c r="R138" s="248" t="str">
        <f aca="true">IF(D138="","",xEURO(OFFSET(C138,-M138+1,0),E138,OFFSET(C138,-M138+2,0),OFFSET(C138,-M138+2,0),OFFSET(C138,-M138+3,0)+AB138,OFFSET(C138,-M138+4,0),0,3)/100*D138*10000)</f>
        <v/>
      </c>
      <c r="S138" s="248" t="str">
        <f aca="true">IF(D138="","",xEURO(OFFSET(C138,-M138+1,0),E138,OFFSET(C138,-M138+2,0),OFFSET(C138,-M138+2,0),OFFSET(C138,-M138+3,0)+AB138,OFFSET(C138,-M138+4,0),0,5)/365.25*D138*10000)</f>
        <v/>
      </c>
      <c r="U138" s="175" t="str">
        <f aca="true">IF(I138="","",xEURO(OFFSET(C138,-M138+1,0),J138,OFFSET(C138,-M138+2,0),OFFSET(C138,-M138+2,0),OFFSET(C138,-M138+3,0)+AC138,OFFSET(C138,-M138+4,0),1,1)*I138)</f>
        <v/>
      </c>
      <c r="V138" s="235" t="str">
        <f aca="true">IF(I138="","",xEURO(OFFSET(C138,-M138+1,0),J138,OFFSET(C138,-M138+2,0),OFFSET(C138,-M138+2,0),OFFSET(C138,-M138+3,0)+AC138,OFFSET(C138,-M138+4,0),1,0))</f>
        <v/>
      </c>
      <c r="W138" s="175" t="str">
        <f aca="false">IF(I138="","",(V138-K138)*I138*10)</f>
        <v/>
      </c>
      <c r="X138" s="175" t="str">
        <f aca="true">IF(I138="","",xEURO(OFFSET(C138,-M138+1,0),J138,OFFSET(C138,-M138+2,0),OFFSET(C138,-M138+2,0),OFFSET(C138,-M138+3,0)+AC138,OFFSET(C138,-M138+4,0),1,2)/10*I138)</f>
        <v/>
      </c>
      <c r="Y138" s="248" t="str">
        <f aca="true">IF(I138="","",xEURO(OFFSET(C138,-M138+1,0),J138,OFFSET(C138,-M138+2,0),OFFSET(C138,-M138+2,0),OFFSET(C138,-M138+3,0)+AC138,OFFSET(C138,-M138+4,0),1,3)/100*I138*10000)</f>
        <v/>
      </c>
      <c r="Z138" s="248" t="str">
        <f aca="true">IF(I138="","",xEURO(OFFSET(C138,-M138+1,0),J138,OFFSET(C138,-M138+2,0),OFFSET(C138,-M138+2,0),OFFSET(C138,-M138+3,0)+AC138,OFFSET(C138,-M138+4,0),1,5)/365.25*I138*10000)</f>
        <v/>
      </c>
      <c r="AB138" s="249" t="str">
        <f aca="true">IF(D138="","",xCalcSkew(OFFSET(C138,-M138,0),E138-OFFSET(C138,-M138+1,0),b)/100)</f>
        <v/>
      </c>
      <c r="AC138" s="249" t="str">
        <f aca="true">IF(I138="","",xCalcSkew(OFFSET(C138,-M138,0),J138-OFFSET(C138,-M138+1,0),b)/100)</f>
        <v/>
      </c>
      <c r="AE138" s="0" t="n">
        <f aca="false">D138*F138*10000*-1</f>
        <v>-0</v>
      </c>
      <c r="AF138" s="0" t="n">
        <f aca="false">I138*K138*10000*-1</f>
        <v>-0</v>
      </c>
      <c r="AG138" s="0" t="n">
        <f aca="false">AE138+AF138</f>
        <v>-0</v>
      </c>
    </row>
    <row r="139" customFormat="false" ht="12.75" hidden="false" customHeight="false" outlineLevel="0" collapsed="false">
      <c r="D139" s="265"/>
      <c r="E139" s="266"/>
      <c r="F139" s="266"/>
      <c r="G139" s="267"/>
      <c r="I139" s="265"/>
      <c r="J139" s="266"/>
      <c r="K139" s="266"/>
      <c r="L139" s="268"/>
      <c r="M139" s="247" t="n">
        <f aca="false">M138+1</f>
        <v>12</v>
      </c>
      <c r="N139" s="175" t="str">
        <f aca="true">IF(D139="","",xEURO(OFFSET(C139,-M139+1,0),E139,OFFSET(C139,-M139+2,0),OFFSET(C139,-M139+2,0),OFFSET(C139,-M139+3,0)+AB139,OFFSET(C139,-M139+4,0),0,1)*D139)</f>
        <v/>
      </c>
      <c r="O139" s="235" t="str">
        <f aca="true">IF(D139="","",xEURO(OFFSET(C139,-M139+1,0),E139,OFFSET(C139,-M139+2,0),OFFSET(C139,-M139+2,0),OFFSET(C139,-M139+3,0)+AB139,OFFSET(C139,-M139+4,0),0,0))</f>
        <v/>
      </c>
      <c r="P139" s="175" t="str">
        <f aca="false">IF(D139="","",(O139-F139)*D139*10)</f>
        <v/>
      </c>
      <c r="Q139" s="175" t="str">
        <f aca="true">IF(D139="","",xEURO(OFFSET(C139,-M139+1,0),E139,OFFSET(C139,-M139+2,0),OFFSET(C139,-M139+2,0),OFFSET(C139,-M139+3,0)+AB139,OFFSET(C139,-M139+4,0),0,2)/10*D139)</f>
        <v/>
      </c>
      <c r="R139" s="248" t="str">
        <f aca="true">IF(D139="","",xEURO(OFFSET(C139,-M139+1,0),E139,OFFSET(C139,-M139+2,0),OFFSET(C139,-M139+2,0),OFFSET(C139,-M139+3,0)+AB139,OFFSET(C139,-M139+4,0),0,3)/100*D139*10000)</f>
        <v/>
      </c>
      <c r="S139" s="248" t="str">
        <f aca="true">IF(D139="","",xEURO(OFFSET(C139,-M139+1,0),E139,OFFSET(C139,-M139+2,0),OFFSET(C139,-M139+2,0),OFFSET(C139,-M139+3,0)+AB139,OFFSET(C139,-M139+4,0),0,5)/365.25*D139*10000)</f>
        <v/>
      </c>
      <c r="U139" s="175" t="str">
        <f aca="true">IF(I139="","",xEURO(OFFSET(C139,-M139+1,0),J139,OFFSET(C139,-M139+2,0),OFFSET(C139,-M139+2,0),OFFSET(C139,-M139+3,0)+AC139,OFFSET(C139,-M139+4,0),1,1)*I139)</f>
        <v/>
      </c>
      <c r="V139" s="235" t="str">
        <f aca="true">IF(I139="","",xEURO(OFFSET(C139,-M139+1,0),J139,OFFSET(C139,-M139+2,0),OFFSET(C139,-M139+2,0),OFFSET(C139,-M139+3,0)+AC139,OFFSET(C139,-M139+4,0),1,0))</f>
        <v/>
      </c>
      <c r="W139" s="175" t="str">
        <f aca="false">IF(I139="","",(V139-K139)*I139*10)</f>
        <v/>
      </c>
      <c r="X139" s="175" t="str">
        <f aca="true">IF(I139="","",xEURO(OFFSET(C139,-M139+1,0),J139,OFFSET(C139,-M139+2,0),OFFSET(C139,-M139+2,0),OFFSET(C139,-M139+3,0)+AC139,OFFSET(C139,-M139+4,0),1,2)/10*I139)</f>
        <v/>
      </c>
      <c r="Y139" s="248" t="str">
        <f aca="true">IF(I139="","",xEURO(OFFSET(C139,-M139+1,0),J139,OFFSET(C139,-M139+2,0),OFFSET(C139,-M139+2,0),OFFSET(C139,-M139+3,0)+AC139,OFFSET(C139,-M139+4,0),1,3)/100*I139*10000)</f>
        <v/>
      </c>
      <c r="Z139" s="248" t="str">
        <f aca="true">IF(I139="","",xEURO(OFFSET(C139,-M139+1,0),J139,OFFSET(C139,-M139+2,0),OFFSET(C139,-M139+2,0),OFFSET(C139,-M139+3,0)+AC139,OFFSET(C139,-M139+4,0),1,5)/365.25*I139*10000)</f>
        <v/>
      </c>
      <c r="AB139" s="249" t="str">
        <f aca="true">IF(D139="","",xCalcSkew(OFFSET(C139,-M139,0),E139-OFFSET(C139,-M139+1,0),b)/100)</f>
        <v/>
      </c>
      <c r="AC139" s="249" t="str">
        <f aca="true">IF(I139="","",xCalcSkew(OFFSET(C139,-M139,0),J139-OFFSET(C139,-M139+1,0),b)/100)</f>
        <v/>
      </c>
      <c r="AE139" s="0" t="n">
        <f aca="false">D139*F139*10000*-1</f>
        <v>-0</v>
      </c>
      <c r="AF139" s="0" t="n">
        <f aca="false">I139*K139*10000*-1</f>
        <v>-0</v>
      </c>
      <c r="AG139" s="0" t="n">
        <f aca="false">AE139+AF139</f>
        <v>-0</v>
      </c>
    </row>
    <row r="140" customFormat="false" ht="12.75" hidden="false" customHeight="false" outlineLevel="0" collapsed="false">
      <c r="D140" s="265"/>
      <c r="E140" s="266"/>
      <c r="F140" s="266"/>
      <c r="G140" s="267"/>
      <c r="I140" s="265"/>
      <c r="J140" s="266"/>
      <c r="K140" s="266"/>
      <c r="L140" s="268"/>
      <c r="M140" s="247" t="n">
        <f aca="false">M139+1</f>
        <v>13</v>
      </c>
      <c r="N140" s="175" t="str">
        <f aca="true">IF(D140="","",xEURO(OFFSET(C140,-M140+1,0),E140,OFFSET(C140,-M140+2,0),OFFSET(C140,-M140+2,0),OFFSET(C140,-M140+3,0)+AB140,OFFSET(C140,-M140+4,0),0,1)*D140)</f>
        <v/>
      </c>
      <c r="O140" s="235" t="str">
        <f aca="true">IF(D140="","",xEURO(OFFSET(C140,-M140+1,0),E140,OFFSET(C140,-M140+2,0),OFFSET(C140,-M140+2,0),OFFSET(C140,-M140+3,0)+AB140,OFFSET(C140,-M140+4,0),0,0))</f>
        <v/>
      </c>
      <c r="P140" s="175" t="str">
        <f aca="false">IF(D140="","",(O140-F140)*D140*10)</f>
        <v/>
      </c>
      <c r="Q140" s="175" t="str">
        <f aca="true">IF(D140="","",xEURO(OFFSET(C140,-M140+1,0),E140,OFFSET(C140,-M140+2,0),OFFSET(C140,-M140+2,0),OFFSET(C140,-M140+3,0)+AB140,OFFSET(C140,-M140+4,0),0,2)/10*D140)</f>
        <v/>
      </c>
      <c r="R140" s="248" t="str">
        <f aca="true">IF(D140="","",xEURO(OFFSET(C140,-M140+1,0),E140,OFFSET(C140,-M140+2,0),OFFSET(C140,-M140+2,0),OFFSET(C140,-M140+3,0)+AB140,OFFSET(C140,-M140+4,0),0,3)/100*D140*10000)</f>
        <v/>
      </c>
      <c r="S140" s="248" t="str">
        <f aca="true">IF(D140="","",xEURO(OFFSET(C140,-M140+1,0),E140,OFFSET(C140,-M140+2,0),OFFSET(C140,-M140+2,0),OFFSET(C140,-M140+3,0)+AB140,OFFSET(C140,-M140+4,0),0,5)/365.25*D140*10000)</f>
        <v/>
      </c>
      <c r="U140" s="175" t="str">
        <f aca="true">IF(I140="","",xEURO(OFFSET(C140,-M140+1,0),J140,OFFSET(C140,-M140+2,0),OFFSET(C140,-M140+2,0),OFFSET(C140,-M140+3,0)+AC140,OFFSET(C140,-M140+4,0),1,1)*I140)</f>
        <v/>
      </c>
      <c r="V140" s="235" t="str">
        <f aca="true">IF(I140="","",xEURO(OFFSET(C140,-M140+1,0),J140,OFFSET(C140,-M140+2,0),OFFSET(C140,-M140+2,0),OFFSET(C140,-M140+3,0)+AC140,OFFSET(C140,-M140+4,0),1,0))</f>
        <v/>
      </c>
      <c r="W140" s="175" t="str">
        <f aca="false">IF(I140="","",(V140-K140)*I140*10)</f>
        <v/>
      </c>
      <c r="X140" s="175" t="str">
        <f aca="true">IF(I140="","",xEURO(OFFSET(C140,-M140+1,0),J140,OFFSET(C140,-M140+2,0),OFFSET(C140,-M140+2,0),OFFSET(C140,-M140+3,0)+AC140,OFFSET(C140,-M140+4,0),1,2)/10*I140)</f>
        <v/>
      </c>
      <c r="Y140" s="248" t="str">
        <f aca="true">IF(I140="","",xEURO(OFFSET(C140,-M140+1,0),J140,OFFSET(C140,-M140+2,0),OFFSET(C140,-M140+2,0),OFFSET(C140,-M140+3,0)+AC140,OFFSET(C140,-M140+4,0),1,3)/100*I140*10000)</f>
        <v/>
      </c>
      <c r="Z140" s="248" t="str">
        <f aca="true">IF(I140="","",xEURO(OFFSET(C140,-M140+1,0),J140,OFFSET(C140,-M140+2,0),OFFSET(C140,-M140+2,0),OFFSET(C140,-M140+3,0)+AC140,OFFSET(C140,-M140+4,0),1,5)/365.25*I140*10000)</f>
        <v/>
      </c>
      <c r="AB140" s="249" t="str">
        <f aca="true">IF(D140="","",xCalcSkew(OFFSET(C140,-M140,0),E140-OFFSET(C140,-M140+1,0),b)/100)</f>
        <v/>
      </c>
      <c r="AC140" s="249" t="str">
        <f aca="true">IF(I140="","",xCalcSkew(OFFSET(C140,-M140,0),J140-OFFSET(C140,-M140+1,0),b)/100)</f>
        <v/>
      </c>
      <c r="AE140" s="0" t="n">
        <f aca="false">D140*F140*10000*-1</f>
        <v>-0</v>
      </c>
      <c r="AF140" s="0" t="n">
        <f aca="false">I140*K140*10000*-1</f>
        <v>-0</v>
      </c>
      <c r="AG140" s="0" t="n">
        <f aca="false">AE140+AF140</f>
        <v>-0</v>
      </c>
    </row>
    <row r="141" customFormat="false" ht="12.75" hidden="false" customHeight="false" outlineLevel="0" collapsed="false">
      <c r="D141" s="265"/>
      <c r="E141" s="266"/>
      <c r="F141" s="266"/>
      <c r="G141" s="267"/>
      <c r="I141" s="265"/>
      <c r="J141" s="266"/>
      <c r="K141" s="266"/>
      <c r="L141" s="268"/>
      <c r="M141" s="247" t="n">
        <f aca="false">M140+1</f>
        <v>14</v>
      </c>
      <c r="N141" s="175" t="str">
        <f aca="true">IF(D141="","",xEURO(OFFSET(C141,-M141+1,0),E141,OFFSET(C141,-M141+2,0),OFFSET(C141,-M141+2,0),OFFSET(C141,-M141+3,0)+AB141,OFFSET(C141,-M141+4,0),0,1)*D141)</f>
        <v/>
      </c>
      <c r="O141" s="235" t="str">
        <f aca="true">IF(D141="","",xEURO(OFFSET(C141,-M141+1,0),E141,OFFSET(C141,-M141+2,0),OFFSET(C141,-M141+2,0),OFFSET(C141,-M141+3,0)+AB141,OFFSET(C141,-M141+4,0),0,0))</f>
        <v/>
      </c>
      <c r="P141" s="175" t="str">
        <f aca="false">IF(D141="","",(O141-F141)*D141*10)</f>
        <v/>
      </c>
      <c r="Q141" s="175" t="str">
        <f aca="true">IF(D141="","",xEURO(OFFSET(C141,-M141+1,0),E141,OFFSET(C141,-M141+2,0),OFFSET(C141,-M141+2,0),OFFSET(C141,-M141+3,0)+AB141,OFFSET(C141,-M141+4,0),0,2)/10*D141)</f>
        <v/>
      </c>
      <c r="R141" s="248" t="str">
        <f aca="true">IF(D141="","",xEURO(OFFSET(C141,-M141+1,0),E141,OFFSET(C141,-M141+2,0),OFFSET(C141,-M141+2,0),OFFSET(C141,-M141+3,0)+AB141,OFFSET(C141,-M141+4,0),0,3)/100*D141*10000)</f>
        <v/>
      </c>
      <c r="S141" s="248" t="str">
        <f aca="true">IF(D141="","",xEURO(OFFSET(C141,-M141+1,0),E141,OFFSET(C141,-M141+2,0),OFFSET(C141,-M141+2,0),OFFSET(C141,-M141+3,0)+AB141,OFFSET(C141,-M141+4,0),0,5)/365.25*D141*10000)</f>
        <v/>
      </c>
      <c r="U141" s="175" t="str">
        <f aca="true">IF(I141="","",xEURO(OFFSET(C141,-M141+1,0),J141,OFFSET(C141,-M141+2,0),OFFSET(C141,-M141+2,0),OFFSET(C141,-M141+3,0)+AC141,OFFSET(C141,-M141+4,0),1,1)*I141)</f>
        <v/>
      </c>
      <c r="V141" s="235" t="str">
        <f aca="true">IF(I141="","",xEURO(OFFSET(C141,-M141+1,0),J141,OFFSET(C141,-M141+2,0),OFFSET(C141,-M141+2,0),OFFSET(C141,-M141+3,0)+AC141,OFFSET(C141,-M141+4,0),1,0))</f>
        <v/>
      </c>
      <c r="W141" s="175" t="str">
        <f aca="false">IF(I141="","",(V141-K141)*I141*10)</f>
        <v/>
      </c>
      <c r="X141" s="175" t="str">
        <f aca="true">IF(I141="","",xEURO(OFFSET(C141,-M141+1,0),J141,OFFSET(C141,-M141+2,0),OFFSET(C141,-M141+2,0),OFFSET(C141,-M141+3,0)+AC141,OFFSET(C141,-M141+4,0),1,2)/10*I141)</f>
        <v/>
      </c>
      <c r="Y141" s="248" t="str">
        <f aca="true">IF(I141="","",xEURO(OFFSET(C141,-M141+1,0),J141,OFFSET(C141,-M141+2,0),OFFSET(C141,-M141+2,0),OFFSET(C141,-M141+3,0)+AC141,OFFSET(C141,-M141+4,0),1,3)/100*I141*10000)</f>
        <v/>
      </c>
      <c r="Z141" s="248" t="str">
        <f aca="true">IF(I141="","",xEURO(OFFSET(C141,-M141+1,0),J141,OFFSET(C141,-M141+2,0),OFFSET(C141,-M141+2,0),OFFSET(C141,-M141+3,0)+AC141,OFFSET(C141,-M141+4,0),1,5)/365.25*I141*10000)</f>
        <v/>
      </c>
      <c r="AB141" s="249" t="str">
        <f aca="true">IF(D141="","",xCalcSkew(OFFSET(C141,-M141,0),E141-OFFSET(C141,-M141+1,0),b)/100)</f>
        <v/>
      </c>
      <c r="AC141" s="249" t="str">
        <f aca="true">IF(I141="","",xCalcSkew(OFFSET(C141,-M141,0),J141-OFFSET(C141,-M141+1,0),b)/100)</f>
        <v/>
      </c>
      <c r="AE141" s="0" t="n">
        <f aca="false">D141*F141*10000*-1</f>
        <v>-0</v>
      </c>
      <c r="AF141" s="0" t="n">
        <f aca="false">I141*K141*10000*-1</f>
        <v>-0</v>
      </c>
      <c r="AG141" s="0" t="n">
        <f aca="false">AE141+AF141</f>
        <v>-0</v>
      </c>
    </row>
    <row r="142" customFormat="false" ht="12.75" hidden="false" customHeight="false" outlineLevel="0" collapsed="false">
      <c r="D142" s="265"/>
      <c r="E142" s="266"/>
      <c r="F142" s="266"/>
      <c r="G142" s="267"/>
      <c r="I142" s="265"/>
      <c r="J142" s="266"/>
      <c r="K142" s="266"/>
      <c r="L142" s="268"/>
      <c r="M142" s="247" t="n">
        <f aca="false">M141+1</f>
        <v>15</v>
      </c>
      <c r="N142" s="175" t="str">
        <f aca="true">IF(D142="","",xEURO(OFFSET(C142,-M142+1,0),E142,OFFSET(C142,-M142+2,0),OFFSET(C142,-M142+2,0),OFFSET(C142,-M142+3,0)+AB142,OFFSET(C142,-M142+4,0),0,1)*D142)</f>
        <v/>
      </c>
      <c r="O142" s="235" t="str">
        <f aca="true">IF(D142="","",xEURO(OFFSET(C142,-M142+1,0),E142,OFFSET(C142,-M142+2,0),OFFSET(C142,-M142+2,0),OFFSET(C142,-M142+3,0)+AB142,OFFSET(C142,-M142+4,0),0,0))</f>
        <v/>
      </c>
      <c r="P142" s="175" t="str">
        <f aca="false">IF(D142="","",(O142-F142)*D142*10)</f>
        <v/>
      </c>
      <c r="Q142" s="175" t="str">
        <f aca="true">IF(D142="","",xEURO(OFFSET(C142,-M142+1,0),E142,OFFSET(C142,-M142+2,0),OFFSET(C142,-M142+2,0),OFFSET(C142,-M142+3,0)+AB142,OFFSET(C142,-M142+4,0),0,2)/10*D142)</f>
        <v/>
      </c>
      <c r="R142" s="248" t="str">
        <f aca="true">IF(D142="","",xEURO(OFFSET(C142,-M142+1,0),E142,OFFSET(C142,-M142+2,0),OFFSET(C142,-M142+2,0),OFFSET(C142,-M142+3,0)+AB142,OFFSET(C142,-M142+4,0),0,3)/100*D142*10000)</f>
        <v/>
      </c>
      <c r="S142" s="248" t="str">
        <f aca="true">IF(D142="","",xEURO(OFFSET(C142,-M142+1,0),E142,OFFSET(C142,-M142+2,0),OFFSET(C142,-M142+2,0),OFFSET(C142,-M142+3,0)+AB142,OFFSET(C142,-M142+4,0),0,5)/365.25*D142*10000)</f>
        <v/>
      </c>
      <c r="U142" s="175" t="str">
        <f aca="true">IF(I142="","",xEURO(OFFSET(C142,-M142+1,0),J142,OFFSET(C142,-M142+2,0),OFFSET(C142,-M142+2,0),OFFSET(C142,-M142+3,0)+AC142,OFFSET(C142,-M142+4,0),1,1)*I142)</f>
        <v/>
      </c>
      <c r="V142" s="235" t="str">
        <f aca="true">IF(I142="","",xEURO(OFFSET(C142,-M142+1,0),J142,OFFSET(C142,-M142+2,0),OFFSET(C142,-M142+2,0),OFFSET(C142,-M142+3,0)+AC142,OFFSET(C142,-M142+4,0),1,0))</f>
        <v/>
      </c>
      <c r="W142" s="175" t="str">
        <f aca="false">IF(I142="","",(V142-K142)*I142*10)</f>
        <v/>
      </c>
      <c r="X142" s="175" t="str">
        <f aca="true">IF(I142="","",xEURO(OFFSET(C142,-M142+1,0),J142,OFFSET(C142,-M142+2,0),OFFSET(C142,-M142+2,0),OFFSET(C142,-M142+3,0)+AC142,OFFSET(C142,-M142+4,0),1,2)/10*I142)</f>
        <v/>
      </c>
      <c r="Y142" s="248" t="str">
        <f aca="true">IF(I142="","",xEURO(OFFSET(C142,-M142+1,0),J142,OFFSET(C142,-M142+2,0),OFFSET(C142,-M142+2,0),OFFSET(C142,-M142+3,0)+AC142,OFFSET(C142,-M142+4,0),1,3)/100*I142*10000)</f>
        <v/>
      </c>
      <c r="Z142" s="248" t="str">
        <f aca="true">IF(I142="","",xEURO(OFFSET(C142,-M142+1,0),J142,OFFSET(C142,-M142+2,0),OFFSET(C142,-M142+2,0),OFFSET(C142,-M142+3,0)+AC142,OFFSET(C142,-M142+4,0),1,5)/365.25*I142*10000)</f>
        <v/>
      </c>
      <c r="AB142" s="249" t="str">
        <f aca="true">IF(D142="","",xCalcSkew(OFFSET(C142,-M142,0),E142-OFFSET(C142,-M142+1,0),b)/100)</f>
        <v/>
      </c>
      <c r="AC142" s="249" t="str">
        <f aca="true">IF(I142="","",xCalcSkew(OFFSET(C142,-M142,0),J142-OFFSET(C142,-M142+1,0),b)/100)</f>
        <v/>
      </c>
      <c r="AE142" s="0" t="n">
        <f aca="false">D142*F142*10000*-1</f>
        <v>-0</v>
      </c>
      <c r="AF142" s="0" t="n">
        <f aca="false">I142*K142*10000*-1</f>
        <v>-0</v>
      </c>
      <c r="AG142" s="0" t="n">
        <f aca="false">AE142+AF142</f>
        <v>-0</v>
      </c>
    </row>
    <row r="143" customFormat="false" ht="12.75" hidden="false" customHeight="false" outlineLevel="0" collapsed="false">
      <c r="D143" s="265"/>
      <c r="E143" s="266"/>
      <c r="F143" s="266"/>
      <c r="G143" s="267"/>
      <c r="I143" s="265"/>
      <c r="J143" s="266"/>
      <c r="K143" s="266"/>
      <c r="L143" s="268"/>
      <c r="M143" s="247" t="n">
        <f aca="false">M142+1</f>
        <v>16</v>
      </c>
      <c r="N143" s="175" t="str">
        <f aca="true">IF(D143="","",xEURO(OFFSET(C143,-M143+1,0),E143,OFFSET(C143,-M143+2,0),OFFSET(C143,-M143+2,0),OFFSET(C143,-M143+3,0)+AB143,OFFSET(C143,-M143+4,0),0,1)*D143)</f>
        <v/>
      </c>
      <c r="O143" s="235" t="str">
        <f aca="true">IF(D143="","",xEURO(OFFSET(C143,-M143+1,0),E143,OFFSET(C143,-M143+2,0),OFFSET(C143,-M143+2,0),OFFSET(C143,-M143+3,0)+AB143,OFFSET(C143,-M143+4,0),0,0))</f>
        <v/>
      </c>
      <c r="P143" s="175" t="str">
        <f aca="false">IF(D143="","",(O143-F143)*D143*10)</f>
        <v/>
      </c>
      <c r="Q143" s="175" t="str">
        <f aca="true">IF(D143="","",xEURO(OFFSET(C143,-M143+1,0),E143,OFFSET(C143,-M143+2,0),OFFSET(C143,-M143+2,0),OFFSET(C143,-M143+3,0)+AB143,OFFSET(C143,-M143+4,0),0,2)/10*D143)</f>
        <v/>
      </c>
      <c r="R143" s="248" t="str">
        <f aca="true">IF(D143="","",xEURO(OFFSET(C143,-M143+1,0),E143,OFFSET(C143,-M143+2,0),OFFSET(C143,-M143+2,0),OFFSET(C143,-M143+3,0)+AB143,OFFSET(C143,-M143+4,0),0,3)/100*D143*10000)</f>
        <v/>
      </c>
      <c r="S143" s="248" t="str">
        <f aca="true">IF(D143="","",xEURO(OFFSET(C143,-M143+1,0),E143,OFFSET(C143,-M143+2,0),OFFSET(C143,-M143+2,0),OFFSET(C143,-M143+3,0)+AB143,OFFSET(C143,-M143+4,0),0,5)/365.25*D143*10000)</f>
        <v/>
      </c>
      <c r="U143" s="175" t="str">
        <f aca="true">IF(I143="","",xEURO(OFFSET(C143,-M143+1,0),J143,OFFSET(C143,-M143+2,0),OFFSET(C143,-M143+2,0),OFFSET(C143,-M143+3,0)+AC143,OFFSET(C143,-M143+4,0),1,1)*I143)</f>
        <v/>
      </c>
      <c r="V143" s="235" t="str">
        <f aca="true">IF(I143="","",xEURO(OFFSET(C143,-M143+1,0),J143,OFFSET(C143,-M143+2,0),OFFSET(C143,-M143+2,0),OFFSET(C143,-M143+3,0)+AC143,OFFSET(C143,-M143+4,0),1,0))</f>
        <v/>
      </c>
      <c r="W143" s="175" t="str">
        <f aca="false">IF(I143="","",(V143-K143)*I143*10)</f>
        <v/>
      </c>
      <c r="X143" s="175" t="str">
        <f aca="true">IF(I143="","",xEURO(OFFSET(C143,-M143+1,0),J143,OFFSET(C143,-M143+2,0),OFFSET(C143,-M143+2,0),OFFSET(C143,-M143+3,0)+AC143,OFFSET(C143,-M143+4,0),1,2)/10*I143)</f>
        <v/>
      </c>
      <c r="Y143" s="248" t="str">
        <f aca="true">IF(I143="","",xEURO(OFFSET(C143,-M143+1,0),J143,OFFSET(C143,-M143+2,0),OFFSET(C143,-M143+2,0),OFFSET(C143,-M143+3,0)+AC143,OFFSET(C143,-M143+4,0),1,3)/100*I143*10000)</f>
        <v/>
      </c>
      <c r="Z143" s="248" t="str">
        <f aca="true">IF(I143="","",xEURO(OFFSET(C143,-M143+1,0),J143,OFFSET(C143,-M143+2,0),OFFSET(C143,-M143+2,0),OFFSET(C143,-M143+3,0)+AC143,OFFSET(C143,-M143+4,0),1,5)/365.25*I143*10000)</f>
        <v/>
      </c>
      <c r="AB143" s="249" t="str">
        <f aca="true">IF(D143="","",xCalcSkew(OFFSET(C143,-M143,0),E143-OFFSET(C143,-M143+1,0),b)/100)</f>
        <v/>
      </c>
      <c r="AC143" s="249" t="str">
        <f aca="true">IF(I143="","",xCalcSkew(OFFSET(C143,-M143,0),J143-OFFSET(C143,-M143+1,0),b)/100)</f>
        <v/>
      </c>
      <c r="AE143" s="0" t="n">
        <f aca="false">D143*F143*10000*-1</f>
        <v>-0</v>
      </c>
      <c r="AF143" s="0" t="n">
        <f aca="false">I143*K143*10000*-1</f>
        <v>-0</v>
      </c>
      <c r="AG143" s="0" t="n">
        <f aca="false">AE143+AF143</f>
        <v>-0</v>
      </c>
    </row>
    <row r="144" customFormat="false" ht="12.75" hidden="false" customHeight="false" outlineLevel="0" collapsed="false">
      <c r="D144" s="265"/>
      <c r="E144" s="266"/>
      <c r="F144" s="266"/>
      <c r="G144" s="267"/>
      <c r="I144" s="265"/>
      <c r="J144" s="266"/>
      <c r="K144" s="266"/>
      <c r="L144" s="268"/>
      <c r="M144" s="247" t="n">
        <f aca="false">M143+1</f>
        <v>17</v>
      </c>
      <c r="N144" s="175" t="str">
        <f aca="true">IF(D144="","",xEURO(OFFSET(C144,-M144+1,0),E144,OFFSET(C144,-M144+2,0),OFFSET(C144,-M144+2,0),OFFSET(C144,-M144+3,0)+AB144,OFFSET(C144,-M144+4,0),0,1)*D144)</f>
        <v/>
      </c>
      <c r="O144" s="235" t="str">
        <f aca="true">IF(D144="","",xEURO(OFFSET(C144,-M144+1,0),E144,OFFSET(C144,-M144+2,0),OFFSET(C144,-M144+2,0),OFFSET(C144,-M144+3,0)+AB144,OFFSET(C144,-M144+4,0),0,0))</f>
        <v/>
      </c>
      <c r="P144" s="175" t="str">
        <f aca="false">IF(D144="","",(O144-F144)*D144*10)</f>
        <v/>
      </c>
      <c r="Q144" s="175" t="str">
        <f aca="true">IF(D144="","",xEURO(OFFSET(C144,-M144+1,0),E144,OFFSET(C144,-M144+2,0),OFFSET(C144,-M144+2,0),OFFSET(C144,-M144+3,0)+AB144,OFFSET(C144,-M144+4,0),0,2)/10*D144)</f>
        <v/>
      </c>
      <c r="R144" s="248" t="str">
        <f aca="true">IF(D144="","",xEURO(OFFSET(C144,-M144+1,0),E144,OFFSET(C144,-M144+2,0),OFFSET(C144,-M144+2,0),OFFSET(C144,-M144+3,0)+AB144,OFFSET(C144,-M144+4,0),0,3)/100*D144*10000)</f>
        <v/>
      </c>
      <c r="S144" s="248" t="str">
        <f aca="true">IF(D144="","",xEURO(OFFSET(C144,-M144+1,0),E144,OFFSET(C144,-M144+2,0),OFFSET(C144,-M144+2,0),OFFSET(C144,-M144+3,0)+AB144,OFFSET(C144,-M144+4,0),0,5)/365.25*D144*10000)</f>
        <v/>
      </c>
      <c r="U144" s="175" t="str">
        <f aca="true">IF(I144="","",xEURO(OFFSET(C144,-M144+1,0),J144,OFFSET(C144,-M144+2,0),OFFSET(C144,-M144+2,0),OFFSET(C144,-M144+3,0)+AC144,OFFSET(C144,-M144+4,0),1,1)*I144)</f>
        <v/>
      </c>
      <c r="V144" s="235" t="str">
        <f aca="true">IF(I144="","",xEURO(OFFSET(C144,-M144+1,0),J144,OFFSET(C144,-M144+2,0),OFFSET(C144,-M144+2,0),OFFSET(C144,-M144+3,0)+AC144,OFFSET(C144,-M144+4,0),1,0))</f>
        <v/>
      </c>
      <c r="W144" s="175" t="str">
        <f aca="false">IF(I144="","",(V144-K144)*I144*10)</f>
        <v/>
      </c>
      <c r="X144" s="175" t="str">
        <f aca="true">IF(I144="","",xEURO(OFFSET(C144,-M144+1,0),J144,OFFSET(C144,-M144+2,0),OFFSET(C144,-M144+2,0),OFFSET(C144,-M144+3,0)+AC144,OFFSET(C144,-M144+4,0),1,2)/10*I144)</f>
        <v/>
      </c>
      <c r="Y144" s="248" t="str">
        <f aca="true">IF(I144="","",xEURO(OFFSET(C144,-M144+1,0),J144,OFFSET(C144,-M144+2,0),OFFSET(C144,-M144+2,0),OFFSET(C144,-M144+3,0)+AC144,OFFSET(C144,-M144+4,0),1,3)/100*I144*10000)</f>
        <v/>
      </c>
      <c r="Z144" s="248" t="str">
        <f aca="true">IF(I144="","",xEURO(OFFSET(C144,-M144+1,0),J144,OFFSET(C144,-M144+2,0),OFFSET(C144,-M144+2,0),OFFSET(C144,-M144+3,0)+AC144,OFFSET(C144,-M144+4,0),1,5)/365.25*I144*10000)</f>
        <v/>
      </c>
      <c r="AB144" s="249" t="str">
        <f aca="true">IF(D144="","",xCalcSkew(OFFSET(C144,-M144,0),E144-OFFSET(C144,-M144+1,0),b)/100)</f>
        <v/>
      </c>
      <c r="AC144" s="249" t="str">
        <f aca="true">IF(I144="","",xCalcSkew(OFFSET(C144,-M144,0),J144-OFFSET(C144,-M144+1,0),b)/100)</f>
        <v/>
      </c>
      <c r="AE144" s="0" t="n">
        <f aca="false">D144*F144*10000*-1</f>
        <v>-0</v>
      </c>
      <c r="AF144" s="0" t="n">
        <f aca="false">I144*K144*10000*-1</f>
        <v>-0</v>
      </c>
      <c r="AG144" s="0" t="n">
        <f aca="false">AE144+AF144</f>
        <v>-0</v>
      </c>
    </row>
    <row r="145" customFormat="false" ht="12.75" hidden="false" customHeight="false" outlineLevel="0" collapsed="false">
      <c r="D145" s="265"/>
      <c r="E145" s="266"/>
      <c r="F145" s="266"/>
      <c r="G145" s="267"/>
      <c r="I145" s="265"/>
      <c r="J145" s="266"/>
      <c r="K145" s="266"/>
      <c r="L145" s="268"/>
      <c r="M145" s="247" t="n">
        <f aca="false">M144+1</f>
        <v>18</v>
      </c>
      <c r="N145" s="175" t="str">
        <f aca="true">IF(D145="","",xEURO(OFFSET(C145,-M145+1,0),E145,OFFSET(C145,-M145+2,0),OFFSET(C145,-M145+2,0),OFFSET(C145,-M145+3,0)+AB145,OFFSET(C145,-M145+4,0),0,1)*D145)</f>
        <v/>
      </c>
      <c r="O145" s="235" t="str">
        <f aca="true">IF(D145="","",xEURO(OFFSET(C145,-M145+1,0),E145,OFFSET(C145,-M145+2,0),OFFSET(C145,-M145+2,0),OFFSET(C145,-M145+3,0)+AB145,OFFSET(C145,-M145+4,0),0,0))</f>
        <v/>
      </c>
      <c r="P145" s="175" t="str">
        <f aca="false">IF(D145="","",(O145-F145)*D145*10)</f>
        <v/>
      </c>
      <c r="Q145" s="175" t="str">
        <f aca="true">IF(D145="","",xEURO(OFFSET(C145,-M145+1,0),E145,OFFSET(C145,-M145+2,0),OFFSET(C145,-M145+2,0),OFFSET(C145,-M145+3,0)+AB145,OFFSET(C145,-M145+4,0),0,2)/10*D145)</f>
        <v/>
      </c>
      <c r="R145" s="248" t="str">
        <f aca="true">IF(D145="","",xEURO(OFFSET(C145,-M145+1,0),E145,OFFSET(C145,-M145+2,0),OFFSET(C145,-M145+2,0),OFFSET(C145,-M145+3,0)+AB145,OFFSET(C145,-M145+4,0),0,3)/100*D145*10000)</f>
        <v/>
      </c>
      <c r="S145" s="248" t="str">
        <f aca="true">IF(D145="","",xEURO(OFFSET(C145,-M145+1,0),E145,OFFSET(C145,-M145+2,0),OFFSET(C145,-M145+2,0),OFFSET(C145,-M145+3,0)+AB145,OFFSET(C145,-M145+4,0),0,5)/365.25*D145*10000)</f>
        <v/>
      </c>
      <c r="U145" s="175" t="str">
        <f aca="true">IF(I145="","",xEURO(OFFSET(C145,-M145+1,0),J145,OFFSET(C145,-M145+2,0),OFFSET(C145,-M145+2,0),OFFSET(C145,-M145+3,0)+AC145,OFFSET(C145,-M145+4,0),1,1)*I145)</f>
        <v/>
      </c>
      <c r="V145" s="235" t="str">
        <f aca="true">IF(I145="","",xEURO(OFFSET(C145,-M145+1,0),J145,OFFSET(C145,-M145+2,0),OFFSET(C145,-M145+2,0),OFFSET(C145,-M145+3,0)+AC145,OFFSET(C145,-M145+4,0),1,0))</f>
        <v/>
      </c>
      <c r="W145" s="175" t="str">
        <f aca="false">IF(I145="","",(V145-K145)*I145*10)</f>
        <v/>
      </c>
      <c r="X145" s="175" t="str">
        <f aca="true">IF(I145="","",xEURO(OFFSET(C145,-M145+1,0),J145,OFFSET(C145,-M145+2,0),OFFSET(C145,-M145+2,0),OFFSET(C145,-M145+3,0)+AC145,OFFSET(C145,-M145+4,0),1,2)/10*I145)</f>
        <v/>
      </c>
      <c r="Y145" s="248" t="str">
        <f aca="true">IF(I145="","",xEURO(OFFSET(C145,-M145+1,0),J145,OFFSET(C145,-M145+2,0),OFFSET(C145,-M145+2,0),OFFSET(C145,-M145+3,0)+AC145,OFFSET(C145,-M145+4,0),1,3)/100*I145*10000)</f>
        <v/>
      </c>
      <c r="Z145" s="248" t="str">
        <f aca="true">IF(I145="","",xEURO(OFFSET(C145,-M145+1,0),J145,OFFSET(C145,-M145+2,0),OFFSET(C145,-M145+2,0),OFFSET(C145,-M145+3,0)+AC145,OFFSET(C145,-M145+4,0),1,5)/365.25*I145*10000)</f>
        <v/>
      </c>
      <c r="AB145" s="249" t="str">
        <f aca="true">IF(D145="","",xCalcSkew(OFFSET(C145,-M145,0),E145-OFFSET(C145,-M145+1,0),b)/100)</f>
        <v/>
      </c>
      <c r="AC145" s="249" t="str">
        <f aca="true">IF(I145="","",xCalcSkew(OFFSET(C145,-M145,0),J145-OFFSET(C145,-M145+1,0),b)/100)</f>
        <v/>
      </c>
      <c r="AE145" s="0" t="n">
        <f aca="false">D145*F145*10000*-1</f>
        <v>-0</v>
      </c>
      <c r="AF145" s="0" t="n">
        <f aca="false">I145*K145*10000*-1</f>
        <v>-0</v>
      </c>
      <c r="AG145" s="0" t="n">
        <f aca="false">AE145+AF145</f>
        <v>-0</v>
      </c>
    </row>
    <row r="146" customFormat="false" ht="12.75" hidden="false" customHeight="false" outlineLevel="0" collapsed="false">
      <c r="D146" s="265"/>
      <c r="E146" s="266"/>
      <c r="F146" s="266"/>
      <c r="G146" s="267"/>
      <c r="I146" s="265"/>
      <c r="J146" s="266"/>
      <c r="K146" s="266"/>
      <c r="L146" s="268"/>
      <c r="M146" s="247" t="n">
        <f aca="false">M145+1</f>
        <v>19</v>
      </c>
      <c r="N146" s="175" t="str">
        <f aca="true">IF(D146="","",xEURO(OFFSET(C146,-M146+1,0),E146,OFFSET(C146,-M146+2,0),OFFSET(C146,-M146+2,0),OFFSET(C146,-M146+3,0)+AB146,OFFSET(C146,-M146+4,0),0,1)*D146)</f>
        <v/>
      </c>
      <c r="O146" s="235" t="str">
        <f aca="true">IF(D146="","",xEURO(OFFSET(C146,-M146+1,0),E146,OFFSET(C146,-M146+2,0),OFFSET(C146,-M146+2,0),OFFSET(C146,-M146+3,0)+AB146,OFFSET(C146,-M146+4,0),0,0))</f>
        <v/>
      </c>
      <c r="P146" s="175" t="str">
        <f aca="false">IF(D146="","",(O146-F146)*D146*10)</f>
        <v/>
      </c>
      <c r="Q146" s="175" t="str">
        <f aca="true">IF(D146="","",xEURO(OFFSET(C146,-M146+1,0),E146,OFFSET(C146,-M146+2,0),OFFSET(C146,-M146+2,0),OFFSET(C146,-M146+3,0)+AB146,OFFSET(C146,-M146+4,0),0,2)/10*D146)</f>
        <v/>
      </c>
      <c r="R146" s="248" t="str">
        <f aca="true">IF(D146="","",xEURO(OFFSET(C146,-M146+1,0),E146,OFFSET(C146,-M146+2,0),OFFSET(C146,-M146+2,0),OFFSET(C146,-M146+3,0)+AB146,OFFSET(C146,-M146+4,0),0,3)/100*D146*10000)</f>
        <v/>
      </c>
      <c r="S146" s="248" t="str">
        <f aca="true">IF(D146="","",xEURO(OFFSET(C146,-M146+1,0),E146,OFFSET(C146,-M146+2,0),OFFSET(C146,-M146+2,0),OFFSET(C146,-M146+3,0)+AB146,OFFSET(C146,-M146+4,0),0,5)/365.25*D146*10000)</f>
        <v/>
      </c>
      <c r="U146" s="175" t="str">
        <f aca="true">IF(I146="","",xEURO(OFFSET(C146,-M146+1,0),J146,OFFSET(C146,-M146+2,0),OFFSET(C146,-M146+2,0),OFFSET(C146,-M146+3,0)+AC146,OFFSET(C146,-M146+4,0),1,1)*I146)</f>
        <v/>
      </c>
      <c r="V146" s="235" t="str">
        <f aca="true">IF(I146="","",xEURO(OFFSET(C146,-M146+1,0),J146,OFFSET(C146,-M146+2,0),OFFSET(C146,-M146+2,0),OFFSET(C146,-M146+3,0)+AC146,OFFSET(C146,-M146+4,0),1,0))</f>
        <v/>
      </c>
      <c r="W146" s="175" t="str">
        <f aca="false">IF(I146="","",(V146-K146)*I146*10)</f>
        <v/>
      </c>
      <c r="X146" s="175" t="str">
        <f aca="true">IF(I146="","",xEURO(OFFSET(C146,-M146+1,0),J146,OFFSET(C146,-M146+2,0),OFFSET(C146,-M146+2,0),OFFSET(C146,-M146+3,0)+AC146,OFFSET(C146,-M146+4,0),1,2)/10*I146)</f>
        <v/>
      </c>
      <c r="Y146" s="248" t="str">
        <f aca="true">IF(I146="","",xEURO(OFFSET(C146,-M146+1,0),J146,OFFSET(C146,-M146+2,0),OFFSET(C146,-M146+2,0),OFFSET(C146,-M146+3,0)+AC146,OFFSET(C146,-M146+4,0),1,3)/100*I146*10000)</f>
        <v/>
      </c>
      <c r="Z146" s="248" t="str">
        <f aca="true">IF(I146="","",xEURO(OFFSET(C146,-M146+1,0),J146,OFFSET(C146,-M146+2,0),OFFSET(C146,-M146+2,0),OFFSET(C146,-M146+3,0)+AC146,OFFSET(C146,-M146+4,0),1,5)/365.25*I146*10000)</f>
        <v/>
      </c>
      <c r="AB146" s="249" t="str">
        <f aca="true">IF(D146="","",xCalcSkew(OFFSET(C146,-M146,0),E146-OFFSET(C146,-M146+1,0),b)/100)</f>
        <v/>
      </c>
      <c r="AC146" s="249" t="str">
        <f aca="true">IF(I146="","",xCalcSkew(OFFSET(C146,-M146,0),J146-OFFSET(C146,-M146+1,0),b)/100)</f>
        <v/>
      </c>
      <c r="AE146" s="0" t="n">
        <f aca="false">D146*F146*10000*-1</f>
        <v>-0</v>
      </c>
      <c r="AF146" s="0" t="n">
        <f aca="false">I146*K146*10000*-1</f>
        <v>-0</v>
      </c>
      <c r="AG146" s="0" t="n">
        <f aca="false">AE146+AF146</f>
        <v>-0</v>
      </c>
    </row>
    <row r="147" customFormat="false" ht="12.75" hidden="false" customHeight="false" outlineLevel="0" collapsed="false">
      <c r="D147" s="265"/>
      <c r="E147" s="266"/>
      <c r="F147" s="266"/>
      <c r="G147" s="267"/>
      <c r="I147" s="265"/>
      <c r="J147" s="266"/>
      <c r="K147" s="266"/>
      <c r="L147" s="268"/>
      <c r="M147" s="247" t="n">
        <f aca="false">M146+1</f>
        <v>20</v>
      </c>
      <c r="N147" s="175" t="str">
        <f aca="true">IF(D147="","",xEURO(OFFSET(C147,-M147+1,0),E147,OFFSET(C147,-M147+2,0),OFFSET(C147,-M147+2,0),OFFSET(C147,-M147+3,0)+AB147,OFFSET(C147,-M147+4,0),0,1)*D147)</f>
        <v/>
      </c>
      <c r="O147" s="235" t="str">
        <f aca="true">IF(D147="","",xEURO(OFFSET(C147,-M147+1,0),E147,OFFSET(C147,-M147+2,0),OFFSET(C147,-M147+2,0),OFFSET(C147,-M147+3,0)+AB147,OFFSET(C147,-M147+4,0),0,0))</f>
        <v/>
      </c>
      <c r="P147" s="175" t="str">
        <f aca="false">IF(D147="","",(O147-F147)*D147*10)</f>
        <v/>
      </c>
      <c r="Q147" s="175" t="str">
        <f aca="true">IF(D147="","",xEURO(OFFSET(C147,-M147+1,0),E147,OFFSET(C147,-M147+2,0),OFFSET(C147,-M147+2,0),OFFSET(C147,-M147+3,0)+AB147,OFFSET(C147,-M147+4,0),0,2)/10*D147)</f>
        <v/>
      </c>
      <c r="R147" s="248" t="str">
        <f aca="true">IF(D147="","",xEURO(OFFSET(C147,-M147+1,0),E147,OFFSET(C147,-M147+2,0),OFFSET(C147,-M147+2,0),OFFSET(C147,-M147+3,0)+AB147,OFFSET(C147,-M147+4,0),0,3)/100*D147*10000)</f>
        <v/>
      </c>
      <c r="S147" s="248" t="str">
        <f aca="true">IF(D147="","",xEURO(OFFSET(C147,-M147+1,0),E147,OFFSET(C147,-M147+2,0),OFFSET(C147,-M147+2,0),OFFSET(C147,-M147+3,0)+AB147,OFFSET(C147,-M147+4,0),0,5)/365.25*D147*10000)</f>
        <v/>
      </c>
      <c r="U147" s="175" t="str">
        <f aca="true">IF(I147="","",xEURO(OFFSET(C147,-M147+1,0),J147,OFFSET(C147,-M147+2,0),OFFSET(C147,-M147+2,0),OFFSET(C147,-M147+3,0)+AC147,OFFSET(C147,-M147+4,0),1,1)*I147)</f>
        <v/>
      </c>
      <c r="V147" s="235" t="str">
        <f aca="true">IF(I147="","",xEURO(OFFSET(C147,-M147+1,0),J147,OFFSET(C147,-M147+2,0),OFFSET(C147,-M147+2,0),OFFSET(C147,-M147+3,0)+AC147,OFFSET(C147,-M147+4,0),1,0))</f>
        <v/>
      </c>
      <c r="W147" s="175" t="str">
        <f aca="false">IF(I147="","",(V147-K147)*I147*10)</f>
        <v/>
      </c>
      <c r="X147" s="175" t="str">
        <f aca="true">IF(I147="","",xEURO(OFFSET(C147,-M147+1,0),J147,OFFSET(C147,-M147+2,0),OFFSET(C147,-M147+2,0),OFFSET(C147,-M147+3,0)+AC147,OFFSET(C147,-M147+4,0),1,2)/10*I147)</f>
        <v/>
      </c>
      <c r="Y147" s="248" t="str">
        <f aca="true">IF(I147="","",xEURO(OFFSET(C147,-M147+1,0),J147,OFFSET(C147,-M147+2,0),OFFSET(C147,-M147+2,0),OFFSET(C147,-M147+3,0)+AC147,OFFSET(C147,-M147+4,0),1,3)/100*I147*10000)</f>
        <v/>
      </c>
      <c r="Z147" s="248" t="str">
        <f aca="true">IF(I147="","",xEURO(OFFSET(C147,-M147+1,0),J147,OFFSET(C147,-M147+2,0),OFFSET(C147,-M147+2,0),OFFSET(C147,-M147+3,0)+AC147,OFFSET(C147,-M147+4,0),1,5)/365.25*I147*10000)</f>
        <v/>
      </c>
      <c r="AB147" s="249" t="str">
        <f aca="true">IF(D147="","",xCalcSkew(OFFSET(C147,-M147,0),E147-OFFSET(C147,-M147+1,0),b)/100)</f>
        <v/>
      </c>
      <c r="AC147" s="249" t="str">
        <f aca="true">IF(I147="","",xCalcSkew(OFFSET(C147,-M147,0),J147-OFFSET(C147,-M147+1,0),b)/100)</f>
        <v/>
      </c>
      <c r="AE147" s="0" t="n">
        <f aca="false">D147*F147*10000*-1</f>
        <v>-0</v>
      </c>
      <c r="AF147" s="0" t="n">
        <f aca="false">I147*K147*10000*-1</f>
        <v>-0</v>
      </c>
      <c r="AG147" s="0" t="n">
        <f aca="false">AE147+AF147</f>
        <v>-0</v>
      </c>
    </row>
    <row r="148" customFormat="false" ht="12.75" hidden="false" customHeight="false" outlineLevel="0" collapsed="false">
      <c r="D148" s="265"/>
      <c r="E148" s="266"/>
      <c r="F148" s="266"/>
      <c r="G148" s="267"/>
      <c r="I148" s="265"/>
      <c r="J148" s="266"/>
      <c r="K148" s="266"/>
      <c r="L148" s="268"/>
      <c r="M148" s="247" t="n">
        <f aca="false">M147+1</f>
        <v>21</v>
      </c>
      <c r="N148" s="175" t="str">
        <f aca="true">IF(D148="","",xEURO(OFFSET(C148,-M148+1,0),E148,OFFSET(C148,-M148+2,0),OFFSET(C148,-M148+2,0),OFFSET(C148,-M148+3,0)+AB148,OFFSET(C148,-M148+4,0),0,1)*D148)</f>
        <v/>
      </c>
      <c r="O148" s="235" t="str">
        <f aca="true">IF(D148="","",xEURO(OFFSET(C148,-M148+1,0),E148,OFFSET(C148,-M148+2,0),OFFSET(C148,-M148+2,0),OFFSET(C148,-M148+3,0)+AB148,OFFSET(C148,-M148+4,0),0,0))</f>
        <v/>
      </c>
      <c r="P148" s="175" t="str">
        <f aca="false">IF(D148="","",(O148-F148)*D148*10)</f>
        <v/>
      </c>
      <c r="Q148" s="175" t="str">
        <f aca="true">IF(D148="","",xEURO(OFFSET(C148,-M148+1,0),E148,OFFSET(C148,-M148+2,0),OFFSET(C148,-M148+2,0),OFFSET(C148,-M148+3,0)+AB148,OFFSET(C148,-M148+4,0),0,2)/10*D148)</f>
        <v/>
      </c>
      <c r="R148" s="248" t="str">
        <f aca="true">IF(D148="","",xEURO(OFFSET(C148,-M148+1,0),E148,OFFSET(C148,-M148+2,0),OFFSET(C148,-M148+2,0),OFFSET(C148,-M148+3,0)+AB148,OFFSET(C148,-M148+4,0),0,3)/100*D148*10000)</f>
        <v/>
      </c>
      <c r="S148" s="248" t="str">
        <f aca="true">IF(D148="","",xEURO(OFFSET(C148,-M148+1,0),E148,OFFSET(C148,-M148+2,0),OFFSET(C148,-M148+2,0),OFFSET(C148,-M148+3,0)+AB148,OFFSET(C148,-M148+4,0),0,5)/365.25*D148*10000)</f>
        <v/>
      </c>
      <c r="U148" s="175" t="str">
        <f aca="true">IF(I148="","",xEURO(OFFSET(C148,-M148+1,0),J148,OFFSET(C148,-M148+2,0),OFFSET(C148,-M148+2,0),OFFSET(C148,-M148+3,0)+AC148,OFFSET(C148,-M148+4,0),1,1)*I148)</f>
        <v/>
      </c>
      <c r="V148" s="235" t="str">
        <f aca="true">IF(I148="","",xEURO(OFFSET(C148,-M148+1,0),J148,OFFSET(C148,-M148+2,0),OFFSET(C148,-M148+2,0),OFFSET(C148,-M148+3,0)+AC148,OFFSET(C148,-M148+4,0),1,0))</f>
        <v/>
      </c>
      <c r="W148" s="175" t="str">
        <f aca="false">IF(I148="","",(V148-K148)*I148*10)</f>
        <v/>
      </c>
      <c r="X148" s="175" t="str">
        <f aca="true">IF(I148="","",xEURO(OFFSET(C148,-M148+1,0),J148,OFFSET(C148,-M148+2,0),OFFSET(C148,-M148+2,0),OFFSET(C148,-M148+3,0)+AC148,OFFSET(C148,-M148+4,0),1,2)/10*I148)</f>
        <v/>
      </c>
      <c r="Y148" s="248" t="str">
        <f aca="true">IF(I148="","",xEURO(OFFSET(C148,-M148+1,0),J148,OFFSET(C148,-M148+2,0),OFFSET(C148,-M148+2,0),OFFSET(C148,-M148+3,0)+AC148,OFFSET(C148,-M148+4,0),1,3)/100*I148*10000)</f>
        <v/>
      </c>
      <c r="Z148" s="248" t="str">
        <f aca="true">IF(I148="","",xEURO(OFFSET(C148,-M148+1,0),J148,OFFSET(C148,-M148+2,0),OFFSET(C148,-M148+2,0),OFFSET(C148,-M148+3,0)+AC148,OFFSET(C148,-M148+4,0),1,5)/365.25*I148*10000)</f>
        <v/>
      </c>
      <c r="AB148" s="249" t="str">
        <f aca="true">IF(D148="","",xCalcSkew(OFFSET(C148,-M148,0),E148-OFFSET(C148,-M148+1,0),b)/100)</f>
        <v/>
      </c>
      <c r="AC148" s="249" t="str">
        <f aca="true">IF(I148="","",xCalcSkew(OFFSET(C148,-M148,0),J148-OFFSET(C148,-M148+1,0),b)/100)</f>
        <v/>
      </c>
      <c r="AE148" s="0" t="n">
        <f aca="false">D148*F148*10000*-1</f>
        <v>-0</v>
      </c>
      <c r="AF148" s="0" t="n">
        <f aca="false">I148*K148*10000*-1</f>
        <v>-0</v>
      </c>
      <c r="AG148" s="0" t="n">
        <f aca="false">AE148+AF148</f>
        <v>-0</v>
      </c>
    </row>
    <row r="149" customFormat="false" ht="12.75" hidden="false" customHeight="false" outlineLevel="0" collapsed="false">
      <c r="D149" s="265"/>
      <c r="E149" s="266"/>
      <c r="F149" s="266"/>
      <c r="G149" s="267"/>
      <c r="I149" s="265"/>
      <c r="J149" s="266"/>
      <c r="K149" s="266"/>
      <c r="L149" s="268"/>
      <c r="M149" s="247" t="n">
        <f aca="false">M148+1</f>
        <v>22</v>
      </c>
      <c r="N149" s="175" t="str">
        <f aca="true">IF(D149="","",xEURO(OFFSET(C149,-M149+1,0),E149,OFFSET(C149,-M149+2,0),OFFSET(C149,-M149+2,0),OFFSET(C149,-M149+3,0)+AB149,OFFSET(C149,-M149+4,0),0,1)*D149)</f>
        <v/>
      </c>
      <c r="O149" s="235" t="str">
        <f aca="true">IF(D149="","",xEURO(OFFSET(C149,-M149+1,0),E149,OFFSET(C149,-M149+2,0),OFFSET(C149,-M149+2,0),OFFSET(C149,-M149+3,0)+AB149,OFFSET(C149,-M149+4,0),0,0))</f>
        <v/>
      </c>
      <c r="P149" s="175" t="str">
        <f aca="false">IF(D149="","",(O149-F149)*D149*10)</f>
        <v/>
      </c>
      <c r="Q149" s="175" t="str">
        <f aca="true">IF(D149="","",xEURO(OFFSET(C149,-M149+1,0),E149,OFFSET(C149,-M149+2,0),OFFSET(C149,-M149+2,0),OFFSET(C149,-M149+3,0)+AB149,OFFSET(C149,-M149+4,0),0,2)/10*D149)</f>
        <v/>
      </c>
      <c r="R149" s="248" t="str">
        <f aca="true">IF(D149="","",xEURO(OFFSET(C149,-M149+1,0),E149,OFFSET(C149,-M149+2,0),OFFSET(C149,-M149+2,0),OFFSET(C149,-M149+3,0)+AB149,OFFSET(C149,-M149+4,0),0,3)/100*D149*10000)</f>
        <v/>
      </c>
      <c r="S149" s="248" t="str">
        <f aca="true">IF(D149="","",xEURO(OFFSET(C149,-M149+1,0),E149,OFFSET(C149,-M149+2,0),OFFSET(C149,-M149+2,0),OFFSET(C149,-M149+3,0)+AB149,OFFSET(C149,-M149+4,0),0,5)/365.25*D149*10000)</f>
        <v/>
      </c>
      <c r="U149" s="175" t="str">
        <f aca="true">IF(I149="","",xEURO(OFFSET(C149,-M149+1,0),J149,OFFSET(C149,-M149+2,0),OFFSET(C149,-M149+2,0),OFFSET(C149,-M149+3,0)+AC149,OFFSET(C149,-M149+4,0),1,1)*I149)</f>
        <v/>
      </c>
      <c r="V149" s="235" t="str">
        <f aca="true">IF(I149="","",xEURO(OFFSET(C149,-M149+1,0),J149,OFFSET(C149,-M149+2,0),OFFSET(C149,-M149+2,0),OFFSET(C149,-M149+3,0)+AC149,OFFSET(C149,-M149+4,0),1,0))</f>
        <v/>
      </c>
      <c r="W149" s="175" t="str">
        <f aca="false">IF(I149="","",(V149-K149)*I149*10)</f>
        <v/>
      </c>
      <c r="X149" s="175" t="str">
        <f aca="true">IF(I149="","",xEURO(OFFSET(C149,-M149+1,0),J149,OFFSET(C149,-M149+2,0),OFFSET(C149,-M149+2,0),OFFSET(C149,-M149+3,0)+AC149,OFFSET(C149,-M149+4,0),1,2)/10*I149)</f>
        <v/>
      </c>
      <c r="Y149" s="248" t="str">
        <f aca="true">IF(I149="","",xEURO(OFFSET(C149,-M149+1,0),J149,OFFSET(C149,-M149+2,0),OFFSET(C149,-M149+2,0),OFFSET(C149,-M149+3,0)+AC149,OFFSET(C149,-M149+4,0),1,3)/100*I149*10000)</f>
        <v/>
      </c>
      <c r="Z149" s="248" t="str">
        <f aca="true">IF(I149="","",xEURO(OFFSET(C149,-M149+1,0),J149,OFFSET(C149,-M149+2,0),OFFSET(C149,-M149+2,0),OFFSET(C149,-M149+3,0)+AC149,OFFSET(C149,-M149+4,0),1,5)/365.25*I149*10000)</f>
        <v/>
      </c>
      <c r="AB149" s="249" t="str">
        <f aca="true">IF(D149="","",xCalcSkew(OFFSET(C149,-M149,0),E149-OFFSET(C149,-M149+1,0),b)/100)</f>
        <v/>
      </c>
      <c r="AC149" s="249" t="str">
        <f aca="true">IF(I149="","",xCalcSkew(OFFSET(C149,-M149,0),J149-OFFSET(C149,-M149+1,0),b)/100)</f>
        <v/>
      </c>
      <c r="AE149" s="0" t="n">
        <f aca="false">D149*F149*10000*-1</f>
        <v>-0</v>
      </c>
      <c r="AF149" s="0" t="n">
        <f aca="false">I149*K149*10000*-1</f>
        <v>-0</v>
      </c>
      <c r="AG149" s="0" t="n">
        <f aca="false">AE149+AF149</f>
        <v>-0</v>
      </c>
    </row>
    <row r="150" customFormat="false" ht="12.75" hidden="false" customHeight="false" outlineLevel="0" collapsed="false">
      <c r="D150" s="265"/>
      <c r="E150" s="266"/>
      <c r="F150" s="266"/>
      <c r="G150" s="267"/>
      <c r="I150" s="265"/>
      <c r="J150" s="266"/>
      <c r="K150" s="266"/>
      <c r="L150" s="268"/>
      <c r="M150" s="247" t="n">
        <f aca="false">M149+1</f>
        <v>23</v>
      </c>
      <c r="N150" s="175" t="str">
        <f aca="true">IF(D150="","",xEURO(OFFSET(C150,-M150+1,0),E150,OFFSET(C150,-M150+2,0),OFFSET(C150,-M150+2,0),OFFSET(C150,-M150+3,0)+AB150,OFFSET(C150,-M150+4,0),0,1)*D150)</f>
        <v/>
      </c>
      <c r="O150" s="235" t="str">
        <f aca="true">IF(D150="","",xEURO(OFFSET(C150,-M150+1,0),E150,OFFSET(C150,-M150+2,0),OFFSET(C150,-M150+2,0),OFFSET(C150,-M150+3,0)+AB150,OFFSET(C150,-M150+4,0),0,0))</f>
        <v/>
      </c>
      <c r="P150" s="175" t="str">
        <f aca="false">IF(D150="","",(O150-F150)*D150*10)</f>
        <v/>
      </c>
      <c r="Q150" s="175" t="str">
        <f aca="true">IF(D150="","",xEURO(OFFSET(C150,-M150+1,0),E150,OFFSET(C150,-M150+2,0),OFFSET(C150,-M150+2,0),OFFSET(C150,-M150+3,0)+AB150,OFFSET(C150,-M150+4,0),0,2)/10*D150)</f>
        <v/>
      </c>
      <c r="R150" s="248" t="str">
        <f aca="true">IF(D150="","",xEURO(OFFSET(C150,-M150+1,0),E150,OFFSET(C150,-M150+2,0),OFFSET(C150,-M150+2,0),OFFSET(C150,-M150+3,0)+AB150,OFFSET(C150,-M150+4,0),0,3)/100*D150*10000)</f>
        <v/>
      </c>
      <c r="S150" s="248" t="str">
        <f aca="true">IF(D150="","",xEURO(OFFSET(C150,-M150+1,0),E150,OFFSET(C150,-M150+2,0),OFFSET(C150,-M150+2,0),OFFSET(C150,-M150+3,0)+AB150,OFFSET(C150,-M150+4,0),0,5)/365.25*D150*10000)</f>
        <v/>
      </c>
      <c r="U150" s="175" t="str">
        <f aca="true">IF(I150="","",xEURO(OFFSET(C150,-M150+1,0),J150,OFFSET(C150,-M150+2,0),OFFSET(C150,-M150+2,0),OFFSET(C150,-M150+3,0)+AC150,OFFSET(C150,-M150+4,0),1,1)*I150)</f>
        <v/>
      </c>
      <c r="V150" s="235" t="str">
        <f aca="true">IF(I150="","",xEURO(OFFSET(C150,-M150+1,0),J150,OFFSET(C150,-M150+2,0),OFFSET(C150,-M150+2,0),OFFSET(C150,-M150+3,0)+AC150,OFFSET(C150,-M150+4,0),1,0))</f>
        <v/>
      </c>
      <c r="W150" s="175" t="str">
        <f aca="false">IF(I150="","",(V150-K150)*I150*10)</f>
        <v/>
      </c>
      <c r="X150" s="175" t="str">
        <f aca="true">IF(I150="","",xEURO(OFFSET(C150,-M150+1,0),J150,OFFSET(C150,-M150+2,0),OFFSET(C150,-M150+2,0),OFFSET(C150,-M150+3,0)+AC150,OFFSET(C150,-M150+4,0),1,2)/10*I150)</f>
        <v/>
      </c>
      <c r="Y150" s="248" t="str">
        <f aca="true">IF(I150="","",xEURO(OFFSET(C150,-M150+1,0),J150,OFFSET(C150,-M150+2,0),OFFSET(C150,-M150+2,0),OFFSET(C150,-M150+3,0)+AC150,OFFSET(C150,-M150+4,0),1,3)/100*I150*10000)</f>
        <v/>
      </c>
      <c r="Z150" s="248" t="str">
        <f aca="true">IF(I150="","",xEURO(OFFSET(C150,-M150+1,0),J150,OFFSET(C150,-M150+2,0),OFFSET(C150,-M150+2,0),OFFSET(C150,-M150+3,0)+AC150,OFFSET(C150,-M150+4,0),1,5)/365.25*I150*10000)</f>
        <v/>
      </c>
      <c r="AB150" s="249" t="str">
        <f aca="true">IF(D150="","",xCalcSkew(OFFSET(C150,-M150,0),E150-OFFSET(C150,-M150+1,0),b)/100)</f>
        <v/>
      </c>
      <c r="AC150" s="249" t="str">
        <f aca="true">IF(I150="","",xCalcSkew(OFFSET(C150,-M150,0),J150-OFFSET(C150,-M150+1,0),b)/100)</f>
        <v/>
      </c>
      <c r="AE150" s="0" t="n">
        <f aca="false">D150*F150*10000*-1</f>
        <v>-0</v>
      </c>
      <c r="AF150" s="0" t="n">
        <f aca="false">I150*K150*10000*-1</f>
        <v>-0</v>
      </c>
      <c r="AG150" s="0" t="n">
        <f aca="false">AE150+AF150</f>
        <v>-0</v>
      </c>
    </row>
    <row r="151" customFormat="false" ht="12.75" hidden="false" customHeight="false" outlineLevel="0" collapsed="false">
      <c r="D151" s="265"/>
      <c r="E151" s="266"/>
      <c r="F151" s="266"/>
      <c r="G151" s="267"/>
      <c r="I151" s="265"/>
      <c r="J151" s="266"/>
      <c r="K151" s="266"/>
      <c r="L151" s="268"/>
      <c r="M151" s="247" t="n">
        <f aca="false">M150+1</f>
        <v>24</v>
      </c>
      <c r="N151" s="175" t="str">
        <f aca="true">IF(D151="","",xEURO(OFFSET(C151,-M151+1,0),E151,OFFSET(C151,-M151+2,0),OFFSET(C151,-M151+2,0),OFFSET(C151,-M151+3,0)+AB151,OFFSET(C151,-M151+4,0),0,1)*D151)</f>
        <v/>
      </c>
      <c r="O151" s="235" t="str">
        <f aca="true">IF(D151="","",xEURO(OFFSET(C151,-M151+1,0),E151,OFFSET(C151,-M151+2,0),OFFSET(C151,-M151+2,0),OFFSET(C151,-M151+3,0)+AB151,OFFSET(C151,-M151+4,0),0,0))</f>
        <v/>
      </c>
      <c r="P151" s="175" t="str">
        <f aca="false">IF(D151="","",(O151-F151)*D151*10)</f>
        <v/>
      </c>
      <c r="Q151" s="175" t="str">
        <f aca="true">IF(D151="","",xEURO(OFFSET(C151,-M151+1,0),E151,OFFSET(C151,-M151+2,0),OFFSET(C151,-M151+2,0),OFFSET(C151,-M151+3,0)+AB151,OFFSET(C151,-M151+4,0),0,2)/10*D151)</f>
        <v/>
      </c>
      <c r="R151" s="248" t="str">
        <f aca="true">IF(D151="","",xEURO(OFFSET(C151,-M151+1,0),E151,OFFSET(C151,-M151+2,0),OFFSET(C151,-M151+2,0),OFFSET(C151,-M151+3,0)+AB151,OFFSET(C151,-M151+4,0),0,3)/100*D151*10000)</f>
        <v/>
      </c>
      <c r="S151" s="248" t="str">
        <f aca="true">IF(D151="","",xEURO(OFFSET(C151,-M151+1,0),E151,OFFSET(C151,-M151+2,0),OFFSET(C151,-M151+2,0),OFFSET(C151,-M151+3,0)+AB151,OFFSET(C151,-M151+4,0),0,5)/365.25*D151*10000)</f>
        <v/>
      </c>
      <c r="U151" s="175" t="str">
        <f aca="true">IF(I151="","",xEURO(OFFSET(C151,-M151+1,0),J151,OFFSET(C151,-M151+2,0),OFFSET(C151,-M151+2,0),OFFSET(C151,-M151+3,0)+AC151,OFFSET(C151,-M151+4,0),1,1)*I151)</f>
        <v/>
      </c>
      <c r="V151" s="235" t="str">
        <f aca="true">IF(I151="","",xEURO(OFFSET(C151,-M151+1,0),J151,OFFSET(C151,-M151+2,0),OFFSET(C151,-M151+2,0),OFFSET(C151,-M151+3,0)+AC151,OFFSET(C151,-M151+4,0),1,0))</f>
        <v/>
      </c>
      <c r="W151" s="175" t="str">
        <f aca="false">IF(I151="","",(V151-K151)*I151*10)</f>
        <v/>
      </c>
      <c r="X151" s="175" t="str">
        <f aca="true">IF(I151="","",xEURO(OFFSET(C151,-M151+1,0),J151,OFFSET(C151,-M151+2,0),OFFSET(C151,-M151+2,0),OFFSET(C151,-M151+3,0)+AC151,OFFSET(C151,-M151+4,0),1,2)/10*I151)</f>
        <v/>
      </c>
      <c r="Y151" s="248" t="str">
        <f aca="true">IF(I151="","",xEURO(OFFSET(C151,-M151+1,0),J151,OFFSET(C151,-M151+2,0),OFFSET(C151,-M151+2,0),OFFSET(C151,-M151+3,0)+AC151,OFFSET(C151,-M151+4,0),1,3)/100*I151*10000)</f>
        <v/>
      </c>
      <c r="Z151" s="248" t="str">
        <f aca="true">IF(I151="","",xEURO(OFFSET(C151,-M151+1,0),J151,OFFSET(C151,-M151+2,0),OFFSET(C151,-M151+2,0),OFFSET(C151,-M151+3,0)+AC151,OFFSET(C151,-M151+4,0),1,5)/365.25*I151*10000)</f>
        <v/>
      </c>
      <c r="AB151" s="249" t="str">
        <f aca="true">IF(D151="","",xCalcSkew(OFFSET(C151,-M151,0),E151-OFFSET(C151,-M151+1,0),b)/100)</f>
        <v/>
      </c>
      <c r="AC151" s="249" t="str">
        <f aca="true">IF(I151="","",xCalcSkew(OFFSET(C151,-M151,0),J151-OFFSET(C151,-M151+1,0),b)/100)</f>
        <v/>
      </c>
      <c r="AE151" s="0" t="n">
        <f aca="false">D151*F151*10000*-1</f>
        <v>-0</v>
      </c>
      <c r="AF151" s="0" t="n">
        <f aca="false">I151*K151*10000*-1</f>
        <v>-0</v>
      </c>
      <c r="AG151" s="0" t="n">
        <f aca="false">AE151+AF151</f>
        <v>-0</v>
      </c>
    </row>
    <row r="152" customFormat="false" ht="12.75" hidden="false" customHeight="false" outlineLevel="0" collapsed="false">
      <c r="D152" s="265"/>
      <c r="E152" s="266"/>
      <c r="F152" s="266"/>
      <c r="G152" s="267"/>
      <c r="I152" s="265"/>
      <c r="J152" s="266"/>
      <c r="K152" s="266"/>
      <c r="L152" s="268"/>
      <c r="M152" s="247" t="n">
        <f aca="false">M151+1</f>
        <v>25</v>
      </c>
      <c r="N152" s="175" t="str">
        <f aca="true">IF(D152="","",xEURO(OFFSET(C152,-M152+1,0),E152,OFFSET(C152,-M152+2,0),OFFSET(C152,-M152+2,0),OFFSET(C152,-M152+3,0)+AB152,OFFSET(C152,-M152+4,0),0,1)*D152)</f>
        <v/>
      </c>
      <c r="O152" s="235" t="str">
        <f aca="true">IF(D152="","",xEURO(OFFSET(C152,-M152+1,0),E152,OFFSET(C152,-M152+2,0),OFFSET(C152,-M152+2,0),OFFSET(C152,-M152+3,0)+AB152,OFFSET(C152,-M152+4,0),0,0))</f>
        <v/>
      </c>
      <c r="P152" s="175" t="str">
        <f aca="false">IF(D152="","",(O152-F152)*D152*10)</f>
        <v/>
      </c>
      <c r="Q152" s="175" t="str">
        <f aca="true">IF(D152="","",xEURO(OFFSET(C152,-M152+1,0),E152,OFFSET(C152,-M152+2,0),OFFSET(C152,-M152+2,0),OFFSET(C152,-M152+3,0)+AB152,OFFSET(C152,-M152+4,0),0,2)/10*D152)</f>
        <v/>
      </c>
      <c r="R152" s="248" t="str">
        <f aca="true">IF(D152="","",xEURO(OFFSET(C152,-M152+1,0),E152,OFFSET(C152,-M152+2,0),OFFSET(C152,-M152+2,0),OFFSET(C152,-M152+3,0)+AB152,OFFSET(C152,-M152+4,0),0,3)/100*D152*10000)</f>
        <v/>
      </c>
      <c r="S152" s="248" t="str">
        <f aca="true">IF(D152="","",xEURO(OFFSET(C152,-M152+1,0),E152,OFFSET(C152,-M152+2,0),OFFSET(C152,-M152+2,0),OFFSET(C152,-M152+3,0)+AB152,OFFSET(C152,-M152+4,0),0,5)/365.25*D152*10000)</f>
        <v/>
      </c>
      <c r="U152" s="175" t="str">
        <f aca="true">IF(I152="","",xEURO(OFFSET(C152,-M152+1,0),J152,OFFSET(C152,-M152+2,0),OFFSET(C152,-M152+2,0),OFFSET(C152,-M152+3,0)+AC152,OFFSET(C152,-M152+4,0),1,1)*I152)</f>
        <v/>
      </c>
      <c r="V152" s="235" t="str">
        <f aca="true">IF(I152="","",xEURO(OFFSET(C152,-M152+1,0),J152,OFFSET(C152,-M152+2,0),OFFSET(C152,-M152+2,0),OFFSET(C152,-M152+3,0)+AC152,OFFSET(C152,-M152+4,0),1,0))</f>
        <v/>
      </c>
      <c r="W152" s="175" t="str">
        <f aca="false">IF(I152="","",(V152-K152)*I152*10)</f>
        <v/>
      </c>
      <c r="X152" s="175" t="str">
        <f aca="true">IF(I152="","",xEURO(OFFSET(C152,-M152+1,0),J152,OFFSET(C152,-M152+2,0),OFFSET(C152,-M152+2,0),OFFSET(C152,-M152+3,0)+AC152,OFFSET(C152,-M152+4,0),1,2)/10*I152)</f>
        <v/>
      </c>
      <c r="Y152" s="248" t="str">
        <f aca="true">IF(I152="","",xEURO(OFFSET(C152,-M152+1,0),J152,OFFSET(C152,-M152+2,0),OFFSET(C152,-M152+2,0),OFFSET(C152,-M152+3,0)+AC152,OFFSET(C152,-M152+4,0),1,3)/100*I152*10000)</f>
        <v/>
      </c>
      <c r="Z152" s="248" t="str">
        <f aca="true">IF(I152="","",xEURO(OFFSET(C152,-M152+1,0),J152,OFFSET(C152,-M152+2,0),OFFSET(C152,-M152+2,0),OFFSET(C152,-M152+3,0)+AC152,OFFSET(C152,-M152+4,0),1,5)/365.25*I152*10000)</f>
        <v/>
      </c>
      <c r="AB152" s="249" t="str">
        <f aca="true">IF(D152="","",xCalcSkew(OFFSET(C152,-M152,0),E152-OFFSET(C152,-M152+1,0),b)/100)</f>
        <v/>
      </c>
      <c r="AC152" s="249" t="str">
        <f aca="true">IF(I152="","",xCalcSkew(OFFSET(C152,-M152,0),J152-OFFSET(C152,-M152+1,0),b)/100)</f>
        <v/>
      </c>
      <c r="AE152" s="0" t="n">
        <f aca="false">D152*F152*10000*-1</f>
        <v>-0</v>
      </c>
      <c r="AF152" s="0" t="n">
        <f aca="false">I152*K152*10000*-1</f>
        <v>-0</v>
      </c>
      <c r="AG152" s="0" t="n">
        <f aca="false">AE152+AF152</f>
        <v>-0</v>
      </c>
    </row>
    <row r="153" customFormat="false" ht="12.75" hidden="false" customHeight="false" outlineLevel="0" collapsed="false">
      <c r="D153" s="265"/>
      <c r="E153" s="266"/>
      <c r="F153" s="266"/>
      <c r="G153" s="267"/>
      <c r="I153" s="265"/>
      <c r="J153" s="266"/>
      <c r="K153" s="266"/>
      <c r="L153" s="268"/>
      <c r="M153" s="247" t="n">
        <f aca="false">M152+1</f>
        <v>26</v>
      </c>
      <c r="N153" s="175" t="str">
        <f aca="true">IF(D153="","",xEURO(OFFSET(C153,-M153+1,0),E153,OFFSET(C153,-M153+2,0),OFFSET(C153,-M153+2,0),OFFSET(C153,-M153+3,0)+AB153,OFFSET(C153,-M153+4,0),0,1)*D153)</f>
        <v/>
      </c>
      <c r="O153" s="235" t="str">
        <f aca="true">IF(D153="","",xEURO(OFFSET(C153,-M153+1,0),E153,OFFSET(C153,-M153+2,0),OFFSET(C153,-M153+2,0),OFFSET(C153,-M153+3,0)+AB153,OFFSET(C153,-M153+4,0),0,0))</f>
        <v/>
      </c>
      <c r="P153" s="175" t="str">
        <f aca="false">IF(D153="","",(O153-F153)*D153*10)</f>
        <v/>
      </c>
      <c r="Q153" s="175" t="str">
        <f aca="true">IF(D153="","",xEURO(OFFSET(C153,-M153+1,0),E153,OFFSET(C153,-M153+2,0),OFFSET(C153,-M153+2,0),OFFSET(C153,-M153+3,0)+AB153,OFFSET(C153,-M153+4,0),0,2)/10*D153)</f>
        <v/>
      </c>
      <c r="R153" s="248" t="str">
        <f aca="true">IF(D153="","",xEURO(OFFSET(C153,-M153+1,0),E153,OFFSET(C153,-M153+2,0),OFFSET(C153,-M153+2,0),OFFSET(C153,-M153+3,0)+AB153,OFFSET(C153,-M153+4,0),0,3)/100*D153*10000)</f>
        <v/>
      </c>
      <c r="S153" s="248" t="str">
        <f aca="true">IF(D153="","",xEURO(OFFSET(C153,-M153+1,0),E153,OFFSET(C153,-M153+2,0),OFFSET(C153,-M153+2,0),OFFSET(C153,-M153+3,0)+AB153,OFFSET(C153,-M153+4,0),0,5)/365.25*D153*10000)</f>
        <v/>
      </c>
      <c r="U153" s="175" t="str">
        <f aca="true">IF(I153="","",xEURO(OFFSET(C153,-M153+1,0),J153,OFFSET(C153,-M153+2,0),OFFSET(C153,-M153+2,0),OFFSET(C153,-M153+3,0)+AC153,OFFSET(C153,-M153+4,0),1,1)*I153)</f>
        <v/>
      </c>
      <c r="V153" s="235" t="str">
        <f aca="true">IF(I153="","",xEURO(OFFSET(C153,-M153+1,0),J153,OFFSET(C153,-M153+2,0),OFFSET(C153,-M153+2,0),OFFSET(C153,-M153+3,0)+AC153,OFFSET(C153,-M153+4,0),1,0))</f>
        <v/>
      </c>
      <c r="W153" s="175" t="str">
        <f aca="false">IF(I153="","",(V153-K153)*I153*10)</f>
        <v/>
      </c>
      <c r="X153" s="175" t="str">
        <f aca="true">IF(I153="","",xEURO(OFFSET(C153,-M153+1,0),J153,OFFSET(C153,-M153+2,0),OFFSET(C153,-M153+2,0),OFFSET(C153,-M153+3,0)+AC153,OFFSET(C153,-M153+4,0),1,2)/10*I153)</f>
        <v/>
      </c>
      <c r="Y153" s="248" t="str">
        <f aca="true">IF(I153="","",xEURO(OFFSET(C153,-M153+1,0),J153,OFFSET(C153,-M153+2,0),OFFSET(C153,-M153+2,0),OFFSET(C153,-M153+3,0)+AC153,OFFSET(C153,-M153+4,0),1,3)/100*I153*10000)</f>
        <v/>
      </c>
      <c r="Z153" s="248" t="str">
        <f aca="true">IF(I153="","",xEURO(OFFSET(C153,-M153+1,0),J153,OFFSET(C153,-M153+2,0),OFFSET(C153,-M153+2,0),OFFSET(C153,-M153+3,0)+AC153,OFFSET(C153,-M153+4,0),1,5)/365.25*I153*10000)</f>
        <v/>
      </c>
      <c r="AB153" s="249" t="str">
        <f aca="true">IF(D153="","",xCalcSkew(OFFSET(C153,-M153,0),E153-OFFSET(C153,-M153+1,0),b)/100)</f>
        <v/>
      </c>
      <c r="AC153" s="249" t="str">
        <f aca="true">IF(I153="","",xCalcSkew(OFFSET(C153,-M153,0),J153-OFFSET(C153,-M153+1,0),b)/100)</f>
        <v/>
      </c>
      <c r="AE153" s="0" t="n">
        <f aca="false">D153*F153*10000*-1</f>
        <v>-0</v>
      </c>
      <c r="AF153" s="0" t="n">
        <f aca="false">I153*K153*10000*-1</f>
        <v>-0</v>
      </c>
      <c r="AG153" s="0" t="n">
        <f aca="false">AE153+AF153</f>
        <v>-0</v>
      </c>
    </row>
    <row r="154" customFormat="false" ht="12.75" hidden="false" customHeight="false" outlineLevel="0" collapsed="false">
      <c r="D154" s="265"/>
      <c r="E154" s="266"/>
      <c r="F154" s="266"/>
      <c r="G154" s="267"/>
      <c r="I154" s="265"/>
      <c r="J154" s="266"/>
      <c r="K154" s="266"/>
      <c r="L154" s="268"/>
      <c r="M154" s="247" t="n">
        <f aca="false">M153+1</f>
        <v>27</v>
      </c>
      <c r="N154" s="175" t="str">
        <f aca="true">IF(D154="","",xEURO(OFFSET(C154,-M154+1,0),E154,OFFSET(C154,-M154+2,0),OFFSET(C154,-M154+2,0),OFFSET(C154,-M154+3,0)+AB154,OFFSET(C154,-M154+4,0),0,1)*D154)</f>
        <v/>
      </c>
      <c r="O154" s="235" t="str">
        <f aca="true">IF(D154="","",xEURO(OFFSET(C154,-M154+1,0),E154,OFFSET(C154,-M154+2,0),OFFSET(C154,-M154+2,0),OFFSET(C154,-M154+3,0)+AB154,OFFSET(C154,-M154+4,0),0,0))</f>
        <v/>
      </c>
      <c r="P154" s="175" t="str">
        <f aca="false">IF(D154="","",(O154-F154)*D154*10)</f>
        <v/>
      </c>
      <c r="Q154" s="175" t="str">
        <f aca="true">IF(D154="","",xEURO(OFFSET(C154,-M154+1,0),E154,OFFSET(C154,-M154+2,0),OFFSET(C154,-M154+2,0),OFFSET(C154,-M154+3,0)+AB154,OFFSET(C154,-M154+4,0),0,2)/10*D154)</f>
        <v/>
      </c>
      <c r="R154" s="248" t="str">
        <f aca="true">IF(D154="","",xEURO(OFFSET(C154,-M154+1,0),E154,OFFSET(C154,-M154+2,0),OFFSET(C154,-M154+2,0),OFFSET(C154,-M154+3,0)+AB154,OFFSET(C154,-M154+4,0),0,3)/100*D154*10000)</f>
        <v/>
      </c>
      <c r="S154" s="248" t="str">
        <f aca="true">IF(D154="","",xEURO(OFFSET(C154,-M154+1,0),E154,OFFSET(C154,-M154+2,0),OFFSET(C154,-M154+2,0),OFFSET(C154,-M154+3,0)+AB154,OFFSET(C154,-M154+4,0),0,5)/365.25*D154*10000)</f>
        <v/>
      </c>
      <c r="U154" s="175" t="str">
        <f aca="true">IF(I154="","",xEURO(OFFSET(C154,-M154+1,0),J154,OFFSET(C154,-M154+2,0),OFFSET(C154,-M154+2,0),OFFSET(C154,-M154+3,0)+AC154,OFFSET(C154,-M154+4,0),1,1)*I154)</f>
        <v/>
      </c>
      <c r="V154" s="235" t="str">
        <f aca="true">IF(I154="","",xEURO(OFFSET(C154,-M154+1,0),J154,OFFSET(C154,-M154+2,0),OFFSET(C154,-M154+2,0),OFFSET(C154,-M154+3,0)+AC154,OFFSET(C154,-M154+4,0),1,0))</f>
        <v/>
      </c>
      <c r="W154" s="175" t="str">
        <f aca="false">IF(I154="","",(V154-K154)*I154*10)</f>
        <v/>
      </c>
      <c r="X154" s="175" t="str">
        <f aca="true">IF(I154="","",xEURO(OFFSET(C154,-M154+1,0),J154,OFFSET(C154,-M154+2,0),OFFSET(C154,-M154+2,0),OFFSET(C154,-M154+3,0)+AC154,OFFSET(C154,-M154+4,0),1,2)/10*I154)</f>
        <v/>
      </c>
      <c r="Y154" s="248" t="str">
        <f aca="true">IF(I154="","",xEURO(OFFSET(C154,-M154+1,0),J154,OFFSET(C154,-M154+2,0),OFFSET(C154,-M154+2,0),OFFSET(C154,-M154+3,0)+AC154,OFFSET(C154,-M154+4,0),1,3)/100*I154*10000)</f>
        <v/>
      </c>
      <c r="Z154" s="248" t="str">
        <f aca="true">IF(I154="","",xEURO(OFFSET(C154,-M154+1,0),J154,OFFSET(C154,-M154+2,0),OFFSET(C154,-M154+2,0),OFFSET(C154,-M154+3,0)+AC154,OFFSET(C154,-M154+4,0),1,5)/365.25*I154*10000)</f>
        <v/>
      </c>
      <c r="AB154" s="249" t="str">
        <f aca="true">IF(D154="","",xCalcSkew(OFFSET(C154,-M154,0),E154-OFFSET(C154,-M154+1,0),b)/100)</f>
        <v/>
      </c>
      <c r="AC154" s="249" t="str">
        <f aca="true">IF(I154="","",xCalcSkew(OFFSET(C154,-M154,0),J154-OFFSET(C154,-M154+1,0),b)/100)</f>
        <v/>
      </c>
      <c r="AE154" s="0" t="n">
        <f aca="false">D154*F154*10000*-1</f>
        <v>-0</v>
      </c>
      <c r="AF154" s="0" t="n">
        <f aca="false">I154*K154*10000*-1</f>
        <v>-0</v>
      </c>
      <c r="AG154" s="0" t="n">
        <f aca="false">AE154+AF154</f>
        <v>-0</v>
      </c>
    </row>
    <row r="155" customFormat="false" ht="12.75" hidden="false" customHeight="false" outlineLevel="0" collapsed="false">
      <c r="D155" s="265"/>
      <c r="E155" s="266"/>
      <c r="F155" s="266"/>
      <c r="G155" s="267"/>
      <c r="I155" s="265"/>
      <c r="J155" s="266"/>
      <c r="K155" s="266"/>
      <c r="L155" s="268"/>
      <c r="M155" s="247" t="n">
        <f aca="false">M154+1</f>
        <v>28</v>
      </c>
      <c r="N155" s="175" t="str">
        <f aca="true">IF(D155="","",xEURO(OFFSET(C155,-M155+1,0),E155,OFFSET(C155,-M155+2,0),OFFSET(C155,-M155+2,0),OFFSET(C155,-M155+3,0)+AB155,OFFSET(C155,-M155+4,0),0,1)*D155)</f>
        <v/>
      </c>
      <c r="O155" s="235" t="str">
        <f aca="true">IF(D155="","",xEURO(OFFSET(C155,-M155+1,0),E155,OFFSET(C155,-M155+2,0),OFFSET(C155,-M155+2,0),OFFSET(C155,-M155+3,0)+AB155,OFFSET(C155,-M155+4,0),0,0))</f>
        <v/>
      </c>
      <c r="P155" s="175" t="str">
        <f aca="false">IF(D155="","",(O155-F155)*D155*10)</f>
        <v/>
      </c>
      <c r="Q155" s="175" t="str">
        <f aca="true">IF(D155="","",xEURO(OFFSET(C155,-M155+1,0),E155,OFFSET(C155,-M155+2,0),OFFSET(C155,-M155+2,0),OFFSET(C155,-M155+3,0)+AB155,OFFSET(C155,-M155+4,0),0,2)/10*D155)</f>
        <v/>
      </c>
      <c r="R155" s="248" t="str">
        <f aca="true">IF(D155="","",xEURO(OFFSET(C155,-M155+1,0),E155,OFFSET(C155,-M155+2,0),OFFSET(C155,-M155+2,0),OFFSET(C155,-M155+3,0)+AB155,OFFSET(C155,-M155+4,0),0,3)/100*D155*10000)</f>
        <v/>
      </c>
      <c r="S155" s="248" t="str">
        <f aca="true">IF(D155="","",xEURO(OFFSET(C155,-M155+1,0),E155,OFFSET(C155,-M155+2,0),OFFSET(C155,-M155+2,0),OFFSET(C155,-M155+3,0)+AB155,OFFSET(C155,-M155+4,0),0,5)/365.25*D155*10000)</f>
        <v/>
      </c>
      <c r="U155" s="175" t="str">
        <f aca="true">IF(I155="","",xEURO(OFFSET(C155,-M155+1,0),J155,OFFSET(C155,-M155+2,0),OFFSET(C155,-M155+2,0),OFFSET(C155,-M155+3,0)+AC155,OFFSET(C155,-M155+4,0),1,1)*I155)</f>
        <v/>
      </c>
      <c r="V155" s="235" t="str">
        <f aca="true">IF(I155="","",xEURO(OFFSET(C155,-M155+1,0),J155,OFFSET(C155,-M155+2,0),OFFSET(C155,-M155+2,0),OFFSET(C155,-M155+3,0)+AC155,OFFSET(C155,-M155+4,0),1,0))</f>
        <v/>
      </c>
      <c r="W155" s="175" t="str">
        <f aca="false">IF(I155="","",(V155-K155)*I155*10)</f>
        <v/>
      </c>
      <c r="X155" s="175" t="str">
        <f aca="true">IF(I155="","",xEURO(OFFSET(C155,-M155+1,0),J155,OFFSET(C155,-M155+2,0),OFFSET(C155,-M155+2,0),OFFSET(C155,-M155+3,0)+AC155,OFFSET(C155,-M155+4,0),1,2)/10*I155)</f>
        <v/>
      </c>
      <c r="Y155" s="248" t="str">
        <f aca="true">IF(I155="","",xEURO(OFFSET(C155,-M155+1,0),J155,OFFSET(C155,-M155+2,0),OFFSET(C155,-M155+2,0),OFFSET(C155,-M155+3,0)+AC155,OFFSET(C155,-M155+4,0),1,3)/100*I155*10000)</f>
        <v/>
      </c>
      <c r="Z155" s="248" t="str">
        <f aca="true">IF(I155="","",xEURO(OFFSET(C155,-M155+1,0),J155,OFFSET(C155,-M155+2,0),OFFSET(C155,-M155+2,0),OFFSET(C155,-M155+3,0)+AC155,OFFSET(C155,-M155+4,0),1,5)/365.25*I155*10000)</f>
        <v/>
      </c>
      <c r="AB155" s="249" t="str">
        <f aca="true">IF(D155="","",xCalcSkew(OFFSET(C155,-M155,0),E155-OFFSET(C155,-M155+1,0),b)/100)</f>
        <v/>
      </c>
      <c r="AC155" s="249" t="str">
        <f aca="true">IF(I155="","",xCalcSkew(OFFSET(C155,-M155,0),J155-OFFSET(C155,-M155+1,0),b)/100)</f>
        <v/>
      </c>
      <c r="AE155" s="0" t="n">
        <f aca="false">D155*F155*10000*-1</f>
        <v>-0</v>
      </c>
      <c r="AF155" s="0" t="n">
        <f aca="false">I155*K155*10000*-1</f>
        <v>-0</v>
      </c>
      <c r="AG155" s="0" t="n">
        <f aca="false">AE155+AF155</f>
        <v>-0</v>
      </c>
    </row>
    <row r="156" customFormat="false" ht="12.75" hidden="false" customHeight="false" outlineLevel="0" collapsed="false">
      <c r="D156" s="265"/>
      <c r="E156" s="266"/>
      <c r="F156" s="266"/>
      <c r="G156" s="267"/>
      <c r="I156" s="265"/>
      <c r="J156" s="266"/>
      <c r="K156" s="266"/>
      <c r="L156" s="268"/>
      <c r="M156" s="247" t="n">
        <f aca="false">M155+1</f>
        <v>29</v>
      </c>
      <c r="N156" s="175" t="str">
        <f aca="true">IF(D156="","",xEURO(OFFSET(C156,-M156+1,0),E156,OFFSET(C156,-M156+2,0),OFFSET(C156,-M156+2,0),OFFSET(C156,-M156+3,0)+AB156,OFFSET(C156,-M156+4,0),0,1)*D156)</f>
        <v/>
      </c>
      <c r="O156" s="235" t="str">
        <f aca="true">IF(D156="","",xEURO(OFFSET(C156,-M156+1,0),E156,OFFSET(C156,-M156+2,0),OFFSET(C156,-M156+2,0),OFFSET(C156,-M156+3,0)+AB156,OFFSET(C156,-M156+4,0),0,0))</f>
        <v/>
      </c>
      <c r="P156" s="175" t="str">
        <f aca="false">IF(D156="","",(O156-F156)*D156*10)</f>
        <v/>
      </c>
      <c r="Q156" s="175" t="str">
        <f aca="true">IF(D156="","",xEURO(OFFSET(C156,-M156+1,0),E156,OFFSET(C156,-M156+2,0),OFFSET(C156,-M156+2,0),OFFSET(C156,-M156+3,0)+AB156,OFFSET(C156,-M156+4,0),0,2)/10*D156)</f>
        <v/>
      </c>
      <c r="R156" s="248" t="str">
        <f aca="true">IF(D156="","",xEURO(OFFSET(C156,-M156+1,0),E156,OFFSET(C156,-M156+2,0),OFFSET(C156,-M156+2,0),OFFSET(C156,-M156+3,0)+AB156,OFFSET(C156,-M156+4,0),0,3)/100*D156*10000)</f>
        <v/>
      </c>
      <c r="S156" s="248" t="str">
        <f aca="true">IF(D156="","",xEURO(OFFSET(C156,-M156+1,0),E156,OFFSET(C156,-M156+2,0),OFFSET(C156,-M156+2,0),OFFSET(C156,-M156+3,0)+AB156,OFFSET(C156,-M156+4,0),0,5)/365.25*D156*10000)</f>
        <v/>
      </c>
      <c r="U156" s="175" t="str">
        <f aca="true">IF(I156="","",xEURO(OFFSET(C156,-M156+1,0),J156,OFFSET(C156,-M156+2,0),OFFSET(C156,-M156+2,0),OFFSET(C156,-M156+3,0)+AC156,OFFSET(C156,-M156+4,0),1,1)*I156)</f>
        <v/>
      </c>
      <c r="V156" s="235" t="str">
        <f aca="true">IF(I156="","",xEURO(OFFSET(C156,-M156+1,0),J156,OFFSET(C156,-M156+2,0),OFFSET(C156,-M156+2,0),OFFSET(C156,-M156+3,0)+AC156,OFFSET(C156,-M156+4,0),1,0))</f>
        <v/>
      </c>
      <c r="W156" s="175" t="str">
        <f aca="false">IF(I156="","",(V156-K156)*I156*10)</f>
        <v/>
      </c>
      <c r="X156" s="175" t="str">
        <f aca="true">IF(I156="","",xEURO(OFFSET(C156,-M156+1,0),J156,OFFSET(C156,-M156+2,0),OFFSET(C156,-M156+2,0),OFFSET(C156,-M156+3,0)+AC156,OFFSET(C156,-M156+4,0),1,2)/10*I156)</f>
        <v/>
      </c>
      <c r="Y156" s="248" t="str">
        <f aca="true">IF(I156="","",xEURO(OFFSET(C156,-M156+1,0),J156,OFFSET(C156,-M156+2,0),OFFSET(C156,-M156+2,0),OFFSET(C156,-M156+3,0)+AC156,OFFSET(C156,-M156+4,0),1,3)/100*I156*10000)</f>
        <v/>
      </c>
      <c r="Z156" s="248" t="str">
        <f aca="true">IF(I156="","",xEURO(OFFSET(C156,-M156+1,0),J156,OFFSET(C156,-M156+2,0),OFFSET(C156,-M156+2,0),OFFSET(C156,-M156+3,0)+AC156,OFFSET(C156,-M156+4,0),1,5)/365.25*I156*10000)</f>
        <v/>
      </c>
      <c r="AB156" s="249" t="str">
        <f aca="true">IF(D156="","",xCalcSkew(OFFSET(C156,-M156,0),E156-OFFSET(C156,-M156+1,0),b)/100)</f>
        <v/>
      </c>
      <c r="AC156" s="249" t="str">
        <f aca="true">IF(I156="","",xCalcSkew(OFFSET(C156,-M156,0),J156-OFFSET(C156,-M156+1,0),b)/100)</f>
        <v/>
      </c>
      <c r="AE156" s="0" t="n">
        <f aca="false">D156*F156*10000*-1</f>
        <v>-0</v>
      </c>
      <c r="AF156" s="0" t="n">
        <f aca="false">I156*K156*10000*-1</f>
        <v>-0</v>
      </c>
      <c r="AG156" s="0" t="n">
        <f aca="false">AE156+AF156</f>
        <v>-0</v>
      </c>
    </row>
    <row r="157" customFormat="false" ht="12.75" hidden="false" customHeight="false" outlineLevel="0" collapsed="false">
      <c r="D157" s="265"/>
      <c r="E157" s="266"/>
      <c r="F157" s="266"/>
      <c r="G157" s="267"/>
      <c r="I157" s="265"/>
      <c r="J157" s="266"/>
      <c r="K157" s="266"/>
      <c r="L157" s="268"/>
      <c r="M157" s="247" t="n">
        <f aca="false">M156+1</f>
        <v>30</v>
      </c>
      <c r="N157" s="175" t="str">
        <f aca="true">IF(D157="","",xEURO(OFFSET(C157,-M157+1,0),E157,OFFSET(C157,-M157+2,0),OFFSET(C157,-M157+2,0),OFFSET(C157,-M157+3,0)+AB157,OFFSET(C157,-M157+4,0),0,1)*D157)</f>
        <v/>
      </c>
      <c r="O157" s="235" t="str">
        <f aca="true">IF(D157="","",xEURO(OFFSET(C157,-M157+1,0),E157,OFFSET(C157,-M157+2,0),OFFSET(C157,-M157+2,0),OFFSET(C157,-M157+3,0)+AB157,OFFSET(C157,-M157+4,0),0,0))</f>
        <v/>
      </c>
      <c r="P157" s="175" t="str">
        <f aca="false">IF(D157="","",(O157-F157)*D157*10)</f>
        <v/>
      </c>
      <c r="Q157" s="175" t="str">
        <f aca="true">IF(D157="","",xEURO(OFFSET(C157,-M157+1,0),E157,OFFSET(C157,-M157+2,0),OFFSET(C157,-M157+2,0),OFFSET(C157,-M157+3,0)+AB157,OFFSET(C157,-M157+4,0),0,2)/10*D157)</f>
        <v/>
      </c>
      <c r="R157" s="248" t="str">
        <f aca="true">IF(D157="","",xEURO(OFFSET(C157,-M157+1,0),E157,OFFSET(C157,-M157+2,0),OFFSET(C157,-M157+2,0),OFFSET(C157,-M157+3,0)+AB157,OFFSET(C157,-M157+4,0),0,3)/100*D157*10000)</f>
        <v/>
      </c>
      <c r="S157" s="248" t="str">
        <f aca="true">IF(D157="","",xEURO(OFFSET(C157,-M157+1,0),E157,OFFSET(C157,-M157+2,0),OFFSET(C157,-M157+2,0),OFFSET(C157,-M157+3,0)+AB157,OFFSET(C157,-M157+4,0),0,5)/365.25*D157*10000)</f>
        <v/>
      </c>
      <c r="U157" s="175" t="str">
        <f aca="true">IF(I157="","",xEURO(OFFSET(C157,-M157+1,0),J157,OFFSET(C157,-M157+2,0),OFFSET(C157,-M157+2,0),OFFSET(C157,-M157+3,0)+AC157,OFFSET(C157,-M157+4,0),1,1)*I157)</f>
        <v/>
      </c>
      <c r="V157" s="235" t="str">
        <f aca="true">IF(I157="","",xEURO(OFFSET(C157,-M157+1,0),J157,OFFSET(C157,-M157+2,0),OFFSET(C157,-M157+2,0),OFFSET(C157,-M157+3,0)+AC157,OFFSET(C157,-M157+4,0),1,0))</f>
        <v/>
      </c>
      <c r="W157" s="175" t="str">
        <f aca="false">IF(I157="","",(V157-K157)*I157*10)</f>
        <v/>
      </c>
      <c r="X157" s="175" t="str">
        <f aca="true">IF(I157="","",xEURO(OFFSET(C157,-M157+1,0),J157,OFFSET(C157,-M157+2,0),OFFSET(C157,-M157+2,0),OFFSET(C157,-M157+3,0)+AC157,OFFSET(C157,-M157+4,0),1,2)/10*I157)</f>
        <v/>
      </c>
      <c r="Y157" s="248" t="str">
        <f aca="true">IF(I157="","",xEURO(OFFSET(C157,-M157+1,0),J157,OFFSET(C157,-M157+2,0),OFFSET(C157,-M157+2,0),OFFSET(C157,-M157+3,0)+AC157,OFFSET(C157,-M157+4,0),1,3)/100*I157*10000)</f>
        <v/>
      </c>
      <c r="Z157" s="248" t="str">
        <f aca="true">IF(I157="","",xEURO(OFFSET(C157,-M157+1,0),J157,OFFSET(C157,-M157+2,0),OFFSET(C157,-M157+2,0),OFFSET(C157,-M157+3,0)+AC157,OFFSET(C157,-M157+4,0),1,5)/365.25*I157*10000)</f>
        <v/>
      </c>
      <c r="AB157" s="249" t="str">
        <f aca="true">IF(D157="","",xCalcSkew(OFFSET(C157,-M157,0),E157-OFFSET(C157,-M157+1,0),b)/100)</f>
        <v/>
      </c>
      <c r="AC157" s="249" t="str">
        <f aca="true">IF(I157="","",xCalcSkew(OFFSET(C157,-M157,0),J157-OFFSET(C157,-M157+1,0),b)/100)</f>
        <v/>
      </c>
      <c r="AE157" s="0" t="n">
        <f aca="false">D157*F157*10000*-1</f>
        <v>-0</v>
      </c>
      <c r="AF157" s="0" t="n">
        <f aca="false">I157*K157*10000*-1</f>
        <v>-0</v>
      </c>
      <c r="AG157" s="0" t="n">
        <f aca="false">AE157+AF157</f>
        <v>-0</v>
      </c>
    </row>
    <row r="158" customFormat="false" ht="12.75" hidden="false" customHeight="false" outlineLevel="0" collapsed="false">
      <c r="D158" s="265"/>
      <c r="E158" s="266"/>
      <c r="F158" s="266"/>
      <c r="G158" s="267"/>
      <c r="I158" s="265"/>
      <c r="J158" s="266"/>
      <c r="K158" s="266"/>
      <c r="L158" s="268"/>
      <c r="M158" s="247" t="n">
        <f aca="false">M157+1</f>
        <v>31</v>
      </c>
      <c r="N158" s="175" t="str">
        <f aca="true">IF(D158="","",xEURO(OFFSET(C158,-M158+1,0),E158,OFFSET(C158,-M158+2,0),OFFSET(C158,-M158+2,0),OFFSET(C158,-M158+3,0)+AB158,OFFSET(C158,-M158+4,0),0,1)*D158)</f>
        <v/>
      </c>
      <c r="O158" s="235" t="str">
        <f aca="true">IF(D158="","",xEURO(OFFSET(C158,-M158+1,0),E158,OFFSET(C158,-M158+2,0),OFFSET(C158,-M158+2,0),OFFSET(C158,-M158+3,0)+AB158,OFFSET(C158,-M158+4,0),0,0))</f>
        <v/>
      </c>
      <c r="P158" s="175" t="str">
        <f aca="false">IF(D158="","",(O158-F158)*D158*10)</f>
        <v/>
      </c>
      <c r="Q158" s="175" t="str">
        <f aca="true">IF(D158="","",xEURO(OFFSET(C158,-M158+1,0),E158,OFFSET(C158,-M158+2,0),OFFSET(C158,-M158+2,0),OFFSET(C158,-M158+3,0)+AB158,OFFSET(C158,-M158+4,0),0,2)/10*D158)</f>
        <v/>
      </c>
      <c r="R158" s="248" t="str">
        <f aca="true">IF(D158="","",xEURO(OFFSET(C158,-M158+1,0),E158,OFFSET(C158,-M158+2,0),OFFSET(C158,-M158+2,0),OFFSET(C158,-M158+3,0)+AB158,OFFSET(C158,-M158+4,0),0,3)/100*D158*10000)</f>
        <v/>
      </c>
      <c r="S158" s="248" t="str">
        <f aca="true">IF(D158="","",xEURO(OFFSET(C158,-M158+1,0),E158,OFFSET(C158,-M158+2,0),OFFSET(C158,-M158+2,0),OFFSET(C158,-M158+3,0)+AB158,OFFSET(C158,-M158+4,0),0,5)/365.25*D158*10000)</f>
        <v/>
      </c>
      <c r="U158" s="175" t="str">
        <f aca="true">IF(I158="","",xEURO(OFFSET(C158,-M158+1,0),J158,OFFSET(C158,-M158+2,0),OFFSET(C158,-M158+2,0),OFFSET(C158,-M158+3,0)+AC158,OFFSET(C158,-M158+4,0),1,1)*I158)</f>
        <v/>
      </c>
      <c r="V158" s="235" t="str">
        <f aca="true">IF(I158="","",xEURO(OFFSET(C158,-M158+1,0),J158,OFFSET(C158,-M158+2,0),OFFSET(C158,-M158+2,0),OFFSET(C158,-M158+3,0)+AC158,OFFSET(C158,-M158+4,0),1,0))</f>
        <v/>
      </c>
      <c r="W158" s="175" t="str">
        <f aca="false">IF(I158="","",(V158-K158)*I158*10)</f>
        <v/>
      </c>
      <c r="X158" s="175" t="str">
        <f aca="true">IF(I158="","",xEURO(OFFSET(C158,-M158+1,0),J158,OFFSET(C158,-M158+2,0),OFFSET(C158,-M158+2,0),OFFSET(C158,-M158+3,0)+AC158,OFFSET(C158,-M158+4,0),1,2)/10*I158)</f>
        <v/>
      </c>
      <c r="Y158" s="248" t="str">
        <f aca="true">IF(I158="","",xEURO(OFFSET(C158,-M158+1,0),J158,OFFSET(C158,-M158+2,0),OFFSET(C158,-M158+2,0),OFFSET(C158,-M158+3,0)+AC158,OFFSET(C158,-M158+4,0),1,3)/100*I158*10000)</f>
        <v/>
      </c>
      <c r="Z158" s="248" t="str">
        <f aca="true">IF(I158="","",xEURO(OFFSET(C158,-M158+1,0),J158,OFFSET(C158,-M158+2,0),OFFSET(C158,-M158+2,0),OFFSET(C158,-M158+3,0)+AC158,OFFSET(C158,-M158+4,0),1,5)/365.25*I158*10000)</f>
        <v/>
      </c>
      <c r="AB158" s="249" t="str">
        <f aca="true">IF(D158="","",xCalcSkew(OFFSET(C158,-M158,0),E158-OFFSET(C158,-M158+1,0),b)/100)</f>
        <v/>
      </c>
      <c r="AC158" s="249" t="str">
        <f aca="true">IF(I158="","",xCalcSkew(OFFSET(C158,-M158,0),J158-OFFSET(C158,-M158+1,0),b)/100)</f>
        <v/>
      </c>
      <c r="AE158" s="0" t="n">
        <f aca="false">D158*F158*10000*-1</f>
        <v>-0</v>
      </c>
      <c r="AF158" s="0" t="n">
        <f aca="false">I158*K158*10000*-1</f>
        <v>-0</v>
      </c>
      <c r="AG158" s="0" t="n">
        <f aca="false">AE158+AF158</f>
        <v>-0</v>
      </c>
    </row>
    <row r="159" customFormat="false" ht="12.75" hidden="false" customHeight="false" outlineLevel="0" collapsed="false">
      <c r="D159" s="265"/>
      <c r="E159" s="266"/>
      <c r="F159" s="266"/>
      <c r="G159" s="267"/>
      <c r="I159" s="265"/>
      <c r="J159" s="266"/>
      <c r="K159" s="266"/>
      <c r="L159" s="268"/>
      <c r="M159" s="247" t="n">
        <f aca="false">M158+1</f>
        <v>32</v>
      </c>
      <c r="N159" s="175" t="str">
        <f aca="true">IF(D159="","",xEURO(OFFSET(C159,-M159+1,0),E159,OFFSET(C159,-M159+2,0),OFFSET(C159,-M159+2,0),OFFSET(C159,-M159+3,0)+AB159,OFFSET(C159,-M159+4,0),0,1)*D159)</f>
        <v/>
      </c>
      <c r="O159" s="235" t="str">
        <f aca="true">IF(D159="","",xEURO(OFFSET(C159,-M159+1,0),E159,OFFSET(C159,-M159+2,0),OFFSET(C159,-M159+2,0),OFFSET(C159,-M159+3,0)+AB159,OFFSET(C159,-M159+4,0),0,0))</f>
        <v/>
      </c>
      <c r="P159" s="175" t="str">
        <f aca="false">IF(D159="","",(O159-F159)*D159*10)</f>
        <v/>
      </c>
      <c r="Q159" s="175" t="str">
        <f aca="true">IF(D159="","",xEURO(OFFSET(C159,-M159+1,0),E159,OFFSET(C159,-M159+2,0),OFFSET(C159,-M159+2,0),OFFSET(C159,-M159+3,0)+AB159,OFFSET(C159,-M159+4,0),0,2)/10*D159)</f>
        <v/>
      </c>
      <c r="R159" s="248" t="str">
        <f aca="true">IF(D159="","",xEURO(OFFSET(C159,-M159+1,0),E159,OFFSET(C159,-M159+2,0),OFFSET(C159,-M159+2,0),OFFSET(C159,-M159+3,0)+AB159,OFFSET(C159,-M159+4,0),0,3)/100*D159*10000)</f>
        <v/>
      </c>
      <c r="S159" s="248" t="str">
        <f aca="true">IF(D159="","",xEURO(OFFSET(C159,-M159+1,0),E159,OFFSET(C159,-M159+2,0),OFFSET(C159,-M159+2,0),OFFSET(C159,-M159+3,0)+AB159,OFFSET(C159,-M159+4,0),0,5)/365.25*D159*10000)</f>
        <v/>
      </c>
      <c r="U159" s="175" t="str">
        <f aca="true">IF(I159="","",xEURO(OFFSET(C159,-M159+1,0),J159,OFFSET(C159,-M159+2,0),OFFSET(C159,-M159+2,0),OFFSET(C159,-M159+3,0)+AC159,OFFSET(C159,-M159+4,0),1,1)*I159)</f>
        <v/>
      </c>
      <c r="V159" s="235" t="str">
        <f aca="true">IF(I159="","",xEURO(OFFSET(C159,-M159+1,0),J159,OFFSET(C159,-M159+2,0),OFFSET(C159,-M159+2,0),OFFSET(C159,-M159+3,0)+AC159,OFFSET(C159,-M159+4,0),1,0))</f>
        <v/>
      </c>
      <c r="W159" s="175" t="str">
        <f aca="false">IF(I159="","",(V159-K159)*I159*10)</f>
        <v/>
      </c>
      <c r="X159" s="175" t="str">
        <f aca="true">IF(I159="","",xEURO(OFFSET(C159,-M159+1,0),J159,OFFSET(C159,-M159+2,0),OFFSET(C159,-M159+2,0),OFFSET(C159,-M159+3,0)+AC159,OFFSET(C159,-M159+4,0),1,2)/10*I159)</f>
        <v/>
      </c>
      <c r="Y159" s="248" t="str">
        <f aca="true">IF(I159="","",xEURO(OFFSET(C159,-M159+1,0),J159,OFFSET(C159,-M159+2,0),OFFSET(C159,-M159+2,0),OFFSET(C159,-M159+3,0)+AC159,OFFSET(C159,-M159+4,0),1,3)/100*I159*10000)</f>
        <v/>
      </c>
      <c r="Z159" s="248" t="str">
        <f aca="true">IF(I159="","",xEURO(OFFSET(C159,-M159+1,0),J159,OFFSET(C159,-M159+2,0),OFFSET(C159,-M159+2,0),OFFSET(C159,-M159+3,0)+AC159,OFFSET(C159,-M159+4,0),1,5)/365.25*I159*10000)</f>
        <v/>
      </c>
      <c r="AB159" s="249" t="str">
        <f aca="true">IF(D159="","",xCalcSkew(OFFSET(C159,-M159,0),E159-OFFSET(C159,-M159+1,0),b)/100)</f>
        <v/>
      </c>
      <c r="AC159" s="249" t="str">
        <f aca="true">IF(I159="","",xCalcSkew(OFFSET(C159,-M159,0),J159-OFFSET(C159,-M159+1,0),b)/100)</f>
        <v/>
      </c>
      <c r="AE159" s="0" t="n">
        <f aca="false">D159*F159*10000*-1</f>
        <v>-0</v>
      </c>
      <c r="AF159" s="0" t="n">
        <f aca="false">I159*K159*10000*-1</f>
        <v>-0</v>
      </c>
      <c r="AG159" s="0" t="n">
        <f aca="false">AE159+AF159</f>
        <v>-0</v>
      </c>
    </row>
    <row r="160" customFormat="false" ht="12.75" hidden="false" customHeight="false" outlineLevel="0" collapsed="false">
      <c r="D160" s="265"/>
      <c r="E160" s="266"/>
      <c r="F160" s="266"/>
      <c r="G160" s="267"/>
      <c r="I160" s="265"/>
      <c r="J160" s="266"/>
      <c r="K160" s="266"/>
      <c r="L160" s="268"/>
      <c r="M160" s="247" t="n">
        <f aca="false">M159+1</f>
        <v>33</v>
      </c>
      <c r="N160" s="175" t="str">
        <f aca="true">IF(D160="","",xEURO(OFFSET(C160,-M160+1,0),E160,OFFSET(C160,-M160+2,0),OFFSET(C160,-M160+2,0),OFFSET(C160,-M160+3,0)+AB160,OFFSET(C160,-M160+4,0),0,1)*D160)</f>
        <v/>
      </c>
      <c r="O160" s="235" t="str">
        <f aca="true">IF(D160="","",xEURO(OFFSET(C160,-M160+1,0),E160,OFFSET(C160,-M160+2,0),OFFSET(C160,-M160+2,0),OFFSET(C160,-M160+3,0)+AB160,OFFSET(C160,-M160+4,0),0,0))</f>
        <v/>
      </c>
      <c r="P160" s="175" t="str">
        <f aca="false">IF(D160="","",(O160-F160)*D160*10)</f>
        <v/>
      </c>
      <c r="Q160" s="175" t="str">
        <f aca="true">IF(D160="","",xEURO(OFFSET(C160,-M160+1,0),E160,OFFSET(C160,-M160+2,0),OFFSET(C160,-M160+2,0),OFFSET(C160,-M160+3,0)+AB160,OFFSET(C160,-M160+4,0),0,2)/10*D160)</f>
        <v/>
      </c>
      <c r="R160" s="248" t="str">
        <f aca="true">IF(D160="","",xEURO(OFFSET(C160,-M160+1,0),E160,OFFSET(C160,-M160+2,0),OFFSET(C160,-M160+2,0),OFFSET(C160,-M160+3,0)+AB160,OFFSET(C160,-M160+4,0),0,3)/100*D160*10000)</f>
        <v/>
      </c>
      <c r="S160" s="248" t="str">
        <f aca="true">IF(D160="","",xEURO(OFFSET(C160,-M160+1,0),E160,OFFSET(C160,-M160+2,0),OFFSET(C160,-M160+2,0),OFFSET(C160,-M160+3,0)+AB160,OFFSET(C160,-M160+4,0),0,5)/365.25*D160*10000)</f>
        <v/>
      </c>
      <c r="U160" s="175" t="str">
        <f aca="true">IF(I160="","",xEURO(OFFSET(C160,-M160+1,0),J160,OFFSET(C160,-M160+2,0),OFFSET(C160,-M160+2,0),OFFSET(C160,-M160+3,0)+AC160,OFFSET(C160,-M160+4,0),1,1)*I160)</f>
        <v/>
      </c>
      <c r="V160" s="235" t="str">
        <f aca="true">IF(I160="","",xEURO(OFFSET(C160,-M160+1,0),J160,OFFSET(C160,-M160+2,0),OFFSET(C160,-M160+2,0),OFFSET(C160,-M160+3,0)+AC160,OFFSET(C160,-M160+4,0),1,0))</f>
        <v/>
      </c>
      <c r="W160" s="175" t="str">
        <f aca="false">IF(I160="","",(V160-K160)*I160*10)</f>
        <v/>
      </c>
      <c r="X160" s="175" t="str">
        <f aca="true">IF(I160="","",xEURO(OFFSET(C160,-M160+1,0),J160,OFFSET(C160,-M160+2,0),OFFSET(C160,-M160+2,0),OFFSET(C160,-M160+3,0)+AC160,OFFSET(C160,-M160+4,0),1,2)/10*I160)</f>
        <v/>
      </c>
      <c r="Y160" s="248" t="str">
        <f aca="true">IF(I160="","",xEURO(OFFSET(C160,-M160+1,0),J160,OFFSET(C160,-M160+2,0),OFFSET(C160,-M160+2,0),OFFSET(C160,-M160+3,0)+AC160,OFFSET(C160,-M160+4,0),1,3)/100*I160*10000)</f>
        <v/>
      </c>
      <c r="Z160" s="248" t="str">
        <f aca="true">IF(I160="","",xEURO(OFFSET(C160,-M160+1,0),J160,OFFSET(C160,-M160+2,0),OFFSET(C160,-M160+2,0),OFFSET(C160,-M160+3,0)+AC160,OFFSET(C160,-M160+4,0),1,5)/365.25*I160*10000)</f>
        <v/>
      </c>
      <c r="AB160" s="249" t="str">
        <f aca="true">IF(D160="","",xCalcSkew(OFFSET(C160,-M160,0),E160-OFFSET(C160,-M160+1,0),b)/100)</f>
        <v/>
      </c>
      <c r="AC160" s="249" t="str">
        <f aca="true">IF(I160="","",xCalcSkew(OFFSET(C160,-M160,0),J160-OFFSET(C160,-M160+1,0),b)/100)</f>
        <v/>
      </c>
      <c r="AE160" s="0" t="n">
        <f aca="false">D160*F160*10000*-1</f>
        <v>-0</v>
      </c>
      <c r="AF160" s="0" t="n">
        <f aca="false">I160*K160*10000*-1</f>
        <v>-0</v>
      </c>
      <c r="AG160" s="0" t="n">
        <f aca="false">AE160+AF160</f>
        <v>-0</v>
      </c>
    </row>
    <row r="161" customFormat="false" ht="12.75" hidden="false" customHeight="false" outlineLevel="0" collapsed="false">
      <c r="D161" s="265"/>
      <c r="E161" s="266"/>
      <c r="F161" s="266"/>
      <c r="G161" s="267"/>
      <c r="I161" s="265"/>
      <c r="J161" s="266"/>
      <c r="K161" s="266"/>
      <c r="L161" s="268"/>
      <c r="M161" s="247" t="n">
        <f aca="false">M160+1</f>
        <v>34</v>
      </c>
      <c r="N161" s="175" t="str">
        <f aca="true">IF(D161="","",xEURO(OFFSET(C161,-M161+1,0),E161,OFFSET(C161,-M161+2,0),OFFSET(C161,-M161+2,0),OFFSET(C161,-M161+3,0)+AB161,OFFSET(C161,-M161+4,0),0,1)*D161)</f>
        <v/>
      </c>
      <c r="O161" s="235" t="str">
        <f aca="true">IF(D161="","",xEURO(OFFSET(C161,-M161+1,0),E161,OFFSET(C161,-M161+2,0),OFFSET(C161,-M161+2,0),OFFSET(C161,-M161+3,0)+AB161,OFFSET(C161,-M161+4,0),0,0))</f>
        <v/>
      </c>
      <c r="P161" s="175" t="str">
        <f aca="false">IF(D161="","",(O161-F161)*D161*10)</f>
        <v/>
      </c>
      <c r="Q161" s="175" t="str">
        <f aca="true">IF(D161="","",xEURO(OFFSET(C161,-M161+1,0),E161,OFFSET(C161,-M161+2,0),OFFSET(C161,-M161+2,0),OFFSET(C161,-M161+3,0)+AB161,OFFSET(C161,-M161+4,0),0,2)/10*D161)</f>
        <v/>
      </c>
      <c r="R161" s="248" t="str">
        <f aca="true">IF(D161="","",xEURO(OFFSET(C161,-M161+1,0),E161,OFFSET(C161,-M161+2,0),OFFSET(C161,-M161+2,0),OFFSET(C161,-M161+3,0)+AB161,OFFSET(C161,-M161+4,0),0,3)/100*D161*10000)</f>
        <v/>
      </c>
      <c r="S161" s="248" t="str">
        <f aca="true">IF(D161="","",xEURO(OFFSET(C161,-M161+1,0),E161,OFFSET(C161,-M161+2,0),OFFSET(C161,-M161+2,0),OFFSET(C161,-M161+3,0)+AB161,OFFSET(C161,-M161+4,0),0,5)/365.25*D161*10000)</f>
        <v/>
      </c>
      <c r="U161" s="175" t="str">
        <f aca="true">IF(I161="","",xEURO(OFFSET(C161,-M161+1,0),J161,OFFSET(C161,-M161+2,0),OFFSET(C161,-M161+2,0),OFFSET(C161,-M161+3,0)+AC161,OFFSET(C161,-M161+4,0),1,1)*I161)</f>
        <v/>
      </c>
      <c r="V161" s="235" t="str">
        <f aca="true">IF(I161="","",xEURO(OFFSET(C161,-M161+1,0),J161,OFFSET(C161,-M161+2,0),OFFSET(C161,-M161+2,0),OFFSET(C161,-M161+3,0)+AC161,OFFSET(C161,-M161+4,0),1,0))</f>
        <v/>
      </c>
      <c r="W161" s="175" t="str">
        <f aca="false">IF(I161="","",(V161-K161)*I161*10)</f>
        <v/>
      </c>
      <c r="X161" s="175" t="str">
        <f aca="true">IF(I161="","",xEURO(OFFSET(C161,-M161+1,0),J161,OFFSET(C161,-M161+2,0),OFFSET(C161,-M161+2,0),OFFSET(C161,-M161+3,0)+AC161,OFFSET(C161,-M161+4,0),1,2)/10*I161)</f>
        <v/>
      </c>
      <c r="Y161" s="248" t="str">
        <f aca="true">IF(I161="","",xEURO(OFFSET(C161,-M161+1,0),J161,OFFSET(C161,-M161+2,0),OFFSET(C161,-M161+2,0),OFFSET(C161,-M161+3,0)+AC161,OFFSET(C161,-M161+4,0),1,3)/100*I161*10000)</f>
        <v/>
      </c>
      <c r="Z161" s="248" t="str">
        <f aca="true">IF(I161="","",xEURO(OFFSET(C161,-M161+1,0),J161,OFFSET(C161,-M161+2,0),OFFSET(C161,-M161+2,0),OFFSET(C161,-M161+3,0)+AC161,OFFSET(C161,-M161+4,0),1,5)/365.25*I161*10000)</f>
        <v/>
      </c>
      <c r="AB161" s="249" t="str">
        <f aca="true">IF(D161="","",xCalcSkew(OFFSET(C161,-M161,0),E161-OFFSET(C161,-M161+1,0),b)/100)</f>
        <v/>
      </c>
      <c r="AC161" s="249" t="str">
        <f aca="true">IF(I161="","",xCalcSkew(OFFSET(C161,-M161,0),J161-OFFSET(C161,-M161+1,0),b)/100)</f>
        <v/>
      </c>
      <c r="AE161" s="0" t="n">
        <f aca="false">D161*F161*10000*-1</f>
        <v>-0</v>
      </c>
      <c r="AF161" s="0" t="n">
        <f aca="false">I161*K161*10000*-1</f>
        <v>-0</v>
      </c>
      <c r="AG161" s="0" t="n">
        <f aca="false">AE161+AF161</f>
        <v>-0</v>
      </c>
    </row>
    <row r="162" customFormat="false" ht="12.75" hidden="false" customHeight="false" outlineLevel="0" collapsed="false">
      <c r="D162" s="265"/>
      <c r="E162" s="266"/>
      <c r="F162" s="266"/>
      <c r="G162" s="267"/>
      <c r="I162" s="265"/>
      <c r="J162" s="266"/>
      <c r="K162" s="266"/>
      <c r="L162" s="268"/>
      <c r="M162" s="247" t="n">
        <f aca="false">M161+1</f>
        <v>35</v>
      </c>
      <c r="N162" s="175" t="str">
        <f aca="true">IF(D162="","",xEURO(OFFSET(C162,-M162+1,0),E162,OFFSET(C162,-M162+2,0),OFFSET(C162,-M162+2,0),OFFSET(C162,-M162+3,0)+AB162,OFFSET(C162,-M162+4,0),0,1)*D162)</f>
        <v/>
      </c>
      <c r="O162" s="235" t="str">
        <f aca="true">IF(D162="","",xEURO(OFFSET(C162,-M162+1,0),E162,OFFSET(C162,-M162+2,0),OFFSET(C162,-M162+2,0),OFFSET(C162,-M162+3,0)+AB162,OFFSET(C162,-M162+4,0),0,0))</f>
        <v/>
      </c>
      <c r="P162" s="175" t="str">
        <f aca="false">IF(D162="","",(O162-F162)*D162*10)</f>
        <v/>
      </c>
      <c r="Q162" s="175" t="str">
        <f aca="true">IF(D162="","",xEURO(OFFSET(C162,-M162+1,0),E162,OFFSET(C162,-M162+2,0),OFFSET(C162,-M162+2,0),OFFSET(C162,-M162+3,0)+AB162,OFFSET(C162,-M162+4,0),0,2)/10*D162)</f>
        <v/>
      </c>
      <c r="R162" s="248" t="str">
        <f aca="true">IF(D162="","",xEURO(OFFSET(C162,-M162+1,0),E162,OFFSET(C162,-M162+2,0),OFFSET(C162,-M162+2,0),OFFSET(C162,-M162+3,0)+AB162,OFFSET(C162,-M162+4,0),0,3)/100*D162*10000)</f>
        <v/>
      </c>
      <c r="S162" s="248" t="str">
        <f aca="true">IF(D162="","",xEURO(OFFSET(C162,-M162+1,0),E162,OFFSET(C162,-M162+2,0),OFFSET(C162,-M162+2,0),OFFSET(C162,-M162+3,0)+AB162,OFFSET(C162,-M162+4,0),0,5)/365.25*D162*10000)</f>
        <v/>
      </c>
      <c r="U162" s="175" t="str">
        <f aca="true">IF(I162="","",xEURO(OFFSET(C162,-M162+1,0),J162,OFFSET(C162,-M162+2,0),OFFSET(C162,-M162+2,0),OFFSET(C162,-M162+3,0)+AC162,OFFSET(C162,-M162+4,0),1,1)*I162)</f>
        <v/>
      </c>
      <c r="V162" s="235" t="str">
        <f aca="true">IF(I162="","",xEURO(OFFSET(C162,-M162+1,0),J162,OFFSET(C162,-M162+2,0),OFFSET(C162,-M162+2,0),OFFSET(C162,-M162+3,0)+AC162,OFFSET(C162,-M162+4,0),1,0))</f>
        <v/>
      </c>
      <c r="W162" s="175" t="str">
        <f aca="false">IF(I162="","",(V162-K162)*I162*10)</f>
        <v/>
      </c>
      <c r="X162" s="175" t="str">
        <f aca="true">IF(I162="","",xEURO(OFFSET(C162,-M162+1,0),J162,OFFSET(C162,-M162+2,0),OFFSET(C162,-M162+2,0),OFFSET(C162,-M162+3,0)+AC162,OFFSET(C162,-M162+4,0),1,2)/10*I162)</f>
        <v/>
      </c>
      <c r="Y162" s="248" t="str">
        <f aca="true">IF(I162="","",xEURO(OFFSET(C162,-M162+1,0),J162,OFFSET(C162,-M162+2,0),OFFSET(C162,-M162+2,0),OFFSET(C162,-M162+3,0)+AC162,OFFSET(C162,-M162+4,0),1,3)/100*I162*10000)</f>
        <v/>
      </c>
      <c r="Z162" s="248" t="str">
        <f aca="true">IF(I162="","",xEURO(OFFSET(C162,-M162+1,0),J162,OFFSET(C162,-M162+2,0),OFFSET(C162,-M162+2,0),OFFSET(C162,-M162+3,0)+AC162,OFFSET(C162,-M162+4,0),1,5)/365.25*I162*10000)</f>
        <v/>
      </c>
      <c r="AB162" s="249" t="str">
        <f aca="true">IF(D162="","",xCalcSkew(OFFSET(C162,-M162,0),E162-OFFSET(C162,-M162+1,0),b)/100)</f>
        <v/>
      </c>
      <c r="AC162" s="249" t="str">
        <f aca="true">IF(I162="","",xCalcSkew(OFFSET(C162,-M162,0),J162-OFFSET(C162,-M162+1,0),b)/100)</f>
        <v/>
      </c>
      <c r="AE162" s="0" t="n">
        <f aca="false">D162*F162*10000*-1</f>
        <v>-0</v>
      </c>
      <c r="AF162" s="0" t="n">
        <f aca="false">I162*K162*10000*-1</f>
        <v>-0</v>
      </c>
      <c r="AG162" s="0" t="n">
        <f aca="false">AE162+AF162</f>
        <v>-0</v>
      </c>
    </row>
    <row r="163" customFormat="false" ht="12.75" hidden="false" customHeight="false" outlineLevel="0" collapsed="false">
      <c r="D163" s="274" t="n">
        <f aca="true">SUM(INDIRECT(CONCATENATE(ADDRESS(ROW(D127),COLUMN(D127)),":",ADDRESS(ROW()-1,COLUMN()))))</f>
        <v>-85</v>
      </c>
      <c r="I163" s="274" t="n">
        <f aca="true">SUM(INDIRECT(CONCATENATE(ADDRESS(ROW(I127),COLUMN(I127)),":",ADDRESS(ROW()-1,COLUMN()))))</f>
        <v>-485</v>
      </c>
      <c r="J163" s="170"/>
      <c r="K163" s="170"/>
      <c r="L163" s="170"/>
      <c r="N163" s="274" t="e">
        <f aca="true">SUM(INDIRECT(CONCATENATE(ADDRESS(ROW(N127),COLUMN(N127)),":",ADDRESS(ROW()-1,COLUMN()))))</f>
        <v>#NAME?</v>
      </c>
      <c r="O163" s="274" t="e">
        <f aca="true">SUM(INDIRECT(CONCATENATE(ADDRESS(ROW(O127),COLUMN(O127)),":",ADDRESS(ROW()-1,COLUMN()))))</f>
        <v>#NAME?</v>
      </c>
      <c r="P163" s="274" t="e">
        <f aca="true">SUM(INDIRECT(CONCATENATE(ADDRESS(ROW(P127),COLUMN(P127)),":",ADDRESS(ROW()-1,COLUMN()))))</f>
        <v>#NAME?</v>
      </c>
      <c r="Q163" s="274" t="e">
        <f aca="true">SUM(INDIRECT(CONCATENATE(ADDRESS(ROW(Q127),COLUMN(Q127)),":",ADDRESS(ROW()-1,COLUMN()))))</f>
        <v>#NAME?</v>
      </c>
      <c r="R163" s="274" t="e">
        <f aca="true">SUM(INDIRECT(CONCATENATE(ADDRESS(ROW(R127),COLUMN(R127)),":",ADDRESS(ROW()-1,COLUMN()))))</f>
        <v>#NAME?</v>
      </c>
      <c r="S163" s="274" t="e">
        <f aca="true">SUM(INDIRECT(CONCATENATE(ADDRESS(ROW(S127),COLUMN(S127)),":",ADDRESS(ROW()-1,COLUMN()))))</f>
        <v>#NAME?</v>
      </c>
      <c r="T163" s="175"/>
      <c r="U163" s="274" t="e">
        <f aca="true">SUM(INDIRECT(CONCATENATE(ADDRESS(ROW(U127),COLUMN(U127)),":",ADDRESS(ROW()-1,COLUMN()))))</f>
        <v>#NAME?</v>
      </c>
      <c r="V163" s="274" t="e">
        <f aca="true">SUM(INDIRECT(CONCATENATE(ADDRESS(ROW(V127),COLUMN(V127)),":",ADDRESS(ROW()-1,COLUMN()))))</f>
        <v>#NAME?</v>
      </c>
      <c r="W163" s="274" t="e">
        <f aca="true">SUM(INDIRECT(CONCATENATE(ADDRESS(ROW(W127),COLUMN(W127)),":",ADDRESS(ROW()-1,COLUMN()))))</f>
        <v>#NAME?</v>
      </c>
      <c r="X163" s="274" t="e">
        <f aca="true">SUM(INDIRECT(CONCATENATE(ADDRESS(ROW(X127),COLUMN(X127)),":",ADDRESS(ROW()-1,COLUMN()))))</f>
        <v>#NAME?</v>
      </c>
      <c r="Y163" s="274" t="e">
        <f aca="true">SUM(INDIRECT(CONCATENATE(ADDRESS(ROW(Y127),COLUMN(Y127)),":",ADDRESS(ROW()-1,COLUMN()))))</f>
        <v>#NAME?</v>
      </c>
      <c r="Z163" s="274" t="e">
        <f aca="true">SUM(INDIRECT(CONCATENATE(ADDRESS(ROW(Z127),COLUMN(Z127)),":",ADDRESS(ROW()-1,COLUMN()))))</f>
        <v>#NAME?</v>
      </c>
      <c r="AE163" s="0" t="n">
        <f aca="false">D163*F163*10000*-1</f>
        <v>0</v>
      </c>
      <c r="AF163" s="0" t="n">
        <f aca="false">I163*K163*10000*-1</f>
        <v>0</v>
      </c>
      <c r="AG163" s="0" t="n">
        <f aca="false">AE163+AF163</f>
        <v>0</v>
      </c>
    </row>
    <row r="164" customFormat="false" ht="12.75" hidden="false" customHeight="false" outlineLevel="0" collapsed="false">
      <c r="AE164" s="0" t="n">
        <f aca="false">D164*F164*10000*-1</f>
        <v>-0</v>
      </c>
      <c r="AF164" s="0" t="n">
        <f aca="false">I164*K164*10000*-1</f>
        <v>-0</v>
      </c>
      <c r="AG164" s="0" t="n">
        <f aca="false">AE164+AF164</f>
        <v>-0</v>
      </c>
    </row>
    <row r="165" customFormat="false" ht="12.75" hidden="false" customHeight="false" outlineLevel="0" collapsed="false">
      <c r="C165" s="264" t="n">
        <f aca="false">EOMONTH(C127,0)+1</f>
        <v>37347</v>
      </c>
      <c r="D165" s="265" t="n">
        <v>15</v>
      </c>
      <c r="E165" s="266" t="n">
        <v>3.25</v>
      </c>
      <c r="F165" s="266" t="n">
        <v>0.565</v>
      </c>
      <c r="G165" s="267" t="s">
        <v>167</v>
      </c>
      <c r="I165" s="265" t="n">
        <v>15</v>
      </c>
      <c r="J165" s="266" t="n">
        <v>3.25</v>
      </c>
      <c r="K165" s="266" t="n">
        <v>0.565</v>
      </c>
      <c r="L165" s="268" t="s">
        <v>167</v>
      </c>
      <c r="M165" s="247" t="n">
        <v>0</v>
      </c>
      <c r="N165" s="175" t="e">
        <f aca="true">IF(D165="","",xEURO(OFFSET(C165,-M165+1,0),E165,OFFSET(C165,-M165+2,0),OFFSET(C165,-M165+2,0),OFFSET(C165,-M165+3,0)+AB165,OFFSET(C165,-M165+4,0),0,1)*D165)</f>
        <v>#NAME?</v>
      </c>
      <c r="O165" s="235" t="e">
        <f aca="true">IF(D165="","",xEURO(OFFSET(C165,-M165+1,0),E165,OFFSET(C165,-M165+2,0),OFFSET(C165,-M165+2,0),OFFSET(C165,-M165+3,0)+AB165,OFFSET(C165,-M165+4,0),0,0))</f>
        <v>#NAME?</v>
      </c>
      <c r="P165" s="175" t="e">
        <f aca="false">IF(D165="","",(O165-F165)*D165*10)</f>
        <v>#NAME?</v>
      </c>
      <c r="Q165" s="175" t="e">
        <f aca="true">IF(D165="","",xEURO(OFFSET(C165,-M165+1,0),E165,OFFSET(C165,-M165+2,0),OFFSET(C165,-M165+2,0),OFFSET(C165,-M165+3,0)+AB165,OFFSET(C165,-M165+4,0),0,2)/10*D165)</f>
        <v>#NAME?</v>
      </c>
      <c r="R165" s="248" t="e">
        <f aca="true">IF(D165="","",xEURO(OFFSET(C165,-M165+1,0),E165,OFFSET(C165,-M165+2,0),OFFSET(C165,-M165+2,0),OFFSET(C165,-M165+3,0)+AB165,OFFSET(C165,-M165+4,0),0,3)/100*D165*10000)</f>
        <v>#NAME?</v>
      </c>
      <c r="S165" s="248" t="e">
        <f aca="true">IF(D165="","",xEURO(OFFSET(C165,-M165+1,0),E165,OFFSET(C165,-M165+2,0),OFFSET(C165,-M165+2,0),OFFSET(C165,-M165+3,0)+AB165,OFFSET(C165,-M165+4,0),0,5)/365.25*D165*10000)</f>
        <v>#NAME?</v>
      </c>
      <c r="U165" s="175" t="e">
        <f aca="true">IF(I165="","",xEURO(OFFSET(C165,-M165+1,0),J165,OFFSET(C165,-M165+2,0),OFFSET(C165,-M165+2,0),OFFSET(C165,-M165+3,0)+AC165,OFFSET(C165,-M165+4,0),1,1)*I165)</f>
        <v>#NAME?</v>
      </c>
      <c r="V165" s="235" t="e">
        <f aca="true">IF(I165="","",xEURO(OFFSET(C165,-M165+1,0),J165,OFFSET(C165,-M165+2,0),OFFSET(C165,-M165+2,0),OFFSET(C165,-M165+3,0)+AC165,OFFSET(C165,-M165+4,0),1,0))</f>
        <v>#NAME?</v>
      </c>
      <c r="W165" s="175" t="e">
        <f aca="false">IF(I165="","",(V165-K165)*I165*10)</f>
        <v>#NAME?</v>
      </c>
      <c r="X165" s="175" t="e">
        <f aca="true">IF(I165="","",xEURO(OFFSET(C165,-M165+1,0),J165,OFFSET(C165,-M165+2,0),OFFSET(C165,-M165+2,0),OFFSET(C165,-M165+3,0)+AC165,OFFSET(C165,-M165+4,0),1,2)/10*I165)</f>
        <v>#NAME?</v>
      </c>
      <c r="Y165" s="248" t="e">
        <f aca="true">IF(I165="","",xEURO(OFFSET(C165,-M165+1,0),J165,OFFSET(C165,-M165+2,0),OFFSET(C165,-M165+2,0),OFFSET(C165,-M165+3,0)+AC165,OFFSET(C165,-M165+4,0),1,3)/100*I165*10000)</f>
        <v>#NAME?</v>
      </c>
      <c r="Z165" s="248" t="e">
        <f aca="true">IF(I165="","",xEURO(OFFSET(C165,-M165+1,0),J165,OFFSET(C165,-M165+2,0),OFFSET(C165,-M165+2,0),OFFSET(C165,-M165+3,0)+AC165,OFFSET(C165,-M165+4,0),1,5)/365.25*I165*10000)</f>
        <v>#NAME?</v>
      </c>
      <c r="AB165" s="249" t="e">
        <f aca="true">IF(D165="","",xCalcSkew(OFFSET(C165,-M165,0),E165-OFFSET(C165,-M165+1,0),b)/100)</f>
        <v>#NAME?</v>
      </c>
      <c r="AC165" s="249" t="e">
        <f aca="true">IF(I165="","",xCalcSkew(OFFSET(C165,-M165,0),J165-OFFSET(C165,-M165+1,0),b)/100)</f>
        <v>#NAME?</v>
      </c>
      <c r="AE165" s="0" t="n">
        <f aca="false">D165*F165*10000*-1</f>
        <v>-84750</v>
      </c>
      <c r="AF165" s="0" t="n">
        <f aca="false">I165*K165*10000*-1</f>
        <v>-84750</v>
      </c>
      <c r="AG165" s="0" t="n">
        <f aca="false">AE165+AF165</f>
        <v>-169500</v>
      </c>
    </row>
    <row r="166" customFormat="false" ht="12.75" hidden="false" customHeight="false" outlineLevel="0" collapsed="false">
      <c r="C166" s="269" t="n">
        <f aca="false">INDEX(Inputs!$1:$65536,MATCH(C165,Inputs!C:C,0),5)</f>
        <v>2.858</v>
      </c>
      <c r="D166" s="265"/>
      <c r="E166" s="266"/>
      <c r="F166" s="266"/>
      <c r="G166" s="267"/>
      <c r="I166" s="265"/>
      <c r="J166" s="266"/>
      <c r="K166" s="266"/>
      <c r="L166" s="268"/>
      <c r="M166" s="247" t="n">
        <f aca="false">M165+1</f>
        <v>1</v>
      </c>
      <c r="N166" s="175" t="str">
        <f aca="true">IF(D166="","",xEURO(OFFSET(C166,-M166+1,0),E166,OFFSET(C166,-M166+2,0),OFFSET(C166,-M166+2,0),OFFSET(C166,-M166+3,0)+AB166,OFFSET(C166,-M166+4,0),0,1)*D166)</f>
        <v/>
      </c>
      <c r="O166" s="235" t="str">
        <f aca="true">IF(D166="","",xEURO(OFFSET(C166,-M166+1,0),E166,OFFSET(C166,-M166+2,0),OFFSET(C166,-M166+2,0),OFFSET(C166,-M166+3,0)+AB166,OFFSET(C166,-M166+4,0),0,0))</f>
        <v/>
      </c>
      <c r="P166" s="175" t="str">
        <f aca="false">IF(D166="","",(O166-F166)*D166*10)</f>
        <v/>
      </c>
      <c r="Q166" s="175" t="str">
        <f aca="true">IF(D166="","",xEURO(OFFSET(C166,-M166+1,0),E166,OFFSET(C166,-M166+2,0),OFFSET(C166,-M166+2,0),OFFSET(C166,-M166+3,0)+AB166,OFFSET(C166,-M166+4,0),0,2)/10*D166)</f>
        <v/>
      </c>
      <c r="R166" s="248" t="str">
        <f aca="true">IF(D166="","",xEURO(OFFSET(C166,-M166+1,0),E166,OFFSET(C166,-M166+2,0),OFFSET(C166,-M166+2,0),OFFSET(C166,-M166+3,0)+AB166,OFFSET(C166,-M166+4,0),0,3)/100*D166*10000)</f>
        <v/>
      </c>
      <c r="S166" s="248" t="str">
        <f aca="true">IF(D166="","",xEURO(OFFSET(C166,-M166+1,0),E166,OFFSET(C166,-M166+2,0),OFFSET(C166,-M166+2,0),OFFSET(C166,-M166+3,0)+AB166,OFFSET(C166,-M166+4,0),0,5)/365.25*D166*10000)</f>
        <v/>
      </c>
      <c r="U166" s="175" t="str">
        <f aca="true">IF(I166="","",xEURO(OFFSET(C166,-M166+1,0),J166,OFFSET(C166,-M166+2,0),OFFSET(C166,-M166+2,0),OFFSET(C166,-M166+3,0)+AC166,OFFSET(C166,-M166+4,0),1,1)*I166)</f>
        <v/>
      </c>
      <c r="V166" s="235" t="str">
        <f aca="true">IF(I166="","",xEURO(OFFSET(C166,-M166+1,0),J166,OFFSET(C166,-M166+2,0),OFFSET(C166,-M166+2,0),OFFSET(C166,-M166+3,0)+AC166,OFFSET(C166,-M166+4,0),1,0))</f>
        <v/>
      </c>
      <c r="W166" s="175" t="str">
        <f aca="false">IF(I166="","",(V166-K166)*I166*10)</f>
        <v/>
      </c>
      <c r="X166" s="175" t="str">
        <f aca="true">IF(I166="","",xEURO(OFFSET(C166,-M166+1,0),J166,OFFSET(C166,-M166+2,0),OFFSET(C166,-M166+2,0),OFFSET(C166,-M166+3,0)+AC166,OFFSET(C166,-M166+4,0),1,2)/10*I166)</f>
        <v/>
      </c>
      <c r="Y166" s="248" t="str">
        <f aca="true">IF(I166="","",xEURO(OFFSET(C166,-M166+1,0),J166,OFFSET(C166,-M166+2,0),OFFSET(C166,-M166+2,0),OFFSET(C166,-M166+3,0)+AC166,OFFSET(C166,-M166+4,0),1,3)/100*I166*10000)</f>
        <v/>
      </c>
      <c r="Z166" s="248" t="str">
        <f aca="true">IF(I166="","",xEURO(OFFSET(C166,-M166+1,0),J166,OFFSET(C166,-M166+2,0),OFFSET(C166,-M166+2,0),OFFSET(C166,-M166+3,0)+AC166,OFFSET(C166,-M166+4,0),1,5)/365.25*I166*10000)</f>
        <v/>
      </c>
      <c r="AB166" s="249" t="str">
        <f aca="true">IF(D166="","",xCalcSkew(OFFSET(C166,-M166,0),E166-OFFSET(C166,-M166+1,0),b)/100)</f>
        <v/>
      </c>
      <c r="AC166" s="249" t="str">
        <f aca="true">IF(I166="","",xCalcSkew(OFFSET(C166,-M166,0),J166-OFFSET(C166,-M166+1,0),b)/100)</f>
        <v/>
      </c>
      <c r="AE166" s="0" t="n">
        <f aca="false">D166*F166*10000*-1</f>
        <v>-0</v>
      </c>
      <c r="AF166" s="0" t="n">
        <f aca="false">I166*K166*10000*-1</f>
        <v>-0</v>
      </c>
      <c r="AG166" s="0" t="n">
        <f aca="false">AE166+AF166</f>
        <v>-0</v>
      </c>
    </row>
    <row r="167" customFormat="false" ht="12.75" hidden="false" customHeight="false" outlineLevel="0" collapsed="false">
      <c r="C167" s="249" t="n">
        <f aca="false">INDEX(Inputs!$1:$65536,MATCH(C165,Inputs!C:C,0),7)</f>
        <v>0.0214808196885543</v>
      </c>
      <c r="D167" s="265"/>
      <c r="E167" s="266"/>
      <c r="F167" s="266"/>
      <c r="G167" s="267"/>
      <c r="I167" s="265"/>
      <c r="J167" s="266"/>
      <c r="K167" s="266"/>
      <c r="L167" s="268"/>
      <c r="M167" s="247" t="n">
        <f aca="false">M166+1</f>
        <v>2</v>
      </c>
      <c r="N167" s="175" t="str">
        <f aca="true">IF(D167="","",xEURO(OFFSET(C167,-M167+1,0),E167,OFFSET(C167,-M167+2,0),OFFSET(C167,-M167+2,0),OFFSET(C167,-M167+3,0)+AB167,OFFSET(C167,-M167+4,0),0,1)*D167)</f>
        <v/>
      </c>
      <c r="O167" s="235" t="str">
        <f aca="true">IF(D167="","",xEURO(OFFSET(C167,-M167+1,0),E167,OFFSET(C167,-M167+2,0),OFFSET(C167,-M167+2,0),OFFSET(C167,-M167+3,0)+AB167,OFFSET(C167,-M167+4,0),0,0))</f>
        <v/>
      </c>
      <c r="P167" s="175" t="str">
        <f aca="false">IF(D167="","",(O167-F167)*D167*10)</f>
        <v/>
      </c>
      <c r="Q167" s="175" t="str">
        <f aca="true">IF(D167="","",xEURO(OFFSET(C167,-M167+1,0),E167,OFFSET(C167,-M167+2,0),OFFSET(C167,-M167+2,0),OFFSET(C167,-M167+3,0)+AB167,OFFSET(C167,-M167+4,0),0,2)/10*D167)</f>
        <v/>
      </c>
      <c r="R167" s="248" t="str">
        <f aca="true">IF(D167="","",xEURO(OFFSET(C167,-M167+1,0),E167,OFFSET(C167,-M167+2,0),OFFSET(C167,-M167+2,0),OFFSET(C167,-M167+3,0)+AB167,OFFSET(C167,-M167+4,0),0,3)/100*D167*10000)</f>
        <v/>
      </c>
      <c r="S167" s="248" t="str">
        <f aca="true">IF(D167="","",xEURO(OFFSET(C167,-M167+1,0),E167,OFFSET(C167,-M167+2,0),OFFSET(C167,-M167+2,0),OFFSET(C167,-M167+3,0)+AB167,OFFSET(C167,-M167+4,0),0,5)/365.25*D167*10000)</f>
        <v/>
      </c>
      <c r="U167" s="175" t="str">
        <f aca="true">IF(I167="","",xEURO(OFFSET(C167,-M167+1,0),J167,OFFSET(C167,-M167+2,0),OFFSET(C167,-M167+2,0),OFFSET(C167,-M167+3,0)+AC167,OFFSET(C167,-M167+4,0),1,1)*I167)</f>
        <v/>
      </c>
      <c r="V167" s="235" t="str">
        <f aca="true">IF(I167="","",xEURO(OFFSET(C167,-M167+1,0),J167,OFFSET(C167,-M167+2,0),OFFSET(C167,-M167+2,0),OFFSET(C167,-M167+3,0)+AC167,OFFSET(C167,-M167+4,0),1,0))</f>
        <v/>
      </c>
      <c r="W167" s="175" t="str">
        <f aca="false">IF(I167="","",(V167-K167)*I167*10)</f>
        <v/>
      </c>
      <c r="X167" s="175" t="str">
        <f aca="true">IF(I167="","",xEURO(OFFSET(C167,-M167+1,0),J167,OFFSET(C167,-M167+2,0),OFFSET(C167,-M167+2,0),OFFSET(C167,-M167+3,0)+AC167,OFFSET(C167,-M167+4,0),1,2)/10*I167)</f>
        <v/>
      </c>
      <c r="Y167" s="248" t="str">
        <f aca="true">IF(I167="","",xEURO(OFFSET(C167,-M167+1,0),J167,OFFSET(C167,-M167+2,0),OFFSET(C167,-M167+2,0),OFFSET(C167,-M167+3,0)+AC167,OFFSET(C167,-M167+4,0),1,3)/100*I167*10000)</f>
        <v/>
      </c>
      <c r="Z167" s="248" t="str">
        <f aca="true">IF(I167="","",xEURO(OFFSET(C167,-M167+1,0),J167,OFFSET(C167,-M167+2,0),OFFSET(C167,-M167+2,0),OFFSET(C167,-M167+3,0)+AC167,OFFSET(C167,-M167+4,0),1,5)/365.25*I167*10000)</f>
        <v/>
      </c>
      <c r="AB167" s="249" t="str">
        <f aca="true">IF(D167="","",xCalcSkew(OFFSET(C167,-M167,0),E167-OFFSET(C167,-M167+1,0),b)/100)</f>
        <v/>
      </c>
      <c r="AC167" s="249" t="str">
        <f aca="true">IF(I167="","",xCalcSkew(OFFSET(C167,-M167,0),J167-OFFSET(C167,-M167+1,0),b)/100)</f>
        <v/>
      </c>
      <c r="AE167" s="0" t="n">
        <f aca="false">D167*F167*10000*-1</f>
        <v>-0</v>
      </c>
      <c r="AF167" s="0" t="n">
        <f aca="false">I167*K167*10000*-1</f>
        <v>-0</v>
      </c>
      <c r="AG167" s="0" t="n">
        <f aca="false">AE167+AF167</f>
        <v>-0</v>
      </c>
    </row>
    <row r="168" customFormat="false" ht="12.75" hidden="false" customHeight="false" outlineLevel="0" collapsed="false">
      <c r="C168" s="270" t="n">
        <f aca="false">INDEX(Inputs!$1:$65536,MATCH(C165,Inputs!C:C,0),6)</f>
        <v>0.55</v>
      </c>
      <c r="D168" s="265"/>
      <c r="E168" s="266"/>
      <c r="F168" s="266"/>
      <c r="G168" s="267"/>
      <c r="I168" s="265"/>
      <c r="J168" s="266"/>
      <c r="K168" s="266"/>
      <c r="L168" s="268"/>
      <c r="M168" s="247" t="n">
        <f aca="false">M167+1</f>
        <v>3</v>
      </c>
      <c r="N168" s="175" t="str">
        <f aca="true">IF(D168="","",xEURO(OFFSET(C168,-M168+1,0),E168,OFFSET(C168,-M168+2,0),OFFSET(C168,-M168+2,0),OFFSET(C168,-M168+3,0)+AB168,OFFSET(C168,-M168+4,0),0,1)*D168)</f>
        <v/>
      </c>
      <c r="O168" s="235" t="str">
        <f aca="true">IF(D168="","",xEURO(OFFSET(C168,-M168+1,0),E168,OFFSET(C168,-M168+2,0),OFFSET(C168,-M168+2,0),OFFSET(C168,-M168+3,0)+AB168,OFFSET(C168,-M168+4,0),0,0))</f>
        <v/>
      </c>
      <c r="P168" s="175" t="str">
        <f aca="false">IF(D168="","",(O168-F168)*D168*10)</f>
        <v/>
      </c>
      <c r="Q168" s="175" t="str">
        <f aca="true">IF(D168="","",xEURO(OFFSET(C168,-M168+1,0),E168,OFFSET(C168,-M168+2,0),OFFSET(C168,-M168+2,0),OFFSET(C168,-M168+3,0)+AB168,OFFSET(C168,-M168+4,0),0,2)/10*D168)</f>
        <v/>
      </c>
      <c r="R168" s="248" t="str">
        <f aca="true">IF(D168="","",xEURO(OFFSET(C168,-M168+1,0),E168,OFFSET(C168,-M168+2,0),OFFSET(C168,-M168+2,0),OFFSET(C168,-M168+3,0)+AB168,OFFSET(C168,-M168+4,0),0,3)/100*D168*10000)</f>
        <v/>
      </c>
      <c r="S168" s="248" t="str">
        <f aca="true">IF(D168="","",xEURO(OFFSET(C168,-M168+1,0),E168,OFFSET(C168,-M168+2,0),OFFSET(C168,-M168+2,0),OFFSET(C168,-M168+3,0)+AB168,OFFSET(C168,-M168+4,0),0,5)/365.25*D168*10000)</f>
        <v/>
      </c>
      <c r="U168" s="175" t="str">
        <f aca="true">IF(I168="","",xEURO(OFFSET(C168,-M168+1,0),J168,OFFSET(C168,-M168+2,0),OFFSET(C168,-M168+2,0),OFFSET(C168,-M168+3,0)+AC168,OFFSET(C168,-M168+4,0),1,1)*I168)</f>
        <v/>
      </c>
      <c r="V168" s="235" t="str">
        <f aca="true">IF(I168="","",xEURO(OFFSET(C168,-M168+1,0),J168,OFFSET(C168,-M168+2,0),OFFSET(C168,-M168+2,0),OFFSET(C168,-M168+3,0)+AC168,OFFSET(C168,-M168+4,0),1,0))</f>
        <v/>
      </c>
      <c r="W168" s="175" t="str">
        <f aca="false">IF(I168="","",(V168-K168)*I168*10)</f>
        <v/>
      </c>
      <c r="X168" s="175" t="str">
        <f aca="true">IF(I168="","",xEURO(OFFSET(C168,-M168+1,0),J168,OFFSET(C168,-M168+2,0),OFFSET(C168,-M168+2,0),OFFSET(C168,-M168+3,0)+AC168,OFFSET(C168,-M168+4,0),1,2)/10*I168)</f>
        <v/>
      </c>
      <c r="Y168" s="248" t="str">
        <f aca="true">IF(I168="","",xEURO(OFFSET(C168,-M168+1,0),J168,OFFSET(C168,-M168+2,0),OFFSET(C168,-M168+2,0),OFFSET(C168,-M168+3,0)+AC168,OFFSET(C168,-M168+4,0),1,3)/100*I168*10000)</f>
        <v/>
      </c>
      <c r="Z168" s="248" t="str">
        <f aca="true">IF(I168="","",xEURO(OFFSET(C168,-M168+1,0),J168,OFFSET(C168,-M168+2,0),OFFSET(C168,-M168+2,0),OFFSET(C168,-M168+3,0)+AC168,OFFSET(C168,-M168+4,0),1,5)/365.25*I168*10000)</f>
        <v/>
      </c>
      <c r="AB168" s="249" t="str">
        <f aca="true">IF(D168="","",xCalcSkew(OFFSET(C168,-M168,0),E168-OFFSET(C168,-M168+1,0),b)/100)</f>
        <v/>
      </c>
      <c r="AC168" s="249" t="str">
        <f aca="true">IF(I168="","",xCalcSkew(OFFSET(C168,-M168,0),J168-OFFSET(C168,-M168+1,0),b)/100)</f>
        <v/>
      </c>
      <c r="AE168" s="0" t="n">
        <f aca="false">D168*F168*10000*-1</f>
        <v>-0</v>
      </c>
      <c r="AF168" s="0" t="n">
        <f aca="false">I168*K168*10000*-1</f>
        <v>-0</v>
      </c>
      <c r="AG168" s="0" t="n">
        <f aca="false">AE168+AF168</f>
        <v>-0</v>
      </c>
    </row>
    <row r="169" customFormat="false" ht="12.75" hidden="false" customHeight="false" outlineLevel="0" collapsed="false">
      <c r="C169" s="271" t="n">
        <f aca="false">INDEX(Inputs!$1:$65536,MATCH(C165,Inputs!C:C,0),9)</f>
        <v>129</v>
      </c>
      <c r="D169" s="265"/>
      <c r="E169" s="266"/>
      <c r="F169" s="266"/>
      <c r="G169" s="267"/>
      <c r="I169" s="265"/>
      <c r="J169" s="266"/>
      <c r="K169" s="266"/>
      <c r="L169" s="268"/>
      <c r="M169" s="247" t="n">
        <f aca="false">M168+1</f>
        <v>4</v>
      </c>
      <c r="N169" s="175" t="str">
        <f aca="true">IF(D169="","",xEURO(OFFSET(C169,-M169+1,0),E169,OFFSET(C169,-M169+2,0),OFFSET(C169,-M169+2,0),OFFSET(C169,-M169+3,0)+AB169,OFFSET(C169,-M169+4,0),0,1)*D169)</f>
        <v/>
      </c>
      <c r="O169" s="235" t="str">
        <f aca="true">IF(D169="","",xEURO(OFFSET(C169,-M169+1,0),E169,OFFSET(C169,-M169+2,0),OFFSET(C169,-M169+2,0),OFFSET(C169,-M169+3,0)+AB169,OFFSET(C169,-M169+4,0),0,0))</f>
        <v/>
      </c>
      <c r="P169" s="175" t="str">
        <f aca="false">IF(D169="","",(O169-F169)*D169*10)</f>
        <v/>
      </c>
      <c r="Q169" s="175" t="str">
        <f aca="true">IF(D169="","",xEURO(OFFSET(C169,-M169+1,0),E169,OFFSET(C169,-M169+2,0),OFFSET(C169,-M169+2,0),OFFSET(C169,-M169+3,0)+AB169,OFFSET(C169,-M169+4,0),0,2)/10*D169)</f>
        <v/>
      </c>
      <c r="R169" s="248" t="str">
        <f aca="true">IF(D169="","",xEURO(OFFSET(C169,-M169+1,0),E169,OFFSET(C169,-M169+2,0),OFFSET(C169,-M169+2,0),OFFSET(C169,-M169+3,0)+AB169,OFFSET(C169,-M169+4,0),0,3)/100*D169*10000)</f>
        <v/>
      </c>
      <c r="S169" s="248" t="str">
        <f aca="true">IF(D169="","",xEURO(OFFSET(C169,-M169+1,0),E169,OFFSET(C169,-M169+2,0),OFFSET(C169,-M169+2,0),OFFSET(C169,-M169+3,0)+AB169,OFFSET(C169,-M169+4,0),0,5)/365.25*D169*10000)</f>
        <v/>
      </c>
      <c r="U169" s="175" t="str">
        <f aca="true">IF(I169="","",xEURO(OFFSET(C169,-M169+1,0),J169,OFFSET(C169,-M169+2,0),OFFSET(C169,-M169+2,0),OFFSET(C169,-M169+3,0)+AC169,OFFSET(C169,-M169+4,0),1,1)*I169)</f>
        <v/>
      </c>
      <c r="V169" s="235" t="str">
        <f aca="true">IF(I169="","",xEURO(OFFSET(C169,-M169+1,0),J169,OFFSET(C169,-M169+2,0),OFFSET(C169,-M169+2,0),OFFSET(C169,-M169+3,0)+AC169,OFFSET(C169,-M169+4,0),1,0))</f>
        <v/>
      </c>
      <c r="W169" s="175" t="str">
        <f aca="false">IF(I169="","",(V169-K169)*I169*10)</f>
        <v/>
      </c>
      <c r="X169" s="175" t="str">
        <f aca="true">IF(I169="","",xEURO(OFFSET(C169,-M169+1,0),J169,OFFSET(C169,-M169+2,0),OFFSET(C169,-M169+2,0),OFFSET(C169,-M169+3,0)+AC169,OFFSET(C169,-M169+4,0),1,2)/10*I169)</f>
        <v/>
      </c>
      <c r="Y169" s="248" t="str">
        <f aca="true">IF(I169="","",xEURO(OFFSET(C169,-M169+1,0),J169,OFFSET(C169,-M169+2,0),OFFSET(C169,-M169+2,0),OFFSET(C169,-M169+3,0)+AC169,OFFSET(C169,-M169+4,0),1,3)/100*I169*10000)</f>
        <v/>
      </c>
      <c r="Z169" s="248" t="str">
        <f aca="true">IF(I169="","",xEURO(OFFSET(C169,-M169+1,0),J169,OFFSET(C169,-M169+2,0),OFFSET(C169,-M169+2,0),OFFSET(C169,-M169+3,0)+AC169,OFFSET(C169,-M169+4,0),1,5)/365.25*I169*10000)</f>
        <v/>
      </c>
      <c r="AB169" s="249" t="str">
        <f aca="true">IF(D169="","",xCalcSkew(OFFSET(C169,-M169,0),E169-OFFSET(C169,-M169+1,0),b)/100)</f>
        <v/>
      </c>
      <c r="AC169" s="249" t="str">
        <f aca="true">IF(I169="","",xCalcSkew(OFFSET(C169,-M169,0),J169-OFFSET(C169,-M169+1,0),b)/100)</f>
        <v/>
      </c>
      <c r="AE169" s="0" t="n">
        <f aca="false">D169*F169*10000*-1</f>
        <v>-0</v>
      </c>
      <c r="AF169" s="0" t="n">
        <f aca="false">I169*K169*10000*-1</f>
        <v>-0</v>
      </c>
      <c r="AG169" s="0" t="n">
        <f aca="false">AE169+AF169</f>
        <v>-0</v>
      </c>
    </row>
    <row r="170" customFormat="false" ht="12.75" hidden="false" customHeight="false" outlineLevel="0" collapsed="false">
      <c r="C170" s="272" t="n">
        <f aca="false">D201+I201</f>
        <v>30</v>
      </c>
      <c r="D170" s="265"/>
      <c r="E170" s="266"/>
      <c r="F170" s="266"/>
      <c r="G170" s="267"/>
      <c r="I170" s="265"/>
      <c r="J170" s="266"/>
      <c r="K170" s="266"/>
      <c r="L170" s="268"/>
      <c r="M170" s="247" t="n">
        <f aca="false">M169+1</f>
        <v>5</v>
      </c>
      <c r="N170" s="175" t="str">
        <f aca="true">IF(D170="","",xEURO(OFFSET(C170,-M170+1,0),E170,OFFSET(C170,-M170+2,0),OFFSET(C170,-M170+2,0),OFFSET(C170,-M170+3,0)+AB170,OFFSET(C170,-M170+4,0),0,1)*D170)</f>
        <v/>
      </c>
      <c r="O170" s="235" t="str">
        <f aca="true">IF(D170="","",xEURO(OFFSET(C170,-M170+1,0),E170,OFFSET(C170,-M170+2,0),OFFSET(C170,-M170+2,0),OFFSET(C170,-M170+3,0)+AB170,OFFSET(C170,-M170+4,0),0,0))</f>
        <v/>
      </c>
      <c r="P170" s="175" t="str">
        <f aca="false">IF(D170="","",(O170-F170)*D170*10)</f>
        <v/>
      </c>
      <c r="Q170" s="175" t="str">
        <f aca="true">IF(D170="","",xEURO(OFFSET(C170,-M170+1,0),E170,OFFSET(C170,-M170+2,0),OFFSET(C170,-M170+2,0),OFFSET(C170,-M170+3,0)+AB170,OFFSET(C170,-M170+4,0),0,2)/10*D170)</f>
        <v/>
      </c>
      <c r="R170" s="248" t="str">
        <f aca="true">IF(D170="","",xEURO(OFFSET(C170,-M170+1,0),E170,OFFSET(C170,-M170+2,0),OFFSET(C170,-M170+2,0),OFFSET(C170,-M170+3,0)+AB170,OFFSET(C170,-M170+4,0),0,3)/100*D170*10000)</f>
        <v/>
      </c>
      <c r="S170" s="248" t="str">
        <f aca="true">IF(D170="","",xEURO(OFFSET(C170,-M170+1,0),E170,OFFSET(C170,-M170+2,0),OFFSET(C170,-M170+2,0),OFFSET(C170,-M170+3,0)+AB170,OFFSET(C170,-M170+4,0),0,5)/365.25*D170*10000)</f>
        <v/>
      </c>
      <c r="U170" s="175" t="str">
        <f aca="true">IF(I170="","",xEURO(OFFSET(C170,-M170+1,0),J170,OFFSET(C170,-M170+2,0),OFFSET(C170,-M170+2,0),OFFSET(C170,-M170+3,0)+AC170,OFFSET(C170,-M170+4,0),1,1)*I170)</f>
        <v/>
      </c>
      <c r="V170" s="235" t="str">
        <f aca="true">IF(I170="","",xEURO(OFFSET(C170,-M170+1,0),J170,OFFSET(C170,-M170+2,0),OFFSET(C170,-M170+2,0),OFFSET(C170,-M170+3,0)+AC170,OFFSET(C170,-M170+4,0),1,0))</f>
        <v/>
      </c>
      <c r="W170" s="175" t="str">
        <f aca="false">IF(I170="","",(V170-K170)*I170*10)</f>
        <v/>
      </c>
      <c r="X170" s="175" t="str">
        <f aca="true">IF(I170="","",xEURO(OFFSET(C170,-M170+1,0),J170,OFFSET(C170,-M170+2,0),OFFSET(C170,-M170+2,0),OFFSET(C170,-M170+3,0)+AC170,OFFSET(C170,-M170+4,0),1,2)/10*I170)</f>
        <v/>
      </c>
      <c r="Y170" s="248" t="str">
        <f aca="true">IF(I170="","",xEURO(OFFSET(C170,-M170+1,0),J170,OFFSET(C170,-M170+2,0),OFFSET(C170,-M170+2,0),OFFSET(C170,-M170+3,0)+AC170,OFFSET(C170,-M170+4,0),1,3)/100*I170*10000)</f>
        <v/>
      </c>
      <c r="Z170" s="248" t="str">
        <f aca="true">IF(I170="","",xEURO(OFFSET(C170,-M170+1,0),J170,OFFSET(C170,-M170+2,0),OFFSET(C170,-M170+2,0),OFFSET(C170,-M170+3,0)+AC170,OFFSET(C170,-M170+4,0),1,5)/365.25*I170*10000)</f>
        <v/>
      </c>
      <c r="AB170" s="249" t="str">
        <f aca="true">IF(D170="","",xCalcSkew(OFFSET(C170,-M170,0),E170-OFFSET(C170,-M170+1,0),b)/100)</f>
        <v/>
      </c>
      <c r="AC170" s="249" t="str">
        <f aca="true">IF(I170="","",xCalcSkew(OFFSET(C170,-M170,0),J170-OFFSET(C170,-M170+1,0),b)/100)</f>
        <v/>
      </c>
      <c r="AE170" s="0" t="n">
        <f aca="false">D170*F170*10000*-1</f>
        <v>-0</v>
      </c>
      <c r="AF170" s="0" t="n">
        <f aca="false">I170*K170*10000*-1</f>
        <v>-0</v>
      </c>
      <c r="AG170" s="0" t="n">
        <f aca="false">AE170+AF170</f>
        <v>-0</v>
      </c>
    </row>
    <row r="171" customFormat="false" ht="12.75" hidden="false" customHeight="false" outlineLevel="0" collapsed="false">
      <c r="C171" s="272" t="e">
        <f aca="false">N201+U201</f>
        <v>#NAME?</v>
      </c>
      <c r="D171" s="265"/>
      <c r="E171" s="266"/>
      <c r="F171" s="266"/>
      <c r="G171" s="267"/>
      <c r="I171" s="265"/>
      <c r="J171" s="266"/>
      <c r="K171" s="266"/>
      <c r="L171" s="268"/>
      <c r="M171" s="247" t="n">
        <f aca="false">M170+1</f>
        <v>6</v>
      </c>
      <c r="N171" s="175" t="str">
        <f aca="true">IF(D171="","",xEURO(OFFSET(C171,-M171+1,0),E171,OFFSET(C171,-M171+2,0),OFFSET(C171,-M171+2,0),OFFSET(C171,-M171+3,0)+AB171,OFFSET(C171,-M171+4,0),0,1)*D171)</f>
        <v/>
      </c>
      <c r="O171" s="235" t="str">
        <f aca="true">IF(D171="","",xEURO(OFFSET(C171,-M171+1,0),E171,OFFSET(C171,-M171+2,0),OFFSET(C171,-M171+2,0),OFFSET(C171,-M171+3,0)+AB171,OFFSET(C171,-M171+4,0),0,0))</f>
        <v/>
      </c>
      <c r="P171" s="175" t="str">
        <f aca="false">IF(D171="","",(O171-F171)*D171*10)</f>
        <v/>
      </c>
      <c r="Q171" s="175" t="str">
        <f aca="true">IF(D171="","",xEURO(OFFSET(C171,-M171+1,0),E171,OFFSET(C171,-M171+2,0),OFFSET(C171,-M171+2,0),OFFSET(C171,-M171+3,0)+AB171,OFFSET(C171,-M171+4,0),0,2)/10*D171)</f>
        <v/>
      </c>
      <c r="R171" s="248" t="str">
        <f aca="true">IF(D171="","",xEURO(OFFSET(C171,-M171+1,0),E171,OFFSET(C171,-M171+2,0),OFFSET(C171,-M171+2,0),OFFSET(C171,-M171+3,0)+AB171,OFFSET(C171,-M171+4,0),0,3)/100*D171*10000)</f>
        <v/>
      </c>
      <c r="S171" s="248" t="str">
        <f aca="true">IF(D171="","",xEURO(OFFSET(C171,-M171+1,0),E171,OFFSET(C171,-M171+2,0),OFFSET(C171,-M171+2,0),OFFSET(C171,-M171+3,0)+AB171,OFFSET(C171,-M171+4,0),0,5)/365.25*D171*10000)</f>
        <v/>
      </c>
      <c r="U171" s="175" t="str">
        <f aca="true">IF(I171="","",xEURO(OFFSET(C171,-M171+1,0),J171,OFFSET(C171,-M171+2,0),OFFSET(C171,-M171+2,0),OFFSET(C171,-M171+3,0)+AC171,OFFSET(C171,-M171+4,0),1,1)*I171)</f>
        <v/>
      </c>
      <c r="V171" s="235" t="str">
        <f aca="true">IF(I171="","",xEURO(OFFSET(C171,-M171+1,0),J171,OFFSET(C171,-M171+2,0),OFFSET(C171,-M171+2,0),OFFSET(C171,-M171+3,0)+AC171,OFFSET(C171,-M171+4,0),1,0))</f>
        <v/>
      </c>
      <c r="W171" s="175" t="str">
        <f aca="false">IF(I171="","",(V171-K171)*I171*10)</f>
        <v/>
      </c>
      <c r="X171" s="175" t="str">
        <f aca="true">IF(I171="","",xEURO(OFFSET(C171,-M171+1,0),J171,OFFSET(C171,-M171+2,0),OFFSET(C171,-M171+2,0),OFFSET(C171,-M171+3,0)+AC171,OFFSET(C171,-M171+4,0),1,2)/10*I171)</f>
        <v/>
      </c>
      <c r="Y171" s="248" t="str">
        <f aca="true">IF(I171="","",xEURO(OFFSET(C171,-M171+1,0),J171,OFFSET(C171,-M171+2,0),OFFSET(C171,-M171+2,0),OFFSET(C171,-M171+3,0)+AC171,OFFSET(C171,-M171+4,0),1,3)/100*I171*10000)</f>
        <v/>
      </c>
      <c r="Z171" s="248" t="str">
        <f aca="true">IF(I171="","",xEURO(OFFSET(C171,-M171+1,0),J171,OFFSET(C171,-M171+2,0),OFFSET(C171,-M171+2,0),OFFSET(C171,-M171+3,0)+AC171,OFFSET(C171,-M171+4,0),1,5)/365.25*I171*10000)</f>
        <v/>
      </c>
      <c r="AB171" s="249" t="str">
        <f aca="true">IF(D171="","",xCalcSkew(OFFSET(C171,-M171,0),E171-OFFSET(C171,-M171+1,0),b)/100)</f>
        <v/>
      </c>
      <c r="AC171" s="249" t="str">
        <f aca="true">IF(I171="","",xCalcSkew(OFFSET(C171,-M171,0),J171-OFFSET(C171,-M171+1,0),b)/100)</f>
        <v/>
      </c>
      <c r="AE171" s="0" t="n">
        <f aca="false">D171*F171*10000*-1</f>
        <v>-0</v>
      </c>
      <c r="AF171" s="0" t="n">
        <f aca="false">I171*K171*10000*-1</f>
        <v>-0</v>
      </c>
      <c r="AG171" s="0" t="n">
        <f aca="false">AE171+AF171</f>
        <v>-0</v>
      </c>
    </row>
    <row r="172" customFormat="false" ht="12.75" hidden="false" customHeight="false" outlineLevel="0" collapsed="false">
      <c r="C172" s="273" t="e">
        <f aca="false">Q201+X201</f>
        <v>#NAME?</v>
      </c>
      <c r="D172" s="265"/>
      <c r="E172" s="266"/>
      <c r="F172" s="266"/>
      <c r="G172" s="267"/>
      <c r="I172" s="265"/>
      <c r="J172" s="266"/>
      <c r="K172" s="266"/>
      <c r="L172" s="268"/>
      <c r="M172" s="247" t="n">
        <f aca="false">M171+1</f>
        <v>7</v>
      </c>
      <c r="N172" s="175" t="str">
        <f aca="true">IF(D172="","",xEURO(OFFSET(C172,-M172+1,0),E172,OFFSET(C172,-M172+2,0),OFFSET(C172,-M172+2,0),OFFSET(C172,-M172+3,0)+AB172,OFFSET(C172,-M172+4,0),0,1)*D172)</f>
        <v/>
      </c>
      <c r="O172" s="235" t="str">
        <f aca="true">IF(D172="","",xEURO(OFFSET(C172,-M172+1,0),E172,OFFSET(C172,-M172+2,0),OFFSET(C172,-M172+2,0),OFFSET(C172,-M172+3,0)+AB172,OFFSET(C172,-M172+4,0),0,0))</f>
        <v/>
      </c>
      <c r="P172" s="175" t="str">
        <f aca="false">IF(D172="","",(O172-F172)*D172*10)</f>
        <v/>
      </c>
      <c r="Q172" s="175" t="str">
        <f aca="true">IF(D172="","",xEURO(OFFSET(C172,-M172+1,0),E172,OFFSET(C172,-M172+2,0),OFFSET(C172,-M172+2,0),OFFSET(C172,-M172+3,0)+AB172,OFFSET(C172,-M172+4,0),0,2)/10*D172)</f>
        <v/>
      </c>
      <c r="R172" s="248" t="str">
        <f aca="true">IF(D172="","",xEURO(OFFSET(C172,-M172+1,0),E172,OFFSET(C172,-M172+2,0),OFFSET(C172,-M172+2,0),OFFSET(C172,-M172+3,0)+AB172,OFFSET(C172,-M172+4,0),0,3)/100*D172*10000)</f>
        <v/>
      </c>
      <c r="S172" s="248" t="str">
        <f aca="true">IF(D172="","",xEURO(OFFSET(C172,-M172+1,0),E172,OFFSET(C172,-M172+2,0),OFFSET(C172,-M172+2,0),OFFSET(C172,-M172+3,0)+AB172,OFFSET(C172,-M172+4,0),0,5)/365.25*D172*10000)</f>
        <v/>
      </c>
      <c r="U172" s="175" t="str">
        <f aca="true">IF(I172="","",xEURO(OFFSET(C172,-M172+1,0),J172,OFFSET(C172,-M172+2,0),OFFSET(C172,-M172+2,0),OFFSET(C172,-M172+3,0)+AC172,OFFSET(C172,-M172+4,0),1,1)*I172)</f>
        <v/>
      </c>
      <c r="V172" s="235" t="str">
        <f aca="true">IF(I172="","",xEURO(OFFSET(C172,-M172+1,0),J172,OFFSET(C172,-M172+2,0),OFFSET(C172,-M172+2,0),OFFSET(C172,-M172+3,0)+AC172,OFFSET(C172,-M172+4,0),1,0))</f>
        <v/>
      </c>
      <c r="W172" s="175" t="str">
        <f aca="false">IF(I172="","",(V172-K172)*I172*10)</f>
        <v/>
      </c>
      <c r="X172" s="175" t="str">
        <f aca="true">IF(I172="","",xEURO(OFFSET(C172,-M172+1,0),J172,OFFSET(C172,-M172+2,0),OFFSET(C172,-M172+2,0),OFFSET(C172,-M172+3,0)+AC172,OFFSET(C172,-M172+4,0),1,2)/10*I172)</f>
        <v/>
      </c>
      <c r="Y172" s="248" t="str">
        <f aca="true">IF(I172="","",xEURO(OFFSET(C172,-M172+1,0),J172,OFFSET(C172,-M172+2,0),OFFSET(C172,-M172+2,0),OFFSET(C172,-M172+3,0)+AC172,OFFSET(C172,-M172+4,0),1,3)/100*I172*10000)</f>
        <v/>
      </c>
      <c r="Z172" s="248" t="str">
        <f aca="true">IF(I172="","",xEURO(OFFSET(C172,-M172+1,0),J172,OFFSET(C172,-M172+2,0),OFFSET(C172,-M172+2,0),OFFSET(C172,-M172+3,0)+AC172,OFFSET(C172,-M172+4,0),1,5)/365.25*I172*10000)</f>
        <v/>
      </c>
      <c r="AB172" s="249" t="str">
        <f aca="true">IF(D172="","",xCalcSkew(OFFSET(C172,-M172,0),E172-OFFSET(C172,-M172+1,0),b)/100)</f>
        <v/>
      </c>
      <c r="AC172" s="249" t="str">
        <f aca="true">IF(I172="","",xCalcSkew(OFFSET(C172,-M172,0),J172-OFFSET(C172,-M172+1,0),b)/100)</f>
        <v/>
      </c>
      <c r="AE172" s="0" t="n">
        <f aca="false">D172*F172*10000*-1</f>
        <v>-0</v>
      </c>
      <c r="AF172" s="0" t="n">
        <f aca="false">I172*K172*10000*-1</f>
        <v>-0</v>
      </c>
      <c r="AG172" s="0" t="n">
        <f aca="false">AE172+AF172</f>
        <v>-0</v>
      </c>
    </row>
    <row r="173" customFormat="false" ht="12.75" hidden="false" customHeight="false" outlineLevel="0" collapsed="false">
      <c r="C173" s="272" t="e">
        <f aca="false">R201+Y201</f>
        <v>#NAME?</v>
      </c>
      <c r="D173" s="265"/>
      <c r="E173" s="266"/>
      <c r="F173" s="266"/>
      <c r="G173" s="267"/>
      <c r="I173" s="265"/>
      <c r="J173" s="266"/>
      <c r="K173" s="266"/>
      <c r="L173" s="268"/>
      <c r="M173" s="247" t="n">
        <f aca="false">M172+1</f>
        <v>8</v>
      </c>
      <c r="N173" s="175" t="str">
        <f aca="true">IF(D173="","",xEURO(OFFSET(C173,-M173+1,0),E173,OFFSET(C173,-M173+2,0),OFFSET(C173,-M173+2,0),OFFSET(C173,-M173+3,0)+AB173,OFFSET(C173,-M173+4,0),0,1)*D173)</f>
        <v/>
      </c>
      <c r="O173" s="235" t="str">
        <f aca="true">IF(D173="","",xEURO(OFFSET(C173,-M173+1,0),E173,OFFSET(C173,-M173+2,0),OFFSET(C173,-M173+2,0),OFFSET(C173,-M173+3,0)+AB173,OFFSET(C173,-M173+4,0),0,0))</f>
        <v/>
      </c>
      <c r="P173" s="175" t="str">
        <f aca="false">IF(D173="","",(O173-F173)*D173*10)</f>
        <v/>
      </c>
      <c r="Q173" s="175" t="str">
        <f aca="true">IF(D173="","",xEURO(OFFSET(C173,-M173+1,0),E173,OFFSET(C173,-M173+2,0),OFFSET(C173,-M173+2,0),OFFSET(C173,-M173+3,0)+AB173,OFFSET(C173,-M173+4,0),0,2)/10*D173)</f>
        <v/>
      </c>
      <c r="R173" s="248" t="str">
        <f aca="true">IF(D173="","",xEURO(OFFSET(C173,-M173+1,0),E173,OFFSET(C173,-M173+2,0),OFFSET(C173,-M173+2,0),OFFSET(C173,-M173+3,0)+AB173,OFFSET(C173,-M173+4,0),0,3)/100*D173*10000)</f>
        <v/>
      </c>
      <c r="S173" s="248" t="str">
        <f aca="true">IF(D173="","",xEURO(OFFSET(C173,-M173+1,0),E173,OFFSET(C173,-M173+2,0),OFFSET(C173,-M173+2,0),OFFSET(C173,-M173+3,0)+AB173,OFFSET(C173,-M173+4,0),0,5)/365.25*D173*10000)</f>
        <v/>
      </c>
      <c r="U173" s="175" t="str">
        <f aca="true">IF(I173="","",xEURO(OFFSET(C173,-M173+1,0),J173,OFFSET(C173,-M173+2,0),OFFSET(C173,-M173+2,0),OFFSET(C173,-M173+3,0)+AC173,OFFSET(C173,-M173+4,0),1,1)*I173)</f>
        <v/>
      </c>
      <c r="V173" s="235" t="str">
        <f aca="true">IF(I173="","",xEURO(OFFSET(C173,-M173+1,0),J173,OFFSET(C173,-M173+2,0),OFFSET(C173,-M173+2,0),OFFSET(C173,-M173+3,0)+AC173,OFFSET(C173,-M173+4,0),1,0))</f>
        <v/>
      </c>
      <c r="W173" s="175" t="str">
        <f aca="false">IF(I173="","",(V173-K173)*I173*10)</f>
        <v/>
      </c>
      <c r="X173" s="175" t="str">
        <f aca="true">IF(I173="","",xEURO(OFFSET(C173,-M173+1,0),J173,OFFSET(C173,-M173+2,0),OFFSET(C173,-M173+2,0),OFFSET(C173,-M173+3,0)+AC173,OFFSET(C173,-M173+4,0),1,2)/10*I173)</f>
        <v/>
      </c>
      <c r="Y173" s="248" t="str">
        <f aca="true">IF(I173="","",xEURO(OFFSET(C173,-M173+1,0),J173,OFFSET(C173,-M173+2,0),OFFSET(C173,-M173+2,0),OFFSET(C173,-M173+3,0)+AC173,OFFSET(C173,-M173+4,0),1,3)/100*I173*10000)</f>
        <v/>
      </c>
      <c r="Z173" s="248" t="str">
        <f aca="true">IF(I173="","",xEURO(OFFSET(C173,-M173+1,0),J173,OFFSET(C173,-M173+2,0),OFFSET(C173,-M173+2,0),OFFSET(C173,-M173+3,0)+AC173,OFFSET(C173,-M173+4,0),1,5)/365.25*I173*10000)</f>
        <v/>
      </c>
      <c r="AB173" s="249" t="str">
        <f aca="true">IF(D173="","",xCalcSkew(OFFSET(C173,-M173,0),E173-OFFSET(C173,-M173+1,0),b)/100)</f>
        <v/>
      </c>
      <c r="AC173" s="249" t="str">
        <f aca="true">IF(I173="","",xCalcSkew(OFFSET(C173,-M173,0),J173-OFFSET(C173,-M173+1,0),b)/100)</f>
        <v/>
      </c>
      <c r="AE173" s="0" t="n">
        <f aca="false">D173*F173*10000*-1</f>
        <v>-0</v>
      </c>
      <c r="AF173" s="0" t="n">
        <f aca="false">I173*K173*10000*-1</f>
        <v>-0</v>
      </c>
      <c r="AG173" s="0" t="n">
        <f aca="false">AE173+AF173</f>
        <v>-0</v>
      </c>
    </row>
    <row r="174" customFormat="false" ht="12.75" hidden="false" customHeight="false" outlineLevel="0" collapsed="false">
      <c r="C174" s="272" t="e">
        <f aca="false">S201+Z201</f>
        <v>#NAME?</v>
      </c>
      <c r="D174" s="265"/>
      <c r="E174" s="266"/>
      <c r="F174" s="266"/>
      <c r="G174" s="267"/>
      <c r="I174" s="265"/>
      <c r="J174" s="266"/>
      <c r="K174" s="266"/>
      <c r="L174" s="268"/>
      <c r="M174" s="247" t="n">
        <f aca="false">M173+1</f>
        <v>9</v>
      </c>
      <c r="N174" s="175" t="str">
        <f aca="true">IF(D174="","",xEURO(OFFSET(C174,-M174+1,0),E174,OFFSET(C174,-M174+2,0),OFFSET(C174,-M174+2,0),OFFSET(C174,-M174+3,0)+AB174,OFFSET(C174,-M174+4,0),0,1)*D174)</f>
        <v/>
      </c>
      <c r="O174" s="235" t="str">
        <f aca="true">IF(D174="","",xEURO(OFFSET(C174,-M174+1,0),E174,OFFSET(C174,-M174+2,0),OFFSET(C174,-M174+2,0),OFFSET(C174,-M174+3,0)+AB174,OFFSET(C174,-M174+4,0),0,0))</f>
        <v/>
      </c>
      <c r="P174" s="175" t="str">
        <f aca="false">IF(D174="","",(O174-F174)*D174*10)</f>
        <v/>
      </c>
      <c r="Q174" s="175" t="str">
        <f aca="true">IF(D174="","",xEURO(OFFSET(C174,-M174+1,0),E174,OFFSET(C174,-M174+2,0),OFFSET(C174,-M174+2,0),OFFSET(C174,-M174+3,0)+AB174,OFFSET(C174,-M174+4,0),0,2)/10*D174)</f>
        <v/>
      </c>
      <c r="R174" s="248" t="str">
        <f aca="true">IF(D174="","",xEURO(OFFSET(C174,-M174+1,0),E174,OFFSET(C174,-M174+2,0),OFFSET(C174,-M174+2,0),OFFSET(C174,-M174+3,0)+AB174,OFFSET(C174,-M174+4,0),0,3)/100*D174*10000)</f>
        <v/>
      </c>
      <c r="S174" s="248" t="str">
        <f aca="true">IF(D174="","",xEURO(OFFSET(C174,-M174+1,0),E174,OFFSET(C174,-M174+2,0),OFFSET(C174,-M174+2,0),OFFSET(C174,-M174+3,0)+AB174,OFFSET(C174,-M174+4,0),0,5)/365.25*D174*10000)</f>
        <v/>
      </c>
      <c r="U174" s="175" t="str">
        <f aca="true">IF(I174="","",xEURO(OFFSET(C174,-M174+1,0),J174,OFFSET(C174,-M174+2,0),OFFSET(C174,-M174+2,0),OFFSET(C174,-M174+3,0)+AC174,OFFSET(C174,-M174+4,0),1,1)*I174)</f>
        <v/>
      </c>
      <c r="V174" s="235" t="str">
        <f aca="true">IF(I174="","",xEURO(OFFSET(C174,-M174+1,0),J174,OFFSET(C174,-M174+2,0),OFFSET(C174,-M174+2,0),OFFSET(C174,-M174+3,0)+AC174,OFFSET(C174,-M174+4,0),1,0))</f>
        <v/>
      </c>
      <c r="W174" s="175" t="str">
        <f aca="false">IF(I174="","",(V174-K174)*I174*10)</f>
        <v/>
      </c>
      <c r="X174" s="175" t="str">
        <f aca="true">IF(I174="","",xEURO(OFFSET(C174,-M174+1,0),J174,OFFSET(C174,-M174+2,0),OFFSET(C174,-M174+2,0),OFFSET(C174,-M174+3,0)+AC174,OFFSET(C174,-M174+4,0),1,2)/10*I174)</f>
        <v/>
      </c>
      <c r="Y174" s="248" t="str">
        <f aca="true">IF(I174="","",xEURO(OFFSET(C174,-M174+1,0),J174,OFFSET(C174,-M174+2,0),OFFSET(C174,-M174+2,0),OFFSET(C174,-M174+3,0)+AC174,OFFSET(C174,-M174+4,0),1,3)/100*I174*10000)</f>
        <v/>
      </c>
      <c r="Z174" s="248" t="str">
        <f aca="true">IF(I174="","",xEURO(OFFSET(C174,-M174+1,0),J174,OFFSET(C174,-M174+2,0),OFFSET(C174,-M174+2,0),OFFSET(C174,-M174+3,0)+AC174,OFFSET(C174,-M174+4,0),1,5)/365.25*I174*10000)</f>
        <v/>
      </c>
      <c r="AB174" s="249" t="str">
        <f aca="true">IF(D174="","",xCalcSkew(OFFSET(C174,-M174,0),E174-OFFSET(C174,-M174+1,0),b)/100)</f>
        <v/>
      </c>
      <c r="AC174" s="249" t="str">
        <f aca="true">IF(I174="","",xCalcSkew(OFFSET(C174,-M174,0),J174-OFFSET(C174,-M174+1,0),b)/100)</f>
        <v/>
      </c>
      <c r="AE174" s="0" t="n">
        <f aca="false">D174*F174*10000*-1</f>
        <v>-0</v>
      </c>
      <c r="AF174" s="0" t="n">
        <f aca="false">I174*K174*10000*-1</f>
        <v>-0</v>
      </c>
      <c r="AG174" s="0" t="n">
        <f aca="false">AE174+AF174</f>
        <v>-0</v>
      </c>
    </row>
    <row r="175" customFormat="false" ht="12.75" hidden="false" customHeight="false" outlineLevel="0" collapsed="false">
      <c r="C175" s="272" t="e">
        <f aca="false">P201+W201</f>
        <v>#NAME?</v>
      </c>
      <c r="D175" s="265"/>
      <c r="E175" s="266"/>
      <c r="F175" s="266"/>
      <c r="G175" s="267"/>
      <c r="I175" s="265"/>
      <c r="J175" s="266"/>
      <c r="K175" s="266"/>
      <c r="L175" s="268"/>
      <c r="M175" s="247" t="n">
        <f aca="false">M174+1</f>
        <v>10</v>
      </c>
      <c r="N175" s="175" t="str">
        <f aca="true">IF(D175="","",xEURO(OFFSET(C175,-M175+1,0),E175,OFFSET(C175,-M175+2,0),OFFSET(C175,-M175+2,0),OFFSET(C175,-M175+3,0)+AB175,OFFSET(C175,-M175+4,0),0,1)*D175)</f>
        <v/>
      </c>
      <c r="O175" s="235" t="str">
        <f aca="true">IF(D175="","",xEURO(OFFSET(C175,-M175+1,0),E175,OFFSET(C175,-M175+2,0),OFFSET(C175,-M175+2,0),OFFSET(C175,-M175+3,0)+AB175,OFFSET(C175,-M175+4,0),0,0))</f>
        <v/>
      </c>
      <c r="P175" s="175" t="str">
        <f aca="false">IF(D175="","",(O175-F175)*D175*10)</f>
        <v/>
      </c>
      <c r="Q175" s="175" t="str">
        <f aca="true">IF(D175="","",xEURO(OFFSET(C175,-M175+1,0),E175,OFFSET(C175,-M175+2,0),OFFSET(C175,-M175+2,0),OFFSET(C175,-M175+3,0)+AB175,OFFSET(C175,-M175+4,0),0,2)/10*D175)</f>
        <v/>
      </c>
      <c r="R175" s="248" t="str">
        <f aca="true">IF(D175="","",xEURO(OFFSET(C175,-M175+1,0),E175,OFFSET(C175,-M175+2,0),OFFSET(C175,-M175+2,0),OFFSET(C175,-M175+3,0)+AB175,OFFSET(C175,-M175+4,0),0,3)/100*D175*10000)</f>
        <v/>
      </c>
      <c r="S175" s="248" t="str">
        <f aca="true">IF(D175="","",xEURO(OFFSET(C175,-M175+1,0),E175,OFFSET(C175,-M175+2,0),OFFSET(C175,-M175+2,0),OFFSET(C175,-M175+3,0)+AB175,OFFSET(C175,-M175+4,0),0,5)/365.25*D175*10000)</f>
        <v/>
      </c>
      <c r="U175" s="175" t="str">
        <f aca="true">IF(I175="","",xEURO(OFFSET(C175,-M175+1,0),J175,OFFSET(C175,-M175+2,0),OFFSET(C175,-M175+2,0),OFFSET(C175,-M175+3,0)+AC175,OFFSET(C175,-M175+4,0),1,1)*I175)</f>
        <v/>
      </c>
      <c r="V175" s="235" t="str">
        <f aca="true">IF(I175="","",xEURO(OFFSET(C175,-M175+1,0),J175,OFFSET(C175,-M175+2,0),OFFSET(C175,-M175+2,0),OFFSET(C175,-M175+3,0)+AC175,OFFSET(C175,-M175+4,0),1,0))</f>
        <v/>
      </c>
      <c r="W175" s="175" t="str">
        <f aca="false">IF(I175="","",(V175-K175)*I175*10)</f>
        <v/>
      </c>
      <c r="X175" s="175" t="str">
        <f aca="true">IF(I175="","",xEURO(OFFSET(C175,-M175+1,0),J175,OFFSET(C175,-M175+2,0),OFFSET(C175,-M175+2,0),OFFSET(C175,-M175+3,0)+AC175,OFFSET(C175,-M175+4,0),1,2)/10*I175)</f>
        <v/>
      </c>
      <c r="Y175" s="248" t="str">
        <f aca="true">IF(I175="","",xEURO(OFFSET(C175,-M175+1,0),J175,OFFSET(C175,-M175+2,0),OFFSET(C175,-M175+2,0),OFFSET(C175,-M175+3,0)+AC175,OFFSET(C175,-M175+4,0),1,3)/100*I175*10000)</f>
        <v/>
      </c>
      <c r="Z175" s="248" t="str">
        <f aca="true">IF(I175="","",xEURO(OFFSET(C175,-M175+1,0),J175,OFFSET(C175,-M175+2,0),OFFSET(C175,-M175+2,0),OFFSET(C175,-M175+3,0)+AC175,OFFSET(C175,-M175+4,0),1,5)/365.25*I175*10000)</f>
        <v/>
      </c>
      <c r="AB175" s="249" t="str">
        <f aca="true">IF(D175="","",xCalcSkew(OFFSET(C175,-M175,0),E175-OFFSET(C175,-M175+1,0),b)/100)</f>
        <v/>
      </c>
      <c r="AC175" s="249" t="str">
        <f aca="true">IF(I175="","",xCalcSkew(OFFSET(C175,-M175,0),J175-OFFSET(C175,-M175+1,0),b)/100)</f>
        <v/>
      </c>
      <c r="AE175" s="0" t="n">
        <f aca="false">D175*F175*10000*-1</f>
        <v>-0</v>
      </c>
      <c r="AF175" s="0" t="n">
        <f aca="false">I175*K175*10000*-1</f>
        <v>-0</v>
      </c>
      <c r="AG175" s="0" t="n">
        <f aca="false">AE175+AF175</f>
        <v>-0</v>
      </c>
    </row>
    <row r="176" customFormat="false" ht="12.75" hidden="false" customHeight="false" outlineLevel="0" collapsed="false">
      <c r="D176" s="265"/>
      <c r="E176" s="266"/>
      <c r="F176" s="266"/>
      <c r="G176" s="267"/>
      <c r="I176" s="265"/>
      <c r="J176" s="266"/>
      <c r="K176" s="266"/>
      <c r="L176" s="268"/>
      <c r="M176" s="247" t="n">
        <f aca="false">M175+1</f>
        <v>11</v>
      </c>
      <c r="N176" s="175" t="str">
        <f aca="true">IF(D176="","",xEURO(OFFSET(C176,-M176+1,0),E176,OFFSET(C176,-M176+2,0),OFFSET(C176,-M176+2,0),OFFSET(C176,-M176+3,0)+AB176,OFFSET(C176,-M176+4,0),0,1)*D176)</f>
        <v/>
      </c>
      <c r="O176" s="235" t="str">
        <f aca="true">IF(D176="","",xEURO(OFFSET(C176,-M176+1,0),E176,OFFSET(C176,-M176+2,0),OFFSET(C176,-M176+2,0),OFFSET(C176,-M176+3,0)+AB176,OFFSET(C176,-M176+4,0),0,0))</f>
        <v/>
      </c>
      <c r="P176" s="175" t="str">
        <f aca="false">IF(D176="","",(O176-F176)*D176*10)</f>
        <v/>
      </c>
      <c r="Q176" s="175" t="str">
        <f aca="true">IF(D176="","",xEURO(OFFSET(C176,-M176+1,0),E176,OFFSET(C176,-M176+2,0),OFFSET(C176,-M176+2,0),OFFSET(C176,-M176+3,0)+AB176,OFFSET(C176,-M176+4,0),0,2)/10*D176)</f>
        <v/>
      </c>
      <c r="R176" s="248" t="str">
        <f aca="true">IF(D176="","",xEURO(OFFSET(C176,-M176+1,0),E176,OFFSET(C176,-M176+2,0),OFFSET(C176,-M176+2,0),OFFSET(C176,-M176+3,0)+AB176,OFFSET(C176,-M176+4,0),0,3)/100*D176*10000)</f>
        <v/>
      </c>
      <c r="S176" s="248" t="str">
        <f aca="true">IF(D176="","",xEURO(OFFSET(C176,-M176+1,0),E176,OFFSET(C176,-M176+2,0),OFFSET(C176,-M176+2,0),OFFSET(C176,-M176+3,0)+AB176,OFFSET(C176,-M176+4,0),0,5)/365.25*D176*10000)</f>
        <v/>
      </c>
      <c r="U176" s="175" t="str">
        <f aca="true">IF(I176="","",xEURO(OFFSET(C176,-M176+1,0),J176,OFFSET(C176,-M176+2,0),OFFSET(C176,-M176+2,0),OFFSET(C176,-M176+3,0)+AC176,OFFSET(C176,-M176+4,0),1,1)*I176)</f>
        <v/>
      </c>
      <c r="V176" s="235" t="str">
        <f aca="true">IF(I176="","",xEURO(OFFSET(C176,-M176+1,0),J176,OFFSET(C176,-M176+2,0),OFFSET(C176,-M176+2,0),OFFSET(C176,-M176+3,0)+AC176,OFFSET(C176,-M176+4,0),1,0))</f>
        <v/>
      </c>
      <c r="W176" s="175" t="str">
        <f aca="false">IF(I176="","",(V176-K176)*I176*10)</f>
        <v/>
      </c>
      <c r="X176" s="175" t="str">
        <f aca="true">IF(I176="","",xEURO(OFFSET(C176,-M176+1,0),J176,OFFSET(C176,-M176+2,0),OFFSET(C176,-M176+2,0),OFFSET(C176,-M176+3,0)+AC176,OFFSET(C176,-M176+4,0),1,2)/10*I176)</f>
        <v/>
      </c>
      <c r="Y176" s="248" t="str">
        <f aca="true">IF(I176="","",xEURO(OFFSET(C176,-M176+1,0),J176,OFFSET(C176,-M176+2,0),OFFSET(C176,-M176+2,0),OFFSET(C176,-M176+3,0)+AC176,OFFSET(C176,-M176+4,0),1,3)/100*I176*10000)</f>
        <v/>
      </c>
      <c r="Z176" s="248" t="str">
        <f aca="true">IF(I176="","",xEURO(OFFSET(C176,-M176+1,0),J176,OFFSET(C176,-M176+2,0),OFFSET(C176,-M176+2,0),OFFSET(C176,-M176+3,0)+AC176,OFFSET(C176,-M176+4,0),1,5)/365.25*I176*10000)</f>
        <v/>
      </c>
      <c r="AB176" s="249" t="str">
        <f aca="true">IF(D176="","",xCalcSkew(OFFSET(C176,-M176,0),E176-OFFSET(C176,-M176+1,0),b)/100)</f>
        <v/>
      </c>
      <c r="AC176" s="249" t="str">
        <f aca="true">IF(I176="","",xCalcSkew(OFFSET(C176,-M176,0),J176-OFFSET(C176,-M176+1,0),b)/100)</f>
        <v/>
      </c>
      <c r="AE176" s="0" t="n">
        <f aca="false">D176*F176*10000*-1</f>
        <v>-0</v>
      </c>
      <c r="AF176" s="0" t="n">
        <f aca="false">I176*K176*10000*-1</f>
        <v>-0</v>
      </c>
      <c r="AG176" s="0" t="n">
        <f aca="false">AE176+AF176</f>
        <v>-0</v>
      </c>
    </row>
    <row r="177" customFormat="false" ht="12.75" hidden="false" customHeight="false" outlineLevel="0" collapsed="false">
      <c r="D177" s="265"/>
      <c r="E177" s="266"/>
      <c r="F177" s="266"/>
      <c r="G177" s="267"/>
      <c r="I177" s="265"/>
      <c r="J177" s="266"/>
      <c r="K177" s="266"/>
      <c r="L177" s="268"/>
      <c r="M177" s="247" t="n">
        <f aca="false">M176+1</f>
        <v>12</v>
      </c>
      <c r="N177" s="175" t="str">
        <f aca="true">IF(D177="","",xEURO(OFFSET(C177,-M177+1,0),E177,OFFSET(C177,-M177+2,0),OFFSET(C177,-M177+2,0),OFFSET(C177,-M177+3,0)+AB177,OFFSET(C177,-M177+4,0),0,1)*D177)</f>
        <v/>
      </c>
      <c r="O177" s="235" t="str">
        <f aca="true">IF(D177="","",xEURO(OFFSET(C177,-M177+1,0),E177,OFFSET(C177,-M177+2,0),OFFSET(C177,-M177+2,0),OFFSET(C177,-M177+3,0)+AB177,OFFSET(C177,-M177+4,0),0,0))</f>
        <v/>
      </c>
      <c r="P177" s="175" t="str">
        <f aca="false">IF(D177="","",(O177-F177)*D177*10)</f>
        <v/>
      </c>
      <c r="Q177" s="175" t="str">
        <f aca="true">IF(D177="","",xEURO(OFFSET(C177,-M177+1,0),E177,OFFSET(C177,-M177+2,0),OFFSET(C177,-M177+2,0),OFFSET(C177,-M177+3,0)+AB177,OFFSET(C177,-M177+4,0),0,2)/10*D177)</f>
        <v/>
      </c>
      <c r="R177" s="248" t="str">
        <f aca="true">IF(D177="","",xEURO(OFFSET(C177,-M177+1,0),E177,OFFSET(C177,-M177+2,0),OFFSET(C177,-M177+2,0),OFFSET(C177,-M177+3,0)+AB177,OFFSET(C177,-M177+4,0),0,3)/100*D177*10000)</f>
        <v/>
      </c>
      <c r="S177" s="248" t="str">
        <f aca="true">IF(D177="","",xEURO(OFFSET(C177,-M177+1,0),E177,OFFSET(C177,-M177+2,0),OFFSET(C177,-M177+2,0),OFFSET(C177,-M177+3,0)+AB177,OFFSET(C177,-M177+4,0),0,5)/365.25*D177*10000)</f>
        <v/>
      </c>
      <c r="U177" s="175" t="str">
        <f aca="true">IF(I177="","",xEURO(OFFSET(C177,-M177+1,0),J177,OFFSET(C177,-M177+2,0),OFFSET(C177,-M177+2,0),OFFSET(C177,-M177+3,0)+AC177,OFFSET(C177,-M177+4,0),1,1)*I177)</f>
        <v/>
      </c>
      <c r="V177" s="235" t="str">
        <f aca="true">IF(I177="","",xEURO(OFFSET(C177,-M177+1,0),J177,OFFSET(C177,-M177+2,0),OFFSET(C177,-M177+2,0),OFFSET(C177,-M177+3,0)+AC177,OFFSET(C177,-M177+4,0),1,0))</f>
        <v/>
      </c>
      <c r="W177" s="175" t="str">
        <f aca="false">IF(I177="","",(V177-K177)*I177*10)</f>
        <v/>
      </c>
      <c r="X177" s="175" t="str">
        <f aca="true">IF(I177="","",xEURO(OFFSET(C177,-M177+1,0),J177,OFFSET(C177,-M177+2,0),OFFSET(C177,-M177+2,0),OFFSET(C177,-M177+3,0)+AC177,OFFSET(C177,-M177+4,0),1,2)/10*I177)</f>
        <v/>
      </c>
      <c r="Y177" s="248" t="str">
        <f aca="true">IF(I177="","",xEURO(OFFSET(C177,-M177+1,0),J177,OFFSET(C177,-M177+2,0),OFFSET(C177,-M177+2,0),OFFSET(C177,-M177+3,0)+AC177,OFFSET(C177,-M177+4,0),1,3)/100*I177*10000)</f>
        <v/>
      </c>
      <c r="Z177" s="248" t="str">
        <f aca="true">IF(I177="","",xEURO(OFFSET(C177,-M177+1,0),J177,OFFSET(C177,-M177+2,0),OFFSET(C177,-M177+2,0),OFFSET(C177,-M177+3,0)+AC177,OFFSET(C177,-M177+4,0),1,5)/365.25*I177*10000)</f>
        <v/>
      </c>
      <c r="AB177" s="249" t="str">
        <f aca="true">IF(D177="","",xCalcSkew(OFFSET(C177,-M177,0),E177-OFFSET(C177,-M177+1,0),b)/100)</f>
        <v/>
      </c>
      <c r="AC177" s="249" t="str">
        <f aca="true">IF(I177="","",xCalcSkew(OFFSET(C177,-M177,0),J177-OFFSET(C177,-M177+1,0),b)/100)</f>
        <v/>
      </c>
      <c r="AE177" s="0" t="n">
        <f aca="false">D177*F177*10000*-1</f>
        <v>-0</v>
      </c>
      <c r="AF177" s="0" t="n">
        <f aca="false">I177*K177*10000*-1</f>
        <v>-0</v>
      </c>
      <c r="AG177" s="0" t="n">
        <f aca="false">AE177+AF177</f>
        <v>-0</v>
      </c>
    </row>
    <row r="178" customFormat="false" ht="12.75" hidden="false" customHeight="false" outlineLevel="0" collapsed="false">
      <c r="D178" s="265"/>
      <c r="E178" s="266"/>
      <c r="F178" s="266"/>
      <c r="G178" s="267"/>
      <c r="I178" s="265"/>
      <c r="J178" s="266"/>
      <c r="K178" s="266"/>
      <c r="L178" s="268"/>
      <c r="M178" s="247" t="n">
        <f aca="false">M177+1</f>
        <v>13</v>
      </c>
      <c r="N178" s="175" t="str">
        <f aca="true">IF(D178="","",xEURO(OFFSET(C178,-M178+1,0),E178,OFFSET(C178,-M178+2,0),OFFSET(C178,-M178+2,0),OFFSET(C178,-M178+3,0)+AB178,OFFSET(C178,-M178+4,0),0,1)*D178)</f>
        <v/>
      </c>
      <c r="O178" s="235" t="str">
        <f aca="true">IF(D178="","",xEURO(OFFSET(C178,-M178+1,0),E178,OFFSET(C178,-M178+2,0),OFFSET(C178,-M178+2,0),OFFSET(C178,-M178+3,0)+AB178,OFFSET(C178,-M178+4,0),0,0))</f>
        <v/>
      </c>
      <c r="P178" s="175" t="str">
        <f aca="false">IF(D178="","",(O178-F178)*D178*10)</f>
        <v/>
      </c>
      <c r="Q178" s="175" t="str">
        <f aca="true">IF(D178="","",xEURO(OFFSET(C178,-M178+1,0),E178,OFFSET(C178,-M178+2,0),OFFSET(C178,-M178+2,0),OFFSET(C178,-M178+3,0)+AB178,OFFSET(C178,-M178+4,0),0,2)/10*D178)</f>
        <v/>
      </c>
      <c r="R178" s="248" t="str">
        <f aca="true">IF(D178="","",xEURO(OFFSET(C178,-M178+1,0),E178,OFFSET(C178,-M178+2,0),OFFSET(C178,-M178+2,0),OFFSET(C178,-M178+3,0)+AB178,OFFSET(C178,-M178+4,0),0,3)/100*D178*10000)</f>
        <v/>
      </c>
      <c r="S178" s="248" t="str">
        <f aca="true">IF(D178="","",xEURO(OFFSET(C178,-M178+1,0),E178,OFFSET(C178,-M178+2,0),OFFSET(C178,-M178+2,0),OFFSET(C178,-M178+3,0)+AB178,OFFSET(C178,-M178+4,0),0,5)/365.25*D178*10000)</f>
        <v/>
      </c>
      <c r="U178" s="175" t="str">
        <f aca="true">IF(I178="","",xEURO(OFFSET(C178,-M178+1,0),J178,OFFSET(C178,-M178+2,0),OFFSET(C178,-M178+2,0),OFFSET(C178,-M178+3,0)+AC178,OFFSET(C178,-M178+4,0),1,1)*I178)</f>
        <v/>
      </c>
      <c r="V178" s="235" t="str">
        <f aca="true">IF(I178="","",xEURO(OFFSET(C178,-M178+1,0),J178,OFFSET(C178,-M178+2,0),OFFSET(C178,-M178+2,0),OFFSET(C178,-M178+3,0)+AC178,OFFSET(C178,-M178+4,0),1,0))</f>
        <v/>
      </c>
      <c r="W178" s="175" t="str">
        <f aca="false">IF(I178="","",(V178-K178)*I178*10)</f>
        <v/>
      </c>
      <c r="X178" s="175" t="str">
        <f aca="true">IF(I178="","",xEURO(OFFSET(C178,-M178+1,0),J178,OFFSET(C178,-M178+2,0),OFFSET(C178,-M178+2,0),OFFSET(C178,-M178+3,0)+AC178,OFFSET(C178,-M178+4,0),1,2)/10*I178)</f>
        <v/>
      </c>
      <c r="Y178" s="248" t="str">
        <f aca="true">IF(I178="","",xEURO(OFFSET(C178,-M178+1,0),J178,OFFSET(C178,-M178+2,0),OFFSET(C178,-M178+2,0),OFFSET(C178,-M178+3,0)+AC178,OFFSET(C178,-M178+4,0),1,3)/100*I178*10000)</f>
        <v/>
      </c>
      <c r="Z178" s="248" t="str">
        <f aca="true">IF(I178="","",xEURO(OFFSET(C178,-M178+1,0),J178,OFFSET(C178,-M178+2,0),OFFSET(C178,-M178+2,0),OFFSET(C178,-M178+3,0)+AC178,OFFSET(C178,-M178+4,0),1,5)/365.25*I178*10000)</f>
        <v/>
      </c>
      <c r="AB178" s="249" t="str">
        <f aca="true">IF(D178="","",xCalcSkew(OFFSET(C178,-M178,0),E178-OFFSET(C178,-M178+1,0),b)/100)</f>
        <v/>
      </c>
      <c r="AC178" s="249" t="str">
        <f aca="true">IF(I178="","",xCalcSkew(OFFSET(C178,-M178,0),J178-OFFSET(C178,-M178+1,0),b)/100)</f>
        <v/>
      </c>
      <c r="AE178" s="0" t="n">
        <f aca="false">D178*F178*10000*-1</f>
        <v>-0</v>
      </c>
      <c r="AF178" s="0" t="n">
        <f aca="false">I178*K178*10000*-1</f>
        <v>-0</v>
      </c>
      <c r="AG178" s="0" t="n">
        <f aca="false">AE178+AF178</f>
        <v>-0</v>
      </c>
    </row>
    <row r="179" customFormat="false" ht="12.75" hidden="false" customHeight="false" outlineLevel="0" collapsed="false">
      <c r="D179" s="265"/>
      <c r="E179" s="266"/>
      <c r="F179" s="266"/>
      <c r="G179" s="267"/>
      <c r="I179" s="265"/>
      <c r="J179" s="266"/>
      <c r="K179" s="266"/>
      <c r="L179" s="268"/>
      <c r="M179" s="247" t="n">
        <f aca="false">M178+1</f>
        <v>14</v>
      </c>
      <c r="N179" s="175" t="str">
        <f aca="true">IF(D179="","",xEURO(OFFSET(C179,-M179+1,0),E179,OFFSET(C179,-M179+2,0),OFFSET(C179,-M179+2,0),OFFSET(C179,-M179+3,0)+AB179,OFFSET(C179,-M179+4,0),0,1)*D179)</f>
        <v/>
      </c>
      <c r="O179" s="235" t="str">
        <f aca="true">IF(D179="","",xEURO(OFFSET(C179,-M179+1,0),E179,OFFSET(C179,-M179+2,0),OFFSET(C179,-M179+2,0),OFFSET(C179,-M179+3,0)+AB179,OFFSET(C179,-M179+4,0),0,0))</f>
        <v/>
      </c>
      <c r="P179" s="175" t="str">
        <f aca="false">IF(D179="","",(O179-F179)*D179*10)</f>
        <v/>
      </c>
      <c r="Q179" s="175" t="str">
        <f aca="true">IF(D179="","",xEURO(OFFSET(C179,-M179+1,0),E179,OFFSET(C179,-M179+2,0),OFFSET(C179,-M179+2,0),OFFSET(C179,-M179+3,0)+AB179,OFFSET(C179,-M179+4,0),0,2)/10*D179)</f>
        <v/>
      </c>
      <c r="R179" s="248" t="str">
        <f aca="true">IF(D179="","",xEURO(OFFSET(C179,-M179+1,0),E179,OFFSET(C179,-M179+2,0),OFFSET(C179,-M179+2,0),OFFSET(C179,-M179+3,0)+AB179,OFFSET(C179,-M179+4,0),0,3)/100*D179*10000)</f>
        <v/>
      </c>
      <c r="S179" s="248" t="str">
        <f aca="true">IF(D179="","",xEURO(OFFSET(C179,-M179+1,0),E179,OFFSET(C179,-M179+2,0),OFFSET(C179,-M179+2,0),OFFSET(C179,-M179+3,0)+AB179,OFFSET(C179,-M179+4,0),0,5)/365.25*D179*10000)</f>
        <v/>
      </c>
      <c r="U179" s="175" t="str">
        <f aca="true">IF(I179="","",xEURO(OFFSET(C179,-M179+1,0),J179,OFFSET(C179,-M179+2,0),OFFSET(C179,-M179+2,0),OFFSET(C179,-M179+3,0)+AC179,OFFSET(C179,-M179+4,0),1,1)*I179)</f>
        <v/>
      </c>
      <c r="V179" s="235" t="str">
        <f aca="true">IF(I179="","",xEURO(OFFSET(C179,-M179+1,0),J179,OFFSET(C179,-M179+2,0),OFFSET(C179,-M179+2,0),OFFSET(C179,-M179+3,0)+AC179,OFFSET(C179,-M179+4,0),1,0))</f>
        <v/>
      </c>
      <c r="W179" s="175" t="str">
        <f aca="false">IF(I179="","",(V179-K179)*I179*10)</f>
        <v/>
      </c>
      <c r="X179" s="175" t="str">
        <f aca="true">IF(I179="","",xEURO(OFFSET(C179,-M179+1,0),J179,OFFSET(C179,-M179+2,0),OFFSET(C179,-M179+2,0),OFFSET(C179,-M179+3,0)+AC179,OFFSET(C179,-M179+4,0),1,2)/10*I179)</f>
        <v/>
      </c>
      <c r="Y179" s="248" t="str">
        <f aca="true">IF(I179="","",xEURO(OFFSET(C179,-M179+1,0),J179,OFFSET(C179,-M179+2,0),OFFSET(C179,-M179+2,0),OFFSET(C179,-M179+3,0)+AC179,OFFSET(C179,-M179+4,0),1,3)/100*I179*10000)</f>
        <v/>
      </c>
      <c r="Z179" s="248" t="str">
        <f aca="true">IF(I179="","",xEURO(OFFSET(C179,-M179+1,0),J179,OFFSET(C179,-M179+2,0),OFFSET(C179,-M179+2,0),OFFSET(C179,-M179+3,0)+AC179,OFFSET(C179,-M179+4,0),1,5)/365.25*I179*10000)</f>
        <v/>
      </c>
      <c r="AB179" s="249" t="str">
        <f aca="true">IF(D179="","",xCalcSkew(OFFSET(C179,-M179,0),E179-OFFSET(C179,-M179+1,0),b)/100)</f>
        <v/>
      </c>
      <c r="AC179" s="249" t="str">
        <f aca="true">IF(I179="","",xCalcSkew(OFFSET(C179,-M179,0),J179-OFFSET(C179,-M179+1,0),b)/100)</f>
        <v/>
      </c>
      <c r="AE179" s="0" t="n">
        <f aca="false">D179*F179*10000*-1</f>
        <v>-0</v>
      </c>
      <c r="AF179" s="0" t="n">
        <f aca="false">I179*K179*10000*-1</f>
        <v>-0</v>
      </c>
      <c r="AG179" s="0" t="n">
        <f aca="false">AE179+AF179</f>
        <v>-0</v>
      </c>
    </row>
    <row r="180" customFormat="false" ht="12.75" hidden="false" customHeight="false" outlineLevel="0" collapsed="false">
      <c r="D180" s="265"/>
      <c r="E180" s="266"/>
      <c r="F180" s="266"/>
      <c r="G180" s="267"/>
      <c r="I180" s="265"/>
      <c r="J180" s="266"/>
      <c r="K180" s="266"/>
      <c r="L180" s="268"/>
      <c r="M180" s="247" t="n">
        <f aca="false">M179+1</f>
        <v>15</v>
      </c>
      <c r="N180" s="175" t="str">
        <f aca="true">IF(D180="","",xEURO(OFFSET(C180,-M180+1,0),E180,OFFSET(C180,-M180+2,0),OFFSET(C180,-M180+2,0),OFFSET(C180,-M180+3,0)+AB180,OFFSET(C180,-M180+4,0),0,1)*D180)</f>
        <v/>
      </c>
      <c r="O180" s="235" t="str">
        <f aca="true">IF(D180="","",xEURO(OFFSET(C180,-M180+1,0),E180,OFFSET(C180,-M180+2,0),OFFSET(C180,-M180+2,0),OFFSET(C180,-M180+3,0)+AB180,OFFSET(C180,-M180+4,0),0,0))</f>
        <v/>
      </c>
      <c r="P180" s="175" t="str">
        <f aca="false">IF(D180="","",(O180-F180)*D180*10)</f>
        <v/>
      </c>
      <c r="Q180" s="175" t="str">
        <f aca="true">IF(D180="","",xEURO(OFFSET(C180,-M180+1,0),E180,OFFSET(C180,-M180+2,0),OFFSET(C180,-M180+2,0),OFFSET(C180,-M180+3,0)+AB180,OFFSET(C180,-M180+4,0),0,2)/10*D180)</f>
        <v/>
      </c>
      <c r="R180" s="248" t="str">
        <f aca="true">IF(D180="","",xEURO(OFFSET(C180,-M180+1,0),E180,OFFSET(C180,-M180+2,0),OFFSET(C180,-M180+2,0),OFFSET(C180,-M180+3,0)+AB180,OFFSET(C180,-M180+4,0),0,3)/100*D180*10000)</f>
        <v/>
      </c>
      <c r="S180" s="248" t="str">
        <f aca="true">IF(D180="","",xEURO(OFFSET(C180,-M180+1,0),E180,OFFSET(C180,-M180+2,0),OFFSET(C180,-M180+2,0),OFFSET(C180,-M180+3,0)+AB180,OFFSET(C180,-M180+4,0),0,5)/365.25*D180*10000)</f>
        <v/>
      </c>
      <c r="U180" s="175" t="str">
        <f aca="true">IF(I180="","",xEURO(OFFSET(C180,-M180+1,0),J180,OFFSET(C180,-M180+2,0),OFFSET(C180,-M180+2,0),OFFSET(C180,-M180+3,0)+AC180,OFFSET(C180,-M180+4,0),1,1)*I180)</f>
        <v/>
      </c>
      <c r="V180" s="235" t="str">
        <f aca="true">IF(I180="","",xEURO(OFFSET(C180,-M180+1,0),J180,OFFSET(C180,-M180+2,0),OFFSET(C180,-M180+2,0),OFFSET(C180,-M180+3,0)+AC180,OFFSET(C180,-M180+4,0),1,0))</f>
        <v/>
      </c>
      <c r="W180" s="175" t="str">
        <f aca="false">IF(I180="","",(V180-K180)*I180*10)</f>
        <v/>
      </c>
      <c r="X180" s="175" t="str">
        <f aca="true">IF(I180="","",xEURO(OFFSET(C180,-M180+1,0),J180,OFFSET(C180,-M180+2,0),OFFSET(C180,-M180+2,0),OFFSET(C180,-M180+3,0)+AC180,OFFSET(C180,-M180+4,0),1,2)/10*I180)</f>
        <v/>
      </c>
      <c r="Y180" s="248" t="str">
        <f aca="true">IF(I180="","",xEURO(OFFSET(C180,-M180+1,0),J180,OFFSET(C180,-M180+2,0),OFFSET(C180,-M180+2,0),OFFSET(C180,-M180+3,0)+AC180,OFFSET(C180,-M180+4,0),1,3)/100*I180*10000)</f>
        <v/>
      </c>
      <c r="Z180" s="248" t="str">
        <f aca="true">IF(I180="","",xEURO(OFFSET(C180,-M180+1,0),J180,OFFSET(C180,-M180+2,0),OFFSET(C180,-M180+2,0),OFFSET(C180,-M180+3,0)+AC180,OFFSET(C180,-M180+4,0),1,5)/365.25*I180*10000)</f>
        <v/>
      </c>
      <c r="AB180" s="249" t="str">
        <f aca="true">IF(D180="","",xCalcSkew(OFFSET(C180,-M180,0),E180-OFFSET(C180,-M180+1,0),b)/100)</f>
        <v/>
      </c>
      <c r="AC180" s="249" t="str">
        <f aca="true">IF(I180="","",xCalcSkew(OFFSET(C180,-M180,0),J180-OFFSET(C180,-M180+1,0),b)/100)</f>
        <v/>
      </c>
      <c r="AE180" s="0" t="n">
        <f aca="false">D180*F180*10000*-1</f>
        <v>-0</v>
      </c>
      <c r="AF180" s="0" t="n">
        <f aca="false">I180*K180*10000*-1</f>
        <v>-0</v>
      </c>
      <c r="AG180" s="0" t="n">
        <f aca="false">AE180+AF180</f>
        <v>-0</v>
      </c>
    </row>
    <row r="181" customFormat="false" ht="12.75" hidden="false" customHeight="false" outlineLevel="0" collapsed="false">
      <c r="D181" s="265"/>
      <c r="E181" s="266"/>
      <c r="F181" s="266"/>
      <c r="G181" s="267"/>
      <c r="I181" s="265"/>
      <c r="J181" s="266"/>
      <c r="K181" s="266"/>
      <c r="L181" s="268"/>
      <c r="M181" s="247" t="n">
        <f aca="false">M180+1</f>
        <v>16</v>
      </c>
      <c r="N181" s="175" t="str">
        <f aca="true">IF(D181="","",xEURO(OFFSET(C181,-M181+1,0),E181,OFFSET(C181,-M181+2,0),OFFSET(C181,-M181+2,0),OFFSET(C181,-M181+3,0)+AB181,OFFSET(C181,-M181+4,0),0,1)*D181)</f>
        <v/>
      </c>
      <c r="O181" s="235" t="str">
        <f aca="true">IF(D181="","",xEURO(OFFSET(C181,-M181+1,0),E181,OFFSET(C181,-M181+2,0),OFFSET(C181,-M181+2,0),OFFSET(C181,-M181+3,0)+AB181,OFFSET(C181,-M181+4,0),0,0))</f>
        <v/>
      </c>
      <c r="P181" s="175" t="str">
        <f aca="false">IF(D181="","",(O181-F181)*D181*10)</f>
        <v/>
      </c>
      <c r="Q181" s="175" t="str">
        <f aca="true">IF(D181="","",xEURO(OFFSET(C181,-M181+1,0),E181,OFFSET(C181,-M181+2,0),OFFSET(C181,-M181+2,0),OFFSET(C181,-M181+3,0)+AB181,OFFSET(C181,-M181+4,0),0,2)/10*D181)</f>
        <v/>
      </c>
      <c r="R181" s="248" t="str">
        <f aca="true">IF(D181="","",xEURO(OFFSET(C181,-M181+1,0),E181,OFFSET(C181,-M181+2,0),OFFSET(C181,-M181+2,0),OFFSET(C181,-M181+3,0)+AB181,OFFSET(C181,-M181+4,0),0,3)/100*D181*10000)</f>
        <v/>
      </c>
      <c r="S181" s="248" t="str">
        <f aca="true">IF(D181="","",xEURO(OFFSET(C181,-M181+1,0),E181,OFFSET(C181,-M181+2,0),OFFSET(C181,-M181+2,0),OFFSET(C181,-M181+3,0)+AB181,OFFSET(C181,-M181+4,0),0,5)/365.25*D181*10000)</f>
        <v/>
      </c>
      <c r="U181" s="175" t="str">
        <f aca="true">IF(I181="","",xEURO(OFFSET(C181,-M181+1,0),J181,OFFSET(C181,-M181+2,0),OFFSET(C181,-M181+2,0),OFFSET(C181,-M181+3,0)+AC181,OFFSET(C181,-M181+4,0),1,1)*I181)</f>
        <v/>
      </c>
      <c r="V181" s="235" t="str">
        <f aca="true">IF(I181="","",xEURO(OFFSET(C181,-M181+1,0),J181,OFFSET(C181,-M181+2,0),OFFSET(C181,-M181+2,0),OFFSET(C181,-M181+3,0)+AC181,OFFSET(C181,-M181+4,0),1,0))</f>
        <v/>
      </c>
      <c r="W181" s="175" t="str">
        <f aca="false">IF(I181="","",(V181-K181)*I181*10)</f>
        <v/>
      </c>
      <c r="X181" s="175" t="str">
        <f aca="true">IF(I181="","",xEURO(OFFSET(C181,-M181+1,0),J181,OFFSET(C181,-M181+2,0),OFFSET(C181,-M181+2,0),OFFSET(C181,-M181+3,0)+AC181,OFFSET(C181,-M181+4,0),1,2)/10*I181)</f>
        <v/>
      </c>
      <c r="Y181" s="248" t="str">
        <f aca="true">IF(I181="","",xEURO(OFFSET(C181,-M181+1,0),J181,OFFSET(C181,-M181+2,0),OFFSET(C181,-M181+2,0),OFFSET(C181,-M181+3,0)+AC181,OFFSET(C181,-M181+4,0),1,3)/100*I181*10000)</f>
        <v/>
      </c>
      <c r="Z181" s="248" t="str">
        <f aca="true">IF(I181="","",xEURO(OFFSET(C181,-M181+1,0),J181,OFFSET(C181,-M181+2,0),OFFSET(C181,-M181+2,0),OFFSET(C181,-M181+3,0)+AC181,OFFSET(C181,-M181+4,0),1,5)/365.25*I181*10000)</f>
        <v/>
      </c>
      <c r="AB181" s="249" t="str">
        <f aca="true">IF(D181="","",xCalcSkew(OFFSET(C181,-M181,0),E181-OFFSET(C181,-M181+1,0),b)/100)</f>
        <v/>
      </c>
      <c r="AC181" s="249" t="str">
        <f aca="true">IF(I181="","",xCalcSkew(OFFSET(C181,-M181,0),J181-OFFSET(C181,-M181+1,0),b)/100)</f>
        <v/>
      </c>
      <c r="AE181" s="0" t="n">
        <f aca="false">D181*F181*10000*-1</f>
        <v>-0</v>
      </c>
      <c r="AF181" s="0" t="n">
        <f aca="false">I181*K181*10000*-1</f>
        <v>-0</v>
      </c>
      <c r="AG181" s="0" t="n">
        <f aca="false">AE181+AF181</f>
        <v>-0</v>
      </c>
    </row>
    <row r="182" customFormat="false" ht="12.75" hidden="false" customHeight="false" outlineLevel="0" collapsed="false">
      <c r="D182" s="265"/>
      <c r="E182" s="266"/>
      <c r="F182" s="266"/>
      <c r="G182" s="267"/>
      <c r="I182" s="265"/>
      <c r="J182" s="266"/>
      <c r="K182" s="266"/>
      <c r="L182" s="268"/>
      <c r="M182" s="247" t="n">
        <f aca="false">M181+1</f>
        <v>17</v>
      </c>
      <c r="N182" s="175" t="str">
        <f aca="true">IF(D182="","",xEURO(OFFSET(C182,-M182+1,0),E182,OFFSET(C182,-M182+2,0),OFFSET(C182,-M182+2,0),OFFSET(C182,-M182+3,0)+AB182,OFFSET(C182,-M182+4,0),0,1)*D182)</f>
        <v/>
      </c>
      <c r="O182" s="235" t="str">
        <f aca="true">IF(D182="","",xEURO(OFFSET(C182,-M182+1,0),E182,OFFSET(C182,-M182+2,0),OFFSET(C182,-M182+2,0),OFFSET(C182,-M182+3,0)+AB182,OFFSET(C182,-M182+4,0),0,0))</f>
        <v/>
      </c>
      <c r="P182" s="175" t="str">
        <f aca="false">IF(D182="","",(O182-F182)*D182*10)</f>
        <v/>
      </c>
      <c r="Q182" s="175" t="str">
        <f aca="true">IF(D182="","",xEURO(OFFSET(C182,-M182+1,0),E182,OFFSET(C182,-M182+2,0),OFFSET(C182,-M182+2,0),OFFSET(C182,-M182+3,0)+AB182,OFFSET(C182,-M182+4,0),0,2)/10*D182)</f>
        <v/>
      </c>
      <c r="R182" s="248" t="str">
        <f aca="true">IF(D182="","",xEURO(OFFSET(C182,-M182+1,0),E182,OFFSET(C182,-M182+2,0),OFFSET(C182,-M182+2,0),OFFSET(C182,-M182+3,0)+AB182,OFFSET(C182,-M182+4,0),0,3)/100*D182*10000)</f>
        <v/>
      </c>
      <c r="S182" s="248" t="str">
        <f aca="true">IF(D182="","",xEURO(OFFSET(C182,-M182+1,0),E182,OFFSET(C182,-M182+2,0),OFFSET(C182,-M182+2,0),OFFSET(C182,-M182+3,0)+AB182,OFFSET(C182,-M182+4,0),0,5)/365.25*D182*10000)</f>
        <v/>
      </c>
      <c r="U182" s="175" t="str">
        <f aca="true">IF(I182="","",xEURO(OFFSET(C182,-M182+1,0),J182,OFFSET(C182,-M182+2,0),OFFSET(C182,-M182+2,0),OFFSET(C182,-M182+3,0)+AC182,OFFSET(C182,-M182+4,0),1,1)*I182)</f>
        <v/>
      </c>
      <c r="V182" s="235" t="str">
        <f aca="true">IF(I182="","",xEURO(OFFSET(C182,-M182+1,0),J182,OFFSET(C182,-M182+2,0),OFFSET(C182,-M182+2,0),OFFSET(C182,-M182+3,0)+AC182,OFFSET(C182,-M182+4,0),1,0))</f>
        <v/>
      </c>
      <c r="W182" s="175" t="str">
        <f aca="false">IF(I182="","",(V182-K182)*I182*10)</f>
        <v/>
      </c>
      <c r="X182" s="175" t="str">
        <f aca="true">IF(I182="","",xEURO(OFFSET(C182,-M182+1,0),J182,OFFSET(C182,-M182+2,0),OFFSET(C182,-M182+2,0),OFFSET(C182,-M182+3,0)+AC182,OFFSET(C182,-M182+4,0),1,2)/10*I182)</f>
        <v/>
      </c>
      <c r="Y182" s="248" t="str">
        <f aca="true">IF(I182="","",xEURO(OFFSET(C182,-M182+1,0),J182,OFFSET(C182,-M182+2,0),OFFSET(C182,-M182+2,0),OFFSET(C182,-M182+3,0)+AC182,OFFSET(C182,-M182+4,0),1,3)/100*I182*10000)</f>
        <v/>
      </c>
      <c r="Z182" s="248" t="str">
        <f aca="true">IF(I182="","",xEURO(OFFSET(C182,-M182+1,0),J182,OFFSET(C182,-M182+2,0),OFFSET(C182,-M182+2,0),OFFSET(C182,-M182+3,0)+AC182,OFFSET(C182,-M182+4,0),1,5)/365.25*I182*10000)</f>
        <v/>
      </c>
      <c r="AB182" s="249" t="str">
        <f aca="true">IF(D182="","",xCalcSkew(OFFSET(C182,-M182,0),E182-OFFSET(C182,-M182+1,0),b)/100)</f>
        <v/>
      </c>
      <c r="AC182" s="249" t="str">
        <f aca="true">IF(I182="","",xCalcSkew(OFFSET(C182,-M182,0),J182-OFFSET(C182,-M182+1,0),b)/100)</f>
        <v/>
      </c>
      <c r="AE182" s="0" t="n">
        <f aca="false">D182*F182*10000*-1</f>
        <v>-0</v>
      </c>
      <c r="AF182" s="0" t="n">
        <f aca="false">I182*K182*10000*-1</f>
        <v>-0</v>
      </c>
      <c r="AG182" s="0" t="n">
        <f aca="false">AE182+AF182</f>
        <v>-0</v>
      </c>
    </row>
    <row r="183" customFormat="false" ht="12.75" hidden="false" customHeight="false" outlineLevel="0" collapsed="false">
      <c r="D183" s="265"/>
      <c r="E183" s="266"/>
      <c r="F183" s="266"/>
      <c r="G183" s="267"/>
      <c r="I183" s="265"/>
      <c r="J183" s="266"/>
      <c r="K183" s="266"/>
      <c r="L183" s="268"/>
      <c r="M183" s="247" t="n">
        <f aca="false">M182+1</f>
        <v>18</v>
      </c>
      <c r="N183" s="175" t="str">
        <f aca="true">IF(D183="","",xEURO(OFFSET(C183,-M183+1,0),E183,OFFSET(C183,-M183+2,0),OFFSET(C183,-M183+2,0),OFFSET(C183,-M183+3,0)+AB183,OFFSET(C183,-M183+4,0),0,1)*D183)</f>
        <v/>
      </c>
      <c r="O183" s="235" t="str">
        <f aca="true">IF(D183="","",xEURO(OFFSET(C183,-M183+1,0),E183,OFFSET(C183,-M183+2,0),OFFSET(C183,-M183+2,0),OFFSET(C183,-M183+3,0)+AB183,OFFSET(C183,-M183+4,0),0,0))</f>
        <v/>
      </c>
      <c r="P183" s="175" t="str">
        <f aca="false">IF(D183="","",(O183-F183)*D183*10)</f>
        <v/>
      </c>
      <c r="Q183" s="175" t="str">
        <f aca="true">IF(D183="","",xEURO(OFFSET(C183,-M183+1,0),E183,OFFSET(C183,-M183+2,0),OFFSET(C183,-M183+2,0),OFFSET(C183,-M183+3,0)+AB183,OFFSET(C183,-M183+4,0),0,2)/10*D183)</f>
        <v/>
      </c>
      <c r="R183" s="248" t="str">
        <f aca="true">IF(D183="","",xEURO(OFFSET(C183,-M183+1,0),E183,OFFSET(C183,-M183+2,0),OFFSET(C183,-M183+2,0),OFFSET(C183,-M183+3,0)+AB183,OFFSET(C183,-M183+4,0),0,3)/100*D183*10000)</f>
        <v/>
      </c>
      <c r="S183" s="248" t="str">
        <f aca="true">IF(D183="","",xEURO(OFFSET(C183,-M183+1,0),E183,OFFSET(C183,-M183+2,0),OFFSET(C183,-M183+2,0),OFFSET(C183,-M183+3,0)+AB183,OFFSET(C183,-M183+4,0),0,5)/365.25*D183*10000)</f>
        <v/>
      </c>
      <c r="U183" s="175" t="str">
        <f aca="true">IF(I183="","",xEURO(OFFSET(C183,-M183+1,0),J183,OFFSET(C183,-M183+2,0),OFFSET(C183,-M183+2,0),OFFSET(C183,-M183+3,0)+AC183,OFFSET(C183,-M183+4,0),1,1)*I183)</f>
        <v/>
      </c>
      <c r="V183" s="235" t="str">
        <f aca="true">IF(I183="","",xEURO(OFFSET(C183,-M183+1,0),J183,OFFSET(C183,-M183+2,0),OFFSET(C183,-M183+2,0),OFFSET(C183,-M183+3,0)+AC183,OFFSET(C183,-M183+4,0),1,0))</f>
        <v/>
      </c>
      <c r="W183" s="175" t="str">
        <f aca="false">IF(I183="","",(V183-K183)*I183*10)</f>
        <v/>
      </c>
      <c r="X183" s="175" t="str">
        <f aca="true">IF(I183="","",xEURO(OFFSET(C183,-M183+1,0),J183,OFFSET(C183,-M183+2,0),OFFSET(C183,-M183+2,0),OFFSET(C183,-M183+3,0)+AC183,OFFSET(C183,-M183+4,0),1,2)/10*I183)</f>
        <v/>
      </c>
      <c r="Y183" s="248" t="str">
        <f aca="true">IF(I183="","",xEURO(OFFSET(C183,-M183+1,0),J183,OFFSET(C183,-M183+2,0),OFFSET(C183,-M183+2,0),OFFSET(C183,-M183+3,0)+AC183,OFFSET(C183,-M183+4,0),1,3)/100*I183*10000)</f>
        <v/>
      </c>
      <c r="Z183" s="248" t="str">
        <f aca="true">IF(I183="","",xEURO(OFFSET(C183,-M183+1,0),J183,OFFSET(C183,-M183+2,0),OFFSET(C183,-M183+2,0),OFFSET(C183,-M183+3,0)+AC183,OFFSET(C183,-M183+4,0),1,5)/365.25*I183*10000)</f>
        <v/>
      </c>
      <c r="AB183" s="249" t="str">
        <f aca="true">IF(D183="","",xCalcSkew(OFFSET(C183,-M183,0),E183-OFFSET(C183,-M183+1,0),b)/100)</f>
        <v/>
      </c>
      <c r="AC183" s="249" t="str">
        <f aca="true">IF(I183="","",xCalcSkew(OFFSET(C183,-M183,0),J183-OFFSET(C183,-M183+1,0),b)/100)</f>
        <v/>
      </c>
      <c r="AE183" s="0" t="n">
        <f aca="false">D183*F183*10000*-1</f>
        <v>-0</v>
      </c>
      <c r="AF183" s="0" t="n">
        <f aca="false">I183*K183*10000*-1</f>
        <v>-0</v>
      </c>
      <c r="AG183" s="0" t="n">
        <f aca="false">AE183+AF183</f>
        <v>-0</v>
      </c>
    </row>
    <row r="184" customFormat="false" ht="12.75" hidden="false" customHeight="false" outlineLevel="0" collapsed="false">
      <c r="D184" s="265"/>
      <c r="E184" s="266"/>
      <c r="F184" s="266"/>
      <c r="G184" s="267"/>
      <c r="I184" s="265"/>
      <c r="J184" s="266"/>
      <c r="K184" s="266"/>
      <c r="L184" s="268"/>
      <c r="M184" s="247" t="n">
        <f aca="false">M183+1</f>
        <v>19</v>
      </c>
      <c r="N184" s="175" t="str">
        <f aca="true">IF(D184="","",xEURO(OFFSET(C184,-M184+1,0),E184,OFFSET(C184,-M184+2,0),OFFSET(C184,-M184+2,0),OFFSET(C184,-M184+3,0)+AB184,OFFSET(C184,-M184+4,0),0,1)*D184)</f>
        <v/>
      </c>
      <c r="O184" s="235" t="str">
        <f aca="true">IF(D184="","",xEURO(OFFSET(C184,-M184+1,0),E184,OFFSET(C184,-M184+2,0),OFFSET(C184,-M184+2,0),OFFSET(C184,-M184+3,0)+AB184,OFFSET(C184,-M184+4,0),0,0))</f>
        <v/>
      </c>
      <c r="P184" s="175" t="str">
        <f aca="false">IF(D184="","",(O184-F184)*D184*10)</f>
        <v/>
      </c>
      <c r="Q184" s="175" t="str">
        <f aca="true">IF(D184="","",xEURO(OFFSET(C184,-M184+1,0),E184,OFFSET(C184,-M184+2,0),OFFSET(C184,-M184+2,0),OFFSET(C184,-M184+3,0)+AB184,OFFSET(C184,-M184+4,0),0,2)/10*D184)</f>
        <v/>
      </c>
      <c r="R184" s="248" t="str">
        <f aca="true">IF(D184="","",xEURO(OFFSET(C184,-M184+1,0),E184,OFFSET(C184,-M184+2,0),OFFSET(C184,-M184+2,0),OFFSET(C184,-M184+3,0)+AB184,OFFSET(C184,-M184+4,0),0,3)/100*D184*10000)</f>
        <v/>
      </c>
      <c r="S184" s="248" t="str">
        <f aca="true">IF(D184="","",xEURO(OFFSET(C184,-M184+1,0),E184,OFFSET(C184,-M184+2,0),OFFSET(C184,-M184+2,0),OFFSET(C184,-M184+3,0)+AB184,OFFSET(C184,-M184+4,0),0,5)/365.25*D184*10000)</f>
        <v/>
      </c>
      <c r="U184" s="175" t="str">
        <f aca="true">IF(I184="","",xEURO(OFFSET(C184,-M184+1,0),J184,OFFSET(C184,-M184+2,0),OFFSET(C184,-M184+2,0),OFFSET(C184,-M184+3,0)+AC184,OFFSET(C184,-M184+4,0),1,1)*I184)</f>
        <v/>
      </c>
      <c r="V184" s="235" t="str">
        <f aca="true">IF(I184="","",xEURO(OFFSET(C184,-M184+1,0),J184,OFFSET(C184,-M184+2,0),OFFSET(C184,-M184+2,0),OFFSET(C184,-M184+3,0)+AC184,OFFSET(C184,-M184+4,0),1,0))</f>
        <v/>
      </c>
      <c r="W184" s="175" t="str">
        <f aca="false">IF(I184="","",(V184-K184)*I184*10)</f>
        <v/>
      </c>
      <c r="X184" s="175" t="str">
        <f aca="true">IF(I184="","",xEURO(OFFSET(C184,-M184+1,0),J184,OFFSET(C184,-M184+2,0),OFFSET(C184,-M184+2,0),OFFSET(C184,-M184+3,0)+AC184,OFFSET(C184,-M184+4,0),1,2)/10*I184)</f>
        <v/>
      </c>
      <c r="Y184" s="248" t="str">
        <f aca="true">IF(I184="","",xEURO(OFFSET(C184,-M184+1,0),J184,OFFSET(C184,-M184+2,0),OFFSET(C184,-M184+2,0),OFFSET(C184,-M184+3,0)+AC184,OFFSET(C184,-M184+4,0),1,3)/100*I184*10000)</f>
        <v/>
      </c>
      <c r="Z184" s="248" t="str">
        <f aca="true">IF(I184="","",xEURO(OFFSET(C184,-M184+1,0),J184,OFFSET(C184,-M184+2,0),OFFSET(C184,-M184+2,0),OFFSET(C184,-M184+3,0)+AC184,OFFSET(C184,-M184+4,0),1,5)/365.25*I184*10000)</f>
        <v/>
      </c>
      <c r="AB184" s="249" t="str">
        <f aca="true">IF(D184="","",xCalcSkew(OFFSET(C184,-M184,0),E184-OFFSET(C184,-M184+1,0),b)/100)</f>
        <v/>
      </c>
      <c r="AC184" s="249" t="str">
        <f aca="true">IF(I184="","",xCalcSkew(OFFSET(C184,-M184,0),J184-OFFSET(C184,-M184+1,0),b)/100)</f>
        <v/>
      </c>
      <c r="AE184" s="0" t="n">
        <f aca="false">D184*F184*10000*-1</f>
        <v>-0</v>
      </c>
      <c r="AF184" s="0" t="n">
        <f aca="false">I184*K184*10000*-1</f>
        <v>-0</v>
      </c>
      <c r="AG184" s="0" t="n">
        <f aca="false">AE184+AF184</f>
        <v>-0</v>
      </c>
    </row>
    <row r="185" customFormat="false" ht="12.75" hidden="false" customHeight="false" outlineLevel="0" collapsed="false">
      <c r="D185" s="265"/>
      <c r="E185" s="266"/>
      <c r="F185" s="266"/>
      <c r="G185" s="267"/>
      <c r="I185" s="265"/>
      <c r="J185" s="266"/>
      <c r="K185" s="266"/>
      <c r="L185" s="268"/>
      <c r="M185" s="247" t="n">
        <f aca="false">M184+1</f>
        <v>20</v>
      </c>
      <c r="N185" s="175" t="str">
        <f aca="true">IF(D185="","",xEURO(OFFSET(C185,-M185+1,0),E185,OFFSET(C185,-M185+2,0),OFFSET(C185,-M185+2,0),OFFSET(C185,-M185+3,0)+AB185,OFFSET(C185,-M185+4,0),0,1)*D185)</f>
        <v/>
      </c>
      <c r="O185" s="235" t="str">
        <f aca="true">IF(D185="","",xEURO(OFFSET(C185,-M185+1,0),E185,OFFSET(C185,-M185+2,0),OFFSET(C185,-M185+2,0),OFFSET(C185,-M185+3,0)+AB185,OFFSET(C185,-M185+4,0),0,0))</f>
        <v/>
      </c>
      <c r="P185" s="175" t="str">
        <f aca="false">IF(D185="","",(O185-F185)*D185*10)</f>
        <v/>
      </c>
      <c r="Q185" s="175" t="str">
        <f aca="true">IF(D185="","",xEURO(OFFSET(C185,-M185+1,0),E185,OFFSET(C185,-M185+2,0),OFFSET(C185,-M185+2,0),OFFSET(C185,-M185+3,0)+AB185,OFFSET(C185,-M185+4,0),0,2)/10*D185)</f>
        <v/>
      </c>
      <c r="R185" s="248" t="str">
        <f aca="true">IF(D185="","",xEURO(OFFSET(C185,-M185+1,0),E185,OFFSET(C185,-M185+2,0),OFFSET(C185,-M185+2,0),OFFSET(C185,-M185+3,0)+AB185,OFFSET(C185,-M185+4,0),0,3)/100*D185*10000)</f>
        <v/>
      </c>
      <c r="S185" s="248" t="str">
        <f aca="true">IF(D185="","",xEURO(OFFSET(C185,-M185+1,0),E185,OFFSET(C185,-M185+2,0),OFFSET(C185,-M185+2,0),OFFSET(C185,-M185+3,0)+AB185,OFFSET(C185,-M185+4,0),0,5)/365.25*D185*10000)</f>
        <v/>
      </c>
      <c r="U185" s="175" t="str">
        <f aca="true">IF(I185="","",xEURO(OFFSET(C185,-M185+1,0),J185,OFFSET(C185,-M185+2,0),OFFSET(C185,-M185+2,0),OFFSET(C185,-M185+3,0)+AC185,OFFSET(C185,-M185+4,0),1,1)*I185)</f>
        <v/>
      </c>
      <c r="V185" s="235" t="str">
        <f aca="true">IF(I185="","",xEURO(OFFSET(C185,-M185+1,0),J185,OFFSET(C185,-M185+2,0),OFFSET(C185,-M185+2,0),OFFSET(C185,-M185+3,0)+AC185,OFFSET(C185,-M185+4,0),1,0))</f>
        <v/>
      </c>
      <c r="W185" s="175" t="str">
        <f aca="false">IF(I185="","",(V185-K185)*I185*10)</f>
        <v/>
      </c>
      <c r="X185" s="175" t="str">
        <f aca="true">IF(I185="","",xEURO(OFFSET(C185,-M185+1,0),J185,OFFSET(C185,-M185+2,0),OFFSET(C185,-M185+2,0),OFFSET(C185,-M185+3,0)+AC185,OFFSET(C185,-M185+4,0),1,2)/10*I185)</f>
        <v/>
      </c>
      <c r="Y185" s="248" t="str">
        <f aca="true">IF(I185="","",xEURO(OFFSET(C185,-M185+1,0),J185,OFFSET(C185,-M185+2,0),OFFSET(C185,-M185+2,0),OFFSET(C185,-M185+3,0)+AC185,OFFSET(C185,-M185+4,0),1,3)/100*I185*10000)</f>
        <v/>
      </c>
      <c r="Z185" s="248" t="str">
        <f aca="true">IF(I185="","",xEURO(OFFSET(C185,-M185+1,0),J185,OFFSET(C185,-M185+2,0),OFFSET(C185,-M185+2,0),OFFSET(C185,-M185+3,0)+AC185,OFFSET(C185,-M185+4,0),1,5)/365.25*I185*10000)</f>
        <v/>
      </c>
      <c r="AB185" s="249" t="str">
        <f aca="true">IF(D185="","",xCalcSkew(OFFSET(C185,-M185,0),E185-OFFSET(C185,-M185+1,0),b)/100)</f>
        <v/>
      </c>
      <c r="AC185" s="249" t="str">
        <f aca="true">IF(I185="","",xCalcSkew(OFFSET(C185,-M185,0),J185-OFFSET(C185,-M185+1,0),b)/100)</f>
        <v/>
      </c>
      <c r="AE185" s="0" t="n">
        <f aca="false">D185*F185*10000*-1</f>
        <v>-0</v>
      </c>
      <c r="AF185" s="0" t="n">
        <f aca="false">I185*K185*10000*-1</f>
        <v>-0</v>
      </c>
      <c r="AG185" s="0" t="n">
        <f aca="false">AE185+AF185</f>
        <v>-0</v>
      </c>
    </row>
    <row r="186" customFormat="false" ht="12.75" hidden="false" customHeight="false" outlineLevel="0" collapsed="false">
      <c r="D186" s="265"/>
      <c r="E186" s="266"/>
      <c r="F186" s="266"/>
      <c r="G186" s="267"/>
      <c r="I186" s="265"/>
      <c r="J186" s="266"/>
      <c r="K186" s="266"/>
      <c r="L186" s="268"/>
      <c r="M186" s="247" t="n">
        <f aca="false">M185+1</f>
        <v>21</v>
      </c>
      <c r="N186" s="175" t="str">
        <f aca="true">IF(D186="","",xEURO(OFFSET(C186,-M186+1,0),E186,OFFSET(C186,-M186+2,0),OFFSET(C186,-M186+2,0),OFFSET(C186,-M186+3,0)+AB186,OFFSET(C186,-M186+4,0),0,1)*D186)</f>
        <v/>
      </c>
      <c r="O186" s="235" t="str">
        <f aca="true">IF(D186="","",xEURO(OFFSET(C186,-M186+1,0),E186,OFFSET(C186,-M186+2,0),OFFSET(C186,-M186+2,0),OFFSET(C186,-M186+3,0)+AB186,OFFSET(C186,-M186+4,0),0,0))</f>
        <v/>
      </c>
      <c r="P186" s="175" t="str">
        <f aca="false">IF(D186="","",(O186-F186)*D186*10)</f>
        <v/>
      </c>
      <c r="Q186" s="175" t="str">
        <f aca="true">IF(D186="","",xEURO(OFFSET(C186,-M186+1,0),E186,OFFSET(C186,-M186+2,0),OFFSET(C186,-M186+2,0),OFFSET(C186,-M186+3,0)+AB186,OFFSET(C186,-M186+4,0),0,2)/10*D186)</f>
        <v/>
      </c>
      <c r="R186" s="248" t="str">
        <f aca="true">IF(D186="","",xEURO(OFFSET(C186,-M186+1,0),E186,OFFSET(C186,-M186+2,0),OFFSET(C186,-M186+2,0),OFFSET(C186,-M186+3,0)+AB186,OFFSET(C186,-M186+4,0),0,3)/100*D186*10000)</f>
        <v/>
      </c>
      <c r="S186" s="248" t="str">
        <f aca="true">IF(D186="","",xEURO(OFFSET(C186,-M186+1,0),E186,OFFSET(C186,-M186+2,0),OFFSET(C186,-M186+2,0),OFFSET(C186,-M186+3,0)+AB186,OFFSET(C186,-M186+4,0),0,5)/365.25*D186*10000)</f>
        <v/>
      </c>
      <c r="U186" s="175" t="str">
        <f aca="true">IF(I186="","",xEURO(OFFSET(C186,-M186+1,0),J186,OFFSET(C186,-M186+2,0),OFFSET(C186,-M186+2,0),OFFSET(C186,-M186+3,0)+AC186,OFFSET(C186,-M186+4,0),1,1)*I186)</f>
        <v/>
      </c>
      <c r="V186" s="235" t="str">
        <f aca="true">IF(I186="","",xEURO(OFFSET(C186,-M186+1,0),J186,OFFSET(C186,-M186+2,0),OFFSET(C186,-M186+2,0),OFFSET(C186,-M186+3,0)+AC186,OFFSET(C186,-M186+4,0),1,0))</f>
        <v/>
      </c>
      <c r="W186" s="175" t="str">
        <f aca="false">IF(I186="","",(V186-K186)*I186*10)</f>
        <v/>
      </c>
      <c r="X186" s="175" t="str">
        <f aca="true">IF(I186="","",xEURO(OFFSET(C186,-M186+1,0),J186,OFFSET(C186,-M186+2,0),OFFSET(C186,-M186+2,0),OFFSET(C186,-M186+3,0)+AC186,OFFSET(C186,-M186+4,0),1,2)/10*I186)</f>
        <v/>
      </c>
      <c r="Y186" s="248" t="str">
        <f aca="true">IF(I186="","",xEURO(OFFSET(C186,-M186+1,0),J186,OFFSET(C186,-M186+2,0),OFFSET(C186,-M186+2,0),OFFSET(C186,-M186+3,0)+AC186,OFFSET(C186,-M186+4,0),1,3)/100*I186*10000)</f>
        <v/>
      </c>
      <c r="Z186" s="248" t="str">
        <f aca="true">IF(I186="","",xEURO(OFFSET(C186,-M186+1,0),J186,OFFSET(C186,-M186+2,0),OFFSET(C186,-M186+2,0),OFFSET(C186,-M186+3,0)+AC186,OFFSET(C186,-M186+4,0),1,5)/365.25*I186*10000)</f>
        <v/>
      </c>
      <c r="AB186" s="249" t="str">
        <f aca="true">IF(D186="","",xCalcSkew(OFFSET(C186,-M186,0),E186-OFFSET(C186,-M186+1,0),b)/100)</f>
        <v/>
      </c>
      <c r="AC186" s="249" t="str">
        <f aca="true">IF(I186="","",xCalcSkew(OFFSET(C186,-M186,0),J186-OFFSET(C186,-M186+1,0),b)/100)</f>
        <v/>
      </c>
      <c r="AE186" s="0" t="n">
        <f aca="false">D186*F186*10000*-1</f>
        <v>-0</v>
      </c>
      <c r="AF186" s="0" t="n">
        <f aca="false">I186*K186*10000*-1</f>
        <v>-0</v>
      </c>
      <c r="AG186" s="0" t="n">
        <f aca="false">AE186+AF186</f>
        <v>-0</v>
      </c>
    </row>
    <row r="187" customFormat="false" ht="12.75" hidden="false" customHeight="false" outlineLevel="0" collapsed="false">
      <c r="D187" s="265"/>
      <c r="E187" s="266"/>
      <c r="F187" s="266"/>
      <c r="G187" s="267"/>
      <c r="I187" s="265"/>
      <c r="J187" s="266"/>
      <c r="K187" s="266"/>
      <c r="L187" s="268"/>
      <c r="M187" s="247" t="n">
        <f aca="false">M186+1</f>
        <v>22</v>
      </c>
      <c r="N187" s="175" t="str">
        <f aca="true">IF(D187="","",xEURO(OFFSET(C187,-M187+1,0),E187,OFFSET(C187,-M187+2,0),OFFSET(C187,-M187+2,0),OFFSET(C187,-M187+3,0)+AB187,OFFSET(C187,-M187+4,0),0,1)*D187)</f>
        <v/>
      </c>
      <c r="O187" s="235" t="str">
        <f aca="true">IF(D187="","",xEURO(OFFSET(C187,-M187+1,0),E187,OFFSET(C187,-M187+2,0),OFFSET(C187,-M187+2,0),OFFSET(C187,-M187+3,0)+AB187,OFFSET(C187,-M187+4,0),0,0))</f>
        <v/>
      </c>
      <c r="P187" s="175" t="str">
        <f aca="false">IF(D187="","",(O187-F187)*D187*10)</f>
        <v/>
      </c>
      <c r="Q187" s="175" t="str">
        <f aca="true">IF(D187="","",xEURO(OFFSET(C187,-M187+1,0),E187,OFFSET(C187,-M187+2,0),OFFSET(C187,-M187+2,0),OFFSET(C187,-M187+3,0)+AB187,OFFSET(C187,-M187+4,0),0,2)/10*D187)</f>
        <v/>
      </c>
      <c r="R187" s="248" t="str">
        <f aca="true">IF(D187="","",xEURO(OFFSET(C187,-M187+1,0),E187,OFFSET(C187,-M187+2,0),OFFSET(C187,-M187+2,0),OFFSET(C187,-M187+3,0)+AB187,OFFSET(C187,-M187+4,0),0,3)/100*D187*10000)</f>
        <v/>
      </c>
      <c r="S187" s="248" t="str">
        <f aca="true">IF(D187="","",xEURO(OFFSET(C187,-M187+1,0),E187,OFFSET(C187,-M187+2,0),OFFSET(C187,-M187+2,0),OFFSET(C187,-M187+3,0)+AB187,OFFSET(C187,-M187+4,0),0,5)/365.25*D187*10000)</f>
        <v/>
      </c>
      <c r="U187" s="175" t="str">
        <f aca="true">IF(I187="","",xEURO(OFFSET(C187,-M187+1,0),J187,OFFSET(C187,-M187+2,0),OFFSET(C187,-M187+2,0),OFFSET(C187,-M187+3,0)+AC187,OFFSET(C187,-M187+4,0),1,1)*I187)</f>
        <v/>
      </c>
      <c r="V187" s="235" t="str">
        <f aca="true">IF(I187="","",xEURO(OFFSET(C187,-M187+1,0),J187,OFFSET(C187,-M187+2,0),OFFSET(C187,-M187+2,0),OFFSET(C187,-M187+3,0)+AC187,OFFSET(C187,-M187+4,0),1,0))</f>
        <v/>
      </c>
      <c r="W187" s="175" t="str">
        <f aca="false">IF(I187="","",(V187-K187)*I187*10)</f>
        <v/>
      </c>
      <c r="X187" s="175" t="str">
        <f aca="true">IF(I187="","",xEURO(OFFSET(C187,-M187+1,0),J187,OFFSET(C187,-M187+2,0),OFFSET(C187,-M187+2,0),OFFSET(C187,-M187+3,0)+AC187,OFFSET(C187,-M187+4,0),1,2)/10*I187)</f>
        <v/>
      </c>
      <c r="Y187" s="248" t="str">
        <f aca="true">IF(I187="","",xEURO(OFFSET(C187,-M187+1,0),J187,OFFSET(C187,-M187+2,0),OFFSET(C187,-M187+2,0),OFFSET(C187,-M187+3,0)+AC187,OFFSET(C187,-M187+4,0),1,3)/100*I187*10000)</f>
        <v/>
      </c>
      <c r="Z187" s="248" t="str">
        <f aca="true">IF(I187="","",xEURO(OFFSET(C187,-M187+1,0),J187,OFFSET(C187,-M187+2,0),OFFSET(C187,-M187+2,0),OFFSET(C187,-M187+3,0)+AC187,OFFSET(C187,-M187+4,0),1,5)/365.25*I187*10000)</f>
        <v/>
      </c>
      <c r="AB187" s="249" t="str">
        <f aca="true">IF(D187="","",xCalcSkew(OFFSET(C187,-M187,0),E187-OFFSET(C187,-M187+1,0),b)/100)</f>
        <v/>
      </c>
      <c r="AC187" s="249" t="str">
        <f aca="true">IF(I187="","",xCalcSkew(OFFSET(C187,-M187,0),J187-OFFSET(C187,-M187+1,0),b)/100)</f>
        <v/>
      </c>
      <c r="AE187" s="0" t="n">
        <f aca="false">D187*F187*10000*-1</f>
        <v>-0</v>
      </c>
      <c r="AF187" s="0" t="n">
        <f aca="false">I187*K187*10000*-1</f>
        <v>-0</v>
      </c>
      <c r="AG187" s="0" t="n">
        <f aca="false">AE187+AF187</f>
        <v>-0</v>
      </c>
    </row>
    <row r="188" customFormat="false" ht="12.75" hidden="false" customHeight="false" outlineLevel="0" collapsed="false">
      <c r="D188" s="265"/>
      <c r="E188" s="266"/>
      <c r="F188" s="266"/>
      <c r="G188" s="267"/>
      <c r="I188" s="265"/>
      <c r="J188" s="266"/>
      <c r="K188" s="266"/>
      <c r="L188" s="268"/>
      <c r="M188" s="247" t="n">
        <f aca="false">M187+1</f>
        <v>23</v>
      </c>
      <c r="N188" s="175" t="str">
        <f aca="true">IF(D188="","",xEURO(OFFSET(C188,-M188+1,0),E188,OFFSET(C188,-M188+2,0),OFFSET(C188,-M188+2,0),OFFSET(C188,-M188+3,0)+AB188,OFFSET(C188,-M188+4,0),0,1)*D188)</f>
        <v/>
      </c>
      <c r="O188" s="235" t="str">
        <f aca="true">IF(D188="","",xEURO(OFFSET(C188,-M188+1,0),E188,OFFSET(C188,-M188+2,0),OFFSET(C188,-M188+2,0),OFFSET(C188,-M188+3,0)+AB188,OFFSET(C188,-M188+4,0),0,0))</f>
        <v/>
      </c>
      <c r="P188" s="175" t="str">
        <f aca="false">IF(D188="","",(O188-F188)*D188*10)</f>
        <v/>
      </c>
      <c r="Q188" s="175" t="str">
        <f aca="true">IF(D188="","",xEURO(OFFSET(C188,-M188+1,0),E188,OFFSET(C188,-M188+2,0),OFFSET(C188,-M188+2,0),OFFSET(C188,-M188+3,0)+AB188,OFFSET(C188,-M188+4,0),0,2)/10*D188)</f>
        <v/>
      </c>
      <c r="R188" s="248" t="str">
        <f aca="true">IF(D188="","",xEURO(OFFSET(C188,-M188+1,0),E188,OFFSET(C188,-M188+2,0),OFFSET(C188,-M188+2,0),OFFSET(C188,-M188+3,0)+AB188,OFFSET(C188,-M188+4,0),0,3)/100*D188*10000)</f>
        <v/>
      </c>
      <c r="S188" s="248" t="str">
        <f aca="true">IF(D188="","",xEURO(OFFSET(C188,-M188+1,0),E188,OFFSET(C188,-M188+2,0),OFFSET(C188,-M188+2,0),OFFSET(C188,-M188+3,0)+AB188,OFFSET(C188,-M188+4,0),0,5)/365.25*D188*10000)</f>
        <v/>
      </c>
      <c r="U188" s="175" t="str">
        <f aca="true">IF(I188="","",xEURO(OFFSET(C188,-M188+1,0),J188,OFFSET(C188,-M188+2,0),OFFSET(C188,-M188+2,0),OFFSET(C188,-M188+3,0)+AC188,OFFSET(C188,-M188+4,0),1,1)*I188)</f>
        <v/>
      </c>
      <c r="V188" s="235" t="str">
        <f aca="true">IF(I188="","",xEURO(OFFSET(C188,-M188+1,0),J188,OFFSET(C188,-M188+2,0),OFFSET(C188,-M188+2,0),OFFSET(C188,-M188+3,0)+AC188,OFFSET(C188,-M188+4,0),1,0))</f>
        <v/>
      </c>
      <c r="W188" s="175" t="str">
        <f aca="false">IF(I188="","",(V188-K188)*I188*10)</f>
        <v/>
      </c>
      <c r="X188" s="175" t="str">
        <f aca="true">IF(I188="","",xEURO(OFFSET(C188,-M188+1,0),J188,OFFSET(C188,-M188+2,0),OFFSET(C188,-M188+2,0),OFFSET(C188,-M188+3,0)+AC188,OFFSET(C188,-M188+4,0),1,2)/10*I188)</f>
        <v/>
      </c>
      <c r="Y188" s="248" t="str">
        <f aca="true">IF(I188="","",xEURO(OFFSET(C188,-M188+1,0),J188,OFFSET(C188,-M188+2,0),OFFSET(C188,-M188+2,0),OFFSET(C188,-M188+3,0)+AC188,OFFSET(C188,-M188+4,0),1,3)/100*I188*10000)</f>
        <v/>
      </c>
      <c r="Z188" s="248" t="str">
        <f aca="true">IF(I188="","",xEURO(OFFSET(C188,-M188+1,0),J188,OFFSET(C188,-M188+2,0),OFFSET(C188,-M188+2,0),OFFSET(C188,-M188+3,0)+AC188,OFFSET(C188,-M188+4,0),1,5)/365.25*I188*10000)</f>
        <v/>
      </c>
      <c r="AB188" s="249" t="str">
        <f aca="true">IF(D188="","",xCalcSkew(OFFSET(C188,-M188,0),E188-OFFSET(C188,-M188+1,0),b)/100)</f>
        <v/>
      </c>
      <c r="AC188" s="249" t="str">
        <f aca="true">IF(I188="","",xCalcSkew(OFFSET(C188,-M188,0),J188-OFFSET(C188,-M188+1,0),b)/100)</f>
        <v/>
      </c>
      <c r="AE188" s="0" t="n">
        <f aca="false">D188*F188*10000*-1</f>
        <v>-0</v>
      </c>
      <c r="AF188" s="0" t="n">
        <f aca="false">I188*K188*10000*-1</f>
        <v>-0</v>
      </c>
      <c r="AG188" s="0" t="n">
        <f aca="false">AE188+AF188</f>
        <v>-0</v>
      </c>
    </row>
    <row r="189" customFormat="false" ht="12.75" hidden="false" customHeight="false" outlineLevel="0" collapsed="false">
      <c r="D189" s="265"/>
      <c r="E189" s="266"/>
      <c r="F189" s="266"/>
      <c r="G189" s="267"/>
      <c r="I189" s="265"/>
      <c r="J189" s="266"/>
      <c r="K189" s="266"/>
      <c r="L189" s="268"/>
      <c r="M189" s="247" t="n">
        <f aca="false">M188+1</f>
        <v>24</v>
      </c>
      <c r="N189" s="175" t="str">
        <f aca="true">IF(D189="","",xEURO(OFFSET(C189,-M189+1,0),E189,OFFSET(C189,-M189+2,0),OFFSET(C189,-M189+2,0),OFFSET(C189,-M189+3,0)+AB189,OFFSET(C189,-M189+4,0),0,1)*D189)</f>
        <v/>
      </c>
      <c r="O189" s="235" t="str">
        <f aca="true">IF(D189="","",xEURO(OFFSET(C189,-M189+1,0),E189,OFFSET(C189,-M189+2,0),OFFSET(C189,-M189+2,0),OFFSET(C189,-M189+3,0)+AB189,OFFSET(C189,-M189+4,0),0,0))</f>
        <v/>
      </c>
      <c r="P189" s="175" t="str">
        <f aca="false">IF(D189="","",(O189-F189)*D189*10)</f>
        <v/>
      </c>
      <c r="Q189" s="175" t="str">
        <f aca="true">IF(D189="","",xEURO(OFFSET(C189,-M189+1,0),E189,OFFSET(C189,-M189+2,0),OFFSET(C189,-M189+2,0),OFFSET(C189,-M189+3,0)+AB189,OFFSET(C189,-M189+4,0),0,2)/10*D189)</f>
        <v/>
      </c>
      <c r="R189" s="248" t="str">
        <f aca="true">IF(D189="","",xEURO(OFFSET(C189,-M189+1,0),E189,OFFSET(C189,-M189+2,0),OFFSET(C189,-M189+2,0),OFFSET(C189,-M189+3,0)+AB189,OFFSET(C189,-M189+4,0),0,3)/100*D189*10000)</f>
        <v/>
      </c>
      <c r="S189" s="248" t="str">
        <f aca="true">IF(D189="","",xEURO(OFFSET(C189,-M189+1,0),E189,OFFSET(C189,-M189+2,0),OFFSET(C189,-M189+2,0),OFFSET(C189,-M189+3,0)+AB189,OFFSET(C189,-M189+4,0),0,5)/365.25*D189*10000)</f>
        <v/>
      </c>
      <c r="U189" s="175" t="str">
        <f aca="true">IF(I189="","",xEURO(OFFSET(C189,-M189+1,0),J189,OFFSET(C189,-M189+2,0),OFFSET(C189,-M189+2,0),OFFSET(C189,-M189+3,0)+AC189,OFFSET(C189,-M189+4,0),1,1)*I189)</f>
        <v/>
      </c>
      <c r="V189" s="235" t="str">
        <f aca="true">IF(I189="","",xEURO(OFFSET(C189,-M189+1,0),J189,OFFSET(C189,-M189+2,0),OFFSET(C189,-M189+2,0),OFFSET(C189,-M189+3,0)+AC189,OFFSET(C189,-M189+4,0),1,0))</f>
        <v/>
      </c>
      <c r="W189" s="175" t="str">
        <f aca="false">IF(I189="","",(V189-K189)*I189*10)</f>
        <v/>
      </c>
      <c r="X189" s="175" t="str">
        <f aca="true">IF(I189="","",xEURO(OFFSET(C189,-M189+1,0),J189,OFFSET(C189,-M189+2,0),OFFSET(C189,-M189+2,0),OFFSET(C189,-M189+3,0)+AC189,OFFSET(C189,-M189+4,0),1,2)/10*I189)</f>
        <v/>
      </c>
      <c r="Y189" s="248" t="str">
        <f aca="true">IF(I189="","",xEURO(OFFSET(C189,-M189+1,0),J189,OFFSET(C189,-M189+2,0),OFFSET(C189,-M189+2,0),OFFSET(C189,-M189+3,0)+AC189,OFFSET(C189,-M189+4,0),1,3)/100*I189*10000)</f>
        <v/>
      </c>
      <c r="Z189" s="248" t="str">
        <f aca="true">IF(I189="","",xEURO(OFFSET(C189,-M189+1,0),J189,OFFSET(C189,-M189+2,0),OFFSET(C189,-M189+2,0),OFFSET(C189,-M189+3,0)+AC189,OFFSET(C189,-M189+4,0),1,5)/365.25*I189*10000)</f>
        <v/>
      </c>
      <c r="AB189" s="249" t="str">
        <f aca="true">IF(D189="","",xCalcSkew(OFFSET(C189,-M189,0),E189-OFFSET(C189,-M189+1,0),b)/100)</f>
        <v/>
      </c>
      <c r="AC189" s="249" t="str">
        <f aca="true">IF(I189="","",xCalcSkew(OFFSET(C189,-M189,0),J189-OFFSET(C189,-M189+1,0),b)/100)</f>
        <v/>
      </c>
      <c r="AE189" s="0" t="n">
        <f aca="false">D189*F189*10000*-1</f>
        <v>-0</v>
      </c>
      <c r="AF189" s="0" t="n">
        <f aca="false">I189*K189*10000*-1</f>
        <v>-0</v>
      </c>
      <c r="AG189" s="0" t="n">
        <f aca="false">AE189+AF189</f>
        <v>-0</v>
      </c>
    </row>
    <row r="190" customFormat="false" ht="12.75" hidden="false" customHeight="false" outlineLevel="0" collapsed="false">
      <c r="D190" s="265"/>
      <c r="E190" s="266"/>
      <c r="F190" s="266"/>
      <c r="G190" s="267"/>
      <c r="I190" s="265"/>
      <c r="J190" s="266"/>
      <c r="K190" s="266"/>
      <c r="L190" s="268"/>
      <c r="M190" s="247" t="n">
        <f aca="false">M189+1</f>
        <v>25</v>
      </c>
      <c r="N190" s="175" t="str">
        <f aca="true">IF(D190="","",xEURO(OFFSET(C190,-M190+1,0),E190,OFFSET(C190,-M190+2,0),OFFSET(C190,-M190+2,0),OFFSET(C190,-M190+3,0)+AB190,OFFSET(C190,-M190+4,0),0,1)*D190)</f>
        <v/>
      </c>
      <c r="O190" s="235" t="str">
        <f aca="true">IF(D190="","",xEURO(OFFSET(C190,-M190+1,0),E190,OFFSET(C190,-M190+2,0),OFFSET(C190,-M190+2,0),OFFSET(C190,-M190+3,0)+AB190,OFFSET(C190,-M190+4,0),0,0))</f>
        <v/>
      </c>
      <c r="P190" s="175" t="str">
        <f aca="false">IF(D190="","",(O190-F190)*D190*10)</f>
        <v/>
      </c>
      <c r="Q190" s="175" t="str">
        <f aca="true">IF(D190="","",xEURO(OFFSET(C190,-M190+1,0),E190,OFFSET(C190,-M190+2,0),OFFSET(C190,-M190+2,0),OFFSET(C190,-M190+3,0)+AB190,OFFSET(C190,-M190+4,0),0,2)/10*D190)</f>
        <v/>
      </c>
      <c r="R190" s="248" t="str">
        <f aca="true">IF(D190="","",xEURO(OFFSET(C190,-M190+1,0),E190,OFFSET(C190,-M190+2,0),OFFSET(C190,-M190+2,0),OFFSET(C190,-M190+3,0)+AB190,OFFSET(C190,-M190+4,0),0,3)/100*D190*10000)</f>
        <v/>
      </c>
      <c r="S190" s="248" t="str">
        <f aca="true">IF(D190="","",xEURO(OFFSET(C190,-M190+1,0),E190,OFFSET(C190,-M190+2,0),OFFSET(C190,-M190+2,0),OFFSET(C190,-M190+3,0)+AB190,OFFSET(C190,-M190+4,0),0,5)/365.25*D190*10000)</f>
        <v/>
      </c>
      <c r="U190" s="175" t="str">
        <f aca="true">IF(I190="","",xEURO(OFFSET(C190,-M190+1,0),J190,OFFSET(C190,-M190+2,0),OFFSET(C190,-M190+2,0),OFFSET(C190,-M190+3,0)+AC190,OFFSET(C190,-M190+4,0),1,1)*I190)</f>
        <v/>
      </c>
      <c r="V190" s="235" t="str">
        <f aca="true">IF(I190="","",xEURO(OFFSET(C190,-M190+1,0),J190,OFFSET(C190,-M190+2,0),OFFSET(C190,-M190+2,0),OFFSET(C190,-M190+3,0)+AC190,OFFSET(C190,-M190+4,0),1,0))</f>
        <v/>
      </c>
      <c r="W190" s="175" t="str">
        <f aca="false">IF(I190="","",(V190-K190)*I190*10)</f>
        <v/>
      </c>
      <c r="X190" s="175" t="str">
        <f aca="true">IF(I190="","",xEURO(OFFSET(C190,-M190+1,0),J190,OFFSET(C190,-M190+2,0),OFFSET(C190,-M190+2,0),OFFSET(C190,-M190+3,0)+AC190,OFFSET(C190,-M190+4,0),1,2)/10*I190)</f>
        <v/>
      </c>
      <c r="Y190" s="248" t="str">
        <f aca="true">IF(I190="","",xEURO(OFFSET(C190,-M190+1,0),J190,OFFSET(C190,-M190+2,0),OFFSET(C190,-M190+2,0),OFFSET(C190,-M190+3,0)+AC190,OFFSET(C190,-M190+4,0),1,3)/100*I190*10000)</f>
        <v/>
      </c>
      <c r="Z190" s="248" t="str">
        <f aca="true">IF(I190="","",xEURO(OFFSET(C190,-M190+1,0),J190,OFFSET(C190,-M190+2,0),OFFSET(C190,-M190+2,0),OFFSET(C190,-M190+3,0)+AC190,OFFSET(C190,-M190+4,0),1,5)/365.25*I190*10000)</f>
        <v/>
      </c>
      <c r="AB190" s="249" t="str">
        <f aca="true">IF(D190="","",xCalcSkew(OFFSET(C190,-M190,0),E190-OFFSET(C190,-M190+1,0),b)/100)</f>
        <v/>
      </c>
      <c r="AC190" s="249" t="str">
        <f aca="true">IF(I190="","",xCalcSkew(OFFSET(C190,-M190,0),J190-OFFSET(C190,-M190+1,0),b)/100)</f>
        <v/>
      </c>
      <c r="AE190" s="0" t="n">
        <f aca="false">D190*F190*10000*-1</f>
        <v>-0</v>
      </c>
      <c r="AF190" s="0" t="n">
        <f aca="false">I190*K190*10000*-1</f>
        <v>-0</v>
      </c>
      <c r="AG190" s="0" t="n">
        <f aca="false">AE190+AF190</f>
        <v>-0</v>
      </c>
    </row>
    <row r="191" customFormat="false" ht="12.75" hidden="false" customHeight="false" outlineLevel="0" collapsed="false">
      <c r="D191" s="265"/>
      <c r="E191" s="266"/>
      <c r="F191" s="266"/>
      <c r="G191" s="267"/>
      <c r="I191" s="265"/>
      <c r="J191" s="266"/>
      <c r="K191" s="266"/>
      <c r="L191" s="268"/>
      <c r="M191" s="247" t="n">
        <f aca="false">M190+1</f>
        <v>26</v>
      </c>
      <c r="N191" s="175" t="str">
        <f aca="true">IF(D191="","",xEURO(OFFSET(C191,-M191+1,0),E191,OFFSET(C191,-M191+2,0),OFFSET(C191,-M191+2,0),OFFSET(C191,-M191+3,0)+AB191,OFFSET(C191,-M191+4,0),0,1)*D191)</f>
        <v/>
      </c>
      <c r="O191" s="235" t="str">
        <f aca="true">IF(D191="","",xEURO(OFFSET(C191,-M191+1,0),E191,OFFSET(C191,-M191+2,0),OFFSET(C191,-M191+2,0),OFFSET(C191,-M191+3,0)+AB191,OFFSET(C191,-M191+4,0),0,0))</f>
        <v/>
      </c>
      <c r="P191" s="175" t="str">
        <f aca="false">IF(D191="","",(O191-F191)*D191*10)</f>
        <v/>
      </c>
      <c r="Q191" s="175" t="str">
        <f aca="true">IF(D191="","",xEURO(OFFSET(C191,-M191+1,0),E191,OFFSET(C191,-M191+2,0),OFFSET(C191,-M191+2,0),OFFSET(C191,-M191+3,0)+AB191,OFFSET(C191,-M191+4,0),0,2)/10*D191)</f>
        <v/>
      </c>
      <c r="R191" s="248" t="str">
        <f aca="true">IF(D191="","",xEURO(OFFSET(C191,-M191+1,0),E191,OFFSET(C191,-M191+2,0),OFFSET(C191,-M191+2,0),OFFSET(C191,-M191+3,0)+AB191,OFFSET(C191,-M191+4,0),0,3)/100*D191*10000)</f>
        <v/>
      </c>
      <c r="S191" s="248" t="str">
        <f aca="true">IF(D191="","",xEURO(OFFSET(C191,-M191+1,0),E191,OFFSET(C191,-M191+2,0),OFFSET(C191,-M191+2,0),OFFSET(C191,-M191+3,0)+AB191,OFFSET(C191,-M191+4,0),0,5)/365.25*D191*10000)</f>
        <v/>
      </c>
      <c r="U191" s="175" t="str">
        <f aca="true">IF(I191="","",xEURO(OFFSET(C191,-M191+1,0),J191,OFFSET(C191,-M191+2,0),OFFSET(C191,-M191+2,0),OFFSET(C191,-M191+3,0)+AC191,OFFSET(C191,-M191+4,0),1,1)*I191)</f>
        <v/>
      </c>
      <c r="V191" s="235" t="str">
        <f aca="true">IF(I191="","",xEURO(OFFSET(C191,-M191+1,0),J191,OFFSET(C191,-M191+2,0),OFFSET(C191,-M191+2,0),OFFSET(C191,-M191+3,0)+AC191,OFFSET(C191,-M191+4,0),1,0))</f>
        <v/>
      </c>
      <c r="W191" s="175" t="str">
        <f aca="false">IF(I191="","",(V191-K191)*I191*10)</f>
        <v/>
      </c>
      <c r="X191" s="175" t="str">
        <f aca="true">IF(I191="","",xEURO(OFFSET(C191,-M191+1,0),J191,OFFSET(C191,-M191+2,0),OFFSET(C191,-M191+2,0),OFFSET(C191,-M191+3,0)+AC191,OFFSET(C191,-M191+4,0),1,2)/10*I191)</f>
        <v/>
      </c>
      <c r="Y191" s="248" t="str">
        <f aca="true">IF(I191="","",xEURO(OFFSET(C191,-M191+1,0),J191,OFFSET(C191,-M191+2,0),OFFSET(C191,-M191+2,0),OFFSET(C191,-M191+3,0)+AC191,OFFSET(C191,-M191+4,0),1,3)/100*I191*10000)</f>
        <v/>
      </c>
      <c r="Z191" s="248" t="str">
        <f aca="true">IF(I191="","",xEURO(OFFSET(C191,-M191+1,0),J191,OFFSET(C191,-M191+2,0),OFFSET(C191,-M191+2,0),OFFSET(C191,-M191+3,0)+AC191,OFFSET(C191,-M191+4,0),1,5)/365.25*I191*10000)</f>
        <v/>
      </c>
      <c r="AB191" s="249" t="str">
        <f aca="true">IF(D191="","",xCalcSkew(OFFSET(C191,-M191,0),E191-OFFSET(C191,-M191+1,0),b)/100)</f>
        <v/>
      </c>
      <c r="AC191" s="249" t="str">
        <f aca="true">IF(I191="","",xCalcSkew(OFFSET(C191,-M191,0),J191-OFFSET(C191,-M191+1,0),b)/100)</f>
        <v/>
      </c>
      <c r="AE191" s="0" t="n">
        <f aca="false">D191*F191*10000*-1</f>
        <v>-0</v>
      </c>
      <c r="AF191" s="0" t="n">
        <f aca="false">I191*K191*10000*-1</f>
        <v>-0</v>
      </c>
      <c r="AG191" s="0" t="n">
        <f aca="false">AE191+AF191</f>
        <v>-0</v>
      </c>
    </row>
    <row r="192" customFormat="false" ht="12.75" hidden="false" customHeight="false" outlineLevel="0" collapsed="false">
      <c r="D192" s="265"/>
      <c r="E192" s="266"/>
      <c r="F192" s="266"/>
      <c r="G192" s="267"/>
      <c r="I192" s="265"/>
      <c r="J192" s="266"/>
      <c r="K192" s="266"/>
      <c r="L192" s="268"/>
      <c r="M192" s="247" t="n">
        <f aca="false">M191+1</f>
        <v>27</v>
      </c>
      <c r="N192" s="175" t="str">
        <f aca="true">IF(D192="","",xEURO(OFFSET(C192,-M192+1,0),E192,OFFSET(C192,-M192+2,0),OFFSET(C192,-M192+2,0),OFFSET(C192,-M192+3,0)+AB192,OFFSET(C192,-M192+4,0),0,1)*D192)</f>
        <v/>
      </c>
      <c r="O192" s="235" t="str">
        <f aca="true">IF(D192="","",xEURO(OFFSET(C192,-M192+1,0),E192,OFFSET(C192,-M192+2,0),OFFSET(C192,-M192+2,0),OFFSET(C192,-M192+3,0)+AB192,OFFSET(C192,-M192+4,0),0,0))</f>
        <v/>
      </c>
      <c r="P192" s="175" t="str">
        <f aca="false">IF(D192="","",(O192-F192)*D192*10)</f>
        <v/>
      </c>
      <c r="Q192" s="175" t="str">
        <f aca="true">IF(D192="","",xEURO(OFFSET(C192,-M192+1,0),E192,OFFSET(C192,-M192+2,0),OFFSET(C192,-M192+2,0),OFFSET(C192,-M192+3,0)+AB192,OFFSET(C192,-M192+4,0),0,2)/10*D192)</f>
        <v/>
      </c>
      <c r="R192" s="248" t="str">
        <f aca="true">IF(D192="","",xEURO(OFFSET(C192,-M192+1,0),E192,OFFSET(C192,-M192+2,0),OFFSET(C192,-M192+2,0),OFFSET(C192,-M192+3,0)+AB192,OFFSET(C192,-M192+4,0),0,3)/100*D192*10000)</f>
        <v/>
      </c>
      <c r="S192" s="248" t="str">
        <f aca="true">IF(D192="","",xEURO(OFFSET(C192,-M192+1,0),E192,OFFSET(C192,-M192+2,0),OFFSET(C192,-M192+2,0),OFFSET(C192,-M192+3,0)+AB192,OFFSET(C192,-M192+4,0),0,5)/365.25*D192*10000)</f>
        <v/>
      </c>
      <c r="U192" s="175" t="str">
        <f aca="true">IF(I192="","",xEURO(OFFSET(C192,-M192+1,0),J192,OFFSET(C192,-M192+2,0),OFFSET(C192,-M192+2,0),OFFSET(C192,-M192+3,0)+AC192,OFFSET(C192,-M192+4,0),1,1)*I192)</f>
        <v/>
      </c>
      <c r="V192" s="235" t="str">
        <f aca="true">IF(I192="","",xEURO(OFFSET(C192,-M192+1,0),J192,OFFSET(C192,-M192+2,0),OFFSET(C192,-M192+2,0),OFFSET(C192,-M192+3,0)+AC192,OFFSET(C192,-M192+4,0),1,0))</f>
        <v/>
      </c>
      <c r="W192" s="175" t="str">
        <f aca="false">IF(I192="","",(V192-K192)*I192*10)</f>
        <v/>
      </c>
      <c r="X192" s="175" t="str">
        <f aca="true">IF(I192="","",xEURO(OFFSET(C192,-M192+1,0),J192,OFFSET(C192,-M192+2,0),OFFSET(C192,-M192+2,0),OFFSET(C192,-M192+3,0)+AC192,OFFSET(C192,-M192+4,0),1,2)/10*I192)</f>
        <v/>
      </c>
      <c r="Y192" s="248" t="str">
        <f aca="true">IF(I192="","",xEURO(OFFSET(C192,-M192+1,0),J192,OFFSET(C192,-M192+2,0),OFFSET(C192,-M192+2,0),OFFSET(C192,-M192+3,0)+AC192,OFFSET(C192,-M192+4,0),1,3)/100*I192*10000)</f>
        <v/>
      </c>
      <c r="Z192" s="248" t="str">
        <f aca="true">IF(I192="","",xEURO(OFFSET(C192,-M192+1,0),J192,OFFSET(C192,-M192+2,0),OFFSET(C192,-M192+2,0),OFFSET(C192,-M192+3,0)+AC192,OFFSET(C192,-M192+4,0),1,5)/365.25*I192*10000)</f>
        <v/>
      </c>
      <c r="AB192" s="249" t="str">
        <f aca="true">IF(D192="","",xCalcSkew(OFFSET(C192,-M192,0),E192-OFFSET(C192,-M192+1,0),b)/100)</f>
        <v/>
      </c>
      <c r="AC192" s="249" t="str">
        <f aca="true">IF(I192="","",xCalcSkew(OFFSET(C192,-M192,0),J192-OFFSET(C192,-M192+1,0),b)/100)</f>
        <v/>
      </c>
      <c r="AE192" s="0" t="n">
        <f aca="false">D192*F192*10000*-1</f>
        <v>-0</v>
      </c>
      <c r="AF192" s="0" t="n">
        <f aca="false">I192*K192*10000*-1</f>
        <v>-0</v>
      </c>
      <c r="AG192" s="0" t="n">
        <f aca="false">AE192+AF192</f>
        <v>-0</v>
      </c>
    </row>
    <row r="193" customFormat="false" ht="12.75" hidden="false" customHeight="false" outlineLevel="0" collapsed="false">
      <c r="D193" s="265"/>
      <c r="E193" s="266"/>
      <c r="F193" s="266"/>
      <c r="G193" s="267"/>
      <c r="I193" s="265"/>
      <c r="J193" s="266"/>
      <c r="K193" s="266"/>
      <c r="L193" s="268"/>
      <c r="M193" s="247" t="n">
        <f aca="false">M192+1</f>
        <v>28</v>
      </c>
      <c r="N193" s="175" t="str">
        <f aca="true">IF(D193="","",xEURO(OFFSET(C193,-M193+1,0),E193,OFFSET(C193,-M193+2,0),OFFSET(C193,-M193+2,0),OFFSET(C193,-M193+3,0)+AB193,OFFSET(C193,-M193+4,0),0,1)*D193)</f>
        <v/>
      </c>
      <c r="O193" s="235" t="str">
        <f aca="true">IF(D193="","",xEURO(OFFSET(C193,-M193+1,0),E193,OFFSET(C193,-M193+2,0),OFFSET(C193,-M193+2,0),OFFSET(C193,-M193+3,0)+AB193,OFFSET(C193,-M193+4,0),0,0))</f>
        <v/>
      </c>
      <c r="P193" s="175" t="str">
        <f aca="false">IF(D193="","",(O193-F193)*D193*10)</f>
        <v/>
      </c>
      <c r="Q193" s="175" t="str">
        <f aca="true">IF(D193="","",xEURO(OFFSET(C193,-M193+1,0),E193,OFFSET(C193,-M193+2,0),OFFSET(C193,-M193+2,0),OFFSET(C193,-M193+3,0)+AB193,OFFSET(C193,-M193+4,0),0,2)/10*D193)</f>
        <v/>
      </c>
      <c r="R193" s="248" t="str">
        <f aca="true">IF(D193="","",xEURO(OFFSET(C193,-M193+1,0),E193,OFFSET(C193,-M193+2,0),OFFSET(C193,-M193+2,0),OFFSET(C193,-M193+3,0)+AB193,OFFSET(C193,-M193+4,0),0,3)/100*D193*10000)</f>
        <v/>
      </c>
      <c r="S193" s="248" t="str">
        <f aca="true">IF(D193="","",xEURO(OFFSET(C193,-M193+1,0),E193,OFFSET(C193,-M193+2,0),OFFSET(C193,-M193+2,0),OFFSET(C193,-M193+3,0)+AB193,OFFSET(C193,-M193+4,0),0,5)/365.25*D193*10000)</f>
        <v/>
      </c>
      <c r="U193" s="175" t="str">
        <f aca="true">IF(I193="","",xEURO(OFFSET(C193,-M193+1,0),J193,OFFSET(C193,-M193+2,0),OFFSET(C193,-M193+2,0),OFFSET(C193,-M193+3,0)+AC193,OFFSET(C193,-M193+4,0),1,1)*I193)</f>
        <v/>
      </c>
      <c r="V193" s="235" t="str">
        <f aca="true">IF(I193="","",xEURO(OFFSET(C193,-M193+1,0),J193,OFFSET(C193,-M193+2,0),OFFSET(C193,-M193+2,0),OFFSET(C193,-M193+3,0)+AC193,OFFSET(C193,-M193+4,0),1,0))</f>
        <v/>
      </c>
      <c r="W193" s="175" t="str">
        <f aca="false">IF(I193="","",(V193-K193)*I193*10)</f>
        <v/>
      </c>
      <c r="X193" s="175" t="str">
        <f aca="true">IF(I193="","",xEURO(OFFSET(C193,-M193+1,0),J193,OFFSET(C193,-M193+2,0),OFFSET(C193,-M193+2,0),OFFSET(C193,-M193+3,0)+AC193,OFFSET(C193,-M193+4,0),1,2)/10*I193)</f>
        <v/>
      </c>
      <c r="Y193" s="248" t="str">
        <f aca="true">IF(I193="","",xEURO(OFFSET(C193,-M193+1,0),J193,OFFSET(C193,-M193+2,0),OFFSET(C193,-M193+2,0),OFFSET(C193,-M193+3,0)+AC193,OFFSET(C193,-M193+4,0),1,3)/100*I193*10000)</f>
        <v/>
      </c>
      <c r="Z193" s="248" t="str">
        <f aca="true">IF(I193="","",xEURO(OFFSET(C193,-M193+1,0),J193,OFFSET(C193,-M193+2,0),OFFSET(C193,-M193+2,0),OFFSET(C193,-M193+3,0)+AC193,OFFSET(C193,-M193+4,0),1,5)/365.25*I193*10000)</f>
        <v/>
      </c>
      <c r="AB193" s="249" t="str">
        <f aca="true">IF(D193="","",xCalcSkew(OFFSET(C193,-M193,0),E193-OFFSET(C193,-M193+1,0),b)/100)</f>
        <v/>
      </c>
      <c r="AC193" s="249" t="str">
        <f aca="true">IF(I193="","",xCalcSkew(OFFSET(C193,-M193,0),J193-OFFSET(C193,-M193+1,0),b)/100)</f>
        <v/>
      </c>
      <c r="AE193" s="0" t="n">
        <f aca="false">D193*F193*10000*-1</f>
        <v>-0</v>
      </c>
      <c r="AF193" s="0" t="n">
        <f aca="false">I193*K193*10000*-1</f>
        <v>-0</v>
      </c>
      <c r="AG193" s="0" t="n">
        <f aca="false">AE193+AF193</f>
        <v>-0</v>
      </c>
    </row>
    <row r="194" customFormat="false" ht="12.75" hidden="false" customHeight="false" outlineLevel="0" collapsed="false">
      <c r="D194" s="265"/>
      <c r="E194" s="266"/>
      <c r="F194" s="266"/>
      <c r="G194" s="267"/>
      <c r="I194" s="265"/>
      <c r="J194" s="266"/>
      <c r="K194" s="266"/>
      <c r="L194" s="268"/>
      <c r="M194" s="247" t="n">
        <f aca="false">M193+1</f>
        <v>29</v>
      </c>
      <c r="N194" s="175" t="str">
        <f aca="true">IF(D194="","",xEURO(OFFSET(C194,-M194+1,0),E194,OFFSET(C194,-M194+2,0),OFFSET(C194,-M194+2,0),OFFSET(C194,-M194+3,0)+AB194,OFFSET(C194,-M194+4,0),0,1)*D194)</f>
        <v/>
      </c>
      <c r="O194" s="235" t="str">
        <f aca="true">IF(D194="","",xEURO(OFFSET(C194,-M194+1,0),E194,OFFSET(C194,-M194+2,0),OFFSET(C194,-M194+2,0),OFFSET(C194,-M194+3,0)+AB194,OFFSET(C194,-M194+4,0),0,0))</f>
        <v/>
      </c>
      <c r="P194" s="175" t="str">
        <f aca="false">IF(D194="","",(O194-F194)*D194*10)</f>
        <v/>
      </c>
      <c r="Q194" s="175" t="str">
        <f aca="true">IF(D194="","",xEURO(OFFSET(C194,-M194+1,0),E194,OFFSET(C194,-M194+2,0),OFFSET(C194,-M194+2,0),OFFSET(C194,-M194+3,0)+AB194,OFFSET(C194,-M194+4,0),0,2)/10*D194)</f>
        <v/>
      </c>
      <c r="R194" s="248" t="str">
        <f aca="true">IF(D194="","",xEURO(OFFSET(C194,-M194+1,0),E194,OFFSET(C194,-M194+2,0),OFFSET(C194,-M194+2,0),OFFSET(C194,-M194+3,0)+AB194,OFFSET(C194,-M194+4,0),0,3)/100*D194*10000)</f>
        <v/>
      </c>
      <c r="S194" s="248" t="str">
        <f aca="true">IF(D194="","",xEURO(OFFSET(C194,-M194+1,0),E194,OFFSET(C194,-M194+2,0),OFFSET(C194,-M194+2,0),OFFSET(C194,-M194+3,0)+AB194,OFFSET(C194,-M194+4,0),0,5)/365.25*D194*10000)</f>
        <v/>
      </c>
      <c r="U194" s="175" t="str">
        <f aca="true">IF(I194="","",xEURO(OFFSET(C194,-M194+1,0),J194,OFFSET(C194,-M194+2,0),OFFSET(C194,-M194+2,0),OFFSET(C194,-M194+3,0)+AC194,OFFSET(C194,-M194+4,0),1,1)*I194)</f>
        <v/>
      </c>
      <c r="V194" s="235" t="str">
        <f aca="true">IF(I194="","",xEURO(OFFSET(C194,-M194+1,0),J194,OFFSET(C194,-M194+2,0),OFFSET(C194,-M194+2,0),OFFSET(C194,-M194+3,0)+AC194,OFFSET(C194,-M194+4,0),1,0))</f>
        <v/>
      </c>
      <c r="W194" s="175" t="str">
        <f aca="false">IF(I194="","",(V194-K194)*I194*10)</f>
        <v/>
      </c>
      <c r="X194" s="175" t="str">
        <f aca="true">IF(I194="","",xEURO(OFFSET(C194,-M194+1,0),J194,OFFSET(C194,-M194+2,0),OFFSET(C194,-M194+2,0),OFFSET(C194,-M194+3,0)+AC194,OFFSET(C194,-M194+4,0),1,2)/10*I194)</f>
        <v/>
      </c>
      <c r="Y194" s="248" t="str">
        <f aca="true">IF(I194="","",xEURO(OFFSET(C194,-M194+1,0),J194,OFFSET(C194,-M194+2,0),OFFSET(C194,-M194+2,0),OFFSET(C194,-M194+3,0)+AC194,OFFSET(C194,-M194+4,0),1,3)/100*I194*10000)</f>
        <v/>
      </c>
      <c r="Z194" s="248" t="str">
        <f aca="true">IF(I194="","",xEURO(OFFSET(C194,-M194+1,0),J194,OFFSET(C194,-M194+2,0),OFFSET(C194,-M194+2,0),OFFSET(C194,-M194+3,0)+AC194,OFFSET(C194,-M194+4,0),1,5)/365.25*I194*10000)</f>
        <v/>
      </c>
      <c r="AB194" s="249" t="str">
        <f aca="true">IF(D194="","",xCalcSkew(OFFSET(C194,-M194,0),E194-OFFSET(C194,-M194+1,0),b)/100)</f>
        <v/>
      </c>
      <c r="AC194" s="249" t="str">
        <f aca="true">IF(I194="","",xCalcSkew(OFFSET(C194,-M194,0),J194-OFFSET(C194,-M194+1,0),b)/100)</f>
        <v/>
      </c>
      <c r="AE194" s="0" t="n">
        <f aca="false">D194*F194*10000*-1</f>
        <v>-0</v>
      </c>
      <c r="AF194" s="0" t="n">
        <f aca="false">I194*K194*10000*-1</f>
        <v>-0</v>
      </c>
      <c r="AG194" s="0" t="n">
        <f aca="false">AE194+AF194</f>
        <v>-0</v>
      </c>
    </row>
    <row r="195" customFormat="false" ht="12.75" hidden="false" customHeight="false" outlineLevel="0" collapsed="false">
      <c r="D195" s="265"/>
      <c r="E195" s="266"/>
      <c r="F195" s="266"/>
      <c r="G195" s="267"/>
      <c r="I195" s="265"/>
      <c r="J195" s="266"/>
      <c r="K195" s="266"/>
      <c r="L195" s="268"/>
      <c r="M195" s="247" t="n">
        <f aca="false">M194+1</f>
        <v>30</v>
      </c>
      <c r="N195" s="175" t="str">
        <f aca="true">IF(D195="","",xEURO(OFFSET(C195,-M195+1,0),E195,OFFSET(C195,-M195+2,0),OFFSET(C195,-M195+2,0),OFFSET(C195,-M195+3,0)+AB195,OFFSET(C195,-M195+4,0),0,1)*D195)</f>
        <v/>
      </c>
      <c r="O195" s="235" t="str">
        <f aca="true">IF(D195="","",xEURO(OFFSET(C195,-M195+1,0),E195,OFFSET(C195,-M195+2,0),OFFSET(C195,-M195+2,0),OFFSET(C195,-M195+3,0)+AB195,OFFSET(C195,-M195+4,0),0,0))</f>
        <v/>
      </c>
      <c r="P195" s="175" t="str">
        <f aca="false">IF(D195="","",(O195-F195)*D195*10)</f>
        <v/>
      </c>
      <c r="Q195" s="175" t="str">
        <f aca="true">IF(D195="","",xEURO(OFFSET(C195,-M195+1,0),E195,OFFSET(C195,-M195+2,0),OFFSET(C195,-M195+2,0),OFFSET(C195,-M195+3,0)+AB195,OFFSET(C195,-M195+4,0),0,2)/10*D195)</f>
        <v/>
      </c>
      <c r="R195" s="248" t="str">
        <f aca="true">IF(D195="","",xEURO(OFFSET(C195,-M195+1,0),E195,OFFSET(C195,-M195+2,0),OFFSET(C195,-M195+2,0),OFFSET(C195,-M195+3,0)+AB195,OFFSET(C195,-M195+4,0),0,3)/100*D195*10000)</f>
        <v/>
      </c>
      <c r="S195" s="248" t="str">
        <f aca="true">IF(D195="","",xEURO(OFFSET(C195,-M195+1,0),E195,OFFSET(C195,-M195+2,0),OFFSET(C195,-M195+2,0),OFFSET(C195,-M195+3,0)+AB195,OFFSET(C195,-M195+4,0),0,5)/365.25*D195*10000)</f>
        <v/>
      </c>
      <c r="U195" s="175" t="str">
        <f aca="true">IF(I195="","",xEURO(OFFSET(C195,-M195+1,0),J195,OFFSET(C195,-M195+2,0),OFFSET(C195,-M195+2,0),OFFSET(C195,-M195+3,0)+AC195,OFFSET(C195,-M195+4,0),1,1)*I195)</f>
        <v/>
      </c>
      <c r="V195" s="235" t="str">
        <f aca="true">IF(I195="","",xEURO(OFFSET(C195,-M195+1,0),J195,OFFSET(C195,-M195+2,0),OFFSET(C195,-M195+2,0),OFFSET(C195,-M195+3,0)+AC195,OFFSET(C195,-M195+4,0),1,0))</f>
        <v/>
      </c>
      <c r="W195" s="175" t="str">
        <f aca="false">IF(I195="","",(V195-K195)*I195*10)</f>
        <v/>
      </c>
      <c r="X195" s="175" t="str">
        <f aca="true">IF(I195="","",xEURO(OFFSET(C195,-M195+1,0),J195,OFFSET(C195,-M195+2,0),OFFSET(C195,-M195+2,0),OFFSET(C195,-M195+3,0)+AC195,OFFSET(C195,-M195+4,0),1,2)/10*I195)</f>
        <v/>
      </c>
      <c r="Y195" s="248" t="str">
        <f aca="true">IF(I195="","",xEURO(OFFSET(C195,-M195+1,0),J195,OFFSET(C195,-M195+2,0),OFFSET(C195,-M195+2,0),OFFSET(C195,-M195+3,0)+AC195,OFFSET(C195,-M195+4,0),1,3)/100*I195*10000)</f>
        <v/>
      </c>
      <c r="Z195" s="248" t="str">
        <f aca="true">IF(I195="","",xEURO(OFFSET(C195,-M195+1,0),J195,OFFSET(C195,-M195+2,0),OFFSET(C195,-M195+2,0),OFFSET(C195,-M195+3,0)+AC195,OFFSET(C195,-M195+4,0),1,5)/365.25*I195*10000)</f>
        <v/>
      </c>
      <c r="AB195" s="249" t="str">
        <f aca="true">IF(D195="","",xCalcSkew(OFFSET(C195,-M195,0),E195-OFFSET(C195,-M195+1,0),b)/100)</f>
        <v/>
      </c>
      <c r="AC195" s="249" t="str">
        <f aca="true">IF(I195="","",xCalcSkew(OFFSET(C195,-M195,0),J195-OFFSET(C195,-M195+1,0),b)/100)</f>
        <v/>
      </c>
      <c r="AE195" s="0" t="n">
        <f aca="false">D195*F195*10000*-1</f>
        <v>-0</v>
      </c>
      <c r="AF195" s="0" t="n">
        <f aca="false">I195*K195*10000*-1</f>
        <v>-0</v>
      </c>
      <c r="AG195" s="0" t="n">
        <f aca="false">AE195+AF195</f>
        <v>-0</v>
      </c>
    </row>
    <row r="196" customFormat="false" ht="12.75" hidden="false" customHeight="false" outlineLevel="0" collapsed="false">
      <c r="D196" s="265"/>
      <c r="E196" s="266"/>
      <c r="F196" s="266"/>
      <c r="G196" s="267"/>
      <c r="I196" s="265"/>
      <c r="J196" s="266"/>
      <c r="K196" s="266"/>
      <c r="L196" s="268"/>
      <c r="M196" s="247" t="n">
        <f aca="false">M195+1</f>
        <v>31</v>
      </c>
      <c r="N196" s="175" t="str">
        <f aca="true">IF(D196="","",xEURO(OFFSET(C196,-M196+1,0),E196,OFFSET(C196,-M196+2,0),OFFSET(C196,-M196+2,0),OFFSET(C196,-M196+3,0)+AB196,OFFSET(C196,-M196+4,0),0,1)*D196)</f>
        <v/>
      </c>
      <c r="O196" s="235" t="str">
        <f aca="true">IF(D196="","",xEURO(OFFSET(C196,-M196+1,0),E196,OFFSET(C196,-M196+2,0),OFFSET(C196,-M196+2,0),OFFSET(C196,-M196+3,0)+AB196,OFFSET(C196,-M196+4,0),0,0))</f>
        <v/>
      </c>
      <c r="P196" s="175" t="str">
        <f aca="false">IF(D196="","",(O196-F196)*D196*10)</f>
        <v/>
      </c>
      <c r="Q196" s="175" t="str">
        <f aca="true">IF(D196="","",xEURO(OFFSET(C196,-M196+1,0),E196,OFFSET(C196,-M196+2,0),OFFSET(C196,-M196+2,0),OFFSET(C196,-M196+3,0)+AB196,OFFSET(C196,-M196+4,0),0,2)/10*D196)</f>
        <v/>
      </c>
      <c r="R196" s="248" t="str">
        <f aca="true">IF(D196="","",xEURO(OFFSET(C196,-M196+1,0),E196,OFFSET(C196,-M196+2,0),OFFSET(C196,-M196+2,0),OFFSET(C196,-M196+3,0)+AB196,OFFSET(C196,-M196+4,0),0,3)/100*D196*10000)</f>
        <v/>
      </c>
      <c r="S196" s="248" t="str">
        <f aca="true">IF(D196="","",xEURO(OFFSET(C196,-M196+1,0),E196,OFFSET(C196,-M196+2,0),OFFSET(C196,-M196+2,0),OFFSET(C196,-M196+3,0)+AB196,OFFSET(C196,-M196+4,0),0,5)/365.25*D196*10000)</f>
        <v/>
      </c>
      <c r="U196" s="175" t="str">
        <f aca="true">IF(I196="","",xEURO(OFFSET(C196,-M196+1,0),J196,OFFSET(C196,-M196+2,0),OFFSET(C196,-M196+2,0),OFFSET(C196,-M196+3,0)+AC196,OFFSET(C196,-M196+4,0),1,1)*I196)</f>
        <v/>
      </c>
      <c r="V196" s="235" t="str">
        <f aca="true">IF(I196="","",xEURO(OFFSET(C196,-M196+1,0),J196,OFFSET(C196,-M196+2,0),OFFSET(C196,-M196+2,0),OFFSET(C196,-M196+3,0)+AC196,OFFSET(C196,-M196+4,0),1,0))</f>
        <v/>
      </c>
      <c r="W196" s="175" t="str">
        <f aca="false">IF(I196="","",(V196-K196)*I196*10)</f>
        <v/>
      </c>
      <c r="X196" s="175" t="str">
        <f aca="true">IF(I196="","",xEURO(OFFSET(C196,-M196+1,0),J196,OFFSET(C196,-M196+2,0),OFFSET(C196,-M196+2,0),OFFSET(C196,-M196+3,0)+AC196,OFFSET(C196,-M196+4,0),1,2)/10*I196)</f>
        <v/>
      </c>
      <c r="Y196" s="248" t="str">
        <f aca="true">IF(I196="","",xEURO(OFFSET(C196,-M196+1,0),J196,OFFSET(C196,-M196+2,0),OFFSET(C196,-M196+2,0),OFFSET(C196,-M196+3,0)+AC196,OFFSET(C196,-M196+4,0),1,3)/100*I196*10000)</f>
        <v/>
      </c>
      <c r="Z196" s="248" t="str">
        <f aca="true">IF(I196="","",xEURO(OFFSET(C196,-M196+1,0),J196,OFFSET(C196,-M196+2,0),OFFSET(C196,-M196+2,0),OFFSET(C196,-M196+3,0)+AC196,OFFSET(C196,-M196+4,0),1,5)/365.25*I196*10000)</f>
        <v/>
      </c>
      <c r="AB196" s="249" t="str">
        <f aca="true">IF(D196="","",xCalcSkew(OFFSET(C196,-M196,0),E196-OFFSET(C196,-M196+1,0),b)/100)</f>
        <v/>
      </c>
      <c r="AC196" s="249" t="str">
        <f aca="true">IF(I196="","",xCalcSkew(OFFSET(C196,-M196,0),J196-OFFSET(C196,-M196+1,0),b)/100)</f>
        <v/>
      </c>
      <c r="AE196" s="0" t="n">
        <f aca="false">D196*F196*10000*-1</f>
        <v>-0</v>
      </c>
      <c r="AF196" s="0" t="n">
        <f aca="false">I196*K196*10000*-1</f>
        <v>-0</v>
      </c>
      <c r="AG196" s="0" t="n">
        <f aca="false">AE196+AF196</f>
        <v>-0</v>
      </c>
    </row>
    <row r="197" customFormat="false" ht="12.75" hidden="false" customHeight="false" outlineLevel="0" collapsed="false">
      <c r="D197" s="265"/>
      <c r="E197" s="266"/>
      <c r="F197" s="266"/>
      <c r="G197" s="267"/>
      <c r="I197" s="265"/>
      <c r="J197" s="266"/>
      <c r="K197" s="266"/>
      <c r="L197" s="268"/>
      <c r="M197" s="247" t="n">
        <f aca="false">M196+1</f>
        <v>32</v>
      </c>
      <c r="N197" s="175" t="str">
        <f aca="true">IF(D197="","",xEURO(OFFSET(C197,-M197+1,0),E197,OFFSET(C197,-M197+2,0),OFFSET(C197,-M197+2,0),OFFSET(C197,-M197+3,0)+AB197,OFFSET(C197,-M197+4,0),0,1)*D197)</f>
        <v/>
      </c>
      <c r="O197" s="235" t="str">
        <f aca="true">IF(D197="","",xEURO(OFFSET(C197,-M197+1,0),E197,OFFSET(C197,-M197+2,0),OFFSET(C197,-M197+2,0),OFFSET(C197,-M197+3,0)+AB197,OFFSET(C197,-M197+4,0),0,0))</f>
        <v/>
      </c>
      <c r="P197" s="175" t="str">
        <f aca="false">IF(D197="","",(O197-F197)*D197*10)</f>
        <v/>
      </c>
      <c r="Q197" s="175" t="str">
        <f aca="true">IF(D197="","",xEURO(OFFSET(C197,-M197+1,0),E197,OFFSET(C197,-M197+2,0),OFFSET(C197,-M197+2,0),OFFSET(C197,-M197+3,0)+AB197,OFFSET(C197,-M197+4,0),0,2)/10*D197)</f>
        <v/>
      </c>
      <c r="R197" s="248" t="str">
        <f aca="true">IF(D197="","",xEURO(OFFSET(C197,-M197+1,0),E197,OFFSET(C197,-M197+2,0),OFFSET(C197,-M197+2,0),OFFSET(C197,-M197+3,0)+AB197,OFFSET(C197,-M197+4,0),0,3)/100*D197*10000)</f>
        <v/>
      </c>
      <c r="S197" s="248" t="str">
        <f aca="true">IF(D197="","",xEURO(OFFSET(C197,-M197+1,0),E197,OFFSET(C197,-M197+2,0),OFFSET(C197,-M197+2,0),OFFSET(C197,-M197+3,0)+AB197,OFFSET(C197,-M197+4,0),0,5)/365.25*D197*10000)</f>
        <v/>
      </c>
      <c r="U197" s="175" t="str">
        <f aca="true">IF(I197="","",xEURO(OFFSET(C197,-M197+1,0),J197,OFFSET(C197,-M197+2,0),OFFSET(C197,-M197+2,0),OFFSET(C197,-M197+3,0)+AC197,OFFSET(C197,-M197+4,0),1,1)*I197)</f>
        <v/>
      </c>
      <c r="V197" s="235" t="str">
        <f aca="true">IF(I197="","",xEURO(OFFSET(C197,-M197+1,0),J197,OFFSET(C197,-M197+2,0),OFFSET(C197,-M197+2,0),OFFSET(C197,-M197+3,0)+AC197,OFFSET(C197,-M197+4,0),1,0))</f>
        <v/>
      </c>
      <c r="W197" s="175" t="str">
        <f aca="false">IF(I197="","",(V197-K197)*I197*10)</f>
        <v/>
      </c>
      <c r="X197" s="175" t="str">
        <f aca="true">IF(I197="","",xEURO(OFFSET(C197,-M197+1,0),J197,OFFSET(C197,-M197+2,0),OFFSET(C197,-M197+2,0),OFFSET(C197,-M197+3,0)+AC197,OFFSET(C197,-M197+4,0),1,2)/10*I197)</f>
        <v/>
      </c>
      <c r="Y197" s="248" t="str">
        <f aca="true">IF(I197="","",xEURO(OFFSET(C197,-M197+1,0),J197,OFFSET(C197,-M197+2,0),OFFSET(C197,-M197+2,0),OFFSET(C197,-M197+3,0)+AC197,OFFSET(C197,-M197+4,0),1,3)/100*I197*10000)</f>
        <v/>
      </c>
      <c r="Z197" s="248" t="str">
        <f aca="true">IF(I197="","",xEURO(OFFSET(C197,-M197+1,0),J197,OFFSET(C197,-M197+2,0),OFFSET(C197,-M197+2,0),OFFSET(C197,-M197+3,0)+AC197,OFFSET(C197,-M197+4,0),1,5)/365.25*I197*10000)</f>
        <v/>
      </c>
      <c r="AB197" s="249" t="str">
        <f aca="true">IF(D197="","",xCalcSkew(OFFSET(C197,-M197,0),E197-OFFSET(C197,-M197+1,0),b)/100)</f>
        <v/>
      </c>
      <c r="AC197" s="249" t="str">
        <f aca="true">IF(I197="","",xCalcSkew(OFFSET(C197,-M197,0),J197-OFFSET(C197,-M197+1,0),b)/100)</f>
        <v/>
      </c>
      <c r="AE197" s="0" t="n">
        <f aca="false">D197*F197*10000*-1</f>
        <v>-0</v>
      </c>
      <c r="AF197" s="0" t="n">
        <f aca="false">I197*K197*10000*-1</f>
        <v>-0</v>
      </c>
      <c r="AG197" s="0" t="n">
        <f aca="false">AE197+AF197</f>
        <v>-0</v>
      </c>
    </row>
    <row r="198" customFormat="false" ht="12.75" hidden="false" customHeight="false" outlineLevel="0" collapsed="false">
      <c r="D198" s="265"/>
      <c r="E198" s="266"/>
      <c r="F198" s="266"/>
      <c r="G198" s="267"/>
      <c r="I198" s="265"/>
      <c r="J198" s="266"/>
      <c r="K198" s="266"/>
      <c r="L198" s="268"/>
      <c r="M198" s="247" t="n">
        <f aca="false">M197+1</f>
        <v>33</v>
      </c>
      <c r="N198" s="175" t="str">
        <f aca="true">IF(D198="","",xEURO(OFFSET(C198,-M198+1,0),E198,OFFSET(C198,-M198+2,0),OFFSET(C198,-M198+2,0),OFFSET(C198,-M198+3,0)+AB198,OFFSET(C198,-M198+4,0),0,1)*D198)</f>
        <v/>
      </c>
      <c r="O198" s="235" t="str">
        <f aca="true">IF(D198="","",xEURO(OFFSET(C198,-M198+1,0),E198,OFFSET(C198,-M198+2,0),OFFSET(C198,-M198+2,0),OFFSET(C198,-M198+3,0)+AB198,OFFSET(C198,-M198+4,0),0,0))</f>
        <v/>
      </c>
      <c r="P198" s="175" t="str">
        <f aca="false">IF(D198="","",(O198-F198)*D198*10)</f>
        <v/>
      </c>
      <c r="Q198" s="175" t="str">
        <f aca="true">IF(D198="","",xEURO(OFFSET(C198,-M198+1,0),E198,OFFSET(C198,-M198+2,0),OFFSET(C198,-M198+2,0),OFFSET(C198,-M198+3,0)+AB198,OFFSET(C198,-M198+4,0),0,2)/10*D198)</f>
        <v/>
      </c>
      <c r="R198" s="248" t="str">
        <f aca="true">IF(D198="","",xEURO(OFFSET(C198,-M198+1,0),E198,OFFSET(C198,-M198+2,0),OFFSET(C198,-M198+2,0),OFFSET(C198,-M198+3,0)+AB198,OFFSET(C198,-M198+4,0),0,3)/100*D198*10000)</f>
        <v/>
      </c>
      <c r="S198" s="248" t="str">
        <f aca="true">IF(D198="","",xEURO(OFFSET(C198,-M198+1,0),E198,OFFSET(C198,-M198+2,0),OFFSET(C198,-M198+2,0),OFFSET(C198,-M198+3,0)+AB198,OFFSET(C198,-M198+4,0),0,5)/365.25*D198*10000)</f>
        <v/>
      </c>
      <c r="U198" s="175" t="str">
        <f aca="true">IF(I198="","",xEURO(OFFSET(C198,-M198+1,0),J198,OFFSET(C198,-M198+2,0),OFFSET(C198,-M198+2,0),OFFSET(C198,-M198+3,0)+AC198,OFFSET(C198,-M198+4,0),1,1)*I198)</f>
        <v/>
      </c>
      <c r="V198" s="235" t="str">
        <f aca="true">IF(I198="","",xEURO(OFFSET(C198,-M198+1,0),J198,OFFSET(C198,-M198+2,0),OFFSET(C198,-M198+2,0),OFFSET(C198,-M198+3,0)+AC198,OFFSET(C198,-M198+4,0),1,0))</f>
        <v/>
      </c>
      <c r="W198" s="175" t="str">
        <f aca="false">IF(I198="","",(V198-K198)*I198*10)</f>
        <v/>
      </c>
      <c r="X198" s="175" t="str">
        <f aca="true">IF(I198="","",xEURO(OFFSET(C198,-M198+1,0),J198,OFFSET(C198,-M198+2,0),OFFSET(C198,-M198+2,0),OFFSET(C198,-M198+3,0)+AC198,OFFSET(C198,-M198+4,0),1,2)/10*I198)</f>
        <v/>
      </c>
      <c r="Y198" s="248" t="str">
        <f aca="true">IF(I198="","",xEURO(OFFSET(C198,-M198+1,0),J198,OFFSET(C198,-M198+2,0),OFFSET(C198,-M198+2,0),OFFSET(C198,-M198+3,0)+AC198,OFFSET(C198,-M198+4,0),1,3)/100*I198*10000)</f>
        <v/>
      </c>
      <c r="Z198" s="248" t="str">
        <f aca="true">IF(I198="","",xEURO(OFFSET(C198,-M198+1,0),J198,OFFSET(C198,-M198+2,0),OFFSET(C198,-M198+2,0),OFFSET(C198,-M198+3,0)+AC198,OFFSET(C198,-M198+4,0),1,5)/365.25*I198*10000)</f>
        <v/>
      </c>
      <c r="AB198" s="249" t="str">
        <f aca="true">IF(D198="","",xCalcSkew(OFFSET(C198,-M198,0),E198-OFFSET(C198,-M198+1,0),b)/100)</f>
        <v/>
      </c>
      <c r="AC198" s="249" t="str">
        <f aca="true">IF(I198="","",xCalcSkew(OFFSET(C198,-M198,0),J198-OFFSET(C198,-M198+1,0),b)/100)</f>
        <v/>
      </c>
      <c r="AE198" s="0" t="n">
        <f aca="false">D198*F198*10000*-1</f>
        <v>-0</v>
      </c>
      <c r="AF198" s="0" t="n">
        <f aca="false">I198*K198*10000*-1</f>
        <v>-0</v>
      </c>
      <c r="AG198" s="0" t="n">
        <f aca="false">AE198+AF198</f>
        <v>-0</v>
      </c>
    </row>
    <row r="199" customFormat="false" ht="12.75" hidden="false" customHeight="false" outlineLevel="0" collapsed="false">
      <c r="D199" s="265"/>
      <c r="E199" s="266"/>
      <c r="F199" s="266"/>
      <c r="G199" s="267"/>
      <c r="I199" s="265"/>
      <c r="J199" s="266"/>
      <c r="K199" s="266"/>
      <c r="L199" s="268"/>
      <c r="M199" s="247" t="n">
        <f aca="false">M198+1</f>
        <v>34</v>
      </c>
      <c r="N199" s="175" t="str">
        <f aca="true">IF(D199="","",xEURO(OFFSET(C199,-M199+1,0),E199,OFFSET(C199,-M199+2,0),OFFSET(C199,-M199+2,0),OFFSET(C199,-M199+3,0)+AB199,OFFSET(C199,-M199+4,0),0,1)*D199)</f>
        <v/>
      </c>
      <c r="O199" s="235" t="str">
        <f aca="true">IF(D199="","",xEURO(OFFSET(C199,-M199+1,0),E199,OFFSET(C199,-M199+2,0),OFFSET(C199,-M199+2,0),OFFSET(C199,-M199+3,0)+AB199,OFFSET(C199,-M199+4,0),0,0))</f>
        <v/>
      </c>
      <c r="P199" s="175" t="str">
        <f aca="false">IF(D199="","",(O199-F199)*D199*10)</f>
        <v/>
      </c>
      <c r="Q199" s="175" t="str">
        <f aca="true">IF(D199="","",xEURO(OFFSET(C199,-M199+1,0),E199,OFFSET(C199,-M199+2,0),OFFSET(C199,-M199+2,0),OFFSET(C199,-M199+3,0)+AB199,OFFSET(C199,-M199+4,0),0,2)/10*D199)</f>
        <v/>
      </c>
      <c r="R199" s="248" t="str">
        <f aca="true">IF(D199="","",xEURO(OFFSET(C199,-M199+1,0),E199,OFFSET(C199,-M199+2,0),OFFSET(C199,-M199+2,0),OFFSET(C199,-M199+3,0)+AB199,OFFSET(C199,-M199+4,0),0,3)/100*D199*10000)</f>
        <v/>
      </c>
      <c r="S199" s="248" t="str">
        <f aca="true">IF(D199="","",xEURO(OFFSET(C199,-M199+1,0),E199,OFFSET(C199,-M199+2,0),OFFSET(C199,-M199+2,0),OFFSET(C199,-M199+3,0)+AB199,OFFSET(C199,-M199+4,0),0,5)/365.25*D199*10000)</f>
        <v/>
      </c>
      <c r="U199" s="175" t="str">
        <f aca="true">IF(I199="","",xEURO(OFFSET(C199,-M199+1,0),J199,OFFSET(C199,-M199+2,0),OFFSET(C199,-M199+2,0),OFFSET(C199,-M199+3,0)+AC199,OFFSET(C199,-M199+4,0),1,1)*I199)</f>
        <v/>
      </c>
      <c r="V199" s="235" t="str">
        <f aca="true">IF(I199="","",xEURO(OFFSET(C199,-M199+1,0),J199,OFFSET(C199,-M199+2,0),OFFSET(C199,-M199+2,0),OFFSET(C199,-M199+3,0)+AC199,OFFSET(C199,-M199+4,0),1,0))</f>
        <v/>
      </c>
      <c r="W199" s="175" t="str">
        <f aca="false">IF(I199="","",(V199-K199)*I199*10)</f>
        <v/>
      </c>
      <c r="X199" s="175" t="str">
        <f aca="true">IF(I199="","",xEURO(OFFSET(C199,-M199+1,0),J199,OFFSET(C199,-M199+2,0),OFFSET(C199,-M199+2,0),OFFSET(C199,-M199+3,0)+AC199,OFFSET(C199,-M199+4,0),1,2)/10*I199)</f>
        <v/>
      </c>
      <c r="Y199" s="248" t="str">
        <f aca="true">IF(I199="","",xEURO(OFFSET(C199,-M199+1,0),J199,OFFSET(C199,-M199+2,0),OFFSET(C199,-M199+2,0),OFFSET(C199,-M199+3,0)+AC199,OFFSET(C199,-M199+4,0),1,3)/100*I199*10000)</f>
        <v/>
      </c>
      <c r="Z199" s="248" t="str">
        <f aca="true">IF(I199="","",xEURO(OFFSET(C199,-M199+1,0),J199,OFFSET(C199,-M199+2,0),OFFSET(C199,-M199+2,0),OFFSET(C199,-M199+3,0)+AC199,OFFSET(C199,-M199+4,0),1,5)/365.25*I199*10000)</f>
        <v/>
      </c>
      <c r="AB199" s="249" t="str">
        <f aca="true">IF(D199="","",xCalcSkew(OFFSET(C199,-M199,0),E199-OFFSET(C199,-M199+1,0),b)/100)</f>
        <v/>
      </c>
      <c r="AC199" s="249" t="str">
        <f aca="true">IF(I199="","",xCalcSkew(OFFSET(C199,-M199,0),J199-OFFSET(C199,-M199+1,0),b)/100)</f>
        <v/>
      </c>
      <c r="AE199" s="0" t="n">
        <f aca="false">D199*F199*10000*-1</f>
        <v>-0</v>
      </c>
      <c r="AF199" s="0" t="n">
        <f aca="false">I199*K199*10000*-1</f>
        <v>-0</v>
      </c>
      <c r="AG199" s="0" t="n">
        <f aca="false">AE199+AF199</f>
        <v>-0</v>
      </c>
    </row>
    <row r="200" customFormat="false" ht="12.75" hidden="false" customHeight="false" outlineLevel="0" collapsed="false">
      <c r="D200" s="265"/>
      <c r="E200" s="266"/>
      <c r="F200" s="266"/>
      <c r="G200" s="267"/>
      <c r="I200" s="265"/>
      <c r="J200" s="266"/>
      <c r="K200" s="266"/>
      <c r="L200" s="268"/>
      <c r="M200" s="247" t="n">
        <f aca="false">M199+1</f>
        <v>35</v>
      </c>
      <c r="N200" s="175" t="str">
        <f aca="true">IF(D200="","",xEURO(OFFSET(C200,-M200+1,0),E200,OFFSET(C200,-M200+2,0),OFFSET(C200,-M200+2,0),OFFSET(C200,-M200+3,0)+AB200,OFFSET(C200,-M200+4,0),0,1)*D200)</f>
        <v/>
      </c>
      <c r="O200" s="235" t="str">
        <f aca="true">IF(D200="","",xEURO(OFFSET(C200,-M200+1,0),E200,OFFSET(C200,-M200+2,0),OFFSET(C200,-M200+2,0),OFFSET(C200,-M200+3,0)+AB200,OFFSET(C200,-M200+4,0),0,0))</f>
        <v/>
      </c>
      <c r="P200" s="175" t="str">
        <f aca="false">IF(D200="","",(O200-F200)*D200*10)</f>
        <v/>
      </c>
      <c r="Q200" s="175" t="str">
        <f aca="true">IF(D200="","",xEURO(OFFSET(C200,-M200+1,0),E200,OFFSET(C200,-M200+2,0),OFFSET(C200,-M200+2,0),OFFSET(C200,-M200+3,0)+AB200,OFFSET(C200,-M200+4,0),0,2)/10*D200)</f>
        <v/>
      </c>
      <c r="R200" s="248" t="str">
        <f aca="true">IF(D200="","",xEURO(OFFSET(C200,-M200+1,0),E200,OFFSET(C200,-M200+2,0),OFFSET(C200,-M200+2,0),OFFSET(C200,-M200+3,0)+AB200,OFFSET(C200,-M200+4,0),0,3)/100*D200*10000)</f>
        <v/>
      </c>
      <c r="S200" s="248" t="str">
        <f aca="true">IF(D200="","",xEURO(OFFSET(C200,-M200+1,0),E200,OFFSET(C200,-M200+2,0),OFFSET(C200,-M200+2,0),OFFSET(C200,-M200+3,0)+AB200,OFFSET(C200,-M200+4,0),0,5)/365.25*D200*10000)</f>
        <v/>
      </c>
      <c r="U200" s="175" t="str">
        <f aca="true">IF(I200="","",xEURO(OFFSET(C200,-M200+1,0),J200,OFFSET(C200,-M200+2,0),OFFSET(C200,-M200+2,0),OFFSET(C200,-M200+3,0)+AC200,OFFSET(C200,-M200+4,0),1,1)*I200)</f>
        <v/>
      </c>
      <c r="V200" s="235" t="str">
        <f aca="true">IF(I200="","",xEURO(OFFSET(C200,-M200+1,0),J200,OFFSET(C200,-M200+2,0),OFFSET(C200,-M200+2,0),OFFSET(C200,-M200+3,0)+AC200,OFFSET(C200,-M200+4,0),1,0))</f>
        <v/>
      </c>
      <c r="W200" s="175" t="str">
        <f aca="false">IF(I200="","",(V200-K200)*I200*10)</f>
        <v/>
      </c>
      <c r="X200" s="175" t="str">
        <f aca="true">IF(I200="","",xEURO(OFFSET(C200,-M200+1,0),J200,OFFSET(C200,-M200+2,0),OFFSET(C200,-M200+2,0),OFFSET(C200,-M200+3,0)+AC200,OFFSET(C200,-M200+4,0),1,2)/10*I200)</f>
        <v/>
      </c>
      <c r="Y200" s="248" t="str">
        <f aca="true">IF(I200="","",xEURO(OFFSET(C200,-M200+1,0),J200,OFFSET(C200,-M200+2,0),OFFSET(C200,-M200+2,0),OFFSET(C200,-M200+3,0)+AC200,OFFSET(C200,-M200+4,0),1,3)/100*I200*10000)</f>
        <v/>
      </c>
      <c r="Z200" s="248" t="str">
        <f aca="true">IF(I200="","",xEURO(OFFSET(C200,-M200+1,0),J200,OFFSET(C200,-M200+2,0),OFFSET(C200,-M200+2,0),OFFSET(C200,-M200+3,0)+AC200,OFFSET(C200,-M200+4,0),1,5)/365.25*I200*10000)</f>
        <v/>
      </c>
      <c r="AB200" s="249" t="str">
        <f aca="true">IF(D200="","",xCalcSkew(OFFSET(C200,-M200,0),E200-OFFSET(C200,-M200+1,0),b)/100)</f>
        <v/>
      </c>
      <c r="AC200" s="249" t="str">
        <f aca="true">IF(I200="","",xCalcSkew(OFFSET(C200,-M200,0),J200-OFFSET(C200,-M200+1,0),b)/100)</f>
        <v/>
      </c>
      <c r="AE200" s="0" t="n">
        <f aca="false">D200*F200*10000*-1</f>
        <v>-0</v>
      </c>
      <c r="AF200" s="0" t="n">
        <f aca="false">I200*K200*10000*-1</f>
        <v>-0</v>
      </c>
      <c r="AG200" s="0" t="n">
        <f aca="false">AE200+AF200</f>
        <v>-0</v>
      </c>
    </row>
    <row r="201" customFormat="false" ht="12.75" hidden="false" customHeight="false" outlineLevel="0" collapsed="false">
      <c r="D201" s="274" t="n">
        <f aca="true">SUM(INDIRECT(CONCATENATE(ADDRESS(ROW(D165),COLUMN(D165)),":",ADDRESS(ROW()-1,COLUMN()))))</f>
        <v>15</v>
      </c>
      <c r="I201" s="274" t="n">
        <f aca="true">SUM(INDIRECT(CONCATENATE(ADDRESS(ROW(I165),COLUMN(I165)),":",ADDRESS(ROW()-1,COLUMN()))))</f>
        <v>15</v>
      </c>
      <c r="J201" s="170"/>
      <c r="K201" s="170"/>
      <c r="L201" s="170"/>
      <c r="N201" s="274" t="e">
        <f aca="true">SUM(INDIRECT(CONCATENATE(ADDRESS(ROW(N165),COLUMN(N165)),":",ADDRESS(ROW()-1,COLUMN()))))</f>
        <v>#NAME?</v>
      </c>
      <c r="O201" s="274" t="e">
        <f aca="true">SUM(INDIRECT(CONCATENATE(ADDRESS(ROW(O165),COLUMN(O165)),":",ADDRESS(ROW()-1,COLUMN()))))</f>
        <v>#NAME?</v>
      </c>
      <c r="P201" s="274" t="e">
        <f aca="true">SUM(INDIRECT(CONCATENATE(ADDRESS(ROW(P165),COLUMN(P165)),":",ADDRESS(ROW()-1,COLUMN()))))</f>
        <v>#NAME?</v>
      </c>
      <c r="Q201" s="274" t="e">
        <f aca="true">SUM(INDIRECT(CONCATENATE(ADDRESS(ROW(Q165),COLUMN(Q165)),":",ADDRESS(ROW()-1,COLUMN()))))</f>
        <v>#NAME?</v>
      </c>
      <c r="R201" s="274" t="e">
        <f aca="true">SUM(INDIRECT(CONCATENATE(ADDRESS(ROW(R165),COLUMN(R165)),":",ADDRESS(ROW()-1,COLUMN()))))</f>
        <v>#NAME?</v>
      </c>
      <c r="S201" s="274" t="e">
        <f aca="true">SUM(INDIRECT(CONCATENATE(ADDRESS(ROW(S165),COLUMN(S165)),":",ADDRESS(ROW()-1,COLUMN()))))</f>
        <v>#NAME?</v>
      </c>
      <c r="T201" s="175"/>
      <c r="U201" s="274" t="e">
        <f aca="true">SUM(INDIRECT(CONCATENATE(ADDRESS(ROW(U165),COLUMN(U165)),":",ADDRESS(ROW()-1,COLUMN()))))</f>
        <v>#NAME?</v>
      </c>
      <c r="V201" s="274" t="e">
        <f aca="true">SUM(INDIRECT(CONCATENATE(ADDRESS(ROW(V165),COLUMN(V165)),":",ADDRESS(ROW()-1,COLUMN()))))</f>
        <v>#NAME?</v>
      </c>
      <c r="W201" s="274" t="e">
        <f aca="true">SUM(INDIRECT(CONCATENATE(ADDRESS(ROW(W165),COLUMN(W165)),":",ADDRESS(ROW()-1,COLUMN()))))</f>
        <v>#NAME?</v>
      </c>
      <c r="X201" s="274" t="e">
        <f aca="true">SUM(INDIRECT(CONCATENATE(ADDRESS(ROW(X165),COLUMN(X165)),":",ADDRESS(ROW()-1,COLUMN()))))</f>
        <v>#NAME?</v>
      </c>
      <c r="Y201" s="274" t="e">
        <f aca="true">SUM(INDIRECT(CONCATENATE(ADDRESS(ROW(Y165),COLUMN(Y165)),":",ADDRESS(ROW()-1,COLUMN()))))</f>
        <v>#NAME?</v>
      </c>
      <c r="Z201" s="274" t="e">
        <f aca="true">SUM(INDIRECT(CONCATENATE(ADDRESS(ROW(Z165),COLUMN(Z165)),":",ADDRESS(ROW()-1,COLUMN()))))</f>
        <v>#NAME?</v>
      </c>
      <c r="AE201" s="0" t="n">
        <f aca="false">D201*F201*10000*-1</f>
        <v>-0</v>
      </c>
      <c r="AF201" s="0" t="n">
        <f aca="false">I201*K201*10000*-1</f>
        <v>-0</v>
      </c>
      <c r="AG201" s="0" t="n">
        <f aca="false">AE201+AF201</f>
        <v>-0</v>
      </c>
    </row>
    <row r="202" customFormat="false" ht="12.75" hidden="false" customHeight="false" outlineLevel="0" collapsed="false">
      <c r="AE202" s="0" t="n">
        <f aca="false">D202*F202*10000*-1</f>
        <v>-0</v>
      </c>
      <c r="AF202" s="0" t="n">
        <f aca="false">I202*K202*10000*-1</f>
        <v>-0</v>
      </c>
      <c r="AG202" s="0" t="n">
        <f aca="false">AE202+AF202</f>
        <v>-0</v>
      </c>
    </row>
    <row r="203" customFormat="false" ht="12.75" hidden="false" customHeight="false" outlineLevel="0" collapsed="false">
      <c r="C203" s="264" t="n">
        <f aca="false">EOMONTH(C165,0)+1</f>
        <v>37377</v>
      </c>
      <c r="D203" s="265" t="n">
        <v>15</v>
      </c>
      <c r="E203" s="266" t="n">
        <v>3.25</v>
      </c>
      <c r="F203" s="266" t="n">
        <v>0.565</v>
      </c>
      <c r="G203" s="267" t="s">
        <v>167</v>
      </c>
      <c r="I203" s="265" t="n">
        <v>15</v>
      </c>
      <c r="J203" s="266" t="n">
        <v>3.25</v>
      </c>
      <c r="K203" s="266" t="n">
        <v>0.565</v>
      </c>
      <c r="L203" s="268" t="s">
        <v>167</v>
      </c>
      <c r="M203" s="247" t="n">
        <v>0</v>
      </c>
      <c r="N203" s="175" t="e">
        <f aca="true">IF(D203="","",xEURO(OFFSET(C203,-M203+1,0),E203,OFFSET(C203,-M203+2,0),OFFSET(C203,-M203+2,0),OFFSET(C203,-M203+3,0)+AB203,OFFSET(C203,-M203+4,0),0,1)*D203)</f>
        <v>#NAME?</v>
      </c>
      <c r="O203" s="235" t="e">
        <f aca="true">IF(D203="","",xEURO(OFFSET(C203,-M203+1,0),E203,OFFSET(C203,-M203+2,0),OFFSET(C203,-M203+2,0),OFFSET(C203,-M203+3,0)+AB203,OFFSET(C203,-M203+4,0),0,0))</f>
        <v>#NAME?</v>
      </c>
      <c r="P203" s="175" t="e">
        <f aca="false">IF(D203="","",(O203-F203)*D203*10)</f>
        <v>#NAME?</v>
      </c>
      <c r="Q203" s="175" t="e">
        <f aca="true">IF(D203="","",xEURO(OFFSET(C203,-M203+1,0),E203,OFFSET(C203,-M203+2,0),OFFSET(C203,-M203+2,0),OFFSET(C203,-M203+3,0)+AB203,OFFSET(C203,-M203+4,0),0,2)/10*D203)</f>
        <v>#NAME?</v>
      </c>
      <c r="R203" s="248" t="e">
        <f aca="true">IF(D203="","",xEURO(OFFSET(C203,-M203+1,0),E203,OFFSET(C203,-M203+2,0),OFFSET(C203,-M203+2,0),OFFSET(C203,-M203+3,0)+AB203,OFFSET(C203,-M203+4,0),0,3)/100*D203*10000)</f>
        <v>#NAME?</v>
      </c>
      <c r="S203" s="248" t="e">
        <f aca="true">IF(D203="","",xEURO(OFFSET(C203,-M203+1,0),E203,OFFSET(C203,-M203+2,0),OFFSET(C203,-M203+2,0),OFFSET(C203,-M203+3,0)+AB203,OFFSET(C203,-M203+4,0),0,5)/365.25*D203*10000)</f>
        <v>#NAME?</v>
      </c>
      <c r="U203" s="175" t="e">
        <f aca="true">IF(I203="","",xEURO(OFFSET(C203,-M203+1,0),J203,OFFSET(C203,-M203+2,0),OFFSET(C203,-M203+2,0),OFFSET(C203,-M203+3,0)+AC203,OFFSET(C203,-M203+4,0),1,1)*I203)</f>
        <v>#NAME?</v>
      </c>
      <c r="V203" s="235" t="e">
        <f aca="true">IF(I203="","",xEURO(OFFSET(C203,-M203+1,0),J203,OFFSET(C203,-M203+2,0),OFFSET(C203,-M203+2,0),OFFSET(C203,-M203+3,0)+AC203,OFFSET(C203,-M203+4,0),1,0))</f>
        <v>#NAME?</v>
      </c>
      <c r="W203" s="175" t="e">
        <f aca="false">IF(I203="","",(V203-K203)*I203*10)</f>
        <v>#NAME?</v>
      </c>
      <c r="X203" s="175" t="e">
        <f aca="true">IF(I203="","",xEURO(OFFSET(C203,-M203+1,0),J203,OFFSET(C203,-M203+2,0),OFFSET(C203,-M203+2,0),OFFSET(C203,-M203+3,0)+AC203,OFFSET(C203,-M203+4,0),1,2)/10*I203)</f>
        <v>#NAME?</v>
      </c>
      <c r="Y203" s="248" t="e">
        <f aca="true">IF(I203="","",xEURO(OFFSET(C203,-M203+1,0),J203,OFFSET(C203,-M203+2,0),OFFSET(C203,-M203+2,0),OFFSET(C203,-M203+3,0)+AC203,OFFSET(C203,-M203+4,0),1,3)/100*I203*10000)</f>
        <v>#NAME?</v>
      </c>
      <c r="Z203" s="248" t="e">
        <f aca="true">IF(I203="","",xEURO(OFFSET(C203,-M203+1,0),J203,OFFSET(C203,-M203+2,0),OFFSET(C203,-M203+2,0),OFFSET(C203,-M203+3,0)+AC203,OFFSET(C203,-M203+4,0),1,5)/365.25*I203*10000)</f>
        <v>#NAME?</v>
      </c>
      <c r="AB203" s="249" t="e">
        <f aca="true">IF(D203="","",xCalcSkew(OFFSET(C203,-M203,0),E203-OFFSET(C203,-M203+1,0),b)/100)</f>
        <v>#NAME?</v>
      </c>
      <c r="AC203" s="249" t="e">
        <f aca="true">IF(I203="","",xCalcSkew(OFFSET(C203,-M203,0),J203-OFFSET(C203,-M203+1,0),b)/100)</f>
        <v>#NAME?</v>
      </c>
      <c r="AE203" s="0" t="n">
        <f aca="false">D203*F203*10000*-1</f>
        <v>-84750</v>
      </c>
      <c r="AF203" s="0" t="n">
        <f aca="false">I203*K203*10000*-1</f>
        <v>-84750</v>
      </c>
      <c r="AG203" s="0" t="n">
        <f aca="false">AE203+AF203</f>
        <v>-169500</v>
      </c>
    </row>
    <row r="204" customFormat="false" ht="12.75" hidden="false" customHeight="false" outlineLevel="0" collapsed="false">
      <c r="C204" s="269" t="n">
        <f aca="false">INDEX(Inputs!$1:$65536,MATCH(C203,Inputs!C:C,0),5)</f>
        <v>2.899</v>
      </c>
      <c r="D204" s="265"/>
      <c r="E204" s="266"/>
      <c r="F204" s="266"/>
      <c r="G204" s="267"/>
      <c r="I204" s="265"/>
      <c r="J204" s="266"/>
      <c r="K204" s="266"/>
      <c r="L204" s="268"/>
      <c r="M204" s="247" t="n">
        <f aca="false">M203+1</f>
        <v>1</v>
      </c>
      <c r="N204" s="175" t="str">
        <f aca="true">IF(D204="","",xEURO(OFFSET(C204,-M204+1,0),E204,OFFSET(C204,-M204+2,0),OFFSET(C204,-M204+2,0),OFFSET(C204,-M204+3,0)+AB204,OFFSET(C204,-M204+4,0),0,1)*D204)</f>
        <v/>
      </c>
      <c r="O204" s="235" t="str">
        <f aca="true">IF(D204="","",xEURO(OFFSET(C204,-M204+1,0),E204,OFFSET(C204,-M204+2,0),OFFSET(C204,-M204+2,0),OFFSET(C204,-M204+3,0)+AB204,OFFSET(C204,-M204+4,0),0,0))</f>
        <v/>
      </c>
      <c r="P204" s="175" t="str">
        <f aca="false">IF(D204="","",(O204-F204)*D204*10)</f>
        <v/>
      </c>
      <c r="Q204" s="175" t="str">
        <f aca="true">IF(D204="","",xEURO(OFFSET(C204,-M204+1,0),E204,OFFSET(C204,-M204+2,0),OFFSET(C204,-M204+2,0),OFFSET(C204,-M204+3,0)+AB204,OFFSET(C204,-M204+4,0),0,2)/10*D204)</f>
        <v/>
      </c>
      <c r="R204" s="248" t="str">
        <f aca="true">IF(D204="","",xEURO(OFFSET(C204,-M204+1,0),E204,OFFSET(C204,-M204+2,0),OFFSET(C204,-M204+2,0),OFFSET(C204,-M204+3,0)+AB204,OFFSET(C204,-M204+4,0),0,3)/100*D204*10000)</f>
        <v/>
      </c>
      <c r="S204" s="248" t="str">
        <f aca="true">IF(D204="","",xEURO(OFFSET(C204,-M204+1,0),E204,OFFSET(C204,-M204+2,0),OFFSET(C204,-M204+2,0),OFFSET(C204,-M204+3,0)+AB204,OFFSET(C204,-M204+4,0),0,5)/365.25*D204*10000)</f>
        <v/>
      </c>
      <c r="U204" s="175" t="str">
        <f aca="true">IF(I204="","",xEURO(OFFSET(C204,-M204+1,0),J204,OFFSET(C204,-M204+2,0),OFFSET(C204,-M204+2,0),OFFSET(C204,-M204+3,0)+AC204,OFFSET(C204,-M204+4,0),1,1)*I204)</f>
        <v/>
      </c>
      <c r="V204" s="235" t="str">
        <f aca="true">IF(I204="","",xEURO(OFFSET(C204,-M204+1,0),J204,OFFSET(C204,-M204+2,0),OFFSET(C204,-M204+2,0),OFFSET(C204,-M204+3,0)+AC204,OFFSET(C204,-M204+4,0),1,0))</f>
        <v/>
      </c>
      <c r="W204" s="175" t="str">
        <f aca="false">IF(I204="","",(V204-K204)*I204*10)</f>
        <v/>
      </c>
      <c r="X204" s="175" t="str">
        <f aca="true">IF(I204="","",xEURO(OFFSET(C204,-M204+1,0),J204,OFFSET(C204,-M204+2,0),OFFSET(C204,-M204+2,0),OFFSET(C204,-M204+3,0)+AC204,OFFSET(C204,-M204+4,0),1,2)/10*I204)</f>
        <v/>
      </c>
      <c r="Y204" s="248" t="str">
        <f aca="true">IF(I204="","",xEURO(OFFSET(C204,-M204+1,0),J204,OFFSET(C204,-M204+2,0),OFFSET(C204,-M204+2,0),OFFSET(C204,-M204+3,0)+AC204,OFFSET(C204,-M204+4,0),1,3)/100*I204*10000)</f>
        <v/>
      </c>
      <c r="Z204" s="248" t="str">
        <f aca="true">IF(I204="","",xEURO(OFFSET(C204,-M204+1,0),J204,OFFSET(C204,-M204+2,0),OFFSET(C204,-M204+2,0),OFFSET(C204,-M204+3,0)+AC204,OFFSET(C204,-M204+4,0),1,5)/365.25*I204*10000)</f>
        <v/>
      </c>
      <c r="AB204" s="249" t="str">
        <f aca="true">IF(D204="","",xCalcSkew(OFFSET(C204,-M204,0),E204-OFFSET(C204,-M204+1,0),b)/100)</f>
        <v/>
      </c>
      <c r="AC204" s="249" t="str">
        <f aca="true">IF(I204="","",xCalcSkew(OFFSET(C204,-M204,0),J204-OFFSET(C204,-M204+1,0),b)/100)</f>
        <v/>
      </c>
      <c r="AE204" s="0" t="n">
        <f aca="false">D204*F204*10000*-1</f>
        <v>-0</v>
      </c>
      <c r="AF204" s="0" t="n">
        <f aca="false">I204*K204*10000*-1</f>
        <v>-0</v>
      </c>
      <c r="AG204" s="0" t="n">
        <f aca="false">AE204+AF204</f>
        <v>-0</v>
      </c>
    </row>
    <row r="205" customFormat="false" ht="12.75" hidden="false" customHeight="false" outlineLevel="0" collapsed="false">
      <c r="C205" s="249" t="n">
        <f aca="false">INDEX(Inputs!$1:$65536,MATCH(C203,Inputs!C:C,0),7)</f>
        <v>0.0217194982877595</v>
      </c>
      <c r="D205" s="265"/>
      <c r="E205" s="266"/>
      <c r="F205" s="266"/>
      <c r="G205" s="267"/>
      <c r="I205" s="265"/>
      <c r="J205" s="266"/>
      <c r="K205" s="266"/>
      <c r="L205" s="268"/>
      <c r="M205" s="247" t="n">
        <f aca="false">M204+1</f>
        <v>2</v>
      </c>
      <c r="N205" s="175" t="str">
        <f aca="true">IF(D205="","",xEURO(OFFSET(C205,-M205+1,0),E205,OFFSET(C205,-M205+2,0),OFFSET(C205,-M205+2,0),OFFSET(C205,-M205+3,0)+AB205,OFFSET(C205,-M205+4,0),0,1)*D205)</f>
        <v/>
      </c>
      <c r="O205" s="235" t="str">
        <f aca="true">IF(D205="","",xEURO(OFFSET(C205,-M205+1,0),E205,OFFSET(C205,-M205+2,0),OFFSET(C205,-M205+2,0),OFFSET(C205,-M205+3,0)+AB205,OFFSET(C205,-M205+4,0),0,0))</f>
        <v/>
      </c>
      <c r="P205" s="175" t="str">
        <f aca="false">IF(D205="","",(O205-F205)*D205*10)</f>
        <v/>
      </c>
      <c r="Q205" s="175" t="str">
        <f aca="true">IF(D205="","",xEURO(OFFSET(C205,-M205+1,0),E205,OFFSET(C205,-M205+2,0),OFFSET(C205,-M205+2,0),OFFSET(C205,-M205+3,0)+AB205,OFFSET(C205,-M205+4,0),0,2)/10*D205)</f>
        <v/>
      </c>
      <c r="R205" s="248" t="str">
        <f aca="true">IF(D205="","",xEURO(OFFSET(C205,-M205+1,0),E205,OFFSET(C205,-M205+2,0),OFFSET(C205,-M205+2,0),OFFSET(C205,-M205+3,0)+AB205,OFFSET(C205,-M205+4,0),0,3)/100*D205*10000)</f>
        <v/>
      </c>
      <c r="S205" s="248" t="str">
        <f aca="true">IF(D205="","",xEURO(OFFSET(C205,-M205+1,0),E205,OFFSET(C205,-M205+2,0),OFFSET(C205,-M205+2,0),OFFSET(C205,-M205+3,0)+AB205,OFFSET(C205,-M205+4,0),0,5)/365.25*D205*10000)</f>
        <v/>
      </c>
      <c r="U205" s="175" t="str">
        <f aca="true">IF(I205="","",xEURO(OFFSET(C205,-M205+1,0),J205,OFFSET(C205,-M205+2,0),OFFSET(C205,-M205+2,0),OFFSET(C205,-M205+3,0)+AC205,OFFSET(C205,-M205+4,0),1,1)*I205)</f>
        <v/>
      </c>
      <c r="V205" s="235" t="str">
        <f aca="true">IF(I205="","",xEURO(OFFSET(C205,-M205+1,0),J205,OFFSET(C205,-M205+2,0),OFFSET(C205,-M205+2,0),OFFSET(C205,-M205+3,0)+AC205,OFFSET(C205,-M205+4,0),1,0))</f>
        <v/>
      </c>
      <c r="W205" s="175" t="str">
        <f aca="false">IF(I205="","",(V205-K205)*I205*10)</f>
        <v/>
      </c>
      <c r="X205" s="175" t="str">
        <f aca="true">IF(I205="","",xEURO(OFFSET(C205,-M205+1,0),J205,OFFSET(C205,-M205+2,0),OFFSET(C205,-M205+2,0),OFFSET(C205,-M205+3,0)+AC205,OFFSET(C205,-M205+4,0),1,2)/10*I205)</f>
        <v/>
      </c>
      <c r="Y205" s="248" t="str">
        <f aca="true">IF(I205="","",xEURO(OFFSET(C205,-M205+1,0),J205,OFFSET(C205,-M205+2,0),OFFSET(C205,-M205+2,0),OFFSET(C205,-M205+3,0)+AC205,OFFSET(C205,-M205+4,0),1,3)/100*I205*10000)</f>
        <v/>
      </c>
      <c r="Z205" s="248" t="str">
        <f aca="true">IF(I205="","",xEURO(OFFSET(C205,-M205+1,0),J205,OFFSET(C205,-M205+2,0),OFFSET(C205,-M205+2,0),OFFSET(C205,-M205+3,0)+AC205,OFFSET(C205,-M205+4,0),1,5)/365.25*I205*10000)</f>
        <v/>
      </c>
      <c r="AB205" s="249" t="str">
        <f aca="true">IF(D205="","",xCalcSkew(OFFSET(C205,-M205,0),E205-OFFSET(C205,-M205+1,0),b)/100)</f>
        <v/>
      </c>
      <c r="AC205" s="249" t="str">
        <f aca="true">IF(I205="","",xCalcSkew(OFFSET(C205,-M205,0),J205-OFFSET(C205,-M205+1,0),b)/100)</f>
        <v/>
      </c>
      <c r="AE205" s="0" t="n">
        <f aca="false">D205*F205*10000*-1</f>
        <v>-0</v>
      </c>
      <c r="AF205" s="0" t="n">
        <f aca="false">I205*K205*10000*-1</f>
        <v>-0</v>
      </c>
      <c r="AG205" s="0" t="n">
        <f aca="false">AE205+AF205</f>
        <v>-0</v>
      </c>
    </row>
    <row r="206" customFormat="false" ht="12.75" hidden="false" customHeight="false" outlineLevel="0" collapsed="false">
      <c r="C206" s="270" t="n">
        <f aca="false">INDEX(Inputs!$1:$65536,MATCH(C203,Inputs!C:C,0),6)</f>
        <v>0.505</v>
      </c>
      <c r="D206" s="265"/>
      <c r="E206" s="266"/>
      <c r="F206" s="266"/>
      <c r="G206" s="267"/>
      <c r="I206" s="265"/>
      <c r="J206" s="266"/>
      <c r="K206" s="266"/>
      <c r="L206" s="268"/>
      <c r="M206" s="247" t="n">
        <f aca="false">M205+1</f>
        <v>3</v>
      </c>
      <c r="N206" s="175" t="str">
        <f aca="true">IF(D206="","",xEURO(OFFSET(C206,-M206+1,0),E206,OFFSET(C206,-M206+2,0),OFFSET(C206,-M206+2,0),OFFSET(C206,-M206+3,0)+AB206,OFFSET(C206,-M206+4,0),0,1)*D206)</f>
        <v/>
      </c>
      <c r="O206" s="235" t="str">
        <f aca="true">IF(D206="","",xEURO(OFFSET(C206,-M206+1,0),E206,OFFSET(C206,-M206+2,0),OFFSET(C206,-M206+2,0),OFFSET(C206,-M206+3,0)+AB206,OFFSET(C206,-M206+4,0),0,0))</f>
        <v/>
      </c>
      <c r="P206" s="175" t="str">
        <f aca="false">IF(D206="","",(O206-F206)*D206*10)</f>
        <v/>
      </c>
      <c r="Q206" s="175" t="str">
        <f aca="true">IF(D206="","",xEURO(OFFSET(C206,-M206+1,0),E206,OFFSET(C206,-M206+2,0),OFFSET(C206,-M206+2,0),OFFSET(C206,-M206+3,0)+AB206,OFFSET(C206,-M206+4,0),0,2)/10*D206)</f>
        <v/>
      </c>
      <c r="R206" s="248" t="str">
        <f aca="true">IF(D206="","",xEURO(OFFSET(C206,-M206+1,0),E206,OFFSET(C206,-M206+2,0),OFFSET(C206,-M206+2,0),OFFSET(C206,-M206+3,0)+AB206,OFFSET(C206,-M206+4,0),0,3)/100*D206*10000)</f>
        <v/>
      </c>
      <c r="S206" s="248" t="str">
        <f aca="true">IF(D206="","",xEURO(OFFSET(C206,-M206+1,0),E206,OFFSET(C206,-M206+2,0),OFFSET(C206,-M206+2,0),OFFSET(C206,-M206+3,0)+AB206,OFFSET(C206,-M206+4,0),0,5)/365.25*D206*10000)</f>
        <v/>
      </c>
      <c r="U206" s="175" t="str">
        <f aca="true">IF(I206="","",xEURO(OFFSET(C206,-M206+1,0),J206,OFFSET(C206,-M206+2,0),OFFSET(C206,-M206+2,0),OFFSET(C206,-M206+3,0)+AC206,OFFSET(C206,-M206+4,0),1,1)*I206)</f>
        <v/>
      </c>
      <c r="V206" s="235" t="str">
        <f aca="true">IF(I206="","",xEURO(OFFSET(C206,-M206+1,0),J206,OFFSET(C206,-M206+2,0),OFFSET(C206,-M206+2,0),OFFSET(C206,-M206+3,0)+AC206,OFFSET(C206,-M206+4,0),1,0))</f>
        <v/>
      </c>
      <c r="W206" s="175" t="str">
        <f aca="false">IF(I206="","",(V206-K206)*I206*10)</f>
        <v/>
      </c>
      <c r="X206" s="175" t="str">
        <f aca="true">IF(I206="","",xEURO(OFFSET(C206,-M206+1,0),J206,OFFSET(C206,-M206+2,0),OFFSET(C206,-M206+2,0),OFFSET(C206,-M206+3,0)+AC206,OFFSET(C206,-M206+4,0),1,2)/10*I206)</f>
        <v/>
      </c>
      <c r="Y206" s="248" t="str">
        <f aca="true">IF(I206="","",xEURO(OFFSET(C206,-M206+1,0),J206,OFFSET(C206,-M206+2,0),OFFSET(C206,-M206+2,0),OFFSET(C206,-M206+3,0)+AC206,OFFSET(C206,-M206+4,0),1,3)/100*I206*10000)</f>
        <v/>
      </c>
      <c r="Z206" s="248" t="str">
        <f aca="true">IF(I206="","",xEURO(OFFSET(C206,-M206+1,0),J206,OFFSET(C206,-M206+2,0),OFFSET(C206,-M206+2,0),OFFSET(C206,-M206+3,0)+AC206,OFFSET(C206,-M206+4,0),1,5)/365.25*I206*10000)</f>
        <v/>
      </c>
      <c r="AB206" s="249" t="str">
        <f aca="true">IF(D206="","",xCalcSkew(OFFSET(C206,-M206,0),E206-OFFSET(C206,-M206+1,0),b)/100)</f>
        <v/>
      </c>
      <c r="AC206" s="249" t="str">
        <f aca="true">IF(I206="","",xCalcSkew(OFFSET(C206,-M206,0),J206-OFFSET(C206,-M206+1,0),b)/100)</f>
        <v/>
      </c>
      <c r="AE206" s="0" t="n">
        <f aca="false">D206*F206*10000*-1</f>
        <v>-0</v>
      </c>
      <c r="AF206" s="0" t="n">
        <f aca="false">I206*K206*10000*-1</f>
        <v>-0</v>
      </c>
      <c r="AG206" s="0" t="n">
        <f aca="false">AE206+AF206</f>
        <v>-0</v>
      </c>
    </row>
    <row r="207" customFormat="false" ht="12.75" hidden="false" customHeight="false" outlineLevel="0" collapsed="false">
      <c r="C207" s="271" t="n">
        <f aca="false">INDEX(Inputs!$1:$65536,MATCH(C203,Inputs!C:C,0),9)</f>
        <v>160</v>
      </c>
      <c r="D207" s="265"/>
      <c r="E207" s="266"/>
      <c r="F207" s="266"/>
      <c r="G207" s="267"/>
      <c r="I207" s="265"/>
      <c r="J207" s="266"/>
      <c r="K207" s="266"/>
      <c r="L207" s="268"/>
      <c r="M207" s="247" t="n">
        <f aca="false">M206+1</f>
        <v>4</v>
      </c>
      <c r="N207" s="175" t="str">
        <f aca="true">IF(D207="","",xEURO(OFFSET(C207,-M207+1,0),E207,OFFSET(C207,-M207+2,0),OFFSET(C207,-M207+2,0),OFFSET(C207,-M207+3,0)+AB207,OFFSET(C207,-M207+4,0),0,1)*D207)</f>
        <v/>
      </c>
      <c r="O207" s="235" t="str">
        <f aca="true">IF(D207="","",xEURO(OFFSET(C207,-M207+1,0),E207,OFFSET(C207,-M207+2,0),OFFSET(C207,-M207+2,0),OFFSET(C207,-M207+3,0)+AB207,OFFSET(C207,-M207+4,0),0,0))</f>
        <v/>
      </c>
      <c r="P207" s="175" t="str">
        <f aca="false">IF(D207="","",(O207-F207)*D207*10)</f>
        <v/>
      </c>
      <c r="Q207" s="175" t="str">
        <f aca="true">IF(D207="","",xEURO(OFFSET(C207,-M207+1,0),E207,OFFSET(C207,-M207+2,0),OFFSET(C207,-M207+2,0),OFFSET(C207,-M207+3,0)+AB207,OFFSET(C207,-M207+4,0),0,2)/10*D207)</f>
        <v/>
      </c>
      <c r="R207" s="248" t="str">
        <f aca="true">IF(D207="","",xEURO(OFFSET(C207,-M207+1,0),E207,OFFSET(C207,-M207+2,0),OFFSET(C207,-M207+2,0),OFFSET(C207,-M207+3,0)+AB207,OFFSET(C207,-M207+4,0),0,3)/100*D207*10000)</f>
        <v/>
      </c>
      <c r="S207" s="248" t="str">
        <f aca="true">IF(D207="","",xEURO(OFFSET(C207,-M207+1,0),E207,OFFSET(C207,-M207+2,0),OFFSET(C207,-M207+2,0),OFFSET(C207,-M207+3,0)+AB207,OFFSET(C207,-M207+4,0),0,5)/365.25*D207*10000)</f>
        <v/>
      </c>
      <c r="U207" s="175" t="str">
        <f aca="true">IF(I207="","",xEURO(OFFSET(C207,-M207+1,0),J207,OFFSET(C207,-M207+2,0),OFFSET(C207,-M207+2,0),OFFSET(C207,-M207+3,0)+AC207,OFFSET(C207,-M207+4,0),1,1)*I207)</f>
        <v/>
      </c>
      <c r="V207" s="235" t="str">
        <f aca="true">IF(I207="","",xEURO(OFFSET(C207,-M207+1,0),J207,OFFSET(C207,-M207+2,0),OFFSET(C207,-M207+2,0),OFFSET(C207,-M207+3,0)+AC207,OFFSET(C207,-M207+4,0),1,0))</f>
        <v/>
      </c>
      <c r="W207" s="175" t="str">
        <f aca="false">IF(I207="","",(V207-K207)*I207*10)</f>
        <v/>
      </c>
      <c r="X207" s="175" t="str">
        <f aca="true">IF(I207="","",xEURO(OFFSET(C207,-M207+1,0),J207,OFFSET(C207,-M207+2,0),OFFSET(C207,-M207+2,0),OFFSET(C207,-M207+3,0)+AC207,OFFSET(C207,-M207+4,0),1,2)/10*I207)</f>
        <v/>
      </c>
      <c r="Y207" s="248" t="str">
        <f aca="true">IF(I207="","",xEURO(OFFSET(C207,-M207+1,0),J207,OFFSET(C207,-M207+2,0),OFFSET(C207,-M207+2,0),OFFSET(C207,-M207+3,0)+AC207,OFFSET(C207,-M207+4,0),1,3)/100*I207*10000)</f>
        <v/>
      </c>
      <c r="Z207" s="248" t="str">
        <f aca="true">IF(I207="","",xEURO(OFFSET(C207,-M207+1,0),J207,OFFSET(C207,-M207+2,0),OFFSET(C207,-M207+2,0),OFFSET(C207,-M207+3,0)+AC207,OFFSET(C207,-M207+4,0),1,5)/365.25*I207*10000)</f>
        <v/>
      </c>
      <c r="AB207" s="249" t="str">
        <f aca="true">IF(D207="","",xCalcSkew(OFFSET(C207,-M207,0),E207-OFFSET(C207,-M207+1,0),b)/100)</f>
        <v/>
      </c>
      <c r="AC207" s="249" t="str">
        <f aca="true">IF(I207="","",xCalcSkew(OFFSET(C207,-M207,0),J207-OFFSET(C207,-M207+1,0),b)/100)</f>
        <v/>
      </c>
      <c r="AE207" s="0" t="n">
        <f aca="false">D207*F207*10000*-1</f>
        <v>-0</v>
      </c>
      <c r="AF207" s="0" t="n">
        <f aca="false">I207*K207*10000*-1</f>
        <v>-0</v>
      </c>
      <c r="AG207" s="0" t="n">
        <f aca="false">AE207+AF207</f>
        <v>-0</v>
      </c>
    </row>
    <row r="208" customFormat="false" ht="12.75" hidden="false" customHeight="false" outlineLevel="0" collapsed="false">
      <c r="C208" s="272" t="n">
        <f aca="false">D239+I239</f>
        <v>30</v>
      </c>
      <c r="D208" s="265"/>
      <c r="E208" s="266"/>
      <c r="F208" s="266"/>
      <c r="G208" s="267"/>
      <c r="I208" s="265"/>
      <c r="J208" s="266"/>
      <c r="K208" s="266"/>
      <c r="L208" s="268"/>
      <c r="M208" s="247" t="n">
        <f aca="false">M207+1</f>
        <v>5</v>
      </c>
      <c r="N208" s="175" t="str">
        <f aca="true">IF(D208="","",xEURO(OFFSET(C208,-M208+1,0),E208,OFFSET(C208,-M208+2,0),OFFSET(C208,-M208+2,0),OFFSET(C208,-M208+3,0)+AB208,OFFSET(C208,-M208+4,0),0,1)*D208)</f>
        <v/>
      </c>
      <c r="O208" s="235" t="str">
        <f aca="true">IF(D208="","",xEURO(OFFSET(C208,-M208+1,0),E208,OFFSET(C208,-M208+2,0),OFFSET(C208,-M208+2,0),OFFSET(C208,-M208+3,0)+AB208,OFFSET(C208,-M208+4,0),0,0))</f>
        <v/>
      </c>
      <c r="P208" s="175" t="str">
        <f aca="false">IF(D208="","",(O208-F208)*D208*10)</f>
        <v/>
      </c>
      <c r="Q208" s="175" t="str">
        <f aca="true">IF(D208="","",xEURO(OFFSET(C208,-M208+1,0),E208,OFFSET(C208,-M208+2,0),OFFSET(C208,-M208+2,0),OFFSET(C208,-M208+3,0)+AB208,OFFSET(C208,-M208+4,0),0,2)/10*D208)</f>
        <v/>
      </c>
      <c r="R208" s="248" t="str">
        <f aca="true">IF(D208="","",xEURO(OFFSET(C208,-M208+1,0),E208,OFFSET(C208,-M208+2,0),OFFSET(C208,-M208+2,0),OFFSET(C208,-M208+3,0)+AB208,OFFSET(C208,-M208+4,0),0,3)/100*D208*10000)</f>
        <v/>
      </c>
      <c r="S208" s="248" t="str">
        <f aca="true">IF(D208="","",xEURO(OFFSET(C208,-M208+1,0),E208,OFFSET(C208,-M208+2,0),OFFSET(C208,-M208+2,0),OFFSET(C208,-M208+3,0)+AB208,OFFSET(C208,-M208+4,0),0,5)/365.25*D208*10000)</f>
        <v/>
      </c>
      <c r="U208" s="175" t="str">
        <f aca="true">IF(I208="","",xEURO(OFFSET(C208,-M208+1,0),J208,OFFSET(C208,-M208+2,0),OFFSET(C208,-M208+2,0),OFFSET(C208,-M208+3,0)+AC208,OFFSET(C208,-M208+4,0),1,1)*I208)</f>
        <v/>
      </c>
      <c r="V208" s="235" t="str">
        <f aca="true">IF(I208="","",xEURO(OFFSET(C208,-M208+1,0),J208,OFFSET(C208,-M208+2,0),OFFSET(C208,-M208+2,0),OFFSET(C208,-M208+3,0)+AC208,OFFSET(C208,-M208+4,0),1,0))</f>
        <v/>
      </c>
      <c r="W208" s="175" t="str">
        <f aca="false">IF(I208="","",(V208-K208)*I208*10)</f>
        <v/>
      </c>
      <c r="X208" s="175" t="str">
        <f aca="true">IF(I208="","",xEURO(OFFSET(C208,-M208+1,0),J208,OFFSET(C208,-M208+2,0),OFFSET(C208,-M208+2,0),OFFSET(C208,-M208+3,0)+AC208,OFFSET(C208,-M208+4,0),1,2)/10*I208)</f>
        <v/>
      </c>
      <c r="Y208" s="248" t="str">
        <f aca="true">IF(I208="","",xEURO(OFFSET(C208,-M208+1,0),J208,OFFSET(C208,-M208+2,0),OFFSET(C208,-M208+2,0),OFFSET(C208,-M208+3,0)+AC208,OFFSET(C208,-M208+4,0),1,3)/100*I208*10000)</f>
        <v/>
      </c>
      <c r="Z208" s="248" t="str">
        <f aca="true">IF(I208="","",xEURO(OFFSET(C208,-M208+1,0),J208,OFFSET(C208,-M208+2,0),OFFSET(C208,-M208+2,0),OFFSET(C208,-M208+3,0)+AC208,OFFSET(C208,-M208+4,0),1,5)/365.25*I208*10000)</f>
        <v/>
      </c>
      <c r="AB208" s="249" t="str">
        <f aca="true">IF(D208="","",xCalcSkew(OFFSET(C208,-M208,0),E208-OFFSET(C208,-M208+1,0),b)/100)</f>
        <v/>
      </c>
      <c r="AC208" s="249" t="str">
        <f aca="true">IF(I208="","",xCalcSkew(OFFSET(C208,-M208,0),J208-OFFSET(C208,-M208+1,0),b)/100)</f>
        <v/>
      </c>
      <c r="AE208" s="0" t="n">
        <f aca="false">D208*F208*10000*-1</f>
        <v>-0</v>
      </c>
      <c r="AF208" s="0" t="n">
        <f aca="false">I208*K208*10000*-1</f>
        <v>-0</v>
      </c>
      <c r="AG208" s="0" t="n">
        <f aca="false">AE208+AF208</f>
        <v>-0</v>
      </c>
    </row>
    <row r="209" customFormat="false" ht="12.75" hidden="false" customHeight="false" outlineLevel="0" collapsed="false">
      <c r="C209" s="272" t="e">
        <f aca="false">N239+U239</f>
        <v>#NAME?</v>
      </c>
      <c r="D209" s="265"/>
      <c r="E209" s="266"/>
      <c r="F209" s="266"/>
      <c r="G209" s="267"/>
      <c r="I209" s="265"/>
      <c r="J209" s="266"/>
      <c r="K209" s="266"/>
      <c r="L209" s="268"/>
      <c r="M209" s="247" t="n">
        <f aca="false">M208+1</f>
        <v>6</v>
      </c>
      <c r="N209" s="175" t="str">
        <f aca="true">IF(D209="","",xEURO(OFFSET(C209,-M209+1,0),E209,OFFSET(C209,-M209+2,0),OFFSET(C209,-M209+2,0),OFFSET(C209,-M209+3,0)+AB209,OFFSET(C209,-M209+4,0),0,1)*D209)</f>
        <v/>
      </c>
      <c r="O209" s="235" t="str">
        <f aca="true">IF(D209="","",xEURO(OFFSET(C209,-M209+1,0),E209,OFFSET(C209,-M209+2,0),OFFSET(C209,-M209+2,0),OFFSET(C209,-M209+3,0)+AB209,OFFSET(C209,-M209+4,0),0,0))</f>
        <v/>
      </c>
      <c r="P209" s="175" t="str">
        <f aca="false">IF(D209="","",(O209-F209)*D209*10)</f>
        <v/>
      </c>
      <c r="Q209" s="175" t="str">
        <f aca="true">IF(D209="","",xEURO(OFFSET(C209,-M209+1,0),E209,OFFSET(C209,-M209+2,0),OFFSET(C209,-M209+2,0),OFFSET(C209,-M209+3,0)+AB209,OFFSET(C209,-M209+4,0),0,2)/10*D209)</f>
        <v/>
      </c>
      <c r="R209" s="248" t="str">
        <f aca="true">IF(D209="","",xEURO(OFFSET(C209,-M209+1,0),E209,OFFSET(C209,-M209+2,0),OFFSET(C209,-M209+2,0),OFFSET(C209,-M209+3,0)+AB209,OFFSET(C209,-M209+4,0),0,3)/100*D209*10000)</f>
        <v/>
      </c>
      <c r="S209" s="248" t="str">
        <f aca="true">IF(D209="","",xEURO(OFFSET(C209,-M209+1,0),E209,OFFSET(C209,-M209+2,0),OFFSET(C209,-M209+2,0),OFFSET(C209,-M209+3,0)+AB209,OFFSET(C209,-M209+4,0),0,5)/365.25*D209*10000)</f>
        <v/>
      </c>
      <c r="U209" s="175" t="str">
        <f aca="true">IF(I209="","",xEURO(OFFSET(C209,-M209+1,0),J209,OFFSET(C209,-M209+2,0),OFFSET(C209,-M209+2,0),OFFSET(C209,-M209+3,0)+AC209,OFFSET(C209,-M209+4,0),1,1)*I209)</f>
        <v/>
      </c>
      <c r="V209" s="235" t="str">
        <f aca="true">IF(I209="","",xEURO(OFFSET(C209,-M209+1,0),J209,OFFSET(C209,-M209+2,0),OFFSET(C209,-M209+2,0),OFFSET(C209,-M209+3,0)+AC209,OFFSET(C209,-M209+4,0),1,0))</f>
        <v/>
      </c>
      <c r="W209" s="175" t="str">
        <f aca="false">IF(I209="","",(V209-K209)*I209*10)</f>
        <v/>
      </c>
      <c r="X209" s="175" t="str">
        <f aca="true">IF(I209="","",xEURO(OFFSET(C209,-M209+1,0),J209,OFFSET(C209,-M209+2,0),OFFSET(C209,-M209+2,0),OFFSET(C209,-M209+3,0)+AC209,OFFSET(C209,-M209+4,0),1,2)/10*I209)</f>
        <v/>
      </c>
      <c r="Y209" s="248" t="str">
        <f aca="true">IF(I209="","",xEURO(OFFSET(C209,-M209+1,0),J209,OFFSET(C209,-M209+2,0),OFFSET(C209,-M209+2,0),OFFSET(C209,-M209+3,0)+AC209,OFFSET(C209,-M209+4,0),1,3)/100*I209*10000)</f>
        <v/>
      </c>
      <c r="Z209" s="248" t="str">
        <f aca="true">IF(I209="","",xEURO(OFFSET(C209,-M209+1,0),J209,OFFSET(C209,-M209+2,0),OFFSET(C209,-M209+2,0),OFFSET(C209,-M209+3,0)+AC209,OFFSET(C209,-M209+4,0),1,5)/365.25*I209*10000)</f>
        <v/>
      </c>
      <c r="AB209" s="249" t="str">
        <f aca="true">IF(D209="","",xCalcSkew(OFFSET(C209,-M209,0),E209-OFFSET(C209,-M209+1,0),b)/100)</f>
        <v/>
      </c>
      <c r="AC209" s="249" t="str">
        <f aca="true">IF(I209="","",xCalcSkew(OFFSET(C209,-M209,0),J209-OFFSET(C209,-M209+1,0),b)/100)</f>
        <v/>
      </c>
      <c r="AE209" s="0" t="n">
        <f aca="false">D209*F209*10000*-1</f>
        <v>-0</v>
      </c>
      <c r="AF209" s="0" t="n">
        <f aca="false">I209*K209*10000*-1</f>
        <v>-0</v>
      </c>
      <c r="AG209" s="0" t="n">
        <f aca="false">AE209+AF209</f>
        <v>-0</v>
      </c>
    </row>
    <row r="210" customFormat="false" ht="12.75" hidden="false" customHeight="false" outlineLevel="0" collapsed="false">
      <c r="C210" s="273" t="e">
        <f aca="false">Q239+X239</f>
        <v>#NAME?</v>
      </c>
      <c r="D210" s="265"/>
      <c r="E210" s="266"/>
      <c r="F210" s="266"/>
      <c r="G210" s="267"/>
      <c r="I210" s="265"/>
      <c r="J210" s="266"/>
      <c r="K210" s="266"/>
      <c r="L210" s="268"/>
      <c r="M210" s="247" t="n">
        <f aca="false">M209+1</f>
        <v>7</v>
      </c>
      <c r="N210" s="175" t="str">
        <f aca="true">IF(D210="","",xEURO(OFFSET(C210,-M210+1,0),E210,OFFSET(C210,-M210+2,0),OFFSET(C210,-M210+2,0),OFFSET(C210,-M210+3,0)+AB210,OFFSET(C210,-M210+4,0),0,1)*D210)</f>
        <v/>
      </c>
      <c r="O210" s="235" t="str">
        <f aca="true">IF(D210="","",xEURO(OFFSET(C210,-M210+1,0),E210,OFFSET(C210,-M210+2,0),OFFSET(C210,-M210+2,0),OFFSET(C210,-M210+3,0)+AB210,OFFSET(C210,-M210+4,0),0,0))</f>
        <v/>
      </c>
      <c r="P210" s="175" t="str">
        <f aca="false">IF(D210="","",(O210-F210)*D210*10)</f>
        <v/>
      </c>
      <c r="Q210" s="175" t="str">
        <f aca="true">IF(D210="","",xEURO(OFFSET(C210,-M210+1,0),E210,OFFSET(C210,-M210+2,0),OFFSET(C210,-M210+2,0),OFFSET(C210,-M210+3,0)+AB210,OFFSET(C210,-M210+4,0),0,2)/10*D210)</f>
        <v/>
      </c>
      <c r="R210" s="248" t="str">
        <f aca="true">IF(D210="","",xEURO(OFFSET(C210,-M210+1,0),E210,OFFSET(C210,-M210+2,0),OFFSET(C210,-M210+2,0),OFFSET(C210,-M210+3,0)+AB210,OFFSET(C210,-M210+4,0),0,3)/100*D210*10000)</f>
        <v/>
      </c>
      <c r="S210" s="248" t="str">
        <f aca="true">IF(D210="","",xEURO(OFFSET(C210,-M210+1,0),E210,OFFSET(C210,-M210+2,0),OFFSET(C210,-M210+2,0),OFFSET(C210,-M210+3,0)+AB210,OFFSET(C210,-M210+4,0),0,5)/365.25*D210*10000)</f>
        <v/>
      </c>
      <c r="U210" s="175" t="str">
        <f aca="true">IF(I210="","",xEURO(OFFSET(C210,-M210+1,0),J210,OFFSET(C210,-M210+2,0),OFFSET(C210,-M210+2,0),OFFSET(C210,-M210+3,0)+AC210,OFFSET(C210,-M210+4,0),1,1)*I210)</f>
        <v/>
      </c>
      <c r="V210" s="235" t="str">
        <f aca="true">IF(I210="","",xEURO(OFFSET(C210,-M210+1,0),J210,OFFSET(C210,-M210+2,0),OFFSET(C210,-M210+2,0),OFFSET(C210,-M210+3,0)+AC210,OFFSET(C210,-M210+4,0),1,0))</f>
        <v/>
      </c>
      <c r="W210" s="175" t="str">
        <f aca="false">IF(I210="","",(V210-K210)*I210*10)</f>
        <v/>
      </c>
      <c r="X210" s="175" t="str">
        <f aca="true">IF(I210="","",xEURO(OFFSET(C210,-M210+1,0),J210,OFFSET(C210,-M210+2,0),OFFSET(C210,-M210+2,0),OFFSET(C210,-M210+3,0)+AC210,OFFSET(C210,-M210+4,0),1,2)/10*I210)</f>
        <v/>
      </c>
      <c r="Y210" s="248" t="str">
        <f aca="true">IF(I210="","",xEURO(OFFSET(C210,-M210+1,0),J210,OFFSET(C210,-M210+2,0),OFFSET(C210,-M210+2,0),OFFSET(C210,-M210+3,0)+AC210,OFFSET(C210,-M210+4,0),1,3)/100*I210*10000)</f>
        <v/>
      </c>
      <c r="Z210" s="248" t="str">
        <f aca="true">IF(I210="","",xEURO(OFFSET(C210,-M210+1,0),J210,OFFSET(C210,-M210+2,0),OFFSET(C210,-M210+2,0),OFFSET(C210,-M210+3,0)+AC210,OFFSET(C210,-M210+4,0),1,5)/365.25*I210*10000)</f>
        <v/>
      </c>
      <c r="AB210" s="249" t="str">
        <f aca="true">IF(D210="","",xCalcSkew(OFFSET(C210,-M210,0),E210-OFFSET(C210,-M210+1,0),b)/100)</f>
        <v/>
      </c>
      <c r="AC210" s="249" t="str">
        <f aca="true">IF(I210="","",xCalcSkew(OFFSET(C210,-M210,0),J210-OFFSET(C210,-M210+1,0),b)/100)</f>
        <v/>
      </c>
      <c r="AE210" s="0" t="n">
        <f aca="false">D210*F210*10000*-1</f>
        <v>-0</v>
      </c>
      <c r="AF210" s="0" t="n">
        <f aca="false">I210*K210*10000*-1</f>
        <v>-0</v>
      </c>
      <c r="AG210" s="0" t="n">
        <f aca="false">AE210+AF210</f>
        <v>-0</v>
      </c>
    </row>
    <row r="211" customFormat="false" ht="12.75" hidden="false" customHeight="false" outlineLevel="0" collapsed="false">
      <c r="C211" s="272" t="e">
        <f aca="false">R239+Y239</f>
        <v>#NAME?</v>
      </c>
      <c r="D211" s="265"/>
      <c r="E211" s="266"/>
      <c r="F211" s="266"/>
      <c r="G211" s="267"/>
      <c r="I211" s="265"/>
      <c r="J211" s="266"/>
      <c r="K211" s="266"/>
      <c r="L211" s="268"/>
      <c r="M211" s="247" t="n">
        <f aca="false">M210+1</f>
        <v>8</v>
      </c>
      <c r="N211" s="175" t="str">
        <f aca="true">IF(D211="","",xEURO(OFFSET(C211,-M211+1,0),E211,OFFSET(C211,-M211+2,0),OFFSET(C211,-M211+2,0),OFFSET(C211,-M211+3,0)+AB211,OFFSET(C211,-M211+4,0),0,1)*D211)</f>
        <v/>
      </c>
      <c r="O211" s="235" t="str">
        <f aca="true">IF(D211="","",xEURO(OFFSET(C211,-M211+1,0),E211,OFFSET(C211,-M211+2,0),OFFSET(C211,-M211+2,0),OFFSET(C211,-M211+3,0)+AB211,OFFSET(C211,-M211+4,0),0,0))</f>
        <v/>
      </c>
      <c r="P211" s="175" t="str">
        <f aca="false">IF(D211="","",(O211-F211)*D211*10)</f>
        <v/>
      </c>
      <c r="Q211" s="175" t="str">
        <f aca="true">IF(D211="","",xEURO(OFFSET(C211,-M211+1,0),E211,OFFSET(C211,-M211+2,0),OFFSET(C211,-M211+2,0),OFFSET(C211,-M211+3,0)+AB211,OFFSET(C211,-M211+4,0),0,2)/10*D211)</f>
        <v/>
      </c>
      <c r="R211" s="248" t="str">
        <f aca="true">IF(D211="","",xEURO(OFFSET(C211,-M211+1,0),E211,OFFSET(C211,-M211+2,0),OFFSET(C211,-M211+2,0),OFFSET(C211,-M211+3,0)+AB211,OFFSET(C211,-M211+4,0),0,3)/100*D211*10000)</f>
        <v/>
      </c>
      <c r="S211" s="248" t="str">
        <f aca="true">IF(D211="","",xEURO(OFFSET(C211,-M211+1,0),E211,OFFSET(C211,-M211+2,0),OFFSET(C211,-M211+2,0),OFFSET(C211,-M211+3,0)+AB211,OFFSET(C211,-M211+4,0),0,5)/365.25*D211*10000)</f>
        <v/>
      </c>
      <c r="U211" s="175" t="str">
        <f aca="true">IF(I211="","",xEURO(OFFSET(C211,-M211+1,0),J211,OFFSET(C211,-M211+2,0),OFFSET(C211,-M211+2,0),OFFSET(C211,-M211+3,0)+AC211,OFFSET(C211,-M211+4,0),1,1)*I211)</f>
        <v/>
      </c>
      <c r="V211" s="235" t="str">
        <f aca="true">IF(I211="","",xEURO(OFFSET(C211,-M211+1,0),J211,OFFSET(C211,-M211+2,0),OFFSET(C211,-M211+2,0),OFFSET(C211,-M211+3,0)+AC211,OFFSET(C211,-M211+4,0),1,0))</f>
        <v/>
      </c>
      <c r="W211" s="175" t="str">
        <f aca="false">IF(I211="","",(V211-K211)*I211*10)</f>
        <v/>
      </c>
      <c r="X211" s="175" t="str">
        <f aca="true">IF(I211="","",xEURO(OFFSET(C211,-M211+1,0),J211,OFFSET(C211,-M211+2,0),OFFSET(C211,-M211+2,0),OFFSET(C211,-M211+3,0)+AC211,OFFSET(C211,-M211+4,0),1,2)/10*I211)</f>
        <v/>
      </c>
      <c r="Y211" s="248" t="str">
        <f aca="true">IF(I211="","",xEURO(OFFSET(C211,-M211+1,0),J211,OFFSET(C211,-M211+2,0),OFFSET(C211,-M211+2,0),OFFSET(C211,-M211+3,0)+AC211,OFFSET(C211,-M211+4,0),1,3)/100*I211*10000)</f>
        <v/>
      </c>
      <c r="Z211" s="248" t="str">
        <f aca="true">IF(I211="","",xEURO(OFFSET(C211,-M211+1,0),J211,OFFSET(C211,-M211+2,0),OFFSET(C211,-M211+2,0),OFFSET(C211,-M211+3,0)+AC211,OFFSET(C211,-M211+4,0),1,5)/365.25*I211*10000)</f>
        <v/>
      </c>
      <c r="AB211" s="249" t="str">
        <f aca="true">IF(D211="","",xCalcSkew(OFFSET(C211,-M211,0),E211-OFFSET(C211,-M211+1,0),b)/100)</f>
        <v/>
      </c>
      <c r="AC211" s="249" t="str">
        <f aca="true">IF(I211="","",xCalcSkew(OFFSET(C211,-M211,0),J211-OFFSET(C211,-M211+1,0),b)/100)</f>
        <v/>
      </c>
      <c r="AE211" s="0" t="n">
        <f aca="false">D211*F211*10000*-1</f>
        <v>-0</v>
      </c>
      <c r="AF211" s="0" t="n">
        <f aca="false">I211*K211*10000*-1</f>
        <v>-0</v>
      </c>
      <c r="AG211" s="0" t="n">
        <f aca="false">AE211+AF211</f>
        <v>-0</v>
      </c>
    </row>
    <row r="212" customFormat="false" ht="12.75" hidden="false" customHeight="false" outlineLevel="0" collapsed="false">
      <c r="C212" s="272" t="e">
        <f aca="false">S239+Z239</f>
        <v>#NAME?</v>
      </c>
      <c r="D212" s="265"/>
      <c r="E212" s="266"/>
      <c r="F212" s="266"/>
      <c r="G212" s="267"/>
      <c r="I212" s="265"/>
      <c r="J212" s="266"/>
      <c r="K212" s="266"/>
      <c r="L212" s="268"/>
      <c r="M212" s="247" t="n">
        <f aca="false">M211+1</f>
        <v>9</v>
      </c>
      <c r="N212" s="175" t="str">
        <f aca="true">IF(D212="","",xEURO(OFFSET(C212,-M212+1,0),E212,OFFSET(C212,-M212+2,0),OFFSET(C212,-M212+2,0),OFFSET(C212,-M212+3,0)+AB212,OFFSET(C212,-M212+4,0),0,1)*D212)</f>
        <v/>
      </c>
      <c r="O212" s="235" t="str">
        <f aca="true">IF(D212="","",xEURO(OFFSET(C212,-M212+1,0),E212,OFFSET(C212,-M212+2,0),OFFSET(C212,-M212+2,0),OFFSET(C212,-M212+3,0)+AB212,OFFSET(C212,-M212+4,0),0,0))</f>
        <v/>
      </c>
      <c r="P212" s="175" t="str">
        <f aca="false">IF(D212="","",(O212-F212)*D212*10)</f>
        <v/>
      </c>
      <c r="Q212" s="175" t="str">
        <f aca="true">IF(D212="","",xEURO(OFFSET(C212,-M212+1,0),E212,OFFSET(C212,-M212+2,0),OFFSET(C212,-M212+2,0),OFFSET(C212,-M212+3,0)+AB212,OFFSET(C212,-M212+4,0),0,2)/10*D212)</f>
        <v/>
      </c>
      <c r="R212" s="248" t="str">
        <f aca="true">IF(D212="","",xEURO(OFFSET(C212,-M212+1,0),E212,OFFSET(C212,-M212+2,0),OFFSET(C212,-M212+2,0),OFFSET(C212,-M212+3,0)+AB212,OFFSET(C212,-M212+4,0),0,3)/100*D212*10000)</f>
        <v/>
      </c>
      <c r="S212" s="248" t="str">
        <f aca="true">IF(D212="","",xEURO(OFFSET(C212,-M212+1,0),E212,OFFSET(C212,-M212+2,0),OFFSET(C212,-M212+2,0),OFFSET(C212,-M212+3,0)+AB212,OFFSET(C212,-M212+4,0),0,5)/365.25*D212*10000)</f>
        <v/>
      </c>
      <c r="U212" s="175" t="str">
        <f aca="true">IF(I212="","",xEURO(OFFSET(C212,-M212+1,0),J212,OFFSET(C212,-M212+2,0),OFFSET(C212,-M212+2,0),OFFSET(C212,-M212+3,0)+AC212,OFFSET(C212,-M212+4,0),1,1)*I212)</f>
        <v/>
      </c>
      <c r="V212" s="235" t="str">
        <f aca="true">IF(I212="","",xEURO(OFFSET(C212,-M212+1,0),J212,OFFSET(C212,-M212+2,0),OFFSET(C212,-M212+2,0),OFFSET(C212,-M212+3,0)+AC212,OFFSET(C212,-M212+4,0),1,0))</f>
        <v/>
      </c>
      <c r="W212" s="175" t="str">
        <f aca="false">IF(I212="","",(V212-K212)*I212*10)</f>
        <v/>
      </c>
      <c r="X212" s="175" t="str">
        <f aca="true">IF(I212="","",xEURO(OFFSET(C212,-M212+1,0),J212,OFFSET(C212,-M212+2,0),OFFSET(C212,-M212+2,0),OFFSET(C212,-M212+3,0)+AC212,OFFSET(C212,-M212+4,0),1,2)/10*I212)</f>
        <v/>
      </c>
      <c r="Y212" s="248" t="str">
        <f aca="true">IF(I212="","",xEURO(OFFSET(C212,-M212+1,0),J212,OFFSET(C212,-M212+2,0),OFFSET(C212,-M212+2,0),OFFSET(C212,-M212+3,0)+AC212,OFFSET(C212,-M212+4,0),1,3)/100*I212*10000)</f>
        <v/>
      </c>
      <c r="Z212" s="248" t="str">
        <f aca="true">IF(I212="","",xEURO(OFFSET(C212,-M212+1,0),J212,OFFSET(C212,-M212+2,0),OFFSET(C212,-M212+2,0),OFFSET(C212,-M212+3,0)+AC212,OFFSET(C212,-M212+4,0),1,5)/365.25*I212*10000)</f>
        <v/>
      </c>
      <c r="AB212" s="249" t="str">
        <f aca="true">IF(D212="","",xCalcSkew(OFFSET(C212,-M212,0),E212-OFFSET(C212,-M212+1,0),b)/100)</f>
        <v/>
      </c>
      <c r="AC212" s="249" t="str">
        <f aca="true">IF(I212="","",xCalcSkew(OFFSET(C212,-M212,0),J212-OFFSET(C212,-M212+1,0),b)/100)</f>
        <v/>
      </c>
      <c r="AE212" s="0" t="n">
        <f aca="false">D212*F212*10000*-1</f>
        <v>-0</v>
      </c>
      <c r="AF212" s="0" t="n">
        <f aca="false">I212*K212*10000*-1</f>
        <v>-0</v>
      </c>
      <c r="AG212" s="0" t="n">
        <f aca="false">AE212+AF212</f>
        <v>-0</v>
      </c>
    </row>
    <row r="213" customFormat="false" ht="12.75" hidden="false" customHeight="false" outlineLevel="0" collapsed="false">
      <c r="C213" s="272" t="e">
        <f aca="false">P239+W239</f>
        <v>#NAME?</v>
      </c>
      <c r="D213" s="265"/>
      <c r="E213" s="266"/>
      <c r="F213" s="266"/>
      <c r="G213" s="267"/>
      <c r="I213" s="265"/>
      <c r="J213" s="266"/>
      <c r="K213" s="266"/>
      <c r="L213" s="268"/>
      <c r="M213" s="247" t="n">
        <f aca="false">M212+1</f>
        <v>10</v>
      </c>
      <c r="N213" s="175" t="str">
        <f aca="true">IF(D213="","",xEURO(OFFSET(C213,-M213+1,0),E213,OFFSET(C213,-M213+2,0),OFFSET(C213,-M213+2,0),OFFSET(C213,-M213+3,0)+AB213,OFFSET(C213,-M213+4,0),0,1)*D213)</f>
        <v/>
      </c>
      <c r="O213" s="235" t="str">
        <f aca="true">IF(D213="","",xEURO(OFFSET(C213,-M213+1,0),E213,OFFSET(C213,-M213+2,0),OFFSET(C213,-M213+2,0),OFFSET(C213,-M213+3,0)+AB213,OFFSET(C213,-M213+4,0),0,0))</f>
        <v/>
      </c>
      <c r="P213" s="175" t="str">
        <f aca="false">IF(D213="","",(O213-F213)*D213*10)</f>
        <v/>
      </c>
      <c r="Q213" s="175" t="str">
        <f aca="true">IF(D213="","",xEURO(OFFSET(C213,-M213+1,0),E213,OFFSET(C213,-M213+2,0),OFFSET(C213,-M213+2,0),OFFSET(C213,-M213+3,0)+AB213,OFFSET(C213,-M213+4,0),0,2)/10*D213)</f>
        <v/>
      </c>
      <c r="R213" s="248" t="str">
        <f aca="true">IF(D213="","",xEURO(OFFSET(C213,-M213+1,0),E213,OFFSET(C213,-M213+2,0),OFFSET(C213,-M213+2,0),OFFSET(C213,-M213+3,0)+AB213,OFFSET(C213,-M213+4,0),0,3)/100*D213*10000)</f>
        <v/>
      </c>
      <c r="S213" s="248" t="str">
        <f aca="true">IF(D213="","",xEURO(OFFSET(C213,-M213+1,0),E213,OFFSET(C213,-M213+2,0),OFFSET(C213,-M213+2,0),OFFSET(C213,-M213+3,0)+AB213,OFFSET(C213,-M213+4,0),0,5)/365.25*D213*10000)</f>
        <v/>
      </c>
      <c r="U213" s="175" t="str">
        <f aca="true">IF(I213="","",xEURO(OFFSET(C213,-M213+1,0),J213,OFFSET(C213,-M213+2,0),OFFSET(C213,-M213+2,0),OFFSET(C213,-M213+3,0)+AC213,OFFSET(C213,-M213+4,0),1,1)*I213)</f>
        <v/>
      </c>
      <c r="V213" s="235" t="str">
        <f aca="true">IF(I213="","",xEURO(OFFSET(C213,-M213+1,0),J213,OFFSET(C213,-M213+2,0),OFFSET(C213,-M213+2,0),OFFSET(C213,-M213+3,0)+AC213,OFFSET(C213,-M213+4,0),1,0))</f>
        <v/>
      </c>
      <c r="W213" s="175" t="str">
        <f aca="false">IF(I213="","",(V213-K213)*I213*10)</f>
        <v/>
      </c>
      <c r="X213" s="175" t="str">
        <f aca="true">IF(I213="","",xEURO(OFFSET(C213,-M213+1,0),J213,OFFSET(C213,-M213+2,0),OFFSET(C213,-M213+2,0),OFFSET(C213,-M213+3,0)+AC213,OFFSET(C213,-M213+4,0),1,2)/10*I213)</f>
        <v/>
      </c>
      <c r="Y213" s="248" t="str">
        <f aca="true">IF(I213="","",xEURO(OFFSET(C213,-M213+1,0),J213,OFFSET(C213,-M213+2,0),OFFSET(C213,-M213+2,0),OFFSET(C213,-M213+3,0)+AC213,OFFSET(C213,-M213+4,0),1,3)/100*I213*10000)</f>
        <v/>
      </c>
      <c r="Z213" s="248" t="str">
        <f aca="true">IF(I213="","",xEURO(OFFSET(C213,-M213+1,0),J213,OFFSET(C213,-M213+2,0),OFFSET(C213,-M213+2,0),OFFSET(C213,-M213+3,0)+AC213,OFFSET(C213,-M213+4,0),1,5)/365.25*I213*10000)</f>
        <v/>
      </c>
      <c r="AB213" s="249" t="str">
        <f aca="true">IF(D213="","",xCalcSkew(OFFSET(C213,-M213,0),E213-OFFSET(C213,-M213+1,0),b)/100)</f>
        <v/>
      </c>
      <c r="AC213" s="249" t="str">
        <f aca="true">IF(I213="","",xCalcSkew(OFFSET(C213,-M213,0),J213-OFFSET(C213,-M213+1,0),b)/100)</f>
        <v/>
      </c>
      <c r="AE213" s="0" t="n">
        <f aca="false">D213*F213*10000*-1</f>
        <v>-0</v>
      </c>
      <c r="AF213" s="0" t="n">
        <f aca="false">I213*K213*10000*-1</f>
        <v>-0</v>
      </c>
      <c r="AG213" s="0" t="n">
        <f aca="false">AE213+AF213</f>
        <v>-0</v>
      </c>
    </row>
    <row r="214" customFormat="false" ht="12.75" hidden="false" customHeight="false" outlineLevel="0" collapsed="false">
      <c r="D214" s="265"/>
      <c r="E214" s="266"/>
      <c r="F214" s="266"/>
      <c r="G214" s="267"/>
      <c r="I214" s="265"/>
      <c r="J214" s="266"/>
      <c r="K214" s="266"/>
      <c r="L214" s="268"/>
      <c r="M214" s="247" t="n">
        <f aca="false">M213+1</f>
        <v>11</v>
      </c>
      <c r="N214" s="175" t="str">
        <f aca="true">IF(D214="","",xEURO(OFFSET(C214,-M214+1,0),E214,OFFSET(C214,-M214+2,0),OFFSET(C214,-M214+2,0),OFFSET(C214,-M214+3,0)+AB214,OFFSET(C214,-M214+4,0),0,1)*D214)</f>
        <v/>
      </c>
      <c r="O214" s="235" t="str">
        <f aca="true">IF(D214="","",xEURO(OFFSET(C214,-M214+1,0),E214,OFFSET(C214,-M214+2,0),OFFSET(C214,-M214+2,0),OFFSET(C214,-M214+3,0)+AB214,OFFSET(C214,-M214+4,0),0,0))</f>
        <v/>
      </c>
      <c r="P214" s="175" t="str">
        <f aca="false">IF(D214="","",(O214-F214)*D214*10)</f>
        <v/>
      </c>
      <c r="Q214" s="175" t="str">
        <f aca="true">IF(D214="","",xEURO(OFFSET(C214,-M214+1,0),E214,OFFSET(C214,-M214+2,0),OFFSET(C214,-M214+2,0),OFFSET(C214,-M214+3,0)+AB214,OFFSET(C214,-M214+4,0),0,2)/10*D214)</f>
        <v/>
      </c>
      <c r="R214" s="248" t="str">
        <f aca="true">IF(D214="","",xEURO(OFFSET(C214,-M214+1,0),E214,OFFSET(C214,-M214+2,0),OFFSET(C214,-M214+2,0),OFFSET(C214,-M214+3,0)+AB214,OFFSET(C214,-M214+4,0),0,3)/100*D214*10000)</f>
        <v/>
      </c>
      <c r="S214" s="248" t="str">
        <f aca="true">IF(D214="","",xEURO(OFFSET(C214,-M214+1,0),E214,OFFSET(C214,-M214+2,0),OFFSET(C214,-M214+2,0),OFFSET(C214,-M214+3,0)+AB214,OFFSET(C214,-M214+4,0),0,5)/365.25*D214*10000)</f>
        <v/>
      </c>
      <c r="U214" s="175" t="str">
        <f aca="true">IF(I214="","",xEURO(OFFSET(C214,-M214+1,0),J214,OFFSET(C214,-M214+2,0),OFFSET(C214,-M214+2,0),OFFSET(C214,-M214+3,0)+AC214,OFFSET(C214,-M214+4,0),1,1)*I214)</f>
        <v/>
      </c>
      <c r="V214" s="235" t="str">
        <f aca="true">IF(I214="","",xEURO(OFFSET(C214,-M214+1,0),J214,OFFSET(C214,-M214+2,0),OFFSET(C214,-M214+2,0),OFFSET(C214,-M214+3,0)+AC214,OFFSET(C214,-M214+4,0),1,0))</f>
        <v/>
      </c>
      <c r="W214" s="175" t="str">
        <f aca="false">IF(I214="","",(V214-K214)*I214*10)</f>
        <v/>
      </c>
      <c r="X214" s="175" t="str">
        <f aca="true">IF(I214="","",xEURO(OFFSET(C214,-M214+1,0),J214,OFFSET(C214,-M214+2,0),OFFSET(C214,-M214+2,0),OFFSET(C214,-M214+3,0)+AC214,OFFSET(C214,-M214+4,0),1,2)/10*I214)</f>
        <v/>
      </c>
      <c r="Y214" s="248" t="str">
        <f aca="true">IF(I214="","",xEURO(OFFSET(C214,-M214+1,0),J214,OFFSET(C214,-M214+2,0),OFFSET(C214,-M214+2,0),OFFSET(C214,-M214+3,0)+AC214,OFFSET(C214,-M214+4,0),1,3)/100*I214*10000)</f>
        <v/>
      </c>
      <c r="Z214" s="248" t="str">
        <f aca="true">IF(I214="","",xEURO(OFFSET(C214,-M214+1,0),J214,OFFSET(C214,-M214+2,0),OFFSET(C214,-M214+2,0),OFFSET(C214,-M214+3,0)+AC214,OFFSET(C214,-M214+4,0),1,5)/365.25*I214*10000)</f>
        <v/>
      </c>
      <c r="AB214" s="249" t="str">
        <f aca="true">IF(D214="","",xCalcSkew(OFFSET(C214,-M214,0),E214-OFFSET(C214,-M214+1,0),b)/100)</f>
        <v/>
      </c>
      <c r="AC214" s="249" t="str">
        <f aca="true">IF(I214="","",xCalcSkew(OFFSET(C214,-M214,0),J214-OFFSET(C214,-M214+1,0),b)/100)</f>
        <v/>
      </c>
      <c r="AE214" s="0" t="n">
        <f aca="false">D214*F214*10000*-1</f>
        <v>-0</v>
      </c>
      <c r="AF214" s="0" t="n">
        <f aca="false">I214*K214*10000*-1</f>
        <v>-0</v>
      </c>
      <c r="AG214" s="0" t="n">
        <f aca="false">AE214+AF214</f>
        <v>-0</v>
      </c>
    </row>
    <row r="215" customFormat="false" ht="12.75" hidden="false" customHeight="false" outlineLevel="0" collapsed="false">
      <c r="D215" s="265"/>
      <c r="E215" s="266"/>
      <c r="F215" s="266"/>
      <c r="G215" s="267"/>
      <c r="I215" s="265"/>
      <c r="J215" s="266"/>
      <c r="K215" s="266"/>
      <c r="L215" s="268"/>
      <c r="M215" s="247" t="n">
        <f aca="false">M214+1</f>
        <v>12</v>
      </c>
      <c r="N215" s="175" t="str">
        <f aca="true">IF(D215="","",xEURO(OFFSET(C215,-M215+1,0),E215,OFFSET(C215,-M215+2,0),OFFSET(C215,-M215+2,0),OFFSET(C215,-M215+3,0)+AB215,OFFSET(C215,-M215+4,0),0,1)*D215)</f>
        <v/>
      </c>
      <c r="O215" s="235" t="str">
        <f aca="true">IF(D215="","",xEURO(OFFSET(C215,-M215+1,0),E215,OFFSET(C215,-M215+2,0),OFFSET(C215,-M215+2,0),OFFSET(C215,-M215+3,0)+AB215,OFFSET(C215,-M215+4,0),0,0))</f>
        <v/>
      </c>
      <c r="P215" s="175" t="str">
        <f aca="false">IF(D215="","",(O215-F215)*D215*10)</f>
        <v/>
      </c>
      <c r="Q215" s="175" t="str">
        <f aca="true">IF(D215="","",xEURO(OFFSET(C215,-M215+1,0),E215,OFFSET(C215,-M215+2,0),OFFSET(C215,-M215+2,0),OFFSET(C215,-M215+3,0)+AB215,OFFSET(C215,-M215+4,0),0,2)/10*D215)</f>
        <v/>
      </c>
      <c r="R215" s="248" t="str">
        <f aca="true">IF(D215="","",xEURO(OFFSET(C215,-M215+1,0),E215,OFFSET(C215,-M215+2,0),OFFSET(C215,-M215+2,0),OFFSET(C215,-M215+3,0)+AB215,OFFSET(C215,-M215+4,0),0,3)/100*D215*10000)</f>
        <v/>
      </c>
      <c r="S215" s="248" t="str">
        <f aca="true">IF(D215="","",xEURO(OFFSET(C215,-M215+1,0),E215,OFFSET(C215,-M215+2,0),OFFSET(C215,-M215+2,0),OFFSET(C215,-M215+3,0)+AB215,OFFSET(C215,-M215+4,0),0,5)/365.25*D215*10000)</f>
        <v/>
      </c>
      <c r="U215" s="175" t="str">
        <f aca="true">IF(I215="","",xEURO(OFFSET(C215,-M215+1,0),J215,OFFSET(C215,-M215+2,0),OFFSET(C215,-M215+2,0),OFFSET(C215,-M215+3,0)+AC215,OFFSET(C215,-M215+4,0),1,1)*I215)</f>
        <v/>
      </c>
      <c r="V215" s="235" t="str">
        <f aca="true">IF(I215="","",xEURO(OFFSET(C215,-M215+1,0),J215,OFFSET(C215,-M215+2,0),OFFSET(C215,-M215+2,0),OFFSET(C215,-M215+3,0)+AC215,OFFSET(C215,-M215+4,0),1,0))</f>
        <v/>
      </c>
      <c r="W215" s="175" t="str">
        <f aca="false">IF(I215="","",(V215-K215)*I215*10)</f>
        <v/>
      </c>
      <c r="X215" s="175" t="str">
        <f aca="true">IF(I215="","",xEURO(OFFSET(C215,-M215+1,0),J215,OFFSET(C215,-M215+2,0),OFFSET(C215,-M215+2,0),OFFSET(C215,-M215+3,0)+AC215,OFFSET(C215,-M215+4,0),1,2)/10*I215)</f>
        <v/>
      </c>
      <c r="Y215" s="248" t="str">
        <f aca="true">IF(I215="","",xEURO(OFFSET(C215,-M215+1,0),J215,OFFSET(C215,-M215+2,0),OFFSET(C215,-M215+2,0),OFFSET(C215,-M215+3,0)+AC215,OFFSET(C215,-M215+4,0),1,3)/100*I215*10000)</f>
        <v/>
      </c>
      <c r="Z215" s="248" t="str">
        <f aca="true">IF(I215="","",xEURO(OFFSET(C215,-M215+1,0),J215,OFFSET(C215,-M215+2,0),OFFSET(C215,-M215+2,0),OFFSET(C215,-M215+3,0)+AC215,OFFSET(C215,-M215+4,0),1,5)/365.25*I215*10000)</f>
        <v/>
      </c>
      <c r="AB215" s="249" t="str">
        <f aca="true">IF(D215="","",xCalcSkew(OFFSET(C215,-M215,0),E215-OFFSET(C215,-M215+1,0),b)/100)</f>
        <v/>
      </c>
      <c r="AC215" s="249" t="str">
        <f aca="true">IF(I215="","",xCalcSkew(OFFSET(C215,-M215,0),J215-OFFSET(C215,-M215+1,0),b)/100)</f>
        <v/>
      </c>
      <c r="AE215" s="0" t="n">
        <f aca="false">D215*F215*10000*-1</f>
        <v>-0</v>
      </c>
      <c r="AF215" s="0" t="n">
        <f aca="false">I215*K215*10000*-1</f>
        <v>-0</v>
      </c>
      <c r="AG215" s="0" t="n">
        <f aca="false">AE215+AF215</f>
        <v>-0</v>
      </c>
    </row>
    <row r="216" customFormat="false" ht="12.75" hidden="false" customHeight="false" outlineLevel="0" collapsed="false">
      <c r="D216" s="265"/>
      <c r="E216" s="266"/>
      <c r="F216" s="266"/>
      <c r="G216" s="267"/>
      <c r="I216" s="265"/>
      <c r="J216" s="266"/>
      <c r="K216" s="266"/>
      <c r="L216" s="268"/>
      <c r="M216" s="247" t="n">
        <f aca="false">M215+1</f>
        <v>13</v>
      </c>
      <c r="N216" s="175" t="str">
        <f aca="true">IF(D216="","",xEURO(OFFSET(C216,-M216+1,0),E216,OFFSET(C216,-M216+2,0),OFFSET(C216,-M216+2,0),OFFSET(C216,-M216+3,0)+AB216,OFFSET(C216,-M216+4,0),0,1)*D216)</f>
        <v/>
      </c>
      <c r="O216" s="235" t="str">
        <f aca="true">IF(D216="","",xEURO(OFFSET(C216,-M216+1,0),E216,OFFSET(C216,-M216+2,0),OFFSET(C216,-M216+2,0),OFFSET(C216,-M216+3,0)+AB216,OFFSET(C216,-M216+4,0),0,0))</f>
        <v/>
      </c>
      <c r="P216" s="175" t="str">
        <f aca="false">IF(D216="","",(O216-F216)*D216*10)</f>
        <v/>
      </c>
      <c r="Q216" s="175" t="str">
        <f aca="true">IF(D216="","",xEURO(OFFSET(C216,-M216+1,0),E216,OFFSET(C216,-M216+2,0),OFFSET(C216,-M216+2,0),OFFSET(C216,-M216+3,0)+AB216,OFFSET(C216,-M216+4,0),0,2)/10*D216)</f>
        <v/>
      </c>
      <c r="R216" s="248" t="str">
        <f aca="true">IF(D216="","",xEURO(OFFSET(C216,-M216+1,0),E216,OFFSET(C216,-M216+2,0),OFFSET(C216,-M216+2,0),OFFSET(C216,-M216+3,0)+AB216,OFFSET(C216,-M216+4,0),0,3)/100*D216*10000)</f>
        <v/>
      </c>
      <c r="S216" s="248" t="str">
        <f aca="true">IF(D216="","",xEURO(OFFSET(C216,-M216+1,0),E216,OFFSET(C216,-M216+2,0),OFFSET(C216,-M216+2,0),OFFSET(C216,-M216+3,0)+AB216,OFFSET(C216,-M216+4,0),0,5)/365.25*D216*10000)</f>
        <v/>
      </c>
      <c r="U216" s="175" t="str">
        <f aca="true">IF(I216="","",xEURO(OFFSET(C216,-M216+1,0),J216,OFFSET(C216,-M216+2,0),OFFSET(C216,-M216+2,0),OFFSET(C216,-M216+3,0)+AC216,OFFSET(C216,-M216+4,0),1,1)*I216)</f>
        <v/>
      </c>
      <c r="V216" s="235" t="str">
        <f aca="true">IF(I216="","",xEURO(OFFSET(C216,-M216+1,0),J216,OFFSET(C216,-M216+2,0),OFFSET(C216,-M216+2,0),OFFSET(C216,-M216+3,0)+AC216,OFFSET(C216,-M216+4,0),1,0))</f>
        <v/>
      </c>
      <c r="W216" s="175" t="str">
        <f aca="false">IF(I216="","",(V216-K216)*I216*10)</f>
        <v/>
      </c>
      <c r="X216" s="175" t="str">
        <f aca="true">IF(I216="","",xEURO(OFFSET(C216,-M216+1,0),J216,OFFSET(C216,-M216+2,0),OFFSET(C216,-M216+2,0),OFFSET(C216,-M216+3,0)+AC216,OFFSET(C216,-M216+4,0),1,2)/10*I216)</f>
        <v/>
      </c>
      <c r="Y216" s="248" t="str">
        <f aca="true">IF(I216="","",xEURO(OFFSET(C216,-M216+1,0),J216,OFFSET(C216,-M216+2,0),OFFSET(C216,-M216+2,0),OFFSET(C216,-M216+3,0)+AC216,OFFSET(C216,-M216+4,0),1,3)/100*I216*10000)</f>
        <v/>
      </c>
      <c r="Z216" s="248" t="str">
        <f aca="true">IF(I216="","",xEURO(OFFSET(C216,-M216+1,0),J216,OFFSET(C216,-M216+2,0),OFFSET(C216,-M216+2,0),OFFSET(C216,-M216+3,0)+AC216,OFFSET(C216,-M216+4,0),1,5)/365.25*I216*10000)</f>
        <v/>
      </c>
      <c r="AB216" s="249" t="str">
        <f aca="true">IF(D216="","",xCalcSkew(OFFSET(C216,-M216,0),E216-OFFSET(C216,-M216+1,0),b)/100)</f>
        <v/>
      </c>
      <c r="AC216" s="249" t="str">
        <f aca="true">IF(I216="","",xCalcSkew(OFFSET(C216,-M216,0),J216-OFFSET(C216,-M216+1,0),b)/100)</f>
        <v/>
      </c>
      <c r="AE216" s="0" t="n">
        <f aca="false">D216*F216*10000*-1</f>
        <v>-0</v>
      </c>
      <c r="AF216" s="0" t="n">
        <f aca="false">I216*K216*10000*-1</f>
        <v>-0</v>
      </c>
      <c r="AG216" s="0" t="n">
        <f aca="false">AE216+AF216</f>
        <v>-0</v>
      </c>
    </row>
    <row r="217" customFormat="false" ht="12.75" hidden="false" customHeight="false" outlineLevel="0" collapsed="false">
      <c r="D217" s="265"/>
      <c r="E217" s="266"/>
      <c r="F217" s="266"/>
      <c r="G217" s="267"/>
      <c r="I217" s="265"/>
      <c r="J217" s="266"/>
      <c r="K217" s="266"/>
      <c r="L217" s="268"/>
      <c r="M217" s="247" t="n">
        <f aca="false">M216+1</f>
        <v>14</v>
      </c>
      <c r="N217" s="175" t="str">
        <f aca="true">IF(D217="","",xEURO(OFFSET(C217,-M217+1,0),E217,OFFSET(C217,-M217+2,0),OFFSET(C217,-M217+2,0),OFFSET(C217,-M217+3,0)+AB217,OFFSET(C217,-M217+4,0),0,1)*D217)</f>
        <v/>
      </c>
      <c r="O217" s="235" t="str">
        <f aca="true">IF(D217="","",xEURO(OFFSET(C217,-M217+1,0),E217,OFFSET(C217,-M217+2,0),OFFSET(C217,-M217+2,0),OFFSET(C217,-M217+3,0)+AB217,OFFSET(C217,-M217+4,0),0,0))</f>
        <v/>
      </c>
      <c r="P217" s="175" t="str">
        <f aca="false">IF(D217="","",(O217-F217)*D217*10)</f>
        <v/>
      </c>
      <c r="Q217" s="175" t="str">
        <f aca="true">IF(D217="","",xEURO(OFFSET(C217,-M217+1,0),E217,OFFSET(C217,-M217+2,0),OFFSET(C217,-M217+2,0),OFFSET(C217,-M217+3,0)+AB217,OFFSET(C217,-M217+4,0),0,2)/10*D217)</f>
        <v/>
      </c>
      <c r="R217" s="248" t="str">
        <f aca="true">IF(D217="","",xEURO(OFFSET(C217,-M217+1,0),E217,OFFSET(C217,-M217+2,0),OFFSET(C217,-M217+2,0),OFFSET(C217,-M217+3,0)+AB217,OFFSET(C217,-M217+4,0),0,3)/100*D217*10000)</f>
        <v/>
      </c>
      <c r="S217" s="248" t="str">
        <f aca="true">IF(D217="","",xEURO(OFFSET(C217,-M217+1,0),E217,OFFSET(C217,-M217+2,0),OFFSET(C217,-M217+2,0),OFFSET(C217,-M217+3,0)+AB217,OFFSET(C217,-M217+4,0),0,5)/365.25*D217*10000)</f>
        <v/>
      </c>
      <c r="U217" s="175" t="str">
        <f aca="true">IF(I217="","",xEURO(OFFSET(C217,-M217+1,0),J217,OFFSET(C217,-M217+2,0),OFFSET(C217,-M217+2,0),OFFSET(C217,-M217+3,0)+AC217,OFFSET(C217,-M217+4,0),1,1)*I217)</f>
        <v/>
      </c>
      <c r="V217" s="235" t="str">
        <f aca="true">IF(I217="","",xEURO(OFFSET(C217,-M217+1,0),J217,OFFSET(C217,-M217+2,0),OFFSET(C217,-M217+2,0),OFFSET(C217,-M217+3,0)+AC217,OFFSET(C217,-M217+4,0),1,0))</f>
        <v/>
      </c>
      <c r="W217" s="175" t="str">
        <f aca="false">IF(I217="","",(V217-K217)*I217*10)</f>
        <v/>
      </c>
      <c r="X217" s="175" t="str">
        <f aca="true">IF(I217="","",xEURO(OFFSET(C217,-M217+1,0),J217,OFFSET(C217,-M217+2,0),OFFSET(C217,-M217+2,0),OFFSET(C217,-M217+3,0)+AC217,OFFSET(C217,-M217+4,0),1,2)/10*I217)</f>
        <v/>
      </c>
      <c r="Y217" s="248" t="str">
        <f aca="true">IF(I217="","",xEURO(OFFSET(C217,-M217+1,0),J217,OFFSET(C217,-M217+2,0),OFFSET(C217,-M217+2,0),OFFSET(C217,-M217+3,0)+AC217,OFFSET(C217,-M217+4,0),1,3)/100*I217*10000)</f>
        <v/>
      </c>
      <c r="Z217" s="248" t="str">
        <f aca="true">IF(I217="","",xEURO(OFFSET(C217,-M217+1,0),J217,OFFSET(C217,-M217+2,0),OFFSET(C217,-M217+2,0),OFFSET(C217,-M217+3,0)+AC217,OFFSET(C217,-M217+4,0),1,5)/365.25*I217*10000)</f>
        <v/>
      </c>
      <c r="AB217" s="249" t="str">
        <f aca="true">IF(D217="","",xCalcSkew(OFFSET(C217,-M217,0),E217-OFFSET(C217,-M217+1,0),b)/100)</f>
        <v/>
      </c>
      <c r="AC217" s="249" t="str">
        <f aca="true">IF(I217="","",xCalcSkew(OFFSET(C217,-M217,0),J217-OFFSET(C217,-M217+1,0),b)/100)</f>
        <v/>
      </c>
      <c r="AE217" s="0" t="n">
        <f aca="false">D217*F217*10000*-1</f>
        <v>-0</v>
      </c>
      <c r="AF217" s="0" t="n">
        <f aca="false">I217*K217*10000*-1</f>
        <v>-0</v>
      </c>
      <c r="AG217" s="0" t="n">
        <f aca="false">AE217+AF217</f>
        <v>-0</v>
      </c>
    </row>
    <row r="218" customFormat="false" ht="12.75" hidden="false" customHeight="false" outlineLevel="0" collapsed="false">
      <c r="D218" s="265"/>
      <c r="E218" s="266"/>
      <c r="F218" s="266"/>
      <c r="G218" s="267"/>
      <c r="I218" s="265"/>
      <c r="J218" s="266"/>
      <c r="K218" s="266"/>
      <c r="L218" s="268"/>
      <c r="M218" s="247" t="n">
        <f aca="false">M217+1</f>
        <v>15</v>
      </c>
      <c r="N218" s="175" t="str">
        <f aca="true">IF(D218="","",xEURO(OFFSET(C218,-M218+1,0),E218,OFFSET(C218,-M218+2,0),OFFSET(C218,-M218+2,0),OFFSET(C218,-M218+3,0)+AB218,OFFSET(C218,-M218+4,0),0,1)*D218)</f>
        <v/>
      </c>
      <c r="O218" s="235" t="str">
        <f aca="true">IF(D218="","",xEURO(OFFSET(C218,-M218+1,0),E218,OFFSET(C218,-M218+2,0),OFFSET(C218,-M218+2,0),OFFSET(C218,-M218+3,0)+AB218,OFFSET(C218,-M218+4,0),0,0))</f>
        <v/>
      </c>
      <c r="P218" s="175" t="str">
        <f aca="false">IF(D218="","",(O218-F218)*D218*10)</f>
        <v/>
      </c>
      <c r="Q218" s="175" t="str">
        <f aca="true">IF(D218="","",xEURO(OFFSET(C218,-M218+1,0),E218,OFFSET(C218,-M218+2,0),OFFSET(C218,-M218+2,0),OFFSET(C218,-M218+3,0)+AB218,OFFSET(C218,-M218+4,0),0,2)/10*D218)</f>
        <v/>
      </c>
      <c r="R218" s="248" t="str">
        <f aca="true">IF(D218="","",xEURO(OFFSET(C218,-M218+1,0),E218,OFFSET(C218,-M218+2,0),OFFSET(C218,-M218+2,0),OFFSET(C218,-M218+3,0)+AB218,OFFSET(C218,-M218+4,0),0,3)/100*D218*10000)</f>
        <v/>
      </c>
      <c r="S218" s="248" t="str">
        <f aca="true">IF(D218="","",xEURO(OFFSET(C218,-M218+1,0),E218,OFFSET(C218,-M218+2,0),OFFSET(C218,-M218+2,0),OFFSET(C218,-M218+3,0)+AB218,OFFSET(C218,-M218+4,0),0,5)/365.25*D218*10000)</f>
        <v/>
      </c>
      <c r="U218" s="175" t="str">
        <f aca="true">IF(I218="","",xEURO(OFFSET(C218,-M218+1,0),J218,OFFSET(C218,-M218+2,0),OFFSET(C218,-M218+2,0),OFFSET(C218,-M218+3,0)+AC218,OFFSET(C218,-M218+4,0),1,1)*I218)</f>
        <v/>
      </c>
      <c r="V218" s="235" t="str">
        <f aca="true">IF(I218="","",xEURO(OFFSET(C218,-M218+1,0),J218,OFFSET(C218,-M218+2,0),OFFSET(C218,-M218+2,0),OFFSET(C218,-M218+3,0)+AC218,OFFSET(C218,-M218+4,0),1,0))</f>
        <v/>
      </c>
      <c r="W218" s="175" t="str">
        <f aca="false">IF(I218="","",(V218-K218)*I218*10)</f>
        <v/>
      </c>
      <c r="X218" s="175" t="str">
        <f aca="true">IF(I218="","",xEURO(OFFSET(C218,-M218+1,0),J218,OFFSET(C218,-M218+2,0),OFFSET(C218,-M218+2,0),OFFSET(C218,-M218+3,0)+AC218,OFFSET(C218,-M218+4,0),1,2)/10*I218)</f>
        <v/>
      </c>
      <c r="Y218" s="248" t="str">
        <f aca="true">IF(I218="","",xEURO(OFFSET(C218,-M218+1,0),J218,OFFSET(C218,-M218+2,0),OFFSET(C218,-M218+2,0),OFFSET(C218,-M218+3,0)+AC218,OFFSET(C218,-M218+4,0),1,3)/100*I218*10000)</f>
        <v/>
      </c>
      <c r="Z218" s="248" t="str">
        <f aca="true">IF(I218="","",xEURO(OFFSET(C218,-M218+1,0),J218,OFFSET(C218,-M218+2,0),OFFSET(C218,-M218+2,0),OFFSET(C218,-M218+3,0)+AC218,OFFSET(C218,-M218+4,0),1,5)/365.25*I218*10000)</f>
        <v/>
      </c>
      <c r="AB218" s="249" t="str">
        <f aca="true">IF(D218="","",xCalcSkew(OFFSET(C218,-M218,0),E218-OFFSET(C218,-M218+1,0),b)/100)</f>
        <v/>
      </c>
      <c r="AC218" s="249" t="str">
        <f aca="true">IF(I218="","",xCalcSkew(OFFSET(C218,-M218,0),J218-OFFSET(C218,-M218+1,0),b)/100)</f>
        <v/>
      </c>
      <c r="AE218" s="0" t="n">
        <f aca="false">D218*F218*10000*-1</f>
        <v>-0</v>
      </c>
      <c r="AF218" s="0" t="n">
        <f aca="false">I218*K218*10000*-1</f>
        <v>-0</v>
      </c>
      <c r="AG218" s="0" t="n">
        <f aca="false">AE218+AF218</f>
        <v>-0</v>
      </c>
    </row>
    <row r="219" customFormat="false" ht="12.75" hidden="false" customHeight="false" outlineLevel="0" collapsed="false">
      <c r="D219" s="265"/>
      <c r="E219" s="266"/>
      <c r="F219" s="266"/>
      <c r="G219" s="267"/>
      <c r="I219" s="265"/>
      <c r="J219" s="266"/>
      <c r="K219" s="266"/>
      <c r="L219" s="268"/>
      <c r="M219" s="247" t="n">
        <f aca="false">M218+1</f>
        <v>16</v>
      </c>
      <c r="N219" s="175" t="str">
        <f aca="true">IF(D219="","",xEURO(OFFSET(C219,-M219+1,0),E219,OFFSET(C219,-M219+2,0),OFFSET(C219,-M219+2,0),OFFSET(C219,-M219+3,0)+AB219,OFFSET(C219,-M219+4,0),0,1)*D219)</f>
        <v/>
      </c>
      <c r="O219" s="235" t="str">
        <f aca="true">IF(D219="","",xEURO(OFFSET(C219,-M219+1,0),E219,OFFSET(C219,-M219+2,0),OFFSET(C219,-M219+2,0),OFFSET(C219,-M219+3,0)+AB219,OFFSET(C219,-M219+4,0),0,0))</f>
        <v/>
      </c>
      <c r="P219" s="175" t="str">
        <f aca="false">IF(D219="","",(O219-F219)*D219*10)</f>
        <v/>
      </c>
      <c r="Q219" s="175" t="str">
        <f aca="true">IF(D219="","",xEURO(OFFSET(C219,-M219+1,0),E219,OFFSET(C219,-M219+2,0),OFFSET(C219,-M219+2,0),OFFSET(C219,-M219+3,0)+AB219,OFFSET(C219,-M219+4,0),0,2)/10*D219)</f>
        <v/>
      </c>
      <c r="R219" s="248" t="str">
        <f aca="true">IF(D219="","",xEURO(OFFSET(C219,-M219+1,0),E219,OFFSET(C219,-M219+2,0),OFFSET(C219,-M219+2,0),OFFSET(C219,-M219+3,0)+AB219,OFFSET(C219,-M219+4,0),0,3)/100*D219*10000)</f>
        <v/>
      </c>
      <c r="S219" s="248" t="str">
        <f aca="true">IF(D219="","",xEURO(OFFSET(C219,-M219+1,0),E219,OFFSET(C219,-M219+2,0),OFFSET(C219,-M219+2,0),OFFSET(C219,-M219+3,0)+AB219,OFFSET(C219,-M219+4,0),0,5)/365.25*D219*10000)</f>
        <v/>
      </c>
      <c r="U219" s="175" t="str">
        <f aca="true">IF(I219="","",xEURO(OFFSET(C219,-M219+1,0),J219,OFFSET(C219,-M219+2,0),OFFSET(C219,-M219+2,0),OFFSET(C219,-M219+3,0)+AC219,OFFSET(C219,-M219+4,0),1,1)*I219)</f>
        <v/>
      </c>
      <c r="V219" s="235" t="str">
        <f aca="true">IF(I219="","",xEURO(OFFSET(C219,-M219+1,0),J219,OFFSET(C219,-M219+2,0),OFFSET(C219,-M219+2,0),OFFSET(C219,-M219+3,0)+AC219,OFFSET(C219,-M219+4,0),1,0))</f>
        <v/>
      </c>
      <c r="W219" s="175" t="str">
        <f aca="false">IF(I219="","",(V219-K219)*I219*10)</f>
        <v/>
      </c>
      <c r="X219" s="175" t="str">
        <f aca="true">IF(I219="","",xEURO(OFFSET(C219,-M219+1,0),J219,OFFSET(C219,-M219+2,0),OFFSET(C219,-M219+2,0),OFFSET(C219,-M219+3,0)+AC219,OFFSET(C219,-M219+4,0),1,2)/10*I219)</f>
        <v/>
      </c>
      <c r="Y219" s="248" t="str">
        <f aca="true">IF(I219="","",xEURO(OFFSET(C219,-M219+1,0),J219,OFFSET(C219,-M219+2,0),OFFSET(C219,-M219+2,0),OFFSET(C219,-M219+3,0)+AC219,OFFSET(C219,-M219+4,0),1,3)/100*I219*10000)</f>
        <v/>
      </c>
      <c r="Z219" s="248" t="str">
        <f aca="true">IF(I219="","",xEURO(OFFSET(C219,-M219+1,0),J219,OFFSET(C219,-M219+2,0),OFFSET(C219,-M219+2,0),OFFSET(C219,-M219+3,0)+AC219,OFFSET(C219,-M219+4,0),1,5)/365.25*I219*10000)</f>
        <v/>
      </c>
      <c r="AB219" s="249" t="str">
        <f aca="true">IF(D219="","",xCalcSkew(OFFSET(C219,-M219,0),E219-OFFSET(C219,-M219+1,0),b)/100)</f>
        <v/>
      </c>
      <c r="AC219" s="249" t="str">
        <f aca="true">IF(I219="","",xCalcSkew(OFFSET(C219,-M219,0),J219-OFFSET(C219,-M219+1,0),b)/100)</f>
        <v/>
      </c>
      <c r="AE219" s="0" t="n">
        <f aca="false">D219*F219*10000*-1</f>
        <v>-0</v>
      </c>
      <c r="AF219" s="0" t="n">
        <f aca="false">I219*K219*10000*-1</f>
        <v>-0</v>
      </c>
      <c r="AG219" s="0" t="n">
        <f aca="false">AE219+AF219</f>
        <v>-0</v>
      </c>
    </row>
    <row r="220" customFormat="false" ht="12.75" hidden="false" customHeight="false" outlineLevel="0" collapsed="false">
      <c r="D220" s="265"/>
      <c r="E220" s="266"/>
      <c r="F220" s="266"/>
      <c r="G220" s="267"/>
      <c r="I220" s="265"/>
      <c r="J220" s="266"/>
      <c r="K220" s="266"/>
      <c r="L220" s="268"/>
      <c r="M220" s="247" t="n">
        <f aca="false">M219+1</f>
        <v>17</v>
      </c>
      <c r="N220" s="175" t="str">
        <f aca="true">IF(D220="","",xEURO(OFFSET(C220,-M220+1,0),E220,OFFSET(C220,-M220+2,0),OFFSET(C220,-M220+2,0),OFFSET(C220,-M220+3,0)+AB220,OFFSET(C220,-M220+4,0),0,1)*D220)</f>
        <v/>
      </c>
      <c r="O220" s="235" t="str">
        <f aca="true">IF(D220="","",xEURO(OFFSET(C220,-M220+1,0),E220,OFFSET(C220,-M220+2,0),OFFSET(C220,-M220+2,0),OFFSET(C220,-M220+3,0)+AB220,OFFSET(C220,-M220+4,0),0,0))</f>
        <v/>
      </c>
      <c r="P220" s="175" t="str">
        <f aca="false">IF(D220="","",(O220-F220)*D220*10)</f>
        <v/>
      </c>
      <c r="Q220" s="175" t="str">
        <f aca="true">IF(D220="","",xEURO(OFFSET(C220,-M220+1,0),E220,OFFSET(C220,-M220+2,0),OFFSET(C220,-M220+2,0),OFFSET(C220,-M220+3,0)+AB220,OFFSET(C220,-M220+4,0),0,2)/10*D220)</f>
        <v/>
      </c>
      <c r="R220" s="248" t="str">
        <f aca="true">IF(D220="","",xEURO(OFFSET(C220,-M220+1,0),E220,OFFSET(C220,-M220+2,0),OFFSET(C220,-M220+2,0),OFFSET(C220,-M220+3,0)+AB220,OFFSET(C220,-M220+4,0),0,3)/100*D220*10000)</f>
        <v/>
      </c>
      <c r="S220" s="248" t="str">
        <f aca="true">IF(D220="","",xEURO(OFFSET(C220,-M220+1,0),E220,OFFSET(C220,-M220+2,0),OFFSET(C220,-M220+2,0),OFFSET(C220,-M220+3,0)+AB220,OFFSET(C220,-M220+4,0),0,5)/365.25*D220*10000)</f>
        <v/>
      </c>
      <c r="U220" s="175" t="str">
        <f aca="true">IF(I220="","",xEURO(OFFSET(C220,-M220+1,0),J220,OFFSET(C220,-M220+2,0),OFFSET(C220,-M220+2,0),OFFSET(C220,-M220+3,0)+AC220,OFFSET(C220,-M220+4,0),1,1)*I220)</f>
        <v/>
      </c>
      <c r="V220" s="235" t="str">
        <f aca="true">IF(I220="","",xEURO(OFFSET(C220,-M220+1,0),J220,OFFSET(C220,-M220+2,0),OFFSET(C220,-M220+2,0),OFFSET(C220,-M220+3,0)+AC220,OFFSET(C220,-M220+4,0),1,0))</f>
        <v/>
      </c>
      <c r="W220" s="175" t="str">
        <f aca="false">IF(I220="","",(V220-K220)*I220*10)</f>
        <v/>
      </c>
      <c r="X220" s="175" t="str">
        <f aca="true">IF(I220="","",xEURO(OFFSET(C220,-M220+1,0),J220,OFFSET(C220,-M220+2,0),OFFSET(C220,-M220+2,0),OFFSET(C220,-M220+3,0)+AC220,OFFSET(C220,-M220+4,0),1,2)/10*I220)</f>
        <v/>
      </c>
      <c r="Y220" s="248" t="str">
        <f aca="true">IF(I220="","",xEURO(OFFSET(C220,-M220+1,0),J220,OFFSET(C220,-M220+2,0),OFFSET(C220,-M220+2,0),OFFSET(C220,-M220+3,0)+AC220,OFFSET(C220,-M220+4,0),1,3)/100*I220*10000)</f>
        <v/>
      </c>
      <c r="Z220" s="248" t="str">
        <f aca="true">IF(I220="","",xEURO(OFFSET(C220,-M220+1,0),J220,OFFSET(C220,-M220+2,0),OFFSET(C220,-M220+2,0),OFFSET(C220,-M220+3,0)+AC220,OFFSET(C220,-M220+4,0),1,5)/365.25*I220*10000)</f>
        <v/>
      </c>
      <c r="AB220" s="249" t="str">
        <f aca="true">IF(D220="","",xCalcSkew(OFFSET(C220,-M220,0),E220-OFFSET(C220,-M220+1,0),b)/100)</f>
        <v/>
      </c>
      <c r="AC220" s="249" t="str">
        <f aca="true">IF(I220="","",xCalcSkew(OFFSET(C220,-M220,0),J220-OFFSET(C220,-M220+1,0),b)/100)</f>
        <v/>
      </c>
      <c r="AE220" s="0" t="n">
        <f aca="false">D220*F220*10000*-1</f>
        <v>-0</v>
      </c>
      <c r="AF220" s="0" t="n">
        <f aca="false">I220*K220*10000*-1</f>
        <v>-0</v>
      </c>
      <c r="AG220" s="0" t="n">
        <f aca="false">AE220+AF220</f>
        <v>-0</v>
      </c>
    </row>
    <row r="221" customFormat="false" ht="12.75" hidden="false" customHeight="false" outlineLevel="0" collapsed="false">
      <c r="D221" s="265"/>
      <c r="E221" s="266"/>
      <c r="F221" s="266"/>
      <c r="G221" s="267"/>
      <c r="I221" s="265"/>
      <c r="J221" s="266"/>
      <c r="K221" s="266"/>
      <c r="L221" s="268"/>
      <c r="M221" s="247" t="n">
        <f aca="false">M220+1</f>
        <v>18</v>
      </c>
      <c r="N221" s="175" t="str">
        <f aca="true">IF(D221="","",xEURO(OFFSET(C221,-M221+1,0),E221,OFFSET(C221,-M221+2,0),OFFSET(C221,-M221+2,0),OFFSET(C221,-M221+3,0)+AB221,OFFSET(C221,-M221+4,0),0,1)*D221)</f>
        <v/>
      </c>
      <c r="O221" s="235" t="str">
        <f aca="true">IF(D221="","",xEURO(OFFSET(C221,-M221+1,0),E221,OFFSET(C221,-M221+2,0),OFFSET(C221,-M221+2,0),OFFSET(C221,-M221+3,0)+AB221,OFFSET(C221,-M221+4,0),0,0))</f>
        <v/>
      </c>
      <c r="P221" s="175" t="str">
        <f aca="false">IF(D221="","",(O221-F221)*D221*10)</f>
        <v/>
      </c>
      <c r="Q221" s="175" t="str">
        <f aca="true">IF(D221="","",xEURO(OFFSET(C221,-M221+1,0),E221,OFFSET(C221,-M221+2,0),OFFSET(C221,-M221+2,0),OFFSET(C221,-M221+3,0)+AB221,OFFSET(C221,-M221+4,0),0,2)/10*D221)</f>
        <v/>
      </c>
      <c r="R221" s="248" t="str">
        <f aca="true">IF(D221="","",xEURO(OFFSET(C221,-M221+1,0),E221,OFFSET(C221,-M221+2,0),OFFSET(C221,-M221+2,0),OFFSET(C221,-M221+3,0)+AB221,OFFSET(C221,-M221+4,0),0,3)/100*D221*10000)</f>
        <v/>
      </c>
      <c r="S221" s="248" t="str">
        <f aca="true">IF(D221="","",xEURO(OFFSET(C221,-M221+1,0),E221,OFFSET(C221,-M221+2,0),OFFSET(C221,-M221+2,0),OFFSET(C221,-M221+3,0)+AB221,OFFSET(C221,-M221+4,0),0,5)/365.25*D221*10000)</f>
        <v/>
      </c>
      <c r="U221" s="175" t="str">
        <f aca="true">IF(I221="","",xEURO(OFFSET(C221,-M221+1,0),J221,OFFSET(C221,-M221+2,0),OFFSET(C221,-M221+2,0),OFFSET(C221,-M221+3,0)+AC221,OFFSET(C221,-M221+4,0),1,1)*I221)</f>
        <v/>
      </c>
      <c r="V221" s="235" t="str">
        <f aca="true">IF(I221="","",xEURO(OFFSET(C221,-M221+1,0),J221,OFFSET(C221,-M221+2,0),OFFSET(C221,-M221+2,0),OFFSET(C221,-M221+3,0)+AC221,OFFSET(C221,-M221+4,0),1,0))</f>
        <v/>
      </c>
      <c r="W221" s="175" t="str">
        <f aca="false">IF(I221="","",(V221-K221)*I221*10)</f>
        <v/>
      </c>
      <c r="X221" s="175" t="str">
        <f aca="true">IF(I221="","",xEURO(OFFSET(C221,-M221+1,0),J221,OFFSET(C221,-M221+2,0),OFFSET(C221,-M221+2,0),OFFSET(C221,-M221+3,0)+AC221,OFFSET(C221,-M221+4,0),1,2)/10*I221)</f>
        <v/>
      </c>
      <c r="Y221" s="248" t="str">
        <f aca="true">IF(I221="","",xEURO(OFFSET(C221,-M221+1,0),J221,OFFSET(C221,-M221+2,0),OFFSET(C221,-M221+2,0),OFFSET(C221,-M221+3,0)+AC221,OFFSET(C221,-M221+4,0),1,3)/100*I221*10000)</f>
        <v/>
      </c>
      <c r="Z221" s="248" t="str">
        <f aca="true">IF(I221="","",xEURO(OFFSET(C221,-M221+1,0),J221,OFFSET(C221,-M221+2,0),OFFSET(C221,-M221+2,0),OFFSET(C221,-M221+3,0)+AC221,OFFSET(C221,-M221+4,0),1,5)/365.25*I221*10000)</f>
        <v/>
      </c>
      <c r="AB221" s="249" t="str">
        <f aca="true">IF(D221="","",xCalcSkew(OFFSET(C221,-M221,0),E221-OFFSET(C221,-M221+1,0),b)/100)</f>
        <v/>
      </c>
      <c r="AC221" s="249" t="str">
        <f aca="true">IF(I221="","",xCalcSkew(OFFSET(C221,-M221,0),J221-OFFSET(C221,-M221+1,0),b)/100)</f>
        <v/>
      </c>
      <c r="AE221" s="0" t="n">
        <f aca="false">D221*F221*10000*-1</f>
        <v>-0</v>
      </c>
      <c r="AF221" s="0" t="n">
        <f aca="false">I221*K221*10000*-1</f>
        <v>-0</v>
      </c>
      <c r="AG221" s="0" t="n">
        <f aca="false">AE221+AF221</f>
        <v>-0</v>
      </c>
    </row>
    <row r="222" customFormat="false" ht="12.75" hidden="false" customHeight="false" outlineLevel="0" collapsed="false">
      <c r="D222" s="265"/>
      <c r="E222" s="266"/>
      <c r="F222" s="266"/>
      <c r="G222" s="267"/>
      <c r="I222" s="265"/>
      <c r="J222" s="266"/>
      <c r="K222" s="266"/>
      <c r="L222" s="268"/>
      <c r="M222" s="247" t="n">
        <f aca="false">M221+1</f>
        <v>19</v>
      </c>
      <c r="N222" s="175" t="str">
        <f aca="true">IF(D222="","",xEURO(OFFSET(C222,-M222+1,0),E222,OFFSET(C222,-M222+2,0),OFFSET(C222,-M222+2,0),OFFSET(C222,-M222+3,0)+AB222,OFFSET(C222,-M222+4,0),0,1)*D222)</f>
        <v/>
      </c>
      <c r="O222" s="235" t="str">
        <f aca="true">IF(D222="","",xEURO(OFFSET(C222,-M222+1,0),E222,OFFSET(C222,-M222+2,0),OFFSET(C222,-M222+2,0),OFFSET(C222,-M222+3,0)+AB222,OFFSET(C222,-M222+4,0),0,0))</f>
        <v/>
      </c>
      <c r="P222" s="175" t="str">
        <f aca="false">IF(D222="","",(O222-F222)*D222*10)</f>
        <v/>
      </c>
      <c r="Q222" s="175" t="str">
        <f aca="true">IF(D222="","",xEURO(OFFSET(C222,-M222+1,0),E222,OFFSET(C222,-M222+2,0),OFFSET(C222,-M222+2,0),OFFSET(C222,-M222+3,0)+AB222,OFFSET(C222,-M222+4,0),0,2)/10*D222)</f>
        <v/>
      </c>
      <c r="R222" s="248" t="str">
        <f aca="true">IF(D222="","",xEURO(OFFSET(C222,-M222+1,0),E222,OFFSET(C222,-M222+2,0),OFFSET(C222,-M222+2,0),OFFSET(C222,-M222+3,0)+AB222,OFFSET(C222,-M222+4,0),0,3)/100*D222*10000)</f>
        <v/>
      </c>
      <c r="S222" s="248" t="str">
        <f aca="true">IF(D222="","",xEURO(OFFSET(C222,-M222+1,0),E222,OFFSET(C222,-M222+2,0),OFFSET(C222,-M222+2,0),OFFSET(C222,-M222+3,0)+AB222,OFFSET(C222,-M222+4,0),0,5)/365.25*D222*10000)</f>
        <v/>
      </c>
      <c r="U222" s="175" t="str">
        <f aca="true">IF(I222="","",xEURO(OFFSET(C222,-M222+1,0),J222,OFFSET(C222,-M222+2,0),OFFSET(C222,-M222+2,0),OFFSET(C222,-M222+3,0)+AC222,OFFSET(C222,-M222+4,0),1,1)*I222)</f>
        <v/>
      </c>
      <c r="V222" s="235" t="str">
        <f aca="true">IF(I222="","",xEURO(OFFSET(C222,-M222+1,0),J222,OFFSET(C222,-M222+2,0),OFFSET(C222,-M222+2,0),OFFSET(C222,-M222+3,0)+AC222,OFFSET(C222,-M222+4,0),1,0))</f>
        <v/>
      </c>
      <c r="W222" s="175" t="str">
        <f aca="false">IF(I222="","",(V222-K222)*I222*10)</f>
        <v/>
      </c>
      <c r="X222" s="175" t="str">
        <f aca="true">IF(I222="","",xEURO(OFFSET(C222,-M222+1,0),J222,OFFSET(C222,-M222+2,0),OFFSET(C222,-M222+2,0),OFFSET(C222,-M222+3,0)+AC222,OFFSET(C222,-M222+4,0),1,2)/10*I222)</f>
        <v/>
      </c>
      <c r="Y222" s="248" t="str">
        <f aca="true">IF(I222="","",xEURO(OFFSET(C222,-M222+1,0),J222,OFFSET(C222,-M222+2,0),OFFSET(C222,-M222+2,0),OFFSET(C222,-M222+3,0)+AC222,OFFSET(C222,-M222+4,0),1,3)/100*I222*10000)</f>
        <v/>
      </c>
      <c r="Z222" s="248" t="str">
        <f aca="true">IF(I222="","",xEURO(OFFSET(C222,-M222+1,0),J222,OFFSET(C222,-M222+2,0),OFFSET(C222,-M222+2,0),OFFSET(C222,-M222+3,0)+AC222,OFFSET(C222,-M222+4,0),1,5)/365.25*I222*10000)</f>
        <v/>
      </c>
      <c r="AB222" s="249" t="str">
        <f aca="true">IF(D222="","",xCalcSkew(OFFSET(C222,-M222,0),E222-OFFSET(C222,-M222+1,0),b)/100)</f>
        <v/>
      </c>
      <c r="AC222" s="249" t="str">
        <f aca="true">IF(I222="","",xCalcSkew(OFFSET(C222,-M222,0),J222-OFFSET(C222,-M222+1,0),b)/100)</f>
        <v/>
      </c>
      <c r="AE222" s="0" t="n">
        <f aca="false">D222*F222*10000*-1</f>
        <v>-0</v>
      </c>
      <c r="AF222" s="0" t="n">
        <f aca="false">I222*K222*10000*-1</f>
        <v>-0</v>
      </c>
      <c r="AG222" s="0" t="n">
        <f aca="false">AE222+AF222</f>
        <v>-0</v>
      </c>
    </row>
    <row r="223" customFormat="false" ht="12.75" hidden="false" customHeight="false" outlineLevel="0" collapsed="false">
      <c r="D223" s="265"/>
      <c r="E223" s="266"/>
      <c r="F223" s="266"/>
      <c r="G223" s="267"/>
      <c r="I223" s="265"/>
      <c r="J223" s="266"/>
      <c r="K223" s="266"/>
      <c r="L223" s="268"/>
      <c r="M223" s="247" t="n">
        <f aca="false">M222+1</f>
        <v>20</v>
      </c>
      <c r="N223" s="175" t="str">
        <f aca="true">IF(D223="","",xEURO(OFFSET(C223,-M223+1,0),E223,OFFSET(C223,-M223+2,0),OFFSET(C223,-M223+2,0),OFFSET(C223,-M223+3,0)+AB223,OFFSET(C223,-M223+4,0),0,1)*D223)</f>
        <v/>
      </c>
      <c r="O223" s="235" t="str">
        <f aca="true">IF(D223="","",xEURO(OFFSET(C223,-M223+1,0),E223,OFFSET(C223,-M223+2,0),OFFSET(C223,-M223+2,0),OFFSET(C223,-M223+3,0)+AB223,OFFSET(C223,-M223+4,0),0,0))</f>
        <v/>
      </c>
      <c r="P223" s="175" t="str">
        <f aca="false">IF(D223="","",(O223-F223)*D223*10)</f>
        <v/>
      </c>
      <c r="Q223" s="175" t="str">
        <f aca="true">IF(D223="","",xEURO(OFFSET(C223,-M223+1,0),E223,OFFSET(C223,-M223+2,0),OFFSET(C223,-M223+2,0),OFFSET(C223,-M223+3,0)+AB223,OFFSET(C223,-M223+4,0),0,2)/10*D223)</f>
        <v/>
      </c>
      <c r="R223" s="248" t="str">
        <f aca="true">IF(D223="","",xEURO(OFFSET(C223,-M223+1,0),E223,OFFSET(C223,-M223+2,0),OFFSET(C223,-M223+2,0),OFFSET(C223,-M223+3,0)+AB223,OFFSET(C223,-M223+4,0),0,3)/100*D223*10000)</f>
        <v/>
      </c>
      <c r="S223" s="248" t="str">
        <f aca="true">IF(D223="","",xEURO(OFFSET(C223,-M223+1,0),E223,OFFSET(C223,-M223+2,0),OFFSET(C223,-M223+2,0),OFFSET(C223,-M223+3,0)+AB223,OFFSET(C223,-M223+4,0),0,5)/365.25*D223*10000)</f>
        <v/>
      </c>
      <c r="U223" s="175" t="str">
        <f aca="true">IF(I223="","",xEURO(OFFSET(C223,-M223+1,0),J223,OFFSET(C223,-M223+2,0),OFFSET(C223,-M223+2,0),OFFSET(C223,-M223+3,0)+AC223,OFFSET(C223,-M223+4,0),1,1)*I223)</f>
        <v/>
      </c>
      <c r="V223" s="235" t="str">
        <f aca="true">IF(I223="","",xEURO(OFFSET(C223,-M223+1,0),J223,OFFSET(C223,-M223+2,0),OFFSET(C223,-M223+2,0),OFFSET(C223,-M223+3,0)+AC223,OFFSET(C223,-M223+4,0),1,0))</f>
        <v/>
      </c>
      <c r="W223" s="175" t="str">
        <f aca="false">IF(I223="","",(V223-K223)*I223*10)</f>
        <v/>
      </c>
      <c r="X223" s="175" t="str">
        <f aca="true">IF(I223="","",xEURO(OFFSET(C223,-M223+1,0),J223,OFFSET(C223,-M223+2,0),OFFSET(C223,-M223+2,0),OFFSET(C223,-M223+3,0)+AC223,OFFSET(C223,-M223+4,0),1,2)/10*I223)</f>
        <v/>
      </c>
      <c r="Y223" s="248" t="str">
        <f aca="true">IF(I223="","",xEURO(OFFSET(C223,-M223+1,0),J223,OFFSET(C223,-M223+2,0),OFFSET(C223,-M223+2,0),OFFSET(C223,-M223+3,0)+AC223,OFFSET(C223,-M223+4,0),1,3)/100*I223*10000)</f>
        <v/>
      </c>
      <c r="Z223" s="248" t="str">
        <f aca="true">IF(I223="","",xEURO(OFFSET(C223,-M223+1,0),J223,OFFSET(C223,-M223+2,0),OFFSET(C223,-M223+2,0),OFFSET(C223,-M223+3,0)+AC223,OFFSET(C223,-M223+4,0),1,5)/365.25*I223*10000)</f>
        <v/>
      </c>
      <c r="AB223" s="249" t="str">
        <f aca="true">IF(D223="","",xCalcSkew(OFFSET(C223,-M223,0),E223-OFFSET(C223,-M223+1,0),b)/100)</f>
        <v/>
      </c>
      <c r="AC223" s="249" t="str">
        <f aca="true">IF(I223="","",xCalcSkew(OFFSET(C223,-M223,0),J223-OFFSET(C223,-M223+1,0),b)/100)</f>
        <v/>
      </c>
      <c r="AE223" s="0" t="n">
        <f aca="false">D223*F223*10000*-1</f>
        <v>-0</v>
      </c>
      <c r="AF223" s="0" t="n">
        <f aca="false">I223*K223*10000*-1</f>
        <v>-0</v>
      </c>
      <c r="AG223" s="0" t="n">
        <f aca="false">AE223+AF223</f>
        <v>-0</v>
      </c>
    </row>
    <row r="224" customFormat="false" ht="12.75" hidden="false" customHeight="false" outlineLevel="0" collapsed="false">
      <c r="D224" s="265"/>
      <c r="E224" s="266"/>
      <c r="F224" s="266"/>
      <c r="G224" s="267"/>
      <c r="I224" s="265"/>
      <c r="J224" s="266"/>
      <c r="K224" s="266"/>
      <c r="L224" s="268"/>
      <c r="M224" s="247" t="n">
        <f aca="false">M223+1</f>
        <v>21</v>
      </c>
      <c r="N224" s="175" t="str">
        <f aca="true">IF(D224="","",xEURO(OFFSET(C224,-M224+1,0),E224,OFFSET(C224,-M224+2,0),OFFSET(C224,-M224+2,0),OFFSET(C224,-M224+3,0)+AB224,OFFSET(C224,-M224+4,0),0,1)*D224)</f>
        <v/>
      </c>
      <c r="O224" s="235" t="str">
        <f aca="true">IF(D224="","",xEURO(OFFSET(C224,-M224+1,0),E224,OFFSET(C224,-M224+2,0),OFFSET(C224,-M224+2,0),OFFSET(C224,-M224+3,0)+AB224,OFFSET(C224,-M224+4,0),0,0))</f>
        <v/>
      </c>
      <c r="P224" s="175" t="str">
        <f aca="false">IF(D224="","",(O224-F224)*D224*10)</f>
        <v/>
      </c>
      <c r="Q224" s="175" t="str">
        <f aca="true">IF(D224="","",xEURO(OFFSET(C224,-M224+1,0),E224,OFFSET(C224,-M224+2,0),OFFSET(C224,-M224+2,0),OFFSET(C224,-M224+3,0)+AB224,OFFSET(C224,-M224+4,0),0,2)/10*D224)</f>
        <v/>
      </c>
      <c r="R224" s="248" t="str">
        <f aca="true">IF(D224="","",xEURO(OFFSET(C224,-M224+1,0),E224,OFFSET(C224,-M224+2,0),OFFSET(C224,-M224+2,0),OFFSET(C224,-M224+3,0)+AB224,OFFSET(C224,-M224+4,0),0,3)/100*D224*10000)</f>
        <v/>
      </c>
      <c r="S224" s="248" t="str">
        <f aca="true">IF(D224="","",xEURO(OFFSET(C224,-M224+1,0),E224,OFFSET(C224,-M224+2,0),OFFSET(C224,-M224+2,0),OFFSET(C224,-M224+3,0)+AB224,OFFSET(C224,-M224+4,0),0,5)/365.25*D224*10000)</f>
        <v/>
      </c>
      <c r="U224" s="175" t="str">
        <f aca="true">IF(I224="","",xEURO(OFFSET(C224,-M224+1,0),J224,OFFSET(C224,-M224+2,0),OFFSET(C224,-M224+2,0),OFFSET(C224,-M224+3,0)+AC224,OFFSET(C224,-M224+4,0),1,1)*I224)</f>
        <v/>
      </c>
      <c r="V224" s="235" t="str">
        <f aca="true">IF(I224="","",xEURO(OFFSET(C224,-M224+1,0),J224,OFFSET(C224,-M224+2,0),OFFSET(C224,-M224+2,0),OFFSET(C224,-M224+3,0)+AC224,OFFSET(C224,-M224+4,0),1,0))</f>
        <v/>
      </c>
      <c r="W224" s="175" t="str">
        <f aca="false">IF(I224="","",(V224-K224)*I224*10)</f>
        <v/>
      </c>
      <c r="X224" s="175" t="str">
        <f aca="true">IF(I224="","",xEURO(OFFSET(C224,-M224+1,0),J224,OFFSET(C224,-M224+2,0),OFFSET(C224,-M224+2,0),OFFSET(C224,-M224+3,0)+AC224,OFFSET(C224,-M224+4,0),1,2)/10*I224)</f>
        <v/>
      </c>
      <c r="Y224" s="248" t="str">
        <f aca="true">IF(I224="","",xEURO(OFFSET(C224,-M224+1,0),J224,OFFSET(C224,-M224+2,0),OFFSET(C224,-M224+2,0),OFFSET(C224,-M224+3,0)+AC224,OFFSET(C224,-M224+4,0),1,3)/100*I224*10000)</f>
        <v/>
      </c>
      <c r="Z224" s="248" t="str">
        <f aca="true">IF(I224="","",xEURO(OFFSET(C224,-M224+1,0),J224,OFFSET(C224,-M224+2,0),OFFSET(C224,-M224+2,0),OFFSET(C224,-M224+3,0)+AC224,OFFSET(C224,-M224+4,0),1,5)/365.25*I224*10000)</f>
        <v/>
      </c>
      <c r="AB224" s="249" t="str">
        <f aca="true">IF(D224="","",xCalcSkew(OFFSET(C224,-M224,0),E224-OFFSET(C224,-M224+1,0),b)/100)</f>
        <v/>
      </c>
      <c r="AC224" s="249" t="str">
        <f aca="true">IF(I224="","",xCalcSkew(OFFSET(C224,-M224,0),J224-OFFSET(C224,-M224+1,0),b)/100)</f>
        <v/>
      </c>
      <c r="AE224" s="0" t="n">
        <f aca="false">D224*F224*10000*-1</f>
        <v>-0</v>
      </c>
      <c r="AF224" s="0" t="n">
        <f aca="false">I224*K224*10000*-1</f>
        <v>-0</v>
      </c>
      <c r="AG224" s="0" t="n">
        <f aca="false">AE224+AF224</f>
        <v>-0</v>
      </c>
    </row>
    <row r="225" customFormat="false" ht="12.75" hidden="false" customHeight="false" outlineLevel="0" collapsed="false">
      <c r="D225" s="265"/>
      <c r="E225" s="266"/>
      <c r="F225" s="266"/>
      <c r="G225" s="267"/>
      <c r="I225" s="265"/>
      <c r="J225" s="266"/>
      <c r="K225" s="266"/>
      <c r="L225" s="268"/>
      <c r="M225" s="247" t="n">
        <f aca="false">M224+1</f>
        <v>22</v>
      </c>
      <c r="N225" s="175" t="str">
        <f aca="true">IF(D225="","",xEURO(OFFSET(C225,-M225+1,0),E225,OFFSET(C225,-M225+2,0),OFFSET(C225,-M225+2,0),OFFSET(C225,-M225+3,0)+AB225,OFFSET(C225,-M225+4,0),0,1)*D225)</f>
        <v/>
      </c>
      <c r="O225" s="235" t="str">
        <f aca="true">IF(D225="","",xEURO(OFFSET(C225,-M225+1,0),E225,OFFSET(C225,-M225+2,0),OFFSET(C225,-M225+2,0),OFFSET(C225,-M225+3,0)+AB225,OFFSET(C225,-M225+4,0),0,0))</f>
        <v/>
      </c>
      <c r="P225" s="175" t="str">
        <f aca="false">IF(D225="","",(O225-F225)*D225*10)</f>
        <v/>
      </c>
      <c r="Q225" s="175" t="str">
        <f aca="true">IF(D225="","",xEURO(OFFSET(C225,-M225+1,0),E225,OFFSET(C225,-M225+2,0),OFFSET(C225,-M225+2,0),OFFSET(C225,-M225+3,0)+AB225,OFFSET(C225,-M225+4,0),0,2)/10*D225)</f>
        <v/>
      </c>
      <c r="R225" s="248" t="str">
        <f aca="true">IF(D225="","",xEURO(OFFSET(C225,-M225+1,0),E225,OFFSET(C225,-M225+2,0),OFFSET(C225,-M225+2,0),OFFSET(C225,-M225+3,0)+AB225,OFFSET(C225,-M225+4,0),0,3)/100*D225*10000)</f>
        <v/>
      </c>
      <c r="S225" s="248" t="str">
        <f aca="true">IF(D225="","",xEURO(OFFSET(C225,-M225+1,0),E225,OFFSET(C225,-M225+2,0),OFFSET(C225,-M225+2,0),OFFSET(C225,-M225+3,0)+AB225,OFFSET(C225,-M225+4,0),0,5)/365.25*D225*10000)</f>
        <v/>
      </c>
      <c r="U225" s="175" t="str">
        <f aca="true">IF(I225="","",xEURO(OFFSET(C225,-M225+1,0),J225,OFFSET(C225,-M225+2,0),OFFSET(C225,-M225+2,0),OFFSET(C225,-M225+3,0)+AC225,OFFSET(C225,-M225+4,0),1,1)*I225)</f>
        <v/>
      </c>
      <c r="V225" s="235" t="str">
        <f aca="true">IF(I225="","",xEURO(OFFSET(C225,-M225+1,0),J225,OFFSET(C225,-M225+2,0),OFFSET(C225,-M225+2,0),OFFSET(C225,-M225+3,0)+AC225,OFFSET(C225,-M225+4,0),1,0))</f>
        <v/>
      </c>
      <c r="W225" s="175" t="str">
        <f aca="false">IF(I225="","",(V225-K225)*I225*10)</f>
        <v/>
      </c>
      <c r="X225" s="175" t="str">
        <f aca="true">IF(I225="","",xEURO(OFFSET(C225,-M225+1,0),J225,OFFSET(C225,-M225+2,0),OFFSET(C225,-M225+2,0),OFFSET(C225,-M225+3,0)+AC225,OFFSET(C225,-M225+4,0),1,2)/10*I225)</f>
        <v/>
      </c>
      <c r="Y225" s="248" t="str">
        <f aca="true">IF(I225="","",xEURO(OFFSET(C225,-M225+1,0),J225,OFFSET(C225,-M225+2,0),OFFSET(C225,-M225+2,0),OFFSET(C225,-M225+3,0)+AC225,OFFSET(C225,-M225+4,0),1,3)/100*I225*10000)</f>
        <v/>
      </c>
      <c r="Z225" s="248" t="str">
        <f aca="true">IF(I225="","",xEURO(OFFSET(C225,-M225+1,0),J225,OFFSET(C225,-M225+2,0),OFFSET(C225,-M225+2,0),OFFSET(C225,-M225+3,0)+AC225,OFFSET(C225,-M225+4,0),1,5)/365.25*I225*10000)</f>
        <v/>
      </c>
      <c r="AB225" s="249" t="str">
        <f aca="true">IF(D225="","",xCalcSkew(OFFSET(C225,-M225,0),E225-OFFSET(C225,-M225+1,0),b)/100)</f>
        <v/>
      </c>
      <c r="AC225" s="249" t="str">
        <f aca="true">IF(I225="","",xCalcSkew(OFFSET(C225,-M225,0),J225-OFFSET(C225,-M225+1,0),b)/100)</f>
        <v/>
      </c>
      <c r="AE225" s="0" t="n">
        <f aca="false">D225*F225*10000*-1</f>
        <v>-0</v>
      </c>
      <c r="AF225" s="0" t="n">
        <f aca="false">I225*K225*10000*-1</f>
        <v>-0</v>
      </c>
      <c r="AG225" s="0" t="n">
        <f aca="false">AE225+AF225</f>
        <v>-0</v>
      </c>
    </row>
    <row r="226" customFormat="false" ht="12.75" hidden="false" customHeight="false" outlineLevel="0" collapsed="false">
      <c r="D226" s="265"/>
      <c r="E226" s="266"/>
      <c r="F226" s="266"/>
      <c r="G226" s="267"/>
      <c r="I226" s="265"/>
      <c r="J226" s="266"/>
      <c r="K226" s="266"/>
      <c r="L226" s="268"/>
      <c r="M226" s="247" t="n">
        <f aca="false">M225+1</f>
        <v>23</v>
      </c>
      <c r="N226" s="175" t="str">
        <f aca="true">IF(D226="","",xEURO(OFFSET(C226,-M226+1,0),E226,OFFSET(C226,-M226+2,0),OFFSET(C226,-M226+2,0),OFFSET(C226,-M226+3,0)+AB226,OFFSET(C226,-M226+4,0),0,1)*D226)</f>
        <v/>
      </c>
      <c r="O226" s="235" t="str">
        <f aca="true">IF(D226="","",xEURO(OFFSET(C226,-M226+1,0),E226,OFFSET(C226,-M226+2,0),OFFSET(C226,-M226+2,0),OFFSET(C226,-M226+3,0)+AB226,OFFSET(C226,-M226+4,0),0,0))</f>
        <v/>
      </c>
      <c r="P226" s="175" t="str">
        <f aca="false">IF(D226="","",(O226-F226)*D226*10)</f>
        <v/>
      </c>
      <c r="Q226" s="175" t="str">
        <f aca="true">IF(D226="","",xEURO(OFFSET(C226,-M226+1,0),E226,OFFSET(C226,-M226+2,0),OFFSET(C226,-M226+2,0),OFFSET(C226,-M226+3,0)+AB226,OFFSET(C226,-M226+4,0),0,2)/10*D226)</f>
        <v/>
      </c>
      <c r="R226" s="248" t="str">
        <f aca="true">IF(D226="","",xEURO(OFFSET(C226,-M226+1,0),E226,OFFSET(C226,-M226+2,0),OFFSET(C226,-M226+2,0),OFFSET(C226,-M226+3,0)+AB226,OFFSET(C226,-M226+4,0),0,3)/100*D226*10000)</f>
        <v/>
      </c>
      <c r="S226" s="248" t="str">
        <f aca="true">IF(D226="","",xEURO(OFFSET(C226,-M226+1,0),E226,OFFSET(C226,-M226+2,0),OFFSET(C226,-M226+2,0),OFFSET(C226,-M226+3,0)+AB226,OFFSET(C226,-M226+4,0),0,5)/365.25*D226*10000)</f>
        <v/>
      </c>
      <c r="U226" s="175" t="str">
        <f aca="true">IF(I226="","",xEURO(OFFSET(C226,-M226+1,0),J226,OFFSET(C226,-M226+2,0),OFFSET(C226,-M226+2,0),OFFSET(C226,-M226+3,0)+AC226,OFFSET(C226,-M226+4,0),1,1)*I226)</f>
        <v/>
      </c>
      <c r="V226" s="235" t="str">
        <f aca="true">IF(I226="","",xEURO(OFFSET(C226,-M226+1,0),J226,OFFSET(C226,-M226+2,0),OFFSET(C226,-M226+2,0),OFFSET(C226,-M226+3,0)+AC226,OFFSET(C226,-M226+4,0),1,0))</f>
        <v/>
      </c>
      <c r="W226" s="175" t="str">
        <f aca="false">IF(I226="","",(V226-K226)*I226*10)</f>
        <v/>
      </c>
      <c r="X226" s="175" t="str">
        <f aca="true">IF(I226="","",xEURO(OFFSET(C226,-M226+1,0),J226,OFFSET(C226,-M226+2,0),OFFSET(C226,-M226+2,0),OFFSET(C226,-M226+3,0)+AC226,OFFSET(C226,-M226+4,0),1,2)/10*I226)</f>
        <v/>
      </c>
      <c r="Y226" s="248" t="str">
        <f aca="true">IF(I226="","",xEURO(OFFSET(C226,-M226+1,0),J226,OFFSET(C226,-M226+2,0),OFFSET(C226,-M226+2,0),OFFSET(C226,-M226+3,0)+AC226,OFFSET(C226,-M226+4,0),1,3)/100*I226*10000)</f>
        <v/>
      </c>
      <c r="Z226" s="248" t="str">
        <f aca="true">IF(I226="","",xEURO(OFFSET(C226,-M226+1,0),J226,OFFSET(C226,-M226+2,0),OFFSET(C226,-M226+2,0),OFFSET(C226,-M226+3,0)+AC226,OFFSET(C226,-M226+4,0),1,5)/365.25*I226*10000)</f>
        <v/>
      </c>
      <c r="AB226" s="249" t="str">
        <f aca="true">IF(D226="","",xCalcSkew(OFFSET(C226,-M226,0),E226-OFFSET(C226,-M226+1,0),b)/100)</f>
        <v/>
      </c>
      <c r="AC226" s="249" t="str">
        <f aca="true">IF(I226="","",xCalcSkew(OFFSET(C226,-M226,0),J226-OFFSET(C226,-M226+1,0),b)/100)</f>
        <v/>
      </c>
      <c r="AE226" s="0" t="n">
        <f aca="false">D226*F226*10000*-1</f>
        <v>-0</v>
      </c>
      <c r="AF226" s="0" t="n">
        <f aca="false">I226*K226*10000*-1</f>
        <v>-0</v>
      </c>
      <c r="AG226" s="0" t="n">
        <f aca="false">AE226+AF226</f>
        <v>-0</v>
      </c>
    </row>
    <row r="227" customFormat="false" ht="12.75" hidden="false" customHeight="false" outlineLevel="0" collapsed="false">
      <c r="D227" s="265"/>
      <c r="E227" s="266"/>
      <c r="F227" s="266"/>
      <c r="G227" s="267"/>
      <c r="I227" s="265"/>
      <c r="J227" s="266"/>
      <c r="K227" s="266"/>
      <c r="L227" s="268"/>
      <c r="M227" s="247" t="n">
        <f aca="false">M226+1</f>
        <v>24</v>
      </c>
      <c r="N227" s="175" t="str">
        <f aca="true">IF(D227="","",xEURO(OFFSET(C227,-M227+1,0),E227,OFFSET(C227,-M227+2,0),OFFSET(C227,-M227+2,0),OFFSET(C227,-M227+3,0)+AB227,OFFSET(C227,-M227+4,0),0,1)*D227)</f>
        <v/>
      </c>
      <c r="O227" s="235" t="str">
        <f aca="true">IF(D227="","",xEURO(OFFSET(C227,-M227+1,0),E227,OFFSET(C227,-M227+2,0),OFFSET(C227,-M227+2,0),OFFSET(C227,-M227+3,0)+AB227,OFFSET(C227,-M227+4,0),0,0))</f>
        <v/>
      </c>
      <c r="P227" s="175" t="str">
        <f aca="false">IF(D227="","",(O227-F227)*D227*10)</f>
        <v/>
      </c>
      <c r="Q227" s="175" t="str">
        <f aca="true">IF(D227="","",xEURO(OFFSET(C227,-M227+1,0),E227,OFFSET(C227,-M227+2,0),OFFSET(C227,-M227+2,0),OFFSET(C227,-M227+3,0)+AB227,OFFSET(C227,-M227+4,0),0,2)/10*D227)</f>
        <v/>
      </c>
      <c r="R227" s="248" t="str">
        <f aca="true">IF(D227="","",xEURO(OFFSET(C227,-M227+1,0),E227,OFFSET(C227,-M227+2,0),OFFSET(C227,-M227+2,0),OFFSET(C227,-M227+3,0)+AB227,OFFSET(C227,-M227+4,0),0,3)/100*D227*10000)</f>
        <v/>
      </c>
      <c r="S227" s="248" t="str">
        <f aca="true">IF(D227="","",xEURO(OFFSET(C227,-M227+1,0),E227,OFFSET(C227,-M227+2,0),OFFSET(C227,-M227+2,0),OFFSET(C227,-M227+3,0)+AB227,OFFSET(C227,-M227+4,0),0,5)/365.25*D227*10000)</f>
        <v/>
      </c>
      <c r="U227" s="175" t="str">
        <f aca="true">IF(I227="","",xEURO(OFFSET(C227,-M227+1,0),J227,OFFSET(C227,-M227+2,0),OFFSET(C227,-M227+2,0),OFFSET(C227,-M227+3,0)+AC227,OFFSET(C227,-M227+4,0),1,1)*I227)</f>
        <v/>
      </c>
      <c r="V227" s="235" t="str">
        <f aca="true">IF(I227="","",xEURO(OFFSET(C227,-M227+1,0),J227,OFFSET(C227,-M227+2,0),OFFSET(C227,-M227+2,0),OFFSET(C227,-M227+3,0)+AC227,OFFSET(C227,-M227+4,0),1,0))</f>
        <v/>
      </c>
      <c r="W227" s="175" t="str">
        <f aca="false">IF(I227="","",(V227-K227)*I227*10)</f>
        <v/>
      </c>
      <c r="X227" s="175" t="str">
        <f aca="true">IF(I227="","",xEURO(OFFSET(C227,-M227+1,0),J227,OFFSET(C227,-M227+2,0),OFFSET(C227,-M227+2,0),OFFSET(C227,-M227+3,0)+AC227,OFFSET(C227,-M227+4,0),1,2)/10*I227)</f>
        <v/>
      </c>
      <c r="Y227" s="248" t="str">
        <f aca="true">IF(I227="","",xEURO(OFFSET(C227,-M227+1,0),J227,OFFSET(C227,-M227+2,0),OFFSET(C227,-M227+2,0),OFFSET(C227,-M227+3,0)+AC227,OFFSET(C227,-M227+4,0),1,3)/100*I227*10000)</f>
        <v/>
      </c>
      <c r="Z227" s="248" t="str">
        <f aca="true">IF(I227="","",xEURO(OFFSET(C227,-M227+1,0),J227,OFFSET(C227,-M227+2,0),OFFSET(C227,-M227+2,0),OFFSET(C227,-M227+3,0)+AC227,OFFSET(C227,-M227+4,0),1,5)/365.25*I227*10000)</f>
        <v/>
      </c>
      <c r="AB227" s="249" t="str">
        <f aca="true">IF(D227="","",xCalcSkew(OFFSET(C227,-M227,0),E227-OFFSET(C227,-M227+1,0),b)/100)</f>
        <v/>
      </c>
      <c r="AC227" s="249" t="str">
        <f aca="true">IF(I227="","",xCalcSkew(OFFSET(C227,-M227,0),J227-OFFSET(C227,-M227+1,0),b)/100)</f>
        <v/>
      </c>
      <c r="AE227" s="0" t="n">
        <f aca="false">D227*F227*10000*-1</f>
        <v>-0</v>
      </c>
      <c r="AF227" s="0" t="n">
        <f aca="false">I227*K227*10000*-1</f>
        <v>-0</v>
      </c>
      <c r="AG227" s="0" t="n">
        <f aca="false">AE227+AF227</f>
        <v>-0</v>
      </c>
    </row>
    <row r="228" customFormat="false" ht="12.75" hidden="false" customHeight="false" outlineLevel="0" collapsed="false">
      <c r="D228" s="265"/>
      <c r="E228" s="266"/>
      <c r="F228" s="266"/>
      <c r="G228" s="267"/>
      <c r="I228" s="265"/>
      <c r="J228" s="266"/>
      <c r="K228" s="266"/>
      <c r="L228" s="268"/>
      <c r="M228" s="247" t="n">
        <f aca="false">M227+1</f>
        <v>25</v>
      </c>
      <c r="N228" s="175" t="str">
        <f aca="true">IF(D228="","",xEURO(OFFSET(C228,-M228+1,0),E228,OFFSET(C228,-M228+2,0),OFFSET(C228,-M228+2,0),OFFSET(C228,-M228+3,0)+AB228,OFFSET(C228,-M228+4,0),0,1)*D228)</f>
        <v/>
      </c>
      <c r="O228" s="235" t="str">
        <f aca="true">IF(D228="","",xEURO(OFFSET(C228,-M228+1,0),E228,OFFSET(C228,-M228+2,0),OFFSET(C228,-M228+2,0),OFFSET(C228,-M228+3,0)+AB228,OFFSET(C228,-M228+4,0),0,0))</f>
        <v/>
      </c>
      <c r="P228" s="175" t="str">
        <f aca="false">IF(D228="","",(O228-F228)*D228*10)</f>
        <v/>
      </c>
      <c r="Q228" s="175" t="str">
        <f aca="true">IF(D228="","",xEURO(OFFSET(C228,-M228+1,0),E228,OFFSET(C228,-M228+2,0),OFFSET(C228,-M228+2,0),OFFSET(C228,-M228+3,0)+AB228,OFFSET(C228,-M228+4,0),0,2)/10*D228)</f>
        <v/>
      </c>
      <c r="R228" s="248" t="str">
        <f aca="true">IF(D228="","",xEURO(OFFSET(C228,-M228+1,0),E228,OFFSET(C228,-M228+2,0),OFFSET(C228,-M228+2,0),OFFSET(C228,-M228+3,0)+AB228,OFFSET(C228,-M228+4,0),0,3)/100*D228*10000)</f>
        <v/>
      </c>
      <c r="S228" s="248" t="str">
        <f aca="true">IF(D228="","",xEURO(OFFSET(C228,-M228+1,0),E228,OFFSET(C228,-M228+2,0),OFFSET(C228,-M228+2,0),OFFSET(C228,-M228+3,0)+AB228,OFFSET(C228,-M228+4,0),0,5)/365.25*D228*10000)</f>
        <v/>
      </c>
      <c r="U228" s="175" t="str">
        <f aca="true">IF(I228="","",xEURO(OFFSET(C228,-M228+1,0),J228,OFFSET(C228,-M228+2,0),OFFSET(C228,-M228+2,0),OFFSET(C228,-M228+3,0)+AC228,OFFSET(C228,-M228+4,0),1,1)*I228)</f>
        <v/>
      </c>
      <c r="V228" s="235" t="str">
        <f aca="true">IF(I228="","",xEURO(OFFSET(C228,-M228+1,0),J228,OFFSET(C228,-M228+2,0),OFFSET(C228,-M228+2,0),OFFSET(C228,-M228+3,0)+AC228,OFFSET(C228,-M228+4,0),1,0))</f>
        <v/>
      </c>
      <c r="W228" s="175" t="str">
        <f aca="false">IF(I228="","",(V228-K228)*I228*10)</f>
        <v/>
      </c>
      <c r="X228" s="175" t="str">
        <f aca="true">IF(I228="","",xEURO(OFFSET(C228,-M228+1,0),J228,OFFSET(C228,-M228+2,0),OFFSET(C228,-M228+2,0),OFFSET(C228,-M228+3,0)+AC228,OFFSET(C228,-M228+4,0),1,2)/10*I228)</f>
        <v/>
      </c>
      <c r="Y228" s="248" t="str">
        <f aca="true">IF(I228="","",xEURO(OFFSET(C228,-M228+1,0),J228,OFFSET(C228,-M228+2,0),OFFSET(C228,-M228+2,0),OFFSET(C228,-M228+3,0)+AC228,OFFSET(C228,-M228+4,0),1,3)/100*I228*10000)</f>
        <v/>
      </c>
      <c r="Z228" s="248" t="str">
        <f aca="true">IF(I228="","",xEURO(OFFSET(C228,-M228+1,0),J228,OFFSET(C228,-M228+2,0),OFFSET(C228,-M228+2,0),OFFSET(C228,-M228+3,0)+AC228,OFFSET(C228,-M228+4,0),1,5)/365.25*I228*10000)</f>
        <v/>
      </c>
      <c r="AB228" s="249" t="str">
        <f aca="true">IF(D228="","",xCalcSkew(OFFSET(C228,-M228,0),E228-OFFSET(C228,-M228+1,0),b)/100)</f>
        <v/>
      </c>
      <c r="AC228" s="249" t="str">
        <f aca="true">IF(I228="","",xCalcSkew(OFFSET(C228,-M228,0),J228-OFFSET(C228,-M228+1,0),b)/100)</f>
        <v/>
      </c>
      <c r="AE228" s="0" t="n">
        <f aca="false">D228*F228*10000*-1</f>
        <v>-0</v>
      </c>
      <c r="AF228" s="0" t="n">
        <f aca="false">I228*K228*10000*-1</f>
        <v>-0</v>
      </c>
      <c r="AG228" s="0" t="n">
        <f aca="false">AE228+AF228</f>
        <v>-0</v>
      </c>
    </row>
    <row r="229" customFormat="false" ht="12.75" hidden="false" customHeight="false" outlineLevel="0" collapsed="false">
      <c r="D229" s="265"/>
      <c r="E229" s="266"/>
      <c r="F229" s="266"/>
      <c r="G229" s="267"/>
      <c r="I229" s="265"/>
      <c r="J229" s="266"/>
      <c r="K229" s="266"/>
      <c r="L229" s="268"/>
      <c r="M229" s="247" t="n">
        <f aca="false">M228+1</f>
        <v>26</v>
      </c>
      <c r="N229" s="175" t="str">
        <f aca="true">IF(D229="","",xEURO(OFFSET(C229,-M229+1,0),E229,OFFSET(C229,-M229+2,0),OFFSET(C229,-M229+2,0),OFFSET(C229,-M229+3,0)+AB229,OFFSET(C229,-M229+4,0),0,1)*D229)</f>
        <v/>
      </c>
      <c r="O229" s="235" t="str">
        <f aca="true">IF(D229="","",xEURO(OFFSET(C229,-M229+1,0),E229,OFFSET(C229,-M229+2,0),OFFSET(C229,-M229+2,0),OFFSET(C229,-M229+3,0)+AB229,OFFSET(C229,-M229+4,0),0,0))</f>
        <v/>
      </c>
      <c r="P229" s="175" t="str">
        <f aca="false">IF(D229="","",(O229-F229)*D229*10)</f>
        <v/>
      </c>
      <c r="Q229" s="175" t="str">
        <f aca="true">IF(D229="","",xEURO(OFFSET(C229,-M229+1,0),E229,OFFSET(C229,-M229+2,0),OFFSET(C229,-M229+2,0),OFFSET(C229,-M229+3,0)+AB229,OFFSET(C229,-M229+4,0),0,2)/10*D229)</f>
        <v/>
      </c>
      <c r="R229" s="248" t="str">
        <f aca="true">IF(D229="","",xEURO(OFFSET(C229,-M229+1,0),E229,OFFSET(C229,-M229+2,0),OFFSET(C229,-M229+2,0),OFFSET(C229,-M229+3,0)+AB229,OFFSET(C229,-M229+4,0),0,3)/100*D229*10000)</f>
        <v/>
      </c>
      <c r="S229" s="248" t="str">
        <f aca="true">IF(D229="","",xEURO(OFFSET(C229,-M229+1,0),E229,OFFSET(C229,-M229+2,0),OFFSET(C229,-M229+2,0),OFFSET(C229,-M229+3,0)+AB229,OFFSET(C229,-M229+4,0),0,5)/365.25*D229*10000)</f>
        <v/>
      </c>
      <c r="U229" s="175" t="str">
        <f aca="true">IF(I229="","",xEURO(OFFSET(C229,-M229+1,0),J229,OFFSET(C229,-M229+2,0),OFFSET(C229,-M229+2,0),OFFSET(C229,-M229+3,0)+AC229,OFFSET(C229,-M229+4,0),1,1)*I229)</f>
        <v/>
      </c>
      <c r="V229" s="235" t="str">
        <f aca="true">IF(I229="","",xEURO(OFFSET(C229,-M229+1,0),J229,OFFSET(C229,-M229+2,0),OFFSET(C229,-M229+2,0),OFFSET(C229,-M229+3,0)+AC229,OFFSET(C229,-M229+4,0),1,0))</f>
        <v/>
      </c>
      <c r="W229" s="175" t="str">
        <f aca="false">IF(I229="","",(V229-K229)*I229*10)</f>
        <v/>
      </c>
      <c r="X229" s="175" t="str">
        <f aca="true">IF(I229="","",xEURO(OFFSET(C229,-M229+1,0),J229,OFFSET(C229,-M229+2,0),OFFSET(C229,-M229+2,0),OFFSET(C229,-M229+3,0)+AC229,OFFSET(C229,-M229+4,0),1,2)/10*I229)</f>
        <v/>
      </c>
      <c r="Y229" s="248" t="str">
        <f aca="true">IF(I229="","",xEURO(OFFSET(C229,-M229+1,0),J229,OFFSET(C229,-M229+2,0),OFFSET(C229,-M229+2,0),OFFSET(C229,-M229+3,0)+AC229,OFFSET(C229,-M229+4,0),1,3)/100*I229*10000)</f>
        <v/>
      </c>
      <c r="Z229" s="248" t="str">
        <f aca="true">IF(I229="","",xEURO(OFFSET(C229,-M229+1,0),J229,OFFSET(C229,-M229+2,0),OFFSET(C229,-M229+2,0),OFFSET(C229,-M229+3,0)+AC229,OFFSET(C229,-M229+4,0),1,5)/365.25*I229*10000)</f>
        <v/>
      </c>
      <c r="AB229" s="249" t="str">
        <f aca="true">IF(D229="","",xCalcSkew(OFFSET(C229,-M229,0),E229-OFFSET(C229,-M229+1,0),b)/100)</f>
        <v/>
      </c>
      <c r="AC229" s="249" t="str">
        <f aca="true">IF(I229="","",xCalcSkew(OFFSET(C229,-M229,0),J229-OFFSET(C229,-M229+1,0),b)/100)</f>
        <v/>
      </c>
      <c r="AE229" s="0" t="n">
        <f aca="false">D229*F229*10000*-1</f>
        <v>-0</v>
      </c>
      <c r="AF229" s="0" t="n">
        <f aca="false">I229*K229*10000*-1</f>
        <v>-0</v>
      </c>
      <c r="AG229" s="0" t="n">
        <f aca="false">AE229+AF229</f>
        <v>-0</v>
      </c>
    </row>
    <row r="230" customFormat="false" ht="12.75" hidden="false" customHeight="false" outlineLevel="0" collapsed="false">
      <c r="D230" s="265"/>
      <c r="E230" s="266"/>
      <c r="F230" s="266"/>
      <c r="G230" s="267"/>
      <c r="I230" s="265"/>
      <c r="J230" s="266"/>
      <c r="K230" s="266"/>
      <c r="L230" s="268"/>
      <c r="M230" s="247" t="n">
        <f aca="false">M229+1</f>
        <v>27</v>
      </c>
      <c r="N230" s="175" t="str">
        <f aca="true">IF(D230="","",xEURO(OFFSET(C230,-M230+1,0),E230,OFFSET(C230,-M230+2,0),OFFSET(C230,-M230+2,0),OFFSET(C230,-M230+3,0)+AB230,OFFSET(C230,-M230+4,0),0,1)*D230)</f>
        <v/>
      </c>
      <c r="O230" s="235" t="str">
        <f aca="true">IF(D230="","",xEURO(OFFSET(C230,-M230+1,0),E230,OFFSET(C230,-M230+2,0),OFFSET(C230,-M230+2,0),OFFSET(C230,-M230+3,0)+AB230,OFFSET(C230,-M230+4,0),0,0))</f>
        <v/>
      </c>
      <c r="P230" s="175" t="str">
        <f aca="false">IF(D230="","",(O230-F230)*D230*10)</f>
        <v/>
      </c>
      <c r="Q230" s="175" t="str">
        <f aca="true">IF(D230="","",xEURO(OFFSET(C230,-M230+1,0),E230,OFFSET(C230,-M230+2,0),OFFSET(C230,-M230+2,0),OFFSET(C230,-M230+3,0)+AB230,OFFSET(C230,-M230+4,0),0,2)/10*D230)</f>
        <v/>
      </c>
      <c r="R230" s="248" t="str">
        <f aca="true">IF(D230="","",xEURO(OFFSET(C230,-M230+1,0),E230,OFFSET(C230,-M230+2,0),OFFSET(C230,-M230+2,0),OFFSET(C230,-M230+3,0)+AB230,OFFSET(C230,-M230+4,0),0,3)/100*D230*10000)</f>
        <v/>
      </c>
      <c r="S230" s="248" t="str">
        <f aca="true">IF(D230="","",xEURO(OFFSET(C230,-M230+1,0),E230,OFFSET(C230,-M230+2,0),OFFSET(C230,-M230+2,0),OFFSET(C230,-M230+3,0)+AB230,OFFSET(C230,-M230+4,0),0,5)/365.25*D230*10000)</f>
        <v/>
      </c>
      <c r="U230" s="175" t="str">
        <f aca="true">IF(I230="","",xEURO(OFFSET(C230,-M230+1,0),J230,OFFSET(C230,-M230+2,0),OFFSET(C230,-M230+2,0),OFFSET(C230,-M230+3,0)+AC230,OFFSET(C230,-M230+4,0),1,1)*I230)</f>
        <v/>
      </c>
      <c r="V230" s="235" t="str">
        <f aca="true">IF(I230="","",xEURO(OFFSET(C230,-M230+1,0),J230,OFFSET(C230,-M230+2,0),OFFSET(C230,-M230+2,0),OFFSET(C230,-M230+3,0)+AC230,OFFSET(C230,-M230+4,0),1,0))</f>
        <v/>
      </c>
      <c r="W230" s="175" t="str">
        <f aca="false">IF(I230="","",(V230-K230)*I230*10)</f>
        <v/>
      </c>
      <c r="X230" s="175" t="str">
        <f aca="true">IF(I230="","",xEURO(OFFSET(C230,-M230+1,0),J230,OFFSET(C230,-M230+2,0),OFFSET(C230,-M230+2,0),OFFSET(C230,-M230+3,0)+AC230,OFFSET(C230,-M230+4,0),1,2)/10*I230)</f>
        <v/>
      </c>
      <c r="Y230" s="248" t="str">
        <f aca="true">IF(I230="","",xEURO(OFFSET(C230,-M230+1,0),J230,OFFSET(C230,-M230+2,0),OFFSET(C230,-M230+2,0),OFFSET(C230,-M230+3,0)+AC230,OFFSET(C230,-M230+4,0),1,3)/100*I230*10000)</f>
        <v/>
      </c>
      <c r="Z230" s="248" t="str">
        <f aca="true">IF(I230="","",xEURO(OFFSET(C230,-M230+1,0),J230,OFFSET(C230,-M230+2,0),OFFSET(C230,-M230+2,0),OFFSET(C230,-M230+3,0)+AC230,OFFSET(C230,-M230+4,0),1,5)/365.25*I230*10000)</f>
        <v/>
      </c>
      <c r="AB230" s="249" t="str">
        <f aca="true">IF(D230="","",xCalcSkew(OFFSET(C230,-M230,0),E230-OFFSET(C230,-M230+1,0),b)/100)</f>
        <v/>
      </c>
      <c r="AC230" s="249" t="str">
        <f aca="true">IF(I230="","",xCalcSkew(OFFSET(C230,-M230,0),J230-OFFSET(C230,-M230+1,0),b)/100)</f>
        <v/>
      </c>
      <c r="AE230" s="0" t="n">
        <f aca="false">D230*F230*10000*-1</f>
        <v>-0</v>
      </c>
      <c r="AF230" s="0" t="n">
        <f aca="false">I230*K230*10000*-1</f>
        <v>-0</v>
      </c>
      <c r="AG230" s="0" t="n">
        <f aca="false">AE230+AF230</f>
        <v>-0</v>
      </c>
    </row>
    <row r="231" customFormat="false" ht="12.75" hidden="false" customHeight="false" outlineLevel="0" collapsed="false">
      <c r="D231" s="265"/>
      <c r="E231" s="266"/>
      <c r="F231" s="266"/>
      <c r="G231" s="267"/>
      <c r="I231" s="265"/>
      <c r="J231" s="266"/>
      <c r="K231" s="266"/>
      <c r="L231" s="268"/>
      <c r="M231" s="247" t="n">
        <f aca="false">M230+1</f>
        <v>28</v>
      </c>
      <c r="N231" s="175" t="str">
        <f aca="true">IF(D231="","",xEURO(OFFSET(C231,-M231+1,0),E231,OFFSET(C231,-M231+2,0),OFFSET(C231,-M231+2,0),OFFSET(C231,-M231+3,0)+AB231,OFFSET(C231,-M231+4,0),0,1)*D231)</f>
        <v/>
      </c>
      <c r="O231" s="235" t="str">
        <f aca="true">IF(D231="","",xEURO(OFFSET(C231,-M231+1,0),E231,OFFSET(C231,-M231+2,0),OFFSET(C231,-M231+2,0),OFFSET(C231,-M231+3,0)+AB231,OFFSET(C231,-M231+4,0),0,0))</f>
        <v/>
      </c>
      <c r="P231" s="175" t="str">
        <f aca="false">IF(D231="","",(O231-F231)*D231*10)</f>
        <v/>
      </c>
      <c r="Q231" s="175" t="str">
        <f aca="true">IF(D231="","",xEURO(OFFSET(C231,-M231+1,0),E231,OFFSET(C231,-M231+2,0),OFFSET(C231,-M231+2,0),OFFSET(C231,-M231+3,0)+AB231,OFFSET(C231,-M231+4,0),0,2)/10*D231)</f>
        <v/>
      </c>
      <c r="R231" s="248" t="str">
        <f aca="true">IF(D231="","",xEURO(OFFSET(C231,-M231+1,0),E231,OFFSET(C231,-M231+2,0),OFFSET(C231,-M231+2,0),OFFSET(C231,-M231+3,0)+AB231,OFFSET(C231,-M231+4,0),0,3)/100*D231*10000)</f>
        <v/>
      </c>
      <c r="S231" s="248" t="str">
        <f aca="true">IF(D231="","",xEURO(OFFSET(C231,-M231+1,0),E231,OFFSET(C231,-M231+2,0),OFFSET(C231,-M231+2,0),OFFSET(C231,-M231+3,0)+AB231,OFFSET(C231,-M231+4,0),0,5)/365.25*D231*10000)</f>
        <v/>
      </c>
      <c r="U231" s="175" t="str">
        <f aca="true">IF(I231="","",xEURO(OFFSET(C231,-M231+1,0),J231,OFFSET(C231,-M231+2,0),OFFSET(C231,-M231+2,0),OFFSET(C231,-M231+3,0)+AC231,OFFSET(C231,-M231+4,0),1,1)*I231)</f>
        <v/>
      </c>
      <c r="V231" s="235" t="str">
        <f aca="true">IF(I231="","",xEURO(OFFSET(C231,-M231+1,0),J231,OFFSET(C231,-M231+2,0),OFFSET(C231,-M231+2,0),OFFSET(C231,-M231+3,0)+AC231,OFFSET(C231,-M231+4,0),1,0))</f>
        <v/>
      </c>
      <c r="W231" s="175" t="str">
        <f aca="false">IF(I231="","",(V231-K231)*I231*10)</f>
        <v/>
      </c>
      <c r="X231" s="175" t="str">
        <f aca="true">IF(I231="","",xEURO(OFFSET(C231,-M231+1,0),J231,OFFSET(C231,-M231+2,0),OFFSET(C231,-M231+2,0),OFFSET(C231,-M231+3,0)+AC231,OFFSET(C231,-M231+4,0),1,2)/10*I231)</f>
        <v/>
      </c>
      <c r="Y231" s="248" t="str">
        <f aca="true">IF(I231="","",xEURO(OFFSET(C231,-M231+1,0),J231,OFFSET(C231,-M231+2,0),OFFSET(C231,-M231+2,0),OFFSET(C231,-M231+3,0)+AC231,OFFSET(C231,-M231+4,0),1,3)/100*I231*10000)</f>
        <v/>
      </c>
      <c r="Z231" s="248" t="str">
        <f aca="true">IF(I231="","",xEURO(OFFSET(C231,-M231+1,0),J231,OFFSET(C231,-M231+2,0),OFFSET(C231,-M231+2,0),OFFSET(C231,-M231+3,0)+AC231,OFFSET(C231,-M231+4,0),1,5)/365.25*I231*10000)</f>
        <v/>
      </c>
      <c r="AB231" s="249" t="str">
        <f aca="true">IF(D231="","",xCalcSkew(OFFSET(C231,-M231,0),E231-OFFSET(C231,-M231+1,0),b)/100)</f>
        <v/>
      </c>
      <c r="AC231" s="249" t="str">
        <f aca="true">IF(I231="","",xCalcSkew(OFFSET(C231,-M231,0),J231-OFFSET(C231,-M231+1,0),b)/100)</f>
        <v/>
      </c>
      <c r="AE231" s="0" t="n">
        <f aca="false">D231*F231*10000*-1</f>
        <v>-0</v>
      </c>
      <c r="AF231" s="0" t="n">
        <f aca="false">I231*K231*10000*-1</f>
        <v>-0</v>
      </c>
      <c r="AG231" s="0" t="n">
        <f aca="false">AE231+AF231</f>
        <v>-0</v>
      </c>
    </row>
    <row r="232" customFormat="false" ht="12.75" hidden="false" customHeight="false" outlineLevel="0" collapsed="false">
      <c r="D232" s="265"/>
      <c r="E232" s="266"/>
      <c r="F232" s="266"/>
      <c r="G232" s="267"/>
      <c r="I232" s="265"/>
      <c r="J232" s="266"/>
      <c r="K232" s="266"/>
      <c r="L232" s="268"/>
      <c r="M232" s="247" t="n">
        <f aca="false">M231+1</f>
        <v>29</v>
      </c>
      <c r="N232" s="175" t="str">
        <f aca="true">IF(D232="","",xEURO(OFFSET(C232,-M232+1,0),E232,OFFSET(C232,-M232+2,0),OFFSET(C232,-M232+2,0),OFFSET(C232,-M232+3,0)+AB232,OFFSET(C232,-M232+4,0),0,1)*D232)</f>
        <v/>
      </c>
      <c r="O232" s="235" t="str">
        <f aca="true">IF(D232="","",xEURO(OFFSET(C232,-M232+1,0),E232,OFFSET(C232,-M232+2,0),OFFSET(C232,-M232+2,0),OFFSET(C232,-M232+3,0)+AB232,OFFSET(C232,-M232+4,0),0,0))</f>
        <v/>
      </c>
      <c r="P232" s="175" t="str">
        <f aca="false">IF(D232="","",(O232-F232)*D232*10)</f>
        <v/>
      </c>
      <c r="Q232" s="175" t="str">
        <f aca="true">IF(D232="","",xEURO(OFFSET(C232,-M232+1,0),E232,OFFSET(C232,-M232+2,0),OFFSET(C232,-M232+2,0),OFFSET(C232,-M232+3,0)+AB232,OFFSET(C232,-M232+4,0),0,2)/10*D232)</f>
        <v/>
      </c>
      <c r="R232" s="248" t="str">
        <f aca="true">IF(D232="","",xEURO(OFFSET(C232,-M232+1,0),E232,OFFSET(C232,-M232+2,0),OFFSET(C232,-M232+2,0),OFFSET(C232,-M232+3,0)+AB232,OFFSET(C232,-M232+4,0),0,3)/100*D232*10000)</f>
        <v/>
      </c>
      <c r="S232" s="248" t="str">
        <f aca="true">IF(D232="","",xEURO(OFFSET(C232,-M232+1,0),E232,OFFSET(C232,-M232+2,0),OFFSET(C232,-M232+2,0),OFFSET(C232,-M232+3,0)+AB232,OFFSET(C232,-M232+4,0),0,5)/365.25*D232*10000)</f>
        <v/>
      </c>
      <c r="U232" s="175" t="str">
        <f aca="true">IF(I232="","",xEURO(OFFSET(C232,-M232+1,0),J232,OFFSET(C232,-M232+2,0),OFFSET(C232,-M232+2,0),OFFSET(C232,-M232+3,0)+AC232,OFFSET(C232,-M232+4,0),1,1)*I232)</f>
        <v/>
      </c>
      <c r="V232" s="235" t="str">
        <f aca="true">IF(I232="","",xEURO(OFFSET(C232,-M232+1,0),J232,OFFSET(C232,-M232+2,0),OFFSET(C232,-M232+2,0),OFFSET(C232,-M232+3,0)+AC232,OFFSET(C232,-M232+4,0),1,0))</f>
        <v/>
      </c>
      <c r="W232" s="175" t="str">
        <f aca="false">IF(I232="","",(V232-K232)*I232*10)</f>
        <v/>
      </c>
      <c r="X232" s="175" t="str">
        <f aca="true">IF(I232="","",xEURO(OFFSET(C232,-M232+1,0),J232,OFFSET(C232,-M232+2,0),OFFSET(C232,-M232+2,0),OFFSET(C232,-M232+3,0)+AC232,OFFSET(C232,-M232+4,0),1,2)/10*I232)</f>
        <v/>
      </c>
      <c r="Y232" s="248" t="str">
        <f aca="true">IF(I232="","",xEURO(OFFSET(C232,-M232+1,0),J232,OFFSET(C232,-M232+2,0),OFFSET(C232,-M232+2,0),OFFSET(C232,-M232+3,0)+AC232,OFFSET(C232,-M232+4,0),1,3)/100*I232*10000)</f>
        <v/>
      </c>
      <c r="Z232" s="248" t="str">
        <f aca="true">IF(I232="","",xEURO(OFFSET(C232,-M232+1,0),J232,OFFSET(C232,-M232+2,0),OFFSET(C232,-M232+2,0),OFFSET(C232,-M232+3,0)+AC232,OFFSET(C232,-M232+4,0),1,5)/365.25*I232*10000)</f>
        <v/>
      </c>
      <c r="AB232" s="249" t="str">
        <f aca="true">IF(D232="","",xCalcSkew(OFFSET(C232,-M232,0),E232-OFFSET(C232,-M232+1,0),b)/100)</f>
        <v/>
      </c>
      <c r="AC232" s="249" t="str">
        <f aca="true">IF(I232="","",xCalcSkew(OFFSET(C232,-M232,0),J232-OFFSET(C232,-M232+1,0),b)/100)</f>
        <v/>
      </c>
      <c r="AE232" s="0" t="n">
        <f aca="false">D232*F232*10000*-1</f>
        <v>-0</v>
      </c>
      <c r="AF232" s="0" t="n">
        <f aca="false">I232*K232*10000*-1</f>
        <v>-0</v>
      </c>
      <c r="AG232" s="0" t="n">
        <f aca="false">AE232+AF232</f>
        <v>-0</v>
      </c>
    </row>
    <row r="233" customFormat="false" ht="12.75" hidden="false" customHeight="false" outlineLevel="0" collapsed="false">
      <c r="D233" s="265"/>
      <c r="E233" s="266"/>
      <c r="F233" s="266"/>
      <c r="G233" s="267"/>
      <c r="I233" s="265"/>
      <c r="J233" s="266"/>
      <c r="K233" s="266"/>
      <c r="L233" s="268"/>
      <c r="M233" s="247" t="n">
        <f aca="false">M232+1</f>
        <v>30</v>
      </c>
      <c r="N233" s="175" t="str">
        <f aca="true">IF(D233="","",xEURO(OFFSET(C233,-M233+1,0),E233,OFFSET(C233,-M233+2,0),OFFSET(C233,-M233+2,0),OFFSET(C233,-M233+3,0)+AB233,OFFSET(C233,-M233+4,0),0,1)*D233)</f>
        <v/>
      </c>
      <c r="O233" s="235" t="str">
        <f aca="true">IF(D233="","",xEURO(OFFSET(C233,-M233+1,0),E233,OFFSET(C233,-M233+2,0),OFFSET(C233,-M233+2,0),OFFSET(C233,-M233+3,0)+AB233,OFFSET(C233,-M233+4,0),0,0))</f>
        <v/>
      </c>
      <c r="P233" s="175" t="str">
        <f aca="false">IF(D233="","",(O233-F233)*D233*10)</f>
        <v/>
      </c>
      <c r="Q233" s="175" t="str">
        <f aca="true">IF(D233="","",xEURO(OFFSET(C233,-M233+1,0),E233,OFFSET(C233,-M233+2,0),OFFSET(C233,-M233+2,0),OFFSET(C233,-M233+3,0)+AB233,OFFSET(C233,-M233+4,0),0,2)/10*D233)</f>
        <v/>
      </c>
      <c r="R233" s="248" t="str">
        <f aca="true">IF(D233="","",xEURO(OFFSET(C233,-M233+1,0),E233,OFFSET(C233,-M233+2,0),OFFSET(C233,-M233+2,0),OFFSET(C233,-M233+3,0)+AB233,OFFSET(C233,-M233+4,0),0,3)/100*D233*10000)</f>
        <v/>
      </c>
      <c r="S233" s="248" t="str">
        <f aca="true">IF(D233="","",xEURO(OFFSET(C233,-M233+1,0),E233,OFFSET(C233,-M233+2,0),OFFSET(C233,-M233+2,0),OFFSET(C233,-M233+3,0)+AB233,OFFSET(C233,-M233+4,0),0,5)/365.25*D233*10000)</f>
        <v/>
      </c>
      <c r="U233" s="175" t="str">
        <f aca="true">IF(I233="","",xEURO(OFFSET(C233,-M233+1,0),J233,OFFSET(C233,-M233+2,0),OFFSET(C233,-M233+2,0),OFFSET(C233,-M233+3,0)+AC233,OFFSET(C233,-M233+4,0),1,1)*I233)</f>
        <v/>
      </c>
      <c r="V233" s="235" t="str">
        <f aca="true">IF(I233="","",xEURO(OFFSET(C233,-M233+1,0),J233,OFFSET(C233,-M233+2,0),OFFSET(C233,-M233+2,0),OFFSET(C233,-M233+3,0)+AC233,OFFSET(C233,-M233+4,0),1,0))</f>
        <v/>
      </c>
      <c r="W233" s="175" t="str">
        <f aca="false">IF(I233="","",(V233-K233)*I233*10)</f>
        <v/>
      </c>
      <c r="X233" s="175" t="str">
        <f aca="true">IF(I233="","",xEURO(OFFSET(C233,-M233+1,0),J233,OFFSET(C233,-M233+2,0),OFFSET(C233,-M233+2,0),OFFSET(C233,-M233+3,0)+AC233,OFFSET(C233,-M233+4,0),1,2)/10*I233)</f>
        <v/>
      </c>
      <c r="Y233" s="248" t="str">
        <f aca="true">IF(I233="","",xEURO(OFFSET(C233,-M233+1,0),J233,OFFSET(C233,-M233+2,0),OFFSET(C233,-M233+2,0),OFFSET(C233,-M233+3,0)+AC233,OFFSET(C233,-M233+4,0),1,3)/100*I233*10000)</f>
        <v/>
      </c>
      <c r="Z233" s="248" t="str">
        <f aca="true">IF(I233="","",xEURO(OFFSET(C233,-M233+1,0),J233,OFFSET(C233,-M233+2,0),OFFSET(C233,-M233+2,0),OFFSET(C233,-M233+3,0)+AC233,OFFSET(C233,-M233+4,0),1,5)/365.25*I233*10000)</f>
        <v/>
      </c>
      <c r="AB233" s="249" t="str">
        <f aca="true">IF(D233="","",xCalcSkew(OFFSET(C233,-M233,0),E233-OFFSET(C233,-M233+1,0),b)/100)</f>
        <v/>
      </c>
      <c r="AC233" s="249" t="str">
        <f aca="true">IF(I233="","",xCalcSkew(OFFSET(C233,-M233,0),J233-OFFSET(C233,-M233+1,0),b)/100)</f>
        <v/>
      </c>
      <c r="AE233" s="0" t="n">
        <f aca="false">D233*F233*10000*-1</f>
        <v>-0</v>
      </c>
      <c r="AF233" s="0" t="n">
        <f aca="false">I233*K233*10000*-1</f>
        <v>-0</v>
      </c>
      <c r="AG233" s="0" t="n">
        <f aca="false">AE233+AF233</f>
        <v>-0</v>
      </c>
    </row>
    <row r="234" customFormat="false" ht="12.75" hidden="false" customHeight="false" outlineLevel="0" collapsed="false">
      <c r="D234" s="265"/>
      <c r="E234" s="266"/>
      <c r="F234" s="266"/>
      <c r="G234" s="267"/>
      <c r="I234" s="265"/>
      <c r="J234" s="266"/>
      <c r="K234" s="266"/>
      <c r="L234" s="268"/>
      <c r="M234" s="247" t="n">
        <f aca="false">M233+1</f>
        <v>31</v>
      </c>
      <c r="N234" s="175" t="str">
        <f aca="true">IF(D234="","",xEURO(OFFSET(C234,-M234+1,0),E234,OFFSET(C234,-M234+2,0),OFFSET(C234,-M234+2,0),OFFSET(C234,-M234+3,0)+AB234,OFFSET(C234,-M234+4,0),0,1)*D234)</f>
        <v/>
      </c>
      <c r="O234" s="235" t="str">
        <f aca="true">IF(D234="","",xEURO(OFFSET(C234,-M234+1,0),E234,OFFSET(C234,-M234+2,0),OFFSET(C234,-M234+2,0),OFFSET(C234,-M234+3,0)+AB234,OFFSET(C234,-M234+4,0),0,0))</f>
        <v/>
      </c>
      <c r="P234" s="175" t="str">
        <f aca="false">IF(D234="","",(O234-F234)*D234*10)</f>
        <v/>
      </c>
      <c r="Q234" s="175" t="str">
        <f aca="true">IF(D234="","",xEURO(OFFSET(C234,-M234+1,0),E234,OFFSET(C234,-M234+2,0),OFFSET(C234,-M234+2,0),OFFSET(C234,-M234+3,0)+AB234,OFFSET(C234,-M234+4,0),0,2)/10*D234)</f>
        <v/>
      </c>
      <c r="R234" s="248" t="str">
        <f aca="true">IF(D234="","",xEURO(OFFSET(C234,-M234+1,0),E234,OFFSET(C234,-M234+2,0),OFFSET(C234,-M234+2,0),OFFSET(C234,-M234+3,0)+AB234,OFFSET(C234,-M234+4,0),0,3)/100*D234*10000)</f>
        <v/>
      </c>
      <c r="S234" s="248" t="str">
        <f aca="true">IF(D234="","",xEURO(OFFSET(C234,-M234+1,0),E234,OFFSET(C234,-M234+2,0),OFFSET(C234,-M234+2,0),OFFSET(C234,-M234+3,0)+AB234,OFFSET(C234,-M234+4,0),0,5)/365.25*D234*10000)</f>
        <v/>
      </c>
      <c r="U234" s="175" t="str">
        <f aca="true">IF(I234="","",xEURO(OFFSET(C234,-M234+1,0),J234,OFFSET(C234,-M234+2,0),OFFSET(C234,-M234+2,0),OFFSET(C234,-M234+3,0)+AC234,OFFSET(C234,-M234+4,0),1,1)*I234)</f>
        <v/>
      </c>
      <c r="V234" s="235" t="str">
        <f aca="true">IF(I234="","",xEURO(OFFSET(C234,-M234+1,0),J234,OFFSET(C234,-M234+2,0),OFFSET(C234,-M234+2,0),OFFSET(C234,-M234+3,0)+AC234,OFFSET(C234,-M234+4,0),1,0))</f>
        <v/>
      </c>
      <c r="W234" s="175" t="str">
        <f aca="false">IF(I234="","",(V234-K234)*I234*10)</f>
        <v/>
      </c>
      <c r="X234" s="175" t="str">
        <f aca="true">IF(I234="","",xEURO(OFFSET(C234,-M234+1,0),J234,OFFSET(C234,-M234+2,0),OFFSET(C234,-M234+2,0),OFFSET(C234,-M234+3,0)+AC234,OFFSET(C234,-M234+4,0),1,2)/10*I234)</f>
        <v/>
      </c>
      <c r="Y234" s="248" t="str">
        <f aca="true">IF(I234="","",xEURO(OFFSET(C234,-M234+1,0),J234,OFFSET(C234,-M234+2,0),OFFSET(C234,-M234+2,0),OFFSET(C234,-M234+3,0)+AC234,OFFSET(C234,-M234+4,0),1,3)/100*I234*10000)</f>
        <v/>
      </c>
      <c r="Z234" s="248" t="str">
        <f aca="true">IF(I234="","",xEURO(OFFSET(C234,-M234+1,0),J234,OFFSET(C234,-M234+2,0),OFFSET(C234,-M234+2,0),OFFSET(C234,-M234+3,0)+AC234,OFFSET(C234,-M234+4,0),1,5)/365.25*I234*10000)</f>
        <v/>
      </c>
      <c r="AB234" s="249" t="str">
        <f aca="true">IF(D234="","",xCalcSkew(OFFSET(C234,-M234,0),E234-OFFSET(C234,-M234+1,0),b)/100)</f>
        <v/>
      </c>
      <c r="AC234" s="249" t="str">
        <f aca="true">IF(I234="","",xCalcSkew(OFFSET(C234,-M234,0),J234-OFFSET(C234,-M234+1,0),b)/100)</f>
        <v/>
      </c>
      <c r="AE234" s="0" t="n">
        <f aca="false">D234*F234*10000*-1</f>
        <v>-0</v>
      </c>
      <c r="AF234" s="0" t="n">
        <f aca="false">I234*K234*10000*-1</f>
        <v>-0</v>
      </c>
      <c r="AG234" s="0" t="n">
        <f aca="false">AE234+AF234</f>
        <v>-0</v>
      </c>
    </row>
    <row r="235" customFormat="false" ht="12.75" hidden="false" customHeight="false" outlineLevel="0" collapsed="false">
      <c r="D235" s="265"/>
      <c r="E235" s="266"/>
      <c r="F235" s="266"/>
      <c r="G235" s="267"/>
      <c r="I235" s="265"/>
      <c r="J235" s="266"/>
      <c r="K235" s="266"/>
      <c r="L235" s="268"/>
      <c r="M235" s="247" t="n">
        <f aca="false">M234+1</f>
        <v>32</v>
      </c>
      <c r="N235" s="175" t="str">
        <f aca="true">IF(D235="","",xEURO(OFFSET(C235,-M235+1,0),E235,OFFSET(C235,-M235+2,0),OFFSET(C235,-M235+2,0),OFFSET(C235,-M235+3,0)+AB235,OFFSET(C235,-M235+4,0),0,1)*D235)</f>
        <v/>
      </c>
      <c r="O235" s="235" t="str">
        <f aca="true">IF(D235="","",xEURO(OFFSET(C235,-M235+1,0),E235,OFFSET(C235,-M235+2,0),OFFSET(C235,-M235+2,0),OFFSET(C235,-M235+3,0)+AB235,OFFSET(C235,-M235+4,0),0,0))</f>
        <v/>
      </c>
      <c r="P235" s="175" t="str">
        <f aca="false">IF(D235="","",(O235-F235)*D235*10)</f>
        <v/>
      </c>
      <c r="Q235" s="175" t="str">
        <f aca="true">IF(D235="","",xEURO(OFFSET(C235,-M235+1,0),E235,OFFSET(C235,-M235+2,0),OFFSET(C235,-M235+2,0),OFFSET(C235,-M235+3,0)+AB235,OFFSET(C235,-M235+4,0),0,2)/10*D235)</f>
        <v/>
      </c>
      <c r="R235" s="248" t="str">
        <f aca="true">IF(D235="","",xEURO(OFFSET(C235,-M235+1,0),E235,OFFSET(C235,-M235+2,0),OFFSET(C235,-M235+2,0),OFFSET(C235,-M235+3,0)+AB235,OFFSET(C235,-M235+4,0),0,3)/100*D235*10000)</f>
        <v/>
      </c>
      <c r="S235" s="248" t="str">
        <f aca="true">IF(D235="","",xEURO(OFFSET(C235,-M235+1,0),E235,OFFSET(C235,-M235+2,0),OFFSET(C235,-M235+2,0),OFFSET(C235,-M235+3,0)+AB235,OFFSET(C235,-M235+4,0),0,5)/365.25*D235*10000)</f>
        <v/>
      </c>
      <c r="U235" s="175" t="str">
        <f aca="true">IF(I235="","",xEURO(OFFSET(C235,-M235+1,0),J235,OFFSET(C235,-M235+2,0),OFFSET(C235,-M235+2,0),OFFSET(C235,-M235+3,0)+AC235,OFFSET(C235,-M235+4,0),1,1)*I235)</f>
        <v/>
      </c>
      <c r="V235" s="235" t="str">
        <f aca="true">IF(I235="","",xEURO(OFFSET(C235,-M235+1,0),J235,OFFSET(C235,-M235+2,0),OFFSET(C235,-M235+2,0),OFFSET(C235,-M235+3,0)+AC235,OFFSET(C235,-M235+4,0),1,0))</f>
        <v/>
      </c>
      <c r="W235" s="175" t="str">
        <f aca="false">IF(I235="","",(V235-K235)*I235*10)</f>
        <v/>
      </c>
      <c r="X235" s="175" t="str">
        <f aca="true">IF(I235="","",xEURO(OFFSET(C235,-M235+1,0),J235,OFFSET(C235,-M235+2,0),OFFSET(C235,-M235+2,0),OFFSET(C235,-M235+3,0)+AC235,OFFSET(C235,-M235+4,0),1,2)/10*I235)</f>
        <v/>
      </c>
      <c r="Y235" s="248" t="str">
        <f aca="true">IF(I235="","",xEURO(OFFSET(C235,-M235+1,0),J235,OFFSET(C235,-M235+2,0),OFFSET(C235,-M235+2,0),OFFSET(C235,-M235+3,0)+AC235,OFFSET(C235,-M235+4,0),1,3)/100*I235*10000)</f>
        <v/>
      </c>
      <c r="Z235" s="248" t="str">
        <f aca="true">IF(I235="","",xEURO(OFFSET(C235,-M235+1,0),J235,OFFSET(C235,-M235+2,0),OFFSET(C235,-M235+2,0),OFFSET(C235,-M235+3,0)+AC235,OFFSET(C235,-M235+4,0),1,5)/365.25*I235*10000)</f>
        <v/>
      </c>
      <c r="AB235" s="249" t="str">
        <f aca="true">IF(D235="","",xCalcSkew(OFFSET(C235,-M235,0),E235-OFFSET(C235,-M235+1,0),b)/100)</f>
        <v/>
      </c>
      <c r="AC235" s="249" t="str">
        <f aca="true">IF(I235="","",xCalcSkew(OFFSET(C235,-M235,0),J235-OFFSET(C235,-M235+1,0),b)/100)</f>
        <v/>
      </c>
      <c r="AE235" s="0" t="n">
        <f aca="false">D235*F235*10000*-1</f>
        <v>-0</v>
      </c>
      <c r="AF235" s="0" t="n">
        <f aca="false">I235*K235*10000*-1</f>
        <v>-0</v>
      </c>
      <c r="AG235" s="0" t="n">
        <f aca="false">AE235+AF235</f>
        <v>-0</v>
      </c>
    </row>
    <row r="236" customFormat="false" ht="12.75" hidden="false" customHeight="false" outlineLevel="0" collapsed="false">
      <c r="D236" s="265"/>
      <c r="E236" s="266"/>
      <c r="F236" s="266"/>
      <c r="G236" s="267"/>
      <c r="I236" s="265"/>
      <c r="J236" s="266"/>
      <c r="K236" s="266"/>
      <c r="L236" s="268"/>
      <c r="M236" s="247" t="n">
        <f aca="false">M235+1</f>
        <v>33</v>
      </c>
      <c r="N236" s="175" t="str">
        <f aca="true">IF(D236="","",xEURO(OFFSET(C236,-M236+1,0),E236,OFFSET(C236,-M236+2,0),OFFSET(C236,-M236+2,0),OFFSET(C236,-M236+3,0)+AB236,OFFSET(C236,-M236+4,0),0,1)*D236)</f>
        <v/>
      </c>
      <c r="O236" s="235" t="str">
        <f aca="true">IF(D236="","",xEURO(OFFSET(C236,-M236+1,0),E236,OFFSET(C236,-M236+2,0),OFFSET(C236,-M236+2,0),OFFSET(C236,-M236+3,0)+AB236,OFFSET(C236,-M236+4,0),0,0))</f>
        <v/>
      </c>
      <c r="P236" s="175" t="str">
        <f aca="false">IF(D236="","",(O236-F236)*D236*10)</f>
        <v/>
      </c>
      <c r="Q236" s="175" t="str">
        <f aca="true">IF(D236="","",xEURO(OFFSET(C236,-M236+1,0),E236,OFFSET(C236,-M236+2,0),OFFSET(C236,-M236+2,0),OFFSET(C236,-M236+3,0)+AB236,OFFSET(C236,-M236+4,0),0,2)/10*D236)</f>
        <v/>
      </c>
      <c r="R236" s="248" t="str">
        <f aca="true">IF(D236="","",xEURO(OFFSET(C236,-M236+1,0),E236,OFFSET(C236,-M236+2,0),OFFSET(C236,-M236+2,0),OFFSET(C236,-M236+3,0)+AB236,OFFSET(C236,-M236+4,0),0,3)/100*D236*10000)</f>
        <v/>
      </c>
      <c r="S236" s="248" t="str">
        <f aca="true">IF(D236="","",xEURO(OFFSET(C236,-M236+1,0),E236,OFFSET(C236,-M236+2,0),OFFSET(C236,-M236+2,0),OFFSET(C236,-M236+3,0)+AB236,OFFSET(C236,-M236+4,0),0,5)/365.25*D236*10000)</f>
        <v/>
      </c>
      <c r="U236" s="175" t="str">
        <f aca="true">IF(I236="","",xEURO(OFFSET(C236,-M236+1,0),J236,OFFSET(C236,-M236+2,0),OFFSET(C236,-M236+2,0),OFFSET(C236,-M236+3,0)+AC236,OFFSET(C236,-M236+4,0),1,1)*I236)</f>
        <v/>
      </c>
      <c r="V236" s="235" t="str">
        <f aca="true">IF(I236="","",xEURO(OFFSET(C236,-M236+1,0),J236,OFFSET(C236,-M236+2,0),OFFSET(C236,-M236+2,0),OFFSET(C236,-M236+3,0)+AC236,OFFSET(C236,-M236+4,0),1,0))</f>
        <v/>
      </c>
      <c r="W236" s="175" t="str">
        <f aca="false">IF(I236="","",(V236-K236)*I236*10)</f>
        <v/>
      </c>
      <c r="X236" s="175" t="str">
        <f aca="true">IF(I236="","",xEURO(OFFSET(C236,-M236+1,0),J236,OFFSET(C236,-M236+2,0),OFFSET(C236,-M236+2,0),OFFSET(C236,-M236+3,0)+AC236,OFFSET(C236,-M236+4,0),1,2)/10*I236)</f>
        <v/>
      </c>
      <c r="Y236" s="248" t="str">
        <f aca="true">IF(I236="","",xEURO(OFFSET(C236,-M236+1,0),J236,OFFSET(C236,-M236+2,0),OFFSET(C236,-M236+2,0),OFFSET(C236,-M236+3,0)+AC236,OFFSET(C236,-M236+4,0),1,3)/100*I236*10000)</f>
        <v/>
      </c>
      <c r="Z236" s="248" t="str">
        <f aca="true">IF(I236="","",xEURO(OFFSET(C236,-M236+1,0),J236,OFFSET(C236,-M236+2,0),OFFSET(C236,-M236+2,0),OFFSET(C236,-M236+3,0)+AC236,OFFSET(C236,-M236+4,0),1,5)/365.25*I236*10000)</f>
        <v/>
      </c>
      <c r="AB236" s="249" t="str">
        <f aca="true">IF(D236="","",xCalcSkew(OFFSET(C236,-M236,0),E236-OFFSET(C236,-M236+1,0),b)/100)</f>
        <v/>
      </c>
      <c r="AC236" s="249" t="str">
        <f aca="true">IF(I236="","",xCalcSkew(OFFSET(C236,-M236,0),J236-OFFSET(C236,-M236+1,0),b)/100)</f>
        <v/>
      </c>
      <c r="AE236" s="0" t="n">
        <f aca="false">D236*F236*10000*-1</f>
        <v>-0</v>
      </c>
      <c r="AF236" s="0" t="n">
        <f aca="false">I236*K236*10000*-1</f>
        <v>-0</v>
      </c>
      <c r="AG236" s="0" t="n">
        <f aca="false">AE236+AF236</f>
        <v>-0</v>
      </c>
    </row>
    <row r="237" customFormat="false" ht="12.75" hidden="false" customHeight="false" outlineLevel="0" collapsed="false">
      <c r="D237" s="265"/>
      <c r="E237" s="266"/>
      <c r="F237" s="266"/>
      <c r="G237" s="267"/>
      <c r="I237" s="265"/>
      <c r="J237" s="266"/>
      <c r="K237" s="266"/>
      <c r="L237" s="268"/>
      <c r="M237" s="247" t="n">
        <f aca="false">M236+1</f>
        <v>34</v>
      </c>
      <c r="N237" s="175" t="str">
        <f aca="true">IF(D237="","",xEURO(OFFSET(C237,-M237+1,0),E237,OFFSET(C237,-M237+2,0),OFFSET(C237,-M237+2,0),OFFSET(C237,-M237+3,0)+AB237,OFFSET(C237,-M237+4,0),0,1)*D237)</f>
        <v/>
      </c>
      <c r="O237" s="235" t="str">
        <f aca="true">IF(D237="","",xEURO(OFFSET(C237,-M237+1,0),E237,OFFSET(C237,-M237+2,0),OFFSET(C237,-M237+2,0),OFFSET(C237,-M237+3,0)+AB237,OFFSET(C237,-M237+4,0),0,0))</f>
        <v/>
      </c>
      <c r="P237" s="175" t="str">
        <f aca="false">IF(D237="","",(O237-F237)*D237*10)</f>
        <v/>
      </c>
      <c r="Q237" s="175" t="str">
        <f aca="true">IF(D237="","",xEURO(OFFSET(C237,-M237+1,0),E237,OFFSET(C237,-M237+2,0),OFFSET(C237,-M237+2,0),OFFSET(C237,-M237+3,0)+AB237,OFFSET(C237,-M237+4,0),0,2)/10*D237)</f>
        <v/>
      </c>
      <c r="R237" s="248" t="str">
        <f aca="true">IF(D237="","",xEURO(OFFSET(C237,-M237+1,0),E237,OFFSET(C237,-M237+2,0),OFFSET(C237,-M237+2,0),OFFSET(C237,-M237+3,0)+AB237,OFFSET(C237,-M237+4,0),0,3)/100*D237*10000)</f>
        <v/>
      </c>
      <c r="S237" s="248" t="str">
        <f aca="true">IF(D237="","",xEURO(OFFSET(C237,-M237+1,0),E237,OFFSET(C237,-M237+2,0),OFFSET(C237,-M237+2,0),OFFSET(C237,-M237+3,0)+AB237,OFFSET(C237,-M237+4,0),0,5)/365.25*D237*10000)</f>
        <v/>
      </c>
      <c r="U237" s="175" t="str">
        <f aca="true">IF(I237="","",xEURO(OFFSET(C237,-M237+1,0),J237,OFFSET(C237,-M237+2,0),OFFSET(C237,-M237+2,0),OFFSET(C237,-M237+3,0)+AC237,OFFSET(C237,-M237+4,0),1,1)*I237)</f>
        <v/>
      </c>
      <c r="V237" s="235" t="str">
        <f aca="true">IF(I237="","",xEURO(OFFSET(C237,-M237+1,0),J237,OFFSET(C237,-M237+2,0),OFFSET(C237,-M237+2,0),OFFSET(C237,-M237+3,0)+AC237,OFFSET(C237,-M237+4,0),1,0))</f>
        <v/>
      </c>
      <c r="W237" s="175" t="str">
        <f aca="false">IF(I237="","",(V237-K237)*I237*10)</f>
        <v/>
      </c>
      <c r="X237" s="175" t="str">
        <f aca="true">IF(I237="","",xEURO(OFFSET(C237,-M237+1,0),J237,OFFSET(C237,-M237+2,0),OFFSET(C237,-M237+2,0),OFFSET(C237,-M237+3,0)+AC237,OFFSET(C237,-M237+4,0),1,2)/10*I237)</f>
        <v/>
      </c>
      <c r="Y237" s="248" t="str">
        <f aca="true">IF(I237="","",xEURO(OFFSET(C237,-M237+1,0),J237,OFFSET(C237,-M237+2,0),OFFSET(C237,-M237+2,0),OFFSET(C237,-M237+3,0)+AC237,OFFSET(C237,-M237+4,0),1,3)/100*I237*10000)</f>
        <v/>
      </c>
      <c r="Z237" s="248" t="str">
        <f aca="true">IF(I237="","",xEURO(OFFSET(C237,-M237+1,0),J237,OFFSET(C237,-M237+2,0),OFFSET(C237,-M237+2,0),OFFSET(C237,-M237+3,0)+AC237,OFFSET(C237,-M237+4,0),1,5)/365.25*I237*10000)</f>
        <v/>
      </c>
      <c r="AB237" s="249" t="str">
        <f aca="true">IF(D237="","",xCalcSkew(OFFSET(C237,-M237,0),E237-OFFSET(C237,-M237+1,0),b)/100)</f>
        <v/>
      </c>
      <c r="AC237" s="249" t="str">
        <f aca="true">IF(I237="","",xCalcSkew(OFFSET(C237,-M237,0),J237-OFFSET(C237,-M237+1,0),b)/100)</f>
        <v/>
      </c>
      <c r="AE237" s="0" t="n">
        <f aca="false">D237*F237*10000*-1</f>
        <v>-0</v>
      </c>
      <c r="AF237" s="0" t="n">
        <f aca="false">I237*K237*10000*-1</f>
        <v>-0</v>
      </c>
      <c r="AG237" s="0" t="n">
        <f aca="false">AE237+AF237</f>
        <v>-0</v>
      </c>
    </row>
    <row r="238" customFormat="false" ht="12.75" hidden="false" customHeight="false" outlineLevel="0" collapsed="false">
      <c r="D238" s="265"/>
      <c r="E238" s="266"/>
      <c r="F238" s="266"/>
      <c r="G238" s="267"/>
      <c r="I238" s="265"/>
      <c r="J238" s="266"/>
      <c r="K238" s="266"/>
      <c r="L238" s="268"/>
      <c r="M238" s="247" t="n">
        <f aca="false">M237+1</f>
        <v>35</v>
      </c>
      <c r="N238" s="175" t="str">
        <f aca="true">IF(D238="","",xEURO(OFFSET(C238,-M238+1,0),E238,OFFSET(C238,-M238+2,0),OFFSET(C238,-M238+2,0),OFFSET(C238,-M238+3,0)+AB238,OFFSET(C238,-M238+4,0),0,1)*D238)</f>
        <v/>
      </c>
      <c r="O238" s="235" t="str">
        <f aca="true">IF(D238="","",xEURO(OFFSET(C238,-M238+1,0),E238,OFFSET(C238,-M238+2,0),OFFSET(C238,-M238+2,0),OFFSET(C238,-M238+3,0)+AB238,OFFSET(C238,-M238+4,0),0,0))</f>
        <v/>
      </c>
      <c r="P238" s="175" t="str">
        <f aca="false">IF(D238="","",(O238-F238)*D238*10)</f>
        <v/>
      </c>
      <c r="Q238" s="175" t="str">
        <f aca="true">IF(D238="","",xEURO(OFFSET(C238,-M238+1,0),E238,OFFSET(C238,-M238+2,0),OFFSET(C238,-M238+2,0),OFFSET(C238,-M238+3,0)+AB238,OFFSET(C238,-M238+4,0),0,2)/10*D238)</f>
        <v/>
      </c>
      <c r="R238" s="248" t="str">
        <f aca="true">IF(D238="","",xEURO(OFFSET(C238,-M238+1,0),E238,OFFSET(C238,-M238+2,0),OFFSET(C238,-M238+2,0),OFFSET(C238,-M238+3,0)+AB238,OFFSET(C238,-M238+4,0),0,3)/100*D238*10000)</f>
        <v/>
      </c>
      <c r="S238" s="248" t="str">
        <f aca="true">IF(D238="","",xEURO(OFFSET(C238,-M238+1,0),E238,OFFSET(C238,-M238+2,0),OFFSET(C238,-M238+2,0),OFFSET(C238,-M238+3,0)+AB238,OFFSET(C238,-M238+4,0),0,5)/365.25*D238*10000)</f>
        <v/>
      </c>
      <c r="U238" s="175" t="str">
        <f aca="true">IF(I238="","",xEURO(OFFSET(C238,-M238+1,0),J238,OFFSET(C238,-M238+2,0),OFFSET(C238,-M238+2,0),OFFSET(C238,-M238+3,0)+AC238,OFFSET(C238,-M238+4,0),1,1)*I238)</f>
        <v/>
      </c>
      <c r="V238" s="235" t="str">
        <f aca="true">IF(I238="","",xEURO(OFFSET(C238,-M238+1,0),J238,OFFSET(C238,-M238+2,0),OFFSET(C238,-M238+2,0),OFFSET(C238,-M238+3,0)+AC238,OFFSET(C238,-M238+4,0),1,0))</f>
        <v/>
      </c>
      <c r="W238" s="175" t="str">
        <f aca="false">IF(I238="","",(V238-K238)*I238*10)</f>
        <v/>
      </c>
      <c r="X238" s="175" t="str">
        <f aca="true">IF(I238="","",xEURO(OFFSET(C238,-M238+1,0),J238,OFFSET(C238,-M238+2,0),OFFSET(C238,-M238+2,0),OFFSET(C238,-M238+3,0)+AC238,OFFSET(C238,-M238+4,0),1,2)/10*I238)</f>
        <v/>
      </c>
      <c r="Y238" s="248" t="str">
        <f aca="true">IF(I238="","",xEURO(OFFSET(C238,-M238+1,0),J238,OFFSET(C238,-M238+2,0),OFFSET(C238,-M238+2,0),OFFSET(C238,-M238+3,0)+AC238,OFFSET(C238,-M238+4,0),1,3)/100*I238*10000)</f>
        <v/>
      </c>
      <c r="Z238" s="248" t="str">
        <f aca="true">IF(I238="","",xEURO(OFFSET(C238,-M238+1,0),J238,OFFSET(C238,-M238+2,0),OFFSET(C238,-M238+2,0),OFFSET(C238,-M238+3,0)+AC238,OFFSET(C238,-M238+4,0),1,5)/365.25*I238*10000)</f>
        <v/>
      </c>
      <c r="AB238" s="249" t="str">
        <f aca="true">IF(D238="","",xCalcSkew(OFFSET(C238,-M238,0),E238-OFFSET(C238,-M238+1,0),b)/100)</f>
        <v/>
      </c>
      <c r="AC238" s="249" t="str">
        <f aca="true">IF(I238="","",xCalcSkew(OFFSET(C238,-M238,0),J238-OFFSET(C238,-M238+1,0),b)/100)</f>
        <v/>
      </c>
      <c r="AE238" s="0" t="n">
        <f aca="false">D238*F238*10000*-1</f>
        <v>-0</v>
      </c>
      <c r="AF238" s="0" t="n">
        <f aca="false">I238*K238*10000*-1</f>
        <v>-0</v>
      </c>
      <c r="AG238" s="0" t="n">
        <f aca="false">AE238+AF238</f>
        <v>-0</v>
      </c>
    </row>
    <row r="239" customFormat="false" ht="12.75" hidden="false" customHeight="false" outlineLevel="0" collapsed="false">
      <c r="D239" s="274" t="n">
        <f aca="true">SUM(INDIRECT(CONCATENATE(ADDRESS(ROW(D203),COLUMN(D203)),":",ADDRESS(ROW()-1,COLUMN()))))</f>
        <v>15</v>
      </c>
      <c r="I239" s="274" t="n">
        <f aca="true">SUM(INDIRECT(CONCATENATE(ADDRESS(ROW(I203),COLUMN(I203)),":",ADDRESS(ROW()-1,COLUMN()))))</f>
        <v>15</v>
      </c>
      <c r="J239" s="170"/>
      <c r="K239" s="170"/>
      <c r="L239" s="170"/>
      <c r="N239" s="274" t="e">
        <f aca="true">SUM(INDIRECT(CONCATENATE(ADDRESS(ROW(N203),COLUMN(N203)),":",ADDRESS(ROW()-1,COLUMN()))))</f>
        <v>#NAME?</v>
      </c>
      <c r="O239" s="274" t="e">
        <f aca="true">SUM(INDIRECT(CONCATENATE(ADDRESS(ROW(O203),COLUMN(O203)),":",ADDRESS(ROW()-1,COLUMN()))))</f>
        <v>#NAME?</v>
      </c>
      <c r="P239" s="274" t="e">
        <f aca="true">SUM(INDIRECT(CONCATENATE(ADDRESS(ROW(P203),COLUMN(P203)),":",ADDRESS(ROW()-1,COLUMN()))))</f>
        <v>#NAME?</v>
      </c>
      <c r="Q239" s="274" t="e">
        <f aca="true">SUM(INDIRECT(CONCATENATE(ADDRESS(ROW(Q203),COLUMN(Q203)),":",ADDRESS(ROW()-1,COLUMN()))))</f>
        <v>#NAME?</v>
      </c>
      <c r="R239" s="274" t="e">
        <f aca="true">SUM(INDIRECT(CONCATENATE(ADDRESS(ROW(R203),COLUMN(R203)),":",ADDRESS(ROW()-1,COLUMN()))))</f>
        <v>#NAME?</v>
      </c>
      <c r="S239" s="274" t="e">
        <f aca="true">SUM(INDIRECT(CONCATENATE(ADDRESS(ROW(S203),COLUMN(S203)),":",ADDRESS(ROW()-1,COLUMN()))))</f>
        <v>#NAME?</v>
      </c>
      <c r="T239" s="175"/>
      <c r="U239" s="274" t="e">
        <f aca="true">SUM(INDIRECT(CONCATENATE(ADDRESS(ROW(U203),COLUMN(U203)),":",ADDRESS(ROW()-1,COLUMN()))))</f>
        <v>#NAME?</v>
      </c>
      <c r="V239" s="274" t="e">
        <f aca="true">SUM(INDIRECT(CONCATENATE(ADDRESS(ROW(V203),COLUMN(V203)),":",ADDRESS(ROW()-1,COLUMN()))))</f>
        <v>#NAME?</v>
      </c>
      <c r="W239" s="274" t="e">
        <f aca="true">SUM(INDIRECT(CONCATENATE(ADDRESS(ROW(W203),COLUMN(W203)),":",ADDRESS(ROW()-1,COLUMN()))))</f>
        <v>#NAME?</v>
      </c>
      <c r="X239" s="274" t="e">
        <f aca="true">SUM(INDIRECT(CONCATENATE(ADDRESS(ROW(X203),COLUMN(X203)),":",ADDRESS(ROW()-1,COLUMN()))))</f>
        <v>#NAME?</v>
      </c>
      <c r="Y239" s="274" t="e">
        <f aca="true">SUM(INDIRECT(CONCATENATE(ADDRESS(ROW(Y203),COLUMN(Y203)),":",ADDRESS(ROW()-1,COLUMN()))))</f>
        <v>#NAME?</v>
      </c>
      <c r="Z239" s="274" t="e">
        <f aca="true">SUM(INDIRECT(CONCATENATE(ADDRESS(ROW(Z203),COLUMN(Z203)),":",ADDRESS(ROW()-1,COLUMN()))))</f>
        <v>#NAME?</v>
      </c>
      <c r="AE239" s="0" t="n">
        <f aca="false">D239*F239*10000*-1</f>
        <v>-0</v>
      </c>
      <c r="AF239" s="0" t="n">
        <f aca="false">I239*K239*10000*-1</f>
        <v>-0</v>
      </c>
      <c r="AG239" s="0" t="n">
        <f aca="false">AE239+AF239</f>
        <v>-0</v>
      </c>
    </row>
    <row r="240" customFormat="false" ht="12.75" hidden="false" customHeight="false" outlineLevel="0" collapsed="false">
      <c r="AE240" s="0" t="n">
        <f aca="false">D240*F240*10000*-1</f>
        <v>-0</v>
      </c>
      <c r="AF240" s="0" t="n">
        <f aca="false">I240*K240*10000*-1</f>
        <v>-0</v>
      </c>
      <c r="AG240" s="0" t="n">
        <f aca="false">AE240+AF240</f>
        <v>-0</v>
      </c>
    </row>
    <row r="241" customFormat="false" ht="12.75" hidden="false" customHeight="false" outlineLevel="0" collapsed="false">
      <c r="C241" s="264" t="n">
        <f aca="false">EOMONTH(C203,0)+1</f>
        <v>37408</v>
      </c>
      <c r="D241" s="265" t="n">
        <v>15</v>
      </c>
      <c r="E241" s="266" t="n">
        <v>3.25</v>
      </c>
      <c r="F241" s="266" t="n">
        <v>0.565</v>
      </c>
      <c r="G241" s="267" t="s">
        <v>167</v>
      </c>
      <c r="I241" s="265" t="n">
        <v>15</v>
      </c>
      <c r="J241" s="266" t="n">
        <v>3.25</v>
      </c>
      <c r="K241" s="266" t="n">
        <v>0.565</v>
      </c>
      <c r="L241" s="268" t="s">
        <v>167</v>
      </c>
      <c r="M241" s="247" t="n">
        <v>0</v>
      </c>
      <c r="N241" s="175" t="e">
        <f aca="true">IF(D241="","",xEURO(OFFSET(C241,-M241+1,0),E241,OFFSET(C241,-M241+2,0),OFFSET(C241,-M241+2,0),OFFSET(C241,-M241+3,0)+AB241,OFFSET(C241,-M241+4,0),0,1)*D241)</f>
        <v>#NAME?</v>
      </c>
      <c r="O241" s="235" t="e">
        <f aca="true">IF(D241="","",xEURO(OFFSET(C241,-M241+1,0),E241,OFFSET(C241,-M241+2,0),OFFSET(C241,-M241+2,0),OFFSET(C241,-M241+3,0)+AB241,OFFSET(C241,-M241+4,0),0,0))</f>
        <v>#NAME?</v>
      </c>
      <c r="P241" s="175" t="e">
        <f aca="false">IF(D241="","",(O241-F241)*D241*10)</f>
        <v>#NAME?</v>
      </c>
      <c r="Q241" s="175" t="e">
        <f aca="true">IF(D241="","",xEURO(OFFSET(C241,-M241+1,0),E241,OFFSET(C241,-M241+2,0),OFFSET(C241,-M241+2,0),OFFSET(C241,-M241+3,0)+AB241,OFFSET(C241,-M241+4,0),0,2)/10*D241)</f>
        <v>#NAME?</v>
      </c>
      <c r="R241" s="248" t="e">
        <f aca="true">IF(D241="","",xEURO(OFFSET(C241,-M241+1,0),E241,OFFSET(C241,-M241+2,0),OFFSET(C241,-M241+2,0),OFFSET(C241,-M241+3,0)+AB241,OFFSET(C241,-M241+4,0),0,3)/100*D241*10000)</f>
        <v>#NAME?</v>
      </c>
      <c r="S241" s="248" t="e">
        <f aca="true">IF(D241="","",xEURO(OFFSET(C241,-M241+1,0),E241,OFFSET(C241,-M241+2,0),OFFSET(C241,-M241+2,0),OFFSET(C241,-M241+3,0)+AB241,OFFSET(C241,-M241+4,0),0,5)/365.25*D241*10000)</f>
        <v>#NAME?</v>
      </c>
      <c r="U241" s="175" t="e">
        <f aca="true">IF(I241="","",xEURO(OFFSET(C241,-M241+1,0),J241,OFFSET(C241,-M241+2,0),OFFSET(C241,-M241+2,0),OFFSET(C241,-M241+3,0)+AC241,OFFSET(C241,-M241+4,0),1,1)*I241)</f>
        <v>#NAME?</v>
      </c>
      <c r="V241" s="235" t="e">
        <f aca="true">IF(I241="","",xEURO(OFFSET(C241,-M241+1,0),J241,OFFSET(C241,-M241+2,0),OFFSET(C241,-M241+2,0),OFFSET(C241,-M241+3,0)+AC241,OFFSET(C241,-M241+4,0),1,0))</f>
        <v>#NAME?</v>
      </c>
      <c r="W241" s="175" t="e">
        <f aca="false">IF(I241="","",(V241-K241)*I241*10)</f>
        <v>#NAME?</v>
      </c>
      <c r="X241" s="175" t="e">
        <f aca="true">IF(I241="","",xEURO(OFFSET(C241,-M241+1,0),J241,OFFSET(C241,-M241+2,0),OFFSET(C241,-M241+2,0),OFFSET(C241,-M241+3,0)+AC241,OFFSET(C241,-M241+4,0),1,2)/10*I241)</f>
        <v>#NAME?</v>
      </c>
      <c r="Y241" s="248" t="e">
        <f aca="true">IF(I241="","",xEURO(OFFSET(C241,-M241+1,0),J241,OFFSET(C241,-M241+2,0),OFFSET(C241,-M241+2,0),OFFSET(C241,-M241+3,0)+AC241,OFFSET(C241,-M241+4,0),1,3)/100*I241*10000)</f>
        <v>#NAME?</v>
      </c>
      <c r="Z241" s="248" t="e">
        <f aca="true">IF(I241="","",xEURO(OFFSET(C241,-M241+1,0),J241,OFFSET(C241,-M241+2,0),OFFSET(C241,-M241+2,0),OFFSET(C241,-M241+3,0)+AC241,OFFSET(C241,-M241+4,0),1,5)/365.25*I241*10000)</f>
        <v>#NAME?</v>
      </c>
      <c r="AB241" s="249" t="e">
        <f aca="true">IF(D241="","",xCalcSkew(OFFSET(C241,-M241,0),E241-OFFSET(C241,-M241+1,0),b)/100)</f>
        <v>#NAME?</v>
      </c>
      <c r="AC241" s="249" t="e">
        <f aca="true">IF(I241="","",xCalcSkew(OFFSET(C241,-M241,0),J241-OFFSET(C241,-M241+1,0),b)/100)</f>
        <v>#NAME?</v>
      </c>
      <c r="AE241" s="0" t="n">
        <f aca="false">D241*F241*10000*-1</f>
        <v>-84750</v>
      </c>
      <c r="AF241" s="0" t="n">
        <f aca="false">I241*K241*10000*-1</f>
        <v>-84750</v>
      </c>
      <c r="AG241" s="0" t="n">
        <f aca="false">AE241+AF241</f>
        <v>-169500</v>
      </c>
    </row>
    <row r="242" customFormat="false" ht="12.75" hidden="false" customHeight="false" outlineLevel="0" collapsed="false">
      <c r="C242" s="269" t="n">
        <f aca="false">INDEX(Inputs!$1:$65536,MATCH(C241,Inputs!C:C,0),5)</f>
        <v>2.947</v>
      </c>
      <c r="D242" s="265"/>
      <c r="E242" s="266"/>
      <c r="F242" s="266"/>
      <c r="G242" s="267"/>
      <c r="I242" s="265"/>
      <c r="J242" s="266"/>
      <c r="K242" s="266"/>
      <c r="L242" s="268"/>
      <c r="M242" s="247" t="n">
        <f aca="false">M241+1</f>
        <v>1</v>
      </c>
      <c r="N242" s="175" t="str">
        <f aca="true">IF(D242="","",xEURO(OFFSET(C242,-M242+1,0),E242,OFFSET(C242,-M242+2,0),OFFSET(C242,-M242+2,0),OFFSET(C242,-M242+3,0)+AB242,OFFSET(C242,-M242+4,0),0,1)*D242)</f>
        <v/>
      </c>
      <c r="O242" s="235" t="str">
        <f aca="true">IF(D242="","",xEURO(OFFSET(C242,-M242+1,0),E242,OFFSET(C242,-M242+2,0),OFFSET(C242,-M242+2,0),OFFSET(C242,-M242+3,0)+AB242,OFFSET(C242,-M242+4,0),0,0))</f>
        <v/>
      </c>
      <c r="P242" s="175" t="str">
        <f aca="false">IF(D242="","",(O242-F242)*D242*10)</f>
        <v/>
      </c>
      <c r="Q242" s="175" t="str">
        <f aca="true">IF(D242="","",xEURO(OFFSET(C242,-M242+1,0),E242,OFFSET(C242,-M242+2,0),OFFSET(C242,-M242+2,0),OFFSET(C242,-M242+3,0)+AB242,OFFSET(C242,-M242+4,0),0,2)/10*D242)</f>
        <v/>
      </c>
      <c r="R242" s="248" t="str">
        <f aca="true">IF(D242="","",xEURO(OFFSET(C242,-M242+1,0),E242,OFFSET(C242,-M242+2,0),OFFSET(C242,-M242+2,0),OFFSET(C242,-M242+3,0)+AB242,OFFSET(C242,-M242+4,0),0,3)/100*D242*10000)</f>
        <v/>
      </c>
      <c r="S242" s="248" t="str">
        <f aca="true">IF(D242="","",xEURO(OFFSET(C242,-M242+1,0),E242,OFFSET(C242,-M242+2,0),OFFSET(C242,-M242+2,0),OFFSET(C242,-M242+3,0)+AB242,OFFSET(C242,-M242+4,0),0,5)/365.25*D242*10000)</f>
        <v/>
      </c>
      <c r="U242" s="175" t="str">
        <f aca="true">IF(I242="","",xEURO(OFFSET(C242,-M242+1,0),J242,OFFSET(C242,-M242+2,0),OFFSET(C242,-M242+2,0),OFFSET(C242,-M242+3,0)+AC242,OFFSET(C242,-M242+4,0),1,1)*I242)</f>
        <v/>
      </c>
      <c r="V242" s="235" t="str">
        <f aca="true">IF(I242="","",xEURO(OFFSET(C242,-M242+1,0),J242,OFFSET(C242,-M242+2,0),OFFSET(C242,-M242+2,0),OFFSET(C242,-M242+3,0)+AC242,OFFSET(C242,-M242+4,0),1,0))</f>
        <v/>
      </c>
      <c r="W242" s="175" t="str">
        <f aca="false">IF(I242="","",(V242-K242)*I242*10)</f>
        <v/>
      </c>
      <c r="X242" s="175" t="str">
        <f aca="true">IF(I242="","",xEURO(OFFSET(C242,-M242+1,0),J242,OFFSET(C242,-M242+2,0),OFFSET(C242,-M242+2,0),OFFSET(C242,-M242+3,0)+AC242,OFFSET(C242,-M242+4,0),1,2)/10*I242)</f>
        <v/>
      </c>
      <c r="Y242" s="248" t="str">
        <f aca="true">IF(I242="","",xEURO(OFFSET(C242,-M242+1,0),J242,OFFSET(C242,-M242+2,0),OFFSET(C242,-M242+2,0),OFFSET(C242,-M242+3,0)+AC242,OFFSET(C242,-M242+4,0),1,3)/100*I242*10000)</f>
        <v/>
      </c>
      <c r="Z242" s="248" t="str">
        <f aca="true">IF(I242="","",xEURO(OFFSET(C242,-M242+1,0),J242,OFFSET(C242,-M242+2,0),OFFSET(C242,-M242+2,0),OFFSET(C242,-M242+3,0)+AC242,OFFSET(C242,-M242+4,0),1,5)/365.25*I242*10000)</f>
        <v/>
      </c>
      <c r="AB242" s="249" t="str">
        <f aca="true">IF(D242="","",xCalcSkew(OFFSET(C242,-M242,0),E242-OFFSET(C242,-M242+1,0),b)/100)</f>
        <v/>
      </c>
      <c r="AC242" s="249" t="str">
        <f aca="true">IF(I242="","",xCalcSkew(OFFSET(C242,-M242,0),J242-OFFSET(C242,-M242+1,0),b)/100)</f>
        <v/>
      </c>
      <c r="AE242" s="0" t="n">
        <f aca="false">D242*F242*10000*-1</f>
        <v>-0</v>
      </c>
      <c r="AF242" s="0" t="n">
        <f aca="false">I242*K242*10000*-1</f>
        <v>-0</v>
      </c>
      <c r="AG242" s="0" t="n">
        <f aca="false">AE242+AF242</f>
        <v>-0</v>
      </c>
    </row>
    <row r="243" customFormat="false" ht="12.75" hidden="false" customHeight="false" outlineLevel="0" collapsed="false">
      <c r="C243" s="249" t="n">
        <f aca="false">INDEX(Inputs!$1:$65536,MATCH(C241,Inputs!C:C,0),7)</f>
        <v>0.0219661328605336</v>
      </c>
      <c r="D243" s="265"/>
      <c r="E243" s="266"/>
      <c r="F243" s="266"/>
      <c r="G243" s="267"/>
      <c r="I243" s="265"/>
      <c r="J243" s="266"/>
      <c r="K243" s="266"/>
      <c r="L243" s="268"/>
      <c r="M243" s="247" t="n">
        <f aca="false">M242+1</f>
        <v>2</v>
      </c>
      <c r="N243" s="175" t="str">
        <f aca="true">IF(D243="","",xEURO(OFFSET(C243,-M243+1,0),E243,OFFSET(C243,-M243+2,0),OFFSET(C243,-M243+2,0),OFFSET(C243,-M243+3,0)+AB243,OFFSET(C243,-M243+4,0),0,1)*D243)</f>
        <v/>
      </c>
      <c r="O243" s="235" t="str">
        <f aca="true">IF(D243="","",xEURO(OFFSET(C243,-M243+1,0),E243,OFFSET(C243,-M243+2,0),OFFSET(C243,-M243+2,0),OFFSET(C243,-M243+3,0)+AB243,OFFSET(C243,-M243+4,0),0,0))</f>
        <v/>
      </c>
      <c r="P243" s="175" t="str">
        <f aca="false">IF(D243="","",(O243-F243)*D243*10)</f>
        <v/>
      </c>
      <c r="Q243" s="175" t="str">
        <f aca="true">IF(D243="","",xEURO(OFFSET(C243,-M243+1,0),E243,OFFSET(C243,-M243+2,0),OFFSET(C243,-M243+2,0),OFFSET(C243,-M243+3,0)+AB243,OFFSET(C243,-M243+4,0),0,2)/10*D243)</f>
        <v/>
      </c>
      <c r="R243" s="248" t="str">
        <f aca="true">IF(D243="","",xEURO(OFFSET(C243,-M243+1,0),E243,OFFSET(C243,-M243+2,0),OFFSET(C243,-M243+2,0),OFFSET(C243,-M243+3,0)+AB243,OFFSET(C243,-M243+4,0),0,3)/100*D243*10000)</f>
        <v/>
      </c>
      <c r="S243" s="248" t="str">
        <f aca="true">IF(D243="","",xEURO(OFFSET(C243,-M243+1,0),E243,OFFSET(C243,-M243+2,0),OFFSET(C243,-M243+2,0),OFFSET(C243,-M243+3,0)+AB243,OFFSET(C243,-M243+4,0),0,5)/365.25*D243*10000)</f>
        <v/>
      </c>
      <c r="U243" s="175" t="str">
        <f aca="true">IF(I243="","",xEURO(OFFSET(C243,-M243+1,0),J243,OFFSET(C243,-M243+2,0),OFFSET(C243,-M243+2,0),OFFSET(C243,-M243+3,0)+AC243,OFFSET(C243,-M243+4,0),1,1)*I243)</f>
        <v/>
      </c>
      <c r="V243" s="235" t="str">
        <f aca="true">IF(I243="","",xEURO(OFFSET(C243,-M243+1,0),J243,OFFSET(C243,-M243+2,0),OFFSET(C243,-M243+2,0),OFFSET(C243,-M243+3,0)+AC243,OFFSET(C243,-M243+4,0),1,0))</f>
        <v/>
      </c>
      <c r="W243" s="175" t="str">
        <f aca="false">IF(I243="","",(V243-K243)*I243*10)</f>
        <v/>
      </c>
      <c r="X243" s="175" t="str">
        <f aca="true">IF(I243="","",xEURO(OFFSET(C243,-M243+1,0),J243,OFFSET(C243,-M243+2,0),OFFSET(C243,-M243+2,0),OFFSET(C243,-M243+3,0)+AC243,OFFSET(C243,-M243+4,0),1,2)/10*I243)</f>
        <v/>
      </c>
      <c r="Y243" s="248" t="str">
        <f aca="true">IF(I243="","",xEURO(OFFSET(C243,-M243+1,0),J243,OFFSET(C243,-M243+2,0),OFFSET(C243,-M243+2,0),OFFSET(C243,-M243+3,0)+AC243,OFFSET(C243,-M243+4,0),1,3)/100*I243*10000)</f>
        <v/>
      </c>
      <c r="Z243" s="248" t="str">
        <f aca="true">IF(I243="","",xEURO(OFFSET(C243,-M243+1,0),J243,OFFSET(C243,-M243+2,0),OFFSET(C243,-M243+2,0),OFFSET(C243,-M243+3,0)+AC243,OFFSET(C243,-M243+4,0),1,5)/365.25*I243*10000)</f>
        <v/>
      </c>
      <c r="AB243" s="249" t="str">
        <f aca="true">IF(D243="","",xCalcSkew(OFFSET(C243,-M243,0),E243-OFFSET(C243,-M243+1,0),b)/100)</f>
        <v/>
      </c>
      <c r="AC243" s="249" t="str">
        <f aca="true">IF(I243="","",xCalcSkew(OFFSET(C243,-M243,0),J243-OFFSET(C243,-M243+1,0),b)/100)</f>
        <v/>
      </c>
      <c r="AE243" s="0" t="n">
        <f aca="false">D243*F243*10000*-1</f>
        <v>-0</v>
      </c>
      <c r="AF243" s="0" t="n">
        <f aca="false">I243*K243*10000*-1</f>
        <v>-0</v>
      </c>
      <c r="AG243" s="0" t="n">
        <f aca="false">AE243+AF243</f>
        <v>-0</v>
      </c>
    </row>
    <row r="244" customFormat="false" ht="12.75" hidden="false" customHeight="false" outlineLevel="0" collapsed="false">
      <c r="C244" s="270" t="n">
        <f aca="false">INDEX(Inputs!$1:$65536,MATCH(C241,Inputs!C:C,0),6)</f>
        <v>0.4975</v>
      </c>
      <c r="D244" s="265"/>
      <c r="E244" s="266"/>
      <c r="F244" s="266"/>
      <c r="G244" s="267"/>
      <c r="I244" s="265"/>
      <c r="J244" s="266"/>
      <c r="K244" s="266"/>
      <c r="L244" s="268"/>
      <c r="M244" s="247" t="n">
        <f aca="false">M243+1</f>
        <v>3</v>
      </c>
      <c r="N244" s="175" t="str">
        <f aca="true">IF(D244="","",xEURO(OFFSET(C244,-M244+1,0),E244,OFFSET(C244,-M244+2,0),OFFSET(C244,-M244+2,0),OFFSET(C244,-M244+3,0)+AB244,OFFSET(C244,-M244+4,0),0,1)*D244)</f>
        <v/>
      </c>
      <c r="O244" s="235" t="str">
        <f aca="true">IF(D244="","",xEURO(OFFSET(C244,-M244+1,0),E244,OFFSET(C244,-M244+2,0),OFFSET(C244,-M244+2,0),OFFSET(C244,-M244+3,0)+AB244,OFFSET(C244,-M244+4,0),0,0))</f>
        <v/>
      </c>
      <c r="P244" s="175" t="str">
        <f aca="false">IF(D244="","",(O244-F244)*D244*10)</f>
        <v/>
      </c>
      <c r="Q244" s="175" t="str">
        <f aca="true">IF(D244="","",xEURO(OFFSET(C244,-M244+1,0),E244,OFFSET(C244,-M244+2,0),OFFSET(C244,-M244+2,0),OFFSET(C244,-M244+3,0)+AB244,OFFSET(C244,-M244+4,0),0,2)/10*D244)</f>
        <v/>
      </c>
      <c r="R244" s="248" t="str">
        <f aca="true">IF(D244="","",xEURO(OFFSET(C244,-M244+1,0),E244,OFFSET(C244,-M244+2,0),OFFSET(C244,-M244+2,0),OFFSET(C244,-M244+3,0)+AB244,OFFSET(C244,-M244+4,0),0,3)/100*D244*10000)</f>
        <v/>
      </c>
      <c r="S244" s="248" t="str">
        <f aca="true">IF(D244="","",xEURO(OFFSET(C244,-M244+1,0),E244,OFFSET(C244,-M244+2,0),OFFSET(C244,-M244+2,0),OFFSET(C244,-M244+3,0)+AB244,OFFSET(C244,-M244+4,0),0,5)/365.25*D244*10000)</f>
        <v/>
      </c>
      <c r="U244" s="175" t="str">
        <f aca="true">IF(I244="","",xEURO(OFFSET(C244,-M244+1,0),J244,OFFSET(C244,-M244+2,0),OFFSET(C244,-M244+2,0),OFFSET(C244,-M244+3,0)+AC244,OFFSET(C244,-M244+4,0),1,1)*I244)</f>
        <v/>
      </c>
      <c r="V244" s="235" t="str">
        <f aca="true">IF(I244="","",xEURO(OFFSET(C244,-M244+1,0),J244,OFFSET(C244,-M244+2,0),OFFSET(C244,-M244+2,0),OFFSET(C244,-M244+3,0)+AC244,OFFSET(C244,-M244+4,0),1,0))</f>
        <v/>
      </c>
      <c r="W244" s="175" t="str">
        <f aca="false">IF(I244="","",(V244-K244)*I244*10)</f>
        <v/>
      </c>
      <c r="X244" s="175" t="str">
        <f aca="true">IF(I244="","",xEURO(OFFSET(C244,-M244+1,0),J244,OFFSET(C244,-M244+2,0),OFFSET(C244,-M244+2,0),OFFSET(C244,-M244+3,0)+AC244,OFFSET(C244,-M244+4,0),1,2)/10*I244)</f>
        <v/>
      </c>
      <c r="Y244" s="248" t="str">
        <f aca="true">IF(I244="","",xEURO(OFFSET(C244,-M244+1,0),J244,OFFSET(C244,-M244+2,0),OFFSET(C244,-M244+2,0),OFFSET(C244,-M244+3,0)+AC244,OFFSET(C244,-M244+4,0),1,3)/100*I244*10000)</f>
        <v/>
      </c>
      <c r="Z244" s="248" t="str">
        <f aca="true">IF(I244="","",xEURO(OFFSET(C244,-M244+1,0),J244,OFFSET(C244,-M244+2,0),OFFSET(C244,-M244+2,0),OFFSET(C244,-M244+3,0)+AC244,OFFSET(C244,-M244+4,0),1,5)/365.25*I244*10000)</f>
        <v/>
      </c>
      <c r="AB244" s="249" t="str">
        <f aca="true">IF(D244="","",xCalcSkew(OFFSET(C244,-M244,0),E244-OFFSET(C244,-M244+1,0),b)/100)</f>
        <v/>
      </c>
      <c r="AC244" s="249" t="str">
        <f aca="true">IF(I244="","",xCalcSkew(OFFSET(C244,-M244,0),J244-OFFSET(C244,-M244+1,0),b)/100)</f>
        <v/>
      </c>
      <c r="AE244" s="0" t="n">
        <f aca="false">D244*F244*10000*-1</f>
        <v>-0</v>
      </c>
      <c r="AF244" s="0" t="n">
        <f aca="false">I244*K244*10000*-1</f>
        <v>-0</v>
      </c>
      <c r="AG244" s="0" t="n">
        <f aca="false">AE244+AF244</f>
        <v>-0</v>
      </c>
    </row>
    <row r="245" customFormat="false" ht="12.75" hidden="false" customHeight="false" outlineLevel="0" collapsed="false">
      <c r="C245" s="271" t="n">
        <f aca="false">INDEX(Inputs!$1:$65536,MATCH(C241,Inputs!C:C,0),9)</f>
        <v>193</v>
      </c>
      <c r="D245" s="265"/>
      <c r="E245" s="266"/>
      <c r="F245" s="266"/>
      <c r="G245" s="267"/>
      <c r="I245" s="265"/>
      <c r="J245" s="266"/>
      <c r="K245" s="266"/>
      <c r="L245" s="268"/>
      <c r="M245" s="247" t="n">
        <f aca="false">M244+1</f>
        <v>4</v>
      </c>
      <c r="N245" s="175" t="str">
        <f aca="true">IF(D245="","",xEURO(OFFSET(C245,-M245+1,0),E245,OFFSET(C245,-M245+2,0),OFFSET(C245,-M245+2,0),OFFSET(C245,-M245+3,0)+AB245,OFFSET(C245,-M245+4,0),0,1)*D245)</f>
        <v/>
      </c>
      <c r="O245" s="235" t="str">
        <f aca="true">IF(D245="","",xEURO(OFFSET(C245,-M245+1,0),E245,OFFSET(C245,-M245+2,0),OFFSET(C245,-M245+2,0),OFFSET(C245,-M245+3,0)+AB245,OFFSET(C245,-M245+4,0),0,0))</f>
        <v/>
      </c>
      <c r="P245" s="175" t="str">
        <f aca="false">IF(D245="","",(O245-F245)*D245*10)</f>
        <v/>
      </c>
      <c r="Q245" s="175" t="str">
        <f aca="true">IF(D245="","",xEURO(OFFSET(C245,-M245+1,0),E245,OFFSET(C245,-M245+2,0),OFFSET(C245,-M245+2,0),OFFSET(C245,-M245+3,0)+AB245,OFFSET(C245,-M245+4,0),0,2)/10*D245)</f>
        <v/>
      </c>
      <c r="R245" s="248" t="str">
        <f aca="true">IF(D245="","",xEURO(OFFSET(C245,-M245+1,0),E245,OFFSET(C245,-M245+2,0),OFFSET(C245,-M245+2,0),OFFSET(C245,-M245+3,0)+AB245,OFFSET(C245,-M245+4,0),0,3)/100*D245*10000)</f>
        <v/>
      </c>
      <c r="S245" s="248" t="str">
        <f aca="true">IF(D245="","",xEURO(OFFSET(C245,-M245+1,0),E245,OFFSET(C245,-M245+2,0),OFFSET(C245,-M245+2,0),OFFSET(C245,-M245+3,0)+AB245,OFFSET(C245,-M245+4,0),0,5)/365.25*D245*10000)</f>
        <v/>
      </c>
      <c r="U245" s="175" t="str">
        <f aca="true">IF(I245="","",xEURO(OFFSET(C245,-M245+1,0),J245,OFFSET(C245,-M245+2,0),OFFSET(C245,-M245+2,0),OFFSET(C245,-M245+3,0)+AC245,OFFSET(C245,-M245+4,0),1,1)*I245)</f>
        <v/>
      </c>
      <c r="V245" s="235" t="str">
        <f aca="true">IF(I245="","",xEURO(OFFSET(C245,-M245+1,0),J245,OFFSET(C245,-M245+2,0),OFFSET(C245,-M245+2,0),OFFSET(C245,-M245+3,0)+AC245,OFFSET(C245,-M245+4,0),1,0))</f>
        <v/>
      </c>
      <c r="W245" s="175" t="str">
        <f aca="false">IF(I245="","",(V245-K245)*I245*10)</f>
        <v/>
      </c>
      <c r="X245" s="175" t="str">
        <f aca="true">IF(I245="","",xEURO(OFFSET(C245,-M245+1,0),J245,OFFSET(C245,-M245+2,0),OFFSET(C245,-M245+2,0),OFFSET(C245,-M245+3,0)+AC245,OFFSET(C245,-M245+4,0),1,2)/10*I245)</f>
        <v/>
      </c>
      <c r="Y245" s="248" t="str">
        <f aca="true">IF(I245="","",xEURO(OFFSET(C245,-M245+1,0),J245,OFFSET(C245,-M245+2,0),OFFSET(C245,-M245+2,0),OFFSET(C245,-M245+3,0)+AC245,OFFSET(C245,-M245+4,0),1,3)/100*I245*10000)</f>
        <v/>
      </c>
      <c r="Z245" s="248" t="str">
        <f aca="true">IF(I245="","",xEURO(OFFSET(C245,-M245+1,0),J245,OFFSET(C245,-M245+2,0),OFFSET(C245,-M245+2,0),OFFSET(C245,-M245+3,0)+AC245,OFFSET(C245,-M245+4,0),1,5)/365.25*I245*10000)</f>
        <v/>
      </c>
      <c r="AB245" s="249" t="str">
        <f aca="true">IF(D245="","",xCalcSkew(OFFSET(C245,-M245,0),E245-OFFSET(C245,-M245+1,0),b)/100)</f>
        <v/>
      </c>
      <c r="AC245" s="249" t="str">
        <f aca="true">IF(I245="","",xCalcSkew(OFFSET(C245,-M245,0),J245-OFFSET(C245,-M245+1,0),b)/100)</f>
        <v/>
      </c>
      <c r="AE245" s="0" t="n">
        <f aca="false">D245*F245*10000*-1</f>
        <v>-0</v>
      </c>
      <c r="AF245" s="0" t="n">
        <f aca="false">I245*K245*10000*-1</f>
        <v>-0</v>
      </c>
      <c r="AG245" s="0" t="n">
        <f aca="false">AE245+AF245</f>
        <v>-0</v>
      </c>
    </row>
    <row r="246" customFormat="false" ht="12.75" hidden="false" customHeight="false" outlineLevel="0" collapsed="false">
      <c r="C246" s="272" t="n">
        <f aca="false">D277+I277</f>
        <v>30</v>
      </c>
      <c r="D246" s="265"/>
      <c r="E246" s="266"/>
      <c r="F246" s="266"/>
      <c r="G246" s="267"/>
      <c r="I246" s="265"/>
      <c r="J246" s="266"/>
      <c r="K246" s="266"/>
      <c r="L246" s="268"/>
      <c r="M246" s="247" t="n">
        <f aca="false">M245+1</f>
        <v>5</v>
      </c>
      <c r="N246" s="175" t="str">
        <f aca="true">IF(D246="","",xEURO(OFFSET(C246,-M246+1,0),E246,OFFSET(C246,-M246+2,0),OFFSET(C246,-M246+2,0),OFFSET(C246,-M246+3,0)+AB246,OFFSET(C246,-M246+4,0),0,1)*D246)</f>
        <v/>
      </c>
      <c r="O246" s="235" t="str">
        <f aca="true">IF(D246="","",xEURO(OFFSET(C246,-M246+1,0),E246,OFFSET(C246,-M246+2,0),OFFSET(C246,-M246+2,0),OFFSET(C246,-M246+3,0)+AB246,OFFSET(C246,-M246+4,0),0,0))</f>
        <v/>
      </c>
      <c r="P246" s="175" t="str">
        <f aca="false">IF(D246="","",(O246-F246)*D246*10)</f>
        <v/>
      </c>
      <c r="Q246" s="175" t="str">
        <f aca="true">IF(D246="","",xEURO(OFFSET(C246,-M246+1,0),E246,OFFSET(C246,-M246+2,0),OFFSET(C246,-M246+2,0),OFFSET(C246,-M246+3,0)+AB246,OFFSET(C246,-M246+4,0),0,2)/10*D246)</f>
        <v/>
      </c>
      <c r="R246" s="248" t="str">
        <f aca="true">IF(D246="","",xEURO(OFFSET(C246,-M246+1,0),E246,OFFSET(C246,-M246+2,0),OFFSET(C246,-M246+2,0),OFFSET(C246,-M246+3,0)+AB246,OFFSET(C246,-M246+4,0),0,3)/100*D246*10000)</f>
        <v/>
      </c>
      <c r="S246" s="248" t="str">
        <f aca="true">IF(D246="","",xEURO(OFFSET(C246,-M246+1,0),E246,OFFSET(C246,-M246+2,0),OFFSET(C246,-M246+2,0),OFFSET(C246,-M246+3,0)+AB246,OFFSET(C246,-M246+4,0),0,5)/365.25*D246*10000)</f>
        <v/>
      </c>
      <c r="U246" s="175" t="str">
        <f aca="true">IF(I246="","",xEURO(OFFSET(C246,-M246+1,0),J246,OFFSET(C246,-M246+2,0),OFFSET(C246,-M246+2,0),OFFSET(C246,-M246+3,0)+AC246,OFFSET(C246,-M246+4,0),1,1)*I246)</f>
        <v/>
      </c>
      <c r="V246" s="235" t="str">
        <f aca="true">IF(I246="","",xEURO(OFFSET(C246,-M246+1,0),J246,OFFSET(C246,-M246+2,0),OFFSET(C246,-M246+2,0),OFFSET(C246,-M246+3,0)+AC246,OFFSET(C246,-M246+4,0),1,0))</f>
        <v/>
      </c>
      <c r="W246" s="175" t="str">
        <f aca="false">IF(I246="","",(V246-K246)*I246*10)</f>
        <v/>
      </c>
      <c r="X246" s="175" t="str">
        <f aca="true">IF(I246="","",xEURO(OFFSET(C246,-M246+1,0),J246,OFFSET(C246,-M246+2,0),OFFSET(C246,-M246+2,0),OFFSET(C246,-M246+3,0)+AC246,OFFSET(C246,-M246+4,0),1,2)/10*I246)</f>
        <v/>
      </c>
      <c r="Y246" s="248" t="str">
        <f aca="true">IF(I246="","",xEURO(OFFSET(C246,-M246+1,0),J246,OFFSET(C246,-M246+2,0),OFFSET(C246,-M246+2,0),OFFSET(C246,-M246+3,0)+AC246,OFFSET(C246,-M246+4,0),1,3)/100*I246*10000)</f>
        <v/>
      </c>
      <c r="Z246" s="248" t="str">
        <f aca="true">IF(I246="","",xEURO(OFFSET(C246,-M246+1,0),J246,OFFSET(C246,-M246+2,0),OFFSET(C246,-M246+2,0),OFFSET(C246,-M246+3,0)+AC246,OFFSET(C246,-M246+4,0),1,5)/365.25*I246*10000)</f>
        <v/>
      </c>
      <c r="AB246" s="249" t="str">
        <f aca="true">IF(D246="","",xCalcSkew(OFFSET(C246,-M246,0),E246-OFFSET(C246,-M246+1,0),b)/100)</f>
        <v/>
      </c>
      <c r="AC246" s="249" t="str">
        <f aca="true">IF(I246="","",xCalcSkew(OFFSET(C246,-M246,0),J246-OFFSET(C246,-M246+1,0),b)/100)</f>
        <v/>
      </c>
      <c r="AE246" s="0" t="n">
        <f aca="false">D246*F246*10000*-1</f>
        <v>-0</v>
      </c>
      <c r="AF246" s="0" t="n">
        <f aca="false">I246*K246*10000*-1</f>
        <v>-0</v>
      </c>
      <c r="AG246" s="0" t="n">
        <f aca="false">AE246+AF246</f>
        <v>-0</v>
      </c>
    </row>
    <row r="247" customFormat="false" ht="12.75" hidden="false" customHeight="false" outlineLevel="0" collapsed="false">
      <c r="C247" s="272" t="e">
        <f aca="false">N277+U277</f>
        <v>#NAME?</v>
      </c>
      <c r="D247" s="265"/>
      <c r="E247" s="266"/>
      <c r="F247" s="266"/>
      <c r="G247" s="267"/>
      <c r="I247" s="265"/>
      <c r="J247" s="266"/>
      <c r="K247" s="266"/>
      <c r="L247" s="268"/>
      <c r="M247" s="247" t="n">
        <f aca="false">M246+1</f>
        <v>6</v>
      </c>
      <c r="N247" s="175" t="str">
        <f aca="true">IF(D247="","",xEURO(OFFSET(C247,-M247+1,0),E247,OFFSET(C247,-M247+2,0),OFFSET(C247,-M247+2,0),OFFSET(C247,-M247+3,0)+AB247,OFFSET(C247,-M247+4,0),0,1)*D247)</f>
        <v/>
      </c>
      <c r="O247" s="235" t="str">
        <f aca="true">IF(D247="","",xEURO(OFFSET(C247,-M247+1,0),E247,OFFSET(C247,-M247+2,0),OFFSET(C247,-M247+2,0),OFFSET(C247,-M247+3,0)+AB247,OFFSET(C247,-M247+4,0),0,0))</f>
        <v/>
      </c>
      <c r="P247" s="175" t="str">
        <f aca="false">IF(D247="","",(O247-F247)*D247*10)</f>
        <v/>
      </c>
      <c r="Q247" s="175" t="str">
        <f aca="true">IF(D247="","",xEURO(OFFSET(C247,-M247+1,0),E247,OFFSET(C247,-M247+2,0),OFFSET(C247,-M247+2,0),OFFSET(C247,-M247+3,0)+AB247,OFFSET(C247,-M247+4,0),0,2)/10*D247)</f>
        <v/>
      </c>
      <c r="R247" s="248" t="str">
        <f aca="true">IF(D247="","",xEURO(OFFSET(C247,-M247+1,0),E247,OFFSET(C247,-M247+2,0),OFFSET(C247,-M247+2,0),OFFSET(C247,-M247+3,0)+AB247,OFFSET(C247,-M247+4,0),0,3)/100*D247*10000)</f>
        <v/>
      </c>
      <c r="S247" s="248" t="str">
        <f aca="true">IF(D247="","",xEURO(OFFSET(C247,-M247+1,0),E247,OFFSET(C247,-M247+2,0),OFFSET(C247,-M247+2,0),OFFSET(C247,-M247+3,0)+AB247,OFFSET(C247,-M247+4,0),0,5)/365.25*D247*10000)</f>
        <v/>
      </c>
      <c r="U247" s="175" t="str">
        <f aca="true">IF(I247="","",xEURO(OFFSET(C247,-M247+1,0),J247,OFFSET(C247,-M247+2,0),OFFSET(C247,-M247+2,0),OFFSET(C247,-M247+3,0)+AC247,OFFSET(C247,-M247+4,0),1,1)*I247)</f>
        <v/>
      </c>
      <c r="V247" s="235" t="str">
        <f aca="true">IF(I247="","",xEURO(OFFSET(C247,-M247+1,0),J247,OFFSET(C247,-M247+2,0),OFFSET(C247,-M247+2,0),OFFSET(C247,-M247+3,0)+AC247,OFFSET(C247,-M247+4,0),1,0))</f>
        <v/>
      </c>
      <c r="W247" s="175" t="str">
        <f aca="false">IF(I247="","",(V247-K247)*I247*10)</f>
        <v/>
      </c>
      <c r="X247" s="175" t="str">
        <f aca="true">IF(I247="","",xEURO(OFFSET(C247,-M247+1,0),J247,OFFSET(C247,-M247+2,0),OFFSET(C247,-M247+2,0),OFFSET(C247,-M247+3,0)+AC247,OFFSET(C247,-M247+4,0),1,2)/10*I247)</f>
        <v/>
      </c>
      <c r="Y247" s="248" t="str">
        <f aca="true">IF(I247="","",xEURO(OFFSET(C247,-M247+1,0),J247,OFFSET(C247,-M247+2,0),OFFSET(C247,-M247+2,0),OFFSET(C247,-M247+3,0)+AC247,OFFSET(C247,-M247+4,0),1,3)/100*I247*10000)</f>
        <v/>
      </c>
      <c r="Z247" s="248" t="str">
        <f aca="true">IF(I247="","",xEURO(OFFSET(C247,-M247+1,0),J247,OFFSET(C247,-M247+2,0),OFFSET(C247,-M247+2,0),OFFSET(C247,-M247+3,0)+AC247,OFFSET(C247,-M247+4,0),1,5)/365.25*I247*10000)</f>
        <v/>
      </c>
      <c r="AB247" s="249" t="str">
        <f aca="true">IF(D247="","",xCalcSkew(OFFSET(C247,-M247,0),E247-OFFSET(C247,-M247+1,0),b)/100)</f>
        <v/>
      </c>
      <c r="AC247" s="249" t="str">
        <f aca="true">IF(I247="","",xCalcSkew(OFFSET(C247,-M247,0),J247-OFFSET(C247,-M247+1,0),b)/100)</f>
        <v/>
      </c>
      <c r="AE247" s="0" t="n">
        <f aca="false">D247*F247*10000*-1</f>
        <v>-0</v>
      </c>
      <c r="AF247" s="0" t="n">
        <f aca="false">I247*K247*10000*-1</f>
        <v>-0</v>
      </c>
      <c r="AG247" s="0" t="n">
        <f aca="false">AE247+AF247</f>
        <v>-0</v>
      </c>
    </row>
    <row r="248" customFormat="false" ht="12.75" hidden="false" customHeight="false" outlineLevel="0" collapsed="false">
      <c r="C248" s="273" t="e">
        <f aca="false">Q277+X277</f>
        <v>#NAME?</v>
      </c>
      <c r="D248" s="265"/>
      <c r="E248" s="266"/>
      <c r="F248" s="266"/>
      <c r="G248" s="267"/>
      <c r="I248" s="265"/>
      <c r="J248" s="266"/>
      <c r="K248" s="266"/>
      <c r="L248" s="268"/>
      <c r="M248" s="247" t="n">
        <f aca="false">M247+1</f>
        <v>7</v>
      </c>
      <c r="N248" s="175" t="str">
        <f aca="true">IF(D248="","",xEURO(OFFSET(C248,-M248+1,0),E248,OFFSET(C248,-M248+2,0),OFFSET(C248,-M248+2,0),OFFSET(C248,-M248+3,0)+AB248,OFFSET(C248,-M248+4,0),0,1)*D248)</f>
        <v/>
      </c>
      <c r="O248" s="235" t="str">
        <f aca="true">IF(D248="","",xEURO(OFFSET(C248,-M248+1,0),E248,OFFSET(C248,-M248+2,0),OFFSET(C248,-M248+2,0),OFFSET(C248,-M248+3,0)+AB248,OFFSET(C248,-M248+4,0),0,0))</f>
        <v/>
      </c>
      <c r="P248" s="175" t="str">
        <f aca="false">IF(D248="","",(O248-F248)*D248*10)</f>
        <v/>
      </c>
      <c r="Q248" s="175" t="str">
        <f aca="true">IF(D248="","",xEURO(OFFSET(C248,-M248+1,0),E248,OFFSET(C248,-M248+2,0),OFFSET(C248,-M248+2,0),OFFSET(C248,-M248+3,0)+AB248,OFFSET(C248,-M248+4,0),0,2)/10*D248)</f>
        <v/>
      </c>
      <c r="R248" s="248" t="str">
        <f aca="true">IF(D248="","",xEURO(OFFSET(C248,-M248+1,0),E248,OFFSET(C248,-M248+2,0),OFFSET(C248,-M248+2,0),OFFSET(C248,-M248+3,0)+AB248,OFFSET(C248,-M248+4,0),0,3)/100*D248*10000)</f>
        <v/>
      </c>
      <c r="S248" s="248" t="str">
        <f aca="true">IF(D248="","",xEURO(OFFSET(C248,-M248+1,0),E248,OFFSET(C248,-M248+2,0),OFFSET(C248,-M248+2,0),OFFSET(C248,-M248+3,0)+AB248,OFFSET(C248,-M248+4,0),0,5)/365.25*D248*10000)</f>
        <v/>
      </c>
      <c r="U248" s="175" t="str">
        <f aca="true">IF(I248="","",xEURO(OFFSET(C248,-M248+1,0),J248,OFFSET(C248,-M248+2,0),OFFSET(C248,-M248+2,0),OFFSET(C248,-M248+3,0)+AC248,OFFSET(C248,-M248+4,0),1,1)*I248)</f>
        <v/>
      </c>
      <c r="V248" s="235" t="str">
        <f aca="true">IF(I248="","",xEURO(OFFSET(C248,-M248+1,0),J248,OFFSET(C248,-M248+2,0),OFFSET(C248,-M248+2,0),OFFSET(C248,-M248+3,0)+AC248,OFFSET(C248,-M248+4,0),1,0))</f>
        <v/>
      </c>
      <c r="W248" s="175" t="str">
        <f aca="false">IF(I248="","",(V248-K248)*I248*10)</f>
        <v/>
      </c>
      <c r="X248" s="175" t="str">
        <f aca="true">IF(I248="","",xEURO(OFFSET(C248,-M248+1,0),J248,OFFSET(C248,-M248+2,0),OFFSET(C248,-M248+2,0),OFFSET(C248,-M248+3,0)+AC248,OFFSET(C248,-M248+4,0),1,2)/10*I248)</f>
        <v/>
      </c>
      <c r="Y248" s="248" t="str">
        <f aca="true">IF(I248="","",xEURO(OFFSET(C248,-M248+1,0),J248,OFFSET(C248,-M248+2,0),OFFSET(C248,-M248+2,0),OFFSET(C248,-M248+3,0)+AC248,OFFSET(C248,-M248+4,0),1,3)/100*I248*10000)</f>
        <v/>
      </c>
      <c r="Z248" s="248" t="str">
        <f aca="true">IF(I248="","",xEURO(OFFSET(C248,-M248+1,0),J248,OFFSET(C248,-M248+2,0),OFFSET(C248,-M248+2,0),OFFSET(C248,-M248+3,0)+AC248,OFFSET(C248,-M248+4,0),1,5)/365.25*I248*10000)</f>
        <v/>
      </c>
      <c r="AB248" s="249" t="str">
        <f aca="true">IF(D248="","",xCalcSkew(OFFSET(C248,-M248,0),E248-OFFSET(C248,-M248+1,0),b)/100)</f>
        <v/>
      </c>
      <c r="AC248" s="249" t="str">
        <f aca="true">IF(I248="","",xCalcSkew(OFFSET(C248,-M248,0),J248-OFFSET(C248,-M248+1,0),b)/100)</f>
        <v/>
      </c>
      <c r="AE248" s="0" t="n">
        <f aca="false">D248*F248*10000*-1</f>
        <v>-0</v>
      </c>
      <c r="AF248" s="0" t="n">
        <f aca="false">I248*K248*10000*-1</f>
        <v>-0</v>
      </c>
      <c r="AG248" s="0" t="n">
        <f aca="false">AE248+AF248</f>
        <v>-0</v>
      </c>
    </row>
    <row r="249" customFormat="false" ht="12.75" hidden="false" customHeight="false" outlineLevel="0" collapsed="false">
      <c r="C249" s="272" t="e">
        <f aca="false">R277+Y277</f>
        <v>#NAME?</v>
      </c>
      <c r="D249" s="265"/>
      <c r="E249" s="266"/>
      <c r="F249" s="266"/>
      <c r="G249" s="267"/>
      <c r="I249" s="265"/>
      <c r="J249" s="266"/>
      <c r="K249" s="266"/>
      <c r="L249" s="268"/>
      <c r="M249" s="247" t="n">
        <f aca="false">M248+1</f>
        <v>8</v>
      </c>
      <c r="N249" s="175" t="str">
        <f aca="true">IF(D249="","",xEURO(OFFSET(C249,-M249+1,0),E249,OFFSET(C249,-M249+2,0),OFFSET(C249,-M249+2,0),OFFSET(C249,-M249+3,0)+AB249,OFFSET(C249,-M249+4,0),0,1)*D249)</f>
        <v/>
      </c>
      <c r="O249" s="235" t="str">
        <f aca="true">IF(D249="","",xEURO(OFFSET(C249,-M249+1,0),E249,OFFSET(C249,-M249+2,0),OFFSET(C249,-M249+2,0),OFFSET(C249,-M249+3,0)+AB249,OFFSET(C249,-M249+4,0),0,0))</f>
        <v/>
      </c>
      <c r="P249" s="175" t="str">
        <f aca="false">IF(D249="","",(O249-F249)*D249*10)</f>
        <v/>
      </c>
      <c r="Q249" s="175" t="str">
        <f aca="true">IF(D249="","",xEURO(OFFSET(C249,-M249+1,0),E249,OFFSET(C249,-M249+2,0),OFFSET(C249,-M249+2,0),OFFSET(C249,-M249+3,0)+AB249,OFFSET(C249,-M249+4,0),0,2)/10*D249)</f>
        <v/>
      </c>
      <c r="R249" s="248" t="str">
        <f aca="true">IF(D249="","",xEURO(OFFSET(C249,-M249+1,0),E249,OFFSET(C249,-M249+2,0),OFFSET(C249,-M249+2,0),OFFSET(C249,-M249+3,0)+AB249,OFFSET(C249,-M249+4,0),0,3)/100*D249*10000)</f>
        <v/>
      </c>
      <c r="S249" s="248" t="str">
        <f aca="true">IF(D249="","",xEURO(OFFSET(C249,-M249+1,0),E249,OFFSET(C249,-M249+2,0),OFFSET(C249,-M249+2,0),OFFSET(C249,-M249+3,0)+AB249,OFFSET(C249,-M249+4,0),0,5)/365.25*D249*10000)</f>
        <v/>
      </c>
      <c r="U249" s="175" t="str">
        <f aca="true">IF(I249="","",xEURO(OFFSET(C249,-M249+1,0),J249,OFFSET(C249,-M249+2,0),OFFSET(C249,-M249+2,0),OFFSET(C249,-M249+3,0)+AC249,OFFSET(C249,-M249+4,0),1,1)*I249)</f>
        <v/>
      </c>
      <c r="V249" s="235" t="str">
        <f aca="true">IF(I249="","",xEURO(OFFSET(C249,-M249+1,0),J249,OFFSET(C249,-M249+2,0),OFFSET(C249,-M249+2,0),OFFSET(C249,-M249+3,0)+AC249,OFFSET(C249,-M249+4,0),1,0))</f>
        <v/>
      </c>
      <c r="W249" s="175" t="str">
        <f aca="false">IF(I249="","",(V249-K249)*I249*10)</f>
        <v/>
      </c>
      <c r="X249" s="175" t="str">
        <f aca="true">IF(I249="","",xEURO(OFFSET(C249,-M249+1,0),J249,OFFSET(C249,-M249+2,0),OFFSET(C249,-M249+2,0),OFFSET(C249,-M249+3,0)+AC249,OFFSET(C249,-M249+4,0),1,2)/10*I249)</f>
        <v/>
      </c>
      <c r="Y249" s="248" t="str">
        <f aca="true">IF(I249="","",xEURO(OFFSET(C249,-M249+1,0),J249,OFFSET(C249,-M249+2,0),OFFSET(C249,-M249+2,0),OFFSET(C249,-M249+3,0)+AC249,OFFSET(C249,-M249+4,0),1,3)/100*I249*10000)</f>
        <v/>
      </c>
      <c r="Z249" s="248" t="str">
        <f aca="true">IF(I249="","",xEURO(OFFSET(C249,-M249+1,0),J249,OFFSET(C249,-M249+2,0),OFFSET(C249,-M249+2,0),OFFSET(C249,-M249+3,0)+AC249,OFFSET(C249,-M249+4,0),1,5)/365.25*I249*10000)</f>
        <v/>
      </c>
      <c r="AB249" s="249" t="str">
        <f aca="true">IF(D249="","",xCalcSkew(OFFSET(C249,-M249,0),E249-OFFSET(C249,-M249+1,0),b)/100)</f>
        <v/>
      </c>
      <c r="AC249" s="249" t="str">
        <f aca="true">IF(I249="","",xCalcSkew(OFFSET(C249,-M249,0),J249-OFFSET(C249,-M249+1,0),b)/100)</f>
        <v/>
      </c>
      <c r="AE249" s="0" t="n">
        <f aca="false">D249*F249*10000*-1</f>
        <v>-0</v>
      </c>
      <c r="AF249" s="0" t="n">
        <f aca="false">I249*K249*10000*-1</f>
        <v>-0</v>
      </c>
      <c r="AG249" s="0" t="n">
        <f aca="false">AE249+AF249</f>
        <v>-0</v>
      </c>
    </row>
    <row r="250" customFormat="false" ht="12.75" hidden="false" customHeight="false" outlineLevel="0" collapsed="false">
      <c r="C250" s="272" t="e">
        <f aca="false">S277+Z277</f>
        <v>#NAME?</v>
      </c>
      <c r="D250" s="265"/>
      <c r="E250" s="266"/>
      <c r="F250" s="266"/>
      <c r="G250" s="267"/>
      <c r="I250" s="265"/>
      <c r="J250" s="266"/>
      <c r="K250" s="266"/>
      <c r="L250" s="268"/>
      <c r="M250" s="247" t="n">
        <f aca="false">M249+1</f>
        <v>9</v>
      </c>
      <c r="N250" s="175" t="str">
        <f aca="true">IF(D250="","",xEURO(OFFSET(C250,-M250+1,0),E250,OFFSET(C250,-M250+2,0),OFFSET(C250,-M250+2,0),OFFSET(C250,-M250+3,0)+AB250,OFFSET(C250,-M250+4,0),0,1)*D250)</f>
        <v/>
      </c>
      <c r="O250" s="235" t="str">
        <f aca="true">IF(D250="","",xEURO(OFFSET(C250,-M250+1,0),E250,OFFSET(C250,-M250+2,0),OFFSET(C250,-M250+2,0),OFFSET(C250,-M250+3,0)+AB250,OFFSET(C250,-M250+4,0),0,0))</f>
        <v/>
      </c>
      <c r="P250" s="175" t="str">
        <f aca="false">IF(D250="","",(O250-F250)*D250*10)</f>
        <v/>
      </c>
      <c r="Q250" s="175" t="str">
        <f aca="true">IF(D250="","",xEURO(OFFSET(C250,-M250+1,0),E250,OFFSET(C250,-M250+2,0),OFFSET(C250,-M250+2,0),OFFSET(C250,-M250+3,0)+AB250,OFFSET(C250,-M250+4,0),0,2)/10*D250)</f>
        <v/>
      </c>
      <c r="R250" s="248" t="str">
        <f aca="true">IF(D250="","",xEURO(OFFSET(C250,-M250+1,0),E250,OFFSET(C250,-M250+2,0),OFFSET(C250,-M250+2,0),OFFSET(C250,-M250+3,0)+AB250,OFFSET(C250,-M250+4,0),0,3)/100*D250*10000)</f>
        <v/>
      </c>
      <c r="S250" s="248" t="str">
        <f aca="true">IF(D250="","",xEURO(OFFSET(C250,-M250+1,0),E250,OFFSET(C250,-M250+2,0),OFFSET(C250,-M250+2,0),OFFSET(C250,-M250+3,0)+AB250,OFFSET(C250,-M250+4,0),0,5)/365.25*D250*10000)</f>
        <v/>
      </c>
      <c r="U250" s="175" t="str">
        <f aca="true">IF(I250="","",xEURO(OFFSET(C250,-M250+1,0),J250,OFFSET(C250,-M250+2,0),OFFSET(C250,-M250+2,0),OFFSET(C250,-M250+3,0)+AC250,OFFSET(C250,-M250+4,0),1,1)*I250)</f>
        <v/>
      </c>
      <c r="V250" s="235" t="str">
        <f aca="true">IF(I250="","",xEURO(OFFSET(C250,-M250+1,0),J250,OFFSET(C250,-M250+2,0),OFFSET(C250,-M250+2,0),OFFSET(C250,-M250+3,0)+AC250,OFFSET(C250,-M250+4,0),1,0))</f>
        <v/>
      </c>
      <c r="W250" s="175" t="str">
        <f aca="false">IF(I250="","",(V250-K250)*I250*10)</f>
        <v/>
      </c>
      <c r="X250" s="175" t="str">
        <f aca="true">IF(I250="","",xEURO(OFFSET(C250,-M250+1,0),J250,OFFSET(C250,-M250+2,0),OFFSET(C250,-M250+2,0),OFFSET(C250,-M250+3,0)+AC250,OFFSET(C250,-M250+4,0),1,2)/10*I250)</f>
        <v/>
      </c>
      <c r="Y250" s="248" t="str">
        <f aca="true">IF(I250="","",xEURO(OFFSET(C250,-M250+1,0),J250,OFFSET(C250,-M250+2,0),OFFSET(C250,-M250+2,0),OFFSET(C250,-M250+3,0)+AC250,OFFSET(C250,-M250+4,0),1,3)/100*I250*10000)</f>
        <v/>
      </c>
      <c r="Z250" s="248" t="str">
        <f aca="true">IF(I250="","",xEURO(OFFSET(C250,-M250+1,0),J250,OFFSET(C250,-M250+2,0),OFFSET(C250,-M250+2,0),OFFSET(C250,-M250+3,0)+AC250,OFFSET(C250,-M250+4,0),1,5)/365.25*I250*10000)</f>
        <v/>
      </c>
      <c r="AB250" s="249" t="str">
        <f aca="true">IF(D250="","",xCalcSkew(OFFSET(C250,-M250,0),E250-OFFSET(C250,-M250+1,0),b)/100)</f>
        <v/>
      </c>
      <c r="AC250" s="249" t="str">
        <f aca="true">IF(I250="","",xCalcSkew(OFFSET(C250,-M250,0),J250-OFFSET(C250,-M250+1,0),b)/100)</f>
        <v/>
      </c>
      <c r="AE250" s="0" t="n">
        <f aca="false">D250*F250*10000*-1</f>
        <v>-0</v>
      </c>
      <c r="AF250" s="0" t="n">
        <f aca="false">I250*K250*10000*-1</f>
        <v>-0</v>
      </c>
      <c r="AG250" s="0" t="n">
        <f aca="false">AE250+AF250</f>
        <v>-0</v>
      </c>
    </row>
    <row r="251" customFormat="false" ht="12.75" hidden="false" customHeight="false" outlineLevel="0" collapsed="false">
      <c r="C251" s="272" t="e">
        <f aca="false">P277+W277</f>
        <v>#NAME?</v>
      </c>
      <c r="D251" s="265"/>
      <c r="E251" s="266"/>
      <c r="F251" s="266"/>
      <c r="G251" s="267"/>
      <c r="I251" s="265"/>
      <c r="J251" s="266"/>
      <c r="K251" s="266"/>
      <c r="L251" s="268"/>
      <c r="M251" s="247" t="n">
        <f aca="false">M250+1</f>
        <v>10</v>
      </c>
      <c r="N251" s="175" t="str">
        <f aca="true">IF(D251="","",xEURO(OFFSET(C251,-M251+1,0),E251,OFFSET(C251,-M251+2,0),OFFSET(C251,-M251+2,0),OFFSET(C251,-M251+3,0)+AB251,OFFSET(C251,-M251+4,0),0,1)*D251)</f>
        <v/>
      </c>
      <c r="O251" s="235" t="str">
        <f aca="true">IF(D251="","",xEURO(OFFSET(C251,-M251+1,0),E251,OFFSET(C251,-M251+2,0),OFFSET(C251,-M251+2,0),OFFSET(C251,-M251+3,0)+AB251,OFFSET(C251,-M251+4,0),0,0))</f>
        <v/>
      </c>
      <c r="P251" s="175" t="str">
        <f aca="false">IF(D251="","",(O251-F251)*D251*10)</f>
        <v/>
      </c>
      <c r="Q251" s="175" t="str">
        <f aca="true">IF(D251="","",xEURO(OFFSET(C251,-M251+1,0),E251,OFFSET(C251,-M251+2,0),OFFSET(C251,-M251+2,0),OFFSET(C251,-M251+3,0)+AB251,OFFSET(C251,-M251+4,0),0,2)/10*D251)</f>
        <v/>
      </c>
      <c r="R251" s="248" t="str">
        <f aca="true">IF(D251="","",xEURO(OFFSET(C251,-M251+1,0),E251,OFFSET(C251,-M251+2,0),OFFSET(C251,-M251+2,0),OFFSET(C251,-M251+3,0)+AB251,OFFSET(C251,-M251+4,0),0,3)/100*D251*10000)</f>
        <v/>
      </c>
      <c r="S251" s="248" t="str">
        <f aca="true">IF(D251="","",xEURO(OFFSET(C251,-M251+1,0),E251,OFFSET(C251,-M251+2,0),OFFSET(C251,-M251+2,0),OFFSET(C251,-M251+3,0)+AB251,OFFSET(C251,-M251+4,0),0,5)/365.25*D251*10000)</f>
        <v/>
      </c>
      <c r="U251" s="175" t="str">
        <f aca="true">IF(I251="","",xEURO(OFFSET(C251,-M251+1,0),J251,OFFSET(C251,-M251+2,0),OFFSET(C251,-M251+2,0),OFFSET(C251,-M251+3,0)+AC251,OFFSET(C251,-M251+4,0),1,1)*I251)</f>
        <v/>
      </c>
      <c r="V251" s="235" t="str">
        <f aca="true">IF(I251="","",xEURO(OFFSET(C251,-M251+1,0),J251,OFFSET(C251,-M251+2,0),OFFSET(C251,-M251+2,0),OFFSET(C251,-M251+3,0)+AC251,OFFSET(C251,-M251+4,0),1,0))</f>
        <v/>
      </c>
      <c r="W251" s="175" t="str">
        <f aca="false">IF(I251="","",(V251-K251)*I251*10)</f>
        <v/>
      </c>
      <c r="X251" s="175" t="str">
        <f aca="true">IF(I251="","",xEURO(OFFSET(C251,-M251+1,0),J251,OFFSET(C251,-M251+2,0),OFFSET(C251,-M251+2,0),OFFSET(C251,-M251+3,0)+AC251,OFFSET(C251,-M251+4,0),1,2)/10*I251)</f>
        <v/>
      </c>
      <c r="Y251" s="248" t="str">
        <f aca="true">IF(I251="","",xEURO(OFFSET(C251,-M251+1,0),J251,OFFSET(C251,-M251+2,0),OFFSET(C251,-M251+2,0),OFFSET(C251,-M251+3,0)+AC251,OFFSET(C251,-M251+4,0),1,3)/100*I251*10000)</f>
        <v/>
      </c>
      <c r="Z251" s="248" t="str">
        <f aca="true">IF(I251="","",xEURO(OFFSET(C251,-M251+1,0),J251,OFFSET(C251,-M251+2,0),OFFSET(C251,-M251+2,0),OFFSET(C251,-M251+3,0)+AC251,OFFSET(C251,-M251+4,0),1,5)/365.25*I251*10000)</f>
        <v/>
      </c>
      <c r="AB251" s="249" t="str">
        <f aca="true">IF(D251="","",xCalcSkew(OFFSET(C251,-M251,0),E251-OFFSET(C251,-M251+1,0),b)/100)</f>
        <v/>
      </c>
      <c r="AC251" s="249" t="str">
        <f aca="true">IF(I251="","",xCalcSkew(OFFSET(C251,-M251,0),J251-OFFSET(C251,-M251+1,0),b)/100)</f>
        <v/>
      </c>
      <c r="AE251" s="0" t="n">
        <f aca="false">D251*F251*10000*-1</f>
        <v>-0</v>
      </c>
      <c r="AF251" s="0" t="n">
        <f aca="false">I251*K251*10000*-1</f>
        <v>-0</v>
      </c>
      <c r="AG251" s="0" t="n">
        <f aca="false">AE251+AF251</f>
        <v>-0</v>
      </c>
    </row>
    <row r="252" customFormat="false" ht="12.75" hidden="false" customHeight="false" outlineLevel="0" collapsed="false">
      <c r="D252" s="265"/>
      <c r="E252" s="266"/>
      <c r="F252" s="266"/>
      <c r="G252" s="267"/>
      <c r="I252" s="265"/>
      <c r="J252" s="266"/>
      <c r="K252" s="266"/>
      <c r="L252" s="268"/>
      <c r="M252" s="247" t="n">
        <f aca="false">M251+1</f>
        <v>11</v>
      </c>
      <c r="N252" s="175" t="str">
        <f aca="true">IF(D252="","",xEURO(OFFSET(C252,-M252+1,0),E252,OFFSET(C252,-M252+2,0),OFFSET(C252,-M252+2,0),OFFSET(C252,-M252+3,0)+AB252,OFFSET(C252,-M252+4,0),0,1)*D252)</f>
        <v/>
      </c>
      <c r="O252" s="235" t="str">
        <f aca="true">IF(D252="","",xEURO(OFFSET(C252,-M252+1,0),E252,OFFSET(C252,-M252+2,0),OFFSET(C252,-M252+2,0),OFFSET(C252,-M252+3,0)+AB252,OFFSET(C252,-M252+4,0),0,0))</f>
        <v/>
      </c>
      <c r="P252" s="175" t="str">
        <f aca="false">IF(D252="","",(O252-F252)*D252*10)</f>
        <v/>
      </c>
      <c r="Q252" s="175" t="str">
        <f aca="true">IF(D252="","",xEURO(OFFSET(C252,-M252+1,0),E252,OFFSET(C252,-M252+2,0),OFFSET(C252,-M252+2,0),OFFSET(C252,-M252+3,0)+AB252,OFFSET(C252,-M252+4,0),0,2)/10*D252)</f>
        <v/>
      </c>
      <c r="R252" s="248" t="str">
        <f aca="true">IF(D252="","",xEURO(OFFSET(C252,-M252+1,0),E252,OFFSET(C252,-M252+2,0),OFFSET(C252,-M252+2,0),OFFSET(C252,-M252+3,0)+AB252,OFFSET(C252,-M252+4,0),0,3)/100*D252*10000)</f>
        <v/>
      </c>
      <c r="S252" s="248" t="str">
        <f aca="true">IF(D252="","",xEURO(OFFSET(C252,-M252+1,0),E252,OFFSET(C252,-M252+2,0),OFFSET(C252,-M252+2,0),OFFSET(C252,-M252+3,0)+AB252,OFFSET(C252,-M252+4,0),0,5)/365.25*D252*10000)</f>
        <v/>
      </c>
      <c r="U252" s="175" t="str">
        <f aca="true">IF(I252="","",xEURO(OFFSET(C252,-M252+1,0),J252,OFFSET(C252,-M252+2,0),OFFSET(C252,-M252+2,0),OFFSET(C252,-M252+3,0)+AC252,OFFSET(C252,-M252+4,0),1,1)*I252)</f>
        <v/>
      </c>
      <c r="V252" s="235" t="str">
        <f aca="true">IF(I252="","",xEURO(OFFSET(C252,-M252+1,0),J252,OFFSET(C252,-M252+2,0),OFFSET(C252,-M252+2,0),OFFSET(C252,-M252+3,0)+AC252,OFFSET(C252,-M252+4,0),1,0))</f>
        <v/>
      </c>
      <c r="W252" s="175" t="str">
        <f aca="false">IF(I252="","",(V252-K252)*I252*10)</f>
        <v/>
      </c>
      <c r="X252" s="175" t="str">
        <f aca="true">IF(I252="","",xEURO(OFFSET(C252,-M252+1,0),J252,OFFSET(C252,-M252+2,0),OFFSET(C252,-M252+2,0),OFFSET(C252,-M252+3,0)+AC252,OFFSET(C252,-M252+4,0),1,2)/10*I252)</f>
        <v/>
      </c>
      <c r="Y252" s="248" t="str">
        <f aca="true">IF(I252="","",xEURO(OFFSET(C252,-M252+1,0),J252,OFFSET(C252,-M252+2,0),OFFSET(C252,-M252+2,0),OFFSET(C252,-M252+3,0)+AC252,OFFSET(C252,-M252+4,0),1,3)/100*I252*10000)</f>
        <v/>
      </c>
      <c r="Z252" s="248" t="str">
        <f aca="true">IF(I252="","",xEURO(OFFSET(C252,-M252+1,0),J252,OFFSET(C252,-M252+2,0),OFFSET(C252,-M252+2,0),OFFSET(C252,-M252+3,0)+AC252,OFFSET(C252,-M252+4,0),1,5)/365.25*I252*10000)</f>
        <v/>
      </c>
      <c r="AB252" s="249" t="str">
        <f aca="true">IF(D252="","",xCalcSkew(OFFSET(C252,-M252,0),E252-OFFSET(C252,-M252+1,0),b)/100)</f>
        <v/>
      </c>
      <c r="AC252" s="249" t="str">
        <f aca="true">IF(I252="","",xCalcSkew(OFFSET(C252,-M252,0),J252-OFFSET(C252,-M252+1,0),b)/100)</f>
        <v/>
      </c>
      <c r="AE252" s="0" t="n">
        <f aca="false">D252*F252*10000*-1</f>
        <v>-0</v>
      </c>
      <c r="AF252" s="0" t="n">
        <f aca="false">I252*K252*10000*-1</f>
        <v>-0</v>
      </c>
      <c r="AG252" s="0" t="n">
        <f aca="false">AE252+AF252</f>
        <v>-0</v>
      </c>
    </row>
    <row r="253" customFormat="false" ht="12.75" hidden="false" customHeight="false" outlineLevel="0" collapsed="false">
      <c r="D253" s="265"/>
      <c r="E253" s="266"/>
      <c r="F253" s="266"/>
      <c r="G253" s="267"/>
      <c r="I253" s="265"/>
      <c r="J253" s="266"/>
      <c r="K253" s="266"/>
      <c r="L253" s="268"/>
      <c r="M253" s="247" t="n">
        <f aca="false">M252+1</f>
        <v>12</v>
      </c>
      <c r="N253" s="175" t="str">
        <f aca="true">IF(D253="","",xEURO(OFFSET(C253,-M253+1,0),E253,OFFSET(C253,-M253+2,0),OFFSET(C253,-M253+2,0),OFFSET(C253,-M253+3,0)+AB253,OFFSET(C253,-M253+4,0),0,1)*D253)</f>
        <v/>
      </c>
      <c r="O253" s="235" t="str">
        <f aca="true">IF(D253="","",xEURO(OFFSET(C253,-M253+1,0),E253,OFFSET(C253,-M253+2,0),OFFSET(C253,-M253+2,0),OFFSET(C253,-M253+3,0)+AB253,OFFSET(C253,-M253+4,0),0,0))</f>
        <v/>
      </c>
      <c r="P253" s="175" t="str">
        <f aca="false">IF(D253="","",(O253-F253)*D253*10)</f>
        <v/>
      </c>
      <c r="Q253" s="175" t="str">
        <f aca="true">IF(D253="","",xEURO(OFFSET(C253,-M253+1,0),E253,OFFSET(C253,-M253+2,0),OFFSET(C253,-M253+2,0),OFFSET(C253,-M253+3,0)+AB253,OFFSET(C253,-M253+4,0),0,2)/10*D253)</f>
        <v/>
      </c>
      <c r="R253" s="248" t="str">
        <f aca="true">IF(D253="","",xEURO(OFFSET(C253,-M253+1,0),E253,OFFSET(C253,-M253+2,0),OFFSET(C253,-M253+2,0),OFFSET(C253,-M253+3,0)+AB253,OFFSET(C253,-M253+4,0),0,3)/100*D253*10000)</f>
        <v/>
      </c>
      <c r="S253" s="248" t="str">
        <f aca="true">IF(D253="","",xEURO(OFFSET(C253,-M253+1,0),E253,OFFSET(C253,-M253+2,0),OFFSET(C253,-M253+2,0),OFFSET(C253,-M253+3,0)+AB253,OFFSET(C253,-M253+4,0),0,5)/365.25*D253*10000)</f>
        <v/>
      </c>
      <c r="U253" s="175" t="str">
        <f aca="true">IF(I253="","",xEURO(OFFSET(C253,-M253+1,0),J253,OFFSET(C253,-M253+2,0),OFFSET(C253,-M253+2,0),OFFSET(C253,-M253+3,0)+AC253,OFFSET(C253,-M253+4,0),1,1)*I253)</f>
        <v/>
      </c>
      <c r="V253" s="235" t="str">
        <f aca="true">IF(I253="","",xEURO(OFFSET(C253,-M253+1,0),J253,OFFSET(C253,-M253+2,0),OFFSET(C253,-M253+2,0),OFFSET(C253,-M253+3,0)+AC253,OFFSET(C253,-M253+4,0),1,0))</f>
        <v/>
      </c>
      <c r="W253" s="175" t="str">
        <f aca="false">IF(I253="","",(V253-K253)*I253*10)</f>
        <v/>
      </c>
      <c r="X253" s="175" t="str">
        <f aca="true">IF(I253="","",xEURO(OFFSET(C253,-M253+1,0),J253,OFFSET(C253,-M253+2,0),OFFSET(C253,-M253+2,0),OFFSET(C253,-M253+3,0)+AC253,OFFSET(C253,-M253+4,0),1,2)/10*I253)</f>
        <v/>
      </c>
      <c r="Y253" s="248" t="str">
        <f aca="true">IF(I253="","",xEURO(OFFSET(C253,-M253+1,0),J253,OFFSET(C253,-M253+2,0),OFFSET(C253,-M253+2,0),OFFSET(C253,-M253+3,0)+AC253,OFFSET(C253,-M253+4,0),1,3)/100*I253*10000)</f>
        <v/>
      </c>
      <c r="Z253" s="248" t="str">
        <f aca="true">IF(I253="","",xEURO(OFFSET(C253,-M253+1,0),J253,OFFSET(C253,-M253+2,0),OFFSET(C253,-M253+2,0),OFFSET(C253,-M253+3,0)+AC253,OFFSET(C253,-M253+4,0),1,5)/365.25*I253*10000)</f>
        <v/>
      </c>
      <c r="AB253" s="249" t="str">
        <f aca="true">IF(D253="","",xCalcSkew(OFFSET(C253,-M253,0),E253-OFFSET(C253,-M253+1,0),b)/100)</f>
        <v/>
      </c>
      <c r="AC253" s="249" t="str">
        <f aca="true">IF(I253="","",xCalcSkew(OFFSET(C253,-M253,0),J253-OFFSET(C253,-M253+1,0),b)/100)</f>
        <v/>
      </c>
      <c r="AE253" s="0" t="n">
        <f aca="false">D253*F253*10000*-1</f>
        <v>-0</v>
      </c>
      <c r="AF253" s="0" t="n">
        <f aca="false">I253*K253*10000*-1</f>
        <v>-0</v>
      </c>
      <c r="AG253" s="0" t="n">
        <f aca="false">AE253+AF253</f>
        <v>-0</v>
      </c>
    </row>
    <row r="254" customFormat="false" ht="12.75" hidden="false" customHeight="false" outlineLevel="0" collapsed="false">
      <c r="D254" s="265"/>
      <c r="E254" s="266"/>
      <c r="F254" s="266"/>
      <c r="G254" s="267"/>
      <c r="I254" s="265"/>
      <c r="J254" s="266"/>
      <c r="K254" s="266"/>
      <c r="L254" s="268"/>
      <c r="M254" s="247" t="n">
        <f aca="false">M253+1</f>
        <v>13</v>
      </c>
      <c r="N254" s="175" t="str">
        <f aca="true">IF(D254="","",xEURO(OFFSET(C254,-M254+1,0),E254,OFFSET(C254,-M254+2,0),OFFSET(C254,-M254+2,0),OFFSET(C254,-M254+3,0)+AB254,OFFSET(C254,-M254+4,0),0,1)*D254)</f>
        <v/>
      </c>
      <c r="O254" s="235" t="str">
        <f aca="true">IF(D254="","",xEURO(OFFSET(C254,-M254+1,0),E254,OFFSET(C254,-M254+2,0),OFFSET(C254,-M254+2,0),OFFSET(C254,-M254+3,0)+AB254,OFFSET(C254,-M254+4,0),0,0))</f>
        <v/>
      </c>
      <c r="P254" s="175" t="str">
        <f aca="false">IF(D254="","",(O254-F254)*D254*10)</f>
        <v/>
      </c>
      <c r="Q254" s="175" t="str">
        <f aca="true">IF(D254="","",xEURO(OFFSET(C254,-M254+1,0),E254,OFFSET(C254,-M254+2,0),OFFSET(C254,-M254+2,0),OFFSET(C254,-M254+3,0)+AB254,OFFSET(C254,-M254+4,0),0,2)/10*D254)</f>
        <v/>
      </c>
      <c r="R254" s="248" t="str">
        <f aca="true">IF(D254="","",xEURO(OFFSET(C254,-M254+1,0),E254,OFFSET(C254,-M254+2,0),OFFSET(C254,-M254+2,0),OFFSET(C254,-M254+3,0)+AB254,OFFSET(C254,-M254+4,0),0,3)/100*D254*10000)</f>
        <v/>
      </c>
      <c r="S254" s="248" t="str">
        <f aca="true">IF(D254="","",xEURO(OFFSET(C254,-M254+1,0),E254,OFFSET(C254,-M254+2,0),OFFSET(C254,-M254+2,0),OFFSET(C254,-M254+3,0)+AB254,OFFSET(C254,-M254+4,0),0,5)/365.25*D254*10000)</f>
        <v/>
      </c>
      <c r="U254" s="175" t="str">
        <f aca="true">IF(I254="","",xEURO(OFFSET(C254,-M254+1,0),J254,OFFSET(C254,-M254+2,0),OFFSET(C254,-M254+2,0),OFFSET(C254,-M254+3,0)+AC254,OFFSET(C254,-M254+4,0),1,1)*I254)</f>
        <v/>
      </c>
      <c r="V254" s="235" t="str">
        <f aca="true">IF(I254="","",xEURO(OFFSET(C254,-M254+1,0),J254,OFFSET(C254,-M254+2,0),OFFSET(C254,-M254+2,0),OFFSET(C254,-M254+3,0)+AC254,OFFSET(C254,-M254+4,0),1,0))</f>
        <v/>
      </c>
      <c r="W254" s="175" t="str">
        <f aca="false">IF(I254="","",(V254-K254)*I254*10)</f>
        <v/>
      </c>
      <c r="X254" s="175" t="str">
        <f aca="true">IF(I254="","",xEURO(OFFSET(C254,-M254+1,0),J254,OFFSET(C254,-M254+2,0),OFFSET(C254,-M254+2,0),OFFSET(C254,-M254+3,0)+AC254,OFFSET(C254,-M254+4,0),1,2)/10*I254)</f>
        <v/>
      </c>
      <c r="Y254" s="248" t="str">
        <f aca="true">IF(I254="","",xEURO(OFFSET(C254,-M254+1,0),J254,OFFSET(C254,-M254+2,0),OFFSET(C254,-M254+2,0),OFFSET(C254,-M254+3,0)+AC254,OFFSET(C254,-M254+4,0),1,3)/100*I254*10000)</f>
        <v/>
      </c>
      <c r="Z254" s="248" t="str">
        <f aca="true">IF(I254="","",xEURO(OFFSET(C254,-M254+1,0),J254,OFFSET(C254,-M254+2,0),OFFSET(C254,-M254+2,0),OFFSET(C254,-M254+3,0)+AC254,OFFSET(C254,-M254+4,0),1,5)/365.25*I254*10000)</f>
        <v/>
      </c>
      <c r="AB254" s="249" t="str">
        <f aca="true">IF(D254="","",xCalcSkew(OFFSET(C254,-M254,0),E254-OFFSET(C254,-M254+1,0),b)/100)</f>
        <v/>
      </c>
      <c r="AC254" s="249" t="str">
        <f aca="true">IF(I254="","",xCalcSkew(OFFSET(C254,-M254,0),J254-OFFSET(C254,-M254+1,0),b)/100)</f>
        <v/>
      </c>
      <c r="AE254" s="0" t="n">
        <f aca="false">D254*F254*10000*-1</f>
        <v>-0</v>
      </c>
      <c r="AF254" s="0" t="n">
        <f aca="false">I254*K254*10000*-1</f>
        <v>-0</v>
      </c>
      <c r="AG254" s="0" t="n">
        <f aca="false">AE254+AF254</f>
        <v>-0</v>
      </c>
    </row>
    <row r="255" customFormat="false" ht="12.75" hidden="false" customHeight="false" outlineLevel="0" collapsed="false">
      <c r="D255" s="265"/>
      <c r="E255" s="266"/>
      <c r="F255" s="266"/>
      <c r="G255" s="267"/>
      <c r="I255" s="265"/>
      <c r="J255" s="266"/>
      <c r="K255" s="266"/>
      <c r="L255" s="268"/>
      <c r="M255" s="247" t="n">
        <f aca="false">M254+1</f>
        <v>14</v>
      </c>
      <c r="N255" s="175" t="str">
        <f aca="true">IF(D255="","",xEURO(OFFSET(C255,-M255+1,0),E255,OFFSET(C255,-M255+2,0),OFFSET(C255,-M255+2,0),OFFSET(C255,-M255+3,0)+AB255,OFFSET(C255,-M255+4,0),0,1)*D255)</f>
        <v/>
      </c>
      <c r="O255" s="235" t="str">
        <f aca="true">IF(D255="","",xEURO(OFFSET(C255,-M255+1,0),E255,OFFSET(C255,-M255+2,0),OFFSET(C255,-M255+2,0),OFFSET(C255,-M255+3,0)+AB255,OFFSET(C255,-M255+4,0),0,0))</f>
        <v/>
      </c>
      <c r="P255" s="175" t="str">
        <f aca="false">IF(D255="","",(O255-F255)*D255*10)</f>
        <v/>
      </c>
      <c r="Q255" s="175" t="str">
        <f aca="true">IF(D255="","",xEURO(OFFSET(C255,-M255+1,0),E255,OFFSET(C255,-M255+2,0),OFFSET(C255,-M255+2,0),OFFSET(C255,-M255+3,0)+AB255,OFFSET(C255,-M255+4,0),0,2)/10*D255)</f>
        <v/>
      </c>
      <c r="R255" s="248" t="str">
        <f aca="true">IF(D255="","",xEURO(OFFSET(C255,-M255+1,0),E255,OFFSET(C255,-M255+2,0),OFFSET(C255,-M255+2,0),OFFSET(C255,-M255+3,0)+AB255,OFFSET(C255,-M255+4,0),0,3)/100*D255*10000)</f>
        <v/>
      </c>
      <c r="S255" s="248" t="str">
        <f aca="true">IF(D255="","",xEURO(OFFSET(C255,-M255+1,0),E255,OFFSET(C255,-M255+2,0),OFFSET(C255,-M255+2,0),OFFSET(C255,-M255+3,0)+AB255,OFFSET(C255,-M255+4,0),0,5)/365.25*D255*10000)</f>
        <v/>
      </c>
      <c r="U255" s="175" t="str">
        <f aca="true">IF(I255="","",xEURO(OFFSET(C255,-M255+1,0),J255,OFFSET(C255,-M255+2,0),OFFSET(C255,-M255+2,0),OFFSET(C255,-M255+3,0)+AC255,OFFSET(C255,-M255+4,0),1,1)*I255)</f>
        <v/>
      </c>
      <c r="V255" s="235" t="str">
        <f aca="true">IF(I255="","",xEURO(OFFSET(C255,-M255+1,0),J255,OFFSET(C255,-M255+2,0),OFFSET(C255,-M255+2,0),OFFSET(C255,-M255+3,0)+AC255,OFFSET(C255,-M255+4,0),1,0))</f>
        <v/>
      </c>
      <c r="W255" s="175" t="str">
        <f aca="false">IF(I255="","",(V255-K255)*I255*10)</f>
        <v/>
      </c>
      <c r="X255" s="175" t="str">
        <f aca="true">IF(I255="","",xEURO(OFFSET(C255,-M255+1,0),J255,OFFSET(C255,-M255+2,0),OFFSET(C255,-M255+2,0),OFFSET(C255,-M255+3,0)+AC255,OFFSET(C255,-M255+4,0),1,2)/10*I255)</f>
        <v/>
      </c>
      <c r="Y255" s="248" t="str">
        <f aca="true">IF(I255="","",xEURO(OFFSET(C255,-M255+1,0),J255,OFFSET(C255,-M255+2,0),OFFSET(C255,-M255+2,0),OFFSET(C255,-M255+3,0)+AC255,OFFSET(C255,-M255+4,0),1,3)/100*I255*10000)</f>
        <v/>
      </c>
      <c r="Z255" s="248" t="str">
        <f aca="true">IF(I255="","",xEURO(OFFSET(C255,-M255+1,0),J255,OFFSET(C255,-M255+2,0),OFFSET(C255,-M255+2,0),OFFSET(C255,-M255+3,0)+AC255,OFFSET(C255,-M255+4,0),1,5)/365.25*I255*10000)</f>
        <v/>
      </c>
      <c r="AB255" s="249" t="str">
        <f aca="true">IF(D255="","",xCalcSkew(OFFSET(C255,-M255,0),E255-OFFSET(C255,-M255+1,0),b)/100)</f>
        <v/>
      </c>
      <c r="AC255" s="249" t="str">
        <f aca="true">IF(I255="","",xCalcSkew(OFFSET(C255,-M255,0),J255-OFFSET(C255,-M255+1,0),b)/100)</f>
        <v/>
      </c>
      <c r="AE255" s="0" t="n">
        <f aca="false">D255*F255*10000*-1</f>
        <v>-0</v>
      </c>
      <c r="AF255" s="0" t="n">
        <f aca="false">I255*K255*10000*-1</f>
        <v>-0</v>
      </c>
      <c r="AG255" s="0" t="n">
        <f aca="false">AE255+AF255</f>
        <v>-0</v>
      </c>
    </row>
    <row r="256" customFormat="false" ht="12.75" hidden="false" customHeight="false" outlineLevel="0" collapsed="false">
      <c r="D256" s="265"/>
      <c r="E256" s="266"/>
      <c r="F256" s="266"/>
      <c r="G256" s="267"/>
      <c r="I256" s="265"/>
      <c r="J256" s="266"/>
      <c r="K256" s="266"/>
      <c r="L256" s="268"/>
      <c r="M256" s="247" t="n">
        <f aca="false">M255+1</f>
        <v>15</v>
      </c>
      <c r="N256" s="175" t="str">
        <f aca="true">IF(D256="","",xEURO(OFFSET(C256,-M256+1,0),E256,OFFSET(C256,-M256+2,0),OFFSET(C256,-M256+2,0),OFFSET(C256,-M256+3,0)+AB256,OFFSET(C256,-M256+4,0),0,1)*D256)</f>
        <v/>
      </c>
      <c r="O256" s="235" t="str">
        <f aca="true">IF(D256="","",xEURO(OFFSET(C256,-M256+1,0),E256,OFFSET(C256,-M256+2,0),OFFSET(C256,-M256+2,0),OFFSET(C256,-M256+3,0)+AB256,OFFSET(C256,-M256+4,0),0,0))</f>
        <v/>
      </c>
      <c r="P256" s="175" t="str">
        <f aca="false">IF(D256="","",(O256-F256)*D256*10)</f>
        <v/>
      </c>
      <c r="Q256" s="175" t="str">
        <f aca="true">IF(D256="","",xEURO(OFFSET(C256,-M256+1,0),E256,OFFSET(C256,-M256+2,0),OFFSET(C256,-M256+2,0),OFFSET(C256,-M256+3,0)+AB256,OFFSET(C256,-M256+4,0),0,2)/10*D256)</f>
        <v/>
      </c>
      <c r="R256" s="248" t="str">
        <f aca="true">IF(D256="","",xEURO(OFFSET(C256,-M256+1,0),E256,OFFSET(C256,-M256+2,0),OFFSET(C256,-M256+2,0),OFFSET(C256,-M256+3,0)+AB256,OFFSET(C256,-M256+4,0),0,3)/100*D256*10000)</f>
        <v/>
      </c>
      <c r="S256" s="248" t="str">
        <f aca="true">IF(D256="","",xEURO(OFFSET(C256,-M256+1,0),E256,OFFSET(C256,-M256+2,0),OFFSET(C256,-M256+2,0),OFFSET(C256,-M256+3,0)+AB256,OFFSET(C256,-M256+4,0),0,5)/365.25*D256*10000)</f>
        <v/>
      </c>
      <c r="U256" s="175" t="str">
        <f aca="true">IF(I256="","",xEURO(OFFSET(C256,-M256+1,0),J256,OFFSET(C256,-M256+2,0),OFFSET(C256,-M256+2,0),OFFSET(C256,-M256+3,0)+AC256,OFFSET(C256,-M256+4,0),1,1)*I256)</f>
        <v/>
      </c>
      <c r="V256" s="235" t="str">
        <f aca="true">IF(I256="","",xEURO(OFFSET(C256,-M256+1,0),J256,OFFSET(C256,-M256+2,0),OFFSET(C256,-M256+2,0),OFFSET(C256,-M256+3,0)+AC256,OFFSET(C256,-M256+4,0),1,0))</f>
        <v/>
      </c>
      <c r="W256" s="175" t="str">
        <f aca="false">IF(I256="","",(V256-K256)*I256*10)</f>
        <v/>
      </c>
      <c r="X256" s="175" t="str">
        <f aca="true">IF(I256="","",xEURO(OFFSET(C256,-M256+1,0),J256,OFFSET(C256,-M256+2,0),OFFSET(C256,-M256+2,0),OFFSET(C256,-M256+3,0)+AC256,OFFSET(C256,-M256+4,0),1,2)/10*I256)</f>
        <v/>
      </c>
      <c r="Y256" s="248" t="str">
        <f aca="true">IF(I256="","",xEURO(OFFSET(C256,-M256+1,0),J256,OFFSET(C256,-M256+2,0),OFFSET(C256,-M256+2,0),OFFSET(C256,-M256+3,0)+AC256,OFFSET(C256,-M256+4,0),1,3)/100*I256*10000)</f>
        <v/>
      </c>
      <c r="Z256" s="248" t="str">
        <f aca="true">IF(I256="","",xEURO(OFFSET(C256,-M256+1,0),J256,OFFSET(C256,-M256+2,0),OFFSET(C256,-M256+2,0),OFFSET(C256,-M256+3,0)+AC256,OFFSET(C256,-M256+4,0),1,5)/365.25*I256*10000)</f>
        <v/>
      </c>
      <c r="AB256" s="249" t="str">
        <f aca="true">IF(D256="","",xCalcSkew(OFFSET(C256,-M256,0),E256-OFFSET(C256,-M256+1,0),b)/100)</f>
        <v/>
      </c>
      <c r="AC256" s="249" t="str">
        <f aca="true">IF(I256="","",xCalcSkew(OFFSET(C256,-M256,0),J256-OFFSET(C256,-M256+1,0),b)/100)</f>
        <v/>
      </c>
      <c r="AE256" s="0" t="n">
        <f aca="false">D256*F256*10000*-1</f>
        <v>-0</v>
      </c>
      <c r="AF256" s="0" t="n">
        <f aca="false">I256*K256*10000*-1</f>
        <v>-0</v>
      </c>
      <c r="AG256" s="0" t="n">
        <f aca="false">AE256+AF256</f>
        <v>-0</v>
      </c>
    </row>
    <row r="257" customFormat="false" ht="12.75" hidden="false" customHeight="false" outlineLevel="0" collapsed="false">
      <c r="D257" s="265"/>
      <c r="E257" s="266"/>
      <c r="F257" s="266"/>
      <c r="G257" s="267"/>
      <c r="I257" s="265"/>
      <c r="J257" s="266"/>
      <c r="K257" s="266"/>
      <c r="L257" s="268"/>
      <c r="M257" s="247" t="n">
        <f aca="false">M256+1</f>
        <v>16</v>
      </c>
      <c r="N257" s="175" t="str">
        <f aca="true">IF(D257="","",xEURO(OFFSET(C257,-M257+1,0),E257,OFFSET(C257,-M257+2,0),OFFSET(C257,-M257+2,0),OFFSET(C257,-M257+3,0)+AB257,OFFSET(C257,-M257+4,0),0,1)*D257)</f>
        <v/>
      </c>
      <c r="O257" s="235" t="str">
        <f aca="true">IF(D257="","",xEURO(OFFSET(C257,-M257+1,0),E257,OFFSET(C257,-M257+2,0),OFFSET(C257,-M257+2,0),OFFSET(C257,-M257+3,0)+AB257,OFFSET(C257,-M257+4,0),0,0))</f>
        <v/>
      </c>
      <c r="P257" s="175" t="str">
        <f aca="false">IF(D257="","",(O257-F257)*D257*10)</f>
        <v/>
      </c>
      <c r="Q257" s="175" t="str">
        <f aca="true">IF(D257="","",xEURO(OFFSET(C257,-M257+1,0),E257,OFFSET(C257,-M257+2,0),OFFSET(C257,-M257+2,0),OFFSET(C257,-M257+3,0)+AB257,OFFSET(C257,-M257+4,0),0,2)/10*D257)</f>
        <v/>
      </c>
      <c r="R257" s="248" t="str">
        <f aca="true">IF(D257="","",xEURO(OFFSET(C257,-M257+1,0),E257,OFFSET(C257,-M257+2,0),OFFSET(C257,-M257+2,0),OFFSET(C257,-M257+3,0)+AB257,OFFSET(C257,-M257+4,0),0,3)/100*D257*10000)</f>
        <v/>
      </c>
      <c r="S257" s="248" t="str">
        <f aca="true">IF(D257="","",xEURO(OFFSET(C257,-M257+1,0),E257,OFFSET(C257,-M257+2,0),OFFSET(C257,-M257+2,0),OFFSET(C257,-M257+3,0)+AB257,OFFSET(C257,-M257+4,0),0,5)/365.25*D257*10000)</f>
        <v/>
      </c>
      <c r="U257" s="175" t="str">
        <f aca="true">IF(I257="","",xEURO(OFFSET(C257,-M257+1,0),J257,OFFSET(C257,-M257+2,0),OFFSET(C257,-M257+2,0),OFFSET(C257,-M257+3,0)+AC257,OFFSET(C257,-M257+4,0),1,1)*I257)</f>
        <v/>
      </c>
      <c r="V257" s="235" t="str">
        <f aca="true">IF(I257="","",xEURO(OFFSET(C257,-M257+1,0),J257,OFFSET(C257,-M257+2,0),OFFSET(C257,-M257+2,0),OFFSET(C257,-M257+3,0)+AC257,OFFSET(C257,-M257+4,0),1,0))</f>
        <v/>
      </c>
      <c r="W257" s="175" t="str">
        <f aca="false">IF(I257="","",(V257-K257)*I257*10)</f>
        <v/>
      </c>
      <c r="X257" s="175" t="str">
        <f aca="true">IF(I257="","",xEURO(OFFSET(C257,-M257+1,0),J257,OFFSET(C257,-M257+2,0),OFFSET(C257,-M257+2,0),OFFSET(C257,-M257+3,0)+AC257,OFFSET(C257,-M257+4,0),1,2)/10*I257)</f>
        <v/>
      </c>
      <c r="Y257" s="248" t="str">
        <f aca="true">IF(I257="","",xEURO(OFFSET(C257,-M257+1,0),J257,OFFSET(C257,-M257+2,0),OFFSET(C257,-M257+2,0),OFFSET(C257,-M257+3,0)+AC257,OFFSET(C257,-M257+4,0),1,3)/100*I257*10000)</f>
        <v/>
      </c>
      <c r="Z257" s="248" t="str">
        <f aca="true">IF(I257="","",xEURO(OFFSET(C257,-M257+1,0),J257,OFFSET(C257,-M257+2,0),OFFSET(C257,-M257+2,0),OFFSET(C257,-M257+3,0)+AC257,OFFSET(C257,-M257+4,0),1,5)/365.25*I257*10000)</f>
        <v/>
      </c>
      <c r="AB257" s="249" t="str">
        <f aca="true">IF(D257="","",xCalcSkew(OFFSET(C257,-M257,0),E257-OFFSET(C257,-M257+1,0),b)/100)</f>
        <v/>
      </c>
      <c r="AC257" s="249" t="str">
        <f aca="true">IF(I257="","",xCalcSkew(OFFSET(C257,-M257,0),J257-OFFSET(C257,-M257+1,0),b)/100)</f>
        <v/>
      </c>
      <c r="AE257" s="0" t="n">
        <f aca="false">D257*F257*10000*-1</f>
        <v>-0</v>
      </c>
      <c r="AF257" s="0" t="n">
        <f aca="false">I257*K257*10000*-1</f>
        <v>-0</v>
      </c>
      <c r="AG257" s="0" t="n">
        <f aca="false">AE257+AF257</f>
        <v>-0</v>
      </c>
    </row>
    <row r="258" customFormat="false" ht="12.75" hidden="false" customHeight="false" outlineLevel="0" collapsed="false">
      <c r="D258" s="265"/>
      <c r="E258" s="266"/>
      <c r="F258" s="266"/>
      <c r="G258" s="267"/>
      <c r="I258" s="265"/>
      <c r="J258" s="266"/>
      <c r="K258" s="266"/>
      <c r="L258" s="268"/>
      <c r="M258" s="247" t="n">
        <f aca="false">M257+1</f>
        <v>17</v>
      </c>
      <c r="N258" s="175" t="str">
        <f aca="true">IF(D258="","",xEURO(OFFSET(C258,-M258+1,0),E258,OFFSET(C258,-M258+2,0),OFFSET(C258,-M258+2,0),OFFSET(C258,-M258+3,0)+AB258,OFFSET(C258,-M258+4,0),0,1)*D258)</f>
        <v/>
      </c>
      <c r="O258" s="235" t="str">
        <f aca="true">IF(D258="","",xEURO(OFFSET(C258,-M258+1,0),E258,OFFSET(C258,-M258+2,0),OFFSET(C258,-M258+2,0),OFFSET(C258,-M258+3,0)+AB258,OFFSET(C258,-M258+4,0),0,0))</f>
        <v/>
      </c>
      <c r="P258" s="175" t="str">
        <f aca="false">IF(D258="","",(O258-F258)*D258*10)</f>
        <v/>
      </c>
      <c r="Q258" s="175" t="str">
        <f aca="true">IF(D258="","",xEURO(OFFSET(C258,-M258+1,0),E258,OFFSET(C258,-M258+2,0),OFFSET(C258,-M258+2,0),OFFSET(C258,-M258+3,0)+AB258,OFFSET(C258,-M258+4,0),0,2)/10*D258)</f>
        <v/>
      </c>
      <c r="R258" s="248" t="str">
        <f aca="true">IF(D258="","",xEURO(OFFSET(C258,-M258+1,0),E258,OFFSET(C258,-M258+2,0),OFFSET(C258,-M258+2,0),OFFSET(C258,-M258+3,0)+AB258,OFFSET(C258,-M258+4,0),0,3)/100*D258*10000)</f>
        <v/>
      </c>
      <c r="S258" s="248" t="str">
        <f aca="true">IF(D258="","",xEURO(OFFSET(C258,-M258+1,0),E258,OFFSET(C258,-M258+2,0),OFFSET(C258,-M258+2,0),OFFSET(C258,-M258+3,0)+AB258,OFFSET(C258,-M258+4,0),0,5)/365.25*D258*10000)</f>
        <v/>
      </c>
      <c r="U258" s="175" t="str">
        <f aca="true">IF(I258="","",xEURO(OFFSET(C258,-M258+1,0),J258,OFFSET(C258,-M258+2,0),OFFSET(C258,-M258+2,0),OFFSET(C258,-M258+3,0)+AC258,OFFSET(C258,-M258+4,0),1,1)*I258)</f>
        <v/>
      </c>
      <c r="V258" s="235" t="str">
        <f aca="true">IF(I258="","",xEURO(OFFSET(C258,-M258+1,0),J258,OFFSET(C258,-M258+2,0),OFFSET(C258,-M258+2,0),OFFSET(C258,-M258+3,0)+AC258,OFFSET(C258,-M258+4,0),1,0))</f>
        <v/>
      </c>
      <c r="W258" s="175" t="str">
        <f aca="false">IF(I258="","",(V258-K258)*I258*10)</f>
        <v/>
      </c>
      <c r="X258" s="175" t="str">
        <f aca="true">IF(I258="","",xEURO(OFFSET(C258,-M258+1,0),J258,OFFSET(C258,-M258+2,0),OFFSET(C258,-M258+2,0),OFFSET(C258,-M258+3,0)+AC258,OFFSET(C258,-M258+4,0),1,2)/10*I258)</f>
        <v/>
      </c>
      <c r="Y258" s="248" t="str">
        <f aca="true">IF(I258="","",xEURO(OFFSET(C258,-M258+1,0),J258,OFFSET(C258,-M258+2,0),OFFSET(C258,-M258+2,0),OFFSET(C258,-M258+3,0)+AC258,OFFSET(C258,-M258+4,0),1,3)/100*I258*10000)</f>
        <v/>
      </c>
      <c r="Z258" s="248" t="str">
        <f aca="true">IF(I258="","",xEURO(OFFSET(C258,-M258+1,0),J258,OFFSET(C258,-M258+2,0),OFFSET(C258,-M258+2,0),OFFSET(C258,-M258+3,0)+AC258,OFFSET(C258,-M258+4,0),1,5)/365.25*I258*10000)</f>
        <v/>
      </c>
      <c r="AB258" s="249" t="str">
        <f aca="true">IF(D258="","",xCalcSkew(OFFSET(C258,-M258,0),E258-OFFSET(C258,-M258+1,0),b)/100)</f>
        <v/>
      </c>
      <c r="AC258" s="249" t="str">
        <f aca="true">IF(I258="","",xCalcSkew(OFFSET(C258,-M258,0),J258-OFFSET(C258,-M258+1,0),b)/100)</f>
        <v/>
      </c>
      <c r="AE258" s="0" t="n">
        <f aca="false">D258*F258*10000*-1</f>
        <v>-0</v>
      </c>
      <c r="AF258" s="0" t="n">
        <f aca="false">I258*K258*10000*-1</f>
        <v>-0</v>
      </c>
      <c r="AG258" s="0" t="n">
        <f aca="false">AE258+AF258</f>
        <v>-0</v>
      </c>
    </row>
    <row r="259" customFormat="false" ht="12.75" hidden="false" customHeight="false" outlineLevel="0" collapsed="false">
      <c r="D259" s="265"/>
      <c r="E259" s="266"/>
      <c r="F259" s="266"/>
      <c r="G259" s="267"/>
      <c r="I259" s="265"/>
      <c r="J259" s="266"/>
      <c r="K259" s="266"/>
      <c r="L259" s="268"/>
      <c r="M259" s="247" t="n">
        <f aca="false">M258+1</f>
        <v>18</v>
      </c>
      <c r="N259" s="175" t="str">
        <f aca="true">IF(D259="","",xEURO(OFFSET(C259,-M259+1,0),E259,OFFSET(C259,-M259+2,0),OFFSET(C259,-M259+2,0),OFFSET(C259,-M259+3,0)+AB259,OFFSET(C259,-M259+4,0),0,1)*D259)</f>
        <v/>
      </c>
      <c r="O259" s="235" t="str">
        <f aca="true">IF(D259="","",xEURO(OFFSET(C259,-M259+1,0),E259,OFFSET(C259,-M259+2,0),OFFSET(C259,-M259+2,0),OFFSET(C259,-M259+3,0)+AB259,OFFSET(C259,-M259+4,0),0,0))</f>
        <v/>
      </c>
      <c r="P259" s="175" t="str">
        <f aca="false">IF(D259="","",(O259-F259)*D259*10)</f>
        <v/>
      </c>
      <c r="Q259" s="175" t="str">
        <f aca="true">IF(D259="","",xEURO(OFFSET(C259,-M259+1,0),E259,OFFSET(C259,-M259+2,0),OFFSET(C259,-M259+2,0),OFFSET(C259,-M259+3,0)+AB259,OFFSET(C259,-M259+4,0),0,2)/10*D259)</f>
        <v/>
      </c>
      <c r="R259" s="248" t="str">
        <f aca="true">IF(D259="","",xEURO(OFFSET(C259,-M259+1,0),E259,OFFSET(C259,-M259+2,0),OFFSET(C259,-M259+2,0),OFFSET(C259,-M259+3,0)+AB259,OFFSET(C259,-M259+4,0),0,3)/100*D259*10000)</f>
        <v/>
      </c>
      <c r="S259" s="248" t="str">
        <f aca="true">IF(D259="","",xEURO(OFFSET(C259,-M259+1,0),E259,OFFSET(C259,-M259+2,0),OFFSET(C259,-M259+2,0),OFFSET(C259,-M259+3,0)+AB259,OFFSET(C259,-M259+4,0),0,5)/365.25*D259*10000)</f>
        <v/>
      </c>
      <c r="U259" s="175" t="str">
        <f aca="true">IF(I259="","",xEURO(OFFSET(C259,-M259+1,0),J259,OFFSET(C259,-M259+2,0),OFFSET(C259,-M259+2,0),OFFSET(C259,-M259+3,0)+AC259,OFFSET(C259,-M259+4,0),1,1)*I259)</f>
        <v/>
      </c>
      <c r="V259" s="235" t="str">
        <f aca="true">IF(I259="","",xEURO(OFFSET(C259,-M259+1,0),J259,OFFSET(C259,-M259+2,0),OFFSET(C259,-M259+2,0),OFFSET(C259,-M259+3,0)+AC259,OFFSET(C259,-M259+4,0),1,0))</f>
        <v/>
      </c>
      <c r="W259" s="175" t="str">
        <f aca="false">IF(I259="","",(V259-K259)*I259*10)</f>
        <v/>
      </c>
      <c r="X259" s="175" t="str">
        <f aca="true">IF(I259="","",xEURO(OFFSET(C259,-M259+1,0),J259,OFFSET(C259,-M259+2,0),OFFSET(C259,-M259+2,0),OFFSET(C259,-M259+3,0)+AC259,OFFSET(C259,-M259+4,0),1,2)/10*I259)</f>
        <v/>
      </c>
      <c r="Y259" s="248" t="str">
        <f aca="true">IF(I259="","",xEURO(OFFSET(C259,-M259+1,0),J259,OFFSET(C259,-M259+2,0),OFFSET(C259,-M259+2,0),OFFSET(C259,-M259+3,0)+AC259,OFFSET(C259,-M259+4,0),1,3)/100*I259*10000)</f>
        <v/>
      </c>
      <c r="Z259" s="248" t="str">
        <f aca="true">IF(I259="","",xEURO(OFFSET(C259,-M259+1,0),J259,OFFSET(C259,-M259+2,0),OFFSET(C259,-M259+2,0),OFFSET(C259,-M259+3,0)+AC259,OFFSET(C259,-M259+4,0),1,5)/365.25*I259*10000)</f>
        <v/>
      </c>
      <c r="AB259" s="249" t="str">
        <f aca="true">IF(D259="","",xCalcSkew(OFFSET(C259,-M259,0),E259-OFFSET(C259,-M259+1,0),b)/100)</f>
        <v/>
      </c>
      <c r="AC259" s="249" t="str">
        <f aca="true">IF(I259="","",xCalcSkew(OFFSET(C259,-M259,0),J259-OFFSET(C259,-M259+1,0),b)/100)</f>
        <v/>
      </c>
      <c r="AE259" s="0" t="n">
        <f aca="false">D259*F259*10000*-1</f>
        <v>-0</v>
      </c>
      <c r="AF259" s="0" t="n">
        <f aca="false">I259*K259*10000*-1</f>
        <v>-0</v>
      </c>
      <c r="AG259" s="0" t="n">
        <f aca="false">AE259+AF259</f>
        <v>-0</v>
      </c>
    </row>
    <row r="260" customFormat="false" ht="12.75" hidden="false" customHeight="false" outlineLevel="0" collapsed="false">
      <c r="D260" s="265"/>
      <c r="E260" s="266"/>
      <c r="F260" s="266"/>
      <c r="G260" s="267"/>
      <c r="I260" s="265"/>
      <c r="J260" s="266"/>
      <c r="K260" s="266"/>
      <c r="L260" s="268"/>
      <c r="M260" s="247" t="n">
        <f aca="false">M259+1</f>
        <v>19</v>
      </c>
      <c r="N260" s="175" t="str">
        <f aca="true">IF(D260="","",xEURO(OFFSET(C260,-M260+1,0),E260,OFFSET(C260,-M260+2,0),OFFSET(C260,-M260+2,0),OFFSET(C260,-M260+3,0)+AB260,OFFSET(C260,-M260+4,0),0,1)*D260)</f>
        <v/>
      </c>
      <c r="O260" s="235" t="str">
        <f aca="true">IF(D260="","",xEURO(OFFSET(C260,-M260+1,0),E260,OFFSET(C260,-M260+2,0),OFFSET(C260,-M260+2,0),OFFSET(C260,-M260+3,0)+AB260,OFFSET(C260,-M260+4,0),0,0))</f>
        <v/>
      </c>
      <c r="P260" s="175" t="str">
        <f aca="false">IF(D260="","",(O260-F260)*D260*10)</f>
        <v/>
      </c>
      <c r="Q260" s="175" t="str">
        <f aca="true">IF(D260="","",xEURO(OFFSET(C260,-M260+1,0),E260,OFFSET(C260,-M260+2,0),OFFSET(C260,-M260+2,0),OFFSET(C260,-M260+3,0)+AB260,OFFSET(C260,-M260+4,0),0,2)/10*D260)</f>
        <v/>
      </c>
      <c r="R260" s="248" t="str">
        <f aca="true">IF(D260="","",xEURO(OFFSET(C260,-M260+1,0),E260,OFFSET(C260,-M260+2,0),OFFSET(C260,-M260+2,0),OFFSET(C260,-M260+3,0)+AB260,OFFSET(C260,-M260+4,0),0,3)/100*D260*10000)</f>
        <v/>
      </c>
      <c r="S260" s="248" t="str">
        <f aca="true">IF(D260="","",xEURO(OFFSET(C260,-M260+1,0),E260,OFFSET(C260,-M260+2,0),OFFSET(C260,-M260+2,0),OFFSET(C260,-M260+3,0)+AB260,OFFSET(C260,-M260+4,0),0,5)/365.25*D260*10000)</f>
        <v/>
      </c>
      <c r="U260" s="175" t="str">
        <f aca="true">IF(I260="","",xEURO(OFFSET(C260,-M260+1,0),J260,OFFSET(C260,-M260+2,0),OFFSET(C260,-M260+2,0),OFFSET(C260,-M260+3,0)+AC260,OFFSET(C260,-M260+4,0),1,1)*I260)</f>
        <v/>
      </c>
      <c r="V260" s="235" t="str">
        <f aca="true">IF(I260="","",xEURO(OFFSET(C260,-M260+1,0),J260,OFFSET(C260,-M260+2,0),OFFSET(C260,-M260+2,0),OFFSET(C260,-M260+3,0)+AC260,OFFSET(C260,-M260+4,0),1,0))</f>
        <v/>
      </c>
      <c r="W260" s="175" t="str">
        <f aca="false">IF(I260="","",(V260-K260)*I260*10)</f>
        <v/>
      </c>
      <c r="X260" s="175" t="str">
        <f aca="true">IF(I260="","",xEURO(OFFSET(C260,-M260+1,0),J260,OFFSET(C260,-M260+2,0),OFFSET(C260,-M260+2,0),OFFSET(C260,-M260+3,0)+AC260,OFFSET(C260,-M260+4,0),1,2)/10*I260)</f>
        <v/>
      </c>
      <c r="Y260" s="248" t="str">
        <f aca="true">IF(I260="","",xEURO(OFFSET(C260,-M260+1,0),J260,OFFSET(C260,-M260+2,0),OFFSET(C260,-M260+2,0),OFFSET(C260,-M260+3,0)+AC260,OFFSET(C260,-M260+4,0),1,3)/100*I260*10000)</f>
        <v/>
      </c>
      <c r="Z260" s="248" t="str">
        <f aca="true">IF(I260="","",xEURO(OFFSET(C260,-M260+1,0),J260,OFFSET(C260,-M260+2,0),OFFSET(C260,-M260+2,0),OFFSET(C260,-M260+3,0)+AC260,OFFSET(C260,-M260+4,0),1,5)/365.25*I260*10000)</f>
        <v/>
      </c>
      <c r="AB260" s="249" t="str">
        <f aca="true">IF(D260="","",xCalcSkew(OFFSET(C260,-M260,0),E260-OFFSET(C260,-M260+1,0),b)/100)</f>
        <v/>
      </c>
      <c r="AC260" s="249" t="str">
        <f aca="true">IF(I260="","",xCalcSkew(OFFSET(C260,-M260,0),J260-OFFSET(C260,-M260+1,0),b)/100)</f>
        <v/>
      </c>
      <c r="AE260" s="0" t="n">
        <f aca="false">D260*F260*10000*-1</f>
        <v>-0</v>
      </c>
      <c r="AF260" s="0" t="n">
        <f aca="false">I260*K260*10000*-1</f>
        <v>-0</v>
      </c>
      <c r="AG260" s="0" t="n">
        <f aca="false">AE260+AF260</f>
        <v>-0</v>
      </c>
    </row>
    <row r="261" customFormat="false" ht="12.75" hidden="false" customHeight="false" outlineLevel="0" collapsed="false">
      <c r="D261" s="265"/>
      <c r="E261" s="266"/>
      <c r="F261" s="266"/>
      <c r="G261" s="267"/>
      <c r="I261" s="265"/>
      <c r="J261" s="266"/>
      <c r="K261" s="266"/>
      <c r="L261" s="268"/>
      <c r="M261" s="247" t="n">
        <f aca="false">M260+1</f>
        <v>20</v>
      </c>
      <c r="N261" s="175" t="str">
        <f aca="true">IF(D261="","",xEURO(OFFSET(C261,-M261+1,0),E261,OFFSET(C261,-M261+2,0),OFFSET(C261,-M261+2,0),OFFSET(C261,-M261+3,0)+AB261,OFFSET(C261,-M261+4,0),0,1)*D261)</f>
        <v/>
      </c>
      <c r="O261" s="235" t="str">
        <f aca="true">IF(D261="","",xEURO(OFFSET(C261,-M261+1,0),E261,OFFSET(C261,-M261+2,0),OFFSET(C261,-M261+2,0),OFFSET(C261,-M261+3,0)+AB261,OFFSET(C261,-M261+4,0),0,0))</f>
        <v/>
      </c>
      <c r="P261" s="175" t="str">
        <f aca="false">IF(D261="","",(O261-F261)*D261*10)</f>
        <v/>
      </c>
      <c r="Q261" s="175" t="str">
        <f aca="true">IF(D261="","",xEURO(OFFSET(C261,-M261+1,0),E261,OFFSET(C261,-M261+2,0),OFFSET(C261,-M261+2,0),OFFSET(C261,-M261+3,0)+AB261,OFFSET(C261,-M261+4,0),0,2)/10*D261)</f>
        <v/>
      </c>
      <c r="R261" s="248" t="str">
        <f aca="true">IF(D261="","",xEURO(OFFSET(C261,-M261+1,0),E261,OFFSET(C261,-M261+2,0),OFFSET(C261,-M261+2,0),OFFSET(C261,-M261+3,0)+AB261,OFFSET(C261,-M261+4,0),0,3)/100*D261*10000)</f>
        <v/>
      </c>
      <c r="S261" s="248" t="str">
        <f aca="true">IF(D261="","",xEURO(OFFSET(C261,-M261+1,0),E261,OFFSET(C261,-M261+2,0),OFFSET(C261,-M261+2,0),OFFSET(C261,-M261+3,0)+AB261,OFFSET(C261,-M261+4,0),0,5)/365.25*D261*10000)</f>
        <v/>
      </c>
      <c r="U261" s="175" t="str">
        <f aca="true">IF(I261="","",xEURO(OFFSET(C261,-M261+1,0),J261,OFFSET(C261,-M261+2,0),OFFSET(C261,-M261+2,0),OFFSET(C261,-M261+3,0)+AC261,OFFSET(C261,-M261+4,0),1,1)*I261)</f>
        <v/>
      </c>
      <c r="V261" s="235" t="str">
        <f aca="true">IF(I261="","",xEURO(OFFSET(C261,-M261+1,0),J261,OFFSET(C261,-M261+2,0),OFFSET(C261,-M261+2,0),OFFSET(C261,-M261+3,0)+AC261,OFFSET(C261,-M261+4,0),1,0))</f>
        <v/>
      </c>
      <c r="W261" s="175" t="str">
        <f aca="false">IF(I261="","",(V261-K261)*I261*10)</f>
        <v/>
      </c>
      <c r="X261" s="175" t="str">
        <f aca="true">IF(I261="","",xEURO(OFFSET(C261,-M261+1,0),J261,OFFSET(C261,-M261+2,0),OFFSET(C261,-M261+2,0),OFFSET(C261,-M261+3,0)+AC261,OFFSET(C261,-M261+4,0),1,2)/10*I261)</f>
        <v/>
      </c>
      <c r="Y261" s="248" t="str">
        <f aca="true">IF(I261="","",xEURO(OFFSET(C261,-M261+1,0),J261,OFFSET(C261,-M261+2,0),OFFSET(C261,-M261+2,0),OFFSET(C261,-M261+3,0)+AC261,OFFSET(C261,-M261+4,0),1,3)/100*I261*10000)</f>
        <v/>
      </c>
      <c r="Z261" s="248" t="str">
        <f aca="true">IF(I261="","",xEURO(OFFSET(C261,-M261+1,0),J261,OFFSET(C261,-M261+2,0),OFFSET(C261,-M261+2,0),OFFSET(C261,-M261+3,0)+AC261,OFFSET(C261,-M261+4,0),1,5)/365.25*I261*10000)</f>
        <v/>
      </c>
      <c r="AB261" s="249" t="str">
        <f aca="true">IF(D261="","",xCalcSkew(OFFSET(C261,-M261,0),E261-OFFSET(C261,-M261+1,0),b)/100)</f>
        <v/>
      </c>
      <c r="AC261" s="249" t="str">
        <f aca="true">IF(I261="","",xCalcSkew(OFFSET(C261,-M261,0),J261-OFFSET(C261,-M261+1,0),b)/100)</f>
        <v/>
      </c>
      <c r="AE261" s="0" t="n">
        <f aca="false">D261*F261*10000*-1</f>
        <v>-0</v>
      </c>
      <c r="AF261" s="0" t="n">
        <f aca="false">I261*K261*10000*-1</f>
        <v>-0</v>
      </c>
      <c r="AG261" s="0" t="n">
        <f aca="false">AE261+AF261</f>
        <v>-0</v>
      </c>
    </row>
    <row r="262" customFormat="false" ht="12.75" hidden="false" customHeight="false" outlineLevel="0" collapsed="false">
      <c r="D262" s="265"/>
      <c r="E262" s="266"/>
      <c r="F262" s="266"/>
      <c r="G262" s="267"/>
      <c r="I262" s="265"/>
      <c r="J262" s="266"/>
      <c r="K262" s="266"/>
      <c r="L262" s="268"/>
      <c r="M262" s="247" t="n">
        <f aca="false">M261+1</f>
        <v>21</v>
      </c>
      <c r="N262" s="175" t="str">
        <f aca="true">IF(D262="","",xEURO(OFFSET(C262,-M262+1,0),E262,OFFSET(C262,-M262+2,0),OFFSET(C262,-M262+2,0),OFFSET(C262,-M262+3,0)+AB262,OFFSET(C262,-M262+4,0),0,1)*D262)</f>
        <v/>
      </c>
      <c r="O262" s="235" t="str">
        <f aca="true">IF(D262="","",xEURO(OFFSET(C262,-M262+1,0),E262,OFFSET(C262,-M262+2,0),OFFSET(C262,-M262+2,0),OFFSET(C262,-M262+3,0)+AB262,OFFSET(C262,-M262+4,0),0,0))</f>
        <v/>
      </c>
      <c r="P262" s="175" t="str">
        <f aca="false">IF(D262="","",(O262-F262)*D262*10)</f>
        <v/>
      </c>
      <c r="Q262" s="175" t="str">
        <f aca="true">IF(D262="","",xEURO(OFFSET(C262,-M262+1,0),E262,OFFSET(C262,-M262+2,0),OFFSET(C262,-M262+2,0),OFFSET(C262,-M262+3,0)+AB262,OFFSET(C262,-M262+4,0),0,2)/10*D262)</f>
        <v/>
      </c>
      <c r="R262" s="248" t="str">
        <f aca="true">IF(D262="","",xEURO(OFFSET(C262,-M262+1,0),E262,OFFSET(C262,-M262+2,0),OFFSET(C262,-M262+2,0),OFFSET(C262,-M262+3,0)+AB262,OFFSET(C262,-M262+4,0),0,3)/100*D262*10000)</f>
        <v/>
      </c>
      <c r="S262" s="248" t="str">
        <f aca="true">IF(D262="","",xEURO(OFFSET(C262,-M262+1,0),E262,OFFSET(C262,-M262+2,0),OFFSET(C262,-M262+2,0),OFFSET(C262,-M262+3,0)+AB262,OFFSET(C262,-M262+4,0),0,5)/365.25*D262*10000)</f>
        <v/>
      </c>
      <c r="U262" s="175" t="str">
        <f aca="true">IF(I262="","",xEURO(OFFSET(C262,-M262+1,0),J262,OFFSET(C262,-M262+2,0),OFFSET(C262,-M262+2,0),OFFSET(C262,-M262+3,0)+AC262,OFFSET(C262,-M262+4,0),1,1)*I262)</f>
        <v/>
      </c>
      <c r="V262" s="235" t="str">
        <f aca="true">IF(I262="","",xEURO(OFFSET(C262,-M262+1,0),J262,OFFSET(C262,-M262+2,0),OFFSET(C262,-M262+2,0),OFFSET(C262,-M262+3,0)+AC262,OFFSET(C262,-M262+4,0),1,0))</f>
        <v/>
      </c>
      <c r="W262" s="175" t="str">
        <f aca="false">IF(I262="","",(V262-K262)*I262*10)</f>
        <v/>
      </c>
      <c r="X262" s="175" t="str">
        <f aca="true">IF(I262="","",xEURO(OFFSET(C262,-M262+1,0),J262,OFFSET(C262,-M262+2,0),OFFSET(C262,-M262+2,0),OFFSET(C262,-M262+3,0)+AC262,OFFSET(C262,-M262+4,0),1,2)/10*I262)</f>
        <v/>
      </c>
      <c r="Y262" s="248" t="str">
        <f aca="true">IF(I262="","",xEURO(OFFSET(C262,-M262+1,0),J262,OFFSET(C262,-M262+2,0),OFFSET(C262,-M262+2,0),OFFSET(C262,-M262+3,0)+AC262,OFFSET(C262,-M262+4,0),1,3)/100*I262*10000)</f>
        <v/>
      </c>
      <c r="Z262" s="248" t="str">
        <f aca="true">IF(I262="","",xEURO(OFFSET(C262,-M262+1,0),J262,OFFSET(C262,-M262+2,0),OFFSET(C262,-M262+2,0),OFFSET(C262,-M262+3,0)+AC262,OFFSET(C262,-M262+4,0),1,5)/365.25*I262*10000)</f>
        <v/>
      </c>
      <c r="AB262" s="249" t="str">
        <f aca="true">IF(D262="","",xCalcSkew(OFFSET(C262,-M262,0),E262-OFFSET(C262,-M262+1,0),b)/100)</f>
        <v/>
      </c>
      <c r="AC262" s="249" t="str">
        <f aca="true">IF(I262="","",xCalcSkew(OFFSET(C262,-M262,0),J262-OFFSET(C262,-M262+1,0),b)/100)</f>
        <v/>
      </c>
      <c r="AE262" s="0" t="n">
        <f aca="false">D262*F262*10000*-1</f>
        <v>-0</v>
      </c>
      <c r="AF262" s="0" t="n">
        <f aca="false">I262*K262*10000*-1</f>
        <v>-0</v>
      </c>
      <c r="AG262" s="0" t="n">
        <f aca="false">AE262+AF262</f>
        <v>-0</v>
      </c>
    </row>
    <row r="263" customFormat="false" ht="12.75" hidden="false" customHeight="false" outlineLevel="0" collapsed="false">
      <c r="D263" s="265"/>
      <c r="E263" s="266"/>
      <c r="F263" s="266"/>
      <c r="G263" s="267"/>
      <c r="I263" s="265"/>
      <c r="J263" s="266"/>
      <c r="K263" s="266"/>
      <c r="L263" s="268"/>
      <c r="M263" s="247" t="n">
        <f aca="false">M262+1</f>
        <v>22</v>
      </c>
      <c r="N263" s="175" t="str">
        <f aca="true">IF(D263="","",xEURO(OFFSET(C263,-M263+1,0),E263,OFFSET(C263,-M263+2,0),OFFSET(C263,-M263+2,0),OFFSET(C263,-M263+3,0)+AB263,OFFSET(C263,-M263+4,0),0,1)*D263)</f>
        <v/>
      </c>
      <c r="O263" s="235" t="str">
        <f aca="true">IF(D263="","",xEURO(OFFSET(C263,-M263+1,0),E263,OFFSET(C263,-M263+2,0),OFFSET(C263,-M263+2,0),OFFSET(C263,-M263+3,0)+AB263,OFFSET(C263,-M263+4,0),0,0))</f>
        <v/>
      </c>
      <c r="P263" s="175" t="str">
        <f aca="false">IF(D263="","",(O263-F263)*D263*10)</f>
        <v/>
      </c>
      <c r="Q263" s="175" t="str">
        <f aca="true">IF(D263="","",xEURO(OFFSET(C263,-M263+1,0),E263,OFFSET(C263,-M263+2,0),OFFSET(C263,-M263+2,0),OFFSET(C263,-M263+3,0)+AB263,OFFSET(C263,-M263+4,0),0,2)/10*D263)</f>
        <v/>
      </c>
      <c r="R263" s="248" t="str">
        <f aca="true">IF(D263="","",xEURO(OFFSET(C263,-M263+1,0),E263,OFFSET(C263,-M263+2,0),OFFSET(C263,-M263+2,0),OFFSET(C263,-M263+3,0)+AB263,OFFSET(C263,-M263+4,0),0,3)/100*D263*10000)</f>
        <v/>
      </c>
      <c r="S263" s="248" t="str">
        <f aca="true">IF(D263="","",xEURO(OFFSET(C263,-M263+1,0),E263,OFFSET(C263,-M263+2,0),OFFSET(C263,-M263+2,0),OFFSET(C263,-M263+3,0)+AB263,OFFSET(C263,-M263+4,0),0,5)/365.25*D263*10000)</f>
        <v/>
      </c>
      <c r="U263" s="175" t="str">
        <f aca="true">IF(I263="","",xEURO(OFFSET(C263,-M263+1,0),J263,OFFSET(C263,-M263+2,0),OFFSET(C263,-M263+2,0),OFFSET(C263,-M263+3,0)+AC263,OFFSET(C263,-M263+4,0),1,1)*I263)</f>
        <v/>
      </c>
      <c r="V263" s="235" t="str">
        <f aca="true">IF(I263="","",xEURO(OFFSET(C263,-M263+1,0),J263,OFFSET(C263,-M263+2,0),OFFSET(C263,-M263+2,0),OFFSET(C263,-M263+3,0)+AC263,OFFSET(C263,-M263+4,0),1,0))</f>
        <v/>
      </c>
      <c r="W263" s="175" t="str">
        <f aca="false">IF(I263="","",(V263-K263)*I263*10)</f>
        <v/>
      </c>
      <c r="X263" s="175" t="str">
        <f aca="true">IF(I263="","",xEURO(OFFSET(C263,-M263+1,0),J263,OFFSET(C263,-M263+2,0),OFFSET(C263,-M263+2,0),OFFSET(C263,-M263+3,0)+AC263,OFFSET(C263,-M263+4,0),1,2)/10*I263)</f>
        <v/>
      </c>
      <c r="Y263" s="248" t="str">
        <f aca="true">IF(I263="","",xEURO(OFFSET(C263,-M263+1,0),J263,OFFSET(C263,-M263+2,0),OFFSET(C263,-M263+2,0),OFFSET(C263,-M263+3,0)+AC263,OFFSET(C263,-M263+4,0),1,3)/100*I263*10000)</f>
        <v/>
      </c>
      <c r="Z263" s="248" t="str">
        <f aca="true">IF(I263="","",xEURO(OFFSET(C263,-M263+1,0),J263,OFFSET(C263,-M263+2,0),OFFSET(C263,-M263+2,0),OFFSET(C263,-M263+3,0)+AC263,OFFSET(C263,-M263+4,0),1,5)/365.25*I263*10000)</f>
        <v/>
      </c>
      <c r="AB263" s="249" t="str">
        <f aca="true">IF(D263="","",xCalcSkew(OFFSET(C263,-M263,0),E263-OFFSET(C263,-M263+1,0),b)/100)</f>
        <v/>
      </c>
      <c r="AC263" s="249" t="str">
        <f aca="true">IF(I263="","",xCalcSkew(OFFSET(C263,-M263,0),J263-OFFSET(C263,-M263+1,0),b)/100)</f>
        <v/>
      </c>
      <c r="AE263" s="0" t="n">
        <f aca="false">D263*F263*10000*-1</f>
        <v>-0</v>
      </c>
      <c r="AF263" s="0" t="n">
        <f aca="false">I263*K263*10000*-1</f>
        <v>-0</v>
      </c>
      <c r="AG263" s="0" t="n">
        <f aca="false">AE263+AF263</f>
        <v>-0</v>
      </c>
    </row>
    <row r="264" customFormat="false" ht="12.75" hidden="false" customHeight="false" outlineLevel="0" collapsed="false">
      <c r="D264" s="265"/>
      <c r="E264" s="266"/>
      <c r="F264" s="266"/>
      <c r="G264" s="267"/>
      <c r="I264" s="265"/>
      <c r="J264" s="266"/>
      <c r="K264" s="266"/>
      <c r="L264" s="268"/>
      <c r="M264" s="247" t="n">
        <f aca="false">M263+1</f>
        <v>23</v>
      </c>
      <c r="N264" s="175" t="str">
        <f aca="true">IF(D264="","",xEURO(OFFSET(C264,-M264+1,0),E264,OFFSET(C264,-M264+2,0),OFFSET(C264,-M264+2,0),OFFSET(C264,-M264+3,0)+AB264,OFFSET(C264,-M264+4,0),0,1)*D264)</f>
        <v/>
      </c>
      <c r="O264" s="235" t="str">
        <f aca="true">IF(D264="","",xEURO(OFFSET(C264,-M264+1,0),E264,OFFSET(C264,-M264+2,0),OFFSET(C264,-M264+2,0),OFFSET(C264,-M264+3,0)+AB264,OFFSET(C264,-M264+4,0),0,0))</f>
        <v/>
      </c>
      <c r="P264" s="175" t="str">
        <f aca="false">IF(D264="","",(O264-F264)*D264*10)</f>
        <v/>
      </c>
      <c r="Q264" s="175" t="str">
        <f aca="true">IF(D264="","",xEURO(OFFSET(C264,-M264+1,0),E264,OFFSET(C264,-M264+2,0),OFFSET(C264,-M264+2,0),OFFSET(C264,-M264+3,0)+AB264,OFFSET(C264,-M264+4,0),0,2)/10*D264)</f>
        <v/>
      </c>
      <c r="R264" s="248" t="str">
        <f aca="true">IF(D264="","",xEURO(OFFSET(C264,-M264+1,0),E264,OFFSET(C264,-M264+2,0),OFFSET(C264,-M264+2,0),OFFSET(C264,-M264+3,0)+AB264,OFFSET(C264,-M264+4,0),0,3)/100*D264*10000)</f>
        <v/>
      </c>
      <c r="S264" s="248" t="str">
        <f aca="true">IF(D264="","",xEURO(OFFSET(C264,-M264+1,0),E264,OFFSET(C264,-M264+2,0),OFFSET(C264,-M264+2,0),OFFSET(C264,-M264+3,0)+AB264,OFFSET(C264,-M264+4,0),0,5)/365.25*D264*10000)</f>
        <v/>
      </c>
      <c r="U264" s="175" t="str">
        <f aca="true">IF(I264="","",xEURO(OFFSET(C264,-M264+1,0),J264,OFFSET(C264,-M264+2,0),OFFSET(C264,-M264+2,0),OFFSET(C264,-M264+3,0)+AC264,OFFSET(C264,-M264+4,0),1,1)*I264)</f>
        <v/>
      </c>
      <c r="V264" s="235" t="str">
        <f aca="true">IF(I264="","",xEURO(OFFSET(C264,-M264+1,0),J264,OFFSET(C264,-M264+2,0),OFFSET(C264,-M264+2,0),OFFSET(C264,-M264+3,0)+AC264,OFFSET(C264,-M264+4,0),1,0))</f>
        <v/>
      </c>
      <c r="W264" s="175" t="str">
        <f aca="false">IF(I264="","",(V264-K264)*I264*10)</f>
        <v/>
      </c>
      <c r="X264" s="175" t="str">
        <f aca="true">IF(I264="","",xEURO(OFFSET(C264,-M264+1,0),J264,OFFSET(C264,-M264+2,0),OFFSET(C264,-M264+2,0),OFFSET(C264,-M264+3,0)+AC264,OFFSET(C264,-M264+4,0),1,2)/10*I264)</f>
        <v/>
      </c>
      <c r="Y264" s="248" t="str">
        <f aca="true">IF(I264="","",xEURO(OFFSET(C264,-M264+1,0),J264,OFFSET(C264,-M264+2,0),OFFSET(C264,-M264+2,0),OFFSET(C264,-M264+3,0)+AC264,OFFSET(C264,-M264+4,0),1,3)/100*I264*10000)</f>
        <v/>
      </c>
      <c r="Z264" s="248" t="str">
        <f aca="true">IF(I264="","",xEURO(OFFSET(C264,-M264+1,0),J264,OFFSET(C264,-M264+2,0),OFFSET(C264,-M264+2,0),OFFSET(C264,-M264+3,0)+AC264,OFFSET(C264,-M264+4,0),1,5)/365.25*I264*10000)</f>
        <v/>
      </c>
      <c r="AB264" s="249" t="str">
        <f aca="true">IF(D264="","",xCalcSkew(OFFSET(C264,-M264,0),E264-OFFSET(C264,-M264+1,0),b)/100)</f>
        <v/>
      </c>
      <c r="AC264" s="249" t="str">
        <f aca="true">IF(I264="","",xCalcSkew(OFFSET(C264,-M264,0),J264-OFFSET(C264,-M264+1,0),b)/100)</f>
        <v/>
      </c>
      <c r="AE264" s="0" t="n">
        <f aca="false">D264*F264*10000*-1</f>
        <v>-0</v>
      </c>
      <c r="AF264" s="0" t="n">
        <f aca="false">I264*K264*10000*-1</f>
        <v>-0</v>
      </c>
      <c r="AG264" s="0" t="n">
        <f aca="false">AE264+AF264</f>
        <v>-0</v>
      </c>
    </row>
    <row r="265" customFormat="false" ht="12.75" hidden="false" customHeight="false" outlineLevel="0" collapsed="false">
      <c r="D265" s="265"/>
      <c r="E265" s="266"/>
      <c r="F265" s="266"/>
      <c r="G265" s="267"/>
      <c r="I265" s="265"/>
      <c r="J265" s="266"/>
      <c r="K265" s="266"/>
      <c r="L265" s="268"/>
      <c r="M265" s="247" t="n">
        <f aca="false">M264+1</f>
        <v>24</v>
      </c>
      <c r="N265" s="175" t="str">
        <f aca="true">IF(D265="","",xEURO(OFFSET(C265,-M265+1,0),E265,OFFSET(C265,-M265+2,0),OFFSET(C265,-M265+2,0),OFFSET(C265,-M265+3,0)+AB265,OFFSET(C265,-M265+4,0),0,1)*D265)</f>
        <v/>
      </c>
      <c r="O265" s="235" t="str">
        <f aca="true">IF(D265="","",xEURO(OFFSET(C265,-M265+1,0),E265,OFFSET(C265,-M265+2,0),OFFSET(C265,-M265+2,0),OFFSET(C265,-M265+3,0)+AB265,OFFSET(C265,-M265+4,0),0,0))</f>
        <v/>
      </c>
      <c r="P265" s="175" t="str">
        <f aca="false">IF(D265="","",(O265-F265)*D265*10)</f>
        <v/>
      </c>
      <c r="Q265" s="175" t="str">
        <f aca="true">IF(D265="","",xEURO(OFFSET(C265,-M265+1,0),E265,OFFSET(C265,-M265+2,0),OFFSET(C265,-M265+2,0),OFFSET(C265,-M265+3,0)+AB265,OFFSET(C265,-M265+4,0),0,2)/10*D265)</f>
        <v/>
      </c>
      <c r="R265" s="248" t="str">
        <f aca="true">IF(D265="","",xEURO(OFFSET(C265,-M265+1,0),E265,OFFSET(C265,-M265+2,0),OFFSET(C265,-M265+2,0),OFFSET(C265,-M265+3,0)+AB265,OFFSET(C265,-M265+4,0),0,3)/100*D265*10000)</f>
        <v/>
      </c>
      <c r="S265" s="248" t="str">
        <f aca="true">IF(D265="","",xEURO(OFFSET(C265,-M265+1,0),E265,OFFSET(C265,-M265+2,0),OFFSET(C265,-M265+2,0),OFFSET(C265,-M265+3,0)+AB265,OFFSET(C265,-M265+4,0),0,5)/365.25*D265*10000)</f>
        <v/>
      </c>
      <c r="U265" s="175" t="str">
        <f aca="true">IF(I265="","",xEURO(OFFSET(C265,-M265+1,0),J265,OFFSET(C265,-M265+2,0),OFFSET(C265,-M265+2,0),OFFSET(C265,-M265+3,0)+AC265,OFFSET(C265,-M265+4,0),1,1)*I265)</f>
        <v/>
      </c>
      <c r="V265" s="235" t="str">
        <f aca="true">IF(I265="","",xEURO(OFFSET(C265,-M265+1,0),J265,OFFSET(C265,-M265+2,0),OFFSET(C265,-M265+2,0),OFFSET(C265,-M265+3,0)+AC265,OFFSET(C265,-M265+4,0),1,0))</f>
        <v/>
      </c>
      <c r="W265" s="175" t="str">
        <f aca="false">IF(I265="","",(V265-K265)*I265*10)</f>
        <v/>
      </c>
      <c r="X265" s="175" t="str">
        <f aca="true">IF(I265="","",xEURO(OFFSET(C265,-M265+1,0),J265,OFFSET(C265,-M265+2,0),OFFSET(C265,-M265+2,0),OFFSET(C265,-M265+3,0)+AC265,OFFSET(C265,-M265+4,0),1,2)/10*I265)</f>
        <v/>
      </c>
      <c r="Y265" s="248" t="str">
        <f aca="true">IF(I265="","",xEURO(OFFSET(C265,-M265+1,0),J265,OFFSET(C265,-M265+2,0),OFFSET(C265,-M265+2,0),OFFSET(C265,-M265+3,0)+AC265,OFFSET(C265,-M265+4,0),1,3)/100*I265*10000)</f>
        <v/>
      </c>
      <c r="Z265" s="248" t="str">
        <f aca="true">IF(I265="","",xEURO(OFFSET(C265,-M265+1,0),J265,OFFSET(C265,-M265+2,0),OFFSET(C265,-M265+2,0),OFFSET(C265,-M265+3,0)+AC265,OFFSET(C265,-M265+4,0),1,5)/365.25*I265*10000)</f>
        <v/>
      </c>
      <c r="AB265" s="249" t="str">
        <f aca="true">IF(D265="","",xCalcSkew(OFFSET(C265,-M265,0),E265-OFFSET(C265,-M265+1,0),b)/100)</f>
        <v/>
      </c>
      <c r="AC265" s="249" t="str">
        <f aca="true">IF(I265="","",xCalcSkew(OFFSET(C265,-M265,0),J265-OFFSET(C265,-M265+1,0),b)/100)</f>
        <v/>
      </c>
      <c r="AE265" s="0" t="n">
        <f aca="false">D265*F265*10000*-1</f>
        <v>-0</v>
      </c>
      <c r="AF265" s="0" t="n">
        <f aca="false">I265*K265*10000*-1</f>
        <v>-0</v>
      </c>
      <c r="AG265" s="0" t="n">
        <f aca="false">AE265+AF265</f>
        <v>-0</v>
      </c>
    </row>
    <row r="266" customFormat="false" ht="12.75" hidden="false" customHeight="false" outlineLevel="0" collapsed="false">
      <c r="D266" s="265"/>
      <c r="E266" s="266"/>
      <c r="F266" s="266"/>
      <c r="G266" s="267"/>
      <c r="I266" s="265"/>
      <c r="J266" s="266"/>
      <c r="K266" s="266"/>
      <c r="L266" s="268"/>
      <c r="M266" s="247" t="n">
        <f aca="false">M265+1</f>
        <v>25</v>
      </c>
      <c r="N266" s="175" t="str">
        <f aca="true">IF(D266="","",xEURO(OFFSET(C266,-M266+1,0),E266,OFFSET(C266,-M266+2,0),OFFSET(C266,-M266+2,0),OFFSET(C266,-M266+3,0)+AB266,OFFSET(C266,-M266+4,0),0,1)*D266)</f>
        <v/>
      </c>
      <c r="O266" s="235" t="str">
        <f aca="true">IF(D266="","",xEURO(OFFSET(C266,-M266+1,0),E266,OFFSET(C266,-M266+2,0),OFFSET(C266,-M266+2,0),OFFSET(C266,-M266+3,0)+AB266,OFFSET(C266,-M266+4,0),0,0))</f>
        <v/>
      </c>
      <c r="P266" s="175" t="str">
        <f aca="false">IF(D266="","",(O266-F266)*D266*10)</f>
        <v/>
      </c>
      <c r="Q266" s="175" t="str">
        <f aca="true">IF(D266="","",xEURO(OFFSET(C266,-M266+1,0),E266,OFFSET(C266,-M266+2,0),OFFSET(C266,-M266+2,0),OFFSET(C266,-M266+3,0)+AB266,OFFSET(C266,-M266+4,0),0,2)/10*D266)</f>
        <v/>
      </c>
      <c r="R266" s="248" t="str">
        <f aca="true">IF(D266="","",xEURO(OFFSET(C266,-M266+1,0),E266,OFFSET(C266,-M266+2,0),OFFSET(C266,-M266+2,0),OFFSET(C266,-M266+3,0)+AB266,OFFSET(C266,-M266+4,0),0,3)/100*D266*10000)</f>
        <v/>
      </c>
      <c r="S266" s="248" t="str">
        <f aca="true">IF(D266="","",xEURO(OFFSET(C266,-M266+1,0),E266,OFFSET(C266,-M266+2,0),OFFSET(C266,-M266+2,0),OFFSET(C266,-M266+3,0)+AB266,OFFSET(C266,-M266+4,0),0,5)/365.25*D266*10000)</f>
        <v/>
      </c>
      <c r="U266" s="175" t="str">
        <f aca="true">IF(I266="","",xEURO(OFFSET(C266,-M266+1,0),J266,OFFSET(C266,-M266+2,0),OFFSET(C266,-M266+2,0),OFFSET(C266,-M266+3,0)+AC266,OFFSET(C266,-M266+4,0),1,1)*I266)</f>
        <v/>
      </c>
      <c r="V266" s="235" t="str">
        <f aca="true">IF(I266="","",xEURO(OFFSET(C266,-M266+1,0),J266,OFFSET(C266,-M266+2,0),OFFSET(C266,-M266+2,0),OFFSET(C266,-M266+3,0)+AC266,OFFSET(C266,-M266+4,0),1,0))</f>
        <v/>
      </c>
      <c r="W266" s="175" t="str">
        <f aca="false">IF(I266="","",(V266-K266)*I266*10)</f>
        <v/>
      </c>
      <c r="X266" s="175" t="str">
        <f aca="true">IF(I266="","",xEURO(OFFSET(C266,-M266+1,0),J266,OFFSET(C266,-M266+2,0),OFFSET(C266,-M266+2,0),OFFSET(C266,-M266+3,0)+AC266,OFFSET(C266,-M266+4,0),1,2)/10*I266)</f>
        <v/>
      </c>
      <c r="Y266" s="248" t="str">
        <f aca="true">IF(I266="","",xEURO(OFFSET(C266,-M266+1,0),J266,OFFSET(C266,-M266+2,0),OFFSET(C266,-M266+2,0),OFFSET(C266,-M266+3,0)+AC266,OFFSET(C266,-M266+4,0),1,3)/100*I266*10000)</f>
        <v/>
      </c>
      <c r="Z266" s="248" t="str">
        <f aca="true">IF(I266="","",xEURO(OFFSET(C266,-M266+1,0),J266,OFFSET(C266,-M266+2,0),OFFSET(C266,-M266+2,0),OFFSET(C266,-M266+3,0)+AC266,OFFSET(C266,-M266+4,0),1,5)/365.25*I266*10000)</f>
        <v/>
      </c>
      <c r="AB266" s="249" t="str">
        <f aca="true">IF(D266="","",xCalcSkew(OFFSET(C266,-M266,0),E266-OFFSET(C266,-M266+1,0),b)/100)</f>
        <v/>
      </c>
      <c r="AC266" s="249" t="str">
        <f aca="true">IF(I266="","",xCalcSkew(OFFSET(C266,-M266,0),J266-OFFSET(C266,-M266+1,0),b)/100)</f>
        <v/>
      </c>
      <c r="AE266" s="0" t="n">
        <f aca="false">D266*F266*10000*-1</f>
        <v>-0</v>
      </c>
      <c r="AF266" s="0" t="n">
        <f aca="false">I266*K266*10000*-1</f>
        <v>-0</v>
      </c>
      <c r="AG266" s="0" t="n">
        <f aca="false">AE266+AF266</f>
        <v>-0</v>
      </c>
    </row>
    <row r="267" customFormat="false" ht="12.75" hidden="false" customHeight="false" outlineLevel="0" collapsed="false">
      <c r="D267" s="265"/>
      <c r="E267" s="266"/>
      <c r="F267" s="266"/>
      <c r="G267" s="267"/>
      <c r="I267" s="265"/>
      <c r="J267" s="266"/>
      <c r="K267" s="266"/>
      <c r="L267" s="268"/>
      <c r="M267" s="247" t="n">
        <f aca="false">M266+1</f>
        <v>26</v>
      </c>
      <c r="N267" s="175" t="str">
        <f aca="true">IF(D267="","",xEURO(OFFSET(C267,-M267+1,0),E267,OFFSET(C267,-M267+2,0),OFFSET(C267,-M267+2,0),OFFSET(C267,-M267+3,0)+AB267,OFFSET(C267,-M267+4,0),0,1)*D267)</f>
        <v/>
      </c>
      <c r="O267" s="235" t="str">
        <f aca="true">IF(D267="","",xEURO(OFFSET(C267,-M267+1,0),E267,OFFSET(C267,-M267+2,0),OFFSET(C267,-M267+2,0),OFFSET(C267,-M267+3,0)+AB267,OFFSET(C267,-M267+4,0),0,0))</f>
        <v/>
      </c>
      <c r="P267" s="175" t="str">
        <f aca="false">IF(D267="","",(O267-F267)*D267*10)</f>
        <v/>
      </c>
      <c r="Q267" s="175" t="str">
        <f aca="true">IF(D267="","",xEURO(OFFSET(C267,-M267+1,0),E267,OFFSET(C267,-M267+2,0),OFFSET(C267,-M267+2,0),OFFSET(C267,-M267+3,0)+AB267,OFFSET(C267,-M267+4,0),0,2)/10*D267)</f>
        <v/>
      </c>
      <c r="R267" s="248" t="str">
        <f aca="true">IF(D267="","",xEURO(OFFSET(C267,-M267+1,0),E267,OFFSET(C267,-M267+2,0),OFFSET(C267,-M267+2,0),OFFSET(C267,-M267+3,0)+AB267,OFFSET(C267,-M267+4,0),0,3)/100*D267*10000)</f>
        <v/>
      </c>
      <c r="S267" s="248" t="str">
        <f aca="true">IF(D267="","",xEURO(OFFSET(C267,-M267+1,0),E267,OFFSET(C267,-M267+2,0),OFFSET(C267,-M267+2,0),OFFSET(C267,-M267+3,0)+AB267,OFFSET(C267,-M267+4,0),0,5)/365.25*D267*10000)</f>
        <v/>
      </c>
      <c r="U267" s="175" t="str">
        <f aca="true">IF(I267="","",xEURO(OFFSET(C267,-M267+1,0),J267,OFFSET(C267,-M267+2,0),OFFSET(C267,-M267+2,0),OFFSET(C267,-M267+3,0)+AC267,OFFSET(C267,-M267+4,0),1,1)*I267)</f>
        <v/>
      </c>
      <c r="V267" s="235" t="str">
        <f aca="true">IF(I267="","",xEURO(OFFSET(C267,-M267+1,0),J267,OFFSET(C267,-M267+2,0),OFFSET(C267,-M267+2,0),OFFSET(C267,-M267+3,0)+AC267,OFFSET(C267,-M267+4,0),1,0))</f>
        <v/>
      </c>
      <c r="W267" s="175" t="str">
        <f aca="false">IF(I267="","",(V267-K267)*I267*10)</f>
        <v/>
      </c>
      <c r="X267" s="175" t="str">
        <f aca="true">IF(I267="","",xEURO(OFFSET(C267,-M267+1,0),J267,OFFSET(C267,-M267+2,0),OFFSET(C267,-M267+2,0),OFFSET(C267,-M267+3,0)+AC267,OFFSET(C267,-M267+4,0),1,2)/10*I267)</f>
        <v/>
      </c>
      <c r="Y267" s="248" t="str">
        <f aca="true">IF(I267="","",xEURO(OFFSET(C267,-M267+1,0),J267,OFFSET(C267,-M267+2,0),OFFSET(C267,-M267+2,0),OFFSET(C267,-M267+3,0)+AC267,OFFSET(C267,-M267+4,0),1,3)/100*I267*10000)</f>
        <v/>
      </c>
      <c r="Z267" s="248" t="str">
        <f aca="true">IF(I267="","",xEURO(OFFSET(C267,-M267+1,0),J267,OFFSET(C267,-M267+2,0),OFFSET(C267,-M267+2,0),OFFSET(C267,-M267+3,0)+AC267,OFFSET(C267,-M267+4,0),1,5)/365.25*I267*10000)</f>
        <v/>
      </c>
      <c r="AB267" s="249" t="str">
        <f aca="true">IF(D267="","",xCalcSkew(OFFSET(C267,-M267,0),E267-OFFSET(C267,-M267+1,0),b)/100)</f>
        <v/>
      </c>
      <c r="AC267" s="249" t="str">
        <f aca="true">IF(I267="","",xCalcSkew(OFFSET(C267,-M267,0),J267-OFFSET(C267,-M267+1,0),b)/100)</f>
        <v/>
      </c>
      <c r="AE267" s="0" t="n">
        <f aca="false">D267*F267*10000*-1</f>
        <v>-0</v>
      </c>
      <c r="AF267" s="0" t="n">
        <f aca="false">I267*K267*10000*-1</f>
        <v>-0</v>
      </c>
      <c r="AG267" s="0" t="n">
        <f aca="false">AE267+AF267</f>
        <v>-0</v>
      </c>
    </row>
    <row r="268" customFormat="false" ht="12.75" hidden="false" customHeight="false" outlineLevel="0" collapsed="false">
      <c r="D268" s="265"/>
      <c r="E268" s="266"/>
      <c r="F268" s="266"/>
      <c r="G268" s="267"/>
      <c r="I268" s="265"/>
      <c r="J268" s="266"/>
      <c r="K268" s="266"/>
      <c r="L268" s="268"/>
      <c r="M268" s="247" t="n">
        <f aca="false">M267+1</f>
        <v>27</v>
      </c>
      <c r="N268" s="175" t="str">
        <f aca="true">IF(D268="","",xEURO(OFFSET(C268,-M268+1,0),E268,OFFSET(C268,-M268+2,0),OFFSET(C268,-M268+2,0),OFFSET(C268,-M268+3,0)+AB268,OFFSET(C268,-M268+4,0),0,1)*D268)</f>
        <v/>
      </c>
      <c r="O268" s="235" t="str">
        <f aca="true">IF(D268="","",xEURO(OFFSET(C268,-M268+1,0),E268,OFFSET(C268,-M268+2,0),OFFSET(C268,-M268+2,0),OFFSET(C268,-M268+3,0)+AB268,OFFSET(C268,-M268+4,0),0,0))</f>
        <v/>
      </c>
      <c r="P268" s="175" t="str">
        <f aca="false">IF(D268="","",(O268-F268)*D268*10)</f>
        <v/>
      </c>
      <c r="Q268" s="175" t="str">
        <f aca="true">IF(D268="","",xEURO(OFFSET(C268,-M268+1,0),E268,OFFSET(C268,-M268+2,0),OFFSET(C268,-M268+2,0),OFFSET(C268,-M268+3,0)+AB268,OFFSET(C268,-M268+4,0),0,2)/10*D268)</f>
        <v/>
      </c>
      <c r="R268" s="248" t="str">
        <f aca="true">IF(D268="","",xEURO(OFFSET(C268,-M268+1,0),E268,OFFSET(C268,-M268+2,0),OFFSET(C268,-M268+2,0),OFFSET(C268,-M268+3,0)+AB268,OFFSET(C268,-M268+4,0),0,3)/100*D268*10000)</f>
        <v/>
      </c>
      <c r="S268" s="248" t="str">
        <f aca="true">IF(D268="","",xEURO(OFFSET(C268,-M268+1,0),E268,OFFSET(C268,-M268+2,0),OFFSET(C268,-M268+2,0),OFFSET(C268,-M268+3,0)+AB268,OFFSET(C268,-M268+4,0),0,5)/365.25*D268*10000)</f>
        <v/>
      </c>
      <c r="U268" s="175" t="str">
        <f aca="true">IF(I268="","",xEURO(OFFSET(C268,-M268+1,0),J268,OFFSET(C268,-M268+2,0),OFFSET(C268,-M268+2,0),OFFSET(C268,-M268+3,0)+AC268,OFFSET(C268,-M268+4,0),1,1)*I268)</f>
        <v/>
      </c>
      <c r="V268" s="235" t="str">
        <f aca="true">IF(I268="","",xEURO(OFFSET(C268,-M268+1,0),J268,OFFSET(C268,-M268+2,0),OFFSET(C268,-M268+2,0),OFFSET(C268,-M268+3,0)+AC268,OFFSET(C268,-M268+4,0),1,0))</f>
        <v/>
      </c>
      <c r="W268" s="175" t="str">
        <f aca="false">IF(I268="","",(V268-K268)*I268*10)</f>
        <v/>
      </c>
      <c r="X268" s="175" t="str">
        <f aca="true">IF(I268="","",xEURO(OFFSET(C268,-M268+1,0),J268,OFFSET(C268,-M268+2,0),OFFSET(C268,-M268+2,0),OFFSET(C268,-M268+3,0)+AC268,OFFSET(C268,-M268+4,0),1,2)/10*I268)</f>
        <v/>
      </c>
      <c r="Y268" s="248" t="str">
        <f aca="true">IF(I268="","",xEURO(OFFSET(C268,-M268+1,0),J268,OFFSET(C268,-M268+2,0),OFFSET(C268,-M268+2,0),OFFSET(C268,-M268+3,0)+AC268,OFFSET(C268,-M268+4,0),1,3)/100*I268*10000)</f>
        <v/>
      </c>
      <c r="Z268" s="248" t="str">
        <f aca="true">IF(I268="","",xEURO(OFFSET(C268,-M268+1,0),J268,OFFSET(C268,-M268+2,0),OFFSET(C268,-M268+2,0),OFFSET(C268,-M268+3,0)+AC268,OFFSET(C268,-M268+4,0),1,5)/365.25*I268*10000)</f>
        <v/>
      </c>
      <c r="AB268" s="249" t="str">
        <f aca="true">IF(D268="","",xCalcSkew(OFFSET(C268,-M268,0),E268-OFFSET(C268,-M268+1,0),b)/100)</f>
        <v/>
      </c>
      <c r="AC268" s="249" t="str">
        <f aca="true">IF(I268="","",xCalcSkew(OFFSET(C268,-M268,0),J268-OFFSET(C268,-M268+1,0),b)/100)</f>
        <v/>
      </c>
      <c r="AE268" s="0" t="n">
        <f aca="false">D268*F268*10000*-1</f>
        <v>-0</v>
      </c>
      <c r="AF268" s="0" t="n">
        <f aca="false">I268*K268*10000*-1</f>
        <v>-0</v>
      </c>
      <c r="AG268" s="0" t="n">
        <f aca="false">AE268+AF268</f>
        <v>-0</v>
      </c>
    </row>
    <row r="269" customFormat="false" ht="12.75" hidden="false" customHeight="false" outlineLevel="0" collapsed="false">
      <c r="D269" s="265"/>
      <c r="E269" s="266"/>
      <c r="F269" s="266"/>
      <c r="G269" s="267"/>
      <c r="I269" s="265"/>
      <c r="J269" s="266"/>
      <c r="K269" s="266"/>
      <c r="L269" s="268"/>
      <c r="M269" s="247" t="n">
        <f aca="false">M268+1</f>
        <v>28</v>
      </c>
      <c r="N269" s="175" t="str">
        <f aca="true">IF(D269="","",xEURO(OFFSET(C269,-M269+1,0),E269,OFFSET(C269,-M269+2,0),OFFSET(C269,-M269+2,0),OFFSET(C269,-M269+3,0)+AB269,OFFSET(C269,-M269+4,0),0,1)*D269)</f>
        <v/>
      </c>
      <c r="O269" s="235" t="str">
        <f aca="true">IF(D269="","",xEURO(OFFSET(C269,-M269+1,0),E269,OFFSET(C269,-M269+2,0),OFFSET(C269,-M269+2,0),OFFSET(C269,-M269+3,0)+AB269,OFFSET(C269,-M269+4,0),0,0))</f>
        <v/>
      </c>
      <c r="P269" s="175" t="str">
        <f aca="false">IF(D269="","",(O269-F269)*D269*10)</f>
        <v/>
      </c>
      <c r="Q269" s="175" t="str">
        <f aca="true">IF(D269="","",xEURO(OFFSET(C269,-M269+1,0),E269,OFFSET(C269,-M269+2,0),OFFSET(C269,-M269+2,0),OFFSET(C269,-M269+3,0)+AB269,OFFSET(C269,-M269+4,0),0,2)/10*D269)</f>
        <v/>
      </c>
      <c r="R269" s="248" t="str">
        <f aca="true">IF(D269="","",xEURO(OFFSET(C269,-M269+1,0),E269,OFFSET(C269,-M269+2,0),OFFSET(C269,-M269+2,0),OFFSET(C269,-M269+3,0)+AB269,OFFSET(C269,-M269+4,0),0,3)/100*D269*10000)</f>
        <v/>
      </c>
      <c r="S269" s="248" t="str">
        <f aca="true">IF(D269="","",xEURO(OFFSET(C269,-M269+1,0),E269,OFFSET(C269,-M269+2,0),OFFSET(C269,-M269+2,0),OFFSET(C269,-M269+3,0)+AB269,OFFSET(C269,-M269+4,0),0,5)/365.25*D269*10000)</f>
        <v/>
      </c>
      <c r="U269" s="175" t="str">
        <f aca="true">IF(I269="","",xEURO(OFFSET(C269,-M269+1,0),J269,OFFSET(C269,-M269+2,0),OFFSET(C269,-M269+2,0),OFFSET(C269,-M269+3,0)+AC269,OFFSET(C269,-M269+4,0),1,1)*I269)</f>
        <v/>
      </c>
      <c r="V269" s="235" t="str">
        <f aca="true">IF(I269="","",xEURO(OFFSET(C269,-M269+1,0),J269,OFFSET(C269,-M269+2,0),OFFSET(C269,-M269+2,0),OFFSET(C269,-M269+3,0)+AC269,OFFSET(C269,-M269+4,0),1,0))</f>
        <v/>
      </c>
      <c r="W269" s="175" t="str">
        <f aca="false">IF(I269="","",(V269-K269)*I269*10)</f>
        <v/>
      </c>
      <c r="X269" s="175" t="str">
        <f aca="true">IF(I269="","",xEURO(OFFSET(C269,-M269+1,0),J269,OFFSET(C269,-M269+2,0),OFFSET(C269,-M269+2,0),OFFSET(C269,-M269+3,0)+AC269,OFFSET(C269,-M269+4,0),1,2)/10*I269)</f>
        <v/>
      </c>
      <c r="Y269" s="248" t="str">
        <f aca="true">IF(I269="","",xEURO(OFFSET(C269,-M269+1,0),J269,OFFSET(C269,-M269+2,0),OFFSET(C269,-M269+2,0),OFFSET(C269,-M269+3,0)+AC269,OFFSET(C269,-M269+4,0),1,3)/100*I269*10000)</f>
        <v/>
      </c>
      <c r="Z269" s="248" t="str">
        <f aca="true">IF(I269="","",xEURO(OFFSET(C269,-M269+1,0),J269,OFFSET(C269,-M269+2,0),OFFSET(C269,-M269+2,0),OFFSET(C269,-M269+3,0)+AC269,OFFSET(C269,-M269+4,0),1,5)/365.25*I269*10000)</f>
        <v/>
      </c>
      <c r="AB269" s="249" t="str">
        <f aca="true">IF(D269="","",xCalcSkew(OFFSET(C269,-M269,0),E269-OFFSET(C269,-M269+1,0),b)/100)</f>
        <v/>
      </c>
      <c r="AC269" s="249" t="str">
        <f aca="true">IF(I269="","",xCalcSkew(OFFSET(C269,-M269,0),J269-OFFSET(C269,-M269+1,0),b)/100)</f>
        <v/>
      </c>
      <c r="AE269" s="0" t="n">
        <f aca="false">D269*F269*10000*-1</f>
        <v>-0</v>
      </c>
      <c r="AF269" s="0" t="n">
        <f aca="false">I269*K269*10000*-1</f>
        <v>-0</v>
      </c>
      <c r="AG269" s="0" t="n">
        <f aca="false">AE269+AF269</f>
        <v>-0</v>
      </c>
    </row>
    <row r="270" customFormat="false" ht="12.75" hidden="false" customHeight="false" outlineLevel="0" collapsed="false">
      <c r="D270" s="265"/>
      <c r="E270" s="266"/>
      <c r="F270" s="266"/>
      <c r="G270" s="267"/>
      <c r="I270" s="265"/>
      <c r="J270" s="266"/>
      <c r="K270" s="266"/>
      <c r="L270" s="268"/>
      <c r="M270" s="247" t="n">
        <f aca="false">M269+1</f>
        <v>29</v>
      </c>
      <c r="N270" s="175" t="str">
        <f aca="true">IF(D270="","",xEURO(OFFSET(C270,-M270+1,0),E270,OFFSET(C270,-M270+2,0),OFFSET(C270,-M270+2,0),OFFSET(C270,-M270+3,0)+AB270,OFFSET(C270,-M270+4,0),0,1)*D270)</f>
        <v/>
      </c>
      <c r="O270" s="235" t="str">
        <f aca="true">IF(D270="","",xEURO(OFFSET(C270,-M270+1,0),E270,OFFSET(C270,-M270+2,0),OFFSET(C270,-M270+2,0),OFFSET(C270,-M270+3,0)+AB270,OFFSET(C270,-M270+4,0),0,0))</f>
        <v/>
      </c>
      <c r="P270" s="175" t="str">
        <f aca="false">IF(D270="","",(O270-F270)*D270*10)</f>
        <v/>
      </c>
      <c r="Q270" s="175" t="str">
        <f aca="true">IF(D270="","",xEURO(OFFSET(C270,-M270+1,0),E270,OFFSET(C270,-M270+2,0),OFFSET(C270,-M270+2,0),OFFSET(C270,-M270+3,0)+AB270,OFFSET(C270,-M270+4,0),0,2)/10*D270)</f>
        <v/>
      </c>
      <c r="R270" s="248" t="str">
        <f aca="true">IF(D270="","",xEURO(OFFSET(C270,-M270+1,0),E270,OFFSET(C270,-M270+2,0),OFFSET(C270,-M270+2,0),OFFSET(C270,-M270+3,0)+AB270,OFFSET(C270,-M270+4,0),0,3)/100*D270*10000)</f>
        <v/>
      </c>
      <c r="S270" s="248" t="str">
        <f aca="true">IF(D270="","",xEURO(OFFSET(C270,-M270+1,0),E270,OFFSET(C270,-M270+2,0),OFFSET(C270,-M270+2,0),OFFSET(C270,-M270+3,0)+AB270,OFFSET(C270,-M270+4,0),0,5)/365.25*D270*10000)</f>
        <v/>
      </c>
      <c r="U270" s="175" t="str">
        <f aca="true">IF(I270="","",xEURO(OFFSET(C270,-M270+1,0),J270,OFFSET(C270,-M270+2,0),OFFSET(C270,-M270+2,0),OFFSET(C270,-M270+3,0)+AC270,OFFSET(C270,-M270+4,0),1,1)*I270)</f>
        <v/>
      </c>
      <c r="V270" s="235" t="str">
        <f aca="true">IF(I270="","",xEURO(OFFSET(C270,-M270+1,0),J270,OFFSET(C270,-M270+2,0),OFFSET(C270,-M270+2,0),OFFSET(C270,-M270+3,0)+AC270,OFFSET(C270,-M270+4,0),1,0))</f>
        <v/>
      </c>
      <c r="W270" s="175" t="str">
        <f aca="false">IF(I270="","",(V270-K270)*I270*10)</f>
        <v/>
      </c>
      <c r="X270" s="175" t="str">
        <f aca="true">IF(I270="","",xEURO(OFFSET(C270,-M270+1,0),J270,OFFSET(C270,-M270+2,0),OFFSET(C270,-M270+2,0),OFFSET(C270,-M270+3,0)+AC270,OFFSET(C270,-M270+4,0),1,2)/10*I270)</f>
        <v/>
      </c>
      <c r="Y270" s="248" t="str">
        <f aca="true">IF(I270="","",xEURO(OFFSET(C270,-M270+1,0),J270,OFFSET(C270,-M270+2,0),OFFSET(C270,-M270+2,0),OFFSET(C270,-M270+3,0)+AC270,OFFSET(C270,-M270+4,0),1,3)/100*I270*10000)</f>
        <v/>
      </c>
      <c r="Z270" s="248" t="str">
        <f aca="true">IF(I270="","",xEURO(OFFSET(C270,-M270+1,0),J270,OFFSET(C270,-M270+2,0),OFFSET(C270,-M270+2,0),OFFSET(C270,-M270+3,0)+AC270,OFFSET(C270,-M270+4,0),1,5)/365.25*I270*10000)</f>
        <v/>
      </c>
      <c r="AB270" s="249" t="str">
        <f aca="true">IF(D270="","",xCalcSkew(OFFSET(C270,-M270,0),E270-OFFSET(C270,-M270+1,0),b)/100)</f>
        <v/>
      </c>
      <c r="AC270" s="249" t="str">
        <f aca="true">IF(I270="","",xCalcSkew(OFFSET(C270,-M270,0),J270-OFFSET(C270,-M270+1,0),b)/100)</f>
        <v/>
      </c>
      <c r="AE270" s="0" t="n">
        <f aca="false">D270*F270*10000*-1</f>
        <v>-0</v>
      </c>
      <c r="AF270" s="0" t="n">
        <f aca="false">I270*K270*10000*-1</f>
        <v>-0</v>
      </c>
      <c r="AG270" s="0" t="n">
        <f aca="false">AE270+AF270</f>
        <v>-0</v>
      </c>
    </row>
    <row r="271" customFormat="false" ht="12.75" hidden="false" customHeight="false" outlineLevel="0" collapsed="false">
      <c r="D271" s="265"/>
      <c r="E271" s="266"/>
      <c r="F271" s="266"/>
      <c r="G271" s="267"/>
      <c r="I271" s="265"/>
      <c r="J271" s="266"/>
      <c r="K271" s="266"/>
      <c r="L271" s="268"/>
      <c r="M271" s="247" t="n">
        <f aca="false">M270+1</f>
        <v>30</v>
      </c>
      <c r="N271" s="175" t="str">
        <f aca="true">IF(D271="","",xEURO(OFFSET(C271,-M271+1,0),E271,OFFSET(C271,-M271+2,0),OFFSET(C271,-M271+2,0),OFFSET(C271,-M271+3,0)+AB271,OFFSET(C271,-M271+4,0),0,1)*D271)</f>
        <v/>
      </c>
      <c r="O271" s="235" t="str">
        <f aca="true">IF(D271="","",xEURO(OFFSET(C271,-M271+1,0),E271,OFFSET(C271,-M271+2,0),OFFSET(C271,-M271+2,0),OFFSET(C271,-M271+3,0)+AB271,OFFSET(C271,-M271+4,0),0,0))</f>
        <v/>
      </c>
      <c r="P271" s="175" t="str">
        <f aca="false">IF(D271="","",(O271-F271)*D271*10)</f>
        <v/>
      </c>
      <c r="Q271" s="175" t="str">
        <f aca="true">IF(D271="","",xEURO(OFFSET(C271,-M271+1,0),E271,OFFSET(C271,-M271+2,0),OFFSET(C271,-M271+2,0),OFFSET(C271,-M271+3,0)+AB271,OFFSET(C271,-M271+4,0),0,2)/10*D271)</f>
        <v/>
      </c>
      <c r="R271" s="248" t="str">
        <f aca="true">IF(D271="","",xEURO(OFFSET(C271,-M271+1,0),E271,OFFSET(C271,-M271+2,0),OFFSET(C271,-M271+2,0),OFFSET(C271,-M271+3,0)+AB271,OFFSET(C271,-M271+4,0),0,3)/100*D271*10000)</f>
        <v/>
      </c>
      <c r="S271" s="248" t="str">
        <f aca="true">IF(D271="","",xEURO(OFFSET(C271,-M271+1,0),E271,OFFSET(C271,-M271+2,0),OFFSET(C271,-M271+2,0),OFFSET(C271,-M271+3,0)+AB271,OFFSET(C271,-M271+4,0),0,5)/365.25*D271*10000)</f>
        <v/>
      </c>
      <c r="U271" s="175" t="str">
        <f aca="true">IF(I271="","",xEURO(OFFSET(C271,-M271+1,0),J271,OFFSET(C271,-M271+2,0),OFFSET(C271,-M271+2,0),OFFSET(C271,-M271+3,0)+AC271,OFFSET(C271,-M271+4,0),1,1)*I271)</f>
        <v/>
      </c>
      <c r="V271" s="235" t="str">
        <f aca="true">IF(I271="","",xEURO(OFFSET(C271,-M271+1,0),J271,OFFSET(C271,-M271+2,0),OFFSET(C271,-M271+2,0),OFFSET(C271,-M271+3,0)+AC271,OFFSET(C271,-M271+4,0),1,0))</f>
        <v/>
      </c>
      <c r="W271" s="175" t="str">
        <f aca="false">IF(I271="","",(V271-K271)*I271*10)</f>
        <v/>
      </c>
      <c r="X271" s="175" t="str">
        <f aca="true">IF(I271="","",xEURO(OFFSET(C271,-M271+1,0),J271,OFFSET(C271,-M271+2,0),OFFSET(C271,-M271+2,0),OFFSET(C271,-M271+3,0)+AC271,OFFSET(C271,-M271+4,0),1,2)/10*I271)</f>
        <v/>
      </c>
      <c r="Y271" s="248" t="str">
        <f aca="true">IF(I271="","",xEURO(OFFSET(C271,-M271+1,0),J271,OFFSET(C271,-M271+2,0),OFFSET(C271,-M271+2,0),OFFSET(C271,-M271+3,0)+AC271,OFFSET(C271,-M271+4,0),1,3)/100*I271*10000)</f>
        <v/>
      </c>
      <c r="Z271" s="248" t="str">
        <f aca="true">IF(I271="","",xEURO(OFFSET(C271,-M271+1,0),J271,OFFSET(C271,-M271+2,0),OFFSET(C271,-M271+2,0),OFFSET(C271,-M271+3,0)+AC271,OFFSET(C271,-M271+4,0),1,5)/365.25*I271*10000)</f>
        <v/>
      </c>
      <c r="AB271" s="249" t="str">
        <f aca="true">IF(D271="","",xCalcSkew(OFFSET(C271,-M271,0),E271-OFFSET(C271,-M271+1,0),b)/100)</f>
        <v/>
      </c>
      <c r="AC271" s="249" t="str">
        <f aca="true">IF(I271="","",xCalcSkew(OFFSET(C271,-M271,0),J271-OFFSET(C271,-M271+1,0),b)/100)</f>
        <v/>
      </c>
      <c r="AE271" s="0" t="n">
        <f aca="false">D271*F271*10000*-1</f>
        <v>-0</v>
      </c>
      <c r="AF271" s="0" t="n">
        <f aca="false">I271*K271*10000*-1</f>
        <v>-0</v>
      </c>
      <c r="AG271" s="0" t="n">
        <f aca="false">AE271+AF271</f>
        <v>-0</v>
      </c>
    </row>
    <row r="272" customFormat="false" ht="12.75" hidden="false" customHeight="false" outlineLevel="0" collapsed="false">
      <c r="D272" s="265"/>
      <c r="E272" s="266"/>
      <c r="F272" s="266"/>
      <c r="G272" s="267"/>
      <c r="I272" s="265"/>
      <c r="J272" s="266"/>
      <c r="K272" s="266"/>
      <c r="L272" s="268"/>
      <c r="M272" s="247" t="n">
        <f aca="false">M271+1</f>
        <v>31</v>
      </c>
      <c r="N272" s="175" t="str">
        <f aca="true">IF(D272="","",xEURO(OFFSET(C272,-M272+1,0),E272,OFFSET(C272,-M272+2,0),OFFSET(C272,-M272+2,0),OFFSET(C272,-M272+3,0)+AB272,OFFSET(C272,-M272+4,0),0,1)*D272)</f>
        <v/>
      </c>
      <c r="O272" s="235" t="str">
        <f aca="true">IF(D272="","",xEURO(OFFSET(C272,-M272+1,0),E272,OFFSET(C272,-M272+2,0),OFFSET(C272,-M272+2,0),OFFSET(C272,-M272+3,0)+AB272,OFFSET(C272,-M272+4,0),0,0))</f>
        <v/>
      </c>
      <c r="P272" s="175" t="str">
        <f aca="false">IF(D272="","",(O272-F272)*D272*10)</f>
        <v/>
      </c>
      <c r="Q272" s="175" t="str">
        <f aca="true">IF(D272="","",xEURO(OFFSET(C272,-M272+1,0),E272,OFFSET(C272,-M272+2,0),OFFSET(C272,-M272+2,0),OFFSET(C272,-M272+3,0)+AB272,OFFSET(C272,-M272+4,0),0,2)/10*D272)</f>
        <v/>
      </c>
      <c r="R272" s="248" t="str">
        <f aca="true">IF(D272="","",xEURO(OFFSET(C272,-M272+1,0),E272,OFFSET(C272,-M272+2,0),OFFSET(C272,-M272+2,0),OFFSET(C272,-M272+3,0)+AB272,OFFSET(C272,-M272+4,0),0,3)/100*D272*10000)</f>
        <v/>
      </c>
      <c r="S272" s="248" t="str">
        <f aca="true">IF(D272="","",xEURO(OFFSET(C272,-M272+1,0),E272,OFFSET(C272,-M272+2,0),OFFSET(C272,-M272+2,0),OFFSET(C272,-M272+3,0)+AB272,OFFSET(C272,-M272+4,0),0,5)/365.25*D272*10000)</f>
        <v/>
      </c>
      <c r="U272" s="175" t="str">
        <f aca="true">IF(I272="","",xEURO(OFFSET(C272,-M272+1,0),J272,OFFSET(C272,-M272+2,0),OFFSET(C272,-M272+2,0),OFFSET(C272,-M272+3,0)+AC272,OFFSET(C272,-M272+4,0),1,1)*I272)</f>
        <v/>
      </c>
      <c r="V272" s="235" t="str">
        <f aca="true">IF(I272="","",xEURO(OFFSET(C272,-M272+1,0),J272,OFFSET(C272,-M272+2,0),OFFSET(C272,-M272+2,0),OFFSET(C272,-M272+3,0)+AC272,OFFSET(C272,-M272+4,0),1,0))</f>
        <v/>
      </c>
      <c r="W272" s="175" t="str">
        <f aca="false">IF(I272="","",(V272-K272)*I272*10)</f>
        <v/>
      </c>
      <c r="X272" s="175" t="str">
        <f aca="true">IF(I272="","",xEURO(OFFSET(C272,-M272+1,0),J272,OFFSET(C272,-M272+2,0),OFFSET(C272,-M272+2,0),OFFSET(C272,-M272+3,0)+AC272,OFFSET(C272,-M272+4,0),1,2)/10*I272)</f>
        <v/>
      </c>
      <c r="Y272" s="248" t="str">
        <f aca="true">IF(I272="","",xEURO(OFFSET(C272,-M272+1,0),J272,OFFSET(C272,-M272+2,0),OFFSET(C272,-M272+2,0),OFFSET(C272,-M272+3,0)+AC272,OFFSET(C272,-M272+4,0),1,3)/100*I272*10000)</f>
        <v/>
      </c>
      <c r="Z272" s="248" t="str">
        <f aca="true">IF(I272="","",xEURO(OFFSET(C272,-M272+1,0),J272,OFFSET(C272,-M272+2,0),OFFSET(C272,-M272+2,0),OFFSET(C272,-M272+3,0)+AC272,OFFSET(C272,-M272+4,0),1,5)/365.25*I272*10000)</f>
        <v/>
      </c>
      <c r="AB272" s="249" t="str">
        <f aca="true">IF(D272="","",xCalcSkew(OFFSET(C272,-M272,0),E272-OFFSET(C272,-M272+1,0),b)/100)</f>
        <v/>
      </c>
      <c r="AC272" s="249" t="str">
        <f aca="true">IF(I272="","",xCalcSkew(OFFSET(C272,-M272,0),J272-OFFSET(C272,-M272+1,0),b)/100)</f>
        <v/>
      </c>
      <c r="AE272" s="0" t="n">
        <f aca="false">D272*F272*10000*-1</f>
        <v>-0</v>
      </c>
      <c r="AF272" s="0" t="n">
        <f aca="false">I272*K272*10000*-1</f>
        <v>-0</v>
      </c>
      <c r="AG272" s="0" t="n">
        <f aca="false">AE272+AF272</f>
        <v>-0</v>
      </c>
    </row>
    <row r="273" customFormat="false" ht="12.75" hidden="false" customHeight="false" outlineLevel="0" collapsed="false">
      <c r="D273" s="265"/>
      <c r="E273" s="266"/>
      <c r="F273" s="266"/>
      <c r="G273" s="267"/>
      <c r="I273" s="265"/>
      <c r="J273" s="266"/>
      <c r="K273" s="266"/>
      <c r="L273" s="268"/>
      <c r="M273" s="247" t="n">
        <f aca="false">M272+1</f>
        <v>32</v>
      </c>
      <c r="N273" s="175" t="str">
        <f aca="true">IF(D273="","",xEURO(OFFSET(C273,-M273+1,0),E273,OFFSET(C273,-M273+2,0),OFFSET(C273,-M273+2,0),OFFSET(C273,-M273+3,0)+AB273,OFFSET(C273,-M273+4,0),0,1)*D273)</f>
        <v/>
      </c>
      <c r="O273" s="235" t="str">
        <f aca="true">IF(D273="","",xEURO(OFFSET(C273,-M273+1,0),E273,OFFSET(C273,-M273+2,0),OFFSET(C273,-M273+2,0),OFFSET(C273,-M273+3,0)+AB273,OFFSET(C273,-M273+4,0),0,0))</f>
        <v/>
      </c>
      <c r="P273" s="175" t="str">
        <f aca="false">IF(D273="","",(O273-F273)*D273*10)</f>
        <v/>
      </c>
      <c r="Q273" s="175" t="str">
        <f aca="true">IF(D273="","",xEURO(OFFSET(C273,-M273+1,0),E273,OFFSET(C273,-M273+2,0),OFFSET(C273,-M273+2,0),OFFSET(C273,-M273+3,0)+AB273,OFFSET(C273,-M273+4,0),0,2)/10*D273)</f>
        <v/>
      </c>
      <c r="R273" s="248" t="str">
        <f aca="true">IF(D273="","",xEURO(OFFSET(C273,-M273+1,0),E273,OFFSET(C273,-M273+2,0),OFFSET(C273,-M273+2,0),OFFSET(C273,-M273+3,0)+AB273,OFFSET(C273,-M273+4,0),0,3)/100*D273*10000)</f>
        <v/>
      </c>
      <c r="S273" s="248" t="str">
        <f aca="true">IF(D273="","",xEURO(OFFSET(C273,-M273+1,0),E273,OFFSET(C273,-M273+2,0),OFFSET(C273,-M273+2,0),OFFSET(C273,-M273+3,0)+AB273,OFFSET(C273,-M273+4,0),0,5)/365.25*D273*10000)</f>
        <v/>
      </c>
      <c r="U273" s="175" t="str">
        <f aca="true">IF(I273="","",xEURO(OFFSET(C273,-M273+1,0),J273,OFFSET(C273,-M273+2,0),OFFSET(C273,-M273+2,0),OFFSET(C273,-M273+3,0)+AC273,OFFSET(C273,-M273+4,0),1,1)*I273)</f>
        <v/>
      </c>
      <c r="V273" s="235" t="str">
        <f aca="true">IF(I273="","",xEURO(OFFSET(C273,-M273+1,0),J273,OFFSET(C273,-M273+2,0),OFFSET(C273,-M273+2,0),OFFSET(C273,-M273+3,0)+AC273,OFFSET(C273,-M273+4,0),1,0))</f>
        <v/>
      </c>
      <c r="W273" s="175" t="str">
        <f aca="false">IF(I273="","",(V273-K273)*I273*10)</f>
        <v/>
      </c>
      <c r="X273" s="175" t="str">
        <f aca="true">IF(I273="","",xEURO(OFFSET(C273,-M273+1,0),J273,OFFSET(C273,-M273+2,0),OFFSET(C273,-M273+2,0),OFFSET(C273,-M273+3,0)+AC273,OFFSET(C273,-M273+4,0),1,2)/10*I273)</f>
        <v/>
      </c>
      <c r="Y273" s="248" t="str">
        <f aca="true">IF(I273="","",xEURO(OFFSET(C273,-M273+1,0),J273,OFFSET(C273,-M273+2,0),OFFSET(C273,-M273+2,0),OFFSET(C273,-M273+3,0)+AC273,OFFSET(C273,-M273+4,0),1,3)/100*I273*10000)</f>
        <v/>
      </c>
      <c r="Z273" s="248" t="str">
        <f aca="true">IF(I273="","",xEURO(OFFSET(C273,-M273+1,0),J273,OFFSET(C273,-M273+2,0),OFFSET(C273,-M273+2,0),OFFSET(C273,-M273+3,0)+AC273,OFFSET(C273,-M273+4,0),1,5)/365.25*I273*10000)</f>
        <v/>
      </c>
      <c r="AB273" s="249" t="str">
        <f aca="true">IF(D273="","",xCalcSkew(OFFSET(C273,-M273,0),E273-OFFSET(C273,-M273+1,0),b)/100)</f>
        <v/>
      </c>
      <c r="AC273" s="249" t="str">
        <f aca="true">IF(I273="","",xCalcSkew(OFFSET(C273,-M273,0),J273-OFFSET(C273,-M273+1,0),b)/100)</f>
        <v/>
      </c>
      <c r="AE273" s="0" t="n">
        <f aca="false">D273*F273*10000*-1</f>
        <v>-0</v>
      </c>
      <c r="AF273" s="0" t="n">
        <f aca="false">I273*K273*10000*-1</f>
        <v>-0</v>
      </c>
      <c r="AG273" s="0" t="n">
        <f aca="false">AE273+AF273</f>
        <v>-0</v>
      </c>
    </row>
    <row r="274" customFormat="false" ht="12.75" hidden="false" customHeight="false" outlineLevel="0" collapsed="false">
      <c r="D274" s="265"/>
      <c r="E274" s="266"/>
      <c r="F274" s="266"/>
      <c r="G274" s="267"/>
      <c r="I274" s="265"/>
      <c r="J274" s="266"/>
      <c r="K274" s="266"/>
      <c r="L274" s="268"/>
      <c r="M274" s="247" t="n">
        <f aca="false">M273+1</f>
        <v>33</v>
      </c>
      <c r="N274" s="175" t="str">
        <f aca="true">IF(D274="","",xEURO(OFFSET(C274,-M274+1,0),E274,OFFSET(C274,-M274+2,0),OFFSET(C274,-M274+2,0),OFFSET(C274,-M274+3,0)+AB274,OFFSET(C274,-M274+4,0),0,1)*D274)</f>
        <v/>
      </c>
      <c r="O274" s="235" t="str">
        <f aca="true">IF(D274="","",xEURO(OFFSET(C274,-M274+1,0),E274,OFFSET(C274,-M274+2,0),OFFSET(C274,-M274+2,0),OFFSET(C274,-M274+3,0)+AB274,OFFSET(C274,-M274+4,0),0,0))</f>
        <v/>
      </c>
      <c r="P274" s="175" t="str">
        <f aca="false">IF(D274="","",(O274-F274)*D274*10)</f>
        <v/>
      </c>
      <c r="Q274" s="175" t="str">
        <f aca="true">IF(D274="","",xEURO(OFFSET(C274,-M274+1,0),E274,OFFSET(C274,-M274+2,0),OFFSET(C274,-M274+2,0),OFFSET(C274,-M274+3,0)+AB274,OFFSET(C274,-M274+4,0),0,2)/10*D274)</f>
        <v/>
      </c>
      <c r="R274" s="248" t="str">
        <f aca="true">IF(D274="","",xEURO(OFFSET(C274,-M274+1,0),E274,OFFSET(C274,-M274+2,0),OFFSET(C274,-M274+2,0),OFFSET(C274,-M274+3,0)+AB274,OFFSET(C274,-M274+4,0),0,3)/100*D274*10000)</f>
        <v/>
      </c>
      <c r="S274" s="248" t="str">
        <f aca="true">IF(D274="","",xEURO(OFFSET(C274,-M274+1,0),E274,OFFSET(C274,-M274+2,0),OFFSET(C274,-M274+2,0),OFFSET(C274,-M274+3,0)+AB274,OFFSET(C274,-M274+4,0),0,5)/365.25*D274*10000)</f>
        <v/>
      </c>
      <c r="U274" s="175" t="str">
        <f aca="true">IF(I274="","",xEURO(OFFSET(C274,-M274+1,0),J274,OFFSET(C274,-M274+2,0),OFFSET(C274,-M274+2,0),OFFSET(C274,-M274+3,0)+AC274,OFFSET(C274,-M274+4,0),1,1)*I274)</f>
        <v/>
      </c>
      <c r="V274" s="235" t="str">
        <f aca="true">IF(I274="","",xEURO(OFFSET(C274,-M274+1,0),J274,OFFSET(C274,-M274+2,0),OFFSET(C274,-M274+2,0),OFFSET(C274,-M274+3,0)+AC274,OFFSET(C274,-M274+4,0),1,0))</f>
        <v/>
      </c>
      <c r="W274" s="175" t="str">
        <f aca="false">IF(I274="","",(V274-K274)*I274*10)</f>
        <v/>
      </c>
      <c r="X274" s="175" t="str">
        <f aca="true">IF(I274="","",xEURO(OFFSET(C274,-M274+1,0),J274,OFFSET(C274,-M274+2,0),OFFSET(C274,-M274+2,0),OFFSET(C274,-M274+3,0)+AC274,OFFSET(C274,-M274+4,0),1,2)/10*I274)</f>
        <v/>
      </c>
      <c r="Y274" s="248" t="str">
        <f aca="true">IF(I274="","",xEURO(OFFSET(C274,-M274+1,0),J274,OFFSET(C274,-M274+2,0),OFFSET(C274,-M274+2,0),OFFSET(C274,-M274+3,0)+AC274,OFFSET(C274,-M274+4,0),1,3)/100*I274*10000)</f>
        <v/>
      </c>
      <c r="Z274" s="248" t="str">
        <f aca="true">IF(I274="","",xEURO(OFFSET(C274,-M274+1,0),J274,OFFSET(C274,-M274+2,0),OFFSET(C274,-M274+2,0),OFFSET(C274,-M274+3,0)+AC274,OFFSET(C274,-M274+4,0),1,5)/365.25*I274*10000)</f>
        <v/>
      </c>
      <c r="AB274" s="249" t="str">
        <f aca="true">IF(D274="","",xCalcSkew(OFFSET(C274,-M274,0),E274-OFFSET(C274,-M274+1,0),b)/100)</f>
        <v/>
      </c>
      <c r="AC274" s="249" t="str">
        <f aca="true">IF(I274="","",xCalcSkew(OFFSET(C274,-M274,0),J274-OFFSET(C274,-M274+1,0),b)/100)</f>
        <v/>
      </c>
      <c r="AE274" s="0" t="n">
        <f aca="false">D274*F274*10000*-1</f>
        <v>-0</v>
      </c>
      <c r="AF274" s="0" t="n">
        <f aca="false">I274*K274*10000*-1</f>
        <v>-0</v>
      </c>
      <c r="AG274" s="0" t="n">
        <f aca="false">AE274+AF274</f>
        <v>-0</v>
      </c>
    </row>
    <row r="275" customFormat="false" ht="12.75" hidden="false" customHeight="false" outlineLevel="0" collapsed="false">
      <c r="D275" s="265"/>
      <c r="E275" s="266"/>
      <c r="F275" s="266"/>
      <c r="G275" s="267"/>
      <c r="I275" s="265"/>
      <c r="J275" s="266"/>
      <c r="K275" s="266"/>
      <c r="L275" s="268"/>
      <c r="M275" s="247" t="n">
        <f aca="false">M274+1</f>
        <v>34</v>
      </c>
      <c r="N275" s="175" t="str">
        <f aca="true">IF(D275="","",xEURO(OFFSET(C275,-M275+1,0),E275,OFFSET(C275,-M275+2,0),OFFSET(C275,-M275+2,0),OFFSET(C275,-M275+3,0)+AB275,OFFSET(C275,-M275+4,0),0,1)*D275)</f>
        <v/>
      </c>
      <c r="O275" s="235" t="str">
        <f aca="true">IF(D275="","",xEURO(OFFSET(C275,-M275+1,0),E275,OFFSET(C275,-M275+2,0),OFFSET(C275,-M275+2,0),OFFSET(C275,-M275+3,0)+AB275,OFFSET(C275,-M275+4,0),0,0))</f>
        <v/>
      </c>
      <c r="P275" s="175" t="str">
        <f aca="false">IF(D275="","",(O275-F275)*D275*10)</f>
        <v/>
      </c>
      <c r="Q275" s="175" t="str">
        <f aca="true">IF(D275="","",xEURO(OFFSET(C275,-M275+1,0),E275,OFFSET(C275,-M275+2,0),OFFSET(C275,-M275+2,0),OFFSET(C275,-M275+3,0)+AB275,OFFSET(C275,-M275+4,0),0,2)/10*D275)</f>
        <v/>
      </c>
      <c r="R275" s="248" t="str">
        <f aca="true">IF(D275="","",xEURO(OFFSET(C275,-M275+1,0),E275,OFFSET(C275,-M275+2,0),OFFSET(C275,-M275+2,0),OFFSET(C275,-M275+3,0)+AB275,OFFSET(C275,-M275+4,0),0,3)/100*D275*10000)</f>
        <v/>
      </c>
      <c r="S275" s="248" t="str">
        <f aca="true">IF(D275="","",xEURO(OFFSET(C275,-M275+1,0),E275,OFFSET(C275,-M275+2,0),OFFSET(C275,-M275+2,0),OFFSET(C275,-M275+3,0)+AB275,OFFSET(C275,-M275+4,0),0,5)/365.25*D275*10000)</f>
        <v/>
      </c>
      <c r="U275" s="175" t="str">
        <f aca="true">IF(I275="","",xEURO(OFFSET(C275,-M275+1,0),J275,OFFSET(C275,-M275+2,0),OFFSET(C275,-M275+2,0),OFFSET(C275,-M275+3,0)+AC275,OFFSET(C275,-M275+4,0),1,1)*I275)</f>
        <v/>
      </c>
      <c r="V275" s="235" t="str">
        <f aca="true">IF(I275="","",xEURO(OFFSET(C275,-M275+1,0),J275,OFFSET(C275,-M275+2,0),OFFSET(C275,-M275+2,0),OFFSET(C275,-M275+3,0)+AC275,OFFSET(C275,-M275+4,0),1,0))</f>
        <v/>
      </c>
      <c r="W275" s="175" t="str">
        <f aca="false">IF(I275="","",(V275-K275)*I275*10)</f>
        <v/>
      </c>
      <c r="X275" s="175" t="str">
        <f aca="true">IF(I275="","",xEURO(OFFSET(C275,-M275+1,0),J275,OFFSET(C275,-M275+2,0),OFFSET(C275,-M275+2,0),OFFSET(C275,-M275+3,0)+AC275,OFFSET(C275,-M275+4,0),1,2)/10*I275)</f>
        <v/>
      </c>
      <c r="Y275" s="248" t="str">
        <f aca="true">IF(I275="","",xEURO(OFFSET(C275,-M275+1,0),J275,OFFSET(C275,-M275+2,0),OFFSET(C275,-M275+2,0),OFFSET(C275,-M275+3,0)+AC275,OFFSET(C275,-M275+4,0),1,3)/100*I275*10000)</f>
        <v/>
      </c>
      <c r="Z275" s="248" t="str">
        <f aca="true">IF(I275="","",xEURO(OFFSET(C275,-M275+1,0),J275,OFFSET(C275,-M275+2,0),OFFSET(C275,-M275+2,0),OFFSET(C275,-M275+3,0)+AC275,OFFSET(C275,-M275+4,0),1,5)/365.25*I275*10000)</f>
        <v/>
      </c>
      <c r="AB275" s="249" t="str">
        <f aca="true">IF(D275="","",xCalcSkew(OFFSET(C275,-M275,0),E275-OFFSET(C275,-M275+1,0),b)/100)</f>
        <v/>
      </c>
      <c r="AC275" s="249" t="str">
        <f aca="true">IF(I275="","",xCalcSkew(OFFSET(C275,-M275,0),J275-OFFSET(C275,-M275+1,0),b)/100)</f>
        <v/>
      </c>
      <c r="AE275" s="0" t="n">
        <f aca="false">D275*F275*10000*-1</f>
        <v>-0</v>
      </c>
      <c r="AF275" s="0" t="n">
        <f aca="false">I275*K275*10000*-1</f>
        <v>-0</v>
      </c>
      <c r="AG275" s="0" t="n">
        <f aca="false">AE275+AF275</f>
        <v>-0</v>
      </c>
    </row>
    <row r="276" customFormat="false" ht="12.75" hidden="false" customHeight="false" outlineLevel="0" collapsed="false">
      <c r="D276" s="265"/>
      <c r="E276" s="266"/>
      <c r="F276" s="266"/>
      <c r="G276" s="267"/>
      <c r="I276" s="265"/>
      <c r="J276" s="266"/>
      <c r="K276" s="266"/>
      <c r="L276" s="268"/>
      <c r="M276" s="247" t="n">
        <f aca="false">M275+1</f>
        <v>35</v>
      </c>
      <c r="N276" s="175" t="str">
        <f aca="true">IF(D276="","",xEURO(OFFSET(C276,-M276+1,0),E276,OFFSET(C276,-M276+2,0),OFFSET(C276,-M276+2,0),OFFSET(C276,-M276+3,0)+AB276,OFFSET(C276,-M276+4,0),0,1)*D276)</f>
        <v/>
      </c>
      <c r="O276" s="235" t="str">
        <f aca="true">IF(D276="","",xEURO(OFFSET(C276,-M276+1,0),E276,OFFSET(C276,-M276+2,0),OFFSET(C276,-M276+2,0),OFFSET(C276,-M276+3,0)+AB276,OFFSET(C276,-M276+4,0),0,0))</f>
        <v/>
      </c>
      <c r="P276" s="175" t="str">
        <f aca="false">IF(D276="","",(O276-F276)*D276*10)</f>
        <v/>
      </c>
      <c r="Q276" s="175" t="str">
        <f aca="true">IF(D276="","",xEURO(OFFSET(C276,-M276+1,0),E276,OFFSET(C276,-M276+2,0),OFFSET(C276,-M276+2,0),OFFSET(C276,-M276+3,0)+AB276,OFFSET(C276,-M276+4,0),0,2)/10*D276)</f>
        <v/>
      </c>
      <c r="R276" s="248" t="str">
        <f aca="true">IF(D276="","",xEURO(OFFSET(C276,-M276+1,0),E276,OFFSET(C276,-M276+2,0),OFFSET(C276,-M276+2,0),OFFSET(C276,-M276+3,0)+AB276,OFFSET(C276,-M276+4,0),0,3)/100*D276*10000)</f>
        <v/>
      </c>
      <c r="S276" s="248" t="str">
        <f aca="true">IF(D276="","",xEURO(OFFSET(C276,-M276+1,0),E276,OFFSET(C276,-M276+2,0),OFFSET(C276,-M276+2,0),OFFSET(C276,-M276+3,0)+AB276,OFFSET(C276,-M276+4,0),0,5)/365.25*D276*10000)</f>
        <v/>
      </c>
      <c r="U276" s="175" t="str">
        <f aca="true">IF(I276="","",xEURO(OFFSET(C276,-M276+1,0),J276,OFFSET(C276,-M276+2,0),OFFSET(C276,-M276+2,0),OFFSET(C276,-M276+3,0)+AC276,OFFSET(C276,-M276+4,0),1,1)*I276)</f>
        <v/>
      </c>
      <c r="V276" s="235" t="str">
        <f aca="true">IF(I276="","",xEURO(OFFSET(C276,-M276+1,0),J276,OFFSET(C276,-M276+2,0),OFFSET(C276,-M276+2,0),OFFSET(C276,-M276+3,0)+AC276,OFFSET(C276,-M276+4,0),1,0))</f>
        <v/>
      </c>
      <c r="W276" s="175" t="str">
        <f aca="false">IF(I276="","",(V276-K276)*I276*10)</f>
        <v/>
      </c>
      <c r="X276" s="175" t="str">
        <f aca="true">IF(I276="","",xEURO(OFFSET(C276,-M276+1,0),J276,OFFSET(C276,-M276+2,0),OFFSET(C276,-M276+2,0),OFFSET(C276,-M276+3,0)+AC276,OFFSET(C276,-M276+4,0),1,2)/10*I276)</f>
        <v/>
      </c>
      <c r="Y276" s="248" t="str">
        <f aca="true">IF(I276="","",xEURO(OFFSET(C276,-M276+1,0),J276,OFFSET(C276,-M276+2,0),OFFSET(C276,-M276+2,0),OFFSET(C276,-M276+3,0)+AC276,OFFSET(C276,-M276+4,0),1,3)/100*I276*10000)</f>
        <v/>
      </c>
      <c r="Z276" s="248" t="str">
        <f aca="true">IF(I276="","",xEURO(OFFSET(C276,-M276+1,0),J276,OFFSET(C276,-M276+2,0),OFFSET(C276,-M276+2,0),OFFSET(C276,-M276+3,0)+AC276,OFFSET(C276,-M276+4,0),1,5)/365.25*I276*10000)</f>
        <v/>
      </c>
      <c r="AB276" s="249" t="str">
        <f aca="true">IF(D276="","",xCalcSkew(OFFSET(C276,-M276,0),E276-OFFSET(C276,-M276+1,0),b)/100)</f>
        <v/>
      </c>
      <c r="AC276" s="249" t="str">
        <f aca="true">IF(I276="","",xCalcSkew(OFFSET(C276,-M276,0),J276-OFFSET(C276,-M276+1,0),b)/100)</f>
        <v/>
      </c>
      <c r="AE276" s="0" t="n">
        <f aca="false">D276*F276*10000*-1</f>
        <v>-0</v>
      </c>
      <c r="AF276" s="0" t="n">
        <f aca="false">I276*K276*10000*-1</f>
        <v>-0</v>
      </c>
      <c r="AG276" s="0" t="n">
        <f aca="false">AE276+AF276</f>
        <v>-0</v>
      </c>
    </row>
    <row r="277" customFormat="false" ht="12.75" hidden="false" customHeight="false" outlineLevel="0" collapsed="false">
      <c r="D277" s="274" t="n">
        <f aca="true">SUM(INDIRECT(CONCATENATE(ADDRESS(ROW(D241),COLUMN(D241)),":",ADDRESS(ROW()-1,COLUMN()))))</f>
        <v>15</v>
      </c>
      <c r="I277" s="274" t="n">
        <f aca="true">SUM(INDIRECT(CONCATENATE(ADDRESS(ROW(I241),COLUMN(I241)),":",ADDRESS(ROW()-1,COLUMN()))))</f>
        <v>15</v>
      </c>
      <c r="J277" s="170"/>
      <c r="K277" s="170"/>
      <c r="L277" s="170"/>
      <c r="N277" s="274" t="e">
        <f aca="true">SUM(INDIRECT(CONCATENATE(ADDRESS(ROW(N241),COLUMN(N241)),":",ADDRESS(ROW()-1,COLUMN()))))</f>
        <v>#NAME?</v>
      </c>
      <c r="O277" s="274" t="e">
        <f aca="true">SUM(INDIRECT(CONCATENATE(ADDRESS(ROW(O241),COLUMN(O241)),":",ADDRESS(ROW()-1,COLUMN()))))</f>
        <v>#NAME?</v>
      </c>
      <c r="P277" s="274" t="e">
        <f aca="true">SUM(INDIRECT(CONCATENATE(ADDRESS(ROW(P241),COLUMN(P241)),":",ADDRESS(ROW()-1,COLUMN()))))</f>
        <v>#NAME?</v>
      </c>
      <c r="Q277" s="274" t="e">
        <f aca="true">SUM(INDIRECT(CONCATENATE(ADDRESS(ROW(Q241),COLUMN(Q241)),":",ADDRESS(ROW()-1,COLUMN()))))</f>
        <v>#NAME?</v>
      </c>
      <c r="R277" s="274" t="e">
        <f aca="true">SUM(INDIRECT(CONCATENATE(ADDRESS(ROW(R241),COLUMN(R241)),":",ADDRESS(ROW()-1,COLUMN()))))</f>
        <v>#NAME?</v>
      </c>
      <c r="S277" s="274" t="e">
        <f aca="true">SUM(INDIRECT(CONCATENATE(ADDRESS(ROW(S241),COLUMN(S241)),":",ADDRESS(ROW()-1,COLUMN()))))</f>
        <v>#NAME?</v>
      </c>
      <c r="T277" s="175"/>
      <c r="U277" s="274" t="e">
        <f aca="true">SUM(INDIRECT(CONCATENATE(ADDRESS(ROW(U241),COLUMN(U241)),":",ADDRESS(ROW()-1,COLUMN()))))</f>
        <v>#NAME?</v>
      </c>
      <c r="V277" s="274" t="e">
        <f aca="true">SUM(INDIRECT(CONCATENATE(ADDRESS(ROW(V241),COLUMN(V241)),":",ADDRESS(ROW()-1,COLUMN()))))</f>
        <v>#NAME?</v>
      </c>
      <c r="W277" s="274" t="e">
        <f aca="true">SUM(INDIRECT(CONCATENATE(ADDRESS(ROW(W241),COLUMN(W241)),":",ADDRESS(ROW()-1,COLUMN()))))</f>
        <v>#NAME?</v>
      </c>
      <c r="X277" s="274" t="e">
        <f aca="true">SUM(INDIRECT(CONCATENATE(ADDRESS(ROW(X241),COLUMN(X241)),":",ADDRESS(ROW()-1,COLUMN()))))</f>
        <v>#NAME?</v>
      </c>
      <c r="Y277" s="274" t="e">
        <f aca="true">SUM(INDIRECT(CONCATENATE(ADDRESS(ROW(Y241),COLUMN(Y241)),":",ADDRESS(ROW()-1,COLUMN()))))</f>
        <v>#NAME?</v>
      </c>
      <c r="Z277" s="274" t="e">
        <f aca="true">SUM(INDIRECT(CONCATENATE(ADDRESS(ROW(Z241),COLUMN(Z241)),":",ADDRESS(ROW()-1,COLUMN()))))</f>
        <v>#NAME?</v>
      </c>
      <c r="AE277" s="0" t="n">
        <f aca="false">D277*F277*10000*-1</f>
        <v>-0</v>
      </c>
      <c r="AF277" s="0" t="n">
        <f aca="false">I277*K277*10000*-1</f>
        <v>-0</v>
      </c>
      <c r="AG277" s="0" t="n">
        <f aca="false">AE277+AF277</f>
        <v>-0</v>
      </c>
    </row>
    <row r="278" customFormat="false" ht="12.75" hidden="false" customHeight="false" outlineLevel="0" collapsed="false">
      <c r="AE278" s="0" t="n">
        <f aca="false">D278*F278*10000*-1</f>
        <v>-0</v>
      </c>
      <c r="AF278" s="0" t="n">
        <f aca="false">I278*K278*10000*-1</f>
        <v>-0</v>
      </c>
      <c r="AG278" s="0" t="n">
        <f aca="false">AE278+AF278</f>
        <v>-0</v>
      </c>
    </row>
    <row r="279" customFormat="false" ht="12.75" hidden="false" customHeight="false" outlineLevel="0" collapsed="false">
      <c r="C279" s="264" t="n">
        <f aca="false">EOMONTH(C241,0)+1</f>
        <v>37438</v>
      </c>
      <c r="D279" s="265" t="n">
        <v>15</v>
      </c>
      <c r="E279" s="266" t="n">
        <v>3.25</v>
      </c>
      <c r="F279" s="266" t="n">
        <v>0.565</v>
      </c>
      <c r="G279" s="267" t="s">
        <v>167</v>
      </c>
      <c r="I279" s="265" t="n">
        <v>15</v>
      </c>
      <c r="J279" s="266" t="n">
        <v>3.25</v>
      </c>
      <c r="K279" s="266" t="n">
        <v>0.565</v>
      </c>
      <c r="L279" s="268" t="s">
        <v>167</v>
      </c>
      <c r="M279" s="247" t="n">
        <v>0</v>
      </c>
      <c r="N279" s="175" t="e">
        <f aca="true">IF(D279="","",xEURO(OFFSET(C279,-M279+1,0),E279,OFFSET(C279,-M279+2,0),OFFSET(C279,-M279+2,0),OFFSET(C279,-M279+3,0)+AB279,OFFSET(C279,-M279+4,0),0,1)*D279)</f>
        <v>#NAME?</v>
      </c>
      <c r="O279" s="235" t="e">
        <f aca="true">IF(D279="","",xEURO(OFFSET(C279,-M279+1,0),E279,OFFSET(C279,-M279+2,0),OFFSET(C279,-M279+2,0),OFFSET(C279,-M279+3,0)+AB279,OFFSET(C279,-M279+4,0),0,0))</f>
        <v>#NAME?</v>
      </c>
      <c r="P279" s="175" t="e">
        <f aca="false">IF(D279="","",(O279-F279)*D279*10)</f>
        <v>#NAME?</v>
      </c>
      <c r="Q279" s="175" t="e">
        <f aca="true">IF(D279="","",xEURO(OFFSET(C279,-M279+1,0),E279,OFFSET(C279,-M279+2,0),OFFSET(C279,-M279+2,0),OFFSET(C279,-M279+3,0)+AB279,OFFSET(C279,-M279+4,0),0,2)/10*D279)</f>
        <v>#NAME?</v>
      </c>
      <c r="R279" s="248" t="e">
        <f aca="true">IF(D279="","",xEURO(OFFSET(C279,-M279+1,0),E279,OFFSET(C279,-M279+2,0),OFFSET(C279,-M279+2,0),OFFSET(C279,-M279+3,0)+AB279,OFFSET(C279,-M279+4,0),0,3)/100*D279*10000)</f>
        <v>#NAME?</v>
      </c>
      <c r="S279" s="248" t="e">
        <f aca="true">IF(D279="","",xEURO(OFFSET(C279,-M279+1,0),E279,OFFSET(C279,-M279+2,0),OFFSET(C279,-M279+2,0),OFFSET(C279,-M279+3,0)+AB279,OFFSET(C279,-M279+4,0),0,5)/365.25*D279*10000)</f>
        <v>#NAME?</v>
      </c>
      <c r="U279" s="175" t="e">
        <f aca="true">IF(I279="","",xEURO(OFFSET(C279,-M279+1,0),J279,OFFSET(C279,-M279+2,0),OFFSET(C279,-M279+2,0),OFFSET(C279,-M279+3,0)+AC279,OFFSET(C279,-M279+4,0),1,1)*I279)</f>
        <v>#NAME?</v>
      </c>
      <c r="V279" s="235" t="e">
        <f aca="true">IF(I279="","",xEURO(OFFSET(C279,-M279+1,0),J279,OFFSET(C279,-M279+2,0),OFFSET(C279,-M279+2,0),OFFSET(C279,-M279+3,0)+AC279,OFFSET(C279,-M279+4,0),1,0))</f>
        <v>#NAME?</v>
      </c>
      <c r="W279" s="175" t="e">
        <f aca="false">IF(I279="","",(V279-K279)*I279*10)</f>
        <v>#NAME?</v>
      </c>
      <c r="X279" s="175" t="e">
        <f aca="true">IF(I279="","",xEURO(OFFSET(C279,-M279+1,0),J279,OFFSET(C279,-M279+2,0),OFFSET(C279,-M279+2,0),OFFSET(C279,-M279+3,0)+AC279,OFFSET(C279,-M279+4,0),1,2)/10*I279)</f>
        <v>#NAME?</v>
      </c>
      <c r="Y279" s="248" t="e">
        <f aca="true">IF(I279="","",xEURO(OFFSET(C279,-M279+1,0),J279,OFFSET(C279,-M279+2,0),OFFSET(C279,-M279+2,0),OFFSET(C279,-M279+3,0)+AC279,OFFSET(C279,-M279+4,0),1,3)/100*I279*10000)</f>
        <v>#NAME?</v>
      </c>
      <c r="Z279" s="248" t="e">
        <f aca="true">IF(I279="","",xEURO(OFFSET(C279,-M279+1,0),J279,OFFSET(C279,-M279+2,0),OFFSET(C279,-M279+2,0),OFFSET(C279,-M279+3,0)+AC279,OFFSET(C279,-M279+4,0),1,5)/365.25*I279*10000)</f>
        <v>#NAME?</v>
      </c>
      <c r="AB279" s="249" t="e">
        <f aca="true">IF(D279="","",xCalcSkew(OFFSET(C279,-M279,0),E279-OFFSET(C279,-M279+1,0),b)/100)</f>
        <v>#NAME?</v>
      </c>
      <c r="AC279" s="249" t="e">
        <f aca="true">IF(I279="","",xCalcSkew(OFFSET(C279,-M279,0),J279-OFFSET(C279,-M279+1,0),b)/100)</f>
        <v>#NAME?</v>
      </c>
      <c r="AE279" s="0" t="n">
        <f aca="false">D279*F279*10000*-1</f>
        <v>-84750</v>
      </c>
      <c r="AF279" s="0" t="n">
        <f aca="false">I279*K279*10000*-1</f>
        <v>-84750</v>
      </c>
      <c r="AG279" s="0" t="n">
        <f aca="false">AE279+AF279</f>
        <v>-169500</v>
      </c>
    </row>
    <row r="280" customFormat="false" ht="12.75" hidden="false" customHeight="false" outlineLevel="0" collapsed="false">
      <c r="C280" s="269" t="n">
        <f aca="false">INDEX(Inputs!$1:$65536,MATCH(C279,Inputs!C:C,0),5)</f>
        <v>2.99</v>
      </c>
      <c r="D280" s="265"/>
      <c r="E280" s="266"/>
      <c r="F280" s="266"/>
      <c r="G280" s="267"/>
      <c r="I280" s="265"/>
      <c r="J280" s="266"/>
      <c r="K280" s="266"/>
      <c r="L280" s="268"/>
      <c r="M280" s="247" t="n">
        <f aca="false">M279+1</f>
        <v>1</v>
      </c>
      <c r="N280" s="175" t="str">
        <f aca="true">IF(D280="","",xEURO(OFFSET(C280,-M280+1,0),E280,OFFSET(C280,-M280+2,0),OFFSET(C280,-M280+2,0),OFFSET(C280,-M280+3,0)+AB280,OFFSET(C280,-M280+4,0),0,1)*D280)</f>
        <v/>
      </c>
      <c r="O280" s="235" t="str">
        <f aca="true">IF(D280="","",xEURO(OFFSET(C280,-M280+1,0),E280,OFFSET(C280,-M280+2,0),OFFSET(C280,-M280+2,0),OFFSET(C280,-M280+3,0)+AB280,OFFSET(C280,-M280+4,0),0,0))</f>
        <v/>
      </c>
      <c r="P280" s="175" t="str">
        <f aca="false">IF(D280="","",(O280-F280)*D280*10)</f>
        <v/>
      </c>
      <c r="Q280" s="175" t="str">
        <f aca="true">IF(D280="","",xEURO(OFFSET(C280,-M280+1,0),E280,OFFSET(C280,-M280+2,0),OFFSET(C280,-M280+2,0),OFFSET(C280,-M280+3,0)+AB280,OFFSET(C280,-M280+4,0),0,2)/10*D280)</f>
        <v/>
      </c>
      <c r="R280" s="248" t="str">
        <f aca="true">IF(D280="","",xEURO(OFFSET(C280,-M280+1,0),E280,OFFSET(C280,-M280+2,0),OFFSET(C280,-M280+2,0),OFFSET(C280,-M280+3,0)+AB280,OFFSET(C280,-M280+4,0),0,3)/100*D280*10000)</f>
        <v/>
      </c>
      <c r="S280" s="248" t="str">
        <f aca="true">IF(D280="","",xEURO(OFFSET(C280,-M280+1,0),E280,OFFSET(C280,-M280+2,0),OFFSET(C280,-M280+2,0),OFFSET(C280,-M280+3,0)+AB280,OFFSET(C280,-M280+4,0),0,5)/365.25*D280*10000)</f>
        <v/>
      </c>
      <c r="U280" s="175" t="str">
        <f aca="true">IF(I280="","",xEURO(OFFSET(C280,-M280+1,0),J280,OFFSET(C280,-M280+2,0),OFFSET(C280,-M280+2,0),OFFSET(C280,-M280+3,0)+AC280,OFFSET(C280,-M280+4,0),1,1)*I280)</f>
        <v/>
      </c>
      <c r="V280" s="235" t="str">
        <f aca="true">IF(I280="","",xEURO(OFFSET(C280,-M280+1,0),J280,OFFSET(C280,-M280+2,0),OFFSET(C280,-M280+2,0),OFFSET(C280,-M280+3,0)+AC280,OFFSET(C280,-M280+4,0),1,0))</f>
        <v/>
      </c>
      <c r="W280" s="175" t="str">
        <f aca="false">IF(I280="","",(V280-K280)*I280*10)</f>
        <v/>
      </c>
      <c r="X280" s="175" t="str">
        <f aca="true">IF(I280="","",xEURO(OFFSET(C280,-M280+1,0),J280,OFFSET(C280,-M280+2,0),OFFSET(C280,-M280+2,0),OFFSET(C280,-M280+3,0)+AC280,OFFSET(C280,-M280+4,0),1,2)/10*I280)</f>
        <v/>
      </c>
      <c r="Y280" s="248" t="str">
        <f aca="true">IF(I280="","",xEURO(OFFSET(C280,-M280+1,0),J280,OFFSET(C280,-M280+2,0),OFFSET(C280,-M280+2,0),OFFSET(C280,-M280+3,0)+AC280,OFFSET(C280,-M280+4,0),1,3)/100*I280*10000)</f>
        <v/>
      </c>
      <c r="Z280" s="248" t="str">
        <f aca="true">IF(I280="","",xEURO(OFFSET(C280,-M280+1,0),J280,OFFSET(C280,-M280+2,0),OFFSET(C280,-M280+2,0),OFFSET(C280,-M280+3,0)+AC280,OFFSET(C280,-M280+4,0),1,5)/365.25*I280*10000)</f>
        <v/>
      </c>
      <c r="AB280" s="249" t="str">
        <f aca="true">IF(D280="","",xCalcSkew(OFFSET(C280,-M280,0),E280-OFFSET(C280,-M280+1,0),b)/100)</f>
        <v/>
      </c>
      <c r="AC280" s="249" t="str">
        <f aca="true">IF(I280="","",xCalcSkew(OFFSET(C280,-M280,0),J280-OFFSET(C280,-M280+1,0),b)/100)</f>
        <v/>
      </c>
      <c r="AE280" s="0" t="n">
        <f aca="false">D280*F280*10000*-1</f>
        <v>-0</v>
      </c>
      <c r="AF280" s="0" t="n">
        <f aca="false">I280*K280*10000*-1</f>
        <v>-0</v>
      </c>
      <c r="AG280" s="0" t="n">
        <f aca="false">AE280+AF280</f>
        <v>-0</v>
      </c>
    </row>
    <row r="281" customFormat="false" ht="12.75" hidden="false" customHeight="false" outlineLevel="0" collapsed="false">
      <c r="C281" s="249" t="n">
        <f aca="false">INDEX(Inputs!$1:$65536,MATCH(C279,Inputs!C:C,0),7)</f>
        <v>0.0223107428025071</v>
      </c>
      <c r="D281" s="265"/>
      <c r="E281" s="266"/>
      <c r="F281" s="266"/>
      <c r="G281" s="267"/>
      <c r="I281" s="265"/>
      <c r="J281" s="266"/>
      <c r="K281" s="266"/>
      <c r="L281" s="268"/>
      <c r="M281" s="247" t="n">
        <f aca="false">M280+1</f>
        <v>2</v>
      </c>
      <c r="N281" s="175" t="str">
        <f aca="true">IF(D281="","",xEURO(OFFSET(C281,-M281+1,0),E281,OFFSET(C281,-M281+2,0),OFFSET(C281,-M281+2,0),OFFSET(C281,-M281+3,0)+AB281,OFFSET(C281,-M281+4,0),0,1)*D281)</f>
        <v/>
      </c>
      <c r="O281" s="235" t="str">
        <f aca="true">IF(D281="","",xEURO(OFFSET(C281,-M281+1,0),E281,OFFSET(C281,-M281+2,0),OFFSET(C281,-M281+2,0),OFFSET(C281,-M281+3,0)+AB281,OFFSET(C281,-M281+4,0),0,0))</f>
        <v/>
      </c>
      <c r="P281" s="175" t="str">
        <f aca="false">IF(D281="","",(O281-F281)*D281*10)</f>
        <v/>
      </c>
      <c r="Q281" s="175" t="str">
        <f aca="true">IF(D281="","",xEURO(OFFSET(C281,-M281+1,0),E281,OFFSET(C281,-M281+2,0),OFFSET(C281,-M281+2,0),OFFSET(C281,-M281+3,0)+AB281,OFFSET(C281,-M281+4,0),0,2)/10*D281)</f>
        <v/>
      </c>
      <c r="R281" s="248" t="str">
        <f aca="true">IF(D281="","",xEURO(OFFSET(C281,-M281+1,0),E281,OFFSET(C281,-M281+2,0),OFFSET(C281,-M281+2,0),OFFSET(C281,-M281+3,0)+AB281,OFFSET(C281,-M281+4,0),0,3)/100*D281*10000)</f>
        <v/>
      </c>
      <c r="S281" s="248" t="str">
        <f aca="true">IF(D281="","",xEURO(OFFSET(C281,-M281+1,0),E281,OFFSET(C281,-M281+2,0),OFFSET(C281,-M281+2,0),OFFSET(C281,-M281+3,0)+AB281,OFFSET(C281,-M281+4,0),0,5)/365.25*D281*10000)</f>
        <v/>
      </c>
      <c r="U281" s="175" t="str">
        <f aca="true">IF(I281="","",xEURO(OFFSET(C281,-M281+1,0),J281,OFFSET(C281,-M281+2,0),OFFSET(C281,-M281+2,0),OFFSET(C281,-M281+3,0)+AC281,OFFSET(C281,-M281+4,0),1,1)*I281)</f>
        <v/>
      </c>
      <c r="V281" s="235" t="str">
        <f aca="true">IF(I281="","",xEURO(OFFSET(C281,-M281+1,0),J281,OFFSET(C281,-M281+2,0),OFFSET(C281,-M281+2,0),OFFSET(C281,-M281+3,0)+AC281,OFFSET(C281,-M281+4,0),1,0))</f>
        <v/>
      </c>
      <c r="W281" s="175" t="str">
        <f aca="false">IF(I281="","",(V281-K281)*I281*10)</f>
        <v/>
      </c>
      <c r="X281" s="175" t="str">
        <f aca="true">IF(I281="","",xEURO(OFFSET(C281,-M281+1,0),J281,OFFSET(C281,-M281+2,0),OFFSET(C281,-M281+2,0),OFFSET(C281,-M281+3,0)+AC281,OFFSET(C281,-M281+4,0),1,2)/10*I281)</f>
        <v/>
      </c>
      <c r="Y281" s="248" t="str">
        <f aca="true">IF(I281="","",xEURO(OFFSET(C281,-M281+1,0),J281,OFFSET(C281,-M281+2,0),OFFSET(C281,-M281+2,0),OFFSET(C281,-M281+3,0)+AC281,OFFSET(C281,-M281+4,0),1,3)/100*I281*10000)</f>
        <v/>
      </c>
      <c r="Z281" s="248" t="str">
        <f aca="true">IF(I281="","",xEURO(OFFSET(C281,-M281+1,0),J281,OFFSET(C281,-M281+2,0),OFFSET(C281,-M281+2,0),OFFSET(C281,-M281+3,0)+AC281,OFFSET(C281,-M281+4,0),1,5)/365.25*I281*10000)</f>
        <v/>
      </c>
      <c r="AB281" s="249" t="str">
        <f aca="true">IF(D281="","",xCalcSkew(OFFSET(C281,-M281,0),E281-OFFSET(C281,-M281+1,0),b)/100)</f>
        <v/>
      </c>
      <c r="AC281" s="249" t="str">
        <f aca="true">IF(I281="","",xCalcSkew(OFFSET(C281,-M281,0),J281-OFFSET(C281,-M281+1,0),b)/100)</f>
        <v/>
      </c>
      <c r="AE281" s="0" t="n">
        <f aca="false">D281*F281*10000*-1</f>
        <v>-0</v>
      </c>
      <c r="AF281" s="0" t="n">
        <f aca="false">I281*K281*10000*-1</f>
        <v>-0</v>
      </c>
      <c r="AG281" s="0" t="n">
        <f aca="false">AE281+AF281</f>
        <v>-0</v>
      </c>
    </row>
    <row r="282" customFormat="false" ht="12.75" hidden="false" customHeight="false" outlineLevel="0" collapsed="false">
      <c r="C282" s="270" t="n">
        <f aca="false">INDEX(Inputs!$1:$65536,MATCH(C279,Inputs!C:C,0),6)</f>
        <v>0.4975</v>
      </c>
      <c r="D282" s="265"/>
      <c r="E282" s="266"/>
      <c r="F282" s="266"/>
      <c r="G282" s="267"/>
      <c r="I282" s="265"/>
      <c r="J282" s="266"/>
      <c r="K282" s="266"/>
      <c r="L282" s="268"/>
      <c r="M282" s="247" t="n">
        <f aca="false">M281+1</f>
        <v>3</v>
      </c>
      <c r="N282" s="175" t="str">
        <f aca="true">IF(D282="","",xEURO(OFFSET(C282,-M282+1,0),E282,OFFSET(C282,-M282+2,0),OFFSET(C282,-M282+2,0),OFFSET(C282,-M282+3,0)+AB282,OFFSET(C282,-M282+4,0),0,1)*D282)</f>
        <v/>
      </c>
      <c r="O282" s="235" t="str">
        <f aca="true">IF(D282="","",xEURO(OFFSET(C282,-M282+1,0),E282,OFFSET(C282,-M282+2,0),OFFSET(C282,-M282+2,0),OFFSET(C282,-M282+3,0)+AB282,OFFSET(C282,-M282+4,0),0,0))</f>
        <v/>
      </c>
      <c r="P282" s="175" t="str">
        <f aca="false">IF(D282="","",(O282-F282)*D282*10)</f>
        <v/>
      </c>
      <c r="Q282" s="175" t="str">
        <f aca="true">IF(D282="","",xEURO(OFFSET(C282,-M282+1,0),E282,OFFSET(C282,-M282+2,0),OFFSET(C282,-M282+2,0),OFFSET(C282,-M282+3,0)+AB282,OFFSET(C282,-M282+4,0),0,2)/10*D282)</f>
        <v/>
      </c>
      <c r="R282" s="248" t="str">
        <f aca="true">IF(D282="","",xEURO(OFFSET(C282,-M282+1,0),E282,OFFSET(C282,-M282+2,0),OFFSET(C282,-M282+2,0),OFFSET(C282,-M282+3,0)+AB282,OFFSET(C282,-M282+4,0),0,3)/100*D282*10000)</f>
        <v/>
      </c>
      <c r="S282" s="248" t="str">
        <f aca="true">IF(D282="","",xEURO(OFFSET(C282,-M282+1,0),E282,OFFSET(C282,-M282+2,0),OFFSET(C282,-M282+2,0),OFFSET(C282,-M282+3,0)+AB282,OFFSET(C282,-M282+4,0),0,5)/365.25*D282*10000)</f>
        <v/>
      </c>
      <c r="U282" s="175" t="str">
        <f aca="true">IF(I282="","",xEURO(OFFSET(C282,-M282+1,0),J282,OFFSET(C282,-M282+2,0),OFFSET(C282,-M282+2,0),OFFSET(C282,-M282+3,0)+AC282,OFFSET(C282,-M282+4,0),1,1)*I282)</f>
        <v/>
      </c>
      <c r="V282" s="235" t="str">
        <f aca="true">IF(I282="","",xEURO(OFFSET(C282,-M282+1,0),J282,OFFSET(C282,-M282+2,0),OFFSET(C282,-M282+2,0),OFFSET(C282,-M282+3,0)+AC282,OFFSET(C282,-M282+4,0),1,0))</f>
        <v/>
      </c>
      <c r="W282" s="175" t="str">
        <f aca="false">IF(I282="","",(V282-K282)*I282*10)</f>
        <v/>
      </c>
      <c r="X282" s="175" t="str">
        <f aca="true">IF(I282="","",xEURO(OFFSET(C282,-M282+1,0),J282,OFFSET(C282,-M282+2,0),OFFSET(C282,-M282+2,0),OFFSET(C282,-M282+3,0)+AC282,OFFSET(C282,-M282+4,0),1,2)/10*I282)</f>
        <v/>
      </c>
      <c r="Y282" s="248" t="str">
        <f aca="true">IF(I282="","",xEURO(OFFSET(C282,-M282+1,0),J282,OFFSET(C282,-M282+2,0),OFFSET(C282,-M282+2,0),OFFSET(C282,-M282+3,0)+AC282,OFFSET(C282,-M282+4,0),1,3)/100*I282*10000)</f>
        <v/>
      </c>
      <c r="Z282" s="248" t="str">
        <f aca="true">IF(I282="","",xEURO(OFFSET(C282,-M282+1,0),J282,OFFSET(C282,-M282+2,0),OFFSET(C282,-M282+2,0),OFFSET(C282,-M282+3,0)+AC282,OFFSET(C282,-M282+4,0),1,5)/365.25*I282*10000)</f>
        <v/>
      </c>
      <c r="AB282" s="249" t="str">
        <f aca="true">IF(D282="","",xCalcSkew(OFFSET(C282,-M282,0),E282-OFFSET(C282,-M282+1,0),b)/100)</f>
        <v/>
      </c>
      <c r="AC282" s="249" t="str">
        <f aca="true">IF(I282="","",xCalcSkew(OFFSET(C282,-M282,0),J282-OFFSET(C282,-M282+1,0),b)/100)</f>
        <v/>
      </c>
      <c r="AE282" s="0" t="n">
        <f aca="false">D282*F282*10000*-1</f>
        <v>-0</v>
      </c>
      <c r="AF282" s="0" t="n">
        <f aca="false">I282*K282*10000*-1</f>
        <v>-0</v>
      </c>
      <c r="AG282" s="0" t="n">
        <f aca="false">AE282+AF282</f>
        <v>-0</v>
      </c>
    </row>
    <row r="283" customFormat="false" ht="12.75" hidden="false" customHeight="false" outlineLevel="0" collapsed="false">
      <c r="C283" s="271" t="n">
        <f aca="false">INDEX(Inputs!$1:$65536,MATCH(C279,Inputs!C:C,0),9)</f>
        <v>221</v>
      </c>
      <c r="D283" s="265"/>
      <c r="E283" s="266"/>
      <c r="F283" s="266"/>
      <c r="G283" s="267"/>
      <c r="I283" s="265"/>
      <c r="J283" s="266"/>
      <c r="K283" s="266"/>
      <c r="L283" s="268"/>
      <c r="M283" s="247" t="n">
        <f aca="false">M282+1</f>
        <v>4</v>
      </c>
      <c r="N283" s="175" t="str">
        <f aca="true">IF(D283="","",xEURO(OFFSET(C283,-M283+1,0),E283,OFFSET(C283,-M283+2,0),OFFSET(C283,-M283+2,0),OFFSET(C283,-M283+3,0)+AB283,OFFSET(C283,-M283+4,0),0,1)*D283)</f>
        <v/>
      </c>
      <c r="O283" s="235" t="str">
        <f aca="true">IF(D283="","",xEURO(OFFSET(C283,-M283+1,0),E283,OFFSET(C283,-M283+2,0),OFFSET(C283,-M283+2,0),OFFSET(C283,-M283+3,0)+AB283,OFFSET(C283,-M283+4,0),0,0))</f>
        <v/>
      </c>
      <c r="P283" s="175" t="str">
        <f aca="false">IF(D283="","",(O283-F283)*D283*10)</f>
        <v/>
      </c>
      <c r="Q283" s="175" t="str">
        <f aca="true">IF(D283="","",xEURO(OFFSET(C283,-M283+1,0),E283,OFFSET(C283,-M283+2,0),OFFSET(C283,-M283+2,0),OFFSET(C283,-M283+3,0)+AB283,OFFSET(C283,-M283+4,0),0,2)/10*D283)</f>
        <v/>
      </c>
      <c r="R283" s="248" t="str">
        <f aca="true">IF(D283="","",xEURO(OFFSET(C283,-M283+1,0),E283,OFFSET(C283,-M283+2,0),OFFSET(C283,-M283+2,0),OFFSET(C283,-M283+3,0)+AB283,OFFSET(C283,-M283+4,0),0,3)/100*D283*10000)</f>
        <v/>
      </c>
      <c r="S283" s="248" t="str">
        <f aca="true">IF(D283="","",xEURO(OFFSET(C283,-M283+1,0),E283,OFFSET(C283,-M283+2,0),OFFSET(C283,-M283+2,0),OFFSET(C283,-M283+3,0)+AB283,OFFSET(C283,-M283+4,0),0,5)/365.25*D283*10000)</f>
        <v/>
      </c>
      <c r="U283" s="175" t="str">
        <f aca="true">IF(I283="","",xEURO(OFFSET(C283,-M283+1,0),J283,OFFSET(C283,-M283+2,0),OFFSET(C283,-M283+2,0),OFFSET(C283,-M283+3,0)+AC283,OFFSET(C283,-M283+4,0),1,1)*I283)</f>
        <v/>
      </c>
      <c r="V283" s="235" t="str">
        <f aca="true">IF(I283="","",xEURO(OFFSET(C283,-M283+1,0),J283,OFFSET(C283,-M283+2,0),OFFSET(C283,-M283+2,0),OFFSET(C283,-M283+3,0)+AC283,OFFSET(C283,-M283+4,0),1,0))</f>
        <v/>
      </c>
      <c r="W283" s="175" t="str">
        <f aca="false">IF(I283="","",(V283-K283)*I283*10)</f>
        <v/>
      </c>
      <c r="X283" s="175" t="str">
        <f aca="true">IF(I283="","",xEURO(OFFSET(C283,-M283+1,0),J283,OFFSET(C283,-M283+2,0),OFFSET(C283,-M283+2,0),OFFSET(C283,-M283+3,0)+AC283,OFFSET(C283,-M283+4,0),1,2)/10*I283)</f>
        <v/>
      </c>
      <c r="Y283" s="248" t="str">
        <f aca="true">IF(I283="","",xEURO(OFFSET(C283,-M283+1,0),J283,OFFSET(C283,-M283+2,0),OFFSET(C283,-M283+2,0),OFFSET(C283,-M283+3,0)+AC283,OFFSET(C283,-M283+4,0),1,3)/100*I283*10000)</f>
        <v/>
      </c>
      <c r="Z283" s="248" t="str">
        <f aca="true">IF(I283="","",xEURO(OFFSET(C283,-M283+1,0),J283,OFFSET(C283,-M283+2,0),OFFSET(C283,-M283+2,0),OFFSET(C283,-M283+3,0)+AC283,OFFSET(C283,-M283+4,0),1,5)/365.25*I283*10000)</f>
        <v/>
      </c>
      <c r="AB283" s="249" t="str">
        <f aca="true">IF(D283="","",xCalcSkew(OFFSET(C283,-M283,0),E283-OFFSET(C283,-M283+1,0),b)/100)</f>
        <v/>
      </c>
      <c r="AC283" s="249" t="str">
        <f aca="true">IF(I283="","",xCalcSkew(OFFSET(C283,-M283,0),J283-OFFSET(C283,-M283+1,0),b)/100)</f>
        <v/>
      </c>
      <c r="AE283" s="0" t="n">
        <f aca="false">D283*F283*10000*-1</f>
        <v>-0</v>
      </c>
      <c r="AF283" s="0" t="n">
        <f aca="false">I283*K283*10000*-1</f>
        <v>-0</v>
      </c>
      <c r="AG283" s="0" t="n">
        <f aca="false">AE283+AF283</f>
        <v>-0</v>
      </c>
    </row>
    <row r="284" customFormat="false" ht="12.75" hidden="false" customHeight="false" outlineLevel="0" collapsed="false">
      <c r="D284" s="265"/>
      <c r="E284" s="266"/>
      <c r="F284" s="266"/>
      <c r="G284" s="267"/>
      <c r="I284" s="265"/>
      <c r="J284" s="266"/>
      <c r="K284" s="266"/>
      <c r="L284" s="268"/>
      <c r="M284" s="247" t="n">
        <f aca="false">M283+1</f>
        <v>5</v>
      </c>
      <c r="N284" s="175" t="str">
        <f aca="true">IF(D284="","",xEURO(OFFSET(C284,-M284+1,0),E284,OFFSET(C284,-M284+2,0),OFFSET(C284,-M284+2,0),OFFSET(C284,-M284+3,0)+AB284,OFFSET(C284,-M284+4,0),0,1)*D284)</f>
        <v/>
      </c>
      <c r="O284" s="235" t="str">
        <f aca="true">IF(D284="","",xEURO(OFFSET(C284,-M284+1,0),E284,OFFSET(C284,-M284+2,0),OFFSET(C284,-M284+2,0),OFFSET(C284,-M284+3,0)+AB284,OFFSET(C284,-M284+4,0),0,0))</f>
        <v/>
      </c>
      <c r="P284" s="175" t="str">
        <f aca="false">IF(D284="","",(O284-F284)*D284*10)</f>
        <v/>
      </c>
      <c r="Q284" s="175" t="str">
        <f aca="true">IF(D284="","",xEURO(OFFSET(C284,-M284+1,0),E284,OFFSET(C284,-M284+2,0),OFFSET(C284,-M284+2,0),OFFSET(C284,-M284+3,0)+AB284,OFFSET(C284,-M284+4,0),0,2)/10*D284)</f>
        <v/>
      </c>
      <c r="R284" s="248" t="str">
        <f aca="true">IF(D284="","",xEURO(OFFSET(C284,-M284+1,0),E284,OFFSET(C284,-M284+2,0),OFFSET(C284,-M284+2,0),OFFSET(C284,-M284+3,0)+AB284,OFFSET(C284,-M284+4,0),0,3)/100*D284*10000)</f>
        <v/>
      </c>
      <c r="S284" s="248" t="str">
        <f aca="true">IF(D284="","",xEURO(OFFSET(C284,-M284+1,0),E284,OFFSET(C284,-M284+2,0),OFFSET(C284,-M284+2,0),OFFSET(C284,-M284+3,0)+AB284,OFFSET(C284,-M284+4,0),0,5)/365.25*D284*10000)</f>
        <v/>
      </c>
      <c r="U284" s="175" t="str">
        <f aca="true">IF(I284="","",xEURO(OFFSET(C284,-M284+1,0),J284,OFFSET(C284,-M284+2,0),OFFSET(C284,-M284+2,0),OFFSET(C284,-M284+3,0)+AC284,OFFSET(C284,-M284+4,0),1,1)*I284)</f>
        <v/>
      </c>
      <c r="V284" s="235" t="str">
        <f aca="true">IF(I284="","",xEURO(OFFSET(C284,-M284+1,0),J284,OFFSET(C284,-M284+2,0),OFFSET(C284,-M284+2,0),OFFSET(C284,-M284+3,0)+AC284,OFFSET(C284,-M284+4,0),1,0))</f>
        <v/>
      </c>
      <c r="W284" s="175" t="str">
        <f aca="false">IF(I284="","",(V284-K284)*I284*10)</f>
        <v/>
      </c>
      <c r="X284" s="175" t="str">
        <f aca="true">IF(I284="","",xEURO(OFFSET(C284,-M284+1,0),J284,OFFSET(C284,-M284+2,0),OFFSET(C284,-M284+2,0),OFFSET(C284,-M284+3,0)+AC284,OFFSET(C284,-M284+4,0),1,2)/10*I284)</f>
        <v/>
      </c>
      <c r="Y284" s="248" t="str">
        <f aca="true">IF(I284="","",xEURO(OFFSET(C284,-M284+1,0),J284,OFFSET(C284,-M284+2,0),OFFSET(C284,-M284+2,0),OFFSET(C284,-M284+3,0)+AC284,OFFSET(C284,-M284+4,0),1,3)/100*I284*10000)</f>
        <v/>
      </c>
      <c r="Z284" s="248" t="str">
        <f aca="true">IF(I284="","",xEURO(OFFSET(C284,-M284+1,0),J284,OFFSET(C284,-M284+2,0),OFFSET(C284,-M284+2,0),OFFSET(C284,-M284+3,0)+AC284,OFFSET(C284,-M284+4,0),1,5)/365.25*I284*10000)</f>
        <v/>
      </c>
      <c r="AB284" s="249" t="str">
        <f aca="true">IF(D284="","",xCalcSkew(OFFSET(C284,-M284,0),E284-OFFSET(C284,-M284+1,0),b)/100)</f>
        <v/>
      </c>
      <c r="AC284" s="249" t="str">
        <f aca="true">IF(I284="","",xCalcSkew(OFFSET(C284,-M284,0),J284-OFFSET(C284,-M284+1,0),b)/100)</f>
        <v/>
      </c>
      <c r="AE284" s="0" t="n">
        <f aca="false">D284*F284*10000*-1</f>
        <v>-0</v>
      </c>
      <c r="AF284" s="0" t="n">
        <f aca="false">I284*K284*10000*-1</f>
        <v>-0</v>
      </c>
      <c r="AG284" s="0" t="n">
        <f aca="false">AE284+AF284</f>
        <v>-0</v>
      </c>
    </row>
    <row r="285" customFormat="false" ht="12.75" hidden="false" customHeight="false" outlineLevel="0" collapsed="false">
      <c r="C285" s="272" t="e">
        <f aca="false">N315+U315</f>
        <v>#NAME?</v>
      </c>
      <c r="D285" s="265"/>
      <c r="E285" s="266"/>
      <c r="F285" s="266"/>
      <c r="G285" s="267"/>
      <c r="I285" s="265"/>
      <c r="J285" s="266"/>
      <c r="K285" s="266"/>
      <c r="L285" s="268"/>
      <c r="M285" s="247" t="n">
        <f aca="false">M284+1</f>
        <v>6</v>
      </c>
      <c r="N285" s="175" t="str">
        <f aca="true">IF(D285="","",xEURO(OFFSET(C285,-M285+1,0),E285,OFFSET(C285,-M285+2,0),OFFSET(C285,-M285+2,0),OFFSET(C285,-M285+3,0)+AB285,OFFSET(C285,-M285+4,0),0,1)*D285)</f>
        <v/>
      </c>
      <c r="O285" s="235" t="str">
        <f aca="true">IF(D285="","",xEURO(OFFSET(C285,-M285+1,0),E285,OFFSET(C285,-M285+2,0),OFFSET(C285,-M285+2,0),OFFSET(C285,-M285+3,0)+AB285,OFFSET(C285,-M285+4,0),0,0))</f>
        <v/>
      </c>
      <c r="P285" s="175" t="str">
        <f aca="false">IF(D285="","",(O285-F285)*D285*10)</f>
        <v/>
      </c>
      <c r="Q285" s="175" t="str">
        <f aca="true">IF(D285="","",xEURO(OFFSET(C285,-M285+1,0),E285,OFFSET(C285,-M285+2,0),OFFSET(C285,-M285+2,0),OFFSET(C285,-M285+3,0)+AB285,OFFSET(C285,-M285+4,0),0,2)/10*D285)</f>
        <v/>
      </c>
      <c r="R285" s="248" t="str">
        <f aca="true">IF(D285="","",xEURO(OFFSET(C285,-M285+1,0),E285,OFFSET(C285,-M285+2,0),OFFSET(C285,-M285+2,0),OFFSET(C285,-M285+3,0)+AB285,OFFSET(C285,-M285+4,0),0,3)/100*D285*10000)</f>
        <v/>
      </c>
      <c r="S285" s="248" t="str">
        <f aca="true">IF(D285="","",xEURO(OFFSET(C285,-M285+1,0),E285,OFFSET(C285,-M285+2,0),OFFSET(C285,-M285+2,0),OFFSET(C285,-M285+3,0)+AB285,OFFSET(C285,-M285+4,0),0,5)/365.25*D285*10000)</f>
        <v/>
      </c>
      <c r="U285" s="175" t="str">
        <f aca="true">IF(I285="","",xEURO(OFFSET(C285,-M285+1,0),J285,OFFSET(C285,-M285+2,0),OFFSET(C285,-M285+2,0),OFFSET(C285,-M285+3,0)+AC285,OFFSET(C285,-M285+4,0),1,1)*I285)</f>
        <v/>
      </c>
      <c r="V285" s="235" t="str">
        <f aca="true">IF(I285="","",xEURO(OFFSET(C285,-M285+1,0),J285,OFFSET(C285,-M285+2,0),OFFSET(C285,-M285+2,0),OFFSET(C285,-M285+3,0)+AC285,OFFSET(C285,-M285+4,0),1,0))</f>
        <v/>
      </c>
      <c r="W285" s="175" t="str">
        <f aca="false">IF(I285="","",(V285-K285)*I285*10)</f>
        <v/>
      </c>
      <c r="X285" s="175" t="str">
        <f aca="true">IF(I285="","",xEURO(OFFSET(C285,-M285+1,0),J285,OFFSET(C285,-M285+2,0),OFFSET(C285,-M285+2,0),OFFSET(C285,-M285+3,0)+AC285,OFFSET(C285,-M285+4,0),1,2)/10*I285)</f>
        <v/>
      </c>
      <c r="Y285" s="248" t="str">
        <f aca="true">IF(I285="","",xEURO(OFFSET(C285,-M285+1,0),J285,OFFSET(C285,-M285+2,0),OFFSET(C285,-M285+2,0),OFFSET(C285,-M285+3,0)+AC285,OFFSET(C285,-M285+4,0),1,3)/100*I285*10000)</f>
        <v/>
      </c>
      <c r="Z285" s="248" t="str">
        <f aca="true">IF(I285="","",xEURO(OFFSET(C285,-M285+1,0),J285,OFFSET(C285,-M285+2,0),OFFSET(C285,-M285+2,0),OFFSET(C285,-M285+3,0)+AC285,OFFSET(C285,-M285+4,0),1,5)/365.25*I285*10000)</f>
        <v/>
      </c>
      <c r="AB285" s="249" t="str">
        <f aca="true">IF(D285="","",xCalcSkew(OFFSET(C285,-M285,0),E285-OFFSET(C285,-M285+1,0),b)/100)</f>
        <v/>
      </c>
      <c r="AC285" s="249" t="str">
        <f aca="true">IF(I285="","",xCalcSkew(OFFSET(C285,-M285,0),J285-OFFSET(C285,-M285+1,0),b)/100)</f>
        <v/>
      </c>
      <c r="AE285" s="0" t="n">
        <f aca="false">D285*F285*10000*-1</f>
        <v>-0</v>
      </c>
      <c r="AF285" s="0" t="n">
        <f aca="false">I285*K285*10000*-1</f>
        <v>-0</v>
      </c>
      <c r="AG285" s="0" t="n">
        <f aca="false">AE285+AF285</f>
        <v>-0</v>
      </c>
    </row>
    <row r="286" customFormat="false" ht="12.75" hidden="false" customHeight="false" outlineLevel="0" collapsed="false">
      <c r="C286" s="273" t="e">
        <f aca="false">Q315+X315</f>
        <v>#NAME?</v>
      </c>
      <c r="D286" s="265"/>
      <c r="E286" s="266"/>
      <c r="F286" s="266"/>
      <c r="G286" s="267"/>
      <c r="I286" s="265"/>
      <c r="J286" s="266"/>
      <c r="K286" s="266"/>
      <c r="L286" s="268"/>
      <c r="M286" s="247" t="n">
        <f aca="false">M285+1</f>
        <v>7</v>
      </c>
      <c r="N286" s="175" t="str">
        <f aca="true">IF(D286="","",xEURO(OFFSET(C286,-M286+1,0),E286,OFFSET(C286,-M286+2,0),OFFSET(C286,-M286+2,0),OFFSET(C286,-M286+3,0)+AB286,OFFSET(C286,-M286+4,0),0,1)*D286)</f>
        <v/>
      </c>
      <c r="O286" s="235" t="str">
        <f aca="true">IF(D286="","",xEURO(OFFSET(C286,-M286+1,0),E286,OFFSET(C286,-M286+2,0),OFFSET(C286,-M286+2,0),OFFSET(C286,-M286+3,0)+AB286,OFFSET(C286,-M286+4,0),0,0))</f>
        <v/>
      </c>
      <c r="P286" s="175" t="str">
        <f aca="false">IF(D286="","",(O286-F286)*D286*10)</f>
        <v/>
      </c>
      <c r="Q286" s="175" t="str">
        <f aca="true">IF(D286="","",xEURO(OFFSET(C286,-M286+1,0),E286,OFFSET(C286,-M286+2,0),OFFSET(C286,-M286+2,0),OFFSET(C286,-M286+3,0)+AB286,OFFSET(C286,-M286+4,0),0,2)/10*D286)</f>
        <v/>
      </c>
      <c r="R286" s="248" t="str">
        <f aca="true">IF(D286="","",xEURO(OFFSET(C286,-M286+1,0),E286,OFFSET(C286,-M286+2,0),OFFSET(C286,-M286+2,0),OFFSET(C286,-M286+3,0)+AB286,OFFSET(C286,-M286+4,0),0,3)/100*D286*10000)</f>
        <v/>
      </c>
      <c r="S286" s="248" t="str">
        <f aca="true">IF(D286="","",xEURO(OFFSET(C286,-M286+1,0),E286,OFFSET(C286,-M286+2,0),OFFSET(C286,-M286+2,0),OFFSET(C286,-M286+3,0)+AB286,OFFSET(C286,-M286+4,0),0,5)/365.25*D286*10000)</f>
        <v/>
      </c>
      <c r="U286" s="175" t="str">
        <f aca="true">IF(I286="","",xEURO(OFFSET(C286,-M286+1,0),J286,OFFSET(C286,-M286+2,0),OFFSET(C286,-M286+2,0),OFFSET(C286,-M286+3,0)+AC286,OFFSET(C286,-M286+4,0),1,1)*I286)</f>
        <v/>
      </c>
      <c r="V286" s="235" t="str">
        <f aca="true">IF(I286="","",xEURO(OFFSET(C286,-M286+1,0),J286,OFFSET(C286,-M286+2,0),OFFSET(C286,-M286+2,0),OFFSET(C286,-M286+3,0)+AC286,OFFSET(C286,-M286+4,0),1,0))</f>
        <v/>
      </c>
      <c r="W286" s="175" t="str">
        <f aca="false">IF(I286="","",(V286-K286)*I286*10)</f>
        <v/>
      </c>
      <c r="X286" s="175" t="str">
        <f aca="true">IF(I286="","",xEURO(OFFSET(C286,-M286+1,0),J286,OFFSET(C286,-M286+2,0),OFFSET(C286,-M286+2,0),OFFSET(C286,-M286+3,0)+AC286,OFFSET(C286,-M286+4,0),1,2)/10*I286)</f>
        <v/>
      </c>
      <c r="Y286" s="248" t="str">
        <f aca="true">IF(I286="","",xEURO(OFFSET(C286,-M286+1,0),J286,OFFSET(C286,-M286+2,0),OFFSET(C286,-M286+2,0),OFFSET(C286,-M286+3,0)+AC286,OFFSET(C286,-M286+4,0),1,3)/100*I286*10000)</f>
        <v/>
      </c>
      <c r="Z286" s="248" t="str">
        <f aca="true">IF(I286="","",xEURO(OFFSET(C286,-M286+1,0),J286,OFFSET(C286,-M286+2,0),OFFSET(C286,-M286+2,0),OFFSET(C286,-M286+3,0)+AC286,OFFSET(C286,-M286+4,0),1,5)/365.25*I286*10000)</f>
        <v/>
      </c>
      <c r="AB286" s="249" t="str">
        <f aca="true">IF(D286="","",xCalcSkew(OFFSET(C286,-M286,0),E286-OFFSET(C286,-M286+1,0),b)/100)</f>
        <v/>
      </c>
      <c r="AC286" s="249" t="str">
        <f aca="true">IF(I286="","",xCalcSkew(OFFSET(C286,-M286,0),J286-OFFSET(C286,-M286+1,0),b)/100)</f>
        <v/>
      </c>
      <c r="AE286" s="0" t="n">
        <f aca="false">D286*F286*10000*-1</f>
        <v>-0</v>
      </c>
      <c r="AF286" s="0" t="n">
        <f aca="false">I286*K286*10000*-1</f>
        <v>-0</v>
      </c>
      <c r="AG286" s="0" t="n">
        <f aca="false">AE286+AF286</f>
        <v>-0</v>
      </c>
    </row>
    <row r="287" customFormat="false" ht="12.75" hidden="false" customHeight="false" outlineLevel="0" collapsed="false">
      <c r="C287" s="272" t="e">
        <f aca="false">R315+Y315</f>
        <v>#NAME?</v>
      </c>
      <c r="D287" s="265"/>
      <c r="E287" s="266"/>
      <c r="F287" s="266"/>
      <c r="G287" s="267"/>
      <c r="I287" s="265"/>
      <c r="J287" s="266"/>
      <c r="K287" s="266"/>
      <c r="L287" s="268"/>
      <c r="M287" s="247" t="n">
        <f aca="false">M286+1</f>
        <v>8</v>
      </c>
      <c r="N287" s="175" t="str">
        <f aca="true">IF(D287="","",xEURO(OFFSET(C287,-M287+1,0),E287,OFFSET(C287,-M287+2,0),OFFSET(C287,-M287+2,0),OFFSET(C287,-M287+3,0)+AB287,OFFSET(C287,-M287+4,0),0,1)*D287)</f>
        <v/>
      </c>
      <c r="O287" s="235" t="str">
        <f aca="true">IF(D287="","",xEURO(OFFSET(C287,-M287+1,0),E287,OFFSET(C287,-M287+2,0),OFFSET(C287,-M287+2,0),OFFSET(C287,-M287+3,0)+AB287,OFFSET(C287,-M287+4,0),0,0))</f>
        <v/>
      </c>
      <c r="P287" s="175" t="str">
        <f aca="false">IF(D287="","",(O287-F287)*D287*10)</f>
        <v/>
      </c>
      <c r="Q287" s="175" t="str">
        <f aca="true">IF(D287="","",xEURO(OFFSET(C287,-M287+1,0),E287,OFFSET(C287,-M287+2,0),OFFSET(C287,-M287+2,0),OFFSET(C287,-M287+3,0)+AB287,OFFSET(C287,-M287+4,0),0,2)/10*D287)</f>
        <v/>
      </c>
      <c r="R287" s="248" t="str">
        <f aca="true">IF(D287="","",xEURO(OFFSET(C287,-M287+1,0),E287,OFFSET(C287,-M287+2,0),OFFSET(C287,-M287+2,0),OFFSET(C287,-M287+3,0)+AB287,OFFSET(C287,-M287+4,0),0,3)/100*D287*10000)</f>
        <v/>
      </c>
      <c r="S287" s="248" t="str">
        <f aca="true">IF(D287="","",xEURO(OFFSET(C287,-M287+1,0),E287,OFFSET(C287,-M287+2,0),OFFSET(C287,-M287+2,0),OFFSET(C287,-M287+3,0)+AB287,OFFSET(C287,-M287+4,0),0,5)/365.25*D287*10000)</f>
        <v/>
      </c>
      <c r="U287" s="175" t="str">
        <f aca="true">IF(I287="","",xEURO(OFFSET(C287,-M287+1,0),J287,OFFSET(C287,-M287+2,0),OFFSET(C287,-M287+2,0),OFFSET(C287,-M287+3,0)+AC287,OFFSET(C287,-M287+4,0),1,1)*I287)</f>
        <v/>
      </c>
      <c r="V287" s="235" t="str">
        <f aca="true">IF(I287="","",xEURO(OFFSET(C287,-M287+1,0),J287,OFFSET(C287,-M287+2,0),OFFSET(C287,-M287+2,0),OFFSET(C287,-M287+3,0)+AC287,OFFSET(C287,-M287+4,0),1,0))</f>
        <v/>
      </c>
      <c r="W287" s="175" t="str">
        <f aca="false">IF(I287="","",(V287-K287)*I287*10)</f>
        <v/>
      </c>
      <c r="X287" s="175" t="str">
        <f aca="true">IF(I287="","",xEURO(OFFSET(C287,-M287+1,0),J287,OFFSET(C287,-M287+2,0),OFFSET(C287,-M287+2,0),OFFSET(C287,-M287+3,0)+AC287,OFFSET(C287,-M287+4,0),1,2)/10*I287)</f>
        <v/>
      </c>
      <c r="Y287" s="248" t="str">
        <f aca="true">IF(I287="","",xEURO(OFFSET(C287,-M287+1,0),J287,OFFSET(C287,-M287+2,0),OFFSET(C287,-M287+2,0),OFFSET(C287,-M287+3,0)+AC287,OFFSET(C287,-M287+4,0),1,3)/100*I287*10000)</f>
        <v/>
      </c>
      <c r="Z287" s="248" t="str">
        <f aca="true">IF(I287="","",xEURO(OFFSET(C287,-M287+1,0),J287,OFFSET(C287,-M287+2,0),OFFSET(C287,-M287+2,0),OFFSET(C287,-M287+3,0)+AC287,OFFSET(C287,-M287+4,0),1,5)/365.25*I287*10000)</f>
        <v/>
      </c>
      <c r="AB287" s="249" t="str">
        <f aca="true">IF(D287="","",xCalcSkew(OFFSET(C287,-M287,0),E287-OFFSET(C287,-M287+1,0),b)/100)</f>
        <v/>
      </c>
      <c r="AC287" s="249" t="str">
        <f aca="true">IF(I287="","",xCalcSkew(OFFSET(C287,-M287,0),J287-OFFSET(C287,-M287+1,0),b)/100)</f>
        <v/>
      </c>
      <c r="AE287" s="0" t="n">
        <f aca="false">D287*F287*10000*-1</f>
        <v>-0</v>
      </c>
      <c r="AF287" s="0" t="n">
        <f aca="false">I287*K287*10000*-1</f>
        <v>-0</v>
      </c>
      <c r="AG287" s="0" t="n">
        <f aca="false">AE287+AF287</f>
        <v>-0</v>
      </c>
    </row>
    <row r="288" customFormat="false" ht="12.75" hidden="false" customHeight="false" outlineLevel="0" collapsed="false">
      <c r="C288" s="272" t="e">
        <f aca="false">S315+Z315</f>
        <v>#NAME?</v>
      </c>
      <c r="D288" s="265"/>
      <c r="E288" s="266"/>
      <c r="F288" s="266"/>
      <c r="G288" s="267"/>
      <c r="I288" s="265"/>
      <c r="J288" s="266"/>
      <c r="K288" s="266"/>
      <c r="L288" s="268"/>
      <c r="M288" s="247" t="n">
        <f aca="false">M287+1</f>
        <v>9</v>
      </c>
      <c r="N288" s="175" t="str">
        <f aca="true">IF(D288="","",xEURO(OFFSET(C288,-M288+1,0),E288,OFFSET(C288,-M288+2,0),OFFSET(C288,-M288+2,0),OFFSET(C288,-M288+3,0)+AB288,OFFSET(C288,-M288+4,0),0,1)*D288)</f>
        <v/>
      </c>
      <c r="O288" s="235" t="str">
        <f aca="true">IF(D288="","",xEURO(OFFSET(C288,-M288+1,0),E288,OFFSET(C288,-M288+2,0),OFFSET(C288,-M288+2,0),OFFSET(C288,-M288+3,0)+AB288,OFFSET(C288,-M288+4,0),0,0))</f>
        <v/>
      </c>
      <c r="P288" s="175" t="str">
        <f aca="false">IF(D288="","",(O288-F288)*D288*10)</f>
        <v/>
      </c>
      <c r="Q288" s="175" t="str">
        <f aca="true">IF(D288="","",xEURO(OFFSET(C288,-M288+1,0),E288,OFFSET(C288,-M288+2,0),OFFSET(C288,-M288+2,0),OFFSET(C288,-M288+3,0)+AB288,OFFSET(C288,-M288+4,0),0,2)/10*D288)</f>
        <v/>
      </c>
      <c r="R288" s="248" t="str">
        <f aca="true">IF(D288="","",xEURO(OFFSET(C288,-M288+1,0),E288,OFFSET(C288,-M288+2,0),OFFSET(C288,-M288+2,0),OFFSET(C288,-M288+3,0)+AB288,OFFSET(C288,-M288+4,0),0,3)/100*D288*10000)</f>
        <v/>
      </c>
      <c r="S288" s="248" t="str">
        <f aca="true">IF(D288="","",xEURO(OFFSET(C288,-M288+1,0),E288,OFFSET(C288,-M288+2,0),OFFSET(C288,-M288+2,0),OFFSET(C288,-M288+3,0)+AB288,OFFSET(C288,-M288+4,0),0,5)/365.25*D288*10000)</f>
        <v/>
      </c>
      <c r="U288" s="175" t="str">
        <f aca="true">IF(I288="","",xEURO(OFFSET(C288,-M288+1,0),J288,OFFSET(C288,-M288+2,0),OFFSET(C288,-M288+2,0),OFFSET(C288,-M288+3,0)+AC288,OFFSET(C288,-M288+4,0),1,1)*I288)</f>
        <v/>
      </c>
      <c r="V288" s="235" t="str">
        <f aca="true">IF(I288="","",xEURO(OFFSET(C288,-M288+1,0),J288,OFFSET(C288,-M288+2,0),OFFSET(C288,-M288+2,0),OFFSET(C288,-M288+3,0)+AC288,OFFSET(C288,-M288+4,0),1,0))</f>
        <v/>
      </c>
      <c r="W288" s="175" t="str">
        <f aca="false">IF(I288="","",(V288-K288)*I288*10)</f>
        <v/>
      </c>
      <c r="X288" s="175" t="str">
        <f aca="true">IF(I288="","",xEURO(OFFSET(C288,-M288+1,0),J288,OFFSET(C288,-M288+2,0),OFFSET(C288,-M288+2,0),OFFSET(C288,-M288+3,0)+AC288,OFFSET(C288,-M288+4,0),1,2)/10*I288)</f>
        <v/>
      </c>
      <c r="Y288" s="248" t="str">
        <f aca="true">IF(I288="","",xEURO(OFFSET(C288,-M288+1,0),J288,OFFSET(C288,-M288+2,0),OFFSET(C288,-M288+2,0),OFFSET(C288,-M288+3,0)+AC288,OFFSET(C288,-M288+4,0),1,3)/100*I288*10000)</f>
        <v/>
      </c>
      <c r="Z288" s="248" t="str">
        <f aca="true">IF(I288="","",xEURO(OFFSET(C288,-M288+1,0),J288,OFFSET(C288,-M288+2,0),OFFSET(C288,-M288+2,0),OFFSET(C288,-M288+3,0)+AC288,OFFSET(C288,-M288+4,0),1,5)/365.25*I288*10000)</f>
        <v/>
      </c>
      <c r="AB288" s="249" t="str">
        <f aca="true">IF(D288="","",xCalcSkew(OFFSET(C288,-M288,0),E288-OFFSET(C288,-M288+1,0),b)/100)</f>
        <v/>
      </c>
      <c r="AC288" s="249" t="str">
        <f aca="true">IF(I288="","",xCalcSkew(OFFSET(C288,-M288,0),J288-OFFSET(C288,-M288+1,0),b)/100)</f>
        <v/>
      </c>
      <c r="AE288" s="0" t="n">
        <f aca="false">D288*F288*10000*-1</f>
        <v>-0</v>
      </c>
      <c r="AF288" s="0" t="n">
        <f aca="false">I288*K288*10000*-1</f>
        <v>-0</v>
      </c>
      <c r="AG288" s="0" t="n">
        <f aca="false">AE288+AF288</f>
        <v>-0</v>
      </c>
    </row>
    <row r="289" customFormat="false" ht="12.75" hidden="false" customHeight="false" outlineLevel="0" collapsed="false">
      <c r="C289" s="272" t="e">
        <f aca="false">P315+W315</f>
        <v>#NAME?</v>
      </c>
      <c r="D289" s="265"/>
      <c r="E289" s="266"/>
      <c r="F289" s="266"/>
      <c r="G289" s="267"/>
      <c r="I289" s="265"/>
      <c r="J289" s="266"/>
      <c r="K289" s="266"/>
      <c r="L289" s="268"/>
      <c r="M289" s="247" t="n">
        <f aca="false">M288+1</f>
        <v>10</v>
      </c>
      <c r="N289" s="175" t="str">
        <f aca="true">IF(D289="","",xEURO(OFFSET(C289,-M289+1,0),E289,OFFSET(C289,-M289+2,0),OFFSET(C289,-M289+2,0),OFFSET(C289,-M289+3,0)+AB289,OFFSET(C289,-M289+4,0),0,1)*D289)</f>
        <v/>
      </c>
      <c r="O289" s="235" t="str">
        <f aca="true">IF(D289="","",xEURO(OFFSET(C289,-M289+1,0),E289,OFFSET(C289,-M289+2,0),OFFSET(C289,-M289+2,0),OFFSET(C289,-M289+3,0)+AB289,OFFSET(C289,-M289+4,0),0,0))</f>
        <v/>
      </c>
      <c r="P289" s="175" t="str">
        <f aca="false">IF(D289="","",(O289-F289)*D289*10)</f>
        <v/>
      </c>
      <c r="Q289" s="175" t="str">
        <f aca="true">IF(D289="","",xEURO(OFFSET(C289,-M289+1,0),E289,OFFSET(C289,-M289+2,0),OFFSET(C289,-M289+2,0),OFFSET(C289,-M289+3,0)+AB289,OFFSET(C289,-M289+4,0),0,2)/10*D289)</f>
        <v/>
      </c>
      <c r="R289" s="248" t="str">
        <f aca="true">IF(D289="","",xEURO(OFFSET(C289,-M289+1,0),E289,OFFSET(C289,-M289+2,0),OFFSET(C289,-M289+2,0),OFFSET(C289,-M289+3,0)+AB289,OFFSET(C289,-M289+4,0),0,3)/100*D289*10000)</f>
        <v/>
      </c>
      <c r="S289" s="248" t="str">
        <f aca="true">IF(D289="","",xEURO(OFFSET(C289,-M289+1,0),E289,OFFSET(C289,-M289+2,0),OFFSET(C289,-M289+2,0),OFFSET(C289,-M289+3,0)+AB289,OFFSET(C289,-M289+4,0),0,5)/365.25*D289*10000)</f>
        <v/>
      </c>
      <c r="U289" s="175" t="str">
        <f aca="true">IF(I289="","",xEURO(OFFSET(C289,-M289+1,0),J289,OFFSET(C289,-M289+2,0),OFFSET(C289,-M289+2,0),OFFSET(C289,-M289+3,0)+AC289,OFFSET(C289,-M289+4,0),1,1)*I289)</f>
        <v/>
      </c>
      <c r="V289" s="235" t="str">
        <f aca="true">IF(I289="","",xEURO(OFFSET(C289,-M289+1,0),J289,OFFSET(C289,-M289+2,0),OFFSET(C289,-M289+2,0),OFFSET(C289,-M289+3,0)+AC289,OFFSET(C289,-M289+4,0),1,0))</f>
        <v/>
      </c>
      <c r="W289" s="175" t="str">
        <f aca="false">IF(I289="","",(V289-K289)*I289*10)</f>
        <v/>
      </c>
      <c r="X289" s="175" t="str">
        <f aca="true">IF(I289="","",xEURO(OFFSET(C289,-M289+1,0),J289,OFFSET(C289,-M289+2,0),OFFSET(C289,-M289+2,0),OFFSET(C289,-M289+3,0)+AC289,OFFSET(C289,-M289+4,0),1,2)/10*I289)</f>
        <v/>
      </c>
      <c r="Y289" s="248" t="str">
        <f aca="true">IF(I289="","",xEURO(OFFSET(C289,-M289+1,0),J289,OFFSET(C289,-M289+2,0),OFFSET(C289,-M289+2,0),OFFSET(C289,-M289+3,0)+AC289,OFFSET(C289,-M289+4,0),1,3)/100*I289*10000)</f>
        <v/>
      </c>
      <c r="Z289" s="248" t="str">
        <f aca="true">IF(I289="","",xEURO(OFFSET(C289,-M289+1,0),J289,OFFSET(C289,-M289+2,0),OFFSET(C289,-M289+2,0),OFFSET(C289,-M289+3,0)+AC289,OFFSET(C289,-M289+4,0),1,5)/365.25*I289*10000)</f>
        <v/>
      </c>
      <c r="AB289" s="249" t="str">
        <f aca="true">IF(D289="","",xCalcSkew(OFFSET(C289,-M289,0),E289-OFFSET(C289,-M289+1,0),b)/100)</f>
        <v/>
      </c>
      <c r="AC289" s="249" t="str">
        <f aca="true">IF(I289="","",xCalcSkew(OFFSET(C289,-M289,0),J289-OFFSET(C289,-M289+1,0),b)/100)</f>
        <v/>
      </c>
      <c r="AE289" s="0" t="n">
        <f aca="false">D289*F289*10000*-1</f>
        <v>-0</v>
      </c>
      <c r="AF289" s="0" t="n">
        <f aca="false">I289*K289*10000*-1</f>
        <v>-0</v>
      </c>
      <c r="AG289" s="0" t="n">
        <f aca="false">AE289+AF289</f>
        <v>-0</v>
      </c>
    </row>
    <row r="290" customFormat="false" ht="12.75" hidden="false" customHeight="false" outlineLevel="0" collapsed="false">
      <c r="D290" s="265"/>
      <c r="E290" s="266"/>
      <c r="F290" s="266"/>
      <c r="G290" s="267"/>
      <c r="I290" s="265"/>
      <c r="J290" s="266"/>
      <c r="K290" s="266"/>
      <c r="L290" s="268"/>
      <c r="M290" s="247" t="n">
        <f aca="false">M289+1</f>
        <v>11</v>
      </c>
      <c r="N290" s="175" t="str">
        <f aca="true">IF(D290="","",xEURO(OFFSET(C290,-M290+1,0),E290,OFFSET(C290,-M290+2,0),OFFSET(C290,-M290+2,0),OFFSET(C290,-M290+3,0)+AB290,OFFSET(C290,-M290+4,0),0,1)*D290)</f>
        <v/>
      </c>
      <c r="O290" s="235" t="str">
        <f aca="true">IF(D290="","",xEURO(OFFSET(C290,-M290+1,0),E290,OFFSET(C290,-M290+2,0),OFFSET(C290,-M290+2,0),OFFSET(C290,-M290+3,0)+AB290,OFFSET(C290,-M290+4,0),0,0))</f>
        <v/>
      </c>
      <c r="P290" s="175" t="str">
        <f aca="false">IF(D290="","",(O290-F290)*D290*10)</f>
        <v/>
      </c>
      <c r="Q290" s="175" t="str">
        <f aca="true">IF(D290="","",xEURO(OFFSET(C290,-M290+1,0),E290,OFFSET(C290,-M290+2,0),OFFSET(C290,-M290+2,0),OFFSET(C290,-M290+3,0)+AB290,OFFSET(C290,-M290+4,0),0,2)/10*D290)</f>
        <v/>
      </c>
      <c r="R290" s="248" t="str">
        <f aca="true">IF(D290="","",xEURO(OFFSET(C290,-M290+1,0),E290,OFFSET(C290,-M290+2,0),OFFSET(C290,-M290+2,0),OFFSET(C290,-M290+3,0)+AB290,OFFSET(C290,-M290+4,0),0,3)/100*D290*10000)</f>
        <v/>
      </c>
      <c r="S290" s="248" t="str">
        <f aca="true">IF(D290="","",xEURO(OFFSET(C290,-M290+1,0),E290,OFFSET(C290,-M290+2,0),OFFSET(C290,-M290+2,0),OFFSET(C290,-M290+3,0)+AB290,OFFSET(C290,-M290+4,0),0,5)/365.25*D290*10000)</f>
        <v/>
      </c>
      <c r="U290" s="175" t="str">
        <f aca="true">IF(I290="","",xEURO(OFFSET(C290,-M290+1,0),J290,OFFSET(C290,-M290+2,0),OFFSET(C290,-M290+2,0),OFFSET(C290,-M290+3,0)+AC290,OFFSET(C290,-M290+4,0),1,1)*I290)</f>
        <v/>
      </c>
      <c r="V290" s="235" t="str">
        <f aca="true">IF(I290="","",xEURO(OFFSET(C290,-M290+1,0),J290,OFFSET(C290,-M290+2,0),OFFSET(C290,-M290+2,0),OFFSET(C290,-M290+3,0)+AC290,OFFSET(C290,-M290+4,0),1,0))</f>
        <v/>
      </c>
      <c r="W290" s="175" t="str">
        <f aca="false">IF(I290="","",(V290-K290)*I290*10)</f>
        <v/>
      </c>
      <c r="X290" s="175" t="str">
        <f aca="true">IF(I290="","",xEURO(OFFSET(C290,-M290+1,0),J290,OFFSET(C290,-M290+2,0),OFFSET(C290,-M290+2,0),OFFSET(C290,-M290+3,0)+AC290,OFFSET(C290,-M290+4,0),1,2)/10*I290)</f>
        <v/>
      </c>
      <c r="Y290" s="248" t="str">
        <f aca="true">IF(I290="","",xEURO(OFFSET(C290,-M290+1,0),J290,OFFSET(C290,-M290+2,0),OFFSET(C290,-M290+2,0),OFFSET(C290,-M290+3,0)+AC290,OFFSET(C290,-M290+4,0),1,3)/100*I290*10000)</f>
        <v/>
      </c>
      <c r="Z290" s="248" t="str">
        <f aca="true">IF(I290="","",xEURO(OFFSET(C290,-M290+1,0),J290,OFFSET(C290,-M290+2,0),OFFSET(C290,-M290+2,0),OFFSET(C290,-M290+3,0)+AC290,OFFSET(C290,-M290+4,0),1,5)/365.25*I290*10000)</f>
        <v/>
      </c>
      <c r="AB290" s="249" t="str">
        <f aca="true">IF(D290="","",xCalcSkew(OFFSET(C290,-M290,0),E290-OFFSET(C290,-M290+1,0),b)/100)</f>
        <v/>
      </c>
      <c r="AC290" s="249" t="str">
        <f aca="true">IF(I290="","",xCalcSkew(OFFSET(C290,-M290,0),J290-OFFSET(C290,-M290+1,0),b)/100)</f>
        <v/>
      </c>
      <c r="AE290" s="0" t="n">
        <f aca="false">D290*F290*10000*-1</f>
        <v>-0</v>
      </c>
      <c r="AF290" s="0" t="n">
        <f aca="false">I290*K290*10000*-1</f>
        <v>-0</v>
      </c>
      <c r="AG290" s="0" t="n">
        <f aca="false">AE290+AF290</f>
        <v>-0</v>
      </c>
    </row>
    <row r="291" customFormat="false" ht="12.75" hidden="false" customHeight="false" outlineLevel="0" collapsed="false">
      <c r="D291" s="265"/>
      <c r="E291" s="266"/>
      <c r="F291" s="266"/>
      <c r="G291" s="267"/>
      <c r="I291" s="265"/>
      <c r="J291" s="266"/>
      <c r="K291" s="266"/>
      <c r="L291" s="268"/>
      <c r="M291" s="247" t="n">
        <f aca="false">M290+1</f>
        <v>12</v>
      </c>
      <c r="N291" s="175" t="str">
        <f aca="true">IF(D291="","",xEURO(OFFSET(C291,-M291+1,0),E291,OFFSET(C291,-M291+2,0),OFFSET(C291,-M291+2,0),OFFSET(C291,-M291+3,0)+AB291,OFFSET(C291,-M291+4,0),0,1)*D291)</f>
        <v/>
      </c>
      <c r="O291" s="235" t="str">
        <f aca="true">IF(D291="","",xEURO(OFFSET(C291,-M291+1,0),E291,OFFSET(C291,-M291+2,0),OFFSET(C291,-M291+2,0),OFFSET(C291,-M291+3,0)+AB291,OFFSET(C291,-M291+4,0),0,0))</f>
        <v/>
      </c>
      <c r="P291" s="175" t="str">
        <f aca="false">IF(D291="","",(O291-F291)*D291*10)</f>
        <v/>
      </c>
      <c r="Q291" s="175" t="str">
        <f aca="true">IF(D291="","",xEURO(OFFSET(C291,-M291+1,0),E291,OFFSET(C291,-M291+2,0),OFFSET(C291,-M291+2,0),OFFSET(C291,-M291+3,0)+AB291,OFFSET(C291,-M291+4,0),0,2)/10*D291)</f>
        <v/>
      </c>
      <c r="R291" s="248" t="str">
        <f aca="true">IF(D291="","",xEURO(OFFSET(C291,-M291+1,0),E291,OFFSET(C291,-M291+2,0),OFFSET(C291,-M291+2,0),OFFSET(C291,-M291+3,0)+AB291,OFFSET(C291,-M291+4,0),0,3)/100*D291*10000)</f>
        <v/>
      </c>
      <c r="S291" s="248" t="str">
        <f aca="true">IF(D291="","",xEURO(OFFSET(C291,-M291+1,0),E291,OFFSET(C291,-M291+2,0),OFFSET(C291,-M291+2,0),OFFSET(C291,-M291+3,0)+AB291,OFFSET(C291,-M291+4,0),0,5)/365.25*D291*10000)</f>
        <v/>
      </c>
      <c r="U291" s="175" t="str">
        <f aca="true">IF(I291="","",xEURO(OFFSET(C291,-M291+1,0),J291,OFFSET(C291,-M291+2,0),OFFSET(C291,-M291+2,0),OFFSET(C291,-M291+3,0)+AC291,OFFSET(C291,-M291+4,0),1,1)*I291)</f>
        <v/>
      </c>
      <c r="V291" s="235" t="str">
        <f aca="true">IF(I291="","",xEURO(OFFSET(C291,-M291+1,0),J291,OFFSET(C291,-M291+2,0),OFFSET(C291,-M291+2,0),OFFSET(C291,-M291+3,0)+AC291,OFFSET(C291,-M291+4,0),1,0))</f>
        <v/>
      </c>
      <c r="W291" s="175" t="str">
        <f aca="false">IF(I291="","",(V291-K291)*I291*10)</f>
        <v/>
      </c>
      <c r="X291" s="175" t="str">
        <f aca="true">IF(I291="","",xEURO(OFFSET(C291,-M291+1,0),J291,OFFSET(C291,-M291+2,0),OFFSET(C291,-M291+2,0),OFFSET(C291,-M291+3,0)+AC291,OFFSET(C291,-M291+4,0),1,2)/10*I291)</f>
        <v/>
      </c>
      <c r="Y291" s="248" t="str">
        <f aca="true">IF(I291="","",xEURO(OFFSET(C291,-M291+1,0),J291,OFFSET(C291,-M291+2,0),OFFSET(C291,-M291+2,0),OFFSET(C291,-M291+3,0)+AC291,OFFSET(C291,-M291+4,0),1,3)/100*I291*10000)</f>
        <v/>
      </c>
      <c r="Z291" s="248" t="str">
        <f aca="true">IF(I291="","",xEURO(OFFSET(C291,-M291+1,0),J291,OFFSET(C291,-M291+2,0),OFFSET(C291,-M291+2,0),OFFSET(C291,-M291+3,0)+AC291,OFFSET(C291,-M291+4,0),1,5)/365.25*I291*10000)</f>
        <v/>
      </c>
      <c r="AB291" s="249" t="str">
        <f aca="true">IF(D291="","",xCalcSkew(OFFSET(C291,-M291,0),E291-OFFSET(C291,-M291+1,0),b)/100)</f>
        <v/>
      </c>
      <c r="AC291" s="249" t="str">
        <f aca="true">IF(I291="","",xCalcSkew(OFFSET(C291,-M291,0),J291-OFFSET(C291,-M291+1,0),b)/100)</f>
        <v/>
      </c>
      <c r="AE291" s="0" t="n">
        <f aca="false">D291*F291*10000*-1</f>
        <v>-0</v>
      </c>
      <c r="AF291" s="0" t="n">
        <f aca="false">I291*K291*10000*-1</f>
        <v>-0</v>
      </c>
      <c r="AG291" s="0" t="n">
        <f aca="false">AE291+AF291</f>
        <v>-0</v>
      </c>
    </row>
    <row r="292" customFormat="false" ht="12.75" hidden="false" customHeight="false" outlineLevel="0" collapsed="false">
      <c r="D292" s="265"/>
      <c r="E292" s="266"/>
      <c r="F292" s="266"/>
      <c r="G292" s="267"/>
      <c r="I292" s="265"/>
      <c r="J292" s="266"/>
      <c r="K292" s="266"/>
      <c r="L292" s="268"/>
      <c r="M292" s="247" t="n">
        <f aca="false">M291+1</f>
        <v>13</v>
      </c>
      <c r="N292" s="175" t="str">
        <f aca="true">IF(D292="","",xEURO(OFFSET(C292,-M292+1,0),E292,OFFSET(C292,-M292+2,0),OFFSET(C292,-M292+2,0),OFFSET(C292,-M292+3,0)+AB292,OFFSET(C292,-M292+4,0),0,1)*D292)</f>
        <v/>
      </c>
      <c r="O292" s="235" t="str">
        <f aca="true">IF(D292="","",xEURO(OFFSET(C292,-M292+1,0),E292,OFFSET(C292,-M292+2,0),OFFSET(C292,-M292+2,0),OFFSET(C292,-M292+3,0)+AB292,OFFSET(C292,-M292+4,0),0,0))</f>
        <v/>
      </c>
      <c r="P292" s="175" t="str">
        <f aca="false">IF(D292="","",(O292-F292)*D292*10)</f>
        <v/>
      </c>
      <c r="Q292" s="175" t="str">
        <f aca="true">IF(D292="","",xEURO(OFFSET(C292,-M292+1,0),E292,OFFSET(C292,-M292+2,0),OFFSET(C292,-M292+2,0),OFFSET(C292,-M292+3,0)+AB292,OFFSET(C292,-M292+4,0),0,2)/10*D292)</f>
        <v/>
      </c>
      <c r="R292" s="248" t="str">
        <f aca="true">IF(D292="","",xEURO(OFFSET(C292,-M292+1,0),E292,OFFSET(C292,-M292+2,0),OFFSET(C292,-M292+2,0),OFFSET(C292,-M292+3,0)+AB292,OFFSET(C292,-M292+4,0),0,3)/100*D292*10000)</f>
        <v/>
      </c>
      <c r="S292" s="248" t="str">
        <f aca="true">IF(D292="","",xEURO(OFFSET(C292,-M292+1,0),E292,OFFSET(C292,-M292+2,0),OFFSET(C292,-M292+2,0),OFFSET(C292,-M292+3,0)+AB292,OFFSET(C292,-M292+4,0),0,5)/365.25*D292*10000)</f>
        <v/>
      </c>
      <c r="U292" s="175" t="str">
        <f aca="true">IF(I292="","",xEURO(OFFSET(C292,-M292+1,0),J292,OFFSET(C292,-M292+2,0),OFFSET(C292,-M292+2,0),OFFSET(C292,-M292+3,0)+AC292,OFFSET(C292,-M292+4,0),1,1)*I292)</f>
        <v/>
      </c>
      <c r="V292" s="235" t="str">
        <f aca="true">IF(I292="","",xEURO(OFFSET(C292,-M292+1,0),J292,OFFSET(C292,-M292+2,0),OFFSET(C292,-M292+2,0),OFFSET(C292,-M292+3,0)+AC292,OFFSET(C292,-M292+4,0),1,0))</f>
        <v/>
      </c>
      <c r="W292" s="175" t="str">
        <f aca="false">IF(I292="","",(V292-K292)*I292*10)</f>
        <v/>
      </c>
      <c r="X292" s="175" t="str">
        <f aca="true">IF(I292="","",xEURO(OFFSET(C292,-M292+1,0),J292,OFFSET(C292,-M292+2,0),OFFSET(C292,-M292+2,0),OFFSET(C292,-M292+3,0)+AC292,OFFSET(C292,-M292+4,0),1,2)/10*I292)</f>
        <v/>
      </c>
      <c r="Y292" s="248" t="str">
        <f aca="true">IF(I292="","",xEURO(OFFSET(C292,-M292+1,0),J292,OFFSET(C292,-M292+2,0),OFFSET(C292,-M292+2,0),OFFSET(C292,-M292+3,0)+AC292,OFFSET(C292,-M292+4,0),1,3)/100*I292*10000)</f>
        <v/>
      </c>
      <c r="Z292" s="248" t="str">
        <f aca="true">IF(I292="","",xEURO(OFFSET(C292,-M292+1,0),J292,OFFSET(C292,-M292+2,0),OFFSET(C292,-M292+2,0),OFFSET(C292,-M292+3,0)+AC292,OFFSET(C292,-M292+4,0),1,5)/365.25*I292*10000)</f>
        <v/>
      </c>
      <c r="AB292" s="249" t="str">
        <f aca="true">IF(D292="","",xCalcSkew(OFFSET(C292,-M292,0),E292-OFFSET(C292,-M292+1,0),b)/100)</f>
        <v/>
      </c>
      <c r="AC292" s="249" t="str">
        <f aca="true">IF(I292="","",xCalcSkew(OFFSET(C292,-M292,0),J292-OFFSET(C292,-M292+1,0),b)/100)</f>
        <v/>
      </c>
      <c r="AE292" s="0" t="n">
        <f aca="false">D292*F292*10000*-1</f>
        <v>-0</v>
      </c>
      <c r="AF292" s="0" t="n">
        <f aca="false">I292*K292*10000*-1</f>
        <v>-0</v>
      </c>
      <c r="AG292" s="0" t="n">
        <f aca="false">AE292+AF292</f>
        <v>-0</v>
      </c>
    </row>
    <row r="293" customFormat="false" ht="12.75" hidden="false" customHeight="false" outlineLevel="0" collapsed="false">
      <c r="D293" s="265"/>
      <c r="E293" s="266"/>
      <c r="F293" s="266"/>
      <c r="G293" s="267"/>
      <c r="I293" s="265"/>
      <c r="J293" s="266"/>
      <c r="K293" s="266"/>
      <c r="L293" s="268"/>
      <c r="M293" s="247" t="n">
        <f aca="false">M292+1</f>
        <v>14</v>
      </c>
      <c r="N293" s="175" t="str">
        <f aca="true">IF(D293="","",xEURO(OFFSET(C293,-M293+1,0),E293,OFFSET(C293,-M293+2,0),OFFSET(C293,-M293+2,0),OFFSET(C293,-M293+3,0)+AB293,OFFSET(C293,-M293+4,0),0,1)*D293)</f>
        <v/>
      </c>
      <c r="O293" s="235" t="str">
        <f aca="true">IF(D293="","",xEURO(OFFSET(C293,-M293+1,0),E293,OFFSET(C293,-M293+2,0),OFFSET(C293,-M293+2,0),OFFSET(C293,-M293+3,0)+AB293,OFFSET(C293,-M293+4,0),0,0))</f>
        <v/>
      </c>
      <c r="P293" s="175" t="str">
        <f aca="false">IF(D293="","",(O293-F293)*D293*10)</f>
        <v/>
      </c>
      <c r="Q293" s="175" t="str">
        <f aca="true">IF(D293="","",xEURO(OFFSET(C293,-M293+1,0),E293,OFFSET(C293,-M293+2,0),OFFSET(C293,-M293+2,0),OFFSET(C293,-M293+3,0)+AB293,OFFSET(C293,-M293+4,0),0,2)/10*D293)</f>
        <v/>
      </c>
      <c r="R293" s="248" t="str">
        <f aca="true">IF(D293="","",xEURO(OFFSET(C293,-M293+1,0),E293,OFFSET(C293,-M293+2,0),OFFSET(C293,-M293+2,0),OFFSET(C293,-M293+3,0)+AB293,OFFSET(C293,-M293+4,0),0,3)/100*D293*10000)</f>
        <v/>
      </c>
      <c r="S293" s="248" t="str">
        <f aca="true">IF(D293="","",xEURO(OFFSET(C293,-M293+1,0),E293,OFFSET(C293,-M293+2,0),OFFSET(C293,-M293+2,0),OFFSET(C293,-M293+3,0)+AB293,OFFSET(C293,-M293+4,0),0,5)/365.25*D293*10000)</f>
        <v/>
      </c>
      <c r="U293" s="175" t="str">
        <f aca="true">IF(I293="","",xEURO(OFFSET(C293,-M293+1,0),J293,OFFSET(C293,-M293+2,0),OFFSET(C293,-M293+2,0),OFFSET(C293,-M293+3,0)+AC293,OFFSET(C293,-M293+4,0),1,1)*I293)</f>
        <v/>
      </c>
      <c r="V293" s="235" t="str">
        <f aca="true">IF(I293="","",xEURO(OFFSET(C293,-M293+1,0),J293,OFFSET(C293,-M293+2,0),OFFSET(C293,-M293+2,0),OFFSET(C293,-M293+3,0)+AC293,OFFSET(C293,-M293+4,0),1,0))</f>
        <v/>
      </c>
      <c r="W293" s="175" t="str">
        <f aca="false">IF(I293="","",(V293-K293)*I293*10)</f>
        <v/>
      </c>
      <c r="X293" s="175" t="str">
        <f aca="true">IF(I293="","",xEURO(OFFSET(C293,-M293+1,0),J293,OFFSET(C293,-M293+2,0),OFFSET(C293,-M293+2,0),OFFSET(C293,-M293+3,0)+AC293,OFFSET(C293,-M293+4,0),1,2)/10*I293)</f>
        <v/>
      </c>
      <c r="Y293" s="248" t="str">
        <f aca="true">IF(I293="","",xEURO(OFFSET(C293,-M293+1,0),J293,OFFSET(C293,-M293+2,0),OFFSET(C293,-M293+2,0),OFFSET(C293,-M293+3,0)+AC293,OFFSET(C293,-M293+4,0),1,3)/100*I293*10000)</f>
        <v/>
      </c>
      <c r="Z293" s="248" t="str">
        <f aca="true">IF(I293="","",xEURO(OFFSET(C293,-M293+1,0),J293,OFFSET(C293,-M293+2,0),OFFSET(C293,-M293+2,0),OFFSET(C293,-M293+3,0)+AC293,OFFSET(C293,-M293+4,0),1,5)/365.25*I293*10000)</f>
        <v/>
      </c>
      <c r="AB293" s="249" t="str">
        <f aca="true">IF(D293="","",xCalcSkew(OFFSET(C293,-M293,0),E293-OFFSET(C293,-M293+1,0),b)/100)</f>
        <v/>
      </c>
      <c r="AC293" s="249" t="str">
        <f aca="true">IF(I293="","",xCalcSkew(OFFSET(C293,-M293,0),J293-OFFSET(C293,-M293+1,0),b)/100)</f>
        <v/>
      </c>
      <c r="AE293" s="0" t="n">
        <f aca="false">D293*F293*10000*-1</f>
        <v>-0</v>
      </c>
      <c r="AF293" s="0" t="n">
        <f aca="false">I293*K293*10000*-1</f>
        <v>-0</v>
      </c>
      <c r="AG293" s="0" t="n">
        <f aca="false">AE293+AF293</f>
        <v>-0</v>
      </c>
    </row>
    <row r="294" customFormat="false" ht="12.75" hidden="false" customHeight="false" outlineLevel="0" collapsed="false">
      <c r="D294" s="265"/>
      <c r="E294" s="266"/>
      <c r="F294" s="266"/>
      <c r="G294" s="267"/>
      <c r="I294" s="265"/>
      <c r="J294" s="266"/>
      <c r="K294" s="266"/>
      <c r="L294" s="268"/>
      <c r="M294" s="247" t="n">
        <f aca="false">M293+1</f>
        <v>15</v>
      </c>
      <c r="N294" s="175" t="str">
        <f aca="true">IF(D294="","",xEURO(OFFSET(C294,-M294+1,0),E294,OFFSET(C294,-M294+2,0),OFFSET(C294,-M294+2,0),OFFSET(C294,-M294+3,0)+AB294,OFFSET(C294,-M294+4,0),0,1)*D294)</f>
        <v/>
      </c>
      <c r="O294" s="235" t="str">
        <f aca="true">IF(D294="","",xEURO(OFFSET(C294,-M294+1,0),E294,OFFSET(C294,-M294+2,0),OFFSET(C294,-M294+2,0),OFFSET(C294,-M294+3,0)+AB294,OFFSET(C294,-M294+4,0),0,0))</f>
        <v/>
      </c>
      <c r="P294" s="175" t="str">
        <f aca="false">IF(D294="","",(O294-F294)*D294*10)</f>
        <v/>
      </c>
      <c r="Q294" s="175" t="str">
        <f aca="true">IF(D294="","",xEURO(OFFSET(C294,-M294+1,0),E294,OFFSET(C294,-M294+2,0),OFFSET(C294,-M294+2,0),OFFSET(C294,-M294+3,0)+AB294,OFFSET(C294,-M294+4,0),0,2)/10*D294)</f>
        <v/>
      </c>
      <c r="R294" s="248" t="str">
        <f aca="true">IF(D294="","",xEURO(OFFSET(C294,-M294+1,0),E294,OFFSET(C294,-M294+2,0),OFFSET(C294,-M294+2,0),OFFSET(C294,-M294+3,0)+AB294,OFFSET(C294,-M294+4,0),0,3)/100*D294*10000)</f>
        <v/>
      </c>
      <c r="S294" s="248" t="str">
        <f aca="true">IF(D294="","",xEURO(OFFSET(C294,-M294+1,0),E294,OFFSET(C294,-M294+2,0),OFFSET(C294,-M294+2,0),OFFSET(C294,-M294+3,0)+AB294,OFFSET(C294,-M294+4,0),0,5)/365.25*D294*10000)</f>
        <v/>
      </c>
      <c r="U294" s="175" t="str">
        <f aca="true">IF(I294="","",xEURO(OFFSET(C294,-M294+1,0),J294,OFFSET(C294,-M294+2,0),OFFSET(C294,-M294+2,0),OFFSET(C294,-M294+3,0)+AC294,OFFSET(C294,-M294+4,0),1,1)*I294)</f>
        <v/>
      </c>
      <c r="V294" s="235" t="str">
        <f aca="true">IF(I294="","",xEURO(OFFSET(C294,-M294+1,0),J294,OFFSET(C294,-M294+2,0),OFFSET(C294,-M294+2,0),OFFSET(C294,-M294+3,0)+AC294,OFFSET(C294,-M294+4,0),1,0))</f>
        <v/>
      </c>
      <c r="W294" s="175" t="str">
        <f aca="false">IF(I294="","",(V294-K294)*I294*10)</f>
        <v/>
      </c>
      <c r="X294" s="175" t="str">
        <f aca="true">IF(I294="","",xEURO(OFFSET(C294,-M294+1,0),J294,OFFSET(C294,-M294+2,0),OFFSET(C294,-M294+2,0),OFFSET(C294,-M294+3,0)+AC294,OFFSET(C294,-M294+4,0),1,2)/10*I294)</f>
        <v/>
      </c>
      <c r="Y294" s="248" t="str">
        <f aca="true">IF(I294="","",xEURO(OFFSET(C294,-M294+1,0),J294,OFFSET(C294,-M294+2,0),OFFSET(C294,-M294+2,0),OFFSET(C294,-M294+3,0)+AC294,OFFSET(C294,-M294+4,0),1,3)/100*I294*10000)</f>
        <v/>
      </c>
      <c r="Z294" s="248" t="str">
        <f aca="true">IF(I294="","",xEURO(OFFSET(C294,-M294+1,0),J294,OFFSET(C294,-M294+2,0),OFFSET(C294,-M294+2,0),OFFSET(C294,-M294+3,0)+AC294,OFFSET(C294,-M294+4,0),1,5)/365.25*I294*10000)</f>
        <v/>
      </c>
      <c r="AB294" s="249" t="str">
        <f aca="true">IF(D294="","",xCalcSkew(OFFSET(C294,-M294,0),E294-OFFSET(C294,-M294+1,0),b)/100)</f>
        <v/>
      </c>
      <c r="AC294" s="249" t="str">
        <f aca="true">IF(I294="","",xCalcSkew(OFFSET(C294,-M294,0),J294-OFFSET(C294,-M294+1,0),b)/100)</f>
        <v/>
      </c>
      <c r="AE294" s="0" t="n">
        <f aca="false">D294*F294*10000*-1</f>
        <v>-0</v>
      </c>
      <c r="AF294" s="0" t="n">
        <f aca="false">I294*K294*10000*-1</f>
        <v>-0</v>
      </c>
      <c r="AG294" s="0" t="n">
        <f aca="false">AE294+AF294</f>
        <v>-0</v>
      </c>
    </row>
    <row r="295" customFormat="false" ht="12.75" hidden="false" customHeight="false" outlineLevel="0" collapsed="false">
      <c r="D295" s="265"/>
      <c r="E295" s="266"/>
      <c r="F295" s="266"/>
      <c r="G295" s="267"/>
      <c r="I295" s="265"/>
      <c r="J295" s="266"/>
      <c r="K295" s="266"/>
      <c r="L295" s="268"/>
      <c r="M295" s="247" t="n">
        <f aca="false">M294+1</f>
        <v>16</v>
      </c>
      <c r="N295" s="175" t="str">
        <f aca="true">IF(D295="","",xEURO(OFFSET(C295,-M295+1,0),E295,OFFSET(C295,-M295+2,0),OFFSET(C295,-M295+2,0),OFFSET(C295,-M295+3,0)+AB295,OFFSET(C295,-M295+4,0),0,1)*D295)</f>
        <v/>
      </c>
      <c r="O295" s="235" t="str">
        <f aca="true">IF(D295="","",xEURO(OFFSET(C295,-M295+1,0),E295,OFFSET(C295,-M295+2,0),OFFSET(C295,-M295+2,0),OFFSET(C295,-M295+3,0)+AB295,OFFSET(C295,-M295+4,0),0,0))</f>
        <v/>
      </c>
      <c r="P295" s="175" t="str">
        <f aca="false">IF(D295="","",(O295-F295)*D295*10)</f>
        <v/>
      </c>
      <c r="Q295" s="175" t="str">
        <f aca="true">IF(D295="","",xEURO(OFFSET(C295,-M295+1,0),E295,OFFSET(C295,-M295+2,0),OFFSET(C295,-M295+2,0),OFFSET(C295,-M295+3,0)+AB295,OFFSET(C295,-M295+4,0),0,2)/10*D295)</f>
        <v/>
      </c>
      <c r="R295" s="248" t="str">
        <f aca="true">IF(D295="","",xEURO(OFFSET(C295,-M295+1,0),E295,OFFSET(C295,-M295+2,0),OFFSET(C295,-M295+2,0),OFFSET(C295,-M295+3,0)+AB295,OFFSET(C295,-M295+4,0),0,3)/100*D295*10000)</f>
        <v/>
      </c>
      <c r="S295" s="248" t="str">
        <f aca="true">IF(D295="","",xEURO(OFFSET(C295,-M295+1,0),E295,OFFSET(C295,-M295+2,0),OFFSET(C295,-M295+2,0),OFFSET(C295,-M295+3,0)+AB295,OFFSET(C295,-M295+4,0),0,5)/365.25*D295*10000)</f>
        <v/>
      </c>
      <c r="U295" s="175" t="str">
        <f aca="true">IF(I295="","",xEURO(OFFSET(C295,-M295+1,0),J295,OFFSET(C295,-M295+2,0),OFFSET(C295,-M295+2,0),OFFSET(C295,-M295+3,0)+AC295,OFFSET(C295,-M295+4,0),1,1)*I295)</f>
        <v/>
      </c>
      <c r="V295" s="235" t="str">
        <f aca="true">IF(I295="","",xEURO(OFFSET(C295,-M295+1,0),J295,OFFSET(C295,-M295+2,0),OFFSET(C295,-M295+2,0),OFFSET(C295,-M295+3,0)+AC295,OFFSET(C295,-M295+4,0),1,0))</f>
        <v/>
      </c>
      <c r="W295" s="175" t="str">
        <f aca="false">IF(I295="","",(V295-K295)*I295*10)</f>
        <v/>
      </c>
      <c r="X295" s="175" t="str">
        <f aca="true">IF(I295="","",xEURO(OFFSET(C295,-M295+1,0),J295,OFFSET(C295,-M295+2,0),OFFSET(C295,-M295+2,0),OFFSET(C295,-M295+3,0)+AC295,OFFSET(C295,-M295+4,0),1,2)/10*I295)</f>
        <v/>
      </c>
      <c r="Y295" s="248" t="str">
        <f aca="true">IF(I295="","",xEURO(OFFSET(C295,-M295+1,0),J295,OFFSET(C295,-M295+2,0),OFFSET(C295,-M295+2,0),OFFSET(C295,-M295+3,0)+AC295,OFFSET(C295,-M295+4,0),1,3)/100*I295*10000)</f>
        <v/>
      </c>
      <c r="Z295" s="248" t="str">
        <f aca="true">IF(I295="","",xEURO(OFFSET(C295,-M295+1,0),J295,OFFSET(C295,-M295+2,0),OFFSET(C295,-M295+2,0),OFFSET(C295,-M295+3,0)+AC295,OFFSET(C295,-M295+4,0),1,5)/365.25*I295*10000)</f>
        <v/>
      </c>
      <c r="AB295" s="249" t="str">
        <f aca="true">IF(D295="","",xCalcSkew(OFFSET(C295,-M295,0),E295-OFFSET(C295,-M295+1,0),b)/100)</f>
        <v/>
      </c>
      <c r="AC295" s="249" t="str">
        <f aca="true">IF(I295="","",xCalcSkew(OFFSET(C295,-M295,0),J295-OFFSET(C295,-M295+1,0),b)/100)</f>
        <v/>
      </c>
      <c r="AE295" s="0" t="n">
        <f aca="false">D295*F295*10000*-1</f>
        <v>-0</v>
      </c>
      <c r="AF295" s="0" t="n">
        <f aca="false">I295*K295*10000*-1</f>
        <v>-0</v>
      </c>
      <c r="AG295" s="0" t="n">
        <f aca="false">AE295+AF295</f>
        <v>-0</v>
      </c>
    </row>
    <row r="296" customFormat="false" ht="12.75" hidden="false" customHeight="false" outlineLevel="0" collapsed="false">
      <c r="D296" s="265"/>
      <c r="E296" s="266"/>
      <c r="F296" s="266"/>
      <c r="G296" s="267"/>
      <c r="I296" s="265"/>
      <c r="J296" s="266"/>
      <c r="K296" s="266"/>
      <c r="L296" s="268"/>
      <c r="M296" s="247" t="n">
        <f aca="false">M295+1</f>
        <v>17</v>
      </c>
      <c r="N296" s="175" t="str">
        <f aca="true">IF(D296="","",xEURO(OFFSET(C296,-M296+1,0),E296,OFFSET(C296,-M296+2,0),OFFSET(C296,-M296+2,0),OFFSET(C296,-M296+3,0)+AB296,OFFSET(C296,-M296+4,0),0,1)*D296)</f>
        <v/>
      </c>
      <c r="O296" s="235" t="str">
        <f aca="true">IF(D296="","",xEURO(OFFSET(C296,-M296+1,0),E296,OFFSET(C296,-M296+2,0),OFFSET(C296,-M296+2,0),OFFSET(C296,-M296+3,0)+AB296,OFFSET(C296,-M296+4,0),0,0))</f>
        <v/>
      </c>
      <c r="P296" s="175" t="str">
        <f aca="false">IF(D296="","",(O296-F296)*D296*10)</f>
        <v/>
      </c>
      <c r="Q296" s="175" t="str">
        <f aca="true">IF(D296="","",xEURO(OFFSET(C296,-M296+1,0),E296,OFFSET(C296,-M296+2,0),OFFSET(C296,-M296+2,0),OFFSET(C296,-M296+3,0)+AB296,OFFSET(C296,-M296+4,0),0,2)/10*D296)</f>
        <v/>
      </c>
      <c r="R296" s="248" t="str">
        <f aca="true">IF(D296="","",xEURO(OFFSET(C296,-M296+1,0),E296,OFFSET(C296,-M296+2,0),OFFSET(C296,-M296+2,0),OFFSET(C296,-M296+3,0)+AB296,OFFSET(C296,-M296+4,0),0,3)/100*D296*10000)</f>
        <v/>
      </c>
      <c r="S296" s="248" t="str">
        <f aca="true">IF(D296="","",xEURO(OFFSET(C296,-M296+1,0),E296,OFFSET(C296,-M296+2,0),OFFSET(C296,-M296+2,0),OFFSET(C296,-M296+3,0)+AB296,OFFSET(C296,-M296+4,0),0,5)/365.25*D296*10000)</f>
        <v/>
      </c>
      <c r="U296" s="175" t="str">
        <f aca="true">IF(I296="","",xEURO(OFFSET(C296,-M296+1,0),J296,OFFSET(C296,-M296+2,0),OFFSET(C296,-M296+2,0),OFFSET(C296,-M296+3,0)+AC296,OFFSET(C296,-M296+4,0),1,1)*I296)</f>
        <v/>
      </c>
      <c r="V296" s="235" t="str">
        <f aca="true">IF(I296="","",xEURO(OFFSET(C296,-M296+1,0),J296,OFFSET(C296,-M296+2,0),OFFSET(C296,-M296+2,0),OFFSET(C296,-M296+3,0)+AC296,OFFSET(C296,-M296+4,0),1,0))</f>
        <v/>
      </c>
      <c r="W296" s="175" t="str">
        <f aca="false">IF(I296="","",(V296-K296)*I296*10)</f>
        <v/>
      </c>
      <c r="X296" s="175" t="str">
        <f aca="true">IF(I296="","",xEURO(OFFSET(C296,-M296+1,0),J296,OFFSET(C296,-M296+2,0),OFFSET(C296,-M296+2,0),OFFSET(C296,-M296+3,0)+AC296,OFFSET(C296,-M296+4,0),1,2)/10*I296)</f>
        <v/>
      </c>
      <c r="Y296" s="248" t="str">
        <f aca="true">IF(I296="","",xEURO(OFFSET(C296,-M296+1,0),J296,OFFSET(C296,-M296+2,0),OFFSET(C296,-M296+2,0),OFFSET(C296,-M296+3,0)+AC296,OFFSET(C296,-M296+4,0),1,3)/100*I296*10000)</f>
        <v/>
      </c>
      <c r="Z296" s="248" t="str">
        <f aca="true">IF(I296="","",xEURO(OFFSET(C296,-M296+1,0),J296,OFFSET(C296,-M296+2,0),OFFSET(C296,-M296+2,0),OFFSET(C296,-M296+3,0)+AC296,OFFSET(C296,-M296+4,0),1,5)/365.25*I296*10000)</f>
        <v/>
      </c>
      <c r="AB296" s="249" t="str">
        <f aca="true">IF(D296="","",xCalcSkew(OFFSET(C296,-M296,0),E296-OFFSET(C296,-M296+1,0),b)/100)</f>
        <v/>
      </c>
      <c r="AC296" s="249" t="str">
        <f aca="true">IF(I296="","",xCalcSkew(OFFSET(C296,-M296,0),J296-OFFSET(C296,-M296+1,0),b)/100)</f>
        <v/>
      </c>
      <c r="AE296" s="0" t="n">
        <f aca="false">D296*F296*10000*-1</f>
        <v>-0</v>
      </c>
      <c r="AF296" s="0" t="n">
        <f aca="false">I296*K296*10000*-1</f>
        <v>-0</v>
      </c>
      <c r="AG296" s="0" t="n">
        <f aca="false">AE296+AF296</f>
        <v>-0</v>
      </c>
    </row>
    <row r="297" customFormat="false" ht="12.75" hidden="false" customHeight="false" outlineLevel="0" collapsed="false">
      <c r="D297" s="265"/>
      <c r="E297" s="266"/>
      <c r="F297" s="266"/>
      <c r="G297" s="267"/>
      <c r="I297" s="265"/>
      <c r="J297" s="266"/>
      <c r="K297" s="266"/>
      <c r="L297" s="268"/>
      <c r="M297" s="247" t="n">
        <f aca="false">M296+1</f>
        <v>18</v>
      </c>
      <c r="N297" s="175" t="str">
        <f aca="true">IF(D297="","",xEURO(OFFSET(C297,-M297+1,0),E297,OFFSET(C297,-M297+2,0),OFFSET(C297,-M297+2,0),OFFSET(C297,-M297+3,0)+AB297,OFFSET(C297,-M297+4,0),0,1)*D297)</f>
        <v/>
      </c>
      <c r="O297" s="235" t="str">
        <f aca="true">IF(D297="","",xEURO(OFFSET(C297,-M297+1,0),E297,OFFSET(C297,-M297+2,0),OFFSET(C297,-M297+2,0),OFFSET(C297,-M297+3,0)+AB297,OFFSET(C297,-M297+4,0),0,0))</f>
        <v/>
      </c>
      <c r="P297" s="175" t="str">
        <f aca="false">IF(D297="","",(O297-F297)*D297*10)</f>
        <v/>
      </c>
      <c r="Q297" s="175" t="str">
        <f aca="true">IF(D297="","",xEURO(OFFSET(C297,-M297+1,0),E297,OFFSET(C297,-M297+2,0),OFFSET(C297,-M297+2,0),OFFSET(C297,-M297+3,0)+AB297,OFFSET(C297,-M297+4,0),0,2)/10*D297)</f>
        <v/>
      </c>
      <c r="R297" s="248" t="str">
        <f aca="true">IF(D297="","",xEURO(OFFSET(C297,-M297+1,0),E297,OFFSET(C297,-M297+2,0),OFFSET(C297,-M297+2,0),OFFSET(C297,-M297+3,0)+AB297,OFFSET(C297,-M297+4,0),0,3)/100*D297*10000)</f>
        <v/>
      </c>
      <c r="S297" s="248" t="str">
        <f aca="true">IF(D297="","",xEURO(OFFSET(C297,-M297+1,0),E297,OFFSET(C297,-M297+2,0),OFFSET(C297,-M297+2,0),OFFSET(C297,-M297+3,0)+AB297,OFFSET(C297,-M297+4,0),0,5)/365.25*D297*10000)</f>
        <v/>
      </c>
      <c r="U297" s="175" t="str">
        <f aca="true">IF(I297="","",xEURO(OFFSET(C297,-M297+1,0),J297,OFFSET(C297,-M297+2,0),OFFSET(C297,-M297+2,0),OFFSET(C297,-M297+3,0)+AC297,OFFSET(C297,-M297+4,0),1,1)*I297)</f>
        <v/>
      </c>
      <c r="V297" s="235" t="str">
        <f aca="true">IF(I297="","",xEURO(OFFSET(C297,-M297+1,0),J297,OFFSET(C297,-M297+2,0),OFFSET(C297,-M297+2,0),OFFSET(C297,-M297+3,0)+AC297,OFFSET(C297,-M297+4,0),1,0))</f>
        <v/>
      </c>
      <c r="W297" s="175" t="str">
        <f aca="false">IF(I297="","",(V297-K297)*I297*10)</f>
        <v/>
      </c>
      <c r="X297" s="175" t="str">
        <f aca="true">IF(I297="","",xEURO(OFFSET(C297,-M297+1,0),J297,OFFSET(C297,-M297+2,0),OFFSET(C297,-M297+2,0),OFFSET(C297,-M297+3,0)+AC297,OFFSET(C297,-M297+4,0),1,2)/10*I297)</f>
        <v/>
      </c>
      <c r="Y297" s="248" t="str">
        <f aca="true">IF(I297="","",xEURO(OFFSET(C297,-M297+1,0),J297,OFFSET(C297,-M297+2,0),OFFSET(C297,-M297+2,0),OFFSET(C297,-M297+3,0)+AC297,OFFSET(C297,-M297+4,0),1,3)/100*I297*10000)</f>
        <v/>
      </c>
      <c r="Z297" s="248" t="str">
        <f aca="true">IF(I297="","",xEURO(OFFSET(C297,-M297+1,0),J297,OFFSET(C297,-M297+2,0),OFFSET(C297,-M297+2,0),OFFSET(C297,-M297+3,0)+AC297,OFFSET(C297,-M297+4,0),1,5)/365.25*I297*10000)</f>
        <v/>
      </c>
      <c r="AB297" s="249" t="str">
        <f aca="true">IF(D297="","",xCalcSkew(OFFSET(C297,-M297,0),E297-OFFSET(C297,-M297+1,0),b)/100)</f>
        <v/>
      </c>
      <c r="AC297" s="249" t="str">
        <f aca="true">IF(I297="","",xCalcSkew(OFFSET(C297,-M297,0),J297-OFFSET(C297,-M297+1,0),b)/100)</f>
        <v/>
      </c>
      <c r="AE297" s="0" t="n">
        <f aca="false">D297*F297*10000*-1</f>
        <v>-0</v>
      </c>
      <c r="AF297" s="0" t="n">
        <f aca="false">I297*K297*10000*-1</f>
        <v>-0</v>
      </c>
      <c r="AG297" s="0" t="n">
        <f aca="false">AE297+AF297</f>
        <v>-0</v>
      </c>
    </row>
    <row r="298" customFormat="false" ht="12.75" hidden="false" customHeight="false" outlineLevel="0" collapsed="false">
      <c r="D298" s="265"/>
      <c r="E298" s="266"/>
      <c r="F298" s="266"/>
      <c r="G298" s="267"/>
      <c r="I298" s="265"/>
      <c r="J298" s="266"/>
      <c r="K298" s="266"/>
      <c r="L298" s="268"/>
      <c r="M298" s="247" t="n">
        <f aca="false">M297+1</f>
        <v>19</v>
      </c>
      <c r="N298" s="175" t="str">
        <f aca="true">IF(D298="","",xEURO(OFFSET(C298,-M298+1,0),E298,OFFSET(C298,-M298+2,0),OFFSET(C298,-M298+2,0),OFFSET(C298,-M298+3,0)+AB298,OFFSET(C298,-M298+4,0),0,1)*D298)</f>
        <v/>
      </c>
      <c r="O298" s="235" t="str">
        <f aca="true">IF(D298="","",xEURO(OFFSET(C298,-M298+1,0),E298,OFFSET(C298,-M298+2,0),OFFSET(C298,-M298+2,0),OFFSET(C298,-M298+3,0)+AB298,OFFSET(C298,-M298+4,0),0,0))</f>
        <v/>
      </c>
      <c r="P298" s="175" t="str">
        <f aca="false">IF(D298="","",(O298-F298)*D298*10)</f>
        <v/>
      </c>
      <c r="Q298" s="175" t="str">
        <f aca="true">IF(D298="","",xEURO(OFFSET(C298,-M298+1,0),E298,OFFSET(C298,-M298+2,0),OFFSET(C298,-M298+2,0),OFFSET(C298,-M298+3,0)+AB298,OFFSET(C298,-M298+4,0),0,2)/10*D298)</f>
        <v/>
      </c>
      <c r="R298" s="248" t="str">
        <f aca="true">IF(D298="","",xEURO(OFFSET(C298,-M298+1,0),E298,OFFSET(C298,-M298+2,0),OFFSET(C298,-M298+2,0),OFFSET(C298,-M298+3,0)+AB298,OFFSET(C298,-M298+4,0),0,3)/100*D298*10000)</f>
        <v/>
      </c>
      <c r="S298" s="248" t="str">
        <f aca="true">IF(D298="","",xEURO(OFFSET(C298,-M298+1,0),E298,OFFSET(C298,-M298+2,0),OFFSET(C298,-M298+2,0),OFFSET(C298,-M298+3,0)+AB298,OFFSET(C298,-M298+4,0),0,5)/365.25*D298*10000)</f>
        <v/>
      </c>
      <c r="U298" s="175" t="str">
        <f aca="true">IF(I298="","",xEURO(OFFSET(C298,-M298+1,0),J298,OFFSET(C298,-M298+2,0),OFFSET(C298,-M298+2,0),OFFSET(C298,-M298+3,0)+AC298,OFFSET(C298,-M298+4,0),1,1)*I298)</f>
        <v/>
      </c>
      <c r="V298" s="235" t="str">
        <f aca="true">IF(I298="","",xEURO(OFFSET(C298,-M298+1,0),J298,OFFSET(C298,-M298+2,0),OFFSET(C298,-M298+2,0),OFFSET(C298,-M298+3,0)+AC298,OFFSET(C298,-M298+4,0),1,0))</f>
        <v/>
      </c>
      <c r="W298" s="175" t="str">
        <f aca="false">IF(I298="","",(V298-K298)*I298*10)</f>
        <v/>
      </c>
      <c r="X298" s="175" t="str">
        <f aca="true">IF(I298="","",xEURO(OFFSET(C298,-M298+1,0),J298,OFFSET(C298,-M298+2,0),OFFSET(C298,-M298+2,0),OFFSET(C298,-M298+3,0)+AC298,OFFSET(C298,-M298+4,0),1,2)/10*I298)</f>
        <v/>
      </c>
      <c r="Y298" s="248" t="str">
        <f aca="true">IF(I298="","",xEURO(OFFSET(C298,-M298+1,0),J298,OFFSET(C298,-M298+2,0),OFFSET(C298,-M298+2,0),OFFSET(C298,-M298+3,0)+AC298,OFFSET(C298,-M298+4,0),1,3)/100*I298*10000)</f>
        <v/>
      </c>
      <c r="Z298" s="248" t="str">
        <f aca="true">IF(I298="","",xEURO(OFFSET(C298,-M298+1,0),J298,OFFSET(C298,-M298+2,0),OFFSET(C298,-M298+2,0),OFFSET(C298,-M298+3,0)+AC298,OFFSET(C298,-M298+4,0),1,5)/365.25*I298*10000)</f>
        <v/>
      </c>
      <c r="AB298" s="249" t="str">
        <f aca="true">IF(D298="","",xCalcSkew(OFFSET(C298,-M298,0),E298-OFFSET(C298,-M298+1,0),b)/100)</f>
        <v/>
      </c>
      <c r="AC298" s="249" t="str">
        <f aca="true">IF(I298="","",xCalcSkew(OFFSET(C298,-M298,0),J298-OFFSET(C298,-M298+1,0),b)/100)</f>
        <v/>
      </c>
      <c r="AE298" s="0" t="n">
        <f aca="false">D298*F298*10000*-1</f>
        <v>-0</v>
      </c>
      <c r="AF298" s="0" t="n">
        <f aca="false">I298*K298*10000*-1</f>
        <v>-0</v>
      </c>
      <c r="AG298" s="0" t="n">
        <f aca="false">AE298+AF298</f>
        <v>-0</v>
      </c>
    </row>
    <row r="299" customFormat="false" ht="12.75" hidden="false" customHeight="false" outlineLevel="0" collapsed="false">
      <c r="D299" s="265"/>
      <c r="E299" s="266"/>
      <c r="F299" s="266"/>
      <c r="G299" s="267"/>
      <c r="I299" s="265"/>
      <c r="J299" s="266"/>
      <c r="K299" s="266"/>
      <c r="L299" s="268"/>
      <c r="M299" s="247" t="n">
        <f aca="false">M298+1</f>
        <v>20</v>
      </c>
      <c r="N299" s="175" t="str">
        <f aca="true">IF(D299="","",xEURO(OFFSET(C299,-M299+1,0),E299,OFFSET(C299,-M299+2,0),OFFSET(C299,-M299+2,0),OFFSET(C299,-M299+3,0)+AB299,OFFSET(C299,-M299+4,0),0,1)*D299)</f>
        <v/>
      </c>
      <c r="O299" s="235" t="str">
        <f aca="true">IF(D299="","",xEURO(OFFSET(C299,-M299+1,0),E299,OFFSET(C299,-M299+2,0),OFFSET(C299,-M299+2,0),OFFSET(C299,-M299+3,0)+AB299,OFFSET(C299,-M299+4,0),0,0))</f>
        <v/>
      </c>
      <c r="P299" s="175" t="str">
        <f aca="false">IF(D299="","",(O299-F299)*D299*10)</f>
        <v/>
      </c>
      <c r="Q299" s="175" t="str">
        <f aca="true">IF(D299="","",xEURO(OFFSET(C299,-M299+1,0),E299,OFFSET(C299,-M299+2,0),OFFSET(C299,-M299+2,0),OFFSET(C299,-M299+3,0)+AB299,OFFSET(C299,-M299+4,0),0,2)/10*D299)</f>
        <v/>
      </c>
      <c r="R299" s="248" t="str">
        <f aca="true">IF(D299="","",xEURO(OFFSET(C299,-M299+1,0),E299,OFFSET(C299,-M299+2,0),OFFSET(C299,-M299+2,0),OFFSET(C299,-M299+3,0)+AB299,OFFSET(C299,-M299+4,0),0,3)/100*D299*10000)</f>
        <v/>
      </c>
      <c r="S299" s="248" t="str">
        <f aca="true">IF(D299="","",xEURO(OFFSET(C299,-M299+1,0),E299,OFFSET(C299,-M299+2,0),OFFSET(C299,-M299+2,0),OFFSET(C299,-M299+3,0)+AB299,OFFSET(C299,-M299+4,0),0,5)/365.25*D299*10000)</f>
        <v/>
      </c>
      <c r="U299" s="175" t="str">
        <f aca="true">IF(I299="","",xEURO(OFFSET(C299,-M299+1,0),J299,OFFSET(C299,-M299+2,0),OFFSET(C299,-M299+2,0),OFFSET(C299,-M299+3,0)+AC299,OFFSET(C299,-M299+4,0),1,1)*I299)</f>
        <v/>
      </c>
      <c r="V299" s="235" t="str">
        <f aca="true">IF(I299="","",xEURO(OFFSET(C299,-M299+1,0),J299,OFFSET(C299,-M299+2,0),OFFSET(C299,-M299+2,0),OFFSET(C299,-M299+3,0)+AC299,OFFSET(C299,-M299+4,0),1,0))</f>
        <v/>
      </c>
      <c r="W299" s="175" t="str">
        <f aca="false">IF(I299="","",(V299-K299)*I299*10)</f>
        <v/>
      </c>
      <c r="X299" s="175" t="str">
        <f aca="true">IF(I299="","",xEURO(OFFSET(C299,-M299+1,0),J299,OFFSET(C299,-M299+2,0),OFFSET(C299,-M299+2,0),OFFSET(C299,-M299+3,0)+AC299,OFFSET(C299,-M299+4,0),1,2)/10*I299)</f>
        <v/>
      </c>
      <c r="Y299" s="248" t="str">
        <f aca="true">IF(I299="","",xEURO(OFFSET(C299,-M299+1,0),J299,OFFSET(C299,-M299+2,0),OFFSET(C299,-M299+2,0),OFFSET(C299,-M299+3,0)+AC299,OFFSET(C299,-M299+4,0),1,3)/100*I299*10000)</f>
        <v/>
      </c>
      <c r="Z299" s="248" t="str">
        <f aca="true">IF(I299="","",xEURO(OFFSET(C299,-M299+1,0),J299,OFFSET(C299,-M299+2,0),OFFSET(C299,-M299+2,0),OFFSET(C299,-M299+3,0)+AC299,OFFSET(C299,-M299+4,0),1,5)/365.25*I299*10000)</f>
        <v/>
      </c>
      <c r="AB299" s="249" t="str">
        <f aca="true">IF(D299="","",xCalcSkew(OFFSET(C299,-M299,0),E299-OFFSET(C299,-M299+1,0),b)/100)</f>
        <v/>
      </c>
      <c r="AC299" s="249" t="str">
        <f aca="true">IF(I299="","",xCalcSkew(OFFSET(C299,-M299,0),J299-OFFSET(C299,-M299+1,0),b)/100)</f>
        <v/>
      </c>
      <c r="AE299" s="0" t="n">
        <f aca="false">D299*F299*10000*-1</f>
        <v>-0</v>
      </c>
      <c r="AF299" s="0" t="n">
        <f aca="false">I299*K299*10000*-1</f>
        <v>-0</v>
      </c>
      <c r="AG299" s="0" t="n">
        <f aca="false">AE299+AF299</f>
        <v>-0</v>
      </c>
    </row>
    <row r="300" customFormat="false" ht="12.75" hidden="false" customHeight="false" outlineLevel="0" collapsed="false">
      <c r="D300" s="265"/>
      <c r="E300" s="266"/>
      <c r="F300" s="266"/>
      <c r="G300" s="267"/>
      <c r="I300" s="265"/>
      <c r="J300" s="266"/>
      <c r="K300" s="266"/>
      <c r="L300" s="268"/>
      <c r="M300" s="247" t="n">
        <f aca="false">M299+1</f>
        <v>21</v>
      </c>
      <c r="N300" s="175" t="str">
        <f aca="true">IF(D300="","",xEURO(OFFSET(C300,-M300+1,0),E300,OFFSET(C300,-M300+2,0),OFFSET(C300,-M300+2,0),OFFSET(C300,-M300+3,0)+AB300,OFFSET(C300,-M300+4,0),0,1)*D300)</f>
        <v/>
      </c>
      <c r="O300" s="235" t="str">
        <f aca="true">IF(D300="","",xEURO(OFFSET(C300,-M300+1,0),E300,OFFSET(C300,-M300+2,0),OFFSET(C300,-M300+2,0),OFFSET(C300,-M300+3,0)+AB300,OFFSET(C300,-M300+4,0),0,0))</f>
        <v/>
      </c>
      <c r="P300" s="175" t="str">
        <f aca="false">IF(D300="","",(O300-F300)*D300*10)</f>
        <v/>
      </c>
      <c r="Q300" s="175" t="str">
        <f aca="true">IF(D300="","",xEURO(OFFSET(C300,-M300+1,0),E300,OFFSET(C300,-M300+2,0),OFFSET(C300,-M300+2,0),OFFSET(C300,-M300+3,0)+AB300,OFFSET(C300,-M300+4,0),0,2)/10*D300)</f>
        <v/>
      </c>
      <c r="R300" s="248" t="str">
        <f aca="true">IF(D300="","",xEURO(OFFSET(C300,-M300+1,0),E300,OFFSET(C300,-M300+2,0),OFFSET(C300,-M300+2,0),OFFSET(C300,-M300+3,0)+AB300,OFFSET(C300,-M300+4,0),0,3)/100*D300*10000)</f>
        <v/>
      </c>
      <c r="S300" s="248" t="str">
        <f aca="true">IF(D300="","",xEURO(OFFSET(C300,-M300+1,0),E300,OFFSET(C300,-M300+2,0),OFFSET(C300,-M300+2,0),OFFSET(C300,-M300+3,0)+AB300,OFFSET(C300,-M300+4,0),0,5)/365.25*D300*10000)</f>
        <v/>
      </c>
      <c r="U300" s="175" t="str">
        <f aca="true">IF(I300="","",xEURO(OFFSET(C300,-M300+1,0),J300,OFFSET(C300,-M300+2,0),OFFSET(C300,-M300+2,0),OFFSET(C300,-M300+3,0)+AC300,OFFSET(C300,-M300+4,0),1,1)*I300)</f>
        <v/>
      </c>
      <c r="V300" s="235" t="str">
        <f aca="true">IF(I300="","",xEURO(OFFSET(C300,-M300+1,0),J300,OFFSET(C300,-M300+2,0),OFFSET(C300,-M300+2,0),OFFSET(C300,-M300+3,0)+AC300,OFFSET(C300,-M300+4,0),1,0))</f>
        <v/>
      </c>
      <c r="W300" s="175" t="str">
        <f aca="false">IF(I300="","",(V300-K300)*I300*10)</f>
        <v/>
      </c>
      <c r="X300" s="175" t="str">
        <f aca="true">IF(I300="","",xEURO(OFFSET(C300,-M300+1,0),J300,OFFSET(C300,-M300+2,0),OFFSET(C300,-M300+2,0),OFFSET(C300,-M300+3,0)+AC300,OFFSET(C300,-M300+4,0),1,2)/10*I300)</f>
        <v/>
      </c>
      <c r="Y300" s="248" t="str">
        <f aca="true">IF(I300="","",xEURO(OFFSET(C300,-M300+1,0),J300,OFFSET(C300,-M300+2,0),OFFSET(C300,-M300+2,0),OFFSET(C300,-M300+3,0)+AC300,OFFSET(C300,-M300+4,0),1,3)/100*I300*10000)</f>
        <v/>
      </c>
      <c r="Z300" s="248" t="str">
        <f aca="true">IF(I300="","",xEURO(OFFSET(C300,-M300+1,0),J300,OFFSET(C300,-M300+2,0),OFFSET(C300,-M300+2,0),OFFSET(C300,-M300+3,0)+AC300,OFFSET(C300,-M300+4,0),1,5)/365.25*I300*10000)</f>
        <v/>
      </c>
      <c r="AB300" s="249" t="str">
        <f aca="true">IF(D300="","",xCalcSkew(OFFSET(C300,-M300,0),E300-OFFSET(C300,-M300+1,0),b)/100)</f>
        <v/>
      </c>
      <c r="AC300" s="249" t="str">
        <f aca="true">IF(I300="","",xCalcSkew(OFFSET(C300,-M300,0),J300-OFFSET(C300,-M300+1,0),b)/100)</f>
        <v/>
      </c>
      <c r="AE300" s="0" t="n">
        <f aca="false">D300*F300*10000*-1</f>
        <v>-0</v>
      </c>
      <c r="AF300" s="0" t="n">
        <f aca="false">I300*K300*10000*-1</f>
        <v>-0</v>
      </c>
      <c r="AG300" s="0" t="n">
        <f aca="false">AE300+AF300</f>
        <v>-0</v>
      </c>
    </row>
    <row r="301" customFormat="false" ht="12.75" hidden="false" customHeight="false" outlineLevel="0" collapsed="false">
      <c r="D301" s="265"/>
      <c r="E301" s="266"/>
      <c r="F301" s="266"/>
      <c r="G301" s="267"/>
      <c r="I301" s="265"/>
      <c r="J301" s="266"/>
      <c r="K301" s="266"/>
      <c r="L301" s="268"/>
      <c r="M301" s="247" t="n">
        <f aca="false">M300+1</f>
        <v>22</v>
      </c>
      <c r="N301" s="175" t="str">
        <f aca="true">IF(D301="","",xEURO(OFFSET(C301,-M301+1,0),E301,OFFSET(C301,-M301+2,0),OFFSET(C301,-M301+2,0),OFFSET(C301,-M301+3,0)+AB301,OFFSET(C301,-M301+4,0),0,1)*D301)</f>
        <v/>
      </c>
      <c r="O301" s="235" t="str">
        <f aca="true">IF(D301="","",xEURO(OFFSET(C301,-M301+1,0),E301,OFFSET(C301,-M301+2,0),OFFSET(C301,-M301+2,0),OFFSET(C301,-M301+3,0)+AB301,OFFSET(C301,-M301+4,0),0,0))</f>
        <v/>
      </c>
      <c r="P301" s="175" t="str">
        <f aca="false">IF(D301="","",(O301-F301)*D301*10)</f>
        <v/>
      </c>
      <c r="Q301" s="175" t="str">
        <f aca="true">IF(D301="","",xEURO(OFFSET(C301,-M301+1,0),E301,OFFSET(C301,-M301+2,0),OFFSET(C301,-M301+2,0),OFFSET(C301,-M301+3,0)+AB301,OFFSET(C301,-M301+4,0),0,2)/10*D301)</f>
        <v/>
      </c>
      <c r="R301" s="248" t="str">
        <f aca="true">IF(D301="","",xEURO(OFFSET(C301,-M301+1,0),E301,OFFSET(C301,-M301+2,0),OFFSET(C301,-M301+2,0),OFFSET(C301,-M301+3,0)+AB301,OFFSET(C301,-M301+4,0),0,3)/100*D301*10000)</f>
        <v/>
      </c>
      <c r="S301" s="248" t="str">
        <f aca="true">IF(D301="","",xEURO(OFFSET(C301,-M301+1,0),E301,OFFSET(C301,-M301+2,0),OFFSET(C301,-M301+2,0),OFFSET(C301,-M301+3,0)+AB301,OFFSET(C301,-M301+4,0),0,5)/365.25*D301*10000)</f>
        <v/>
      </c>
      <c r="U301" s="175" t="str">
        <f aca="true">IF(I301="","",xEURO(OFFSET(C301,-M301+1,0),J301,OFFSET(C301,-M301+2,0),OFFSET(C301,-M301+2,0),OFFSET(C301,-M301+3,0)+AC301,OFFSET(C301,-M301+4,0),1,1)*I301)</f>
        <v/>
      </c>
      <c r="V301" s="235" t="str">
        <f aca="true">IF(I301="","",xEURO(OFFSET(C301,-M301+1,0),J301,OFFSET(C301,-M301+2,0),OFFSET(C301,-M301+2,0),OFFSET(C301,-M301+3,0)+AC301,OFFSET(C301,-M301+4,0),1,0))</f>
        <v/>
      </c>
      <c r="W301" s="175" t="str">
        <f aca="false">IF(I301="","",(V301-K301)*I301*10)</f>
        <v/>
      </c>
      <c r="X301" s="175" t="str">
        <f aca="true">IF(I301="","",xEURO(OFFSET(C301,-M301+1,0),J301,OFFSET(C301,-M301+2,0),OFFSET(C301,-M301+2,0),OFFSET(C301,-M301+3,0)+AC301,OFFSET(C301,-M301+4,0),1,2)/10*I301)</f>
        <v/>
      </c>
      <c r="Y301" s="248" t="str">
        <f aca="true">IF(I301="","",xEURO(OFFSET(C301,-M301+1,0),J301,OFFSET(C301,-M301+2,0),OFFSET(C301,-M301+2,0),OFFSET(C301,-M301+3,0)+AC301,OFFSET(C301,-M301+4,0),1,3)/100*I301*10000)</f>
        <v/>
      </c>
      <c r="Z301" s="248" t="str">
        <f aca="true">IF(I301="","",xEURO(OFFSET(C301,-M301+1,0),J301,OFFSET(C301,-M301+2,0),OFFSET(C301,-M301+2,0),OFFSET(C301,-M301+3,0)+AC301,OFFSET(C301,-M301+4,0),1,5)/365.25*I301*10000)</f>
        <v/>
      </c>
      <c r="AB301" s="249" t="str">
        <f aca="true">IF(D301="","",xCalcSkew(OFFSET(C301,-M301,0),E301-OFFSET(C301,-M301+1,0),b)/100)</f>
        <v/>
      </c>
      <c r="AC301" s="249" t="str">
        <f aca="true">IF(I301="","",xCalcSkew(OFFSET(C301,-M301,0),J301-OFFSET(C301,-M301+1,0),b)/100)</f>
        <v/>
      </c>
      <c r="AE301" s="0" t="n">
        <f aca="false">D301*F301*10000*-1</f>
        <v>-0</v>
      </c>
      <c r="AF301" s="0" t="n">
        <f aca="false">I301*K301*10000*-1</f>
        <v>-0</v>
      </c>
      <c r="AG301" s="0" t="n">
        <f aca="false">AE301+AF301</f>
        <v>-0</v>
      </c>
    </row>
    <row r="302" customFormat="false" ht="12.75" hidden="false" customHeight="false" outlineLevel="0" collapsed="false">
      <c r="D302" s="265"/>
      <c r="E302" s="266"/>
      <c r="F302" s="266"/>
      <c r="G302" s="267"/>
      <c r="I302" s="265"/>
      <c r="J302" s="266"/>
      <c r="K302" s="266"/>
      <c r="L302" s="268"/>
      <c r="M302" s="247" t="n">
        <f aca="false">M301+1</f>
        <v>23</v>
      </c>
      <c r="N302" s="175" t="str">
        <f aca="true">IF(D302="","",xEURO(OFFSET(C302,-M302+1,0),E302,OFFSET(C302,-M302+2,0),OFFSET(C302,-M302+2,0),OFFSET(C302,-M302+3,0)+AB302,OFFSET(C302,-M302+4,0),0,1)*D302)</f>
        <v/>
      </c>
      <c r="O302" s="235" t="str">
        <f aca="true">IF(D302="","",xEURO(OFFSET(C302,-M302+1,0),E302,OFFSET(C302,-M302+2,0),OFFSET(C302,-M302+2,0),OFFSET(C302,-M302+3,0)+AB302,OFFSET(C302,-M302+4,0),0,0))</f>
        <v/>
      </c>
      <c r="P302" s="175" t="str">
        <f aca="false">IF(D302="","",(O302-F302)*D302*10)</f>
        <v/>
      </c>
      <c r="Q302" s="175" t="str">
        <f aca="true">IF(D302="","",xEURO(OFFSET(C302,-M302+1,0),E302,OFFSET(C302,-M302+2,0),OFFSET(C302,-M302+2,0),OFFSET(C302,-M302+3,0)+AB302,OFFSET(C302,-M302+4,0),0,2)/10*D302)</f>
        <v/>
      </c>
      <c r="R302" s="248" t="str">
        <f aca="true">IF(D302="","",xEURO(OFFSET(C302,-M302+1,0),E302,OFFSET(C302,-M302+2,0),OFFSET(C302,-M302+2,0),OFFSET(C302,-M302+3,0)+AB302,OFFSET(C302,-M302+4,0),0,3)/100*D302*10000)</f>
        <v/>
      </c>
      <c r="S302" s="248" t="str">
        <f aca="true">IF(D302="","",xEURO(OFFSET(C302,-M302+1,0),E302,OFFSET(C302,-M302+2,0),OFFSET(C302,-M302+2,0),OFFSET(C302,-M302+3,0)+AB302,OFFSET(C302,-M302+4,0),0,5)/365.25*D302*10000)</f>
        <v/>
      </c>
      <c r="U302" s="175" t="str">
        <f aca="true">IF(I302="","",xEURO(OFFSET(C302,-M302+1,0),J302,OFFSET(C302,-M302+2,0),OFFSET(C302,-M302+2,0),OFFSET(C302,-M302+3,0)+AC302,OFFSET(C302,-M302+4,0),1,1)*I302)</f>
        <v/>
      </c>
      <c r="V302" s="235" t="str">
        <f aca="true">IF(I302="","",xEURO(OFFSET(C302,-M302+1,0),J302,OFFSET(C302,-M302+2,0),OFFSET(C302,-M302+2,0),OFFSET(C302,-M302+3,0)+AC302,OFFSET(C302,-M302+4,0),1,0))</f>
        <v/>
      </c>
      <c r="W302" s="175" t="str">
        <f aca="false">IF(I302="","",(V302-K302)*I302*10)</f>
        <v/>
      </c>
      <c r="X302" s="175" t="str">
        <f aca="true">IF(I302="","",xEURO(OFFSET(C302,-M302+1,0),J302,OFFSET(C302,-M302+2,0),OFFSET(C302,-M302+2,0),OFFSET(C302,-M302+3,0)+AC302,OFFSET(C302,-M302+4,0),1,2)/10*I302)</f>
        <v/>
      </c>
      <c r="Y302" s="248" t="str">
        <f aca="true">IF(I302="","",xEURO(OFFSET(C302,-M302+1,0),J302,OFFSET(C302,-M302+2,0),OFFSET(C302,-M302+2,0),OFFSET(C302,-M302+3,0)+AC302,OFFSET(C302,-M302+4,0),1,3)/100*I302*10000)</f>
        <v/>
      </c>
      <c r="Z302" s="248" t="str">
        <f aca="true">IF(I302="","",xEURO(OFFSET(C302,-M302+1,0),J302,OFFSET(C302,-M302+2,0),OFFSET(C302,-M302+2,0),OFFSET(C302,-M302+3,0)+AC302,OFFSET(C302,-M302+4,0),1,5)/365.25*I302*10000)</f>
        <v/>
      </c>
      <c r="AB302" s="249" t="str">
        <f aca="true">IF(D302="","",xCalcSkew(OFFSET(C302,-M302,0),E302-OFFSET(C302,-M302+1,0),b)/100)</f>
        <v/>
      </c>
      <c r="AC302" s="249" t="str">
        <f aca="true">IF(I302="","",xCalcSkew(OFFSET(C302,-M302,0),J302-OFFSET(C302,-M302+1,0),b)/100)</f>
        <v/>
      </c>
      <c r="AE302" s="0" t="n">
        <f aca="false">D302*F302*10000*-1</f>
        <v>-0</v>
      </c>
      <c r="AF302" s="0" t="n">
        <f aca="false">I302*K302*10000*-1</f>
        <v>-0</v>
      </c>
      <c r="AG302" s="0" t="n">
        <f aca="false">AE302+AF302</f>
        <v>-0</v>
      </c>
    </row>
    <row r="303" customFormat="false" ht="12.75" hidden="false" customHeight="false" outlineLevel="0" collapsed="false">
      <c r="D303" s="265"/>
      <c r="E303" s="266"/>
      <c r="F303" s="266"/>
      <c r="G303" s="267"/>
      <c r="I303" s="265"/>
      <c r="J303" s="266"/>
      <c r="K303" s="266"/>
      <c r="L303" s="268"/>
      <c r="M303" s="247" t="n">
        <f aca="false">M302+1</f>
        <v>24</v>
      </c>
      <c r="N303" s="175" t="str">
        <f aca="true">IF(D303="","",xEURO(OFFSET(C303,-M303+1,0),E303,OFFSET(C303,-M303+2,0),OFFSET(C303,-M303+2,0),OFFSET(C303,-M303+3,0)+AB303,OFFSET(C303,-M303+4,0),0,1)*D303)</f>
        <v/>
      </c>
      <c r="O303" s="235" t="str">
        <f aca="true">IF(D303="","",xEURO(OFFSET(C303,-M303+1,0),E303,OFFSET(C303,-M303+2,0),OFFSET(C303,-M303+2,0),OFFSET(C303,-M303+3,0)+AB303,OFFSET(C303,-M303+4,0),0,0))</f>
        <v/>
      </c>
      <c r="P303" s="175" t="str">
        <f aca="false">IF(D303="","",(O303-F303)*D303*10)</f>
        <v/>
      </c>
      <c r="Q303" s="175" t="str">
        <f aca="true">IF(D303="","",xEURO(OFFSET(C303,-M303+1,0),E303,OFFSET(C303,-M303+2,0),OFFSET(C303,-M303+2,0),OFFSET(C303,-M303+3,0)+AB303,OFFSET(C303,-M303+4,0),0,2)/10*D303)</f>
        <v/>
      </c>
      <c r="R303" s="248" t="str">
        <f aca="true">IF(D303="","",xEURO(OFFSET(C303,-M303+1,0),E303,OFFSET(C303,-M303+2,0),OFFSET(C303,-M303+2,0),OFFSET(C303,-M303+3,0)+AB303,OFFSET(C303,-M303+4,0),0,3)/100*D303*10000)</f>
        <v/>
      </c>
      <c r="S303" s="248" t="str">
        <f aca="true">IF(D303="","",xEURO(OFFSET(C303,-M303+1,0),E303,OFFSET(C303,-M303+2,0),OFFSET(C303,-M303+2,0),OFFSET(C303,-M303+3,0)+AB303,OFFSET(C303,-M303+4,0),0,5)/365.25*D303*10000)</f>
        <v/>
      </c>
      <c r="U303" s="175" t="str">
        <f aca="true">IF(I303="","",xEURO(OFFSET(C303,-M303+1,0),J303,OFFSET(C303,-M303+2,0),OFFSET(C303,-M303+2,0),OFFSET(C303,-M303+3,0)+AC303,OFFSET(C303,-M303+4,0),1,1)*I303)</f>
        <v/>
      </c>
      <c r="V303" s="235" t="str">
        <f aca="true">IF(I303="","",xEURO(OFFSET(C303,-M303+1,0),J303,OFFSET(C303,-M303+2,0),OFFSET(C303,-M303+2,0),OFFSET(C303,-M303+3,0)+AC303,OFFSET(C303,-M303+4,0),1,0))</f>
        <v/>
      </c>
      <c r="W303" s="175" t="str">
        <f aca="false">IF(I303="","",(V303-K303)*I303*10)</f>
        <v/>
      </c>
      <c r="X303" s="175" t="str">
        <f aca="true">IF(I303="","",xEURO(OFFSET(C303,-M303+1,0),J303,OFFSET(C303,-M303+2,0),OFFSET(C303,-M303+2,0),OFFSET(C303,-M303+3,0)+AC303,OFFSET(C303,-M303+4,0),1,2)/10*I303)</f>
        <v/>
      </c>
      <c r="Y303" s="248" t="str">
        <f aca="true">IF(I303="","",xEURO(OFFSET(C303,-M303+1,0),J303,OFFSET(C303,-M303+2,0),OFFSET(C303,-M303+2,0),OFFSET(C303,-M303+3,0)+AC303,OFFSET(C303,-M303+4,0),1,3)/100*I303*10000)</f>
        <v/>
      </c>
      <c r="Z303" s="248" t="str">
        <f aca="true">IF(I303="","",xEURO(OFFSET(C303,-M303+1,0),J303,OFFSET(C303,-M303+2,0),OFFSET(C303,-M303+2,0),OFFSET(C303,-M303+3,0)+AC303,OFFSET(C303,-M303+4,0),1,5)/365.25*I303*10000)</f>
        <v/>
      </c>
      <c r="AB303" s="249" t="str">
        <f aca="true">IF(D303="","",xCalcSkew(OFFSET(C303,-M303,0),E303-OFFSET(C303,-M303+1,0),b)/100)</f>
        <v/>
      </c>
      <c r="AC303" s="249" t="str">
        <f aca="true">IF(I303="","",xCalcSkew(OFFSET(C303,-M303,0),J303-OFFSET(C303,-M303+1,0),b)/100)</f>
        <v/>
      </c>
      <c r="AE303" s="0" t="n">
        <f aca="false">D303*F303*10000*-1</f>
        <v>-0</v>
      </c>
      <c r="AF303" s="0" t="n">
        <f aca="false">I303*K303*10000*-1</f>
        <v>-0</v>
      </c>
      <c r="AG303" s="0" t="n">
        <f aca="false">AE303+AF303</f>
        <v>-0</v>
      </c>
    </row>
    <row r="304" customFormat="false" ht="12.75" hidden="false" customHeight="false" outlineLevel="0" collapsed="false">
      <c r="D304" s="265"/>
      <c r="E304" s="266"/>
      <c r="F304" s="266"/>
      <c r="G304" s="267"/>
      <c r="I304" s="265"/>
      <c r="J304" s="266"/>
      <c r="K304" s="266"/>
      <c r="L304" s="268"/>
      <c r="M304" s="247" t="n">
        <f aca="false">M303+1</f>
        <v>25</v>
      </c>
      <c r="N304" s="175" t="str">
        <f aca="true">IF(D304="","",xEURO(OFFSET(C304,-M304+1,0),E304,OFFSET(C304,-M304+2,0),OFFSET(C304,-M304+2,0),OFFSET(C304,-M304+3,0)+AB304,OFFSET(C304,-M304+4,0),0,1)*D304)</f>
        <v/>
      </c>
      <c r="O304" s="235" t="str">
        <f aca="true">IF(D304="","",xEURO(OFFSET(C304,-M304+1,0),E304,OFFSET(C304,-M304+2,0),OFFSET(C304,-M304+2,0),OFFSET(C304,-M304+3,0)+AB304,OFFSET(C304,-M304+4,0),0,0))</f>
        <v/>
      </c>
      <c r="P304" s="175" t="str">
        <f aca="false">IF(D304="","",(O304-F304)*D304*10)</f>
        <v/>
      </c>
      <c r="Q304" s="175" t="str">
        <f aca="true">IF(D304="","",xEURO(OFFSET(C304,-M304+1,0),E304,OFFSET(C304,-M304+2,0),OFFSET(C304,-M304+2,0),OFFSET(C304,-M304+3,0)+AB304,OFFSET(C304,-M304+4,0),0,2)/10*D304)</f>
        <v/>
      </c>
      <c r="R304" s="248" t="str">
        <f aca="true">IF(D304="","",xEURO(OFFSET(C304,-M304+1,0),E304,OFFSET(C304,-M304+2,0),OFFSET(C304,-M304+2,0),OFFSET(C304,-M304+3,0)+AB304,OFFSET(C304,-M304+4,0),0,3)/100*D304*10000)</f>
        <v/>
      </c>
      <c r="S304" s="248" t="str">
        <f aca="true">IF(D304="","",xEURO(OFFSET(C304,-M304+1,0),E304,OFFSET(C304,-M304+2,0),OFFSET(C304,-M304+2,0),OFFSET(C304,-M304+3,0)+AB304,OFFSET(C304,-M304+4,0),0,5)/365.25*D304*10000)</f>
        <v/>
      </c>
      <c r="U304" s="175" t="str">
        <f aca="true">IF(I304="","",xEURO(OFFSET(C304,-M304+1,0),J304,OFFSET(C304,-M304+2,0),OFFSET(C304,-M304+2,0),OFFSET(C304,-M304+3,0)+AC304,OFFSET(C304,-M304+4,0),1,1)*I304)</f>
        <v/>
      </c>
      <c r="V304" s="235" t="str">
        <f aca="true">IF(I304="","",xEURO(OFFSET(C304,-M304+1,0),J304,OFFSET(C304,-M304+2,0),OFFSET(C304,-M304+2,0),OFFSET(C304,-M304+3,0)+AC304,OFFSET(C304,-M304+4,0),1,0))</f>
        <v/>
      </c>
      <c r="W304" s="175" t="str">
        <f aca="false">IF(I304="","",(V304-K304)*I304*10)</f>
        <v/>
      </c>
      <c r="X304" s="175" t="str">
        <f aca="true">IF(I304="","",xEURO(OFFSET(C304,-M304+1,0),J304,OFFSET(C304,-M304+2,0),OFFSET(C304,-M304+2,0),OFFSET(C304,-M304+3,0)+AC304,OFFSET(C304,-M304+4,0),1,2)/10*I304)</f>
        <v/>
      </c>
      <c r="Y304" s="248" t="str">
        <f aca="true">IF(I304="","",xEURO(OFFSET(C304,-M304+1,0),J304,OFFSET(C304,-M304+2,0),OFFSET(C304,-M304+2,0),OFFSET(C304,-M304+3,0)+AC304,OFFSET(C304,-M304+4,0),1,3)/100*I304*10000)</f>
        <v/>
      </c>
      <c r="Z304" s="248" t="str">
        <f aca="true">IF(I304="","",xEURO(OFFSET(C304,-M304+1,0),J304,OFFSET(C304,-M304+2,0),OFFSET(C304,-M304+2,0),OFFSET(C304,-M304+3,0)+AC304,OFFSET(C304,-M304+4,0),1,5)/365.25*I304*10000)</f>
        <v/>
      </c>
      <c r="AB304" s="249" t="str">
        <f aca="true">IF(D304="","",xCalcSkew(OFFSET(C304,-M304,0),E304-OFFSET(C304,-M304+1,0),b)/100)</f>
        <v/>
      </c>
      <c r="AC304" s="249" t="str">
        <f aca="true">IF(I304="","",xCalcSkew(OFFSET(C304,-M304,0),J304-OFFSET(C304,-M304+1,0),b)/100)</f>
        <v/>
      </c>
      <c r="AE304" s="0" t="n">
        <f aca="false">D304*F304*10000*-1</f>
        <v>-0</v>
      </c>
      <c r="AF304" s="0" t="n">
        <f aca="false">I304*K304*10000*-1</f>
        <v>-0</v>
      </c>
      <c r="AG304" s="0" t="n">
        <f aca="false">AE304+AF304</f>
        <v>-0</v>
      </c>
    </row>
    <row r="305" customFormat="false" ht="12.75" hidden="false" customHeight="false" outlineLevel="0" collapsed="false">
      <c r="D305" s="265"/>
      <c r="E305" s="266"/>
      <c r="F305" s="266"/>
      <c r="G305" s="267"/>
      <c r="I305" s="265"/>
      <c r="J305" s="266"/>
      <c r="K305" s="266"/>
      <c r="L305" s="268"/>
      <c r="M305" s="247" t="n">
        <f aca="false">M304+1</f>
        <v>26</v>
      </c>
      <c r="N305" s="175" t="str">
        <f aca="true">IF(D305="","",xEURO(OFFSET(C305,-M305+1,0),E305,OFFSET(C305,-M305+2,0),OFFSET(C305,-M305+2,0),OFFSET(C305,-M305+3,0)+AB305,OFFSET(C305,-M305+4,0),0,1)*D305)</f>
        <v/>
      </c>
      <c r="O305" s="235" t="str">
        <f aca="true">IF(D305="","",xEURO(OFFSET(C305,-M305+1,0),E305,OFFSET(C305,-M305+2,0),OFFSET(C305,-M305+2,0),OFFSET(C305,-M305+3,0)+AB305,OFFSET(C305,-M305+4,0),0,0))</f>
        <v/>
      </c>
      <c r="P305" s="175" t="str">
        <f aca="false">IF(D305="","",(O305-F305)*D305*10)</f>
        <v/>
      </c>
      <c r="Q305" s="175" t="str">
        <f aca="true">IF(D305="","",xEURO(OFFSET(C305,-M305+1,0),E305,OFFSET(C305,-M305+2,0),OFFSET(C305,-M305+2,0),OFFSET(C305,-M305+3,0)+AB305,OFFSET(C305,-M305+4,0),0,2)/10*D305)</f>
        <v/>
      </c>
      <c r="R305" s="248" t="str">
        <f aca="true">IF(D305="","",xEURO(OFFSET(C305,-M305+1,0),E305,OFFSET(C305,-M305+2,0),OFFSET(C305,-M305+2,0),OFFSET(C305,-M305+3,0)+AB305,OFFSET(C305,-M305+4,0),0,3)/100*D305*10000)</f>
        <v/>
      </c>
      <c r="S305" s="248" t="str">
        <f aca="true">IF(D305="","",xEURO(OFFSET(C305,-M305+1,0),E305,OFFSET(C305,-M305+2,0),OFFSET(C305,-M305+2,0),OFFSET(C305,-M305+3,0)+AB305,OFFSET(C305,-M305+4,0),0,5)/365.25*D305*10000)</f>
        <v/>
      </c>
      <c r="U305" s="175" t="str">
        <f aca="true">IF(I305="","",xEURO(OFFSET(C305,-M305+1,0),J305,OFFSET(C305,-M305+2,0),OFFSET(C305,-M305+2,0),OFFSET(C305,-M305+3,0)+AC305,OFFSET(C305,-M305+4,0),1,1)*I305)</f>
        <v/>
      </c>
      <c r="V305" s="235" t="str">
        <f aca="true">IF(I305="","",xEURO(OFFSET(C305,-M305+1,0),J305,OFFSET(C305,-M305+2,0),OFFSET(C305,-M305+2,0),OFFSET(C305,-M305+3,0)+AC305,OFFSET(C305,-M305+4,0),1,0))</f>
        <v/>
      </c>
      <c r="W305" s="175" t="str">
        <f aca="false">IF(I305="","",(V305-K305)*I305*10)</f>
        <v/>
      </c>
      <c r="X305" s="175" t="str">
        <f aca="true">IF(I305="","",xEURO(OFFSET(C305,-M305+1,0),J305,OFFSET(C305,-M305+2,0),OFFSET(C305,-M305+2,0),OFFSET(C305,-M305+3,0)+AC305,OFFSET(C305,-M305+4,0),1,2)/10*I305)</f>
        <v/>
      </c>
      <c r="Y305" s="248" t="str">
        <f aca="true">IF(I305="","",xEURO(OFFSET(C305,-M305+1,0),J305,OFFSET(C305,-M305+2,0),OFFSET(C305,-M305+2,0),OFFSET(C305,-M305+3,0)+AC305,OFFSET(C305,-M305+4,0),1,3)/100*I305*10000)</f>
        <v/>
      </c>
      <c r="Z305" s="248" t="str">
        <f aca="true">IF(I305="","",xEURO(OFFSET(C305,-M305+1,0),J305,OFFSET(C305,-M305+2,0),OFFSET(C305,-M305+2,0),OFFSET(C305,-M305+3,0)+AC305,OFFSET(C305,-M305+4,0),1,5)/365.25*I305*10000)</f>
        <v/>
      </c>
      <c r="AB305" s="249" t="str">
        <f aca="true">IF(D305="","",xCalcSkew(OFFSET(C305,-M305,0),E305-OFFSET(C305,-M305+1,0),b)/100)</f>
        <v/>
      </c>
      <c r="AC305" s="249" t="str">
        <f aca="true">IF(I305="","",xCalcSkew(OFFSET(C305,-M305,0),J305-OFFSET(C305,-M305+1,0),b)/100)</f>
        <v/>
      </c>
      <c r="AE305" s="0" t="n">
        <f aca="false">D305*F305*10000*-1</f>
        <v>-0</v>
      </c>
      <c r="AF305" s="0" t="n">
        <f aca="false">I305*K305*10000*-1</f>
        <v>-0</v>
      </c>
      <c r="AG305" s="0" t="n">
        <f aca="false">AE305+AF305</f>
        <v>-0</v>
      </c>
    </row>
    <row r="306" customFormat="false" ht="12.75" hidden="false" customHeight="false" outlineLevel="0" collapsed="false">
      <c r="D306" s="265"/>
      <c r="E306" s="266"/>
      <c r="F306" s="266"/>
      <c r="G306" s="267"/>
      <c r="I306" s="265"/>
      <c r="J306" s="266"/>
      <c r="K306" s="266"/>
      <c r="L306" s="268"/>
      <c r="M306" s="247" t="n">
        <f aca="false">M305+1</f>
        <v>27</v>
      </c>
      <c r="N306" s="175" t="str">
        <f aca="true">IF(D306="","",xEURO(OFFSET(C306,-M306+1,0),E306,OFFSET(C306,-M306+2,0),OFFSET(C306,-M306+2,0),OFFSET(C306,-M306+3,0)+AB306,OFFSET(C306,-M306+4,0),0,1)*D306)</f>
        <v/>
      </c>
      <c r="O306" s="235" t="str">
        <f aca="true">IF(D306="","",xEURO(OFFSET(C306,-M306+1,0),E306,OFFSET(C306,-M306+2,0),OFFSET(C306,-M306+2,0),OFFSET(C306,-M306+3,0)+AB306,OFFSET(C306,-M306+4,0),0,0))</f>
        <v/>
      </c>
      <c r="P306" s="175" t="str">
        <f aca="false">IF(D306="","",(O306-F306)*D306*10)</f>
        <v/>
      </c>
      <c r="Q306" s="175" t="str">
        <f aca="true">IF(D306="","",xEURO(OFFSET(C306,-M306+1,0),E306,OFFSET(C306,-M306+2,0),OFFSET(C306,-M306+2,0),OFFSET(C306,-M306+3,0)+AB306,OFFSET(C306,-M306+4,0),0,2)/10*D306)</f>
        <v/>
      </c>
      <c r="R306" s="248" t="str">
        <f aca="true">IF(D306="","",xEURO(OFFSET(C306,-M306+1,0),E306,OFFSET(C306,-M306+2,0),OFFSET(C306,-M306+2,0),OFFSET(C306,-M306+3,0)+AB306,OFFSET(C306,-M306+4,0),0,3)/100*D306*10000)</f>
        <v/>
      </c>
      <c r="S306" s="248" t="str">
        <f aca="true">IF(D306="","",xEURO(OFFSET(C306,-M306+1,0),E306,OFFSET(C306,-M306+2,0),OFFSET(C306,-M306+2,0),OFFSET(C306,-M306+3,0)+AB306,OFFSET(C306,-M306+4,0),0,5)/365.25*D306*10000)</f>
        <v/>
      </c>
      <c r="U306" s="175" t="str">
        <f aca="true">IF(I306="","",xEURO(OFFSET(C306,-M306+1,0),J306,OFFSET(C306,-M306+2,0),OFFSET(C306,-M306+2,0),OFFSET(C306,-M306+3,0)+AC306,OFFSET(C306,-M306+4,0),1,1)*I306)</f>
        <v/>
      </c>
      <c r="V306" s="235" t="str">
        <f aca="true">IF(I306="","",xEURO(OFFSET(C306,-M306+1,0),J306,OFFSET(C306,-M306+2,0),OFFSET(C306,-M306+2,0),OFFSET(C306,-M306+3,0)+AC306,OFFSET(C306,-M306+4,0),1,0))</f>
        <v/>
      </c>
      <c r="W306" s="175" t="str">
        <f aca="false">IF(I306="","",(V306-K306)*I306*10)</f>
        <v/>
      </c>
      <c r="X306" s="175" t="str">
        <f aca="true">IF(I306="","",xEURO(OFFSET(C306,-M306+1,0),J306,OFFSET(C306,-M306+2,0),OFFSET(C306,-M306+2,0),OFFSET(C306,-M306+3,0)+AC306,OFFSET(C306,-M306+4,0),1,2)/10*I306)</f>
        <v/>
      </c>
      <c r="Y306" s="248" t="str">
        <f aca="true">IF(I306="","",xEURO(OFFSET(C306,-M306+1,0),J306,OFFSET(C306,-M306+2,0),OFFSET(C306,-M306+2,0),OFFSET(C306,-M306+3,0)+AC306,OFFSET(C306,-M306+4,0),1,3)/100*I306*10000)</f>
        <v/>
      </c>
      <c r="Z306" s="248" t="str">
        <f aca="true">IF(I306="","",xEURO(OFFSET(C306,-M306+1,0),J306,OFFSET(C306,-M306+2,0),OFFSET(C306,-M306+2,0),OFFSET(C306,-M306+3,0)+AC306,OFFSET(C306,-M306+4,0),1,5)/365.25*I306*10000)</f>
        <v/>
      </c>
      <c r="AB306" s="249" t="str">
        <f aca="true">IF(D306="","",xCalcSkew(OFFSET(C306,-M306,0),E306-OFFSET(C306,-M306+1,0),b)/100)</f>
        <v/>
      </c>
      <c r="AC306" s="249" t="str">
        <f aca="true">IF(I306="","",xCalcSkew(OFFSET(C306,-M306,0),J306-OFFSET(C306,-M306+1,0),b)/100)</f>
        <v/>
      </c>
      <c r="AE306" s="0" t="n">
        <f aca="false">D306*F306*10000*-1</f>
        <v>-0</v>
      </c>
      <c r="AF306" s="0" t="n">
        <f aca="false">I306*K306*10000*-1</f>
        <v>-0</v>
      </c>
      <c r="AG306" s="0" t="n">
        <f aca="false">AE306+AF306</f>
        <v>-0</v>
      </c>
    </row>
    <row r="307" customFormat="false" ht="12.75" hidden="false" customHeight="false" outlineLevel="0" collapsed="false">
      <c r="D307" s="265"/>
      <c r="E307" s="266"/>
      <c r="F307" s="266"/>
      <c r="G307" s="267"/>
      <c r="I307" s="265"/>
      <c r="J307" s="266"/>
      <c r="K307" s="266"/>
      <c r="L307" s="268"/>
      <c r="M307" s="247" t="n">
        <f aca="false">M306+1</f>
        <v>28</v>
      </c>
      <c r="N307" s="175" t="str">
        <f aca="true">IF(D307="","",xEURO(OFFSET(C307,-M307+1,0),E307,OFFSET(C307,-M307+2,0),OFFSET(C307,-M307+2,0),OFFSET(C307,-M307+3,0)+AB307,OFFSET(C307,-M307+4,0),0,1)*D307)</f>
        <v/>
      </c>
      <c r="O307" s="235" t="str">
        <f aca="true">IF(D307="","",xEURO(OFFSET(C307,-M307+1,0),E307,OFFSET(C307,-M307+2,0),OFFSET(C307,-M307+2,0),OFFSET(C307,-M307+3,0)+AB307,OFFSET(C307,-M307+4,0),0,0))</f>
        <v/>
      </c>
      <c r="P307" s="175" t="str">
        <f aca="false">IF(D307="","",(O307-F307)*D307*10)</f>
        <v/>
      </c>
      <c r="Q307" s="175" t="str">
        <f aca="true">IF(D307="","",xEURO(OFFSET(C307,-M307+1,0),E307,OFFSET(C307,-M307+2,0),OFFSET(C307,-M307+2,0),OFFSET(C307,-M307+3,0)+AB307,OFFSET(C307,-M307+4,0),0,2)/10*D307)</f>
        <v/>
      </c>
      <c r="R307" s="248" t="str">
        <f aca="true">IF(D307="","",xEURO(OFFSET(C307,-M307+1,0),E307,OFFSET(C307,-M307+2,0),OFFSET(C307,-M307+2,0),OFFSET(C307,-M307+3,0)+AB307,OFFSET(C307,-M307+4,0),0,3)/100*D307*10000)</f>
        <v/>
      </c>
      <c r="S307" s="248" t="str">
        <f aca="true">IF(D307="","",xEURO(OFFSET(C307,-M307+1,0),E307,OFFSET(C307,-M307+2,0),OFFSET(C307,-M307+2,0),OFFSET(C307,-M307+3,0)+AB307,OFFSET(C307,-M307+4,0),0,5)/365.25*D307*10000)</f>
        <v/>
      </c>
      <c r="U307" s="175" t="str">
        <f aca="true">IF(I307="","",xEURO(OFFSET(C307,-M307+1,0),J307,OFFSET(C307,-M307+2,0),OFFSET(C307,-M307+2,0),OFFSET(C307,-M307+3,0)+AC307,OFFSET(C307,-M307+4,0),1,1)*I307)</f>
        <v/>
      </c>
      <c r="V307" s="235" t="str">
        <f aca="true">IF(I307="","",xEURO(OFFSET(C307,-M307+1,0),J307,OFFSET(C307,-M307+2,0),OFFSET(C307,-M307+2,0),OFFSET(C307,-M307+3,0)+AC307,OFFSET(C307,-M307+4,0),1,0))</f>
        <v/>
      </c>
      <c r="W307" s="175" t="str">
        <f aca="false">IF(I307="","",(V307-K307)*I307*10)</f>
        <v/>
      </c>
      <c r="X307" s="175" t="str">
        <f aca="true">IF(I307="","",xEURO(OFFSET(C307,-M307+1,0),J307,OFFSET(C307,-M307+2,0),OFFSET(C307,-M307+2,0),OFFSET(C307,-M307+3,0)+AC307,OFFSET(C307,-M307+4,0),1,2)/10*I307)</f>
        <v/>
      </c>
      <c r="Y307" s="248" t="str">
        <f aca="true">IF(I307="","",xEURO(OFFSET(C307,-M307+1,0),J307,OFFSET(C307,-M307+2,0),OFFSET(C307,-M307+2,0),OFFSET(C307,-M307+3,0)+AC307,OFFSET(C307,-M307+4,0),1,3)/100*I307*10000)</f>
        <v/>
      </c>
      <c r="Z307" s="248" t="str">
        <f aca="true">IF(I307="","",xEURO(OFFSET(C307,-M307+1,0),J307,OFFSET(C307,-M307+2,0),OFFSET(C307,-M307+2,0),OFFSET(C307,-M307+3,0)+AC307,OFFSET(C307,-M307+4,0),1,5)/365.25*I307*10000)</f>
        <v/>
      </c>
      <c r="AB307" s="249" t="str">
        <f aca="true">IF(D307="","",xCalcSkew(OFFSET(C307,-M307,0),E307-OFFSET(C307,-M307+1,0),b)/100)</f>
        <v/>
      </c>
      <c r="AC307" s="249" t="str">
        <f aca="true">IF(I307="","",xCalcSkew(OFFSET(C307,-M307,0),J307-OFFSET(C307,-M307+1,0),b)/100)</f>
        <v/>
      </c>
      <c r="AE307" s="0" t="n">
        <f aca="false">D307*F307*10000*-1</f>
        <v>-0</v>
      </c>
      <c r="AF307" s="0" t="n">
        <f aca="false">I307*K307*10000*-1</f>
        <v>-0</v>
      </c>
      <c r="AG307" s="0" t="n">
        <f aca="false">AE307+AF307</f>
        <v>-0</v>
      </c>
    </row>
    <row r="308" customFormat="false" ht="12.75" hidden="false" customHeight="false" outlineLevel="0" collapsed="false">
      <c r="D308" s="265"/>
      <c r="E308" s="266"/>
      <c r="F308" s="266"/>
      <c r="G308" s="267"/>
      <c r="I308" s="265"/>
      <c r="J308" s="266"/>
      <c r="K308" s="266"/>
      <c r="L308" s="268"/>
      <c r="M308" s="247" t="n">
        <f aca="false">M307+1</f>
        <v>29</v>
      </c>
      <c r="N308" s="175" t="str">
        <f aca="true">IF(D308="","",xEURO(OFFSET(C308,-M308+1,0),E308,OFFSET(C308,-M308+2,0),OFFSET(C308,-M308+2,0),OFFSET(C308,-M308+3,0)+AB308,OFFSET(C308,-M308+4,0),0,1)*D308)</f>
        <v/>
      </c>
      <c r="O308" s="235" t="str">
        <f aca="true">IF(D308="","",xEURO(OFFSET(C308,-M308+1,0),E308,OFFSET(C308,-M308+2,0),OFFSET(C308,-M308+2,0),OFFSET(C308,-M308+3,0)+AB308,OFFSET(C308,-M308+4,0),0,0))</f>
        <v/>
      </c>
      <c r="P308" s="175" t="str">
        <f aca="false">IF(D308="","",(O308-F308)*D308*10)</f>
        <v/>
      </c>
      <c r="Q308" s="175" t="str">
        <f aca="true">IF(D308="","",xEURO(OFFSET(C308,-M308+1,0),E308,OFFSET(C308,-M308+2,0),OFFSET(C308,-M308+2,0),OFFSET(C308,-M308+3,0)+AB308,OFFSET(C308,-M308+4,0),0,2)/10*D308)</f>
        <v/>
      </c>
      <c r="R308" s="248" t="str">
        <f aca="true">IF(D308="","",xEURO(OFFSET(C308,-M308+1,0),E308,OFFSET(C308,-M308+2,0),OFFSET(C308,-M308+2,0),OFFSET(C308,-M308+3,0)+AB308,OFFSET(C308,-M308+4,0),0,3)/100*D308*10000)</f>
        <v/>
      </c>
      <c r="S308" s="248" t="str">
        <f aca="true">IF(D308="","",xEURO(OFFSET(C308,-M308+1,0),E308,OFFSET(C308,-M308+2,0),OFFSET(C308,-M308+2,0),OFFSET(C308,-M308+3,0)+AB308,OFFSET(C308,-M308+4,0),0,5)/365.25*D308*10000)</f>
        <v/>
      </c>
      <c r="U308" s="175" t="str">
        <f aca="true">IF(I308="","",xEURO(OFFSET(C308,-M308+1,0),J308,OFFSET(C308,-M308+2,0),OFFSET(C308,-M308+2,0),OFFSET(C308,-M308+3,0)+AC308,OFFSET(C308,-M308+4,0),1,1)*I308)</f>
        <v/>
      </c>
      <c r="V308" s="235" t="str">
        <f aca="true">IF(I308="","",xEURO(OFFSET(C308,-M308+1,0),J308,OFFSET(C308,-M308+2,0),OFFSET(C308,-M308+2,0),OFFSET(C308,-M308+3,0)+AC308,OFFSET(C308,-M308+4,0),1,0))</f>
        <v/>
      </c>
      <c r="W308" s="175" t="str">
        <f aca="false">IF(I308="","",(V308-K308)*I308*10)</f>
        <v/>
      </c>
      <c r="X308" s="175" t="str">
        <f aca="true">IF(I308="","",xEURO(OFFSET(C308,-M308+1,0),J308,OFFSET(C308,-M308+2,0),OFFSET(C308,-M308+2,0),OFFSET(C308,-M308+3,0)+AC308,OFFSET(C308,-M308+4,0),1,2)/10*I308)</f>
        <v/>
      </c>
      <c r="Y308" s="248" t="str">
        <f aca="true">IF(I308="","",xEURO(OFFSET(C308,-M308+1,0),J308,OFFSET(C308,-M308+2,0),OFFSET(C308,-M308+2,0),OFFSET(C308,-M308+3,0)+AC308,OFFSET(C308,-M308+4,0),1,3)/100*I308*10000)</f>
        <v/>
      </c>
      <c r="Z308" s="248" t="str">
        <f aca="true">IF(I308="","",xEURO(OFFSET(C308,-M308+1,0),J308,OFFSET(C308,-M308+2,0),OFFSET(C308,-M308+2,0),OFFSET(C308,-M308+3,0)+AC308,OFFSET(C308,-M308+4,0),1,5)/365.25*I308*10000)</f>
        <v/>
      </c>
      <c r="AB308" s="249" t="str">
        <f aca="true">IF(D308="","",xCalcSkew(OFFSET(C308,-M308,0),E308-OFFSET(C308,-M308+1,0),b)/100)</f>
        <v/>
      </c>
      <c r="AC308" s="249" t="str">
        <f aca="true">IF(I308="","",xCalcSkew(OFFSET(C308,-M308,0),J308-OFFSET(C308,-M308+1,0),b)/100)</f>
        <v/>
      </c>
      <c r="AE308" s="0" t="n">
        <f aca="false">D308*F308*10000*-1</f>
        <v>-0</v>
      </c>
      <c r="AF308" s="0" t="n">
        <f aca="false">I308*K308*10000*-1</f>
        <v>-0</v>
      </c>
      <c r="AG308" s="0" t="n">
        <f aca="false">AE308+AF308</f>
        <v>-0</v>
      </c>
    </row>
    <row r="309" customFormat="false" ht="12.75" hidden="false" customHeight="false" outlineLevel="0" collapsed="false">
      <c r="D309" s="265"/>
      <c r="E309" s="266"/>
      <c r="F309" s="266"/>
      <c r="G309" s="267"/>
      <c r="I309" s="265"/>
      <c r="J309" s="266"/>
      <c r="K309" s="266"/>
      <c r="L309" s="268"/>
      <c r="M309" s="247" t="n">
        <f aca="false">M308+1</f>
        <v>30</v>
      </c>
      <c r="N309" s="175" t="str">
        <f aca="true">IF(D309="","",xEURO(OFFSET(C309,-M309+1,0),E309,OFFSET(C309,-M309+2,0),OFFSET(C309,-M309+2,0),OFFSET(C309,-M309+3,0)+AB309,OFFSET(C309,-M309+4,0),0,1)*D309)</f>
        <v/>
      </c>
      <c r="O309" s="235" t="str">
        <f aca="true">IF(D309="","",xEURO(OFFSET(C309,-M309+1,0),E309,OFFSET(C309,-M309+2,0),OFFSET(C309,-M309+2,0),OFFSET(C309,-M309+3,0)+AB309,OFFSET(C309,-M309+4,0),0,0))</f>
        <v/>
      </c>
      <c r="P309" s="175" t="str">
        <f aca="false">IF(D309="","",(O309-F309)*D309*10)</f>
        <v/>
      </c>
      <c r="Q309" s="175" t="str">
        <f aca="true">IF(D309="","",xEURO(OFFSET(C309,-M309+1,0),E309,OFFSET(C309,-M309+2,0),OFFSET(C309,-M309+2,0),OFFSET(C309,-M309+3,0)+AB309,OFFSET(C309,-M309+4,0),0,2)/10*D309)</f>
        <v/>
      </c>
      <c r="R309" s="248" t="str">
        <f aca="true">IF(D309="","",xEURO(OFFSET(C309,-M309+1,0),E309,OFFSET(C309,-M309+2,0),OFFSET(C309,-M309+2,0),OFFSET(C309,-M309+3,0)+AB309,OFFSET(C309,-M309+4,0),0,3)/100*D309*10000)</f>
        <v/>
      </c>
      <c r="S309" s="248" t="str">
        <f aca="true">IF(D309="","",xEURO(OFFSET(C309,-M309+1,0),E309,OFFSET(C309,-M309+2,0),OFFSET(C309,-M309+2,0),OFFSET(C309,-M309+3,0)+AB309,OFFSET(C309,-M309+4,0),0,5)/365.25*D309*10000)</f>
        <v/>
      </c>
      <c r="U309" s="175" t="str">
        <f aca="true">IF(I309="","",xEURO(OFFSET(C309,-M309+1,0),J309,OFFSET(C309,-M309+2,0),OFFSET(C309,-M309+2,0),OFFSET(C309,-M309+3,0)+AC309,OFFSET(C309,-M309+4,0),1,1)*I309)</f>
        <v/>
      </c>
      <c r="V309" s="235" t="str">
        <f aca="true">IF(I309="","",xEURO(OFFSET(C309,-M309+1,0),J309,OFFSET(C309,-M309+2,0),OFFSET(C309,-M309+2,0),OFFSET(C309,-M309+3,0)+AC309,OFFSET(C309,-M309+4,0),1,0))</f>
        <v/>
      </c>
      <c r="W309" s="175" t="str">
        <f aca="false">IF(I309="","",(V309-K309)*I309*10)</f>
        <v/>
      </c>
      <c r="X309" s="175" t="str">
        <f aca="true">IF(I309="","",xEURO(OFFSET(C309,-M309+1,0),J309,OFFSET(C309,-M309+2,0),OFFSET(C309,-M309+2,0),OFFSET(C309,-M309+3,0)+AC309,OFFSET(C309,-M309+4,0),1,2)/10*I309)</f>
        <v/>
      </c>
      <c r="Y309" s="248" t="str">
        <f aca="true">IF(I309="","",xEURO(OFFSET(C309,-M309+1,0),J309,OFFSET(C309,-M309+2,0),OFFSET(C309,-M309+2,0),OFFSET(C309,-M309+3,0)+AC309,OFFSET(C309,-M309+4,0),1,3)/100*I309*10000)</f>
        <v/>
      </c>
      <c r="Z309" s="248" t="str">
        <f aca="true">IF(I309="","",xEURO(OFFSET(C309,-M309+1,0),J309,OFFSET(C309,-M309+2,0),OFFSET(C309,-M309+2,0),OFFSET(C309,-M309+3,0)+AC309,OFFSET(C309,-M309+4,0),1,5)/365.25*I309*10000)</f>
        <v/>
      </c>
      <c r="AB309" s="249" t="str">
        <f aca="true">IF(D309="","",xCalcSkew(OFFSET(C309,-M309,0),E309-OFFSET(C309,-M309+1,0),b)/100)</f>
        <v/>
      </c>
      <c r="AC309" s="249" t="str">
        <f aca="true">IF(I309="","",xCalcSkew(OFFSET(C309,-M309,0),J309-OFFSET(C309,-M309+1,0),b)/100)</f>
        <v/>
      </c>
      <c r="AE309" s="0" t="n">
        <f aca="false">D309*F309*10000*-1</f>
        <v>-0</v>
      </c>
      <c r="AF309" s="0" t="n">
        <f aca="false">I309*K309*10000*-1</f>
        <v>-0</v>
      </c>
      <c r="AG309" s="0" t="n">
        <f aca="false">AE309+AF309</f>
        <v>-0</v>
      </c>
    </row>
    <row r="310" customFormat="false" ht="12.75" hidden="false" customHeight="false" outlineLevel="0" collapsed="false">
      <c r="D310" s="265"/>
      <c r="E310" s="266"/>
      <c r="F310" s="266"/>
      <c r="G310" s="267"/>
      <c r="I310" s="265"/>
      <c r="J310" s="266"/>
      <c r="K310" s="266"/>
      <c r="L310" s="268"/>
      <c r="M310" s="247" t="n">
        <f aca="false">M309+1</f>
        <v>31</v>
      </c>
      <c r="N310" s="175" t="str">
        <f aca="true">IF(D310="","",xEURO(OFFSET(C310,-M310+1,0),E310,OFFSET(C310,-M310+2,0),OFFSET(C310,-M310+2,0),OFFSET(C310,-M310+3,0)+AB310,OFFSET(C310,-M310+4,0),0,1)*D310)</f>
        <v/>
      </c>
      <c r="O310" s="235" t="str">
        <f aca="true">IF(D310="","",xEURO(OFFSET(C310,-M310+1,0),E310,OFFSET(C310,-M310+2,0),OFFSET(C310,-M310+2,0),OFFSET(C310,-M310+3,0)+AB310,OFFSET(C310,-M310+4,0),0,0))</f>
        <v/>
      </c>
      <c r="P310" s="175" t="str">
        <f aca="false">IF(D310="","",(O310-F310)*D310*10)</f>
        <v/>
      </c>
      <c r="Q310" s="175" t="str">
        <f aca="true">IF(D310="","",xEURO(OFFSET(C310,-M310+1,0),E310,OFFSET(C310,-M310+2,0),OFFSET(C310,-M310+2,0),OFFSET(C310,-M310+3,0)+AB310,OFFSET(C310,-M310+4,0),0,2)/10*D310)</f>
        <v/>
      </c>
      <c r="R310" s="248" t="str">
        <f aca="true">IF(D310="","",xEURO(OFFSET(C310,-M310+1,0),E310,OFFSET(C310,-M310+2,0),OFFSET(C310,-M310+2,0),OFFSET(C310,-M310+3,0)+AB310,OFFSET(C310,-M310+4,0),0,3)/100*D310*10000)</f>
        <v/>
      </c>
      <c r="S310" s="248" t="str">
        <f aca="true">IF(D310="","",xEURO(OFFSET(C310,-M310+1,0),E310,OFFSET(C310,-M310+2,0),OFFSET(C310,-M310+2,0),OFFSET(C310,-M310+3,0)+AB310,OFFSET(C310,-M310+4,0),0,5)/365.25*D310*10000)</f>
        <v/>
      </c>
      <c r="U310" s="175" t="str">
        <f aca="true">IF(I310="","",xEURO(OFFSET(C310,-M310+1,0),J310,OFFSET(C310,-M310+2,0),OFFSET(C310,-M310+2,0),OFFSET(C310,-M310+3,0)+AC310,OFFSET(C310,-M310+4,0),1,1)*I310)</f>
        <v/>
      </c>
      <c r="V310" s="235" t="str">
        <f aca="true">IF(I310="","",xEURO(OFFSET(C310,-M310+1,0),J310,OFFSET(C310,-M310+2,0),OFFSET(C310,-M310+2,0),OFFSET(C310,-M310+3,0)+AC310,OFFSET(C310,-M310+4,0),1,0))</f>
        <v/>
      </c>
      <c r="W310" s="175" t="str">
        <f aca="false">IF(I310="","",(V310-K310)*I310*10)</f>
        <v/>
      </c>
      <c r="X310" s="175" t="str">
        <f aca="true">IF(I310="","",xEURO(OFFSET(C310,-M310+1,0),J310,OFFSET(C310,-M310+2,0),OFFSET(C310,-M310+2,0),OFFSET(C310,-M310+3,0)+AC310,OFFSET(C310,-M310+4,0),1,2)/10*I310)</f>
        <v/>
      </c>
      <c r="Y310" s="248" t="str">
        <f aca="true">IF(I310="","",xEURO(OFFSET(C310,-M310+1,0),J310,OFFSET(C310,-M310+2,0),OFFSET(C310,-M310+2,0),OFFSET(C310,-M310+3,0)+AC310,OFFSET(C310,-M310+4,0),1,3)/100*I310*10000)</f>
        <v/>
      </c>
      <c r="Z310" s="248" t="str">
        <f aca="true">IF(I310="","",xEURO(OFFSET(C310,-M310+1,0),J310,OFFSET(C310,-M310+2,0),OFFSET(C310,-M310+2,0),OFFSET(C310,-M310+3,0)+AC310,OFFSET(C310,-M310+4,0),1,5)/365.25*I310*10000)</f>
        <v/>
      </c>
      <c r="AB310" s="249" t="str">
        <f aca="true">IF(D310="","",xCalcSkew(OFFSET(C310,-M310,0),E310-OFFSET(C310,-M310+1,0),b)/100)</f>
        <v/>
      </c>
      <c r="AC310" s="249" t="str">
        <f aca="true">IF(I310="","",xCalcSkew(OFFSET(C310,-M310,0),J310-OFFSET(C310,-M310+1,0),b)/100)</f>
        <v/>
      </c>
      <c r="AE310" s="0" t="n">
        <f aca="false">D310*F310*10000*-1</f>
        <v>-0</v>
      </c>
      <c r="AF310" s="0" t="n">
        <f aca="false">I310*K310*10000*-1</f>
        <v>-0</v>
      </c>
      <c r="AG310" s="0" t="n">
        <f aca="false">AE310+AF310</f>
        <v>-0</v>
      </c>
    </row>
    <row r="311" customFormat="false" ht="12.75" hidden="false" customHeight="false" outlineLevel="0" collapsed="false">
      <c r="D311" s="265"/>
      <c r="E311" s="266"/>
      <c r="F311" s="266"/>
      <c r="G311" s="267"/>
      <c r="I311" s="265"/>
      <c r="J311" s="266"/>
      <c r="K311" s="266"/>
      <c r="L311" s="268"/>
      <c r="M311" s="247" t="n">
        <f aca="false">M310+1</f>
        <v>32</v>
      </c>
      <c r="N311" s="175" t="str">
        <f aca="true">IF(D311="","",xEURO(OFFSET(C311,-M311+1,0),E311,OFFSET(C311,-M311+2,0),OFFSET(C311,-M311+2,0),OFFSET(C311,-M311+3,0)+AB311,OFFSET(C311,-M311+4,0),0,1)*D311)</f>
        <v/>
      </c>
      <c r="O311" s="235" t="str">
        <f aca="true">IF(D311="","",xEURO(OFFSET(C311,-M311+1,0),E311,OFFSET(C311,-M311+2,0),OFFSET(C311,-M311+2,0),OFFSET(C311,-M311+3,0)+AB311,OFFSET(C311,-M311+4,0),0,0))</f>
        <v/>
      </c>
      <c r="P311" s="175" t="str">
        <f aca="false">IF(D311="","",(O311-F311)*D311*10)</f>
        <v/>
      </c>
      <c r="Q311" s="175" t="str">
        <f aca="true">IF(D311="","",xEURO(OFFSET(C311,-M311+1,0),E311,OFFSET(C311,-M311+2,0),OFFSET(C311,-M311+2,0),OFFSET(C311,-M311+3,0)+AB311,OFFSET(C311,-M311+4,0),0,2)/10*D311)</f>
        <v/>
      </c>
      <c r="R311" s="248" t="str">
        <f aca="true">IF(D311="","",xEURO(OFFSET(C311,-M311+1,0),E311,OFFSET(C311,-M311+2,0),OFFSET(C311,-M311+2,0),OFFSET(C311,-M311+3,0)+AB311,OFFSET(C311,-M311+4,0),0,3)/100*D311*10000)</f>
        <v/>
      </c>
      <c r="S311" s="248" t="str">
        <f aca="true">IF(D311="","",xEURO(OFFSET(C311,-M311+1,0),E311,OFFSET(C311,-M311+2,0),OFFSET(C311,-M311+2,0),OFFSET(C311,-M311+3,0)+AB311,OFFSET(C311,-M311+4,0),0,5)/365.25*D311*10000)</f>
        <v/>
      </c>
      <c r="U311" s="175" t="str">
        <f aca="true">IF(I311="","",xEURO(OFFSET(C311,-M311+1,0),J311,OFFSET(C311,-M311+2,0),OFFSET(C311,-M311+2,0),OFFSET(C311,-M311+3,0)+AC311,OFFSET(C311,-M311+4,0),1,1)*I311)</f>
        <v/>
      </c>
      <c r="V311" s="235" t="str">
        <f aca="true">IF(I311="","",xEURO(OFFSET(C311,-M311+1,0),J311,OFFSET(C311,-M311+2,0),OFFSET(C311,-M311+2,0),OFFSET(C311,-M311+3,0)+AC311,OFFSET(C311,-M311+4,0),1,0))</f>
        <v/>
      </c>
      <c r="W311" s="175" t="str">
        <f aca="false">IF(I311="","",(V311-K311)*I311*10)</f>
        <v/>
      </c>
      <c r="X311" s="175" t="str">
        <f aca="true">IF(I311="","",xEURO(OFFSET(C311,-M311+1,0),J311,OFFSET(C311,-M311+2,0),OFFSET(C311,-M311+2,0),OFFSET(C311,-M311+3,0)+AC311,OFFSET(C311,-M311+4,0),1,2)/10*I311)</f>
        <v/>
      </c>
      <c r="Y311" s="248" t="str">
        <f aca="true">IF(I311="","",xEURO(OFFSET(C311,-M311+1,0),J311,OFFSET(C311,-M311+2,0),OFFSET(C311,-M311+2,0),OFFSET(C311,-M311+3,0)+AC311,OFFSET(C311,-M311+4,0),1,3)/100*I311*10000)</f>
        <v/>
      </c>
      <c r="Z311" s="248" t="str">
        <f aca="true">IF(I311="","",xEURO(OFFSET(C311,-M311+1,0),J311,OFFSET(C311,-M311+2,0),OFFSET(C311,-M311+2,0),OFFSET(C311,-M311+3,0)+AC311,OFFSET(C311,-M311+4,0),1,5)/365.25*I311*10000)</f>
        <v/>
      </c>
      <c r="AB311" s="249" t="str">
        <f aca="true">IF(D311="","",xCalcSkew(OFFSET(C311,-M311,0),E311-OFFSET(C311,-M311+1,0),b)/100)</f>
        <v/>
      </c>
      <c r="AC311" s="249" t="str">
        <f aca="true">IF(I311="","",xCalcSkew(OFFSET(C311,-M311,0),J311-OFFSET(C311,-M311+1,0),b)/100)</f>
        <v/>
      </c>
      <c r="AE311" s="0" t="n">
        <f aca="false">D311*F311*10000*-1</f>
        <v>-0</v>
      </c>
      <c r="AF311" s="0" t="n">
        <f aca="false">I311*K311*10000*-1</f>
        <v>-0</v>
      </c>
      <c r="AG311" s="0" t="n">
        <f aca="false">AE311+AF311</f>
        <v>-0</v>
      </c>
    </row>
    <row r="312" customFormat="false" ht="12.75" hidden="false" customHeight="false" outlineLevel="0" collapsed="false">
      <c r="D312" s="265"/>
      <c r="E312" s="266"/>
      <c r="F312" s="266"/>
      <c r="G312" s="267"/>
      <c r="I312" s="265"/>
      <c r="J312" s="266"/>
      <c r="K312" s="266"/>
      <c r="L312" s="268"/>
      <c r="M312" s="247" t="n">
        <f aca="false">M311+1</f>
        <v>33</v>
      </c>
      <c r="N312" s="175" t="str">
        <f aca="true">IF(D312="","",xEURO(OFFSET(C312,-M312+1,0),E312,OFFSET(C312,-M312+2,0),OFFSET(C312,-M312+2,0),OFFSET(C312,-M312+3,0)+AB312,OFFSET(C312,-M312+4,0),0,1)*D312)</f>
        <v/>
      </c>
      <c r="O312" s="235" t="str">
        <f aca="true">IF(D312="","",xEURO(OFFSET(C312,-M312+1,0),E312,OFFSET(C312,-M312+2,0),OFFSET(C312,-M312+2,0),OFFSET(C312,-M312+3,0)+AB312,OFFSET(C312,-M312+4,0),0,0))</f>
        <v/>
      </c>
      <c r="P312" s="175" t="str">
        <f aca="false">IF(D312="","",(O312-F312)*D312*10)</f>
        <v/>
      </c>
      <c r="Q312" s="175" t="str">
        <f aca="true">IF(D312="","",xEURO(OFFSET(C312,-M312+1,0),E312,OFFSET(C312,-M312+2,0),OFFSET(C312,-M312+2,0),OFFSET(C312,-M312+3,0)+AB312,OFFSET(C312,-M312+4,0),0,2)/10*D312)</f>
        <v/>
      </c>
      <c r="R312" s="248" t="str">
        <f aca="true">IF(D312="","",xEURO(OFFSET(C312,-M312+1,0),E312,OFFSET(C312,-M312+2,0),OFFSET(C312,-M312+2,0),OFFSET(C312,-M312+3,0)+AB312,OFFSET(C312,-M312+4,0),0,3)/100*D312*10000)</f>
        <v/>
      </c>
      <c r="S312" s="248" t="str">
        <f aca="true">IF(D312="","",xEURO(OFFSET(C312,-M312+1,0),E312,OFFSET(C312,-M312+2,0),OFFSET(C312,-M312+2,0),OFFSET(C312,-M312+3,0)+AB312,OFFSET(C312,-M312+4,0),0,5)/365.25*D312*10000)</f>
        <v/>
      </c>
      <c r="U312" s="175" t="str">
        <f aca="true">IF(I312="","",xEURO(OFFSET(C312,-M312+1,0),J312,OFFSET(C312,-M312+2,0),OFFSET(C312,-M312+2,0),OFFSET(C312,-M312+3,0)+AC312,OFFSET(C312,-M312+4,0),1,1)*I312)</f>
        <v/>
      </c>
      <c r="V312" s="235" t="str">
        <f aca="true">IF(I312="","",xEURO(OFFSET(C312,-M312+1,0),J312,OFFSET(C312,-M312+2,0),OFFSET(C312,-M312+2,0),OFFSET(C312,-M312+3,0)+AC312,OFFSET(C312,-M312+4,0),1,0))</f>
        <v/>
      </c>
      <c r="W312" s="175" t="str">
        <f aca="false">IF(I312="","",(V312-K312)*I312*10)</f>
        <v/>
      </c>
      <c r="X312" s="175" t="str">
        <f aca="true">IF(I312="","",xEURO(OFFSET(C312,-M312+1,0),J312,OFFSET(C312,-M312+2,0),OFFSET(C312,-M312+2,0),OFFSET(C312,-M312+3,0)+AC312,OFFSET(C312,-M312+4,0),1,2)/10*I312)</f>
        <v/>
      </c>
      <c r="Y312" s="248" t="str">
        <f aca="true">IF(I312="","",xEURO(OFFSET(C312,-M312+1,0),J312,OFFSET(C312,-M312+2,0),OFFSET(C312,-M312+2,0),OFFSET(C312,-M312+3,0)+AC312,OFFSET(C312,-M312+4,0),1,3)/100*I312*10000)</f>
        <v/>
      </c>
      <c r="Z312" s="248" t="str">
        <f aca="true">IF(I312="","",xEURO(OFFSET(C312,-M312+1,0),J312,OFFSET(C312,-M312+2,0),OFFSET(C312,-M312+2,0),OFFSET(C312,-M312+3,0)+AC312,OFFSET(C312,-M312+4,0),1,5)/365.25*I312*10000)</f>
        <v/>
      </c>
      <c r="AB312" s="249" t="str">
        <f aca="true">IF(D312="","",xCalcSkew(OFFSET(C312,-M312,0),E312-OFFSET(C312,-M312+1,0),b)/100)</f>
        <v/>
      </c>
      <c r="AC312" s="249" t="str">
        <f aca="true">IF(I312="","",xCalcSkew(OFFSET(C312,-M312,0),J312-OFFSET(C312,-M312+1,0),b)/100)</f>
        <v/>
      </c>
      <c r="AE312" s="0" t="n">
        <f aca="false">D312*F312*10000*-1</f>
        <v>-0</v>
      </c>
      <c r="AF312" s="0" t="n">
        <f aca="false">I312*K312*10000*-1</f>
        <v>-0</v>
      </c>
      <c r="AG312" s="0" t="n">
        <f aca="false">AE312+AF312</f>
        <v>-0</v>
      </c>
    </row>
    <row r="313" customFormat="false" ht="12.75" hidden="false" customHeight="false" outlineLevel="0" collapsed="false">
      <c r="D313" s="265"/>
      <c r="E313" s="266"/>
      <c r="F313" s="266"/>
      <c r="G313" s="267"/>
      <c r="I313" s="265"/>
      <c r="J313" s="266"/>
      <c r="K313" s="266"/>
      <c r="L313" s="268"/>
      <c r="M313" s="247" t="n">
        <f aca="false">M312+1</f>
        <v>34</v>
      </c>
      <c r="N313" s="175" t="str">
        <f aca="true">IF(D313="","",xEURO(OFFSET(C313,-M313+1,0),E313,OFFSET(C313,-M313+2,0),OFFSET(C313,-M313+2,0),OFFSET(C313,-M313+3,0)+AB313,OFFSET(C313,-M313+4,0),0,1)*D313)</f>
        <v/>
      </c>
      <c r="O313" s="235" t="str">
        <f aca="true">IF(D313="","",xEURO(OFFSET(C313,-M313+1,0),E313,OFFSET(C313,-M313+2,0),OFFSET(C313,-M313+2,0),OFFSET(C313,-M313+3,0)+AB313,OFFSET(C313,-M313+4,0),0,0))</f>
        <v/>
      </c>
      <c r="P313" s="175" t="str">
        <f aca="false">IF(D313="","",(O313-F313)*D313*10)</f>
        <v/>
      </c>
      <c r="Q313" s="175" t="str">
        <f aca="true">IF(D313="","",xEURO(OFFSET(C313,-M313+1,0),E313,OFFSET(C313,-M313+2,0),OFFSET(C313,-M313+2,0),OFFSET(C313,-M313+3,0)+AB313,OFFSET(C313,-M313+4,0),0,2)/10*D313)</f>
        <v/>
      </c>
      <c r="R313" s="248" t="str">
        <f aca="true">IF(D313="","",xEURO(OFFSET(C313,-M313+1,0),E313,OFFSET(C313,-M313+2,0),OFFSET(C313,-M313+2,0),OFFSET(C313,-M313+3,0)+AB313,OFFSET(C313,-M313+4,0),0,3)/100*D313*10000)</f>
        <v/>
      </c>
      <c r="S313" s="248" t="str">
        <f aca="true">IF(D313="","",xEURO(OFFSET(C313,-M313+1,0),E313,OFFSET(C313,-M313+2,0),OFFSET(C313,-M313+2,0),OFFSET(C313,-M313+3,0)+AB313,OFFSET(C313,-M313+4,0),0,5)/365.25*D313*10000)</f>
        <v/>
      </c>
      <c r="U313" s="175" t="str">
        <f aca="true">IF(I313="","",xEURO(OFFSET(C313,-M313+1,0),J313,OFFSET(C313,-M313+2,0),OFFSET(C313,-M313+2,0),OFFSET(C313,-M313+3,0)+AC313,OFFSET(C313,-M313+4,0),1,1)*I313)</f>
        <v/>
      </c>
      <c r="V313" s="235" t="str">
        <f aca="true">IF(I313="","",xEURO(OFFSET(C313,-M313+1,0),J313,OFFSET(C313,-M313+2,0),OFFSET(C313,-M313+2,0),OFFSET(C313,-M313+3,0)+AC313,OFFSET(C313,-M313+4,0),1,0))</f>
        <v/>
      </c>
      <c r="W313" s="175" t="str">
        <f aca="false">IF(I313="","",(V313-K313)*I313*10)</f>
        <v/>
      </c>
      <c r="X313" s="175" t="str">
        <f aca="true">IF(I313="","",xEURO(OFFSET(C313,-M313+1,0),J313,OFFSET(C313,-M313+2,0),OFFSET(C313,-M313+2,0),OFFSET(C313,-M313+3,0)+AC313,OFFSET(C313,-M313+4,0),1,2)/10*I313)</f>
        <v/>
      </c>
      <c r="Y313" s="248" t="str">
        <f aca="true">IF(I313="","",xEURO(OFFSET(C313,-M313+1,0),J313,OFFSET(C313,-M313+2,0),OFFSET(C313,-M313+2,0),OFFSET(C313,-M313+3,0)+AC313,OFFSET(C313,-M313+4,0),1,3)/100*I313*10000)</f>
        <v/>
      </c>
      <c r="Z313" s="248" t="str">
        <f aca="true">IF(I313="","",xEURO(OFFSET(C313,-M313+1,0),J313,OFFSET(C313,-M313+2,0),OFFSET(C313,-M313+2,0),OFFSET(C313,-M313+3,0)+AC313,OFFSET(C313,-M313+4,0),1,5)/365.25*I313*10000)</f>
        <v/>
      </c>
      <c r="AB313" s="249" t="str">
        <f aca="true">IF(D313="","",xCalcSkew(OFFSET(C313,-M313,0),E313-OFFSET(C313,-M313+1,0),b)/100)</f>
        <v/>
      </c>
      <c r="AC313" s="249" t="str">
        <f aca="true">IF(I313="","",xCalcSkew(OFFSET(C313,-M313,0),J313-OFFSET(C313,-M313+1,0),b)/100)</f>
        <v/>
      </c>
      <c r="AE313" s="0" t="n">
        <f aca="false">D313*F313*10000*-1</f>
        <v>-0</v>
      </c>
      <c r="AF313" s="0" t="n">
        <f aca="false">I313*K313*10000*-1</f>
        <v>-0</v>
      </c>
      <c r="AG313" s="0" t="n">
        <f aca="false">AE313+AF313</f>
        <v>-0</v>
      </c>
    </row>
    <row r="314" customFormat="false" ht="12.75" hidden="false" customHeight="false" outlineLevel="0" collapsed="false">
      <c r="D314" s="265"/>
      <c r="E314" s="266"/>
      <c r="F314" s="266"/>
      <c r="G314" s="267"/>
      <c r="I314" s="265"/>
      <c r="J314" s="266"/>
      <c r="K314" s="266"/>
      <c r="L314" s="268"/>
      <c r="M314" s="247" t="n">
        <f aca="false">M313+1</f>
        <v>35</v>
      </c>
      <c r="N314" s="175" t="str">
        <f aca="true">IF(D314="","",xEURO(OFFSET(C314,-M314+1,0),E314,OFFSET(C314,-M314+2,0),OFFSET(C314,-M314+2,0),OFFSET(C314,-M314+3,0)+AB314,OFFSET(C314,-M314+4,0),0,1)*D314)</f>
        <v/>
      </c>
      <c r="O314" s="235" t="str">
        <f aca="true">IF(D314="","",xEURO(OFFSET(C314,-M314+1,0),E314,OFFSET(C314,-M314+2,0),OFFSET(C314,-M314+2,0),OFFSET(C314,-M314+3,0)+AB314,OFFSET(C314,-M314+4,0),0,0))</f>
        <v/>
      </c>
      <c r="P314" s="175" t="str">
        <f aca="false">IF(D314="","",(O314-F314)*D314*10)</f>
        <v/>
      </c>
      <c r="Q314" s="175" t="str">
        <f aca="true">IF(D314="","",xEURO(OFFSET(C314,-M314+1,0),E314,OFFSET(C314,-M314+2,0),OFFSET(C314,-M314+2,0),OFFSET(C314,-M314+3,0)+AB314,OFFSET(C314,-M314+4,0),0,2)/10*D314)</f>
        <v/>
      </c>
      <c r="R314" s="248" t="str">
        <f aca="true">IF(D314="","",xEURO(OFFSET(C314,-M314+1,0),E314,OFFSET(C314,-M314+2,0),OFFSET(C314,-M314+2,0),OFFSET(C314,-M314+3,0)+AB314,OFFSET(C314,-M314+4,0),0,3)/100*D314*10000)</f>
        <v/>
      </c>
      <c r="S314" s="248" t="str">
        <f aca="true">IF(D314="","",xEURO(OFFSET(C314,-M314+1,0),E314,OFFSET(C314,-M314+2,0),OFFSET(C314,-M314+2,0),OFFSET(C314,-M314+3,0)+AB314,OFFSET(C314,-M314+4,0),0,5)/365.25*D314*10000)</f>
        <v/>
      </c>
      <c r="U314" s="175" t="str">
        <f aca="true">IF(I314="","",xEURO(OFFSET(C314,-M314+1,0),J314,OFFSET(C314,-M314+2,0),OFFSET(C314,-M314+2,0),OFFSET(C314,-M314+3,0)+AC314,OFFSET(C314,-M314+4,0),1,1)*I314)</f>
        <v/>
      </c>
      <c r="V314" s="235" t="str">
        <f aca="true">IF(I314="","",xEURO(OFFSET(C314,-M314+1,0),J314,OFFSET(C314,-M314+2,0),OFFSET(C314,-M314+2,0),OFFSET(C314,-M314+3,0)+AC314,OFFSET(C314,-M314+4,0),1,0))</f>
        <v/>
      </c>
      <c r="W314" s="175" t="str">
        <f aca="false">IF(I314="","",(V314-K314)*I314*10)</f>
        <v/>
      </c>
      <c r="X314" s="175" t="str">
        <f aca="true">IF(I314="","",xEURO(OFFSET(C314,-M314+1,0),J314,OFFSET(C314,-M314+2,0),OFFSET(C314,-M314+2,0),OFFSET(C314,-M314+3,0)+AC314,OFFSET(C314,-M314+4,0),1,2)/10*I314)</f>
        <v/>
      </c>
      <c r="Y314" s="248" t="str">
        <f aca="true">IF(I314="","",xEURO(OFFSET(C314,-M314+1,0),J314,OFFSET(C314,-M314+2,0),OFFSET(C314,-M314+2,0),OFFSET(C314,-M314+3,0)+AC314,OFFSET(C314,-M314+4,0),1,3)/100*I314*10000)</f>
        <v/>
      </c>
      <c r="Z314" s="248" t="str">
        <f aca="true">IF(I314="","",xEURO(OFFSET(C314,-M314+1,0),J314,OFFSET(C314,-M314+2,0),OFFSET(C314,-M314+2,0),OFFSET(C314,-M314+3,0)+AC314,OFFSET(C314,-M314+4,0),1,5)/365.25*I314*10000)</f>
        <v/>
      </c>
      <c r="AB314" s="249" t="str">
        <f aca="true">IF(D314="","",xCalcSkew(OFFSET(C314,-M314,0),E314-OFFSET(C314,-M314+1,0),b)/100)</f>
        <v/>
      </c>
      <c r="AC314" s="249" t="str">
        <f aca="true">IF(I314="","",xCalcSkew(OFFSET(C314,-M314,0),J314-OFFSET(C314,-M314+1,0),b)/100)</f>
        <v/>
      </c>
      <c r="AE314" s="0" t="n">
        <f aca="false">D314*F314*10000*-1</f>
        <v>-0</v>
      </c>
      <c r="AF314" s="0" t="n">
        <f aca="false">I314*K314*10000*-1</f>
        <v>-0</v>
      </c>
      <c r="AG314" s="0" t="n">
        <f aca="false">AE314+AF314</f>
        <v>-0</v>
      </c>
    </row>
    <row r="315" customFormat="false" ht="12.75" hidden="false" customHeight="false" outlineLevel="0" collapsed="false">
      <c r="D315" s="274" t="n">
        <f aca="true">SUM(INDIRECT(CONCATENATE(ADDRESS(ROW(D279),COLUMN(D279)),":",ADDRESS(ROW()-1,COLUMN()))))</f>
        <v>15</v>
      </c>
      <c r="I315" s="274" t="n">
        <f aca="true">SUM(INDIRECT(CONCATENATE(ADDRESS(ROW(I279),COLUMN(I279)),":",ADDRESS(ROW()-1,COLUMN()))))</f>
        <v>15</v>
      </c>
      <c r="J315" s="170"/>
      <c r="K315" s="170"/>
      <c r="L315" s="170"/>
      <c r="N315" s="274" t="e">
        <f aca="true">SUM(INDIRECT(CONCATENATE(ADDRESS(ROW(N279),COLUMN(N279)),":",ADDRESS(ROW()-1,COLUMN()))))</f>
        <v>#NAME?</v>
      </c>
      <c r="O315" s="274" t="e">
        <f aca="true">SUM(INDIRECT(CONCATENATE(ADDRESS(ROW(O279),COLUMN(O279)),":",ADDRESS(ROW()-1,COLUMN()))))</f>
        <v>#NAME?</v>
      </c>
      <c r="P315" s="274" t="e">
        <f aca="true">SUM(INDIRECT(CONCATENATE(ADDRESS(ROW(P279),COLUMN(P279)),":",ADDRESS(ROW()-1,COLUMN()))))</f>
        <v>#NAME?</v>
      </c>
      <c r="Q315" s="274" t="e">
        <f aca="true">SUM(INDIRECT(CONCATENATE(ADDRESS(ROW(Q279),COLUMN(Q279)),":",ADDRESS(ROW()-1,COLUMN()))))</f>
        <v>#NAME?</v>
      </c>
      <c r="R315" s="274" t="e">
        <f aca="true">SUM(INDIRECT(CONCATENATE(ADDRESS(ROW(R279),COLUMN(R279)),":",ADDRESS(ROW()-1,COLUMN()))))</f>
        <v>#NAME?</v>
      </c>
      <c r="S315" s="274" t="e">
        <f aca="true">SUM(INDIRECT(CONCATENATE(ADDRESS(ROW(S279),COLUMN(S279)),":",ADDRESS(ROW()-1,COLUMN()))))</f>
        <v>#NAME?</v>
      </c>
      <c r="T315" s="175"/>
      <c r="U315" s="274" t="e">
        <f aca="true">SUM(INDIRECT(CONCATENATE(ADDRESS(ROW(U279),COLUMN(U279)),":",ADDRESS(ROW()-1,COLUMN()))))</f>
        <v>#NAME?</v>
      </c>
      <c r="V315" s="274" t="e">
        <f aca="true">SUM(INDIRECT(CONCATENATE(ADDRESS(ROW(V279),COLUMN(V279)),":",ADDRESS(ROW()-1,COLUMN()))))</f>
        <v>#NAME?</v>
      </c>
      <c r="W315" s="274" t="e">
        <f aca="true">SUM(INDIRECT(CONCATENATE(ADDRESS(ROW(W279),COLUMN(W279)),":",ADDRESS(ROW()-1,COLUMN()))))</f>
        <v>#NAME?</v>
      </c>
      <c r="X315" s="274" t="e">
        <f aca="true">SUM(INDIRECT(CONCATENATE(ADDRESS(ROW(X279),COLUMN(X279)),":",ADDRESS(ROW()-1,COLUMN()))))</f>
        <v>#NAME?</v>
      </c>
      <c r="Y315" s="274" t="e">
        <f aca="true">SUM(INDIRECT(CONCATENATE(ADDRESS(ROW(Y279),COLUMN(Y279)),":",ADDRESS(ROW()-1,COLUMN()))))</f>
        <v>#NAME?</v>
      </c>
      <c r="Z315" s="274" t="e">
        <f aca="true">SUM(INDIRECT(CONCATENATE(ADDRESS(ROW(Z279),COLUMN(Z279)),":",ADDRESS(ROW()-1,COLUMN()))))</f>
        <v>#NAME?</v>
      </c>
      <c r="AE315" s="0" t="n">
        <f aca="false">D315*F315*10000*-1</f>
        <v>-0</v>
      </c>
      <c r="AF315" s="0" t="n">
        <f aca="false">I315*K315*10000*-1</f>
        <v>-0</v>
      </c>
      <c r="AG315" s="0" t="n">
        <f aca="false">AE315+AF315</f>
        <v>-0</v>
      </c>
    </row>
    <row r="316" customFormat="false" ht="12.75" hidden="false" customHeight="false" outlineLevel="0" collapsed="false">
      <c r="AE316" s="0" t="n">
        <f aca="false">D316*F316*10000*-1</f>
        <v>-0</v>
      </c>
      <c r="AF316" s="0" t="n">
        <f aca="false">I316*K316*10000*-1</f>
        <v>-0</v>
      </c>
      <c r="AG316" s="0" t="n">
        <f aca="false">AE316+AF316</f>
        <v>-0</v>
      </c>
    </row>
    <row r="317" customFormat="false" ht="12.75" hidden="false" customHeight="false" outlineLevel="0" collapsed="false">
      <c r="C317" s="264" t="n">
        <f aca="false">EOMONTH(C279,0)+1</f>
        <v>37469</v>
      </c>
      <c r="D317" s="265" t="n">
        <v>15</v>
      </c>
      <c r="E317" s="266" t="n">
        <v>3.25</v>
      </c>
      <c r="F317" s="266" t="n">
        <v>0.565</v>
      </c>
      <c r="G317" s="267" t="s">
        <v>167</v>
      </c>
      <c r="I317" s="265" t="n">
        <v>15</v>
      </c>
      <c r="J317" s="266" t="n">
        <v>3.25</v>
      </c>
      <c r="K317" s="266" t="n">
        <v>0.565</v>
      </c>
      <c r="L317" s="268" t="s">
        <v>167</v>
      </c>
      <c r="M317" s="247" t="n">
        <v>0</v>
      </c>
      <c r="N317" s="175" t="e">
        <f aca="true">IF(D317="","",xEURO(OFFSET(C317,-M317+1,0),E317,OFFSET(C317,-M317+2,0),OFFSET(C317,-M317+2,0),OFFSET(C317,-M317+3,0)+AB317,OFFSET(C317,-M317+4,0),0,1)*D317)</f>
        <v>#NAME?</v>
      </c>
      <c r="O317" s="235" t="e">
        <f aca="true">IF(D317="","",xEURO(OFFSET(C317,-M317+1,0),E317,OFFSET(C317,-M317+2,0),OFFSET(C317,-M317+2,0),OFFSET(C317,-M317+3,0)+AB317,OFFSET(C317,-M317+4,0),0,0))</f>
        <v>#NAME?</v>
      </c>
      <c r="P317" s="175" t="e">
        <f aca="false">IF(D317="","",(O317-F317)*D317*10)</f>
        <v>#NAME?</v>
      </c>
      <c r="Q317" s="175" t="e">
        <f aca="true">IF(D317="","",xEURO(OFFSET(C317,-M317+1,0),E317,OFFSET(C317,-M317+2,0),OFFSET(C317,-M317+2,0),OFFSET(C317,-M317+3,0)+AB317,OFFSET(C317,-M317+4,0),0,2)/10*D317)</f>
        <v>#NAME?</v>
      </c>
      <c r="R317" s="248" t="e">
        <f aca="true">IF(D317="","",xEURO(OFFSET(C317,-M317+1,0),E317,OFFSET(C317,-M317+2,0),OFFSET(C317,-M317+2,0),OFFSET(C317,-M317+3,0)+AB317,OFFSET(C317,-M317+4,0),0,3)/100*D317*10000)</f>
        <v>#NAME?</v>
      </c>
      <c r="S317" s="248" t="e">
        <f aca="true">IF(D317="","",xEURO(OFFSET(C317,-M317+1,0),E317,OFFSET(C317,-M317+2,0),OFFSET(C317,-M317+2,0),OFFSET(C317,-M317+3,0)+AB317,OFFSET(C317,-M317+4,0),0,5)/365.25*D317*10000)</f>
        <v>#NAME?</v>
      </c>
      <c r="U317" s="175" t="e">
        <f aca="true">IF(I317="","",xEURO(OFFSET(C317,-M317+1,0),J317,OFFSET(C317,-M317+2,0),OFFSET(C317,-M317+2,0),OFFSET(C317,-M317+3,0)+AC317,OFFSET(C317,-M317+4,0),1,1)*I317)</f>
        <v>#NAME?</v>
      </c>
      <c r="V317" s="235" t="e">
        <f aca="true">IF(I317="","",xEURO(OFFSET(C317,-M317+1,0),J317,OFFSET(C317,-M317+2,0),OFFSET(C317,-M317+2,0),OFFSET(C317,-M317+3,0)+AC317,OFFSET(C317,-M317+4,0),1,0))</f>
        <v>#NAME?</v>
      </c>
      <c r="W317" s="175" t="e">
        <f aca="false">IF(I317="","",(V317-K317)*I317*10)</f>
        <v>#NAME?</v>
      </c>
      <c r="X317" s="175" t="e">
        <f aca="true">IF(I317="","",xEURO(OFFSET(C317,-M317+1,0),J317,OFFSET(C317,-M317+2,0),OFFSET(C317,-M317+2,0),OFFSET(C317,-M317+3,0)+AC317,OFFSET(C317,-M317+4,0),1,2)/10*I317)</f>
        <v>#NAME?</v>
      </c>
      <c r="Y317" s="248" t="e">
        <f aca="true">IF(I317="","",xEURO(OFFSET(C317,-M317+1,0),J317,OFFSET(C317,-M317+2,0),OFFSET(C317,-M317+2,0),OFFSET(C317,-M317+3,0)+AC317,OFFSET(C317,-M317+4,0),1,3)/100*I317*10000)</f>
        <v>#NAME?</v>
      </c>
      <c r="Z317" s="248" t="e">
        <f aca="true">IF(I317="","",xEURO(OFFSET(C317,-M317+1,0),J317,OFFSET(C317,-M317+2,0),OFFSET(C317,-M317+2,0),OFFSET(C317,-M317+3,0)+AC317,OFFSET(C317,-M317+4,0),1,5)/365.25*I317*10000)</f>
        <v>#NAME?</v>
      </c>
      <c r="AB317" s="249" t="e">
        <f aca="true">IF(D317="","",xCalcSkew(OFFSET(C317,-M317,0),E317-OFFSET(C317,-M317+1,0),b)/100)</f>
        <v>#NAME?</v>
      </c>
      <c r="AC317" s="249" t="e">
        <f aca="true">IF(I317="","",xCalcSkew(OFFSET(C317,-M317,0),J317-OFFSET(C317,-M317+1,0),b)/100)</f>
        <v>#NAME?</v>
      </c>
      <c r="AE317" s="0" t="n">
        <f aca="false">D317*F317*10000*-1</f>
        <v>-84750</v>
      </c>
      <c r="AF317" s="0" t="n">
        <f aca="false">I317*K317*10000*-1</f>
        <v>-84750</v>
      </c>
      <c r="AG317" s="0" t="n">
        <f aca="false">AE317+AF317</f>
        <v>-169500</v>
      </c>
    </row>
    <row r="318" customFormat="false" ht="12.75" hidden="false" customHeight="false" outlineLevel="0" collapsed="false">
      <c r="C318" s="269" t="n">
        <f aca="false">INDEX(Inputs!$1:$65536,MATCH(C317,Inputs!C:C,0),5)</f>
        <v>3.033</v>
      </c>
      <c r="D318" s="265"/>
      <c r="E318" s="266"/>
      <c r="F318" s="266"/>
      <c r="G318" s="267"/>
      <c r="I318" s="265"/>
      <c r="J318" s="266"/>
      <c r="K318" s="266"/>
      <c r="L318" s="268"/>
      <c r="M318" s="247" t="n">
        <f aca="false">M317+1</f>
        <v>1</v>
      </c>
      <c r="N318" s="175" t="str">
        <f aca="true">IF(D318="","",xEURO(OFFSET(C318,-M318+1,0),E318,OFFSET(C318,-M318+2,0),OFFSET(C318,-M318+2,0),OFFSET(C318,-M318+3,0)+AB318,OFFSET(C318,-M318+4,0),0,1)*D318)</f>
        <v/>
      </c>
      <c r="O318" s="235" t="str">
        <f aca="true">IF(D318="","",xEURO(OFFSET(C318,-M318+1,0),E318,OFFSET(C318,-M318+2,0),OFFSET(C318,-M318+2,0),OFFSET(C318,-M318+3,0)+AB318,OFFSET(C318,-M318+4,0),0,0))</f>
        <v/>
      </c>
      <c r="P318" s="175" t="str">
        <f aca="false">IF(D318="","",(O318-F318)*D318*10)</f>
        <v/>
      </c>
      <c r="Q318" s="175" t="str">
        <f aca="true">IF(D318="","",xEURO(OFFSET(C318,-M318+1,0),E318,OFFSET(C318,-M318+2,0),OFFSET(C318,-M318+2,0),OFFSET(C318,-M318+3,0)+AB318,OFFSET(C318,-M318+4,0),0,2)/10*D318)</f>
        <v/>
      </c>
      <c r="R318" s="248" t="str">
        <f aca="true">IF(D318="","",xEURO(OFFSET(C318,-M318+1,0),E318,OFFSET(C318,-M318+2,0),OFFSET(C318,-M318+2,0),OFFSET(C318,-M318+3,0)+AB318,OFFSET(C318,-M318+4,0),0,3)/100*D318*10000)</f>
        <v/>
      </c>
      <c r="S318" s="248" t="str">
        <f aca="true">IF(D318="","",xEURO(OFFSET(C318,-M318+1,0),E318,OFFSET(C318,-M318+2,0),OFFSET(C318,-M318+2,0),OFFSET(C318,-M318+3,0)+AB318,OFFSET(C318,-M318+4,0),0,5)/365.25*D318*10000)</f>
        <v/>
      </c>
      <c r="U318" s="175" t="str">
        <f aca="true">IF(I318="","",xEURO(OFFSET(C318,-M318+1,0),J318,OFFSET(C318,-M318+2,0),OFFSET(C318,-M318+2,0),OFFSET(C318,-M318+3,0)+AC318,OFFSET(C318,-M318+4,0),1,1)*I318)</f>
        <v/>
      </c>
      <c r="V318" s="235" t="str">
        <f aca="true">IF(I318="","",xEURO(OFFSET(C318,-M318+1,0),J318,OFFSET(C318,-M318+2,0),OFFSET(C318,-M318+2,0),OFFSET(C318,-M318+3,0)+AC318,OFFSET(C318,-M318+4,0),1,0))</f>
        <v/>
      </c>
      <c r="W318" s="175" t="str">
        <f aca="false">IF(I318="","",(V318-K318)*I318*10)</f>
        <v/>
      </c>
      <c r="X318" s="175" t="str">
        <f aca="true">IF(I318="","",xEURO(OFFSET(C318,-M318+1,0),J318,OFFSET(C318,-M318+2,0),OFFSET(C318,-M318+2,0),OFFSET(C318,-M318+3,0)+AC318,OFFSET(C318,-M318+4,0),1,2)/10*I318)</f>
        <v/>
      </c>
      <c r="Y318" s="248" t="str">
        <f aca="true">IF(I318="","",xEURO(OFFSET(C318,-M318+1,0),J318,OFFSET(C318,-M318+2,0),OFFSET(C318,-M318+2,0),OFFSET(C318,-M318+3,0)+AC318,OFFSET(C318,-M318+4,0),1,3)/100*I318*10000)</f>
        <v/>
      </c>
      <c r="Z318" s="248" t="str">
        <f aca="true">IF(I318="","",xEURO(OFFSET(C318,-M318+1,0),J318,OFFSET(C318,-M318+2,0),OFFSET(C318,-M318+2,0),OFFSET(C318,-M318+3,0)+AC318,OFFSET(C318,-M318+4,0),1,5)/365.25*I318*10000)</f>
        <v/>
      </c>
      <c r="AB318" s="249" t="str">
        <f aca="true">IF(D318="","",xCalcSkew(OFFSET(C318,-M318,0),E318-OFFSET(C318,-M318+1,0),b)/100)</f>
        <v/>
      </c>
      <c r="AC318" s="249" t="str">
        <f aca="true">IF(I318="","",xCalcSkew(OFFSET(C318,-M318,0),J318-OFFSET(C318,-M318+1,0),b)/100)</f>
        <v/>
      </c>
      <c r="AE318" s="0" t="n">
        <f aca="false">D318*F318*10000*-1</f>
        <v>-0</v>
      </c>
      <c r="AF318" s="0" t="n">
        <f aca="false">I318*K318*10000*-1</f>
        <v>-0</v>
      </c>
      <c r="AG318" s="0" t="n">
        <f aca="false">AE318+AF318</f>
        <v>-0</v>
      </c>
    </row>
    <row r="319" customFormat="false" ht="12.75" hidden="false" customHeight="false" outlineLevel="0" collapsed="false">
      <c r="C319" s="249" t="n">
        <f aca="false">INDEX(Inputs!$1:$65536,MATCH(C317,Inputs!C:C,0),7)</f>
        <v>0.0228377103587234</v>
      </c>
      <c r="D319" s="265"/>
      <c r="E319" s="266"/>
      <c r="F319" s="266"/>
      <c r="G319" s="267"/>
      <c r="I319" s="265"/>
      <c r="J319" s="266"/>
      <c r="K319" s="266"/>
      <c r="L319" s="268"/>
      <c r="M319" s="247" t="n">
        <f aca="false">M318+1</f>
        <v>2</v>
      </c>
      <c r="N319" s="175" t="str">
        <f aca="true">IF(D319="","",xEURO(OFFSET(C319,-M319+1,0),E319,OFFSET(C319,-M319+2,0),OFFSET(C319,-M319+2,0),OFFSET(C319,-M319+3,0)+AB319,OFFSET(C319,-M319+4,0),0,1)*D319)</f>
        <v/>
      </c>
      <c r="O319" s="235" t="str">
        <f aca="true">IF(D319="","",xEURO(OFFSET(C319,-M319+1,0),E319,OFFSET(C319,-M319+2,0),OFFSET(C319,-M319+2,0),OFFSET(C319,-M319+3,0)+AB319,OFFSET(C319,-M319+4,0),0,0))</f>
        <v/>
      </c>
      <c r="P319" s="175" t="str">
        <f aca="false">IF(D319="","",(O319-F319)*D319*10)</f>
        <v/>
      </c>
      <c r="Q319" s="175" t="str">
        <f aca="true">IF(D319="","",xEURO(OFFSET(C319,-M319+1,0),E319,OFFSET(C319,-M319+2,0),OFFSET(C319,-M319+2,0),OFFSET(C319,-M319+3,0)+AB319,OFFSET(C319,-M319+4,0),0,2)/10*D319)</f>
        <v/>
      </c>
      <c r="R319" s="248" t="str">
        <f aca="true">IF(D319="","",xEURO(OFFSET(C319,-M319+1,0),E319,OFFSET(C319,-M319+2,0),OFFSET(C319,-M319+2,0),OFFSET(C319,-M319+3,0)+AB319,OFFSET(C319,-M319+4,0),0,3)/100*D319*10000)</f>
        <v/>
      </c>
      <c r="S319" s="248" t="str">
        <f aca="true">IF(D319="","",xEURO(OFFSET(C319,-M319+1,0),E319,OFFSET(C319,-M319+2,0),OFFSET(C319,-M319+2,0),OFFSET(C319,-M319+3,0)+AB319,OFFSET(C319,-M319+4,0),0,5)/365.25*D319*10000)</f>
        <v/>
      </c>
      <c r="U319" s="175" t="str">
        <f aca="true">IF(I319="","",xEURO(OFFSET(C319,-M319+1,0),J319,OFFSET(C319,-M319+2,0),OFFSET(C319,-M319+2,0),OFFSET(C319,-M319+3,0)+AC319,OFFSET(C319,-M319+4,0),1,1)*I319)</f>
        <v/>
      </c>
      <c r="V319" s="235" t="str">
        <f aca="true">IF(I319="","",xEURO(OFFSET(C319,-M319+1,0),J319,OFFSET(C319,-M319+2,0),OFFSET(C319,-M319+2,0),OFFSET(C319,-M319+3,0)+AC319,OFFSET(C319,-M319+4,0),1,0))</f>
        <v/>
      </c>
      <c r="W319" s="175" t="str">
        <f aca="false">IF(I319="","",(V319-K319)*I319*10)</f>
        <v/>
      </c>
      <c r="X319" s="175" t="str">
        <f aca="true">IF(I319="","",xEURO(OFFSET(C319,-M319+1,0),J319,OFFSET(C319,-M319+2,0),OFFSET(C319,-M319+2,0),OFFSET(C319,-M319+3,0)+AC319,OFFSET(C319,-M319+4,0),1,2)/10*I319)</f>
        <v/>
      </c>
      <c r="Y319" s="248" t="str">
        <f aca="true">IF(I319="","",xEURO(OFFSET(C319,-M319+1,0),J319,OFFSET(C319,-M319+2,0),OFFSET(C319,-M319+2,0),OFFSET(C319,-M319+3,0)+AC319,OFFSET(C319,-M319+4,0),1,3)/100*I319*10000)</f>
        <v/>
      </c>
      <c r="Z319" s="248" t="str">
        <f aca="true">IF(I319="","",xEURO(OFFSET(C319,-M319+1,0),J319,OFFSET(C319,-M319+2,0),OFFSET(C319,-M319+2,0),OFFSET(C319,-M319+3,0)+AC319,OFFSET(C319,-M319+4,0),1,5)/365.25*I319*10000)</f>
        <v/>
      </c>
      <c r="AB319" s="249" t="str">
        <f aca="true">IF(D319="","",xCalcSkew(OFFSET(C319,-M319,0),E319-OFFSET(C319,-M319+1,0),b)/100)</f>
        <v/>
      </c>
      <c r="AC319" s="249" t="str">
        <f aca="true">IF(I319="","",xCalcSkew(OFFSET(C319,-M319,0),J319-OFFSET(C319,-M319+1,0),b)/100)</f>
        <v/>
      </c>
      <c r="AE319" s="0" t="n">
        <f aca="false">D319*F319*10000*-1</f>
        <v>-0</v>
      </c>
      <c r="AF319" s="0" t="n">
        <f aca="false">I319*K319*10000*-1</f>
        <v>-0</v>
      </c>
      <c r="AG319" s="0" t="n">
        <f aca="false">AE319+AF319</f>
        <v>-0</v>
      </c>
    </row>
    <row r="320" customFormat="false" ht="12.75" hidden="false" customHeight="false" outlineLevel="0" collapsed="false">
      <c r="C320" s="270" t="n">
        <f aca="false">INDEX(Inputs!$1:$65536,MATCH(C317,Inputs!C:C,0),6)</f>
        <v>0.4975</v>
      </c>
      <c r="D320" s="265"/>
      <c r="E320" s="266"/>
      <c r="F320" s="266"/>
      <c r="G320" s="267"/>
      <c r="I320" s="265"/>
      <c r="J320" s="266"/>
      <c r="K320" s="266"/>
      <c r="L320" s="268"/>
      <c r="M320" s="247" t="n">
        <f aca="false">M319+1</f>
        <v>3</v>
      </c>
      <c r="N320" s="175" t="str">
        <f aca="true">IF(D320="","",xEURO(OFFSET(C320,-M320+1,0),E320,OFFSET(C320,-M320+2,0),OFFSET(C320,-M320+2,0),OFFSET(C320,-M320+3,0)+AB320,OFFSET(C320,-M320+4,0),0,1)*D320)</f>
        <v/>
      </c>
      <c r="O320" s="235" t="str">
        <f aca="true">IF(D320="","",xEURO(OFFSET(C320,-M320+1,0),E320,OFFSET(C320,-M320+2,0),OFFSET(C320,-M320+2,0),OFFSET(C320,-M320+3,0)+AB320,OFFSET(C320,-M320+4,0),0,0))</f>
        <v/>
      </c>
      <c r="P320" s="175" t="str">
        <f aca="false">IF(D320="","",(O320-F320)*D320*10)</f>
        <v/>
      </c>
      <c r="Q320" s="175" t="str">
        <f aca="true">IF(D320="","",xEURO(OFFSET(C320,-M320+1,0),E320,OFFSET(C320,-M320+2,0),OFFSET(C320,-M320+2,0),OFFSET(C320,-M320+3,0)+AB320,OFFSET(C320,-M320+4,0),0,2)/10*D320)</f>
        <v/>
      </c>
      <c r="R320" s="248" t="str">
        <f aca="true">IF(D320="","",xEURO(OFFSET(C320,-M320+1,0),E320,OFFSET(C320,-M320+2,0),OFFSET(C320,-M320+2,0),OFFSET(C320,-M320+3,0)+AB320,OFFSET(C320,-M320+4,0),0,3)/100*D320*10000)</f>
        <v/>
      </c>
      <c r="S320" s="248" t="str">
        <f aca="true">IF(D320="","",xEURO(OFFSET(C320,-M320+1,0),E320,OFFSET(C320,-M320+2,0),OFFSET(C320,-M320+2,0),OFFSET(C320,-M320+3,0)+AB320,OFFSET(C320,-M320+4,0),0,5)/365.25*D320*10000)</f>
        <v/>
      </c>
      <c r="U320" s="175" t="str">
        <f aca="true">IF(I320="","",xEURO(OFFSET(C320,-M320+1,0),J320,OFFSET(C320,-M320+2,0),OFFSET(C320,-M320+2,0),OFFSET(C320,-M320+3,0)+AC320,OFFSET(C320,-M320+4,0),1,1)*I320)</f>
        <v/>
      </c>
      <c r="V320" s="235" t="str">
        <f aca="true">IF(I320="","",xEURO(OFFSET(C320,-M320+1,0),J320,OFFSET(C320,-M320+2,0),OFFSET(C320,-M320+2,0),OFFSET(C320,-M320+3,0)+AC320,OFFSET(C320,-M320+4,0),1,0))</f>
        <v/>
      </c>
      <c r="W320" s="175" t="str">
        <f aca="false">IF(I320="","",(V320-K320)*I320*10)</f>
        <v/>
      </c>
      <c r="X320" s="175" t="str">
        <f aca="true">IF(I320="","",xEURO(OFFSET(C320,-M320+1,0),J320,OFFSET(C320,-M320+2,0),OFFSET(C320,-M320+2,0),OFFSET(C320,-M320+3,0)+AC320,OFFSET(C320,-M320+4,0),1,2)/10*I320)</f>
        <v/>
      </c>
      <c r="Y320" s="248" t="str">
        <f aca="true">IF(I320="","",xEURO(OFFSET(C320,-M320+1,0),J320,OFFSET(C320,-M320+2,0),OFFSET(C320,-M320+2,0),OFFSET(C320,-M320+3,0)+AC320,OFFSET(C320,-M320+4,0),1,3)/100*I320*10000)</f>
        <v/>
      </c>
      <c r="Z320" s="248" t="str">
        <f aca="true">IF(I320="","",xEURO(OFFSET(C320,-M320+1,0),J320,OFFSET(C320,-M320+2,0),OFFSET(C320,-M320+2,0),OFFSET(C320,-M320+3,0)+AC320,OFFSET(C320,-M320+4,0),1,5)/365.25*I320*10000)</f>
        <v/>
      </c>
      <c r="AB320" s="249" t="str">
        <f aca="true">IF(D320="","",xCalcSkew(OFFSET(C320,-M320,0),E320-OFFSET(C320,-M320+1,0),b)/100)</f>
        <v/>
      </c>
      <c r="AC320" s="249" t="str">
        <f aca="true">IF(I320="","",xCalcSkew(OFFSET(C320,-M320,0),J320-OFFSET(C320,-M320+1,0),b)/100)</f>
        <v/>
      </c>
      <c r="AE320" s="0" t="n">
        <f aca="false">D320*F320*10000*-1</f>
        <v>-0</v>
      </c>
      <c r="AF320" s="0" t="n">
        <f aca="false">I320*K320*10000*-1</f>
        <v>-0</v>
      </c>
      <c r="AG320" s="0" t="n">
        <f aca="false">AE320+AF320</f>
        <v>-0</v>
      </c>
    </row>
    <row r="321" customFormat="false" ht="12.75" hidden="false" customHeight="false" outlineLevel="0" collapsed="false">
      <c r="C321" s="271" t="n">
        <f aca="false">INDEX(Inputs!$1:$65536,MATCH(C317,Inputs!C:C,0),9)</f>
        <v>252</v>
      </c>
      <c r="D321" s="265"/>
      <c r="E321" s="266"/>
      <c r="F321" s="266"/>
      <c r="G321" s="267"/>
      <c r="I321" s="265"/>
      <c r="J321" s="266"/>
      <c r="K321" s="266"/>
      <c r="L321" s="268"/>
      <c r="M321" s="247" t="n">
        <f aca="false">M320+1</f>
        <v>4</v>
      </c>
      <c r="N321" s="175" t="str">
        <f aca="true">IF(D321="","",xEURO(OFFSET(C321,-M321+1,0),E321,OFFSET(C321,-M321+2,0),OFFSET(C321,-M321+2,0),OFFSET(C321,-M321+3,0)+AB321,OFFSET(C321,-M321+4,0),0,1)*D321)</f>
        <v/>
      </c>
      <c r="O321" s="235" t="str">
        <f aca="true">IF(D321="","",xEURO(OFFSET(C321,-M321+1,0),E321,OFFSET(C321,-M321+2,0),OFFSET(C321,-M321+2,0),OFFSET(C321,-M321+3,0)+AB321,OFFSET(C321,-M321+4,0),0,0))</f>
        <v/>
      </c>
      <c r="P321" s="175" t="str">
        <f aca="false">IF(D321="","",(O321-F321)*D321*10)</f>
        <v/>
      </c>
      <c r="Q321" s="175" t="str">
        <f aca="true">IF(D321="","",xEURO(OFFSET(C321,-M321+1,0),E321,OFFSET(C321,-M321+2,0),OFFSET(C321,-M321+2,0),OFFSET(C321,-M321+3,0)+AB321,OFFSET(C321,-M321+4,0),0,2)/10*D321)</f>
        <v/>
      </c>
      <c r="R321" s="248" t="str">
        <f aca="true">IF(D321="","",xEURO(OFFSET(C321,-M321+1,0),E321,OFFSET(C321,-M321+2,0),OFFSET(C321,-M321+2,0),OFFSET(C321,-M321+3,0)+AB321,OFFSET(C321,-M321+4,0),0,3)/100*D321*10000)</f>
        <v/>
      </c>
      <c r="S321" s="248" t="str">
        <f aca="true">IF(D321="","",xEURO(OFFSET(C321,-M321+1,0),E321,OFFSET(C321,-M321+2,0),OFFSET(C321,-M321+2,0),OFFSET(C321,-M321+3,0)+AB321,OFFSET(C321,-M321+4,0),0,5)/365.25*D321*10000)</f>
        <v/>
      </c>
      <c r="U321" s="175" t="str">
        <f aca="true">IF(I321="","",xEURO(OFFSET(C321,-M321+1,0),J321,OFFSET(C321,-M321+2,0),OFFSET(C321,-M321+2,0),OFFSET(C321,-M321+3,0)+AC321,OFFSET(C321,-M321+4,0),1,1)*I321)</f>
        <v/>
      </c>
      <c r="V321" s="235" t="str">
        <f aca="true">IF(I321="","",xEURO(OFFSET(C321,-M321+1,0),J321,OFFSET(C321,-M321+2,0),OFFSET(C321,-M321+2,0),OFFSET(C321,-M321+3,0)+AC321,OFFSET(C321,-M321+4,0),1,0))</f>
        <v/>
      </c>
      <c r="W321" s="175" t="str">
        <f aca="false">IF(I321="","",(V321-K321)*I321*10)</f>
        <v/>
      </c>
      <c r="X321" s="175" t="str">
        <f aca="true">IF(I321="","",xEURO(OFFSET(C321,-M321+1,0),J321,OFFSET(C321,-M321+2,0),OFFSET(C321,-M321+2,0),OFFSET(C321,-M321+3,0)+AC321,OFFSET(C321,-M321+4,0),1,2)/10*I321)</f>
        <v/>
      </c>
      <c r="Y321" s="248" t="str">
        <f aca="true">IF(I321="","",xEURO(OFFSET(C321,-M321+1,0),J321,OFFSET(C321,-M321+2,0),OFFSET(C321,-M321+2,0),OFFSET(C321,-M321+3,0)+AC321,OFFSET(C321,-M321+4,0),1,3)/100*I321*10000)</f>
        <v/>
      </c>
      <c r="Z321" s="248" t="str">
        <f aca="true">IF(I321="","",xEURO(OFFSET(C321,-M321+1,0),J321,OFFSET(C321,-M321+2,0),OFFSET(C321,-M321+2,0),OFFSET(C321,-M321+3,0)+AC321,OFFSET(C321,-M321+4,0),1,5)/365.25*I321*10000)</f>
        <v/>
      </c>
      <c r="AB321" s="249" t="str">
        <f aca="true">IF(D321="","",xCalcSkew(OFFSET(C321,-M321,0),E321-OFFSET(C321,-M321+1,0),b)/100)</f>
        <v/>
      </c>
      <c r="AC321" s="249" t="str">
        <f aca="true">IF(I321="","",xCalcSkew(OFFSET(C321,-M321,0),J321-OFFSET(C321,-M321+1,0),b)/100)</f>
        <v/>
      </c>
      <c r="AE321" s="0" t="n">
        <f aca="false">D321*F321*10000*-1</f>
        <v>-0</v>
      </c>
      <c r="AF321" s="0" t="n">
        <f aca="false">I321*K321*10000*-1</f>
        <v>-0</v>
      </c>
      <c r="AG321" s="0" t="n">
        <f aca="false">AE321+AF321</f>
        <v>-0</v>
      </c>
    </row>
    <row r="322" customFormat="false" ht="12.75" hidden="false" customHeight="false" outlineLevel="0" collapsed="false">
      <c r="C322" s="272" t="n">
        <f aca="false">D353+I353</f>
        <v>30</v>
      </c>
      <c r="D322" s="265"/>
      <c r="E322" s="266"/>
      <c r="F322" s="266"/>
      <c r="G322" s="267"/>
      <c r="I322" s="265"/>
      <c r="J322" s="266"/>
      <c r="K322" s="266"/>
      <c r="L322" s="268"/>
      <c r="M322" s="247" t="n">
        <f aca="false">M321+1</f>
        <v>5</v>
      </c>
      <c r="N322" s="175" t="str">
        <f aca="true">IF(D322="","",xEURO(OFFSET(C322,-M322+1,0),E322,OFFSET(C322,-M322+2,0),OFFSET(C322,-M322+2,0),OFFSET(C322,-M322+3,0)+AB322,OFFSET(C322,-M322+4,0),0,1)*D322)</f>
        <v/>
      </c>
      <c r="O322" s="235" t="str">
        <f aca="true">IF(D322="","",xEURO(OFFSET(C322,-M322+1,0),E322,OFFSET(C322,-M322+2,0),OFFSET(C322,-M322+2,0),OFFSET(C322,-M322+3,0)+AB322,OFFSET(C322,-M322+4,0),0,0))</f>
        <v/>
      </c>
      <c r="P322" s="175" t="str">
        <f aca="false">IF(D322="","",(O322-F322)*D322*10)</f>
        <v/>
      </c>
      <c r="Q322" s="175" t="str">
        <f aca="true">IF(D322="","",xEURO(OFFSET(C322,-M322+1,0),E322,OFFSET(C322,-M322+2,0),OFFSET(C322,-M322+2,0),OFFSET(C322,-M322+3,0)+AB322,OFFSET(C322,-M322+4,0),0,2)/10*D322)</f>
        <v/>
      </c>
      <c r="R322" s="248" t="str">
        <f aca="true">IF(D322="","",xEURO(OFFSET(C322,-M322+1,0),E322,OFFSET(C322,-M322+2,0),OFFSET(C322,-M322+2,0),OFFSET(C322,-M322+3,0)+AB322,OFFSET(C322,-M322+4,0),0,3)/100*D322*10000)</f>
        <v/>
      </c>
      <c r="S322" s="248" t="str">
        <f aca="true">IF(D322="","",xEURO(OFFSET(C322,-M322+1,0),E322,OFFSET(C322,-M322+2,0),OFFSET(C322,-M322+2,0),OFFSET(C322,-M322+3,0)+AB322,OFFSET(C322,-M322+4,0),0,5)/365.25*D322*10000)</f>
        <v/>
      </c>
      <c r="U322" s="175" t="str">
        <f aca="true">IF(I322="","",xEURO(OFFSET(C322,-M322+1,0),J322,OFFSET(C322,-M322+2,0),OFFSET(C322,-M322+2,0),OFFSET(C322,-M322+3,0)+AC322,OFFSET(C322,-M322+4,0),1,1)*I322)</f>
        <v/>
      </c>
      <c r="V322" s="235" t="str">
        <f aca="true">IF(I322="","",xEURO(OFFSET(C322,-M322+1,0),J322,OFFSET(C322,-M322+2,0),OFFSET(C322,-M322+2,0),OFFSET(C322,-M322+3,0)+AC322,OFFSET(C322,-M322+4,0),1,0))</f>
        <v/>
      </c>
      <c r="W322" s="175" t="str">
        <f aca="false">IF(I322="","",(V322-K322)*I322*10)</f>
        <v/>
      </c>
      <c r="X322" s="175" t="str">
        <f aca="true">IF(I322="","",xEURO(OFFSET(C322,-M322+1,0),J322,OFFSET(C322,-M322+2,0),OFFSET(C322,-M322+2,0),OFFSET(C322,-M322+3,0)+AC322,OFFSET(C322,-M322+4,0),1,2)/10*I322)</f>
        <v/>
      </c>
      <c r="Y322" s="248" t="str">
        <f aca="true">IF(I322="","",xEURO(OFFSET(C322,-M322+1,0),J322,OFFSET(C322,-M322+2,0),OFFSET(C322,-M322+2,0),OFFSET(C322,-M322+3,0)+AC322,OFFSET(C322,-M322+4,0),1,3)/100*I322*10000)</f>
        <v/>
      </c>
      <c r="Z322" s="248" t="str">
        <f aca="true">IF(I322="","",xEURO(OFFSET(C322,-M322+1,0),J322,OFFSET(C322,-M322+2,0),OFFSET(C322,-M322+2,0),OFFSET(C322,-M322+3,0)+AC322,OFFSET(C322,-M322+4,0),1,5)/365.25*I322*10000)</f>
        <v/>
      </c>
      <c r="AB322" s="249" t="str">
        <f aca="true">IF(D322="","",xCalcSkew(OFFSET(C322,-M322,0),E322-OFFSET(C322,-M322+1,0),b)/100)</f>
        <v/>
      </c>
      <c r="AC322" s="249" t="str">
        <f aca="true">IF(I322="","",xCalcSkew(OFFSET(C322,-M322,0),J322-OFFSET(C322,-M322+1,0),b)/100)</f>
        <v/>
      </c>
      <c r="AE322" s="0" t="n">
        <f aca="false">D322*F322*10000*-1</f>
        <v>-0</v>
      </c>
      <c r="AF322" s="0" t="n">
        <f aca="false">I322*K322*10000*-1</f>
        <v>-0</v>
      </c>
      <c r="AG322" s="0" t="n">
        <f aca="false">AE322+AF322</f>
        <v>-0</v>
      </c>
    </row>
    <row r="323" customFormat="false" ht="12.75" hidden="false" customHeight="false" outlineLevel="0" collapsed="false">
      <c r="C323" s="272" t="e">
        <f aca="false">N353+U353</f>
        <v>#NAME?</v>
      </c>
      <c r="D323" s="265"/>
      <c r="E323" s="266"/>
      <c r="F323" s="266"/>
      <c r="G323" s="267"/>
      <c r="I323" s="265"/>
      <c r="J323" s="266"/>
      <c r="K323" s="266"/>
      <c r="L323" s="268"/>
      <c r="M323" s="247" t="n">
        <f aca="false">M322+1</f>
        <v>6</v>
      </c>
      <c r="N323" s="175" t="str">
        <f aca="true">IF(D323="","",xEURO(OFFSET(C323,-M323+1,0),E323,OFFSET(C323,-M323+2,0),OFFSET(C323,-M323+2,0),OFFSET(C323,-M323+3,0)+AB323,OFFSET(C323,-M323+4,0),0,1)*D323)</f>
        <v/>
      </c>
      <c r="O323" s="235" t="str">
        <f aca="true">IF(D323="","",xEURO(OFFSET(C323,-M323+1,0),E323,OFFSET(C323,-M323+2,0),OFFSET(C323,-M323+2,0),OFFSET(C323,-M323+3,0)+AB323,OFFSET(C323,-M323+4,0),0,0))</f>
        <v/>
      </c>
      <c r="P323" s="175" t="str">
        <f aca="false">IF(D323="","",(O323-F323)*D323*10)</f>
        <v/>
      </c>
      <c r="Q323" s="175" t="str">
        <f aca="true">IF(D323="","",xEURO(OFFSET(C323,-M323+1,0),E323,OFFSET(C323,-M323+2,0),OFFSET(C323,-M323+2,0),OFFSET(C323,-M323+3,0)+AB323,OFFSET(C323,-M323+4,0),0,2)/10*D323)</f>
        <v/>
      </c>
      <c r="R323" s="248" t="str">
        <f aca="true">IF(D323="","",xEURO(OFFSET(C323,-M323+1,0),E323,OFFSET(C323,-M323+2,0),OFFSET(C323,-M323+2,0),OFFSET(C323,-M323+3,0)+AB323,OFFSET(C323,-M323+4,0),0,3)/100*D323*10000)</f>
        <v/>
      </c>
      <c r="S323" s="248" t="str">
        <f aca="true">IF(D323="","",xEURO(OFFSET(C323,-M323+1,0),E323,OFFSET(C323,-M323+2,0),OFFSET(C323,-M323+2,0),OFFSET(C323,-M323+3,0)+AB323,OFFSET(C323,-M323+4,0),0,5)/365.25*D323*10000)</f>
        <v/>
      </c>
      <c r="U323" s="175" t="str">
        <f aca="true">IF(I323="","",xEURO(OFFSET(C323,-M323+1,0),J323,OFFSET(C323,-M323+2,0),OFFSET(C323,-M323+2,0),OFFSET(C323,-M323+3,0)+AC323,OFFSET(C323,-M323+4,0),1,1)*I323)</f>
        <v/>
      </c>
      <c r="V323" s="235" t="str">
        <f aca="true">IF(I323="","",xEURO(OFFSET(C323,-M323+1,0),J323,OFFSET(C323,-M323+2,0),OFFSET(C323,-M323+2,0),OFFSET(C323,-M323+3,0)+AC323,OFFSET(C323,-M323+4,0),1,0))</f>
        <v/>
      </c>
      <c r="W323" s="175" t="str">
        <f aca="false">IF(I323="","",(V323-K323)*I323*10)</f>
        <v/>
      </c>
      <c r="X323" s="175" t="str">
        <f aca="true">IF(I323="","",xEURO(OFFSET(C323,-M323+1,0),J323,OFFSET(C323,-M323+2,0),OFFSET(C323,-M323+2,0),OFFSET(C323,-M323+3,0)+AC323,OFFSET(C323,-M323+4,0),1,2)/10*I323)</f>
        <v/>
      </c>
      <c r="Y323" s="248" t="str">
        <f aca="true">IF(I323="","",xEURO(OFFSET(C323,-M323+1,0),J323,OFFSET(C323,-M323+2,0),OFFSET(C323,-M323+2,0),OFFSET(C323,-M323+3,0)+AC323,OFFSET(C323,-M323+4,0),1,3)/100*I323*10000)</f>
        <v/>
      </c>
      <c r="Z323" s="248" t="str">
        <f aca="true">IF(I323="","",xEURO(OFFSET(C323,-M323+1,0),J323,OFFSET(C323,-M323+2,0),OFFSET(C323,-M323+2,0),OFFSET(C323,-M323+3,0)+AC323,OFFSET(C323,-M323+4,0),1,5)/365.25*I323*10000)</f>
        <v/>
      </c>
      <c r="AB323" s="249" t="str">
        <f aca="true">IF(D323="","",xCalcSkew(OFFSET(C323,-M323,0),E323-OFFSET(C323,-M323+1,0),b)/100)</f>
        <v/>
      </c>
      <c r="AC323" s="249" t="str">
        <f aca="true">IF(I323="","",xCalcSkew(OFFSET(C323,-M323,0),J323-OFFSET(C323,-M323+1,0),b)/100)</f>
        <v/>
      </c>
      <c r="AE323" s="0" t="n">
        <f aca="false">D323*F323*10000*-1</f>
        <v>-0</v>
      </c>
      <c r="AF323" s="0" t="n">
        <f aca="false">I323*K323*10000*-1</f>
        <v>-0</v>
      </c>
      <c r="AG323" s="0" t="n">
        <f aca="false">AE323+AF323</f>
        <v>-0</v>
      </c>
    </row>
    <row r="324" customFormat="false" ht="12.75" hidden="false" customHeight="false" outlineLevel="0" collapsed="false">
      <c r="C324" s="273" t="e">
        <f aca="false">Q353+X353</f>
        <v>#NAME?</v>
      </c>
      <c r="D324" s="265"/>
      <c r="E324" s="266"/>
      <c r="F324" s="266"/>
      <c r="G324" s="267"/>
      <c r="I324" s="265"/>
      <c r="J324" s="266"/>
      <c r="K324" s="266"/>
      <c r="L324" s="268"/>
      <c r="M324" s="247" t="n">
        <f aca="false">M323+1</f>
        <v>7</v>
      </c>
      <c r="N324" s="175" t="str">
        <f aca="true">IF(D324="","",xEURO(OFFSET(C324,-M324+1,0),E324,OFFSET(C324,-M324+2,0),OFFSET(C324,-M324+2,0),OFFSET(C324,-M324+3,0)+AB324,OFFSET(C324,-M324+4,0),0,1)*D324)</f>
        <v/>
      </c>
      <c r="O324" s="235" t="str">
        <f aca="true">IF(D324="","",xEURO(OFFSET(C324,-M324+1,0),E324,OFFSET(C324,-M324+2,0),OFFSET(C324,-M324+2,0),OFFSET(C324,-M324+3,0)+AB324,OFFSET(C324,-M324+4,0),0,0))</f>
        <v/>
      </c>
      <c r="P324" s="175" t="str">
        <f aca="false">IF(D324="","",(O324-F324)*D324*10)</f>
        <v/>
      </c>
      <c r="Q324" s="175" t="str">
        <f aca="true">IF(D324="","",xEURO(OFFSET(C324,-M324+1,0),E324,OFFSET(C324,-M324+2,0),OFFSET(C324,-M324+2,0),OFFSET(C324,-M324+3,0)+AB324,OFFSET(C324,-M324+4,0),0,2)/10*D324)</f>
        <v/>
      </c>
      <c r="R324" s="248" t="str">
        <f aca="true">IF(D324="","",xEURO(OFFSET(C324,-M324+1,0),E324,OFFSET(C324,-M324+2,0),OFFSET(C324,-M324+2,0),OFFSET(C324,-M324+3,0)+AB324,OFFSET(C324,-M324+4,0),0,3)/100*D324*10000)</f>
        <v/>
      </c>
      <c r="S324" s="248" t="str">
        <f aca="true">IF(D324="","",xEURO(OFFSET(C324,-M324+1,0),E324,OFFSET(C324,-M324+2,0),OFFSET(C324,-M324+2,0),OFFSET(C324,-M324+3,0)+AB324,OFFSET(C324,-M324+4,0),0,5)/365.25*D324*10000)</f>
        <v/>
      </c>
      <c r="U324" s="175" t="str">
        <f aca="true">IF(I324="","",xEURO(OFFSET(C324,-M324+1,0),J324,OFFSET(C324,-M324+2,0),OFFSET(C324,-M324+2,0),OFFSET(C324,-M324+3,0)+AC324,OFFSET(C324,-M324+4,0),1,1)*I324)</f>
        <v/>
      </c>
      <c r="V324" s="235" t="str">
        <f aca="true">IF(I324="","",xEURO(OFFSET(C324,-M324+1,0),J324,OFFSET(C324,-M324+2,0),OFFSET(C324,-M324+2,0),OFFSET(C324,-M324+3,0)+AC324,OFFSET(C324,-M324+4,0),1,0))</f>
        <v/>
      </c>
      <c r="W324" s="175" t="str">
        <f aca="false">IF(I324="","",(V324-K324)*I324*10)</f>
        <v/>
      </c>
      <c r="X324" s="175" t="str">
        <f aca="true">IF(I324="","",xEURO(OFFSET(C324,-M324+1,0),J324,OFFSET(C324,-M324+2,0),OFFSET(C324,-M324+2,0),OFFSET(C324,-M324+3,0)+AC324,OFFSET(C324,-M324+4,0),1,2)/10*I324)</f>
        <v/>
      </c>
      <c r="Y324" s="248" t="str">
        <f aca="true">IF(I324="","",xEURO(OFFSET(C324,-M324+1,0),J324,OFFSET(C324,-M324+2,0),OFFSET(C324,-M324+2,0),OFFSET(C324,-M324+3,0)+AC324,OFFSET(C324,-M324+4,0),1,3)/100*I324*10000)</f>
        <v/>
      </c>
      <c r="Z324" s="248" t="str">
        <f aca="true">IF(I324="","",xEURO(OFFSET(C324,-M324+1,0),J324,OFFSET(C324,-M324+2,0),OFFSET(C324,-M324+2,0),OFFSET(C324,-M324+3,0)+AC324,OFFSET(C324,-M324+4,0),1,5)/365.25*I324*10000)</f>
        <v/>
      </c>
      <c r="AB324" s="249" t="str">
        <f aca="true">IF(D324="","",xCalcSkew(OFFSET(C324,-M324,0),E324-OFFSET(C324,-M324+1,0),b)/100)</f>
        <v/>
      </c>
      <c r="AC324" s="249" t="str">
        <f aca="true">IF(I324="","",xCalcSkew(OFFSET(C324,-M324,0),J324-OFFSET(C324,-M324+1,0),b)/100)</f>
        <v/>
      </c>
      <c r="AE324" s="0" t="n">
        <f aca="false">D324*F324*10000*-1</f>
        <v>-0</v>
      </c>
      <c r="AF324" s="0" t="n">
        <f aca="false">I324*K324*10000*-1</f>
        <v>-0</v>
      </c>
      <c r="AG324" s="0" t="n">
        <f aca="false">AE324+AF324</f>
        <v>-0</v>
      </c>
    </row>
    <row r="325" customFormat="false" ht="12.75" hidden="false" customHeight="false" outlineLevel="0" collapsed="false">
      <c r="C325" s="272" t="e">
        <f aca="false">R353+Y353</f>
        <v>#NAME?</v>
      </c>
      <c r="D325" s="265"/>
      <c r="E325" s="266"/>
      <c r="F325" s="266"/>
      <c r="G325" s="267"/>
      <c r="I325" s="265"/>
      <c r="J325" s="266"/>
      <c r="K325" s="266"/>
      <c r="L325" s="268"/>
      <c r="M325" s="247" t="n">
        <f aca="false">M324+1</f>
        <v>8</v>
      </c>
      <c r="N325" s="175" t="str">
        <f aca="true">IF(D325="","",xEURO(OFFSET(C325,-M325+1,0),E325,OFFSET(C325,-M325+2,0),OFFSET(C325,-M325+2,0),OFFSET(C325,-M325+3,0)+AB325,OFFSET(C325,-M325+4,0),0,1)*D325)</f>
        <v/>
      </c>
      <c r="O325" s="235" t="str">
        <f aca="true">IF(D325="","",xEURO(OFFSET(C325,-M325+1,0),E325,OFFSET(C325,-M325+2,0),OFFSET(C325,-M325+2,0),OFFSET(C325,-M325+3,0)+AB325,OFFSET(C325,-M325+4,0),0,0))</f>
        <v/>
      </c>
      <c r="P325" s="175" t="str">
        <f aca="false">IF(D325="","",(O325-F325)*D325*10)</f>
        <v/>
      </c>
      <c r="Q325" s="175" t="str">
        <f aca="true">IF(D325="","",xEURO(OFFSET(C325,-M325+1,0),E325,OFFSET(C325,-M325+2,0),OFFSET(C325,-M325+2,0),OFFSET(C325,-M325+3,0)+AB325,OFFSET(C325,-M325+4,0),0,2)/10*D325)</f>
        <v/>
      </c>
      <c r="R325" s="248" t="str">
        <f aca="true">IF(D325="","",xEURO(OFFSET(C325,-M325+1,0),E325,OFFSET(C325,-M325+2,0),OFFSET(C325,-M325+2,0),OFFSET(C325,-M325+3,0)+AB325,OFFSET(C325,-M325+4,0),0,3)/100*D325*10000)</f>
        <v/>
      </c>
      <c r="S325" s="248" t="str">
        <f aca="true">IF(D325="","",xEURO(OFFSET(C325,-M325+1,0),E325,OFFSET(C325,-M325+2,0),OFFSET(C325,-M325+2,0),OFFSET(C325,-M325+3,0)+AB325,OFFSET(C325,-M325+4,0),0,5)/365.25*D325*10000)</f>
        <v/>
      </c>
      <c r="U325" s="175" t="str">
        <f aca="true">IF(I325="","",xEURO(OFFSET(C325,-M325+1,0),J325,OFFSET(C325,-M325+2,0),OFFSET(C325,-M325+2,0),OFFSET(C325,-M325+3,0)+AC325,OFFSET(C325,-M325+4,0),1,1)*I325)</f>
        <v/>
      </c>
      <c r="V325" s="235" t="str">
        <f aca="true">IF(I325="","",xEURO(OFFSET(C325,-M325+1,0),J325,OFFSET(C325,-M325+2,0),OFFSET(C325,-M325+2,0),OFFSET(C325,-M325+3,0)+AC325,OFFSET(C325,-M325+4,0),1,0))</f>
        <v/>
      </c>
      <c r="W325" s="175" t="str">
        <f aca="false">IF(I325="","",(V325-K325)*I325*10)</f>
        <v/>
      </c>
      <c r="X325" s="175" t="str">
        <f aca="true">IF(I325="","",xEURO(OFFSET(C325,-M325+1,0),J325,OFFSET(C325,-M325+2,0),OFFSET(C325,-M325+2,0),OFFSET(C325,-M325+3,0)+AC325,OFFSET(C325,-M325+4,0),1,2)/10*I325)</f>
        <v/>
      </c>
      <c r="Y325" s="248" t="str">
        <f aca="true">IF(I325="","",xEURO(OFFSET(C325,-M325+1,0),J325,OFFSET(C325,-M325+2,0),OFFSET(C325,-M325+2,0),OFFSET(C325,-M325+3,0)+AC325,OFFSET(C325,-M325+4,0),1,3)/100*I325*10000)</f>
        <v/>
      </c>
      <c r="Z325" s="248" t="str">
        <f aca="true">IF(I325="","",xEURO(OFFSET(C325,-M325+1,0),J325,OFFSET(C325,-M325+2,0),OFFSET(C325,-M325+2,0),OFFSET(C325,-M325+3,0)+AC325,OFFSET(C325,-M325+4,0),1,5)/365.25*I325*10000)</f>
        <v/>
      </c>
      <c r="AB325" s="249" t="str">
        <f aca="true">IF(D325="","",xCalcSkew(OFFSET(C325,-M325,0),E325-OFFSET(C325,-M325+1,0),b)/100)</f>
        <v/>
      </c>
      <c r="AC325" s="249" t="str">
        <f aca="true">IF(I325="","",xCalcSkew(OFFSET(C325,-M325,0),J325-OFFSET(C325,-M325+1,0),b)/100)</f>
        <v/>
      </c>
      <c r="AE325" s="0" t="n">
        <f aca="false">D325*F325*10000*-1</f>
        <v>-0</v>
      </c>
      <c r="AF325" s="0" t="n">
        <f aca="false">I325*K325*10000*-1</f>
        <v>-0</v>
      </c>
      <c r="AG325" s="0" t="n">
        <f aca="false">AE325+AF325</f>
        <v>-0</v>
      </c>
    </row>
    <row r="326" customFormat="false" ht="12.75" hidden="false" customHeight="false" outlineLevel="0" collapsed="false">
      <c r="C326" s="272" t="e">
        <f aca="false">S353+Z353</f>
        <v>#NAME?</v>
      </c>
      <c r="D326" s="265"/>
      <c r="E326" s="266"/>
      <c r="F326" s="266"/>
      <c r="G326" s="267"/>
      <c r="I326" s="265"/>
      <c r="J326" s="266"/>
      <c r="K326" s="266"/>
      <c r="L326" s="268"/>
      <c r="M326" s="247" t="n">
        <f aca="false">M325+1</f>
        <v>9</v>
      </c>
      <c r="N326" s="175" t="str">
        <f aca="true">IF(D326="","",xEURO(OFFSET(C326,-M326+1,0),E326,OFFSET(C326,-M326+2,0),OFFSET(C326,-M326+2,0),OFFSET(C326,-M326+3,0)+AB326,OFFSET(C326,-M326+4,0),0,1)*D326)</f>
        <v/>
      </c>
      <c r="O326" s="235" t="str">
        <f aca="true">IF(D326="","",xEURO(OFFSET(C326,-M326+1,0),E326,OFFSET(C326,-M326+2,0),OFFSET(C326,-M326+2,0),OFFSET(C326,-M326+3,0)+AB326,OFFSET(C326,-M326+4,0),0,0))</f>
        <v/>
      </c>
      <c r="P326" s="175" t="str">
        <f aca="false">IF(D326="","",(O326-F326)*D326*10)</f>
        <v/>
      </c>
      <c r="Q326" s="175" t="str">
        <f aca="true">IF(D326="","",xEURO(OFFSET(C326,-M326+1,0),E326,OFFSET(C326,-M326+2,0),OFFSET(C326,-M326+2,0),OFFSET(C326,-M326+3,0)+AB326,OFFSET(C326,-M326+4,0),0,2)/10*D326)</f>
        <v/>
      </c>
      <c r="R326" s="248" t="str">
        <f aca="true">IF(D326="","",xEURO(OFFSET(C326,-M326+1,0),E326,OFFSET(C326,-M326+2,0),OFFSET(C326,-M326+2,0),OFFSET(C326,-M326+3,0)+AB326,OFFSET(C326,-M326+4,0),0,3)/100*D326*10000)</f>
        <v/>
      </c>
      <c r="S326" s="248" t="str">
        <f aca="true">IF(D326="","",xEURO(OFFSET(C326,-M326+1,0),E326,OFFSET(C326,-M326+2,0),OFFSET(C326,-M326+2,0),OFFSET(C326,-M326+3,0)+AB326,OFFSET(C326,-M326+4,0),0,5)/365.25*D326*10000)</f>
        <v/>
      </c>
      <c r="U326" s="175" t="str">
        <f aca="true">IF(I326="","",xEURO(OFFSET(C326,-M326+1,0),J326,OFFSET(C326,-M326+2,0),OFFSET(C326,-M326+2,0),OFFSET(C326,-M326+3,0)+AC326,OFFSET(C326,-M326+4,0),1,1)*I326)</f>
        <v/>
      </c>
      <c r="V326" s="235" t="str">
        <f aca="true">IF(I326="","",xEURO(OFFSET(C326,-M326+1,0),J326,OFFSET(C326,-M326+2,0),OFFSET(C326,-M326+2,0),OFFSET(C326,-M326+3,0)+AC326,OFFSET(C326,-M326+4,0),1,0))</f>
        <v/>
      </c>
      <c r="W326" s="175" t="str">
        <f aca="false">IF(I326="","",(V326-K326)*I326*10)</f>
        <v/>
      </c>
      <c r="X326" s="175" t="str">
        <f aca="true">IF(I326="","",xEURO(OFFSET(C326,-M326+1,0),J326,OFFSET(C326,-M326+2,0),OFFSET(C326,-M326+2,0),OFFSET(C326,-M326+3,0)+AC326,OFFSET(C326,-M326+4,0),1,2)/10*I326)</f>
        <v/>
      </c>
      <c r="Y326" s="248" t="str">
        <f aca="true">IF(I326="","",xEURO(OFFSET(C326,-M326+1,0),J326,OFFSET(C326,-M326+2,0),OFFSET(C326,-M326+2,0),OFFSET(C326,-M326+3,0)+AC326,OFFSET(C326,-M326+4,0),1,3)/100*I326*10000)</f>
        <v/>
      </c>
      <c r="Z326" s="248" t="str">
        <f aca="true">IF(I326="","",xEURO(OFFSET(C326,-M326+1,0),J326,OFFSET(C326,-M326+2,0),OFFSET(C326,-M326+2,0),OFFSET(C326,-M326+3,0)+AC326,OFFSET(C326,-M326+4,0),1,5)/365.25*I326*10000)</f>
        <v/>
      </c>
      <c r="AB326" s="249" t="str">
        <f aca="true">IF(D326="","",xCalcSkew(OFFSET(C326,-M326,0),E326-OFFSET(C326,-M326+1,0),b)/100)</f>
        <v/>
      </c>
      <c r="AC326" s="249" t="str">
        <f aca="true">IF(I326="","",xCalcSkew(OFFSET(C326,-M326,0),J326-OFFSET(C326,-M326+1,0),b)/100)</f>
        <v/>
      </c>
      <c r="AE326" s="0" t="n">
        <f aca="false">D326*F326*10000*-1</f>
        <v>-0</v>
      </c>
      <c r="AF326" s="0" t="n">
        <f aca="false">I326*K326*10000*-1</f>
        <v>-0</v>
      </c>
      <c r="AG326" s="0" t="n">
        <f aca="false">AE326+AF326</f>
        <v>-0</v>
      </c>
    </row>
    <row r="327" customFormat="false" ht="12.75" hidden="false" customHeight="false" outlineLevel="0" collapsed="false">
      <c r="C327" s="272" t="e">
        <f aca="false">P353+W353</f>
        <v>#NAME?</v>
      </c>
      <c r="D327" s="265"/>
      <c r="E327" s="266"/>
      <c r="F327" s="266"/>
      <c r="G327" s="267"/>
      <c r="I327" s="265"/>
      <c r="J327" s="266"/>
      <c r="K327" s="266"/>
      <c r="L327" s="268"/>
      <c r="M327" s="247" t="n">
        <f aca="false">M326+1</f>
        <v>10</v>
      </c>
      <c r="N327" s="175" t="str">
        <f aca="true">IF(D327="","",xEURO(OFFSET(C327,-M327+1,0),E327,OFFSET(C327,-M327+2,0),OFFSET(C327,-M327+2,0),OFFSET(C327,-M327+3,0)+AB327,OFFSET(C327,-M327+4,0),0,1)*D327)</f>
        <v/>
      </c>
      <c r="O327" s="235" t="str">
        <f aca="true">IF(D327="","",xEURO(OFFSET(C327,-M327+1,0),E327,OFFSET(C327,-M327+2,0),OFFSET(C327,-M327+2,0),OFFSET(C327,-M327+3,0)+AB327,OFFSET(C327,-M327+4,0),0,0))</f>
        <v/>
      </c>
      <c r="P327" s="175" t="str">
        <f aca="false">IF(D327="","",(O327-F327)*D327*10)</f>
        <v/>
      </c>
      <c r="Q327" s="175" t="str">
        <f aca="true">IF(D327="","",xEURO(OFFSET(C327,-M327+1,0),E327,OFFSET(C327,-M327+2,0),OFFSET(C327,-M327+2,0),OFFSET(C327,-M327+3,0)+AB327,OFFSET(C327,-M327+4,0),0,2)/10*D327)</f>
        <v/>
      </c>
      <c r="R327" s="248" t="str">
        <f aca="true">IF(D327="","",xEURO(OFFSET(C327,-M327+1,0),E327,OFFSET(C327,-M327+2,0),OFFSET(C327,-M327+2,0),OFFSET(C327,-M327+3,0)+AB327,OFFSET(C327,-M327+4,0),0,3)/100*D327*10000)</f>
        <v/>
      </c>
      <c r="S327" s="248" t="str">
        <f aca="true">IF(D327="","",xEURO(OFFSET(C327,-M327+1,0),E327,OFFSET(C327,-M327+2,0),OFFSET(C327,-M327+2,0),OFFSET(C327,-M327+3,0)+AB327,OFFSET(C327,-M327+4,0),0,5)/365.25*D327*10000)</f>
        <v/>
      </c>
      <c r="U327" s="175" t="str">
        <f aca="true">IF(I327="","",xEURO(OFFSET(C327,-M327+1,0),J327,OFFSET(C327,-M327+2,0),OFFSET(C327,-M327+2,0),OFFSET(C327,-M327+3,0)+AC327,OFFSET(C327,-M327+4,0),1,1)*I327)</f>
        <v/>
      </c>
      <c r="V327" s="235" t="str">
        <f aca="true">IF(I327="","",xEURO(OFFSET(C327,-M327+1,0),J327,OFFSET(C327,-M327+2,0),OFFSET(C327,-M327+2,0),OFFSET(C327,-M327+3,0)+AC327,OFFSET(C327,-M327+4,0),1,0))</f>
        <v/>
      </c>
      <c r="W327" s="175" t="str">
        <f aca="false">IF(I327="","",(V327-K327)*I327*10)</f>
        <v/>
      </c>
      <c r="X327" s="175" t="str">
        <f aca="true">IF(I327="","",xEURO(OFFSET(C327,-M327+1,0),J327,OFFSET(C327,-M327+2,0),OFFSET(C327,-M327+2,0),OFFSET(C327,-M327+3,0)+AC327,OFFSET(C327,-M327+4,0),1,2)/10*I327)</f>
        <v/>
      </c>
      <c r="Y327" s="248" t="str">
        <f aca="true">IF(I327="","",xEURO(OFFSET(C327,-M327+1,0),J327,OFFSET(C327,-M327+2,0),OFFSET(C327,-M327+2,0),OFFSET(C327,-M327+3,0)+AC327,OFFSET(C327,-M327+4,0),1,3)/100*I327*10000)</f>
        <v/>
      </c>
      <c r="Z327" s="248" t="str">
        <f aca="true">IF(I327="","",xEURO(OFFSET(C327,-M327+1,0),J327,OFFSET(C327,-M327+2,0),OFFSET(C327,-M327+2,0),OFFSET(C327,-M327+3,0)+AC327,OFFSET(C327,-M327+4,0),1,5)/365.25*I327*10000)</f>
        <v/>
      </c>
      <c r="AB327" s="249" t="str">
        <f aca="true">IF(D327="","",xCalcSkew(OFFSET(C327,-M327,0),E327-OFFSET(C327,-M327+1,0),b)/100)</f>
        <v/>
      </c>
      <c r="AC327" s="249" t="str">
        <f aca="true">IF(I327="","",xCalcSkew(OFFSET(C327,-M327,0),J327-OFFSET(C327,-M327+1,0),b)/100)</f>
        <v/>
      </c>
      <c r="AE327" s="0" t="n">
        <f aca="false">D327*F327*10000*-1</f>
        <v>-0</v>
      </c>
      <c r="AF327" s="0" t="n">
        <f aca="false">I327*K327*10000*-1</f>
        <v>-0</v>
      </c>
      <c r="AG327" s="0" t="n">
        <f aca="false">AE327+AF327</f>
        <v>-0</v>
      </c>
    </row>
    <row r="328" customFormat="false" ht="12.75" hidden="false" customHeight="false" outlineLevel="0" collapsed="false">
      <c r="D328" s="265"/>
      <c r="E328" s="266"/>
      <c r="F328" s="266"/>
      <c r="G328" s="267"/>
      <c r="I328" s="265"/>
      <c r="J328" s="266"/>
      <c r="K328" s="266"/>
      <c r="L328" s="268"/>
      <c r="M328" s="247" t="n">
        <f aca="false">M327+1</f>
        <v>11</v>
      </c>
      <c r="N328" s="175" t="str">
        <f aca="true">IF(D328="","",xEURO(OFFSET(C328,-M328+1,0),E328,OFFSET(C328,-M328+2,0),OFFSET(C328,-M328+2,0),OFFSET(C328,-M328+3,0)+AB328,OFFSET(C328,-M328+4,0),0,1)*D328)</f>
        <v/>
      </c>
      <c r="O328" s="235" t="str">
        <f aca="true">IF(D328="","",xEURO(OFFSET(C328,-M328+1,0),E328,OFFSET(C328,-M328+2,0),OFFSET(C328,-M328+2,0),OFFSET(C328,-M328+3,0)+AB328,OFFSET(C328,-M328+4,0),0,0))</f>
        <v/>
      </c>
      <c r="P328" s="175" t="str">
        <f aca="false">IF(D328="","",(O328-F328)*D328*10)</f>
        <v/>
      </c>
      <c r="Q328" s="175" t="str">
        <f aca="true">IF(D328="","",xEURO(OFFSET(C328,-M328+1,0),E328,OFFSET(C328,-M328+2,0),OFFSET(C328,-M328+2,0),OFFSET(C328,-M328+3,0)+AB328,OFFSET(C328,-M328+4,0),0,2)/10*D328)</f>
        <v/>
      </c>
      <c r="R328" s="248" t="str">
        <f aca="true">IF(D328="","",xEURO(OFFSET(C328,-M328+1,0),E328,OFFSET(C328,-M328+2,0),OFFSET(C328,-M328+2,0),OFFSET(C328,-M328+3,0)+AB328,OFFSET(C328,-M328+4,0),0,3)/100*D328*10000)</f>
        <v/>
      </c>
      <c r="S328" s="248" t="str">
        <f aca="true">IF(D328="","",xEURO(OFFSET(C328,-M328+1,0),E328,OFFSET(C328,-M328+2,0),OFFSET(C328,-M328+2,0),OFFSET(C328,-M328+3,0)+AB328,OFFSET(C328,-M328+4,0),0,5)/365.25*D328*10000)</f>
        <v/>
      </c>
      <c r="U328" s="175" t="str">
        <f aca="true">IF(I328="","",xEURO(OFFSET(C328,-M328+1,0),J328,OFFSET(C328,-M328+2,0),OFFSET(C328,-M328+2,0),OFFSET(C328,-M328+3,0)+AC328,OFFSET(C328,-M328+4,0),1,1)*I328)</f>
        <v/>
      </c>
      <c r="V328" s="235" t="str">
        <f aca="true">IF(I328="","",xEURO(OFFSET(C328,-M328+1,0),J328,OFFSET(C328,-M328+2,0),OFFSET(C328,-M328+2,0),OFFSET(C328,-M328+3,0)+AC328,OFFSET(C328,-M328+4,0),1,0))</f>
        <v/>
      </c>
      <c r="W328" s="175" t="str">
        <f aca="false">IF(I328="","",(V328-K328)*I328*10)</f>
        <v/>
      </c>
      <c r="X328" s="175" t="str">
        <f aca="true">IF(I328="","",xEURO(OFFSET(C328,-M328+1,0),J328,OFFSET(C328,-M328+2,0),OFFSET(C328,-M328+2,0),OFFSET(C328,-M328+3,0)+AC328,OFFSET(C328,-M328+4,0),1,2)/10*I328)</f>
        <v/>
      </c>
      <c r="Y328" s="248" t="str">
        <f aca="true">IF(I328="","",xEURO(OFFSET(C328,-M328+1,0),J328,OFFSET(C328,-M328+2,0),OFFSET(C328,-M328+2,0),OFFSET(C328,-M328+3,0)+AC328,OFFSET(C328,-M328+4,0),1,3)/100*I328*10000)</f>
        <v/>
      </c>
      <c r="Z328" s="248" t="str">
        <f aca="true">IF(I328="","",xEURO(OFFSET(C328,-M328+1,0),J328,OFFSET(C328,-M328+2,0),OFFSET(C328,-M328+2,0),OFFSET(C328,-M328+3,0)+AC328,OFFSET(C328,-M328+4,0),1,5)/365.25*I328*10000)</f>
        <v/>
      </c>
      <c r="AB328" s="249" t="str">
        <f aca="true">IF(D328="","",xCalcSkew(OFFSET(C328,-M328,0),E328-OFFSET(C328,-M328+1,0),b)/100)</f>
        <v/>
      </c>
      <c r="AC328" s="249" t="str">
        <f aca="true">IF(I328="","",xCalcSkew(OFFSET(C328,-M328,0),J328-OFFSET(C328,-M328+1,0),b)/100)</f>
        <v/>
      </c>
      <c r="AE328" s="0" t="n">
        <f aca="false">D328*F328*10000*-1</f>
        <v>-0</v>
      </c>
      <c r="AF328" s="0" t="n">
        <f aca="false">I328*K328*10000*-1</f>
        <v>-0</v>
      </c>
      <c r="AG328" s="0" t="n">
        <f aca="false">AE328+AF328</f>
        <v>-0</v>
      </c>
    </row>
    <row r="329" customFormat="false" ht="12.75" hidden="false" customHeight="false" outlineLevel="0" collapsed="false">
      <c r="D329" s="265"/>
      <c r="E329" s="266"/>
      <c r="F329" s="266"/>
      <c r="G329" s="267"/>
      <c r="I329" s="265"/>
      <c r="J329" s="266"/>
      <c r="K329" s="266"/>
      <c r="L329" s="268"/>
      <c r="M329" s="247" t="n">
        <f aca="false">M328+1</f>
        <v>12</v>
      </c>
      <c r="N329" s="175" t="str">
        <f aca="true">IF(D329="","",xEURO(OFFSET(C329,-M329+1,0),E329,OFFSET(C329,-M329+2,0),OFFSET(C329,-M329+2,0),OFFSET(C329,-M329+3,0)+AB329,OFFSET(C329,-M329+4,0),0,1)*D329)</f>
        <v/>
      </c>
      <c r="O329" s="235" t="str">
        <f aca="true">IF(D329="","",xEURO(OFFSET(C329,-M329+1,0),E329,OFFSET(C329,-M329+2,0),OFFSET(C329,-M329+2,0),OFFSET(C329,-M329+3,0)+AB329,OFFSET(C329,-M329+4,0),0,0))</f>
        <v/>
      </c>
      <c r="P329" s="175" t="str">
        <f aca="false">IF(D329="","",(O329-F329)*D329*10)</f>
        <v/>
      </c>
      <c r="Q329" s="175" t="str">
        <f aca="true">IF(D329="","",xEURO(OFFSET(C329,-M329+1,0),E329,OFFSET(C329,-M329+2,0),OFFSET(C329,-M329+2,0),OFFSET(C329,-M329+3,0)+AB329,OFFSET(C329,-M329+4,0),0,2)/10*D329)</f>
        <v/>
      </c>
      <c r="R329" s="248" t="str">
        <f aca="true">IF(D329="","",xEURO(OFFSET(C329,-M329+1,0),E329,OFFSET(C329,-M329+2,0),OFFSET(C329,-M329+2,0),OFFSET(C329,-M329+3,0)+AB329,OFFSET(C329,-M329+4,0),0,3)/100*D329*10000)</f>
        <v/>
      </c>
      <c r="S329" s="248" t="str">
        <f aca="true">IF(D329="","",xEURO(OFFSET(C329,-M329+1,0),E329,OFFSET(C329,-M329+2,0),OFFSET(C329,-M329+2,0),OFFSET(C329,-M329+3,0)+AB329,OFFSET(C329,-M329+4,0),0,5)/365.25*D329*10000)</f>
        <v/>
      </c>
      <c r="U329" s="175" t="str">
        <f aca="true">IF(I329="","",xEURO(OFFSET(C329,-M329+1,0),J329,OFFSET(C329,-M329+2,0),OFFSET(C329,-M329+2,0),OFFSET(C329,-M329+3,0)+AC329,OFFSET(C329,-M329+4,0),1,1)*I329)</f>
        <v/>
      </c>
      <c r="V329" s="235" t="str">
        <f aca="true">IF(I329="","",xEURO(OFFSET(C329,-M329+1,0),J329,OFFSET(C329,-M329+2,0),OFFSET(C329,-M329+2,0),OFFSET(C329,-M329+3,0)+AC329,OFFSET(C329,-M329+4,0),1,0))</f>
        <v/>
      </c>
      <c r="W329" s="175" t="str">
        <f aca="false">IF(I329="","",(V329-K329)*I329*10)</f>
        <v/>
      </c>
      <c r="X329" s="175" t="str">
        <f aca="true">IF(I329="","",xEURO(OFFSET(C329,-M329+1,0),J329,OFFSET(C329,-M329+2,0),OFFSET(C329,-M329+2,0),OFFSET(C329,-M329+3,0)+AC329,OFFSET(C329,-M329+4,0),1,2)/10*I329)</f>
        <v/>
      </c>
      <c r="Y329" s="248" t="str">
        <f aca="true">IF(I329="","",xEURO(OFFSET(C329,-M329+1,0),J329,OFFSET(C329,-M329+2,0),OFFSET(C329,-M329+2,0),OFFSET(C329,-M329+3,0)+AC329,OFFSET(C329,-M329+4,0),1,3)/100*I329*10000)</f>
        <v/>
      </c>
      <c r="Z329" s="248" t="str">
        <f aca="true">IF(I329="","",xEURO(OFFSET(C329,-M329+1,0),J329,OFFSET(C329,-M329+2,0),OFFSET(C329,-M329+2,0),OFFSET(C329,-M329+3,0)+AC329,OFFSET(C329,-M329+4,0),1,5)/365.25*I329*10000)</f>
        <v/>
      </c>
      <c r="AB329" s="249" t="str">
        <f aca="true">IF(D329="","",xCalcSkew(OFFSET(C329,-M329,0),E329-OFFSET(C329,-M329+1,0),b)/100)</f>
        <v/>
      </c>
      <c r="AC329" s="249" t="str">
        <f aca="true">IF(I329="","",xCalcSkew(OFFSET(C329,-M329,0),J329-OFFSET(C329,-M329+1,0),b)/100)</f>
        <v/>
      </c>
      <c r="AE329" s="0" t="n">
        <f aca="false">D329*F329*10000*-1</f>
        <v>-0</v>
      </c>
      <c r="AF329" s="0" t="n">
        <f aca="false">I329*K329*10000*-1</f>
        <v>-0</v>
      </c>
      <c r="AG329" s="0" t="n">
        <f aca="false">AE329+AF329</f>
        <v>-0</v>
      </c>
    </row>
    <row r="330" customFormat="false" ht="12.75" hidden="false" customHeight="false" outlineLevel="0" collapsed="false">
      <c r="D330" s="265"/>
      <c r="E330" s="266"/>
      <c r="F330" s="266"/>
      <c r="G330" s="267"/>
      <c r="I330" s="265"/>
      <c r="J330" s="266"/>
      <c r="K330" s="266"/>
      <c r="L330" s="268"/>
      <c r="M330" s="247" t="n">
        <f aca="false">M329+1</f>
        <v>13</v>
      </c>
      <c r="N330" s="175" t="str">
        <f aca="true">IF(D330="","",xEURO(OFFSET(C330,-M330+1,0),E330,OFFSET(C330,-M330+2,0),OFFSET(C330,-M330+2,0),OFFSET(C330,-M330+3,0)+AB330,OFFSET(C330,-M330+4,0),0,1)*D330)</f>
        <v/>
      </c>
      <c r="O330" s="235" t="str">
        <f aca="true">IF(D330="","",xEURO(OFFSET(C330,-M330+1,0),E330,OFFSET(C330,-M330+2,0),OFFSET(C330,-M330+2,0),OFFSET(C330,-M330+3,0)+AB330,OFFSET(C330,-M330+4,0),0,0))</f>
        <v/>
      </c>
      <c r="P330" s="175" t="str">
        <f aca="false">IF(D330="","",(O330-F330)*D330*10)</f>
        <v/>
      </c>
      <c r="Q330" s="175" t="str">
        <f aca="true">IF(D330="","",xEURO(OFFSET(C330,-M330+1,0),E330,OFFSET(C330,-M330+2,0),OFFSET(C330,-M330+2,0),OFFSET(C330,-M330+3,0)+AB330,OFFSET(C330,-M330+4,0),0,2)/10*D330)</f>
        <v/>
      </c>
      <c r="R330" s="248" t="str">
        <f aca="true">IF(D330="","",xEURO(OFFSET(C330,-M330+1,0),E330,OFFSET(C330,-M330+2,0),OFFSET(C330,-M330+2,0),OFFSET(C330,-M330+3,0)+AB330,OFFSET(C330,-M330+4,0),0,3)/100*D330*10000)</f>
        <v/>
      </c>
      <c r="S330" s="248" t="str">
        <f aca="true">IF(D330="","",xEURO(OFFSET(C330,-M330+1,0),E330,OFFSET(C330,-M330+2,0),OFFSET(C330,-M330+2,0),OFFSET(C330,-M330+3,0)+AB330,OFFSET(C330,-M330+4,0),0,5)/365.25*D330*10000)</f>
        <v/>
      </c>
      <c r="U330" s="175" t="str">
        <f aca="true">IF(I330="","",xEURO(OFFSET(C330,-M330+1,0),J330,OFFSET(C330,-M330+2,0),OFFSET(C330,-M330+2,0),OFFSET(C330,-M330+3,0)+AC330,OFFSET(C330,-M330+4,0),1,1)*I330)</f>
        <v/>
      </c>
      <c r="V330" s="235" t="str">
        <f aca="true">IF(I330="","",xEURO(OFFSET(C330,-M330+1,0),J330,OFFSET(C330,-M330+2,0),OFFSET(C330,-M330+2,0),OFFSET(C330,-M330+3,0)+AC330,OFFSET(C330,-M330+4,0),1,0))</f>
        <v/>
      </c>
      <c r="W330" s="175" t="str">
        <f aca="false">IF(I330="","",(V330-K330)*I330*10)</f>
        <v/>
      </c>
      <c r="X330" s="175" t="str">
        <f aca="true">IF(I330="","",xEURO(OFFSET(C330,-M330+1,0),J330,OFFSET(C330,-M330+2,0),OFFSET(C330,-M330+2,0),OFFSET(C330,-M330+3,0)+AC330,OFFSET(C330,-M330+4,0),1,2)/10*I330)</f>
        <v/>
      </c>
      <c r="Y330" s="248" t="str">
        <f aca="true">IF(I330="","",xEURO(OFFSET(C330,-M330+1,0),J330,OFFSET(C330,-M330+2,0),OFFSET(C330,-M330+2,0),OFFSET(C330,-M330+3,0)+AC330,OFFSET(C330,-M330+4,0),1,3)/100*I330*10000)</f>
        <v/>
      </c>
      <c r="Z330" s="248" t="str">
        <f aca="true">IF(I330="","",xEURO(OFFSET(C330,-M330+1,0),J330,OFFSET(C330,-M330+2,0),OFFSET(C330,-M330+2,0),OFFSET(C330,-M330+3,0)+AC330,OFFSET(C330,-M330+4,0),1,5)/365.25*I330*10000)</f>
        <v/>
      </c>
      <c r="AB330" s="249" t="str">
        <f aca="true">IF(D330="","",xCalcSkew(OFFSET(C330,-M330,0),E330-OFFSET(C330,-M330+1,0),b)/100)</f>
        <v/>
      </c>
      <c r="AC330" s="249" t="str">
        <f aca="true">IF(I330="","",xCalcSkew(OFFSET(C330,-M330,0),J330-OFFSET(C330,-M330+1,0),b)/100)</f>
        <v/>
      </c>
      <c r="AE330" s="0" t="n">
        <f aca="false">D330*F330*10000*-1</f>
        <v>-0</v>
      </c>
      <c r="AF330" s="0" t="n">
        <f aca="false">I330*K330*10000*-1</f>
        <v>-0</v>
      </c>
      <c r="AG330" s="0" t="n">
        <f aca="false">AE330+AF330</f>
        <v>-0</v>
      </c>
    </row>
    <row r="331" customFormat="false" ht="12.75" hidden="false" customHeight="false" outlineLevel="0" collapsed="false">
      <c r="D331" s="265"/>
      <c r="E331" s="266"/>
      <c r="F331" s="266"/>
      <c r="G331" s="267"/>
      <c r="I331" s="265"/>
      <c r="J331" s="266"/>
      <c r="K331" s="266"/>
      <c r="L331" s="268"/>
      <c r="M331" s="247" t="n">
        <f aca="false">M330+1</f>
        <v>14</v>
      </c>
      <c r="N331" s="175" t="str">
        <f aca="true">IF(D331="","",xEURO(OFFSET(C331,-M331+1,0),E331,OFFSET(C331,-M331+2,0),OFFSET(C331,-M331+2,0),OFFSET(C331,-M331+3,0)+AB331,OFFSET(C331,-M331+4,0),0,1)*D331)</f>
        <v/>
      </c>
      <c r="O331" s="235" t="str">
        <f aca="true">IF(D331="","",xEURO(OFFSET(C331,-M331+1,0),E331,OFFSET(C331,-M331+2,0),OFFSET(C331,-M331+2,0),OFFSET(C331,-M331+3,0)+AB331,OFFSET(C331,-M331+4,0),0,0))</f>
        <v/>
      </c>
      <c r="P331" s="175" t="str">
        <f aca="false">IF(D331="","",(O331-F331)*D331*10)</f>
        <v/>
      </c>
      <c r="Q331" s="175" t="str">
        <f aca="true">IF(D331="","",xEURO(OFFSET(C331,-M331+1,0),E331,OFFSET(C331,-M331+2,0),OFFSET(C331,-M331+2,0),OFFSET(C331,-M331+3,0)+AB331,OFFSET(C331,-M331+4,0),0,2)/10*D331)</f>
        <v/>
      </c>
      <c r="R331" s="248" t="str">
        <f aca="true">IF(D331="","",xEURO(OFFSET(C331,-M331+1,0),E331,OFFSET(C331,-M331+2,0),OFFSET(C331,-M331+2,0),OFFSET(C331,-M331+3,0)+AB331,OFFSET(C331,-M331+4,0),0,3)/100*D331*10000)</f>
        <v/>
      </c>
      <c r="S331" s="248" t="str">
        <f aca="true">IF(D331="","",xEURO(OFFSET(C331,-M331+1,0),E331,OFFSET(C331,-M331+2,0),OFFSET(C331,-M331+2,0),OFFSET(C331,-M331+3,0)+AB331,OFFSET(C331,-M331+4,0),0,5)/365.25*D331*10000)</f>
        <v/>
      </c>
      <c r="U331" s="175" t="str">
        <f aca="true">IF(I331="","",xEURO(OFFSET(C331,-M331+1,0),J331,OFFSET(C331,-M331+2,0),OFFSET(C331,-M331+2,0),OFFSET(C331,-M331+3,0)+AC331,OFFSET(C331,-M331+4,0),1,1)*I331)</f>
        <v/>
      </c>
      <c r="V331" s="235" t="str">
        <f aca="true">IF(I331="","",xEURO(OFFSET(C331,-M331+1,0),J331,OFFSET(C331,-M331+2,0),OFFSET(C331,-M331+2,0),OFFSET(C331,-M331+3,0)+AC331,OFFSET(C331,-M331+4,0),1,0))</f>
        <v/>
      </c>
      <c r="W331" s="175" t="str">
        <f aca="false">IF(I331="","",(V331-K331)*I331*10)</f>
        <v/>
      </c>
      <c r="X331" s="175" t="str">
        <f aca="true">IF(I331="","",xEURO(OFFSET(C331,-M331+1,0),J331,OFFSET(C331,-M331+2,0),OFFSET(C331,-M331+2,0),OFFSET(C331,-M331+3,0)+AC331,OFFSET(C331,-M331+4,0),1,2)/10*I331)</f>
        <v/>
      </c>
      <c r="Y331" s="248" t="str">
        <f aca="true">IF(I331="","",xEURO(OFFSET(C331,-M331+1,0),J331,OFFSET(C331,-M331+2,0),OFFSET(C331,-M331+2,0),OFFSET(C331,-M331+3,0)+AC331,OFFSET(C331,-M331+4,0),1,3)/100*I331*10000)</f>
        <v/>
      </c>
      <c r="Z331" s="248" t="str">
        <f aca="true">IF(I331="","",xEURO(OFFSET(C331,-M331+1,0),J331,OFFSET(C331,-M331+2,0),OFFSET(C331,-M331+2,0),OFFSET(C331,-M331+3,0)+AC331,OFFSET(C331,-M331+4,0),1,5)/365.25*I331*10000)</f>
        <v/>
      </c>
      <c r="AB331" s="249" t="str">
        <f aca="true">IF(D331="","",xCalcSkew(OFFSET(C331,-M331,0),E331-OFFSET(C331,-M331+1,0),b)/100)</f>
        <v/>
      </c>
      <c r="AC331" s="249" t="str">
        <f aca="true">IF(I331="","",xCalcSkew(OFFSET(C331,-M331,0),J331-OFFSET(C331,-M331+1,0),b)/100)</f>
        <v/>
      </c>
      <c r="AE331" s="0" t="n">
        <f aca="false">D331*F331*10000*-1</f>
        <v>-0</v>
      </c>
      <c r="AF331" s="0" t="n">
        <f aca="false">I331*K331*10000*-1</f>
        <v>-0</v>
      </c>
      <c r="AG331" s="0" t="n">
        <f aca="false">AE331+AF331</f>
        <v>-0</v>
      </c>
    </row>
    <row r="332" customFormat="false" ht="12.75" hidden="false" customHeight="false" outlineLevel="0" collapsed="false">
      <c r="D332" s="265"/>
      <c r="E332" s="266"/>
      <c r="F332" s="266"/>
      <c r="G332" s="267"/>
      <c r="I332" s="265"/>
      <c r="J332" s="266"/>
      <c r="K332" s="266"/>
      <c r="L332" s="268"/>
      <c r="M332" s="247" t="n">
        <f aca="false">M331+1</f>
        <v>15</v>
      </c>
      <c r="N332" s="175" t="str">
        <f aca="true">IF(D332="","",xEURO(OFFSET(C332,-M332+1,0),E332,OFFSET(C332,-M332+2,0),OFFSET(C332,-M332+2,0),OFFSET(C332,-M332+3,0)+AB332,OFFSET(C332,-M332+4,0),0,1)*D332)</f>
        <v/>
      </c>
      <c r="O332" s="235" t="str">
        <f aca="true">IF(D332="","",xEURO(OFFSET(C332,-M332+1,0),E332,OFFSET(C332,-M332+2,0),OFFSET(C332,-M332+2,0),OFFSET(C332,-M332+3,0)+AB332,OFFSET(C332,-M332+4,0),0,0))</f>
        <v/>
      </c>
      <c r="P332" s="175" t="str">
        <f aca="false">IF(D332="","",(O332-F332)*D332*10)</f>
        <v/>
      </c>
      <c r="Q332" s="175" t="str">
        <f aca="true">IF(D332="","",xEURO(OFFSET(C332,-M332+1,0),E332,OFFSET(C332,-M332+2,0),OFFSET(C332,-M332+2,0),OFFSET(C332,-M332+3,0)+AB332,OFFSET(C332,-M332+4,0),0,2)/10*D332)</f>
        <v/>
      </c>
      <c r="R332" s="248" t="str">
        <f aca="true">IF(D332="","",xEURO(OFFSET(C332,-M332+1,0),E332,OFFSET(C332,-M332+2,0),OFFSET(C332,-M332+2,0),OFFSET(C332,-M332+3,0)+AB332,OFFSET(C332,-M332+4,0),0,3)/100*D332*10000)</f>
        <v/>
      </c>
      <c r="S332" s="248" t="str">
        <f aca="true">IF(D332="","",xEURO(OFFSET(C332,-M332+1,0),E332,OFFSET(C332,-M332+2,0),OFFSET(C332,-M332+2,0),OFFSET(C332,-M332+3,0)+AB332,OFFSET(C332,-M332+4,0),0,5)/365.25*D332*10000)</f>
        <v/>
      </c>
      <c r="U332" s="175" t="str">
        <f aca="true">IF(I332="","",xEURO(OFFSET(C332,-M332+1,0),J332,OFFSET(C332,-M332+2,0),OFFSET(C332,-M332+2,0),OFFSET(C332,-M332+3,0)+AC332,OFFSET(C332,-M332+4,0),1,1)*I332)</f>
        <v/>
      </c>
      <c r="V332" s="235" t="str">
        <f aca="true">IF(I332="","",xEURO(OFFSET(C332,-M332+1,0),J332,OFFSET(C332,-M332+2,0),OFFSET(C332,-M332+2,0),OFFSET(C332,-M332+3,0)+AC332,OFFSET(C332,-M332+4,0),1,0))</f>
        <v/>
      </c>
      <c r="W332" s="175" t="str">
        <f aca="false">IF(I332="","",(V332-K332)*I332*10)</f>
        <v/>
      </c>
      <c r="X332" s="175" t="str">
        <f aca="true">IF(I332="","",xEURO(OFFSET(C332,-M332+1,0),J332,OFFSET(C332,-M332+2,0),OFFSET(C332,-M332+2,0),OFFSET(C332,-M332+3,0)+AC332,OFFSET(C332,-M332+4,0),1,2)/10*I332)</f>
        <v/>
      </c>
      <c r="Y332" s="248" t="str">
        <f aca="true">IF(I332="","",xEURO(OFFSET(C332,-M332+1,0),J332,OFFSET(C332,-M332+2,0),OFFSET(C332,-M332+2,0),OFFSET(C332,-M332+3,0)+AC332,OFFSET(C332,-M332+4,0),1,3)/100*I332*10000)</f>
        <v/>
      </c>
      <c r="Z332" s="248" t="str">
        <f aca="true">IF(I332="","",xEURO(OFFSET(C332,-M332+1,0),J332,OFFSET(C332,-M332+2,0),OFFSET(C332,-M332+2,0),OFFSET(C332,-M332+3,0)+AC332,OFFSET(C332,-M332+4,0),1,5)/365.25*I332*10000)</f>
        <v/>
      </c>
      <c r="AB332" s="249" t="str">
        <f aca="true">IF(D332="","",xCalcSkew(OFFSET(C332,-M332,0),E332-OFFSET(C332,-M332+1,0),b)/100)</f>
        <v/>
      </c>
      <c r="AC332" s="249" t="str">
        <f aca="true">IF(I332="","",xCalcSkew(OFFSET(C332,-M332,0),J332-OFFSET(C332,-M332+1,0),b)/100)</f>
        <v/>
      </c>
      <c r="AE332" s="0" t="n">
        <f aca="false">D332*F332*10000*-1</f>
        <v>-0</v>
      </c>
      <c r="AF332" s="0" t="n">
        <f aca="false">I332*K332*10000*-1</f>
        <v>-0</v>
      </c>
      <c r="AG332" s="0" t="n">
        <f aca="false">AE332+AF332</f>
        <v>-0</v>
      </c>
    </row>
    <row r="333" customFormat="false" ht="12.75" hidden="false" customHeight="false" outlineLevel="0" collapsed="false">
      <c r="D333" s="265"/>
      <c r="E333" s="266"/>
      <c r="F333" s="266"/>
      <c r="G333" s="267"/>
      <c r="I333" s="265"/>
      <c r="J333" s="266"/>
      <c r="K333" s="266"/>
      <c r="L333" s="268"/>
      <c r="M333" s="247" t="n">
        <f aca="false">M332+1</f>
        <v>16</v>
      </c>
      <c r="N333" s="175" t="str">
        <f aca="true">IF(D333="","",xEURO(OFFSET(C333,-M333+1,0),E333,OFFSET(C333,-M333+2,0),OFFSET(C333,-M333+2,0),OFFSET(C333,-M333+3,0)+AB333,OFFSET(C333,-M333+4,0),0,1)*D333)</f>
        <v/>
      </c>
      <c r="O333" s="235" t="str">
        <f aca="true">IF(D333="","",xEURO(OFFSET(C333,-M333+1,0),E333,OFFSET(C333,-M333+2,0),OFFSET(C333,-M333+2,0),OFFSET(C333,-M333+3,0)+AB333,OFFSET(C333,-M333+4,0),0,0))</f>
        <v/>
      </c>
      <c r="P333" s="175" t="str">
        <f aca="false">IF(D333="","",(O333-F333)*D333*10)</f>
        <v/>
      </c>
      <c r="Q333" s="175" t="str">
        <f aca="true">IF(D333="","",xEURO(OFFSET(C333,-M333+1,0),E333,OFFSET(C333,-M333+2,0),OFFSET(C333,-M333+2,0),OFFSET(C333,-M333+3,0)+AB333,OFFSET(C333,-M333+4,0),0,2)/10*D333)</f>
        <v/>
      </c>
      <c r="R333" s="248" t="str">
        <f aca="true">IF(D333="","",xEURO(OFFSET(C333,-M333+1,0),E333,OFFSET(C333,-M333+2,0),OFFSET(C333,-M333+2,0),OFFSET(C333,-M333+3,0)+AB333,OFFSET(C333,-M333+4,0),0,3)/100*D333*10000)</f>
        <v/>
      </c>
      <c r="S333" s="248" t="str">
        <f aca="true">IF(D333="","",xEURO(OFFSET(C333,-M333+1,0),E333,OFFSET(C333,-M333+2,0),OFFSET(C333,-M333+2,0),OFFSET(C333,-M333+3,0)+AB333,OFFSET(C333,-M333+4,0),0,5)/365.25*D333*10000)</f>
        <v/>
      </c>
      <c r="U333" s="175" t="str">
        <f aca="true">IF(I333="","",xEURO(OFFSET(C333,-M333+1,0),J333,OFFSET(C333,-M333+2,0),OFFSET(C333,-M333+2,0),OFFSET(C333,-M333+3,0)+AC333,OFFSET(C333,-M333+4,0),1,1)*I333)</f>
        <v/>
      </c>
      <c r="V333" s="235" t="str">
        <f aca="true">IF(I333="","",xEURO(OFFSET(C333,-M333+1,0),J333,OFFSET(C333,-M333+2,0),OFFSET(C333,-M333+2,0),OFFSET(C333,-M333+3,0)+AC333,OFFSET(C333,-M333+4,0),1,0))</f>
        <v/>
      </c>
      <c r="W333" s="175" t="str">
        <f aca="false">IF(I333="","",(V333-K333)*I333*10)</f>
        <v/>
      </c>
      <c r="X333" s="175" t="str">
        <f aca="true">IF(I333="","",xEURO(OFFSET(C333,-M333+1,0),J333,OFFSET(C333,-M333+2,0),OFFSET(C333,-M333+2,0),OFFSET(C333,-M333+3,0)+AC333,OFFSET(C333,-M333+4,0),1,2)/10*I333)</f>
        <v/>
      </c>
      <c r="Y333" s="248" t="str">
        <f aca="true">IF(I333="","",xEURO(OFFSET(C333,-M333+1,0),J333,OFFSET(C333,-M333+2,0),OFFSET(C333,-M333+2,0),OFFSET(C333,-M333+3,0)+AC333,OFFSET(C333,-M333+4,0),1,3)/100*I333*10000)</f>
        <v/>
      </c>
      <c r="Z333" s="248" t="str">
        <f aca="true">IF(I333="","",xEURO(OFFSET(C333,-M333+1,0),J333,OFFSET(C333,-M333+2,0),OFFSET(C333,-M333+2,0),OFFSET(C333,-M333+3,0)+AC333,OFFSET(C333,-M333+4,0),1,5)/365.25*I333*10000)</f>
        <v/>
      </c>
      <c r="AB333" s="249" t="str">
        <f aca="true">IF(D333="","",xCalcSkew(OFFSET(C333,-M333,0),E333-OFFSET(C333,-M333+1,0),b)/100)</f>
        <v/>
      </c>
      <c r="AC333" s="249" t="str">
        <f aca="true">IF(I333="","",xCalcSkew(OFFSET(C333,-M333,0),J333-OFFSET(C333,-M333+1,0),b)/100)</f>
        <v/>
      </c>
      <c r="AE333" s="0" t="n">
        <f aca="false">D333*F333*10000*-1</f>
        <v>-0</v>
      </c>
      <c r="AF333" s="0" t="n">
        <f aca="false">I333*K333*10000*-1</f>
        <v>-0</v>
      </c>
      <c r="AG333" s="0" t="n">
        <f aca="false">AE333+AF333</f>
        <v>-0</v>
      </c>
    </row>
    <row r="334" customFormat="false" ht="12.75" hidden="false" customHeight="false" outlineLevel="0" collapsed="false">
      <c r="D334" s="265"/>
      <c r="E334" s="266"/>
      <c r="F334" s="266"/>
      <c r="G334" s="267"/>
      <c r="I334" s="265"/>
      <c r="J334" s="266"/>
      <c r="K334" s="266"/>
      <c r="L334" s="268"/>
      <c r="M334" s="247" t="n">
        <f aca="false">M333+1</f>
        <v>17</v>
      </c>
      <c r="N334" s="175" t="str">
        <f aca="true">IF(D334="","",xEURO(OFFSET(C334,-M334+1,0),E334,OFFSET(C334,-M334+2,0),OFFSET(C334,-M334+2,0),OFFSET(C334,-M334+3,0)+AB334,OFFSET(C334,-M334+4,0),0,1)*D334)</f>
        <v/>
      </c>
      <c r="O334" s="235" t="str">
        <f aca="true">IF(D334="","",xEURO(OFFSET(C334,-M334+1,0),E334,OFFSET(C334,-M334+2,0),OFFSET(C334,-M334+2,0),OFFSET(C334,-M334+3,0)+AB334,OFFSET(C334,-M334+4,0),0,0))</f>
        <v/>
      </c>
      <c r="P334" s="175" t="str">
        <f aca="false">IF(D334="","",(O334-F334)*D334*10)</f>
        <v/>
      </c>
      <c r="Q334" s="175" t="str">
        <f aca="true">IF(D334="","",xEURO(OFFSET(C334,-M334+1,0),E334,OFFSET(C334,-M334+2,0),OFFSET(C334,-M334+2,0),OFFSET(C334,-M334+3,0)+AB334,OFFSET(C334,-M334+4,0),0,2)/10*D334)</f>
        <v/>
      </c>
      <c r="R334" s="248" t="str">
        <f aca="true">IF(D334="","",xEURO(OFFSET(C334,-M334+1,0),E334,OFFSET(C334,-M334+2,0),OFFSET(C334,-M334+2,0),OFFSET(C334,-M334+3,0)+AB334,OFFSET(C334,-M334+4,0),0,3)/100*D334*10000)</f>
        <v/>
      </c>
      <c r="S334" s="248" t="str">
        <f aca="true">IF(D334="","",xEURO(OFFSET(C334,-M334+1,0),E334,OFFSET(C334,-M334+2,0),OFFSET(C334,-M334+2,0),OFFSET(C334,-M334+3,0)+AB334,OFFSET(C334,-M334+4,0),0,5)/365.25*D334*10000)</f>
        <v/>
      </c>
      <c r="U334" s="175" t="str">
        <f aca="true">IF(I334="","",xEURO(OFFSET(C334,-M334+1,0),J334,OFFSET(C334,-M334+2,0),OFFSET(C334,-M334+2,0),OFFSET(C334,-M334+3,0)+AC334,OFFSET(C334,-M334+4,0),1,1)*I334)</f>
        <v/>
      </c>
      <c r="V334" s="235" t="str">
        <f aca="true">IF(I334="","",xEURO(OFFSET(C334,-M334+1,0),J334,OFFSET(C334,-M334+2,0),OFFSET(C334,-M334+2,0),OFFSET(C334,-M334+3,0)+AC334,OFFSET(C334,-M334+4,0),1,0))</f>
        <v/>
      </c>
      <c r="W334" s="175" t="str">
        <f aca="false">IF(I334="","",(V334-K334)*I334*10)</f>
        <v/>
      </c>
      <c r="X334" s="175" t="str">
        <f aca="true">IF(I334="","",xEURO(OFFSET(C334,-M334+1,0),J334,OFFSET(C334,-M334+2,0),OFFSET(C334,-M334+2,0),OFFSET(C334,-M334+3,0)+AC334,OFFSET(C334,-M334+4,0),1,2)/10*I334)</f>
        <v/>
      </c>
      <c r="Y334" s="248" t="str">
        <f aca="true">IF(I334="","",xEURO(OFFSET(C334,-M334+1,0),J334,OFFSET(C334,-M334+2,0),OFFSET(C334,-M334+2,0),OFFSET(C334,-M334+3,0)+AC334,OFFSET(C334,-M334+4,0),1,3)/100*I334*10000)</f>
        <v/>
      </c>
      <c r="Z334" s="248" t="str">
        <f aca="true">IF(I334="","",xEURO(OFFSET(C334,-M334+1,0),J334,OFFSET(C334,-M334+2,0),OFFSET(C334,-M334+2,0),OFFSET(C334,-M334+3,0)+AC334,OFFSET(C334,-M334+4,0),1,5)/365.25*I334*10000)</f>
        <v/>
      </c>
      <c r="AB334" s="249" t="str">
        <f aca="true">IF(D334="","",xCalcSkew(OFFSET(C334,-M334,0),E334-OFFSET(C334,-M334+1,0),b)/100)</f>
        <v/>
      </c>
      <c r="AC334" s="249" t="str">
        <f aca="true">IF(I334="","",xCalcSkew(OFFSET(C334,-M334,0),J334-OFFSET(C334,-M334+1,0),b)/100)</f>
        <v/>
      </c>
      <c r="AE334" s="0" t="n">
        <f aca="false">D334*F334*10000*-1</f>
        <v>-0</v>
      </c>
      <c r="AF334" s="0" t="n">
        <f aca="false">I334*K334*10000*-1</f>
        <v>-0</v>
      </c>
      <c r="AG334" s="0" t="n">
        <f aca="false">AE334+AF334</f>
        <v>-0</v>
      </c>
    </row>
    <row r="335" customFormat="false" ht="12.75" hidden="false" customHeight="false" outlineLevel="0" collapsed="false">
      <c r="D335" s="265"/>
      <c r="E335" s="266"/>
      <c r="F335" s="266"/>
      <c r="G335" s="267"/>
      <c r="I335" s="265"/>
      <c r="J335" s="266"/>
      <c r="K335" s="266"/>
      <c r="L335" s="268"/>
      <c r="M335" s="247" t="n">
        <f aca="false">M334+1</f>
        <v>18</v>
      </c>
      <c r="N335" s="175" t="str">
        <f aca="true">IF(D335="","",xEURO(OFFSET(C335,-M335+1,0),E335,OFFSET(C335,-M335+2,0),OFFSET(C335,-M335+2,0),OFFSET(C335,-M335+3,0)+AB335,OFFSET(C335,-M335+4,0),0,1)*D335)</f>
        <v/>
      </c>
      <c r="O335" s="235" t="str">
        <f aca="true">IF(D335="","",xEURO(OFFSET(C335,-M335+1,0),E335,OFFSET(C335,-M335+2,0),OFFSET(C335,-M335+2,0),OFFSET(C335,-M335+3,0)+AB335,OFFSET(C335,-M335+4,0),0,0))</f>
        <v/>
      </c>
      <c r="P335" s="175" t="str">
        <f aca="false">IF(D335="","",(O335-F335)*D335*10)</f>
        <v/>
      </c>
      <c r="Q335" s="175" t="str">
        <f aca="true">IF(D335="","",xEURO(OFFSET(C335,-M335+1,0),E335,OFFSET(C335,-M335+2,0),OFFSET(C335,-M335+2,0),OFFSET(C335,-M335+3,0)+AB335,OFFSET(C335,-M335+4,0),0,2)/10*D335)</f>
        <v/>
      </c>
      <c r="R335" s="248" t="str">
        <f aca="true">IF(D335="","",xEURO(OFFSET(C335,-M335+1,0),E335,OFFSET(C335,-M335+2,0),OFFSET(C335,-M335+2,0),OFFSET(C335,-M335+3,0)+AB335,OFFSET(C335,-M335+4,0),0,3)/100*D335*10000)</f>
        <v/>
      </c>
      <c r="S335" s="248" t="str">
        <f aca="true">IF(D335="","",xEURO(OFFSET(C335,-M335+1,0),E335,OFFSET(C335,-M335+2,0),OFFSET(C335,-M335+2,0),OFFSET(C335,-M335+3,0)+AB335,OFFSET(C335,-M335+4,0),0,5)/365.25*D335*10000)</f>
        <v/>
      </c>
      <c r="U335" s="175" t="str">
        <f aca="true">IF(I335="","",xEURO(OFFSET(C335,-M335+1,0),J335,OFFSET(C335,-M335+2,0),OFFSET(C335,-M335+2,0),OFFSET(C335,-M335+3,0)+AC335,OFFSET(C335,-M335+4,0),1,1)*I335)</f>
        <v/>
      </c>
      <c r="V335" s="235" t="str">
        <f aca="true">IF(I335="","",xEURO(OFFSET(C335,-M335+1,0),J335,OFFSET(C335,-M335+2,0),OFFSET(C335,-M335+2,0),OFFSET(C335,-M335+3,0)+AC335,OFFSET(C335,-M335+4,0),1,0))</f>
        <v/>
      </c>
      <c r="W335" s="175" t="str">
        <f aca="false">IF(I335="","",(V335-K335)*I335*10)</f>
        <v/>
      </c>
      <c r="X335" s="175" t="str">
        <f aca="true">IF(I335="","",xEURO(OFFSET(C335,-M335+1,0),J335,OFFSET(C335,-M335+2,0),OFFSET(C335,-M335+2,0),OFFSET(C335,-M335+3,0)+AC335,OFFSET(C335,-M335+4,0),1,2)/10*I335)</f>
        <v/>
      </c>
      <c r="Y335" s="248" t="str">
        <f aca="true">IF(I335="","",xEURO(OFFSET(C335,-M335+1,0),J335,OFFSET(C335,-M335+2,0),OFFSET(C335,-M335+2,0),OFFSET(C335,-M335+3,0)+AC335,OFFSET(C335,-M335+4,0),1,3)/100*I335*10000)</f>
        <v/>
      </c>
      <c r="Z335" s="248" t="str">
        <f aca="true">IF(I335="","",xEURO(OFFSET(C335,-M335+1,0),J335,OFFSET(C335,-M335+2,0),OFFSET(C335,-M335+2,0),OFFSET(C335,-M335+3,0)+AC335,OFFSET(C335,-M335+4,0),1,5)/365.25*I335*10000)</f>
        <v/>
      </c>
      <c r="AB335" s="249" t="str">
        <f aca="true">IF(D335="","",xCalcSkew(OFFSET(C335,-M335,0),E335-OFFSET(C335,-M335+1,0),b)/100)</f>
        <v/>
      </c>
      <c r="AC335" s="249" t="str">
        <f aca="true">IF(I335="","",xCalcSkew(OFFSET(C335,-M335,0),J335-OFFSET(C335,-M335+1,0),b)/100)</f>
        <v/>
      </c>
      <c r="AE335" s="0" t="n">
        <f aca="false">D335*F335*10000*-1</f>
        <v>-0</v>
      </c>
      <c r="AF335" s="0" t="n">
        <f aca="false">I335*K335*10000*-1</f>
        <v>-0</v>
      </c>
      <c r="AG335" s="0" t="n">
        <f aca="false">AE335+AF335</f>
        <v>-0</v>
      </c>
    </row>
    <row r="336" customFormat="false" ht="12.75" hidden="false" customHeight="false" outlineLevel="0" collapsed="false">
      <c r="D336" s="265"/>
      <c r="E336" s="266"/>
      <c r="F336" s="266"/>
      <c r="G336" s="267"/>
      <c r="I336" s="265"/>
      <c r="J336" s="266"/>
      <c r="K336" s="266"/>
      <c r="L336" s="268"/>
      <c r="M336" s="247" t="n">
        <f aca="false">M335+1</f>
        <v>19</v>
      </c>
      <c r="N336" s="175" t="str">
        <f aca="true">IF(D336="","",xEURO(OFFSET(C336,-M336+1,0),E336,OFFSET(C336,-M336+2,0),OFFSET(C336,-M336+2,0),OFFSET(C336,-M336+3,0)+AB336,OFFSET(C336,-M336+4,0),0,1)*D336)</f>
        <v/>
      </c>
      <c r="O336" s="235" t="str">
        <f aca="true">IF(D336="","",xEURO(OFFSET(C336,-M336+1,0),E336,OFFSET(C336,-M336+2,0),OFFSET(C336,-M336+2,0),OFFSET(C336,-M336+3,0)+AB336,OFFSET(C336,-M336+4,0),0,0))</f>
        <v/>
      </c>
      <c r="P336" s="175" t="str">
        <f aca="false">IF(D336="","",(O336-F336)*D336*10)</f>
        <v/>
      </c>
      <c r="Q336" s="175" t="str">
        <f aca="true">IF(D336="","",xEURO(OFFSET(C336,-M336+1,0),E336,OFFSET(C336,-M336+2,0),OFFSET(C336,-M336+2,0),OFFSET(C336,-M336+3,0)+AB336,OFFSET(C336,-M336+4,0),0,2)/10*D336)</f>
        <v/>
      </c>
      <c r="R336" s="248" t="str">
        <f aca="true">IF(D336="","",xEURO(OFFSET(C336,-M336+1,0),E336,OFFSET(C336,-M336+2,0),OFFSET(C336,-M336+2,0),OFFSET(C336,-M336+3,0)+AB336,OFFSET(C336,-M336+4,0),0,3)/100*D336*10000)</f>
        <v/>
      </c>
      <c r="S336" s="248" t="str">
        <f aca="true">IF(D336="","",xEURO(OFFSET(C336,-M336+1,0),E336,OFFSET(C336,-M336+2,0),OFFSET(C336,-M336+2,0),OFFSET(C336,-M336+3,0)+AB336,OFFSET(C336,-M336+4,0),0,5)/365.25*D336*10000)</f>
        <v/>
      </c>
      <c r="U336" s="175" t="str">
        <f aca="true">IF(I336="","",xEURO(OFFSET(C336,-M336+1,0),J336,OFFSET(C336,-M336+2,0),OFFSET(C336,-M336+2,0),OFFSET(C336,-M336+3,0)+AC336,OFFSET(C336,-M336+4,0),1,1)*I336)</f>
        <v/>
      </c>
      <c r="V336" s="235" t="str">
        <f aca="true">IF(I336="","",xEURO(OFFSET(C336,-M336+1,0),J336,OFFSET(C336,-M336+2,0),OFFSET(C336,-M336+2,0),OFFSET(C336,-M336+3,0)+AC336,OFFSET(C336,-M336+4,0),1,0))</f>
        <v/>
      </c>
      <c r="W336" s="175" t="str">
        <f aca="false">IF(I336="","",(V336-K336)*I336*10)</f>
        <v/>
      </c>
      <c r="X336" s="175" t="str">
        <f aca="true">IF(I336="","",xEURO(OFFSET(C336,-M336+1,0),J336,OFFSET(C336,-M336+2,0),OFFSET(C336,-M336+2,0),OFFSET(C336,-M336+3,0)+AC336,OFFSET(C336,-M336+4,0),1,2)/10*I336)</f>
        <v/>
      </c>
      <c r="Y336" s="248" t="str">
        <f aca="true">IF(I336="","",xEURO(OFFSET(C336,-M336+1,0),J336,OFFSET(C336,-M336+2,0),OFFSET(C336,-M336+2,0),OFFSET(C336,-M336+3,0)+AC336,OFFSET(C336,-M336+4,0),1,3)/100*I336*10000)</f>
        <v/>
      </c>
      <c r="Z336" s="248" t="str">
        <f aca="true">IF(I336="","",xEURO(OFFSET(C336,-M336+1,0),J336,OFFSET(C336,-M336+2,0),OFFSET(C336,-M336+2,0),OFFSET(C336,-M336+3,0)+AC336,OFFSET(C336,-M336+4,0),1,5)/365.25*I336*10000)</f>
        <v/>
      </c>
      <c r="AB336" s="249" t="str">
        <f aca="true">IF(D336="","",xCalcSkew(OFFSET(C336,-M336,0),E336-OFFSET(C336,-M336+1,0),b)/100)</f>
        <v/>
      </c>
      <c r="AC336" s="249" t="str">
        <f aca="true">IF(I336="","",xCalcSkew(OFFSET(C336,-M336,0),J336-OFFSET(C336,-M336+1,0),b)/100)</f>
        <v/>
      </c>
      <c r="AE336" s="0" t="n">
        <f aca="false">D336*F336*10000*-1</f>
        <v>-0</v>
      </c>
      <c r="AF336" s="0" t="n">
        <f aca="false">I336*K336*10000*-1</f>
        <v>-0</v>
      </c>
      <c r="AG336" s="0" t="n">
        <f aca="false">AE336+AF336</f>
        <v>-0</v>
      </c>
    </row>
    <row r="337" customFormat="false" ht="12.75" hidden="false" customHeight="false" outlineLevel="0" collapsed="false">
      <c r="D337" s="265"/>
      <c r="E337" s="266"/>
      <c r="F337" s="266"/>
      <c r="G337" s="267"/>
      <c r="I337" s="265"/>
      <c r="J337" s="266"/>
      <c r="K337" s="266"/>
      <c r="L337" s="268"/>
      <c r="M337" s="247" t="n">
        <f aca="false">M336+1</f>
        <v>20</v>
      </c>
      <c r="N337" s="175" t="str">
        <f aca="true">IF(D337="","",xEURO(OFFSET(C337,-M337+1,0),E337,OFFSET(C337,-M337+2,0),OFFSET(C337,-M337+2,0),OFFSET(C337,-M337+3,0)+AB337,OFFSET(C337,-M337+4,0),0,1)*D337)</f>
        <v/>
      </c>
      <c r="O337" s="235" t="str">
        <f aca="true">IF(D337="","",xEURO(OFFSET(C337,-M337+1,0),E337,OFFSET(C337,-M337+2,0),OFFSET(C337,-M337+2,0),OFFSET(C337,-M337+3,0)+AB337,OFFSET(C337,-M337+4,0),0,0))</f>
        <v/>
      </c>
      <c r="P337" s="175" t="str">
        <f aca="false">IF(D337="","",(O337-F337)*D337*10)</f>
        <v/>
      </c>
      <c r="Q337" s="175" t="str">
        <f aca="true">IF(D337="","",xEURO(OFFSET(C337,-M337+1,0),E337,OFFSET(C337,-M337+2,0),OFFSET(C337,-M337+2,0),OFFSET(C337,-M337+3,0)+AB337,OFFSET(C337,-M337+4,0),0,2)/10*D337)</f>
        <v/>
      </c>
      <c r="R337" s="248" t="str">
        <f aca="true">IF(D337="","",xEURO(OFFSET(C337,-M337+1,0),E337,OFFSET(C337,-M337+2,0),OFFSET(C337,-M337+2,0),OFFSET(C337,-M337+3,0)+AB337,OFFSET(C337,-M337+4,0),0,3)/100*D337*10000)</f>
        <v/>
      </c>
      <c r="S337" s="248" t="str">
        <f aca="true">IF(D337="","",xEURO(OFFSET(C337,-M337+1,0),E337,OFFSET(C337,-M337+2,0),OFFSET(C337,-M337+2,0),OFFSET(C337,-M337+3,0)+AB337,OFFSET(C337,-M337+4,0),0,5)/365.25*D337*10000)</f>
        <v/>
      </c>
      <c r="U337" s="175" t="str">
        <f aca="true">IF(I337="","",xEURO(OFFSET(C337,-M337+1,0),J337,OFFSET(C337,-M337+2,0),OFFSET(C337,-M337+2,0),OFFSET(C337,-M337+3,0)+AC337,OFFSET(C337,-M337+4,0),1,1)*I337)</f>
        <v/>
      </c>
      <c r="V337" s="235" t="str">
        <f aca="true">IF(I337="","",xEURO(OFFSET(C337,-M337+1,0),J337,OFFSET(C337,-M337+2,0),OFFSET(C337,-M337+2,0),OFFSET(C337,-M337+3,0)+AC337,OFFSET(C337,-M337+4,0),1,0))</f>
        <v/>
      </c>
      <c r="W337" s="175" t="str">
        <f aca="false">IF(I337="","",(V337-K337)*I337*10)</f>
        <v/>
      </c>
      <c r="X337" s="175" t="str">
        <f aca="true">IF(I337="","",xEURO(OFFSET(C337,-M337+1,0),J337,OFFSET(C337,-M337+2,0),OFFSET(C337,-M337+2,0),OFFSET(C337,-M337+3,0)+AC337,OFFSET(C337,-M337+4,0),1,2)/10*I337)</f>
        <v/>
      </c>
      <c r="Y337" s="248" t="str">
        <f aca="true">IF(I337="","",xEURO(OFFSET(C337,-M337+1,0),J337,OFFSET(C337,-M337+2,0),OFFSET(C337,-M337+2,0),OFFSET(C337,-M337+3,0)+AC337,OFFSET(C337,-M337+4,0),1,3)/100*I337*10000)</f>
        <v/>
      </c>
      <c r="Z337" s="248" t="str">
        <f aca="true">IF(I337="","",xEURO(OFFSET(C337,-M337+1,0),J337,OFFSET(C337,-M337+2,0),OFFSET(C337,-M337+2,0),OFFSET(C337,-M337+3,0)+AC337,OFFSET(C337,-M337+4,0),1,5)/365.25*I337*10000)</f>
        <v/>
      </c>
      <c r="AB337" s="249" t="str">
        <f aca="true">IF(D337="","",xCalcSkew(OFFSET(C337,-M337,0),E337-OFFSET(C337,-M337+1,0),b)/100)</f>
        <v/>
      </c>
      <c r="AC337" s="249" t="str">
        <f aca="true">IF(I337="","",xCalcSkew(OFFSET(C337,-M337,0),J337-OFFSET(C337,-M337+1,0),b)/100)</f>
        <v/>
      </c>
      <c r="AE337" s="0" t="n">
        <f aca="false">D337*F337*10000*-1</f>
        <v>-0</v>
      </c>
      <c r="AF337" s="0" t="n">
        <f aca="false">I337*K337*10000*-1</f>
        <v>-0</v>
      </c>
      <c r="AG337" s="0" t="n">
        <f aca="false">AE337+AF337</f>
        <v>-0</v>
      </c>
    </row>
    <row r="338" customFormat="false" ht="12.75" hidden="false" customHeight="false" outlineLevel="0" collapsed="false">
      <c r="D338" s="265"/>
      <c r="E338" s="266"/>
      <c r="F338" s="266"/>
      <c r="G338" s="267"/>
      <c r="I338" s="265"/>
      <c r="J338" s="266"/>
      <c r="K338" s="266"/>
      <c r="L338" s="268"/>
      <c r="M338" s="247" t="n">
        <f aca="false">M337+1</f>
        <v>21</v>
      </c>
      <c r="N338" s="175" t="str">
        <f aca="true">IF(D338="","",xEURO(OFFSET(C338,-M338+1,0),E338,OFFSET(C338,-M338+2,0),OFFSET(C338,-M338+2,0),OFFSET(C338,-M338+3,0)+AB338,OFFSET(C338,-M338+4,0),0,1)*D338)</f>
        <v/>
      </c>
      <c r="O338" s="235" t="str">
        <f aca="true">IF(D338="","",xEURO(OFFSET(C338,-M338+1,0),E338,OFFSET(C338,-M338+2,0),OFFSET(C338,-M338+2,0),OFFSET(C338,-M338+3,0)+AB338,OFFSET(C338,-M338+4,0),0,0))</f>
        <v/>
      </c>
      <c r="P338" s="175" t="str">
        <f aca="false">IF(D338="","",(O338-F338)*D338*10)</f>
        <v/>
      </c>
      <c r="Q338" s="175" t="str">
        <f aca="true">IF(D338="","",xEURO(OFFSET(C338,-M338+1,0),E338,OFFSET(C338,-M338+2,0),OFFSET(C338,-M338+2,0),OFFSET(C338,-M338+3,0)+AB338,OFFSET(C338,-M338+4,0),0,2)/10*D338)</f>
        <v/>
      </c>
      <c r="R338" s="248" t="str">
        <f aca="true">IF(D338="","",xEURO(OFFSET(C338,-M338+1,0),E338,OFFSET(C338,-M338+2,0),OFFSET(C338,-M338+2,0),OFFSET(C338,-M338+3,0)+AB338,OFFSET(C338,-M338+4,0),0,3)/100*D338*10000)</f>
        <v/>
      </c>
      <c r="S338" s="248" t="str">
        <f aca="true">IF(D338="","",xEURO(OFFSET(C338,-M338+1,0),E338,OFFSET(C338,-M338+2,0),OFFSET(C338,-M338+2,0),OFFSET(C338,-M338+3,0)+AB338,OFFSET(C338,-M338+4,0),0,5)/365.25*D338*10000)</f>
        <v/>
      </c>
      <c r="U338" s="175" t="str">
        <f aca="true">IF(I338="","",xEURO(OFFSET(C338,-M338+1,0),J338,OFFSET(C338,-M338+2,0),OFFSET(C338,-M338+2,0),OFFSET(C338,-M338+3,0)+AC338,OFFSET(C338,-M338+4,0),1,1)*I338)</f>
        <v/>
      </c>
      <c r="V338" s="235" t="str">
        <f aca="true">IF(I338="","",xEURO(OFFSET(C338,-M338+1,0),J338,OFFSET(C338,-M338+2,0),OFFSET(C338,-M338+2,0),OFFSET(C338,-M338+3,0)+AC338,OFFSET(C338,-M338+4,0),1,0))</f>
        <v/>
      </c>
      <c r="W338" s="175" t="str">
        <f aca="false">IF(I338="","",(V338-K338)*I338*10)</f>
        <v/>
      </c>
      <c r="X338" s="175" t="str">
        <f aca="true">IF(I338="","",xEURO(OFFSET(C338,-M338+1,0),J338,OFFSET(C338,-M338+2,0),OFFSET(C338,-M338+2,0),OFFSET(C338,-M338+3,0)+AC338,OFFSET(C338,-M338+4,0),1,2)/10*I338)</f>
        <v/>
      </c>
      <c r="Y338" s="248" t="str">
        <f aca="true">IF(I338="","",xEURO(OFFSET(C338,-M338+1,0),J338,OFFSET(C338,-M338+2,0),OFFSET(C338,-M338+2,0),OFFSET(C338,-M338+3,0)+AC338,OFFSET(C338,-M338+4,0),1,3)/100*I338*10000)</f>
        <v/>
      </c>
      <c r="Z338" s="248" t="str">
        <f aca="true">IF(I338="","",xEURO(OFFSET(C338,-M338+1,0),J338,OFFSET(C338,-M338+2,0),OFFSET(C338,-M338+2,0),OFFSET(C338,-M338+3,0)+AC338,OFFSET(C338,-M338+4,0),1,5)/365.25*I338*10000)</f>
        <v/>
      </c>
      <c r="AB338" s="249" t="str">
        <f aca="true">IF(D338="","",xCalcSkew(OFFSET(C338,-M338,0),E338-OFFSET(C338,-M338+1,0),b)/100)</f>
        <v/>
      </c>
      <c r="AC338" s="249" t="str">
        <f aca="true">IF(I338="","",xCalcSkew(OFFSET(C338,-M338,0),J338-OFFSET(C338,-M338+1,0),b)/100)</f>
        <v/>
      </c>
      <c r="AE338" s="0" t="n">
        <f aca="false">D338*F338*10000*-1</f>
        <v>-0</v>
      </c>
      <c r="AF338" s="0" t="n">
        <f aca="false">I338*K338*10000*-1</f>
        <v>-0</v>
      </c>
      <c r="AG338" s="0" t="n">
        <f aca="false">AE338+AF338</f>
        <v>-0</v>
      </c>
    </row>
    <row r="339" customFormat="false" ht="12.75" hidden="false" customHeight="false" outlineLevel="0" collapsed="false">
      <c r="D339" s="265"/>
      <c r="E339" s="266"/>
      <c r="F339" s="266"/>
      <c r="G339" s="267"/>
      <c r="I339" s="265"/>
      <c r="J339" s="266"/>
      <c r="K339" s="266"/>
      <c r="L339" s="268"/>
      <c r="M339" s="247" t="n">
        <f aca="false">M338+1</f>
        <v>22</v>
      </c>
      <c r="N339" s="175" t="str">
        <f aca="true">IF(D339="","",xEURO(OFFSET(C339,-M339+1,0),E339,OFFSET(C339,-M339+2,0),OFFSET(C339,-M339+2,0),OFFSET(C339,-M339+3,0)+AB339,OFFSET(C339,-M339+4,0),0,1)*D339)</f>
        <v/>
      </c>
      <c r="O339" s="235" t="str">
        <f aca="true">IF(D339="","",xEURO(OFFSET(C339,-M339+1,0),E339,OFFSET(C339,-M339+2,0),OFFSET(C339,-M339+2,0),OFFSET(C339,-M339+3,0)+AB339,OFFSET(C339,-M339+4,0),0,0))</f>
        <v/>
      </c>
      <c r="P339" s="175" t="str">
        <f aca="false">IF(D339="","",(O339-F339)*D339*10)</f>
        <v/>
      </c>
      <c r="Q339" s="175" t="str">
        <f aca="true">IF(D339="","",xEURO(OFFSET(C339,-M339+1,0),E339,OFFSET(C339,-M339+2,0),OFFSET(C339,-M339+2,0),OFFSET(C339,-M339+3,0)+AB339,OFFSET(C339,-M339+4,0),0,2)/10*D339)</f>
        <v/>
      </c>
      <c r="R339" s="248" t="str">
        <f aca="true">IF(D339="","",xEURO(OFFSET(C339,-M339+1,0),E339,OFFSET(C339,-M339+2,0),OFFSET(C339,-M339+2,0),OFFSET(C339,-M339+3,0)+AB339,OFFSET(C339,-M339+4,0),0,3)/100*D339*10000)</f>
        <v/>
      </c>
      <c r="S339" s="248" t="str">
        <f aca="true">IF(D339="","",xEURO(OFFSET(C339,-M339+1,0),E339,OFFSET(C339,-M339+2,0),OFFSET(C339,-M339+2,0),OFFSET(C339,-M339+3,0)+AB339,OFFSET(C339,-M339+4,0),0,5)/365.25*D339*10000)</f>
        <v/>
      </c>
      <c r="U339" s="175" t="str">
        <f aca="true">IF(I339="","",xEURO(OFFSET(C339,-M339+1,0),J339,OFFSET(C339,-M339+2,0),OFFSET(C339,-M339+2,0),OFFSET(C339,-M339+3,0)+AC339,OFFSET(C339,-M339+4,0),1,1)*I339)</f>
        <v/>
      </c>
      <c r="V339" s="235" t="str">
        <f aca="true">IF(I339="","",xEURO(OFFSET(C339,-M339+1,0),J339,OFFSET(C339,-M339+2,0),OFFSET(C339,-M339+2,0),OFFSET(C339,-M339+3,0)+AC339,OFFSET(C339,-M339+4,0),1,0))</f>
        <v/>
      </c>
      <c r="W339" s="175" t="str">
        <f aca="false">IF(I339="","",(V339-K339)*I339*10)</f>
        <v/>
      </c>
      <c r="X339" s="175" t="str">
        <f aca="true">IF(I339="","",xEURO(OFFSET(C339,-M339+1,0),J339,OFFSET(C339,-M339+2,0),OFFSET(C339,-M339+2,0),OFFSET(C339,-M339+3,0)+AC339,OFFSET(C339,-M339+4,0),1,2)/10*I339)</f>
        <v/>
      </c>
      <c r="Y339" s="248" t="str">
        <f aca="true">IF(I339="","",xEURO(OFFSET(C339,-M339+1,0),J339,OFFSET(C339,-M339+2,0),OFFSET(C339,-M339+2,0),OFFSET(C339,-M339+3,0)+AC339,OFFSET(C339,-M339+4,0),1,3)/100*I339*10000)</f>
        <v/>
      </c>
      <c r="Z339" s="248" t="str">
        <f aca="true">IF(I339="","",xEURO(OFFSET(C339,-M339+1,0),J339,OFFSET(C339,-M339+2,0),OFFSET(C339,-M339+2,0),OFFSET(C339,-M339+3,0)+AC339,OFFSET(C339,-M339+4,0),1,5)/365.25*I339*10000)</f>
        <v/>
      </c>
      <c r="AB339" s="249" t="str">
        <f aca="true">IF(D339="","",xCalcSkew(OFFSET(C339,-M339,0),E339-OFFSET(C339,-M339+1,0),b)/100)</f>
        <v/>
      </c>
      <c r="AC339" s="249" t="str">
        <f aca="true">IF(I339="","",xCalcSkew(OFFSET(C339,-M339,0),J339-OFFSET(C339,-M339+1,0),b)/100)</f>
        <v/>
      </c>
      <c r="AE339" s="0" t="n">
        <f aca="false">D339*F339*10000*-1</f>
        <v>-0</v>
      </c>
      <c r="AF339" s="0" t="n">
        <f aca="false">I339*K339*10000*-1</f>
        <v>-0</v>
      </c>
      <c r="AG339" s="0" t="n">
        <f aca="false">AE339+AF339</f>
        <v>-0</v>
      </c>
    </row>
    <row r="340" customFormat="false" ht="12.75" hidden="false" customHeight="false" outlineLevel="0" collapsed="false">
      <c r="D340" s="265"/>
      <c r="E340" s="266"/>
      <c r="F340" s="266"/>
      <c r="G340" s="267"/>
      <c r="I340" s="265"/>
      <c r="J340" s="266"/>
      <c r="K340" s="266"/>
      <c r="L340" s="268"/>
      <c r="M340" s="247" t="n">
        <f aca="false">M339+1</f>
        <v>23</v>
      </c>
      <c r="N340" s="175" t="str">
        <f aca="true">IF(D340="","",xEURO(OFFSET(C340,-M340+1,0),E340,OFFSET(C340,-M340+2,0),OFFSET(C340,-M340+2,0),OFFSET(C340,-M340+3,0)+AB340,OFFSET(C340,-M340+4,0),0,1)*D340)</f>
        <v/>
      </c>
      <c r="O340" s="235" t="str">
        <f aca="true">IF(D340="","",xEURO(OFFSET(C340,-M340+1,0),E340,OFFSET(C340,-M340+2,0),OFFSET(C340,-M340+2,0),OFFSET(C340,-M340+3,0)+AB340,OFFSET(C340,-M340+4,0),0,0))</f>
        <v/>
      </c>
      <c r="P340" s="175" t="str">
        <f aca="false">IF(D340="","",(O340-F340)*D340*10)</f>
        <v/>
      </c>
      <c r="Q340" s="175" t="str">
        <f aca="true">IF(D340="","",xEURO(OFFSET(C340,-M340+1,0),E340,OFFSET(C340,-M340+2,0),OFFSET(C340,-M340+2,0),OFFSET(C340,-M340+3,0)+AB340,OFFSET(C340,-M340+4,0),0,2)/10*D340)</f>
        <v/>
      </c>
      <c r="R340" s="248" t="str">
        <f aca="true">IF(D340="","",xEURO(OFFSET(C340,-M340+1,0),E340,OFFSET(C340,-M340+2,0),OFFSET(C340,-M340+2,0),OFFSET(C340,-M340+3,0)+AB340,OFFSET(C340,-M340+4,0),0,3)/100*D340*10000)</f>
        <v/>
      </c>
      <c r="S340" s="248" t="str">
        <f aca="true">IF(D340="","",xEURO(OFFSET(C340,-M340+1,0),E340,OFFSET(C340,-M340+2,0),OFFSET(C340,-M340+2,0),OFFSET(C340,-M340+3,0)+AB340,OFFSET(C340,-M340+4,0),0,5)/365.25*D340*10000)</f>
        <v/>
      </c>
      <c r="U340" s="175" t="str">
        <f aca="true">IF(I340="","",xEURO(OFFSET(C340,-M340+1,0),J340,OFFSET(C340,-M340+2,0),OFFSET(C340,-M340+2,0),OFFSET(C340,-M340+3,0)+AC340,OFFSET(C340,-M340+4,0),1,1)*I340)</f>
        <v/>
      </c>
      <c r="V340" s="235" t="str">
        <f aca="true">IF(I340="","",xEURO(OFFSET(C340,-M340+1,0),J340,OFFSET(C340,-M340+2,0),OFFSET(C340,-M340+2,0),OFFSET(C340,-M340+3,0)+AC340,OFFSET(C340,-M340+4,0),1,0))</f>
        <v/>
      </c>
      <c r="W340" s="175" t="str">
        <f aca="false">IF(I340="","",(V340-K340)*I340*10)</f>
        <v/>
      </c>
      <c r="X340" s="175" t="str">
        <f aca="true">IF(I340="","",xEURO(OFFSET(C340,-M340+1,0),J340,OFFSET(C340,-M340+2,0),OFFSET(C340,-M340+2,0),OFFSET(C340,-M340+3,0)+AC340,OFFSET(C340,-M340+4,0),1,2)/10*I340)</f>
        <v/>
      </c>
      <c r="Y340" s="248" t="str">
        <f aca="true">IF(I340="","",xEURO(OFFSET(C340,-M340+1,0),J340,OFFSET(C340,-M340+2,0),OFFSET(C340,-M340+2,0),OFFSET(C340,-M340+3,0)+AC340,OFFSET(C340,-M340+4,0),1,3)/100*I340*10000)</f>
        <v/>
      </c>
      <c r="Z340" s="248" t="str">
        <f aca="true">IF(I340="","",xEURO(OFFSET(C340,-M340+1,0),J340,OFFSET(C340,-M340+2,0),OFFSET(C340,-M340+2,0),OFFSET(C340,-M340+3,0)+AC340,OFFSET(C340,-M340+4,0),1,5)/365.25*I340*10000)</f>
        <v/>
      </c>
      <c r="AB340" s="249" t="str">
        <f aca="true">IF(D340="","",xCalcSkew(OFFSET(C340,-M340,0),E340-OFFSET(C340,-M340+1,0),b)/100)</f>
        <v/>
      </c>
      <c r="AC340" s="249" t="str">
        <f aca="true">IF(I340="","",xCalcSkew(OFFSET(C340,-M340,0),J340-OFFSET(C340,-M340+1,0),b)/100)</f>
        <v/>
      </c>
      <c r="AE340" s="0" t="n">
        <f aca="false">D340*F340*10000*-1</f>
        <v>-0</v>
      </c>
      <c r="AF340" s="0" t="n">
        <f aca="false">I340*K340*10000*-1</f>
        <v>-0</v>
      </c>
      <c r="AG340" s="0" t="n">
        <f aca="false">AE340+AF340</f>
        <v>-0</v>
      </c>
    </row>
    <row r="341" customFormat="false" ht="12.75" hidden="false" customHeight="false" outlineLevel="0" collapsed="false">
      <c r="D341" s="265"/>
      <c r="E341" s="266"/>
      <c r="F341" s="266"/>
      <c r="G341" s="267"/>
      <c r="I341" s="265"/>
      <c r="J341" s="266"/>
      <c r="K341" s="266"/>
      <c r="L341" s="268"/>
      <c r="M341" s="247" t="n">
        <f aca="false">M340+1</f>
        <v>24</v>
      </c>
      <c r="N341" s="175" t="str">
        <f aca="true">IF(D341="","",xEURO(OFFSET(C341,-M341+1,0),E341,OFFSET(C341,-M341+2,0),OFFSET(C341,-M341+2,0),OFFSET(C341,-M341+3,0)+AB341,OFFSET(C341,-M341+4,0),0,1)*D341)</f>
        <v/>
      </c>
      <c r="O341" s="235" t="str">
        <f aca="true">IF(D341="","",xEURO(OFFSET(C341,-M341+1,0),E341,OFFSET(C341,-M341+2,0),OFFSET(C341,-M341+2,0),OFFSET(C341,-M341+3,0)+AB341,OFFSET(C341,-M341+4,0),0,0))</f>
        <v/>
      </c>
      <c r="P341" s="175" t="str">
        <f aca="false">IF(D341="","",(O341-F341)*D341*10)</f>
        <v/>
      </c>
      <c r="Q341" s="175" t="str">
        <f aca="true">IF(D341="","",xEURO(OFFSET(C341,-M341+1,0),E341,OFFSET(C341,-M341+2,0),OFFSET(C341,-M341+2,0),OFFSET(C341,-M341+3,0)+AB341,OFFSET(C341,-M341+4,0),0,2)/10*D341)</f>
        <v/>
      </c>
      <c r="R341" s="248" t="str">
        <f aca="true">IF(D341="","",xEURO(OFFSET(C341,-M341+1,0),E341,OFFSET(C341,-M341+2,0),OFFSET(C341,-M341+2,0),OFFSET(C341,-M341+3,0)+AB341,OFFSET(C341,-M341+4,0),0,3)/100*D341*10000)</f>
        <v/>
      </c>
      <c r="S341" s="248" t="str">
        <f aca="true">IF(D341="","",xEURO(OFFSET(C341,-M341+1,0),E341,OFFSET(C341,-M341+2,0),OFFSET(C341,-M341+2,0),OFFSET(C341,-M341+3,0)+AB341,OFFSET(C341,-M341+4,0),0,5)/365.25*D341*10000)</f>
        <v/>
      </c>
      <c r="U341" s="175" t="str">
        <f aca="true">IF(I341="","",xEURO(OFFSET(C341,-M341+1,0),J341,OFFSET(C341,-M341+2,0),OFFSET(C341,-M341+2,0),OFFSET(C341,-M341+3,0)+AC341,OFFSET(C341,-M341+4,0),1,1)*I341)</f>
        <v/>
      </c>
      <c r="V341" s="235" t="str">
        <f aca="true">IF(I341="","",xEURO(OFFSET(C341,-M341+1,0),J341,OFFSET(C341,-M341+2,0),OFFSET(C341,-M341+2,0),OFFSET(C341,-M341+3,0)+AC341,OFFSET(C341,-M341+4,0),1,0))</f>
        <v/>
      </c>
      <c r="W341" s="175" t="str">
        <f aca="false">IF(I341="","",(V341-K341)*I341*10)</f>
        <v/>
      </c>
      <c r="X341" s="175" t="str">
        <f aca="true">IF(I341="","",xEURO(OFFSET(C341,-M341+1,0),J341,OFFSET(C341,-M341+2,0),OFFSET(C341,-M341+2,0),OFFSET(C341,-M341+3,0)+AC341,OFFSET(C341,-M341+4,0),1,2)/10*I341)</f>
        <v/>
      </c>
      <c r="Y341" s="248" t="str">
        <f aca="true">IF(I341="","",xEURO(OFFSET(C341,-M341+1,0),J341,OFFSET(C341,-M341+2,0),OFFSET(C341,-M341+2,0),OFFSET(C341,-M341+3,0)+AC341,OFFSET(C341,-M341+4,0),1,3)/100*I341*10000)</f>
        <v/>
      </c>
      <c r="Z341" s="248" t="str">
        <f aca="true">IF(I341="","",xEURO(OFFSET(C341,-M341+1,0),J341,OFFSET(C341,-M341+2,0),OFFSET(C341,-M341+2,0),OFFSET(C341,-M341+3,0)+AC341,OFFSET(C341,-M341+4,0),1,5)/365.25*I341*10000)</f>
        <v/>
      </c>
      <c r="AB341" s="249" t="str">
        <f aca="true">IF(D341="","",xCalcSkew(OFFSET(C341,-M341,0),E341-OFFSET(C341,-M341+1,0),b)/100)</f>
        <v/>
      </c>
      <c r="AC341" s="249" t="str">
        <f aca="true">IF(I341="","",xCalcSkew(OFFSET(C341,-M341,0),J341-OFFSET(C341,-M341+1,0),b)/100)</f>
        <v/>
      </c>
      <c r="AE341" s="0" t="n">
        <f aca="false">D341*F341*10000*-1</f>
        <v>-0</v>
      </c>
      <c r="AF341" s="0" t="n">
        <f aca="false">I341*K341*10000*-1</f>
        <v>-0</v>
      </c>
      <c r="AG341" s="0" t="n">
        <f aca="false">AE341+AF341</f>
        <v>-0</v>
      </c>
    </row>
    <row r="342" customFormat="false" ht="12.75" hidden="false" customHeight="false" outlineLevel="0" collapsed="false">
      <c r="D342" s="265"/>
      <c r="E342" s="266"/>
      <c r="F342" s="266"/>
      <c r="G342" s="267"/>
      <c r="I342" s="265"/>
      <c r="J342" s="266"/>
      <c r="K342" s="266"/>
      <c r="L342" s="268"/>
      <c r="M342" s="247" t="n">
        <f aca="false">M341+1</f>
        <v>25</v>
      </c>
      <c r="N342" s="175" t="str">
        <f aca="true">IF(D342="","",xEURO(OFFSET(C342,-M342+1,0),E342,OFFSET(C342,-M342+2,0),OFFSET(C342,-M342+2,0),OFFSET(C342,-M342+3,0)+AB342,OFFSET(C342,-M342+4,0),0,1)*D342)</f>
        <v/>
      </c>
      <c r="O342" s="235" t="str">
        <f aca="true">IF(D342="","",xEURO(OFFSET(C342,-M342+1,0),E342,OFFSET(C342,-M342+2,0),OFFSET(C342,-M342+2,0),OFFSET(C342,-M342+3,0)+AB342,OFFSET(C342,-M342+4,0),0,0))</f>
        <v/>
      </c>
      <c r="P342" s="175" t="str">
        <f aca="false">IF(D342="","",(O342-F342)*D342*10)</f>
        <v/>
      </c>
      <c r="Q342" s="175" t="str">
        <f aca="true">IF(D342="","",xEURO(OFFSET(C342,-M342+1,0),E342,OFFSET(C342,-M342+2,0),OFFSET(C342,-M342+2,0),OFFSET(C342,-M342+3,0)+AB342,OFFSET(C342,-M342+4,0),0,2)/10*D342)</f>
        <v/>
      </c>
      <c r="R342" s="248" t="str">
        <f aca="true">IF(D342="","",xEURO(OFFSET(C342,-M342+1,0),E342,OFFSET(C342,-M342+2,0),OFFSET(C342,-M342+2,0),OFFSET(C342,-M342+3,0)+AB342,OFFSET(C342,-M342+4,0),0,3)/100*D342*10000)</f>
        <v/>
      </c>
      <c r="S342" s="248" t="str">
        <f aca="true">IF(D342="","",xEURO(OFFSET(C342,-M342+1,0),E342,OFFSET(C342,-M342+2,0),OFFSET(C342,-M342+2,0),OFFSET(C342,-M342+3,0)+AB342,OFFSET(C342,-M342+4,0),0,5)/365.25*D342*10000)</f>
        <v/>
      </c>
      <c r="U342" s="175" t="str">
        <f aca="true">IF(I342="","",xEURO(OFFSET(C342,-M342+1,0),J342,OFFSET(C342,-M342+2,0),OFFSET(C342,-M342+2,0),OFFSET(C342,-M342+3,0)+AC342,OFFSET(C342,-M342+4,0),1,1)*I342)</f>
        <v/>
      </c>
      <c r="V342" s="235" t="str">
        <f aca="true">IF(I342="","",xEURO(OFFSET(C342,-M342+1,0),J342,OFFSET(C342,-M342+2,0),OFFSET(C342,-M342+2,0),OFFSET(C342,-M342+3,0)+AC342,OFFSET(C342,-M342+4,0),1,0))</f>
        <v/>
      </c>
      <c r="W342" s="175" t="str">
        <f aca="false">IF(I342="","",(V342-K342)*I342*10)</f>
        <v/>
      </c>
      <c r="X342" s="175" t="str">
        <f aca="true">IF(I342="","",xEURO(OFFSET(C342,-M342+1,0),J342,OFFSET(C342,-M342+2,0),OFFSET(C342,-M342+2,0),OFFSET(C342,-M342+3,0)+AC342,OFFSET(C342,-M342+4,0),1,2)/10*I342)</f>
        <v/>
      </c>
      <c r="Y342" s="248" t="str">
        <f aca="true">IF(I342="","",xEURO(OFFSET(C342,-M342+1,0),J342,OFFSET(C342,-M342+2,0),OFFSET(C342,-M342+2,0),OFFSET(C342,-M342+3,0)+AC342,OFFSET(C342,-M342+4,0),1,3)/100*I342*10000)</f>
        <v/>
      </c>
      <c r="Z342" s="248" t="str">
        <f aca="true">IF(I342="","",xEURO(OFFSET(C342,-M342+1,0),J342,OFFSET(C342,-M342+2,0),OFFSET(C342,-M342+2,0),OFFSET(C342,-M342+3,0)+AC342,OFFSET(C342,-M342+4,0),1,5)/365.25*I342*10000)</f>
        <v/>
      </c>
      <c r="AB342" s="249" t="str">
        <f aca="true">IF(D342="","",xCalcSkew(OFFSET(C342,-M342,0),E342-OFFSET(C342,-M342+1,0),b)/100)</f>
        <v/>
      </c>
      <c r="AC342" s="249" t="str">
        <f aca="true">IF(I342="","",xCalcSkew(OFFSET(C342,-M342,0),J342-OFFSET(C342,-M342+1,0),b)/100)</f>
        <v/>
      </c>
      <c r="AE342" s="0" t="n">
        <f aca="false">D342*F342*10000*-1</f>
        <v>-0</v>
      </c>
      <c r="AF342" s="0" t="n">
        <f aca="false">I342*K342*10000*-1</f>
        <v>-0</v>
      </c>
      <c r="AG342" s="0" t="n">
        <f aca="false">AE342+AF342</f>
        <v>-0</v>
      </c>
    </row>
    <row r="343" customFormat="false" ht="12.75" hidden="false" customHeight="false" outlineLevel="0" collapsed="false">
      <c r="D343" s="265"/>
      <c r="E343" s="266"/>
      <c r="F343" s="266"/>
      <c r="G343" s="267"/>
      <c r="I343" s="265"/>
      <c r="J343" s="266"/>
      <c r="K343" s="266"/>
      <c r="L343" s="268"/>
      <c r="M343" s="247" t="n">
        <f aca="false">M342+1</f>
        <v>26</v>
      </c>
      <c r="N343" s="175" t="str">
        <f aca="true">IF(D343="","",xEURO(OFFSET(C343,-M343+1,0),E343,OFFSET(C343,-M343+2,0),OFFSET(C343,-M343+2,0),OFFSET(C343,-M343+3,0)+AB343,OFFSET(C343,-M343+4,0),0,1)*D343)</f>
        <v/>
      </c>
      <c r="O343" s="235" t="str">
        <f aca="true">IF(D343="","",xEURO(OFFSET(C343,-M343+1,0),E343,OFFSET(C343,-M343+2,0),OFFSET(C343,-M343+2,0),OFFSET(C343,-M343+3,0)+AB343,OFFSET(C343,-M343+4,0),0,0))</f>
        <v/>
      </c>
      <c r="P343" s="175" t="str">
        <f aca="false">IF(D343="","",(O343-F343)*D343*10)</f>
        <v/>
      </c>
      <c r="Q343" s="175" t="str">
        <f aca="true">IF(D343="","",xEURO(OFFSET(C343,-M343+1,0),E343,OFFSET(C343,-M343+2,0),OFFSET(C343,-M343+2,0),OFFSET(C343,-M343+3,0)+AB343,OFFSET(C343,-M343+4,0),0,2)/10*D343)</f>
        <v/>
      </c>
      <c r="R343" s="248" t="str">
        <f aca="true">IF(D343="","",xEURO(OFFSET(C343,-M343+1,0),E343,OFFSET(C343,-M343+2,0),OFFSET(C343,-M343+2,0),OFFSET(C343,-M343+3,0)+AB343,OFFSET(C343,-M343+4,0),0,3)/100*D343*10000)</f>
        <v/>
      </c>
      <c r="S343" s="248" t="str">
        <f aca="true">IF(D343="","",xEURO(OFFSET(C343,-M343+1,0),E343,OFFSET(C343,-M343+2,0),OFFSET(C343,-M343+2,0),OFFSET(C343,-M343+3,0)+AB343,OFFSET(C343,-M343+4,0),0,5)/365.25*D343*10000)</f>
        <v/>
      </c>
      <c r="U343" s="175" t="str">
        <f aca="true">IF(I343="","",xEURO(OFFSET(C343,-M343+1,0),J343,OFFSET(C343,-M343+2,0),OFFSET(C343,-M343+2,0),OFFSET(C343,-M343+3,0)+AC343,OFFSET(C343,-M343+4,0),1,1)*I343)</f>
        <v/>
      </c>
      <c r="V343" s="235" t="str">
        <f aca="true">IF(I343="","",xEURO(OFFSET(C343,-M343+1,0),J343,OFFSET(C343,-M343+2,0),OFFSET(C343,-M343+2,0),OFFSET(C343,-M343+3,0)+AC343,OFFSET(C343,-M343+4,0),1,0))</f>
        <v/>
      </c>
      <c r="W343" s="175" t="str">
        <f aca="false">IF(I343="","",(V343-K343)*I343*10)</f>
        <v/>
      </c>
      <c r="X343" s="175" t="str">
        <f aca="true">IF(I343="","",xEURO(OFFSET(C343,-M343+1,0),J343,OFFSET(C343,-M343+2,0),OFFSET(C343,-M343+2,0),OFFSET(C343,-M343+3,0)+AC343,OFFSET(C343,-M343+4,0),1,2)/10*I343)</f>
        <v/>
      </c>
      <c r="Y343" s="248" t="str">
        <f aca="true">IF(I343="","",xEURO(OFFSET(C343,-M343+1,0),J343,OFFSET(C343,-M343+2,0),OFFSET(C343,-M343+2,0),OFFSET(C343,-M343+3,0)+AC343,OFFSET(C343,-M343+4,0),1,3)/100*I343*10000)</f>
        <v/>
      </c>
      <c r="Z343" s="248" t="str">
        <f aca="true">IF(I343="","",xEURO(OFFSET(C343,-M343+1,0),J343,OFFSET(C343,-M343+2,0),OFFSET(C343,-M343+2,0),OFFSET(C343,-M343+3,0)+AC343,OFFSET(C343,-M343+4,0),1,5)/365.25*I343*10000)</f>
        <v/>
      </c>
      <c r="AB343" s="249" t="str">
        <f aca="true">IF(D343="","",xCalcSkew(OFFSET(C343,-M343,0),E343-OFFSET(C343,-M343+1,0),b)/100)</f>
        <v/>
      </c>
      <c r="AC343" s="249" t="str">
        <f aca="true">IF(I343="","",xCalcSkew(OFFSET(C343,-M343,0),J343-OFFSET(C343,-M343+1,0),b)/100)</f>
        <v/>
      </c>
      <c r="AE343" s="0" t="n">
        <f aca="false">D343*F343*10000*-1</f>
        <v>-0</v>
      </c>
      <c r="AF343" s="0" t="n">
        <f aca="false">I343*K343*10000*-1</f>
        <v>-0</v>
      </c>
      <c r="AG343" s="0" t="n">
        <f aca="false">AE343+AF343</f>
        <v>-0</v>
      </c>
    </row>
    <row r="344" customFormat="false" ht="12.75" hidden="false" customHeight="false" outlineLevel="0" collapsed="false">
      <c r="D344" s="265"/>
      <c r="E344" s="266"/>
      <c r="F344" s="266"/>
      <c r="G344" s="267"/>
      <c r="I344" s="265"/>
      <c r="J344" s="266"/>
      <c r="K344" s="266"/>
      <c r="L344" s="268"/>
      <c r="M344" s="247" t="n">
        <f aca="false">M343+1</f>
        <v>27</v>
      </c>
      <c r="N344" s="175" t="str">
        <f aca="true">IF(D344="","",xEURO(OFFSET(C344,-M344+1,0),E344,OFFSET(C344,-M344+2,0),OFFSET(C344,-M344+2,0),OFFSET(C344,-M344+3,0)+AB344,OFFSET(C344,-M344+4,0),0,1)*D344)</f>
        <v/>
      </c>
      <c r="O344" s="235" t="str">
        <f aca="true">IF(D344="","",xEURO(OFFSET(C344,-M344+1,0),E344,OFFSET(C344,-M344+2,0),OFFSET(C344,-M344+2,0),OFFSET(C344,-M344+3,0)+AB344,OFFSET(C344,-M344+4,0),0,0))</f>
        <v/>
      </c>
      <c r="P344" s="175" t="str">
        <f aca="false">IF(D344="","",(O344-F344)*D344*10)</f>
        <v/>
      </c>
      <c r="Q344" s="175" t="str">
        <f aca="true">IF(D344="","",xEURO(OFFSET(C344,-M344+1,0),E344,OFFSET(C344,-M344+2,0),OFFSET(C344,-M344+2,0),OFFSET(C344,-M344+3,0)+AB344,OFFSET(C344,-M344+4,0),0,2)/10*D344)</f>
        <v/>
      </c>
      <c r="R344" s="248" t="str">
        <f aca="true">IF(D344="","",xEURO(OFFSET(C344,-M344+1,0),E344,OFFSET(C344,-M344+2,0),OFFSET(C344,-M344+2,0),OFFSET(C344,-M344+3,0)+AB344,OFFSET(C344,-M344+4,0),0,3)/100*D344*10000)</f>
        <v/>
      </c>
      <c r="S344" s="248" t="str">
        <f aca="true">IF(D344="","",xEURO(OFFSET(C344,-M344+1,0),E344,OFFSET(C344,-M344+2,0),OFFSET(C344,-M344+2,0),OFFSET(C344,-M344+3,0)+AB344,OFFSET(C344,-M344+4,0),0,5)/365.25*D344*10000)</f>
        <v/>
      </c>
      <c r="U344" s="175" t="str">
        <f aca="true">IF(I344="","",xEURO(OFFSET(C344,-M344+1,0),J344,OFFSET(C344,-M344+2,0),OFFSET(C344,-M344+2,0),OFFSET(C344,-M344+3,0)+AC344,OFFSET(C344,-M344+4,0),1,1)*I344)</f>
        <v/>
      </c>
      <c r="V344" s="235" t="str">
        <f aca="true">IF(I344="","",xEURO(OFFSET(C344,-M344+1,0),J344,OFFSET(C344,-M344+2,0),OFFSET(C344,-M344+2,0),OFFSET(C344,-M344+3,0)+AC344,OFFSET(C344,-M344+4,0),1,0))</f>
        <v/>
      </c>
      <c r="W344" s="175" t="str">
        <f aca="false">IF(I344="","",(V344-K344)*I344*10)</f>
        <v/>
      </c>
      <c r="X344" s="175" t="str">
        <f aca="true">IF(I344="","",xEURO(OFFSET(C344,-M344+1,0),J344,OFFSET(C344,-M344+2,0),OFFSET(C344,-M344+2,0),OFFSET(C344,-M344+3,0)+AC344,OFFSET(C344,-M344+4,0),1,2)/10*I344)</f>
        <v/>
      </c>
      <c r="Y344" s="248" t="str">
        <f aca="true">IF(I344="","",xEURO(OFFSET(C344,-M344+1,0),J344,OFFSET(C344,-M344+2,0),OFFSET(C344,-M344+2,0),OFFSET(C344,-M344+3,0)+AC344,OFFSET(C344,-M344+4,0),1,3)/100*I344*10000)</f>
        <v/>
      </c>
      <c r="Z344" s="248" t="str">
        <f aca="true">IF(I344="","",xEURO(OFFSET(C344,-M344+1,0),J344,OFFSET(C344,-M344+2,0),OFFSET(C344,-M344+2,0),OFFSET(C344,-M344+3,0)+AC344,OFFSET(C344,-M344+4,0),1,5)/365.25*I344*10000)</f>
        <v/>
      </c>
      <c r="AB344" s="249" t="str">
        <f aca="true">IF(D344="","",xCalcSkew(OFFSET(C344,-M344,0),E344-OFFSET(C344,-M344+1,0),b)/100)</f>
        <v/>
      </c>
      <c r="AC344" s="249" t="str">
        <f aca="true">IF(I344="","",xCalcSkew(OFFSET(C344,-M344,0),J344-OFFSET(C344,-M344+1,0),b)/100)</f>
        <v/>
      </c>
      <c r="AE344" s="0" t="n">
        <f aca="false">D344*F344*10000*-1</f>
        <v>-0</v>
      </c>
      <c r="AF344" s="0" t="n">
        <f aca="false">I344*K344*10000*-1</f>
        <v>-0</v>
      </c>
      <c r="AG344" s="0" t="n">
        <f aca="false">AE344+AF344</f>
        <v>-0</v>
      </c>
    </row>
    <row r="345" customFormat="false" ht="12.75" hidden="false" customHeight="false" outlineLevel="0" collapsed="false">
      <c r="D345" s="265"/>
      <c r="E345" s="266"/>
      <c r="F345" s="266"/>
      <c r="G345" s="267"/>
      <c r="I345" s="265"/>
      <c r="J345" s="266"/>
      <c r="K345" s="266"/>
      <c r="L345" s="268"/>
      <c r="M345" s="247" t="n">
        <f aca="false">M344+1</f>
        <v>28</v>
      </c>
      <c r="N345" s="175" t="str">
        <f aca="true">IF(D345="","",xEURO(OFFSET(C345,-M345+1,0),E345,OFFSET(C345,-M345+2,0),OFFSET(C345,-M345+2,0),OFFSET(C345,-M345+3,0)+AB345,OFFSET(C345,-M345+4,0),0,1)*D345)</f>
        <v/>
      </c>
      <c r="O345" s="235" t="str">
        <f aca="true">IF(D345="","",xEURO(OFFSET(C345,-M345+1,0),E345,OFFSET(C345,-M345+2,0),OFFSET(C345,-M345+2,0),OFFSET(C345,-M345+3,0)+AB345,OFFSET(C345,-M345+4,0),0,0))</f>
        <v/>
      </c>
      <c r="P345" s="175" t="str">
        <f aca="false">IF(D345="","",(O345-F345)*D345*10)</f>
        <v/>
      </c>
      <c r="Q345" s="175" t="str">
        <f aca="true">IF(D345="","",xEURO(OFFSET(C345,-M345+1,0),E345,OFFSET(C345,-M345+2,0),OFFSET(C345,-M345+2,0),OFFSET(C345,-M345+3,0)+AB345,OFFSET(C345,-M345+4,0),0,2)/10*D345)</f>
        <v/>
      </c>
      <c r="R345" s="248" t="str">
        <f aca="true">IF(D345="","",xEURO(OFFSET(C345,-M345+1,0),E345,OFFSET(C345,-M345+2,0),OFFSET(C345,-M345+2,0),OFFSET(C345,-M345+3,0)+AB345,OFFSET(C345,-M345+4,0),0,3)/100*D345*10000)</f>
        <v/>
      </c>
      <c r="S345" s="248" t="str">
        <f aca="true">IF(D345="","",xEURO(OFFSET(C345,-M345+1,0),E345,OFFSET(C345,-M345+2,0),OFFSET(C345,-M345+2,0),OFFSET(C345,-M345+3,0)+AB345,OFFSET(C345,-M345+4,0),0,5)/365.25*D345*10000)</f>
        <v/>
      </c>
      <c r="U345" s="175" t="str">
        <f aca="true">IF(I345="","",xEURO(OFFSET(C345,-M345+1,0),J345,OFFSET(C345,-M345+2,0),OFFSET(C345,-M345+2,0),OFFSET(C345,-M345+3,0)+AC345,OFFSET(C345,-M345+4,0),1,1)*I345)</f>
        <v/>
      </c>
      <c r="V345" s="235" t="str">
        <f aca="true">IF(I345="","",xEURO(OFFSET(C345,-M345+1,0),J345,OFFSET(C345,-M345+2,0),OFFSET(C345,-M345+2,0),OFFSET(C345,-M345+3,0)+AC345,OFFSET(C345,-M345+4,0),1,0))</f>
        <v/>
      </c>
      <c r="W345" s="175" t="str">
        <f aca="false">IF(I345="","",(V345-K345)*I345*10)</f>
        <v/>
      </c>
      <c r="X345" s="175" t="str">
        <f aca="true">IF(I345="","",xEURO(OFFSET(C345,-M345+1,0),J345,OFFSET(C345,-M345+2,0),OFFSET(C345,-M345+2,0),OFFSET(C345,-M345+3,0)+AC345,OFFSET(C345,-M345+4,0),1,2)/10*I345)</f>
        <v/>
      </c>
      <c r="Y345" s="248" t="str">
        <f aca="true">IF(I345="","",xEURO(OFFSET(C345,-M345+1,0),J345,OFFSET(C345,-M345+2,0),OFFSET(C345,-M345+2,0),OFFSET(C345,-M345+3,0)+AC345,OFFSET(C345,-M345+4,0),1,3)/100*I345*10000)</f>
        <v/>
      </c>
      <c r="Z345" s="248" t="str">
        <f aca="true">IF(I345="","",xEURO(OFFSET(C345,-M345+1,0),J345,OFFSET(C345,-M345+2,0),OFFSET(C345,-M345+2,0),OFFSET(C345,-M345+3,0)+AC345,OFFSET(C345,-M345+4,0),1,5)/365.25*I345*10000)</f>
        <v/>
      </c>
      <c r="AB345" s="249" t="str">
        <f aca="true">IF(D345="","",xCalcSkew(OFFSET(C345,-M345,0),E345-OFFSET(C345,-M345+1,0),b)/100)</f>
        <v/>
      </c>
      <c r="AC345" s="249" t="str">
        <f aca="true">IF(I345="","",xCalcSkew(OFFSET(C345,-M345,0),J345-OFFSET(C345,-M345+1,0),b)/100)</f>
        <v/>
      </c>
      <c r="AE345" s="0" t="n">
        <f aca="false">D345*F345*10000*-1</f>
        <v>-0</v>
      </c>
      <c r="AF345" s="0" t="n">
        <f aca="false">I345*K345*10000*-1</f>
        <v>-0</v>
      </c>
      <c r="AG345" s="0" t="n">
        <f aca="false">AE345+AF345</f>
        <v>-0</v>
      </c>
    </row>
    <row r="346" customFormat="false" ht="12.75" hidden="false" customHeight="false" outlineLevel="0" collapsed="false">
      <c r="D346" s="265"/>
      <c r="E346" s="266"/>
      <c r="F346" s="266"/>
      <c r="G346" s="267"/>
      <c r="I346" s="265"/>
      <c r="J346" s="266"/>
      <c r="K346" s="266"/>
      <c r="L346" s="268"/>
      <c r="M346" s="247" t="n">
        <f aca="false">M345+1</f>
        <v>29</v>
      </c>
      <c r="N346" s="175" t="str">
        <f aca="true">IF(D346="","",xEURO(OFFSET(C346,-M346+1,0),E346,OFFSET(C346,-M346+2,0),OFFSET(C346,-M346+2,0),OFFSET(C346,-M346+3,0)+AB346,OFFSET(C346,-M346+4,0),0,1)*D346)</f>
        <v/>
      </c>
      <c r="O346" s="235" t="str">
        <f aca="true">IF(D346="","",xEURO(OFFSET(C346,-M346+1,0),E346,OFFSET(C346,-M346+2,0),OFFSET(C346,-M346+2,0),OFFSET(C346,-M346+3,0)+AB346,OFFSET(C346,-M346+4,0),0,0))</f>
        <v/>
      </c>
      <c r="P346" s="175" t="str">
        <f aca="false">IF(D346="","",(O346-F346)*D346*10)</f>
        <v/>
      </c>
      <c r="Q346" s="175" t="str">
        <f aca="true">IF(D346="","",xEURO(OFFSET(C346,-M346+1,0),E346,OFFSET(C346,-M346+2,0),OFFSET(C346,-M346+2,0),OFFSET(C346,-M346+3,0)+AB346,OFFSET(C346,-M346+4,0),0,2)/10*D346)</f>
        <v/>
      </c>
      <c r="R346" s="248" t="str">
        <f aca="true">IF(D346="","",xEURO(OFFSET(C346,-M346+1,0),E346,OFFSET(C346,-M346+2,0),OFFSET(C346,-M346+2,0),OFFSET(C346,-M346+3,0)+AB346,OFFSET(C346,-M346+4,0),0,3)/100*D346*10000)</f>
        <v/>
      </c>
      <c r="S346" s="248" t="str">
        <f aca="true">IF(D346="","",xEURO(OFFSET(C346,-M346+1,0),E346,OFFSET(C346,-M346+2,0),OFFSET(C346,-M346+2,0),OFFSET(C346,-M346+3,0)+AB346,OFFSET(C346,-M346+4,0),0,5)/365.25*D346*10000)</f>
        <v/>
      </c>
      <c r="U346" s="175" t="str">
        <f aca="true">IF(I346="","",xEURO(OFFSET(C346,-M346+1,0),J346,OFFSET(C346,-M346+2,0),OFFSET(C346,-M346+2,0),OFFSET(C346,-M346+3,0)+AC346,OFFSET(C346,-M346+4,0),1,1)*I346)</f>
        <v/>
      </c>
      <c r="V346" s="235" t="str">
        <f aca="true">IF(I346="","",xEURO(OFFSET(C346,-M346+1,0),J346,OFFSET(C346,-M346+2,0),OFFSET(C346,-M346+2,0),OFFSET(C346,-M346+3,0)+AC346,OFFSET(C346,-M346+4,0),1,0))</f>
        <v/>
      </c>
      <c r="W346" s="175" t="str">
        <f aca="false">IF(I346="","",(V346-K346)*I346*10)</f>
        <v/>
      </c>
      <c r="X346" s="175" t="str">
        <f aca="true">IF(I346="","",xEURO(OFFSET(C346,-M346+1,0),J346,OFFSET(C346,-M346+2,0),OFFSET(C346,-M346+2,0),OFFSET(C346,-M346+3,0)+AC346,OFFSET(C346,-M346+4,0),1,2)/10*I346)</f>
        <v/>
      </c>
      <c r="Y346" s="248" t="str">
        <f aca="true">IF(I346="","",xEURO(OFFSET(C346,-M346+1,0),J346,OFFSET(C346,-M346+2,0),OFFSET(C346,-M346+2,0),OFFSET(C346,-M346+3,0)+AC346,OFFSET(C346,-M346+4,0),1,3)/100*I346*10000)</f>
        <v/>
      </c>
      <c r="Z346" s="248" t="str">
        <f aca="true">IF(I346="","",xEURO(OFFSET(C346,-M346+1,0),J346,OFFSET(C346,-M346+2,0),OFFSET(C346,-M346+2,0),OFFSET(C346,-M346+3,0)+AC346,OFFSET(C346,-M346+4,0),1,5)/365.25*I346*10000)</f>
        <v/>
      </c>
      <c r="AB346" s="249" t="str">
        <f aca="true">IF(D346="","",xCalcSkew(OFFSET(C346,-M346,0),E346-OFFSET(C346,-M346+1,0),b)/100)</f>
        <v/>
      </c>
      <c r="AC346" s="249" t="str">
        <f aca="true">IF(I346="","",xCalcSkew(OFFSET(C346,-M346,0),J346-OFFSET(C346,-M346+1,0),b)/100)</f>
        <v/>
      </c>
      <c r="AE346" s="0" t="n">
        <f aca="false">D346*F346*10000*-1</f>
        <v>-0</v>
      </c>
      <c r="AF346" s="0" t="n">
        <f aca="false">I346*K346*10000*-1</f>
        <v>-0</v>
      </c>
      <c r="AG346" s="0" t="n">
        <f aca="false">AE346+AF346</f>
        <v>-0</v>
      </c>
    </row>
    <row r="347" customFormat="false" ht="12.75" hidden="false" customHeight="false" outlineLevel="0" collapsed="false">
      <c r="D347" s="265"/>
      <c r="E347" s="266"/>
      <c r="F347" s="266"/>
      <c r="G347" s="267"/>
      <c r="I347" s="265"/>
      <c r="J347" s="266"/>
      <c r="K347" s="266"/>
      <c r="L347" s="268"/>
      <c r="M347" s="247" t="n">
        <f aca="false">M346+1</f>
        <v>30</v>
      </c>
      <c r="N347" s="175" t="str">
        <f aca="true">IF(D347="","",xEURO(OFFSET(C347,-M347+1,0),E347,OFFSET(C347,-M347+2,0),OFFSET(C347,-M347+2,0),OFFSET(C347,-M347+3,0)+AB347,OFFSET(C347,-M347+4,0),0,1)*D347)</f>
        <v/>
      </c>
      <c r="O347" s="235" t="str">
        <f aca="true">IF(D347="","",xEURO(OFFSET(C347,-M347+1,0),E347,OFFSET(C347,-M347+2,0),OFFSET(C347,-M347+2,0),OFFSET(C347,-M347+3,0)+AB347,OFFSET(C347,-M347+4,0),0,0))</f>
        <v/>
      </c>
      <c r="P347" s="175" t="str">
        <f aca="false">IF(D347="","",(O347-F347)*D347*10)</f>
        <v/>
      </c>
      <c r="Q347" s="175" t="str">
        <f aca="true">IF(D347="","",xEURO(OFFSET(C347,-M347+1,0),E347,OFFSET(C347,-M347+2,0),OFFSET(C347,-M347+2,0),OFFSET(C347,-M347+3,0)+AB347,OFFSET(C347,-M347+4,0),0,2)/10*D347)</f>
        <v/>
      </c>
      <c r="R347" s="248" t="str">
        <f aca="true">IF(D347="","",xEURO(OFFSET(C347,-M347+1,0),E347,OFFSET(C347,-M347+2,0),OFFSET(C347,-M347+2,0),OFFSET(C347,-M347+3,0)+AB347,OFFSET(C347,-M347+4,0),0,3)/100*D347*10000)</f>
        <v/>
      </c>
      <c r="S347" s="248" t="str">
        <f aca="true">IF(D347="","",xEURO(OFFSET(C347,-M347+1,0),E347,OFFSET(C347,-M347+2,0),OFFSET(C347,-M347+2,0),OFFSET(C347,-M347+3,0)+AB347,OFFSET(C347,-M347+4,0),0,5)/365.25*D347*10000)</f>
        <v/>
      </c>
      <c r="U347" s="175" t="str">
        <f aca="true">IF(I347="","",xEURO(OFFSET(C347,-M347+1,0),J347,OFFSET(C347,-M347+2,0),OFFSET(C347,-M347+2,0),OFFSET(C347,-M347+3,0)+AC347,OFFSET(C347,-M347+4,0),1,1)*I347)</f>
        <v/>
      </c>
      <c r="V347" s="235" t="str">
        <f aca="true">IF(I347="","",xEURO(OFFSET(C347,-M347+1,0),J347,OFFSET(C347,-M347+2,0),OFFSET(C347,-M347+2,0),OFFSET(C347,-M347+3,0)+AC347,OFFSET(C347,-M347+4,0),1,0))</f>
        <v/>
      </c>
      <c r="W347" s="175" t="str">
        <f aca="false">IF(I347="","",(V347-K347)*I347*10)</f>
        <v/>
      </c>
      <c r="X347" s="175" t="str">
        <f aca="true">IF(I347="","",xEURO(OFFSET(C347,-M347+1,0),J347,OFFSET(C347,-M347+2,0),OFFSET(C347,-M347+2,0),OFFSET(C347,-M347+3,0)+AC347,OFFSET(C347,-M347+4,0),1,2)/10*I347)</f>
        <v/>
      </c>
      <c r="Y347" s="248" t="str">
        <f aca="true">IF(I347="","",xEURO(OFFSET(C347,-M347+1,0),J347,OFFSET(C347,-M347+2,0),OFFSET(C347,-M347+2,0),OFFSET(C347,-M347+3,0)+AC347,OFFSET(C347,-M347+4,0),1,3)/100*I347*10000)</f>
        <v/>
      </c>
      <c r="Z347" s="248" t="str">
        <f aca="true">IF(I347="","",xEURO(OFFSET(C347,-M347+1,0),J347,OFFSET(C347,-M347+2,0),OFFSET(C347,-M347+2,0),OFFSET(C347,-M347+3,0)+AC347,OFFSET(C347,-M347+4,0),1,5)/365.25*I347*10000)</f>
        <v/>
      </c>
      <c r="AB347" s="249" t="str">
        <f aca="true">IF(D347="","",xCalcSkew(OFFSET(C347,-M347,0),E347-OFFSET(C347,-M347+1,0),b)/100)</f>
        <v/>
      </c>
      <c r="AC347" s="249" t="str">
        <f aca="true">IF(I347="","",xCalcSkew(OFFSET(C347,-M347,0),J347-OFFSET(C347,-M347+1,0),b)/100)</f>
        <v/>
      </c>
      <c r="AE347" s="0" t="n">
        <f aca="false">D347*F347*10000*-1</f>
        <v>-0</v>
      </c>
      <c r="AF347" s="0" t="n">
        <f aca="false">I347*K347*10000*-1</f>
        <v>-0</v>
      </c>
      <c r="AG347" s="0" t="n">
        <f aca="false">AE347+AF347</f>
        <v>-0</v>
      </c>
    </row>
    <row r="348" customFormat="false" ht="12.75" hidden="false" customHeight="false" outlineLevel="0" collapsed="false">
      <c r="D348" s="265"/>
      <c r="E348" s="266"/>
      <c r="F348" s="266"/>
      <c r="G348" s="267"/>
      <c r="I348" s="265"/>
      <c r="J348" s="266"/>
      <c r="K348" s="266"/>
      <c r="L348" s="268"/>
      <c r="M348" s="247" t="n">
        <f aca="false">M347+1</f>
        <v>31</v>
      </c>
      <c r="N348" s="175" t="str">
        <f aca="true">IF(D348="","",xEURO(OFFSET(C348,-M348+1,0),E348,OFFSET(C348,-M348+2,0),OFFSET(C348,-M348+2,0),OFFSET(C348,-M348+3,0)+AB348,OFFSET(C348,-M348+4,0),0,1)*D348)</f>
        <v/>
      </c>
      <c r="O348" s="235" t="str">
        <f aca="true">IF(D348="","",xEURO(OFFSET(C348,-M348+1,0),E348,OFFSET(C348,-M348+2,0),OFFSET(C348,-M348+2,0),OFFSET(C348,-M348+3,0)+AB348,OFFSET(C348,-M348+4,0),0,0))</f>
        <v/>
      </c>
      <c r="P348" s="175" t="str">
        <f aca="false">IF(D348="","",(O348-F348)*D348*10)</f>
        <v/>
      </c>
      <c r="Q348" s="175" t="str">
        <f aca="true">IF(D348="","",xEURO(OFFSET(C348,-M348+1,0),E348,OFFSET(C348,-M348+2,0),OFFSET(C348,-M348+2,0),OFFSET(C348,-M348+3,0)+AB348,OFFSET(C348,-M348+4,0),0,2)/10*D348)</f>
        <v/>
      </c>
      <c r="R348" s="248" t="str">
        <f aca="true">IF(D348="","",xEURO(OFFSET(C348,-M348+1,0),E348,OFFSET(C348,-M348+2,0),OFFSET(C348,-M348+2,0),OFFSET(C348,-M348+3,0)+AB348,OFFSET(C348,-M348+4,0),0,3)/100*D348*10000)</f>
        <v/>
      </c>
      <c r="S348" s="248" t="str">
        <f aca="true">IF(D348="","",xEURO(OFFSET(C348,-M348+1,0),E348,OFFSET(C348,-M348+2,0),OFFSET(C348,-M348+2,0),OFFSET(C348,-M348+3,0)+AB348,OFFSET(C348,-M348+4,0),0,5)/365.25*D348*10000)</f>
        <v/>
      </c>
      <c r="U348" s="175" t="str">
        <f aca="true">IF(I348="","",xEURO(OFFSET(C348,-M348+1,0),J348,OFFSET(C348,-M348+2,0),OFFSET(C348,-M348+2,0),OFFSET(C348,-M348+3,0)+AC348,OFFSET(C348,-M348+4,0),1,1)*I348)</f>
        <v/>
      </c>
      <c r="V348" s="235" t="str">
        <f aca="true">IF(I348="","",xEURO(OFFSET(C348,-M348+1,0),J348,OFFSET(C348,-M348+2,0),OFFSET(C348,-M348+2,0),OFFSET(C348,-M348+3,0)+AC348,OFFSET(C348,-M348+4,0),1,0))</f>
        <v/>
      </c>
      <c r="W348" s="175" t="str">
        <f aca="false">IF(I348="","",(V348-K348)*I348*10)</f>
        <v/>
      </c>
      <c r="X348" s="175" t="str">
        <f aca="true">IF(I348="","",xEURO(OFFSET(C348,-M348+1,0),J348,OFFSET(C348,-M348+2,0),OFFSET(C348,-M348+2,0),OFFSET(C348,-M348+3,0)+AC348,OFFSET(C348,-M348+4,0),1,2)/10*I348)</f>
        <v/>
      </c>
      <c r="Y348" s="248" t="str">
        <f aca="true">IF(I348="","",xEURO(OFFSET(C348,-M348+1,0),J348,OFFSET(C348,-M348+2,0),OFFSET(C348,-M348+2,0),OFFSET(C348,-M348+3,0)+AC348,OFFSET(C348,-M348+4,0),1,3)/100*I348*10000)</f>
        <v/>
      </c>
      <c r="Z348" s="248" t="str">
        <f aca="true">IF(I348="","",xEURO(OFFSET(C348,-M348+1,0),J348,OFFSET(C348,-M348+2,0),OFFSET(C348,-M348+2,0),OFFSET(C348,-M348+3,0)+AC348,OFFSET(C348,-M348+4,0),1,5)/365.25*I348*10000)</f>
        <v/>
      </c>
      <c r="AB348" s="249" t="str">
        <f aca="true">IF(D348="","",xCalcSkew(OFFSET(C348,-M348,0),E348-OFFSET(C348,-M348+1,0),b)/100)</f>
        <v/>
      </c>
      <c r="AC348" s="249" t="str">
        <f aca="true">IF(I348="","",xCalcSkew(OFFSET(C348,-M348,0),J348-OFFSET(C348,-M348+1,0),b)/100)</f>
        <v/>
      </c>
      <c r="AE348" s="0" t="n">
        <f aca="false">D348*F348*10000*-1</f>
        <v>-0</v>
      </c>
      <c r="AF348" s="0" t="n">
        <f aca="false">I348*K348*10000*-1</f>
        <v>-0</v>
      </c>
      <c r="AG348" s="0" t="n">
        <f aca="false">AE348+AF348</f>
        <v>-0</v>
      </c>
    </row>
    <row r="349" customFormat="false" ht="12.75" hidden="false" customHeight="false" outlineLevel="0" collapsed="false">
      <c r="D349" s="265"/>
      <c r="E349" s="266"/>
      <c r="F349" s="266"/>
      <c r="G349" s="267"/>
      <c r="I349" s="265"/>
      <c r="J349" s="266"/>
      <c r="K349" s="266"/>
      <c r="L349" s="268"/>
      <c r="M349" s="247" t="n">
        <f aca="false">M348+1</f>
        <v>32</v>
      </c>
      <c r="N349" s="175" t="str">
        <f aca="true">IF(D349="","",xEURO(OFFSET(C349,-M349+1,0),E349,OFFSET(C349,-M349+2,0),OFFSET(C349,-M349+2,0),OFFSET(C349,-M349+3,0)+AB349,OFFSET(C349,-M349+4,0),0,1)*D349)</f>
        <v/>
      </c>
      <c r="O349" s="235" t="str">
        <f aca="true">IF(D349="","",xEURO(OFFSET(C349,-M349+1,0),E349,OFFSET(C349,-M349+2,0),OFFSET(C349,-M349+2,0),OFFSET(C349,-M349+3,0)+AB349,OFFSET(C349,-M349+4,0),0,0))</f>
        <v/>
      </c>
      <c r="P349" s="175" t="str">
        <f aca="false">IF(D349="","",(O349-F349)*D349*10)</f>
        <v/>
      </c>
      <c r="Q349" s="175" t="str">
        <f aca="true">IF(D349="","",xEURO(OFFSET(C349,-M349+1,0),E349,OFFSET(C349,-M349+2,0),OFFSET(C349,-M349+2,0),OFFSET(C349,-M349+3,0)+AB349,OFFSET(C349,-M349+4,0),0,2)/10*D349)</f>
        <v/>
      </c>
      <c r="R349" s="248" t="str">
        <f aca="true">IF(D349="","",xEURO(OFFSET(C349,-M349+1,0),E349,OFFSET(C349,-M349+2,0),OFFSET(C349,-M349+2,0),OFFSET(C349,-M349+3,0)+AB349,OFFSET(C349,-M349+4,0),0,3)/100*D349*10000)</f>
        <v/>
      </c>
      <c r="S349" s="248" t="str">
        <f aca="true">IF(D349="","",xEURO(OFFSET(C349,-M349+1,0),E349,OFFSET(C349,-M349+2,0),OFFSET(C349,-M349+2,0),OFFSET(C349,-M349+3,0)+AB349,OFFSET(C349,-M349+4,0),0,5)/365.25*D349*10000)</f>
        <v/>
      </c>
      <c r="U349" s="175" t="str">
        <f aca="true">IF(I349="","",xEURO(OFFSET(C349,-M349+1,0),J349,OFFSET(C349,-M349+2,0),OFFSET(C349,-M349+2,0),OFFSET(C349,-M349+3,0)+AC349,OFFSET(C349,-M349+4,0),1,1)*I349)</f>
        <v/>
      </c>
      <c r="V349" s="235" t="str">
        <f aca="true">IF(I349="","",xEURO(OFFSET(C349,-M349+1,0),J349,OFFSET(C349,-M349+2,0),OFFSET(C349,-M349+2,0),OFFSET(C349,-M349+3,0)+AC349,OFFSET(C349,-M349+4,0),1,0))</f>
        <v/>
      </c>
      <c r="W349" s="175" t="str">
        <f aca="false">IF(I349="","",(V349-K349)*I349*10)</f>
        <v/>
      </c>
      <c r="X349" s="175" t="str">
        <f aca="true">IF(I349="","",xEURO(OFFSET(C349,-M349+1,0),J349,OFFSET(C349,-M349+2,0),OFFSET(C349,-M349+2,0),OFFSET(C349,-M349+3,0)+AC349,OFFSET(C349,-M349+4,0),1,2)/10*I349)</f>
        <v/>
      </c>
      <c r="Y349" s="248" t="str">
        <f aca="true">IF(I349="","",xEURO(OFFSET(C349,-M349+1,0),J349,OFFSET(C349,-M349+2,0),OFFSET(C349,-M349+2,0),OFFSET(C349,-M349+3,0)+AC349,OFFSET(C349,-M349+4,0),1,3)/100*I349*10000)</f>
        <v/>
      </c>
      <c r="Z349" s="248" t="str">
        <f aca="true">IF(I349="","",xEURO(OFFSET(C349,-M349+1,0),J349,OFFSET(C349,-M349+2,0),OFFSET(C349,-M349+2,0),OFFSET(C349,-M349+3,0)+AC349,OFFSET(C349,-M349+4,0),1,5)/365.25*I349*10000)</f>
        <v/>
      </c>
      <c r="AB349" s="249" t="str">
        <f aca="true">IF(D349="","",xCalcSkew(OFFSET(C349,-M349,0),E349-OFFSET(C349,-M349+1,0),b)/100)</f>
        <v/>
      </c>
      <c r="AC349" s="249" t="str">
        <f aca="true">IF(I349="","",xCalcSkew(OFFSET(C349,-M349,0),J349-OFFSET(C349,-M349+1,0),b)/100)</f>
        <v/>
      </c>
      <c r="AE349" s="0" t="n">
        <f aca="false">D349*F349*10000*-1</f>
        <v>-0</v>
      </c>
      <c r="AF349" s="0" t="n">
        <f aca="false">I349*K349*10000*-1</f>
        <v>-0</v>
      </c>
      <c r="AG349" s="0" t="n">
        <f aca="false">AE349+AF349</f>
        <v>-0</v>
      </c>
    </row>
    <row r="350" customFormat="false" ht="12.75" hidden="false" customHeight="false" outlineLevel="0" collapsed="false">
      <c r="D350" s="265"/>
      <c r="E350" s="266"/>
      <c r="F350" s="266"/>
      <c r="G350" s="267"/>
      <c r="I350" s="265"/>
      <c r="J350" s="266"/>
      <c r="K350" s="266"/>
      <c r="L350" s="268"/>
      <c r="M350" s="247" t="n">
        <f aca="false">M349+1</f>
        <v>33</v>
      </c>
      <c r="N350" s="175" t="str">
        <f aca="true">IF(D350="","",xEURO(OFFSET(C350,-M350+1,0),E350,OFFSET(C350,-M350+2,0),OFFSET(C350,-M350+2,0),OFFSET(C350,-M350+3,0)+AB350,OFFSET(C350,-M350+4,0),0,1)*D350)</f>
        <v/>
      </c>
      <c r="O350" s="235" t="str">
        <f aca="true">IF(D350="","",xEURO(OFFSET(C350,-M350+1,0),E350,OFFSET(C350,-M350+2,0),OFFSET(C350,-M350+2,0),OFFSET(C350,-M350+3,0)+AB350,OFFSET(C350,-M350+4,0),0,0))</f>
        <v/>
      </c>
      <c r="P350" s="175" t="str">
        <f aca="false">IF(D350="","",(O350-F350)*D350*10)</f>
        <v/>
      </c>
      <c r="Q350" s="175" t="str">
        <f aca="true">IF(D350="","",xEURO(OFFSET(C350,-M350+1,0),E350,OFFSET(C350,-M350+2,0),OFFSET(C350,-M350+2,0),OFFSET(C350,-M350+3,0)+AB350,OFFSET(C350,-M350+4,0),0,2)/10*D350)</f>
        <v/>
      </c>
      <c r="R350" s="248" t="str">
        <f aca="true">IF(D350="","",xEURO(OFFSET(C350,-M350+1,0),E350,OFFSET(C350,-M350+2,0),OFFSET(C350,-M350+2,0),OFFSET(C350,-M350+3,0)+AB350,OFFSET(C350,-M350+4,0),0,3)/100*D350*10000)</f>
        <v/>
      </c>
      <c r="S350" s="248" t="str">
        <f aca="true">IF(D350="","",xEURO(OFFSET(C350,-M350+1,0),E350,OFFSET(C350,-M350+2,0),OFFSET(C350,-M350+2,0),OFFSET(C350,-M350+3,0)+AB350,OFFSET(C350,-M350+4,0),0,5)/365.25*D350*10000)</f>
        <v/>
      </c>
      <c r="U350" s="175" t="str">
        <f aca="true">IF(I350="","",xEURO(OFFSET(C350,-M350+1,0),J350,OFFSET(C350,-M350+2,0),OFFSET(C350,-M350+2,0),OFFSET(C350,-M350+3,0)+AC350,OFFSET(C350,-M350+4,0),1,1)*I350)</f>
        <v/>
      </c>
      <c r="V350" s="235" t="str">
        <f aca="true">IF(I350="","",xEURO(OFFSET(C350,-M350+1,0),J350,OFFSET(C350,-M350+2,0),OFFSET(C350,-M350+2,0),OFFSET(C350,-M350+3,0)+AC350,OFFSET(C350,-M350+4,0),1,0))</f>
        <v/>
      </c>
      <c r="W350" s="175" t="str">
        <f aca="false">IF(I350="","",(V350-K350)*I350*10)</f>
        <v/>
      </c>
      <c r="X350" s="175" t="str">
        <f aca="true">IF(I350="","",xEURO(OFFSET(C350,-M350+1,0),J350,OFFSET(C350,-M350+2,0),OFFSET(C350,-M350+2,0),OFFSET(C350,-M350+3,0)+AC350,OFFSET(C350,-M350+4,0),1,2)/10*I350)</f>
        <v/>
      </c>
      <c r="Y350" s="248" t="str">
        <f aca="true">IF(I350="","",xEURO(OFFSET(C350,-M350+1,0),J350,OFFSET(C350,-M350+2,0),OFFSET(C350,-M350+2,0),OFFSET(C350,-M350+3,0)+AC350,OFFSET(C350,-M350+4,0),1,3)/100*I350*10000)</f>
        <v/>
      </c>
      <c r="Z350" s="248" t="str">
        <f aca="true">IF(I350="","",xEURO(OFFSET(C350,-M350+1,0),J350,OFFSET(C350,-M350+2,0),OFFSET(C350,-M350+2,0),OFFSET(C350,-M350+3,0)+AC350,OFFSET(C350,-M350+4,0),1,5)/365.25*I350*10000)</f>
        <v/>
      </c>
      <c r="AB350" s="249" t="str">
        <f aca="true">IF(D350="","",xCalcSkew(OFFSET(C350,-M350,0),E350-OFFSET(C350,-M350+1,0),b)/100)</f>
        <v/>
      </c>
      <c r="AC350" s="249" t="str">
        <f aca="true">IF(I350="","",xCalcSkew(OFFSET(C350,-M350,0),J350-OFFSET(C350,-M350+1,0),b)/100)</f>
        <v/>
      </c>
      <c r="AE350" s="0" t="n">
        <f aca="false">D350*F350*10000*-1</f>
        <v>-0</v>
      </c>
      <c r="AF350" s="0" t="n">
        <f aca="false">I350*K350*10000*-1</f>
        <v>-0</v>
      </c>
      <c r="AG350" s="0" t="n">
        <f aca="false">AE350+AF350</f>
        <v>-0</v>
      </c>
    </row>
    <row r="351" customFormat="false" ht="12.75" hidden="false" customHeight="false" outlineLevel="0" collapsed="false">
      <c r="D351" s="265"/>
      <c r="E351" s="266"/>
      <c r="F351" s="266"/>
      <c r="G351" s="267"/>
      <c r="I351" s="265"/>
      <c r="J351" s="266"/>
      <c r="K351" s="266"/>
      <c r="L351" s="268"/>
      <c r="M351" s="247" t="n">
        <f aca="false">M350+1</f>
        <v>34</v>
      </c>
      <c r="N351" s="175" t="str">
        <f aca="true">IF(D351="","",xEURO(OFFSET(C351,-M351+1,0),E351,OFFSET(C351,-M351+2,0),OFFSET(C351,-M351+2,0),OFFSET(C351,-M351+3,0)+AB351,OFFSET(C351,-M351+4,0),0,1)*D351)</f>
        <v/>
      </c>
      <c r="O351" s="235" t="str">
        <f aca="true">IF(D351="","",xEURO(OFFSET(C351,-M351+1,0),E351,OFFSET(C351,-M351+2,0),OFFSET(C351,-M351+2,0),OFFSET(C351,-M351+3,0)+AB351,OFFSET(C351,-M351+4,0),0,0))</f>
        <v/>
      </c>
      <c r="P351" s="175" t="str">
        <f aca="false">IF(D351="","",(O351-F351)*D351*10)</f>
        <v/>
      </c>
      <c r="Q351" s="175" t="str">
        <f aca="true">IF(D351="","",xEURO(OFFSET(C351,-M351+1,0),E351,OFFSET(C351,-M351+2,0),OFFSET(C351,-M351+2,0),OFFSET(C351,-M351+3,0)+AB351,OFFSET(C351,-M351+4,0),0,2)/10*D351)</f>
        <v/>
      </c>
      <c r="R351" s="248" t="str">
        <f aca="true">IF(D351="","",xEURO(OFFSET(C351,-M351+1,0),E351,OFFSET(C351,-M351+2,0),OFFSET(C351,-M351+2,0),OFFSET(C351,-M351+3,0)+AB351,OFFSET(C351,-M351+4,0),0,3)/100*D351*10000)</f>
        <v/>
      </c>
      <c r="S351" s="248" t="str">
        <f aca="true">IF(D351="","",xEURO(OFFSET(C351,-M351+1,0),E351,OFFSET(C351,-M351+2,0),OFFSET(C351,-M351+2,0),OFFSET(C351,-M351+3,0)+AB351,OFFSET(C351,-M351+4,0),0,5)/365.25*D351*10000)</f>
        <v/>
      </c>
      <c r="U351" s="175" t="str">
        <f aca="true">IF(I351="","",xEURO(OFFSET(C351,-M351+1,0),J351,OFFSET(C351,-M351+2,0),OFFSET(C351,-M351+2,0),OFFSET(C351,-M351+3,0)+AC351,OFFSET(C351,-M351+4,0),1,1)*I351)</f>
        <v/>
      </c>
      <c r="V351" s="235" t="str">
        <f aca="true">IF(I351="","",xEURO(OFFSET(C351,-M351+1,0),J351,OFFSET(C351,-M351+2,0),OFFSET(C351,-M351+2,0),OFFSET(C351,-M351+3,0)+AC351,OFFSET(C351,-M351+4,0),1,0))</f>
        <v/>
      </c>
      <c r="W351" s="175" t="str">
        <f aca="false">IF(I351="","",(V351-K351)*I351*10)</f>
        <v/>
      </c>
      <c r="X351" s="175" t="str">
        <f aca="true">IF(I351="","",xEURO(OFFSET(C351,-M351+1,0),J351,OFFSET(C351,-M351+2,0),OFFSET(C351,-M351+2,0),OFFSET(C351,-M351+3,0)+AC351,OFFSET(C351,-M351+4,0),1,2)/10*I351)</f>
        <v/>
      </c>
      <c r="Y351" s="248" t="str">
        <f aca="true">IF(I351="","",xEURO(OFFSET(C351,-M351+1,0),J351,OFFSET(C351,-M351+2,0),OFFSET(C351,-M351+2,0),OFFSET(C351,-M351+3,0)+AC351,OFFSET(C351,-M351+4,0),1,3)/100*I351*10000)</f>
        <v/>
      </c>
      <c r="Z351" s="248" t="str">
        <f aca="true">IF(I351="","",xEURO(OFFSET(C351,-M351+1,0),J351,OFFSET(C351,-M351+2,0),OFFSET(C351,-M351+2,0),OFFSET(C351,-M351+3,0)+AC351,OFFSET(C351,-M351+4,0),1,5)/365.25*I351*10000)</f>
        <v/>
      </c>
      <c r="AB351" s="249" t="str">
        <f aca="true">IF(D351="","",xCalcSkew(OFFSET(C351,-M351,0),E351-OFFSET(C351,-M351+1,0),b)/100)</f>
        <v/>
      </c>
      <c r="AC351" s="249" t="str">
        <f aca="true">IF(I351="","",xCalcSkew(OFFSET(C351,-M351,0),J351-OFFSET(C351,-M351+1,0),b)/100)</f>
        <v/>
      </c>
      <c r="AE351" s="0" t="n">
        <f aca="false">D351*F351*10000*-1</f>
        <v>-0</v>
      </c>
      <c r="AF351" s="0" t="n">
        <f aca="false">I351*K351*10000*-1</f>
        <v>-0</v>
      </c>
      <c r="AG351" s="0" t="n">
        <f aca="false">AE351+AF351</f>
        <v>-0</v>
      </c>
    </row>
    <row r="352" customFormat="false" ht="12.75" hidden="false" customHeight="false" outlineLevel="0" collapsed="false">
      <c r="D352" s="265"/>
      <c r="E352" s="266"/>
      <c r="F352" s="266"/>
      <c r="G352" s="267"/>
      <c r="I352" s="265"/>
      <c r="J352" s="266"/>
      <c r="K352" s="266"/>
      <c r="L352" s="268"/>
      <c r="M352" s="247" t="n">
        <f aca="false">M351+1</f>
        <v>35</v>
      </c>
      <c r="N352" s="175" t="str">
        <f aca="true">IF(D352="","",xEURO(OFFSET(C352,-M352+1,0),E352,OFFSET(C352,-M352+2,0),OFFSET(C352,-M352+2,0),OFFSET(C352,-M352+3,0)+AB352,OFFSET(C352,-M352+4,0),0,1)*D352)</f>
        <v/>
      </c>
      <c r="O352" s="235" t="str">
        <f aca="true">IF(D352="","",xEURO(OFFSET(C352,-M352+1,0),E352,OFFSET(C352,-M352+2,0),OFFSET(C352,-M352+2,0),OFFSET(C352,-M352+3,0)+AB352,OFFSET(C352,-M352+4,0),0,0))</f>
        <v/>
      </c>
      <c r="P352" s="175" t="str">
        <f aca="false">IF(D352="","",(O352-F352)*D352*10)</f>
        <v/>
      </c>
      <c r="Q352" s="175" t="str">
        <f aca="true">IF(D352="","",xEURO(OFFSET(C352,-M352+1,0),E352,OFFSET(C352,-M352+2,0),OFFSET(C352,-M352+2,0),OFFSET(C352,-M352+3,0)+AB352,OFFSET(C352,-M352+4,0),0,2)/10*D352)</f>
        <v/>
      </c>
      <c r="R352" s="248" t="str">
        <f aca="true">IF(D352="","",xEURO(OFFSET(C352,-M352+1,0),E352,OFFSET(C352,-M352+2,0),OFFSET(C352,-M352+2,0),OFFSET(C352,-M352+3,0)+AB352,OFFSET(C352,-M352+4,0),0,3)/100*D352*10000)</f>
        <v/>
      </c>
      <c r="S352" s="248" t="str">
        <f aca="true">IF(D352="","",xEURO(OFFSET(C352,-M352+1,0),E352,OFFSET(C352,-M352+2,0),OFFSET(C352,-M352+2,0),OFFSET(C352,-M352+3,0)+AB352,OFFSET(C352,-M352+4,0),0,5)/365.25*D352*10000)</f>
        <v/>
      </c>
      <c r="U352" s="175" t="str">
        <f aca="true">IF(I352="","",xEURO(OFFSET(C352,-M352+1,0),J352,OFFSET(C352,-M352+2,0),OFFSET(C352,-M352+2,0),OFFSET(C352,-M352+3,0)+AC352,OFFSET(C352,-M352+4,0),1,1)*I352)</f>
        <v/>
      </c>
      <c r="V352" s="235" t="str">
        <f aca="true">IF(I352="","",xEURO(OFFSET(C352,-M352+1,0),J352,OFFSET(C352,-M352+2,0),OFFSET(C352,-M352+2,0),OFFSET(C352,-M352+3,0)+AC352,OFFSET(C352,-M352+4,0),1,0))</f>
        <v/>
      </c>
      <c r="W352" s="175" t="str">
        <f aca="false">IF(I352="","",(V352-K352)*I352*10)</f>
        <v/>
      </c>
      <c r="X352" s="175" t="str">
        <f aca="true">IF(I352="","",xEURO(OFFSET(C352,-M352+1,0),J352,OFFSET(C352,-M352+2,0),OFFSET(C352,-M352+2,0),OFFSET(C352,-M352+3,0)+AC352,OFFSET(C352,-M352+4,0),1,2)/10*I352)</f>
        <v/>
      </c>
      <c r="Y352" s="248" t="str">
        <f aca="true">IF(I352="","",xEURO(OFFSET(C352,-M352+1,0),J352,OFFSET(C352,-M352+2,0),OFFSET(C352,-M352+2,0),OFFSET(C352,-M352+3,0)+AC352,OFFSET(C352,-M352+4,0),1,3)/100*I352*10000)</f>
        <v/>
      </c>
      <c r="Z352" s="248" t="str">
        <f aca="true">IF(I352="","",xEURO(OFFSET(C352,-M352+1,0),J352,OFFSET(C352,-M352+2,0),OFFSET(C352,-M352+2,0),OFFSET(C352,-M352+3,0)+AC352,OFFSET(C352,-M352+4,0),1,5)/365.25*I352*10000)</f>
        <v/>
      </c>
      <c r="AB352" s="249" t="str">
        <f aca="true">IF(D352="","",xCalcSkew(OFFSET(C352,-M352,0),E352-OFFSET(C352,-M352+1,0),b)/100)</f>
        <v/>
      </c>
      <c r="AC352" s="249" t="str">
        <f aca="true">IF(I352="","",xCalcSkew(OFFSET(C352,-M352,0),J352-OFFSET(C352,-M352+1,0),b)/100)</f>
        <v/>
      </c>
      <c r="AE352" s="0" t="n">
        <f aca="false">D352*F352*10000*-1</f>
        <v>-0</v>
      </c>
      <c r="AF352" s="0" t="n">
        <f aca="false">I352*K352*10000*-1</f>
        <v>-0</v>
      </c>
      <c r="AG352" s="0" t="n">
        <f aca="false">AE352+AF352</f>
        <v>-0</v>
      </c>
    </row>
    <row r="353" customFormat="false" ht="12.75" hidden="false" customHeight="false" outlineLevel="0" collapsed="false">
      <c r="D353" s="274" t="n">
        <f aca="true">SUM(INDIRECT(CONCATENATE(ADDRESS(ROW(D317),COLUMN(D317)),":",ADDRESS(ROW()-1,COLUMN()))))</f>
        <v>15</v>
      </c>
      <c r="I353" s="274" t="n">
        <f aca="true">SUM(INDIRECT(CONCATENATE(ADDRESS(ROW(I317),COLUMN(I317)),":",ADDRESS(ROW()-1,COLUMN()))))</f>
        <v>15</v>
      </c>
      <c r="J353" s="170"/>
      <c r="K353" s="170"/>
      <c r="L353" s="170"/>
      <c r="N353" s="274" t="e">
        <f aca="true">SUM(INDIRECT(CONCATENATE(ADDRESS(ROW(N317),COLUMN(N317)),":",ADDRESS(ROW()-1,COLUMN()))))</f>
        <v>#NAME?</v>
      </c>
      <c r="O353" s="274" t="e">
        <f aca="true">SUM(INDIRECT(CONCATENATE(ADDRESS(ROW(O317),COLUMN(O317)),":",ADDRESS(ROW()-1,COLUMN()))))</f>
        <v>#NAME?</v>
      </c>
      <c r="P353" s="274" t="e">
        <f aca="true">SUM(INDIRECT(CONCATENATE(ADDRESS(ROW(P317),COLUMN(P317)),":",ADDRESS(ROW()-1,COLUMN()))))</f>
        <v>#NAME?</v>
      </c>
      <c r="Q353" s="274" t="e">
        <f aca="true">SUM(INDIRECT(CONCATENATE(ADDRESS(ROW(Q317),COLUMN(Q317)),":",ADDRESS(ROW()-1,COLUMN()))))</f>
        <v>#NAME?</v>
      </c>
      <c r="R353" s="274" t="e">
        <f aca="true">SUM(INDIRECT(CONCATENATE(ADDRESS(ROW(R317),COLUMN(R317)),":",ADDRESS(ROW()-1,COLUMN()))))</f>
        <v>#NAME?</v>
      </c>
      <c r="S353" s="274" t="e">
        <f aca="true">SUM(INDIRECT(CONCATENATE(ADDRESS(ROW(S317),COLUMN(S317)),":",ADDRESS(ROW()-1,COLUMN()))))</f>
        <v>#NAME?</v>
      </c>
      <c r="T353" s="175"/>
      <c r="U353" s="274" t="e">
        <f aca="true">SUM(INDIRECT(CONCATENATE(ADDRESS(ROW(U317),COLUMN(U317)),":",ADDRESS(ROW()-1,COLUMN()))))</f>
        <v>#NAME?</v>
      </c>
      <c r="V353" s="274" t="e">
        <f aca="true">SUM(INDIRECT(CONCATENATE(ADDRESS(ROW(V317),COLUMN(V317)),":",ADDRESS(ROW()-1,COLUMN()))))</f>
        <v>#NAME?</v>
      </c>
      <c r="W353" s="274" t="e">
        <f aca="true">SUM(INDIRECT(CONCATENATE(ADDRESS(ROW(W317),COLUMN(W317)),":",ADDRESS(ROW()-1,COLUMN()))))</f>
        <v>#NAME?</v>
      </c>
      <c r="X353" s="274" t="e">
        <f aca="true">SUM(INDIRECT(CONCATENATE(ADDRESS(ROW(X317),COLUMN(X317)),":",ADDRESS(ROW()-1,COLUMN()))))</f>
        <v>#NAME?</v>
      </c>
      <c r="Y353" s="274" t="e">
        <f aca="true">SUM(INDIRECT(CONCATENATE(ADDRESS(ROW(Y317),COLUMN(Y317)),":",ADDRESS(ROW()-1,COLUMN()))))</f>
        <v>#NAME?</v>
      </c>
      <c r="Z353" s="274" t="e">
        <f aca="true">SUM(INDIRECT(CONCATENATE(ADDRESS(ROW(Z317),COLUMN(Z317)),":",ADDRESS(ROW()-1,COLUMN()))))</f>
        <v>#NAME?</v>
      </c>
      <c r="AE353" s="0" t="n">
        <f aca="false">D353*F353*10000*-1</f>
        <v>-0</v>
      </c>
      <c r="AF353" s="0" t="n">
        <f aca="false">I353*K353*10000*-1</f>
        <v>-0</v>
      </c>
      <c r="AG353" s="0" t="n">
        <f aca="false">AE353+AF353</f>
        <v>-0</v>
      </c>
    </row>
    <row r="354" customFormat="false" ht="12.75" hidden="false" customHeight="false" outlineLevel="0" collapsed="false">
      <c r="AE354" s="0" t="n">
        <f aca="false">D354*F354*10000*-1</f>
        <v>-0</v>
      </c>
      <c r="AF354" s="0" t="n">
        <f aca="false">I354*K354*10000*-1</f>
        <v>-0</v>
      </c>
      <c r="AG354" s="0" t="n">
        <f aca="false">AE354+AF354</f>
        <v>-0</v>
      </c>
    </row>
    <row r="355" customFormat="false" ht="12.75" hidden="false" customHeight="false" outlineLevel="0" collapsed="false">
      <c r="C355" s="264" t="n">
        <f aca="false">EOMONTH(C317,0)+1</f>
        <v>37500</v>
      </c>
      <c r="D355" s="265" t="n">
        <v>15</v>
      </c>
      <c r="E355" s="266" t="n">
        <v>3.25</v>
      </c>
      <c r="F355" s="266" t="n">
        <v>0.565</v>
      </c>
      <c r="G355" s="267" t="s">
        <v>167</v>
      </c>
      <c r="I355" s="265" t="n">
        <v>15</v>
      </c>
      <c r="J355" s="266" t="n">
        <v>3.25</v>
      </c>
      <c r="K355" s="266" t="n">
        <v>0.565</v>
      </c>
      <c r="L355" s="268" t="s">
        <v>167</v>
      </c>
      <c r="M355" s="247" t="n">
        <v>0</v>
      </c>
      <c r="N355" s="175" t="e">
        <f aca="true">IF(D355="","",xEURO(OFFSET(C355,-M355+1,0),E355,OFFSET(C355,-M355+2,0),OFFSET(C355,-M355+2,0),OFFSET(C355,-M355+3,0)+AB355,OFFSET(C355,-M355+4,0),0,1)*D355)</f>
        <v>#NAME?</v>
      </c>
      <c r="O355" s="235" t="e">
        <f aca="true">IF(D355="","",xEURO(OFFSET(C355,-M355+1,0),E355,OFFSET(C355,-M355+2,0),OFFSET(C355,-M355+2,0),OFFSET(C355,-M355+3,0)+AB355,OFFSET(C355,-M355+4,0),0,0))</f>
        <v>#NAME?</v>
      </c>
      <c r="P355" s="175" t="e">
        <f aca="false">IF(D355="","",(O355-F355)*D355*10)</f>
        <v>#NAME?</v>
      </c>
      <c r="Q355" s="175" t="e">
        <f aca="true">IF(D355="","",xEURO(OFFSET(C355,-M355+1,0),E355,OFFSET(C355,-M355+2,0),OFFSET(C355,-M355+2,0),OFFSET(C355,-M355+3,0)+AB355,OFFSET(C355,-M355+4,0),0,2)/10*D355)</f>
        <v>#NAME?</v>
      </c>
      <c r="R355" s="248" t="e">
        <f aca="true">IF(D355="","",xEURO(OFFSET(C355,-M355+1,0),E355,OFFSET(C355,-M355+2,0),OFFSET(C355,-M355+2,0),OFFSET(C355,-M355+3,0)+AB355,OFFSET(C355,-M355+4,0),0,3)/100*D355*10000)</f>
        <v>#NAME?</v>
      </c>
      <c r="S355" s="248" t="e">
        <f aca="true">IF(D355="","",xEURO(OFFSET(C355,-M355+1,0),E355,OFFSET(C355,-M355+2,0),OFFSET(C355,-M355+2,0),OFFSET(C355,-M355+3,0)+AB355,OFFSET(C355,-M355+4,0),0,5)/365.25*D355*10000)</f>
        <v>#NAME?</v>
      </c>
      <c r="U355" s="175" t="e">
        <f aca="true">IF(I355="","",xEURO(OFFSET(C355,-M355+1,0),J355,OFFSET(C355,-M355+2,0),OFFSET(C355,-M355+2,0),OFFSET(C355,-M355+3,0)+AC355,OFFSET(C355,-M355+4,0),1,1)*I355)</f>
        <v>#NAME?</v>
      </c>
      <c r="V355" s="235" t="e">
        <f aca="true">IF(I355="","",xEURO(OFFSET(C355,-M355+1,0),J355,OFFSET(C355,-M355+2,0),OFFSET(C355,-M355+2,0),OFFSET(C355,-M355+3,0)+AC355,OFFSET(C355,-M355+4,0),1,0))</f>
        <v>#NAME?</v>
      </c>
      <c r="W355" s="175" t="e">
        <f aca="false">IF(I355="","",(V355-K355)*I355*10)</f>
        <v>#NAME?</v>
      </c>
      <c r="X355" s="175" t="e">
        <f aca="true">IF(I355="","",xEURO(OFFSET(C355,-M355+1,0),J355,OFFSET(C355,-M355+2,0),OFFSET(C355,-M355+2,0),OFFSET(C355,-M355+3,0)+AC355,OFFSET(C355,-M355+4,0),1,2)/10*I355)</f>
        <v>#NAME?</v>
      </c>
      <c r="Y355" s="248" t="e">
        <f aca="true">IF(I355="","",xEURO(OFFSET(C355,-M355+1,0),J355,OFFSET(C355,-M355+2,0),OFFSET(C355,-M355+2,0),OFFSET(C355,-M355+3,0)+AC355,OFFSET(C355,-M355+4,0),1,3)/100*I355*10000)</f>
        <v>#NAME?</v>
      </c>
      <c r="Z355" s="248" t="e">
        <f aca="true">IF(I355="","",xEURO(OFFSET(C355,-M355+1,0),J355,OFFSET(C355,-M355+2,0),OFFSET(C355,-M355+2,0),OFFSET(C355,-M355+3,0)+AC355,OFFSET(C355,-M355+4,0),1,5)/365.25*I355*10000)</f>
        <v>#NAME?</v>
      </c>
      <c r="AB355" s="249" t="e">
        <f aca="true">IF(D355="","",xCalcSkew(OFFSET(C355,-M355,0),E355-OFFSET(C355,-M355+1,0),b)/100)</f>
        <v>#NAME?</v>
      </c>
      <c r="AC355" s="249" t="e">
        <f aca="true">IF(I355="","",xCalcSkew(OFFSET(C355,-M355,0),J355-OFFSET(C355,-M355+1,0),b)/100)</f>
        <v>#NAME?</v>
      </c>
      <c r="AE355" s="0" t="n">
        <f aca="false">D355*F355*10000*-1</f>
        <v>-84750</v>
      </c>
      <c r="AF355" s="0" t="n">
        <f aca="false">I355*K355*10000*-1</f>
        <v>-84750</v>
      </c>
      <c r="AG355" s="0" t="n">
        <f aca="false">AE355+AF355</f>
        <v>-169500</v>
      </c>
    </row>
    <row r="356" customFormat="false" ht="12.75" hidden="false" customHeight="false" outlineLevel="0" collapsed="false">
      <c r="C356" s="269" t="n">
        <f aca="false">INDEX(Inputs!$1:$65536,MATCH(C355,Inputs!C:C,0),5)</f>
        <v>3.048</v>
      </c>
      <c r="D356" s="265"/>
      <c r="E356" s="266"/>
      <c r="F356" s="266"/>
      <c r="G356" s="267"/>
      <c r="I356" s="265"/>
      <c r="J356" s="266"/>
      <c r="K356" s="266"/>
      <c r="L356" s="268"/>
      <c r="M356" s="247" t="n">
        <f aca="false">M355+1</f>
        <v>1</v>
      </c>
      <c r="N356" s="175" t="str">
        <f aca="true">IF(D356="","",xEURO(OFFSET(C356,-M356+1,0),E356,OFFSET(C356,-M356+2,0),OFFSET(C356,-M356+2,0),OFFSET(C356,-M356+3,0)+AB356,OFFSET(C356,-M356+4,0),0,1)*D356)</f>
        <v/>
      </c>
      <c r="O356" s="235" t="str">
        <f aca="true">IF(D356="","",xEURO(OFFSET(C356,-M356+1,0),E356,OFFSET(C356,-M356+2,0),OFFSET(C356,-M356+2,0),OFFSET(C356,-M356+3,0)+AB356,OFFSET(C356,-M356+4,0),0,0))</f>
        <v/>
      </c>
      <c r="P356" s="175" t="str">
        <f aca="false">IF(D356="","",(O356-F356)*D356*10)</f>
        <v/>
      </c>
      <c r="Q356" s="175" t="str">
        <f aca="true">IF(D356="","",xEURO(OFFSET(C356,-M356+1,0),E356,OFFSET(C356,-M356+2,0),OFFSET(C356,-M356+2,0),OFFSET(C356,-M356+3,0)+AB356,OFFSET(C356,-M356+4,0),0,2)/10*D356)</f>
        <v/>
      </c>
      <c r="R356" s="248" t="str">
        <f aca="true">IF(D356="","",xEURO(OFFSET(C356,-M356+1,0),E356,OFFSET(C356,-M356+2,0),OFFSET(C356,-M356+2,0),OFFSET(C356,-M356+3,0)+AB356,OFFSET(C356,-M356+4,0),0,3)/100*D356*10000)</f>
        <v/>
      </c>
      <c r="S356" s="248" t="str">
        <f aca="true">IF(D356="","",xEURO(OFFSET(C356,-M356+1,0),E356,OFFSET(C356,-M356+2,0),OFFSET(C356,-M356+2,0),OFFSET(C356,-M356+3,0)+AB356,OFFSET(C356,-M356+4,0),0,5)/365.25*D356*10000)</f>
        <v/>
      </c>
      <c r="U356" s="175" t="str">
        <f aca="true">IF(I356="","",xEURO(OFFSET(C356,-M356+1,0),J356,OFFSET(C356,-M356+2,0),OFFSET(C356,-M356+2,0),OFFSET(C356,-M356+3,0)+AC356,OFFSET(C356,-M356+4,0),1,1)*I356)</f>
        <v/>
      </c>
      <c r="V356" s="235" t="str">
        <f aca="true">IF(I356="","",xEURO(OFFSET(C356,-M356+1,0),J356,OFFSET(C356,-M356+2,0),OFFSET(C356,-M356+2,0),OFFSET(C356,-M356+3,0)+AC356,OFFSET(C356,-M356+4,0),1,0))</f>
        <v/>
      </c>
      <c r="W356" s="175" t="str">
        <f aca="false">IF(I356="","",(V356-K356)*I356*10)</f>
        <v/>
      </c>
      <c r="X356" s="175" t="str">
        <f aca="true">IF(I356="","",xEURO(OFFSET(C356,-M356+1,0),J356,OFFSET(C356,-M356+2,0),OFFSET(C356,-M356+2,0),OFFSET(C356,-M356+3,0)+AC356,OFFSET(C356,-M356+4,0),1,2)/10*I356)</f>
        <v/>
      </c>
      <c r="Y356" s="248" t="str">
        <f aca="true">IF(I356="","",xEURO(OFFSET(C356,-M356+1,0),J356,OFFSET(C356,-M356+2,0),OFFSET(C356,-M356+2,0),OFFSET(C356,-M356+3,0)+AC356,OFFSET(C356,-M356+4,0),1,3)/100*I356*10000)</f>
        <v/>
      </c>
      <c r="Z356" s="248" t="str">
        <f aca="true">IF(I356="","",xEURO(OFFSET(C356,-M356+1,0),J356,OFFSET(C356,-M356+2,0),OFFSET(C356,-M356+2,0),OFFSET(C356,-M356+3,0)+AC356,OFFSET(C356,-M356+4,0),1,5)/365.25*I356*10000)</f>
        <v/>
      </c>
      <c r="AB356" s="249" t="str">
        <f aca="true">IF(D356="","",xCalcSkew(OFFSET(C356,-M356,0),E356-OFFSET(C356,-M356+1,0),b)/100)</f>
        <v/>
      </c>
      <c r="AC356" s="249" t="str">
        <f aca="true">IF(I356="","",xCalcSkew(OFFSET(C356,-M356,0),J356-OFFSET(C356,-M356+1,0),b)/100)</f>
        <v/>
      </c>
      <c r="AE356" s="0" t="n">
        <f aca="false">D356*F356*10000*-1</f>
        <v>-0</v>
      </c>
      <c r="AF356" s="0" t="n">
        <f aca="false">I356*K356*10000*-1</f>
        <v>-0</v>
      </c>
      <c r="AG356" s="0" t="n">
        <f aca="false">AE356+AF356</f>
        <v>-0</v>
      </c>
    </row>
    <row r="357" customFormat="false" ht="12.75" hidden="false" customHeight="false" outlineLevel="0" collapsed="false">
      <c r="C357" s="249" t="n">
        <f aca="false">INDEX(Inputs!$1:$65536,MATCH(C355,Inputs!C:C,0),7)</f>
        <v>0.0233646780089032</v>
      </c>
      <c r="D357" s="265"/>
      <c r="E357" s="266"/>
      <c r="F357" s="266"/>
      <c r="G357" s="267"/>
      <c r="I357" s="265"/>
      <c r="J357" s="266"/>
      <c r="K357" s="266"/>
      <c r="L357" s="268"/>
      <c r="M357" s="247" t="n">
        <f aca="false">M356+1</f>
        <v>2</v>
      </c>
      <c r="N357" s="175" t="str">
        <f aca="true">IF(D357="","",xEURO(OFFSET(C357,-M357+1,0),E357,OFFSET(C357,-M357+2,0),OFFSET(C357,-M357+2,0),OFFSET(C357,-M357+3,0)+AB357,OFFSET(C357,-M357+4,0),0,1)*D357)</f>
        <v/>
      </c>
      <c r="O357" s="235" t="str">
        <f aca="true">IF(D357="","",xEURO(OFFSET(C357,-M357+1,0),E357,OFFSET(C357,-M357+2,0),OFFSET(C357,-M357+2,0),OFFSET(C357,-M357+3,0)+AB357,OFFSET(C357,-M357+4,0),0,0))</f>
        <v/>
      </c>
      <c r="P357" s="175" t="str">
        <f aca="false">IF(D357="","",(O357-F357)*D357*10)</f>
        <v/>
      </c>
      <c r="Q357" s="175" t="str">
        <f aca="true">IF(D357="","",xEURO(OFFSET(C357,-M357+1,0),E357,OFFSET(C357,-M357+2,0),OFFSET(C357,-M357+2,0),OFFSET(C357,-M357+3,0)+AB357,OFFSET(C357,-M357+4,0),0,2)/10*D357)</f>
        <v/>
      </c>
      <c r="R357" s="248" t="str">
        <f aca="true">IF(D357="","",xEURO(OFFSET(C357,-M357+1,0),E357,OFFSET(C357,-M357+2,0),OFFSET(C357,-M357+2,0),OFFSET(C357,-M357+3,0)+AB357,OFFSET(C357,-M357+4,0),0,3)/100*D357*10000)</f>
        <v/>
      </c>
      <c r="S357" s="248" t="str">
        <f aca="true">IF(D357="","",xEURO(OFFSET(C357,-M357+1,0),E357,OFFSET(C357,-M357+2,0),OFFSET(C357,-M357+2,0),OFFSET(C357,-M357+3,0)+AB357,OFFSET(C357,-M357+4,0),0,5)/365.25*D357*10000)</f>
        <v/>
      </c>
      <c r="U357" s="175" t="str">
        <f aca="true">IF(I357="","",xEURO(OFFSET(C357,-M357+1,0),J357,OFFSET(C357,-M357+2,0),OFFSET(C357,-M357+2,0),OFFSET(C357,-M357+3,0)+AC357,OFFSET(C357,-M357+4,0),1,1)*I357)</f>
        <v/>
      </c>
      <c r="V357" s="235" t="str">
        <f aca="true">IF(I357="","",xEURO(OFFSET(C357,-M357+1,0),J357,OFFSET(C357,-M357+2,0),OFFSET(C357,-M357+2,0),OFFSET(C357,-M357+3,0)+AC357,OFFSET(C357,-M357+4,0),1,0))</f>
        <v/>
      </c>
      <c r="W357" s="175" t="str">
        <f aca="false">IF(I357="","",(V357-K357)*I357*10)</f>
        <v/>
      </c>
      <c r="X357" s="175" t="str">
        <f aca="true">IF(I357="","",xEURO(OFFSET(C357,-M357+1,0),J357,OFFSET(C357,-M357+2,0),OFFSET(C357,-M357+2,0),OFFSET(C357,-M357+3,0)+AC357,OFFSET(C357,-M357+4,0),1,2)/10*I357)</f>
        <v/>
      </c>
      <c r="Y357" s="248" t="str">
        <f aca="true">IF(I357="","",xEURO(OFFSET(C357,-M357+1,0),J357,OFFSET(C357,-M357+2,0),OFFSET(C357,-M357+2,0),OFFSET(C357,-M357+3,0)+AC357,OFFSET(C357,-M357+4,0),1,3)/100*I357*10000)</f>
        <v/>
      </c>
      <c r="Z357" s="248" t="str">
        <f aca="true">IF(I357="","",xEURO(OFFSET(C357,-M357+1,0),J357,OFFSET(C357,-M357+2,0),OFFSET(C357,-M357+2,0),OFFSET(C357,-M357+3,0)+AC357,OFFSET(C357,-M357+4,0),1,5)/365.25*I357*10000)</f>
        <v/>
      </c>
      <c r="AB357" s="249" t="str">
        <f aca="true">IF(D357="","",xCalcSkew(OFFSET(C357,-M357,0),E357-OFFSET(C357,-M357+1,0),b)/100)</f>
        <v/>
      </c>
      <c r="AC357" s="249" t="str">
        <f aca="true">IF(I357="","",xCalcSkew(OFFSET(C357,-M357,0),J357-OFFSET(C357,-M357+1,0),b)/100)</f>
        <v/>
      </c>
      <c r="AE357" s="0" t="n">
        <f aca="false">D357*F357*10000*-1</f>
        <v>-0</v>
      </c>
      <c r="AF357" s="0" t="n">
        <f aca="false">I357*K357*10000*-1</f>
        <v>-0</v>
      </c>
      <c r="AG357" s="0" t="n">
        <f aca="false">AE357+AF357</f>
        <v>-0</v>
      </c>
    </row>
    <row r="358" customFormat="false" ht="12.75" hidden="false" customHeight="false" outlineLevel="0" collapsed="false">
      <c r="C358" s="270" t="n">
        <f aca="false">INDEX(Inputs!$1:$65536,MATCH(C355,Inputs!C:C,0),6)</f>
        <v>0.4975</v>
      </c>
      <c r="D358" s="265"/>
      <c r="E358" s="266"/>
      <c r="F358" s="266"/>
      <c r="G358" s="267"/>
      <c r="I358" s="265"/>
      <c r="J358" s="266"/>
      <c r="K358" s="266"/>
      <c r="L358" s="268"/>
      <c r="M358" s="247" t="n">
        <f aca="false">M357+1</f>
        <v>3</v>
      </c>
      <c r="N358" s="175" t="str">
        <f aca="true">IF(D358="","",xEURO(OFFSET(C358,-M358+1,0),E358,OFFSET(C358,-M358+2,0),OFFSET(C358,-M358+2,0),OFFSET(C358,-M358+3,0)+AB358,OFFSET(C358,-M358+4,0),0,1)*D358)</f>
        <v/>
      </c>
      <c r="O358" s="235" t="str">
        <f aca="true">IF(D358="","",xEURO(OFFSET(C358,-M358+1,0),E358,OFFSET(C358,-M358+2,0),OFFSET(C358,-M358+2,0),OFFSET(C358,-M358+3,0)+AB358,OFFSET(C358,-M358+4,0),0,0))</f>
        <v/>
      </c>
      <c r="P358" s="175" t="str">
        <f aca="false">IF(D358="","",(O358-F358)*D358*10)</f>
        <v/>
      </c>
      <c r="Q358" s="175" t="str">
        <f aca="true">IF(D358="","",xEURO(OFFSET(C358,-M358+1,0),E358,OFFSET(C358,-M358+2,0),OFFSET(C358,-M358+2,0),OFFSET(C358,-M358+3,0)+AB358,OFFSET(C358,-M358+4,0),0,2)/10*D358)</f>
        <v/>
      </c>
      <c r="R358" s="248" t="str">
        <f aca="true">IF(D358="","",xEURO(OFFSET(C358,-M358+1,0),E358,OFFSET(C358,-M358+2,0),OFFSET(C358,-M358+2,0),OFFSET(C358,-M358+3,0)+AB358,OFFSET(C358,-M358+4,0),0,3)/100*D358*10000)</f>
        <v/>
      </c>
      <c r="S358" s="248" t="str">
        <f aca="true">IF(D358="","",xEURO(OFFSET(C358,-M358+1,0),E358,OFFSET(C358,-M358+2,0),OFFSET(C358,-M358+2,0),OFFSET(C358,-M358+3,0)+AB358,OFFSET(C358,-M358+4,0),0,5)/365.25*D358*10000)</f>
        <v/>
      </c>
      <c r="U358" s="175" t="str">
        <f aca="true">IF(I358="","",xEURO(OFFSET(C358,-M358+1,0),J358,OFFSET(C358,-M358+2,0),OFFSET(C358,-M358+2,0),OFFSET(C358,-M358+3,0)+AC358,OFFSET(C358,-M358+4,0),1,1)*I358)</f>
        <v/>
      </c>
      <c r="V358" s="235" t="str">
        <f aca="true">IF(I358="","",xEURO(OFFSET(C358,-M358+1,0),J358,OFFSET(C358,-M358+2,0),OFFSET(C358,-M358+2,0),OFFSET(C358,-M358+3,0)+AC358,OFFSET(C358,-M358+4,0),1,0))</f>
        <v/>
      </c>
      <c r="W358" s="175" t="str">
        <f aca="false">IF(I358="","",(V358-K358)*I358*10)</f>
        <v/>
      </c>
      <c r="X358" s="175" t="str">
        <f aca="true">IF(I358="","",xEURO(OFFSET(C358,-M358+1,0),J358,OFFSET(C358,-M358+2,0),OFFSET(C358,-M358+2,0),OFFSET(C358,-M358+3,0)+AC358,OFFSET(C358,-M358+4,0),1,2)/10*I358)</f>
        <v/>
      </c>
      <c r="Y358" s="248" t="str">
        <f aca="true">IF(I358="","",xEURO(OFFSET(C358,-M358+1,0),J358,OFFSET(C358,-M358+2,0),OFFSET(C358,-M358+2,0),OFFSET(C358,-M358+3,0)+AC358,OFFSET(C358,-M358+4,0),1,3)/100*I358*10000)</f>
        <v/>
      </c>
      <c r="Z358" s="248" t="str">
        <f aca="true">IF(I358="","",xEURO(OFFSET(C358,-M358+1,0),J358,OFFSET(C358,-M358+2,0),OFFSET(C358,-M358+2,0),OFFSET(C358,-M358+3,0)+AC358,OFFSET(C358,-M358+4,0),1,5)/365.25*I358*10000)</f>
        <v/>
      </c>
      <c r="AB358" s="249" t="str">
        <f aca="true">IF(D358="","",xCalcSkew(OFFSET(C358,-M358,0),E358-OFFSET(C358,-M358+1,0),b)/100)</f>
        <v/>
      </c>
      <c r="AC358" s="249" t="str">
        <f aca="true">IF(I358="","",xCalcSkew(OFFSET(C358,-M358,0),J358-OFFSET(C358,-M358+1,0),b)/100)</f>
        <v/>
      </c>
      <c r="AE358" s="0" t="n">
        <f aca="false">D358*F358*10000*-1</f>
        <v>-0</v>
      </c>
      <c r="AF358" s="0" t="n">
        <f aca="false">I358*K358*10000*-1</f>
        <v>-0</v>
      </c>
      <c r="AG358" s="0" t="n">
        <f aca="false">AE358+AF358</f>
        <v>-0</v>
      </c>
    </row>
    <row r="359" customFormat="false" ht="12.75" hidden="false" customHeight="false" outlineLevel="0" collapsed="false">
      <c r="C359" s="271" t="n">
        <f aca="false">INDEX(Inputs!$1:$65536,MATCH(C355,Inputs!C:C,0),9)</f>
        <v>284</v>
      </c>
      <c r="D359" s="265"/>
      <c r="E359" s="266"/>
      <c r="F359" s="266"/>
      <c r="G359" s="267"/>
      <c r="I359" s="265"/>
      <c r="J359" s="266"/>
      <c r="K359" s="266"/>
      <c r="L359" s="268"/>
      <c r="M359" s="247" t="n">
        <f aca="false">M358+1</f>
        <v>4</v>
      </c>
      <c r="N359" s="175" t="str">
        <f aca="true">IF(D359="","",xEURO(OFFSET(C359,-M359+1,0),E359,OFFSET(C359,-M359+2,0),OFFSET(C359,-M359+2,0),OFFSET(C359,-M359+3,0)+AB359,OFFSET(C359,-M359+4,0),0,1)*D359)</f>
        <v/>
      </c>
      <c r="O359" s="235" t="str">
        <f aca="true">IF(D359="","",xEURO(OFFSET(C359,-M359+1,0),E359,OFFSET(C359,-M359+2,0),OFFSET(C359,-M359+2,0),OFFSET(C359,-M359+3,0)+AB359,OFFSET(C359,-M359+4,0),0,0))</f>
        <v/>
      </c>
      <c r="P359" s="175" t="str">
        <f aca="false">IF(D359="","",(O359-F359)*D359*10)</f>
        <v/>
      </c>
      <c r="Q359" s="175" t="str">
        <f aca="true">IF(D359="","",xEURO(OFFSET(C359,-M359+1,0),E359,OFFSET(C359,-M359+2,0),OFFSET(C359,-M359+2,0),OFFSET(C359,-M359+3,0)+AB359,OFFSET(C359,-M359+4,0),0,2)/10*D359)</f>
        <v/>
      </c>
      <c r="R359" s="248" t="str">
        <f aca="true">IF(D359="","",xEURO(OFFSET(C359,-M359+1,0),E359,OFFSET(C359,-M359+2,0),OFFSET(C359,-M359+2,0),OFFSET(C359,-M359+3,0)+AB359,OFFSET(C359,-M359+4,0),0,3)/100*D359*10000)</f>
        <v/>
      </c>
      <c r="S359" s="248" t="str">
        <f aca="true">IF(D359="","",xEURO(OFFSET(C359,-M359+1,0),E359,OFFSET(C359,-M359+2,0),OFFSET(C359,-M359+2,0),OFFSET(C359,-M359+3,0)+AB359,OFFSET(C359,-M359+4,0),0,5)/365.25*D359*10000)</f>
        <v/>
      </c>
      <c r="U359" s="175" t="str">
        <f aca="true">IF(I359="","",xEURO(OFFSET(C359,-M359+1,0),J359,OFFSET(C359,-M359+2,0),OFFSET(C359,-M359+2,0),OFFSET(C359,-M359+3,0)+AC359,OFFSET(C359,-M359+4,0),1,1)*I359)</f>
        <v/>
      </c>
      <c r="V359" s="235" t="str">
        <f aca="true">IF(I359="","",xEURO(OFFSET(C359,-M359+1,0),J359,OFFSET(C359,-M359+2,0),OFFSET(C359,-M359+2,0),OFFSET(C359,-M359+3,0)+AC359,OFFSET(C359,-M359+4,0),1,0))</f>
        <v/>
      </c>
      <c r="W359" s="175" t="str">
        <f aca="false">IF(I359="","",(V359-K359)*I359*10)</f>
        <v/>
      </c>
      <c r="X359" s="175" t="str">
        <f aca="true">IF(I359="","",xEURO(OFFSET(C359,-M359+1,0),J359,OFFSET(C359,-M359+2,0),OFFSET(C359,-M359+2,0),OFFSET(C359,-M359+3,0)+AC359,OFFSET(C359,-M359+4,0),1,2)/10*I359)</f>
        <v/>
      </c>
      <c r="Y359" s="248" t="str">
        <f aca="true">IF(I359="","",xEURO(OFFSET(C359,-M359+1,0),J359,OFFSET(C359,-M359+2,0),OFFSET(C359,-M359+2,0),OFFSET(C359,-M359+3,0)+AC359,OFFSET(C359,-M359+4,0),1,3)/100*I359*10000)</f>
        <v/>
      </c>
      <c r="Z359" s="248" t="str">
        <f aca="true">IF(I359="","",xEURO(OFFSET(C359,-M359+1,0),J359,OFFSET(C359,-M359+2,0),OFFSET(C359,-M359+2,0),OFFSET(C359,-M359+3,0)+AC359,OFFSET(C359,-M359+4,0),1,5)/365.25*I359*10000)</f>
        <v/>
      </c>
      <c r="AB359" s="249" t="str">
        <f aca="true">IF(D359="","",xCalcSkew(OFFSET(C359,-M359,0),E359-OFFSET(C359,-M359+1,0),b)/100)</f>
        <v/>
      </c>
      <c r="AC359" s="249" t="str">
        <f aca="true">IF(I359="","",xCalcSkew(OFFSET(C359,-M359,0),J359-OFFSET(C359,-M359+1,0),b)/100)</f>
        <v/>
      </c>
      <c r="AE359" s="0" t="n">
        <f aca="false">D359*F359*10000*-1</f>
        <v>-0</v>
      </c>
      <c r="AF359" s="0" t="n">
        <f aca="false">I359*K359*10000*-1</f>
        <v>-0</v>
      </c>
      <c r="AG359" s="0" t="n">
        <f aca="false">AE359+AF359</f>
        <v>-0</v>
      </c>
    </row>
    <row r="360" customFormat="false" ht="12.75" hidden="false" customHeight="false" outlineLevel="0" collapsed="false">
      <c r="C360" s="272" t="n">
        <f aca="false">D391+I391</f>
        <v>30</v>
      </c>
      <c r="D360" s="265"/>
      <c r="E360" s="266"/>
      <c r="F360" s="266"/>
      <c r="G360" s="267"/>
      <c r="I360" s="265"/>
      <c r="J360" s="266"/>
      <c r="K360" s="266"/>
      <c r="L360" s="268"/>
      <c r="M360" s="247" t="n">
        <f aca="false">M359+1</f>
        <v>5</v>
      </c>
      <c r="N360" s="175" t="str">
        <f aca="true">IF(D360="","",xEURO(OFFSET(C360,-M360+1,0),E360,OFFSET(C360,-M360+2,0),OFFSET(C360,-M360+2,0),OFFSET(C360,-M360+3,0)+AB360,OFFSET(C360,-M360+4,0),0,1)*D360)</f>
        <v/>
      </c>
      <c r="O360" s="235" t="str">
        <f aca="true">IF(D360="","",xEURO(OFFSET(C360,-M360+1,0),E360,OFFSET(C360,-M360+2,0),OFFSET(C360,-M360+2,0),OFFSET(C360,-M360+3,0)+AB360,OFFSET(C360,-M360+4,0),0,0))</f>
        <v/>
      </c>
      <c r="P360" s="175" t="str">
        <f aca="false">IF(D360="","",(O360-F360)*D360*10)</f>
        <v/>
      </c>
      <c r="Q360" s="175" t="str">
        <f aca="true">IF(D360="","",xEURO(OFFSET(C360,-M360+1,0),E360,OFFSET(C360,-M360+2,0),OFFSET(C360,-M360+2,0),OFFSET(C360,-M360+3,0)+AB360,OFFSET(C360,-M360+4,0),0,2)/10*D360)</f>
        <v/>
      </c>
      <c r="R360" s="248" t="str">
        <f aca="true">IF(D360="","",xEURO(OFFSET(C360,-M360+1,0),E360,OFFSET(C360,-M360+2,0),OFFSET(C360,-M360+2,0),OFFSET(C360,-M360+3,0)+AB360,OFFSET(C360,-M360+4,0),0,3)/100*D360*10000)</f>
        <v/>
      </c>
      <c r="S360" s="248" t="str">
        <f aca="true">IF(D360="","",xEURO(OFFSET(C360,-M360+1,0),E360,OFFSET(C360,-M360+2,0),OFFSET(C360,-M360+2,0),OFFSET(C360,-M360+3,0)+AB360,OFFSET(C360,-M360+4,0),0,5)/365.25*D360*10000)</f>
        <v/>
      </c>
      <c r="U360" s="175" t="str">
        <f aca="true">IF(I360="","",xEURO(OFFSET(C360,-M360+1,0),J360,OFFSET(C360,-M360+2,0),OFFSET(C360,-M360+2,0),OFFSET(C360,-M360+3,0)+AC360,OFFSET(C360,-M360+4,0),1,1)*I360)</f>
        <v/>
      </c>
      <c r="V360" s="235" t="str">
        <f aca="true">IF(I360="","",xEURO(OFFSET(C360,-M360+1,0),J360,OFFSET(C360,-M360+2,0),OFFSET(C360,-M360+2,0),OFFSET(C360,-M360+3,0)+AC360,OFFSET(C360,-M360+4,0),1,0))</f>
        <v/>
      </c>
      <c r="W360" s="175" t="str">
        <f aca="false">IF(I360="","",(V360-K360)*I360*10)</f>
        <v/>
      </c>
      <c r="X360" s="175" t="str">
        <f aca="true">IF(I360="","",xEURO(OFFSET(C360,-M360+1,0),J360,OFFSET(C360,-M360+2,0),OFFSET(C360,-M360+2,0),OFFSET(C360,-M360+3,0)+AC360,OFFSET(C360,-M360+4,0),1,2)/10*I360)</f>
        <v/>
      </c>
      <c r="Y360" s="248" t="str">
        <f aca="true">IF(I360="","",xEURO(OFFSET(C360,-M360+1,0),J360,OFFSET(C360,-M360+2,0),OFFSET(C360,-M360+2,0),OFFSET(C360,-M360+3,0)+AC360,OFFSET(C360,-M360+4,0),1,3)/100*I360*10000)</f>
        <v/>
      </c>
      <c r="Z360" s="248" t="str">
        <f aca="true">IF(I360="","",xEURO(OFFSET(C360,-M360+1,0),J360,OFFSET(C360,-M360+2,0),OFFSET(C360,-M360+2,0),OFFSET(C360,-M360+3,0)+AC360,OFFSET(C360,-M360+4,0),1,5)/365.25*I360*10000)</f>
        <v/>
      </c>
      <c r="AB360" s="249" t="str">
        <f aca="true">IF(D360="","",xCalcSkew(OFFSET(C360,-M360,0),E360-OFFSET(C360,-M360+1,0),b)/100)</f>
        <v/>
      </c>
      <c r="AC360" s="249" t="str">
        <f aca="true">IF(I360="","",xCalcSkew(OFFSET(C360,-M360,0),J360-OFFSET(C360,-M360+1,0),b)/100)</f>
        <v/>
      </c>
      <c r="AE360" s="0" t="n">
        <f aca="false">D360*F360*10000*-1</f>
        <v>-0</v>
      </c>
      <c r="AF360" s="0" t="n">
        <f aca="false">I360*K360*10000*-1</f>
        <v>-0</v>
      </c>
      <c r="AG360" s="0" t="n">
        <f aca="false">AE360+AF360</f>
        <v>-0</v>
      </c>
    </row>
    <row r="361" customFormat="false" ht="12.75" hidden="false" customHeight="false" outlineLevel="0" collapsed="false">
      <c r="C361" s="272" t="e">
        <f aca="false">N391+U391</f>
        <v>#NAME?</v>
      </c>
      <c r="D361" s="265"/>
      <c r="E361" s="266"/>
      <c r="F361" s="266"/>
      <c r="G361" s="267"/>
      <c r="I361" s="265"/>
      <c r="J361" s="266"/>
      <c r="K361" s="266"/>
      <c r="L361" s="268"/>
      <c r="M361" s="247" t="n">
        <f aca="false">M360+1</f>
        <v>6</v>
      </c>
      <c r="N361" s="175" t="str">
        <f aca="true">IF(D361="","",xEURO(OFFSET(C361,-M361+1,0),E361,OFFSET(C361,-M361+2,0),OFFSET(C361,-M361+2,0),OFFSET(C361,-M361+3,0)+AB361,OFFSET(C361,-M361+4,0),0,1)*D361)</f>
        <v/>
      </c>
      <c r="O361" s="235" t="str">
        <f aca="true">IF(D361="","",xEURO(OFFSET(C361,-M361+1,0),E361,OFFSET(C361,-M361+2,0),OFFSET(C361,-M361+2,0),OFFSET(C361,-M361+3,0)+AB361,OFFSET(C361,-M361+4,0),0,0))</f>
        <v/>
      </c>
      <c r="P361" s="175" t="str">
        <f aca="false">IF(D361="","",(O361-F361)*D361*10)</f>
        <v/>
      </c>
      <c r="Q361" s="175" t="str">
        <f aca="true">IF(D361="","",xEURO(OFFSET(C361,-M361+1,0),E361,OFFSET(C361,-M361+2,0),OFFSET(C361,-M361+2,0),OFFSET(C361,-M361+3,0)+AB361,OFFSET(C361,-M361+4,0),0,2)/10*D361)</f>
        <v/>
      </c>
      <c r="R361" s="248" t="str">
        <f aca="true">IF(D361="","",xEURO(OFFSET(C361,-M361+1,0),E361,OFFSET(C361,-M361+2,0),OFFSET(C361,-M361+2,0),OFFSET(C361,-M361+3,0)+AB361,OFFSET(C361,-M361+4,0),0,3)/100*D361*10000)</f>
        <v/>
      </c>
      <c r="S361" s="248" t="str">
        <f aca="true">IF(D361="","",xEURO(OFFSET(C361,-M361+1,0),E361,OFFSET(C361,-M361+2,0),OFFSET(C361,-M361+2,0),OFFSET(C361,-M361+3,0)+AB361,OFFSET(C361,-M361+4,0),0,5)/365.25*D361*10000)</f>
        <v/>
      </c>
      <c r="U361" s="175" t="str">
        <f aca="true">IF(I361="","",xEURO(OFFSET(C361,-M361+1,0),J361,OFFSET(C361,-M361+2,0),OFFSET(C361,-M361+2,0),OFFSET(C361,-M361+3,0)+AC361,OFFSET(C361,-M361+4,0),1,1)*I361)</f>
        <v/>
      </c>
      <c r="V361" s="235" t="str">
        <f aca="true">IF(I361="","",xEURO(OFFSET(C361,-M361+1,0),J361,OFFSET(C361,-M361+2,0),OFFSET(C361,-M361+2,0),OFFSET(C361,-M361+3,0)+AC361,OFFSET(C361,-M361+4,0),1,0))</f>
        <v/>
      </c>
      <c r="W361" s="175" t="str">
        <f aca="false">IF(I361="","",(V361-K361)*I361*10)</f>
        <v/>
      </c>
      <c r="X361" s="175" t="str">
        <f aca="true">IF(I361="","",xEURO(OFFSET(C361,-M361+1,0),J361,OFFSET(C361,-M361+2,0),OFFSET(C361,-M361+2,0),OFFSET(C361,-M361+3,0)+AC361,OFFSET(C361,-M361+4,0),1,2)/10*I361)</f>
        <v/>
      </c>
      <c r="Y361" s="248" t="str">
        <f aca="true">IF(I361="","",xEURO(OFFSET(C361,-M361+1,0),J361,OFFSET(C361,-M361+2,0),OFFSET(C361,-M361+2,0),OFFSET(C361,-M361+3,0)+AC361,OFFSET(C361,-M361+4,0),1,3)/100*I361*10000)</f>
        <v/>
      </c>
      <c r="Z361" s="248" t="str">
        <f aca="true">IF(I361="","",xEURO(OFFSET(C361,-M361+1,0),J361,OFFSET(C361,-M361+2,0),OFFSET(C361,-M361+2,0),OFFSET(C361,-M361+3,0)+AC361,OFFSET(C361,-M361+4,0),1,5)/365.25*I361*10000)</f>
        <v/>
      </c>
      <c r="AB361" s="249" t="str">
        <f aca="true">IF(D361="","",xCalcSkew(OFFSET(C361,-M361,0),E361-OFFSET(C361,-M361+1,0),b)/100)</f>
        <v/>
      </c>
      <c r="AC361" s="249" t="str">
        <f aca="true">IF(I361="","",xCalcSkew(OFFSET(C361,-M361,0),J361-OFFSET(C361,-M361+1,0),b)/100)</f>
        <v/>
      </c>
      <c r="AE361" s="0" t="n">
        <f aca="false">D361*F361*10000*-1</f>
        <v>-0</v>
      </c>
      <c r="AF361" s="0" t="n">
        <f aca="false">I361*K361*10000*-1</f>
        <v>-0</v>
      </c>
      <c r="AG361" s="0" t="n">
        <f aca="false">AE361+AF361</f>
        <v>-0</v>
      </c>
    </row>
    <row r="362" customFormat="false" ht="12.75" hidden="false" customHeight="false" outlineLevel="0" collapsed="false">
      <c r="C362" s="273" t="e">
        <f aca="false">Q391+X391</f>
        <v>#NAME?</v>
      </c>
      <c r="D362" s="265"/>
      <c r="E362" s="266"/>
      <c r="F362" s="266"/>
      <c r="G362" s="267"/>
      <c r="I362" s="265"/>
      <c r="J362" s="266"/>
      <c r="K362" s="266"/>
      <c r="L362" s="268"/>
      <c r="M362" s="247" t="n">
        <f aca="false">M361+1</f>
        <v>7</v>
      </c>
      <c r="N362" s="175" t="str">
        <f aca="true">IF(D362="","",xEURO(OFFSET(C362,-M362+1,0),E362,OFFSET(C362,-M362+2,0),OFFSET(C362,-M362+2,0),OFFSET(C362,-M362+3,0)+AB362,OFFSET(C362,-M362+4,0),0,1)*D362)</f>
        <v/>
      </c>
      <c r="O362" s="235" t="str">
        <f aca="true">IF(D362="","",xEURO(OFFSET(C362,-M362+1,0),E362,OFFSET(C362,-M362+2,0),OFFSET(C362,-M362+2,0),OFFSET(C362,-M362+3,0)+AB362,OFFSET(C362,-M362+4,0),0,0))</f>
        <v/>
      </c>
      <c r="P362" s="175" t="str">
        <f aca="false">IF(D362="","",(O362-F362)*D362*10)</f>
        <v/>
      </c>
      <c r="Q362" s="175" t="str">
        <f aca="true">IF(D362="","",xEURO(OFFSET(C362,-M362+1,0),E362,OFFSET(C362,-M362+2,0),OFFSET(C362,-M362+2,0),OFFSET(C362,-M362+3,0)+AB362,OFFSET(C362,-M362+4,0),0,2)/10*D362)</f>
        <v/>
      </c>
      <c r="R362" s="248" t="str">
        <f aca="true">IF(D362="","",xEURO(OFFSET(C362,-M362+1,0),E362,OFFSET(C362,-M362+2,0),OFFSET(C362,-M362+2,0),OFFSET(C362,-M362+3,0)+AB362,OFFSET(C362,-M362+4,0),0,3)/100*D362*10000)</f>
        <v/>
      </c>
      <c r="S362" s="248" t="str">
        <f aca="true">IF(D362="","",xEURO(OFFSET(C362,-M362+1,0),E362,OFFSET(C362,-M362+2,0),OFFSET(C362,-M362+2,0),OFFSET(C362,-M362+3,0)+AB362,OFFSET(C362,-M362+4,0),0,5)/365.25*D362*10000)</f>
        <v/>
      </c>
      <c r="U362" s="175" t="str">
        <f aca="true">IF(I362="","",xEURO(OFFSET(C362,-M362+1,0),J362,OFFSET(C362,-M362+2,0),OFFSET(C362,-M362+2,0),OFFSET(C362,-M362+3,0)+AC362,OFFSET(C362,-M362+4,0),1,1)*I362)</f>
        <v/>
      </c>
      <c r="V362" s="235" t="str">
        <f aca="true">IF(I362="","",xEURO(OFFSET(C362,-M362+1,0),J362,OFFSET(C362,-M362+2,0),OFFSET(C362,-M362+2,0),OFFSET(C362,-M362+3,0)+AC362,OFFSET(C362,-M362+4,0),1,0))</f>
        <v/>
      </c>
      <c r="W362" s="175" t="str">
        <f aca="false">IF(I362="","",(V362-K362)*I362*10)</f>
        <v/>
      </c>
      <c r="X362" s="175" t="str">
        <f aca="true">IF(I362="","",xEURO(OFFSET(C362,-M362+1,0),J362,OFFSET(C362,-M362+2,0),OFFSET(C362,-M362+2,0),OFFSET(C362,-M362+3,0)+AC362,OFFSET(C362,-M362+4,0),1,2)/10*I362)</f>
        <v/>
      </c>
      <c r="Y362" s="248" t="str">
        <f aca="true">IF(I362="","",xEURO(OFFSET(C362,-M362+1,0),J362,OFFSET(C362,-M362+2,0),OFFSET(C362,-M362+2,0),OFFSET(C362,-M362+3,0)+AC362,OFFSET(C362,-M362+4,0),1,3)/100*I362*10000)</f>
        <v/>
      </c>
      <c r="Z362" s="248" t="str">
        <f aca="true">IF(I362="","",xEURO(OFFSET(C362,-M362+1,0),J362,OFFSET(C362,-M362+2,0),OFFSET(C362,-M362+2,0),OFFSET(C362,-M362+3,0)+AC362,OFFSET(C362,-M362+4,0),1,5)/365.25*I362*10000)</f>
        <v/>
      </c>
      <c r="AB362" s="249" t="str">
        <f aca="true">IF(D362="","",xCalcSkew(OFFSET(C362,-M362,0),E362-OFFSET(C362,-M362+1,0),b)/100)</f>
        <v/>
      </c>
      <c r="AC362" s="249" t="str">
        <f aca="true">IF(I362="","",xCalcSkew(OFFSET(C362,-M362,0),J362-OFFSET(C362,-M362+1,0),b)/100)</f>
        <v/>
      </c>
      <c r="AE362" s="0" t="n">
        <f aca="false">D362*F362*10000*-1</f>
        <v>-0</v>
      </c>
      <c r="AF362" s="0" t="n">
        <f aca="false">I362*K362*10000*-1</f>
        <v>-0</v>
      </c>
      <c r="AG362" s="0" t="n">
        <f aca="false">AE362+AF362</f>
        <v>-0</v>
      </c>
    </row>
    <row r="363" customFormat="false" ht="12.75" hidden="false" customHeight="false" outlineLevel="0" collapsed="false">
      <c r="C363" s="272" t="e">
        <f aca="false">R391+Y391</f>
        <v>#NAME?</v>
      </c>
      <c r="D363" s="265"/>
      <c r="E363" s="266"/>
      <c r="F363" s="266"/>
      <c r="G363" s="267"/>
      <c r="I363" s="265"/>
      <c r="J363" s="266"/>
      <c r="K363" s="266"/>
      <c r="L363" s="268"/>
      <c r="M363" s="247" t="n">
        <f aca="false">M362+1</f>
        <v>8</v>
      </c>
      <c r="N363" s="175" t="str">
        <f aca="true">IF(D363="","",xEURO(OFFSET(C363,-M363+1,0),E363,OFFSET(C363,-M363+2,0),OFFSET(C363,-M363+2,0),OFFSET(C363,-M363+3,0)+AB363,OFFSET(C363,-M363+4,0),0,1)*D363)</f>
        <v/>
      </c>
      <c r="O363" s="235" t="str">
        <f aca="true">IF(D363="","",xEURO(OFFSET(C363,-M363+1,0),E363,OFFSET(C363,-M363+2,0),OFFSET(C363,-M363+2,0),OFFSET(C363,-M363+3,0)+AB363,OFFSET(C363,-M363+4,0),0,0))</f>
        <v/>
      </c>
      <c r="P363" s="175" t="str">
        <f aca="false">IF(D363="","",(O363-F363)*D363*10)</f>
        <v/>
      </c>
      <c r="Q363" s="175" t="str">
        <f aca="true">IF(D363="","",xEURO(OFFSET(C363,-M363+1,0),E363,OFFSET(C363,-M363+2,0),OFFSET(C363,-M363+2,0),OFFSET(C363,-M363+3,0)+AB363,OFFSET(C363,-M363+4,0),0,2)/10*D363)</f>
        <v/>
      </c>
      <c r="R363" s="248" t="str">
        <f aca="true">IF(D363="","",xEURO(OFFSET(C363,-M363+1,0),E363,OFFSET(C363,-M363+2,0),OFFSET(C363,-M363+2,0),OFFSET(C363,-M363+3,0)+AB363,OFFSET(C363,-M363+4,0),0,3)/100*D363*10000)</f>
        <v/>
      </c>
      <c r="S363" s="248" t="str">
        <f aca="true">IF(D363="","",xEURO(OFFSET(C363,-M363+1,0),E363,OFFSET(C363,-M363+2,0),OFFSET(C363,-M363+2,0),OFFSET(C363,-M363+3,0)+AB363,OFFSET(C363,-M363+4,0),0,5)/365.25*D363*10000)</f>
        <v/>
      </c>
      <c r="U363" s="175" t="str">
        <f aca="true">IF(I363="","",xEURO(OFFSET(C363,-M363+1,0),J363,OFFSET(C363,-M363+2,0),OFFSET(C363,-M363+2,0),OFFSET(C363,-M363+3,0)+AC363,OFFSET(C363,-M363+4,0),1,1)*I363)</f>
        <v/>
      </c>
      <c r="V363" s="235" t="str">
        <f aca="true">IF(I363="","",xEURO(OFFSET(C363,-M363+1,0),J363,OFFSET(C363,-M363+2,0),OFFSET(C363,-M363+2,0),OFFSET(C363,-M363+3,0)+AC363,OFFSET(C363,-M363+4,0),1,0))</f>
        <v/>
      </c>
      <c r="W363" s="175" t="str">
        <f aca="false">IF(I363="","",(V363-K363)*I363*10)</f>
        <v/>
      </c>
      <c r="X363" s="175" t="str">
        <f aca="true">IF(I363="","",xEURO(OFFSET(C363,-M363+1,0),J363,OFFSET(C363,-M363+2,0),OFFSET(C363,-M363+2,0),OFFSET(C363,-M363+3,0)+AC363,OFFSET(C363,-M363+4,0),1,2)/10*I363)</f>
        <v/>
      </c>
      <c r="Y363" s="248" t="str">
        <f aca="true">IF(I363="","",xEURO(OFFSET(C363,-M363+1,0),J363,OFFSET(C363,-M363+2,0),OFFSET(C363,-M363+2,0),OFFSET(C363,-M363+3,0)+AC363,OFFSET(C363,-M363+4,0),1,3)/100*I363*10000)</f>
        <v/>
      </c>
      <c r="Z363" s="248" t="str">
        <f aca="true">IF(I363="","",xEURO(OFFSET(C363,-M363+1,0),J363,OFFSET(C363,-M363+2,0),OFFSET(C363,-M363+2,0),OFFSET(C363,-M363+3,0)+AC363,OFFSET(C363,-M363+4,0),1,5)/365.25*I363*10000)</f>
        <v/>
      </c>
      <c r="AB363" s="249" t="str">
        <f aca="true">IF(D363="","",xCalcSkew(OFFSET(C363,-M363,0),E363-OFFSET(C363,-M363+1,0),b)/100)</f>
        <v/>
      </c>
      <c r="AC363" s="249" t="str">
        <f aca="true">IF(I363="","",xCalcSkew(OFFSET(C363,-M363,0),J363-OFFSET(C363,-M363+1,0),b)/100)</f>
        <v/>
      </c>
      <c r="AE363" s="0" t="n">
        <f aca="false">D363*F363*10000*-1</f>
        <v>-0</v>
      </c>
      <c r="AF363" s="0" t="n">
        <f aca="false">I363*K363*10000*-1</f>
        <v>-0</v>
      </c>
      <c r="AG363" s="0" t="n">
        <f aca="false">AE363+AF363</f>
        <v>-0</v>
      </c>
    </row>
    <row r="364" customFormat="false" ht="12.75" hidden="false" customHeight="false" outlineLevel="0" collapsed="false">
      <c r="C364" s="272" t="e">
        <f aca="false">S391+Z391</f>
        <v>#NAME?</v>
      </c>
      <c r="D364" s="265"/>
      <c r="E364" s="266"/>
      <c r="F364" s="266"/>
      <c r="G364" s="267"/>
      <c r="I364" s="265"/>
      <c r="J364" s="266"/>
      <c r="K364" s="266"/>
      <c r="L364" s="268"/>
      <c r="M364" s="247" t="n">
        <f aca="false">M363+1</f>
        <v>9</v>
      </c>
      <c r="N364" s="175" t="str">
        <f aca="true">IF(D364="","",xEURO(OFFSET(C364,-M364+1,0),E364,OFFSET(C364,-M364+2,0),OFFSET(C364,-M364+2,0),OFFSET(C364,-M364+3,0)+AB364,OFFSET(C364,-M364+4,0),0,1)*D364)</f>
        <v/>
      </c>
      <c r="O364" s="235" t="str">
        <f aca="true">IF(D364="","",xEURO(OFFSET(C364,-M364+1,0),E364,OFFSET(C364,-M364+2,0),OFFSET(C364,-M364+2,0),OFFSET(C364,-M364+3,0)+AB364,OFFSET(C364,-M364+4,0),0,0))</f>
        <v/>
      </c>
      <c r="P364" s="175" t="str">
        <f aca="false">IF(D364="","",(O364-F364)*D364*10)</f>
        <v/>
      </c>
      <c r="Q364" s="175" t="str">
        <f aca="true">IF(D364="","",xEURO(OFFSET(C364,-M364+1,0),E364,OFFSET(C364,-M364+2,0),OFFSET(C364,-M364+2,0),OFFSET(C364,-M364+3,0)+AB364,OFFSET(C364,-M364+4,0),0,2)/10*D364)</f>
        <v/>
      </c>
      <c r="R364" s="248" t="str">
        <f aca="true">IF(D364="","",xEURO(OFFSET(C364,-M364+1,0),E364,OFFSET(C364,-M364+2,0),OFFSET(C364,-M364+2,0),OFFSET(C364,-M364+3,0)+AB364,OFFSET(C364,-M364+4,0),0,3)/100*D364*10000)</f>
        <v/>
      </c>
      <c r="S364" s="248" t="str">
        <f aca="true">IF(D364="","",xEURO(OFFSET(C364,-M364+1,0),E364,OFFSET(C364,-M364+2,0),OFFSET(C364,-M364+2,0),OFFSET(C364,-M364+3,0)+AB364,OFFSET(C364,-M364+4,0),0,5)/365.25*D364*10000)</f>
        <v/>
      </c>
      <c r="U364" s="175" t="str">
        <f aca="true">IF(I364="","",xEURO(OFFSET(C364,-M364+1,0),J364,OFFSET(C364,-M364+2,0),OFFSET(C364,-M364+2,0),OFFSET(C364,-M364+3,0)+AC364,OFFSET(C364,-M364+4,0),1,1)*I364)</f>
        <v/>
      </c>
      <c r="V364" s="235" t="str">
        <f aca="true">IF(I364="","",xEURO(OFFSET(C364,-M364+1,0),J364,OFFSET(C364,-M364+2,0),OFFSET(C364,-M364+2,0),OFFSET(C364,-M364+3,0)+AC364,OFFSET(C364,-M364+4,0),1,0))</f>
        <v/>
      </c>
      <c r="W364" s="175" t="str">
        <f aca="false">IF(I364="","",(V364-K364)*I364*10)</f>
        <v/>
      </c>
      <c r="X364" s="175" t="str">
        <f aca="true">IF(I364="","",xEURO(OFFSET(C364,-M364+1,0),J364,OFFSET(C364,-M364+2,0),OFFSET(C364,-M364+2,0),OFFSET(C364,-M364+3,0)+AC364,OFFSET(C364,-M364+4,0),1,2)/10*I364)</f>
        <v/>
      </c>
      <c r="Y364" s="248" t="str">
        <f aca="true">IF(I364="","",xEURO(OFFSET(C364,-M364+1,0),J364,OFFSET(C364,-M364+2,0),OFFSET(C364,-M364+2,0),OFFSET(C364,-M364+3,0)+AC364,OFFSET(C364,-M364+4,0),1,3)/100*I364*10000)</f>
        <v/>
      </c>
      <c r="Z364" s="248" t="str">
        <f aca="true">IF(I364="","",xEURO(OFFSET(C364,-M364+1,0),J364,OFFSET(C364,-M364+2,0),OFFSET(C364,-M364+2,0),OFFSET(C364,-M364+3,0)+AC364,OFFSET(C364,-M364+4,0),1,5)/365.25*I364*10000)</f>
        <v/>
      </c>
      <c r="AB364" s="249" t="str">
        <f aca="true">IF(D364="","",xCalcSkew(OFFSET(C364,-M364,0),E364-OFFSET(C364,-M364+1,0),b)/100)</f>
        <v/>
      </c>
      <c r="AC364" s="249" t="str">
        <f aca="true">IF(I364="","",xCalcSkew(OFFSET(C364,-M364,0),J364-OFFSET(C364,-M364+1,0),b)/100)</f>
        <v/>
      </c>
      <c r="AE364" s="0" t="n">
        <f aca="false">D364*F364*10000*-1</f>
        <v>-0</v>
      </c>
      <c r="AF364" s="0" t="n">
        <f aca="false">I364*K364*10000*-1</f>
        <v>-0</v>
      </c>
      <c r="AG364" s="0" t="n">
        <f aca="false">AE364+AF364</f>
        <v>-0</v>
      </c>
    </row>
    <row r="365" customFormat="false" ht="12.75" hidden="false" customHeight="false" outlineLevel="0" collapsed="false">
      <c r="C365" s="272" t="e">
        <f aca="false">P391+W391</f>
        <v>#NAME?</v>
      </c>
      <c r="D365" s="265"/>
      <c r="E365" s="266"/>
      <c r="F365" s="266"/>
      <c r="G365" s="267"/>
      <c r="I365" s="265"/>
      <c r="J365" s="266"/>
      <c r="K365" s="266"/>
      <c r="L365" s="268"/>
      <c r="M365" s="247" t="n">
        <f aca="false">M364+1</f>
        <v>10</v>
      </c>
      <c r="N365" s="175" t="str">
        <f aca="true">IF(D365="","",xEURO(OFFSET(C365,-M365+1,0),E365,OFFSET(C365,-M365+2,0),OFFSET(C365,-M365+2,0),OFFSET(C365,-M365+3,0)+AB365,OFFSET(C365,-M365+4,0),0,1)*D365)</f>
        <v/>
      </c>
      <c r="O365" s="235" t="str">
        <f aca="true">IF(D365="","",xEURO(OFFSET(C365,-M365+1,0),E365,OFFSET(C365,-M365+2,0),OFFSET(C365,-M365+2,0),OFFSET(C365,-M365+3,0)+AB365,OFFSET(C365,-M365+4,0),0,0))</f>
        <v/>
      </c>
      <c r="P365" s="175" t="str">
        <f aca="false">IF(D365="","",(O365-F365)*D365*10)</f>
        <v/>
      </c>
      <c r="Q365" s="175" t="str">
        <f aca="true">IF(D365="","",xEURO(OFFSET(C365,-M365+1,0),E365,OFFSET(C365,-M365+2,0),OFFSET(C365,-M365+2,0),OFFSET(C365,-M365+3,0)+AB365,OFFSET(C365,-M365+4,0),0,2)/10*D365)</f>
        <v/>
      </c>
      <c r="R365" s="248" t="str">
        <f aca="true">IF(D365="","",xEURO(OFFSET(C365,-M365+1,0),E365,OFFSET(C365,-M365+2,0),OFFSET(C365,-M365+2,0),OFFSET(C365,-M365+3,0)+AB365,OFFSET(C365,-M365+4,0),0,3)/100*D365*10000)</f>
        <v/>
      </c>
      <c r="S365" s="248" t="str">
        <f aca="true">IF(D365="","",xEURO(OFFSET(C365,-M365+1,0),E365,OFFSET(C365,-M365+2,0),OFFSET(C365,-M365+2,0),OFFSET(C365,-M365+3,0)+AB365,OFFSET(C365,-M365+4,0),0,5)/365.25*D365*10000)</f>
        <v/>
      </c>
      <c r="U365" s="175" t="str">
        <f aca="true">IF(I365="","",xEURO(OFFSET(C365,-M365+1,0),J365,OFFSET(C365,-M365+2,0),OFFSET(C365,-M365+2,0),OFFSET(C365,-M365+3,0)+AC365,OFFSET(C365,-M365+4,0),1,1)*I365)</f>
        <v/>
      </c>
      <c r="V365" s="235" t="str">
        <f aca="true">IF(I365="","",xEURO(OFFSET(C365,-M365+1,0),J365,OFFSET(C365,-M365+2,0),OFFSET(C365,-M365+2,0),OFFSET(C365,-M365+3,0)+AC365,OFFSET(C365,-M365+4,0),1,0))</f>
        <v/>
      </c>
      <c r="W365" s="175" t="str">
        <f aca="false">IF(I365="","",(V365-K365)*I365*10)</f>
        <v/>
      </c>
      <c r="X365" s="175" t="str">
        <f aca="true">IF(I365="","",xEURO(OFFSET(C365,-M365+1,0),J365,OFFSET(C365,-M365+2,0),OFFSET(C365,-M365+2,0),OFFSET(C365,-M365+3,0)+AC365,OFFSET(C365,-M365+4,0),1,2)/10*I365)</f>
        <v/>
      </c>
      <c r="Y365" s="248" t="str">
        <f aca="true">IF(I365="","",xEURO(OFFSET(C365,-M365+1,0),J365,OFFSET(C365,-M365+2,0),OFFSET(C365,-M365+2,0),OFFSET(C365,-M365+3,0)+AC365,OFFSET(C365,-M365+4,0),1,3)/100*I365*10000)</f>
        <v/>
      </c>
      <c r="Z365" s="248" t="str">
        <f aca="true">IF(I365="","",xEURO(OFFSET(C365,-M365+1,0),J365,OFFSET(C365,-M365+2,0),OFFSET(C365,-M365+2,0),OFFSET(C365,-M365+3,0)+AC365,OFFSET(C365,-M365+4,0),1,5)/365.25*I365*10000)</f>
        <v/>
      </c>
      <c r="AB365" s="249" t="str">
        <f aca="true">IF(D365="","",xCalcSkew(OFFSET(C365,-M365,0),E365-OFFSET(C365,-M365+1,0),b)/100)</f>
        <v/>
      </c>
      <c r="AC365" s="249" t="str">
        <f aca="true">IF(I365="","",xCalcSkew(OFFSET(C365,-M365,0),J365-OFFSET(C365,-M365+1,0),b)/100)</f>
        <v/>
      </c>
      <c r="AE365" s="0" t="n">
        <f aca="false">D365*F365*10000*-1</f>
        <v>-0</v>
      </c>
      <c r="AF365" s="0" t="n">
        <f aca="false">I365*K365*10000*-1</f>
        <v>-0</v>
      </c>
      <c r="AG365" s="0" t="n">
        <f aca="false">AE365+AF365</f>
        <v>-0</v>
      </c>
    </row>
    <row r="366" customFormat="false" ht="12.75" hidden="false" customHeight="false" outlineLevel="0" collapsed="false">
      <c r="D366" s="265"/>
      <c r="E366" s="266"/>
      <c r="F366" s="266"/>
      <c r="G366" s="267"/>
      <c r="I366" s="265"/>
      <c r="J366" s="266"/>
      <c r="K366" s="266"/>
      <c r="L366" s="268"/>
      <c r="M366" s="247" t="n">
        <f aca="false">M365+1</f>
        <v>11</v>
      </c>
      <c r="N366" s="175" t="str">
        <f aca="true">IF(D366="","",xEURO(OFFSET(C366,-M366+1,0),E366,OFFSET(C366,-M366+2,0),OFFSET(C366,-M366+2,0),OFFSET(C366,-M366+3,0)+AB366,OFFSET(C366,-M366+4,0),0,1)*D366)</f>
        <v/>
      </c>
      <c r="O366" s="235" t="str">
        <f aca="true">IF(D366="","",xEURO(OFFSET(C366,-M366+1,0),E366,OFFSET(C366,-M366+2,0),OFFSET(C366,-M366+2,0),OFFSET(C366,-M366+3,0)+AB366,OFFSET(C366,-M366+4,0),0,0))</f>
        <v/>
      </c>
      <c r="P366" s="175" t="str">
        <f aca="false">IF(D366="","",(O366-F366)*D366*10)</f>
        <v/>
      </c>
      <c r="Q366" s="175" t="str">
        <f aca="true">IF(D366="","",xEURO(OFFSET(C366,-M366+1,0),E366,OFFSET(C366,-M366+2,0),OFFSET(C366,-M366+2,0),OFFSET(C366,-M366+3,0)+AB366,OFFSET(C366,-M366+4,0),0,2)/10*D366)</f>
        <v/>
      </c>
      <c r="R366" s="248" t="str">
        <f aca="true">IF(D366="","",xEURO(OFFSET(C366,-M366+1,0),E366,OFFSET(C366,-M366+2,0),OFFSET(C366,-M366+2,0),OFFSET(C366,-M366+3,0)+AB366,OFFSET(C366,-M366+4,0),0,3)/100*D366*10000)</f>
        <v/>
      </c>
      <c r="S366" s="248" t="str">
        <f aca="true">IF(D366="","",xEURO(OFFSET(C366,-M366+1,0),E366,OFFSET(C366,-M366+2,0),OFFSET(C366,-M366+2,0),OFFSET(C366,-M366+3,0)+AB366,OFFSET(C366,-M366+4,0),0,5)/365.25*D366*10000)</f>
        <v/>
      </c>
      <c r="U366" s="175" t="str">
        <f aca="true">IF(I366="","",xEURO(OFFSET(C366,-M366+1,0),J366,OFFSET(C366,-M366+2,0),OFFSET(C366,-M366+2,0),OFFSET(C366,-M366+3,0)+AC366,OFFSET(C366,-M366+4,0),1,1)*I366)</f>
        <v/>
      </c>
      <c r="V366" s="235" t="str">
        <f aca="true">IF(I366="","",xEURO(OFFSET(C366,-M366+1,0),J366,OFFSET(C366,-M366+2,0),OFFSET(C366,-M366+2,0),OFFSET(C366,-M366+3,0)+AC366,OFFSET(C366,-M366+4,0),1,0))</f>
        <v/>
      </c>
      <c r="W366" s="175" t="str">
        <f aca="false">IF(I366="","",(V366-K366)*I366*10)</f>
        <v/>
      </c>
      <c r="X366" s="175" t="str">
        <f aca="true">IF(I366="","",xEURO(OFFSET(C366,-M366+1,0),J366,OFFSET(C366,-M366+2,0),OFFSET(C366,-M366+2,0),OFFSET(C366,-M366+3,0)+AC366,OFFSET(C366,-M366+4,0),1,2)/10*I366)</f>
        <v/>
      </c>
      <c r="Y366" s="248" t="str">
        <f aca="true">IF(I366="","",xEURO(OFFSET(C366,-M366+1,0),J366,OFFSET(C366,-M366+2,0),OFFSET(C366,-M366+2,0),OFFSET(C366,-M366+3,0)+AC366,OFFSET(C366,-M366+4,0),1,3)/100*I366*10000)</f>
        <v/>
      </c>
      <c r="Z366" s="248" t="str">
        <f aca="true">IF(I366="","",xEURO(OFFSET(C366,-M366+1,0),J366,OFFSET(C366,-M366+2,0),OFFSET(C366,-M366+2,0),OFFSET(C366,-M366+3,0)+AC366,OFFSET(C366,-M366+4,0),1,5)/365.25*I366*10000)</f>
        <v/>
      </c>
      <c r="AB366" s="249" t="str">
        <f aca="true">IF(D366="","",xCalcSkew(OFFSET(C366,-M366,0),E366-OFFSET(C366,-M366+1,0),b)/100)</f>
        <v/>
      </c>
      <c r="AC366" s="249" t="str">
        <f aca="true">IF(I366="","",xCalcSkew(OFFSET(C366,-M366,0),J366-OFFSET(C366,-M366+1,0),b)/100)</f>
        <v/>
      </c>
      <c r="AE366" s="0" t="n">
        <f aca="false">D366*F366*10000*-1</f>
        <v>-0</v>
      </c>
      <c r="AF366" s="0" t="n">
        <f aca="false">I366*K366*10000*-1</f>
        <v>-0</v>
      </c>
      <c r="AG366" s="0" t="n">
        <f aca="false">AE366+AF366</f>
        <v>-0</v>
      </c>
    </row>
    <row r="367" customFormat="false" ht="12.75" hidden="false" customHeight="false" outlineLevel="0" collapsed="false">
      <c r="D367" s="265"/>
      <c r="E367" s="266"/>
      <c r="F367" s="266"/>
      <c r="G367" s="267"/>
      <c r="I367" s="265"/>
      <c r="J367" s="266"/>
      <c r="K367" s="266"/>
      <c r="L367" s="268"/>
      <c r="M367" s="247" t="n">
        <f aca="false">M366+1</f>
        <v>12</v>
      </c>
      <c r="N367" s="175" t="str">
        <f aca="true">IF(D367="","",xEURO(OFFSET(C367,-M367+1,0),E367,OFFSET(C367,-M367+2,0),OFFSET(C367,-M367+2,0),OFFSET(C367,-M367+3,0)+AB367,OFFSET(C367,-M367+4,0),0,1)*D367)</f>
        <v/>
      </c>
      <c r="O367" s="235" t="str">
        <f aca="true">IF(D367="","",xEURO(OFFSET(C367,-M367+1,0),E367,OFFSET(C367,-M367+2,0),OFFSET(C367,-M367+2,0),OFFSET(C367,-M367+3,0)+AB367,OFFSET(C367,-M367+4,0),0,0))</f>
        <v/>
      </c>
      <c r="P367" s="175" t="str">
        <f aca="false">IF(D367="","",(O367-F367)*D367*10)</f>
        <v/>
      </c>
      <c r="Q367" s="175" t="str">
        <f aca="true">IF(D367="","",xEURO(OFFSET(C367,-M367+1,0),E367,OFFSET(C367,-M367+2,0),OFFSET(C367,-M367+2,0),OFFSET(C367,-M367+3,0)+AB367,OFFSET(C367,-M367+4,0),0,2)/10*D367)</f>
        <v/>
      </c>
      <c r="R367" s="248" t="str">
        <f aca="true">IF(D367="","",xEURO(OFFSET(C367,-M367+1,0),E367,OFFSET(C367,-M367+2,0),OFFSET(C367,-M367+2,0),OFFSET(C367,-M367+3,0)+AB367,OFFSET(C367,-M367+4,0),0,3)/100*D367*10000)</f>
        <v/>
      </c>
      <c r="S367" s="248" t="str">
        <f aca="true">IF(D367="","",xEURO(OFFSET(C367,-M367+1,0),E367,OFFSET(C367,-M367+2,0),OFFSET(C367,-M367+2,0),OFFSET(C367,-M367+3,0)+AB367,OFFSET(C367,-M367+4,0),0,5)/365.25*D367*10000)</f>
        <v/>
      </c>
      <c r="U367" s="175" t="str">
        <f aca="true">IF(I367="","",xEURO(OFFSET(C367,-M367+1,0),J367,OFFSET(C367,-M367+2,0),OFFSET(C367,-M367+2,0),OFFSET(C367,-M367+3,0)+AC367,OFFSET(C367,-M367+4,0),1,1)*I367)</f>
        <v/>
      </c>
      <c r="V367" s="235" t="str">
        <f aca="true">IF(I367="","",xEURO(OFFSET(C367,-M367+1,0),J367,OFFSET(C367,-M367+2,0),OFFSET(C367,-M367+2,0),OFFSET(C367,-M367+3,0)+AC367,OFFSET(C367,-M367+4,0),1,0))</f>
        <v/>
      </c>
      <c r="W367" s="175" t="str">
        <f aca="false">IF(I367="","",(V367-K367)*I367*10)</f>
        <v/>
      </c>
      <c r="X367" s="175" t="str">
        <f aca="true">IF(I367="","",xEURO(OFFSET(C367,-M367+1,0),J367,OFFSET(C367,-M367+2,0),OFFSET(C367,-M367+2,0),OFFSET(C367,-M367+3,0)+AC367,OFFSET(C367,-M367+4,0),1,2)/10*I367)</f>
        <v/>
      </c>
      <c r="Y367" s="248" t="str">
        <f aca="true">IF(I367="","",xEURO(OFFSET(C367,-M367+1,0),J367,OFFSET(C367,-M367+2,0),OFFSET(C367,-M367+2,0),OFFSET(C367,-M367+3,0)+AC367,OFFSET(C367,-M367+4,0),1,3)/100*I367*10000)</f>
        <v/>
      </c>
      <c r="Z367" s="248" t="str">
        <f aca="true">IF(I367="","",xEURO(OFFSET(C367,-M367+1,0),J367,OFFSET(C367,-M367+2,0),OFFSET(C367,-M367+2,0),OFFSET(C367,-M367+3,0)+AC367,OFFSET(C367,-M367+4,0),1,5)/365.25*I367*10000)</f>
        <v/>
      </c>
      <c r="AB367" s="249" t="str">
        <f aca="true">IF(D367="","",xCalcSkew(OFFSET(C367,-M367,0),E367-OFFSET(C367,-M367+1,0),b)/100)</f>
        <v/>
      </c>
      <c r="AC367" s="249" t="str">
        <f aca="true">IF(I367="","",xCalcSkew(OFFSET(C367,-M367,0),J367-OFFSET(C367,-M367+1,0),b)/100)</f>
        <v/>
      </c>
      <c r="AE367" s="0" t="n">
        <f aca="false">D367*F367*10000*-1</f>
        <v>-0</v>
      </c>
      <c r="AF367" s="0" t="n">
        <f aca="false">I367*K367*10000*-1</f>
        <v>-0</v>
      </c>
      <c r="AG367" s="0" t="n">
        <f aca="false">AE367+AF367</f>
        <v>-0</v>
      </c>
    </row>
    <row r="368" customFormat="false" ht="12.75" hidden="false" customHeight="false" outlineLevel="0" collapsed="false">
      <c r="D368" s="265"/>
      <c r="E368" s="266"/>
      <c r="F368" s="266"/>
      <c r="G368" s="267"/>
      <c r="I368" s="265"/>
      <c r="J368" s="266"/>
      <c r="K368" s="266"/>
      <c r="L368" s="268"/>
      <c r="M368" s="247" t="n">
        <f aca="false">M367+1</f>
        <v>13</v>
      </c>
      <c r="N368" s="175" t="str">
        <f aca="true">IF(D368="","",xEURO(OFFSET(C368,-M368+1,0),E368,OFFSET(C368,-M368+2,0),OFFSET(C368,-M368+2,0),OFFSET(C368,-M368+3,0)+AB368,OFFSET(C368,-M368+4,0),0,1)*D368)</f>
        <v/>
      </c>
      <c r="O368" s="235" t="str">
        <f aca="true">IF(D368="","",xEURO(OFFSET(C368,-M368+1,0),E368,OFFSET(C368,-M368+2,0),OFFSET(C368,-M368+2,0),OFFSET(C368,-M368+3,0)+AB368,OFFSET(C368,-M368+4,0),0,0))</f>
        <v/>
      </c>
      <c r="P368" s="175" t="str">
        <f aca="false">IF(D368="","",(O368-F368)*D368*10)</f>
        <v/>
      </c>
      <c r="Q368" s="175" t="str">
        <f aca="true">IF(D368="","",xEURO(OFFSET(C368,-M368+1,0),E368,OFFSET(C368,-M368+2,0),OFFSET(C368,-M368+2,0),OFFSET(C368,-M368+3,0)+AB368,OFFSET(C368,-M368+4,0),0,2)/10*D368)</f>
        <v/>
      </c>
      <c r="R368" s="248" t="str">
        <f aca="true">IF(D368="","",xEURO(OFFSET(C368,-M368+1,0),E368,OFFSET(C368,-M368+2,0),OFFSET(C368,-M368+2,0),OFFSET(C368,-M368+3,0)+AB368,OFFSET(C368,-M368+4,0),0,3)/100*D368*10000)</f>
        <v/>
      </c>
      <c r="S368" s="248" t="str">
        <f aca="true">IF(D368="","",xEURO(OFFSET(C368,-M368+1,0),E368,OFFSET(C368,-M368+2,0),OFFSET(C368,-M368+2,0),OFFSET(C368,-M368+3,0)+AB368,OFFSET(C368,-M368+4,0),0,5)/365.25*D368*10000)</f>
        <v/>
      </c>
      <c r="U368" s="175" t="str">
        <f aca="true">IF(I368="","",xEURO(OFFSET(C368,-M368+1,0),J368,OFFSET(C368,-M368+2,0),OFFSET(C368,-M368+2,0),OFFSET(C368,-M368+3,0)+AC368,OFFSET(C368,-M368+4,0),1,1)*I368)</f>
        <v/>
      </c>
      <c r="V368" s="235" t="str">
        <f aca="true">IF(I368="","",xEURO(OFFSET(C368,-M368+1,0),J368,OFFSET(C368,-M368+2,0),OFFSET(C368,-M368+2,0),OFFSET(C368,-M368+3,0)+AC368,OFFSET(C368,-M368+4,0),1,0))</f>
        <v/>
      </c>
      <c r="W368" s="175" t="str">
        <f aca="false">IF(I368="","",(V368-K368)*I368*10)</f>
        <v/>
      </c>
      <c r="X368" s="175" t="str">
        <f aca="true">IF(I368="","",xEURO(OFFSET(C368,-M368+1,0),J368,OFFSET(C368,-M368+2,0),OFFSET(C368,-M368+2,0),OFFSET(C368,-M368+3,0)+AC368,OFFSET(C368,-M368+4,0),1,2)/10*I368)</f>
        <v/>
      </c>
      <c r="Y368" s="248" t="str">
        <f aca="true">IF(I368="","",xEURO(OFFSET(C368,-M368+1,0),J368,OFFSET(C368,-M368+2,0),OFFSET(C368,-M368+2,0),OFFSET(C368,-M368+3,0)+AC368,OFFSET(C368,-M368+4,0),1,3)/100*I368*10000)</f>
        <v/>
      </c>
      <c r="Z368" s="248" t="str">
        <f aca="true">IF(I368="","",xEURO(OFFSET(C368,-M368+1,0),J368,OFFSET(C368,-M368+2,0),OFFSET(C368,-M368+2,0),OFFSET(C368,-M368+3,0)+AC368,OFFSET(C368,-M368+4,0),1,5)/365.25*I368*10000)</f>
        <v/>
      </c>
      <c r="AB368" s="249" t="str">
        <f aca="true">IF(D368="","",xCalcSkew(OFFSET(C368,-M368,0),E368-OFFSET(C368,-M368+1,0),b)/100)</f>
        <v/>
      </c>
      <c r="AC368" s="249" t="str">
        <f aca="true">IF(I368="","",xCalcSkew(OFFSET(C368,-M368,0),J368-OFFSET(C368,-M368+1,0),b)/100)</f>
        <v/>
      </c>
      <c r="AE368" s="0" t="n">
        <f aca="false">D368*F368*10000*-1</f>
        <v>-0</v>
      </c>
      <c r="AF368" s="0" t="n">
        <f aca="false">I368*K368*10000*-1</f>
        <v>-0</v>
      </c>
      <c r="AG368" s="0" t="n">
        <f aca="false">AE368+AF368</f>
        <v>-0</v>
      </c>
    </row>
    <row r="369" customFormat="false" ht="12.75" hidden="false" customHeight="false" outlineLevel="0" collapsed="false">
      <c r="D369" s="265"/>
      <c r="E369" s="266"/>
      <c r="F369" s="266"/>
      <c r="G369" s="267"/>
      <c r="I369" s="265"/>
      <c r="J369" s="266"/>
      <c r="K369" s="266"/>
      <c r="L369" s="268"/>
      <c r="M369" s="247" t="n">
        <f aca="false">M368+1</f>
        <v>14</v>
      </c>
      <c r="N369" s="175" t="str">
        <f aca="true">IF(D369="","",xEURO(OFFSET(C369,-M369+1,0),E369,OFFSET(C369,-M369+2,0),OFFSET(C369,-M369+2,0),OFFSET(C369,-M369+3,0)+AB369,OFFSET(C369,-M369+4,0),0,1)*D369)</f>
        <v/>
      </c>
      <c r="O369" s="235" t="str">
        <f aca="true">IF(D369="","",xEURO(OFFSET(C369,-M369+1,0),E369,OFFSET(C369,-M369+2,0),OFFSET(C369,-M369+2,0),OFFSET(C369,-M369+3,0)+AB369,OFFSET(C369,-M369+4,0),0,0))</f>
        <v/>
      </c>
      <c r="P369" s="175" t="str">
        <f aca="false">IF(D369="","",(O369-F369)*D369*10)</f>
        <v/>
      </c>
      <c r="Q369" s="175" t="str">
        <f aca="true">IF(D369="","",xEURO(OFFSET(C369,-M369+1,0),E369,OFFSET(C369,-M369+2,0),OFFSET(C369,-M369+2,0),OFFSET(C369,-M369+3,0)+AB369,OFFSET(C369,-M369+4,0),0,2)/10*D369)</f>
        <v/>
      </c>
      <c r="R369" s="248" t="str">
        <f aca="true">IF(D369="","",xEURO(OFFSET(C369,-M369+1,0),E369,OFFSET(C369,-M369+2,0),OFFSET(C369,-M369+2,0),OFFSET(C369,-M369+3,0)+AB369,OFFSET(C369,-M369+4,0),0,3)/100*D369*10000)</f>
        <v/>
      </c>
      <c r="S369" s="248" t="str">
        <f aca="true">IF(D369="","",xEURO(OFFSET(C369,-M369+1,0),E369,OFFSET(C369,-M369+2,0),OFFSET(C369,-M369+2,0),OFFSET(C369,-M369+3,0)+AB369,OFFSET(C369,-M369+4,0),0,5)/365.25*D369*10000)</f>
        <v/>
      </c>
      <c r="U369" s="175" t="str">
        <f aca="true">IF(I369="","",xEURO(OFFSET(C369,-M369+1,0),J369,OFFSET(C369,-M369+2,0),OFFSET(C369,-M369+2,0),OFFSET(C369,-M369+3,0)+AC369,OFFSET(C369,-M369+4,0),1,1)*I369)</f>
        <v/>
      </c>
      <c r="V369" s="235" t="str">
        <f aca="true">IF(I369="","",xEURO(OFFSET(C369,-M369+1,0),J369,OFFSET(C369,-M369+2,0),OFFSET(C369,-M369+2,0),OFFSET(C369,-M369+3,0)+AC369,OFFSET(C369,-M369+4,0),1,0))</f>
        <v/>
      </c>
      <c r="W369" s="175" t="str">
        <f aca="false">IF(I369="","",(V369-K369)*I369*10)</f>
        <v/>
      </c>
      <c r="X369" s="175" t="str">
        <f aca="true">IF(I369="","",xEURO(OFFSET(C369,-M369+1,0),J369,OFFSET(C369,-M369+2,0),OFFSET(C369,-M369+2,0),OFFSET(C369,-M369+3,0)+AC369,OFFSET(C369,-M369+4,0),1,2)/10*I369)</f>
        <v/>
      </c>
      <c r="Y369" s="248" t="str">
        <f aca="true">IF(I369="","",xEURO(OFFSET(C369,-M369+1,0),J369,OFFSET(C369,-M369+2,0),OFFSET(C369,-M369+2,0),OFFSET(C369,-M369+3,0)+AC369,OFFSET(C369,-M369+4,0),1,3)/100*I369*10000)</f>
        <v/>
      </c>
      <c r="Z369" s="248" t="str">
        <f aca="true">IF(I369="","",xEURO(OFFSET(C369,-M369+1,0),J369,OFFSET(C369,-M369+2,0),OFFSET(C369,-M369+2,0),OFFSET(C369,-M369+3,0)+AC369,OFFSET(C369,-M369+4,0),1,5)/365.25*I369*10000)</f>
        <v/>
      </c>
      <c r="AB369" s="249" t="str">
        <f aca="true">IF(D369="","",xCalcSkew(OFFSET(C369,-M369,0),E369-OFFSET(C369,-M369+1,0),b)/100)</f>
        <v/>
      </c>
      <c r="AC369" s="249" t="str">
        <f aca="true">IF(I369="","",xCalcSkew(OFFSET(C369,-M369,0),J369-OFFSET(C369,-M369+1,0),b)/100)</f>
        <v/>
      </c>
      <c r="AE369" s="0" t="n">
        <f aca="false">D369*F369*10000*-1</f>
        <v>-0</v>
      </c>
      <c r="AF369" s="0" t="n">
        <f aca="false">I369*K369*10000*-1</f>
        <v>-0</v>
      </c>
      <c r="AG369" s="0" t="n">
        <f aca="false">AE369+AF369</f>
        <v>-0</v>
      </c>
    </row>
    <row r="370" customFormat="false" ht="12.75" hidden="false" customHeight="false" outlineLevel="0" collapsed="false">
      <c r="D370" s="265"/>
      <c r="E370" s="266"/>
      <c r="F370" s="266"/>
      <c r="G370" s="267"/>
      <c r="I370" s="265"/>
      <c r="J370" s="266"/>
      <c r="K370" s="266"/>
      <c r="L370" s="268"/>
      <c r="M370" s="247" t="n">
        <f aca="false">M369+1</f>
        <v>15</v>
      </c>
      <c r="N370" s="175" t="str">
        <f aca="true">IF(D370="","",xEURO(OFFSET(C370,-M370+1,0),E370,OFFSET(C370,-M370+2,0),OFFSET(C370,-M370+2,0),OFFSET(C370,-M370+3,0)+AB370,OFFSET(C370,-M370+4,0),0,1)*D370)</f>
        <v/>
      </c>
      <c r="O370" s="235" t="str">
        <f aca="true">IF(D370="","",xEURO(OFFSET(C370,-M370+1,0),E370,OFFSET(C370,-M370+2,0),OFFSET(C370,-M370+2,0),OFFSET(C370,-M370+3,0)+AB370,OFFSET(C370,-M370+4,0),0,0))</f>
        <v/>
      </c>
      <c r="P370" s="175" t="str">
        <f aca="false">IF(D370="","",(O370-F370)*D370*10)</f>
        <v/>
      </c>
      <c r="Q370" s="175" t="str">
        <f aca="true">IF(D370="","",xEURO(OFFSET(C370,-M370+1,0),E370,OFFSET(C370,-M370+2,0),OFFSET(C370,-M370+2,0),OFFSET(C370,-M370+3,0)+AB370,OFFSET(C370,-M370+4,0),0,2)/10*D370)</f>
        <v/>
      </c>
      <c r="R370" s="248" t="str">
        <f aca="true">IF(D370="","",xEURO(OFFSET(C370,-M370+1,0),E370,OFFSET(C370,-M370+2,0),OFFSET(C370,-M370+2,0),OFFSET(C370,-M370+3,0)+AB370,OFFSET(C370,-M370+4,0),0,3)/100*D370*10000)</f>
        <v/>
      </c>
      <c r="S370" s="248" t="str">
        <f aca="true">IF(D370="","",xEURO(OFFSET(C370,-M370+1,0),E370,OFFSET(C370,-M370+2,0),OFFSET(C370,-M370+2,0),OFFSET(C370,-M370+3,0)+AB370,OFFSET(C370,-M370+4,0),0,5)/365.25*D370*10000)</f>
        <v/>
      </c>
      <c r="U370" s="175" t="str">
        <f aca="true">IF(I370="","",xEURO(OFFSET(C370,-M370+1,0),J370,OFFSET(C370,-M370+2,0),OFFSET(C370,-M370+2,0),OFFSET(C370,-M370+3,0)+AC370,OFFSET(C370,-M370+4,0),1,1)*I370)</f>
        <v/>
      </c>
      <c r="V370" s="235" t="str">
        <f aca="true">IF(I370="","",xEURO(OFFSET(C370,-M370+1,0),J370,OFFSET(C370,-M370+2,0),OFFSET(C370,-M370+2,0),OFFSET(C370,-M370+3,0)+AC370,OFFSET(C370,-M370+4,0),1,0))</f>
        <v/>
      </c>
      <c r="W370" s="175" t="str">
        <f aca="false">IF(I370="","",(V370-K370)*I370*10)</f>
        <v/>
      </c>
      <c r="X370" s="175" t="str">
        <f aca="true">IF(I370="","",xEURO(OFFSET(C370,-M370+1,0),J370,OFFSET(C370,-M370+2,0),OFFSET(C370,-M370+2,0),OFFSET(C370,-M370+3,0)+AC370,OFFSET(C370,-M370+4,0),1,2)/10*I370)</f>
        <v/>
      </c>
      <c r="Y370" s="248" t="str">
        <f aca="true">IF(I370="","",xEURO(OFFSET(C370,-M370+1,0),J370,OFFSET(C370,-M370+2,0),OFFSET(C370,-M370+2,0),OFFSET(C370,-M370+3,0)+AC370,OFFSET(C370,-M370+4,0),1,3)/100*I370*10000)</f>
        <v/>
      </c>
      <c r="Z370" s="248" t="str">
        <f aca="true">IF(I370="","",xEURO(OFFSET(C370,-M370+1,0),J370,OFFSET(C370,-M370+2,0),OFFSET(C370,-M370+2,0),OFFSET(C370,-M370+3,0)+AC370,OFFSET(C370,-M370+4,0),1,5)/365.25*I370*10000)</f>
        <v/>
      </c>
      <c r="AB370" s="249" t="str">
        <f aca="true">IF(D370="","",xCalcSkew(OFFSET(C370,-M370,0),E370-OFFSET(C370,-M370+1,0),b)/100)</f>
        <v/>
      </c>
      <c r="AC370" s="249" t="str">
        <f aca="true">IF(I370="","",xCalcSkew(OFFSET(C370,-M370,0),J370-OFFSET(C370,-M370+1,0),b)/100)</f>
        <v/>
      </c>
      <c r="AE370" s="0" t="n">
        <f aca="false">D370*F370*10000*-1</f>
        <v>-0</v>
      </c>
      <c r="AF370" s="0" t="n">
        <f aca="false">I370*K370*10000*-1</f>
        <v>-0</v>
      </c>
      <c r="AG370" s="0" t="n">
        <f aca="false">AE370+AF370</f>
        <v>-0</v>
      </c>
    </row>
    <row r="371" customFormat="false" ht="12.75" hidden="false" customHeight="false" outlineLevel="0" collapsed="false">
      <c r="D371" s="265"/>
      <c r="E371" s="266"/>
      <c r="F371" s="266"/>
      <c r="G371" s="267"/>
      <c r="I371" s="265"/>
      <c r="J371" s="266"/>
      <c r="K371" s="266"/>
      <c r="L371" s="268"/>
      <c r="M371" s="247" t="n">
        <f aca="false">M370+1</f>
        <v>16</v>
      </c>
      <c r="N371" s="175" t="str">
        <f aca="true">IF(D371="","",xEURO(OFFSET(C371,-M371+1,0),E371,OFFSET(C371,-M371+2,0),OFFSET(C371,-M371+2,0),OFFSET(C371,-M371+3,0)+AB371,OFFSET(C371,-M371+4,0),0,1)*D371)</f>
        <v/>
      </c>
      <c r="O371" s="235" t="str">
        <f aca="true">IF(D371="","",xEURO(OFFSET(C371,-M371+1,0),E371,OFFSET(C371,-M371+2,0),OFFSET(C371,-M371+2,0),OFFSET(C371,-M371+3,0)+AB371,OFFSET(C371,-M371+4,0),0,0))</f>
        <v/>
      </c>
      <c r="P371" s="175" t="str">
        <f aca="false">IF(D371="","",(O371-F371)*D371*10)</f>
        <v/>
      </c>
      <c r="Q371" s="175" t="str">
        <f aca="true">IF(D371="","",xEURO(OFFSET(C371,-M371+1,0),E371,OFFSET(C371,-M371+2,0),OFFSET(C371,-M371+2,0),OFFSET(C371,-M371+3,0)+AB371,OFFSET(C371,-M371+4,0),0,2)/10*D371)</f>
        <v/>
      </c>
      <c r="R371" s="248" t="str">
        <f aca="true">IF(D371="","",xEURO(OFFSET(C371,-M371+1,0),E371,OFFSET(C371,-M371+2,0),OFFSET(C371,-M371+2,0),OFFSET(C371,-M371+3,0)+AB371,OFFSET(C371,-M371+4,0),0,3)/100*D371*10000)</f>
        <v/>
      </c>
      <c r="S371" s="248" t="str">
        <f aca="true">IF(D371="","",xEURO(OFFSET(C371,-M371+1,0),E371,OFFSET(C371,-M371+2,0),OFFSET(C371,-M371+2,0),OFFSET(C371,-M371+3,0)+AB371,OFFSET(C371,-M371+4,0),0,5)/365.25*D371*10000)</f>
        <v/>
      </c>
      <c r="U371" s="175" t="str">
        <f aca="true">IF(I371="","",xEURO(OFFSET(C371,-M371+1,0),J371,OFFSET(C371,-M371+2,0),OFFSET(C371,-M371+2,0),OFFSET(C371,-M371+3,0)+AC371,OFFSET(C371,-M371+4,0),1,1)*I371)</f>
        <v/>
      </c>
      <c r="V371" s="235" t="str">
        <f aca="true">IF(I371="","",xEURO(OFFSET(C371,-M371+1,0),J371,OFFSET(C371,-M371+2,0),OFFSET(C371,-M371+2,0),OFFSET(C371,-M371+3,0)+AC371,OFFSET(C371,-M371+4,0),1,0))</f>
        <v/>
      </c>
      <c r="W371" s="175" t="str">
        <f aca="false">IF(I371="","",(V371-K371)*I371*10)</f>
        <v/>
      </c>
      <c r="X371" s="175" t="str">
        <f aca="true">IF(I371="","",xEURO(OFFSET(C371,-M371+1,0),J371,OFFSET(C371,-M371+2,0),OFFSET(C371,-M371+2,0),OFFSET(C371,-M371+3,0)+AC371,OFFSET(C371,-M371+4,0),1,2)/10*I371)</f>
        <v/>
      </c>
      <c r="Y371" s="248" t="str">
        <f aca="true">IF(I371="","",xEURO(OFFSET(C371,-M371+1,0),J371,OFFSET(C371,-M371+2,0),OFFSET(C371,-M371+2,0),OFFSET(C371,-M371+3,0)+AC371,OFFSET(C371,-M371+4,0),1,3)/100*I371*10000)</f>
        <v/>
      </c>
      <c r="Z371" s="248" t="str">
        <f aca="true">IF(I371="","",xEURO(OFFSET(C371,-M371+1,0),J371,OFFSET(C371,-M371+2,0),OFFSET(C371,-M371+2,0),OFFSET(C371,-M371+3,0)+AC371,OFFSET(C371,-M371+4,0),1,5)/365.25*I371*10000)</f>
        <v/>
      </c>
      <c r="AB371" s="249" t="str">
        <f aca="true">IF(D371="","",xCalcSkew(OFFSET(C371,-M371,0),E371-OFFSET(C371,-M371+1,0),b)/100)</f>
        <v/>
      </c>
      <c r="AC371" s="249" t="str">
        <f aca="true">IF(I371="","",xCalcSkew(OFFSET(C371,-M371,0),J371-OFFSET(C371,-M371+1,0),b)/100)</f>
        <v/>
      </c>
      <c r="AE371" s="0" t="n">
        <f aca="false">D371*F371*10000*-1</f>
        <v>-0</v>
      </c>
      <c r="AF371" s="0" t="n">
        <f aca="false">I371*K371*10000*-1</f>
        <v>-0</v>
      </c>
      <c r="AG371" s="0" t="n">
        <f aca="false">AE371+AF371</f>
        <v>-0</v>
      </c>
    </row>
    <row r="372" customFormat="false" ht="12.75" hidden="false" customHeight="false" outlineLevel="0" collapsed="false">
      <c r="D372" s="265"/>
      <c r="E372" s="266"/>
      <c r="F372" s="266"/>
      <c r="G372" s="267"/>
      <c r="I372" s="265"/>
      <c r="J372" s="266"/>
      <c r="K372" s="266"/>
      <c r="L372" s="268"/>
      <c r="M372" s="247" t="n">
        <f aca="false">M371+1</f>
        <v>17</v>
      </c>
      <c r="N372" s="175" t="str">
        <f aca="true">IF(D372="","",xEURO(OFFSET(C372,-M372+1,0),E372,OFFSET(C372,-M372+2,0),OFFSET(C372,-M372+2,0),OFFSET(C372,-M372+3,0)+AB372,OFFSET(C372,-M372+4,0),0,1)*D372)</f>
        <v/>
      </c>
      <c r="O372" s="235" t="str">
        <f aca="true">IF(D372="","",xEURO(OFFSET(C372,-M372+1,0),E372,OFFSET(C372,-M372+2,0),OFFSET(C372,-M372+2,0),OFFSET(C372,-M372+3,0)+AB372,OFFSET(C372,-M372+4,0),0,0))</f>
        <v/>
      </c>
      <c r="P372" s="175" t="str">
        <f aca="false">IF(D372="","",(O372-F372)*D372*10)</f>
        <v/>
      </c>
      <c r="Q372" s="175" t="str">
        <f aca="true">IF(D372="","",xEURO(OFFSET(C372,-M372+1,0),E372,OFFSET(C372,-M372+2,0),OFFSET(C372,-M372+2,0),OFFSET(C372,-M372+3,0)+AB372,OFFSET(C372,-M372+4,0),0,2)/10*D372)</f>
        <v/>
      </c>
      <c r="R372" s="248" t="str">
        <f aca="true">IF(D372="","",xEURO(OFFSET(C372,-M372+1,0),E372,OFFSET(C372,-M372+2,0),OFFSET(C372,-M372+2,0),OFFSET(C372,-M372+3,0)+AB372,OFFSET(C372,-M372+4,0),0,3)/100*D372*10000)</f>
        <v/>
      </c>
      <c r="S372" s="248" t="str">
        <f aca="true">IF(D372="","",xEURO(OFFSET(C372,-M372+1,0),E372,OFFSET(C372,-M372+2,0),OFFSET(C372,-M372+2,0),OFFSET(C372,-M372+3,0)+AB372,OFFSET(C372,-M372+4,0),0,5)/365.25*D372*10000)</f>
        <v/>
      </c>
      <c r="U372" s="175" t="str">
        <f aca="true">IF(I372="","",xEURO(OFFSET(C372,-M372+1,0),J372,OFFSET(C372,-M372+2,0),OFFSET(C372,-M372+2,0),OFFSET(C372,-M372+3,0)+AC372,OFFSET(C372,-M372+4,0),1,1)*I372)</f>
        <v/>
      </c>
      <c r="V372" s="235" t="str">
        <f aca="true">IF(I372="","",xEURO(OFFSET(C372,-M372+1,0),J372,OFFSET(C372,-M372+2,0),OFFSET(C372,-M372+2,0),OFFSET(C372,-M372+3,0)+AC372,OFFSET(C372,-M372+4,0),1,0))</f>
        <v/>
      </c>
      <c r="W372" s="175" t="str">
        <f aca="false">IF(I372="","",(V372-K372)*I372*10)</f>
        <v/>
      </c>
      <c r="X372" s="175" t="str">
        <f aca="true">IF(I372="","",xEURO(OFFSET(C372,-M372+1,0),J372,OFFSET(C372,-M372+2,0),OFFSET(C372,-M372+2,0),OFFSET(C372,-M372+3,0)+AC372,OFFSET(C372,-M372+4,0),1,2)/10*I372)</f>
        <v/>
      </c>
      <c r="Y372" s="248" t="str">
        <f aca="true">IF(I372="","",xEURO(OFFSET(C372,-M372+1,0),J372,OFFSET(C372,-M372+2,0),OFFSET(C372,-M372+2,0),OFFSET(C372,-M372+3,0)+AC372,OFFSET(C372,-M372+4,0),1,3)/100*I372*10000)</f>
        <v/>
      </c>
      <c r="Z372" s="248" t="str">
        <f aca="true">IF(I372="","",xEURO(OFFSET(C372,-M372+1,0),J372,OFFSET(C372,-M372+2,0),OFFSET(C372,-M372+2,0),OFFSET(C372,-M372+3,0)+AC372,OFFSET(C372,-M372+4,0),1,5)/365.25*I372*10000)</f>
        <v/>
      </c>
      <c r="AB372" s="249" t="str">
        <f aca="true">IF(D372="","",xCalcSkew(OFFSET(C372,-M372,0),E372-OFFSET(C372,-M372+1,0),b)/100)</f>
        <v/>
      </c>
      <c r="AC372" s="249" t="str">
        <f aca="true">IF(I372="","",xCalcSkew(OFFSET(C372,-M372,0),J372-OFFSET(C372,-M372+1,0),b)/100)</f>
        <v/>
      </c>
      <c r="AE372" s="0" t="n">
        <f aca="false">D372*F372*10000*-1</f>
        <v>-0</v>
      </c>
      <c r="AF372" s="0" t="n">
        <f aca="false">I372*K372*10000*-1</f>
        <v>-0</v>
      </c>
      <c r="AG372" s="0" t="n">
        <f aca="false">AE372+AF372</f>
        <v>-0</v>
      </c>
    </row>
    <row r="373" customFormat="false" ht="12.75" hidden="false" customHeight="false" outlineLevel="0" collapsed="false">
      <c r="D373" s="265"/>
      <c r="E373" s="266"/>
      <c r="F373" s="266"/>
      <c r="G373" s="267"/>
      <c r="I373" s="265"/>
      <c r="J373" s="266"/>
      <c r="K373" s="266"/>
      <c r="L373" s="268"/>
      <c r="M373" s="247" t="n">
        <f aca="false">M372+1</f>
        <v>18</v>
      </c>
      <c r="N373" s="175" t="str">
        <f aca="true">IF(D373="","",xEURO(OFFSET(C373,-M373+1,0),E373,OFFSET(C373,-M373+2,0),OFFSET(C373,-M373+2,0),OFFSET(C373,-M373+3,0)+AB373,OFFSET(C373,-M373+4,0),0,1)*D373)</f>
        <v/>
      </c>
      <c r="O373" s="235" t="str">
        <f aca="true">IF(D373="","",xEURO(OFFSET(C373,-M373+1,0),E373,OFFSET(C373,-M373+2,0),OFFSET(C373,-M373+2,0),OFFSET(C373,-M373+3,0)+AB373,OFFSET(C373,-M373+4,0),0,0))</f>
        <v/>
      </c>
      <c r="P373" s="175" t="str">
        <f aca="false">IF(D373="","",(O373-F373)*D373*10)</f>
        <v/>
      </c>
      <c r="Q373" s="175" t="str">
        <f aca="true">IF(D373="","",xEURO(OFFSET(C373,-M373+1,0),E373,OFFSET(C373,-M373+2,0),OFFSET(C373,-M373+2,0),OFFSET(C373,-M373+3,0)+AB373,OFFSET(C373,-M373+4,0),0,2)/10*D373)</f>
        <v/>
      </c>
      <c r="R373" s="248" t="str">
        <f aca="true">IF(D373="","",xEURO(OFFSET(C373,-M373+1,0),E373,OFFSET(C373,-M373+2,0),OFFSET(C373,-M373+2,0),OFFSET(C373,-M373+3,0)+AB373,OFFSET(C373,-M373+4,0),0,3)/100*D373*10000)</f>
        <v/>
      </c>
      <c r="S373" s="248" t="str">
        <f aca="true">IF(D373="","",xEURO(OFFSET(C373,-M373+1,0),E373,OFFSET(C373,-M373+2,0),OFFSET(C373,-M373+2,0),OFFSET(C373,-M373+3,0)+AB373,OFFSET(C373,-M373+4,0),0,5)/365.25*D373*10000)</f>
        <v/>
      </c>
      <c r="U373" s="175" t="str">
        <f aca="true">IF(I373="","",xEURO(OFFSET(C373,-M373+1,0),J373,OFFSET(C373,-M373+2,0),OFFSET(C373,-M373+2,0),OFFSET(C373,-M373+3,0)+AC373,OFFSET(C373,-M373+4,0),1,1)*I373)</f>
        <v/>
      </c>
      <c r="V373" s="235" t="str">
        <f aca="true">IF(I373="","",xEURO(OFFSET(C373,-M373+1,0),J373,OFFSET(C373,-M373+2,0),OFFSET(C373,-M373+2,0),OFFSET(C373,-M373+3,0)+AC373,OFFSET(C373,-M373+4,0),1,0))</f>
        <v/>
      </c>
      <c r="W373" s="175" t="str">
        <f aca="false">IF(I373="","",(V373-K373)*I373*10)</f>
        <v/>
      </c>
      <c r="X373" s="175" t="str">
        <f aca="true">IF(I373="","",xEURO(OFFSET(C373,-M373+1,0),J373,OFFSET(C373,-M373+2,0),OFFSET(C373,-M373+2,0),OFFSET(C373,-M373+3,0)+AC373,OFFSET(C373,-M373+4,0),1,2)/10*I373)</f>
        <v/>
      </c>
      <c r="Y373" s="248" t="str">
        <f aca="true">IF(I373="","",xEURO(OFFSET(C373,-M373+1,0),J373,OFFSET(C373,-M373+2,0),OFFSET(C373,-M373+2,0),OFFSET(C373,-M373+3,0)+AC373,OFFSET(C373,-M373+4,0),1,3)/100*I373*10000)</f>
        <v/>
      </c>
      <c r="Z373" s="248" t="str">
        <f aca="true">IF(I373="","",xEURO(OFFSET(C373,-M373+1,0),J373,OFFSET(C373,-M373+2,0),OFFSET(C373,-M373+2,0),OFFSET(C373,-M373+3,0)+AC373,OFFSET(C373,-M373+4,0),1,5)/365.25*I373*10000)</f>
        <v/>
      </c>
      <c r="AB373" s="249" t="str">
        <f aca="true">IF(D373="","",xCalcSkew(OFFSET(C373,-M373,0),E373-OFFSET(C373,-M373+1,0),b)/100)</f>
        <v/>
      </c>
      <c r="AC373" s="249" t="str">
        <f aca="true">IF(I373="","",xCalcSkew(OFFSET(C373,-M373,0),J373-OFFSET(C373,-M373+1,0),b)/100)</f>
        <v/>
      </c>
      <c r="AE373" s="0" t="n">
        <f aca="false">D373*F373*10000*-1</f>
        <v>-0</v>
      </c>
      <c r="AF373" s="0" t="n">
        <f aca="false">I373*K373*10000*-1</f>
        <v>-0</v>
      </c>
      <c r="AG373" s="0" t="n">
        <f aca="false">AE373+AF373</f>
        <v>-0</v>
      </c>
    </row>
    <row r="374" customFormat="false" ht="12.75" hidden="false" customHeight="false" outlineLevel="0" collapsed="false">
      <c r="D374" s="265"/>
      <c r="E374" s="266"/>
      <c r="F374" s="266"/>
      <c r="G374" s="267"/>
      <c r="I374" s="265"/>
      <c r="J374" s="266"/>
      <c r="K374" s="266"/>
      <c r="L374" s="268"/>
      <c r="M374" s="247" t="n">
        <f aca="false">M373+1</f>
        <v>19</v>
      </c>
      <c r="N374" s="175" t="str">
        <f aca="true">IF(D374="","",xEURO(OFFSET(C374,-M374+1,0),E374,OFFSET(C374,-M374+2,0),OFFSET(C374,-M374+2,0),OFFSET(C374,-M374+3,0)+AB374,OFFSET(C374,-M374+4,0),0,1)*D374)</f>
        <v/>
      </c>
      <c r="O374" s="235" t="str">
        <f aca="true">IF(D374="","",xEURO(OFFSET(C374,-M374+1,0),E374,OFFSET(C374,-M374+2,0),OFFSET(C374,-M374+2,0),OFFSET(C374,-M374+3,0)+AB374,OFFSET(C374,-M374+4,0),0,0))</f>
        <v/>
      </c>
      <c r="P374" s="175" t="str">
        <f aca="false">IF(D374="","",(O374-F374)*D374*10)</f>
        <v/>
      </c>
      <c r="Q374" s="175" t="str">
        <f aca="true">IF(D374="","",xEURO(OFFSET(C374,-M374+1,0),E374,OFFSET(C374,-M374+2,0),OFFSET(C374,-M374+2,0),OFFSET(C374,-M374+3,0)+AB374,OFFSET(C374,-M374+4,0),0,2)/10*D374)</f>
        <v/>
      </c>
      <c r="R374" s="248" t="str">
        <f aca="true">IF(D374="","",xEURO(OFFSET(C374,-M374+1,0),E374,OFFSET(C374,-M374+2,0),OFFSET(C374,-M374+2,0),OFFSET(C374,-M374+3,0)+AB374,OFFSET(C374,-M374+4,0),0,3)/100*D374*10000)</f>
        <v/>
      </c>
      <c r="S374" s="248" t="str">
        <f aca="true">IF(D374="","",xEURO(OFFSET(C374,-M374+1,0),E374,OFFSET(C374,-M374+2,0),OFFSET(C374,-M374+2,0),OFFSET(C374,-M374+3,0)+AB374,OFFSET(C374,-M374+4,0),0,5)/365.25*D374*10000)</f>
        <v/>
      </c>
      <c r="U374" s="175" t="str">
        <f aca="true">IF(I374="","",xEURO(OFFSET(C374,-M374+1,0),J374,OFFSET(C374,-M374+2,0),OFFSET(C374,-M374+2,0),OFFSET(C374,-M374+3,0)+AC374,OFFSET(C374,-M374+4,0),1,1)*I374)</f>
        <v/>
      </c>
      <c r="V374" s="235" t="str">
        <f aca="true">IF(I374="","",xEURO(OFFSET(C374,-M374+1,0),J374,OFFSET(C374,-M374+2,0),OFFSET(C374,-M374+2,0),OFFSET(C374,-M374+3,0)+AC374,OFFSET(C374,-M374+4,0),1,0))</f>
        <v/>
      </c>
      <c r="W374" s="175" t="str">
        <f aca="false">IF(I374="","",(V374-K374)*I374*10)</f>
        <v/>
      </c>
      <c r="X374" s="175" t="str">
        <f aca="true">IF(I374="","",xEURO(OFFSET(C374,-M374+1,0),J374,OFFSET(C374,-M374+2,0),OFFSET(C374,-M374+2,0),OFFSET(C374,-M374+3,0)+AC374,OFFSET(C374,-M374+4,0),1,2)/10*I374)</f>
        <v/>
      </c>
      <c r="Y374" s="248" t="str">
        <f aca="true">IF(I374="","",xEURO(OFFSET(C374,-M374+1,0),J374,OFFSET(C374,-M374+2,0),OFFSET(C374,-M374+2,0),OFFSET(C374,-M374+3,0)+AC374,OFFSET(C374,-M374+4,0),1,3)/100*I374*10000)</f>
        <v/>
      </c>
      <c r="Z374" s="248" t="str">
        <f aca="true">IF(I374="","",xEURO(OFFSET(C374,-M374+1,0),J374,OFFSET(C374,-M374+2,0),OFFSET(C374,-M374+2,0),OFFSET(C374,-M374+3,0)+AC374,OFFSET(C374,-M374+4,0),1,5)/365.25*I374*10000)</f>
        <v/>
      </c>
      <c r="AB374" s="249" t="str">
        <f aca="true">IF(D374="","",xCalcSkew(OFFSET(C374,-M374,0),E374-OFFSET(C374,-M374+1,0),b)/100)</f>
        <v/>
      </c>
      <c r="AC374" s="249" t="str">
        <f aca="true">IF(I374="","",xCalcSkew(OFFSET(C374,-M374,0),J374-OFFSET(C374,-M374+1,0),b)/100)</f>
        <v/>
      </c>
      <c r="AE374" s="0" t="n">
        <f aca="false">D374*F374*10000*-1</f>
        <v>-0</v>
      </c>
      <c r="AF374" s="0" t="n">
        <f aca="false">I374*K374*10000*-1</f>
        <v>-0</v>
      </c>
      <c r="AG374" s="0" t="n">
        <f aca="false">AE374+AF374</f>
        <v>-0</v>
      </c>
    </row>
    <row r="375" customFormat="false" ht="12.75" hidden="false" customHeight="false" outlineLevel="0" collapsed="false">
      <c r="D375" s="265"/>
      <c r="E375" s="266"/>
      <c r="F375" s="266"/>
      <c r="G375" s="267"/>
      <c r="I375" s="265"/>
      <c r="J375" s="266"/>
      <c r="K375" s="266"/>
      <c r="L375" s="268"/>
      <c r="M375" s="247" t="n">
        <f aca="false">M374+1</f>
        <v>20</v>
      </c>
      <c r="N375" s="175" t="str">
        <f aca="true">IF(D375="","",xEURO(OFFSET(C375,-M375+1,0),E375,OFFSET(C375,-M375+2,0),OFFSET(C375,-M375+2,0),OFFSET(C375,-M375+3,0)+AB375,OFFSET(C375,-M375+4,0),0,1)*D375)</f>
        <v/>
      </c>
      <c r="O375" s="235" t="str">
        <f aca="true">IF(D375="","",xEURO(OFFSET(C375,-M375+1,0),E375,OFFSET(C375,-M375+2,0),OFFSET(C375,-M375+2,0),OFFSET(C375,-M375+3,0)+AB375,OFFSET(C375,-M375+4,0),0,0))</f>
        <v/>
      </c>
      <c r="P375" s="175" t="str">
        <f aca="false">IF(D375="","",(O375-F375)*D375*10)</f>
        <v/>
      </c>
      <c r="Q375" s="175" t="str">
        <f aca="true">IF(D375="","",xEURO(OFFSET(C375,-M375+1,0),E375,OFFSET(C375,-M375+2,0),OFFSET(C375,-M375+2,0),OFFSET(C375,-M375+3,0)+AB375,OFFSET(C375,-M375+4,0),0,2)/10*D375)</f>
        <v/>
      </c>
      <c r="R375" s="248" t="str">
        <f aca="true">IF(D375="","",xEURO(OFFSET(C375,-M375+1,0),E375,OFFSET(C375,-M375+2,0),OFFSET(C375,-M375+2,0),OFFSET(C375,-M375+3,0)+AB375,OFFSET(C375,-M375+4,0),0,3)/100*D375*10000)</f>
        <v/>
      </c>
      <c r="S375" s="248" t="str">
        <f aca="true">IF(D375="","",xEURO(OFFSET(C375,-M375+1,0),E375,OFFSET(C375,-M375+2,0),OFFSET(C375,-M375+2,0),OFFSET(C375,-M375+3,0)+AB375,OFFSET(C375,-M375+4,0),0,5)/365.25*D375*10000)</f>
        <v/>
      </c>
      <c r="U375" s="175" t="str">
        <f aca="true">IF(I375="","",xEURO(OFFSET(C375,-M375+1,0),J375,OFFSET(C375,-M375+2,0),OFFSET(C375,-M375+2,0),OFFSET(C375,-M375+3,0)+AC375,OFFSET(C375,-M375+4,0),1,1)*I375)</f>
        <v/>
      </c>
      <c r="V375" s="235" t="str">
        <f aca="true">IF(I375="","",xEURO(OFFSET(C375,-M375+1,0),J375,OFFSET(C375,-M375+2,0),OFFSET(C375,-M375+2,0),OFFSET(C375,-M375+3,0)+AC375,OFFSET(C375,-M375+4,0),1,0))</f>
        <v/>
      </c>
      <c r="W375" s="175" t="str">
        <f aca="false">IF(I375="","",(V375-K375)*I375*10)</f>
        <v/>
      </c>
      <c r="X375" s="175" t="str">
        <f aca="true">IF(I375="","",xEURO(OFFSET(C375,-M375+1,0),J375,OFFSET(C375,-M375+2,0),OFFSET(C375,-M375+2,0),OFFSET(C375,-M375+3,0)+AC375,OFFSET(C375,-M375+4,0),1,2)/10*I375)</f>
        <v/>
      </c>
      <c r="Y375" s="248" t="str">
        <f aca="true">IF(I375="","",xEURO(OFFSET(C375,-M375+1,0),J375,OFFSET(C375,-M375+2,0),OFFSET(C375,-M375+2,0),OFFSET(C375,-M375+3,0)+AC375,OFFSET(C375,-M375+4,0),1,3)/100*I375*10000)</f>
        <v/>
      </c>
      <c r="Z375" s="248" t="str">
        <f aca="true">IF(I375="","",xEURO(OFFSET(C375,-M375+1,0),J375,OFFSET(C375,-M375+2,0),OFFSET(C375,-M375+2,0),OFFSET(C375,-M375+3,0)+AC375,OFFSET(C375,-M375+4,0),1,5)/365.25*I375*10000)</f>
        <v/>
      </c>
      <c r="AB375" s="249" t="str">
        <f aca="true">IF(D375="","",xCalcSkew(OFFSET(C375,-M375,0),E375-OFFSET(C375,-M375+1,0),b)/100)</f>
        <v/>
      </c>
      <c r="AC375" s="249" t="str">
        <f aca="true">IF(I375="","",xCalcSkew(OFFSET(C375,-M375,0),J375-OFFSET(C375,-M375+1,0),b)/100)</f>
        <v/>
      </c>
      <c r="AE375" s="0" t="n">
        <f aca="false">D375*F375*10000*-1</f>
        <v>-0</v>
      </c>
      <c r="AF375" s="0" t="n">
        <f aca="false">I375*K375*10000*-1</f>
        <v>-0</v>
      </c>
      <c r="AG375" s="0" t="n">
        <f aca="false">AE375+AF375</f>
        <v>-0</v>
      </c>
    </row>
    <row r="376" customFormat="false" ht="12.75" hidden="false" customHeight="false" outlineLevel="0" collapsed="false">
      <c r="D376" s="265"/>
      <c r="E376" s="266"/>
      <c r="F376" s="266"/>
      <c r="G376" s="267"/>
      <c r="I376" s="265"/>
      <c r="J376" s="266"/>
      <c r="K376" s="266"/>
      <c r="L376" s="268"/>
      <c r="M376" s="247" t="n">
        <f aca="false">M375+1</f>
        <v>21</v>
      </c>
      <c r="N376" s="175" t="str">
        <f aca="true">IF(D376="","",xEURO(OFFSET(C376,-M376+1,0),E376,OFFSET(C376,-M376+2,0),OFFSET(C376,-M376+2,0),OFFSET(C376,-M376+3,0)+AB376,OFFSET(C376,-M376+4,0),0,1)*D376)</f>
        <v/>
      </c>
      <c r="O376" s="235" t="str">
        <f aca="true">IF(D376="","",xEURO(OFFSET(C376,-M376+1,0),E376,OFFSET(C376,-M376+2,0),OFFSET(C376,-M376+2,0),OFFSET(C376,-M376+3,0)+AB376,OFFSET(C376,-M376+4,0),0,0))</f>
        <v/>
      </c>
      <c r="P376" s="175" t="str">
        <f aca="false">IF(D376="","",(O376-F376)*D376*10)</f>
        <v/>
      </c>
      <c r="Q376" s="175" t="str">
        <f aca="true">IF(D376="","",xEURO(OFFSET(C376,-M376+1,0),E376,OFFSET(C376,-M376+2,0),OFFSET(C376,-M376+2,0),OFFSET(C376,-M376+3,0)+AB376,OFFSET(C376,-M376+4,0),0,2)/10*D376)</f>
        <v/>
      </c>
      <c r="R376" s="248" t="str">
        <f aca="true">IF(D376="","",xEURO(OFFSET(C376,-M376+1,0),E376,OFFSET(C376,-M376+2,0),OFFSET(C376,-M376+2,0),OFFSET(C376,-M376+3,0)+AB376,OFFSET(C376,-M376+4,0),0,3)/100*D376*10000)</f>
        <v/>
      </c>
      <c r="S376" s="248" t="str">
        <f aca="true">IF(D376="","",xEURO(OFFSET(C376,-M376+1,0),E376,OFFSET(C376,-M376+2,0),OFFSET(C376,-M376+2,0),OFFSET(C376,-M376+3,0)+AB376,OFFSET(C376,-M376+4,0),0,5)/365.25*D376*10000)</f>
        <v/>
      </c>
      <c r="U376" s="175" t="str">
        <f aca="true">IF(I376="","",xEURO(OFFSET(C376,-M376+1,0),J376,OFFSET(C376,-M376+2,0),OFFSET(C376,-M376+2,0),OFFSET(C376,-M376+3,0)+AC376,OFFSET(C376,-M376+4,0),1,1)*I376)</f>
        <v/>
      </c>
      <c r="V376" s="235" t="str">
        <f aca="true">IF(I376="","",xEURO(OFFSET(C376,-M376+1,0),J376,OFFSET(C376,-M376+2,0),OFFSET(C376,-M376+2,0),OFFSET(C376,-M376+3,0)+AC376,OFFSET(C376,-M376+4,0),1,0))</f>
        <v/>
      </c>
      <c r="W376" s="175" t="str">
        <f aca="false">IF(I376="","",(V376-K376)*I376*10)</f>
        <v/>
      </c>
      <c r="X376" s="175" t="str">
        <f aca="true">IF(I376="","",xEURO(OFFSET(C376,-M376+1,0),J376,OFFSET(C376,-M376+2,0),OFFSET(C376,-M376+2,0),OFFSET(C376,-M376+3,0)+AC376,OFFSET(C376,-M376+4,0),1,2)/10*I376)</f>
        <v/>
      </c>
      <c r="Y376" s="248" t="str">
        <f aca="true">IF(I376="","",xEURO(OFFSET(C376,-M376+1,0),J376,OFFSET(C376,-M376+2,0),OFFSET(C376,-M376+2,0),OFFSET(C376,-M376+3,0)+AC376,OFFSET(C376,-M376+4,0),1,3)/100*I376*10000)</f>
        <v/>
      </c>
      <c r="Z376" s="248" t="str">
        <f aca="true">IF(I376="","",xEURO(OFFSET(C376,-M376+1,0),J376,OFFSET(C376,-M376+2,0),OFFSET(C376,-M376+2,0),OFFSET(C376,-M376+3,0)+AC376,OFFSET(C376,-M376+4,0),1,5)/365.25*I376*10000)</f>
        <v/>
      </c>
      <c r="AB376" s="249" t="str">
        <f aca="true">IF(D376="","",xCalcSkew(OFFSET(C376,-M376,0),E376-OFFSET(C376,-M376+1,0),b)/100)</f>
        <v/>
      </c>
      <c r="AC376" s="249" t="str">
        <f aca="true">IF(I376="","",xCalcSkew(OFFSET(C376,-M376,0),J376-OFFSET(C376,-M376+1,0),b)/100)</f>
        <v/>
      </c>
      <c r="AE376" s="0" t="n">
        <f aca="false">D376*F376*10000*-1</f>
        <v>-0</v>
      </c>
      <c r="AF376" s="0" t="n">
        <f aca="false">I376*K376*10000*-1</f>
        <v>-0</v>
      </c>
      <c r="AG376" s="0" t="n">
        <f aca="false">AE376+AF376</f>
        <v>-0</v>
      </c>
    </row>
    <row r="377" customFormat="false" ht="12.75" hidden="false" customHeight="false" outlineLevel="0" collapsed="false">
      <c r="D377" s="265"/>
      <c r="E377" s="266"/>
      <c r="F377" s="266"/>
      <c r="G377" s="267"/>
      <c r="I377" s="265"/>
      <c r="J377" s="266"/>
      <c r="K377" s="266"/>
      <c r="L377" s="268"/>
      <c r="M377" s="247" t="n">
        <f aca="false">M376+1</f>
        <v>22</v>
      </c>
      <c r="N377" s="175" t="str">
        <f aca="true">IF(D377="","",xEURO(OFFSET(C377,-M377+1,0),E377,OFFSET(C377,-M377+2,0),OFFSET(C377,-M377+2,0),OFFSET(C377,-M377+3,0)+AB377,OFFSET(C377,-M377+4,0),0,1)*D377)</f>
        <v/>
      </c>
      <c r="O377" s="235" t="str">
        <f aca="true">IF(D377="","",xEURO(OFFSET(C377,-M377+1,0),E377,OFFSET(C377,-M377+2,0),OFFSET(C377,-M377+2,0),OFFSET(C377,-M377+3,0)+AB377,OFFSET(C377,-M377+4,0),0,0))</f>
        <v/>
      </c>
      <c r="P377" s="175" t="str">
        <f aca="false">IF(D377="","",(O377-F377)*D377*10)</f>
        <v/>
      </c>
      <c r="Q377" s="175" t="str">
        <f aca="true">IF(D377="","",xEURO(OFFSET(C377,-M377+1,0),E377,OFFSET(C377,-M377+2,0),OFFSET(C377,-M377+2,0),OFFSET(C377,-M377+3,0)+AB377,OFFSET(C377,-M377+4,0),0,2)/10*D377)</f>
        <v/>
      </c>
      <c r="R377" s="248" t="str">
        <f aca="true">IF(D377="","",xEURO(OFFSET(C377,-M377+1,0),E377,OFFSET(C377,-M377+2,0),OFFSET(C377,-M377+2,0),OFFSET(C377,-M377+3,0)+AB377,OFFSET(C377,-M377+4,0),0,3)/100*D377*10000)</f>
        <v/>
      </c>
      <c r="S377" s="248" t="str">
        <f aca="true">IF(D377="","",xEURO(OFFSET(C377,-M377+1,0),E377,OFFSET(C377,-M377+2,0),OFFSET(C377,-M377+2,0),OFFSET(C377,-M377+3,0)+AB377,OFFSET(C377,-M377+4,0),0,5)/365.25*D377*10000)</f>
        <v/>
      </c>
      <c r="U377" s="175" t="str">
        <f aca="true">IF(I377="","",xEURO(OFFSET(C377,-M377+1,0),J377,OFFSET(C377,-M377+2,0),OFFSET(C377,-M377+2,0),OFFSET(C377,-M377+3,0)+AC377,OFFSET(C377,-M377+4,0),1,1)*I377)</f>
        <v/>
      </c>
      <c r="V377" s="235" t="str">
        <f aca="true">IF(I377="","",xEURO(OFFSET(C377,-M377+1,0),J377,OFFSET(C377,-M377+2,0),OFFSET(C377,-M377+2,0),OFFSET(C377,-M377+3,0)+AC377,OFFSET(C377,-M377+4,0),1,0))</f>
        <v/>
      </c>
      <c r="W377" s="175" t="str">
        <f aca="false">IF(I377="","",(V377-K377)*I377*10)</f>
        <v/>
      </c>
      <c r="X377" s="175" t="str">
        <f aca="true">IF(I377="","",xEURO(OFFSET(C377,-M377+1,0),J377,OFFSET(C377,-M377+2,0),OFFSET(C377,-M377+2,0),OFFSET(C377,-M377+3,0)+AC377,OFFSET(C377,-M377+4,0),1,2)/10*I377)</f>
        <v/>
      </c>
      <c r="Y377" s="248" t="str">
        <f aca="true">IF(I377="","",xEURO(OFFSET(C377,-M377+1,0),J377,OFFSET(C377,-M377+2,0),OFFSET(C377,-M377+2,0),OFFSET(C377,-M377+3,0)+AC377,OFFSET(C377,-M377+4,0),1,3)/100*I377*10000)</f>
        <v/>
      </c>
      <c r="Z377" s="248" t="str">
        <f aca="true">IF(I377="","",xEURO(OFFSET(C377,-M377+1,0),J377,OFFSET(C377,-M377+2,0),OFFSET(C377,-M377+2,0),OFFSET(C377,-M377+3,0)+AC377,OFFSET(C377,-M377+4,0),1,5)/365.25*I377*10000)</f>
        <v/>
      </c>
      <c r="AB377" s="249" t="str">
        <f aca="true">IF(D377="","",xCalcSkew(OFFSET(C377,-M377,0),E377-OFFSET(C377,-M377+1,0),b)/100)</f>
        <v/>
      </c>
      <c r="AC377" s="249" t="str">
        <f aca="true">IF(I377="","",xCalcSkew(OFFSET(C377,-M377,0),J377-OFFSET(C377,-M377+1,0),b)/100)</f>
        <v/>
      </c>
      <c r="AE377" s="0" t="n">
        <f aca="false">D377*F377*10000*-1</f>
        <v>-0</v>
      </c>
      <c r="AF377" s="0" t="n">
        <f aca="false">I377*K377*10000*-1</f>
        <v>-0</v>
      </c>
      <c r="AG377" s="0" t="n">
        <f aca="false">AE377+AF377</f>
        <v>-0</v>
      </c>
    </row>
    <row r="378" customFormat="false" ht="12.75" hidden="false" customHeight="false" outlineLevel="0" collapsed="false">
      <c r="D378" s="265"/>
      <c r="E378" s="266"/>
      <c r="F378" s="266"/>
      <c r="G378" s="267"/>
      <c r="I378" s="265"/>
      <c r="J378" s="266"/>
      <c r="K378" s="266"/>
      <c r="L378" s="268"/>
      <c r="M378" s="247" t="n">
        <f aca="false">M377+1</f>
        <v>23</v>
      </c>
      <c r="N378" s="175" t="str">
        <f aca="true">IF(D378="","",xEURO(OFFSET(C378,-M378+1,0),E378,OFFSET(C378,-M378+2,0),OFFSET(C378,-M378+2,0),OFFSET(C378,-M378+3,0)+AB378,OFFSET(C378,-M378+4,0),0,1)*D378)</f>
        <v/>
      </c>
      <c r="O378" s="235" t="str">
        <f aca="true">IF(D378="","",xEURO(OFFSET(C378,-M378+1,0),E378,OFFSET(C378,-M378+2,0),OFFSET(C378,-M378+2,0),OFFSET(C378,-M378+3,0)+AB378,OFFSET(C378,-M378+4,0),0,0))</f>
        <v/>
      </c>
      <c r="P378" s="175" t="str">
        <f aca="false">IF(D378="","",(O378-F378)*D378*10)</f>
        <v/>
      </c>
      <c r="Q378" s="175" t="str">
        <f aca="true">IF(D378="","",xEURO(OFFSET(C378,-M378+1,0),E378,OFFSET(C378,-M378+2,0),OFFSET(C378,-M378+2,0),OFFSET(C378,-M378+3,0)+AB378,OFFSET(C378,-M378+4,0),0,2)/10*D378)</f>
        <v/>
      </c>
      <c r="R378" s="248" t="str">
        <f aca="true">IF(D378="","",xEURO(OFFSET(C378,-M378+1,0),E378,OFFSET(C378,-M378+2,0),OFFSET(C378,-M378+2,0),OFFSET(C378,-M378+3,0)+AB378,OFFSET(C378,-M378+4,0),0,3)/100*D378*10000)</f>
        <v/>
      </c>
      <c r="S378" s="248" t="str">
        <f aca="true">IF(D378="","",xEURO(OFFSET(C378,-M378+1,0),E378,OFFSET(C378,-M378+2,0),OFFSET(C378,-M378+2,0),OFFSET(C378,-M378+3,0)+AB378,OFFSET(C378,-M378+4,0),0,5)/365.25*D378*10000)</f>
        <v/>
      </c>
      <c r="U378" s="175" t="str">
        <f aca="true">IF(I378="","",xEURO(OFFSET(C378,-M378+1,0),J378,OFFSET(C378,-M378+2,0),OFFSET(C378,-M378+2,0),OFFSET(C378,-M378+3,0)+AC378,OFFSET(C378,-M378+4,0),1,1)*I378)</f>
        <v/>
      </c>
      <c r="V378" s="235" t="str">
        <f aca="true">IF(I378="","",xEURO(OFFSET(C378,-M378+1,0),J378,OFFSET(C378,-M378+2,0),OFFSET(C378,-M378+2,0),OFFSET(C378,-M378+3,0)+AC378,OFFSET(C378,-M378+4,0),1,0))</f>
        <v/>
      </c>
      <c r="W378" s="175" t="str">
        <f aca="false">IF(I378="","",(V378-K378)*I378*10)</f>
        <v/>
      </c>
      <c r="X378" s="175" t="str">
        <f aca="true">IF(I378="","",xEURO(OFFSET(C378,-M378+1,0),J378,OFFSET(C378,-M378+2,0),OFFSET(C378,-M378+2,0),OFFSET(C378,-M378+3,0)+AC378,OFFSET(C378,-M378+4,0),1,2)/10*I378)</f>
        <v/>
      </c>
      <c r="Y378" s="248" t="str">
        <f aca="true">IF(I378="","",xEURO(OFFSET(C378,-M378+1,0),J378,OFFSET(C378,-M378+2,0),OFFSET(C378,-M378+2,0),OFFSET(C378,-M378+3,0)+AC378,OFFSET(C378,-M378+4,0),1,3)/100*I378*10000)</f>
        <v/>
      </c>
      <c r="Z378" s="248" t="str">
        <f aca="true">IF(I378="","",xEURO(OFFSET(C378,-M378+1,0),J378,OFFSET(C378,-M378+2,0),OFFSET(C378,-M378+2,0),OFFSET(C378,-M378+3,0)+AC378,OFFSET(C378,-M378+4,0),1,5)/365.25*I378*10000)</f>
        <v/>
      </c>
      <c r="AB378" s="249" t="str">
        <f aca="true">IF(D378="","",xCalcSkew(OFFSET(C378,-M378,0),E378-OFFSET(C378,-M378+1,0),b)/100)</f>
        <v/>
      </c>
      <c r="AC378" s="249" t="str">
        <f aca="true">IF(I378="","",xCalcSkew(OFFSET(C378,-M378,0),J378-OFFSET(C378,-M378+1,0),b)/100)</f>
        <v/>
      </c>
      <c r="AE378" s="0" t="n">
        <f aca="false">D378*F378*10000*-1</f>
        <v>-0</v>
      </c>
      <c r="AF378" s="0" t="n">
        <f aca="false">I378*K378*10000*-1</f>
        <v>-0</v>
      </c>
      <c r="AG378" s="0" t="n">
        <f aca="false">AE378+AF378</f>
        <v>-0</v>
      </c>
    </row>
    <row r="379" customFormat="false" ht="12.75" hidden="false" customHeight="false" outlineLevel="0" collapsed="false">
      <c r="D379" s="265"/>
      <c r="E379" s="266"/>
      <c r="F379" s="266"/>
      <c r="G379" s="267"/>
      <c r="I379" s="265"/>
      <c r="J379" s="266"/>
      <c r="K379" s="266"/>
      <c r="L379" s="268"/>
      <c r="M379" s="247" t="n">
        <f aca="false">M378+1</f>
        <v>24</v>
      </c>
      <c r="N379" s="175" t="str">
        <f aca="true">IF(D379="","",xEURO(OFFSET(C379,-M379+1,0),E379,OFFSET(C379,-M379+2,0),OFFSET(C379,-M379+2,0),OFFSET(C379,-M379+3,0)+AB379,OFFSET(C379,-M379+4,0),0,1)*D379)</f>
        <v/>
      </c>
      <c r="O379" s="235" t="str">
        <f aca="true">IF(D379="","",xEURO(OFFSET(C379,-M379+1,0),E379,OFFSET(C379,-M379+2,0),OFFSET(C379,-M379+2,0),OFFSET(C379,-M379+3,0)+AB379,OFFSET(C379,-M379+4,0),0,0))</f>
        <v/>
      </c>
      <c r="P379" s="175" t="str">
        <f aca="false">IF(D379="","",(O379-F379)*D379*10)</f>
        <v/>
      </c>
      <c r="Q379" s="175" t="str">
        <f aca="true">IF(D379="","",xEURO(OFFSET(C379,-M379+1,0),E379,OFFSET(C379,-M379+2,0),OFFSET(C379,-M379+2,0),OFFSET(C379,-M379+3,0)+AB379,OFFSET(C379,-M379+4,0),0,2)/10*D379)</f>
        <v/>
      </c>
      <c r="R379" s="248" t="str">
        <f aca="true">IF(D379="","",xEURO(OFFSET(C379,-M379+1,0),E379,OFFSET(C379,-M379+2,0),OFFSET(C379,-M379+2,0),OFFSET(C379,-M379+3,0)+AB379,OFFSET(C379,-M379+4,0),0,3)/100*D379*10000)</f>
        <v/>
      </c>
      <c r="S379" s="248" t="str">
        <f aca="true">IF(D379="","",xEURO(OFFSET(C379,-M379+1,0),E379,OFFSET(C379,-M379+2,0),OFFSET(C379,-M379+2,0),OFFSET(C379,-M379+3,0)+AB379,OFFSET(C379,-M379+4,0),0,5)/365.25*D379*10000)</f>
        <v/>
      </c>
      <c r="U379" s="175" t="str">
        <f aca="true">IF(I379="","",xEURO(OFFSET(C379,-M379+1,0),J379,OFFSET(C379,-M379+2,0),OFFSET(C379,-M379+2,0),OFFSET(C379,-M379+3,0)+AC379,OFFSET(C379,-M379+4,0),1,1)*I379)</f>
        <v/>
      </c>
      <c r="V379" s="235" t="str">
        <f aca="true">IF(I379="","",xEURO(OFFSET(C379,-M379+1,0),J379,OFFSET(C379,-M379+2,0),OFFSET(C379,-M379+2,0),OFFSET(C379,-M379+3,0)+AC379,OFFSET(C379,-M379+4,0),1,0))</f>
        <v/>
      </c>
      <c r="W379" s="175" t="str">
        <f aca="false">IF(I379="","",(V379-K379)*I379*10)</f>
        <v/>
      </c>
      <c r="X379" s="175" t="str">
        <f aca="true">IF(I379="","",xEURO(OFFSET(C379,-M379+1,0),J379,OFFSET(C379,-M379+2,0),OFFSET(C379,-M379+2,0),OFFSET(C379,-M379+3,0)+AC379,OFFSET(C379,-M379+4,0),1,2)/10*I379)</f>
        <v/>
      </c>
      <c r="Y379" s="248" t="str">
        <f aca="true">IF(I379="","",xEURO(OFFSET(C379,-M379+1,0),J379,OFFSET(C379,-M379+2,0),OFFSET(C379,-M379+2,0),OFFSET(C379,-M379+3,0)+AC379,OFFSET(C379,-M379+4,0),1,3)/100*I379*10000)</f>
        <v/>
      </c>
      <c r="Z379" s="248" t="str">
        <f aca="true">IF(I379="","",xEURO(OFFSET(C379,-M379+1,0),J379,OFFSET(C379,-M379+2,0),OFFSET(C379,-M379+2,0),OFFSET(C379,-M379+3,0)+AC379,OFFSET(C379,-M379+4,0),1,5)/365.25*I379*10000)</f>
        <v/>
      </c>
      <c r="AB379" s="249" t="str">
        <f aca="true">IF(D379="","",xCalcSkew(OFFSET(C379,-M379,0),E379-OFFSET(C379,-M379+1,0),b)/100)</f>
        <v/>
      </c>
      <c r="AC379" s="249" t="str">
        <f aca="true">IF(I379="","",xCalcSkew(OFFSET(C379,-M379,0),J379-OFFSET(C379,-M379+1,0),b)/100)</f>
        <v/>
      </c>
      <c r="AE379" s="0" t="n">
        <f aca="false">D379*F379*10000*-1</f>
        <v>-0</v>
      </c>
      <c r="AF379" s="0" t="n">
        <f aca="false">I379*K379*10000*-1</f>
        <v>-0</v>
      </c>
      <c r="AG379" s="0" t="n">
        <f aca="false">AE379+AF379</f>
        <v>-0</v>
      </c>
    </row>
    <row r="380" customFormat="false" ht="12.75" hidden="false" customHeight="false" outlineLevel="0" collapsed="false">
      <c r="D380" s="265"/>
      <c r="E380" s="266"/>
      <c r="F380" s="266"/>
      <c r="G380" s="267"/>
      <c r="I380" s="265"/>
      <c r="J380" s="266"/>
      <c r="K380" s="266"/>
      <c r="L380" s="268"/>
      <c r="M380" s="247" t="n">
        <f aca="false">M379+1</f>
        <v>25</v>
      </c>
      <c r="N380" s="175" t="str">
        <f aca="true">IF(D380="","",xEURO(OFFSET(C380,-M380+1,0),E380,OFFSET(C380,-M380+2,0),OFFSET(C380,-M380+2,0),OFFSET(C380,-M380+3,0)+AB380,OFFSET(C380,-M380+4,0),0,1)*D380)</f>
        <v/>
      </c>
      <c r="O380" s="235" t="str">
        <f aca="true">IF(D380="","",xEURO(OFFSET(C380,-M380+1,0),E380,OFFSET(C380,-M380+2,0),OFFSET(C380,-M380+2,0),OFFSET(C380,-M380+3,0)+AB380,OFFSET(C380,-M380+4,0),0,0))</f>
        <v/>
      </c>
      <c r="P380" s="175" t="str">
        <f aca="false">IF(D380="","",(O380-F380)*D380*10)</f>
        <v/>
      </c>
      <c r="Q380" s="175" t="str">
        <f aca="true">IF(D380="","",xEURO(OFFSET(C380,-M380+1,0),E380,OFFSET(C380,-M380+2,0),OFFSET(C380,-M380+2,0),OFFSET(C380,-M380+3,0)+AB380,OFFSET(C380,-M380+4,0),0,2)/10*D380)</f>
        <v/>
      </c>
      <c r="R380" s="248" t="str">
        <f aca="true">IF(D380="","",xEURO(OFFSET(C380,-M380+1,0),E380,OFFSET(C380,-M380+2,0),OFFSET(C380,-M380+2,0),OFFSET(C380,-M380+3,0)+AB380,OFFSET(C380,-M380+4,0),0,3)/100*D380*10000)</f>
        <v/>
      </c>
      <c r="S380" s="248" t="str">
        <f aca="true">IF(D380="","",xEURO(OFFSET(C380,-M380+1,0),E380,OFFSET(C380,-M380+2,0),OFFSET(C380,-M380+2,0),OFFSET(C380,-M380+3,0)+AB380,OFFSET(C380,-M380+4,0),0,5)/365.25*D380*10000)</f>
        <v/>
      </c>
      <c r="U380" s="175" t="str">
        <f aca="true">IF(I380="","",xEURO(OFFSET(C380,-M380+1,0),J380,OFFSET(C380,-M380+2,0),OFFSET(C380,-M380+2,0),OFFSET(C380,-M380+3,0)+AC380,OFFSET(C380,-M380+4,0),1,1)*I380)</f>
        <v/>
      </c>
      <c r="V380" s="235" t="str">
        <f aca="true">IF(I380="","",xEURO(OFFSET(C380,-M380+1,0),J380,OFFSET(C380,-M380+2,0),OFFSET(C380,-M380+2,0),OFFSET(C380,-M380+3,0)+AC380,OFFSET(C380,-M380+4,0),1,0))</f>
        <v/>
      </c>
      <c r="W380" s="175" t="str">
        <f aca="false">IF(I380="","",(V380-K380)*I380*10)</f>
        <v/>
      </c>
      <c r="X380" s="175" t="str">
        <f aca="true">IF(I380="","",xEURO(OFFSET(C380,-M380+1,0),J380,OFFSET(C380,-M380+2,0),OFFSET(C380,-M380+2,0),OFFSET(C380,-M380+3,0)+AC380,OFFSET(C380,-M380+4,0),1,2)/10*I380)</f>
        <v/>
      </c>
      <c r="Y380" s="248" t="str">
        <f aca="true">IF(I380="","",xEURO(OFFSET(C380,-M380+1,0),J380,OFFSET(C380,-M380+2,0),OFFSET(C380,-M380+2,0),OFFSET(C380,-M380+3,0)+AC380,OFFSET(C380,-M380+4,0),1,3)/100*I380*10000)</f>
        <v/>
      </c>
      <c r="Z380" s="248" t="str">
        <f aca="true">IF(I380="","",xEURO(OFFSET(C380,-M380+1,0),J380,OFFSET(C380,-M380+2,0),OFFSET(C380,-M380+2,0),OFFSET(C380,-M380+3,0)+AC380,OFFSET(C380,-M380+4,0),1,5)/365.25*I380*10000)</f>
        <v/>
      </c>
      <c r="AB380" s="249" t="str">
        <f aca="true">IF(D380="","",xCalcSkew(OFFSET(C380,-M380,0),E380-OFFSET(C380,-M380+1,0),b)/100)</f>
        <v/>
      </c>
      <c r="AC380" s="249" t="str">
        <f aca="true">IF(I380="","",xCalcSkew(OFFSET(C380,-M380,0),J380-OFFSET(C380,-M380+1,0),b)/100)</f>
        <v/>
      </c>
      <c r="AE380" s="0" t="n">
        <f aca="false">D380*F380*10000*-1</f>
        <v>-0</v>
      </c>
      <c r="AF380" s="0" t="n">
        <f aca="false">I380*K380*10000*-1</f>
        <v>-0</v>
      </c>
      <c r="AG380" s="0" t="n">
        <f aca="false">AE380+AF380</f>
        <v>-0</v>
      </c>
    </row>
    <row r="381" customFormat="false" ht="12.75" hidden="false" customHeight="false" outlineLevel="0" collapsed="false">
      <c r="D381" s="265"/>
      <c r="E381" s="266"/>
      <c r="F381" s="266"/>
      <c r="G381" s="267"/>
      <c r="I381" s="265"/>
      <c r="J381" s="266"/>
      <c r="K381" s="266"/>
      <c r="L381" s="268"/>
      <c r="M381" s="247" t="n">
        <f aca="false">M380+1</f>
        <v>26</v>
      </c>
      <c r="N381" s="175" t="str">
        <f aca="true">IF(D381="","",xEURO(OFFSET(C381,-M381+1,0),E381,OFFSET(C381,-M381+2,0),OFFSET(C381,-M381+2,0),OFFSET(C381,-M381+3,0)+AB381,OFFSET(C381,-M381+4,0),0,1)*D381)</f>
        <v/>
      </c>
      <c r="O381" s="235" t="str">
        <f aca="true">IF(D381="","",xEURO(OFFSET(C381,-M381+1,0),E381,OFFSET(C381,-M381+2,0),OFFSET(C381,-M381+2,0),OFFSET(C381,-M381+3,0)+AB381,OFFSET(C381,-M381+4,0),0,0))</f>
        <v/>
      </c>
      <c r="P381" s="175" t="str">
        <f aca="false">IF(D381="","",(O381-F381)*D381*10)</f>
        <v/>
      </c>
      <c r="Q381" s="175" t="str">
        <f aca="true">IF(D381="","",xEURO(OFFSET(C381,-M381+1,0),E381,OFFSET(C381,-M381+2,0),OFFSET(C381,-M381+2,0),OFFSET(C381,-M381+3,0)+AB381,OFFSET(C381,-M381+4,0),0,2)/10*D381)</f>
        <v/>
      </c>
      <c r="R381" s="248" t="str">
        <f aca="true">IF(D381="","",xEURO(OFFSET(C381,-M381+1,0),E381,OFFSET(C381,-M381+2,0),OFFSET(C381,-M381+2,0),OFFSET(C381,-M381+3,0)+AB381,OFFSET(C381,-M381+4,0),0,3)/100*D381*10000)</f>
        <v/>
      </c>
      <c r="S381" s="248" t="str">
        <f aca="true">IF(D381="","",xEURO(OFFSET(C381,-M381+1,0),E381,OFFSET(C381,-M381+2,0),OFFSET(C381,-M381+2,0),OFFSET(C381,-M381+3,0)+AB381,OFFSET(C381,-M381+4,0),0,5)/365.25*D381*10000)</f>
        <v/>
      </c>
      <c r="U381" s="175" t="str">
        <f aca="true">IF(I381="","",xEURO(OFFSET(C381,-M381+1,0),J381,OFFSET(C381,-M381+2,0),OFFSET(C381,-M381+2,0),OFFSET(C381,-M381+3,0)+AC381,OFFSET(C381,-M381+4,0),1,1)*I381)</f>
        <v/>
      </c>
      <c r="V381" s="235" t="str">
        <f aca="true">IF(I381="","",xEURO(OFFSET(C381,-M381+1,0),J381,OFFSET(C381,-M381+2,0),OFFSET(C381,-M381+2,0),OFFSET(C381,-M381+3,0)+AC381,OFFSET(C381,-M381+4,0),1,0))</f>
        <v/>
      </c>
      <c r="W381" s="175" t="str">
        <f aca="false">IF(I381="","",(V381-K381)*I381*10)</f>
        <v/>
      </c>
      <c r="X381" s="175" t="str">
        <f aca="true">IF(I381="","",xEURO(OFFSET(C381,-M381+1,0),J381,OFFSET(C381,-M381+2,0),OFFSET(C381,-M381+2,0),OFFSET(C381,-M381+3,0)+AC381,OFFSET(C381,-M381+4,0),1,2)/10*I381)</f>
        <v/>
      </c>
      <c r="Y381" s="248" t="str">
        <f aca="true">IF(I381="","",xEURO(OFFSET(C381,-M381+1,0),J381,OFFSET(C381,-M381+2,0),OFFSET(C381,-M381+2,0),OFFSET(C381,-M381+3,0)+AC381,OFFSET(C381,-M381+4,0),1,3)/100*I381*10000)</f>
        <v/>
      </c>
      <c r="Z381" s="248" t="str">
        <f aca="true">IF(I381="","",xEURO(OFFSET(C381,-M381+1,0),J381,OFFSET(C381,-M381+2,0),OFFSET(C381,-M381+2,0),OFFSET(C381,-M381+3,0)+AC381,OFFSET(C381,-M381+4,0),1,5)/365.25*I381*10000)</f>
        <v/>
      </c>
      <c r="AB381" s="249" t="str">
        <f aca="true">IF(D381="","",xCalcSkew(OFFSET(C381,-M381,0),E381-OFFSET(C381,-M381+1,0),b)/100)</f>
        <v/>
      </c>
      <c r="AC381" s="249" t="str">
        <f aca="true">IF(I381="","",xCalcSkew(OFFSET(C381,-M381,0),J381-OFFSET(C381,-M381+1,0),b)/100)</f>
        <v/>
      </c>
      <c r="AE381" s="0" t="n">
        <f aca="false">D381*F381*10000*-1</f>
        <v>-0</v>
      </c>
      <c r="AF381" s="0" t="n">
        <f aca="false">I381*K381*10000*-1</f>
        <v>-0</v>
      </c>
      <c r="AG381" s="0" t="n">
        <f aca="false">AE381+AF381</f>
        <v>-0</v>
      </c>
    </row>
    <row r="382" customFormat="false" ht="12.75" hidden="false" customHeight="false" outlineLevel="0" collapsed="false">
      <c r="D382" s="265"/>
      <c r="E382" s="266"/>
      <c r="F382" s="266"/>
      <c r="G382" s="267"/>
      <c r="I382" s="265"/>
      <c r="J382" s="266"/>
      <c r="K382" s="266"/>
      <c r="L382" s="268"/>
      <c r="M382" s="247" t="n">
        <f aca="false">M381+1</f>
        <v>27</v>
      </c>
      <c r="N382" s="175" t="str">
        <f aca="true">IF(D382="","",xEURO(OFFSET(C382,-M382+1,0),E382,OFFSET(C382,-M382+2,0),OFFSET(C382,-M382+2,0),OFFSET(C382,-M382+3,0)+AB382,OFFSET(C382,-M382+4,0),0,1)*D382)</f>
        <v/>
      </c>
      <c r="O382" s="235" t="str">
        <f aca="true">IF(D382="","",xEURO(OFFSET(C382,-M382+1,0),E382,OFFSET(C382,-M382+2,0),OFFSET(C382,-M382+2,0),OFFSET(C382,-M382+3,0)+AB382,OFFSET(C382,-M382+4,0),0,0))</f>
        <v/>
      </c>
      <c r="P382" s="175" t="str">
        <f aca="false">IF(D382="","",(O382-F382)*D382*10)</f>
        <v/>
      </c>
      <c r="Q382" s="175" t="str">
        <f aca="true">IF(D382="","",xEURO(OFFSET(C382,-M382+1,0),E382,OFFSET(C382,-M382+2,0),OFFSET(C382,-M382+2,0),OFFSET(C382,-M382+3,0)+AB382,OFFSET(C382,-M382+4,0),0,2)/10*D382)</f>
        <v/>
      </c>
      <c r="R382" s="248" t="str">
        <f aca="true">IF(D382="","",xEURO(OFFSET(C382,-M382+1,0),E382,OFFSET(C382,-M382+2,0),OFFSET(C382,-M382+2,0),OFFSET(C382,-M382+3,0)+AB382,OFFSET(C382,-M382+4,0),0,3)/100*D382*10000)</f>
        <v/>
      </c>
      <c r="S382" s="248" t="str">
        <f aca="true">IF(D382="","",xEURO(OFFSET(C382,-M382+1,0),E382,OFFSET(C382,-M382+2,0),OFFSET(C382,-M382+2,0),OFFSET(C382,-M382+3,0)+AB382,OFFSET(C382,-M382+4,0),0,5)/365.25*D382*10000)</f>
        <v/>
      </c>
      <c r="U382" s="175" t="str">
        <f aca="true">IF(I382="","",xEURO(OFFSET(C382,-M382+1,0),J382,OFFSET(C382,-M382+2,0),OFFSET(C382,-M382+2,0),OFFSET(C382,-M382+3,0)+AC382,OFFSET(C382,-M382+4,0),1,1)*I382)</f>
        <v/>
      </c>
      <c r="V382" s="235" t="str">
        <f aca="true">IF(I382="","",xEURO(OFFSET(C382,-M382+1,0),J382,OFFSET(C382,-M382+2,0),OFFSET(C382,-M382+2,0),OFFSET(C382,-M382+3,0)+AC382,OFFSET(C382,-M382+4,0),1,0))</f>
        <v/>
      </c>
      <c r="W382" s="175" t="str">
        <f aca="false">IF(I382="","",(V382-K382)*I382*10)</f>
        <v/>
      </c>
      <c r="X382" s="175" t="str">
        <f aca="true">IF(I382="","",xEURO(OFFSET(C382,-M382+1,0),J382,OFFSET(C382,-M382+2,0),OFFSET(C382,-M382+2,0),OFFSET(C382,-M382+3,0)+AC382,OFFSET(C382,-M382+4,0),1,2)/10*I382)</f>
        <v/>
      </c>
      <c r="Y382" s="248" t="str">
        <f aca="true">IF(I382="","",xEURO(OFFSET(C382,-M382+1,0),J382,OFFSET(C382,-M382+2,0),OFFSET(C382,-M382+2,0),OFFSET(C382,-M382+3,0)+AC382,OFFSET(C382,-M382+4,0),1,3)/100*I382*10000)</f>
        <v/>
      </c>
      <c r="Z382" s="248" t="str">
        <f aca="true">IF(I382="","",xEURO(OFFSET(C382,-M382+1,0),J382,OFFSET(C382,-M382+2,0),OFFSET(C382,-M382+2,0),OFFSET(C382,-M382+3,0)+AC382,OFFSET(C382,-M382+4,0),1,5)/365.25*I382*10000)</f>
        <v/>
      </c>
      <c r="AB382" s="249" t="str">
        <f aca="true">IF(D382="","",xCalcSkew(OFFSET(C382,-M382,0),E382-OFFSET(C382,-M382+1,0),b)/100)</f>
        <v/>
      </c>
      <c r="AC382" s="249" t="str">
        <f aca="true">IF(I382="","",xCalcSkew(OFFSET(C382,-M382,0),J382-OFFSET(C382,-M382+1,0),b)/100)</f>
        <v/>
      </c>
      <c r="AE382" s="0" t="n">
        <f aca="false">D382*F382*10000*-1</f>
        <v>-0</v>
      </c>
      <c r="AF382" s="0" t="n">
        <f aca="false">I382*K382*10000*-1</f>
        <v>-0</v>
      </c>
      <c r="AG382" s="0" t="n">
        <f aca="false">AE382+AF382</f>
        <v>-0</v>
      </c>
    </row>
    <row r="383" customFormat="false" ht="12.75" hidden="false" customHeight="false" outlineLevel="0" collapsed="false">
      <c r="D383" s="265"/>
      <c r="E383" s="266"/>
      <c r="F383" s="266"/>
      <c r="G383" s="267"/>
      <c r="I383" s="265"/>
      <c r="J383" s="266"/>
      <c r="K383" s="266"/>
      <c r="L383" s="268"/>
      <c r="M383" s="247" t="n">
        <f aca="false">M382+1</f>
        <v>28</v>
      </c>
      <c r="N383" s="175" t="str">
        <f aca="true">IF(D383="","",xEURO(OFFSET(C383,-M383+1,0),E383,OFFSET(C383,-M383+2,0),OFFSET(C383,-M383+2,0),OFFSET(C383,-M383+3,0)+AB383,OFFSET(C383,-M383+4,0),0,1)*D383)</f>
        <v/>
      </c>
      <c r="O383" s="235" t="str">
        <f aca="true">IF(D383="","",xEURO(OFFSET(C383,-M383+1,0),E383,OFFSET(C383,-M383+2,0),OFFSET(C383,-M383+2,0),OFFSET(C383,-M383+3,0)+AB383,OFFSET(C383,-M383+4,0),0,0))</f>
        <v/>
      </c>
      <c r="P383" s="175" t="str">
        <f aca="false">IF(D383="","",(O383-F383)*D383*10)</f>
        <v/>
      </c>
      <c r="Q383" s="175" t="str">
        <f aca="true">IF(D383="","",xEURO(OFFSET(C383,-M383+1,0),E383,OFFSET(C383,-M383+2,0),OFFSET(C383,-M383+2,0),OFFSET(C383,-M383+3,0)+AB383,OFFSET(C383,-M383+4,0),0,2)/10*D383)</f>
        <v/>
      </c>
      <c r="R383" s="248" t="str">
        <f aca="true">IF(D383="","",xEURO(OFFSET(C383,-M383+1,0),E383,OFFSET(C383,-M383+2,0),OFFSET(C383,-M383+2,0),OFFSET(C383,-M383+3,0)+AB383,OFFSET(C383,-M383+4,0),0,3)/100*D383*10000)</f>
        <v/>
      </c>
      <c r="S383" s="248" t="str">
        <f aca="true">IF(D383="","",xEURO(OFFSET(C383,-M383+1,0),E383,OFFSET(C383,-M383+2,0),OFFSET(C383,-M383+2,0),OFFSET(C383,-M383+3,0)+AB383,OFFSET(C383,-M383+4,0),0,5)/365.25*D383*10000)</f>
        <v/>
      </c>
      <c r="U383" s="175" t="str">
        <f aca="true">IF(I383="","",xEURO(OFFSET(C383,-M383+1,0),J383,OFFSET(C383,-M383+2,0),OFFSET(C383,-M383+2,0),OFFSET(C383,-M383+3,0)+AC383,OFFSET(C383,-M383+4,0),1,1)*I383)</f>
        <v/>
      </c>
      <c r="V383" s="235" t="str">
        <f aca="true">IF(I383="","",xEURO(OFFSET(C383,-M383+1,0),J383,OFFSET(C383,-M383+2,0),OFFSET(C383,-M383+2,0),OFFSET(C383,-M383+3,0)+AC383,OFFSET(C383,-M383+4,0),1,0))</f>
        <v/>
      </c>
      <c r="W383" s="175" t="str">
        <f aca="false">IF(I383="","",(V383-K383)*I383*10)</f>
        <v/>
      </c>
      <c r="X383" s="175" t="str">
        <f aca="true">IF(I383="","",xEURO(OFFSET(C383,-M383+1,0),J383,OFFSET(C383,-M383+2,0),OFFSET(C383,-M383+2,0),OFFSET(C383,-M383+3,0)+AC383,OFFSET(C383,-M383+4,0),1,2)/10*I383)</f>
        <v/>
      </c>
      <c r="Y383" s="248" t="str">
        <f aca="true">IF(I383="","",xEURO(OFFSET(C383,-M383+1,0),J383,OFFSET(C383,-M383+2,0),OFFSET(C383,-M383+2,0),OFFSET(C383,-M383+3,0)+AC383,OFFSET(C383,-M383+4,0),1,3)/100*I383*10000)</f>
        <v/>
      </c>
      <c r="Z383" s="248" t="str">
        <f aca="true">IF(I383="","",xEURO(OFFSET(C383,-M383+1,0),J383,OFFSET(C383,-M383+2,0),OFFSET(C383,-M383+2,0),OFFSET(C383,-M383+3,0)+AC383,OFFSET(C383,-M383+4,0),1,5)/365.25*I383*10000)</f>
        <v/>
      </c>
      <c r="AB383" s="249" t="str">
        <f aca="true">IF(D383="","",xCalcSkew(OFFSET(C383,-M383,0),E383-OFFSET(C383,-M383+1,0),b)/100)</f>
        <v/>
      </c>
      <c r="AC383" s="249" t="str">
        <f aca="true">IF(I383="","",xCalcSkew(OFFSET(C383,-M383,0),J383-OFFSET(C383,-M383+1,0),b)/100)</f>
        <v/>
      </c>
      <c r="AE383" s="0" t="n">
        <f aca="false">D383*F383*10000*-1</f>
        <v>-0</v>
      </c>
      <c r="AF383" s="0" t="n">
        <f aca="false">I383*K383*10000*-1</f>
        <v>-0</v>
      </c>
      <c r="AG383" s="0" t="n">
        <f aca="false">AE383+AF383</f>
        <v>-0</v>
      </c>
    </row>
    <row r="384" customFormat="false" ht="12.75" hidden="false" customHeight="false" outlineLevel="0" collapsed="false">
      <c r="D384" s="265"/>
      <c r="E384" s="266"/>
      <c r="F384" s="266"/>
      <c r="G384" s="267"/>
      <c r="I384" s="265"/>
      <c r="J384" s="266"/>
      <c r="K384" s="266"/>
      <c r="L384" s="268"/>
      <c r="M384" s="247" t="n">
        <f aca="false">M383+1</f>
        <v>29</v>
      </c>
      <c r="N384" s="175" t="str">
        <f aca="true">IF(D384="","",xEURO(OFFSET(C384,-M384+1,0),E384,OFFSET(C384,-M384+2,0),OFFSET(C384,-M384+2,0),OFFSET(C384,-M384+3,0)+AB384,OFFSET(C384,-M384+4,0),0,1)*D384)</f>
        <v/>
      </c>
      <c r="O384" s="235" t="str">
        <f aca="true">IF(D384="","",xEURO(OFFSET(C384,-M384+1,0),E384,OFFSET(C384,-M384+2,0),OFFSET(C384,-M384+2,0),OFFSET(C384,-M384+3,0)+AB384,OFFSET(C384,-M384+4,0),0,0))</f>
        <v/>
      </c>
      <c r="P384" s="175" t="str">
        <f aca="false">IF(D384="","",(O384-F384)*D384*10)</f>
        <v/>
      </c>
      <c r="Q384" s="175" t="str">
        <f aca="true">IF(D384="","",xEURO(OFFSET(C384,-M384+1,0),E384,OFFSET(C384,-M384+2,0),OFFSET(C384,-M384+2,0),OFFSET(C384,-M384+3,0)+AB384,OFFSET(C384,-M384+4,0),0,2)/10*D384)</f>
        <v/>
      </c>
      <c r="R384" s="248" t="str">
        <f aca="true">IF(D384="","",xEURO(OFFSET(C384,-M384+1,0),E384,OFFSET(C384,-M384+2,0),OFFSET(C384,-M384+2,0),OFFSET(C384,-M384+3,0)+AB384,OFFSET(C384,-M384+4,0),0,3)/100*D384*10000)</f>
        <v/>
      </c>
      <c r="S384" s="248" t="str">
        <f aca="true">IF(D384="","",xEURO(OFFSET(C384,-M384+1,0),E384,OFFSET(C384,-M384+2,0),OFFSET(C384,-M384+2,0),OFFSET(C384,-M384+3,0)+AB384,OFFSET(C384,-M384+4,0),0,5)/365.25*D384*10000)</f>
        <v/>
      </c>
      <c r="U384" s="175" t="str">
        <f aca="true">IF(I384="","",xEURO(OFFSET(C384,-M384+1,0),J384,OFFSET(C384,-M384+2,0),OFFSET(C384,-M384+2,0),OFFSET(C384,-M384+3,0)+AC384,OFFSET(C384,-M384+4,0),1,1)*I384)</f>
        <v/>
      </c>
      <c r="V384" s="235" t="str">
        <f aca="true">IF(I384="","",xEURO(OFFSET(C384,-M384+1,0),J384,OFFSET(C384,-M384+2,0),OFFSET(C384,-M384+2,0),OFFSET(C384,-M384+3,0)+AC384,OFFSET(C384,-M384+4,0),1,0))</f>
        <v/>
      </c>
      <c r="W384" s="175" t="str">
        <f aca="false">IF(I384="","",(V384-K384)*I384*10)</f>
        <v/>
      </c>
      <c r="X384" s="175" t="str">
        <f aca="true">IF(I384="","",xEURO(OFFSET(C384,-M384+1,0),J384,OFFSET(C384,-M384+2,0),OFFSET(C384,-M384+2,0),OFFSET(C384,-M384+3,0)+AC384,OFFSET(C384,-M384+4,0),1,2)/10*I384)</f>
        <v/>
      </c>
      <c r="Y384" s="248" t="str">
        <f aca="true">IF(I384="","",xEURO(OFFSET(C384,-M384+1,0),J384,OFFSET(C384,-M384+2,0),OFFSET(C384,-M384+2,0),OFFSET(C384,-M384+3,0)+AC384,OFFSET(C384,-M384+4,0),1,3)/100*I384*10000)</f>
        <v/>
      </c>
      <c r="Z384" s="248" t="str">
        <f aca="true">IF(I384="","",xEURO(OFFSET(C384,-M384+1,0),J384,OFFSET(C384,-M384+2,0),OFFSET(C384,-M384+2,0),OFFSET(C384,-M384+3,0)+AC384,OFFSET(C384,-M384+4,0),1,5)/365.25*I384*10000)</f>
        <v/>
      </c>
      <c r="AB384" s="249" t="str">
        <f aca="true">IF(D384="","",xCalcSkew(OFFSET(C384,-M384,0),E384-OFFSET(C384,-M384+1,0),b)/100)</f>
        <v/>
      </c>
      <c r="AC384" s="249" t="str">
        <f aca="true">IF(I384="","",xCalcSkew(OFFSET(C384,-M384,0),J384-OFFSET(C384,-M384+1,0),b)/100)</f>
        <v/>
      </c>
      <c r="AE384" s="0" t="n">
        <f aca="false">D384*F384*10000*-1</f>
        <v>-0</v>
      </c>
      <c r="AF384" s="0" t="n">
        <f aca="false">I384*K384*10000*-1</f>
        <v>-0</v>
      </c>
      <c r="AG384" s="0" t="n">
        <f aca="false">AE384+AF384</f>
        <v>-0</v>
      </c>
    </row>
    <row r="385" customFormat="false" ht="12.75" hidden="false" customHeight="false" outlineLevel="0" collapsed="false">
      <c r="D385" s="265"/>
      <c r="E385" s="266"/>
      <c r="F385" s="266"/>
      <c r="G385" s="267"/>
      <c r="I385" s="265"/>
      <c r="J385" s="266"/>
      <c r="K385" s="266"/>
      <c r="L385" s="268"/>
      <c r="M385" s="247" t="n">
        <f aca="false">M384+1</f>
        <v>30</v>
      </c>
      <c r="N385" s="175" t="str">
        <f aca="true">IF(D385="","",xEURO(OFFSET(C385,-M385+1,0),E385,OFFSET(C385,-M385+2,0),OFFSET(C385,-M385+2,0),OFFSET(C385,-M385+3,0)+AB385,OFFSET(C385,-M385+4,0),0,1)*D385)</f>
        <v/>
      </c>
      <c r="O385" s="235" t="str">
        <f aca="true">IF(D385="","",xEURO(OFFSET(C385,-M385+1,0),E385,OFFSET(C385,-M385+2,0),OFFSET(C385,-M385+2,0),OFFSET(C385,-M385+3,0)+AB385,OFFSET(C385,-M385+4,0),0,0))</f>
        <v/>
      </c>
      <c r="P385" s="175" t="str">
        <f aca="false">IF(D385="","",(O385-F385)*D385*10)</f>
        <v/>
      </c>
      <c r="Q385" s="175" t="str">
        <f aca="true">IF(D385="","",xEURO(OFFSET(C385,-M385+1,0),E385,OFFSET(C385,-M385+2,0),OFFSET(C385,-M385+2,0),OFFSET(C385,-M385+3,0)+AB385,OFFSET(C385,-M385+4,0),0,2)/10*D385)</f>
        <v/>
      </c>
      <c r="R385" s="248" t="str">
        <f aca="true">IF(D385="","",xEURO(OFFSET(C385,-M385+1,0),E385,OFFSET(C385,-M385+2,0),OFFSET(C385,-M385+2,0),OFFSET(C385,-M385+3,0)+AB385,OFFSET(C385,-M385+4,0),0,3)/100*D385*10000)</f>
        <v/>
      </c>
      <c r="S385" s="248" t="str">
        <f aca="true">IF(D385="","",xEURO(OFFSET(C385,-M385+1,0),E385,OFFSET(C385,-M385+2,0),OFFSET(C385,-M385+2,0),OFFSET(C385,-M385+3,0)+AB385,OFFSET(C385,-M385+4,0),0,5)/365.25*D385*10000)</f>
        <v/>
      </c>
      <c r="U385" s="175" t="str">
        <f aca="true">IF(I385="","",xEURO(OFFSET(C385,-M385+1,0),J385,OFFSET(C385,-M385+2,0),OFFSET(C385,-M385+2,0),OFFSET(C385,-M385+3,0)+AC385,OFFSET(C385,-M385+4,0),1,1)*I385)</f>
        <v/>
      </c>
      <c r="V385" s="235" t="str">
        <f aca="true">IF(I385="","",xEURO(OFFSET(C385,-M385+1,0),J385,OFFSET(C385,-M385+2,0),OFFSET(C385,-M385+2,0),OFFSET(C385,-M385+3,0)+AC385,OFFSET(C385,-M385+4,0),1,0))</f>
        <v/>
      </c>
      <c r="W385" s="175" t="str">
        <f aca="false">IF(I385="","",(V385-K385)*I385*10)</f>
        <v/>
      </c>
      <c r="X385" s="175" t="str">
        <f aca="true">IF(I385="","",xEURO(OFFSET(C385,-M385+1,0),J385,OFFSET(C385,-M385+2,0),OFFSET(C385,-M385+2,0),OFFSET(C385,-M385+3,0)+AC385,OFFSET(C385,-M385+4,0),1,2)/10*I385)</f>
        <v/>
      </c>
      <c r="Y385" s="248" t="str">
        <f aca="true">IF(I385="","",xEURO(OFFSET(C385,-M385+1,0),J385,OFFSET(C385,-M385+2,0),OFFSET(C385,-M385+2,0),OFFSET(C385,-M385+3,0)+AC385,OFFSET(C385,-M385+4,0),1,3)/100*I385*10000)</f>
        <v/>
      </c>
      <c r="Z385" s="248" t="str">
        <f aca="true">IF(I385="","",xEURO(OFFSET(C385,-M385+1,0),J385,OFFSET(C385,-M385+2,0),OFFSET(C385,-M385+2,0),OFFSET(C385,-M385+3,0)+AC385,OFFSET(C385,-M385+4,0),1,5)/365.25*I385*10000)</f>
        <v/>
      </c>
      <c r="AB385" s="249" t="str">
        <f aca="true">IF(D385="","",xCalcSkew(OFFSET(C385,-M385,0),E385-OFFSET(C385,-M385+1,0),b)/100)</f>
        <v/>
      </c>
      <c r="AC385" s="249" t="str">
        <f aca="true">IF(I385="","",xCalcSkew(OFFSET(C385,-M385,0),J385-OFFSET(C385,-M385+1,0),b)/100)</f>
        <v/>
      </c>
      <c r="AE385" s="0" t="n">
        <f aca="false">D385*F385*10000*-1</f>
        <v>-0</v>
      </c>
      <c r="AF385" s="0" t="n">
        <f aca="false">I385*K385*10000*-1</f>
        <v>-0</v>
      </c>
      <c r="AG385" s="0" t="n">
        <f aca="false">AE385+AF385</f>
        <v>-0</v>
      </c>
    </row>
    <row r="386" customFormat="false" ht="12.75" hidden="false" customHeight="false" outlineLevel="0" collapsed="false">
      <c r="D386" s="265"/>
      <c r="E386" s="266"/>
      <c r="F386" s="266"/>
      <c r="G386" s="267"/>
      <c r="I386" s="265"/>
      <c r="J386" s="266"/>
      <c r="K386" s="266"/>
      <c r="L386" s="268"/>
      <c r="M386" s="247" t="n">
        <f aca="false">M385+1</f>
        <v>31</v>
      </c>
      <c r="N386" s="175" t="str">
        <f aca="true">IF(D386="","",xEURO(OFFSET(C386,-M386+1,0),E386,OFFSET(C386,-M386+2,0),OFFSET(C386,-M386+2,0),OFFSET(C386,-M386+3,0)+AB386,OFFSET(C386,-M386+4,0),0,1)*D386)</f>
        <v/>
      </c>
      <c r="O386" s="235" t="str">
        <f aca="true">IF(D386="","",xEURO(OFFSET(C386,-M386+1,0),E386,OFFSET(C386,-M386+2,0),OFFSET(C386,-M386+2,0),OFFSET(C386,-M386+3,0)+AB386,OFFSET(C386,-M386+4,0),0,0))</f>
        <v/>
      </c>
      <c r="P386" s="175" t="str">
        <f aca="false">IF(D386="","",(O386-F386)*D386*10)</f>
        <v/>
      </c>
      <c r="Q386" s="175" t="str">
        <f aca="true">IF(D386="","",xEURO(OFFSET(C386,-M386+1,0),E386,OFFSET(C386,-M386+2,0),OFFSET(C386,-M386+2,0),OFFSET(C386,-M386+3,0)+AB386,OFFSET(C386,-M386+4,0),0,2)/10*D386)</f>
        <v/>
      </c>
      <c r="R386" s="248" t="str">
        <f aca="true">IF(D386="","",xEURO(OFFSET(C386,-M386+1,0),E386,OFFSET(C386,-M386+2,0),OFFSET(C386,-M386+2,0),OFFSET(C386,-M386+3,0)+AB386,OFFSET(C386,-M386+4,0),0,3)/100*D386*10000)</f>
        <v/>
      </c>
      <c r="S386" s="248" t="str">
        <f aca="true">IF(D386="","",xEURO(OFFSET(C386,-M386+1,0),E386,OFFSET(C386,-M386+2,0),OFFSET(C386,-M386+2,0),OFFSET(C386,-M386+3,0)+AB386,OFFSET(C386,-M386+4,0),0,5)/365.25*D386*10000)</f>
        <v/>
      </c>
      <c r="U386" s="175" t="str">
        <f aca="true">IF(I386="","",xEURO(OFFSET(C386,-M386+1,0),J386,OFFSET(C386,-M386+2,0),OFFSET(C386,-M386+2,0),OFFSET(C386,-M386+3,0)+AC386,OFFSET(C386,-M386+4,0),1,1)*I386)</f>
        <v/>
      </c>
      <c r="V386" s="235" t="str">
        <f aca="true">IF(I386="","",xEURO(OFFSET(C386,-M386+1,0),J386,OFFSET(C386,-M386+2,0),OFFSET(C386,-M386+2,0),OFFSET(C386,-M386+3,0)+AC386,OFFSET(C386,-M386+4,0),1,0))</f>
        <v/>
      </c>
      <c r="W386" s="175" t="str">
        <f aca="false">IF(I386="","",(V386-K386)*I386*10)</f>
        <v/>
      </c>
      <c r="X386" s="175" t="str">
        <f aca="true">IF(I386="","",xEURO(OFFSET(C386,-M386+1,0),J386,OFFSET(C386,-M386+2,0),OFFSET(C386,-M386+2,0),OFFSET(C386,-M386+3,0)+AC386,OFFSET(C386,-M386+4,0),1,2)/10*I386)</f>
        <v/>
      </c>
      <c r="Y386" s="248" t="str">
        <f aca="true">IF(I386="","",xEURO(OFFSET(C386,-M386+1,0),J386,OFFSET(C386,-M386+2,0),OFFSET(C386,-M386+2,0),OFFSET(C386,-M386+3,0)+AC386,OFFSET(C386,-M386+4,0),1,3)/100*I386*10000)</f>
        <v/>
      </c>
      <c r="Z386" s="248" t="str">
        <f aca="true">IF(I386="","",xEURO(OFFSET(C386,-M386+1,0),J386,OFFSET(C386,-M386+2,0),OFFSET(C386,-M386+2,0),OFFSET(C386,-M386+3,0)+AC386,OFFSET(C386,-M386+4,0),1,5)/365.25*I386*10000)</f>
        <v/>
      </c>
      <c r="AB386" s="249" t="str">
        <f aca="true">IF(D386="","",xCalcSkew(OFFSET(C386,-M386,0),E386-OFFSET(C386,-M386+1,0),b)/100)</f>
        <v/>
      </c>
      <c r="AC386" s="249" t="str">
        <f aca="true">IF(I386="","",xCalcSkew(OFFSET(C386,-M386,0),J386-OFFSET(C386,-M386+1,0),b)/100)</f>
        <v/>
      </c>
      <c r="AE386" s="0" t="n">
        <f aca="false">D386*F386*10000*-1</f>
        <v>-0</v>
      </c>
      <c r="AF386" s="0" t="n">
        <f aca="false">I386*K386*10000*-1</f>
        <v>-0</v>
      </c>
      <c r="AG386" s="0" t="n">
        <f aca="false">AE386+AF386</f>
        <v>-0</v>
      </c>
    </row>
    <row r="387" customFormat="false" ht="12.75" hidden="false" customHeight="false" outlineLevel="0" collapsed="false">
      <c r="D387" s="265"/>
      <c r="E387" s="266"/>
      <c r="F387" s="266"/>
      <c r="G387" s="267"/>
      <c r="I387" s="265"/>
      <c r="J387" s="266"/>
      <c r="K387" s="266"/>
      <c r="L387" s="268"/>
      <c r="M387" s="247" t="n">
        <f aca="false">M386+1</f>
        <v>32</v>
      </c>
      <c r="N387" s="175" t="str">
        <f aca="true">IF(D387="","",xEURO(OFFSET(C387,-M387+1,0),E387,OFFSET(C387,-M387+2,0),OFFSET(C387,-M387+2,0),OFFSET(C387,-M387+3,0)+AB387,OFFSET(C387,-M387+4,0),0,1)*D387)</f>
        <v/>
      </c>
      <c r="O387" s="235" t="str">
        <f aca="true">IF(D387="","",xEURO(OFFSET(C387,-M387+1,0),E387,OFFSET(C387,-M387+2,0),OFFSET(C387,-M387+2,0),OFFSET(C387,-M387+3,0)+AB387,OFFSET(C387,-M387+4,0),0,0))</f>
        <v/>
      </c>
      <c r="P387" s="175" t="str">
        <f aca="false">IF(D387="","",(O387-F387)*D387*10)</f>
        <v/>
      </c>
      <c r="Q387" s="175" t="str">
        <f aca="true">IF(D387="","",xEURO(OFFSET(C387,-M387+1,0),E387,OFFSET(C387,-M387+2,0),OFFSET(C387,-M387+2,0),OFFSET(C387,-M387+3,0)+AB387,OFFSET(C387,-M387+4,0),0,2)/10*D387)</f>
        <v/>
      </c>
      <c r="R387" s="248" t="str">
        <f aca="true">IF(D387="","",xEURO(OFFSET(C387,-M387+1,0),E387,OFFSET(C387,-M387+2,0),OFFSET(C387,-M387+2,0),OFFSET(C387,-M387+3,0)+AB387,OFFSET(C387,-M387+4,0),0,3)/100*D387*10000)</f>
        <v/>
      </c>
      <c r="S387" s="248" t="str">
        <f aca="true">IF(D387="","",xEURO(OFFSET(C387,-M387+1,0),E387,OFFSET(C387,-M387+2,0),OFFSET(C387,-M387+2,0),OFFSET(C387,-M387+3,0)+AB387,OFFSET(C387,-M387+4,0),0,5)/365.25*D387*10000)</f>
        <v/>
      </c>
      <c r="U387" s="175" t="str">
        <f aca="true">IF(I387="","",xEURO(OFFSET(C387,-M387+1,0),J387,OFFSET(C387,-M387+2,0),OFFSET(C387,-M387+2,0),OFFSET(C387,-M387+3,0)+AC387,OFFSET(C387,-M387+4,0),1,1)*I387)</f>
        <v/>
      </c>
      <c r="V387" s="235" t="str">
        <f aca="true">IF(I387="","",xEURO(OFFSET(C387,-M387+1,0),J387,OFFSET(C387,-M387+2,0),OFFSET(C387,-M387+2,0),OFFSET(C387,-M387+3,0)+AC387,OFFSET(C387,-M387+4,0),1,0))</f>
        <v/>
      </c>
      <c r="W387" s="175" t="str">
        <f aca="false">IF(I387="","",(V387-K387)*I387*10)</f>
        <v/>
      </c>
      <c r="X387" s="175" t="str">
        <f aca="true">IF(I387="","",xEURO(OFFSET(C387,-M387+1,0),J387,OFFSET(C387,-M387+2,0),OFFSET(C387,-M387+2,0),OFFSET(C387,-M387+3,0)+AC387,OFFSET(C387,-M387+4,0),1,2)/10*I387)</f>
        <v/>
      </c>
      <c r="Y387" s="248" t="str">
        <f aca="true">IF(I387="","",xEURO(OFFSET(C387,-M387+1,0),J387,OFFSET(C387,-M387+2,0),OFFSET(C387,-M387+2,0),OFFSET(C387,-M387+3,0)+AC387,OFFSET(C387,-M387+4,0),1,3)/100*I387*10000)</f>
        <v/>
      </c>
      <c r="Z387" s="248" t="str">
        <f aca="true">IF(I387="","",xEURO(OFFSET(C387,-M387+1,0),J387,OFFSET(C387,-M387+2,0),OFFSET(C387,-M387+2,0),OFFSET(C387,-M387+3,0)+AC387,OFFSET(C387,-M387+4,0),1,5)/365.25*I387*10000)</f>
        <v/>
      </c>
      <c r="AB387" s="249" t="str">
        <f aca="true">IF(D387="","",xCalcSkew(OFFSET(C387,-M387,0),E387-OFFSET(C387,-M387+1,0),b)/100)</f>
        <v/>
      </c>
      <c r="AC387" s="249" t="str">
        <f aca="true">IF(I387="","",xCalcSkew(OFFSET(C387,-M387,0),J387-OFFSET(C387,-M387+1,0),b)/100)</f>
        <v/>
      </c>
      <c r="AE387" s="0" t="n">
        <f aca="false">D387*F387*10000*-1</f>
        <v>-0</v>
      </c>
      <c r="AF387" s="0" t="n">
        <f aca="false">I387*K387*10000*-1</f>
        <v>-0</v>
      </c>
      <c r="AG387" s="0" t="n">
        <f aca="false">AE387+AF387</f>
        <v>-0</v>
      </c>
    </row>
    <row r="388" customFormat="false" ht="12.75" hidden="false" customHeight="false" outlineLevel="0" collapsed="false">
      <c r="D388" s="265"/>
      <c r="E388" s="266"/>
      <c r="F388" s="266"/>
      <c r="G388" s="267"/>
      <c r="I388" s="265"/>
      <c r="J388" s="266"/>
      <c r="K388" s="266"/>
      <c r="L388" s="268"/>
      <c r="M388" s="247" t="n">
        <f aca="false">M387+1</f>
        <v>33</v>
      </c>
      <c r="N388" s="175" t="str">
        <f aca="true">IF(D388="","",xEURO(OFFSET(C388,-M388+1,0),E388,OFFSET(C388,-M388+2,0),OFFSET(C388,-M388+2,0),OFFSET(C388,-M388+3,0)+AB388,OFFSET(C388,-M388+4,0),0,1)*D388)</f>
        <v/>
      </c>
      <c r="O388" s="235" t="str">
        <f aca="true">IF(D388="","",xEURO(OFFSET(C388,-M388+1,0),E388,OFFSET(C388,-M388+2,0),OFFSET(C388,-M388+2,0),OFFSET(C388,-M388+3,0)+AB388,OFFSET(C388,-M388+4,0),0,0))</f>
        <v/>
      </c>
      <c r="P388" s="175" t="str">
        <f aca="false">IF(D388="","",(O388-F388)*D388*10)</f>
        <v/>
      </c>
      <c r="Q388" s="175" t="str">
        <f aca="true">IF(D388="","",xEURO(OFFSET(C388,-M388+1,0),E388,OFFSET(C388,-M388+2,0),OFFSET(C388,-M388+2,0),OFFSET(C388,-M388+3,0)+AB388,OFFSET(C388,-M388+4,0),0,2)/10*D388)</f>
        <v/>
      </c>
      <c r="R388" s="248" t="str">
        <f aca="true">IF(D388="","",xEURO(OFFSET(C388,-M388+1,0),E388,OFFSET(C388,-M388+2,0),OFFSET(C388,-M388+2,0),OFFSET(C388,-M388+3,0)+AB388,OFFSET(C388,-M388+4,0),0,3)/100*D388*10000)</f>
        <v/>
      </c>
      <c r="S388" s="248" t="str">
        <f aca="true">IF(D388="","",xEURO(OFFSET(C388,-M388+1,0),E388,OFFSET(C388,-M388+2,0),OFFSET(C388,-M388+2,0),OFFSET(C388,-M388+3,0)+AB388,OFFSET(C388,-M388+4,0),0,5)/365.25*D388*10000)</f>
        <v/>
      </c>
      <c r="U388" s="175" t="str">
        <f aca="true">IF(I388="","",xEURO(OFFSET(C388,-M388+1,0),J388,OFFSET(C388,-M388+2,0),OFFSET(C388,-M388+2,0),OFFSET(C388,-M388+3,0)+AC388,OFFSET(C388,-M388+4,0),1,1)*I388)</f>
        <v/>
      </c>
      <c r="V388" s="235" t="str">
        <f aca="true">IF(I388="","",xEURO(OFFSET(C388,-M388+1,0),J388,OFFSET(C388,-M388+2,0),OFFSET(C388,-M388+2,0),OFFSET(C388,-M388+3,0)+AC388,OFFSET(C388,-M388+4,0),1,0))</f>
        <v/>
      </c>
      <c r="W388" s="175" t="str">
        <f aca="false">IF(I388="","",(V388-K388)*I388*10)</f>
        <v/>
      </c>
      <c r="X388" s="175" t="str">
        <f aca="true">IF(I388="","",xEURO(OFFSET(C388,-M388+1,0),J388,OFFSET(C388,-M388+2,0),OFFSET(C388,-M388+2,0),OFFSET(C388,-M388+3,0)+AC388,OFFSET(C388,-M388+4,0),1,2)/10*I388)</f>
        <v/>
      </c>
      <c r="Y388" s="248" t="str">
        <f aca="true">IF(I388="","",xEURO(OFFSET(C388,-M388+1,0),J388,OFFSET(C388,-M388+2,0),OFFSET(C388,-M388+2,0),OFFSET(C388,-M388+3,0)+AC388,OFFSET(C388,-M388+4,0),1,3)/100*I388*10000)</f>
        <v/>
      </c>
      <c r="Z388" s="248" t="str">
        <f aca="true">IF(I388="","",xEURO(OFFSET(C388,-M388+1,0),J388,OFFSET(C388,-M388+2,0),OFFSET(C388,-M388+2,0),OFFSET(C388,-M388+3,0)+AC388,OFFSET(C388,-M388+4,0),1,5)/365.25*I388*10000)</f>
        <v/>
      </c>
      <c r="AB388" s="249" t="str">
        <f aca="true">IF(D388="","",xCalcSkew(OFFSET(C388,-M388,0),E388-OFFSET(C388,-M388+1,0),b)/100)</f>
        <v/>
      </c>
      <c r="AC388" s="249" t="str">
        <f aca="true">IF(I388="","",xCalcSkew(OFFSET(C388,-M388,0),J388-OFFSET(C388,-M388+1,0),b)/100)</f>
        <v/>
      </c>
      <c r="AE388" s="0" t="n">
        <f aca="false">D388*F388*10000*-1</f>
        <v>-0</v>
      </c>
      <c r="AF388" s="0" t="n">
        <f aca="false">I388*K388*10000*-1</f>
        <v>-0</v>
      </c>
      <c r="AG388" s="0" t="n">
        <f aca="false">AE388+AF388</f>
        <v>-0</v>
      </c>
    </row>
    <row r="389" customFormat="false" ht="12.75" hidden="false" customHeight="false" outlineLevel="0" collapsed="false">
      <c r="D389" s="265"/>
      <c r="E389" s="266"/>
      <c r="F389" s="266"/>
      <c r="G389" s="267"/>
      <c r="I389" s="265"/>
      <c r="J389" s="266"/>
      <c r="K389" s="266"/>
      <c r="L389" s="268"/>
      <c r="M389" s="247" t="n">
        <f aca="false">M388+1</f>
        <v>34</v>
      </c>
      <c r="N389" s="175" t="str">
        <f aca="true">IF(D389="","",xEURO(OFFSET(C389,-M389+1,0),E389,OFFSET(C389,-M389+2,0),OFFSET(C389,-M389+2,0),OFFSET(C389,-M389+3,0)+AB389,OFFSET(C389,-M389+4,0),0,1)*D389)</f>
        <v/>
      </c>
      <c r="O389" s="235" t="str">
        <f aca="true">IF(D389="","",xEURO(OFFSET(C389,-M389+1,0),E389,OFFSET(C389,-M389+2,0),OFFSET(C389,-M389+2,0),OFFSET(C389,-M389+3,0)+AB389,OFFSET(C389,-M389+4,0),0,0))</f>
        <v/>
      </c>
      <c r="P389" s="175" t="str">
        <f aca="false">IF(D389="","",(O389-F389)*D389*10)</f>
        <v/>
      </c>
      <c r="Q389" s="175" t="str">
        <f aca="true">IF(D389="","",xEURO(OFFSET(C389,-M389+1,0),E389,OFFSET(C389,-M389+2,0),OFFSET(C389,-M389+2,0),OFFSET(C389,-M389+3,0)+AB389,OFFSET(C389,-M389+4,0),0,2)/10*D389)</f>
        <v/>
      </c>
      <c r="R389" s="248" t="str">
        <f aca="true">IF(D389="","",xEURO(OFFSET(C389,-M389+1,0),E389,OFFSET(C389,-M389+2,0),OFFSET(C389,-M389+2,0),OFFSET(C389,-M389+3,0)+AB389,OFFSET(C389,-M389+4,0),0,3)/100*D389*10000)</f>
        <v/>
      </c>
      <c r="S389" s="248" t="str">
        <f aca="true">IF(D389="","",xEURO(OFFSET(C389,-M389+1,0),E389,OFFSET(C389,-M389+2,0),OFFSET(C389,-M389+2,0),OFFSET(C389,-M389+3,0)+AB389,OFFSET(C389,-M389+4,0),0,5)/365.25*D389*10000)</f>
        <v/>
      </c>
      <c r="U389" s="175" t="str">
        <f aca="true">IF(I389="","",xEURO(OFFSET(C389,-M389+1,0),J389,OFFSET(C389,-M389+2,0),OFFSET(C389,-M389+2,0),OFFSET(C389,-M389+3,0)+AC389,OFFSET(C389,-M389+4,0),1,1)*I389)</f>
        <v/>
      </c>
      <c r="V389" s="235" t="str">
        <f aca="true">IF(I389="","",xEURO(OFFSET(C389,-M389+1,0),J389,OFFSET(C389,-M389+2,0),OFFSET(C389,-M389+2,0),OFFSET(C389,-M389+3,0)+AC389,OFFSET(C389,-M389+4,0),1,0))</f>
        <v/>
      </c>
      <c r="W389" s="175" t="str">
        <f aca="false">IF(I389="","",(V389-K389)*I389*10)</f>
        <v/>
      </c>
      <c r="X389" s="175" t="str">
        <f aca="true">IF(I389="","",xEURO(OFFSET(C389,-M389+1,0),J389,OFFSET(C389,-M389+2,0),OFFSET(C389,-M389+2,0),OFFSET(C389,-M389+3,0)+AC389,OFFSET(C389,-M389+4,0),1,2)/10*I389)</f>
        <v/>
      </c>
      <c r="Y389" s="248" t="str">
        <f aca="true">IF(I389="","",xEURO(OFFSET(C389,-M389+1,0),J389,OFFSET(C389,-M389+2,0),OFFSET(C389,-M389+2,0),OFFSET(C389,-M389+3,0)+AC389,OFFSET(C389,-M389+4,0),1,3)/100*I389*10000)</f>
        <v/>
      </c>
      <c r="Z389" s="248" t="str">
        <f aca="true">IF(I389="","",xEURO(OFFSET(C389,-M389+1,0),J389,OFFSET(C389,-M389+2,0),OFFSET(C389,-M389+2,0),OFFSET(C389,-M389+3,0)+AC389,OFFSET(C389,-M389+4,0),1,5)/365.25*I389*10000)</f>
        <v/>
      </c>
      <c r="AB389" s="249" t="str">
        <f aca="true">IF(D389="","",xCalcSkew(OFFSET(C389,-M389,0),E389-OFFSET(C389,-M389+1,0),b)/100)</f>
        <v/>
      </c>
      <c r="AC389" s="249" t="str">
        <f aca="true">IF(I389="","",xCalcSkew(OFFSET(C389,-M389,0),J389-OFFSET(C389,-M389+1,0),b)/100)</f>
        <v/>
      </c>
      <c r="AE389" s="0" t="n">
        <f aca="false">D389*F389*10000*-1</f>
        <v>-0</v>
      </c>
      <c r="AF389" s="0" t="n">
        <f aca="false">I389*K389*10000*-1</f>
        <v>-0</v>
      </c>
      <c r="AG389" s="0" t="n">
        <f aca="false">AE389+AF389</f>
        <v>-0</v>
      </c>
    </row>
    <row r="390" customFormat="false" ht="12.75" hidden="false" customHeight="false" outlineLevel="0" collapsed="false">
      <c r="D390" s="265"/>
      <c r="E390" s="266"/>
      <c r="F390" s="266"/>
      <c r="G390" s="267"/>
      <c r="I390" s="265"/>
      <c r="J390" s="266"/>
      <c r="K390" s="266"/>
      <c r="L390" s="268"/>
      <c r="M390" s="247" t="n">
        <f aca="false">M389+1</f>
        <v>35</v>
      </c>
      <c r="N390" s="175" t="str">
        <f aca="true">IF(D390="","",xEURO(OFFSET(C390,-M390+1,0),E390,OFFSET(C390,-M390+2,0),OFFSET(C390,-M390+2,0),OFFSET(C390,-M390+3,0)+AB390,OFFSET(C390,-M390+4,0),0,1)*D390)</f>
        <v/>
      </c>
      <c r="O390" s="235" t="str">
        <f aca="true">IF(D390="","",xEURO(OFFSET(C390,-M390+1,0),E390,OFFSET(C390,-M390+2,0),OFFSET(C390,-M390+2,0),OFFSET(C390,-M390+3,0)+AB390,OFFSET(C390,-M390+4,0),0,0))</f>
        <v/>
      </c>
      <c r="P390" s="175" t="str">
        <f aca="false">IF(D390="","",(O390-F390)*D390*10)</f>
        <v/>
      </c>
      <c r="Q390" s="175" t="str">
        <f aca="true">IF(D390="","",xEURO(OFFSET(C390,-M390+1,0),E390,OFFSET(C390,-M390+2,0),OFFSET(C390,-M390+2,0),OFFSET(C390,-M390+3,0)+AB390,OFFSET(C390,-M390+4,0),0,2)/10*D390)</f>
        <v/>
      </c>
      <c r="R390" s="248" t="str">
        <f aca="true">IF(D390="","",xEURO(OFFSET(C390,-M390+1,0),E390,OFFSET(C390,-M390+2,0),OFFSET(C390,-M390+2,0),OFFSET(C390,-M390+3,0)+AB390,OFFSET(C390,-M390+4,0),0,3)/100*D390*10000)</f>
        <v/>
      </c>
      <c r="S390" s="248" t="str">
        <f aca="true">IF(D390="","",xEURO(OFFSET(C390,-M390+1,0),E390,OFFSET(C390,-M390+2,0),OFFSET(C390,-M390+2,0),OFFSET(C390,-M390+3,0)+AB390,OFFSET(C390,-M390+4,0),0,5)/365.25*D390*10000)</f>
        <v/>
      </c>
      <c r="U390" s="175" t="str">
        <f aca="true">IF(I390="","",xEURO(OFFSET(C390,-M390+1,0),J390,OFFSET(C390,-M390+2,0),OFFSET(C390,-M390+2,0),OFFSET(C390,-M390+3,0)+AC390,OFFSET(C390,-M390+4,0),1,1)*I390)</f>
        <v/>
      </c>
      <c r="V390" s="235" t="str">
        <f aca="true">IF(I390="","",xEURO(OFFSET(C390,-M390+1,0),J390,OFFSET(C390,-M390+2,0),OFFSET(C390,-M390+2,0),OFFSET(C390,-M390+3,0)+AC390,OFFSET(C390,-M390+4,0),1,0))</f>
        <v/>
      </c>
      <c r="W390" s="175" t="str">
        <f aca="false">IF(I390="","",(V390-K390)*I390*10)</f>
        <v/>
      </c>
      <c r="X390" s="175" t="str">
        <f aca="true">IF(I390="","",xEURO(OFFSET(C390,-M390+1,0),J390,OFFSET(C390,-M390+2,0),OFFSET(C390,-M390+2,0),OFFSET(C390,-M390+3,0)+AC390,OFFSET(C390,-M390+4,0),1,2)/10*I390)</f>
        <v/>
      </c>
      <c r="Y390" s="248" t="str">
        <f aca="true">IF(I390="","",xEURO(OFFSET(C390,-M390+1,0),J390,OFFSET(C390,-M390+2,0),OFFSET(C390,-M390+2,0),OFFSET(C390,-M390+3,0)+AC390,OFFSET(C390,-M390+4,0),1,3)/100*I390*10000)</f>
        <v/>
      </c>
      <c r="Z390" s="248" t="str">
        <f aca="true">IF(I390="","",xEURO(OFFSET(C390,-M390+1,0),J390,OFFSET(C390,-M390+2,0),OFFSET(C390,-M390+2,0),OFFSET(C390,-M390+3,0)+AC390,OFFSET(C390,-M390+4,0),1,5)/365.25*I390*10000)</f>
        <v/>
      </c>
      <c r="AB390" s="249" t="str">
        <f aca="true">IF(D390="","",xCalcSkew(OFFSET(C390,-M390,0),E390-OFFSET(C390,-M390+1,0),b)/100)</f>
        <v/>
      </c>
      <c r="AC390" s="249" t="str">
        <f aca="true">IF(I390="","",xCalcSkew(OFFSET(C390,-M390,0),J390-OFFSET(C390,-M390+1,0),b)/100)</f>
        <v/>
      </c>
      <c r="AE390" s="0" t="n">
        <f aca="false">D390*F390*10000*-1</f>
        <v>-0</v>
      </c>
      <c r="AF390" s="0" t="n">
        <f aca="false">I390*K390*10000*-1</f>
        <v>-0</v>
      </c>
      <c r="AG390" s="0" t="n">
        <f aca="false">AE390+AF390</f>
        <v>-0</v>
      </c>
    </row>
    <row r="391" customFormat="false" ht="12.75" hidden="false" customHeight="false" outlineLevel="0" collapsed="false">
      <c r="D391" s="274" t="n">
        <f aca="true">SUM(INDIRECT(CONCATENATE(ADDRESS(ROW(D355),COLUMN(D355)),":",ADDRESS(ROW()-1,COLUMN()))))</f>
        <v>15</v>
      </c>
      <c r="I391" s="274" t="n">
        <f aca="true">SUM(INDIRECT(CONCATENATE(ADDRESS(ROW(I355),COLUMN(I355)),":",ADDRESS(ROW()-1,COLUMN()))))</f>
        <v>15</v>
      </c>
      <c r="J391" s="170"/>
      <c r="K391" s="170"/>
      <c r="L391" s="170"/>
      <c r="N391" s="274" t="e">
        <f aca="true">SUM(INDIRECT(CONCATENATE(ADDRESS(ROW(N355),COLUMN(N355)),":",ADDRESS(ROW()-1,COLUMN()))))</f>
        <v>#NAME?</v>
      </c>
      <c r="O391" s="274" t="e">
        <f aca="true">SUM(INDIRECT(CONCATENATE(ADDRESS(ROW(O355),COLUMN(O355)),":",ADDRESS(ROW()-1,COLUMN()))))</f>
        <v>#NAME?</v>
      </c>
      <c r="P391" s="274" t="e">
        <f aca="true">SUM(INDIRECT(CONCATENATE(ADDRESS(ROW(P355),COLUMN(P355)),":",ADDRESS(ROW()-1,COLUMN()))))</f>
        <v>#NAME?</v>
      </c>
      <c r="Q391" s="274" t="e">
        <f aca="true">SUM(INDIRECT(CONCATENATE(ADDRESS(ROW(Q355),COLUMN(Q355)),":",ADDRESS(ROW()-1,COLUMN()))))</f>
        <v>#NAME?</v>
      </c>
      <c r="R391" s="274" t="e">
        <f aca="true">SUM(INDIRECT(CONCATENATE(ADDRESS(ROW(R355),COLUMN(R355)),":",ADDRESS(ROW()-1,COLUMN()))))</f>
        <v>#NAME?</v>
      </c>
      <c r="S391" s="274" t="e">
        <f aca="true">SUM(INDIRECT(CONCATENATE(ADDRESS(ROW(S355),COLUMN(S355)),":",ADDRESS(ROW()-1,COLUMN()))))</f>
        <v>#NAME?</v>
      </c>
      <c r="T391" s="175"/>
      <c r="U391" s="274" t="e">
        <f aca="true">SUM(INDIRECT(CONCATENATE(ADDRESS(ROW(U355),COLUMN(U355)),":",ADDRESS(ROW()-1,COLUMN()))))</f>
        <v>#NAME?</v>
      </c>
      <c r="V391" s="274" t="e">
        <f aca="true">SUM(INDIRECT(CONCATENATE(ADDRESS(ROW(V355),COLUMN(V355)),":",ADDRESS(ROW()-1,COLUMN()))))</f>
        <v>#NAME?</v>
      </c>
      <c r="W391" s="274" t="e">
        <f aca="true">SUM(INDIRECT(CONCATENATE(ADDRESS(ROW(W355),COLUMN(W355)),":",ADDRESS(ROW()-1,COLUMN()))))</f>
        <v>#NAME?</v>
      </c>
      <c r="X391" s="274" t="e">
        <f aca="true">SUM(INDIRECT(CONCATENATE(ADDRESS(ROW(X355),COLUMN(X355)),":",ADDRESS(ROW()-1,COLUMN()))))</f>
        <v>#NAME?</v>
      </c>
      <c r="Y391" s="274" t="e">
        <f aca="true">SUM(INDIRECT(CONCATENATE(ADDRESS(ROW(Y355),COLUMN(Y355)),":",ADDRESS(ROW()-1,COLUMN()))))</f>
        <v>#NAME?</v>
      </c>
      <c r="Z391" s="274" t="e">
        <f aca="true">SUM(INDIRECT(CONCATENATE(ADDRESS(ROW(Z355),COLUMN(Z355)),":",ADDRESS(ROW()-1,COLUMN()))))</f>
        <v>#NAME?</v>
      </c>
      <c r="AE391" s="0" t="n">
        <f aca="false">D391*F391*10000*-1</f>
        <v>-0</v>
      </c>
      <c r="AF391" s="0" t="n">
        <f aca="false">I391*K391*10000*-1</f>
        <v>-0</v>
      </c>
      <c r="AG391" s="0" t="n">
        <f aca="false">AE391+AF391</f>
        <v>-0</v>
      </c>
    </row>
    <row r="392" customFormat="false" ht="12.75" hidden="false" customHeight="false" outlineLevel="0" collapsed="false">
      <c r="AE392" s="0" t="n">
        <f aca="false">D392*F392*10000*-1</f>
        <v>-0</v>
      </c>
      <c r="AF392" s="0" t="n">
        <f aca="false">I392*K392*10000*-1</f>
        <v>-0</v>
      </c>
      <c r="AG392" s="0" t="n">
        <f aca="false">AE392+AF392</f>
        <v>-0</v>
      </c>
    </row>
    <row r="393" customFormat="false" ht="12.75" hidden="false" customHeight="false" outlineLevel="0" collapsed="false">
      <c r="C393" s="264" t="n">
        <f aca="false">EOMONTH(C355,0)+1</f>
        <v>37530</v>
      </c>
      <c r="D393" s="265" t="n">
        <v>15</v>
      </c>
      <c r="E393" s="266" t="n">
        <v>3.25</v>
      </c>
      <c r="F393" s="266" t="n">
        <v>0.565</v>
      </c>
      <c r="G393" s="267" t="s">
        <v>167</v>
      </c>
      <c r="I393" s="265" t="n">
        <v>15</v>
      </c>
      <c r="J393" s="266" t="n">
        <v>3.25</v>
      </c>
      <c r="K393" s="266" t="n">
        <v>0.565</v>
      </c>
      <c r="L393" s="268" t="s">
        <v>167</v>
      </c>
      <c r="M393" s="247" t="n">
        <v>0</v>
      </c>
      <c r="N393" s="175" t="e">
        <f aca="true">IF(D393="","",xEURO(OFFSET(C393,-M393+1,0),E393,OFFSET(C393,-M393+2,0),OFFSET(C393,-M393+2,0),OFFSET(C393,-M393+3,0)+AB393,OFFSET(C393,-M393+4,0),0,1)*D393)</f>
        <v>#NAME?</v>
      </c>
      <c r="O393" s="235" t="e">
        <f aca="true">IF(D393="","",xEURO(OFFSET(C393,-M393+1,0),E393,OFFSET(C393,-M393+2,0),OFFSET(C393,-M393+2,0),OFFSET(C393,-M393+3,0)+AB393,OFFSET(C393,-M393+4,0),0,0))</f>
        <v>#NAME?</v>
      </c>
      <c r="P393" s="175" t="e">
        <f aca="false">IF(D393="","",(O393-F393)*D393*10)</f>
        <v>#NAME?</v>
      </c>
      <c r="Q393" s="175" t="e">
        <f aca="true">IF(D393="","",xEURO(OFFSET(C393,-M393+1,0),E393,OFFSET(C393,-M393+2,0),OFFSET(C393,-M393+2,0),OFFSET(C393,-M393+3,0)+AB393,OFFSET(C393,-M393+4,0),0,2)/10*D393)</f>
        <v>#NAME?</v>
      </c>
      <c r="R393" s="248" t="e">
        <f aca="true">IF(D393="","",xEURO(OFFSET(C393,-M393+1,0),E393,OFFSET(C393,-M393+2,0),OFFSET(C393,-M393+2,0),OFFSET(C393,-M393+3,0)+AB393,OFFSET(C393,-M393+4,0),0,3)/100*D393*10000)</f>
        <v>#NAME?</v>
      </c>
      <c r="S393" s="248" t="e">
        <f aca="true">IF(D393="","",xEURO(OFFSET(C393,-M393+1,0),E393,OFFSET(C393,-M393+2,0),OFFSET(C393,-M393+2,0),OFFSET(C393,-M393+3,0)+AB393,OFFSET(C393,-M393+4,0),0,5)/365.25*D393*10000)</f>
        <v>#NAME?</v>
      </c>
      <c r="U393" s="175" t="e">
        <f aca="true">IF(I393="","",xEURO(OFFSET(C393,-M393+1,0),J393,OFFSET(C393,-M393+2,0),OFFSET(C393,-M393+2,0),OFFSET(C393,-M393+3,0)+AC393,OFFSET(C393,-M393+4,0),1,1)*I393)</f>
        <v>#NAME?</v>
      </c>
      <c r="V393" s="235" t="e">
        <f aca="true">IF(I393="","",xEURO(OFFSET(C393,-M393+1,0),J393,OFFSET(C393,-M393+2,0),OFFSET(C393,-M393+2,0),OFFSET(C393,-M393+3,0)+AC393,OFFSET(C393,-M393+4,0),1,0))</f>
        <v>#NAME?</v>
      </c>
      <c r="W393" s="175" t="e">
        <f aca="false">IF(I393="","",(V393-K393)*I393*10)</f>
        <v>#NAME?</v>
      </c>
      <c r="X393" s="175" t="e">
        <f aca="true">IF(I393="","",xEURO(OFFSET(C393,-M393+1,0),J393,OFFSET(C393,-M393+2,0),OFFSET(C393,-M393+2,0),OFFSET(C393,-M393+3,0)+AC393,OFFSET(C393,-M393+4,0),1,2)/10*I393)</f>
        <v>#NAME?</v>
      </c>
      <c r="Y393" s="248" t="e">
        <f aca="true">IF(I393="","",xEURO(OFFSET(C393,-M393+1,0),J393,OFFSET(C393,-M393+2,0),OFFSET(C393,-M393+2,0),OFFSET(C393,-M393+3,0)+AC393,OFFSET(C393,-M393+4,0),1,3)/100*I393*10000)</f>
        <v>#NAME?</v>
      </c>
      <c r="Z393" s="248" t="e">
        <f aca="true">IF(I393="","",xEURO(OFFSET(C393,-M393+1,0),J393,OFFSET(C393,-M393+2,0),OFFSET(C393,-M393+2,0),OFFSET(C393,-M393+3,0)+AC393,OFFSET(C393,-M393+4,0),1,5)/365.25*I393*10000)</f>
        <v>#NAME?</v>
      </c>
      <c r="AB393" s="249" t="e">
        <f aca="true">IF(D393="","",xCalcSkew(OFFSET(C393,-M393,0),E393-OFFSET(C393,-M393+1,0),b)/100)</f>
        <v>#NAME?</v>
      </c>
      <c r="AC393" s="249" t="e">
        <f aca="true">IF(I393="","",xCalcSkew(OFFSET(C393,-M393,0),J393-OFFSET(C393,-M393+1,0),b)/100)</f>
        <v>#NAME?</v>
      </c>
      <c r="AE393" s="0" t="n">
        <f aca="false">D393*F393*10000*-1</f>
        <v>-84750</v>
      </c>
      <c r="AF393" s="0" t="n">
        <f aca="false">I393*K393*10000*-1</f>
        <v>-84750</v>
      </c>
      <c r="AG393" s="0" t="n">
        <f aca="false">AE393+AF393</f>
        <v>-169500</v>
      </c>
    </row>
    <row r="394" customFormat="false" ht="12.75" hidden="false" customHeight="false" outlineLevel="0" collapsed="false">
      <c r="C394" s="269" t="n">
        <f aca="false">INDEX(Inputs!$1:$65536,MATCH(C393,Inputs!C:C,0),5)</f>
        <v>3.088</v>
      </c>
      <c r="D394" s="265"/>
      <c r="E394" s="266"/>
      <c r="F394" s="266"/>
      <c r="G394" s="267"/>
      <c r="I394" s="265"/>
      <c r="J394" s="266"/>
      <c r="K394" s="266"/>
      <c r="L394" s="268"/>
      <c r="M394" s="247" t="n">
        <f aca="false">M393+1</f>
        <v>1</v>
      </c>
      <c r="N394" s="175" t="str">
        <f aca="true">IF(D394="","",xEURO(OFFSET(C394,-M394+1,0),E394,OFFSET(C394,-M394+2,0),OFFSET(C394,-M394+2,0),OFFSET(C394,-M394+3,0)+AB394,OFFSET(C394,-M394+4,0),0,1)*D394)</f>
        <v/>
      </c>
      <c r="O394" s="235" t="str">
        <f aca="true">IF(D394="","",xEURO(OFFSET(C394,-M394+1,0),E394,OFFSET(C394,-M394+2,0),OFFSET(C394,-M394+2,0),OFFSET(C394,-M394+3,0)+AB394,OFFSET(C394,-M394+4,0),0,0))</f>
        <v/>
      </c>
      <c r="P394" s="175" t="str">
        <f aca="false">IF(D394="","",(O394-F394)*D394*10)</f>
        <v/>
      </c>
      <c r="Q394" s="175" t="str">
        <f aca="true">IF(D394="","",xEURO(OFFSET(C394,-M394+1,0),E394,OFFSET(C394,-M394+2,0),OFFSET(C394,-M394+2,0),OFFSET(C394,-M394+3,0)+AB394,OFFSET(C394,-M394+4,0),0,2)/10*D394)</f>
        <v/>
      </c>
      <c r="R394" s="248" t="str">
        <f aca="true">IF(D394="","",xEURO(OFFSET(C394,-M394+1,0),E394,OFFSET(C394,-M394+2,0),OFFSET(C394,-M394+2,0),OFFSET(C394,-M394+3,0)+AB394,OFFSET(C394,-M394+4,0),0,3)/100*D394*10000)</f>
        <v/>
      </c>
      <c r="S394" s="248" t="str">
        <f aca="true">IF(D394="","",xEURO(OFFSET(C394,-M394+1,0),E394,OFFSET(C394,-M394+2,0),OFFSET(C394,-M394+2,0),OFFSET(C394,-M394+3,0)+AB394,OFFSET(C394,-M394+4,0),0,5)/365.25*D394*10000)</f>
        <v/>
      </c>
      <c r="U394" s="175" t="str">
        <f aca="true">IF(I394="","",xEURO(OFFSET(C394,-M394+1,0),J394,OFFSET(C394,-M394+2,0),OFFSET(C394,-M394+2,0),OFFSET(C394,-M394+3,0)+AC394,OFFSET(C394,-M394+4,0),1,1)*I394)</f>
        <v/>
      </c>
      <c r="V394" s="235" t="str">
        <f aca="true">IF(I394="","",xEURO(OFFSET(C394,-M394+1,0),J394,OFFSET(C394,-M394+2,0),OFFSET(C394,-M394+2,0),OFFSET(C394,-M394+3,0)+AC394,OFFSET(C394,-M394+4,0),1,0))</f>
        <v/>
      </c>
      <c r="W394" s="175" t="str">
        <f aca="false">IF(I394="","",(V394-K394)*I394*10)</f>
        <v/>
      </c>
      <c r="X394" s="175" t="str">
        <f aca="true">IF(I394="","",xEURO(OFFSET(C394,-M394+1,0),J394,OFFSET(C394,-M394+2,0),OFFSET(C394,-M394+2,0),OFFSET(C394,-M394+3,0)+AC394,OFFSET(C394,-M394+4,0),1,2)/10*I394)</f>
        <v/>
      </c>
      <c r="Y394" s="248" t="str">
        <f aca="true">IF(I394="","",xEURO(OFFSET(C394,-M394+1,0),J394,OFFSET(C394,-M394+2,0),OFFSET(C394,-M394+2,0),OFFSET(C394,-M394+3,0)+AC394,OFFSET(C394,-M394+4,0),1,3)/100*I394*10000)</f>
        <v/>
      </c>
      <c r="Z394" s="248" t="str">
        <f aca="true">IF(I394="","",xEURO(OFFSET(C394,-M394+1,0),J394,OFFSET(C394,-M394+2,0),OFFSET(C394,-M394+2,0),OFFSET(C394,-M394+3,0)+AC394,OFFSET(C394,-M394+4,0),1,5)/365.25*I394*10000)</f>
        <v/>
      </c>
      <c r="AB394" s="249" t="str">
        <f aca="true">IF(D394="","",xCalcSkew(OFFSET(C394,-M394,0),E394-OFFSET(C394,-M394+1,0),b)/100)</f>
        <v/>
      </c>
      <c r="AC394" s="249" t="str">
        <f aca="true">IF(I394="","",xCalcSkew(OFFSET(C394,-M394,0),J394-OFFSET(C394,-M394+1,0),b)/100)</f>
        <v/>
      </c>
      <c r="AE394" s="0" t="n">
        <f aca="false">D394*F394*10000*-1</f>
        <v>-0</v>
      </c>
      <c r="AF394" s="0" t="n">
        <f aca="false">I394*K394*10000*-1</f>
        <v>-0</v>
      </c>
      <c r="AG394" s="0" t="n">
        <f aca="false">AE394+AF394</f>
        <v>-0</v>
      </c>
    </row>
    <row r="395" customFormat="false" ht="12.75" hidden="false" customHeight="false" outlineLevel="0" collapsed="false">
      <c r="C395" s="249" t="n">
        <f aca="false">INDEX(Inputs!$1:$65536,MATCH(C393,Inputs!C:C,0),7)</f>
        <v>0.0239501918097673</v>
      </c>
      <c r="D395" s="265"/>
      <c r="E395" s="266"/>
      <c r="F395" s="266"/>
      <c r="G395" s="267"/>
      <c r="I395" s="265"/>
      <c r="J395" s="266"/>
      <c r="K395" s="266"/>
      <c r="L395" s="268"/>
      <c r="M395" s="247" t="n">
        <f aca="false">M394+1</f>
        <v>2</v>
      </c>
      <c r="N395" s="175" t="str">
        <f aca="true">IF(D395="","",xEURO(OFFSET(C395,-M395+1,0),E395,OFFSET(C395,-M395+2,0),OFFSET(C395,-M395+2,0),OFFSET(C395,-M395+3,0)+AB395,OFFSET(C395,-M395+4,0),0,1)*D395)</f>
        <v/>
      </c>
      <c r="O395" s="235" t="str">
        <f aca="true">IF(D395="","",xEURO(OFFSET(C395,-M395+1,0),E395,OFFSET(C395,-M395+2,0),OFFSET(C395,-M395+2,0),OFFSET(C395,-M395+3,0)+AB395,OFFSET(C395,-M395+4,0),0,0))</f>
        <v/>
      </c>
      <c r="P395" s="175" t="str">
        <f aca="false">IF(D395="","",(O395-F395)*D395*10)</f>
        <v/>
      </c>
      <c r="Q395" s="175" t="str">
        <f aca="true">IF(D395="","",xEURO(OFFSET(C395,-M395+1,0),E395,OFFSET(C395,-M395+2,0),OFFSET(C395,-M395+2,0),OFFSET(C395,-M395+3,0)+AB395,OFFSET(C395,-M395+4,0),0,2)/10*D395)</f>
        <v/>
      </c>
      <c r="R395" s="248" t="str">
        <f aca="true">IF(D395="","",xEURO(OFFSET(C395,-M395+1,0),E395,OFFSET(C395,-M395+2,0),OFFSET(C395,-M395+2,0),OFFSET(C395,-M395+3,0)+AB395,OFFSET(C395,-M395+4,0),0,3)/100*D395*10000)</f>
        <v/>
      </c>
      <c r="S395" s="248" t="str">
        <f aca="true">IF(D395="","",xEURO(OFFSET(C395,-M395+1,0),E395,OFFSET(C395,-M395+2,0),OFFSET(C395,-M395+2,0),OFFSET(C395,-M395+3,0)+AB395,OFFSET(C395,-M395+4,0),0,5)/365.25*D395*10000)</f>
        <v/>
      </c>
      <c r="U395" s="175" t="str">
        <f aca="true">IF(I395="","",xEURO(OFFSET(C395,-M395+1,0),J395,OFFSET(C395,-M395+2,0),OFFSET(C395,-M395+2,0),OFFSET(C395,-M395+3,0)+AC395,OFFSET(C395,-M395+4,0),1,1)*I395)</f>
        <v/>
      </c>
      <c r="V395" s="235" t="str">
        <f aca="true">IF(I395="","",xEURO(OFFSET(C395,-M395+1,0),J395,OFFSET(C395,-M395+2,0),OFFSET(C395,-M395+2,0),OFFSET(C395,-M395+3,0)+AC395,OFFSET(C395,-M395+4,0),1,0))</f>
        <v/>
      </c>
      <c r="W395" s="175" t="str">
        <f aca="false">IF(I395="","",(V395-K395)*I395*10)</f>
        <v/>
      </c>
      <c r="X395" s="175" t="str">
        <f aca="true">IF(I395="","",xEURO(OFFSET(C395,-M395+1,0),J395,OFFSET(C395,-M395+2,0),OFFSET(C395,-M395+2,0),OFFSET(C395,-M395+3,0)+AC395,OFFSET(C395,-M395+4,0),1,2)/10*I395)</f>
        <v/>
      </c>
      <c r="Y395" s="248" t="str">
        <f aca="true">IF(I395="","",xEURO(OFFSET(C395,-M395+1,0),J395,OFFSET(C395,-M395+2,0),OFFSET(C395,-M395+2,0),OFFSET(C395,-M395+3,0)+AC395,OFFSET(C395,-M395+4,0),1,3)/100*I395*10000)</f>
        <v/>
      </c>
      <c r="Z395" s="248" t="str">
        <f aca="true">IF(I395="","",xEURO(OFFSET(C395,-M395+1,0),J395,OFFSET(C395,-M395+2,0),OFFSET(C395,-M395+2,0),OFFSET(C395,-M395+3,0)+AC395,OFFSET(C395,-M395+4,0),1,5)/365.25*I395*10000)</f>
        <v/>
      </c>
      <c r="AB395" s="249" t="str">
        <f aca="true">IF(D395="","",xCalcSkew(OFFSET(C395,-M395,0),E395-OFFSET(C395,-M395+1,0),b)/100)</f>
        <v/>
      </c>
      <c r="AC395" s="249" t="str">
        <f aca="true">IF(I395="","",xCalcSkew(OFFSET(C395,-M395,0),J395-OFFSET(C395,-M395+1,0),b)/100)</f>
        <v/>
      </c>
      <c r="AE395" s="0" t="n">
        <f aca="false">D395*F395*10000*-1</f>
        <v>-0</v>
      </c>
      <c r="AF395" s="0" t="n">
        <f aca="false">I395*K395*10000*-1</f>
        <v>-0</v>
      </c>
      <c r="AG395" s="0" t="n">
        <f aca="false">AE395+AF395</f>
        <v>-0</v>
      </c>
    </row>
    <row r="396" customFormat="false" ht="12.75" hidden="false" customHeight="false" outlineLevel="0" collapsed="false">
      <c r="C396" s="270" t="n">
        <f aca="false">INDEX(Inputs!$1:$65536,MATCH(C393,Inputs!C:C,0),6)</f>
        <v>0.4975</v>
      </c>
      <c r="D396" s="265"/>
      <c r="E396" s="266"/>
      <c r="F396" s="266"/>
      <c r="G396" s="267"/>
      <c r="I396" s="265"/>
      <c r="J396" s="266"/>
      <c r="K396" s="266"/>
      <c r="L396" s="268"/>
      <c r="M396" s="247" t="n">
        <f aca="false">M395+1</f>
        <v>3</v>
      </c>
      <c r="N396" s="175" t="str">
        <f aca="true">IF(D396="","",xEURO(OFFSET(C396,-M396+1,0),E396,OFFSET(C396,-M396+2,0),OFFSET(C396,-M396+2,0),OFFSET(C396,-M396+3,0)+AB396,OFFSET(C396,-M396+4,0),0,1)*D396)</f>
        <v/>
      </c>
      <c r="O396" s="235" t="str">
        <f aca="true">IF(D396="","",xEURO(OFFSET(C396,-M396+1,0),E396,OFFSET(C396,-M396+2,0),OFFSET(C396,-M396+2,0),OFFSET(C396,-M396+3,0)+AB396,OFFSET(C396,-M396+4,0),0,0))</f>
        <v/>
      </c>
      <c r="P396" s="175" t="str">
        <f aca="false">IF(D396="","",(O396-F396)*D396*10)</f>
        <v/>
      </c>
      <c r="Q396" s="175" t="str">
        <f aca="true">IF(D396="","",xEURO(OFFSET(C396,-M396+1,0),E396,OFFSET(C396,-M396+2,0),OFFSET(C396,-M396+2,0),OFFSET(C396,-M396+3,0)+AB396,OFFSET(C396,-M396+4,0),0,2)/10*D396)</f>
        <v/>
      </c>
      <c r="R396" s="248" t="str">
        <f aca="true">IF(D396="","",xEURO(OFFSET(C396,-M396+1,0),E396,OFFSET(C396,-M396+2,0),OFFSET(C396,-M396+2,0),OFFSET(C396,-M396+3,0)+AB396,OFFSET(C396,-M396+4,0),0,3)/100*D396*10000)</f>
        <v/>
      </c>
      <c r="S396" s="248" t="str">
        <f aca="true">IF(D396="","",xEURO(OFFSET(C396,-M396+1,0),E396,OFFSET(C396,-M396+2,0),OFFSET(C396,-M396+2,0),OFFSET(C396,-M396+3,0)+AB396,OFFSET(C396,-M396+4,0),0,5)/365.25*D396*10000)</f>
        <v/>
      </c>
      <c r="U396" s="175" t="str">
        <f aca="true">IF(I396="","",xEURO(OFFSET(C396,-M396+1,0),J396,OFFSET(C396,-M396+2,0),OFFSET(C396,-M396+2,0),OFFSET(C396,-M396+3,0)+AC396,OFFSET(C396,-M396+4,0),1,1)*I396)</f>
        <v/>
      </c>
      <c r="V396" s="235" t="str">
        <f aca="true">IF(I396="","",xEURO(OFFSET(C396,-M396+1,0),J396,OFFSET(C396,-M396+2,0),OFFSET(C396,-M396+2,0),OFFSET(C396,-M396+3,0)+AC396,OFFSET(C396,-M396+4,0),1,0))</f>
        <v/>
      </c>
      <c r="W396" s="175" t="str">
        <f aca="false">IF(I396="","",(V396-K396)*I396*10)</f>
        <v/>
      </c>
      <c r="X396" s="175" t="str">
        <f aca="true">IF(I396="","",xEURO(OFFSET(C396,-M396+1,0),J396,OFFSET(C396,-M396+2,0),OFFSET(C396,-M396+2,0),OFFSET(C396,-M396+3,0)+AC396,OFFSET(C396,-M396+4,0),1,2)/10*I396)</f>
        <v/>
      </c>
      <c r="Y396" s="248" t="str">
        <f aca="true">IF(I396="","",xEURO(OFFSET(C396,-M396+1,0),J396,OFFSET(C396,-M396+2,0),OFFSET(C396,-M396+2,0),OFFSET(C396,-M396+3,0)+AC396,OFFSET(C396,-M396+4,0),1,3)/100*I396*10000)</f>
        <v/>
      </c>
      <c r="Z396" s="248" t="str">
        <f aca="true">IF(I396="","",xEURO(OFFSET(C396,-M396+1,0),J396,OFFSET(C396,-M396+2,0),OFFSET(C396,-M396+2,0),OFFSET(C396,-M396+3,0)+AC396,OFFSET(C396,-M396+4,0),1,5)/365.25*I396*10000)</f>
        <v/>
      </c>
      <c r="AB396" s="249" t="str">
        <f aca="true">IF(D396="","",xCalcSkew(OFFSET(C396,-M396,0),E396-OFFSET(C396,-M396+1,0),b)/100)</f>
        <v/>
      </c>
      <c r="AC396" s="249" t="str">
        <f aca="true">IF(I396="","",xCalcSkew(OFFSET(C396,-M396,0),J396-OFFSET(C396,-M396+1,0),b)/100)</f>
        <v/>
      </c>
      <c r="AE396" s="0" t="n">
        <f aca="false">D396*F396*10000*-1</f>
        <v>-0</v>
      </c>
      <c r="AF396" s="0" t="n">
        <f aca="false">I396*K396*10000*-1</f>
        <v>-0</v>
      </c>
      <c r="AG396" s="0" t="n">
        <f aca="false">AE396+AF396</f>
        <v>-0</v>
      </c>
    </row>
    <row r="397" customFormat="false" ht="12.75" hidden="false" customHeight="false" outlineLevel="0" collapsed="false">
      <c r="C397" s="271" t="n">
        <f aca="false">INDEX(Inputs!$1:$65536,MATCH(C393,Inputs!C:C,0),9)</f>
        <v>313</v>
      </c>
      <c r="D397" s="265"/>
      <c r="E397" s="266"/>
      <c r="F397" s="266"/>
      <c r="G397" s="267"/>
      <c r="I397" s="265"/>
      <c r="J397" s="266"/>
      <c r="K397" s="266"/>
      <c r="L397" s="268"/>
      <c r="M397" s="247" t="n">
        <f aca="false">M396+1</f>
        <v>4</v>
      </c>
      <c r="N397" s="175" t="str">
        <f aca="true">IF(D397="","",xEURO(OFFSET(C397,-M397+1,0),E397,OFFSET(C397,-M397+2,0),OFFSET(C397,-M397+2,0),OFFSET(C397,-M397+3,0)+AB397,OFFSET(C397,-M397+4,0),0,1)*D397)</f>
        <v/>
      </c>
      <c r="O397" s="235" t="str">
        <f aca="true">IF(D397="","",xEURO(OFFSET(C397,-M397+1,0),E397,OFFSET(C397,-M397+2,0),OFFSET(C397,-M397+2,0),OFFSET(C397,-M397+3,0)+AB397,OFFSET(C397,-M397+4,0),0,0))</f>
        <v/>
      </c>
      <c r="P397" s="175" t="str">
        <f aca="false">IF(D397="","",(O397-F397)*D397*10)</f>
        <v/>
      </c>
      <c r="Q397" s="175" t="str">
        <f aca="true">IF(D397="","",xEURO(OFFSET(C397,-M397+1,0),E397,OFFSET(C397,-M397+2,0),OFFSET(C397,-M397+2,0),OFFSET(C397,-M397+3,0)+AB397,OFFSET(C397,-M397+4,0),0,2)/10*D397)</f>
        <v/>
      </c>
      <c r="R397" s="248" t="str">
        <f aca="true">IF(D397="","",xEURO(OFFSET(C397,-M397+1,0),E397,OFFSET(C397,-M397+2,0),OFFSET(C397,-M397+2,0),OFFSET(C397,-M397+3,0)+AB397,OFFSET(C397,-M397+4,0),0,3)/100*D397*10000)</f>
        <v/>
      </c>
      <c r="S397" s="248" t="str">
        <f aca="true">IF(D397="","",xEURO(OFFSET(C397,-M397+1,0),E397,OFFSET(C397,-M397+2,0),OFFSET(C397,-M397+2,0),OFFSET(C397,-M397+3,0)+AB397,OFFSET(C397,-M397+4,0),0,5)/365.25*D397*10000)</f>
        <v/>
      </c>
      <c r="U397" s="175" t="str">
        <f aca="true">IF(I397="","",xEURO(OFFSET(C397,-M397+1,0),J397,OFFSET(C397,-M397+2,0),OFFSET(C397,-M397+2,0),OFFSET(C397,-M397+3,0)+AC397,OFFSET(C397,-M397+4,0),1,1)*I397)</f>
        <v/>
      </c>
      <c r="V397" s="235" t="str">
        <f aca="true">IF(I397="","",xEURO(OFFSET(C397,-M397+1,0),J397,OFFSET(C397,-M397+2,0),OFFSET(C397,-M397+2,0),OFFSET(C397,-M397+3,0)+AC397,OFFSET(C397,-M397+4,0),1,0))</f>
        <v/>
      </c>
      <c r="W397" s="175" t="str">
        <f aca="false">IF(I397="","",(V397-K397)*I397*10)</f>
        <v/>
      </c>
      <c r="X397" s="175" t="str">
        <f aca="true">IF(I397="","",xEURO(OFFSET(C397,-M397+1,0),J397,OFFSET(C397,-M397+2,0),OFFSET(C397,-M397+2,0),OFFSET(C397,-M397+3,0)+AC397,OFFSET(C397,-M397+4,0),1,2)/10*I397)</f>
        <v/>
      </c>
      <c r="Y397" s="248" t="str">
        <f aca="true">IF(I397="","",xEURO(OFFSET(C397,-M397+1,0),J397,OFFSET(C397,-M397+2,0),OFFSET(C397,-M397+2,0),OFFSET(C397,-M397+3,0)+AC397,OFFSET(C397,-M397+4,0),1,3)/100*I397*10000)</f>
        <v/>
      </c>
      <c r="Z397" s="248" t="str">
        <f aca="true">IF(I397="","",xEURO(OFFSET(C397,-M397+1,0),J397,OFFSET(C397,-M397+2,0),OFFSET(C397,-M397+2,0),OFFSET(C397,-M397+3,0)+AC397,OFFSET(C397,-M397+4,0),1,5)/365.25*I397*10000)</f>
        <v/>
      </c>
      <c r="AB397" s="249" t="str">
        <f aca="true">IF(D397="","",xCalcSkew(OFFSET(C397,-M397,0),E397-OFFSET(C397,-M397+1,0),b)/100)</f>
        <v/>
      </c>
      <c r="AC397" s="249" t="str">
        <f aca="true">IF(I397="","",xCalcSkew(OFFSET(C397,-M397,0),J397-OFFSET(C397,-M397+1,0),b)/100)</f>
        <v/>
      </c>
      <c r="AE397" s="0" t="n">
        <f aca="false">D397*F397*10000*-1</f>
        <v>-0</v>
      </c>
      <c r="AF397" s="0" t="n">
        <f aca="false">I397*K397*10000*-1</f>
        <v>-0</v>
      </c>
      <c r="AG397" s="0" t="n">
        <f aca="false">AE397+AF397</f>
        <v>-0</v>
      </c>
    </row>
    <row r="398" customFormat="false" ht="12.75" hidden="false" customHeight="false" outlineLevel="0" collapsed="false">
      <c r="C398" s="272" t="n">
        <f aca="false">D429+I429</f>
        <v>30</v>
      </c>
      <c r="D398" s="265"/>
      <c r="E398" s="266"/>
      <c r="F398" s="266"/>
      <c r="G398" s="267"/>
      <c r="I398" s="265"/>
      <c r="J398" s="266"/>
      <c r="K398" s="266"/>
      <c r="L398" s="268"/>
      <c r="M398" s="247" t="n">
        <f aca="false">M397+1</f>
        <v>5</v>
      </c>
      <c r="N398" s="175" t="str">
        <f aca="true">IF(D398="","",xEURO(OFFSET(C398,-M398+1,0),E398,OFFSET(C398,-M398+2,0),OFFSET(C398,-M398+2,0),OFFSET(C398,-M398+3,0)+AB398,OFFSET(C398,-M398+4,0),0,1)*D398)</f>
        <v/>
      </c>
      <c r="O398" s="235" t="str">
        <f aca="true">IF(D398="","",xEURO(OFFSET(C398,-M398+1,0),E398,OFFSET(C398,-M398+2,0),OFFSET(C398,-M398+2,0),OFFSET(C398,-M398+3,0)+AB398,OFFSET(C398,-M398+4,0),0,0))</f>
        <v/>
      </c>
      <c r="P398" s="175" t="str">
        <f aca="false">IF(D398="","",(O398-F398)*D398*10)</f>
        <v/>
      </c>
      <c r="Q398" s="175" t="str">
        <f aca="true">IF(D398="","",xEURO(OFFSET(C398,-M398+1,0),E398,OFFSET(C398,-M398+2,0),OFFSET(C398,-M398+2,0),OFFSET(C398,-M398+3,0)+AB398,OFFSET(C398,-M398+4,0),0,2)/10*D398)</f>
        <v/>
      </c>
      <c r="R398" s="248" t="str">
        <f aca="true">IF(D398="","",xEURO(OFFSET(C398,-M398+1,0),E398,OFFSET(C398,-M398+2,0),OFFSET(C398,-M398+2,0),OFFSET(C398,-M398+3,0)+AB398,OFFSET(C398,-M398+4,0),0,3)/100*D398*10000)</f>
        <v/>
      </c>
      <c r="S398" s="248" t="str">
        <f aca="true">IF(D398="","",xEURO(OFFSET(C398,-M398+1,0),E398,OFFSET(C398,-M398+2,0),OFFSET(C398,-M398+2,0),OFFSET(C398,-M398+3,0)+AB398,OFFSET(C398,-M398+4,0),0,5)/365.25*D398*10000)</f>
        <v/>
      </c>
      <c r="U398" s="175" t="str">
        <f aca="true">IF(I398="","",xEURO(OFFSET(C398,-M398+1,0),J398,OFFSET(C398,-M398+2,0),OFFSET(C398,-M398+2,0),OFFSET(C398,-M398+3,0)+AC398,OFFSET(C398,-M398+4,0),1,1)*I398)</f>
        <v/>
      </c>
      <c r="V398" s="235" t="str">
        <f aca="true">IF(I398="","",xEURO(OFFSET(C398,-M398+1,0),J398,OFFSET(C398,-M398+2,0),OFFSET(C398,-M398+2,0),OFFSET(C398,-M398+3,0)+AC398,OFFSET(C398,-M398+4,0),1,0))</f>
        <v/>
      </c>
      <c r="W398" s="175" t="str">
        <f aca="false">IF(I398="","",(V398-K398)*I398*10)</f>
        <v/>
      </c>
      <c r="X398" s="175" t="str">
        <f aca="true">IF(I398="","",xEURO(OFFSET(C398,-M398+1,0),J398,OFFSET(C398,-M398+2,0),OFFSET(C398,-M398+2,0),OFFSET(C398,-M398+3,0)+AC398,OFFSET(C398,-M398+4,0),1,2)/10*I398)</f>
        <v/>
      </c>
      <c r="Y398" s="248" t="str">
        <f aca="true">IF(I398="","",xEURO(OFFSET(C398,-M398+1,0),J398,OFFSET(C398,-M398+2,0),OFFSET(C398,-M398+2,0),OFFSET(C398,-M398+3,0)+AC398,OFFSET(C398,-M398+4,0),1,3)/100*I398*10000)</f>
        <v/>
      </c>
      <c r="Z398" s="248" t="str">
        <f aca="true">IF(I398="","",xEURO(OFFSET(C398,-M398+1,0),J398,OFFSET(C398,-M398+2,0),OFFSET(C398,-M398+2,0),OFFSET(C398,-M398+3,0)+AC398,OFFSET(C398,-M398+4,0),1,5)/365.25*I398*10000)</f>
        <v/>
      </c>
      <c r="AB398" s="249" t="str">
        <f aca="true">IF(D398="","",xCalcSkew(OFFSET(C398,-M398,0),E398-OFFSET(C398,-M398+1,0),b)/100)</f>
        <v/>
      </c>
      <c r="AC398" s="249" t="str">
        <f aca="true">IF(I398="","",xCalcSkew(OFFSET(C398,-M398,0),J398-OFFSET(C398,-M398+1,0),b)/100)</f>
        <v/>
      </c>
      <c r="AE398" s="0" t="n">
        <f aca="false">D398*F398*10000*-1</f>
        <v>-0</v>
      </c>
      <c r="AF398" s="0" t="n">
        <f aca="false">I398*K398*10000*-1</f>
        <v>-0</v>
      </c>
      <c r="AG398" s="0" t="n">
        <f aca="false">AE398+AF398</f>
        <v>-0</v>
      </c>
    </row>
    <row r="399" customFormat="false" ht="12.75" hidden="false" customHeight="false" outlineLevel="0" collapsed="false">
      <c r="C399" s="272" t="e">
        <f aca="false">N429+U429</f>
        <v>#NAME?</v>
      </c>
      <c r="D399" s="265"/>
      <c r="E399" s="266"/>
      <c r="F399" s="266"/>
      <c r="G399" s="267"/>
      <c r="I399" s="265"/>
      <c r="J399" s="266"/>
      <c r="K399" s="266"/>
      <c r="L399" s="268"/>
      <c r="M399" s="247" t="n">
        <f aca="false">M398+1</f>
        <v>6</v>
      </c>
      <c r="N399" s="175" t="str">
        <f aca="true">IF(D399="","",xEURO(OFFSET(C399,-M399+1,0),E399,OFFSET(C399,-M399+2,0),OFFSET(C399,-M399+2,0),OFFSET(C399,-M399+3,0)+AB399,OFFSET(C399,-M399+4,0),0,1)*D399)</f>
        <v/>
      </c>
      <c r="O399" s="235" t="str">
        <f aca="true">IF(D399="","",xEURO(OFFSET(C399,-M399+1,0),E399,OFFSET(C399,-M399+2,0),OFFSET(C399,-M399+2,0),OFFSET(C399,-M399+3,0)+AB399,OFFSET(C399,-M399+4,0),0,0))</f>
        <v/>
      </c>
      <c r="P399" s="175" t="str">
        <f aca="false">IF(D399="","",(O399-F399)*D399*10)</f>
        <v/>
      </c>
      <c r="Q399" s="175" t="str">
        <f aca="true">IF(D399="","",xEURO(OFFSET(C399,-M399+1,0),E399,OFFSET(C399,-M399+2,0),OFFSET(C399,-M399+2,0),OFFSET(C399,-M399+3,0)+AB399,OFFSET(C399,-M399+4,0),0,2)/10*D399)</f>
        <v/>
      </c>
      <c r="R399" s="248" t="str">
        <f aca="true">IF(D399="","",xEURO(OFFSET(C399,-M399+1,0),E399,OFFSET(C399,-M399+2,0),OFFSET(C399,-M399+2,0),OFFSET(C399,-M399+3,0)+AB399,OFFSET(C399,-M399+4,0),0,3)/100*D399*10000)</f>
        <v/>
      </c>
      <c r="S399" s="248" t="str">
        <f aca="true">IF(D399="","",xEURO(OFFSET(C399,-M399+1,0),E399,OFFSET(C399,-M399+2,0),OFFSET(C399,-M399+2,0),OFFSET(C399,-M399+3,0)+AB399,OFFSET(C399,-M399+4,0),0,5)/365.25*D399*10000)</f>
        <v/>
      </c>
      <c r="U399" s="175" t="str">
        <f aca="true">IF(I399="","",xEURO(OFFSET(C399,-M399+1,0),J399,OFFSET(C399,-M399+2,0),OFFSET(C399,-M399+2,0),OFFSET(C399,-M399+3,0)+AC399,OFFSET(C399,-M399+4,0),1,1)*I399)</f>
        <v/>
      </c>
      <c r="V399" s="235" t="str">
        <f aca="true">IF(I399="","",xEURO(OFFSET(C399,-M399+1,0),J399,OFFSET(C399,-M399+2,0),OFFSET(C399,-M399+2,0),OFFSET(C399,-M399+3,0)+AC399,OFFSET(C399,-M399+4,0),1,0))</f>
        <v/>
      </c>
      <c r="W399" s="175" t="str">
        <f aca="false">IF(I399="","",(V399-K399)*I399*10)</f>
        <v/>
      </c>
      <c r="X399" s="175" t="str">
        <f aca="true">IF(I399="","",xEURO(OFFSET(C399,-M399+1,0),J399,OFFSET(C399,-M399+2,0),OFFSET(C399,-M399+2,0),OFFSET(C399,-M399+3,0)+AC399,OFFSET(C399,-M399+4,0),1,2)/10*I399)</f>
        <v/>
      </c>
      <c r="Y399" s="248" t="str">
        <f aca="true">IF(I399="","",xEURO(OFFSET(C399,-M399+1,0),J399,OFFSET(C399,-M399+2,0),OFFSET(C399,-M399+2,0),OFFSET(C399,-M399+3,0)+AC399,OFFSET(C399,-M399+4,0),1,3)/100*I399*10000)</f>
        <v/>
      </c>
      <c r="Z399" s="248" t="str">
        <f aca="true">IF(I399="","",xEURO(OFFSET(C399,-M399+1,0),J399,OFFSET(C399,-M399+2,0),OFFSET(C399,-M399+2,0),OFFSET(C399,-M399+3,0)+AC399,OFFSET(C399,-M399+4,0),1,5)/365.25*I399*10000)</f>
        <v/>
      </c>
      <c r="AB399" s="249" t="str">
        <f aca="true">IF(D399="","",xCalcSkew(OFFSET(C399,-M399,0),E399-OFFSET(C399,-M399+1,0),b)/100)</f>
        <v/>
      </c>
      <c r="AC399" s="249" t="str">
        <f aca="true">IF(I399="","",xCalcSkew(OFFSET(C399,-M399,0),J399-OFFSET(C399,-M399+1,0),b)/100)</f>
        <v/>
      </c>
      <c r="AE399" s="0" t="n">
        <f aca="false">D399*F399*10000*-1</f>
        <v>-0</v>
      </c>
      <c r="AF399" s="0" t="n">
        <f aca="false">I399*K399*10000*-1</f>
        <v>-0</v>
      </c>
      <c r="AG399" s="0" t="n">
        <f aca="false">AE399+AF399</f>
        <v>-0</v>
      </c>
    </row>
    <row r="400" customFormat="false" ht="12.75" hidden="false" customHeight="false" outlineLevel="0" collapsed="false">
      <c r="C400" s="273" t="e">
        <f aca="false">Q429+X429</f>
        <v>#NAME?</v>
      </c>
      <c r="D400" s="265"/>
      <c r="E400" s="266"/>
      <c r="F400" s="266"/>
      <c r="G400" s="267"/>
      <c r="I400" s="265"/>
      <c r="J400" s="266"/>
      <c r="K400" s="266"/>
      <c r="L400" s="268"/>
      <c r="M400" s="247" t="n">
        <f aca="false">M399+1</f>
        <v>7</v>
      </c>
      <c r="N400" s="175" t="str">
        <f aca="true">IF(D400="","",xEURO(OFFSET(C400,-M400+1,0),E400,OFFSET(C400,-M400+2,0),OFFSET(C400,-M400+2,0),OFFSET(C400,-M400+3,0)+AB400,OFFSET(C400,-M400+4,0),0,1)*D400)</f>
        <v/>
      </c>
      <c r="O400" s="235" t="str">
        <f aca="true">IF(D400="","",xEURO(OFFSET(C400,-M400+1,0),E400,OFFSET(C400,-M400+2,0),OFFSET(C400,-M400+2,0),OFFSET(C400,-M400+3,0)+AB400,OFFSET(C400,-M400+4,0),0,0))</f>
        <v/>
      </c>
      <c r="P400" s="175" t="str">
        <f aca="false">IF(D400="","",(O400-F400)*D400*10)</f>
        <v/>
      </c>
      <c r="Q400" s="175" t="str">
        <f aca="true">IF(D400="","",xEURO(OFFSET(C400,-M400+1,0),E400,OFFSET(C400,-M400+2,0),OFFSET(C400,-M400+2,0),OFFSET(C400,-M400+3,0)+AB400,OFFSET(C400,-M400+4,0),0,2)/10*D400)</f>
        <v/>
      </c>
      <c r="R400" s="248" t="str">
        <f aca="true">IF(D400="","",xEURO(OFFSET(C400,-M400+1,0),E400,OFFSET(C400,-M400+2,0),OFFSET(C400,-M400+2,0),OFFSET(C400,-M400+3,0)+AB400,OFFSET(C400,-M400+4,0),0,3)/100*D400*10000)</f>
        <v/>
      </c>
      <c r="S400" s="248" t="str">
        <f aca="true">IF(D400="","",xEURO(OFFSET(C400,-M400+1,0),E400,OFFSET(C400,-M400+2,0),OFFSET(C400,-M400+2,0),OFFSET(C400,-M400+3,0)+AB400,OFFSET(C400,-M400+4,0),0,5)/365.25*D400*10000)</f>
        <v/>
      </c>
      <c r="U400" s="175" t="str">
        <f aca="true">IF(I400="","",xEURO(OFFSET(C400,-M400+1,0),J400,OFFSET(C400,-M400+2,0),OFFSET(C400,-M400+2,0),OFFSET(C400,-M400+3,0)+AC400,OFFSET(C400,-M400+4,0),1,1)*I400)</f>
        <v/>
      </c>
      <c r="V400" s="235" t="str">
        <f aca="true">IF(I400="","",xEURO(OFFSET(C400,-M400+1,0),J400,OFFSET(C400,-M400+2,0),OFFSET(C400,-M400+2,0),OFFSET(C400,-M400+3,0)+AC400,OFFSET(C400,-M400+4,0),1,0))</f>
        <v/>
      </c>
      <c r="W400" s="175" t="str">
        <f aca="false">IF(I400="","",(V400-K400)*I400*10)</f>
        <v/>
      </c>
      <c r="X400" s="175" t="str">
        <f aca="true">IF(I400="","",xEURO(OFFSET(C400,-M400+1,0),J400,OFFSET(C400,-M400+2,0),OFFSET(C400,-M400+2,0),OFFSET(C400,-M400+3,0)+AC400,OFFSET(C400,-M400+4,0),1,2)/10*I400)</f>
        <v/>
      </c>
      <c r="Y400" s="248" t="str">
        <f aca="true">IF(I400="","",xEURO(OFFSET(C400,-M400+1,0),J400,OFFSET(C400,-M400+2,0),OFFSET(C400,-M400+2,0),OFFSET(C400,-M400+3,0)+AC400,OFFSET(C400,-M400+4,0),1,3)/100*I400*10000)</f>
        <v/>
      </c>
      <c r="Z400" s="248" t="str">
        <f aca="true">IF(I400="","",xEURO(OFFSET(C400,-M400+1,0),J400,OFFSET(C400,-M400+2,0),OFFSET(C400,-M400+2,0),OFFSET(C400,-M400+3,0)+AC400,OFFSET(C400,-M400+4,0),1,5)/365.25*I400*10000)</f>
        <v/>
      </c>
      <c r="AB400" s="249" t="str">
        <f aca="true">IF(D400="","",xCalcSkew(OFFSET(C400,-M400,0),E400-OFFSET(C400,-M400+1,0),b)/100)</f>
        <v/>
      </c>
      <c r="AC400" s="249" t="str">
        <f aca="true">IF(I400="","",xCalcSkew(OFFSET(C400,-M400,0),J400-OFFSET(C400,-M400+1,0),b)/100)</f>
        <v/>
      </c>
      <c r="AE400" s="0" t="n">
        <f aca="false">D400*F400*10000*-1</f>
        <v>-0</v>
      </c>
      <c r="AF400" s="0" t="n">
        <f aca="false">I400*K400*10000*-1</f>
        <v>-0</v>
      </c>
      <c r="AG400" s="0" t="n">
        <f aca="false">AE400+AF400</f>
        <v>-0</v>
      </c>
    </row>
    <row r="401" customFormat="false" ht="12.75" hidden="false" customHeight="false" outlineLevel="0" collapsed="false">
      <c r="C401" s="272" t="e">
        <f aca="false">R429+Y429</f>
        <v>#NAME?</v>
      </c>
      <c r="D401" s="265"/>
      <c r="E401" s="266"/>
      <c r="F401" s="266"/>
      <c r="G401" s="267"/>
      <c r="I401" s="265"/>
      <c r="J401" s="266"/>
      <c r="K401" s="266"/>
      <c r="L401" s="268"/>
      <c r="M401" s="247" t="n">
        <f aca="false">M400+1</f>
        <v>8</v>
      </c>
      <c r="N401" s="175" t="str">
        <f aca="true">IF(D401="","",xEURO(OFFSET(C401,-M401+1,0),E401,OFFSET(C401,-M401+2,0),OFFSET(C401,-M401+2,0),OFFSET(C401,-M401+3,0)+AB401,OFFSET(C401,-M401+4,0),0,1)*D401)</f>
        <v/>
      </c>
      <c r="O401" s="235" t="str">
        <f aca="true">IF(D401="","",xEURO(OFFSET(C401,-M401+1,0),E401,OFFSET(C401,-M401+2,0),OFFSET(C401,-M401+2,0),OFFSET(C401,-M401+3,0)+AB401,OFFSET(C401,-M401+4,0),0,0))</f>
        <v/>
      </c>
      <c r="P401" s="175" t="str">
        <f aca="false">IF(D401="","",(O401-F401)*D401*10)</f>
        <v/>
      </c>
      <c r="Q401" s="175" t="str">
        <f aca="true">IF(D401="","",xEURO(OFFSET(C401,-M401+1,0),E401,OFFSET(C401,-M401+2,0),OFFSET(C401,-M401+2,0),OFFSET(C401,-M401+3,0)+AB401,OFFSET(C401,-M401+4,0),0,2)/10*D401)</f>
        <v/>
      </c>
      <c r="R401" s="248" t="str">
        <f aca="true">IF(D401="","",xEURO(OFFSET(C401,-M401+1,0),E401,OFFSET(C401,-M401+2,0),OFFSET(C401,-M401+2,0),OFFSET(C401,-M401+3,0)+AB401,OFFSET(C401,-M401+4,0),0,3)/100*D401*10000)</f>
        <v/>
      </c>
      <c r="S401" s="248" t="str">
        <f aca="true">IF(D401="","",xEURO(OFFSET(C401,-M401+1,0),E401,OFFSET(C401,-M401+2,0),OFFSET(C401,-M401+2,0),OFFSET(C401,-M401+3,0)+AB401,OFFSET(C401,-M401+4,0),0,5)/365.25*D401*10000)</f>
        <v/>
      </c>
      <c r="U401" s="175" t="str">
        <f aca="true">IF(I401="","",xEURO(OFFSET(C401,-M401+1,0),J401,OFFSET(C401,-M401+2,0),OFFSET(C401,-M401+2,0),OFFSET(C401,-M401+3,0)+AC401,OFFSET(C401,-M401+4,0),1,1)*I401)</f>
        <v/>
      </c>
      <c r="V401" s="235" t="str">
        <f aca="true">IF(I401="","",xEURO(OFFSET(C401,-M401+1,0),J401,OFFSET(C401,-M401+2,0),OFFSET(C401,-M401+2,0),OFFSET(C401,-M401+3,0)+AC401,OFFSET(C401,-M401+4,0),1,0))</f>
        <v/>
      </c>
      <c r="W401" s="175" t="str">
        <f aca="false">IF(I401="","",(V401-K401)*I401*10)</f>
        <v/>
      </c>
      <c r="X401" s="175" t="str">
        <f aca="true">IF(I401="","",xEURO(OFFSET(C401,-M401+1,0),J401,OFFSET(C401,-M401+2,0),OFFSET(C401,-M401+2,0),OFFSET(C401,-M401+3,0)+AC401,OFFSET(C401,-M401+4,0),1,2)/10*I401)</f>
        <v/>
      </c>
      <c r="Y401" s="248" t="str">
        <f aca="true">IF(I401="","",xEURO(OFFSET(C401,-M401+1,0),J401,OFFSET(C401,-M401+2,0),OFFSET(C401,-M401+2,0),OFFSET(C401,-M401+3,0)+AC401,OFFSET(C401,-M401+4,0),1,3)/100*I401*10000)</f>
        <v/>
      </c>
      <c r="Z401" s="248" t="str">
        <f aca="true">IF(I401="","",xEURO(OFFSET(C401,-M401+1,0),J401,OFFSET(C401,-M401+2,0),OFFSET(C401,-M401+2,0),OFFSET(C401,-M401+3,0)+AC401,OFFSET(C401,-M401+4,0),1,5)/365.25*I401*10000)</f>
        <v/>
      </c>
      <c r="AB401" s="249" t="str">
        <f aca="true">IF(D401="","",xCalcSkew(OFFSET(C401,-M401,0),E401-OFFSET(C401,-M401+1,0),b)/100)</f>
        <v/>
      </c>
      <c r="AC401" s="249" t="str">
        <f aca="true">IF(I401="","",xCalcSkew(OFFSET(C401,-M401,0),J401-OFFSET(C401,-M401+1,0),b)/100)</f>
        <v/>
      </c>
      <c r="AE401" s="0" t="n">
        <f aca="false">D401*F401*10000*-1</f>
        <v>-0</v>
      </c>
      <c r="AF401" s="0" t="n">
        <f aca="false">I401*K401*10000*-1</f>
        <v>-0</v>
      </c>
      <c r="AG401" s="0" t="n">
        <f aca="false">AE401+AF401</f>
        <v>-0</v>
      </c>
    </row>
    <row r="402" customFormat="false" ht="12.75" hidden="false" customHeight="false" outlineLevel="0" collapsed="false">
      <c r="C402" s="272" t="e">
        <f aca="false">S429+Z429</f>
        <v>#NAME?</v>
      </c>
      <c r="D402" s="265"/>
      <c r="E402" s="266"/>
      <c r="F402" s="266"/>
      <c r="G402" s="267"/>
      <c r="I402" s="265"/>
      <c r="J402" s="266"/>
      <c r="K402" s="266"/>
      <c r="L402" s="268"/>
      <c r="M402" s="247" t="n">
        <f aca="false">M401+1</f>
        <v>9</v>
      </c>
      <c r="N402" s="175" t="str">
        <f aca="true">IF(D402="","",xEURO(OFFSET(C402,-M402+1,0),E402,OFFSET(C402,-M402+2,0),OFFSET(C402,-M402+2,0),OFFSET(C402,-M402+3,0)+AB402,OFFSET(C402,-M402+4,0),0,1)*D402)</f>
        <v/>
      </c>
      <c r="O402" s="235" t="str">
        <f aca="true">IF(D402="","",xEURO(OFFSET(C402,-M402+1,0),E402,OFFSET(C402,-M402+2,0),OFFSET(C402,-M402+2,0),OFFSET(C402,-M402+3,0)+AB402,OFFSET(C402,-M402+4,0),0,0))</f>
        <v/>
      </c>
      <c r="P402" s="175" t="str">
        <f aca="false">IF(D402="","",(O402-F402)*D402*10)</f>
        <v/>
      </c>
      <c r="Q402" s="175" t="str">
        <f aca="true">IF(D402="","",xEURO(OFFSET(C402,-M402+1,0),E402,OFFSET(C402,-M402+2,0),OFFSET(C402,-M402+2,0),OFFSET(C402,-M402+3,0)+AB402,OFFSET(C402,-M402+4,0),0,2)/10*D402)</f>
        <v/>
      </c>
      <c r="R402" s="248" t="str">
        <f aca="true">IF(D402="","",xEURO(OFFSET(C402,-M402+1,0),E402,OFFSET(C402,-M402+2,0),OFFSET(C402,-M402+2,0),OFFSET(C402,-M402+3,0)+AB402,OFFSET(C402,-M402+4,0),0,3)/100*D402*10000)</f>
        <v/>
      </c>
      <c r="S402" s="248" t="str">
        <f aca="true">IF(D402="","",xEURO(OFFSET(C402,-M402+1,0),E402,OFFSET(C402,-M402+2,0),OFFSET(C402,-M402+2,0),OFFSET(C402,-M402+3,0)+AB402,OFFSET(C402,-M402+4,0),0,5)/365.25*D402*10000)</f>
        <v/>
      </c>
      <c r="U402" s="175" t="str">
        <f aca="true">IF(I402="","",xEURO(OFFSET(C402,-M402+1,0),J402,OFFSET(C402,-M402+2,0),OFFSET(C402,-M402+2,0),OFFSET(C402,-M402+3,0)+AC402,OFFSET(C402,-M402+4,0),1,1)*I402)</f>
        <v/>
      </c>
      <c r="V402" s="235" t="str">
        <f aca="true">IF(I402="","",xEURO(OFFSET(C402,-M402+1,0),J402,OFFSET(C402,-M402+2,0),OFFSET(C402,-M402+2,0),OFFSET(C402,-M402+3,0)+AC402,OFFSET(C402,-M402+4,0),1,0))</f>
        <v/>
      </c>
      <c r="W402" s="175" t="str">
        <f aca="false">IF(I402="","",(V402-K402)*I402*10)</f>
        <v/>
      </c>
      <c r="X402" s="175" t="str">
        <f aca="true">IF(I402="","",xEURO(OFFSET(C402,-M402+1,0),J402,OFFSET(C402,-M402+2,0),OFFSET(C402,-M402+2,0),OFFSET(C402,-M402+3,0)+AC402,OFFSET(C402,-M402+4,0),1,2)/10*I402)</f>
        <v/>
      </c>
      <c r="Y402" s="248" t="str">
        <f aca="true">IF(I402="","",xEURO(OFFSET(C402,-M402+1,0),J402,OFFSET(C402,-M402+2,0),OFFSET(C402,-M402+2,0),OFFSET(C402,-M402+3,0)+AC402,OFFSET(C402,-M402+4,0),1,3)/100*I402*10000)</f>
        <v/>
      </c>
      <c r="Z402" s="248" t="str">
        <f aca="true">IF(I402="","",xEURO(OFFSET(C402,-M402+1,0),J402,OFFSET(C402,-M402+2,0),OFFSET(C402,-M402+2,0),OFFSET(C402,-M402+3,0)+AC402,OFFSET(C402,-M402+4,0),1,5)/365.25*I402*10000)</f>
        <v/>
      </c>
      <c r="AB402" s="249" t="str">
        <f aca="true">IF(D402="","",xCalcSkew(OFFSET(C402,-M402,0),E402-OFFSET(C402,-M402+1,0),b)/100)</f>
        <v/>
      </c>
      <c r="AC402" s="249" t="str">
        <f aca="true">IF(I402="","",xCalcSkew(OFFSET(C402,-M402,0),J402-OFFSET(C402,-M402+1,0),b)/100)</f>
        <v/>
      </c>
      <c r="AE402" s="0" t="n">
        <f aca="false">D402*F402*10000*-1</f>
        <v>-0</v>
      </c>
      <c r="AF402" s="0" t="n">
        <f aca="false">I402*K402*10000*-1</f>
        <v>-0</v>
      </c>
      <c r="AG402" s="0" t="n">
        <f aca="false">AE402+AF402</f>
        <v>-0</v>
      </c>
    </row>
    <row r="403" customFormat="false" ht="12.75" hidden="false" customHeight="false" outlineLevel="0" collapsed="false">
      <c r="C403" s="272" t="e">
        <f aca="false">P429+W429</f>
        <v>#NAME?</v>
      </c>
      <c r="D403" s="265"/>
      <c r="E403" s="266"/>
      <c r="F403" s="266"/>
      <c r="G403" s="267"/>
      <c r="I403" s="265"/>
      <c r="J403" s="266"/>
      <c r="K403" s="266"/>
      <c r="L403" s="268"/>
      <c r="M403" s="247" t="n">
        <f aca="false">M402+1</f>
        <v>10</v>
      </c>
      <c r="N403" s="175" t="str">
        <f aca="true">IF(D403="","",xEURO(OFFSET(C403,-M403+1,0),E403,OFFSET(C403,-M403+2,0),OFFSET(C403,-M403+2,0),OFFSET(C403,-M403+3,0)+AB403,OFFSET(C403,-M403+4,0),0,1)*D403)</f>
        <v/>
      </c>
      <c r="O403" s="235" t="str">
        <f aca="true">IF(D403="","",xEURO(OFFSET(C403,-M403+1,0),E403,OFFSET(C403,-M403+2,0),OFFSET(C403,-M403+2,0),OFFSET(C403,-M403+3,0)+AB403,OFFSET(C403,-M403+4,0),0,0))</f>
        <v/>
      </c>
      <c r="P403" s="175" t="str">
        <f aca="false">IF(D403="","",(O403-F403)*D403*10)</f>
        <v/>
      </c>
      <c r="Q403" s="175" t="str">
        <f aca="true">IF(D403="","",xEURO(OFFSET(C403,-M403+1,0),E403,OFFSET(C403,-M403+2,0),OFFSET(C403,-M403+2,0),OFFSET(C403,-M403+3,0)+AB403,OFFSET(C403,-M403+4,0),0,2)/10*D403)</f>
        <v/>
      </c>
      <c r="R403" s="248" t="str">
        <f aca="true">IF(D403="","",xEURO(OFFSET(C403,-M403+1,0),E403,OFFSET(C403,-M403+2,0),OFFSET(C403,-M403+2,0),OFFSET(C403,-M403+3,0)+AB403,OFFSET(C403,-M403+4,0),0,3)/100*D403*10000)</f>
        <v/>
      </c>
      <c r="S403" s="248" t="str">
        <f aca="true">IF(D403="","",xEURO(OFFSET(C403,-M403+1,0),E403,OFFSET(C403,-M403+2,0),OFFSET(C403,-M403+2,0),OFFSET(C403,-M403+3,0)+AB403,OFFSET(C403,-M403+4,0),0,5)/365.25*D403*10000)</f>
        <v/>
      </c>
      <c r="U403" s="175" t="str">
        <f aca="true">IF(I403="","",xEURO(OFFSET(C403,-M403+1,0),J403,OFFSET(C403,-M403+2,0),OFFSET(C403,-M403+2,0),OFFSET(C403,-M403+3,0)+AC403,OFFSET(C403,-M403+4,0),1,1)*I403)</f>
        <v/>
      </c>
      <c r="V403" s="235" t="str">
        <f aca="true">IF(I403="","",xEURO(OFFSET(C403,-M403+1,0),J403,OFFSET(C403,-M403+2,0),OFFSET(C403,-M403+2,0),OFFSET(C403,-M403+3,0)+AC403,OFFSET(C403,-M403+4,0),1,0))</f>
        <v/>
      </c>
      <c r="W403" s="175" t="str">
        <f aca="false">IF(I403="","",(V403-K403)*I403*10)</f>
        <v/>
      </c>
      <c r="X403" s="175" t="str">
        <f aca="true">IF(I403="","",xEURO(OFFSET(C403,-M403+1,0),J403,OFFSET(C403,-M403+2,0),OFFSET(C403,-M403+2,0),OFFSET(C403,-M403+3,0)+AC403,OFFSET(C403,-M403+4,0),1,2)/10*I403)</f>
        <v/>
      </c>
      <c r="Y403" s="248" t="str">
        <f aca="true">IF(I403="","",xEURO(OFFSET(C403,-M403+1,0),J403,OFFSET(C403,-M403+2,0),OFFSET(C403,-M403+2,0),OFFSET(C403,-M403+3,0)+AC403,OFFSET(C403,-M403+4,0),1,3)/100*I403*10000)</f>
        <v/>
      </c>
      <c r="Z403" s="248" t="str">
        <f aca="true">IF(I403="","",xEURO(OFFSET(C403,-M403+1,0),J403,OFFSET(C403,-M403+2,0),OFFSET(C403,-M403+2,0),OFFSET(C403,-M403+3,0)+AC403,OFFSET(C403,-M403+4,0),1,5)/365.25*I403*10000)</f>
        <v/>
      </c>
      <c r="AB403" s="249" t="str">
        <f aca="true">IF(D403="","",xCalcSkew(OFFSET(C403,-M403,0),E403-OFFSET(C403,-M403+1,0),b)/100)</f>
        <v/>
      </c>
      <c r="AC403" s="249" t="str">
        <f aca="true">IF(I403="","",xCalcSkew(OFFSET(C403,-M403,0),J403-OFFSET(C403,-M403+1,0),b)/100)</f>
        <v/>
      </c>
      <c r="AE403" s="0" t="n">
        <f aca="false">D403*F403*10000*-1</f>
        <v>-0</v>
      </c>
      <c r="AF403" s="0" t="n">
        <f aca="false">I403*K403*10000*-1</f>
        <v>-0</v>
      </c>
      <c r="AG403" s="0" t="n">
        <f aca="false">AE403+AF403</f>
        <v>-0</v>
      </c>
    </row>
    <row r="404" customFormat="false" ht="12.75" hidden="false" customHeight="false" outlineLevel="0" collapsed="false">
      <c r="D404" s="265"/>
      <c r="E404" s="266"/>
      <c r="F404" s="266"/>
      <c r="G404" s="267"/>
      <c r="I404" s="265"/>
      <c r="J404" s="266"/>
      <c r="K404" s="266"/>
      <c r="L404" s="268"/>
      <c r="M404" s="247" t="n">
        <f aca="false">M403+1</f>
        <v>11</v>
      </c>
      <c r="N404" s="175" t="str">
        <f aca="true">IF(D404="","",xEURO(OFFSET(C404,-M404+1,0),E404,OFFSET(C404,-M404+2,0),OFFSET(C404,-M404+2,0),OFFSET(C404,-M404+3,0)+AB404,OFFSET(C404,-M404+4,0),0,1)*D404)</f>
        <v/>
      </c>
      <c r="O404" s="235" t="str">
        <f aca="true">IF(D404="","",xEURO(OFFSET(C404,-M404+1,0),E404,OFFSET(C404,-M404+2,0),OFFSET(C404,-M404+2,0),OFFSET(C404,-M404+3,0)+AB404,OFFSET(C404,-M404+4,0),0,0))</f>
        <v/>
      </c>
      <c r="P404" s="175" t="str">
        <f aca="false">IF(D404="","",(O404-F404)*D404*10)</f>
        <v/>
      </c>
      <c r="Q404" s="175" t="str">
        <f aca="true">IF(D404="","",xEURO(OFFSET(C404,-M404+1,0),E404,OFFSET(C404,-M404+2,0),OFFSET(C404,-M404+2,0),OFFSET(C404,-M404+3,0)+AB404,OFFSET(C404,-M404+4,0),0,2)/10*D404)</f>
        <v/>
      </c>
      <c r="R404" s="248" t="str">
        <f aca="true">IF(D404="","",xEURO(OFFSET(C404,-M404+1,0),E404,OFFSET(C404,-M404+2,0),OFFSET(C404,-M404+2,0),OFFSET(C404,-M404+3,0)+AB404,OFFSET(C404,-M404+4,0),0,3)/100*D404*10000)</f>
        <v/>
      </c>
      <c r="S404" s="248" t="str">
        <f aca="true">IF(D404="","",xEURO(OFFSET(C404,-M404+1,0),E404,OFFSET(C404,-M404+2,0),OFFSET(C404,-M404+2,0),OFFSET(C404,-M404+3,0)+AB404,OFFSET(C404,-M404+4,0),0,5)/365.25*D404*10000)</f>
        <v/>
      </c>
      <c r="U404" s="175" t="str">
        <f aca="true">IF(I404="","",xEURO(OFFSET(C404,-M404+1,0),J404,OFFSET(C404,-M404+2,0),OFFSET(C404,-M404+2,0),OFFSET(C404,-M404+3,0)+AC404,OFFSET(C404,-M404+4,0),1,1)*I404)</f>
        <v/>
      </c>
      <c r="V404" s="235" t="str">
        <f aca="true">IF(I404="","",xEURO(OFFSET(C404,-M404+1,0),J404,OFFSET(C404,-M404+2,0),OFFSET(C404,-M404+2,0),OFFSET(C404,-M404+3,0)+AC404,OFFSET(C404,-M404+4,0),1,0))</f>
        <v/>
      </c>
      <c r="W404" s="175" t="str">
        <f aca="false">IF(I404="","",(V404-K404)*I404*10)</f>
        <v/>
      </c>
      <c r="X404" s="175" t="str">
        <f aca="true">IF(I404="","",xEURO(OFFSET(C404,-M404+1,0),J404,OFFSET(C404,-M404+2,0),OFFSET(C404,-M404+2,0),OFFSET(C404,-M404+3,0)+AC404,OFFSET(C404,-M404+4,0),1,2)/10*I404)</f>
        <v/>
      </c>
      <c r="Y404" s="248" t="str">
        <f aca="true">IF(I404="","",xEURO(OFFSET(C404,-M404+1,0),J404,OFFSET(C404,-M404+2,0),OFFSET(C404,-M404+2,0),OFFSET(C404,-M404+3,0)+AC404,OFFSET(C404,-M404+4,0),1,3)/100*I404*10000)</f>
        <v/>
      </c>
      <c r="Z404" s="248" t="str">
        <f aca="true">IF(I404="","",xEURO(OFFSET(C404,-M404+1,0),J404,OFFSET(C404,-M404+2,0),OFFSET(C404,-M404+2,0),OFFSET(C404,-M404+3,0)+AC404,OFFSET(C404,-M404+4,0),1,5)/365.25*I404*10000)</f>
        <v/>
      </c>
      <c r="AB404" s="249" t="str">
        <f aca="true">IF(D404="","",xCalcSkew(OFFSET(C404,-M404,0),E404-OFFSET(C404,-M404+1,0),b)/100)</f>
        <v/>
      </c>
      <c r="AC404" s="249" t="str">
        <f aca="true">IF(I404="","",xCalcSkew(OFFSET(C404,-M404,0),J404-OFFSET(C404,-M404+1,0),b)/100)</f>
        <v/>
      </c>
      <c r="AE404" s="0" t="n">
        <f aca="false">D404*F404*10000*-1</f>
        <v>-0</v>
      </c>
      <c r="AF404" s="0" t="n">
        <f aca="false">I404*K404*10000*-1</f>
        <v>-0</v>
      </c>
      <c r="AG404" s="0" t="n">
        <f aca="false">AE404+AF404</f>
        <v>-0</v>
      </c>
    </row>
    <row r="405" customFormat="false" ht="12.75" hidden="false" customHeight="false" outlineLevel="0" collapsed="false">
      <c r="D405" s="265"/>
      <c r="E405" s="266"/>
      <c r="F405" s="266"/>
      <c r="G405" s="267"/>
      <c r="I405" s="265"/>
      <c r="J405" s="266"/>
      <c r="K405" s="266"/>
      <c r="L405" s="268"/>
      <c r="M405" s="247" t="n">
        <f aca="false">M404+1</f>
        <v>12</v>
      </c>
      <c r="N405" s="175" t="str">
        <f aca="true">IF(D405="","",xEURO(OFFSET(C405,-M405+1,0),E405,OFFSET(C405,-M405+2,0),OFFSET(C405,-M405+2,0),OFFSET(C405,-M405+3,0)+AB405,OFFSET(C405,-M405+4,0),0,1)*D405)</f>
        <v/>
      </c>
      <c r="O405" s="235" t="str">
        <f aca="true">IF(D405="","",xEURO(OFFSET(C405,-M405+1,0),E405,OFFSET(C405,-M405+2,0),OFFSET(C405,-M405+2,0),OFFSET(C405,-M405+3,0)+AB405,OFFSET(C405,-M405+4,0),0,0))</f>
        <v/>
      </c>
      <c r="P405" s="175" t="str">
        <f aca="false">IF(D405="","",(O405-F405)*D405*10)</f>
        <v/>
      </c>
      <c r="Q405" s="175" t="str">
        <f aca="true">IF(D405="","",xEURO(OFFSET(C405,-M405+1,0),E405,OFFSET(C405,-M405+2,0),OFFSET(C405,-M405+2,0),OFFSET(C405,-M405+3,0)+AB405,OFFSET(C405,-M405+4,0),0,2)/10*D405)</f>
        <v/>
      </c>
      <c r="R405" s="248" t="str">
        <f aca="true">IF(D405="","",xEURO(OFFSET(C405,-M405+1,0),E405,OFFSET(C405,-M405+2,0),OFFSET(C405,-M405+2,0),OFFSET(C405,-M405+3,0)+AB405,OFFSET(C405,-M405+4,0),0,3)/100*D405*10000)</f>
        <v/>
      </c>
      <c r="S405" s="248" t="str">
        <f aca="true">IF(D405="","",xEURO(OFFSET(C405,-M405+1,0),E405,OFFSET(C405,-M405+2,0),OFFSET(C405,-M405+2,0),OFFSET(C405,-M405+3,0)+AB405,OFFSET(C405,-M405+4,0),0,5)/365.25*D405*10000)</f>
        <v/>
      </c>
      <c r="U405" s="175" t="str">
        <f aca="true">IF(I405="","",xEURO(OFFSET(C405,-M405+1,0),J405,OFFSET(C405,-M405+2,0),OFFSET(C405,-M405+2,0),OFFSET(C405,-M405+3,0)+AC405,OFFSET(C405,-M405+4,0),1,1)*I405)</f>
        <v/>
      </c>
      <c r="V405" s="235" t="str">
        <f aca="true">IF(I405="","",xEURO(OFFSET(C405,-M405+1,0),J405,OFFSET(C405,-M405+2,0),OFFSET(C405,-M405+2,0),OFFSET(C405,-M405+3,0)+AC405,OFFSET(C405,-M405+4,0),1,0))</f>
        <v/>
      </c>
      <c r="W405" s="175" t="str">
        <f aca="false">IF(I405="","",(V405-K405)*I405*10)</f>
        <v/>
      </c>
      <c r="X405" s="175" t="str">
        <f aca="true">IF(I405="","",xEURO(OFFSET(C405,-M405+1,0),J405,OFFSET(C405,-M405+2,0),OFFSET(C405,-M405+2,0),OFFSET(C405,-M405+3,0)+AC405,OFFSET(C405,-M405+4,0),1,2)/10*I405)</f>
        <v/>
      </c>
      <c r="Y405" s="248" t="str">
        <f aca="true">IF(I405="","",xEURO(OFFSET(C405,-M405+1,0),J405,OFFSET(C405,-M405+2,0),OFFSET(C405,-M405+2,0),OFFSET(C405,-M405+3,0)+AC405,OFFSET(C405,-M405+4,0),1,3)/100*I405*10000)</f>
        <v/>
      </c>
      <c r="Z405" s="248" t="str">
        <f aca="true">IF(I405="","",xEURO(OFFSET(C405,-M405+1,0),J405,OFFSET(C405,-M405+2,0),OFFSET(C405,-M405+2,0),OFFSET(C405,-M405+3,0)+AC405,OFFSET(C405,-M405+4,0),1,5)/365.25*I405*10000)</f>
        <v/>
      </c>
      <c r="AB405" s="249" t="str">
        <f aca="true">IF(D405="","",xCalcSkew(OFFSET(C405,-M405,0),E405-OFFSET(C405,-M405+1,0),b)/100)</f>
        <v/>
      </c>
      <c r="AC405" s="249" t="str">
        <f aca="true">IF(I405="","",xCalcSkew(OFFSET(C405,-M405,0),J405-OFFSET(C405,-M405+1,0),b)/100)</f>
        <v/>
      </c>
      <c r="AE405" s="0" t="n">
        <f aca="false">D405*F405*10000*-1</f>
        <v>-0</v>
      </c>
      <c r="AF405" s="0" t="n">
        <f aca="false">I405*K405*10000*-1</f>
        <v>-0</v>
      </c>
      <c r="AG405" s="0" t="n">
        <f aca="false">AE405+AF405</f>
        <v>-0</v>
      </c>
    </row>
    <row r="406" customFormat="false" ht="12.75" hidden="false" customHeight="false" outlineLevel="0" collapsed="false">
      <c r="D406" s="265"/>
      <c r="E406" s="266"/>
      <c r="F406" s="266"/>
      <c r="G406" s="267"/>
      <c r="I406" s="265"/>
      <c r="J406" s="266"/>
      <c r="K406" s="266"/>
      <c r="L406" s="268"/>
      <c r="M406" s="247" t="n">
        <f aca="false">M405+1</f>
        <v>13</v>
      </c>
      <c r="N406" s="175" t="str">
        <f aca="true">IF(D406="","",xEURO(OFFSET(C406,-M406+1,0),E406,OFFSET(C406,-M406+2,0),OFFSET(C406,-M406+2,0),OFFSET(C406,-M406+3,0)+AB406,OFFSET(C406,-M406+4,0),0,1)*D406)</f>
        <v/>
      </c>
      <c r="O406" s="235" t="str">
        <f aca="true">IF(D406="","",xEURO(OFFSET(C406,-M406+1,0),E406,OFFSET(C406,-M406+2,0),OFFSET(C406,-M406+2,0),OFFSET(C406,-M406+3,0)+AB406,OFFSET(C406,-M406+4,0),0,0))</f>
        <v/>
      </c>
      <c r="P406" s="175" t="str">
        <f aca="false">IF(D406="","",(O406-F406)*D406*10)</f>
        <v/>
      </c>
      <c r="Q406" s="175" t="str">
        <f aca="true">IF(D406="","",xEURO(OFFSET(C406,-M406+1,0),E406,OFFSET(C406,-M406+2,0),OFFSET(C406,-M406+2,0),OFFSET(C406,-M406+3,0)+AB406,OFFSET(C406,-M406+4,0),0,2)/10*D406)</f>
        <v/>
      </c>
      <c r="R406" s="248" t="str">
        <f aca="true">IF(D406="","",xEURO(OFFSET(C406,-M406+1,0),E406,OFFSET(C406,-M406+2,0),OFFSET(C406,-M406+2,0),OFFSET(C406,-M406+3,0)+AB406,OFFSET(C406,-M406+4,0),0,3)/100*D406*10000)</f>
        <v/>
      </c>
      <c r="S406" s="248" t="str">
        <f aca="true">IF(D406="","",xEURO(OFFSET(C406,-M406+1,0),E406,OFFSET(C406,-M406+2,0),OFFSET(C406,-M406+2,0),OFFSET(C406,-M406+3,0)+AB406,OFFSET(C406,-M406+4,0),0,5)/365.25*D406*10000)</f>
        <v/>
      </c>
      <c r="U406" s="175" t="str">
        <f aca="true">IF(I406="","",xEURO(OFFSET(C406,-M406+1,0),J406,OFFSET(C406,-M406+2,0),OFFSET(C406,-M406+2,0),OFFSET(C406,-M406+3,0)+AC406,OFFSET(C406,-M406+4,0),1,1)*I406)</f>
        <v/>
      </c>
      <c r="V406" s="235" t="str">
        <f aca="true">IF(I406="","",xEURO(OFFSET(C406,-M406+1,0),J406,OFFSET(C406,-M406+2,0),OFFSET(C406,-M406+2,0),OFFSET(C406,-M406+3,0)+AC406,OFFSET(C406,-M406+4,0),1,0))</f>
        <v/>
      </c>
      <c r="W406" s="175" t="str">
        <f aca="false">IF(I406="","",(V406-K406)*I406*10)</f>
        <v/>
      </c>
      <c r="X406" s="175" t="str">
        <f aca="true">IF(I406="","",xEURO(OFFSET(C406,-M406+1,0),J406,OFFSET(C406,-M406+2,0),OFFSET(C406,-M406+2,0),OFFSET(C406,-M406+3,0)+AC406,OFFSET(C406,-M406+4,0),1,2)/10*I406)</f>
        <v/>
      </c>
      <c r="Y406" s="248" t="str">
        <f aca="true">IF(I406="","",xEURO(OFFSET(C406,-M406+1,0),J406,OFFSET(C406,-M406+2,0),OFFSET(C406,-M406+2,0),OFFSET(C406,-M406+3,0)+AC406,OFFSET(C406,-M406+4,0),1,3)/100*I406*10000)</f>
        <v/>
      </c>
      <c r="Z406" s="248" t="str">
        <f aca="true">IF(I406="","",xEURO(OFFSET(C406,-M406+1,0),J406,OFFSET(C406,-M406+2,0),OFFSET(C406,-M406+2,0),OFFSET(C406,-M406+3,0)+AC406,OFFSET(C406,-M406+4,0),1,5)/365.25*I406*10000)</f>
        <v/>
      </c>
      <c r="AB406" s="249" t="str">
        <f aca="true">IF(D406="","",xCalcSkew(OFFSET(C406,-M406,0),E406-OFFSET(C406,-M406+1,0),b)/100)</f>
        <v/>
      </c>
      <c r="AC406" s="249" t="str">
        <f aca="true">IF(I406="","",xCalcSkew(OFFSET(C406,-M406,0),J406-OFFSET(C406,-M406+1,0),b)/100)</f>
        <v/>
      </c>
      <c r="AE406" s="0" t="n">
        <f aca="false">D406*F406*10000*-1</f>
        <v>-0</v>
      </c>
      <c r="AF406" s="0" t="n">
        <f aca="false">I406*K406*10000*-1</f>
        <v>-0</v>
      </c>
      <c r="AG406" s="0" t="n">
        <f aca="false">AE406+AF406</f>
        <v>-0</v>
      </c>
    </row>
    <row r="407" customFormat="false" ht="12.75" hidden="false" customHeight="false" outlineLevel="0" collapsed="false">
      <c r="D407" s="265"/>
      <c r="E407" s="266"/>
      <c r="F407" s="266"/>
      <c r="G407" s="267"/>
      <c r="I407" s="265"/>
      <c r="J407" s="266"/>
      <c r="K407" s="266"/>
      <c r="L407" s="268"/>
      <c r="M407" s="247" t="n">
        <f aca="false">M406+1</f>
        <v>14</v>
      </c>
      <c r="N407" s="175" t="str">
        <f aca="true">IF(D407="","",xEURO(OFFSET(C407,-M407+1,0),E407,OFFSET(C407,-M407+2,0),OFFSET(C407,-M407+2,0),OFFSET(C407,-M407+3,0)+AB407,OFFSET(C407,-M407+4,0),0,1)*D407)</f>
        <v/>
      </c>
      <c r="O407" s="235" t="str">
        <f aca="true">IF(D407="","",xEURO(OFFSET(C407,-M407+1,0),E407,OFFSET(C407,-M407+2,0),OFFSET(C407,-M407+2,0),OFFSET(C407,-M407+3,0)+AB407,OFFSET(C407,-M407+4,0),0,0))</f>
        <v/>
      </c>
      <c r="P407" s="175" t="str">
        <f aca="false">IF(D407="","",(O407-F407)*D407*10)</f>
        <v/>
      </c>
      <c r="Q407" s="175" t="str">
        <f aca="true">IF(D407="","",xEURO(OFFSET(C407,-M407+1,0),E407,OFFSET(C407,-M407+2,0),OFFSET(C407,-M407+2,0),OFFSET(C407,-M407+3,0)+AB407,OFFSET(C407,-M407+4,0),0,2)/10*D407)</f>
        <v/>
      </c>
      <c r="R407" s="248" t="str">
        <f aca="true">IF(D407="","",xEURO(OFFSET(C407,-M407+1,0),E407,OFFSET(C407,-M407+2,0),OFFSET(C407,-M407+2,0),OFFSET(C407,-M407+3,0)+AB407,OFFSET(C407,-M407+4,0),0,3)/100*D407*10000)</f>
        <v/>
      </c>
      <c r="S407" s="248" t="str">
        <f aca="true">IF(D407="","",xEURO(OFFSET(C407,-M407+1,0),E407,OFFSET(C407,-M407+2,0),OFFSET(C407,-M407+2,0),OFFSET(C407,-M407+3,0)+AB407,OFFSET(C407,-M407+4,0),0,5)/365.25*D407*10000)</f>
        <v/>
      </c>
      <c r="U407" s="175" t="str">
        <f aca="true">IF(I407="","",xEURO(OFFSET(C407,-M407+1,0),J407,OFFSET(C407,-M407+2,0),OFFSET(C407,-M407+2,0),OFFSET(C407,-M407+3,0)+AC407,OFFSET(C407,-M407+4,0),1,1)*I407)</f>
        <v/>
      </c>
      <c r="V407" s="235" t="str">
        <f aca="true">IF(I407="","",xEURO(OFFSET(C407,-M407+1,0),J407,OFFSET(C407,-M407+2,0),OFFSET(C407,-M407+2,0),OFFSET(C407,-M407+3,0)+AC407,OFFSET(C407,-M407+4,0),1,0))</f>
        <v/>
      </c>
      <c r="W407" s="175" t="str">
        <f aca="false">IF(I407="","",(V407-K407)*I407*10)</f>
        <v/>
      </c>
      <c r="X407" s="175" t="str">
        <f aca="true">IF(I407="","",xEURO(OFFSET(C407,-M407+1,0),J407,OFFSET(C407,-M407+2,0),OFFSET(C407,-M407+2,0),OFFSET(C407,-M407+3,0)+AC407,OFFSET(C407,-M407+4,0),1,2)/10*I407)</f>
        <v/>
      </c>
      <c r="Y407" s="248" t="str">
        <f aca="true">IF(I407="","",xEURO(OFFSET(C407,-M407+1,0),J407,OFFSET(C407,-M407+2,0),OFFSET(C407,-M407+2,0),OFFSET(C407,-M407+3,0)+AC407,OFFSET(C407,-M407+4,0),1,3)/100*I407*10000)</f>
        <v/>
      </c>
      <c r="Z407" s="248" t="str">
        <f aca="true">IF(I407="","",xEURO(OFFSET(C407,-M407+1,0),J407,OFFSET(C407,-M407+2,0),OFFSET(C407,-M407+2,0),OFFSET(C407,-M407+3,0)+AC407,OFFSET(C407,-M407+4,0),1,5)/365.25*I407*10000)</f>
        <v/>
      </c>
      <c r="AB407" s="249" t="str">
        <f aca="true">IF(D407="","",xCalcSkew(OFFSET(C407,-M407,0),E407-OFFSET(C407,-M407+1,0),b)/100)</f>
        <v/>
      </c>
      <c r="AC407" s="249" t="str">
        <f aca="true">IF(I407="","",xCalcSkew(OFFSET(C407,-M407,0),J407-OFFSET(C407,-M407+1,0),b)/100)</f>
        <v/>
      </c>
      <c r="AE407" s="0" t="n">
        <f aca="false">D407*F407*10000*-1</f>
        <v>-0</v>
      </c>
      <c r="AF407" s="0" t="n">
        <f aca="false">I407*K407*10000*-1</f>
        <v>-0</v>
      </c>
      <c r="AG407" s="0" t="n">
        <f aca="false">AE407+AF407</f>
        <v>-0</v>
      </c>
    </row>
    <row r="408" customFormat="false" ht="12.75" hidden="false" customHeight="false" outlineLevel="0" collapsed="false">
      <c r="D408" s="265"/>
      <c r="E408" s="266"/>
      <c r="F408" s="266"/>
      <c r="G408" s="267"/>
      <c r="I408" s="265"/>
      <c r="J408" s="266"/>
      <c r="K408" s="266"/>
      <c r="L408" s="268"/>
      <c r="M408" s="247" t="n">
        <f aca="false">M407+1</f>
        <v>15</v>
      </c>
      <c r="N408" s="175" t="str">
        <f aca="true">IF(D408="","",xEURO(OFFSET(C408,-M408+1,0),E408,OFFSET(C408,-M408+2,0),OFFSET(C408,-M408+2,0),OFFSET(C408,-M408+3,0)+AB408,OFFSET(C408,-M408+4,0),0,1)*D408)</f>
        <v/>
      </c>
      <c r="O408" s="235" t="str">
        <f aca="true">IF(D408="","",xEURO(OFFSET(C408,-M408+1,0),E408,OFFSET(C408,-M408+2,0),OFFSET(C408,-M408+2,0),OFFSET(C408,-M408+3,0)+AB408,OFFSET(C408,-M408+4,0),0,0))</f>
        <v/>
      </c>
      <c r="P408" s="175" t="str">
        <f aca="false">IF(D408="","",(O408-F408)*D408*10)</f>
        <v/>
      </c>
      <c r="Q408" s="175" t="str">
        <f aca="true">IF(D408="","",xEURO(OFFSET(C408,-M408+1,0),E408,OFFSET(C408,-M408+2,0),OFFSET(C408,-M408+2,0),OFFSET(C408,-M408+3,0)+AB408,OFFSET(C408,-M408+4,0),0,2)/10*D408)</f>
        <v/>
      </c>
      <c r="R408" s="248" t="str">
        <f aca="true">IF(D408="","",xEURO(OFFSET(C408,-M408+1,0),E408,OFFSET(C408,-M408+2,0),OFFSET(C408,-M408+2,0),OFFSET(C408,-M408+3,0)+AB408,OFFSET(C408,-M408+4,0),0,3)/100*D408*10000)</f>
        <v/>
      </c>
      <c r="S408" s="248" t="str">
        <f aca="true">IF(D408="","",xEURO(OFFSET(C408,-M408+1,0),E408,OFFSET(C408,-M408+2,0),OFFSET(C408,-M408+2,0),OFFSET(C408,-M408+3,0)+AB408,OFFSET(C408,-M408+4,0),0,5)/365.25*D408*10000)</f>
        <v/>
      </c>
      <c r="U408" s="175" t="str">
        <f aca="true">IF(I408="","",xEURO(OFFSET(C408,-M408+1,0),J408,OFFSET(C408,-M408+2,0),OFFSET(C408,-M408+2,0),OFFSET(C408,-M408+3,0)+AC408,OFFSET(C408,-M408+4,0),1,1)*I408)</f>
        <v/>
      </c>
      <c r="V408" s="235" t="str">
        <f aca="true">IF(I408="","",xEURO(OFFSET(C408,-M408+1,0),J408,OFFSET(C408,-M408+2,0),OFFSET(C408,-M408+2,0),OFFSET(C408,-M408+3,0)+AC408,OFFSET(C408,-M408+4,0),1,0))</f>
        <v/>
      </c>
      <c r="W408" s="175" t="str">
        <f aca="false">IF(I408="","",(V408-K408)*I408*10)</f>
        <v/>
      </c>
      <c r="X408" s="175" t="str">
        <f aca="true">IF(I408="","",xEURO(OFFSET(C408,-M408+1,0),J408,OFFSET(C408,-M408+2,0),OFFSET(C408,-M408+2,0),OFFSET(C408,-M408+3,0)+AC408,OFFSET(C408,-M408+4,0),1,2)/10*I408)</f>
        <v/>
      </c>
      <c r="Y408" s="248" t="str">
        <f aca="true">IF(I408="","",xEURO(OFFSET(C408,-M408+1,0),J408,OFFSET(C408,-M408+2,0),OFFSET(C408,-M408+2,0),OFFSET(C408,-M408+3,0)+AC408,OFFSET(C408,-M408+4,0),1,3)/100*I408*10000)</f>
        <v/>
      </c>
      <c r="Z408" s="248" t="str">
        <f aca="true">IF(I408="","",xEURO(OFFSET(C408,-M408+1,0),J408,OFFSET(C408,-M408+2,0),OFFSET(C408,-M408+2,0),OFFSET(C408,-M408+3,0)+AC408,OFFSET(C408,-M408+4,0),1,5)/365.25*I408*10000)</f>
        <v/>
      </c>
      <c r="AB408" s="249" t="str">
        <f aca="true">IF(D408="","",xCalcSkew(OFFSET(C408,-M408,0),E408-OFFSET(C408,-M408+1,0),b)/100)</f>
        <v/>
      </c>
      <c r="AC408" s="249" t="str">
        <f aca="true">IF(I408="","",xCalcSkew(OFFSET(C408,-M408,0),J408-OFFSET(C408,-M408+1,0),b)/100)</f>
        <v/>
      </c>
      <c r="AE408" s="0" t="n">
        <f aca="false">D408*F408*10000*-1</f>
        <v>-0</v>
      </c>
      <c r="AF408" s="0" t="n">
        <f aca="false">I408*K408*10000*-1</f>
        <v>-0</v>
      </c>
      <c r="AG408" s="0" t="n">
        <f aca="false">AE408+AF408</f>
        <v>-0</v>
      </c>
    </row>
    <row r="409" customFormat="false" ht="12.75" hidden="false" customHeight="false" outlineLevel="0" collapsed="false">
      <c r="D409" s="265"/>
      <c r="E409" s="266"/>
      <c r="F409" s="266"/>
      <c r="G409" s="267"/>
      <c r="I409" s="265"/>
      <c r="J409" s="266"/>
      <c r="K409" s="266"/>
      <c r="L409" s="268"/>
      <c r="M409" s="247" t="n">
        <f aca="false">M408+1</f>
        <v>16</v>
      </c>
      <c r="N409" s="175" t="str">
        <f aca="true">IF(D409="","",xEURO(OFFSET(C409,-M409+1,0),E409,OFFSET(C409,-M409+2,0),OFFSET(C409,-M409+2,0),OFFSET(C409,-M409+3,0)+AB409,OFFSET(C409,-M409+4,0),0,1)*D409)</f>
        <v/>
      </c>
      <c r="O409" s="235" t="str">
        <f aca="true">IF(D409="","",xEURO(OFFSET(C409,-M409+1,0),E409,OFFSET(C409,-M409+2,0),OFFSET(C409,-M409+2,0),OFFSET(C409,-M409+3,0)+AB409,OFFSET(C409,-M409+4,0),0,0))</f>
        <v/>
      </c>
      <c r="P409" s="175" t="str">
        <f aca="false">IF(D409="","",(O409-F409)*D409*10)</f>
        <v/>
      </c>
      <c r="Q409" s="175" t="str">
        <f aca="true">IF(D409="","",xEURO(OFFSET(C409,-M409+1,0),E409,OFFSET(C409,-M409+2,0),OFFSET(C409,-M409+2,0),OFFSET(C409,-M409+3,0)+AB409,OFFSET(C409,-M409+4,0),0,2)/10*D409)</f>
        <v/>
      </c>
      <c r="R409" s="248" t="str">
        <f aca="true">IF(D409="","",xEURO(OFFSET(C409,-M409+1,0),E409,OFFSET(C409,-M409+2,0),OFFSET(C409,-M409+2,0),OFFSET(C409,-M409+3,0)+AB409,OFFSET(C409,-M409+4,0),0,3)/100*D409*10000)</f>
        <v/>
      </c>
      <c r="S409" s="248" t="str">
        <f aca="true">IF(D409="","",xEURO(OFFSET(C409,-M409+1,0),E409,OFFSET(C409,-M409+2,0),OFFSET(C409,-M409+2,0),OFFSET(C409,-M409+3,0)+AB409,OFFSET(C409,-M409+4,0),0,5)/365.25*D409*10000)</f>
        <v/>
      </c>
      <c r="U409" s="175" t="str">
        <f aca="true">IF(I409="","",xEURO(OFFSET(C409,-M409+1,0),J409,OFFSET(C409,-M409+2,0),OFFSET(C409,-M409+2,0),OFFSET(C409,-M409+3,0)+AC409,OFFSET(C409,-M409+4,0),1,1)*I409)</f>
        <v/>
      </c>
      <c r="V409" s="235" t="str">
        <f aca="true">IF(I409="","",xEURO(OFFSET(C409,-M409+1,0),J409,OFFSET(C409,-M409+2,0),OFFSET(C409,-M409+2,0),OFFSET(C409,-M409+3,0)+AC409,OFFSET(C409,-M409+4,0),1,0))</f>
        <v/>
      </c>
      <c r="W409" s="175" t="str">
        <f aca="false">IF(I409="","",(V409-K409)*I409*10)</f>
        <v/>
      </c>
      <c r="X409" s="175" t="str">
        <f aca="true">IF(I409="","",xEURO(OFFSET(C409,-M409+1,0),J409,OFFSET(C409,-M409+2,0),OFFSET(C409,-M409+2,0),OFFSET(C409,-M409+3,0)+AC409,OFFSET(C409,-M409+4,0),1,2)/10*I409)</f>
        <v/>
      </c>
      <c r="Y409" s="248" t="str">
        <f aca="true">IF(I409="","",xEURO(OFFSET(C409,-M409+1,0),J409,OFFSET(C409,-M409+2,0),OFFSET(C409,-M409+2,0),OFFSET(C409,-M409+3,0)+AC409,OFFSET(C409,-M409+4,0),1,3)/100*I409*10000)</f>
        <v/>
      </c>
      <c r="Z409" s="248" t="str">
        <f aca="true">IF(I409="","",xEURO(OFFSET(C409,-M409+1,0),J409,OFFSET(C409,-M409+2,0),OFFSET(C409,-M409+2,0),OFFSET(C409,-M409+3,0)+AC409,OFFSET(C409,-M409+4,0),1,5)/365.25*I409*10000)</f>
        <v/>
      </c>
      <c r="AB409" s="249" t="str">
        <f aca="true">IF(D409="","",xCalcSkew(OFFSET(C409,-M409,0),E409-OFFSET(C409,-M409+1,0),b)/100)</f>
        <v/>
      </c>
      <c r="AC409" s="249" t="str">
        <f aca="true">IF(I409="","",xCalcSkew(OFFSET(C409,-M409,0),J409-OFFSET(C409,-M409+1,0),b)/100)</f>
        <v/>
      </c>
      <c r="AE409" s="0" t="n">
        <f aca="false">D409*F409*10000*-1</f>
        <v>-0</v>
      </c>
      <c r="AF409" s="0" t="n">
        <f aca="false">I409*K409*10000*-1</f>
        <v>-0</v>
      </c>
      <c r="AG409" s="0" t="n">
        <f aca="false">AE409+AF409</f>
        <v>-0</v>
      </c>
    </row>
    <row r="410" customFormat="false" ht="12.75" hidden="false" customHeight="false" outlineLevel="0" collapsed="false">
      <c r="D410" s="265"/>
      <c r="E410" s="266"/>
      <c r="F410" s="266"/>
      <c r="G410" s="267"/>
      <c r="I410" s="265"/>
      <c r="J410" s="266"/>
      <c r="K410" s="266"/>
      <c r="L410" s="268"/>
      <c r="M410" s="247" t="n">
        <f aca="false">M409+1</f>
        <v>17</v>
      </c>
      <c r="N410" s="175" t="str">
        <f aca="true">IF(D410="","",xEURO(OFFSET(C410,-M410+1,0),E410,OFFSET(C410,-M410+2,0),OFFSET(C410,-M410+2,0),OFFSET(C410,-M410+3,0)+AB410,OFFSET(C410,-M410+4,0),0,1)*D410)</f>
        <v/>
      </c>
      <c r="O410" s="235" t="str">
        <f aca="true">IF(D410="","",xEURO(OFFSET(C410,-M410+1,0),E410,OFFSET(C410,-M410+2,0),OFFSET(C410,-M410+2,0),OFFSET(C410,-M410+3,0)+AB410,OFFSET(C410,-M410+4,0),0,0))</f>
        <v/>
      </c>
      <c r="P410" s="175" t="str">
        <f aca="false">IF(D410="","",(O410-F410)*D410*10)</f>
        <v/>
      </c>
      <c r="Q410" s="175" t="str">
        <f aca="true">IF(D410="","",xEURO(OFFSET(C410,-M410+1,0),E410,OFFSET(C410,-M410+2,0),OFFSET(C410,-M410+2,0),OFFSET(C410,-M410+3,0)+AB410,OFFSET(C410,-M410+4,0),0,2)/10*D410)</f>
        <v/>
      </c>
      <c r="R410" s="248" t="str">
        <f aca="true">IF(D410="","",xEURO(OFFSET(C410,-M410+1,0),E410,OFFSET(C410,-M410+2,0),OFFSET(C410,-M410+2,0),OFFSET(C410,-M410+3,0)+AB410,OFFSET(C410,-M410+4,0),0,3)/100*D410*10000)</f>
        <v/>
      </c>
      <c r="S410" s="248" t="str">
        <f aca="true">IF(D410="","",xEURO(OFFSET(C410,-M410+1,0),E410,OFFSET(C410,-M410+2,0),OFFSET(C410,-M410+2,0),OFFSET(C410,-M410+3,0)+AB410,OFFSET(C410,-M410+4,0),0,5)/365.25*D410*10000)</f>
        <v/>
      </c>
      <c r="U410" s="175" t="str">
        <f aca="true">IF(I410="","",xEURO(OFFSET(C410,-M410+1,0),J410,OFFSET(C410,-M410+2,0),OFFSET(C410,-M410+2,0),OFFSET(C410,-M410+3,0)+AC410,OFFSET(C410,-M410+4,0),1,1)*I410)</f>
        <v/>
      </c>
      <c r="V410" s="235" t="str">
        <f aca="true">IF(I410="","",xEURO(OFFSET(C410,-M410+1,0),J410,OFFSET(C410,-M410+2,0),OFFSET(C410,-M410+2,0),OFFSET(C410,-M410+3,0)+AC410,OFFSET(C410,-M410+4,0),1,0))</f>
        <v/>
      </c>
      <c r="W410" s="175" t="str">
        <f aca="false">IF(I410="","",(V410-K410)*I410*10)</f>
        <v/>
      </c>
      <c r="X410" s="175" t="str">
        <f aca="true">IF(I410="","",xEURO(OFFSET(C410,-M410+1,0),J410,OFFSET(C410,-M410+2,0),OFFSET(C410,-M410+2,0),OFFSET(C410,-M410+3,0)+AC410,OFFSET(C410,-M410+4,0),1,2)/10*I410)</f>
        <v/>
      </c>
      <c r="Y410" s="248" t="str">
        <f aca="true">IF(I410="","",xEURO(OFFSET(C410,-M410+1,0),J410,OFFSET(C410,-M410+2,0),OFFSET(C410,-M410+2,0),OFFSET(C410,-M410+3,0)+AC410,OFFSET(C410,-M410+4,0),1,3)/100*I410*10000)</f>
        <v/>
      </c>
      <c r="Z410" s="248" t="str">
        <f aca="true">IF(I410="","",xEURO(OFFSET(C410,-M410+1,0),J410,OFFSET(C410,-M410+2,0),OFFSET(C410,-M410+2,0),OFFSET(C410,-M410+3,0)+AC410,OFFSET(C410,-M410+4,0),1,5)/365.25*I410*10000)</f>
        <v/>
      </c>
      <c r="AB410" s="249" t="str">
        <f aca="true">IF(D410="","",xCalcSkew(OFFSET(C410,-M410,0),E410-OFFSET(C410,-M410+1,0),b)/100)</f>
        <v/>
      </c>
      <c r="AC410" s="249" t="str">
        <f aca="true">IF(I410="","",xCalcSkew(OFFSET(C410,-M410,0),J410-OFFSET(C410,-M410+1,0),b)/100)</f>
        <v/>
      </c>
      <c r="AE410" s="0" t="n">
        <f aca="false">D410*F410*10000*-1</f>
        <v>-0</v>
      </c>
      <c r="AF410" s="0" t="n">
        <f aca="false">I410*K410*10000*-1</f>
        <v>-0</v>
      </c>
      <c r="AG410" s="0" t="n">
        <f aca="false">AE410+AF410</f>
        <v>-0</v>
      </c>
    </row>
    <row r="411" customFormat="false" ht="12.75" hidden="false" customHeight="false" outlineLevel="0" collapsed="false">
      <c r="D411" s="265"/>
      <c r="E411" s="266"/>
      <c r="F411" s="266"/>
      <c r="G411" s="267"/>
      <c r="I411" s="265"/>
      <c r="J411" s="266"/>
      <c r="K411" s="266"/>
      <c r="L411" s="268"/>
      <c r="M411" s="247" t="n">
        <f aca="false">M410+1</f>
        <v>18</v>
      </c>
      <c r="N411" s="175" t="str">
        <f aca="true">IF(D411="","",xEURO(OFFSET(C411,-M411+1,0),E411,OFFSET(C411,-M411+2,0),OFFSET(C411,-M411+2,0),OFFSET(C411,-M411+3,0)+AB411,OFFSET(C411,-M411+4,0),0,1)*D411)</f>
        <v/>
      </c>
      <c r="O411" s="235" t="str">
        <f aca="true">IF(D411="","",xEURO(OFFSET(C411,-M411+1,0),E411,OFFSET(C411,-M411+2,0),OFFSET(C411,-M411+2,0),OFFSET(C411,-M411+3,0)+AB411,OFFSET(C411,-M411+4,0),0,0))</f>
        <v/>
      </c>
      <c r="P411" s="175" t="str">
        <f aca="false">IF(D411="","",(O411-F411)*D411*10)</f>
        <v/>
      </c>
      <c r="Q411" s="175" t="str">
        <f aca="true">IF(D411="","",xEURO(OFFSET(C411,-M411+1,0),E411,OFFSET(C411,-M411+2,0),OFFSET(C411,-M411+2,0),OFFSET(C411,-M411+3,0)+AB411,OFFSET(C411,-M411+4,0),0,2)/10*D411)</f>
        <v/>
      </c>
      <c r="R411" s="248" t="str">
        <f aca="true">IF(D411="","",xEURO(OFFSET(C411,-M411+1,0),E411,OFFSET(C411,-M411+2,0),OFFSET(C411,-M411+2,0),OFFSET(C411,-M411+3,0)+AB411,OFFSET(C411,-M411+4,0),0,3)/100*D411*10000)</f>
        <v/>
      </c>
      <c r="S411" s="248" t="str">
        <f aca="true">IF(D411="","",xEURO(OFFSET(C411,-M411+1,0),E411,OFFSET(C411,-M411+2,0),OFFSET(C411,-M411+2,0),OFFSET(C411,-M411+3,0)+AB411,OFFSET(C411,-M411+4,0),0,5)/365.25*D411*10000)</f>
        <v/>
      </c>
      <c r="U411" s="175" t="str">
        <f aca="true">IF(I411="","",xEURO(OFFSET(C411,-M411+1,0),J411,OFFSET(C411,-M411+2,0),OFFSET(C411,-M411+2,0),OFFSET(C411,-M411+3,0)+AC411,OFFSET(C411,-M411+4,0),1,1)*I411)</f>
        <v/>
      </c>
      <c r="V411" s="235" t="str">
        <f aca="true">IF(I411="","",xEURO(OFFSET(C411,-M411+1,0),J411,OFFSET(C411,-M411+2,0),OFFSET(C411,-M411+2,0),OFFSET(C411,-M411+3,0)+AC411,OFFSET(C411,-M411+4,0),1,0))</f>
        <v/>
      </c>
      <c r="W411" s="175" t="str">
        <f aca="false">IF(I411="","",(V411-K411)*I411*10)</f>
        <v/>
      </c>
      <c r="X411" s="175" t="str">
        <f aca="true">IF(I411="","",xEURO(OFFSET(C411,-M411+1,0),J411,OFFSET(C411,-M411+2,0),OFFSET(C411,-M411+2,0),OFFSET(C411,-M411+3,0)+AC411,OFFSET(C411,-M411+4,0),1,2)/10*I411)</f>
        <v/>
      </c>
      <c r="Y411" s="248" t="str">
        <f aca="true">IF(I411="","",xEURO(OFFSET(C411,-M411+1,0),J411,OFFSET(C411,-M411+2,0),OFFSET(C411,-M411+2,0),OFFSET(C411,-M411+3,0)+AC411,OFFSET(C411,-M411+4,0),1,3)/100*I411*10000)</f>
        <v/>
      </c>
      <c r="Z411" s="248" t="str">
        <f aca="true">IF(I411="","",xEURO(OFFSET(C411,-M411+1,0),J411,OFFSET(C411,-M411+2,0),OFFSET(C411,-M411+2,0),OFFSET(C411,-M411+3,0)+AC411,OFFSET(C411,-M411+4,0),1,5)/365.25*I411*10000)</f>
        <v/>
      </c>
      <c r="AB411" s="249" t="str">
        <f aca="true">IF(D411="","",xCalcSkew(OFFSET(C411,-M411,0),E411-OFFSET(C411,-M411+1,0),b)/100)</f>
        <v/>
      </c>
      <c r="AC411" s="249" t="str">
        <f aca="true">IF(I411="","",xCalcSkew(OFFSET(C411,-M411,0),J411-OFFSET(C411,-M411+1,0),b)/100)</f>
        <v/>
      </c>
      <c r="AE411" s="0" t="n">
        <f aca="false">D411*F411*10000*-1</f>
        <v>-0</v>
      </c>
      <c r="AF411" s="0" t="n">
        <f aca="false">I411*K411*10000*-1</f>
        <v>-0</v>
      </c>
      <c r="AG411" s="0" t="n">
        <f aca="false">AE411+AF411</f>
        <v>-0</v>
      </c>
    </row>
    <row r="412" customFormat="false" ht="12.75" hidden="false" customHeight="false" outlineLevel="0" collapsed="false">
      <c r="D412" s="265"/>
      <c r="E412" s="266"/>
      <c r="F412" s="266"/>
      <c r="G412" s="267"/>
      <c r="I412" s="265"/>
      <c r="J412" s="266"/>
      <c r="K412" s="266"/>
      <c r="L412" s="268"/>
      <c r="M412" s="247" t="n">
        <f aca="false">M411+1</f>
        <v>19</v>
      </c>
      <c r="N412" s="175" t="str">
        <f aca="true">IF(D412="","",xEURO(OFFSET(C412,-M412+1,0),E412,OFFSET(C412,-M412+2,0),OFFSET(C412,-M412+2,0),OFFSET(C412,-M412+3,0)+AB412,OFFSET(C412,-M412+4,0),0,1)*D412)</f>
        <v/>
      </c>
      <c r="O412" s="235" t="str">
        <f aca="true">IF(D412="","",xEURO(OFFSET(C412,-M412+1,0),E412,OFFSET(C412,-M412+2,0),OFFSET(C412,-M412+2,0),OFFSET(C412,-M412+3,0)+AB412,OFFSET(C412,-M412+4,0),0,0))</f>
        <v/>
      </c>
      <c r="P412" s="175" t="str">
        <f aca="false">IF(D412="","",(O412-F412)*D412*10)</f>
        <v/>
      </c>
      <c r="Q412" s="175" t="str">
        <f aca="true">IF(D412="","",xEURO(OFFSET(C412,-M412+1,0),E412,OFFSET(C412,-M412+2,0),OFFSET(C412,-M412+2,0),OFFSET(C412,-M412+3,0)+AB412,OFFSET(C412,-M412+4,0),0,2)/10*D412)</f>
        <v/>
      </c>
      <c r="R412" s="248" t="str">
        <f aca="true">IF(D412="","",xEURO(OFFSET(C412,-M412+1,0),E412,OFFSET(C412,-M412+2,0),OFFSET(C412,-M412+2,0),OFFSET(C412,-M412+3,0)+AB412,OFFSET(C412,-M412+4,0),0,3)/100*D412*10000)</f>
        <v/>
      </c>
      <c r="S412" s="248" t="str">
        <f aca="true">IF(D412="","",xEURO(OFFSET(C412,-M412+1,0),E412,OFFSET(C412,-M412+2,0),OFFSET(C412,-M412+2,0),OFFSET(C412,-M412+3,0)+AB412,OFFSET(C412,-M412+4,0),0,5)/365.25*D412*10000)</f>
        <v/>
      </c>
      <c r="U412" s="175" t="str">
        <f aca="true">IF(I412="","",xEURO(OFFSET(C412,-M412+1,0),J412,OFFSET(C412,-M412+2,0),OFFSET(C412,-M412+2,0),OFFSET(C412,-M412+3,0)+AC412,OFFSET(C412,-M412+4,0),1,1)*I412)</f>
        <v/>
      </c>
      <c r="V412" s="235" t="str">
        <f aca="true">IF(I412="","",xEURO(OFFSET(C412,-M412+1,0),J412,OFFSET(C412,-M412+2,0),OFFSET(C412,-M412+2,0),OFFSET(C412,-M412+3,0)+AC412,OFFSET(C412,-M412+4,0),1,0))</f>
        <v/>
      </c>
      <c r="W412" s="175" t="str">
        <f aca="false">IF(I412="","",(V412-K412)*I412*10)</f>
        <v/>
      </c>
      <c r="X412" s="175" t="str">
        <f aca="true">IF(I412="","",xEURO(OFFSET(C412,-M412+1,0),J412,OFFSET(C412,-M412+2,0),OFFSET(C412,-M412+2,0),OFFSET(C412,-M412+3,0)+AC412,OFFSET(C412,-M412+4,0),1,2)/10*I412)</f>
        <v/>
      </c>
      <c r="Y412" s="248" t="str">
        <f aca="true">IF(I412="","",xEURO(OFFSET(C412,-M412+1,0),J412,OFFSET(C412,-M412+2,0),OFFSET(C412,-M412+2,0),OFFSET(C412,-M412+3,0)+AC412,OFFSET(C412,-M412+4,0),1,3)/100*I412*10000)</f>
        <v/>
      </c>
      <c r="Z412" s="248" t="str">
        <f aca="true">IF(I412="","",xEURO(OFFSET(C412,-M412+1,0),J412,OFFSET(C412,-M412+2,0),OFFSET(C412,-M412+2,0),OFFSET(C412,-M412+3,0)+AC412,OFFSET(C412,-M412+4,0),1,5)/365.25*I412*10000)</f>
        <v/>
      </c>
      <c r="AB412" s="249" t="str">
        <f aca="true">IF(D412="","",xCalcSkew(OFFSET(C412,-M412,0),E412-OFFSET(C412,-M412+1,0),b)/100)</f>
        <v/>
      </c>
      <c r="AC412" s="249" t="str">
        <f aca="true">IF(I412="","",xCalcSkew(OFFSET(C412,-M412,0),J412-OFFSET(C412,-M412+1,0),b)/100)</f>
        <v/>
      </c>
      <c r="AE412" s="0" t="n">
        <f aca="false">D412*F412*10000*-1</f>
        <v>-0</v>
      </c>
      <c r="AF412" s="0" t="n">
        <f aca="false">I412*K412*10000*-1</f>
        <v>-0</v>
      </c>
      <c r="AG412" s="0" t="n">
        <f aca="false">AE412+AF412</f>
        <v>-0</v>
      </c>
    </row>
    <row r="413" customFormat="false" ht="12.75" hidden="false" customHeight="false" outlineLevel="0" collapsed="false">
      <c r="D413" s="265"/>
      <c r="E413" s="266"/>
      <c r="F413" s="266"/>
      <c r="G413" s="267"/>
      <c r="I413" s="265"/>
      <c r="J413" s="266"/>
      <c r="K413" s="266"/>
      <c r="L413" s="268"/>
      <c r="M413" s="247" t="n">
        <f aca="false">M412+1</f>
        <v>20</v>
      </c>
      <c r="N413" s="175" t="str">
        <f aca="true">IF(D413="","",xEURO(OFFSET(C413,-M413+1,0),E413,OFFSET(C413,-M413+2,0),OFFSET(C413,-M413+2,0),OFFSET(C413,-M413+3,0)+AB413,OFFSET(C413,-M413+4,0),0,1)*D413)</f>
        <v/>
      </c>
      <c r="O413" s="235" t="str">
        <f aca="true">IF(D413="","",xEURO(OFFSET(C413,-M413+1,0),E413,OFFSET(C413,-M413+2,0),OFFSET(C413,-M413+2,0),OFFSET(C413,-M413+3,0)+AB413,OFFSET(C413,-M413+4,0),0,0))</f>
        <v/>
      </c>
      <c r="P413" s="175" t="str">
        <f aca="false">IF(D413="","",(O413-F413)*D413*10)</f>
        <v/>
      </c>
      <c r="Q413" s="175" t="str">
        <f aca="true">IF(D413="","",xEURO(OFFSET(C413,-M413+1,0),E413,OFFSET(C413,-M413+2,0),OFFSET(C413,-M413+2,0),OFFSET(C413,-M413+3,0)+AB413,OFFSET(C413,-M413+4,0),0,2)/10*D413)</f>
        <v/>
      </c>
      <c r="R413" s="248" t="str">
        <f aca="true">IF(D413="","",xEURO(OFFSET(C413,-M413+1,0),E413,OFFSET(C413,-M413+2,0),OFFSET(C413,-M413+2,0),OFFSET(C413,-M413+3,0)+AB413,OFFSET(C413,-M413+4,0),0,3)/100*D413*10000)</f>
        <v/>
      </c>
      <c r="S413" s="248" t="str">
        <f aca="true">IF(D413="","",xEURO(OFFSET(C413,-M413+1,0),E413,OFFSET(C413,-M413+2,0),OFFSET(C413,-M413+2,0),OFFSET(C413,-M413+3,0)+AB413,OFFSET(C413,-M413+4,0),0,5)/365.25*D413*10000)</f>
        <v/>
      </c>
      <c r="U413" s="175" t="str">
        <f aca="true">IF(I413="","",xEURO(OFFSET(C413,-M413+1,0),J413,OFFSET(C413,-M413+2,0),OFFSET(C413,-M413+2,0),OFFSET(C413,-M413+3,0)+AC413,OFFSET(C413,-M413+4,0),1,1)*I413)</f>
        <v/>
      </c>
      <c r="V413" s="235" t="str">
        <f aca="true">IF(I413="","",xEURO(OFFSET(C413,-M413+1,0),J413,OFFSET(C413,-M413+2,0),OFFSET(C413,-M413+2,0),OFFSET(C413,-M413+3,0)+AC413,OFFSET(C413,-M413+4,0),1,0))</f>
        <v/>
      </c>
      <c r="W413" s="175" t="str">
        <f aca="false">IF(I413="","",(V413-K413)*I413*10)</f>
        <v/>
      </c>
      <c r="X413" s="175" t="str">
        <f aca="true">IF(I413="","",xEURO(OFFSET(C413,-M413+1,0),J413,OFFSET(C413,-M413+2,0),OFFSET(C413,-M413+2,0),OFFSET(C413,-M413+3,0)+AC413,OFFSET(C413,-M413+4,0),1,2)/10*I413)</f>
        <v/>
      </c>
      <c r="Y413" s="248" t="str">
        <f aca="true">IF(I413="","",xEURO(OFFSET(C413,-M413+1,0),J413,OFFSET(C413,-M413+2,0),OFFSET(C413,-M413+2,0),OFFSET(C413,-M413+3,0)+AC413,OFFSET(C413,-M413+4,0),1,3)/100*I413*10000)</f>
        <v/>
      </c>
      <c r="Z413" s="248" t="str">
        <f aca="true">IF(I413="","",xEURO(OFFSET(C413,-M413+1,0),J413,OFFSET(C413,-M413+2,0),OFFSET(C413,-M413+2,0),OFFSET(C413,-M413+3,0)+AC413,OFFSET(C413,-M413+4,0),1,5)/365.25*I413*10000)</f>
        <v/>
      </c>
      <c r="AB413" s="249" t="str">
        <f aca="true">IF(D413="","",xCalcSkew(OFFSET(C413,-M413,0),E413-OFFSET(C413,-M413+1,0),b)/100)</f>
        <v/>
      </c>
      <c r="AC413" s="249" t="str">
        <f aca="true">IF(I413="","",xCalcSkew(OFFSET(C413,-M413,0),J413-OFFSET(C413,-M413+1,0),b)/100)</f>
        <v/>
      </c>
      <c r="AE413" s="0" t="n">
        <f aca="false">D413*F413*10000*-1</f>
        <v>-0</v>
      </c>
      <c r="AF413" s="0" t="n">
        <f aca="false">I413*K413*10000*-1</f>
        <v>-0</v>
      </c>
      <c r="AG413" s="0" t="n">
        <f aca="false">AE413+AF413</f>
        <v>-0</v>
      </c>
    </row>
    <row r="414" customFormat="false" ht="12.75" hidden="false" customHeight="false" outlineLevel="0" collapsed="false">
      <c r="D414" s="265"/>
      <c r="E414" s="266"/>
      <c r="F414" s="266"/>
      <c r="G414" s="267"/>
      <c r="I414" s="265"/>
      <c r="J414" s="266"/>
      <c r="K414" s="266"/>
      <c r="L414" s="268"/>
      <c r="M414" s="247" t="n">
        <f aca="false">M413+1</f>
        <v>21</v>
      </c>
      <c r="N414" s="175" t="str">
        <f aca="true">IF(D414="","",xEURO(OFFSET(C414,-M414+1,0),E414,OFFSET(C414,-M414+2,0),OFFSET(C414,-M414+2,0),OFFSET(C414,-M414+3,0)+AB414,OFFSET(C414,-M414+4,0),0,1)*D414)</f>
        <v/>
      </c>
      <c r="O414" s="235" t="str">
        <f aca="true">IF(D414="","",xEURO(OFFSET(C414,-M414+1,0),E414,OFFSET(C414,-M414+2,0),OFFSET(C414,-M414+2,0),OFFSET(C414,-M414+3,0)+AB414,OFFSET(C414,-M414+4,0),0,0))</f>
        <v/>
      </c>
      <c r="P414" s="175" t="str">
        <f aca="false">IF(D414="","",(O414-F414)*D414*10)</f>
        <v/>
      </c>
      <c r="Q414" s="175" t="str">
        <f aca="true">IF(D414="","",xEURO(OFFSET(C414,-M414+1,0),E414,OFFSET(C414,-M414+2,0),OFFSET(C414,-M414+2,0),OFFSET(C414,-M414+3,0)+AB414,OFFSET(C414,-M414+4,0),0,2)/10*D414)</f>
        <v/>
      </c>
      <c r="R414" s="248" t="str">
        <f aca="true">IF(D414="","",xEURO(OFFSET(C414,-M414+1,0),E414,OFFSET(C414,-M414+2,0),OFFSET(C414,-M414+2,0),OFFSET(C414,-M414+3,0)+AB414,OFFSET(C414,-M414+4,0),0,3)/100*D414*10000)</f>
        <v/>
      </c>
      <c r="S414" s="248" t="str">
        <f aca="true">IF(D414="","",xEURO(OFFSET(C414,-M414+1,0),E414,OFFSET(C414,-M414+2,0),OFFSET(C414,-M414+2,0),OFFSET(C414,-M414+3,0)+AB414,OFFSET(C414,-M414+4,0),0,5)/365.25*D414*10000)</f>
        <v/>
      </c>
      <c r="U414" s="175" t="str">
        <f aca="true">IF(I414="","",xEURO(OFFSET(C414,-M414+1,0),J414,OFFSET(C414,-M414+2,0),OFFSET(C414,-M414+2,0),OFFSET(C414,-M414+3,0)+AC414,OFFSET(C414,-M414+4,0),1,1)*I414)</f>
        <v/>
      </c>
      <c r="V414" s="235" t="str">
        <f aca="true">IF(I414="","",xEURO(OFFSET(C414,-M414+1,0),J414,OFFSET(C414,-M414+2,0),OFFSET(C414,-M414+2,0),OFFSET(C414,-M414+3,0)+AC414,OFFSET(C414,-M414+4,0),1,0))</f>
        <v/>
      </c>
      <c r="W414" s="175" t="str">
        <f aca="false">IF(I414="","",(V414-K414)*I414*10)</f>
        <v/>
      </c>
      <c r="X414" s="175" t="str">
        <f aca="true">IF(I414="","",xEURO(OFFSET(C414,-M414+1,0),J414,OFFSET(C414,-M414+2,0),OFFSET(C414,-M414+2,0),OFFSET(C414,-M414+3,0)+AC414,OFFSET(C414,-M414+4,0),1,2)/10*I414)</f>
        <v/>
      </c>
      <c r="Y414" s="248" t="str">
        <f aca="true">IF(I414="","",xEURO(OFFSET(C414,-M414+1,0),J414,OFFSET(C414,-M414+2,0),OFFSET(C414,-M414+2,0),OFFSET(C414,-M414+3,0)+AC414,OFFSET(C414,-M414+4,0),1,3)/100*I414*10000)</f>
        <v/>
      </c>
      <c r="Z414" s="248" t="str">
        <f aca="true">IF(I414="","",xEURO(OFFSET(C414,-M414+1,0),J414,OFFSET(C414,-M414+2,0),OFFSET(C414,-M414+2,0),OFFSET(C414,-M414+3,0)+AC414,OFFSET(C414,-M414+4,0),1,5)/365.25*I414*10000)</f>
        <v/>
      </c>
      <c r="AB414" s="249" t="str">
        <f aca="true">IF(D414="","",xCalcSkew(OFFSET(C414,-M414,0),E414-OFFSET(C414,-M414+1,0),b)/100)</f>
        <v/>
      </c>
      <c r="AC414" s="249" t="str">
        <f aca="true">IF(I414="","",xCalcSkew(OFFSET(C414,-M414,0),J414-OFFSET(C414,-M414+1,0),b)/100)</f>
        <v/>
      </c>
      <c r="AE414" s="0" t="n">
        <f aca="false">D414*F414*10000*-1</f>
        <v>-0</v>
      </c>
      <c r="AF414" s="0" t="n">
        <f aca="false">I414*K414*10000*-1</f>
        <v>-0</v>
      </c>
      <c r="AG414" s="0" t="n">
        <f aca="false">AE414+AF414</f>
        <v>-0</v>
      </c>
    </row>
    <row r="415" customFormat="false" ht="12.75" hidden="false" customHeight="false" outlineLevel="0" collapsed="false">
      <c r="D415" s="265"/>
      <c r="E415" s="266"/>
      <c r="F415" s="266"/>
      <c r="G415" s="267"/>
      <c r="I415" s="265"/>
      <c r="J415" s="266"/>
      <c r="K415" s="266"/>
      <c r="L415" s="268"/>
      <c r="M415" s="247" t="n">
        <f aca="false">M414+1</f>
        <v>22</v>
      </c>
      <c r="N415" s="175" t="str">
        <f aca="true">IF(D415="","",xEURO(OFFSET(C415,-M415+1,0),E415,OFFSET(C415,-M415+2,0),OFFSET(C415,-M415+2,0),OFFSET(C415,-M415+3,0)+AB415,OFFSET(C415,-M415+4,0),0,1)*D415)</f>
        <v/>
      </c>
      <c r="O415" s="235" t="str">
        <f aca="true">IF(D415="","",xEURO(OFFSET(C415,-M415+1,0),E415,OFFSET(C415,-M415+2,0),OFFSET(C415,-M415+2,0),OFFSET(C415,-M415+3,0)+AB415,OFFSET(C415,-M415+4,0),0,0))</f>
        <v/>
      </c>
      <c r="P415" s="175" t="str">
        <f aca="false">IF(D415="","",(O415-F415)*D415*10)</f>
        <v/>
      </c>
      <c r="Q415" s="175" t="str">
        <f aca="true">IF(D415="","",xEURO(OFFSET(C415,-M415+1,0),E415,OFFSET(C415,-M415+2,0),OFFSET(C415,-M415+2,0),OFFSET(C415,-M415+3,0)+AB415,OFFSET(C415,-M415+4,0),0,2)/10*D415)</f>
        <v/>
      </c>
      <c r="R415" s="248" t="str">
        <f aca="true">IF(D415="","",xEURO(OFFSET(C415,-M415+1,0),E415,OFFSET(C415,-M415+2,0),OFFSET(C415,-M415+2,0),OFFSET(C415,-M415+3,0)+AB415,OFFSET(C415,-M415+4,0),0,3)/100*D415*10000)</f>
        <v/>
      </c>
      <c r="S415" s="248" t="str">
        <f aca="true">IF(D415="","",xEURO(OFFSET(C415,-M415+1,0),E415,OFFSET(C415,-M415+2,0),OFFSET(C415,-M415+2,0),OFFSET(C415,-M415+3,0)+AB415,OFFSET(C415,-M415+4,0),0,5)/365.25*D415*10000)</f>
        <v/>
      </c>
      <c r="U415" s="175" t="str">
        <f aca="true">IF(I415="","",xEURO(OFFSET(C415,-M415+1,0),J415,OFFSET(C415,-M415+2,0),OFFSET(C415,-M415+2,0),OFFSET(C415,-M415+3,0)+AC415,OFFSET(C415,-M415+4,0),1,1)*I415)</f>
        <v/>
      </c>
      <c r="V415" s="235" t="str">
        <f aca="true">IF(I415="","",xEURO(OFFSET(C415,-M415+1,0),J415,OFFSET(C415,-M415+2,0),OFFSET(C415,-M415+2,0),OFFSET(C415,-M415+3,0)+AC415,OFFSET(C415,-M415+4,0),1,0))</f>
        <v/>
      </c>
      <c r="W415" s="175" t="str">
        <f aca="false">IF(I415="","",(V415-K415)*I415*10)</f>
        <v/>
      </c>
      <c r="X415" s="175" t="str">
        <f aca="true">IF(I415="","",xEURO(OFFSET(C415,-M415+1,0),J415,OFFSET(C415,-M415+2,0),OFFSET(C415,-M415+2,0),OFFSET(C415,-M415+3,0)+AC415,OFFSET(C415,-M415+4,0),1,2)/10*I415)</f>
        <v/>
      </c>
      <c r="Y415" s="248" t="str">
        <f aca="true">IF(I415="","",xEURO(OFFSET(C415,-M415+1,0),J415,OFFSET(C415,-M415+2,0),OFFSET(C415,-M415+2,0),OFFSET(C415,-M415+3,0)+AC415,OFFSET(C415,-M415+4,0),1,3)/100*I415*10000)</f>
        <v/>
      </c>
      <c r="Z415" s="248" t="str">
        <f aca="true">IF(I415="","",xEURO(OFFSET(C415,-M415+1,0),J415,OFFSET(C415,-M415+2,0),OFFSET(C415,-M415+2,0),OFFSET(C415,-M415+3,0)+AC415,OFFSET(C415,-M415+4,0),1,5)/365.25*I415*10000)</f>
        <v/>
      </c>
      <c r="AB415" s="249" t="str">
        <f aca="true">IF(D415="","",xCalcSkew(OFFSET(C415,-M415,0),E415-OFFSET(C415,-M415+1,0),b)/100)</f>
        <v/>
      </c>
      <c r="AC415" s="249" t="str">
        <f aca="true">IF(I415="","",xCalcSkew(OFFSET(C415,-M415,0),J415-OFFSET(C415,-M415+1,0),b)/100)</f>
        <v/>
      </c>
      <c r="AE415" s="0" t="n">
        <f aca="false">D415*F415*10000*-1</f>
        <v>-0</v>
      </c>
      <c r="AF415" s="0" t="n">
        <f aca="false">I415*K415*10000*-1</f>
        <v>-0</v>
      </c>
      <c r="AG415" s="0" t="n">
        <f aca="false">AE415+AF415</f>
        <v>-0</v>
      </c>
    </row>
    <row r="416" customFormat="false" ht="12.75" hidden="false" customHeight="false" outlineLevel="0" collapsed="false">
      <c r="D416" s="265"/>
      <c r="E416" s="266"/>
      <c r="F416" s="266"/>
      <c r="G416" s="267"/>
      <c r="I416" s="265"/>
      <c r="J416" s="266"/>
      <c r="K416" s="266"/>
      <c r="L416" s="268"/>
      <c r="M416" s="247" t="n">
        <f aca="false">M415+1</f>
        <v>23</v>
      </c>
      <c r="N416" s="175" t="str">
        <f aca="true">IF(D416="","",xEURO(OFFSET(C416,-M416+1,0),E416,OFFSET(C416,-M416+2,0),OFFSET(C416,-M416+2,0),OFFSET(C416,-M416+3,0)+AB416,OFFSET(C416,-M416+4,0),0,1)*D416)</f>
        <v/>
      </c>
      <c r="O416" s="235" t="str">
        <f aca="true">IF(D416="","",xEURO(OFFSET(C416,-M416+1,0),E416,OFFSET(C416,-M416+2,0),OFFSET(C416,-M416+2,0),OFFSET(C416,-M416+3,0)+AB416,OFFSET(C416,-M416+4,0),0,0))</f>
        <v/>
      </c>
      <c r="P416" s="175" t="str">
        <f aca="false">IF(D416="","",(O416-F416)*D416*10)</f>
        <v/>
      </c>
      <c r="Q416" s="175" t="str">
        <f aca="true">IF(D416="","",xEURO(OFFSET(C416,-M416+1,0),E416,OFFSET(C416,-M416+2,0),OFFSET(C416,-M416+2,0),OFFSET(C416,-M416+3,0)+AB416,OFFSET(C416,-M416+4,0),0,2)/10*D416)</f>
        <v/>
      </c>
      <c r="R416" s="248" t="str">
        <f aca="true">IF(D416="","",xEURO(OFFSET(C416,-M416+1,0),E416,OFFSET(C416,-M416+2,0),OFFSET(C416,-M416+2,0),OFFSET(C416,-M416+3,0)+AB416,OFFSET(C416,-M416+4,0),0,3)/100*D416*10000)</f>
        <v/>
      </c>
      <c r="S416" s="248" t="str">
        <f aca="true">IF(D416="","",xEURO(OFFSET(C416,-M416+1,0),E416,OFFSET(C416,-M416+2,0),OFFSET(C416,-M416+2,0),OFFSET(C416,-M416+3,0)+AB416,OFFSET(C416,-M416+4,0),0,5)/365.25*D416*10000)</f>
        <v/>
      </c>
      <c r="U416" s="175" t="str">
        <f aca="true">IF(I416="","",xEURO(OFFSET(C416,-M416+1,0),J416,OFFSET(C416,-M416+2,0),OFFSET(C416,-M416+2,0),OFFSET(C416,-M416+3,0)+AC416,OFFSET(C416,-M416+4,0),1,1)*I416)</f>
        <v/>
      </c>
      <c r="V416" s="235" t="str">
        <f aca="true">IF(I416="","",xEURO(OFFSET(C416,-M416+1,0),J416,OFFSET(C416,-M416+2,0),OFFSET(C416,-M416+2,0),OFFSET(C416,-M416+3,0)+AC416,OFFSET(C416,-M416+4,0),1,0))</f>
        <v/>
      </c>
      <c r="W416" s="175" t="str">
        <f aca="false">IF(I416="","",(V416-K416)*I416*10)</f>
        <v/>
      </c>
      <c r="X416" s="175" t="str">
        <f aca="true">IF(I416="","",xEURO(OFFSET(C416,-M416+1,0),J416,OFFSET(C416,-M416+2,0),OFFSET(C416,-M416+2,0),OFFSET(C416,-M416+3,0)+AC416,OFFSET(C416,-M416+4,0),1,2)/10*I416)</f>
        <v/>
      </c>
      <c r="Y416" s="248" t="str">
        <f aca="true">IF(I416="","",xEURO(OFFSET(C416,-M416+1,0),J416,OFFSET(C416,-M416+2,0),OFFSET(C416,-M416+2,0),OFFSET(C416,-M416+3,0)+AC416,OFFSET(C416,-M416+4,0),1,3)/100*I416*10000)</f>
        <v/>
      </c>
      <c r="Z416" s="248" t="str">
        <f aca="true">IF(I416="","",xEURO(OFFSET(C416,-M416+1,0),J416,OFFSET(C416,-M416+2,0),OFFSET(C416,-M416+2,0),OFFSET(C416,-M416+3,0)+AC416,OFFSET(C416,-M416+4,0),1,5)/365.25*I416*10000)</f>
        <v/>
      </c>
      <c r="AB416" s="249" t="str">
        <f aca="true">IF(D416="","",xCalcSkew(OFFSET(C416,-M416,0),E416-OFFSET(C416,-M416+1,0),b)/100)</f>
        <v/>
      </c>
      <c r="AC416" s="249" t="str">
        <f aca="true">IF(I416="","",xCalcSkew(OFFSET(C416,-M416,0),J416-OFFSET(C416,-M416+1,0),b)/100)</f>
        <v/>
      </c>
      <c r="AE416" s="0" t="n">
        <f aca="false">D416*F416*10000*-1</f>
        <v>-0</v>
      </c>
      <c r="AF416" s="0" t="n">
        <f aca="false">I416*K416*10000*-1</f>
        <v>-0</v>
      </c>
      <c r="AG416" s="0" t="n">
        <f aca="false">AE416+AF416</f>
        <v>-0</v>
      </c>
    </row>
    <row r="417" customFormat="false" ht="12.75" hidden="false" customHeight="false" outlineLevel="0" collapsed="false">
      <c r="D417" s="265"/>
      <c r="E417" s="266"/>
      <c r="F417" s="266"/>
      <c r="G417" s="267"/>
      <c r="I417" s="265"/>
      <c r="J417" s="266"/>
      <c r="K417" s="266"/>
      <c r="L417" s="268"/>
      <c r="M417" s="247" t="n">
        <f aca="false">M416+1</f>
        <v>24</v>
      </c>
      <c r="N417" s="175" t="str">
        <f aca="true">IF(D417="","",xEURO(OFFSET(C417,-M417+1,0),E417,OFFSET(C417,-M417+2,0),OFFSET(C417,-M417+2,0),OFFSET(C417,-M417+3,0)+AB417,OFFSET(C417,-M417+4,0),0,1)*D417)</f>
        <v/>
      </c>
      <c r="O417" s="235" t="str">
        <f aca="true">IF(D417="","",xEURO(OFFSET(C417,-M417+1,0),E417,OFFSET(C417,-M417+2,0),OFFSET(C417,-M417+2,0),OFFSET(C417,-M417+3,0)+AB417,OFFSET(C417,-M417+4,0),0,0))</f>
        <v/>
      </c>
      <c r="P417" s="175" t="str">
        <f aca="false">IF(D417="","",(O417-F417)*D417*10)</f>
        <v/>
      </c>
      <c r="Q417" s="175" t="str">
        <f aca="true">IF(D417="","",xEURO(OFFSET(C417,-M417+1,0),E417,OFFSET(C417,-M417+2,0),OFFSET(C417,-M417+2,0),OFFSET(C417,-M417+3,0)+AB417,OFFSET(C417,-M417+4,0),0,2)/10*D417)</f>
        <v/>
      </c>
      <c r="R417" s="248" t="str">
        <f aca="true">IF(D417="","",xEURO(OFFSET(C417,-M417+1,0),E417,OFFSET(C417,-M417+2,0),OFFSET(C417,-M417+2,0),OFFSET(C417,-M417+3,0)+AB417,OFFSET(C417,-M417+4,0),0,3)/100*D417*10000)</f>
        <v/>
      </c>
      <c r="S417" s="248" t="str">
        <f aca="true">IF(D417="","",xEURO(OFFSET(C417,-M417+1,0),E417,OFFSET(C417,-M417+2,0),OFFSET(C417,-M417+2,0),OFFSET(C417,-M417+3,0)+AB417,OFFSET(C417,-M417+4,0),0,5)/365.25*D417*10000)</f>
        <v/>
      </c>
      <c r="U417" s="175" t="str">
        <f aca="true">IF(I417="","",xEURO(OFFSET(C417,-M417+1,0),J417,OFFSET(C417,-M417+2,0),OFFSET(C417,-M417+2,0),OFFSET(C417,-M417+3,0)+AC417,OFFSET(C417,-M417+4,0),1,1)*I417)</f>
        <v/>
      </c>
      <c r="V417" s="235" t="str">
        <f aca="true">IF(I417="","",xEURO(OFFSET(C417,-M417+1,0),J417,OFFSET(C417,-M417+2,0),OFFSET(C417,-M417+2,0),OFFSET(C417,-M417+3,0)+AC417,OFFSET(C417,-M417+4,0),1,0))</f>
        <v/>
      </c>
      <c r="W417" s="175" t="str">
        <f aca="false">IF(I417="","",(V417-K417)*I417*10)</f>
        <v/>
      </c>
      <c r="X417" s="175" t="str">
        <f aca="true">IF(I417="","",xEURO(OFFSET(C417,-M417+1,0),J417,OFFSET(C417,-M417+2,0),OFFSET(C417,-M417+2,0),OFFSET(C417,-M417+3,0)+AC417,OFFSET(C417,-M417+4,0),1,2)/10*I417)</f>
        <v/>
      </c>
      <c r="Y417" s="248" t="str">
        <f aca="true">IF(I417="","",xEURO(OFFSET(C417,-M417+1,0),J417,OFFSET(C417,-M417+2,0),OFFSET(C417,-M417+2,0),OFFSET(C417,-M417+3,0)+AC417,OFFSET(C417,-M417+4,0),1,3)/100*I417*10000)</f>
        <v/>
      </c>
      <c r="Z417" s="248" t="str">
        <f aca="true">IF(I417="","",xEURO(OFFSET(C417,-M417+1,0),J417,OFFSET(C417,-M417+2,0),OFFSET(C417,-M417+2,0),OFFSET(C417,-M417+3,0)+AC417,OFFSET(C417,-M417+4,0),1,5)/365.25*I417*10000)</f>
        <v/>
      </c>
      <c r="AB417" s="249" t="str">
        <f aca="true">IF(D417="","",xCalcSkew(OFFSET(C417,-M417,0),E417-OFFSET(C417,-M417+1,0),b)/100)</f>
        <v/>
      </c>
      <c r="AC417" s="249" t="str">
        <f aca="true">IF(I417="","",xCalcSkew(OFFSET(C417,-M417,0),J417-OFFSET(C417,-M417+1,0),b)/100)</f>
        <v/>
      </c>
      <c r="AE417" s="0" t="n">
        <f aca="false">D417*F417*10000*-1</f>
        <v>-0</v>
      </c>
      <c r="AF417" s="0" t="n">
        <f aca="false">I417*K417*10000*-1</f>
        <v>-0</v>
      </c>
      <c r="AG417" s="0" t="n">
        <f aca="false">AE417+AF417</f>
        <v>-0</v>
      </c>
    </row>
    <row r="418" customFormat="false" ht="12.75" hidden="false" customHeight="false" outlineLevel="0" collapsed="false">
      <c r="D418" s="265"/>
      <c r="E418" s="266"/>
      <c r="F418" s="266"/>
      <c r="G418" s="267"/>
      <c r="I418" s="265"/>
      <c r="J418" s="266"/>
      <c r="K418" s="266"/>
      <c r="L418" s="268"/>
      <c r="M418" s="247" t="n">
        <f aca="false">M417+1</f>
        <v>25</v>
      </c>
      <c r="N418" s="175" t="str">
        <f aca="true">IF(D418="","",xEURO(OFFSET(C418,-M418+1,0),E418,OFFSET(C418,-M418+2,0),OFFSET(C418,-M418+2,0),OFFSET(C418,-M418+3,0)+AB418,OFFSET(C418,-M418+4,0),0,1)*D418)</f>
        <v/>
      </c>
      <c r="O418" s="235" t="str">
        <f aca="true">IF(D418="","",xEURO(OFFSET(C418,-M418+1,0),E418,OFFSET(C418,-M418+2,0),OFFSET(C418,-M418+2,0),OFFSET(C418,-M418+3,0)+AB418,OFFSET(C418,-M418+4,0),0,0))</f>
        <v/>
      </c>
      <c r="P418" s="175" t="str">
        <f aca="false">IF(D418="","",(O418-F418)*D418*10)</f>
        <v/>
      </c>
      <c r="Q418" s="175" t="str">
        <f aca="true">IF(D418="","",xEURO(OFFSET(C418,-M418+1,0),E418,OFFSET(C418,-M418+2,0),OFFSET(C418,-M418+2,0),OFFSET(C418,-M418+3,0)+AB418,OFFSET(C418,-M418+4,0),0,2)/10*D418)</f>
        <v/>
      </c>
      <c r="R418" s="248" t="str">
        <f aca="true">IF(D418="","",xEURO(OFFSET(C418,-M418+1,0),E418,OFFSET(C418,-M418+2,0),OFFSET(C418,-M418+2,0),OFFSET(C418,-M418+3,0)+AB418,OFFSET(C418,-M418+4,0),0,3)/100*D418*10000)</f>
        <v/>
      </c>
      <c r="S418" s="248" t="str">
        <f aca="true">IF(D418="","",xEURO(OFFSET(C418,-M418+1,0),E418,OFFSET(C418,-M418+2,0),OFFSET(C418,-M418+2,0),OFFSET(C418,-M418+3,0)+AB418,OFFSET(C418,-M418+4,0),0,5)/365.25*D418*10000)</f>
        <v/>
      </c>
      <c r="U418" s="175" t="str">
        <f aca="true">IF(I418="","",xEURO(OFFSET(C418,-M418+1,0),J418,OFFSET(C418,-M418+2,0),OFFSET(C418,-M418+2,0),OFFSET(C418,-M418+3,0)+AC418,OFFSET(C418,-M418+4,0),1,1)*I418)</f>
        <v/>
      </c>
      <c r="V418" s="235" t="str">
        <f aca="true">IF(I418="","",xEURO(OFFSET(C418,-M418+1,0),J418,OFFSET(C418,-M418+2,0),OFFSET(C418,-M418+2,0),OFFSET(C418,-M418+3,0)+AC418,OFFSET(C418,-M418+4,0),1,0))</f>
        <v/>
      </c>
      <c r="W418" s="175" t="str">
        <f aca="false">IF(I418="","",(V418-K418)*I418*10)</f>
        <v/>
      </c>
      <c r="X418" s="175" t="str">
        <f aca="true">IF(I418="","",xEURO(OFFSET(C418,-M418+1,0),J418,OFFSET(C418,-M418+2,0),OFFSET(C418,-M418+2,0),OFFSET(C418,-M418+3,0)+AC418,OFFSET(C418,-M418+4,0),1,2)/10*I418)</f>
        <v/>
      </c>
      <c r="Y418" s="248" t="str">
        <f aca="true">IF(I418="","",xEURO(OFFSET(C418,-M418+1,0),J418,OFFSET(C418,-M418+2,0),OFFSET(C418,-M418+2,0),OFFSET(C418,-M418+3,0)+AC418,OFFSET(C418,-M418+4,0),1,3)/100*I418*10000)</f>
        <v/>
      </c>
      <c r="Z418" s="248" t="str">
        <f aca="true">IF(I418="","",xEURO(OFFSET(C418,-M418+1,0),J418,OFFSET(C418,-M418+2,0),OFFSET(C418,-M418+2,0),OFFSET(C418,-M418+3,0)+AC418,OFFSET(C418,-M418+4,0),1,5)/365.25*I418*10000)</f>
        <v/>
      </c>
      <c r="AB418" s="249" t="str">
        <f aca="true">IF(D418="","",xCalcSkew(OFFSET(C418,-M418,0),E418-OFFSET(C418,-M418+1,0),b)/100)</f>
        <v/>
      </c>
      <c r="AC418" s="249" t="str">
        <f aca="true">IF(I418="","",xCalcSkew(OFFSET(C418,-M418,0),J418-OFFSET(C418,-M418+1,0),b)/100)</f>
        <v/>
      </c>
      <c r="AE418" s="0" t="n">
        <f aca="false">D418*F418*10000*-1</f>
        <v>-0</v>
      </c>
      <c r="AF418" s="0" t="n">
        <f aca="false">I418*K418*10000*-1</f>
        <v>-0</v>
      </c>
      <c r="AG418" s="0" t="n">
        <f aca="false">AE418+AF418</f>
        <v>-0</v>
      </c>
    </row>
    <row r="419" customFormat="false" ht="12.75" hidden="false" customHeight="false" outlineLevel="0" collapsed="false">
      <c r="D419" s="265"/>
      <c r="E419" s="266"/>
      <c r="F419" s="266"/>
      <c r="G419" s="267"/>
      <c r="I419" s="265"/>
      <c r="J419" s="266"/>
      <c r="K419" s="266"/>
      <c r="L419" s="268"/>
      <c r="M419" s="247" t="n">
        <f aca="false">M418+1</f>
        <v>26</v>
      </c>
      <c r="N419" s="175" t="str">
        <f aca="true">IF(D419="","",xEURO(OFFSET(C419,-M419+1,0),E419,OFFSET(C419,-M419+2,0),OFFSET(C419,-M419+2,0),OFFSET(C419,-M419+3,0)+AB419,OFFSET(C419,-M419+4,0),0,1)*D419)</f>
        <v/>
      </c>
      <c r="O419" s="235" t="str">
        <f aca="true">IF(D419="","",xEURO(OFFSET(C419,-M419+1,0),E419,OFFSET(C419,-M419+2,0),OFFSET(C419,-M419+2,0),OFFSET(C419,-M419+3,0)+AB419,OFFSET(C419,-M419+4,0),0,0))</f>
        <v/>
      </c>
      <c r="P419" s="175" t="str">
        <f aca="false">IF(D419="","",(O419-F419)*D419*10)</f>
        <v/>
      </c>
      <c r="Q419" s="175" t="str">
        <f aca="true">IF(D419="","",xEURO(OFFSET(C419,-M419+1,0),E419,OFFSET(C419,-M419+2,0),OFFSET(C419,-M419+2,0),OFFSET(C419,-M419+3,0)+AB419,OFFSET(C419,-M419+4,0),0,2)/10*D419)</f>
        <v/>
      </c>
      <c r="R419" s="248" t="str">
        <f aca="true">IF(D419="","",xEURO(OFFSET(C419,-M419+1,0),E419,OFFSET(C419,-M419+2,0),OFFSET(C419,-M419+2,0),OFFSET(C419,-M419+3,0)+AB419,OFFSET(C419,-M419+4,0),0,3)/100*D419*10000)</f>
        <v/>
      </c>
      <c r="S419" s="248" t="str">
        <f aca="true">IF(D419="","",xEURO(OFFSET(C419,-M419+1,0),E419,OFFSET(C419,-M419+2,0),OFFSET(C419,-M419+2,0),OFFSET(C419,-M419+3,0)+AB419,OFFSET(C419,-M419+4,0),0,5)/365.25*D419*10000)</f>
        <v/>
      </c>
      <c r="U419" s="175" t="str">
        <f aca="true">IF(I419="","",xEURO(OFFSET(C419,-M419+1,0),J419,OFFSET(C419,-M419+2,0),OFFSET(C419,-M419+2,0),OFFSET(C419,-M419+3,0)+AC419,OFFSET(C419,-M419+4,0),1,1)*I419)</f>
        <v/>
      </c>
      <c r="V419" s="235" t="str">
        <f aca="true">IF(I419="","",xEURO(OFFSET(C419,-M419+1,0),J419,OFFSET(C419,-M419+2,0),OFFSET(C419,-M419+2,0),OFFSET(C419,-M419+3,0)+AC419,OFFSET(C419,-M419+4,0),1,0))</f>
        <v/>
      </c>
      <c r="W419" s="175" t="str">
        <f aca="false">IF(I419="","",(V419-K419)*I419*10)</f>
        <v/>
      </c>
      <c r="X419" s="175" t="str">
        <f aca="true">IF(I419="","",xEURO(OFFSET(C419,-M419+1,0),J419,OFFSET(C419,-M419+2,0),OFFSET(C419,-M419+2,0),OFFSET(C419,-M419+3,0)+AC419,OFFSET(C419,-M419+4,0),1,2)/10*I419)</f>
        <v/>
      </c>
      <c r="Y419" s="248" t="str">
        <f aca="true">IF(I419="","",xEURO(OFFSET(C419,-M419+1,0),J419,OFFSET(C419,-M419+2,0),OFFSET(C419,-M419+2,0),OFFSET(C419,-M419+3,0)+AC419,OFFSET(C419,-M419+4,0),1,3)/100*I419*10000)</f>
        <v/>
      </c>
      <c r="Z419" s="248" t="str">
        <f aca="true">IF(I419="","",xEURO(OFFSET(C419,-M419+1,0),J419,OFFSET(C419,-M419+2,0),OFFSET(C419,-M419+2,0),OFFSET(C419,-M419+3,0)+AC419,OFFSET(C419,-M419+4,0),1,5)/365.25*I419*10000)</f>
        <v/>
      </c>
      <c r="AB419" s="249" t="str">
        <f aca="true">IF(D419="","",xCalcSkew(OFFSET(C419,-M419,0),E419-OFFSET(C419,-M419+1,0),b)/100)</f>
        <v/>
      </c>
      <c r="AC419" s="249" t="str">
        <f aca="true">IF(I419="","",xCalcSkew(OFFSET(C419,-M419,0),J419-OFFSET(C419,-M419+1,0),b)/100)</f>
        <v/>
      </c>
      <c r="AE419" s="0" t="n">
        <f aca="false">D419*F419*10000*-1</f>
        <v>-0</v>
      </c>
      <c r="AF419" s="0" t="n">
        <f aca="false">I419*K419*10000*-1</f>
        <v>-0</v>
      </c>
      <c r="AG419" s="0" t="n">
        <f aca="false">AE419+AF419</f>
        <v>-0</v>
      </c>
    </row>
    <row r="420" customFormat="false" ht="12.75" hidden="false" customHeight="false" outlineLevel="0" collapsed="false">
      <c r="D420" s="265"/>
      <c r="E420" s="266"/>
      <c r="F420" s="266"/>
      <c r="G420" s="267"/>
      <c r="I420" s="265"/>
      <c r="J420" s="266"/>
      <c r="K420" s="266"/>
      <c r="L420" s="268"/>
      <c r="M420" s="247" t="n">
        <f aca="false">M419+1</f>
        <v>27</v>
      </c>
      <c r="N420" s="175" t="str">
        <f aca="true">IF(D420="","",xEURO(OFFSET(C420,-M420+1,0),E420,OFFSET(C420,-M420+2,0),OFFSET(C420,-M420+2,0),OFFSET(C420,-M420+3,0)+AB420,OFFSET(C420,-M420+4,0),0,1)*D420)</f>
        <v/>
      </c>
      <c r="O420" s="235" t="str">
        <f aca="true">IF(D420="","",xEURO(OFFSET(C420,-M420+1,0),E420,OFFSET(C420,-M420+2,0),OFFSET(C420,-M420+2,0),OFFSET(C420,-M420+3,0)+AB420,OFFSET(C420,-M420+4,0),0,0))</f>
        <v/>
      </c>
      <c r="P420" s="175" t="str">
        <f aca="false">IF(D420="","",(O420-F420)*D420*10)</f>
        <v/>
      </c>
      <c r="Q420" s="175" t="str">
        <f aca="true">IF(D420="","",xEURO(OFFSET(C420,-M420+1,0),E420,OFFSET(C420,-M420+2,0),OFFSET(C420,-M420+2,0),OFFSET(C420,-M420+3,0)+AB420,OFFSET(C420,-M420+4,0),0,2)/10*D420)</f>
        <v/>
      </c>
      <c r="R420" s="248" t="str">
        <f aca="true">IF(D420="","",xEURO(OFFSET(C420,-M420+1,0),E420,OFFSET(C420,-M420+2,0),OFFSET(C420,-M420+2,0),OFFSET(C420,-M420+3,0)+AB420,OFFSET(C420,-M420+4,0),0,3)/100*D420*10000)</f>
        <v/>
      </c>
      <c r="S420" s="248" t="str">
        <f aca="true">IF(D420="","",xEURO(OFFSET(C420,-M420+1,0),E420,OFFSET(C420,-M420+2,0),OFFSET(C420,-M420+2,0),OFFSET(C420,-M420+3,0)+AB420,OFFSET(C420,-M420+4,0),0,5)/365.25*D420*10000)</f>
        <v/>
      </c>
      <c r="U420" s="175" t="str">
        <f aca="true">IF(I420="","",xEURO(OFFSET(C420,-M420+1,0),J420,OFFSET(C420,-M420+2,0),OFFSET(C420,-M420+2,0),OFFSET(C420,-M420+3,0)+AC420,OFFSET(C420,-M420+4,0),1,1)*I420)</f>
        <v/>
      </c>
      <c r="V420" s="235" t="str">
        <f aca="true">IF(I420="","",xEURO(OFFSET(C420,-M420+1,0),J420,OFFSET(C420,-M420+2,0),OFFSET(C420,-M420+2,0),OFFSET(C420,-M420+3,0)+AC420,OFFSET(C420,-M420+4,0),1,0))</f>
        <v/>
      </c>
      <c r="W420" s="175" t="str">
        <f aca="false">IF(I420="","",(V420-K420)*I420*10)</f>
        <v/>
      </c>
      <c r="X420" s="175" t="str">
        <f aca="true">IF(I420="","",xEURO(OFFSET(C420,-M420+1,0),J420,OFFSET(C420,-M420+2,0),OFFSET(C420,-M420+2,0),OFFSET(C420,-M420+3,0)+AC420,OFFSET(C420,-M420+4,0),1,2)/10*I420)</f>
        <v/>
      </c>
      <c r="Y420" s="248" t="str">
        <f aca="true">IF(I420="","",xEURO(OFFSET(C420,-M420+1,0),J420,OFFSET(C420,-M420+2,0),OFFSET(C420,-M420+2,0),OFFSET(C420,-M420+3,0)+AC420,OFFSET(C420,-M420+4,0),1,3)/100*I420*10000)</f>
        <v/>
      </c>
      <c r="Z420" s="248" t="str">
        <f aca="true">IF(I420="","",xEURO(OFFSET(C420,-M420+1,0),J420,OFFSET(C420,-M420+2,0),OFFSET(C420,-M420+2,0),OFFSET(C420,-M420+3,0)+AC420,OFFSET(C420,-M420+4,0),1,5)/365.25*I420*10000)</f>
        <v/>
      </c>
      <c r="AB420" s="249" t="str">
        <f aca="true">IF(D420="","",xCalcSkew(OFFSET(C420,-M420,0),E420-OFFSET(C420,-M420+1,0),b)/100)</f>
        <v/>
      </c>
      <c r="AC420" s="249" t="str">
        <f aca="true">IF(I420="","",xCalcSkew(OFFSET(C420,-M420,0),J420-OFFSET(C420,-M420+1,0),b)/100)</f>
        <v/>
      </c>
      <c r="AE420" s="0" t="n">
        <f aca="false">D420*F420*10000*-1</f>
        <v>-0</v>
      </c>
      <c r="AF420" s="0" t="n">
        <f aca="false">I420*K420*10000*-1</f>
        <v>-0</v>
      </c>
      <c r="AG420" s="0" t="n">
        <f aca="false">AE420+AF420</f>
        <v>-0</v>
      </c>
    </row>
    <row r="421" customFormat="false" ht="12.75" hidden="false" customHeight="false" outlineLevel="0" collapsed="false">
      <c r="D421" s="265"/>
      <c r="E421" s="266"/>
      <c r="F421" s="266"/>
      <c r="G421" s="267"/>
      <c r="I421" s="265"/>
      <c r="J421" s="266"/>
      <c r="K421" s="266"/>
      <c r="L421" s="268"/>
      <c r="M421" s="247" t="n">
        <f aca="false">M420+1</f>
        <v>28</v>
      </c>
      <c r="N421" s="175" t="str">
        <f aca="true">IF(D421="","",xEURO(OFFSET(C421,-M421+1,0),E421,OFFSET(C421,-M421+2,0),OFFSET(C421,-M421+2,0),OFFSET(C421,-M421+3,0)+AB421,OFFSET(C421,-M421+4,0),0,1)*D421)</f>
        <v/>
      </c>
      <c r="O421" s="235" t="str">
        <f aca="true">IF(D421="","",xEURO(OFFSET(C421,-M421+1,0),E421,OFFSET(C421,-M421+2,0),OFFSET(C421,-M421+2,0),OFFSET(C421,-M421+3,0)+AB421,OFFSET(C421,-M421+4,0),0,0))</f>
        <v/>
      </c>
      <c r="P421" s="175" t="str">
        <f aca="false">IF(D421="","",(O421-F421)*D421*10)</f>
        <v/>
      </c>
      <c r="Q421" s="175" t="str">
        <f aca="true">IF(D421="","",xEURO(OFFSET(C421,-M421+1,0),E421,OFFSET(C421,-M421+2,0),OFFSET(C421,-M421+2,0),OFFSET(C421,-M421+3,0)+AB421,OFFSET(C421,-M421+4,0),0,2)/10*D421)</f>
        <v/>
      </c>
      <c r="R421" s="248" t="str">
        <f aca="true">IF(D421="","",xEURO(OFFSET(C421,-M421+1,0),E421,OFFSET(C421,-M421+2,0),OFFSET(C421,-M421+2,0),OFFSET(C421,-M421+3,0)+AB421,OFFSET(C421,-M421+4,0),0,3)/100*D421*10000)</f>
        <v/>
      </c>
      <c r="S421" s="248" t="str">
        <f aca="true">IF(D421="","",xEURO(OFFSET(C421,-M421+1,0),E421,OFFSET(C421,-M421+2,0),OFFSET(C421,-M421+2,0),OFFSET(C421,-M421+3,0)+AB421,OFFSET(C421,-M421+4,0),0,5)/365.25*D421*10000)</f>
        <v/>
      </c>
      <c r="U421" s="175" t="str">
        <f aca="true">IF(I421="","",xEURO(OFFSET(C421,-M421+1,0),J421,OFFSET(C421,-M421+2,0),OFFSET(C421,-M421+2,0),OFFSET(C421,-M421+3,0)+AC421,OFFSET(C421,-M421+4,0),1,1)*I421)</f>
        <v/>
      </c>
      <c r="V421" s="235" t="str">
        <f aca="true">IF(I421="","",xEURO(OFFSET(C421,-M421+1,0),J421,OFFSET(C421,-M421+2,0),OFFSET(C421,-M421+2,0),OFFSET(C421,-M421+3,0)+AC421,OFFSET(C421,-M421+4,0),1,0))</f>
        <v/>
      </c>
      <c r="W421" s="175" t="str">
        <f aca="false">IF(I421="","",(V421-K421)*I421*10)</f>
        <v/>
      </c>
      <c r="X421" s="175" t="str">
        <f aca="true">IF(I421="","",xEURO(OFFSET(C421,-M421+1,0),J421,OFFSET(C421,-M421+2,0),OFFSET(C421,-M421+2,0),OFFSET(C421,-M421+3,0)+AC421,OFFSET(C421,-M421+4,0),1,2)/10*I421)</f>
        <v/>
      </c>
      <c r="Y421" s="248" t="str">
        <f aca="true">IF(I421="","",xEURO(OFFSET(C421,-M421+1,0),J421,OFFSET(C421,-M421+2,0),OFFSET(C421,-M421+2,0),OFFSET(C421,-M421+3,0)+AC421,OFFSET(C421,-M421+4,0),1,3)/100*I421*10000)</f>
        <v/>
      </c>
      <c r="Z421" s="248" t="str">
        <f aca="true">IF(I421="","",xEURO(OFFSET(C421,-M421+1,0),J421,OFFSET(C421,-M421+2,0),OFFSET(C421,-M421+2,0),OFFSET(C421,-M421+3,0)+AC421,OFFSET(C421,-M421+4,0),1,5)/365.25*I421*10000)</f>
        <v/>
      </c>
      <c r="AB421" s="249" t="str">
        <f aca="true">IF(D421="","",xCalcSkew(OFFSET(C421,-M421,0),E421-OFFSET(C421,-M421+1,0),b)/100)</f>
        <v/>
      </c>
      <c r="AC421" s="249" t="str">
        <f aca="true">IF(I421="","",xCalcSkew(OFFSET(C421,-M421,0),J421-OFFSET(C421,-M421+1,0),b)/100)</f>
        <v/>
      </c>
      <c r="AE421" s="0" t="n">
        <f aca="false">D421*F421*10000*-1</f>
        <v>-0</v>
      </c>
      <c r="AF421" s="0" t="n">
        <f aca="false">I421*K421*10000*-1</f>
        <v>-0</v>
      </c>
      <c r="AG421" s="0" t="n">
        <f aca="false">AE421+AF421</f>
        <v>-0</v>
      </c>
    </row>
    <row r="422" customFormat="false" ht="12.75" hidden="false" customHeight="false" outlineLevel="0" collapsed="false">
      <c r="D422" s="265"/>
      <c r="E422" s="266"/>
      <c r="F422" s="266"/>
      <c r="G422" s="267"/>
      <c r="I422" s="265"/>
      <c r="J422" s="266"/>
      <c r="K422" s="266"/>
      <c r="L422" s="268"/>
      <c r="M422" s="247" t="n">
        <f aca="false">M421+1</f>
        <v>29</v>
      </c>
      <c r="N422" s="175" t="str">
        <f aca="true">IF(D422="","",xEURO(OFFSET(C422,-M422+1,0),E422,OFFSET(C422,-M422+2,0),OFFSET(C422,-M422+2,0),OFFSET(C422,-M422+3,0)+AB422,OFFSET(C422,-M422+4,0),0,1)*D422)</f>
        <v/>
      </c>
      <c r="O422" s="235" t="str">
        <f aca="true">IF(D422="","",xEURO(OFFSET(C422,-M422+1,0),E422,OFFSET(C422,-M422+2,0),OFFSET(C422,-M422+2,0),OFFSET(C422,-M422+3,0)+AB422,OFFSET(C422,-M422+4,0),0,0))</f>
        <v/>
      </c>
      <c r="P422" s="175" t="str">
        <f aca="false">IF(D422="","",(O422-F422)*D422*10)</f>
        <v/>
      </c>
      <c r="Q422" s="175" t="str">
        <f aca="true">IF(D422="","",xEURO(OFFSET(C422,-M422+1,0),E422,OFFSET(C422,-M422+2,0),OFFSET(C422,-M422+2,0),OFFSET(C422,-M422+3,0)+AB422,OFFSET(C422,-M422+4,0),0,2)/10*D422)</f>
        <v/>
      </c>
      <c r="R422" s="248" t="str">
        <f aca="true">IF(D422="","",xEURO(OFFSET(C422,-M422+1,0),E422,OFFSET(C422,-M422+2,0),OFFSET(C422,-M422+2,0),OFFSET(C422,-M422+3,0)+AB422,OFFSET(C422,-M422+4,0),0,3)/100*D422*10000)</f>
        <v/>
      </c>
      <c r="S422" s="248" t="str">
        <f aca="true">IF(D422="","",xEURO(OFFSET(C422,-M422+1,0),E422,OFFSET(C422,-M422+2,0),OFFSET(C422,-M422+2,0),OFFSET(C422,-M422+3,0)+AB422,OFFSET(C422,-M422+4,0),0,5)/365.25*D422*10000)</f>
        <v/>
      </c>
      <c r="U422" s="175" t="str">
        <f aca="true">IF(I422="","",xEURO(OFFSET(C422,-M422+1,0),J422,OFFSET(C422,-M422+2,0),OFFSET(C422,-M422+2,0),OFFSET(C422,-M422+3,0)+AC422,OFFSET(C422,-M422+4,0),1,1)*I422)</f>
        <v/>
      </c>
      <c r="V422" s="235" t="str">
        <f aca="true">IF(I422="","",xEURO(OFFSET(C422,-M422+1,0),J422,OFFSET(C422,-M422+2,0),OFFSET(C422,-M422+2,0),OFFSET(C422,-M422+3,0)+AC422,OFFSET(C422,-M422+4,0),1,0))</f>
        <v/>
      </c>
      <c r="W422" s="175" t="str">
        <f aca="false">IF(I422="","",(V422-K422)*I422*10)</f>
        <v/>
      </c>
      <c r="X422" s="175" t="str">
        <f aca="true">IF(I422="","",xEURO(OFFSET(C422,-M422+1,0),J422,OFFSET(C422,-M422+2,0),OFFSET(C422,-M422+2,0),OFFSET(C422,-M422+3,0)+AC422,OFFSET(C422,-M422+4,0),1,2)/10*I422)</f>
        <v/>
      </c>
      <c r="Y422" s="248" t="str">
        <f aca="true">IF(I422="","",xEURO(OFFSET(C422,-M422+1,0),J422,OFFSET(C422,-M422+2,0),OFFSET(C422,-M422+2,0),OFFSET(C422,-M422+3,0)+AC422,OFFSET(C422,-M422+4,0),1,3)/100*I422*10000)</f>
        <v/>
      </c>
      <c r="Z422" s="248" t="str">
        <f aca="true">IF(I422="","",xEURO(OFFSET(C422,-M422+1,0),J422,OFFSET(C422,-M422+2,0),OFFSET(C422,-M422+2,0),OFFSET(C422,-M422+3,0)+AC422,OFFSET(C422,-M422+4,0),1,5)/365.25*I422*10000)</f>
        <v/>
      </c>
      <c r="AB422" s="249" t="str">
        <f aca="true">IF(D422="","",xCalcSkew(OFFSET(C422,-M422,0),E422-OFFSET(C422,-M422+1,0),b)/100)</f>
        <v/>
      </c>
      <c r="AC422" s="249" t="str">
        <f aca="true">IF(I422="","",xCalcSkew(OFFSET(C422,-M422,0),J422-OFFSET(C422,-M422+1,0),b)/100)</f>
        <v/>
      </c>
      <c r="AE422" s="0" t="n">
        <f aca="false">D422*F422*10000*-1</f>
        <v>-0</v>
      </c>
      <c r="AF422" s="0" t="n">
        <f aca="false">I422*K422*10000*-1</f>
        <v>-0</v>
      </c>
      <c r="AG422" s="0" t="n">
        <f aca="false">AE422+AF422</f>
        <v>-0</v>
      </c>
    </row>
    <row r="423" customFormat="false" ht="12.75" hidden="false" customHeight="false" outlineLevel="0" collapsed="false">
      <c r="D423" s="265"/>
      <c r="E423" s="266"/>
      <c r="F423" s="266"/>
      <c r="G423" s="267"/>
      <c r="I423" s="265"/>
      <c r="J423" s="266"/>
      <c r="K423" s="266"/>
      <c r="L423" s="268"/>
      <c r="M423" s="247" t="n">
        <f aca="false">M422+1</f>
        <v>30</v>
      </c>
      <c r="N423" s="175" t="str">
        <f aca="true">IF(D423="","",xEURO(OFFSET(C423,-M423+1,0),E423,OFFSET(C423,-M423+2,0),OFFSET(C423,-M423+2,0),OFFSET(C423,-M423+3,0)+AB423,OFFSET(C423,-M423+4,0),0,1)*D423)</f>
        <v/>
      </c>
      <c r="O423" s="235" t="str">
        <f aca="true">IF(D423="","",xEURO(OFFSET(C423,-M423+1,0),E423,OFFSET(C423,-M423+2,0),OFFSET(C423,-M423+2,0),OFFSET(C423,-M423+3,0)+AB423,OFFSET(C423,-M423+4,0),0,0))</f>
        <v/>
      </c>
      <c r="P423" s="175" t="str">
        <f aca="false">IF(D423="","",(O423-F423)*D423*10)</f>
        <v/>
      </c>
      <c r="Q423" s="175" t="str">
        <f aca="true">IF(D423="","",xEURO(OFFSET(C423,-M423+1,0),E423,OFFSET(C423,-M423+2,0),OFFSET(C423,-M423+2,0),OFFSET(C423,-M423+3,0)+AB423,OFFSET(C423,-M423+4,0),0,2)/10*D423)</f>
        <v/>
      </c>
      <c r="R423" s="248" t="str">
        <f aca="true">IF(D423="","",xEURO(OFFSET(C423,-M423+1,0),E423,OFFSET(C423,-M423+2,0),OFFSET(C423,-M423+2,0),OFFSET(C423,-M423+3,0)+AB423,OFFSET(C423,-M423+4,0),0,3)/100*D423*10000)</f>
        <v/>
      </c>
      <c r="S423" s="248" t="str">
        <f aca="true">IF(D423="","",xEURO(OFFSET(C423,-M423+1,0),E423,OFFSET(C423,-M423+2,0),OFFSET(C423,-M423+2,0),OFFSET(C423,-M423+3,0)+AB423,OFFSET(C423,-M423+4,0),0,5)/365.25*D423*10000)</f>
        <v/>
      </c>
      <c r="U423" s="175" t="str">
        <f aca="true">IF(I423="","",xEURO(OFFSET(C423,-M423+1,0),J423,OFFSET(C423,-M423+2,0),OFFSET(C423,-M423+2,0),OFFSET(C423,-M423+3,0)+AC423,OFFSET(C423,-M423+4,0),1,1)*I423)</f>
        <v/>
      </c>
      <c r="V423" s="235" t="str">
        <f aca="true">IF(I423="","",xEURO(OFFSET(C423,-M423+1,0),J423,OFFSET(C423,-M423+2,0),OFFSET(C423,-M423+2,0),OFFSET(C423,-M423+3,0)+AC423,OFFSET(C423,-M423+4,0),1,0))</f>
        <v/>
      </c>
      <c r="W423" s="175" t="str">
        <f aca="false">IF(I423="","",(V423-K423)*I423*10)</f>
        <v/>
      </c>
      <c r="X423" s="175" t="str">
        <f aca="true">IF(I423="","",xEURO(OFFSET(C423,-M423+1,0),J423,OFFSET(C423,-M423+2,0),OFFSET(C423,-M423+2,0),OFFSET(C423,-M423+3,0)+AC423,OFFSET(C423,-M423+4,0),1,2)/10*I423)</f>
        <v/>
      </c>
      <c r="Y423" s="248" t="str">
        <f aca="true">IF(I423="","",xEURO(OFFSET(C423,-M423+1,0),J423,OFFSET(C423,-M423+2,0),OFFSET(C423,-M423+2,0),OFFSET(C423,-M423+3,0)+AC423,OFFSET(C423,-M423+4,0),1,3)/100*I423*10000)</f>
        <v/>
      </c>
      <c r="Z423" s="248" t="str">
        <f aca="true">IF(I423="","",xEURO(OFFSET(C423,-M423+1,0),J423,OFFSET(C423,-M423+2,0),OFFSET(C423,-M423+2,0),OFFSET(C423,-M423+3,0)+AC423,OFFSET(C423,-M423+4,0),1,5)/365.25*I423*10000)</f>
        <v/>
      </c>
      <c r="AB423" s="249" t="str">
        <f aca="true">IF(D423="","",xCalcSkew(OFFSET(C423,-M423,0),E423-OFFSET(C423,-M423+1,0),b)/100)</f>
        <v/>
      </c>
      <c r="AC423" s="249" t="str">
        <f aca="true">IF(I423="","",xCalcSkew(OFFSET(C423,-M423,0),J423-OFFSET(C423,-M423+1,0),b)/100)</f>
        <v/>
      </c>
      <c r="AE423" s="0" t="n">
        <f aca="false">D423*F423*10000*-1</f>
        <v>-0</v>
      </c>
      <c r="AF423" s="0" t="n">
        <f aca="false">I423*K423*10000*-1</f>
        <v>-0</v>
      </c>
      <c r="AG423" s="0" t="n">
        <f aca="false">AE423+AF423</f>
        <v>-0</v>
      </c>
    </row>
    <row r="424" customFormat="false" ht="12.75" hidden="false" customHeight="false" outlineLevel="0" collapsed="false">
      <c r="D424" s="265"/>
      <c r="E424" s="266"/>
      <c r="F424" s="266"/>
      <c r="G424" s="267"/>
      <c r="I424" s="265"/>
      <c r="J424" s="266"/>
      <c r="K424" s="266"/>
      <c r="L424" s="268"/>
      <c r="M424" s="247" t="n">
        <f aca="false">M423+1</f>
        <v>31</v>
      </c>
      <c r="N424" s="175" t="str">
        <f aca="true">IF(D424="","",xEURO(OFFSET(C424,-M424+1,0),E424,OFFSET(C424,-M424+2,0),OFFSET(C424,-M424+2,0),OFFSET(C424,-M424+3,0)+AB424,OFFSET(C424,-M424+4,0),0,1)*D424)</f>
        <v/>
      </c>
      <c r="O424" s="235" t="str">
        <f aca="true">IF(D424="","",xEURO(OFFSET(C424,-M424+1,0),E424,OFFSET(C424,-M424+2,0),OFFSET(C424,-M424+2,0),OFFSET(C424,-M424+3,0)+AB424,OFFSET(C424,-M424+4,0),0,0))</f>
        <v/>
      </c>
      <c r="P424" s="175" t="str">
        <f aca="false">IF(D424="","",(O424-F424)*D424*10)</f>
        <v/>
      </c>
      <c r="Q424" s="175" t="str">
        <f aca="true">IF(D424="","",xEURO(OFFSET(C424,-M424+1,0),E424,OFFSET(C424,-M424+2,0),OFFSET(C424,-M424+2,0),OFFSET(C424,-M424+3,0)+AB424,OFFSET(C424,-M424+4,0),0,2)/10*D424)</f>
        <v/>
      </c>
      <c r="R424" s="248" t="str">
        <f aca="true">IF(D424="","",xEURO(OFFSET(C424,-M424+1,0),E424,OFFSET(C424,-M424+2,0),OFFSET(C424,-M424+2,0),OFFSET(C424,-M424+3,0)+AB424,OFFSET(C424,-M424+4,0),0,3)/100*D424*10000)</f>
        <v/>
      </c>
      <c r="S424" s="248" t="str">
        <f aca="true">IF(D424="","",xEURO(OFFSET(C424,-M424+1,0),E424,OFFSET(C424,-M424+2,0),OFFSET(C424,-M424+2,0),OFFSET(C424,-M424+3,0)+AB424,OFFSET(C424,-M424+4,0),0,5)/365.25*D424*10000)</f>
        <v/>
      </c>
      <c r="U424" s="175" t="str">
        <f aca="true">IF(I424="","",xEURO(OFFSET(C424,-M424+1,0),J424,OFFSET(C424,-M424+2,0),OFFSET(C424,-M424+2,0),OFFSET(C424,-M424+3,0)+AC424,OFFSET(C424,-M424+4,0),1,1)*I424)</f>
        <v/>
      </c>
      <c r="V424" s="235" t="str">
        <f aca="true">IF(I424="","",xEURO(OFFSET(C424,-M424+1,0),J424,OFFSET(C424,-M424+2,0),OFFSET(C424,-M424+2,0),OFFSET(C424,-M424+3,0)+AC424,OFFSET(C424,-M424+4,0),1,0))</f>
        <v/>
      </c>
      <c r="W424" s="175" t="str">
        <f aca="false">IF(I424="","",(V424-K424)*I424*10)</f>
        <v/>
      </c>
      <c r="X424" s="175" t="str">
        <f aca="true">IF(I424="","",xEURO(OFFSET(C424,-M424+1,0),J424,OFFSET(C424,-M424+2,0),OFFSET(C424,-M424+2,0),OFFSET(C424,-M424+3,0)+AC424,OFFSET(C424,-M424+4,0),1,2)/10*I424)</f>
        <v/>
      </c>
      <c r="Y424" s="248" t="str">
        <f aca="true">IF(I424="","",xEURO(OFFSET(C424,-M424+1,0),J424,OFFSET(C424,-M424+2,0),OFFSET(C424,-M424+2,0),OFFSET(C424,-M424+3,0)+AC424,OFFSET(C424,-M424+4,0),1,3)/100*I424*10000)</f>
        <v/>
      </c>
      <c r="Z424" s="248" t="str">
        <f aca="true">IF(I424="","",xEURO(OFFSET(C424,-M424+1,0),J424,OFFSET(C424,-M424+2,0),OFFSET(C424,-M424+2,0),OFFSET(C424,-M424+3,0)+AC424,OFFSET(C424,-M424+4,0),1,5)/365.25*I424*10000)</f>
        <v/>
      </c>
      <c r="AB424" s="249" t="str">
        <f aca="true">IF(D424="","",xCalcSkew(OFFSET(C424,-M424,0),E424-OFFSET(C424,-M424+1,0),b)/100)</f>
        <v/>
      </c>
      <c r="AC424" s="249" t="str">
        <f aca="true">IF(I424="","",xCalcSkew(OFFSET(C424,-M424,0),J424-OFFSET(C424,-M424+1,0),b)/100)</f>
        <v/>
      </c>
      <c r="AE424" s="0" t="n">
        <f aca="false">D424*F424*10000*-1</f>
        <v>-0</v>
      </c>
      <c r="AF424" s="0" t="n">
        <f aca="false">I424*K424*10000*-1</f>
        <v>-0</v>
      </c>
      <c r="AG424" s="0" t="n">
        <f aca="false">AE424+AF424</f>
        <v>-0</v>
      </c>
    </row>
    <row r="425" customFormat="false" ht="12.75" hidden="false" customHeight="false" outlineLevel="0" collapsed="false">
      <c r="D425" s="265"/>
      <c r="E425" s="266"/>
      <c r="F425" s="266"/>
      <c r="G425" s="267"/>
      <c r="I425" s="265"/>
      <c r="J425" s="266"/>
      <c r="K425" s="266"/>
      <c r="L425" s="268"/>
      <c r="M425" s="247" t="n">
        <f aca="false">M424+1</f>
        <v>32</v>
      </c>
      <c r="N425" s="175" t="str">
        <f aca="true">IF(D425="","",xEURO(OFFSET(C425,-M425+1,0),E425,OFFSET(C425,-M425+2,0),OFFSET(C425,-M425+2,0),OFFSET(C425,-M425+3,0)+AB425,OFFSET(C425,-M425+4,0),0,1)*D425)</f>
        <v/>
      </c>
      <c r="O425" s="235" t="str">
        <f aca="true">IF(D425="","",xEURO(OFFSET(C425,-M425+1,0),E425,OFFSET(C425,-M425+2,0),OFFSET(C425,-M425+2,0),OFFSET(C425,-M425+3,0)+AB425,OFFSET(C425,-M425+4,0),0,0))</f>
        <v/>
      </c>
      <c r="P425" s="175" t="str">
        <f aca="false">IF(D425="","",(O425-F425)*D425*10)</f>
        <v/>
      </c>
      <c r="Q425" s="175" t="str">
        <f aca="true">IF(D425="","",xEURO(OFFSET(C425,-M425+1,0),E425,OFFSET(C425,-M425+2,0),OFFSET(C425,-M425+2,0),OFFSET(C425,-M425+3,0)+AB425,OFFSET(C425,-M425+4,0),0,2)/10*D425)</f>
        <v/>
      </c>
      <c r="R425" s="248" t="str">
        <f aca="true">IF(D425="","",xEURO(OFFSET(C425,-M425+1,0),E425,OFFSET(C425,-M425+2,0),OFFSET(C425,-M425+2,0),OFFSET(C425,-M425+3,0)+AB425,OFFSET(C425,-M425+4,0),0,3)/100*D425*10000)</f>
        <v/>
      </c>
      <c r="S425" s="248" t="str">
        <f aca="true">IF(D425="","",xEURO(OFFSET(C425,-M425+1,0),E425,OFFSET(C425,-M425+2,0),OFFSET(C425,-M425+2,0),OFFSET(C425,-M425+3,0)+AB425,OFFSET(C425,-M425+4,0),0,5)/365.25*D425*10000)</f>
        <v/>
      </c>
      <c r="U425" s="175" t="str">
        <f aca="true">IF(I425="","",xEURO(OFFSET(C425,-M425+1,0),J425,OFFSET(C425,-M425+2,0),OFFSET(C425,-M425+2,0),OFFSET(C425,-M425+3,0)+AC425,OFFSET(C425,-M425+4,0),1,1)*I425)</f>
        <v/>
      </c>
      <c r="V425" s="235" t="str">
        <f aca="true">IF(I425="","",xEURO(OFFSET(C425,-M425+1,0),J425,OFFSET(C425,-M425+2,0),OFFSET(C425,-M425+2,0),OFFSET(C425,-M425+3,0)+AC425,OFFSET(C425,-M425+4,0),1,0))</f>
        <v/>
      </c>
      <c r="W425" s="175" t="str">
        <f aca="false">IF(I425="","",(V425-K425)*I425*10)</f>
        <v/>
      </c>
      <c r="X425" s="175" t="str">
        <f aca="true">IF(I425="","",xEURO(OFFSET(C425,-M425+1,0),J425,OFFSET(C425,-M425+2,0),OFFSET(C425,-M425+2,0),OFFSET(C425,-M425+3,0)+AC425,OFFSET(C425,-M425+4,0),1,2)/10*I425)</f>
        <v/>
      </c>
      <c r="Y425" s="248" t="str">
        <f aca="true">IF(I425="","",xEURO(OFFSET(C425,-M425+1,0),J425,OFFSET(C425,-M425+2,0),OFFSET(C425,-M425+2,0),OFFSET(C425,-M425+3,0)+AC425,OFFSET(C425,-M425+4,0),1,3)/100*I425*10000)</f>
        <v/>
      </c>
      <c r="Z425" s="248" t="str">
        <f aca="true">IF(I425="","",xEURO(OFFSET(C425,-M425+1,0),J425,OFFSET(C425,-M425+2,0),OFFSET(C425,-M425+2,0),OFFSET(C425,-M425+3,0)+AC425,OFFSET(C425,-M425+4,0),1,5)/365.25*I425*10000)</f>
        <v/>
      </c>
      <c r="AB425" s="249" t="str">
        <f aca="true">IF(D425="","",xCalcSkew(OFFSET(C425,-M425,0),E425-OFFSET(C425,-M425+1,0),b)/100)</f>
        <v/>
      </c>
      <c r="AC425" s="249" t="str">
        <f aca="true">IF(I425="","",xCalcSkew(OFFSET(C425,-M425,0),J425-OFFSET(C425,-M425+1,0),b)/100)</f>
        <v/>
      </c>
      <c r="AE425" s="0" t="n">
        <f aca="false">D425*F425*10000*-1</f>
        <v>-0</v>
      </c>
      <c r="AF425" s="0" t="n">
        <f aca="false">I425*K425*10000*-1</f>
        <v>-0</v>
      </c>
      <c r="AG425" s="0" t="n">
        <f aca="false">AE425+AF425</f>
        <v>-0</v>
      </c>
    </row>
    <row r="426" customFormat="false" ht="12.75" hidden="false" customHeight="false" outlineLevel="0" collapsed="false">
      <c r="D426" s="265"/>
      <c r="E426" s="266"/>
      <c r="F426" s="266"/>
      <c r="G426" s="267"/>
      <c r="I426" s="265"/>
      <c r="J426" s="266"/>
      <c r="K426" s="266"/>
      <c r="L426" s="268"/>
      <c r="M426" s="247" t="n">
        <f aca="false">M425+1</f>
        <v>33</v>
      </c>
      <c r="N426" s="175" t="str">
        <f aca="true">IF(D426="","",xEURO(OFFSET(C426,-M426+1,0),E426,OFFSET(C426,-M426+2,0),OFFSET(C426,-M426+2,0),OFFSET(C426,-M426+3,0)+AB426,OFFSET(C426,-M426+4,0),0,1)*D426)</f>
        <v/>
      </c>
      <c r="O426" s="235" t="str">
        <f aca="true">IF(D426="","",xEURO(OFFSET(C426,-M426+1,0),E426,OFFSET(C426,-M426+2,0),OFFSET(C426,-M426+2,0),OFFSET(C426,-M426+3,0)+AB426,OFFSET(C426,-M426+4,0),0,0))</f>
        <v/>
      </c>
      <c r="P426" s="175" t="str">
        <f aca="false">IF(D426="","",(O426-F426)*D426*10)</f>
        <v/>
      </c>
      <c r="Q426" s="175" t="str">
        <f aca="true">IF(D426="","",xEURO(OFFSET(C426,-M426+1,0),E426,OFFSET(C426,-M426+2,0),OFFSET(C426,-M426+2,0),OFFSET(C426,-M426+3,0)+AB426,OFFSET(C426,-M426+4,0),0,2)/10*D426)</f>
        <v/>
      </c>
      <c r="R426" s="248" t="str">
        <f aca="true">IF(D426="","",xEURO(OFFSET(C426,-M426+1,0),E426,OFFSET(C426,-M426+2,0),OFFSET(C426,-M426+2,0),OFFSET(C426,-M426+3,0)+AB426,OFFSET(C426,-M426+4,0),0,3)/100*D426*10000)</f>
        <v/>
      </c>
      <c r="S426" s="248" t="str">
        <f aca="true">IF(D426="","",xEURO(OFFSET(C426,-M426+1,0),E426,OFFSET(C426,-M426+2,0),OFFSET(C426,-M426+2,0),OFFSET(C426,-M426+3,0)+AB426,OFFSET(C426,-M426+4,0),0,5)/365.25*D426*10000)</f>
        <v/>
      </c>
      <c r="U426" s="175" t="str">
        <f aca="true">IF(I426="","",xEURO(OFFSET(C426,-M426+1,0),J426,OFFSET(C426,-M426+2,0),OFFSET(C426,-M426+2,0),OFFSET(C426,-M426+3,0)+AC426,OFFSET(C426,-M426+4,0),1,1)*I426)</f>
        <v/>
      </c>
      <c r="V426" s="235" t="str">
        <f aca="true">IF(I426="","",xEURO(OFFSET(C426,-M426+1,0),J426,OFFSET(C426,-M426+2,0),OFFSET(C426,-M426+2,0),OFFSET(C426,-M426+3,0)+AC426,OFFSET(C426,-M426+4,0),1,0))</f>
        <v/>
      </c>
      <c r="W426" s="175" t="str">
        <f aca="false">IF(I426="","",(V426-K426)*I426*10)</f>
        <v/>
      </c>
      <c r="X426" s="175" t="str">
        <f aca="true">IF(I426="","",xEURO(OFFSET(C426,-M426+1,0),J426,OFFSET(C426,-M426+2,0),OFFSET(C426,-M426+2,0),OFFSET(C426,-M426+3,0)+AC426,OFFSET(C426,-M426+4,0),1,2)/10*I426)</f>
        <v/>
      </c>
      <c r="Y426" s="248" t="str">
        <f aca="true">IF(I426="","",xEURO(OFFSET(C426,-M426+1,0),J426,OFFSET(C426,-M426+2,0),OFFSET(C426,-M426+2,0),OFFSET(C426,-M426+3,0)+AC426,OFFSET(C426,-M426+4,0),1,3)/100*I426*10000)</f>
        <v/>
      </c>
      <c r="Z426" s="248" t="str">
        <f aca="true">IF(I426="","",xEURO(OFFSET(C426,-M426+1,0),J426,OFFSET(C426,-M426+2,0),OFFSET(C426,-M426+2,0),OFFSET(C426,-M426+3,0)+AC426,OFFSET(C426,-M426+4,0),1,5)/365.25*I426*10000)</f>
        <v/>
      </c>
      <c r="AB426" s="249" t="str">
        <f aca="true">IF(D426="","",xCalcSkew(OFFSET(C426,-M426,0),E426-OFFSET(C426,-M426+1,0),b)/100)</f>
        <v/>
      </c>
      <c r="AC426" s="249" t="str">
        <f aca="true">IF(I426="","",xCalcSkew(OFFSET(C426,-M426,0),J426-OFFSET(C426,-M426+1,0),b)/100)</f>
        <v/>
      </c>
      <c r="AE426" s="0" t="n">
        <f aca="false">D426*F426*10000*-1</f>
        <v>-0</v>
      </c>
      <c r="AF426" s="0" t="n">
        <f aca="false">I426*K426*10000*-1</f>
        <v>-0</v>
      </c>
      <c r="AG426" s="0" t="n">
        <f aca="false">AE426+AF426</f>
        <v>-0</v>
      </c>
    </row>
    <row r="427" customFormat="false" ht="12.75" hidden="false" customHeight="false" outlineLevel="0" collapsed="false">
      <c r="D427" s="265"/>
      <c r="E427" s="266"/>
      <c r="F427" s="266"/>
      <c r="G427" s="267"/>
      <c r="I427" s="265"/>
      <c r="J427" s="266"/>
      <c r="K427" s="266"/>
      <c r="L427" s="268"/>
      <c r="M427" s="247" t="n">
        <f aca="false">M426+1</f>
        <v>34</v>
      </c>
      <c r="N427" s="175" t="str">
        <f aca="true">IF(D427="","",xEURO(OFFSET(C427,-M427+1,0),E427,OFFSET(C427,-M427+2,0),OFFSET(C427,-M427+2,0),OFFSET(C427,-M427+3,0)+AB427,OFFSET(C427,-M427+4,0),0,1)*D427)</f>
        <v/>
      </c>
      <c r="O427" s="235" t="str">
        <f aca="true">IF(D427="","",xEURO(OFFSET(C427,-M427+1,0),E427,OFFSET(C427,-M427+2,0),OFFSET(C427,-M427+2,0),OFFSET(C427,-M427+3,0)+AB427,OFFSET(C427,-M427+4,0),0,0))</f>
        <v/>
      </c>
      <c r="P427" s="175" t="str">
        <f aca="false">IF(D427="","",(O427-F427)*D427*10)</f>
        <v/>
      </c>
      <c r="Q427" s="175" t="str">
        <f aca="true">IF(D427="","",xEURO(OFFSET(C427,-M427+1,0),E427,OFFSET(C427,-M427+2,0),OFFSET(C427,-M427+2,0),OFFSET(C427,-M427+3,0)+AB427,OFFSET(C427,-M427+4,0),0,2)/10*D427)</f>
        <v/>
      </c>
      <c r="R427" s="248" t="str">
        <f aca="true">IF(D427="","",xEURO(OFFSET(C427,-M427+1,0),E427,OFFSET(C427,-M427+2,0),OFFSET(C427,-M427+2,0),OFFSET(C427,-M427+3,0)+AB427,OFFSET(C427,-M427+4,0),0,3)/100*D427*10000)</f>
        <v/>
      </c>
      <c r="S427" s="248" t="str">
        <f aca="true">IF(D427="","",xEURO(OFFSET(C427,-M427+1,0),E427,OFFSET(C427,-M427+2,0),OFFSET(C427,-M427+2,0),OFFSET(C427,-M427+3,0)+AB427,OFFSET(C427,-M427+4,0),0,5)/365.25*D427*10000)</f>
        <v/>
      </c>
      <c r="U427" s="175" t="str">
        <f aca="true">IF(I427="","",xEURO(OFFSET(C427,-M427+1,0),J427,OFFSET(C427,-M427+2,0),OFFSET(C427,-M427+2,0),OFFSET(C427,-M427+3,0)+AC427,OFFSET(C427,-M427+4,0),1,1)*I427)</f>
        <v/>
      </c>
      <c r="V427" s="235" t="str">
        <f aca="true">IF(I427="","",xEURO(OFFSET(C427,-M427+1,0),J427,OFFSET(C427,-M427+2,0),OFFSET(C427,-M427+2,0),OFFSET(C427,-M427+3,0)+AC427,OFFSET(C427,-M427+4,0),1,0))</f>
        <v/>
      </c>
      <c r="W427" s="175" t="str">
        <f aca="false">IF(I427="","",(V427-K427)*I427*10)</f>
        <v/>
      </c>
      <c r="X427" s="175" t="str">
        <f aca="true">IF(I427="","",xEURO(OFFSET(C427,-M427+1,0),J427,OFFSET(C427,-M427+2,0),OFFSET(C427,-M427+2,0),OFFSET(C427,-M427+3,0)+AC427,OFFSET(C427,-M427+4,0),1,2)/10*I427)</f>
        <v/>
      </c>
      <c r="Y427" s="248" t="str">
        <f aca="true">IF(I427="","",xEURO(OFFSET(C427,-M427+1,0),J427,OFFSET(C427,-M427+2,0),OFFSET(C427,-M427+2,0),OFFSET(C427,-M427+3,0)+AC427,OFFSET(C427,-M427+4,0),1,3)/100*I427*10000)</f>
        <v/>
      </c>
      <c r="Z427" s="248" t="str">
        <f aca="true">IF(I427="","",xEURO(OFFSET(C427,-M427+1,0),J427,OFFSET(C427,-M427+2,0),OFFSET(C427,-M427+2,0),OFFSET(C427,-M427+3,0)+AC427,OFFSET(C427,-M427+4,0),1,5)/365.25*I427*10000)</f>
        <v/>
      </c>
      <c r="AB427" s="249" t="str">
        <f aca="true">IF(D427="","",xCalcSkew(OFFSET(C427,-M427,0),E427-OFFSET(C427,-M427+1,0),b)/100)</f>
        <v/>
      </c>
      <c r="AC427" s="249" t="str">
        <f aca="true">IF(I427="","",xCalcSkew(OFFSET(C427,-M427,0),J427-OFFSET(C427,-M427+1,0),b)/100)</f>
        <v/>
      </c>
      <c r="AE427" s="0" t="n">
        <f aca="false">D427*F427*10000*-1</f>
        <v>-0</v>
      </c>
      <c r="AF427" s="0" t="n">
        <f aca="false">I427*K427*10000*-1</f>
        <v>-0</v>
      </c>
      <c r="AG427" s="0" t="n">
        <f aca="false">AE427+AF427</f>
        <v>-0</v>
      </c>
    </row>
    <row r="428" customFormat="false" ht="12.75" hidden="false" customHeight="false" outlineLevel="0" collapsed="false">
      <c r="D428" s="265"/>
      <c r="E428" s="266"/>
      <c r="F428" s="266"/>
      <c r="G428" s="267"/>
      <c r="I428" s="265"/>
      <c r="J428" s="266"/>
      <c r="K428" s="266"/>
      <c r="L428" s="268"/>
      <c r="M428" s="247" t="n">
        <f aca="false">M427+1</f>
        <v>35</v>
      </c>
      <c r="N428" s="175" t="str">
        <f aca="true">IF(D428="","",xEURO(OFFSET(C428,-M428+1,0),E428,OFFSET(C428,-M428+2,0),OFFSET(C428,-M428+2,0),OFFSET(C428,-M428+3,0)+AB428,OFFSET(C428,-M428+4,0),0,1)*D428)</f>
        <v/>
      </c>
      <c r="O428" s="235" t="str">
        <f aca="true">IF(D428="","",xEURO(OFFSET(C428,-M428+1,0),E428,OFFSET(C428,-M428+2,0),OFFSET(C428,-M428+2,0),OFFSET(C428,-M428+3,0)+AB428,OFFSET(C428,-M428+4,0),0,0))</f>
        <v/>
      </c>
      <c r="P428" s="175" t="str">
        <f aca="false">IF(D428="","",(O428-F428)*D428*10)</f>
        <v/>
      </c>
      <c r="Q428" s="175" t="str">
        <f aca="true">IF(D428="","",xEURO(OFFSET(C428,-M428+1,0),E428,OFFSET(C428,-M428+2,0),OFFSET(C428,-M428+2,0),OFFSET(C428,-M428+3,0)+AB428,OFFSET(C428,-M428+4,0),0,2)/10*D428)</f>
        <v/>
      </c>
      <c r="R428" s="248" t="str">
        <f aca="true">IF(D428="","",xEURO(OFFSET(C428,-M428+1,0),E428,OFFSET(C428,-M428+2,0),OFFSET(C428,-M428+2,0),OFFSET(C428,-M428+3,0)+AB428,OFFSET(C428,-M428+4,0),0,3)/100*D428*10000)</f>
        <v/>
      </c>
      <c r="S428" s="248" t="str">
        <f aca="true">IF(D428="","",xEURO(OFFSET(C428,-M428+1,0),E428,OFFSET(C428,-M428+2,0),OFFSET(C428,-M428+2,0),OFFSET(C428,-M428+3,0)+AB428,OFFSET(C428,-M428+4,0),0,5)/365.25*D428*10000)</f>
        <v/>
      </c>
      <c r="U428" s="175" t="str">
        <f aca="true">IF(I428="","",xEURO(OFFSET(C428,-M428+1,0),J428,OFFSET(C428,-M428+2,0),OFFSET(C428,-M428+2,0),OFFSET(C428,-M428+3,0)+AC428,OFFSET(C428,-M428+4,0),1,1)*I428)</f>
        <v/>
      </c>
      <c r="V428" s="235" t="str">
        <f aca="true">IF(I428="","",xEURO(OFFSET(C428,-M428+1,0),J428,OFFSET(C428,-M428+2,0),OFFSET(C428,-M428+2,0),OFFSET(C428,-M428+3,0)+AC428,OFFSET(C428,-M428+4,0),1,0))</f>
        <v/>
      </c>
      <c r="W428" s="175" t="str">
        <f aca="false">IF(I428="","",(V428-K428)*I428*10)</f>
        <v/>
      </c>
      <c r="X428" s="175" t="str">
        <f aca="true">IF(I428="","",xEURO(OFFSET(C428,-M428+1,0),J428,OFFSET(C428,-M428+2,0),OFFSET(C428,-M428+2,0),OFFSET(C428,-M428+3,0)+AC428,OFFSET(C428,-M428+4,0),1,2)/10*I428)</f>
        <v/>
      </c>
      <c r="Y428" s="248" t="str">
        <f aca="true">IF(I428="","",xEURO(OFFSET(C428,-M428+1,0),J428,OFFSET(C428,-M428+2,0),OFFSET(C428,-M428+2,0),OFFSET(C428,-M428+3,0)+AC428,OFFSET(C428,-M428+4,0),1,3)/100*I428*10000)</f>
        <v/>
      </c>
      <c r="Z428" s="248" t="str">
        <f aca="true">IF(I428="","",xEURO(OFFSET(C428,-M428+1,0),J428,OFFSET(C428,-M428+2,0),OFFSET(C428,-M428+2,0),OFFSET(C428,-M428+3,0)+AC428,OFFSET(C428,-M428+4,0),1,5)/365.25*I428*10000)</f>
        <v/>
      </c>
      <c r="AB428" s="249" t="str">
        <f aca="true">IF(D428="","",xCalcSkew(OFFSET(C428,-M428,0),E428-OFFSET(C428,-M428+1,0),b)/100)</f>
        <v/>
      </c>
      <c r="AC428" s="249" t="str">
        <f aca="true">IF(I428="","",xCalcSkew(OFFSET(C428,-M428,0),J428-OFFSET(C428,-M428+1,0),b)/100)</f>
        <v/>
      </c>
      <c r="AE428" s="0" t="n">
        <f aca="false">D428*F428*10000*-1</f>
        <v>-0</v>
      </c>
      <c r="AF428" s="0" t="n">
        <f aca="false">I428*K428*10000*-1</f>
        <v>-0</v>
      </c>
      <c r="AG428" s="0" t="n">
        <f aca="false">AE428+AF428</f>
        <v>-0</v>
      </c>
    </row>
    <row r="429" customFormat="false" ht="12.75" hidden="false" customHeight="false" outlineLevel="0" collapsed="false">
      <c r="D429" s="274" t="n">
        <f aca="true">SUM(INDIRECT(CONCATENATE(ADDRESS(ROW(D393),COLUMN(D393)),":",ADDRESS(ROW()-1,COLUMN()))))</f>
        <v>15</v>
      </c>
      <c r="I429" s="274" t="n">
        <f aca="true">SUM(INDIRECT(CONCATENATE(ADDRESS(ROW(I393),COLUMN(I393)),":",ADDRESS(ROW()-1,COLUMN()))))</f>
        <v>15</v>
      </c>
      <c r="J429" s="170"/>
      <c r="K429" s="170"/>
      <c r="L429" s="170"/>
      <c r="N429" s="274" t="e">
        <f aca="true">SUM(INDIRECT(CONCATENATE(ADDRESS(ROW(N393),COLUMN(N393)),":",ADDRESS(ROW()-1,COLUMN()))))</f>
        <v>#NAME?</v>
      </c>
      <c r="O429" s="274" t="e">
        <f aca="true">SUM(INDIRECT(CONCATENATE(ADDRESS(ROW(O393),COLUMN(O393)),":",ADDRESS(ROW()-1,COLUMN()))))</f>
        <v>#NAME?</v>
      </c>
      <c r="P429" s="274" t="e">
        <f aca="true">SUM(INDIRECT(CONCATENATE(ADDRESS(ROW(P393),COLUMN(P393)),":",ADDRESS(ROW()-1,COLUMN()))))</f>
        <v>#NAME?</v>
      </c>
      <c r="Q429" s="274" t="e">
        <f aca="true">SUM(INDIRECT(CONCATENATE(ADDRESS(ROW(Q393),COLUMN(Q393)),":",ADDRESS(ROW()-1,COLUMN()))))</f>
        <v>#NAME?</v>
      </c>
      <c r="R429" s="274" t="e">
        <f aca="true">SUM(INDIRECT(CONCATENATE(ADDRESS(ROW(R393),COLUMN(R393)),":",ADDRESS(ROW()-1,COLUMN()))))</f>
        <v>#NAME?</v>
      </c>
      <c r="S429" s="274" t="e">
        <f aca="true">SUM(INDIRECT(CONCATENATE(ADDRESS(ROW(S393),COLUMN(S393)),":",ADDRESS(ROW()-1,COLUMN()))))</f>
        <v>#NAME?</v>
      </c>
      <c r="T429" s="175"/>
      <c r="U429" s="274" t="e">
        <f aca="true">SUM(INDIRECT(CONCATENATE(ADDRESS(ROW(U393),COLUMN(U393)),":",ADDRESS(ROW()-1,COLUMN()))))</f>
        <v>#NAME?</v>
      </c>
      <c r="V429" s="274" t="e">
        <f aca="true">SUM(INDIRECT(CONCATENATE(ADDRESS(ROW(V393),COLUMN(V393)),":",ADDRESS(ROW()-1,COLUMN()))))</f>
        <v>#NAME?</v>
      </c>
      <c r="W429" s="274" t="e">
        <f aca="true">SUM(INDIRECT(CONCATENATE(ADDRESS(ROW(W393),COLUMN(W393)),":",ADDRESS(ROW()-1,COLUMN()))))</f>
        <v>#NAME?</v>
      </c>
      <c r="X429" s="274" t="e">
        <f aca="true">SUM(INDIRECT(CONCATENATE(ADDRESS(ROW(X393),COLUMN(X393)),":",ADDRESS(ROW()-1,COLUMN()))))</f>
        <v>#NAME?</v>
      </c>
      <c r="Y429" s="274" t="e">
        <f aca="true">SUM(INDIRECT(CONCATENATE(ADDRESS(ROW(Y393),COLUMN(Y393)),":",ADDRESS(ROW()-1,COLUMN()))))</f>
        <v>#NAME?</v>
      </c>
      <c r="Z429" s="274" t="e">
        <f aca="true">SUM(INDIRECT(CONCATENATE(ADDRESS(ROW(Z393),COLUMN(Z393)),":",ADDRESS(ROW()-1,COLUMN()))))</f>
        <v>#NAME?</v>
      </c>
      <c r="AE429" s="0" t="n">
        <f aca="false">D429*F429*10000*-1</f>
        <v>-0</v>
      </c>
      <c r="AF429" s="0" t="n">
        <f aca="false">I429*K429*10000*-1</f>
        <v>-0</v>
      </c>
      <c r="AG429" s="0" t="n">
        <f aca="false">AE429+AF429</f>
        <v>-0</v>
      </c>
    </row>
    <row r="430" customFormat="false" ht="12.75" hidden="false" customHeight="false" outlineLevel="0" collapsed="false">
      <c r="AE430" s="0" t="n">
        <f aca="false">D430*F430*10000*-1</f>
        <v>-0</v>
      </c>
      <c r="AF430" s="0" t="n">
        <f aca="false">I430*K430*10000*-1</f>
        <v>-0</v>
      </c>
      <c r="AG430" s="0" t="n">
        <f aca="false">AE430+AF430</f>
        <v>-0</v>
      </c>
    </row>
    <row r="431" customFormat="false" ht="12.75" hidden="false" customHeight="false" outlineLevel="0" collapsed="false">
      <c r="C431" s="264" t="n">
        <f aca="false">EOMONTH(C393,0)+1</f>
        <v>37561</v>
      </c>
      <c r="D431" s="265" t="n">
        <v>15</v>
      </c>
      <c r="E431" s="266" t="n">
        <v>3.25</v>
      </c>
      <c r="F431" s="266" t="n">
        <v>0.565</v>
      </c>
      <c r="G431" s="267" t="s">
        <v>167</v>
      </c>
      <c r="I431" s="265" t="n">
        <v>15</v>
      </c>
      <c r="J431" s="266" t="n">
        <v>3.25</v>
      </c>
      <c r="K431" s="266" t="n">
        <v>0.565</v>
      </c>
      <c r="L431" s="268" t="s">
        <v>167</v>
      </c>
      <c r="M431" s="247" t="n">
        <v>0</v>
      </c>
      <c r="N431" s="175" t="e">
        <f aca="true">IF(D431="","",xEURO(OFFSET(C431,-M431+1,0),E431,OFFSET(C431,-M431+2,0),OFFSET(C431,-M431+2,0),OFFSET(C431,-M431+3,0)+AB431,OFFSET(C431,-M431+4,0),0,1)*D431)</f>
        <v>#NAME?</v>
      </c>
      <c r="O431" s="235" t="e">
        <f aca="true">IF(D431="","",xEURO(OFFSET(C431,-M431+1,0),E431,OFFSET(C431,-M431+2,0),OFFSET(C431,-M431+2,0),OFFSET(C431,-M431+3,0)+AB431,OFFSET(C431,-M431+4,0),0,0))</f>
        <v>#NAME?</v>
      </c>
      <c r="P431" s="175" t="e">
        <f aca="false">IF(D431="","",(O431-F431)*D431*10)</f>
        <v>#NAME?</v>
      </c>
      <c r="Q431" s="175" t="e">
        <f aca="true">IF(D431="","",xEURO(OFFSET(C431,-M431+1,0),E431,OFFSET(C431,-M431+2,0),OFFSET(C431,-M431+2,0),OFFSET(C431,-M431+3,0)+AB431,OFFSET(C431,-M431+4,0),0,2)/10*D431)</f>
        <v>#NAME?</v>
      </c>
      <c r="R431" s="248" t="e">
        <f aca="true">IF(D431="","",xEURO(OFFSET(C431,-M431+1,0),E431,OFFSET(C431,-M431+2,0),OFFSET(C431,-M431+2,0),OFFSET(C431,-M431+3,0)+AB431,OFFSET(C431,-M431+4,0),0,3)/100*D431*10000)</f>
        <v>#NAME?</v>
      </c>
      <c r="S431" s="248" t="e">
        <f aca="true">IF(D431="","",xEURO(OFFSET(C431,-M431+1,0),E431,OFFSET(C431,-M431+2,0),OFFSET(C431,-M431+2,0),OFFSET(C431,-M431+3,0)+AB431,OFFSET(C431,-M431+4,0),0,5)/365.25*D431*10000)</f>
        <v>#NAME?</v>
      </c>
      <c r="U431" s="175" t="e">
        <f aca="true">IF(I431="","",xEURO(OFFSET(C431,-M431+1,0),J431,OFFSET(C431,-M431+2,0),OFFSET(C431,-M431+2,0),OFFSET(C431,-M431+3,0)+AC431,OFFSET(C431,-M431+4,0),1,1)*I431)</f>
        <v>#NAME?</v>
      </c>
      <c r="V431" s="235" t="e">
        <f aca="true">IF(I431="","",xEURO(OFFSET(C431,-M431+1,0),J431,OFFSET(C431,-M431+2,0),OFFSET(C431,-M431+2,0),OFFSET(C431,-M431+3,0)+AC431,OFFSET(C431,-M431+4,0),1,0))</f>
        <v>#NAME?</v>
      </c>
      <c r="W431" s="175" t="e">
        <f aca="false">IF(I431="","",(V431-K431)*I431*10)</f>
        <v>#NAME?</v>
      </c>
      <c r="X431" s="175" t="e">
        <f aca="true">IF(I431="","",xEURO(OFFSET(C431,-M431+1,0),J431,OFFSET(C431,-M431+2,0),OFFSET(C431,-M431+2,0),OFFSET(C431,-M431+3,0)+AC431,OFFSET(C431,-M431+4,0),1,2)/10*I431)</f>
        <v>#NAME?</v>
      </c>
      <c r="Y431" s="248" t="e">
        <f aca="true">IF(I431="","",xEURO(OFFSET(C431,-M431+1,0),J431,OFFSET(C431,-M431+2,0),OFFSET(C431,-M431+2,0),OFFSET(C431,-M431+3,0)+AC431,OFFSET(C431,-M431+4,0),1,3)/100*I431*10000)</f>
        <v>#NAME?</v>
      </c>
      <c r="Z431" s="248" t="e">
        <f aca="true">IF(I431="","",xEURO(OFFSET(C431,-M431+1,0),J431,OFFSET(C431,-M431+2,0),OFFSET(C431,-M431+2,0),OFFSET(C431,-M431+3,0)+AC431,OFFSET(C431,-M431+4,0),1,5)/365.25*I431*10000)</f>
        <v>#NAME?</v>
      </c>
      <c r="AB431" s="249" t="e">
        <f aca="true">IF(D431="","",xCalcSkew(OFFSET(C431,-M431,0),E431-OFFSET(C431,-M431+1,0),b)/100)</f>
        <v>#NAME?</v>
      </c>
      <c r="AC431" s="249" t="e">
        <f aca="true">IF(I431="","",xCalcSkew(OFFSET(C431,-M431,0),J431-OFFSET(C431,-M431+1,0),b)/100)</f>
        <v>#NAME?</v>
      </c>
      <c r="AE431" s="0" t="n">
        <f aca="false">D431*F431*10000*-1</f>
        <v>-84750</v>
      </c>
      <c r="AF431" s="0" t="n">
        <f aca="false">I431*K431*10000*-1</f>
        <v>-84750</v>
      </c>
      <c r="AG431" s="0" t="n">
        <f aca="false">AE431+AF431</f>
        <v>-169500</v>
      </c>
    </row>
    <row r="432" customFormat="false" ht="12.75" hidden="false" customHeight="false" outlineLevel="0" collapsed="false">
      <c r="C432" s="269" t="n">
        <f aca="false">INDEX(Inputs!$1:$65536,MATCH(C431,Inputs!C:C,0),5)</f>
        <v>3.283</v>
      </c>
      <c r="D432" s="265" t="n">
        <v>-975</v>
      </c>
      <c r="E432" s="266" t="n">
        <v>3.3</v>
      </c>
      <c r="F432" s="266" t="n">
        <v>0.625</v>
      </c>
      <c r="G432" s="267" t="s">
        <v>166</v>
      </c>
      <c r="I432" s="265" t="n">
        <v>-975</v>
      </c>
      <c r="J432" s="266" t="n">
        <v>3.3</v>
      </c>
      <c r="K432" s="266" t="n">
        <v>0.625</v>
      </c>
      <c r="L432" s="268" t="s">
        <v>166</v>
      </c>
      <c r="M432" s="247" t="n">
        <f aca="false">M431+1</f>
        <v>1</v>
      </c>
      <c r="N432" s="175" t="e">
        <f aca="true">IF(D432="","",xEURO(OFFSET(C432,-M432+1,0),E432,OFFSET(C432,-M432+2,0),OFFSET(C432,-M432+2,0),OFFSET(C432,-M432+3,0)+AB432,OFFSET(C432,-M432+4,0),0,1)*D432)</f>
        <v>#NAME?</v>
      </c>
      <c r="O432" s="235" t="e">
        <f aca="true">IF(D432="","",xEURO(OFFSET(C432,-M432+1,0),E432,OFFSET(C432,-M432+2,0),OFFSET(C432,-M432+2,0),OFFSET(C432,-M432+3,0)+AB432,OFFSET(C432,-M432+4,0),0,0))</f>
        <v>#NAME?</v>
      </c>
      <c r="P432" s="175" t="e">
        <f aca="false">IF(D432="","",(O432-F432)*D432*10)</f>
        <v>#NAME?</v>
      </c>
      <c r="Q432" s="175" t="e">
        <f aca="true">IF(D432="","",xEURO(OFFSET(C432,-M432+1,0),E432,OFFSET(C432,-M432+2,0),OFFSET(C432,-M432+2,0),OFFSET(C432,-M432+3,0)+AB432,OFFSET(C432,-M432+4,0),0,2)/10*D432)</f>
        <v>#NAME?</v>
      </c>
      <c r="R432" s="248" t="e">
        <f aca="true">IF(D432="","",xEURO(OFFSET(C432,-M432+1,0),E432,OFFSET(C432,-M432+2,0),OFFSET(C432,-M432+2,0),OFFSET(C432,-M432+3,0)+AB432,OFFSET(C432,-M432+4,0),0,3)/100*D432*10000)</f>
        <v>#NAME?</v>
      </c>
      <c r="S432" s="248" t="e">
        <f aca="true">IF(D432="","",xEURO(OFFSET(C432,-M432+1,0),E432,OFFSET(C432,-M432+2,0),OFFSET(C432,-M432+2,0),OFFSET(C432,-M432+3,0)+AB432,OFFSET(C432,-M432+4,0),0,5)/365.25*D432*10000)</f>
        <v>#NAME?</v>
      </c>
      <c r="U432" s="175" t="e">
        <f aca="true">IF(I432="","",xEURO(OFFSET(C432,-M432+1,0),J432,OFFSET(C432,-M432+2,0),OFFSET(C432,-M432+2,0),OFFSET(C432,-M432+3,0)+AC432,OFFSET(C432,-M432+4,0),1,1)*I432)</f>
        <v>#NAME?</v>
      </c>
      <c r="V432" s="235" t="e">
        <f aca="true">IF(I432="","",xEURO(OFFSET(C432,-M432+1,0),J432,OFFSET(C432,-M432+2,0),OFFSET(C432,-M432+2,0),OFFSET(C432,-M432+3,0)+AC432,OFFSET(C432,-M432+4,0),1,0))</f>
        <v>#NAME?</v>
      </c>
      <c r="W432" s="175" t="e">
        <f aca="false">IF(I432="","",(V432-K432)*I432*10)</f>
        <v>#NAME?</v>
      </c>
      <c r="X432" s="175" t="e">
        <f aca="true">IF(I432="","",xEURO(OFFSET(C432,-M432+1,0),J432,OFFSET(C432,-M432+2,0),OFFSET(C432,-M432+2,0),OFFSET(C432,-M432+3,0)+AC432,OFFSET(C432,-M432+4,0),1,2)/10*I432)</f>
        <v>#NAME?</v>
      </c>
      <c r="Y432" s="248" t="e">
        <f aca="true">IF(I432="","",xEURO(OFFSET(C432,-M432+1,0),J432,OFFSET(C432,-M432+2,0),OFFSET(C432,-M432+2,0),OFFSET(C432,-M432+3,0)+AC432,OFFSET(C432,-M432+4,0),1,3)/100*I432*10000)</f>
        <v>#NAME?</v>
      </c>
      <c r="Z432" s="248" t="e">
        <f aca="true">IF(I432="","",xEURO(OFFSET(C432,-M432+1,0),J432,OFFSET(C432,-M432+2,0),OFFSET(C432,-M432+2,0),OFFSET(C432,-M432+3,0)+AC432,OFFSET(C432,-M432+4,0),1,5)/365.25*I432*10000)</f>
        <v>#NAME?</v>
      </c>
      <c r="AB432" s="249" t="e">
        <f aca="true">IF(D432="","",xCalcSkew(OFFSET(C432,-M432,0),E432-OFFSET(C432,-M432+1,0),b)/100)</f>
        <v>#NAME?</v>
      </c>
      <c r="AC432" s="249" t="e">
        <f aca="true">IF(I432="","",xCalcSkew(OFFSET(C432,-M432,0),J432-OFFSET(C432,-M432+1,0),b)/100)</f>
        <v>#NAME?</v>
      </c>
      <c r="AE432" s="0" t="n">
        <f aca="false">D432*F432*10000*-1</f>
        <v>6093750</v>
      </c>
      <c r="AF432" s="0" t="n">
        <f aca="false">I432*K432*10000*-1</f>
        <v>6093750</v>
      </c>
      <c r="AG432" s="0" t="n">
        <f aca="false">AE432+AF432</f>
        <v>12187500</v>
      </c>
    </row>
    <row r="433" customFormat="false" ht="12.75" hidden="false" customHeight="false" outlineLevel="0" collapsed="false">
      <c r="C433" s="249" t="n">
        <f aca="false">INDEX(Inputs!$1:$65536,MATCH(C431,Inputs!C:C,0),7)</f>
        <v>0.0246623445807459</v>
      </c>
      <c r="D433" s="265" t="n">
        <v>-1000</v>
      </c>
      <c r="E433" s="266" t="n">
        <v>3.3</v>
      </c>
      <c r="F433" s="266" t="n">
        <v>0.62</v>
      </c>
      <c r="G433" s="267" t="s">
        <v>166</v>
      </c>
      <c r="I433" s="265" t="n">
        <v>-1000</v>
      </c>
      <c r="J433" s="266" t="n">
        <v>3.3</v>
      </c>
      <c r="K433" s="266" t="n">
        <v>0.625</v>
      </c>
      <c r="L433" s="268" t="s">
        <v>166</v>
      </c>
      <c r="M433" s="247" t="n">
        <f aca="false">M432+1</f>
        <v>2</v>
      </c>
      <c r="N433" s="175" t="e">
        <f aca="true">IF(D433="","",xEURO(OFFSET(C433,-M433+1,0),E433,OFFSET(C433,-M433+2,0),OFFSET(C433,-M433+2,0),OFFSET(C433,-M433+3,0)+AB433,OFFSET(C433,-M433+4,0),0,1)*D433)</f>
        <v>#NAME?</v>
      </c>
      <c r="O433" s="235" t="e">
        <f aca="true">IF(D433="","",xEURO(OFFSET(C433,-M433+1,0),E433,OFFSET(C433,-M433+2,0),OFFSET(C433,-M433+2,0),OFFSET(C433,-M433+3,0)+AB433,OFFSET(C433,-M433+4,0),0,0))</f>
        <v>#NAME?</v>
      </c>
      <c r="P433" s="175" t="e">
        <f aca="false">IF(D433="","",(O433-F433)*D433*10)</f>
        <v>#NAME?</v>
      </c>
      <c r="Q433" s="175" t="e">
        <f aca="true">IF(D433="","",xEURO(OFFSET(C433,-M433+1,0),E433,OFFSET(C433,-M433+2,0),OFFSET(C433,-M433+2,0),OFFSET(C433,-M433+3,0)+AB433,OFFSET(C433,-M433+4,0),0,2)/10*D433)</f>
        <v>#NAME?</v>
      </c>
      <c r="R433" s="248" t="e">
        <f aca="true">IF(D433="","",xEURO(OFFSET(C433,-M433+1,0),E433,OFFSET(C433,-M433+2,0),OFFSET(C433,-M433+2,0),OFFSET(C433,-M433+3,0)+AB433,OFFSET(C433,-M433+4,0),0,3)/100*D433*10000)</f>
        <v>#NAME?</v>
      </c>
      <c r="S433" s="248" t="e">
        <f aca="true">IF(D433="","",xEURO(OFFSET(C433,-M433+1,0),E433,OFFSET(C433,-M433+2,0),OFFSET(C433,-M433+2,0),OFFSET(C433,-M433+3,0)+AB433,OFFSET(C433,-M433+4,0),0,5)/365.25*D433*10000)</f>
        <v>#NAME?</v>
      </c>
      <c r="U433" s="175" t="e">
        <f aca="true">IF(I433="","",xEURO(OFFSET(C433,-M433+1,0),J433,OFFSET(C433,-M433+2,0),OFFSET(C433,-M433+2,0),OFFSET(C433,-M433+3,0)+AC433,OFFSET(C433,-M433+4,0),1,1)*I433)</f>
        <v>#NAME?</v>
      </c>
      <c r="V433" s="235" t="e">
        <f aca="true">IF(I433="","",xEURO(OFFSET(C433,-M433+1,0),J433,OFFSET(C433,-M433+2,0),OFFSET(C433,-M433+2,0),OFFSET(C433,-M433+3,0)+AC433,OFFSET(C433,-M433+4,0),1,0))</f>
        <v>#NAME?</v>
      </c>
      <c r="W433" s="175" t="e">
        <f aca="false">IF(I433="","",(V433-K433)*I433*10)</f>
        <v>#NAME?</v>
      </c>
      <c r="X433" s="175" t="e">
        <f aca="true">IF(I433="","",xEURO(OFFSET(C433,-M433+1,0),J433,OFFSET(C433,-M433+2,0),OFFSET(C433,-M433+2,0),OFFSET(C433,-M433+3,0)+AC433,OFFSET(C433,-M433+4,0),1,2)/10*I433)</f>
        <v>#NAME?</v>
      </c>
      <c r="Y433" s="248" t="e">
        <f aca="true">IF(I433="","",xEURO(OFFSET(C433,-M433+1,0),J433,OFFSET(C433,-M433+2,0),OFFSET(C433,-M433+2,0),OFFSET(C433,-M433+3,0)+AC433,OFFSET(C433,-M433+4,0),1,3)/100*I433*10000)</f>
        <v>#NAME?</v>
      </c>
      <c r="Z433" s="248" t="e">
        <f aca="true">IF(I433="","",xEURO(OFFSET(C433,-M433+1,0),J433,OFFSET(C433,-M433+2,0),OFFSET(C433,-M433+2,0),OFFSET(C433,-M433+3,0)+AC433,OFFSET(C433,-M433+4,0),1,5)/365.25*I433*10000)</f>
        <v>#NAME?</v>
      </c>
      <c r="AB433" s="249" t="e">
        <f aca="true">IF(D433="","",xCalcSkew(OFFSET(C433,-M433,0),E433-OFFSET(C433,-M433+1,0),b)/100)</f>
        <v>#NAME?</v>
      </c>
      <c r="AC433" s="249" t="e">
        <f aca="true">IF(I433="","",xCalcSkew(OFFSET(C433,-M433,0),J433-OFFSET(C433,-M433+1,0),b)/100)</f>
        <v>#NAME?</v>
      </c>
      <c r="AE433" s="0" t="n">
        <f aca="false">D433*F433*10000*-1</f>
        <v>6200000</v>
      </c>
      <c r="AF433" s="0" t="n">
        <f aca="false">I433*K433*10000*-1</f>
        <v>6250000</v>
      </c>
      <c r="AG433" s="0" t="n">
        <f aca="false">AE433+AF433</f>
        <v>12450000</v>
      </c>
    </row>
    <row r="434" customFormat="false" ht="12.75" hidden="false" customHeight="false" outlineLevel="0" collapsed="false">
      <c r="C434" s="270" t="n">
        <f aca="false">INDEX(Inputs!$1:$65536,MATCH(C431,Inputs!C:C,0),6)</f>
        <v>0.5</v>
      </c>
      <c r="D434" s="265" t="n">
        <v>1000</v>
      </c>
      <c r="E434" s="266" t="n">
        <v>3.3</v>
      </c>
      <c r="F434" s="266" t="n">
        <v>0.6238</v>
      </c>
      <c r="G434" s="267" t="s">
        <v>168</v>
      </c>
      <c r="I434" s="265" t="n">
        <v>1000</v>
      </c>
      <c r="J434" s="266" t="n">
        <v>3.3</v>
      </c>
      <c r="K434" s="266" t="n">
        <v>0.6238</v>
      </c>
      <c r="L434" s="268" t="s">
        <v>168</v>
      </c>
      <c r="M434" s="247" t="n">
        <f aca="false">M433+1</f>
        <v>3</v>
      </c>
      <c r="N434" s="175" t="e">
        <f aca="true">IF(D434="","",xEURO(OFFSET(C434,-M434+1,0),E434,OFFSET(C434,-M434+2,0),OFFSET(C434,-M434+2,0),OFFSET(C434,-M434+3,0)+AB434,OFFSET(C434,-M434+4,0),0,1)*D434)</f>
        <v>#NAME?</v>
      </c>
      <c r="O434" s="235" t="e">
        <f aca="true">IF(D434="","",xEURO(OFFSET(C434,-M434+1,0),E434,OFFSET(C434,-M434+2,0),OFFSET(C434,-M434+2,0),OFFSET(C434,-M434+3,0)+AB434,OFFSET(C434,-M434+4,0),0,0))</f>
        <v>#NAME?</v>
      </c>
      <c r="P434" s="175" t="e">
        <f aca="false">IF(D434="","",(O434-F434)*D434*10)</f>
        <v>#NAME?</v>
      </c>
      <c r="Q434" s="175" t="e">
        <f aca="true">IF(D434="","",xEURO(OFFSET(C434,-M434+1,0),E434,OFFSET(C434,-M434+2,0),OFFSET(C434,-M434+2,0),OFFSET(C434,-M434+3,0)+AB434,OFFSET(C434,-M434+4,0),0,2)/10*D434)</f>
        <v>#NAME?</v>
      </c>
      <c r="R434" s="248" t="e">
        <f aca="true">IF(D434="","",xEURO(OFFSET(C434,-M434+1,0),E434,OFFSET(C434,-M434+2,0),OFFSET(C434,-M434+2,0),OFFSET(C434,-M434+3,0)+AB434,OFFSET(C434,-M434+4,0),0,3)/100*D434*10000)</f>
        <v>#NAME?</v>
      </c>
      <c r="S434" s="248" t="e">
        <f aca="true">IF(D434="","",xEURO(OFFSET(C434,-M434+1,0),E434,OFFSET(C434,-M434+2,0),OFFSET(C434,-M434+2,0),OFFSET(C434,-M434+3,0)+AB434,OFFSET(C434,-M434+4,0),0,5)/365.25*D434*10000)</f>
        <v>#NAME?</v>
      </c>
      <c r="U434" s="175" t="e">
        <f aca="true">IF(I434="","",xEURO(OFFSET(C434,-M434+1,0),J434,OFFSET(C434,-M434+2,0),OFFSET(C434,-M434+2,0),OFFSET(C434,-M434+3,0)+AC434,OFFSET(C434,-M434+4,0),1,1)*I434)</f>
        <v>#NAME?</v>
      </c>
      <c r="V434" s="235" t="e">
        <f aca="true">IF(I434="","",xEURO(OFFSET(C434,-M434+1,0),J434,OFFSET(C434,-M434+2,0),OFFSET(C434,-M434+2,0),OFFSET(C434,-M434+3,0)+AC434,OFFSET(C434,-M434+4,0),1,0))</f>
        <v>#NAME?</v>
      </c>
      <c r="W434" s="175" t="e">
        <f aca="false">IF(I434="","",(V434-K434)*I434*10)</f>
        <v>#NAME?</v>
      </c>
      <c r="X434" s="175" t="e">
        <f aca="true">IF(I434="","",xEURO(OFFSET(C434,-M434+1,0),J434,OFFSET(C434,-M434+2,0),OFFSET(C434,-M434+2,0),OFFSET(C434,-M434+3,0)+AC434,OFFSET(C434,-M434+4,0),1,2)/10*I434)</f>
        <v>#NAME?</v>
      </c>
      <c r="Y434" s="248" t="e">
        <f aca="true">IF(I434="","",xEURO(OFFSET(C434,-M434+1,0),J434,OFFSET(C434,-M434+2,0),OFFSET(C434,-M434+2,0),OFFSET(C434,-M434+3,0)+AC434,OFFSET(C434,-M434+4,0),1,3)/100*I434*10000)</f>
        <v>#NAME?</v>
      </c>
      <c r="Z434" s="248" t="e">
        <f aca="true">IF(I434="","",xEURO(OFFSET(C434,-M434+1,0),J434,OFFSET(C434,-M434+2,0),OFFSET(C434,-M434+2,0),OFFSET(C434,-M434+3,0)+AC434,OFFSET(C434,-M434+4,0),1,5)/365.25*I434*10000)</f>
        <v>#NAME?</v>
      </c>
      <c r="AB434" s="249" t="e">
        <f aca="true">IF(D434="","",xCalcSkew(OFFSET(C434,-M434,0),E434-OFFSET(C434,-M434+1,0),b)/100)</f>
        <v>#NAME?</v>
      </c>
      <c r="AC434" s="249" t="e">
        <f aca="true">IF(I434="","",xCalcSkew(OFFSET(C434,-M434,0),J434-OFFSET(C434,-M434+1,0),b)/100)</f>
        <v>#NAME?</v>
      </c>
      <c r="AE434" s="0" t="n">
        <f aca="false">D434*F434*10000*-1</f>
        <v>-6238000</v>
      </c>
      <c r="AF434" s="0" t="n">
        <f aca="false">I434*K434*10000*-1</f>
        <v>-6238000</v>
      </c>
      <c r="AG434" s="0" t="n">
        <f aca="false">AE434+AF434</f>
        <v>-12476000</v>
      </c>
    </row>
    <row r="435" customFormat="false" ht="12.75" hidden="false" customHeight="false" outlineLevel="0" collapsed="false">
      <c r="C435" s="271" t="n">
        <f aca="false">INDEX(Inputs!$1:$65536,MATCH(C431,Inputs!C:C,0),9)</f>
        <v>346</v>
      </c>
      <c r="D435" s="265"/>
      <c r="E435" s="266"/>
      <c r="F435" s="266"/>
      <c r="G435" s="267"/>
      <c r="I435" s="265"/>
      <c r="J435" s="266"/>
      <c r="K435" s="266"/>
      <c r="L435" s="268"/>
      <c r="M435" s="247" t="n">
        <f aca="false">M434+1</f>
        <v>4</v>
      </c>
      <c r="N435" s="175" t="str">
        <f aca="true">IF(D435="","",xEURO(OFFSET(C435,-M435+1,0),E435,OFFSET(C435,-M435+2,0),OFFSET(C435,-M435+2,0),OFFSET(C435,-M435+3,0)+AB435,OFFSET(C435,-M435+4,0),0,1)*D435)</f>
        <v/>
      </c>
      <c r="O435" s="235" t="str">
        <f aca="true">IF(D435="","",xEURO(OFFSET(C435,-M435+1,0),E435,OFFSET(C435,-M435+2,0),OFFSET(C435,-M435+2,0),OFFSET(C435,-M435+3,0)+AB435,OFFSET(C435,-M435+4,0),0,0))</f>
        <v/>
      </c>
      <c r="P435" s="175" t="str">
        <f aca="false">IF(D435="","",(O435-F435)*D435*10)</f>
        <v/>
      </c>
      <c r="Q435" s="175" t="str">
        <f aca="true">IF(D435="","",xEURO(OFFSET(C435,-M435+1,0),E435,OFFSET(C435,-M435+2,0),OFFSET(C435,-M435+2,0),OFFSET(C435,-M435+3,0)+AB435,OFFSET(C435,-M435+4,0),0,2)/10*D435)</f>
        <v/>
      </c>
      <c r="R435" s="248" t="str">
        <f aca="true">IF(D435="","",xEURO(OFFSET(C435,-M435+1,0),E435,OFFSET(C435,-M435+2,0),OFFSET(C435,-M435+2,0),OFFSET(C435,-M435+3,0)+AB435,OFFSET(C435,-M435+4,0),0,3)/100*D435*10000)</f>
        <v/>
      </c>
      <c r="S435" s="248" t="str">
        <f aca="true">IF(D435="","",xEURO(OFFSET(C435,-M435+1,0),E435,OFFSET(C435,-M435+2,0),OFFSET(C435,-M435+2,0),OFFSET(C435,-M435+3,0)+AB435,OFFSET(C435,-M435+4,0),0,5)/365.25*D435*10000)</f>
        <v/>
      </c>
      <c r="U435" s="175" t="str">
        <f aca="true">IF(I435="","",xEURO(OFFSET(C435,-M435+1,0),J435,OFFSET(C435,-M435+2,0),OFFSET(C435,-M435+2,0),OFFSET(C435,-M435+3,0)+AC435,OFFSET(C435,-M435+4,0),1,1)*I435)</f>
        <v/>
      </c>
      <c r="V435" s="235" t="str">
        <f aca="true">IF(I435="","",xEURO(OFFSET(C435,-M435+1,0),J435,OFFSET(C435,-M435+2,0),OFFSET(C435,-M435+2,0),OFFSET(C435,-M435+3,0)+AC435,OFFSET(C435,-M435+4,0),1,0))</f>
        <v/>
      </c>
      <c r="W435" s="175" t="str">
        <f aca="false">IF(I435="","",(V435-K435)*I435*10)</f>
        <v/>
      </c>
      <c r="X435" s="175" t="str">
        <f aca="true">IF(I435="","",xEURO(OFFSET(C435,-M435+1,0),J435,OFFSET(C435,-M435+2,0),OFFSET(C435,-M435+2,0),OFFSET(C435,-M435+3,0)+AC435,OFFSET(C435,-M435+4,0),1,2)/10*I435)</f>
        <v/>
      </c>
      <c r="Y435" s="248" t="str">
        <f aca="true">IF(I435="","",xEURO(OFFSET(C435,-M435+1,0),J435,OFFSET(C435,-M435+2,0),OFFSET(C435,-M435+2,0),OFFSET(C435,-M435+3,0)+AC435,OFFSET(C435,-M435+4,0),1,3)/100*I435*10000)</f>
        <v/>
      </c>
      <c r="Z435" s="248" t="str">
        <f aca="true">IF(I435="","",xEURO(OFFSET(C435,-M435+1,0),J435,OFFSET(C435,-M435+2,0),OFFSET(C435,-M435+2,0),OFFSET(C435,-M435+3,0)+AC435,OFFSET(C435,-M435+4,0),1,5)/365.25*I435*10000)</f>
        <v/>
      </c>
      <c r="AB435" s="249" t="str">
        <f aca="true">IF(D435="","",xCalcSkew(OFFSET(C435,-M435,0),E435-OFFSET(C435,-M435+1,0),b)/100)</f>
        <v/>
      </c>
      <c r="AC435" s="249" t="str">
        <f aca="true">IF(I435="","",xCalcSkew(OFFSET(C435,-M435,0),J435-OFFSET(C435,-M435+1,0),b)/100)</f>
        <v/>
      </c>
      <c r="AE435" s="0" t="n">
        <f aca="false">D435*F435*10000*-1</f>
        <v>-0</v>
      </c>
      <c r="AF435" s="0" t="n">
        <f aca="false">I435*K435*10000*-1</f>
        <v>-0</v>
      </c>
      <c r="AG435" s="0" t="n">
        <f aca="false">AE435+AF435</f>
        <v>-0</v>
      </c>
    </row>
    <row r="436" customFormat="false" ht="12.75" hidden="false" customHeight="false" outlineLevel="0" collapsed="false">
      <c r="C436" s="272" t="n">
        <f aca="false">D467+I467</f>
        <v>-1920</v>
      </c>
      <c r="D436" s="265"/>
      <c r="E436" s="266"/>
      <c r="F436" s="266"/>
      <c r="G436" s="267"/>
      <c r="I436" s="265"/>
      <c r="J436" s="266"/>
      <c r="K436" s="266"/>
      <c r="L436" s="268"/>
      <c r="M436" s="247" t="n">
        <f aca="false">M435+1</f>
        <v>5</v>
      </c>
      <c r="N436" s="175" t="str">
        <f aca="true">IF(D436="","",xEURO(OFFSET(C436,-M436+1,0),E436,OFFSET(C436,-M436+2,0),OFFSET(C436,-M436+2,0),OFFSET(C436,-M436+3,0)+AB436,OFFSET(C436,-M436+4,0),0,1)*D436)</f>
        <v/>
      </c>
      <c r="O436" s="235" t="str">
        <f aca="true">IF(D436="","",xEURO(OFFSET(C436,-M436+1,0),E436,OFFSET(C436,-M436+2,0),OFFSET(C436,-M436+2,0),OFFSET(C436,-M436+3,0)+AB436,OFFSET(C436,-M436+4,0),0,0))</f>
        <v/>
      </c>
      <c r="P436" s="175" t="str">
        <f aca="false">IF(D436="","",(O436-F436)*D436*10)</f>
        <v/>
      </c>
      <c r="Q436" s="175" t="str">
        <f aca="true">IF(D436="","",xEURO(OFFSET(C436,-M436+1,0),E436,OFFSET(C436,-M436+2,0),OFFSET(C436,-M436+2,0),OFFSET(C436,-M436+3,0)+AB436,OFFSET(C436,-M436+4,0),0,2)/10*D436)</f>
        <v/>
      </c>
      <c r="R436" s="248" t="str">
        <f aca="true">IF(D436="","",xEURO(OFFSET(C436,-M436+1,0),E436,OFFSET(C436,-M436+2,0),OFFSET(C436,-M436+2,0),OFFSET(C436,-M436+3,0)+AB436,OFFSET(C436,-M436+4,0),0,3)/100*D436*10000)</f>
        <v/>
      </c>
      <c r="S436" s="248" t="str">
        <f aca="true">IF(D436="","",xEURO(OFFSET(C436,-M436+1,0),E436,OFFSET(C436,-M436+2,0),OFFSET(C436,-M436+2,0),OFFSET(C436,-M436+3,0)+AB436,OFFSET(C436,-M436+4,0),0,5)/365.25*D436*10000)</f>
        <v/>
      </c>
      <c r="U436" s="175" t="str">
        <f aca="true">IF(I436="","",xEURO(OFFSET(C436,-M436+1,0),J436,OFFSET(C436,-M436+2,0),OFFSET(C436,-M436+2,0),OFFSET(C436,-M436+3,0)+AC436,OFFSET(C436,-M436+4,0),1,1)*I436)</f>
        <v/>
      </c>
      <c r="V436" s="235" t="str">
        <f aca="true">IF(I436="","",xEURO(OFFSET(C436,-M436+1,0),J436,OFFSET(C436,-M436+2,0),OFFSET(C436,-M436+2,0),OFFSET(C436,-M436+3,0)+AC436,OFFSET(C436,-M436+4,0),1,0))</f>
        <v/>
      </c>
      <c r="W436" s="175" t="str">
        <f aca="false">IF(I436="","",(V436-K436)*I436*10)</f>
        <v/>
      </c>
      <c r="X436" s="175" t="str">
        <f aca="true">IF(I436="","",xEURO(OFFSET(C436,-M436+1,0),J436,OFFSET(C436,-M436+2,0),OFFSET(C436,-M436+2,0),OFFSET(C436,-M436+3,0)+AC436,OFFSET(C436,-M436+4,0),1,2)/10*I436)</f>
        <v/>
      </c>
      <c r="Y436" s="248" t="str">
        <f aca="true">IF(I436="","",xEURO(OFFSET(C436,-M436+1,0),J436,OFFSET(C436,-M436+2,0),OFFSET(C436,-M436+2,0),OFFSET(C436,-M436+3,0)+AC436,OFFSET(C436,-M436+4,0),1,3)/100*I436*10000)</f>
        <v/>
      </c>
      <c r="Z436" s="248" t="str">
        <f aca="true">IF(I436="","",xEURO(OFFSET(C436,-M436+1,0),J436,OFFSET(C436,-M436+2,0),OFFSET(C436,-M436+2,0),OFFSET(C436,-M436+3,0)+AC436,OFFSET(C436,-M436+4,0),1,5)/365.25*I436*10000)</f>
        <v/>
      </c>
      <c r="AB436" s="249" t="str">
        <f aca="true">IF(D436="","",xCalcSkew(OFFSET(C436,-M436,0),E436-OFFSET(C436,-M436+1,0),b)/100)</f>
        <v/>
      </c>
      <c r="AC436" s="249" t="str">
        <f aca="true">IF(I436="","",xCalcSkew(OFFSET(C436,-M436,0),J436-OFFSET(C436,-M436+1,0),b)/100)</f>
        <v/>
      </c>
      <c r="AE436" s="0" t="n">
        <f aca="false">D436*F436*10000*-1</f>
        <v>-0</v>
      </c>
      <c r="AF436" s="0" t="n">
        <f aca="false">I436*K436*10000*-1</f>
        <v>-0</v>
      </c>
      <c r="AG436" s="0" t="n">
        <f aca="false">AE436+AF436</f>
        <v>-0</v>
      </c>
    </row>
    <row r="437" customFormat="false" ht="12.75" hidden="false" customHeight="false" outlineLevel="0" collapsed="false">
      <c r="C437" s="272" t="e">
        <f aca="false">N467+U467</f>
        <v>#NAME?</v>
      </c>
      <c r="D437" s="265"/>
      <c r="E437" s="266"/>
      <c r="F437" s="266"/>
      <c r="G437" s="267"/>
      <c r="I437" s="265"/>
      <c r="J437" s="266"/>
      <c r="K437" s="266"/>
      <c r="L437" s="268"/>
      <c r="M437" s="247" t="n">
        <f aca="false">M436+1</f>
        <v>6</v>
      </c>
      <c r="N437" s="175" t="str">
        <f aca="true">IF(D437="","",xEURO(OFFSET(C437,-M437+1,0),E437,OFFSET(C437,-M437+2,0),OFFSET(C437,-M437+2,0),OFFSET(C437,-M437+3,0)+AB437,OFFSET(C437,-M437+4,0),0,1)*D437)</f>
        <v/>
      </c>
      <c r="O437" s="235" t="str">
        <f aca="true">IF(D437="","",xEURO(OFFSET(C437,-M437+1,0),E437,OFFSET(C437,-M437+2,0),OFFSET(C437,-M437+2,0),OFFSET(C437,-M437+3,0)+AB437,OFFSET(C437,-M437+4,0),0,0))</f>
        <v/>
      </c>
      <c r="P437" s="175" t="str">
        <f aca="false">IF(D437="","",(O437-F437)*D437*10)</f>
        <v/>
      </c>
      <c r="Q437" s="175" t="str">
        <f aca="true">IF(D437="","",xEURO(OFFSET(C437,-M437+1,0),E437,OFFSET(C437,-M437+2,0),OFFSET(C437,-M437+2,0),OFFSET(C437,-M437+3,0)+AB437,OFFSET(C437,-M437+4,0),0,2)/10*D437)</f>
        <v/>
      </c>
      <c r="R437" s="248" t="str">
        <f aca="true">IF(D437="","",xEURO(OFFSET(C437,-M437+1,0),E437,OFFSET(C437,-M437+2,0),OFFSET(C437,-M437+2,0),OFFSET(C437,-M437+3,0)+AB437,OFFSET(C437,-M437+4,0),0,3)/100*D437*10000)</f>
        <v/>
      </c>
      <c r="S437" s="248" t="str">
        <f aca="true">IF(D437="","",xEURO(OFFSET(C437,-M437+1,0),E437,OFFSET(C437,-M437+2,0),OFFSET(C437,-M437+2,0),OFFSET(C437,-M437+3,0)+AB437,OFFSET(C437,-M437+4,0),0,5)/365.25*D437*10000)</f>
        <v/>
      </c>
      <c r="U437" s="175" t="str">
        <f aca="true">IF(I437="","",xEURO(OFFSET(C437,-M437+1,0),J437,OFFSET(C437,-M437+2,0),OFFSET(C437,-M437+2,0),OFFSET(C437,-M437+3,0)+AC437,OFFSET(C437,-M437+4,0),1,1)*I437)</f>
        <v/>
      </c>
      <c r="V437" s="235" t="str">
        <f aca="true">IF(I437="","",xEURO(OFFSET(C437,-M437+1,0),J437,OFFSET(C437,-M437+2,0),OFFSET(C437,-M437+2,0),OFFSET(C437,-M437+3,0)+AC437,OFFSET(C437,-M437+4,0),1,0))</f>
        <v/>
      </c>
      <c r="W437" s="175" t="str">
        <f aca="false">IF(I437="","",(V437-K437)*I437*10)</f>
        <v/>
      </c>
      <c r="X437" s="175" t="str">
        <f aca="true">IF(I437="","",xEURO(OFFSET(C437,-M437+1,0),J437,OFFSET(C437,-M437+2,0),OFFSET(C437,-M437+2,0),OFFSET(C437,-M437+3,0)+AC437,OFFSET(C437,-M437+4,0),1,2)/10*I437)</f>
        <v/>
      </c>
      <c r="Y437" s="248" t="str">
        <f aca="true">IF(I437="","",xEURO(OFFSET(C437,-M437+1,0),J437,OFFSET(C437,-M437+2,0),OFFSET(C437,-M437+2,0),OFFSET(C437,-M437+3,0)+AC437,OFFSET(C437,-M437+4,0),1,3)/100*I437*10000)</f>
        <v/>
      </c>
      <c r="Z437" s="248" t="str">
        <f aca="true">IF(I437="","",xEURO(OFFSET(C437,-M437+1,0),J437,OFFSET(C437,-M437+2,0),OFFSET(C437,-M437+2,0),OFFSET(C437,-M437+3,0)+AC437,OFFSET(C437,-M437+4,0),1,5)/365.25*I437*10000)</f>
        <v/>
      </c>
      <c r="AB437" s="249" t="str">
        <f aca="true">IF(D437="","",xCalcSkew(OFFSET(C437,-M437,0),E437-OFFSET(C437,-M437+1,0),b)/100)</f>
        <v/>
      </c>
      <c r="AC437" s="249" t="str">
        <f aca="true">IF(I437="","",xCalcSkew(OFFSET(C437,-M437,0),J437-OFFSET(C437,-M437+1,0),b)/100)</f>
        <v/>
      </c>
      <c r="AE437" s="0" t="n">
        <f aca="false">D437*F437*10000*-1</f>
        <v>-0</v>
      </c>
      <c r="AF437" s="0" t="n">
        <f aca="false">I437*K437*10000*-1</f>
        <v>-0</v>
      </c>
      <c r="AG437" s="0" t="n">
        <f aca="false">AE437+AF437</f>
        <v>-0</v>
      </c>
    </row>
    <row r="438" customFormat="false" ht="12.75" hidden="false" customHeight="false" outlineLevel="0" collapsed="false">
      <c r="C438" s="273" t="e">
        <f aca="false">Q467+X467</f>
        <v>#NAME?</v>
      </c>
      <c r="D438" s="265"/>
      <c r="E438" s="266"/>
      <c r="F438" s="266"/>
      <c r="G438" s="267"/>
      <c r="I438" s="265"/>
      <c r="J438" s="266"/>
      <c r="K438" s="266"/>
      <c r="L438" s="268"/>
      <c r="M438" s="247" t="n">
        <f aca="false">M437+1</f>
        <v>7</v>
      </c>
      <c r="N438" s="175" t="str">
        <f aca="true">IF(D438="","",xEURO(OFFSET(C438,-M438+1,0),E438,OFFSET(C438,-M438+2,0),OFFSET(C438,-M438+2,0),OFFSET(C438,-M438+3,0)+AB438,OFFSET(C438,-M438+4,0),0,1)*D438)</f>
        <v/>
      </c>
      <c r="O438" s="235" t="str">
        <f aca="true">IF(D438="","",xEURO(OFFSET(C438,-M438+1,0),E438,OFFSET(C438,-M438+2,0),OFFSET(C438,-M438+2,0),OFFSET(C438,-M438+3,0)+AB438,OFFSET(C438,-M438+4,0),0,0))</f>
        <v/>
      </c>
      <c r="P438" s="175" t="str">
        <f aca="false">IF(D438="","",(O438-F438)*D438*10)</f>
        <v/>
      </c>
      <c r="Q438" s="175" t="str">
        <f aca="true">IF(D438="","",xEURO(OFFSET(C438,-M438+1,0),E438,OFFSET(C438,-M438+2,0),OFFSET(C438,-M438+2,0),OFFSET(C438,-M438+3,0)+AB438,OFFSET(C438,-M438+4,0),0,2)/10*D438)</f>
        <v/>
      </c>
      <c r="R438" s="248" t="str">
        <f aca="true">IF(D438="","",xEURO(OFFSET(C438,-M438+1,0),E438,OFFSET(C438,-M438+2,0),OFFSET(C438,-M438+2,0),OFFSET(C438,-M438+3,0)+AB438,OFFSET(C438,-M438+4,0),0,3)/100*D438*10000)</f>
        <v/>
      </c>
      <c r="S438" s="248" t="str">
        <f aca="true">IF(D438="","",xEURO(OFFSET(C438,-M438+1,0),E438,OFFSET(C438,-M438+2,0),OFFSET(C438,-M438+2,0),OFFSET(C438,-M438+3,0)+AB438,OFFSET(C438,-M438+4,0),0,5)/365.25*D438*10000)</f>
        <v/>
      </c>
      <c r="U438" s="175" t="str">
        <f aca="true">IF(I438="","",xEURO(OFFSET(C438,-M438+1,0),J438,OFFSET(C438,-M438+2,0),OFFSET(C438,-M438+2,0),OFFSET(C438,-M438+3,0)+AC438,OFFSET(C438,-M438+4,0),1,1)*I438)</f>
        <v/>
      </c>
      <c r="V438" s="235" t="str">
        <f aca="true">IF(I438="","",xEURO(OFFSET(C438,-M438+1,0),J438,OFFSET(C438,-M438+2,0),OFFSET(C438,-M438+2,0),OFFSET(C438,-M438+3,0)+AC438,OFFSET(C438,-M438+4,0),1,0))</f>
        <v/>
      </c>
      <c r="W438" s="175" t="str">
        <f aca="false">IF(I438="","",(V438-K438)*I438*10)</f>
        <v/>
      </c>
      <c r="X438" s="175" t="str">
        <f aca="true">IF(I438="","",xEURO(OFFSET(C438,-M438+1,0),J438,OFFSET(C438,-M438+2,0),OFFSET(C438,-M438+2,0),OFFSET(C438,-M438+3,0)+AC438,OFFSET(C438,-M438+4,0),1,2)/10*I438)</f>
        <v/>
      </c>
      <c r="Y438" s="248" t="str">
        <f aca="true">IF(I438="","",xEURO(OFFSET(C438,-M438+1,0),J438,OFFSET(C438,-M438+2,0),OFFSET(C438,-M438+2,0),OFFSET(C438,-M438+3,0)+AC438,OFFSET(C438,-M438+4,0),1,3)/100*I438*10000)</f>
        <v/>
      </c>
      <c r="Z438" s="248" t="str">
        <f aca="true">IF(I438="","",xEURO(OFFSET(C438,-M438+1,0),J438,OFFSET(C438,-M438+2,0),OFFSET(C438,-M438+2,0),OFFSET(C438,-M438+3,0)+AC438,OFFSET(C438,-M438+4,0),1,5)/365.25*I438*10000)</f>
        <v/>
      </c>
      <c r="AB438" s="249" t="str">
        <f aca="true">IF(D438="","",xCalcSkew(OFFSET(C438,-M438,0),E438-OFFSET(C438,-M438+1,0),b)/100)</f>
        <v/>
      </c>
      <c r="AC438" s="249" t="str">
        <f aca="true">IF(I438="","",xCalcSkew(OFFSET(C438,-M438,0),J438-OFFSET(C438,-M438+1,0),b)/100)</f>
        <v/>
      </c>
      <c r="AE438" s="0" t="n">
        <f aca="false">D438*F438*10000*-1</f>
        <v>-0</v>
      </c>
      <c r="AF438" s="0" t="n">
        <f aca="false">I438*K438*10000*-1</f>
        <v>-0</v>
      </c>
      <c r="AG438" s="0" t="n">
        <f aca="false">AE438+AF438</f>
        <v>-0</v>
      </c>
    </row>
    <row r="439" customFormat="false" ht="12.75" hidden="false" customHeight="false" outlineLevel="0" collapsed="false">
      <c r="C439" s="272" t="e">
        <f aca="false">R467+Y467</f>
        <v>#NAME?</v>
      </c>
      <c r="D439" s="265"/>
      <c r="E439" s="266"/>
      <c r="F439" s="266"/>
      <c r="G439" s="267"/>
      <c r="I439" s="265"/>
      <c r="J439" s="266"/>
      <c r="K439" s="266"/>
      <c r="L439" s="268"/>
      <c r="M439" s="247" t="n">
        <f aca="false">M438+1</f>
        <v>8</v>
      </c>
      <c r="N439" s="175" t="str">
        <f aca="true">IF(D439="","",xEURO(OFFSET(C439,-M439+1,0),E439,OFFSET(C439,-M439+2,0),OFFSET(C439,-M439+2,0),OFFSET(C439,-M439+3,0)+AB439,OFFSET(C439,-M439+4,0),0,1)*D439)</f>
        <v/>
      </c>
      <c r="O439" s="235" t="str">
        <f aca="true">IF(D439="","",xEURO(OFFSET(C439,-M439+1,0),E439,OFFSET(C439,-M439+2,0),OFFSET(C439,-M439+2,0),OFFSET(C439,-M439+3,0)+AB439,OFFSET(C439,-M439+4,0),0,0))</f>
        <v/>
      </c>
      <c r="P439" s="175" t="str">
        <f aca="false">IF(D439="","",(O439-F439)*D439*10)</f>
        <v/>
      </c>
      <c r="Q439" s="175" t="str">
        <f aca="true">IF(D439="","",xEURO(OFFSET(C439,-M439+1,0),E439,OFFSET(C439,-M439+2,0),OFFSET(C439,-M439+2,0),OFFSET(C439,-M439+3,0)+AB439,OFFSET(C439,-M439+4,0),0,2)/10*D439)</f>
        <v/>
      </c>
      <c r="R439" s="248" t="str">
        <f aca="true">IF(D439="","",xEURO(OFFSET(C439,-M439+1,0),E439,OFFSET(C439,-M439+2,0),OFFSET(C439,-M439+2,0),OFFSET(C439,-M439+3,0)+AB439,OFFSET(C439,-M439+4,0),0,3)/100*D439*10000)</f>
        <v/>
      </c>
      <c r="S439" s="248" t="str">
        <f aca="true">IF(D439="","",xEURO(OFFSET(C439,-M439+1,0),E439,OFFSET(C439,-M439+2,0),OFFSET(C439,-M439+2,0),OFFSET(C439,-M439+3,0)+AB439,OFFSET(C439,-M439+4,0),0,5)/365.25*D439*10000)</f>
        <v/>
      </c>
      <c r="U439" s="175" t="str">
        <f aca="true">IF(I439="","",xEURO(OFFSET(C439,-M439+1,0),J439,OFFSET(C439,-M439+2,0),OFFSET(C439,-M439+2,0),OFFSET(C439,-M439+3,0)+AC439,OFFSET(C439,-M439+4,0),1,1)*I439)</f>
        <v/>
      </c>
      <c r="V439" s="235" t="str">
        <f aca="true">IF(I439="","",xEURO(OFFSET(C439,-M439+1,0),J439,OFFSET(C439,-M439+2,0),OFFSET(C439,-M439+2,0),OFFSET(C439,-M439+3,0)+AC439,OFFSET(C439,-M439+4,0),1,0))</f>
        <v/>
      </c>
      <c r="W439" s="175" t="str">
        <f aca="false">IF(I439="","",(V439-K439)*I439*10)</f>
        <v/>
      </c>
      <c r="X439" s="175" t="str">
        <f aca="true">IF(I439="","",xEURO(OFFSET(C439,-M439+1,0),J439,OFFSET(C439,-M439+2,0),OFFSET(C439,-M439+2,0),OFFSET(C439,-M439+3,0)+AC439,OFFSET(C439,-M439+4,0),1,2)/10*I439)</f>
        <v/>
      </c>
      <c r="Y439" s="248" t="str">
        <f aca="true">IF(I439="","",xEURO(OFFSET(C439,-M439+1,0),J439,OFFSET(C439,-M439+2,0),OFFSET(C439,-M439+2,0),OFFSET(C439,-M439+3,0)+AC439,OFFSET(C439,-M439+4,0),1,3)/100*I439*10000)</f>
        <v/>
      </c>
      <c r="Z439" s="248" t="str">
        <f aca="true">IF(I439="","",xEURO(OFFSET(C439,-M439+1,0),J439,OFFSET(C439,-M439+2,0),OFFSET(C439,-M439+2,0),OFFSET(C439,-M439+3,0)+AC439,OFFSET(C439,-M439+4,0),1,5)/365.25*I439*10000)</f>
        <v/>
      </c>
      <c r="AB439" s="249" t="str">
        <f aca="true">IF(D439="","",xCalcSkew(OFFSET(C439,-M439,0),E439-OFFSET(C439,-M439+1,0),b)/100)</f>
        <v/>
      </c>
      <c r="AC439" s="249" t="str">
        <f aca="true">IF(I439="","",xCalcSkew(OFFSET(C439,-M439,0),J439-OFFSET(C439,-M439+1,0),b)/100)</f>
        <v/>
      </c>
      <c r="AE439" s="0" t="n">
        <f aca="false">D439*F439*10000*-1</f>
        <v>-0</v>
      </c>
      <c r="AF439" s="0" t="n">
        <f aca="false">I439*K439*10000*-1</f>
        <v>-0</v>
      </c>
      <c r="AG439" s="0" t="n">
        <f aca="false">AE439+AF439</f>
        <v>-0</v>
      </c>
    </row>
    <row r="440" customFormat="false" ht="12.75" hidden="false" customHeight="false" outlineLevel="0" collapsed="false">
      <c r="C440" s="272" t="e">
        <f aca="false">S467+Z467</f>
        <v>#NAME?</v>
      </c>
      <c r="D440" s="265"/>
      <c r="E440" s="266"/>
      <c r="F440" s="266"/>
      <c r="G440" s="267"/>
      <c r="I440" s="265"/>
      <c r="J440" s="266"/>
      <c r="K440" s="266"/>
      <c r="L440" s="268"/>
      <c r="M440" s="247" t="n">
        <f aca="false">M439+1</f>
        <v>9</v>
      </c>
      <c r="N440" s="175" t="str">
        <f aca="true">IF(D440="","",xEURO(OFFSET(C440,-M440+1,0),E440,OFFSET(C440,-M440+2,0),OFFSET(C440,-M440+2,0),OFFSET(C440,-M440+3,0)+AB440,OFFSET(C440,-M440+4,0),0,1)*D440)</f>
        <v/>
      </c>
      <c r="O440" s="235" t="str">
        <f aca="true">IF(D440="","",xEURO(OFFSET(C440,-M440+1,0),E440,OFFSET(C440,-M440+2,0),OFFSET(C440,-M440+2,0),OFFSET(C440,-M440+3,0)+AB440,OFFSET(C440,-M440+4,0),0,0))</f>
        <v/>
      </c>
      <c r="P440" s="175" t="str">
        <f aca="false">IF(D440="","",(O440-F440)*D440*10)</f>
        <v/>
      </c>
      <c r="Q440" s="175" t="str">
        <f aca="true">IF(D440="","",xEURO(OFFSET(C440,-M440+1,0),E440,OFFSET(C440,-M440+2,0),OFFSET(C440,-M440+2,0),OFFSET(C440,-M440+3,0)+AB440,OFFSET(C440,-M440+4,0),0,2)/10*D440)</f>
        <v/>
      </c>
      <c r="R440" s="248" t="str">
        <f aca="true">IF(D440="","",xEURO(OFFSET(C440,-M440+1,0),E440,OFFSET(C440,-M440+2,0),OFFSET(C440,-M440+2,0),OFFSET(C440,-M440+3,0)+AB440,OFFSET(C440,-M440+4,0),0,3)/100*D440*10000)</f>
        <v/>
      </c>
      <c r="S440" s="248" t="str">
        <f aca="true">IF(D440="","",xEURO(OFFSET(C440,-M440+1,0),E440,OFFSET(C440,-M440+2,0),OFFSET(C440,-M440+2,0),OFFSET(C440,-M440+3,0)+AB440,OFFSET(C440,-M440+4,0),0,5)/365.25*D440*10000)</f>
        <v/>
      </c>
      <c r="U440" s="175" t="str">
        <f aca="true">IF(I440="","",xEURO(OFFSET(C440,-M440+1,0),J440,OFFSET(C440,-M440+2,0),OFFSET(C440,-M440+2,0),OFFSET(C440,-M440+3,0)+AC440,OFFSET(C440,-M440+4,0),1,1)*I440)</f>
        <v/>
      </c>
      <c r="V440" s="235" t="str">
        <f aca="true">IF(I440="","",xEURO(OFFSET(C440,-M440+1,0),J440,OFFSET(C440,-M440+2,0),OFFSET(C440,-M440+2,0),OFFSET(C440,-M440+3,0)+AC440,OFFSET(C440,-M440+4,0),1,0))</f>
        <v/>
      </c>
      <c r="W440" s="175" t="str">
        <f aca="false">IF(I440="","",(V440-K440)*I440*10)</f>
        <v/>
      </c>
      <c r="X440" s="175" t="str">
        <f aca="true">IF(I440="","",xEURO(OFFSET(C440,-M440+1,0),J440,OFFSET(C440,-M440+2,0),OFFSET(C440,-M440+2,0),OFFSET(C440,-M440+3,0)+AC440,OFFSET(C440,-M440+4,0),1,2)/10*I440)</f>
        <v/>
      </c>
      <c r="Y440" s="248" t="str">
        <f aca="true">IF(I440="","",xEURO(OFFSET(C440,-M440+1,0),J440,OFFSET(C440,-M440+2,0),OFFSET(C440,-M440+2,0),OFFSET(C440,-M440+3,0)+AC440,OFFSET(C440,-M440+4,0),1,3)/100*I440*10000)</f>
        <v/>
      </c>
      <c r="Z440" s="248" t="str">
        <f aca="true">IF(I440="","",xEURO(OFFSET(C440,-M440+1,0),J440,OFFSET(C440,-M440+2,0),OFFSET(C440,-M440+2,0),OFFSET(C440,-M440+3,0)+AC440,OFFSET(C440,-M440+4,0),1,5)/365.25*I440*10000)</f>
        <v/>
      </c>
      <c r="AB440" s="249" t="str">
        <f aca="true">IF(D440="","",xCalcSkew(OFFSET(C440,-M440,0),E440-OFFSET(C440,-M440+1,0),b)/100)</f>
        <v/>
      </c>
      <c r="AC440" s="249" t="str">
        <f aca="true">IF(I440="","",xCalcSkew(OFFSET(C440,-M440,0),J440-OFFSET(C440,-M440+1,0),b)/100)</f>
        <v/>
      </c>
      <c r="AE440" s="0" t="n">
        <f aca="false">D440*F440*10000*-1</f>
        <v>-0</v>
      </c>
      <c r="AF440" s="0" t="n">
        <f aca="false">I440*K440*10000*-1</f>
        <v>-0</v>
      </c>
      <c r="AG440" s="0" t="n">
        <f aca="false">AE440+AF440</f>
        <v>-0</v>
      </c>
    </row>
    <row r="441" customFormat="false" ht="12.75" hidden="false" customHeight="false" outlineLevel="0" collapsed="false">
      <c r="C441" s="272" t="e">
        <f aca="false">P467+W467</f>
        <v>#NAME?</v>
      </c>
      <c r="D441" s="265"/>
      <c r="E441" s="266"/>
      <c r="F441" s="266"/>
      <c r="G441" s="267"/>
      <c r="I441" s="265"/>
      <c r="J441" s="266"/>
      <c r="K441" s="266"/>
      <c r="L441" s="268"/>
      <c r="M441" s="247" t="n">
        <f aca="false">M440+1</f>
        <v>10</v>
      </c>
      <c r="N441" s="175" t="str">
        <f aca="true">IF(D441="","",xEURO(OFFSET(C441,-M441+1,0),E441,OFFSET(C441,-M441+2,0),OFFSET(C441,-M441+2,0),OFFSET(C441,-M441+3,0)+AB441,OFFSET(C441,-M441+4,0),0,1)*D441)</f>
        <v/>
      </c>
      <c r="O441" s="235" t="str">
        <f aca="true">IF(D441="","",xEURO(OFFSET(C441,-M441+1,0),E441,OFFSET(C441,-M441+2,0),OFFSET(C441,-M441+2,0),OFFSET(C441,-M441+3,0)+AB441,OFFSET(C441,-M441+4,0),0,0))</f>
        <v/>
      </c>
      <c r="P441" s="175" t="str">
        <f aca="false">IF(D441="","",(O441-F441)*D441*10)</f>
        <v/>
      </c>
      <c r="Q441" s="175" t="str">
        <f aca="true">IF(D441="","",xEURO(OFFSET(C441,-M441+1,0),E441,OFFSET(C441,-M441+2,0),OFFSET(C441,-M441+2,0),OFFSET(C441,-M441+3,0)+AB441,OFFSET(C441,-M441+4,0),0,2)/10*D441)</f>
        <v/>
      </c>
      <c r="R441" s="248" t="str">
        <f aca="true">IF(D441="","",xEURO(OFFSET(C441,-M441+1,0),E441,OFFSET(C441,-M441+2,0),OFFSET(C441,-M441+2,0),OFFSET(C441,-M441+3,0)+AB441,OFFSET(C441,-M441+4,0),0,3)/100*D441*10000)</f>
        <v/>
      </c>
      <c r="S441" s="248" t="str">
        <f aca="true">IF(D441="","",xEURO(OFFSET(C441,-M441+1,0),E441,OFFSET(C441,-M441+2,0),OFFSET(C441,-M441+2,0),OFFSET(C441,-M441+3,0)+AB441,OFFSET(C441,-M441+4,0),0,5)/365.25*D441*10000)</f>
        <v/>
      </c>
      <c r="U441" s="175" t="str">
        <f aca="true">IF(I441="","",xEURO(OFFSET(C441,-M441+1,0),J441,OFFSET(C441,-M441+2,0),OFFSET(C441,-M441+2,0),OFFSET(C441,-M441+3,0)+AC441,OFFSET(C441,-M441+4,0),1,1)*I441)</f>
        <v/>
      </c>
      <c r="V441" s="235" t="str">
        <f aca="true">IF(I441="","",xEURO(OFFSET(C441,-M441+1,0),J441,OFFSET(C441,-M441+2,0),OFFSET(C441,-M441+2,0),OFFSET(C441,-M441+3,0)+AC441,OFFSET(C441,-M441+4,0),1,0))</f>
        <v/>
      </c>
      <c r="W441" s="175" t="str">
        <f aca="false">IF(I441="","",(V441-K441)*I441*10)</f>
        <v/>
      </c>
      <c r="X441" s="175" t="str">
        <f aca="true">IF(I441="","",xEURO(OFFSET(C441,-M441+1,0),J441,OFFSET(C441,-M441+2,0),OFFSET(C441,-M441+2,0),OFFSET(C441,-M441+3,0)+AC441,OFFSET(C441,-M441+4,0),1,2)/10*I441)</f>
        <v/>
      </c>
      <c r="Y441" s="248" t="str">
        <f aca="true">IF(I441="","",xEURO(OFFSET(C441,-M441+1,0),J441,OFFSET(C441,-M441+2,0),OFFSET(C441,-M441+2,0),OFFSET(C441,-M441+3,0)+AC441,OFFSET(C441,-M441+4,0),1,3)/100*I441*10000)</f>
        <v/>
      </c>
      <c r="Z441" s="248" t="str">
        <f aca="true">IF(I441="","",xEURO(OFFSET(C441,-M441+1,0),J441,OFFSET(C441,-M441+2,0),OFFSET(C441,-M441+2,0),OFFSET(C441,-M441+3,0)+AC441,OFFSET(C441,-M441+4,0),1,5)/365.25*I441*10000)</f>
        <v/>
      </c>
      <c r="AB441" s="249" t="str">
        <f aca="true">IF(D441="","",xCalcSkew(OFFSET(C441,-M441,0),E441-OFFSET(C441,-M441+1,0),b)/100)</f>
        <v/>
      </c>
      <c r="AC441" s="249" t="str">
        <f aca="true">IF(I441="","",xCalcSkew(OFFSET(C441,-M441,0),J441-OFFSET(C441,-M441+1,0),b)/100)</f>
        <v/>
      </c>
      <c r="AE441" s="0" t="n">
        <f aca="false">D441*F441*10000*-1</f>
        <v>-0</v>
      </c>
      <c r="AF441" s="0" t="n">
        <f aca="false">I441*K441*10000*-1</f>
        <v>-0</v>
      </c>
      <c r="AG441" s="0" t="n">
        <f aca="false">AE441+AF441</f>
        <v>-0</v>
      </c>
    </row>
    <row r="442" customFormat="false" ht="12.75" hidden="false" customHeight="false" outlineLevel="0" collapsed="false">
      <c r="D442" s="265"/>
      <c r="E442" s="266"/>
      <c r="F442" s="266"/>
      <c r="G442" s="267"/>
      <c r="I442" s="265"/>
      <c r="J442" s="266"/>
      <c r="K442" s="266"/>
      <c r="L442" s="268"/>
      <c r="M442" s="247" t="n">
        <f aca="false">M441+1</f>
        <v>11</v>
      </c>
      <c r="N442" s="175" t="str">
        <f aca="true">IF(D442="","",xEURO(OFFSET(C442,-M442+1,0),E442,OFFSET(C442,-M442+2,0),OFFSET(C442,-M442+2,0),OFFSET(C442,-M442+3,0)+AB442,OFFSET(C442,-M442+4,0),0,1)*D442)</f>
        <v/>
      </c>
      <c r="O442" s="235" t="str">
        <f aca="true">IF(D442="","",xEURO(OFFSET(C442,-M442+1,0),E442,OFFSET(C442,-M442+2,0),OFFSET(C442,-M442+2,0),OFFSET(C442,-M442+3,0)+AB442,OFFSET(C442,-M442+4,0),0,0))</f>
        <v/>
      </c>
      <c r="P442" s="175" t="str">
        <f aca="false">IF(D442="","",(O442-F442)*D442*10)</f>
        <v/>
      </c>
      <c r="Q442" s="175" t="str">
        <f aca="true">IF(D442="","",xEURO(OFFSET(C442,-M442+1,0),E442,OFFSET(C442,-M442+2,0),OFFSET(C442,-M442+2,0),OFFSET(C442,-M442+3,0)+AB442,OFFSET(C442,-M442+4,0),0,2)/10*D442)</f>
        <v/>
      </c>
      <c r="R442" s="248" t="str">
        <f aca="true">IF(D442="","",xEURO(OFFSET(C442,-M442+1,0),E442,OFFSET(C442,-M442+2,0),OFFSET(C442,-M442+2,0),OFFSET(C442,-M442+3,0)+AB442,OFFSET(C442,-M442+4,0),0,3)/100*D442*10000)</f>
        <v/>
      </c>
      <c r="S442" s="248" t="str">
        <f aca="true">IF(D442="","",xEURO(OFFSET(C442,-M442+1,0),E442,OFFSET(C442,-M442+2,0),OFFSET(C442,-M442+2,0),OFFSET(C442,-M442+3,0)+AB442,OFFSET(C442,-M442+4,0),0,5)/365.25*D442*10000)</f>
        <v/>
      </c>
      <c r="U442" s="175" t="str">
        <f aca="true">IF(I442="","",xEURO(OFFSET(C442,-M442+1,0),J442,OFFSET(C442,-M442+2,0),OFFSET(C442,-M442+2,0),OFFSET(C442,-M442+3,0)+AC442,OFFSET(C442,-M442+4,0),1,1)*I442)</f>
        <v/>
      </c>
      <c r="V442" s="235" t="str">
        <f aca="true">IF(I442="","",xEURO(OFFSET(C442,-M442+1,0),J442,OFFSET(C442,-M442+2,0),OFFSET(C442,-M442+2,0),OFFSET(C442,-M442+3,0)+AC442,OFFSET(C442,-M442+4,0),1,0))</f>
        <v/>
      </c>
      <c r="W442" s="175" t="str">
        <f aca="false">IF(I442="","",(V442-K442)*I442*10)</f>
        <v/>
      </c>
      <c r="X442" s="175" t="str">
        <f aca="true">IF(I442="","",xEURO(OFFSET(C442,-M442+1,0),J442,OFFSET(C442,-M442+2,0),OFFSET(C442,-M442+2,0),OFFSET(C442,-M442+3,0)+AC442,OFFSET(C442,-M442+4,0),1,2)/10*I442)</f>
        <v/>
      </c>
      <c r="Y442" s="248" t="str">
        <f aca="true">IF(I442="","",xEURO(OFFSET(C442,-M442+1,0),J442,OFFSET(C442,-M442+2,0),OFFSET(C442,-M442+2,0),OFFSET(C442,-M442+3,0)+AC442,OFFSET(C442,-M442+4,0),1,3)/100*I442*10000)</f>
        <v/>
      </c>
      <c r="Z442" s="248" t="str">
        <f aca="true">IF(I442="","",xEURO(OFFSET(C442,-M442+1,0),J442,OFFSET(C442,-M442+2,0),OFFSET(C442,-M442+2,0),OFFSET(C442,-M442+3,0)+AC442,OFFSET(C442,-M442+4,0),1,5)/365.25*I442*10000)</f>
        <v/>
      </c>
      <c r="AB442" s="249" t="str">
        <f aca="true">IF(D442="","",xCalcSkew(OFFSET(C442,-M442,0),E442-OFFSET(C442,-M442+1,0),b)/100)</f>
        <v/>
      </c>
      <c r="AC442" s="249" t="str">
        <f aca="true">IF(I442="","",xCalcSkew(OFFSET(C442,-M442,0),J442-OFFSET(C442,-M442+1,0),b)/100)</f>
        <v/>
      </c>
      <c r="AE442" s="0" t="n">
        <f aca="false">D442*F442*10000*-1</f>
        <v>-0</v>
      </c>
      <c r="AF442" s="0" t="n">
        <f aca="false">I442*K442*10000*-1</f>
        <v>-0</v>
      </c>
      <c r="AG442" s="0" t="n">
        <f aca="false">AE442+AF442</f>
        <v>-0</v>
      </c>
    </row>
    <row r="443" customFormat="false" ht="12.75" hidden="false" customHeight="false" outlineLevel="0" collapsed="false">
      <c r="D443" s="265"/>
      <c r="E443" s="266"/>
      <c r="F443" s="266"/>
      <c r="G443" s="267"/>
      <c r="I443" s="265"/>
      <c r="J443" s="266"/>
      <c r="K443" s="266"/>
      <c r="L443" s="268"/>
      <c r="M443" s="247" t="n">
        <f aca="false">M442+1</f>
        <v>12</v>
      </c>
      <c r="N443" s="175" t="str">
        <f aca="true">IF(D443="","",xEURO(OFFSET(C443,-M443+1,0),E443,OFFSET(C443,-M443+2,0),OFFSET(C443,-M443+2,0),OFFSET(C443,-M443+3,0)+AB443,OFFSET(C443,-M443+4,0),0,1)*D443)</f>
        <v/>
      </c>
      <c r="O443" s="235" t="str">
        <f aca="true">IF(D443="","",xEURO(OFFSET(C443,-M443+1,0),E443,OFFSET(C443,-M443+2,0),OFFSET(C443,-M443+2,0),OFFSET(C443,-M443+3,0)+AB443,OFFSET(C443,-M443+4,0),0,0))</f>
        <v/>
      </c>
      <c r="P443" s="175" t="str">
        <f aca="false">IF(D443="","",(O443-F443)*D443*10)</f>
        <v/>
      </c>
      <c r="Q443" s="175" t="str">
        <f aca="true">IF(D443="","",xEURO(OFFSET(C443,-M443+1,0),E443,OFFSET(C443,-M443+2,0),OFFSET(C443,-M443+2,0),OFFSET(C443,-M443+3,0)+AB443,OFFSET(C443,-M443+4,0),0,2)/10*D443)</f>
        <v/>
      </c>
      <c r="R443" s="248" t="str">
        <f aca="true">IF(D443="","",xEURO(OFFSET(C443,-M443+1,0),E443,OFFSET(C443,-M443+2,0),OFFSET(C443,-M443+2,0),OFFSET(C443,-M443+3,0)+AB443,OFFSET(C443,-M443+4,0),0,3)/100*D443*10000)</f>
        <v/>
      </c>
      <c r="S443" s="248" t="str">
        <f aca="true">IF(D443="","",xEURO(OFFSET(C443,-M443+1,0),E443,OFFSET(C443,-M443+2,0),OFFSET(C443,-M443+2,0),OFFSET(C443,-M443+3,0)+AB443,OFFSET(C443,-M443+4,0),0,5)/365.25*D443*10000)</f>
        <v/>
      </c>
      <c r="U443" s="175" t="str">
        <f aca="true">IF(I443="","",xEURO(OFFSET(C443,-M443+1,0),J443,OFFSET(C443,-M443+2,0),OFFSET(C443,-M443+2,0),OFFSET(C443,-M443+3,0)+AC443,OFFSET(C443,-M443+4,0),1,1)*I443)</f>
        <v/>
      </c>
      <c r="V443" s="235" t="str">
        <f aca="true">IF(I443="","",xEURO(OFFSET(C443,-M443+1,0),J443,OFFSET(C443,-M443+2,0),OFFSET(C443,-M443+2,0),OFFSET(C443,-M443+3,0)+AC443,OFFSET(C443,-M443+4,0),1,0))</f>
        <v/>
      </c>
      <c r="W443" s="175" t="str">
        <f aca="false">IF(I443="","",(V443-K443)*I443*10)</f>
        <v/>
      </c>
      <c r="X443" s="175" t="str">
        <f aca="true">IF(I443="","",xEURO(OFFSET(C443,-M443+1,0),J443,OFFSET(C443,-M443+2,0),OFFSET(C443,-M443+2,0),OFFSET(C443,-M443+3,0)+AC443,OFFSET(C443,-M443+4,0),1,2)/10*I443)</f>
        <v/>
      </c>
      <c r="Y443" s="248" t="str">
        <f aca="true">IF(I443="","",xEURO(OFFSET(C443,-M443+1,0),J443,OFFSET(C443,-M443+2,0),OFFSET(C443,-M443+2,0),OFFSET(C443,-M443+3,0)+AC443,OFFSET(C443,-M443+4,0),1,3)/100*I443*10000)</f>
        <v/>
      </c>
      <c r="Z443" s="248" t="str">
        <f aca="true">IF(I443="","",xEURO(OFFSET(C443,-M443+1,0),J443,OFFSET(C443,-M443+2,0),OFFSET(C443,-M443+2,0),OFFSET(C443,-M443+3,0)+AC443,OFFSET(C443,-M443+4,0),1,5)/365.25*I443*10000)</f>
        <v/>
      </c>
      <c r="AB443" s="249" t="str">
        <f aca="true">IF(D443="","",xCalcSkew(OFFSET(C443,-M443,0),E443-OFFSET(C443,-M443+1,0),b)/100)</f>
        <v/>
      </c>
      <c r="AC443" s="249" t="str">
        <f aca="true">IF(I443="","",xCalcSkew(OFFSET(C443,-M443,0),J443-OFFSET(C443,-M443+1,0),b)/100)</f>
        <v/>
      </c>
      <c r="AE443" s="0" t="n">
        <f aca="false">D443*F443*10000*-1</f>
        <v>-0</v>
      </c>
      <c r="AF443" s="0" t="n">
        <f aca="false">I443*K443*10000*-1</f>
        <v>-0</v>
      </c>
      <c r="AG443" s="0" t="n">
        <f aca="false">AE443+AF443</f>
        <v>-0</v>
      </c>
    </row>
    <row r="444" customFormat="false" ht="12.75" hidden="false" customHeight="false" outlineLevel="0" collapsed="false">
      <c r="D444" s="265"/>
      <c r="E444" s="266"/>
      <c r="F444" s="266"/>
      <c r="G444" s="267"/>
      <c r="I444" s="265"/>
      <c r="J444" s="266"/>
      <c r="K444" s="266"/>
      <c r="L444" s="268"/>
      <c r="M444" s="247" t="n">
        <f aca="false">M443+1</f>
        <v>13</v>
      </c>
      <c r="N444" s="175" t="str">
        <f aca="true">IF(D444="","",xEURO(OFFSET(C444,-M444+1,0),E444,OFFSET(C444,-M444+2,0),OFFSET(C444,-M444+2,0),OFFSET(C444,-M444+3,0)+AB444,OFFSET(C444,-M444+4,0),0,1)*D444)</f>
        <v/>
      </c>
      <c r="O444" s="235" t="str">
        <f aca="true">IF(D444="","",xEURO(OFFSET(C444,-M444+1,0),E444,OFFSET(C444,-M444+2,0),OFFSET(C444,-M444+2,0),OFFSET(C444,-M444+3,0)+AB444,OFFSET(C444,-M444+4,0),0,0))</f>
        <v/>
      </c>
      <c r="P444" s="175" t="str">
        <f aca="false">IF(D444="","",(O444-F444)*D444*10)</f>
        <v/>
      </c>
      <c r="Q444" s="175" t="str">
        <f aca="true">IF(D444="","",xEURO(OFFSET(C444,-M444+1,0),E444,OFFSET(C444,-M444+2,0),OFFSET(C444,-M444+2,0),OFFSET(C444,-M444+3,0)+AB444,OFFSET(C444,-M444+4,0),0,2)/10*D444)</f>
        <v/>
      </c>
      <c r="R444" s="248" t="str">
        <f aca="true">IF(D444="","",xEURO(OFFSET(C444,-M444+1,0),E444,OFFSET(C444,-M444+2,0),OFFSET(C444,-M444+2,0),OFFSET(C444,-M444+3,0)+AB444,OFFSET(C444,-M444+4,0),0,3)/100*D444*10000)</f>
        <v/>
      </c>
      <c r="S444" s="248" t="str">
        <f aca="true">IF(D444="","",xEURO(OFFSET(C444,-M444+1,0),E444,OFFSET(C444,-M444+2,0),OFFSET(C444,-M444+2,0),OFFSET(C444,-M444+3,0)+AB444,OFFSET(C444,-M444+4,0),0,5)/365.25*D444*10000)</f>
        <v/>
      </c>
      <c r="U444" s="175" t="str">
        <f aca="true">IF(I444="","",xEURO(OFFSET(C444,-M444+1,0),J444,OFFSET(C444,-M444+2,0),OFFSET(C444,-M444+2,0),OFFSET(C444,-M444+3,0)+AC444,OFFSET(C444,-M444+4,0),1,1)*I444)</f>
        <v/>
      </c>
      <c r="V444" s="235" t="str">
        <f aca="true">IF(I444="","",xEURO(OFFSET(C444,-M444+1,0),J444,OFFSET(C444,-M444+2,0),OFFSET(C444,-M444+2,0),OFFSET(C444,-M444+3,0)+AC444,OFFSET(C444,-M444+4,0),1,0))</f>
        <v/>
      </c>
      <c r="W444" s="175" t="str">
        <f aca="false">IF(I444="","",(V444-K444)*I444*10)</f>
        <v/>
      </c>
      <c r="X444" s="175" t="str">
        <f aca="true">IF(I444="","",xEURO(OFFSET(C444,-M444+1,0),J444,OFFSET(C444,-M444+2,0),OFFSET(C444,-M444+2,0),OFFSET(C444,-M444+3,0)+AC444,OFFSET(C444,-M444+4,0),1,2)/10*I444)</f>
        <v/>
      </c>
      <c r="Y444" s="248" t="str">
        <f aca="true">IF(I444="","",xEURO(OFFSET(C444,-M444+1,0),J444,OFFSET(C444,-M444+2,0),OFFSET(C444,-M444+2,0),OFFSET(C444,-M444+3,0)+AC444,OFFSET(C444,-M444+4,0),1,3)/100*I444*10000)</f>
        <v/>
      </c>
      <c r="Z444" s="248" t="str">
        <f aca="true">IF(I444="","",xEURO(OFFSET(C444,-M444+1,0),J444,OFFSET(C444,-M444+2,0),OFFSET(C444,-M444+2,0),OFFSET(C444,-M444+3,0)+AC444,OFFSET(C444,-M444+4,0),1,5)/365.25*I444*10000)</f>
        <v/>
      </c>
      <c r="AB444" s="249" t="str">
        <f aca="true">IF(D444="","",xCalcSkew(OFFSET(C444,-M444,0),E444-OFFSET(C444,-M444+1,0),b)/100)</f>
        <v/>
      </c>
      <c r="AC444" s="249" t="str">
        <f aca="true">IF(I444="","",xCalcSkew(OFFSET(C444,-M444,0),J444-OFFSET(C444,-M444+1,0),b)/100)</f>
        <v/>
      </c>
      <c r="AE444" s="0" t="n">
        <f aca="false">D444*F444*10000*-1</f>
        <v>-0</v>
      </c>
      <c r="AF444" s="0" t="n">
        <f aca="false">I444*K444*10000*-1</f>
        <v>-0</v>
      </c>
      <c r="AG444" s="0" t="n">
        <f aca="false">AE444+AF444</f>
        <v>-0</v>
      </c>
    </row>
    <row r="445" customFormat="false" ht="12.75" hidden="false" customHeight="false" outlineLevel="0" collapsed="false">
      <c r="D445" s="265"/>
      <c r="E445" s="266"/>
      <c r="F445" s="266"/>
      <c r="G445" s="267"/>
      <c r="I445" s="265"/>
      <c r="J445" s="266"/>
      <c r="K445" s="266"/>
      <c r="L445" s="268"/>
      <c r="M445" s="247" t="n">
        <f aca="false">M444+1</f>
        <v>14</v>
      </c>
      <c r="N445" s="175" t="str">
        <f aca="true">IF(D445="","",xEURO(OFFSET(C445,-M445+1,0),E445,OFFSET(C445,-M445+2,0),OFFSET(C445,-M445+2,0),OFFSET(C445,-M445+3,0)+AB445,OFFSET(C445,-M445+4,0),0,1)*D445)</f>
        <v/>
      </c>
      <c r="O445" s="235" t="str">
        <f aca="true">IF(D445="","",xEURO(OFFSET(C445,-M445+1,0),E445,OFFSET(C445,-M445+2,0),OFFSET(C445,-M445+2,0),OFFSET(C445,-M445+3,0)+AB445,OFFSET(C445,-M445+4,0),0,0))</f>
        <v/>
      </c>
      <c r="P445" s="175" t="str">
        <f aca="false">IF(D445="","",(O445-F445)*D445*10)</f>
        <v/>
      </c>
      <c r="Q445" s="175" t="str">
        <f aca="true">IF(D445="","",xEURO(OFFSET(C445,-M445+1,0),E445,OFFSET(C445,-M445+2,0),OFFSET(C445,-M445+2,0),OFFSET(C445,-M445+3,0)+AB445,OFFSET(C445,-M445+4,0),0,2)/10*D445)</f>
        <v/>
      </c>
      <c r="R445" s="248" t="str">
        <f aca="true">IF(D445="","",xEURO(OFFSET(C445,-M445+1,0),E445,OFFSET(C445,-M445+2,0),OFFSET(C445,-M445+2,0),OFFSET(C445,-M445+3,0)+AB445,OFFSET(C445,-M445+4,0),0,3)/100*D445*10000)</f>
        <v/>
      </c>
      <c r="S445" s="248" t="str">
        <f aca="true">IF(D445="","",xEURO(OFFSET(C445,-M445+1,0),E445,OFFSET(C445,-M445+2,0),OFFSET(C445,-M445+2,0),OFFSET(C445,-M445+3,0)+AB445,OFFSET(C445,-M445+4,0),0,5)/365.25*D445*10000)</f>
        <v/>
      </c>
      <c r="U445" s="175" t="str">
        <f aca="true">IF(I445="","",xEURO(OFFSET(C445,-M445+1,0),J445,OFFSET(C445,-M445+2,0),OFFSET(C445,-M445+2,0),OFFSET(C445,-M445+3,0)+AC445,OFFSET(C445,-M445+4,0),1,1)*I445)</f>
        <v/>
      </c>
      <c r="V445" s="235" t="str">
        <f aca="true">IF(I445="","",xEURO(OFFSET(C445,-M445+1,0),J445,OFFSET(C445,-M445+2,0),OFFSET(C445,-M445+2,0),OFFSET(C445,-M445+3,0)+AC445,OFFSET(C445,-M445+4,0),1,0))</f>
        <v/>
      </c>
      <c r="W445" s="175" t="str">
        <f aca="false">IF(I445="","",(V445-K445)*I445*10)</f>
        <v/>
      </c>
      <c r="X445" s="175" t="str">
        <f aca="true">IF(I445="","",xEURO(OFFSET(C445,-M445+1,0),J445,OFFSET(C445,-M445+2,0),OFFSET(C445,-M445+2,0),OFFSET(C445,-M445+3,0)+AC445,OFFSET(C445,-M445+4,0),1,2)/10*I445)</f>
        <v/>
      </c>
      <c r="Y445" s="248" t="str">
        <f aca="true">IF(I445="","",xEURO(OFFSET(C445,-M445+1,0),J445,OFFSET(C445,-M445+2,0),OFFSET(C445,-M445+2,0),OFFSET(C445,-M445+3,0)+AC445,OFFSET(C445,-M445+4,0),1,3)/100*I445*10000)</f>
        <v/>
      </c>
      <c r="Z445" s="248" t="str">
        <f aca="true">IF(I445="","",xEURO(OFFSET(C445,-M445+1,0),J445,OFFSET(C445,-M445+2,0),OFFSET(C445,-M445+2,0),OFFSET(C445,-M445+3,0)+AC445,OFFSET(C445,-M445+4,0),1,5)/365.25*I445*10000)</f>
        <v/>
      </c>
      <c r="AB445" s="249" t="str">
        <f aca="true">IF(D445="","",xCalcSkew(OFFSET(C445,-M445,0),E445-OFFSET(C445,-M445+1,0),b)/100)</f>
        <v/>
      </c>
      <c r="AC445" s="249" t="str">
        <f aca="true">IF(I445="","",xCalcSkew(OFFSET(C445,-M445,0),J445-OFFSET(C445,-M445+1,0),b)/100)</f>
        <v/>
      </c>
      <c r="AE445" s="0" t="n">
        <f aca="false">D445*F445*10000*-1</f>
        <v>-0</v>
      </c>
      <c r="AF445" s="0" t="n">
        <f aca="false">I445*K445*10000*-1</f>
        <v>-0</v>
      </c>
      <c r="AG445" s="0" t="n">
        <f aca="false">AE445+AF445</f>
        <v>-0</v>
      </c>
    </row>
    <row r="446" customFormat="false" ht="12.75" hidden="false" customHeight="false" outlineLevel="0" collapsed="false">
      <c r="D446" s="265"/>
      <c r="E446" s="266"/>
      <c r="F446" s="266"/>
      <c r="G446" s="267"/>
      <c r="I446" s="265"/>
      <c r="J446" s="266"/>
      <c r="K446" s="266"/>
      <c r="L446" s="268"/>
      <c r="M446" s="247" t="n">
        <f aca="false">M445+1</f>
        <v>15</v>
      </c>
      <c r="N446" s="175" t="str">
        <f aca="true">IF(D446="","",xEURO(OFFSET(C446,-M446+1,0),E446,OFFSET(C446,-M446+2,0),OFFSET(C446,-M446+2,0),OFFSET(C446,-M446+3,0)+AB446,OFFSET(C446,-M446+4,0),0,1)*D446)</f>
        <v/>
      </c>
      <c r="O446" s="235" t="str">
        <f aca="true">IF(D446="","",xEURO(OFFSET(C446,-M446+1,0),E446,OFFSET(C446,-M446+2,0),OFFSET(C446,-M446+2,0),OFFSET(C446,-M446+3,0)+AB446,OFFSET(C446,-M446+4,0),0,0))</f>
        <v/>
      </c>
      <c r="P446" s="175" t="str">
        <f aca="false">IF(D446="","",(O446-F446)*D446*10)</f>
        <v/>
      </c>
      <c r="Q446" s="175" t="str">
        <f aca="true">IF(D446="","",xEURO(OFFSET(C446,-M446+1,0),E446,OFFSET(C446,-M446+2,0),OFFSET(C446,-M446+2,0),OFFSET(C446,-M446+3,0)+AB446,OFFSET(C446,-M446+4,0),0,2)/10*D446)</f>
        <v/>
      </c>
      <c r="R446" s="248" t="str">
        <f aca="true">IF(D446="","",xEURO(OFFSET(C446,-M446+1,0),E446,OFFSET(C446,-M446+2,0),OFFSET(C446,-M446+2,0),OFFSET(C446,-M446+3,0)+AB446,OFFSET(C446,-M446+4,0),0,3)/100*D446*10000)</f>
        <v/>
      </c>
      <c r="S446" s="248" t="str">
        <f aca="true">IF(D446="","",xEURO(OFFSET(C446,-M446+1,0),E446,OFFSET(C446,-M446+2,0),OFFSET(C446,-M446+2,0),OFFSET(C446,-M446+3,0)+AB446,OFFSET(C446,-M446+4,0),0,5)/365.25*D446*10000)</f>
        <v/>
      </c>
      <c r="U446" s="175" t="str">
        <f aca="true">IF(I446="","",xEURO(OFFSET(C446,-M446+1,0),J446,OFFSET(C446,-M446+2,0),OFFSET(C446,-M446+2,0),OFFSET(C446,-M446+3,0)+AC446,OFFSET(C446,-M446+4,0),1,1)*I446)</f>
        <v/>
      </c>
      <c r="V446" s="235" t="str">
        <f aca="true">IF(I446="","",xEURO(OFFSET(C446,-M446+1,0),J446,OFFSET(C446,-M446+2,0),OFFSET(C446,-M446+2,0),OFFSET(C446,-M446+3,0)+AC446,OFFSET(C446,-M446+4,0),1,0))</f>
        <v/>
      </c>
      <c r="W446" s="175" t="str">
        <f aca="false">IF(I446="","",(V446-K446)*I446*10)</f>
        <v/>
      </c>
      <c r="X446" s="175" t="str">
        <f aca="true">IF(I446="","",xEURO(OFFSET(C446,-M446+1,0),J446,OFFSET(C446,-M446+2,0),OFFSET(C446,-M446+2,0),OFFSET(C446,-M446+3,0)+AC446,OFFSET(C446,-M446+4,0),1,2)/10*I446)</f>
        <v/>
      </c>
      <c r="Y446" s="248" t="str">
        <f aca="true">IF(I446="","",xEURO(OFFSET(C446,-M446+1,0),J446,OFFSET(C446,-M446+2,0),OFFSET(C446,-M446+2,0),OFFSET(C446,-M446+3,0)+AC446,OFFSET(C446,-M446+4,0),1,3)/100*I446*10000)</f>
        <v/>
      </c>
      <c r="Z446" s="248" t="str">
        <f aca="true">IF(I446="","",xEURO(OFFSET(C446,-M446+1,0),J446,OFFSET(C446,-M446+2,0),OFFSET(C446,-M446+2,0),OFFSET(C446,-M446+3,0)+AC446,OFFSET(C446,-M446+4,0),1,5)/365.25*I446*10000)</f>
        <v/>
      </c>
      <c r="AB446" s="249" t="str">
        <f aca="true">IF(D446="","",xCalcSkew(OFFSET(C446,-M446,0),E446-OFFSET(C446,-M446+1,0),b)/100)</f>
        <v/>
      </c>
      <c r="AC446" s="249" t="str">
        <f aca="true">IF(I446="","",xCalcSkew(OFFSET(C446,-M446,0),J446-OFFSET(C446,-M446+1,0),b)/100)</f>
        <v/>
      </c>
      <c r="AE446" s="0" t="n">
        <f aca="false">D446*F446*10000*-1</f>
        <v>-0</v>
      </c>
      <c r="AF446" s="0" t="n">
        <f aca="false">I446*K446*10000*-1</f>
        <v>-0</v>
      </c>
      <c r="AG446" s="0" t="n">
        <f aca="false">AE446+AF446</f>
        <v>-0</v>
      </c>
    </row>
    <row r="447" customFormat="false" ht="12.75" hidden="false" customHeight="false" outlineLevel="0" collapsed="false">
      <c r="D447" s="265"/>
      <c r="E447" s="266"/>
      <c r="F447" s="266"/>
      <c r="G447" s="267"/>
      <c r="I447" s="265"/>
      <c r="J447" s="266"/>
      <c r="K447" s="266"/>
      <c r="L447" s="268"/>
      <c r="M447" s="247" t="n">
        <f aca="false">M446+1</f>
        <v>16</v>
      </c>
      <c r="N447" s="175" t="str">
        <f aca="true">IF(D447="","",xEURO(OFFSET(C447,-M447+1,0),E447,OFFSET(C447,-M447+2,0),OFFSET(C447,-M447+2,0),OFFSET(C447,-M447+3,0)+AB447,OFFSET(C447,-M447+4,0),0,1)*D447)</f>
        <v/>
      </c>
      <c r="O447" s="235" t="str">
        <f aca="true">IF(D447="","",xEURO(OFFSET(C447,-M447+1,0),E447,OFFSET(C447,-M447+2,0),OFFSET(C447,-M447+2,0),OFFSET(C447,-M447+3,0)+AB447,OFFSET(C447,-M447+4,0),0,0))</f>
        <v/>
      </c>
      <c r="P447" s="175" t="str">
        <f aca="false">IF(D447="","",(O447-F447)*D447*10)</f>
        <v/>
      </c>
      <c r="Q447" s="175" t="str">
        <f aca="true">IF(D447="","",xEURO(OFFSET(C447,-M447+1,0),E447,OFFSET(C447,-M447+2,0),OFFSET(C447,-M447+2,0),OFFSET(C447,-M447+3,0)+AB447,OFFSET(C447,-M447+4,0),0,2)/10*D447)</f>
        <v/>
      </c>
      <c r="R447" s="248" t="str">
        <f aca="true">IF(D447="","",xEURO(OFFSET(C447,-M447+1,0),E447,OFFSET(C447,-M447+2,0),OFFSET(C447,-M447+2,0),OFFSET(C447,-M447+3,0)+AB447,OFFSET(C447,-M447+4,0),0,3)/100*D447*10000)</f>
        <v/>
      </c>
      <c r="S447" s="248" t="str">
        <f aca="true">IF(D447="","",xEURO(OFFSET(C447,-M447+1,0),E447,OFFSET(C447,-M447+2,0),OFFSET(C447,-M447+2,0),OFFSET(C447,-M447+3,0)+AB447,OFFSET(C447,-M447+4,0),0,5)/365.25*D447*10000)</f>
        <v/>
      </c>
      <c r="U447" s="175" t="str">
        <f aca="true">IF(I447="","",xEURO(OFFSET(C447,-M447+1,0),J447,OFFSET(C447,-M447+2,0),OFFSET(C447,-M447+2,0),OFFSET(C447,-M447+3,0)+AC447,OFFSET(C447,-M447+4,0),1,1)*I447)</f>
        <v/>
      </c>
      <c r="V447" s="235" t="str">
        <f aca="true">IF(I447="","",xEURO(OFFSET(C447,-M447+1,0),J447,OFFSET(C447,-M447+2,0),OFFSET(C447,-M447+2,0),OFFSET(C447,-M447+3,0)+AC447,OFFSET(C447,-M447+4,0),1,0))</f>
        <v/>
      </c>
      <c r="W447" s="175" t="str">
        <f aca="false">IF(I447="","",(V447-K447)*I447*10)</f>
        <v/>
      </c>
      <c r="X447" s="175" t="str">
        <f aca="true">IF(I447="","",xEURO(OFFSET(C447,-M447+1,0),J447,OFFSET(C447,-M447+2,0),OFFSET(C447,-M447+2,0),OFFSET(C447,-M447+3,0)+AC447,OFFSET(C447,-M447+4,0),1,2)/10*I447)</f>
        <v/>
      </c>
      <c r="Y447" s="248" t="str">
        <f aca="true">IF(I447="","",xEURO(OFFSET(C447,-M447+1,0),J447,OFFSET(C447,-M447+2,0),OFFSET(C447,-M447+2,0),OFFSET(C447,-M447+3,0)+AC447,OFFSET(C447,-M447+4,0),1,3)/100*I447*10000)</f>
        <v/>
      </c>
      <c r="Z447" s="248" t="str">
        <f aca="true">IF(I447="","",xEURO(OFFSET(C447,-M447+1,0),J447,OFFSET(C447,-M447+2,0),OFFSET(C447,-M447+2,0),OFFSET(C447,-M447+3,0)+AC447,OFFSET(C447,-M447+4,0),1,5)/365.25*I447*10000)</f>
        <v/>
      </c>
      <c r="AB447" s="249" t="str">
        <f aca="true">IF(D447="","",xCalcSkew(OFFSET(C447,-M447,0),E447-OFFSET(C447,-M447+1,0),b)/100)</f>
        <v/>
      </c>
      <c r="AC447" s="249" t="str">
        <f aca="true">IF(I447="","",xCalcSkew(OFFSET(C447,-M447,0),J447-OFFSET(C447,-M447+1,0),b)/100)</f>
        <v/>
      </c>
      <c r="AE447" s="0" t="n">
        <f aca="false">D447*F447*10000*-1</f>
        <v>-0</v>
      </c>
      <c r="AF447" s="0" t="n">
        <f aca="false">I447*K447*10000*-1</f>
        <v>-0</v>
      </c>
      <c r="AG447" s="0" t="n">
        <f aca="false">AE447+AF447</f>
        <v>-0</v>
      </c>
    </row>
    <row r="448" customFormat="false" ht="12.75" hidden="false" customHeight="false" outlineLevel="0" collapsed="false">
      <c r="D448" s="265"/>
      <c r="E448" s="266"/>
      <c r="F448" s="266"/>
      <c r="G448" s="267"/>
      <c r="I448" s="265"/>
      <c r="J448" s="266"/>
      <c r="K448" s="266"/>
      <c r="L448" s="268"/>
      <c r="M448" s="247" t="n">
        <f aca="false">M447+1</f>
        <v>17</v>
      </c>
      <c r="N448" s="175" t="str">
        <f aca="true">IF(D448="","",xEURO(OFFSET(C448,-M448+1,0),E448,OFFSET(C448,-M448+2,0),OFFSET(C448,-M448+2,0),OFFSET(C448,-M448+3,0)+AB448,OFFSET(C448,-M448+4,0),0,1)*D448)</f>
        <v/>
      </c>
      <c r="O448" s="235" t="str">
        <f aca="true">IF(D448="","",xEURO(OFFSET(C448,-M448+1,0),E448,OFFSET(C448,-M448+2,0),OFFSET(C448,-M448+2,0),OFFSET(C448,-M448+3,0)+AB448,OFFSET(C448,-M448+4,0),0,0))</f>
        <v/>
      </c>
      <c r="P448" s="175" t="str">
        <f aca="false">IF(D448="","",(O448-F448)*D448*10)</f>
        <v/>
      </c>
      <c r="Q448" s="175" t="str">
        <f aca="true">IF(D448="","",xEURO(OFFSET(C448,-M448+1,0),E448,OFFSET(C448,-M448+2,0),OFFSET(C448,-M448+2,0),OFFSET(C448,-M448+3,0)+AB448,OFFSET(C448,-M448+4,0),0,2)/10*D448)</f>
        <v/>
      </c>
      <c r="R448" s="248" t="str">
        <f aca="true">IF(D448="","",xEURO(OFFSET(C448,-M448+1,0),E448,OFFSET(C448,-M448+2,0),OFFSET(C448,-M448+2,0),OFFSET(C448,-M448+3,0)+AB448,OFFSET(C448,-M448+4,0),0,3)/100*D448*10000)</f>
        <v/>
      </c>
      <c r="S448" s="248" t="str">
        <f aca="true">IF(D448="","",xEURO(OFFSET(C448,-M448+1,0),E448,OFFSET(C448,-M448+2,0),OFFSET(C448,-M448+2,0),OFFSET(C448,-M448+3,0)+AB448,OFFSET(C448,-M448+4,0),0,5)/365.25*D448*10000)</f>
        <v/>
      </c>
      <c r="U448" s="175" t="str">
        <f aca="true">IF(I448="","",xEURO(OFFSET(C448,-M448+1,0),J448,OFFSET(C448,-M448+2,0),OFFSET(C448,-M448+2,0),OFFSET(C448,-M448+3,0)+AC448,OFFSET(C448,-M448+4,0),1,1)*I448)</f>
        <v/>
      </c>
      <c r="V448" s="235" t="str">
        <f aca="true">IF(I448="","",xEURO(OFFSET(C448,-M448+1,0),J448,OFFSET(C448,-M448+2,0),OFFSET(C448,-M448+2,0),OFFSET(C448,-M448+3,0)+AC448,OFFSET(C448,-M448+4,0),1,0))</f>
        <v/>
      </c>
      <c r="W448" s="175" t="str">
        <f aca="false">IF(I448="","",(V448-K448)*I448*10)</f>
        <v/>
      </c>
      <c r="X448" s="175" t="str">
        <f aca="true">IF(I448="","",xEURO(OFFSET(C448,-M448+1,0),J448,OFFSET(C448,-M448+2,0),OFFSET(C448,-M448+2,0),OFFSET(C448,-M448+3,0)+AC448,OFFSET(C448,-M448+4,0),1,2)/10*I448)</f>
        <v/>
      </c>
      <c r="Y448" s="248" t="str">
        <f aca="true">IF(I448="","",xEURO(OFFSET(C448,-M448+1,0),J448,OFFSET(C448,-M448+2,0),OFFSET(C448,-M448+2,0),OFFSET(C448,-M448+3,0)+AC448,OFFSET(C448,-M448+4,0),1,3)/100*I448*10000)</f>
        <v/>
      </c>
      <c r="Z448" s="248" t="str">
        <f aca="true">IF(I448="","",xEURO(OFFSET(C448,-M448+1,0),J448,OFFSET(C448,-M448+2,0),OFFSET(C448,-M448+2,0),OFFSET(C448,-M448+3,0)+AC448,OFFSET(C448,-M448+4,0),1,5)/365.25*I448*10000)</f>
        <v/>
      </c>
      <c r="AB448" s="249" t="str">
        <f aca="true">IF(D448="","",xCalcSkew(OFFSET(C448,-M448,0),E448-OFFSET(C448,-M448+1,0),b)/100)</f>
        <v/>
      </c>
      <c r="AC448" s="249" t="str">
        <f aca="true">IF(I448="","",xCalcSkew(OFFSET(C448,-M448,0),J448-OFFSET(C448,-M448+1,0),b)/100)</f>
        <v/>
      </c>
      <c r="AE448" s="0" t="n">
        <f aca="false">D448*F448*10000*-1</f>
        <v>-0</v>
      </c>
      <c r="AF448" s="0" t="n">
        <f aca="false">I448*K448*10000*-1</f>
        <v>-0</v>
      </c>
      <c r="AG448" s="0" t="n">
        <f aca="false">AE448+AF448</f>
        <v>-0</v>
      </c>
    </row>
    <row r="449" customFormat="false" ht="12.75" hidden="false" customHeight="false" outlineLevel="0" collapsed="false">
      <c r="D449" s="265"/>
      <c r="E449" s="266"/>
      <c r="F449" s="266"/>
      <c r="G449" s="267"/>
      <c r="I449" s="265"/>
      <c r="J449" s="266"/>
      <c r="K449" s="266"/>
      <c r="L449" s="268"/>
      <c r="M449" s="247" t="n">
        <f aca="false">M448+1</f>
        <v>18</v>
      </c>
      <c r="N449" s="175" t="str">
        <f aca="true">IF(D449="","",xEURO(OFFSET(C449,-M449+1,0),E449,OFFSET(C449,-M449+2,0),OFFSET(C449,-M449+2,0),OFFSET(C449,-M449+3,0)+AB449,OFFSET(C449,-M449+4,0),0,1)*D449)</f>
        <v/>
      </c>
      <c r="O449" s="235" t="str">
        <f aca="true">IF(D449="","",xEURO(OFFSET(C449,-M449+1,0),E449,OFFSET(C449,-M449+2,0),OFFSET(C449,-M449+2,0),OFFSET(C449,-M449+3,0)+AB449,OFFSET(C449,-M449+4,0),0,0))</f>
        <v/>
      </c>
      <c r="P449" s="175" t="str">
        <f aca="false">IF(D449="","",(O449-F449)*D449*10)</f>
        <v/>
      </c>
      <c r="Q449" s="175" t="str">
        <f aca="true">IF(D449="","",xEURO(OFFSET(C449,-M449+1,0),E449,OFFSET(C449,-M449+2,0),OFFSET(C449,-M449+2,0),OFFSET(C449,-M449+3,0)+AB449,OFFSET(C449,-M449+4,0),0,2)/10*D449)</f>
        <v/>
      </c>
      <c r="R449" s="248" t="str">
        <f aca="true">IF(D449="","",xEURO(OFFSET(C449,-M449+1,0),E449,OFFSET(C449,-M449+2,0),OFFSET(C449,-M449+2,0),OFFSET(C449,-M449+3,0)+AB449,OFFSET(C449,-M449+4,0),0,3)/100*D449*10000)</f>
        <v/>
      </c>
      <c r="S449" s="248" t="str">
        <f aca="true">IF(D449="","",xEURO(OFFSET(C449,-M449+1,0),E449,OFFSET(C449,-M449+2,0),OFFSET(C449,-M449+2,0),OFFSET(C449,-M449+3,0)+AB449,OFFSET(C449,-M449+4,0),0,5)/365.25*D449*10000)</f>
        <v/>
      </c>
      <c r="U449" s="175" t="str">
        <f aca="true">IF(I449="","",xEURO(OFFSET(C449,-M449+1,0),J449,OFFSET(C449,-M449+2,0),OFFSET(C449,-M449+2,0),OFFSET(C449,-M449+3,0)+AC449,OFFSET(C449,-M449+4,0),1,1)*I449)</f>
        <v/>
      </c>
      <c r="V449" s="235" t="str">
        <f aca="true">IF(I449="","",xEURO(OFFSET(C449,-M449+1,0),J449,OFFSET(C449,-M449+2,0),OFFSET(C449,-M449+2,0),OFFSET(C449,-M449+3,0)+AC449,OFFSET(C449,-M449+4,0),1,0))</f>
        <v/>
      </c>
      <c r="W449" s="175" t="str">
        <f aca="false">IF(I449="","",(V449-K449)*I449*10)</f>
        <v/>
      </c>
      <c r="X449" s="175" t="str">
        <f aca="true">IF(I449="","",xEURO(OFFSET(C449,-M449+1,0),J449,OFFSET(C449,-M449+2,0),OFFSET(C449,-M449+2,0),OFFSET(C449,-M449+3,0)+AC449,OFFSET(C449,-M449+4,0),1,2)/10*I449)</f>
        <v/>
      </c>
      <c r="Y449" s="248" t="str">
        <f aca="true">IF(I449="","",xEURO(OFFSET(C449,-M449+1,0),J449,OFFSET(C449,-M449+2,0),OFFSET(C449,-M449+2,0),OFFSET(C449,-M449+3,0)+AC449,OFFSET(C449,-M449+4,0),1,3)/100*I449*10000)</f>
        <v/>
      </c>
      <c r="Z449" s="248" t="str">
        <f aca="true">IF(I449="","",xEURO(OFFSET(C449,-M449+1,0),J449,OFFSET(C449,-M449+2,0),OFFSET(C449,-M449+2,0),OFFSET(C449,-M449+3,0)+AC449,OFFSET(C449,-M449+4,0),1,5)/365.25*I449*10000)</f>
        <v/>
      </c>
      <c r="AB449" s="249" t="str">
        <f aca="true">IF(D449="","",xCalcSkew(OFFSET(C449,-M449,0),E449-OFFSET(C449,-M449+1,0),b)/100)</f>
        <v/>
      </c>
      <c r="AC449" s="249" t="str">
        <f aca="true">IF(I449="","",xCalcSkew(OFFSET(C449,-M449,0),J449-OFFSET(C449,-M449+1,0),b)/100)</f>
        <v/>
      </c>
      <c r="AE449" s="0" t="n">
        <f aca="false">D449*F449*10000*-1</f>
        <v>-0</v>
      </c>
      <c r="AF449" s="0" t="n">
        <f aca="false">I449*K449*10000*-1</f>
        <v>-0</v>
      </c>
      <c r="AG449" s="0" t="n">
        <f aca="false">AE449+AF449</f>
        <v>-0</v>
      </c>
    </row>
    <row r="450" customFormat="false" ht="12.75" hidden="false" customHeight="false" outlineLevel="0" collapsed="false">
      <c r="D450" s="265"/>
      <c r="E450" s="266"/>
      <c r="F450" s="266"/>
      <c r="G450" s="267"/>
      <c r="I450" s="265"/>
      <c r="J450" s="266"/>
      <c r="K450" s="266"/>
      <c r="L450" s="268"/>
      <c r="M450" s="247" t="n">
        <f aca="false">M449+1</f>
        <v>19</v>
      </c>
      <c r="N450" s="175" t="str">
        <f aca="true">IF(D450="","",xEURO(OFFSET(C450,-M450+1,0),E450,OFFSET(C450,-M450+2,0),OFFSET(C450,-M450+2,0),OFFSET(C450,-M450+3,0)+AB450,OFFSET(C450,-M450+4,0),0,1)*D450)</f>
        <v/>
      </c>
      <c r="O450" s="235" t="str">
        <f aca="true">IF(D450="","",xEURO(OFFSET(C450,-M450+1,0),E450,OFFSET(C450,-M450+2,0),OFFSET(C450,-M450+2,0),OFFSET(C450,-M450+3,0)+AB450,OFFSET(C450,-M450+4,0),0,0))</f>
        <v/>
      </c>
      <c r="P450" s="175" t="str">
        <f aca="false">IF(D450="","",(O450-F450)*D450*10)</f>
        <v/>
      </c>
      <c r="Q450" s="175" t="str">
        <f aca="true">IF(D450="","",xEURO(OFFSET(C450,-M450+1,0),E450,OFFSET(C450,-M450+2,0),OFFSET(C450,-M450+2,0),OFFSET(C450,-M450+3,0)+AB450,OFFSET(C450,-M450+4,0),0,2)/10*D450)</f>
        <v/>
      </c>
      <c r="R450" s="248" t="str">
        <f aca="true">IF(D450="","",xEURO(OFFSET(C450,-M450+1,0),E450,OFFSET(C450,-M450+2,0),OFFSET(C450,-M450+2,0),OFFSET(C450,-M450+3,0)+AB450,OFFSET(C450,-M450+4,0),0,3)/100*D450*10000)</f>
        <v/>
      </c>
      <c r="S450" s="248" t="str">
        <f aca="true">IF(D450="","",xEURO(OFFSET(C450,-M450+1,0),E450,OFFSET(C450,-M450+2,0),OFFSET(C450,-M450+2,0),OFFSET(C450,-M450+3,0)+AB450,OFFSET(C450,-M450+4,0),0,5)/365.25*D450*10000)</f>
        <v/>
      </c>
      <c r="U450" s="175" t="str">
        <f aca="true">IF(I450="","",xEURO(OFFSET(C450,-M450+1,0),J450,OFFSET(C450,-M450+2,0),OFFSET(C450,-M450+2,0),OFFSET(C450,-M450+3,0)+AC450,OFFSET(C450,-M450+4,0),1,1)*I450)</f>
        <v/>
      </c>
      <c r="V450" s="235" t="str">
        <f aca="true">IF(I450="","",xEURO(OFFSET(C450,-M450+1,0),J450,OFFSET(C450,-M450+2,0),OFFSET(C450,-M450+2,0),OFFSET(C450,-M450+3,0)+AC450,OFFSET(C450,-M450+4,0),1,0))</f>
        <v/>
      </c>
      <c r="W450" s="175" t="str">
        <f aca="false">IF(I450="","",(V450-K450)*I450*10)</f>
        <v/>
      </c>
      <c r="X450" s="175" t="str">
        <f aca="true">IF(I450="","",xEURO(OFFSET(C450,-M450+1,0),J450,OFFSET(C450,-M450+2,0),OFFSET(C450,-M450+2,0),OFFSET(C450,-M450+3,0)+AC450,OFFSET(C450,-M450+4,0),1,2)/10*I450)</f>
        <v/>
      </c>
      <c r="Y450" s="248" t="str">
        <f aca="true">IF(I450="","",xEURO(OFFSET(C450,-M450+1,0),J450,OFFSET(C450,-M450+2,0),OFFSET(C450,-M450+2,0),OFFSET(C450,-M450+3,0)+AC450,OFFSET(C450,-M450+4,0),1,3)/100*I450*10000)</f>
        <v/>
      </c>
      <c r="Z450" s="248" t="str">
        <f aca="true">IF(I450="","",xEURO(OFFSET(C450,-M450+1,0),J450,OFFSET(C450,-M450+2,0),OFFSET(C450,-M450+2,0),OFFSET(C450,-M450+3,0)+AC450,OFFSET(C450,-M450+4,0),1,5)/365.25*I450*10000)</f>
        <v/>
      </c>
      <c r="AB450" s="249" t="str">
        <f aca="true">IF(D450="","",xCalcSkew(OFFSET(C450,-M450,0),E450-OFFSET(C450,-M450+1,0),b)/100)</f>
        <v/>
      </c>
      <c r="AC450" s="249" t="str">
        <f aca="true">IF(I450="","",xCalcSkew(OFFSET(C450,-M450,0),J450-OFFSET(C450,-M450+1,0),b)/100)</f>
        <v/>
      </c>
      <c r="AE450" s="0" t="n">
        <f aca="false">D450*F450*10000*-1</f>
        <v>-0</v>
      </c>
      <c r="AF450" s="0" t="n">
        <f aca="false">I450*K450*10000*-1</f>
        <v>-0</v>
      </c>
      <c r="AG450" s="0" t="n">
        <f aca="false">AE450+AF450</f>
        <v>-0</v>
      </c>
    </row>
    <row r="451" customFormat="false" ht="12.75" hidden="false" customHeight="false" outlineLevel="0" collapsed="false">
      <c r="D451" s="265"/>
      <c r="E451" s="266"/>
      <c r="F451" s="266"/>
      <c r="G451" s="267"/>
      <c r="I451" s="265"/>
      <c r="J451" s="266"/>
      <c r="K451" s="266"/>
      <c r="L451" s="268"/>
      <c r="M451" s="247" t="n">
        <f aca="false">M450+1</f>
        <v>20</v>
      </c>
      <c r="N451" s="175" t="str">
        <f aca="true">IF(D451="","",xEURO(OFFSET(C451,-M451+1,0),E451,OFFSET(C451,-M451+2,0),OFFSET(C451,-M451+2,0),OFFSET(C451,-M451+3,0)+AB451,OFFSET(C451,-M451+4,0),0,1)*D451)</f>
        <v/>
      </c>
      <c r="O451" s="235" t="str">
        <f aca="true">IF(D451="","",xEURO(OFFSET(C451,-M451+1,0),E451,OFFSET(C451,-M451+2,0),OFFSET(C451,-M451+2,0),OFFSET(C451,-M451+3,0)+AB451,OFFSET(C451,-M451+4,0),0,0))</f>
        <v/>
      </c>
      <c r="P451" s="175" t="str">
        <f aca="false">IF(D451="","",(O451-F451)*D451*10)</f>
        <v/>
      </c>
      <c r="Q451" s="175" t="str">
        <f aca="true">IF(D451="","",xEURO(OFFSET(C451,-M451+1,0),E451,OFFSET(C451,-M451+2,0),OFFSET(C451,-M451+2,0),OFFSET(C451,-M451+3,0)+AB451,OFFSET(C451,-M451+4,0),0,2)/10*D451)</f>
        <v/>
      </c>
      <c r="R451" s="248" t="str">
        <f aca="true">IF(D451="","",xEURO(OFFSET(C451,-M451+1,0),E451,OFFSET(C451,-M451+2,0),OFFSET(C451,-M451+2,0),OFFSET(C451,-M451+3,0)+AB451,OFFSET(C451,-M451+4,0),0,3)/100*D451*10000)</f>
        <v/>
      </c>
      <c r="S451" s="248" t="str">
        <f aca="true">IF(D451="","",xEURO(OFFSET(C451,-M451+1,0),E451,OFFSET(C451,-M451+2,0),OFFSET(C451,-M451+2,0),OFFSET(C451,-M451+3,0)+AB451,OFFSET(C451,-M451+4,0),0,5)/365.25*D451*10000)</f>
        <v/>
      </c>
      <c r="U451" s="175" t="str">
        <f aca="true">IF(I451="","",xEURO(OFFSET(C451,-M451+1,0),J451,OFFSET(C451,-M451+2,0),OFFSET(C451,-M451+2,0),OFFSET(C451,-M451+3,0)+AC451,OFFSET(C451,-M451+4,0),1,1)*I451)</f>
        <v/>
      </c>
      <c r="V451" s="235" t="str">
        <f aca="true">IF(I451="","",xEURO(OFFSET(C451,-M451+1,0),J451,OFFSET(C451,-M451+2,0),OFFSET(C451,-M451+2,0),OFFSET(C451,-M451+3,0)+AC451,OFFSET(C451,-M451+4,0),1,0))</f>
        <v/>
      </c>
      <c r="W451" s="175" t="str">
        <f aca="false">IF(I451="","",(V451-K451)*I451*10)</f>
        <v/>
      </c>
      <c r="X451" s="175" t="str">
        <f aca="true">IF(I451="","",xEURO(OFFSET(C451,-M451+1,0),J451,OFFSET(C451,-M451+2,0),OFFSET(C451,-M451+2,0),OFFSET(C451,-M451+3,0)+AC451,OFFSET(C451,-M451+4,0),1,2)/10*I451)</f>
        <v/>
      </c>
      <c r="Y451" s="248" t="str">
        <f aca="true">IF(I451="","",xEURO(OFFSET(C451,-M451+1,0),J451,OFFSET(C451,-M451+2,0),OFFSET(C451,-M451+2,0),OFFSET(C451,-M451+3,0)+AC451,OFFSET(C451,-M451+4,0),1,3)/100*I451*10000)</f>
        <v/>
      </c>
      <c r="Z451" s="248" t="str">
        <f aca="true">IF(I451="","",xEURO(OFFSET(C451,-M451+1,0),J451,OFFSET(C451,-M451+2,0),OFFSET(C451,-M451+2,0),OFFSET(C451,-M451+3,0)+AC451,OFFSET(C451,-M451+4,0),1,5)/365.25*I451*10000)</f>
        <v/>
      </c>
      <c r="AB451" s="249" t="str">
        <f aca="true">IF(D451="","",xCalcSkew(OFFSET(C451,-M451,0),E451-OFFSET(C451,-M451+1,0),b)/100)</f>
        <v/>
      </c>
      <c r="AC451" s="249" t="str">
        <f aca="true">IF(I451="","",xCalcSkew(OFFSET(C451,-M451,0),J451-OFFSET(C451,-M451+1,0),b)/100)</f>
        <v/>
      </c>
      <c r="AE451" s="0" t="n">
        <f aca="false">D451*F451*10000*-1</f>
        <v>-0</v>
      </c>
      <c r="AF451" s="0" t="n">
        <f aca="false">I451*K451*10000*-1</f>
        <v>-0</v>
      </c>
      <c r="AG451" s="0" t="n">
        <f aca="false">AE451+AF451</f>
        <v>-0</v>
      </c>
    </row>
    <row r="452" customFormat="false" ht="12.75" hidden="false" customHeight="false" outlineLevel="0" collapsed="false">
      <c r="D452" s="265"/>
      <c r="E452" s="266"/>
      <c r="F452" s="266"/>
      <c r="G452" s="267"/>
      <c r="I452" s="265"/>
      <c r="J452" s="266"/>
      <c r="K452" s="266"/>
      <c r="L452" s="268"/>
      <c r="M452" s="247" t="n">
        <f aca="false">M451+1</f>
        <v>21</v>
      </c>
      <c r="N452" s="175" t="str">
        <f aca="true">IF(D452="","",xEURO(OFFSET(C452,-M452+1,0),E452,OFFSET(C452,-M452+2,0),OFFSET(C452,-M452+2,0),OFFSET(C452,-M452+3,0)+AB452,OFFSET(C452,-M452+4,0),0,1)*D452)</f>
        <v/>
      </c>
      <c r="O452" s="235" t="str">
        <f aca="true">IF(D452="","",xEURO(OFFSET(C452,-M452+1,0),E452,OFFSET(C452,-M452+2,0),OFFSET(C452,-M452+2,0),OFFSET(C452,-M452+3,0)+AB452,OFFSET(C452,-M452+4,0),0,0))</f>
        <v/>
      </c>
      <c r="P452" s="175" t="str">
        <f aca="false">IF(D452="","",(O452-F452)*D452*10)</f>
        <v/>
      </c>
      <c r="Q452" s="175" t="str">
        <f aca="true">IF(D452="","",xEURO(OFFSET(C452,-M452+1,0),E452,OFFSET(C452,-M452+2,0),OFFSET(C452,-M452+2,0),OFFSET(C452,-M452+3,0)+AB452,OFFSET(C452,-M452+4,0),0,2)/10*D452)</f>
        <v/>
      </c>
      <c r="R452" s="248" t="str">
        <f aca="true">IF(D452="","",xEURO(OFFSET(C452,-M452+1,0),E452,OFFSET(C452,-M452+2,0),OFFSET(C452,-M452+2,0),OFFSET(C452,-M452+3,0)+AB452,OFFSET(C452,-M452+4,0),0,3)/100*D452*10000)</f>
        <v/>
      </c>
      <c r="S452" s="248" t="str">
        <f aca="true">IF(D452="","",xEURO(OFFSET(C452,-M452+1,0),E452,OFFSET(C452,-M452+2,0),OFFSET(C452,-M452+2,0),OFFSET(C452,-M452+3,0)+AB452,OFFSET(C452,-M452+4,0),0,5)/365.25*D452*10000)</f>
        <v/>
      </c>
      <c r="U452" s="175" t="str">
        <f aca="true">IF(I452="","",xEURO(OFFSET(C452,-M452+1,0),J452,OFFSET(C452,-M452+2,0),OFFSET(C452,-M452+2,0),OFFSET(C452,-M452+3,0)+AC452,OFFSET(C452,-M452+4,0),1,1)*I452)</f>
        <v/>
      </c>
      <c r="V452" s="235" t="str">
        <f aca="true">IF(I452="","",xEURO(OFFSET(C452,-M452+1,0),J452,OFFSET(C452,-M452+2,0),OFFSET(C452,-M452+2,0),OFFSET(C452,-M452+3,0)+AC452,OFFSET(C452,-M452+4,0),1,0))</f>
        <v/>
      </c>
      <c r="W452" s="175" t="str">
        <f aca="false">IF(I452="","",(V452-K452)*I452*10)</f>
        <v/>
      </c>
      <c r="X452" s="175" t="str">
        <f aca="true">IF(I452="","",xEURO(OFFSET(C452,-M452+1,0),J452,OFFSET(C452,-M452+2,0),OFFSET(C452,-M452+2,0),OFFSET(C452,-M452+3,0)+AC452,OFFSET(C452,-M452+4,0),1,2)/10*I452)</f>
        <v/>
      </c>
      <c r="Y452" s="248" t="str">
        <f aca="true">IF(I452="","",xEURO(OFFSET(C452,-M452+1,0),J452,OFFSET(C452,-M452+2,0),OFFSET(C452,-M452+2,0),OFFSET(C452,-M452+3,0)+AC452,OFFSET(C452,-M452+4,0),1,3)/100*I452*10000)</f>
        <v/>
      </c>
      <c r="Z452" s="248" t="str">
        <f aca="true">IF(I452="","",xEURO(OFFSET(C452,-M452+1,0),J452,OFFSET(C452,-M452+2,0),OFFSET(C452,-M452+2,0),OFFSET(C452,-M452+3,0)+AC452,OFFSET(C452,-M452+4,0),1,5)/365.25*I452*10000)</f>
        <v/>
      </c>
      <c r="AB452" s="249" t="str">
        <f aca="true">IF(D452="","",xCalcSkew(OFFSET(C452,-M452,0),E452-OFFSET(C452,-M452+1,0),b)/100)</f>
        <v/>
      </c>
      <c r="AC452" s="249" t="str">
        <f aca="true">IF(I452="","",xCalcSkew(OFFSET(C452,-M452,0),J452-OFFSET(C452,-M452+1,0),b)/100)</f>
        <v/>
      </c>
      <c r="AE452" s="0" t="n">
        <f aca="false">D452*F452*10000*-1</f>
        <v>-0</v>
      </c>
      <c r="AF452" s="0" t="n">
        <f aca="false">I452*K452*10000*-1</f>
        <v>-0</v>
      </c>
      <c r="AG452" s="0" t="n">
        <f aca="false">AE452+AF452</f>
        <v>-0</v>
      </c>
    </row>
    <row r="453" customFormat="false" ht="12.75" hidden="false" customHeight="false" outlineLevel="0" collapsed="false">
      <c r="D453" s="265"/>
      <c r="E453" s="266"/>
      <c r="F453" s="266"/>
      <c r="G453" s="267"/>
      <c r="I453" s="265"/>
      <c r="J453" s="266"/>
      <c r="K453" s="266"/>
      <c r="L453" s="268"/>
      <c r="M453" s="247" t="n">
        <f aca="false">M452+1</f>
        <v>22</v>
      </c>
      <c r="N453" s="175" t="str">
        <f aca="true">IF(D453="","",xEURO(OFFSET(C453,-M453+1,0),E453,OFFSET(C453,-M453+2,0),OFFSET(C453,-M453+2,0),OFFSET(C453,-M453+3,0)+AB453,OFFSET(C453,-M453+4,0),0,1)*D453)</f>
        <v/>
      </c>
      <c r="O453" s="235" t="str">
        <f aca="true">IF(D453="","",xEURO(OFFSET(C453,-M453+1,0),E453,OFFSET(C453,-M453+2,0),OFFSET(C453,-M453+2,0),OFFSET(C453,-M453+3,0)+AB453,OFFSET(C453,-M453+4,0),0,0))</f>
        <v/>
      </c>
      <c r="P453" s="175" t="str">
        <f aca="false">IF(D453="","",(O453-F453)*D453*10)</f>
        <v/>
      </c>
      <c r="Q453" s="175" t="str">
        <f aca="true">IF(D453="","",xEURO(OFFSET(C453,-M453+1,0),E453,OFFSET(C453,-M453+2,0),OFFSET(C453,-M453+2,0),OFFSET(C453,-M453+3,0)+AB453,OFFSET(C453,-M453+4,0),0,2)/10*D453)</f>
        <v/>
      </c>
      <c r="R453" s="248" t="str">
        <f aca="true">IF(D453="","",xEURO(OFFSET(C453,-M453+1,0),E453,OFFSET(C453,-M453+2,0),OFFSET(C453,-M453+2,0),OFFSET(C453,-M453+3,0)+AB453,OFFSET(C453,-M453+4,0),0,3)/100*D453*10000)</f>
        <v/>
      </c>
      <c r="S453" s="248" t="str">
        <f aca="true">IF(D453="","",xEURO(OFFSET(C453,-M453+1,0),E453,OFFSET(C453,-M453+2,0),OFFSET(C453,-M453+2,0),OFFSET(C453,-M453+3,0)+AB453,OFFSET(C453,-M453+4,0),0,5)/365.25*D453*10000)</f>
        <v/>
      </c>
      <c r="U453" s="175" t="str">
        <f aca="true">IF(I453="","",xEURO(OFFSET(C453,-M453+1,0),J453,OFFSET(C453,-M453+2,0),OFFSET(C453,-M453+2,0),OFFSET(C453,-M453+3,0)+AC453,OFFSET(C453,-M453+4,0),1,1)*I453)</f>
        <v/>
      </c>
      <c r="V453" s="235" t="str">
        <f aca="true">IF(I453="","",xEURO(OFFSET(C453,-M453+1,0),J453,OFFSET(C453,-M453+2,0),OFFSET(C453,-M453+2,0),OFFSET(C453,-M453+3,0)+AC453,OFFSET(C453,-M453+4,0),1,0))</f>
        <v/>
      </c>
      <c r="W453" s="175" t="str">
        <f aca="false">IF(I453="","",(V453-K453)*I453*10)</f>
        <v/>
      </c>
      <c r="X453" s="175" t="str">
        <f aca="true">IF(I453="","",xEURO(OFFSET(C453,-M453+1,0),J453,OFFSET(C453,-M453+2,0),OFFSET(C453,-M453+2,0),OFFSET(C453,-M453+3,0)+AC453,OFFSET(C453,-M453+4,0),1,2)/10*I453)</f>
        <v/>
      </c>
      <c r="Y453" s="248" t="str">
        <f aca="true">IF(I453="","",xEURO(OFFSET(C453,-M453+1,0),J453,OFFSET(C453,-M453+2,0),OFFSET(C453,-M453+2,0),OFFSET(C453,-M453+3,0)+AC453,OFFSET(C453,-M453+4,0),1,3)/100*I453*10000)</f>
        <v/>
      </c>
      <c r="Z453" s="248" t="str">
        <f aca="true">IF(I453="","",xEURO(OFFSET(C453,-M453+1,0),J453,OFFSET(C453,-M453+2,0),OFFSET(C453,-M453+2,0),OFFSET(C453,-M453+3,0)+AC453,OFFSET(C453,-M453+4,0),1,5)/365.25*I453*10000)</f>
        <v/>
      </c>
      <c r="AB453" s="249" t="str">
        <f aca="true">IF(D453="","",xCalcSkew(OFFSET(C453,-M453,0),E453-OFFSET(C453,-M453+1,0),b)/100)</f>
        <v/>
      </c>
      <c r="AC453" s="249" t="str">
        <f aca="true">IF(I453="","",xCalcSkew(OFFSET(C453,-M453,0),J453-OFFSET(C453,-M453+1,0),b)/100)</f>
        <v/>
      </c>
      <c r="AE453" s="0" t="n">
        <f aca="false">D453*F453*10000*-1</f>
        <v>-0</v>
      </c>
      <c r="AF453" s="0" t="n">
        <f aca="false">I453*K453*10000*-1</f>
        <v>-0</v>
      </c>
      <c r="AG453" s="0" t="n">
        <f aca="false">AE453+AF453</f>
        <v>-0</v>
      </c>
    </row>
    <row r="454" customFormat="false" ht="12.75" hidden="false" customHeight="false" outlineLevel="0" collapsed="false">
      <c r="D454" s="265"/>
      <c r="E454" s="266"/>
      <c r="F454" s="266"/>
      <c r="G454" s="267"/>
      <c r="I454" s="265"/>
      <c r="J454" s="266"/>
      <c r="K454" s="266"/>
      <c r="L454" s="268"/>
      <c r="M454" s="247" t="n">
        <f aca="false">M453+1</f>
        <v>23</v>
      </c>
      <c r="N454" s="175" t="str">
        <f aca="true">IF(D454="","",xEURO(OFFSET(C454,-M454+1,0),E454,OFFSET(C454,-M454+2,0),OFFSET(C454,-M454+2,0),OFFSET(C454,-M454+3,0)+AB454,OFFSET(C454,-M454+4,0),0,1)*D454)</f>
        <v/>
      </c>
      <c r="O454" s="235" t="str">
        <f aca="true">IF(D454="","",xEURO(OFFSET(C454,-M454+1,0),E454,OFFSET(C454,-M454+2,0),OFFSET(C454,-M454+2,0),OFFSET(C454,-M454+3,0)+AB454,OFFSET(C454,-M454+4,0),0,0))</f>
        <v/>
      </c>
      <c r="P454" s="175" t="str">
        <f aca="false">IF(D454="","",(O454-F454)*D454*10)</f>
        <v/>
      </c>
      <c r="Q454" s="175" t="str">
        <f aca="true">IF(D454="","",xEURO(OFFSET(C454,-M454+1,0),E454,OFFSET(C454,-M454+2,0),OFFSET(C454,-M454+2,0),OFFSET(C454,-M454+3,0)+AB454,OFFSET(C454,-M454+4,0),0,2)/10*D454)</f>
        <v/>
      </c>
      <c r="R454" s="248" t="str">
        <f aca="true">IF(D454="","",xEURO(OFFSET(C454,-M454+1,0),E454,OFFSET(C454,-M454+2,0),OFFSET(C454,-M454+2,0),OFFSET(C454,-M454+3,0)+AB454,OFFSET(C454,-M454+4,0),0,3)/100*D454*10000)</f>
        <v/>
      </c>
      <c r="S454" s="248" t="str">
        <f aca="true">IF(D454="","",xEURO(OFFSET(C454,-M454+1,0),E454,OFFSET(C454,-M454+2,0),OFFSET(C454,-M454+2,0),OFFSET(C454,-M454+3,0)+AB454,OFFSET(C454,-M454+4,0),0,5)/365.25*D454*10000)</f>
        <v/>
      </c>
      <c r="U454" s="175" t="str">
        <f aca="true">IF(I454="","",xEURO(OFFSET(C454,-M454+1,0),J454,OFFSET(C454,-M454+2,0),OFFSET(C454,-M454+2,0),OFFSET(C454,-M454+3,0)+AC454,OFFSET(C454,-M454+4,0),1,1)*I454)</f>
        <v/>
      </c>
      <c r="V454" s="235" t="str">
        <f aca="true">IF(I454="","",xEURO(OFFSET(C454,-M454+1,0),J454,OFFSET(C454,-M454+2,0),OFFSET(C454,-M454+2,0),OFFSET(C454,-M454+3,0)+AC454,OFFSET(C454,-M454+4,0),1,0))</f>
        <v/>
      </c>
      <c r="W454" s="175" t="str">
        <f aca="false">IF(I454="","",(V454-K454)*I454*10)</f>
        <v/>
      </c>
      <c r="X454" s="175" t="str">
        <f aca="true">IF(I454="","",xEURO(OFFSET(C454,-M454+1,0),J454,OFFSET(C454,-M454+2,0),OFFSET(C454,-M454+2,0),OFFSET(C454,-M454+3,0)+AC454,OFFSET(C454,-M454+4,0),1,2)/10*I454)</f>
        <v/>
      </c>
      <c r="Y454" s="248" t="str">
        <f aca="true">IF(I454="","",xEURO(OFFSET(C454,-M454+1,0),J454,OFFSET(C454,-M454+2,0),OFFSET(C454,-M454+2,0),OFFSET(C454,-M454+3,0)+AC454,OFFSET(C454,-M454+4,0),1,3)/100*I454*10000)</f>
        <v/>
      </c>
      <c r="Z454" s="248" t="str">
        <f aca="true">IF(I454="","",xEURO(OFFSET(C454,-M454+1,0),J454,OFFSET(C454,-M454+2,0),OFFSET(C454,-M454+2,0),OFFSET(C454,-M454+3,0)+AC454,OFFSET(C454,-M454+4,0),1,5)/365.25*I454*10000)</f>
        <v/>
      </c>
      <c r="AB454" s="249" t="str">
        <f aca="true">IF(D454="","",xCalcSkew(OFFSET(C454,-M454,0),E454-OFFSET(C454,-M454+1,0),b)/100)</f>
        <v/>
      </c>
      <c r="AC454" s="249" t="str">
        <f aca="true">IF(I454="","",xCalcSkew(OFFSET(C454,-M454,0),J454-OFFSET(C454,-M454+1,0),b)/100)</f>
        <v/>
      </c>
      <c r="AE454" s="0" t="n">
        <f aca="false">D454*F454*10000*-1</f>
        <v>-0</v>
      </c>
      <c r="AF454" s="0" t="n">
        <f aca="false">I454*K454*10000*-1</f>
        <v>-0</v>
      </c>
      <c r="AG454" s="0" t="n">
        <f aca="false">AE454+AF454</f>
        <v>-0</v>
      </c>
    </row>
    <row r="455" customFormat="false" ht="12.75" hidden="false" customHeight="false" outlineLevel="0" collapsed="false">
      <c r="D455" s="265"/>
      <c r="E455" s="266"/>
      <c r="F455" s="266"/>
      <c r="G455" s="267"/>
      <c r="I455" s="265"/>
      <c r="J455" s="266"/>
      <c r="K455" s="266"/>
      <c r="L455" s="268"/>
      <c r="M455" s="247" t="n">
        <f aca="false">M454+1</f>
        <v>24</v>
      </c>
      <c r="N455" s="175" t="str">
        <f aca="true">IF(D455="","",xEURO(OFFSET(C455,-M455+1,0),E455,OFFSET(C455,-M455+2,0),OFFSET(C455,-M455+2,0),OFFSET(C455,-M455+3,0)+AB455,OFFSET(C455,-M455+4,0),0,1)*D455)</f>
        <v/>
      </c>
      <c r="O455" s="235" t="str">
        <f aca="true">IF(D455="","",xEURO(OFFSET(C455,-M455+1,0),E455,OFFSET(C455,-M455+2,0),OFFSET(C455,-M455+2,0),OFFSET(C455,-M455+3,0)+AB455,OFFSET(C455,-M455+4,0),0,0))</f>
        <v/>
      </c>
      <c r="P455" s="175" t="str">
        <f aca="false">IF(D455="","",(O455-F455)*D455*10)</f>
        <v/>
      </c>
      <c r="Q455" s="175" t="str">
        <f aca="true">IF(D455="","",xEURO(OFFSET(C455,-M455+1,0),E455,OFFSET(C455,-M455+2,0),OFFSET(C455,-M455+2,0),OFFSET(C455,-M455+3,0)+AB455,OFFSET(C455,-M455+4,0),0,2)/10*D455)</f>
        <v/>
      </c>
      <c r="R455" s="248" t="str">
        <f aca="true">IF(D455="","",xEURO(OFFSET(C455,-M455+1,0),E455,OFFSET(C455,-M455+2,0),OFFSET(C455,-M455+2,0),OFFSET(C455,-M455+3,0)+AB455,OFFSET(C455,-M455+4,0),0,3)/100*D455*10000)</f>
        <v/>
      </c>
      <c r="S455" s="248" t="str">
        <f aca="true">IF(D455="","",xEURO(OFFSET(C455,-M455+1,0),E455,OFFSET(C455,-M455+2,0),OFFSET(C455,-M455+2,0),OFFSET(C455,-M455+3,0)+AB455,OFFSET(C455,-M455+4,0),0,5)/365.25*D455*10000)</f>
        <v/>
      </c>
      <c r="U455" s="175" t="str">
        <f aca="true">IF(I455="","",xEURO(OFFSET(C455,-M455+1,0),J455,OFFSET(C455,-M455+2,0),OFFSET(C455,-M455+2,0),OFFSET(C455,-M455+3,0)+AC455,OFFSET(C455,-M455+4,0),1,1)*I455)</f>
        <v/>
      </c>
      <c r="V455" s="235" t="str">
        <f aca="true">IF(I455="","",xEURO(OFFSET(C455,-M455+1,0),J455,OFFSET(C455,-M455+2,0),OFFSET(C455,-M455+2,0),OFFSET(C455,-M455+3,0)+AC455,OFFSET(C455,-M455+4,0),1,0))</f>
        <v/>
      </c>
      <c r="W455" s="175" t="str">
        <f aca="false">IF(I455="","",(V455-K455)*I455*10)</f>
        <v/>
      </c>
      <c r="X455" s="175" t="str">
        <f aca="true">IF(I455="","",xEURO(OFFSET(C455,-M455+1,0),J455,OFFSET(C455,-M455+2,0),OFFSET(C455,-M455+2,0),OFFSET(C455,-M455+3,0)+AC455,OFFSET(C455,-M455+4,0),1,2)/10*I455)</f>
        <v/>
      </c>
      <c r="Y455" s="248" t="str">
        <f aca="true">IF(I455="","",xEURO(OFFSET(C455,-M455+1,0),J455,OFFSET(C455,-M455+2,0),OFFSET(C455,-M455+2,0),OFFSET(C455,-M455+3,0)+AC455,OFFSET(C455,-M455+4,0),1,3)/100*I455*10000)</f>
        <v/>
      </c>
      <c r="Z455" s="248" t="str">
        <f aca="true">IF(I455="","",xEURO(OFFSET(C455,-M455+1,0),J455,OFFSET(C455,-M455+2,0),OFFSET(C455,-M455+2,0),OFFSET(C455,-M455+3,0)+AC455,OFFSET(C455,-M455+4,0),1,5)/365.25*I455*10000)</f>
        <v/>
      </c>
      <c r="AB455" s="249" t="str">
        <f aca="true">IF(D455="","",xCalcSkew(OFFSET(C455,-M455,0),E455-OFFSET(C455,-M455+1,0),b)/100)</f>
        <v/>
      </c>
      <c r="AC455" s="249" t="str">
        <f aca="true">IF(I455="","",xCalcSkew(OFFSET(C455,-M455,0),J455-OFFSET(C455,-M455+1,0),b)/100)</f>
        <v/>
      </c>
      <c r="AE455" s="0" t="n">
        <f aca="false">D455*F455*10000*-1</f>
        <v>-0</v>
      </c>
      <c r="AF455" s="0" t="n">
        <f aca="false">I455*K455*10000*-1</f>
        <v>-0</v>
      </c>
      <c r="AG455" s="0" t="n">
        <f aca="false">AE455+AF455</f>
        <v>-0</v>
      </c>
    </row>
    <row r="456" customFormat="false" ht="12.75" hidden="false" customHeight="false" outlineLevel="0" collapsed="false">
      <c r="D456" s="265"/>
      <c r="E456" s="266"/>
      <c r="F456" s="266"/>
      <c r="G456" s="267"/>
      <c r="I456" s="265"/>
      <c r="J456" s="266"/>
      <c r="K456" s="266"/>
      <c r="L456" s="268"/>
      <c r="M456" s="247" t="n">
        <f aca="false">M455+1</f>
        <v>25</v>
      </c>
      <c r="N456" s="175" t="str">
        <f aca="true">IF(D456="","",xEURO(OFFSET(C456,-M456+1,0),E456,OFFSET(C456,-M456+2,0),OFFSET(C456,-M456+2,0),OFFSET(C456,-M456+3,0)+AB456,OFFSET(C456,-M456+4,0),0,1)*D456)</f>
        <v/>
      </c>
      <c r="O456" s="235" t="str">
        <f aca="true">IF(D456="","",xEURO(OFFSET(C456,-M456+1,0),E456,OFFSET(C456,-M456+2,0),OFFSET(C456,-M456+2,0),OFFSET(C456,-M456+3,0)+AB456,OFFSET(C456,-M456+4,0),0,0))</f>
        <v/>
      </c>
      <c r="P456" s="175" t="str">
        <f aca="false">IF(D456="","",(O456-F456)*D456*10)</f>
        <v/>
      </c>
      <c r="Q456" s="175" t="str">
        <f aca="true">IF(D456="","",xEURO(OFFSET(C456,-M456+1,0),E456,OFFSET(C456,-M456+2,0),OFFSET(C456,-M456+2,0),OFFSET(C456,-M456+3,0)+AB456,OFFSET(C456,-M456+4,0),0,2)/10*D456)</f>
        <v/>
      </c>
      <c r="R456" s="248" t="str">
        <f aca="true">IF(D456="","",xEURO(OFFSET(C456,-M456+1,0),E456,OFFSET(C456,-M456+2,0),OFFSET(C456,-M456+2,0),OFFSET(C456,-M456+3,0)+AB456,OFFSET(C456,-M456+4,0),0,3)/100*D456*10000)</f>
        <v/>
      </c>
      <c r="S456" s="248" t="str">
        <f aca="true">IF(D456="","",xEURO(OFFSET(C456,-M456+1,0),E456,OFFSET(C456,-M456+2,0),OFFSET(C456,-M456+2,0),OFFSET(C456,-M456+3,0)+AB456,OFFSET(C456,-M456+4,0),0,5)/365.25*D456*10000)</f>
        <v/>
      </c>
      <c r="U456" s="175" t="str">
        <f aca="true">IF(I456="","",xEURO(OFFSET(C456,-M456+1,0),J456,OFFSET(C456,-M456+2,0),OFFSET(C456,-M456+2,0),OFFSET(C456,-M456+3,0)+AC456,OFFSET(C456,-M456+4,0),1,1)*I456)</f>
        <v/>
      </c>
      <c r="V456" s="235" t="str">
        <f aca="true">IF(I456="","",xEURO(OFFSET(C456,-M456+1,0),J456,OFFSET(C456,-M456+2,0),OFFSET(C456,-M456+2,0),OFFSET(C456,-M456+3,0)+AC456,OFFSET(C456,-M456+4,0),1,0))</f>
        <v/>
      </c>
      <c r="W456" s="175" t="str">
        <f aca="false">IF(I456="","",(V456-K456)*I456*10)</f>
        <v/>
      </c>
      <c r="X456" s="175" t="str">
        <f aca="true">IF(I456="","",xEURO(OFFSET(C456,-M456+1,0),J456,OFFSET(C456,-M456+2,0),OFFSET(C456,-M456+2,0),OFFSET(C456,-M456+3,0)+AC456,OFFSET(C456,-M456+4,0),1,2)/10*I456)</f>
        <v/>
      </c>
      <c r="Y456" s="248" t="str">
        <f aca="true">IF(I456="","",xEURO(OFFSET(C456,-M456+1,0),J456,OFFSET(C456,-M456+2,0),OFFSET(C456,-M456+2,0),OFFSET(C456,-M456+3,0)+AC456,OFFSET(C456,-M456+4,0),1,3)/100*I456*10000)</f>
        <v/>
      </c>
      <c r="Z456" s="248" t="str">
        <f aca="true">IF(I456="","",xEURO(OFFSET(C456,-M456+1,0),J456,OFFSET(C456,-M456+2,0),OFFSET(C456,-M456+2,0),OFFSET(C456,-M456+3,0)+AC456,OFFSET(C456,-M456+4,0),1,5)/365.25*I456*10000)</f>
        <v/>
      </c>
      <c r="AB456" s="249" t="str">
        <f aca="true">IF(D456="","",xCalcSkew(OFFSET(C456,-M456,0),E456-OFFSET(C456,-M456+1,0),b)/100)</f>
        <v/>
      </c>
      <c r="AC456" s="249" t="str">
        <f aca="true">IF(I456="","",xCalcSkew(OFFSET(C456,-M456,0),J456-OFFSET(C456,-M456+1,0),b)/100)</f>
        <v/>
      </c>
      <c r="AE456" s="0" t="n">
        <f aca="false">D456*F456*10000*-1</f>
        <v>-0</v>
      </c>
      <c r="AF456" s="0" t="n">
        <f aca="false">I456*K456*10000*-1</f>
        <v>-0</v>
      </c>
      <c r="AG456" s="0" t="n">
        <f aca="false">AE456+AF456</f>
        <v>-0</v>
      </c>
    </row>
    <row r="457" customFormat="false" ht="12.75" hidden="false" customHeight="false" outlineLevel="0" collapsed="false">
      <c r="D457" s="265"/>
      <c r="E457" s="266"/>
      <c r="F457" s="266"/>
      <c r="G457" s="267"/>
      <c r="I457" s="265"/>
      <c r="J457" s="266"/>
      <c r="K457" s="266"/>
      <c r="L457" s="268"/>
      <c r="M457" s="247" t="n">
        <f aca="false">M456+1</f>
        <v>26</v>
      </c>
      <c r="N457" s="175" t="str">
        <f aca="true">IF(D457="","",xEURO(OFFSET(C457,-M457+1,0),E457,OFFSET(C457,-M457+2,0),OFFSET(C457,-M457+2,0),OFFSET(C457,-M457+3,0)+AB457,OFFSET(C457,-M457+4,0),0,1)*D457)</f>
        <v/>
      </c>
      <c r="O457" s="235" t="str">
        <f aca="true">IF(D457="","",xEURO(OFFSET(C457,-M457+1,0),E457,OFFSET(C457,-M457+2,0),OFFSET(C457,-M457+2,0),OFFSET(C457,-M457+3,0)+AB457,OFFSET(C457,-M457+4,0),0,0))</f>
        <v/>
      </c>
      <c r="P457" s="175" t="str">
        <f aca="false">IF(D457="","",(O457-F457)*D457*10)</f>
        <v/>
      </c>
      <c r="Q457" s="175" t="str">
        <f aca="true">IF(D457="","",xEURO(OFFSET(C457,-M457+1,0),E457,OFFSET(C457,-M457+2,0),OFFSET(C457,-M457+2,0),OFFSET(C457,-M457+3,0)+AB457,OFFSET(C457,-M457+4,0),0,2)/10*D457)</f>
        <v/>
      </c>
      <c r="R457" s="248" t="str">
        <f aca="true">IF(D457="","",xEURO(OFFSET(C457,-M457+1,0),E457,OFFSET(C457,-M457+2,0),OFFSET(C457,-M457+2,0),OFFSET(C457,-M457+3,0)+AB457,OFFSET(C457,-M457+4,0),0,3)/100*D457*10000)</f>
        <v/>
      </c>
      <c r="S457" s="248" t="str">
        <f aca="true">IF(D457="","",xEURO(OFFSET(C457,-M457+1,0),E457,OFFSET(C457,-M457+2,0),OFFSET(C457,-M457+2,0),OFFSET(C457,-M457+3,0)+AB457,OFFSET(C457,-M457+4,0),0,5)/365.25*D457*10000)</f>
        <v/>
      </c>
      <c r="U457" s="175" t="str">
        <f aca="true">IF(I457="","",xEURO(OFFSET(C457,-M457+1,0),J457,OFFSET(C457,-M457+2,0),OFFSET(C457,-M457+2,0),OFFSET(C457,-M457+3,0)+AC457,OFFSET(C457,-M457+4,0),1,1)*I457)</f>
        <v/>
      </c>
      <c r="V457" s="235" t="str">
        <f aca="true">IF(I457="","",xEURO(OFFSET(C457,-M457+1,0),J457,OFFSET(C457,-M457+2,0),OFFSET(C457,-M457+2,0),OFFSET(C457,-M457+3,0)+AC457,OFFSET(C457,-M457+4,0),1,0))</f>
        <v/>
      </c>
      <c r="W457" s="175" t="str">
        <f aca="false">IF(I457="","",(V457-K457)*I457*10)</f>
        <v/>
      </c>
      <c r="X457" s="175" t="str">
        <f aca="true">IF(I457="","",xEURO(OFFSET(C457,-M457+1,0),J457,OFFSET(C457,-M457+2,0),OFFSET(C457,-M457+2,0),OFFSET(C457,-M457+3,0)+AC457,OFFSET(C457,-M457+4,0),1,2)/10*I457)</f>
        <v/>
      </c>
      <c r="Y457" s="248" t="str">
        <f aca="true">IF(I457="","",xEURO(OFFSET(C457,-M457+1,0),J457,OFFSET(C457,-M457+2,0),OFFSET(C457,-M457+2,0),OFFSET(C457,-M457+3,0)+AC457,OFFSET(C457,-M457+4,0),1,3)/100*I457*10000)</f>
        <v/>
      </c>
      <c r="Z457" s="248" t="str">
        <f aca="true">IF(I457="","",xEURO(OFFSET(C457,-M457+1,0),J457,OFFSET(C457,-M457+2,0),OFFSET(C457,-M457+2,0),OFFSET(C457,-M457+3,0)+AC457,OFFSET(C457,-M457+4,0),1,5)/365.25*I457*10000)</f>
        <v/>
      </c>
      <c r="AB457" s="249" t="str">
        <f aca="true">IF(D457="","",xCalcSkew(OFFSET(C457,-M457,0),E457-OFFSET(C457,-M457+1,0),b)/100)</f>
        <v/>
      </c>
      <c r="AC457" s="249" t="str">
        <f aca="true">IF(I457="","",xCalcSkew(OFFSET(C457,-M457,0),J457-OFFSET(C457,-M457+1,0),b)/100)</f>
        <v/>
      </c>
      <c r="AE457" s="0" t="n">
        <f aca="false">D457*F457*10000*-1</f>
        <v>-0</v>
      </c>
      <c r="AF457" s="0" t="n">
        <f aca="false">I457*K457*10000*-1</f>
        <v>-0</v>
      </c>
      <c r="AG457" s="0" t="n">
        <f aca="false">AE457+AF457</f>
        <v>-0</v>
      </c>
    </row>
    <row r="458" customFormat="false" ht="12.75" hidden="false" customHeight="false" outlineLevel="0" collapsed="false">
      <c r="D458" s="265"/>
      <c r="E458" s="266"/>
      <c r="F458" s="266"/>
      <c r="G458" s="267"/>
      <c r="I458" s="265"/>
      <c r="J458" s="266"/>
      <c r="K458" s="266"/>
      <c r="L458" s="268"/>
      <c r="M458" s="247" t="n">
        <f aca="false">M457+1</f>
        <v>27</v>
      </c>
      <c r="N458" s="175" t="str">
        <f aca="true">IF(D458="","",xEURO(OFFSET(C458,-M458+1,0),E458,OFFSET(C458,-M458+2,0),OFFSET(C458,-M458+2,0),OFFSET(C458,-M458+3,0)+AB458,OFFSET(C458,-M458+4,0),0,1)*D458)</f>
        <v/>
      </c>
      <c r="O458" s="235" t="str">
        <f aca="true">IF(D458="","",xEURO(OFFSET(C458,-M458+1,0),E458,OFFSET(C458,-M458+2,0),OFFSET(C458,-M458+2,0),OFFSET(C458,-M458+3,0)+AB458,OFFSET(C458,-M458+4,0),0,0))</f>
        <v/>
      </c>
      <c r="P458" s="175" t="str">
        <f aca="false">IF(D458="","",(O458-F458)*D458*10)</f>
        <v/>
      </c>
      <c r="Q458" s="175" t="str">
        <f aca="true">IF(D458="","",xEURO(OFFSET(C458,-M458+1,0),E458,OFFSET(C458,-M458+2,0),OFFSET(C458,-M458+2,0),OFFSET(C458,-M458+3,0)+AB458,OFFSET(C458,-M458+4,0),0,2)/10*D458)</f>
        <v/>
      </c>
      <c r="R458" s="248" t="str">
        <f aca="true">IF(D458="","",xEURO(OFFSET(C458,-M458+1,0),E458,OFFSET(C458,-M458+2,0),OFFSET(C458,-M458+2,0),OFFSET(C458,-M458+3,0)+AB458,OFFSET(C458,-M458+4,0),0,3)/100*D458*10000)</f>
        <v/>
      </c>
      <c r="S458" s="248" t="str">
        <f aca="true">IF(D458="","",xEURO(OFFSET(C458,-M458+1,0),E458,OFFSET(C458,-M458+2,0),OFFSET(C458,-M458+2,0),OFFSET(C458,-M458+3,0)+AB458,OFFSET(C458,-M458+4,0),0,5)/365.25*D458*10000)</f>
        <v/>
      </c>
      <c r="U458" s="175" t="str">
        <f aca="true">IF(I458="","",xEURO(OFFSET(C458,-M458+1,0),J458,OFFSET(C458,-M458+2,0),OFFSET(C458,-M458+2,0),OFFSET(C458,-M458+3,0)+AC458,OFFSET(C458,-M458+4,0),1,1)*I458)</f>
        <v/>
      </c>
      <c r="V458" s="235" t="str">
        <f aca="true">IF(I458="","",xEURO(OFFSET(C458,-M458+1,0),J458,OFFSET(C458,-M458+2,0),OFFSET(C458,-M458+2,0),OFFSET(C458,-M458+3,0)+AC458,OFFSET(C458,-M458+4,0),1,0))</f>
        <v/>
      </c>
      <c r="W458" s="175" t="str">
        <f aca="false">IF(I458="","",(V458-K458)*I458*10)</f>
        <v/>
      </c>
      <c r="X458" s="175" t="str">
        <f aca="true">IF(I458="","",xEURO(OFFSET(C458,-M458+1,0),J458,OFFSET(C458,-M458+2,0),OFFSET(C458,-M458+2,0),OFFSET(C458,-M458+3,0)+AC458,OFFSET(C458,-M458+4,0),1,2)/10*I458)</f>
        <v/>
      </c>
      <c r="Y458" s="248" t="str">
        <f aca="true">IF(I458="","",xEURO(OFFSET(C458,-M458+1,0),J458,OFFSET(C458,-M458+2,0),OFFSET(C458,-M458+2,0),OFFSET(C458,-M458+3,0)+AC458,OFFSET(C458,-M458+4,0),1,3)/100*I458*10000)</f>
        <v/>
      </c>
      <c r="Z458" s="248" t="str">
        <f aca="true">IF(I458="","",xEURO(OFFSET(C458,-M458+1,0),J458,OFFSET(C458,-M458+2,0),OFFSET(C458,-M458+2,0),OFFSET(C458,-M458+3,0)+AC458,OFFSET(C458,-M458+4,0),1,5)/365.25*I458*10000)</f>
        <v/>
      </c>
      <c r="AB458" s="249" t="str">
        <f aca="true">IF(D458="","",xCalcSkew(OFFSET(C458,-M458,0),E458-OFFSET(C458,-M458+1,0),b)/100)</f>
        <v/>
      </c>
      <c r="AC458" s="249" t="str">
        <f aca="true">IF(I458="","",xCalcSkew(OFFSET(C458,-M458,0),J458-OFFSET(C458,-M458+1,0),b)/100)</f>
        <v/>
      </c>
      <c r="AE458" s="0" t="n">
        <f aca="false">D458*F458*10000*-1</f>
        <v>-0</v>
      </c>
      <c r="AF458" s="0" t="n">
        <f aca="false">I458*K458*10000*-1</f>
        <v>-0</v>
      </c>
      <c r="AG458" s="0" t="n">
        <f aca="false">AE458+AF458</f>
        <v>-0</v>
      </c>
    </row>
    <row r="459" customFormat="false" ht="12.75" hidden="false" customHeight="false" outlineLevel="0" collapsed="false">
      <c r="D459" s="265"/>
      <c r="E459" s="266"/>
      <c r="F459" s="266"/>
      <c r="G459" s="267"/>
      <c r="I459" s="265"/>
      <c r="J459" s="266"/>
      <c r="K459" s="266"/>
      <c r="L459" s="268"/>
      <c r="M459" s="247" t="n">
        <f aca="false">M458+1</f>
        <v>28</v>
      </c>
      <c r="N459" s="175" t="str">
        <f aca="true">IF(D459="","",xEURO(OFFSET(C459,-M459+1,0),E459,OFFSET(C459,-M459+2,0),OFFSET(C459,-M459+2,0),OFFSET(C459,-M459+3,0)+AB459,OFFSET(C459,-M459+4,0),0,1)*D459)</f>
        <v/>
      </c>
      <c r="O459" s="235" t="str">
        <f aca="true">IF(D459="","",xEURO(OFFSET(C459,-M459+1,0),E459,OFFSET(C459,-M459+2,0),OFFSET(C459,-M459+2,0),OFFSET(C459,-M459+3,0)+AB459,OFFSET(C459,-M459+4,0),0,0))</f>
        <v/>
      </c>
      <c r="P459" s="175" t="str">
        <f aca="false">IF(D459="","",(O459-F459)*D459*10)</f>
        <v/>
      </c>
      <c r="Q459" s="175" t="str">
        <f aca="true">IF(D459="","",xEURO(OFFSET(C459,-M459+1,0),E459,OFFSET(C459,-M459+2,0),OFFSET(C459,-M459+2,0),OFFSET(C459,-M459+3,0)+AB459,OFFSET(C459,-M459+4,0),0,2)/10*D459)</f>
        <v/>
      </c>
      <c r="R459" s="248" t="str">
        <f aca="true">IF(D459="","",xEURO(OFFSET(C459,-M459+1,0),E459,OFFSET(C459,-M459+2,0),OFFSET(C459,-M459+2,0),OFFSET(C459,-M459+3,0)+AB459,OFFSET(C459,-M459+4,0),0,3)/100*D459*10000)</f>
        <v/>
      </c>
      <c r="S459" s="248" t="str">
        <f aca="true">IF(D459="","",xEURO(OFFSET(C459,-M459+1,0),E459,OFFSET(C459,-M459+2,0),OFFSET(C459,-M459+2,0),OFFSET(C459,-M459+3,0)+AB459,OFFSET(C459,-M459+4,0),0,5)/365.25*D459*10000)</f>
        <v/>
      </c>
      <c r="U459" s="175" t="str">
        <f aca="true">IF(I459="","",xEURO(OFFSET(C459,-M459+1,0),J459,OFFSET(C459,-M459+2,0),OFFSET(C459,-M459+2,0),OFFSET(C459,-M459+3,0)+AC459,OFFSET(C459,-M459+4,0),1,1)*I459)</f>
        <v/>
      </c>
      <c r="V459" s="235" t="str">
        <f aca="true">IF(I459="","",xEURO(OFFSET(C459,-M459+1,0),J459,OFFSET(C459,-M459+2,0),OFFSET(C459,-M459+2,0),OFFSET(C459,-M459+3,0)+AC459,OFFSET(C459,-M459+4,0),1,0))</f>
        <v/>
      </c>
      <c r="W459" s="175" t="str">
        <f aca="false">IF(I459="","",(V459-K459)*I459*10)</f>
        <v/>
      </c>
      <c r="X459" s="175" t="str">
        <f aca="true">IF(I459="","",xEURO(OFFSET(C459,-M459+1,0),J459,OFFSET(C459,-M459+2,0),OFFSET(C459,-M459+2,0),OFFSET(C459,-M459+3,0)+AC459,OFFSET(C459,-M459+4,0),1,2)/10*I459)</f>
        <v/>
      </c>
      <c r="Y459" s="248" t="str">
        <f aca="true">IF(I459="","",xEURO(OFFSET(C459,-M459+1,0),J459,OFFSET(C459,-M459+2,0),OFFSET(C459,-M459+2,0),OFFSET(C459,-M459+3,0)+AC459,OFFSET(C459,-M459+4,0),1,3)/100*I459*10000)</f>
        <v/>
      </c>
      <c r="Z459" s="248" t="str">
        <f aca="true">IF(I459="","",xEURO(OFFSET(C459,-M459+1,0),J459,OFFSET(C459,-M459+2,0),OFFSET(C459,-M459+2,0),OFFSET(C459,-M459+3,0)+AC459,OFFSET(C459,-M459+4,0),1,5)/365.25*I459*10000)</f>
        <v/>
      </c>
      <c r="AB459" s="249" t="str">
        <f aca="true">IF(D459="","",xCalcSkew(OFFSET(C459,-M459,0),E459-OFFSET(C459,-M459+1,0),b)/100)</f>
        <v/>
      </c>
      <c r="AC459" s="249" t="str">
        <f aca="true">IF(I459="","",xCalcSkew(OFFSET(C459,-M459,0),J459-OFFSET(C459,-M459+1,0),b)/100)</f>
        <v/>
      </c>
      <c r="AE459" s="0" t="n">
        <f aca="false">D459*F459*10000*-1</f>
        <v>-0</v>
      </c>
      <c r="AF459" s="0" t="n">
        <f aca="false">I459*K459*10000*-1</f>
        <v>-0</v>
      </c>
      <c r="AG459" s="0" t="n">
        <f aca="false">AE459+AF459</f>
        <v>-0</v>
      </c>
    </row>
    <row r="460" customFormat="false" ht="12.75" hidden="false" customHeight="false" outlineLevel="0" collapsed="false">
      <c r="D460" s="265"/>
      <c r="E460" s="266"/>
      <c r="F460" s="266"/>
      <c r="G460" s="267"/>
      <c r="I460" s="265"/>
      <c r="J460" s="266"/>
      <c r="K460" s="266"/>
      <c r="L460" s="268"/>
      <c r="M460" s="247" t="n">
        <f aca="false">M459+1</f>
        <v>29</v>
      </c>
      <c r="N460" s="175" t="str">
        <f aca="true">IF(D460="","",xEURO(OFFSET(C460,-M460+1,0),E460,OFFSET(C460,-M460+2,0),OFFSET(C460,-M460+2,0),OFFSET(C460,-M460+3,0)+AB460,OFFSET(C460,-M460+4,0),0,1)*D460)</f>
        <v/>
      </c>
      <c r="O460" s="235" t="str">
        <f aca="true">IF(D460="","",xEURO(OFFSET(C460,-M460+1,0),E460,OFFSET(C460,-M460+2,0),OFFSET(C460,-M460+2,0),OFFSET(C460,-M460+3,0)+AB460,OFFSET(C460,-M460+4,0),0,0))</f>
        <v/>
      </c>
      <c r="P460" s="175" t="str">
        <f aca="false">IF(D460="","",(O460-F460)*D460*10)</f>
        <v/>
      </c>
      <c r="Q460" s="175" t="str">
        <f aca="true">IF(D460="","",xEURO(OFFSET(C460,-M460+1,0),E460,OFFSET(C460,-M460+2,0),OFFSET(C460,-M460+2,0),OFFSET(C460,-M460+3,0)+AB460,OFFSET(C460,-M460+4,0),0,2)/10*D460)</f>
        <v/>
      </c>
      <c r="R460" s="248" t="str">
        <f aca="true">IF(D460="","",xEURO(OFFSET(C460,-M460+1,0),E460,OFFSET(C460,-M460+2,0),OFFSET(C460,-M460+2,0),OFFSET(C460,-M460+3,0)+AB460,OFFSET(C460,-M460+4,0),0,3)/100*D460*10000)</f>
        <v/>
      </c>
      <c r="S460" s="248" t="str">
        <f aca="true">IF(D460="","",xEURO(OFFSET(C460,-M460+1,0),E460,OFFSET(C460,-M460+2,0),OFFSET(C460,-M460+2,0),OFFSET(C460,-M460+3,0)+AB460,OFFSET(C460,-M460+4,0),0,5)/365.25*D460*10000)</f>
        <v/>
      </c>
      <c r="U460" s="175" t="str">
        <f aca="true">IF(I460="","",xEURO(OFFSET(C460,-M460+1,0),J460,OFFSET(C460,-M460+2,0),OFFSET(C460,-M460+2,0),OFFSET(C460,-M460+3,0)+AC460,OFFSET(C460,-M460+4,0),1,1)*I460)</f>
        <v/>
      </c>
      <c r="V460" s="235" t="str">
        <f aca="true">IF(I460="","",xEURO(OFFSET(C460,-M460+1,0),J460,OFFSET(C460,-M460+2,0),OFFSET(C460,-M460+2,0),OFFSET(C460,-M460+3,0)+AC460,OFFSET(C460,-M460+4,0),1,0))</f>
        <v/>
      </c>
      <c r="W460" s="175" t="str">
        <f aca="false">IF(I460="","",(V460-K460)*I460*10)</f>
        <v/>
      </c>
      <c r="X460" s="175" t="str">
        <f aca="true">IF(I460="","",xEURO(OFFSET(C460,-M460+1,0),J460,OFFSET(C460,-M460+2,0),OFFSET(C460,-M460+2,0),OFFSET(C460,-M460+3,0)+AC460,OFFSET(C460,-M460+4,0),1,2)/10*I460)</f>
        <v/>
      </c>
      <c r="Y460" s="248" t="str">
        <f aca="true">IF(I460="","",xEURO(OFFSET(C460,-M460+1,0),J460,OFFSET(C460,-M460+2,0),OFFSET(C460,-M460+2,0),OFFSET(C460,-M460+3,0)+AC460,OFFSET(C460,-M460+4,0),1,3)/100*I460*10000)</f>
        <v/>
      </c>
      <c r="Z460" s="248" t="str">
        <f aca="true">IF(I460="","",xEURO(OFFSET(C460,-M460+1,0),J460,OFFSET(C460,-M460+2,0),OFFSET(C460,-M460+2,0),OFFSET(C460,-M460+3,0)+AC460,OFFSET(C460,-M460+4,0),1,5)/365.25*I460*10000)</f>
        <v/>
      </c>
      <c r="AB460" s="249" t="str">
        <f aca="true">IF(D460="","",xCalcSkew(OFFSET(C460,-M460,0),E460-OFFSET(C460,-M460+1,0),b)/100)</f>
        <v/>
      </c>
      <c r="AC460" s="249" t="str">
        <f aca="true">IF(I460="","",xCalcSkew(OFFSET(C460,-M460,0),J460-OFFSET(C460,-M460+1,0),b)/100)</f>
        <v/>
      </c>
      <c r="AE460" s="0" t="n">
        <f aca="false">D460*F460*10000*-1</f>
        <v>-0</v>
      </c>
      <c r="AF460" s="0" t="n">
        <f aca="false">I460*K460*10000*-1</f>
        <v>-0</v>
      </c>
      <c r="AG460" s="0" t="n">
        <f aca="false">AE460+AF460</f>
        <v>-0</v>
      </c>
    </row>
    <row r="461" customFormat="false" ht="12.75" hidden="false" customHeight="false" outlineLevel="0" collapsed="false">
      <c r="D461" s="265"/>
      <c r="E461" s="266"/>
      <c r="F461" s="266"/>
      <c r="G461" s="267"/>
      <c r="I461" s="265"/>
      <c r="J461" s="266"/>
      <c r="K461" s="266"/>
      <c r="L461" s="268"/>
      <c r="M461" s="247" t="n">
        <f aca="false">M460+1</f>
        <v>30</v>
      </c>
      <c r="N461" s="175" t="str">
        <f aca="true">IF(D461="","",xEURO(OFFSET(C461,-M461+1,0),E461,OFFSET(C461,-M461+2,0),OFFSET(C461,-M461+2,0),OFFSET(C461,-M461+3,0)+AB461,OFFSET(C461,-M461+4,0),0,1)*D461)</f>
        <v/>
      </c>
      <c r="O461" s="235" t="str">
        <f aca="true">IF(D461="","",xEURO(OFFSET(C461,-M461+1,0),E461,OFFSET(C461,-M461+2,0),OFFSET(C461,-M461+2,0),OFFSET(C461,-M461+3,0)+AB461,OFFSET(C461,-M461+4,0),0,0))</f>
        <v/>
      </c>
      <c r="P461" s="175" t="str">
        <f aca="false">IF(D461="","",(O461-F461)*D461*10)</f>
        <v/>
      </c>
      <c r="Q461" s="175" t="str">
        <f aca="true">IF(D461="","",xEURO(OFFSET(C461,-M461+1,0),E461,OFFSET(C461,-M461+2,0),OFFSET(C461,-M461+2,0),OFFSET(C461,-M461+3,0)+AB461,OFFSET(C461,-M461+4,0),0,2)/10*D461)</f>
        <v/>
      </c>
      <c r="R461" s="248" t="str">
        <f aca="true">IF(D461="","",xEURO(OFFSET(C461,-M461+1,0),E461,OFFSET(C461,-M461+2,0),OFFSET(C461,-M461+2,0),OFFSET(C461,-M461+3,0)+AB461,OFFSET(C461,-M461+4,0),0,3)/100*D461*10000)</f>
        <v/>
      </c>
      <c r="S461" s="248" t="str">
        <f aca="true">IF(D461="","",xEURO(OFFSET(C461,-M461+1,0),E461,OFFSET(C461,-M461+2,0),OFFSET(C461,-M461+2,0),OFFSET(C461,-M461+3,0)+AB461,OFFSET(C461,-M461+4,0),0,5)/365.25*D461*10000)</f>
        <v/>
      </c>
      <c r="U461" s="175" t="str">
        <f aca="true">IF(I461="","",xEURO(OFFSET(C461,-M461+1,0),J461,OFFSET(C461,-M461+2,0),OFFSET(C461,-M461+2,0),OFFSET(C461,-M461+3,0)+AC461,OFFSET(C461,-M461+4,0),1,1)*I461)</f>
        <v/>
      </c>
      <c r="V461" s="235" t="str">
        <f aca="true">IF(I461="","",xEURO(OFFSET(C461,-M461+1,0),J461,OFFSET(C461,-M461+2,0),OFFSET(C461,-M461+2,0),OFFSET(C461,-M461+3,0)+AC461,OFFSET(C461,-M461+4,0),1,0))</f>
        <v/>
      </c>
      <c r="W461" s="175" t="str">
        <f aca="false">IF(I461="","",(V461-K461)*I461*10)</f>
        <v/>
      </c>
      <c r="X461" s="175" t="str">
        <f aca="true">IF(I461="","",xEURO(OFFSET(C461,-M461+1,0),J461,OFFSET(C461,-M461+2,0),OFFSET(C461,-M461+2,0),OFFSET(C461,-M461+3,0)+AC461,OFFSET(C461,-M461+4,0),1,2)/10*I461)</f>
        <v/>
      </c>
      <c r="Y461" s="248" t="str">
        <f aca="true">IF(I461="","",xEURO(OFFSET(C461,-M461+1,0),J461,OFFSET(C461,-M461+2,0),OFFSET(C461,-M461+2,0),OFFSET(C461,-M461+3,0)+AC461,OFFSET(C461,-M461+4,0),1,3)/100*I461*10000)</f>
        <v/>
      </c>
      <c r="Z461" s="248" t="str">
        <f aca="true">IF(I461="","",xEURO(OFFSET(C461,-M461+1,0),J461,OFFSET(C461,-M461+2,0),OFFSET(C461,-M461+2,0),OFFSET(C461,-M461+3,0)+AC461,OFFSET(C461,-M461+4,0),1,5)/365.25*I461*10000)</f>
        <v/>
      </c>
      <c r="AB461" s="249" t="str">
        <f aca="true">IF(D461="","",xCalcSkew(OFFSET(C461,-M461,0),E461-OFFSET(C461,-M461+1,0),b)/100)</f>
        <v/>
      </c>
      <c r="AC461" s="249" t="str">
        <f aca="true">IF(I461="","",xCalcSkew(OFFSET(C461,-M461,0),J461-OFFSET(C461,-M461+1,0),b)/100)</f>
        <v/>
      </c>
      <c r="AE461" s="0" t="n">
        <f aca="false">D461*F461*10000*-1</f>
        <v>-0</v>
      </c>
      <c r="AF461" s="0" t="n">
        <f aca="false">I461*K461*10000*-1</f>
        <v>-0</v>
      </c>
      <c r="AG461" s="0" t="n">
        <f aca="false">AE461+AF461</f>
        <v>-0</v>
      </c>
    </row>
    <row r="462" customFormat="false" ht="12.75" hidden="false" customHeight="false" outlineLevel="0" collapsed="false">
      <c r="D462" s="265"/>
      <c r="E462" s="266"/>
      <c r="F462" s="266"/>
      <c r="G462" s="267"/>
      <c r="I462" s="265"/>
      <c r="J462" s="266"/>
      <c r="K462" s="266"/>
      <c r="L462" s="268"/>
      <c r="M462" s="247" t="n">
        <f aca="false">M461+1</f>
        <v>31</v>
      </c>
      <c r="N462" s="175" t="str">
        <f aca="true">IF(D462="","",xEURO(OFFSET(C462,-M462+1,0),E462,OFFSET(C462,-M462+2,0),OFFSET(C462,-M462+2,0),OFFSET(C462,-M462+3,0)+AB462,OFFSET(C462,-M462+4,0),0,1)*D462)</f>
        <v/>
      </c>
      <c r="O462" s="235" t="str">
        <f aca="true">IF(D462="","",xEURO(OFFSET(C462,-M462+1,0),E462,OFFSET(C462,-M462+2,0),OFFSET(C462,-M462+2,0),OFFSET(C462,-M462+3,0)+AB462,OFFSET(C462,-M462+4,0),0,0))</f>
        <v/>
      </c>
      <c r="P462" s="175" t="str">
        <f aca="false">IF(D462="","",(O462-F462)*D462*10)</f>
        <v/>
      </c>
      <c r="Q462" s="175" t="str">
        <f aca="true">IF(D462="","",xEURO(OFFSET(C462,-M462+1,0),E462,OFFSET(C462,-M462+2,0),OFFSET(C462,-M462+2,0),OFFSET(C462,-M462+3,0)+AB462,OFFSET(C462,-M462+4,0),0,2)/10*D462)</f>
        <v/>
      </c>
      <c r="R462" s="248" t="str">
        <f aca="true">IF(D462="","",xEURO(OFFSET(C462,-M462+1,0),E462,OFFSET(C462,-M462+2,0),OFFSET(C462,-M462+2,0),OFFSET(C462,-M462+3,0)+AB462,OFFSET(C462,-M462+4,0),0,3)/100*D462*10000)</f>
        <v/>
      </c>
      <c r="S462" s="248" t="str">
        <f aca="true">IF(D462="","",xEURO(OFFSET(C462,-M462+1,0),E462,OFFSET(C462,-M462+2,0),OFFSET(C462,-M462+2,0),OFFSET(C462,-M462+3,0)+AB462,OFFSET(C462,-M462+4,0),0,5)/365.25*D462*10000)</f>
        <v/>
      </c>
      <c r="U462" s="175" t="str">
        <f aca="true">IF(I462="","",xEURO(OFFSET(C462,-M462+1,0),J462,OFFSET(C462,-M462+2,0),OFFSET(C462,-M462+2,0),OFFSET(C462,-M462+3,0)+AC462,OFFSET(C462,-M462+4,0),1,1)*I462)</f>
        <v/>
      </c>
      <c r="V462" s="235" t="str">
        <f aca="true">IF(I462="","",xEURO(OFFSET(C462,-M462+1,0),J462,OFFSET(C462,-M462+2,0),OFFSET(C462,-M462+2,0),OFFSET(C462,-M462+3,0)+AC462,OFFSET(C462,-M462+4,0),1,0))</f>
        <v/>
      </c>
      <c r="W462" s="175" t="str">
        <f aca="false">IF(I462="","",(V462-K462)*I462*10)</f>
        <v/>
      </c>
      <c r="X462" s="175" t="str">
        <f aca="true">IF(I462="","",xEURO(OFFSET(C462,-M462+1,0),J462,OFFSET(C462,-M462+2,0),OFFSET(C462,-M462+2,0),OFFSET(C462,-M462+3,0)+AC462,OFFSET(C462,-M462+4,0),1,2)/10*I462)</f>
        <v/>
      </c>
      <c r="Y462" s="248" t="str">
        <f aca="true">IF(I462="","",xEURO(OFFSET(C462,-M462+1,0),J462,OFFSET(C462,-M462+2,0),OFFSET(C462,-M462+2,0),OFFSET(C462,-M462+3,0)+AC462,OFFSET(C462,-M462+4,0),1,3)/100*I462*10000)</f>
        <v/>
      </c>
      <c r="Z462" s="248" t="str">
        <f aca="true">IF(I462="","",xEURO(OFFSET(C462,-M462+1,0),J462,OFFSET(C462,-M462+2,0),OFFSET(C462,-M462+2,0),OFFSET(C462,-M462+3,0)+AC462,OFFSET(C462,-M462+4,0),1,5)/365.25*I462*10000)</f>
        <v/>
      </c>
      <c r="AB462" s="249" t="str">
        <f aca="true">IF(D462="","",xCalcSkew(OFFSET(C462,-M462,0),E462-OFFSET(C462,-M462+1,0),b)/100)</f>
        <v/>
      </c>
      <c r="AC462" s="249" t="str">
        <f aca="true">IF(I462="","",xCalcSkew(OFFSET(C462,-M462,0),J462-OFFSET(C462,-M462+1,0),b)/100)</f>
        <v/>
      </c>
      <c r="AE462" s="0" t="n">
        <f aca="false">D462*F462*10000*-1</f>
        <v>-0</v>
      </c>
      <c r="AF462" s="0" t="n">
        <f aca="false">I462*K462*10000*-1</f>
        <v>-0</v>
      </c>
      <c r="AG462" s="0" t="n">
        <f aca="false">AE462+AF462</f>
        <v>-0</v>
      </c>
    </row>
    <row r="463" customFormat="false" ht="12.75" hidden="false" customHeight="false" outlineLevel="0" collapsed="false">
      <c r="D463" s="265"/>
      <c r="E463" s="266"/>
      <c r="F463" s="266"/>
      <c r="G463" s="267"/>
      <c r="I463" s="265"/>
      <c r="J463" s="266"/>
      <c r="K463" s="266"/>
      <c r="L463" s="268"/>
      <c r="M463" s="247" t="n">
        <f aca="false">M462+1</f>
        <v>32</v>
      </c>
      <c r="N463" s="175" t="str">
        <f aca="true">IF(D463="","",xEURO(OFFSET(C463,-M463+1,0),E463,OFFSET(C463,-M463+2,0),OFFSET(C463,-M463+2,0),OFFSET(C463,-M463+3,0)+AB463,OFFSET(C463,-M463+4,0),0,1)*D463)</f>
        <v/>
      </c>
      <c r="O463" s="235" t="str">
        <f aca="true">IF(D463="","",xEURO(OFFSET(C463,-M463+1,0),E463,OFFSET(C463,-M463+2,0),OFFSET(C463,-M463+2,0),OFFSET(C463,-M463+3,0)+AB463,OFFSET(C463,-M463+4,0),0,0))</f>
        <v/>
      </c>
      <c r="P463" s="175" t="str">
        <f aca="false">IF(D463="","",(O463-F463)*D463*10)</f>
        <v/>
      </c>
      <c r="Q463" s="175" t="str">
        <f aca="true">IF(D463="","",xEURO(OFFSET(C463,-M463+1,0),E463,OFFSET(C463,-M463+2,0),OFFSET(C463,-M463+2,0),OFFSET(C463,-M463+3,0)+AB463,OFFSET(C463,-M463+4,0),0,2)/10*D463)</f>
        <v/>
      </c>
      <c r="R463" s="248" t="str">
        <f aca="true">IF(D463="","",xEURO(OFFSET(C463,-M463+1,0),E463,OFFSET(C463,-M463+2,0),OFFSET(C463,-M463+2,0),OFFSET(C463,-M463+3,0)+AB463,OFFSET(C463,-M463+4,0),0,3)/100*D463*10000)</f>
        <v/>
      </c>
      <c r="S463" s="248" t="str">
        <f aca="true">IF(D463="","",xEURO(OFFSET(C463,-M463+1,0),E463,OFFSET(C463,-M463+2,0),OFFSET(C463,-M463+2,0),OFFSET(C463,-M463+3,0)+AB463,OFFSET(C463,-M463+4,0),0,5)/365.25*D463*10000)</f>
        <v/>
      </c>
      <c r="U463" s="175" t="str">
        <f aca="true">IF(I463="","",xEURO(OFFSET(C463,-M463+1,0),J463,OFFSET(C463,-M463+2,0),OFFSET(C463,-M463+2,0),OFFSET(C463,-M463+3,0)+AC463,OFFSET(C463,-M463+4,0),1,1)*I463)</f>
        <v/>
      </c>
      <c r="V463" s="235" t="str">
        <f aca="true">IF(I463="","",xEURO(OFFSET(C463,-M463+1,0),J463,OFFSET(C463,-M463+2,0),OFFSET(C463,-M463+2,0),OFFSET(C463,-M463+3,0)+AC463,OFFSET(C463,-M463+4,0),1,0))</f>
        <v/>
      </c>
      <c r="W463" s="175" t="str">
        <f aca="false">IF(I463="","",(V463-K463)*I463*10)</f>
        <v/>
      </c>
      <c r="X463" s="175" t="str">
        <f aca="true">IF(I463="","",xEURO(OFFSET(C463,-M463+1,0),J463,OFFSET(C463,-M463+2,0),OFFSET(C463,-M463+2,0),OFFSET(C463,-M463+3,0)+AC463,OFFSET(C463,-M463+4,0),1,2)/10*I463)</f>
        <v/>
      </c>
      <c r="Y463" s="248" t="str">
        <f aca="true">IF(I463="","",xEURO(OFFSET(C463,-M463+1,0),J463,OFFSET(C463,-M463+2,0),OFFSET(C463,-M463+2,0),OFFSET(C463,-M463+3,0)+AC463,OFFSET(C463,-M463+4,0),1,3)/100*I463*10000)</f>
        <v/>
      </c>
      <c r="Z463" s="248" t="str">
        <f aca="true">IF(I463="","",xEURO(OFFSET(C463,-M463+1,0),J463,OFFSET(C463,-M463+2,0),OFFSET(C463,-M463+2,0),OFFSET(C463,-M463+3,0)+AC463,OFFSET(C463,-M463+4,0),1,5)/365.25*I463*10000)</f>
        <v/>
      </c>
      <c r="AB463" s="249" t="str">
        <f aca="true">IF(D463="","",xCalcSkew(OFFSET(C463,-M463,0),E463-OFFSET(C463,-M463+1,0),b)/100)</f>
        <v/>
      </c>
      <c r="AC463" s="249" t="str">
        <f aca="true">IF(I463="","",xCalcSkew(OFFSET(C463,-M463,0),J463-OFFSET(C463,-M463+1,0),b)/100)</f>
        <v/>
      </c>
      <c r="AE463" s="0" t="n">
        <f aca="false">D463*F463*10000*-1</f>
        <v>-0</v>
      </c>
      <c r="AF463" s="0" t="n">
        <f aca="false">I463*K463*10000*-1</f>
        <v>-0</v>
      </c>
      <c r="AG463" s="0" t="n">
        <f aca="false">AE463+AF463</f>
        <v>-0</v>
      </c>
    </row>
    <row r="464" customFormat="false" ht="12.75" hidden="false" customHeight="false" outlineLevel="0" collapsed="false">
      <c r="D464" s="265"/>
      <c r="E464" s="266"/>
      <c r="F464" s="266"/>
      <c r="G464" s="267"/>
      <c r="I464" s="265"/>
      <c r="J464" s="266"/>
      <c r="K464" s="266"/>
      <c r="L464" s="268"/>
      <c r="M464" s="247" t="n">
        <f aca="false">M463+1</f>
        <v>33</v>
      </c>
      <c r="N464" s="175" t="str">
        <f aca="true">IF(D464="","",xEURO(OFFSET(C464,-M464+1,0),E464,OFFSET(C464,-M464+2,0),OFFSET(C464,-M464+2,0),OFFSET(C464,-M464+3,0)+AB464,OFFSET(C464,-M464+4,0),0,1)*D464)</f>
        <v/>
      </c>
      <c r="O464" s="235" t="str">
        <f aca="true">IF(D464="","",xEURO(OFFSET(C464,-M464+1,0),E464,OFFSET(C464,-M464+2,0),OFFSET(C464,-M464+2,0),OFFSET(C464,-M464+3,0)+AB464,OFFSET(C464,-M464+4,0),0,0))</f>
        <v/>
      </c>
      <c r="P464" s="175" t="str">
        <f aca="false">IF(D464="","",(O464-F464)*D464*10)</f>
        <v/>
      </c>
      <c r="Q464" s="175" t="str">
        <f aca="true">IF(D464="","",xEURO(OFFSET(C464,-M464+1,0),E464,OFFSET(C464,-M464+2,0),OFFSET(C464,-M464+2,0),OFFSET(C464,-M464+3,0)+AB464,OFFSET(C464,-M464+4,0),0,2)/10*D464)</f>
        <v/>
      </c>
      <c r="R464" s="248" t="str">
        <f aca="true">IF(D464="","",xEURO(OFFSET(C464,-M464+1,0),E464,OFFSET(C464,-M464+2,0),OFFSET(C464,-M464+2,0),OFFSET(C464,-M464+3,0)+AB464,OFFSET(C464,-M464+4,0),0,3)/100*D464*10000)</f>
        <v/>
      </c>
      <c r="S464" s="248" t="str">
        <f aca="true">IF(D464="","",xEURO(OFFSET(C464,-M464+1,0),E464,OFFSET(C464,-M464+2,0),OFFSET(C464,-M464+2,0),OFFSET(C464,-M464+3,0)+AB464,OFFSET(C464,-M464+4,0),0,5)/365.25*D464*10000)</f>
        <v/>
      </c>
      <c r="U464" s="175" t="str">
        <f aca="true">IF(I464="","",xEURO(OFFSET(C464,-M464+1,0),J464,OFFSET(C464,-M464+2,0),OFFSET(C464,-M464+2,0),OFFSET(C464,-M464+3,0)+AC464,OFFSET(C464,-M464+4,0),1,1)*I464)</f>
        <v/>
      </c>
      <c r="V464" s="235" t="str">
        <f aca="true">IF(I464="","",xEURO(OFFSET(C464,-M464+1,0),J464,OFFSET(C464,-M464+2,0),OFFSET(C464,-M464+2,0),OFFSET(C464,-M464+3,0)+AC464,OFFSET(C464,-M464+4,0),1,0))</f>
        <v/>
      </c>
      <c r="W464" s="175" t="str">
        <f aca="false">IF(I464="","",(V464-K464)*I464*10)</f>
        <v/>
      </c>
      <c r="X464" s="175" t="str">
        <f aca="true">IF(I464="","",xEURO(OFFSET(C464,-M464+1,0),J464,OFFSET(C464,-M464+2,0),OFFSET(C464,-M464+2,0),OFFSET(C464,-M464+3,0)+AC464,OFFSET(C464,-M464+4,0),1,2)/10*I464)</f>
        <v/>
      </c>
      <c r="Y464" s="248" t="str">
        <f aca="true">IF(I464="","",xEURO(OFFSET(C464,-M464+1,0),J464,OFFSET(C464,-M464+2,0),OFFSET(C464,-M464+2,0),OFFSET(C464,-M464+3,0)+AC464,OFFSET(C464,-M464+4,0),1,3)/100*I464*10000)</f>
        <v/>
      </c>
      <c r="Z464" s="248" t="str">
        <f aca="true">IF(I464="","",xEURO(OFFSET(C464,-M464+1,0),J464,OFFSET(C464,-M464+2,0),OFFSET(C464,-M464+2,0),OFFSET(C464,-M464+3,0)+AC464,OFFSET(C464,-M464+4,0),1,5)/365.25*I464*10000)</f>
        <v/>
      </c>
      <c r="AB464" s="249" t="str">
        <f aca="true">IF(D464="","",xCalcSkew(OFFSET(C464,-M464,0),E464-OFFSET(C464,-M464+1,0),b)/100)</f>
        <v/>
      </c>
      <c r="AC464" s="249" t="str">
        <f aca="true">IF(I464="","",xCalcSkew(OFFSET(C464,-M464,0),J464-OFFSET(C464,-M464+1,0),b)/100)</f>
        <v/>
      </c>
      <c r="AE464" s="0" t="n">
        <f aca="false">D464*F464*10000*-1</f>
        <v>-0</v>
      </c>
      <c r="AF464" s="0" t="n">
        <f aca="false">I464*K464*10000*-1</f>
        <v>-0</v>
      </c>
      <c r="AG464" s="0" t="n">
        <f aca="false">AE464+AF464</f>
        <v>-0</v>
      </c>
    </row>
    <row r="465" customFormat="false" ht="12.75" hidden="false" customHeight="false" outlineLevel="0" collapsed="false">
      <c r="D465" s="265"/>
      <c r="E465" s="266"/>
      <c r="F465" s="266"/>
      <c r="G465" s="267"/>
      <c r="I465" s="265"/>
      <c r="J465" s="266"/>
      <c r="K465" s="266"/>
      <c r="L465" s="268"/>
      <c r="M465" s="247" t="n">
        <f aca="false">M464+1</f>
        <v>34</v>
      </c>
      <c r="N465" s="175" t="str">
        <f aca="true">IF(D465="","",xEURO(OFFSET(C465,-M465+1,0),E465,OFFSET(C465,-M465+2,0),OFFSET(C465,-M465+2,0),OFFSET(C465,-M465+3,0)+AB465,OFFSET(C465,-M465+4,0),0,1)*D465)</f>
        <v/>
      </c>
      <c r="O465" s="235" t="str">
        <f aca="true">IF(D465="","",xEURO(OFFSET(C465,-M465+1,0),E465,OFFSET(C465,-M465+2,0),OFFSET(C465,-M465+2,0),OFFSET(C465,-M465+3,0)+AB465,OFFSET(C465,-M465+4,0),0,0))</f>
        <v/>
      </c>
      <c r="P465" s="175" t="str">
        <f aca="false">IF(D465="","",(O465-F465)*D465*10)</f>
        <v/>
      </c>
      <c r="Q465" s="175" t="str">
        <f aca="true">IF(D465="","",xEURO(OFFSET(C465,-M465+1,0),E465,OFFSET(C465,-M465+2,0),OFFSET(C465,-M465+2,0),OFFSET(C465,-M465+3,0)+AB465,OFFSET(C465,-M465+4,0),0,2)/10*D465)</f>
        <v/>
      </c>
      <c r="R465" s="248" t="str">
        <f aca="true">IF(D465="","",xEURO(OFFSET(C465,-M465+1,0),E465,OFFSET(C465,-M465+2,0),OFFSET(C465,-M465+2,0),OFFSET(C465,-M465+3,0)+AB465,OFFSET(C465,-M465+4,0),0,3)/100*D465*10000)</f>
        <v/>
      </c>
      <c r="S465" s="248" t="str">
        <f aca="true">IF(D465="","",xEURO(OFFSET(C465,-M465+1,0),E465,OFFSET(C465,-M465+2,0),OFFSET(C465,-M465+2,0),OFFSET(C465,-M465+3,0)+AB465,OFFSET(C465,-M465+4,0),0,5)/365.25*D465*10000)</f>
        <v/>
      </c>
      <c r="U465" s="175" t="str">
        <f aca="true">IF(I465="","",xEURO(OFFSET(C465,-M465+1,0),J465,OFFSET(C465,-M465+2,0),OFFSET(C465,-M465+2,0),OFFSET(C465,-M465+3,0)+AC465,OFFSET(C465,-M465+4,0),1,1)*I465)</f>
        <v/>
      </c>
      <c r="V465" s="235" t="str">
        <f aca="true">IF(I465="","",xEURO(OFFSET(C465,-M465+1,0),J465,OFFSET(C465,-M465+2,0),OFFSET(C465,-M465+2,0),OFFSET(C465,-M465+3,0)+AC465,OFFSET(C465,-M465+4,0),1,0))</f>
        <v/>
      </c>
      <c r="W465" s="175" t="str">
        <f aca="false">IF(I465="","",(V465-K465)*I465*10)</f>
        <v/>
      </c>
      <c r="X465" s="175" t="str">
        <f aca="true">IF(I465="","",xEURO(OFFSET(C465,-M465+1,0),J465,OFFSET(C465,-M465+2,0),OFFSET(C465,-M465+2,0),OFFSET(C465,-M465+3,0)+AC465,OFFSET(C465,-M465+4,0),1,2)/10*I465)</f>
        <v/>
      </c>
      <c r="Y465" s="248" t="str">
        <f aca="true">IF(I465="","",xEURO(OFFSET(C465,-M465+1,0),J465,OFFSET(C465,-M465+2,0),OFFSET(C465,-M465+2,0),OFFSET(C465,-M465+3,0)+AC465,OFFSET(C465,-M465+4,0),1,3)/100*I465*10000)</f>
        <v/>
      </c>
      <c r="Z465" s="248" t="str">
        <f aca="true">IF(I465="","",xEURO(OFFSET(C465,-M465+1,0),J465,OFFSET(C465,-M465+2,0),OFFSET(C465,-M465+2,0),OFFSET(C465,-M465+3,0)+AC465,OFFSET(C465,-M465+4,0),1,5)/365.25*I465*10000)</f>
        <v/>
      </c>
      <c r="AB465" s="249" t="str">
        <f aca="true">IF(D465="","",xCalcSkew(OFFSET(C465,-M465,0),E465-OFFSET(C465,-M465+1,0),b)/100)</f>
        <v/>
      </c>
      <c r="AC465" s="249" t="str">
        <f aca="true">IF(I465="","",xCalcSkew(OFFSET(C465,-M465,0),J465-OFFSET(C465,-M465+1,0),b)/100)</f>
        <v/>
      </c>
      <c r="AE465" s="0" t="n">
        <f aca="false">D465*F465*10000*-1</f>
        <v>-0</v>
      </c>
      <c r="AF465" s="0" t="n">
        <f aca="false">I465*K465*10000*-1</f>
        <v>-0</v>
      </c>
      <c r="AG465" s="0" t="n">
        <f aca="false">AE465+AF465</f>
        <v>-0</v>
      </c>
    </row>
    <row r="466" customFormat="false" ht="12.75" hidden="false" customHeight="false" outlineLevel="0" collapsed="false">
      <c r="D466" s="265"/>
      <c r="E466" s="266"/>
      <c r="F466" s="266"/>
      <c r="G466" s="267"/>
      <c r="I466" s="265"/>
      <c r="J466" s="266"/>
      <c r="K466" s="266"/>
      <c r="L466" s="268"/>
      <c r="M466" s="247" t="n">
        <f aca="false">M465+1</f>
        <v>35</v>
      </c>
      <c r="N466" s="175" t="str">
        <f aca="true">IF(D466="","",xEURO(OFFSET(C466,-M466+1,0),E466,OFFSET(C466,-M466+2,0),OFFSET(C466,-M466+2,0),OFFSET(C466,-M466+3,0)+AB466,OFFSET(C466,-M466+4,0),0,1)*D466)</f>
        <v/>
      </c>
      <c r="O466" s="235" t="str">
        <f aca="true">IF(D466="","",xEURO(OFFSET(C466,-M466+1,0),E466,OFFSET(C466,-M466+2,0),OFFSET(C466,-M466+2,0),OFFSET(C466,-M466+3,0)+AB466,OFFSET(C466,-M466+4,0),0,0))</f>
        <v/>
      </c>
      <c r="P466" s="175" t="str">
        <f aca="false">IF(D466="","",(O466-F466)*D466*10)</f>
        <v/>
      </c>
      <c r="Q466" s="175" t="str">
        <f aca="true">IF(D466="","",xEURO(OFFSET(C466,-M466+1,0),E466,OFFSET(C466,-M466+2,0),OFFSET(C466,-M466+2,0),OFFSET(C466,-M466+3,0)+AB466,OFFSET(C466,-M466+4,0),0,2)/10*D466)</f>
        <v/>
      </c>
      <c r="R466" s="248" t="str">
        <f aca="true">IF(D466="","",xEURO(OFFSET(C466,-M466+1,0),E466,OFFSET(C466,-M466+2,0),OFFSET(C466,-M466+2,0),OFFSET(C466,-M466+3,0)+AB466,OFFSET(C466,-M466+4,0),0,3)/100*D466*10000)</f>
        <v/>
      </c>
      <c r="S466" s="248" t="str">
        <f aca="true">IF(D466="","",xEURO(OFFSET(C466,-M466+1,0),E466,OFFSET(C466,-M466+2,0),OFFSET(C466,-M466+2,0),OFFSET(C466,-M466+3,0)+AB466,OFFSET(C466,-M466+4,0),0,5)/365.25*D466*10000)</f>
        <v/>
      </c>
      <c r="U466" s="175" t="str">
        <f aca="true">IF(I466="","",xEURO(OFFSET(C466,-M466+1,0),J466,OFFSET(C466,-M466+2,0),OFFSET(C466,-M466+2,0),OFFSET(C466,-M466+3,0)+AC466,OFFSET(C466,-M466+4,0),1,1)*I466)</f>
        <v/>
      </c>
      <c r="V466" s="235" t="str">
        <f aca="true">IF(I466="","",xEURO(OFFSET(C466,-M466+1,0),J466,OFFSET(C466,-M466+2,0),OFFSET(C466,-M466+2,0),OFFSET(C466,-M466+3,0)+AC466,OFFSET(C466,-M466+4,0),1,0))</f>
        <v/>
      </c>
      <c r="W466" s="175" t="str">
        <f aca="false">IF(I466="","",(V466-K466)*I466*10)</f>
        <v/>
      </c>
      <c r="X466" s="175" t="str">
        <f aca="true">IF(I466="","",xEURO(OFFSET(C466,-M466+1,0),J466,OFFSET(C466,-M466+2,0),OFFSET(C466,-M466+2,0),OFFSET(C466,-M466+3,0)+AC466,OFFSET(C466,-M466+4,0),1,2)/10*I466)</f>
        <v/>
      </c>
      <c r="Y466" s="248" t="str">
        <f aca="true">IF(I466="","",xEURO(OFFSET(C466,-M466+1,0),J466,OFFSET(C466,-M466+2,0),OFFSET(C466,-M466+2,0),OFFSET(C466,-M466+3,0)+AC466,OFFSET(C466,-M466+4,0),1,3)/100*I466*10000)</f>
        <v/>
      </c>
      <c r="Z466" s="248" t="str">
        <f aca="true">IF(I466="","",xEURO(OFFSET(C466,-M466+1,0),J466,OFFSET(C466,-M466+2,0),OFFSET(C466,-M466+2,0),OFFSET(C466,-M466+3,0)+AC466,OFFSET(C466,-M466+4,0),1,5)/365.25*I466*10000)</f>
        <v/>
      </c>
      <c r="AB466" s="249" t="str">
        <f aca="true">IF(D466="","",xCalcSkew(OFFSET(C466,-M466,0),E466-OFFSET(C466,-M466+1,0),b)/100)</f>
        <v/>
      </c>
      <c r="AC466" s="249" t="str">
        <f aca="true">IF(I466="","",xCalcSkew(OFFSET(C466,-M466,0),J466-OFFSET(C466,-M466+1,0),b)/100)</f>
        <v/>
      </c>
      <c r="AE466" s="0" t="n">
        <f aca="false">D466*F466*10000*-1</f>
        <v>-0</v>
      </c>
      <c r="AF466" s="0" t="n">
        <f aca="false">I466*K466*10000*-1</f>
        <v>-0</v>
      </c>
      <c r="AG466" s="0" t="n">
        <f aca="false">AE466+AF466</f>
        <v>-0</v>
      </c>
    </row>
    <row r="467" customFormat="false" ht="12.75" hidden="false" customHeight="false" outlineLevel="0" collapsed="false">
      <c r="D467" s="274" t="n">
        <f aca="true">SUM(INDIRECT(CONCATENATE(ADDRESS(ROW(D431),COLUMN(D431)),":",ADDRESS(ROW()-1,COLUMN()))))</f>
        <v>-960</v>
      </c>
      <c r="I467" s="274" t="n">
        <f aca="true">SUM(INDIRECT(CONCATENATE(ADDRESS(ROW(I431),COLUMN(I431)),":",ADDRESS(ROW()-1,COLUMN()))))</f>
        <v>-960</v>
      </c>
      <c r="J467" s="170"/>
      <c r="K467" s="170"/>
      <c r="L467" s="170"/>
      <c r="N467" s="274" t="e">
        <f aca="true">SUM(INDIRECT(CONCATENATE(ADDRESS(ROW(N431),COLUMN(N431)),":",ADDRESS(ROW()-1,COLUMN()))))</f>
        <v>#NAME?</v>
      </c>
      <c r="O467" s="274" t="e">
        <f aca="true">SUM(INDIRECT(CONCATENATE(ADDRESS(ROW(O431),COLUMN(O431)),":",ADDRESS(ROW()-1,COLUMN()))))</f>
        <v>#NAME?</v>
      </c>
      <c r="P467" s="274" t="e">
        <f aca="true">SUM(INDIRECT(CONCATENATE(ADDRESS(ROW(P431),COLUMN(P431)),":",ADDRESS(ROW()-1,COLUMN()))))</f>
        <v>#NAME?</v>
      </c>
      <c r="Q467" s="274" t="e">
        <f aca="true">SUM(INDIRECT(CONCATENATE(ADDRESS(ROW(Q431),COLUMN(Q431)),":",ADDRESS(ROW()-1,COLUMN()))))</f>
        <v>#NAME?</v>
      </c>
      <c r="R467" s="274" t="e">
        <f aca="true">SUM(INDIRECT(CONCATENATE(ADDRESS(ROW(R431),COLUMN(R431)),":",ADDRESS(ROW()-1,COLUMN()))))</f>
        <v>#NAME?</v>
      </c>
      <c r="S467" s="274" t="e">
        <f aca="true">SUM(INDIRECT(CONCATENATE(ADDRESS(ROW(S431),COLUMN(S431)),":",ADDRESS(ROW()-1,COLUMN()))))</f>
        <v>#NAME?</v>
      </c>
      <c r="T467" s="175"/>
      <c r="U467" s="274" t="e">
        <f aca="true">SUM(INDIRECT(CONCATENATE(ADDRESS(ROW(U431),COLUMN(U431)),":",ADDRESS(ROW()-1,COLUMN()))))</f>
        <v>#NAME?</v>
      </c>
      <c r="V467" s="274" t="e">
        <f aca="true">SUM(INDIRECT(CONCATENATE(ADDRESS(ROW(V431),COLUMN(V431)),":",ADDRESS(ROW()-1,COLUMN()))))</f>
        <v>#NAME?</v>
      </c>
      <c r="W467" s="274" t="e">
        <f aca="true">SUM(INDIRECT(CONCATENATE(ADDRESS(ROW(W431),COLUMN(W431)),":",ADDRESS(ROW()-1,COLUMN()))))</f>
        <v>#NAME?</v>
      </c>
      <c r="X467" s="274" t="e">
        <f aca="true">SUM(INDIRECT(CONCATENATE(ADDRESS(ROW(X431),COLUMN(X431)),":",ADDRESS(ROW()-1,COLUMN()))))</f>
        <v>#NAME?</v>
      </c>
      <c r="Y467" s="274" t="e">
        <f aca="true">SUM(INDIRECT(CONCATENATE(ADDRESS(ROW(Y431),COLUMN(Y431)),":",ADDRESS(ROW()-1,COLUMN()))))</f>
        <v>#NAME?</v>
      </c>
      <c r="Z467" s="274" t="e">
        <f aca="true">SUM(INDIRECT(CONCATENATE(ADDRESS(ROW(Z431),COLUMN(Z431)),":",ADDRESS(ROW()-1,COLUMN()))))</f>
        <v>#NAME?</v>
      </c>
      <c r="AE467" s="0" t="n">
        <f aca="false">D467*F467*10000*-1</f>
        <v>0</v>
      </c>
      <c r="AF467" s="0" t="n">
        <f aca="false">I467*K467*10000*-1</f>
        <v>0</v>
      </c>
      <c r="AG467" s="0" t="n">
        <f aca="false">AE467+AF467</f>
        <v>0</v>
      </c>
    </row>
    <row r="468" customFormat="false" ht="12.75" hidden="false" customHeight="false" outlineLevel="0" collapsed="false">
      <c r="AE468" s="0" t="n">
        <f aca="false">D468*F468*10000*-1</f>
        <v>-0</v>
      </c>
      <c r="AF468" s="0" t="n">
        <f aca="false">I468*K468*10000*-1</f>
        <v>-0</v>
      </c>
      <c r="AG468" s="0" t="n">
        <f aca="false">AE468+AF468</f>
        <v>-0</v>
      </c>
    </row>
    <row r="469" customFormat="false" ht="12.75" hidden="false" customHeight="false" outlineLevel="0" collapsed="false">
      <c r="C469" s="264" t="n">
        <f aca="false">EOMONTH(C431,0)+1</f>
        <v>37591</v>
      </c>
      <c r="D469" s="265" t="n">
        <v>15</v>
      </c>
      <c r="E469" s="266" t="n">
        <v>3.25</v>
      </c>
      <c r="F469" s="266" t="n">
        <v>0.565</v>
      </c>
      <c r="G469" s="267" t="s">
        <v>167</v>
      </c>
      <c r="I469" s="265" t="n">
        <v>15</v>
      </c>
      <c r="J469" s="266" t="n">
        <v>3.25</v>
      </c>
      <c r="K469" s="266" t="n">
        <v>0.565</v>
      </c>
      <c r="L469" s="268" t="s">
        <v>167</v>
      </c>
      <c r="M469" s="247" t="n">
        <v>0</v>
      </c>
      <c r="N469" s="175" t="e">
        <f aca="true">IF(D469="","",xEURO(OFFSET(C469,-M469+1,0),E469,OFFSET(C469,-M469+2,0),OFFSET(C469,-M469+2,0),OFFSET(C469,-M469+3,0)+AB469,OFFSET(C469,-M469+4,0),0,1)*D469)</f>
        <v>#NAME?</v>
      </c>
      <c r="O469" s="235" t="e">
        <f aca="true">IF(D469="","",xEURO(OFFSET(C469,-M469+1,0),E469,OFFSET(C469,-M469+2,0),OFFSET(C469,-M469+2,0),OFFSET(C469,-M469+3,0)+AB469,OFFSET(C469,-M469+4,0),0,0))</f>
        <v>#NAME?</v>
      </c>
      <c r="P469" s="175" t="e">
        <f aca="false">IF(D469="","",(O469-F469)*D469*10)</f>
        <v>#NAME?</v>
      </c>
      <c r="Q469" s="175" t="e">
        <f aca="true">IF(D469="","",xEURO(OFFSET(C469,-M469+1,0),E469,OFFSET(C469,-M469+2,0),OFFSET(C469,-M469+2,0),OFFSET(C469,-M469+3,0)+AB469,OFFSET(C469,-M469+4,0),0,2)/10*D469)</f>
        <v>#NAME?</v>
      </c>
      <c r="R469" s="248" t="e">
        <f aca="true">IF(D469="","",xEURO(OFFSET(C469,-M469+1,0),E469,OFFSET(C469,-M469+2,0),OFFSET(C469,-M469+2,0),OFFSET(C469,-M469+3,0)+AB469,OFFSET(C469,-M469+4,0),0,3)/100*D469*10000)</f>
        <v>#NAME?</v>
      </c>
      <c r="S469" s="248" t="e">
        <f aca="true">IF(D469="","",xEURO(OFFSET(C469,-M469+1,0),E469,OFFSET(C469,-M469+2,0),OFFSET(C469,-M469+2,0),OFFSET(C469,-M469+3,0)+AB469,OFFSET(C469,-M469+4,0),0,5)/365.25*D469*10000)</f>
        <v>#NAME?</v>
      </c>
      <c r="U469" s="175" t="e">
        <f aca="true">IF(I469="","",xEURO(OFFSET(C469,-M469+1,0),J469,OFFSET(C469,-M469+2,0),OFFSET(C469,-M469+2,0),OFFSET(C469,-M469+3,0)+AC469,OFFSET(C469,-M469+4,0),1,1)*I469)</f>
        <v>#NAME?</v>
      </c>
      <c r="V469" s="235" t="e">
        <f aca="true">IF(I469="","",xEURO(OFFSET(C469,-M469+1,0),J469,OFFSET(C469,-M469+2,0),OFFSET(C469,-M469+2,0),OFFSET(C469,-M469+3,0)+AC469,OFFSET(C469,-M469+4,0),1,0))</f>
        <v>#NAME?</v>
      </c>
      <c r="W469" s="175" t="e">
        <f aca="false">IF(I469="","",(V469-K469)*I469*10)</f>
        <v>#NAME?</v>
      </c>
      <c r="X469" s="175" t="e">
        <f aca="true">IF(I469="","",xEURO(OFFSET(C469,-M469+1,0),J469,OFFSET(C469,-M469+2,0),OFFSET(C469,-M469+2,0),OFFSET(C469,-M469+3,0)+AC469,OFFSET(C469,-M469+4,0),1,2)/10*I469)</f>
        <v>#NAME?</v>
      </c>
      <c r="Y469" s="248" t="e">
        <f aca="true">IF(I469="","",xEURO(OFFSET(C469,-M469+1,0),J469,OFFSET(C469,-M469+2,0),OFFSET(C469,-M469+2,0),OFFSET(C469,-M469+3,0)+AC469,OFFSET(C469,-M469+4,0),1,3)/100*I469*10000)</f>
        <v>#NAME?</v>
      </c>
      <c r="Z469" s="248" t="e">
        <f aca="true">IF(I469="","",xEURO(OFFSET(C469,-M469+1,0),J469,OFFSET(C469,-M469+2,0),OFFSET(C469,-M469+2,0),OFFSET(C469,-M469+3,0)+AC469,OFFSET(C469,-M469+4,0),1,5)/365.25*I469*10000)</f>
        <v>#NAME?</v>
      </c>
      <c r="AB469" s="249" t="e">
        <f aca="true">IF(D469="","",xCalcSkew(OFFSET(C469,-M469,0),E469-OFFSET(C469,-M469+1,0),b)/100)</f>
        <v>#NAME?</v>
      </c>
      <c r="AC469" s="249" t="e">
        <f aca="true">IF(I469="","",xCalcSkew(OFFSET(C469,-M469,0),J469-OFFSET(C469,-M469+1,0),b)/100)</f>
        <v>#NAME?</v>
      </c>
      <c r="AE469" s="0" t="n">
        <f aca="false">D469*F469*10000*-1</f>
        <v>-84750</v>
      </c>
      <c r="AF469" s="0" t="n">
        <f aca="false">I469*K469*10000*-1</f>
        <v>-84750</v>
      </c>
      <c r="AG469" s="0" t="n">
        <f aca="false">AE469+AF469</f>
        <v>-169500</v>
      </c>
    </row>
    <row r="470" customFormat="false" ht="12.75" hidden="false" customHeight="false" outlineLevel="0" collapsed="false">
      <c r="C470" s="269" t="n">
        <f aca="false">INDEX(Inputs!$1:$65536,MATCH(C469,Inputs!C:C,0),5)</f>
        <v>3.483</v>
      </c>
      <c r="D470" s="265" t="n">
        <v>-200</v>
      </c>
      <c r="E470" s="266" t="n">
        <v>3.45</v>
      </c>
      <c r="F470" s="266" t="n">
        <v>0.67</v>
      </c>
      <c r="G470" s="267" t="s">
        <v>166</v>
      </c>
      <c r="I470" s="265" t="n">
        <v>-200</v>
      </c>
      <c r="J470" s="266" t="n">
        <v>3.45</v>
      </c>
      <c r="K470" s="266" t="n">
        <v>0.67</v>
      </c>
      <c r="L470" s="268" t="s">
        <v>166</v>
      </c>
      <c r="M470" s="247" t="n">
        <f aca="false">M469+1</f>
        <v>1</v>
      </c>
      <c r="N470" s="175" t="e">
        <f aca="true">IF(D470="","",xEURO(OFFSET(C470,-M470+1,0),E470,OFFSET(C470,-M470+2,0),OFFSET(C470,-M470+2,0),OFFSET(C470,-M470+3,0)+AB470,OFFSET(C470,-M470+4,0),0,1)*D470)</f>
        <v>#NAME?</v>
      </c>
      <c r="O470" s="235" t="e">
        <f aca="true">IF(D470="","",xEURO(OFFSET(C470,-M470+1,0),E470,OFFSET(C470,-M470+2,0),OFFSET(C470,-M470+2,0),OFFSET(C470,-M470+3,0)+AB470,OFFSET(C470,-M470+4,0),0,0))</f>
        <v>#NAME?</v>
      </c>
      <c r="P470" s="175" t="e">
        <f aca="false">IF(D470="","",(O470-F470)*D470*10)</f>
        <v>#NAME?</v>
      </c>
      <c r="Q470" s="175" t="e">
        <f aca="true">IF(D470="","",xEURO(OFFSET(C470,-M470+1,0),E470,OFFSET(C470,-M470+2,0),OFFSET(C470,-M470+2,0),OFFSET(C470,-M470+3,0)+AB470,OFFSET(C470,-M470+4,0),0,2)/10*D470)</f>
        <v>#NAME?</v>
      </c>
      <c r="R470" s="248" t="e">
        <f aca="true">IF(D470="","",xEURO(OFFSET(C470,-M470+1,0),E470,OFFSET(C470,-M470+2,0),OFFSET(C470,-M470+2,0),OFFSET(C470,-M470+3,0)+AB470,OFFSET(C470,-M470+4,0),0,3)/100*D470*10000)</f>
        <v>#NAME?</v>
      </c>
      <c r="S470" s="248" t="e">
        <f aca="true">IF(D470="","",xEURO(OFFSET(C470,-M470+1,0),E470,OFFSET(C470,-M470+2,0),OFFSET(C470,-M470+2,0),OFFSET(C470,-M470+3,0)+AB470,OFFSET(C470,-M470+4,0),0,5)/365.25*D470*10000)</f>
        <v>#NAME?</v>
      </c>
      <c r="U470" s="175" t="e">
        <f aca="true">IF(I470="","",xEURO(OFFSET(C470,-M470+1,0),J470,OFFSET(C470,-M470+2,0),OFFSET(C470,-M470+2,0),OFFSET(C470,-M470+3,0)+AC470,OFFSET(C470,-M470+4,0),1,1)*I470)</f>
        <v>#NAME?</v>
      </c>
      <c r="V470" s="235" t="e">
        <f aca="true">IF(I470="","",xEURO(OFFSET(C470,-M470+1,0),J470,OFFSET(C470,-M470+2,0),OFFSET(C470,-M470+2,0),OFFSET(C470,-M470+3,0)+AC470,OFFSET(C470,-M470+4,0),1,0))</f>
        <v>#NAME?</v>
      </c>
      <c r="W470" s="175" t="e">
        <f aca="false">IF(I470="","",(V470-K470)*I470*10)</f>
        <v>#NAME?</v>
      </c>
      <c r="X470" s="175" t="e">
        <f aca="true">IF(I470="","",xEURO(OFFSET(C470,-M470+1,0),J470,OFFSET(C470,-M470+2,0),OFFSET(C470,-M470+2,0),OFFSET(C470,-M470+3,0)+AC470,OFFSET(C470,-M470+4,0),1,2)/10*I470)</f>
        <v>#NAME?</v>
      </c>
      <c r="Y470" s="248" t="e">
        <f aca="true">IF(I470="","",xEURO(OFFSET(C470,-M470+1,0),J470,OFFSET(C470,-M470+2,0),OFFSET(C470,-M470+2,0),OFFSET(C470,-M470+3,0)+AC470,OFFSET(C470,-M470+4,0),1,3)/100*I470*10000)</f>
        <v>#NAME?</v>
      </c>
      <c r="Z470" s="248" t="e">
        <f aca="true">IF(I470="","",xEURO(OFFSET(C470,-M470+1,0),J470,OFFSET(C470,-M470+2,0),OFFSET(C470,-M470+2,0),OFFSET(C470,-M470+3,0)+AC470,OFFSET(C470,-M470+4,0),1,5)/365.25*I470*10000)</f>
        <v>#NAME?</v>
      </c>
      <c r="AB470" s="249" t="e">
        <f aca="true">IF(D470="","",xCalcSkew(OFFSET(C470,-M470,0),E470-OFFSET(C470,-M470+1,0),b)/100)</f>
        <v>#NAME?</v>
      </c>
      <c r="AC470" s="249" t="e">
        <f aca="true">IF(I470="","",xCalcSkew(OFFSET(C470,-M470,0),J470-OFFSET(C470,-M470+1,0),b)/100)</f>
        <v>#NAME?</v>
      </c>
      <c r="AE470" s="0" t="n">
        <f aca="false">D470*F470*10000*-1</f>
        <v>1340000</v>
      </c>
      <c r="AF470" s="0" t="n">
        <f aca="false">I470*K470*10000*-1</f>
        <v>1340000</v>
      </c>
      <c r="AG470" s="0" t="n">
        <f aca="false">AE470+AF470</f>
        <v>2680000</v>
      </c>
    </row>
    <row r="471" customFormat="false" ht="12.75" hidden="false" customHeight="false" outlineLevel="0" collapsed="false">
      <c r="C471" s="249" t="n">
        <f aca="false">INDEX(Inputs!$1:$65536,MATCH(C469,Inputs!C:C,0),7)</f>
        <v>0.0253515248449392</v>
      </c>
      <c r="D471" s="265"/>
      <c r="E471" s="266"/>
      <c r="F471" s="266"/>
      <c r="G471" s="267"/>
      <c r="I471" s="265"/>
      <c r="J471" s="266"/>
      <c r="K471" s="266"/>
      <c r="L471" s="268"/>
      <c r="M471" s="247" t="n">
        <f aca="false">M470+1</f>
        <v>2</v>
      </c>
      <c r="N471" s="175" t="str">
        <f aca="true">IF(D471="","",xEURO(OFFSET(C471,-M471+1,0),E471,OFFSET(C471,-M471+2,0),OFFSET(C471,-M471+2,0),OFFSET(C471,-M471+3,0)+AB471,OFFSET(C471,-M471+4,0),0,1)*D471)</f>
        <v/>
      </c>
      <c r="O471" s="235" t="str">
        <f aca="true">IF(D471="","",xEURO(OFFSET(C471,-M471+1,0),E471,OFFSET(C471,-M471+2,0),OFFSET(C471,-M471+2,0),OFFSET(C471,-M471+3,0)+AB471,OFFSET(C471,-M471+4,0),0,0))</f>
        <v/>
      </c>
      <c r="P471" s="175" t="str">
        <f aca="false">IF(D471="","",(O471-F471)*D471*10)</f>
        <v/>
      </c>
      <c r="Q471" s="175" t="str">
        <f aca="true">IF(D471="","",xEURO(OFFSET(C471,-M471+1,0),E471,OFFSET(C471,-M471+2,0),OFFSET(C471,-M471+2,0),OFFSET(C471,-M471+3,0)+AB471,OFFSET(C471,-M471+4,0),0,2)/10*D471)</f>
        <v/>
      </c>
      <c r="R471" s="248" t="str">
        <f aca="true">IF(D471="","",xEURO(OFFSET(C471,-M471+1,0),E471,OFFSET(C471,-M471+2,0),OFFSET(C471,-M471+2,0),OFFSET(C471,-M471+3,0)+AB471,OFFSET(C471,-M471+4,0),0,3)/100*D471*10000)</f>
        <v/>
      </c>
      <c r="S471" s="248" t="str">
        <f aca="true">IF(D471="","",xEURO(OFFSET(C471,-M471+1,0),E471,OFFSET(C471,-M471+2,0),OFFSET(C471,-M471+2,0),OFFSET(C471,-M471+3,0)+AB471,OFFSET(C471,-M471+4,0),0,5)/365.25*D471*10000)</f>
        <v/>
      </c>
      <c r="U471" s="175" t="str">
        <f aca="true">IF(I471="","",xEURO(OFFSET(C471,-M471+1,0),J471,OFFSET(C471,-M471+2,0),OFFSET(C471,-M471+2,0),OFFSET(C471,-M471+3,0)+AC471,OFFSET(C471,-M471+4,0),1,1)*I471)</f>
        <v/>
      </c>
      <c r="V471" s="235" t="str">
        <f aca="true">IF(I471="","",xEURO(OFFSET(C471,-M471+1,0),J471,OFFSET(C471,-M471+2,0),OFFSET(C471,-M471+2,0),OFFSET(C471,-M471+3,0)+AC471,OFFSET(C471,-M471+4,0),1,0))</f>
        <v/>
      </c>
      <c r="W471" s="175" t="str">
        <f aca="false">IF(I471="","",(V471-K471)*I471*10)</f>
        <v/>
      </c>
      <c r="X471" s="175" t="str">
        <f aca="true">IF(I471="","",xEURO(OFFSET(C471,-M471+1,0),J471,OFFSET(C471,-M471+2,0),OFFSET(C471,-M471+2,0),OFFSET(C471,-M471+3,0)+AC471,OFFSET(C471,-M471+4,0),1,2)/10*I471)</f>
        <v/>
      </c>
      <c r="Y471" s="248" t="str">
        <f aca="true">IF(I471="","",xEURO(OFFSET(C471,-M471+1,0),J471,OFFSET(C471,-M471+2,0),OFFSET(C471,-M471+2,0),OFFSET(C471,-M471+3,0)+AC471,OFFSET(C471,-M471+4,0),1,3)/100*I471*10000)</f>
        <v/>
      </c>
      <c r="Z471" s="248" t="str">
        <f aca="true">IF(I471="","",xEURO(OFFSET(C471,-M471+1,0),J471,OFFSET(C471,-M471+2,0),OFFSET(C471,-M471+2,0),OFFSET(C471,-M471+3,0)+AC471,OFFSET(C471,-M471+4,0),1,5)/365.25*I471*10000)</f>
        <v/>
      </c>
      <c r="AB471" s="249" t="str">
        <f aca="true">IF(D471="","",xCalcSkew(OFFSET(C471,-M471,0),E471-OFFSET(C471,-M471+1,0),b)/100)</f>
        <v/>
      </c>
      <c r="AC471" s="249" t="str">
        <f aca="true">IF(I471="","",xCalcSkew(OFFSET(C471,-M471,0),J471-OFFSET(C471,-M471+1,0),b)/100)</f>
        <v/>
      </c>
      <c r="AE471" s="0" t="n">
        <f aca="false">D471*F471*10000*-1</f>
        <v>-0</v>
      </c>
      <c r="AF471" s="0" t="n">
        <f aca="false">I471*K471*10000*-1</f>
        <v>-0</v>
      </c>
      <c r="AG471" s="0" t="n">
        <f aca="false">AE471+AF471</f>
        <v>-0</v>
      </c>
    </row>
    <row r="472" customFormat="false" ht="12.75" hidden="false" customHeight="false" outlineLevel="0" collapsed="false">
      <c r="C472" s="270" t="n">
        <f aca="false">INDEX(Inputs!$1:$65536,MATCH(C469,Inputs!C:C,0),6)</f>
        <v>0.5</v>
      </c>
      <c r="D472" s="265"/>
      <c r="E472" s="266"/>
      <c r="F472" s="266"/>
      <c r="G472" s="267"/>
      <c r="I472" s="265"/>
      <c r="J472" s="266"/>
      <c r="K472" s="266"/>
      <c r="L472" s="268"/>
      <c r="M472" s="247" t="n">
        <f aca="false">M471+1</f>
        <v>3</v>
      </c>
      <c r="N472" s="175" t="str">
        <f aca="true">IF(D472="","",xEURO(OFFSET(C472,-M472+1,0),E472,OFFSET(C472,-M472+2,0),OFFSET(C472,-M472+2,0),OFFSET(C472,-M472+3,0)+AB472,OFFSET(C472,-M472+4,0),0,1)*D472)</f>
        <v/>
      </c>
      <c r="O472" s="235" t="str">
        <f aca="true">IF(D472="","",xEURO(OFFSET(C472,-M472+1,0),E472,OFFSET(C472,-M472+2,0),OFFSET(C472,-M472+2,0),OFFSET(C472,-M472+3,0)+AB472,OFFSET(C472,-M472+4,0),0,0))</f>
        <v/>
      </c>
      <c r="P472" s="175" t="str">
        <f aca="false">IF(D472="","",(O472-F472)*D472*10)</f>
        <v/>
      </c>
      <c r="Q472" s="175" t="str">
        <f aca="true">IF(D472="","",xEURO(OFFSET(C472,-M472+1,0),E472,OFFSET(C472,-M472+2,0),OFFSET(C472,-M472+2,0),OFFSET(C472,-M472+3,0)+AB472,OFFSET(C472,-M472+4,0),0,2)/10*D472)</f>
        <v/>
      </c>
      <c r="R472" s="248" t="str">
        <f aca="true">IF(D472="","",xEURO(OFFSET(C472,-M472+1,0),E472,OFFSET(C472,-M472+2,0),OFFSET(C472,-M472+2,0),OFFSET(C472,-M472+3,0)+AB472,OFFSET(C472,-M472+4,0),0,3)/100*D472*10000)</f>
        <v/>
      </c>
      <c r="S472" s="248" t="str">
        <f aca="true">IF(D472="","",xEURO(OFFSET(C472,-M472+1,0),E472,OFFSET(C472,-M472+2,0),OFFSET(C472,-M472+2,0),OFFSET(C472,-M472+3,0)+AB472,OFFSET(C472,-M472+4,0),0,5)/365.25*D472*10000)</f>
        <v/>
      </c>
      <c r="U472" s="175" t="str">
        <f aca="true">IF(I472="","",xEURO(OFFSET(C472,-M472+1,0),J472,OFFSET(C472,-M472+2,0),OFFSET(C472,-M472+2,0),OFFSET(C472,-M472+3,0)+AC472,OFFSET(C472,-M472+4,0),1,1)*I472)</f>
        <v/>
      </c>
      <c r="V472" s="235" t="str">
        <f aca="true">IF(I472="","",xEURO(OFFSET(C472,-M472+1,0),J472,OFFSET(C472,-M472+2,0),OFFSET(C472,-M472+2,0),OFFSET(C472,-M472+3,0)+AC472,OFFSET(C472,-M472+4,0),1,0))</f>
        <v/>
      </c>
      <c r="W472" s="175" t="str">
        <f aca="false">IF(I472="","",(V472-K472)*I472*10)</f>
        <v/>
      </c>
      <c r="X472" s="175" t="str">
        <f aca="true">IF(I472="","",xEURO(OFFSET(C472,-M472+1,0),J472,OFFSET(C472,-M472+2,0),OFFSET(C472,-M472+2,0),OFFSET(C472,-M472+3,0)+AC472,OFFSET(C472,-M472+4,0),1,2)/10*I472)</f>
        <v/>
      </c>
      <c r="Y472" s="248" t="str">
        <f aca="true">IF(I472="","",xEURO(OFFSET(C472,-M472+1,0),J472,OFFSET(C472,-M472+2,0),OFFSET(C472,-M472+2,0),OFFSET(C472,-M472+3,0)+AC472,OFFSET(C472,-M472+4,0),1,3)/100*I472*10000)</f>
        <v/>
      </c>
      <c r="Z472" s="248" t="str">
        <f aca="true">IF(I472="","",xEURO(OFFSET(C472,-M472+1,0),J472,OFFSET(C472,-M472+2,0),OFFSET(C472,-M472+2,0),OFFSET(C472,-M472+3,0)+AC472,OFFSET(C472,-M472+4,0),1,5)/365.25*I472*10000)</f>
        <v/>
      </c>
      <c r="AB472" s="249" t="str">
        <f aca="true">IF(D472="","",xCalcSkew(OFFSET(C472,-M472,0),E472-OFFSET(C472,-M472+1,0),b)/100)</f>
        <v/>
      </c>
      <c r="AC472" s="249" t="str">
        <f aca="true">IF(I472="","",xCalcSkew(OFFSET(C472,-M472,0),J472-OFFSET(C472,-M472+1,0),b)/100)</f>
        <v/>
      </c>
      <c r="AE472" s="0" t="n">
        <f aca="false">D472*F472*10000*-1</f>
        <v>-0</v>
      </c>
      <c r="AF472" s="0" t="n">
        <f aca="false">I472*K472*10000*-1</f>
        <v>-0</v>
      </c>
      <c r="AG472" s="0" t="n">
        <f aca="false">AE472+AF472</f>
        <v>-0</v>
      </c>
    </row>
    <row r="473" customFormat="false" ht="12.75" hidden="false" customHeight="false" outlineLevel="0" collapsed="false">
      <c r="C473" s="271" t="n">
        <f aca="false">INDEX(Inputs!$1:$65536,MATCH(C469,Inputs!C:C,0),9)</f>
        <v>374</v>
      </c>
      <c r="D473" s="265"/>
      <c r="E473" s="266"/>
      <c r="F473" s="266"/>
      <c r="G473" s="267"/>
      <c r="I473" s="265"/>
      <c r="J473" s="266"/>
      <c r="K473" s="266"/>
      <c r="L473" s="268"/>
      <c r="M473" s="247" t="n">
        <f aca="false">M472+1</f>
        <v>4</v>
      </c>
      <c r="N473" s="175" t="str">
        <f aca="true">IF(D473="","",xEURO(OFFSET(C473,-M473+1,0),E473,OFFSET(C473,-M473+2,0),OFFSET(C473,-M473+2,0),OFFSET(C473,-M473+3,0)+AB473,OFFSET(C473,-M473+4,0),0,1)*D473)</f>
        <v/>
      </c>
      <c r="O473" s="235" t="str">
        <f aca="true">IF(D473="","",xEURO(OFFSET(C473,-M473+1,0),E473,OFFSET(C473,-M473+2,0),OFFSET(C473,-M473+2,0),OFFSET(C473,-M473+3,0)+AB473,OFFSET(C473,-M473+4,0),0,0))</f>
        <v/>
      </c>
      <c r="P473" s="175" t="str">
        <f aca="false">IF(D473="","",(O473-F473)*D473*10)</f>
        <v/>
      </c>
      <c r="Q473" s="175" t="str">
        <f aca="true">IF(D473="","",xEURO(OFFSET(C473,-M473+1,0),E473,OFFSET(C473,-M473+2,0),OFFSET(C473,-M473+2,0),OFFSET(C473,-M473+3,0)+AB473,OFFSET(C473,-M473+4,0),0,2)/10*D473)</f>
        <v/>
      </c>
      <c r="R473" s="248" t="str">
        <f aca="true">IF(D473="","",xEURO(OFFSET(C473,-M473+1,0),E473,OFFSET(C473,-M473+2,0),OFFSET(C473,-M473+2,0),OFFSET(C473,-M473+3,0)+AB473,OFFSET(C473,-M473+4,0),0,3)/100*D473*10000)</f>
        <v/>
      </c>
      <c r="S473" s="248" t="str">
        <f aca="true">IF(D473="","",xEURO(OFFSET(C473,-M473+1,0),E473,OFFSET(C473,-M473+2,0),OFFSET(C473,-M473+2,0),OFFSET(C473,-M473+3,0)+AB473,OFFSET(C473,-M473+4,0),0,5)/365.25*D473*10000)</f>
        <v/>
      </c>
      <c r="U473" s="175" t="str">
        <f aca="true">IF(I473="","",xEURO(OFFSET(C473,-M473+1,0),J473,OFFSET(C473,-M473+2,0),OFFSET(C473,-M473+2,0),OFFSET(C473,-M473+3,0)+AC473,OFFSET(C473,-M473+4,0),1,1)*I473)</f>
        <v/>
      </c>
      <c r="V473" s="235" t="str">
        <f aca="true">IF(I473="","",xEURO(OFFSET(C473,-M473+1,0),J473,OFFSET(C473,-M473+2,0),OFFSET(C473,-M473+2,0),OFFSET(C473,-M473+3,0)+AC473,OFFSET(C473,-M473+4,0),1,0))</f>
        <v/>
      </c>
      <c r="W473" s="175" t="str">
        <f aca="false">IF(I473="","",(V473-K473)*I473*10)</f>
        <v/>
      </c>
      <c r="X473" s="175" t="str">
        <f aca="true">IF(I473="","",xEURO(OFFSET(C473,-M473+1,0),J473,OFFSET(C473,-M473+2,0),OFFSET(C473,-M473+2,0),OFFSET(C473,-M473+3,0)+AC473,OFFSET(C473,-M473+4,0),1,2)/10*I473)</f>
        <v/>
      </c>
      <c r="Y473" s="248" t="str">
        <f aca="true">IF(I473="","",xEURO(OFFSET(C473,-M473+1,0),J473,OFFSET(C473,-M473+2,0),OFFSET(C473,-M473+2,0),OFFSET(C473,-M473+3,0)+AC473,OFFSET(C473,-M473+4,0),1,3)/100*I473*10000)</f>
        <v/>
      </c>
      <c r="Z473" s="248" t="str">
        <f aca="true">IF(I473="","",xEURO(OFFSET(C473,-M473+1,0),J473,OFFSET(C473,-M473+2,0),OFFSET(C473,-M473+2,0),OFFSET(C473,-M473+3,0)+AC473,OFFSET(C473,-M473+4,0),1,5)/365.25*I473*10000)</f>
        <v/>
      </c>
      <c r="AB473" s="249" t="str">
        <f aca="true">IF(D473="","",xCalcSkew(OFFSET(C473,-M473,0),E473-OFFSET(C473,-M473+1,0),b)/100)</f>
        <v/>
      </c>
      <c r="AC473" s="249" t="str">
        <f aca="true">IF(I473="","",xCalcSkew(OFFSET(C473,-M473,0),J473-OFFSET(C473,-M473+1,0),b)/100)</f>
        <v/>
      </c>
      <c r="AE473" s="0" t="n">
        <f aca="false">D473*F473*10000*-1</f>
        <v>-0</v>
      </c>
      <c r="AF473" s="0" t="n">
        <f aca="false">I473*K473*10000*-1</f>
        <v>-0</v>
      </c>
      <c r="AG473" s="0" t="n">
        <f aca="false">AE473+AF473</f>
        <v>-0</v>
      </c>
    </row>
    <row r="474" customFormat="false" ht="12.75" hidden="false" customHeight="false" outlineLevel="0" collapsed="false">
      <c r="C474" s="272" t="n">
        <f aca="false">D505+I505</f>
        <v>-370</v>
      </c>
      <c r="D474" s="265"/>
      <c r="E474" s="266"/>
      <c r="F474" s="266"/>
      <c r="G474" s="267"/>
      <c r="I474" s="265"/>
      <c r="J474" s="266"/>
      <c r="K474" s="266"/>
      <c r="L474" s="268"/>
      <c r="M474" s="247" t="n">
        <f aca="false">M473+1</f>
        <v>5</v>
      </c>
      <c r="N474" s="175" t="str">
        <f aca="true">IF(D474="","",xEURO(OFFSET(C474,-M474+1,0),E474,OFFSET(C474,-M474+2,0),OFFSET(C474,-M474+2,0),OFFSET(C474,-M474+3,0)+AB474,OFFSET(C474,-M474+4,0),0,1)*D474)</f>
        <v/>
      </c>
      <c r="O474" s="235" t="str">
        <f aca="true">IF(D474="","",xEURO(OFFSET(C474,-M474+1,0),E474,OFFSET(C474,-M474+2,0),OFFSET(C474,-M474+2,0),OFFSET(C474,-M474+3,0)+AB474,OFFSET(C474,-M474+4,0),0,0))</f>
        <v/>
      </c>
      <c r="P474" s="175" t="str">
        <f aca="false">IF(D474="","",(O474-F474)*D474*10)</f>
        <v/>
      </c>
      <c r="Q474" s="175" t="str">
        <f aca="true">IF(D474="","",xEURO(OFFSET(C474,-M474+1,0),E474,OFFSET(C474,-M474+2,0),OFFSET(C474,-M474+2,0),OFFSET(C474,-M474+3,0)+AB474,OFFSET(C474,-M474+4,0),0,2)/10*D474)</f>
        <v/>
      </c>
      <c r="R474" s="248" t="str">
        <f aca="true">IF(D474="","",xEURO(OFFSET(C474,-M474+1,0),E474,OFFSET(C474,-M474+2,0),OFFSET(C474,-M474+2,0),OFFSET(C474,-M474+3,0)+AB474,OFFSET(C474,-M474+4,0),0,3)/100*D474*10000)</f>
        <v/>
      </c>
      <c r="S474" s="248" t="str">
        <f aca="true">IF(D474="","",xEURO(OFFSET(C474,-M474+1,0),E474,OFFSET(C474,-M474+2,0),OFFSET(C474,-M474+2,0),OFFSET(C474,-M474+3,0)+AB474,OFFSET(C474,-M474+4,0),0,5)/365.25*D474*10000)</f>
        <v/>
      </c>
      <c r="U474" s="175" t="str">
        <f aca="true">IF(I474="","",xEURO(OFFSET(C474,-M474+1,0),J474,OFFSET(C474,-M474+2,0),OFFSET(C474,-M474+2,0),OFFSET(C474,-M474+3,0)+AC474,OFFSET(C474,-M474+4,0),1,1)*I474)</f>
        <v/>
      </c>
      <c r="V474" s="235" t="str">
        <f aca="true">IF(I474="","",xEURO(OFFSET(C474,-M474+1,0),J474,OFFSET(C474,-M474+2,0),OFFSET(C474,-M474+2,0),OFFSET(C474,-M474+3,0)+AC474,OFFSET(C474,-M474+4,0),1,0))</f>
        <v/>
      </c>
      <c r="W474" s="175" t="str">
        <f aca="false">IF(I474="","",(V474-K474)*I474*10)</f>
        <v/>
      </c>
      <c r="X474" s="175" t="str">
        <f aca="true">IF(I474="","",xEURO(OFFSET(C474,-M474+1,0),J474,OFFSET(C474,-M474+2,0),OFFSET(C474,-M474+2,0),OFFSET(C474,-M474+3,0)+AC474,OFFSET(C474,-M474+4,0),1,2)/10*I474)</f>
        <v/>
      </c>
      <c r="Y474" s="248" t="str">
        <f aca="true">IF(I474="","",xEURO(OFFSET(C474,-M474+1,0),J474,OFFSET(C474,-M474+2,0),OFFSET(C474,-M474+2,0),OFFSET(C474,-M474+3,0)+AC474,OFFSET(C474,-M474+4,0),1,3)/100*I474*10000)</f>
        <v/>
      </c>
      <c r="Z474" s="248" t="str">
        <f aca="true">IF(I474="","",xEURO(OFFSET(C474,-M474+1,0),J474,OFFSET(C474,-M474+2,0),OFFSET(C474,-M474+2,0),OFFSET(C474,-M474+3,0)+AC474,OFFSET(C474,-M474+4,0),1,5)/365.25*I474*10000)</f>
        <v/>
      </c>
      <c r="AB474" s="249" t="str">
        <f aca="true">IF(D474="","",xCalcSkew(OFFSET(C474,-M474,0),E474-OFFSET(C474,-M474+1,0),b)/100)</f>
        <v/>
      </c>
      <c r="AC474" s="249" t="str">
        <f aca="true">IF(I474="","",xCalcSkew(OFFSET(C474,-M474,0),J474-OFFSET(C474,-M474+1,0),b)/100)</f>
        <v/>
      </c>
      <c r="AE474" s="0" t="n">
        <f aca="false">D474*F474*10000*-1</f>
        <v>-0</v>
      </c>
      <c r="AF474" s="0" t="n">
        <f aca="false">I474*K474*10000*-1</f>
        <v>-0</v>
      </c>
      <c r="AG474" s="0" t="n">
        <f aca="false">AE474+AF474</f>
        <v>-0</v>
      </c>
    </row>
    <row r="475" customFormat="false" ht="12.75" hidden="false" customHeight="false" outlineLevel="0" collapsed="false">
      <c r="C475" s="272" t="e">
        <f aca="false">N505+U505</f>
        <v>#NAME?</v>
      </c>
      <c r="D475" s="265"/>
      <c r="E475" s="266"/>
      <c r="F475" s="266"/>
      <c r="G475" s="267"/>
      <c r="I475" s="265"/>
      <c r="J475" s="266"/>
      <c r="K475" s="266"/>
      <c r="L475" s="268"/>
      <c r="M475" s="247" t="n">
        <f aca="false">M474+1</f>
        <v>6</v>
      </c>
      <c r="N475" s="175" t="str">
        <f aca="true">IF(D475="","",xEURO(OFFSET(C475,-M475+1,0),E475,OFFSET(C475,-M475+2,0),OFFSET(C475,-M475+2,0),OFFSET(C475,-M475+3,0)+AB475,OFFSET(C475,-M475+4,0),0,1)*D475)</f>
        <v/>
      </c>
      <c r="O475" s="235" t="str">
        <f aca="true">IF(D475="","",xEURO(OFFSET(C475,-M475+1,0),E475,OFFSET(C475,-M475+2,0),OFFSET(C475,-M475+2,0),OFFSET(C475,-M475+3,0)+AB475,OFFSET(C475,-M475+4,0),0,0))</f>
        <v/>
      </c>
      <c r="P475" s="175" t="str">
        <f aca="false">IF(D475="","",(O475-F475)*D475*10)</f>
        <v/>
      </c>
      <c r="Q475" s="175" t="str">
        <f aca="true">IF(D475="","",xEURO(OFFSET(C475,-M475+1,0),E475,OFFSET(C475,-M475+2,0),OFFSET(C475,-M475+2,0),OFFSET(C475,-M475+3,0)+AB475,OFFSET(C475,-M475+4,0),0,2)/10*D475)</f>
        <v/>
      </c>
      <c r="R475" s="248" t="str">
        <f aca="true">IF(D475="","",xEURO(OFFSET(C475,-M475+1,0),E475,OFFSET(C475,-M475+2,0),OFFSET(C475,-M475+2,0),OFFSET(C475,-M475+3,0)+AB475,OFFSET(C475,-M475+4,0),0,3)/100*D475*10000)</f>
        <v/>
      </c>
      <c r="S475" s="248" t="str">
        <f aca="true">IF(D475="","",xEURO(OFFSET(C475,-M475+1,0),E475,OFFSET(C475,-M475+2,0),OFFSET(C475,-M475+2,0),OFFSET(C475,-M475+3,0)+AB475,OFFSET(C475,-M475+4,0),0,5)/365.25*D475*10000)</f>
        <v/>
      </c>
      <c r="U475" s="175" t="str">
        <f aca="true">IF(I475="","",xEURO(OFFSET(C475,-M475+1,0),J475,OFFSET(C475,-M475+2,0),OFFSET(C475,-M475+2,0),OFFSET(C475,-M475+3,0)+AC475,OFFSET(C475,-M475+4,0),1,1)*I475)</f>
        <v/>
      </c>
      <c r="V475" s="235" t="str">
        <f aca="true">IF(I475="","",xEURO(OFFSET(C475,-M475+1,0),J475,OFFSET(C475,-M475+2,0),OFFSET(C475,-M475+2,0),OFFSET(C475,-M475+3,0)+AC475,OFFSET(C475,-M475+4,0),1,0))</f>
        <v/>
      </c>
      <c r="W475" s="175" t="str">
        <f aca="false">IF(I475="","",(V475-K475)*I475*10)</f>
        <v/>
      </c>
      <c r="X475" s="175" t="str">
        <f aca="true">IF(I475="","",xEURO(OFFSET(C475,-M475+1,0),J475,OFFSET(C475,-M475+2,0),OFFSET(C475,-M475+2,0),OFFSET(C475,-M475+3,0)+AC475,OFFSET(C475,-M475+4,0),1,2)/10*I475)</f>
        <v/>
      </c>
      <c r="Y475" s="248" t="str">
        <f aca="true">IF(I475="","",xEURO(OFFSET(C475,-M475+1,0),J475,OFFSET(C475,-M475+2,0),OFFSET(C475,-M475+2,0),OFFSET(C475,-M475+3,0)+AC475,OFFSET(C475,-M475+4,0),1,3)/100*I475*10000)</f>
        <v/>
      </c>
      <c r="Z475" s="248" t="str">
        <f aca="true">IF(I475="","",xEURO(OFFSET(C475,-M475+1,0),J475,OFFSET(C475,-M475+2,0),OFFSET(C475,-M475+2,0),OFFSET(C475,-M475+3,0)+AC475,OFFSET(C475,-M475+4,0),1,5)/365.25*I475*10000)</f>
        <v/>
      </c>
      <c r="AB475" s="249" t="str">
        <f aca="true">IF(D475="","",xCalcSkew(OFFSET(C475,-M475,0),E475-OFFSET(C475,-M475+1,0),b)/100)</f>
        <v/>
      </c>
      <c r="AC475" s="249" t="str">
        <f aca="true">IF(I475="","",xCalcSkew(OFFSET(C475,-M475,0),J475-OFFSET(C475,-M475+1,0),b)/100)</f>
        <v/>
      </c>
      <c r="AE475" s="0" t="n">
        <f aca="false">D475*F475*10000*-1</f>
        <v>-0</v>
      </c>
      <c r="AF475" s="0" t="n">
        <f aca="false">I475*K475*10000*-1</f>
        <v>-0</v>
      </c>
      <c r="AG475" s="0" t="n">
        <f aca="false">AE475+AF475</f>
        <v>-0</v>
      </c>
    </row>
    <row r="476" customFormat="false" ht="12.75" hidden="false" customHeight="false" outlineLevel="0" collapsed="false">
      <c r="C476" s="273" t="e">
        <f aca="false">Q505+X505</f>
        <v>#NAME?</v>
      </c>
      <c r="D476" s="265"/>
      <c r="E476" s="266"/>
      <c r="F476" s="266"/>
      <c r="G476" s="267"/>
      <c r="I476" s="265"/>
      <c r="J476" s="266"/>
      <c r="K476" s="266"/>
      <c r="L476" s="268"/>
      <c r="M476" s="247" t="n">
        <f aca="false">M475+1</f>
        <v>7</v>
      </c>
      <c r="N476" s="175" t="str">
        <f aca="true">IF(D476="","",xEURO(OFFSET(C476,-M476+1,0),E476,OFFSET(C476,-M476+2,0),OFFSET(C476,-M476+2,0),OFFSET(C476,-M476+3,0)+AB476,OFFSET(C476,-M476+4,0),0,1)*D476)</f>
        <v/>
      </c>
      <c r="O476" s="235" t="str">
        <f aca="true">IF(D476="","",xEURO(OFFSET(C476,-M476+1,0),E476,OFFSET(C476,-M476+2,0),OFFSET(C476,-M476+2,0),OFFSET(C476,-M476+3,0)+AB476,OFFSET(C476,-M476+4,0),0,0))</f>
        <v/>
      </c>
      <c r="P476" s="175" t="str">
        <f aca="false">IF(D476="","",(O476-F476)*D476*10)</f>
        <v/>
      </c>
      <c r="Q476" s="175" t="str">
        <f aca="true">IF(D476="","",xEURO(OFFSET(C476,-M476+1,0),E476,OFFSET(C476,-M476+2,0),OFFSET(C476,-M476+2,0),OFFSET(C476,-M476+3,0)+AB476,OFFSET(C476,-M476+4,0),0,2)/10*D476)</f>
        <v/>
      </c>
      <c r="R476" s="248" t="str">
        <f aca="true">IF(D476="","",xEURO(OFFSET(C476,-M476+1,0),E476,OFFSET(C476,-M476+2,0),OFFSET(C476,-M476+2,0),OFFSET(C476,-M476+3,0)+AB476,OFFSET(C476,-M476+4,0),0,3)/100*D476*10000)</f>
        <v/>
      </c>
      <c r="S476" s="248" t="str">
        <f aca="true">IF(D476="","",xEURO(OFFSET(C476,-M476+1,0),E476,OFFSET(C476,-M476+2,0),OFFSET(C476,-M476+2,0),OFFSET(C476,-M476+3,0)+AB476,OFFSET(C476,-M476+4,0),0,5)/365.25*D476*10000)</f>
        <v/>
      </c>
      <c r="U476" s="175" t="str">
        <f aca="true">IF(I476="","",xEURO(OFFSET(C476,-M476+1,0),J476,OFFSET(C476,-M476+2,0),OFFSET(C476,-M476+2,0),OFFSET(C476,-M476+3,0)+AC476,OFFSET(C476,-M476+4,0),1,1)*I476)</f>
        <v/>
      </c>
      <c r="V476" s="235" t="str">
        <f aca="true">IF(I476="","",xEURO(OFFSET(C476,-M476+1,0),J476,OFFSET(C476,-M476+2,0),OFFSET(C476,-M476+2,0),OFFSET(C476,-M476+3,0)+AC476,OFFSET(C476,-M476+4,0),1,0))</f>
        <v/>
      </c>
      <c r="W476" s="175" t="str">
        <f aca="false">IF(I476="","",(V476-K476)*I476*10)</f>
        <v/>
      </c>
      <c r="X476" s="175" t="str">
        <f aca="true">IF(I476="","",xEURO(OFFSET(C476,-M476+1,0),J476,OFFSET(C476,-M476+2,0),OFFSET(C476,-M476+2,0),OFFSET(C476,-M476+3,0)+AC476,OFFSET(C476,-M476+4,0),1,2)/10*I476)</f>
        <v/>
      </c>
      <c r="Y476" s="248" t="str">
        <f aca="true">IF(I476="","",xEURO(OFFSET(C476,-M476+1,0),J476,OFFSET(C476,-M476+2,0),OFFSET(C476,-M476+2,0),OFFSET(C476,-M476+3,0)+AC476,OFFSET(C476,-M476+4,0),1,3)/100*I476*10000)</f>
        <v/>
      </c>
      <c r="Z476" s="248" t="str">
        <f aca="true">IF(I476="","",xEURO(OFFSET(C476,-M476+1,0),J476,OFFSET(C476,-M476+2,0),OFFSET(C476,-M476+2,0),OFFSET(C476,-M476+3,0)+AC476,OFFSET(C476,-M476+4,0),1,5)/365.25*I476*10000)</f>
        <v/>
      </c>
      <c r="AB476" s="249" t="str">
        <f aca="true">IF(D476="","",xCalcSkew(OFFSET(C476,-M476,0),E476-OFFSET(C476,-M476+1,0),b)/100)</f>
        <v/>
      </c>
      <c r="AC476" s="249" t="str">
        <f aca="true">IF(I476="","",xCalcSkew(OFFSET(C476,-M476,0),J476-OFFSET(C476,-M476+1,0),b)/100)</f>
        <v/>
      </c>
      <c r="AE476" s="0" t="n">
        <f aca="false">D476*F476*10000*-1</f>
        <v>-0</v>
      </c>
      <c r="AF476" s="0" t="n">
        <f aca="false">I476*K476*10000*-1</f>
        <v>-0</v>
      </c>
      <c r="AG476" s="0" t="n">
        <f aca="false">AE476+AF476</f>
        <v>-0</v>
      </c>
    </row>
    <row r="477" customFormat="false" ht="12.75" hidden="false" customHeight="false" outlineLevel="0" collapsed="false">
      <c r="C477" s="272" t="e">
        <f aca="false">R505+Y505</f>
        <v>#NAME?</v>
      </c>
      <c r="D477" s="265"/>
      <c r="E477" s="266"/>
      <c r="F477" s="266"/>
      <c r="G477" s="267"/>
      <c r="I477" s="265"/>
      <c r="J477" s="266"/>
      <c r="K477" s="266"/>
      <c r="L477" s="268"/>
      <c r="M477" s="247" t="n">
        <f aca="false">M476+1</f>
        <v>8</v>
      </c>
      <c r="N477" s="175" t="str">
        <f aca="true">IF(D477="","",xEURO(OFFSET(C477,-M477+1,0),E477,OFFSET(C477,-M477+2,0),OFFSET(C477,-M477+2,0),OFFSET(C477,-M477+3,0)+AB477,OFFSET(C477,-M477+4,0),0,1)*D477)</f>
        <v/>
      </c>
      <c r="O477" s="235" t="str">
        <f aca="true">IF(D477="","",xEURO(OFFSET(C477,-M477+1,0),E477,OFFSET(C477,-M477+2,0),OFFSET(C477,-M477+2,0),OFFSET(C477,-M477+3,0)+AB477,OFFSET(C477,-M477+4,0),0,0))</f>
        <v/>
      </c>
      <c r="P477" s="175" t="str">
        <f aca="false">IF(D477="","",(O477-F477)*D477*10)</f>
        <v/>
      </c>
      <c r="Q477" s="175" t="str">
        <f aca="true">IF(D477="","",xEURO(OFFSET(C477,-M477+1,0),E477,OFFSET(C477,-M477+2,0),OFFSET(C477,-M477+2,0),OFFSET(C477,-M477+3,0)+AB477,OFFSET(C477,-M477+4,0),0,2)/10*D477)</f>
        <v/>
      </c>
      <c r="R477" s="248" t="str">
        <f aca="true">IF(D477="","",xEURO(OFFSET(C477,-M477+1,0),E477,OFFSET(C477,-M477+2,0),OFFSET(C477,-M477+2,0),OFFSET(C477,-M477+3,0)+AB477,OFFSET(C477,-M477+4,0),0,3)/100*D477*10000)</f>
        <v/>
      </c>
      <c r="S477" s="248" t="str">
        <f aca="true">IF(D477="","",xEURO(OFFSET(C477,-M477+1,0),E477,OFFSET(C477,-M477+2,0),OFFSET(C477,-M477+2,0),OFFSET(C477,-M477+3,0)+AB477,OFFSET(C477,-M477+4,0),0,5)/365.25*D477*10000)</f>
        <v/>
      </c>
      <c r="U477" s="175" t="str">
        <f aca="true">IF(I477="","",xEURO(OFFSET(C477,-M477+1,0),J477,OFFSET(C477,-M477+2,0),OFFSET(C477,-M477+2,0),OFFSET(C477,-M477+3,0)+AC477,OFFSET(C477,-M477+4,0),1,1)*I477)</f>
        <v/>
      </c>
      <c r="V477" s="235" t="str">
        <f aca="true">IF(I477="","",xEURO(OFFSET(C477,-M477+1,0),J477,OFFSET(C477,-M477+2,0),OFFSET(C477,-M477+2,0),OFFSET(C477,-M477+3,0)+AC477,OFFSET(C477,-M477+4,0),1,0))</f>
        <v/>
      </c>
      <c r="W477" s="175" t="str">
        <f aca="false">IF(I477="","",(V477-K477)*I477*10)</f>
        <v/>
      </c>
      <c r="X477" s="175" t="str">
        <f aca="true">IF(I477="","",xEURO(OFFSET(C477,-M477+1,0),J477,OFFSET(C477,-M477+2,0),OFFSET(C477,-M477+2,0),OFFSET(C477,-M477+3,0)+AC477,OFFSET(C477,-M477+4,0),1,2)/10*I477)</f>
        <v/>
      </c>
      <c r="Y477" s="248" t="str">
        <f aca="true">IF(I477="","",xEURO(OFFSET(C477,-M477+1,0),J477,OFFSET(C477,-M477+2,0),OFFSET(C477,-M477+2,0),OFFSET(C477,-M477+3,0)+AC477,OFFSET(C477,-M477+4,0),1,3)/100*I477*10000)</f>
        <v/>
      </c>
      <c r="Z477" s="248" t="str">
        <f aca="true">IF(I477="","",xEURO(OFFSET(C477,-M477+1,0),J477,OFFSET(C477,-M477+2,0),OFFSET(C477,-M477+2,0),OFFSET(C477,-M477+3,0)+AC477,OFFSET(C477,-M477+4,0),1,5)/365.25*I477*10000)</f>
        <v/>
      </c>
      <c r="AB477" s="249" t="str">
        <f aca="true">IF(D477="","",xCalcSkew(OFFSET(C477,-M477,0),E477-OFFSET(C477,-M477+1,0),b)/100)</f>
        <v/>
      </c>
      <c r="AC477" s="249" t="str">
        <f aca="true">IF(I477="","",xCalcSkew(OFFSET(C477,-M477,0),J477-OFFSET(C477,-M477+1,0),b)/100)</f>
        <v/>
      </c>
      <c r="AE477" s="0" t="n">
        <f aca="false">D477*F477*10000*-1</f>
        <v>-0</v>
      </c>
      <c r="AF477" s="0" t="n">
        <f aca="false">I477*K477*10000*-1</f>
        <v>-0</v>
      </c>
      <c r="AG477" s="0" t="n">
        <f aca="false">AE477+AF477</f>
        <v>-0</v>
      </c>
    </row>
    <row r="478" customFormat="false" ht="12.75" hidden="false" customHeight="false" outlineLevel="0" collapsed="false">
      <c r="C478" s="272" t="e">
        <f aca="false">S505+Z505</f>
        <v>#NAME?</v>
      </c>
      <c r="D478" s="265"/>
      <c r="E478" s="266"/>
      <c r="F478" s="266"/>
      <c r="G478" s="267"/>
      <c r="I478" s="265"/>
      <c r="J478" s="266"/>
      <c r="K478" s="266"/>
      <c r="L478" s="268"/>
      <c r="M478" s="247" t="n">
        <f aca="false">M477+1</f>
        <v>9</v>
      </c>
      <c r="N478" s="175" t="str">
        <f aca="true">IF(D478="","",xEURO(OFFSET(C478,-M478+1,0),E478,OFFSET(C478,-M478+2,0),OFFSET(C478,-M478+2,0),OFFSET(C478,-M478+3,0)+AB478,OFFSET(C478,-M478+4,0),0,1)*D478)</f>
        <v/>
      </c>
      <c r="O478" s="235" t="str">
        <f aca="true">IF(D478="","",xEURO(OFFSET(C478,-M478+1,0),E478,OFFSET(C478,-M478+2,0),OFFSET(C478,-M478+2,0),OFFSET(C478,-M478+3,0)+AB478,OFFSET(C478,-M478+4,0),0,0))</f>
        <v/>
      </c>
      <c r="P478" s="175" t="str">
        <f aca="false">IF(D478="","",(O478-F478)*D478*10)</f>
        <v/>
      </c>
      <c r="Q478" s="175" t="str">
        <f aca="true">IF(D478="","",xEURO(OFFSET(C478,-M478+1,0),E478,OFFSET(C478,-M478+2,0),OFFSET(C478,-M478+2,0),OFFSET(C478,-M478+3,0)+AB478,OFFSET(C478,-M478+4,0),0,2)/10*D478)</f>
        <v/>
      </c>
      <c r="R478" s="248" t="str">
        <f aca="true">IF(D478="","",xEURO(OFFSET(C478,-M478+1,0),E478,OFFSET(C478,-M478+2,0),OFFSET(C478,-M478+2,0),OFFSET(C478,-M478+3,0)+AB478,OFFSET(C478,-M478+4,0),0,3)/100*D478*10000)</f>
        <v/>
      </c>
      <c r="S478" s="248" t="str">
        <f aca="true">IF(D478="","",xEURO(OFFSET(C478,-M478+1,0),E478,OFFSET(C478,-M478+2,0),OFFSET(C478,-M478+2,0),OFFSET(C478,-M478+3,0)+AB478,OFFSET(C478,-M478+4,0),0,5)/365.25*D478*10000)</f>
        <v/>
      </c>
      <c r="U478" s="175" t="str">
        <f aca="true">IF(I478="","",xEURO(OFFSET(C478,-M478+1,0),J478,OFFSET(C478,-M478+2,0),OFFSET(C478,-M478+2,0),OFFSET(C478,-M478+3,0)+AC478,OFFSET(C478,-M478+4,0),1,1)*I478)</f>
        <v/>
      </c>
      <c r="V478" s="235" t="str">
        <f aca="true">IF(I478="","",xEURO(OFFSET(C478,-M478+1,0),J478,OFFSET(C478,-M478+2,0),OFFSET(C478,-M478+2,0),OFFSET(C478,-M478+3,0)+AC478,OFFSET(C478,-M478+4,0),1,0))</f>
        <v/>
      </c>
      <c r="W478" s="175" t="str">
        <f aca="false">IF(I478="","",(V478-K478)*I478*10)</f>
        <v/>
      </c>
      <c r="X478" s="175" t="str">
        <f aca="true">IF(I478="","",xEURO(OFFSET(C478,-M478+1,0),J478,OFFSET(C478,-M478+2,0),OFFSET(C478,-M478+2,0),OFFSET(C478,-M478+3,0)+AC478,OFFSET(C478,-M478+4,0),1,2)/10*I478)</f>
        <v/>
      </c>
      <c r="Y478" s="248" t="str">
        <f aca="true">IF(I478="","",xEURO(OFFSET(C478,-M478+1,0),J478,OFFSET(C478,-M478+2,0),OFFSET(C478,-M478+2,0),OFFSET(C478,-M478+3,0)+AC478,OFFSET(C478,-M478+4,0),1,3)/100*I478*10000)</f>
        <v/>
      </c>
      <c r="Z478" s="248" t="str">
        <f aca="true">IF(I478="","",xEURO(OFFSET(C478,-M478+1,0),J478,OFFSET(C478,-M478+2,0),OFFSET(C478,-M478+2,0),OFFSET(C478,-M478+3,0)+AC478,OFFSET(C478,-M478+4,0),1,5)/365.25*I478*10000)</f>
        <v/>
      </c>
      <c r="AB478" s="249" t="str">
        <f aca="true">IF(D478="","",xCalcSkew(OFFSET(C478,-M478,0),E478-OFFSET(C478,-M478+1,0),b)/100)</f>
        <v/>
      </c>
      <c r="AC478" s="249" t="str">
        <f aca="true">IF(I478="","",xCalcSkew(OFFSET(C478,-M478,0),J478-OFFSET(C478,-M478+1,0),b)/100)</f>
        <v/>
      </c>
      <c r="AE478" s="0" t="n">
        <f aca="false">D478*F478*10000*-1</f>
        <v>-0</v>
      </c>
      <c r="AF478" s="0" t="n">
        <f aca="false">I478*K478*10000*-1</f>
        <v>-0</v>
      </c>
      <c r="AG478" s="0" t="n">
        <f aca="false">AE478+AF478</f>
        <v>-0</v>
      </c>
    </row>
    <row r="479" customFormat="false" ht="12.75" hidden="false" customHeight="false" outlineLevel="0" collapsed="false">
      <c r="C479" s="272" t="e">
        <f aca="false">P505+W505</f>
        <v>#NAME?</v>
      </c>
      <c r="D479" s="265"/>
      <c r="E479" s="266"/>
      <c r="F479" s="266"/>
      <c r="G479" s="267"/>
      <c r="I479" s="265"/>
      <c r="J479" s="266"/>
      <c r="K479" s="266"/>
      <c r="L479" s="268"/>
      <c r="M479" s="247" t="n">
        <f aca="false">M478+1</f>
        <v>10</v>
      </c>
      <c r="N479" s="175" t="str">
        <f aca="true">IF(D479="","",xEURO(OFFSET(C479,-M479+1,0),E479,OFFSET(C479,-M479+2,0),OFFSET(C479,-M479+2,0),OFFSET(C479,-M479+3,0)+AB479,OFFSET(C479,-M479+4,0),0,1)*D479)</f>
        <v/>
      </c>
      <c r="O479" s="235" t="str">
        <f aca="true">IF(D479="","",xEURO(OFFSET(C479,-M479+1,0),E479,OFFSET(C479,-M479+2,0),OFFSET(C479,-M479+2,0),OFFSET(C479,-M479+3,0)+AB479,OFFSET(C479,-M479+4,0),0,0))</f>
        <v/>
      </c>
      <c r="P479" s="175" t="str">
        <f aca="false">IF(D479="","",(O479-F479)*D479*10)</f>
        <v/>
      </c>
      <c r="Q479" s="175" t="str">
        <f aca="true">IF(D479="","",xEURO(OFFSET(C479,-M479+1,0),E479,OFFSET(C479,-M479+2,0),OFFSET(C479,-M479+2,0),OFFSET(C479,-M479+3,0)+AB479,OFFSET(C479,-M479+4,0),0,2)/10*D479)</f>
        <v/>
      </c>
      <c r="R479" s="248" t="str">
        <f aca="true">IF(D479="","",xEURO(OFFSET(C479,-M479+1,0),E479,OFFSET(C479,-M479+2,0),OFFSET(C479,-M479+2,0),OFFSET(C479,-M479+3,0)+AB479,OFFSET(C479,-M479+4,0),0,3)/100*D479*10000)</f>
        <v/>
      </c>
      <c r="S479" s="248" t="str">
        <f aca="true">IF(D479="","",xEURO(OFFSET(C479,-M479+1,0),E479,OFFSET(C479,-M479+2,0),OFFSET(C479,-M479+2,0),OFFSET(C479,-M479+3,0)+AB479,OFFSET(C479,-M479+4,0),0,5)/365.25*D479*10000)</f>
        <v/>
      </c>
      <c r="U479" s="175" t="str">
        <f aca="true">IF(I479="","",xEURO(OFFSET(C479,-M479+1,0),J479,OFFSET(C479,-M479+2,0),OFFSET(C479,-M479+2,0),OFFSET(C479,-M479+3,0)+AC479,OFFSET(C479,-M479+4,0),1,1)*I479)</f>
        <v/>
      </c>
      <c r="V479" s="235" t="str">
        <f aca="true">IF(I479="","",xEURO(OFFSET(C479,-M479+1,0),J479,OFFSET(C479,-M479+2,0),OFFSET(C479,-M479+2,0),OFFSET(C479,-M479+3,0)+AC479,OFFSET(C479,-M479+4,0),1,0))</f>
        <v/>
      </c>
      <c r="W479" s="175" t="str">
        <f aca="false">IF(I479="","",(V479-K479)*I479*10)</f>
        <v/>
      </c>
      <c r="X479" s="175" t="str">
        <f aca="true">IF(I479="","",xEURO(OFFSET(C479,-M479+1,0),J479,OFFSET(C479,-M479+2,0),OFFSET(C479,-M479+2,0),OFFSET(C479,-M479+3,0)+AC479,OFFSET(C479,-M479+4,0),1,2)/10*I479)</f>
        <v/>
      </c>
      <c r="Y479" s="248" t="str">
        <f aca="true">IF(I479="","",xEURO(OFFSET(C479,-M479+1,0),J479,OFFSET(C479,-M479+2,0),OFFSET(C479,-M479+2,0),OFFSET(C479,-M479+3,0)+AC479,OFFSET(C479,-M479+4,0),1,3)/100*I479*10000)</f>
        <v/>
      </c>
      <c r="Z479" s="248" t="str">
        <f aca="true">IF(I479="","",xEURO(OFFSET(C479,-M479+1,0),J479,OFFSET(C479,-M479+2,0),OFFSET(C479,-M479+2,0),OFFSET(C479,-M479+3,0)+AC479,OFFSET(C479,-M479+4,0),1,5)/365.25*I479*10000)</f>
        <v/>
      </c>
      <c r="AB479" s="249" t="str">
        <f aca="true">IF(D479="","",xCalcSkew(OFFSET(C479,-M479,0),E479-OFFSET(C479,-M479+1,0),b)/100)</f>
        <v/>
      </c>
      <c r="AC479" s="249" t="str">
        <f aca="true">IF(I479="","",xCalcSkew(OFFSET(C479,-M479,0),J479-OFFSET(C479,-M479+1,0),b)/100)</f>
        <v/>
      </c>
      <c r="AE479" s="0" t="n">
        <f aca="false">D479*F479*10000*-1</f>
        <v>-0</v>
      </c>
      <c r="AF479" s="0" t="n">
        <f aca="false">I479*K479*10000*-1</f>
        <v>-0</v>
      </c>
      <c r="AG479" s="0" t="n">
        <f aca="false">AE479+AF479</f>
        <v>-0</v>
      </c>
    </row>
    <row r="480" customFormat="false" ht="12.75" hidden="false" customHeight="false" outlineLevel="0" collapsed="false">
      <c r="D480" s="265"/>
      <c r="E480" s="266"/>
      <c r="F480" s="266"/>
      <c r="G480" s="267"/>
      <c r="I480" s="265"/>
      <c r="J480" s="266"/>
      <c r="K480" s="266"/>
      <c r="L480" s="268"/>
      <c r="M480" s="247" t="n">
        <f aca="false">M479+1</f>
        <v>11</v>
      </c>
      <c r="N480" s="175" t="str">
        <f aca="true">IF(D480="","",xEURO(OFFSET(C480,-M480+1,0),E480,OFFSET(C480,-M480+2,0),OFFSET(C480,-M480+2,0),OFFSET(C480,-M480+3,0)+AB480,OFFSET(C480,-M480+4,0),0,1)*D480)</f>
        <v/>
      </c>
      <c r="O480" s="235" t="str">
        <f aca="true">IF(D480="","",xEURO(OFFSET(C480,-M480+1,0),E480,OFFSET(C480,-M480+2,0),OFFSET(C480,-M480+2,0),OFFSET(C480,-M480+3,0)+AB480,OFFSET(C480,-M480+4,0),0,0))</f>
        <v/>
      </c>
      <c r="P480" s="175" t="str">
        <f aca="false">IF(D480="","",(O480-F480)*D480*10)</f>
        <v/>
      </c>
      <c r="Q480" s="175" t="str">
        <f aca="true">IF(D480="","",xEURO(OFFSET(C480,-M480+1,0),E480,OFFSET(C480,-M480+2,0),OFFSET(C480,-M480+2,0),OFFSET(C480,-M480+3,0)+AB480,OFFSET(C480,-M480+4,0),0,2)/10*D480)</f>
        <v/>
      </c>
      <c r="R480" s="248" t="str">
        <f aca="true">IF(D480="","",xEURO(OFFSET(C480,-M480+1,0),E480,OFFSET(C480,-M480+2,0),OFFSET(C480,-M480+2,0),OFFSET(C480,-M480+3,0)+AB480,OFFSET(C480,-M480+4,0),0,3)/100*D480*10000)</f>
        <v/>
      </c>
      <c r="S480" s="248" t="str">
        <f aca="true">IF(D480="","",xEURO(OFFSET(C480,-M480+1,0),E480,OFFSET(C480,-M480+2,0),OFFSET(C480,-M480+2,0),OFFSET(C480,-M480+3,0)+AB480,OFFSET(C480,-M480+4,0),0,5)/365.25*D480*10000)</f>
        <v/>
      </c>
      <c r="U480" s="175" t="str">
        <f aca="true">IF(I480="","",xEURO(OFFSET(C480,-M480+1,0),J480,OFFSET(C480,-M480+2,0),OFFSET(C480,-M480+2,0),OFFSET(C480,-M480+3,0)+AC480,OFFSET(C480,-M480+4,0),1,1)*I480)</f>
        <v/>
      </c>
      <c r="V480" s="235" t="str">
        <f aca="true">IF(I480="","",xEURO(OFFSET(C480,-M480+1,0),J480,OFFSET(C480,-M480+2,0),OFFSET(C480,-M480+2,0),OFFSET(C480,-M480+3,0)+AC480,OFFSET(C480,-M480+4,0),1,0))</f>
        <v/>
      </c>
      <c r="W480" s="175" t="str">
        <f aca="false">IF(I480="","",(V480-K480)*I480*10)</f>
        <v/>
      </c>
      <c r="X480" s="175" t="str">
        <f aca="true">IF(I480="","",xEURO(OFFSET(C480,-M480+1,0),J480,OFFSET(C480,-M480+2,0),OFFSET(C480,-M480+2,0),OFFSET(C480,-M480+3,0)+AC480,OFFSET(C480,-M480+4,0),1,2)/10*I480)</f>
        <v/>
      </c>
      <c r="Y480" s="248" t="str">
        <f aca="true">IF(I480="","",xEURO(OFFSET(C480,-M480+1,0),J480,OFFSET(C480,-M480+2,0),OFFSET(C480,-M480+2,0),OFFSET(C480,-M480+3,0)+AC480,OFFSET(C480,-M480+4,0),1,3)/100*I480*10000)</f>
        <v/>
      </c>
      <c r="Z480" s="248" t="str">
        <f aca="true">IF(I480="","",xEURO(OFFSET(C480,-M480+1,0),J480,OFFSET(C480,-M480+2,0),OFFSET(C480,-M480+2,0),OFFSET(C480,-M480+3,0)+AC480,OFFSET(C480,-M480+4,0),1,5)/365.25*I480*10000)</f>
        <v/>
      </c>
      <c r="AB480" s="249" t="str">
        <f aca="true">IF(D480="","",xCalcSkew(OFFSET(C480,-M480,0),E480-OFFSET(C480,-M480+1,0),b)/100)</f>
        <v/>
      </c>
      <c r="AC480" s="249" t="str">
        <f aca="true">IF(I480="","",xCalcSkew(OFFSET(C480,-M480,0),J480-OFFSET(C480,-M480+1,0),b)/100)</f>
        <v/>
      </c>
      <c r="AE480" s="0" t="n">
        <f aca="false">D480*F480*10000*-1</f>
        <v>-0</v>
      </c>
      <c r="AF480" s="0" t="n">
        <f aca="false">I480*K480*10000*-1</f>
        <v>-0</v>
      </c>
      <c r="AG480" s="0" t="n">
        <f aca="false">AE480+AF480</f>
        <v>-0</v>
      </c>
    </row>
    <row r="481" customFormat="false" ht="12.75" hidden="false" customHeight="false" outlineLevel="0" collapsed="false">
      <c r="D481" s="265"/>
      <c r="E481" s="266"/>
      <c r="F481" s="266"/>
      <c r="G481" s="267"/>
      <c r="I481" s="265"/>
      <c r="J481" s="266"/>
      <c r="K481" s="266"/>
      <c r="L481" s="268"/>
      <c r="M481" s="247" t="n">
        <f aca="false">M480+1</f>
        <v>12</v>
      </c>
      <c r="N481" s="175" t="str">
        <f aca="true">IF(D481="","",xEURO(OFFSET(C481,-M481+1,0),E481,OFFSET(C481,-M481+2,0),OFFSET(C481,-M481+2,0),OFFSET(C481,-M481+3,0)+AB481,OFFSET(C481,-M481+4,0),0,1)*D481)</f>
        <v/>
      </c>
      <c r="O481" s="235" t="str">
        <f aca="true">IF(D481="","",xEURO(OFFSET(C481,-M481+1,0),E481,OFFSET(C481,-M481+2,0),OFFSET(C481,-M481+2,0),OFFSET(C481,-M481+3,0)+AB481,OFFSET(C481,-M481+4,0),0,0))</f>
        <v/>
      </c>
      <c r="P481" s="175" t="str">
        <f aca="false">IF(D481="","",(O481-F481)*D481*10)</f>
        <v/>
      </c>
      <c r="Q481" s="175" t="str">
        <f aca="true">IF(D481="","",xEURO(OFFSET(C481,-M481+1,0),E481,OFFSET(C481,-M481+2,0),OFFSET(C481,-M481+2,0),OFFSET(C481,-M481+3,0)+AB481,OFFSET(C481,-M481+4,0),0,2)/10*D481)</f>
        <v/>
      </c>
      <c r="R481" s="248" t="str">
        <f aca="true">IF(D481="","",xEURO(OFFSET(C481,-M481+1,0),E481,OFFSET(C481,-M481+2,0),OFFSET(C481,-M481+2,0),OFFSET(C481,-M481+3,0)+AB481,OFFSET(C481,-M481+4,0),0,3)/100*D481*10000)</f>
        <v/>
      </c>
      <c r="S481" s="248" t="str">
        <f aca="true">IF(D481="","",xEURO(OFFSET(C481,-M481+1,0),E481,OFFSET(C481,-M481+2,0),OFFSET(C481,-M481+2,0),OFFSET(C481,-M481+3,0)+AB481,OFFSET(C481,-M481+4,0),0,5)/365.25*D481*10000)</f>
        <v/>
      </c>
      <c r="U481" s="175" t="str">
        <f aca="true">IF(I481="","",xEURO(OFFSET(C481,-M481+1,0),J481,OFFSET(C481,-M481+2,0),OFFSET(C481,-M481+2,0),OFFSET(C481,-M481+3,0)+AC481,OFFSET(C481,-M481+4,0),1,1)*I481)</f>
        <v/>
      </c>
      <c r="V481" s="235" t="str">
        <f aca="true">IF(I481="","",xEURO(OFFSET(C481,-M481+1,0),J481,OFFSET(C481,-M481+2,0),OFFSET(C481,-M481+2,0),OFFSET(C481,-M481+3,0)+AC481,OFFSET(C481,-M481+4,0),1,0))</f>
        <v/>
      </c>
      <c r="W481" s="175" t="str">
        <f aca="false">IF(I481="","",(V481-K481)*I481*10)</f>
        <v/>
      </c>
      <c r="X481" s="175" t="str">
        <f aca="true">IF(I481="","",xEURO(OFFSET(C481,-M481+1,0),J481,OFFSET(C481,-M481+2,0),OFFSET(C481,-M481+2,0),OFFSET(C481,-M481+3,0)+AC481,OFFSET(C481,-M481+4,0),1,2)/10*I481)</f>
        <v/>
      </c>
      <c r="Y481" s="248" t="str">
        <f aca="true">IF(I481="","",xEURO(OFFSET(C481,-M481+1,0),J481,OFFSET(C481,-M481+2,0),OFFSET(C481,-M481+2,0),OFFSET(C481,-M481+3,0)+AC481,OFFSET(C481,-M481+4,0),1,3)/100*I481*10000)</f>
        <v/>
      </c>
      <c r="Z481" s="248" t="str">
        <f aca="true">IF(I481="","",xEURO(OFFSET(C481,-M481+1,0),J481,OFFSET(C481,-M481+2,0),OFFSET(C481,-M481+2,0),OFFSET(C481,-M481+3,0)+AC481,OFFSET(C481,-M481+4,0),1,5)/365.25*I481*10000)</f>
        <v/>
      </c>
      <c r="AB481" s="249" t="str">
        <f aca="true">IF(D481="","",xCalcSkew(OFFSET(C481,-M481,0),E481-OFFSET(C481,-M481+1,0),b)/100)</f>
        <v/>
      </c>
      <c r="AC481" s="249" t="str">
        <f aca="true">IF(I481="","",xCalcSkew(OFFSET(C481,-M481,0),J481-OFFSET(C481,-M481+1,0),b)/100)</f>
        <v/>
      </c>
      <c r="AE481" s="0" t="n">
        <f aca="false">D481*F481*10000*-1</f>
        <v>-0</v>
      </c>
      <c r="AF481" s="0" t="n">
        <f aca="false">I481*K481*10000*-1</f>
        <v>-0</v>
      </c>
      <c r="AG481" s="0" t="n">
        <f aca="false">AE481+AF481</f>
        <v>-0</v>
      </c>
    </row>
    <row r="482" customFormat="false" ht="12.75" hidden="false" customHeight="false" outlineLevel="0" collapsed="false">
      <c r="D482" s="265"/>
      <c r="E482" s="266"/>
      <c r="F482" s="266"/>
      <c r="G482" s="267"/>
      <c r="I482" s="265"/>
      <c r="J482" s="266"/>
      <c r="K482" s="266"/>
      <c r="L482" s="268"/>
      <c r="M482" s="247" t="n">
        <f aca="false">M481+1</f>
        <v>13</v>
      </c>
      <c r="N482" s="175" t="str">
        <f aca="true">IF(D482="","",xEURO(OFFSET(C482,-M482+1,0),E482,OFFSET(C482,-M482+2,0),OFFSET(C482,-M482+2,0),OFFSET(C482,-M482+3,0)+AB482,OFFSET(C482,-M482+4,0),0,1)*D482)</f>
        <v/>
      </c>
      <c r="O482" s="235" t="str">
        <f aca="true">IF(D482="","",xEURO(OFFSET(C482,-M482+1,0),E482,OFFSET(C482,-M482+2,0),OFFSET(C482,-M482+2,0),OFFSET(C482,-M482+3,0)+AB482,OFFSET(C482,-M482+4,0),0,0))</f>
        <v/>
      </c>
      <c r="P482" s="175" t="str">
        <f aca="false">IF(D482="","",(O482-F482)*D482*10)</f>
        <v/>
      </c>
      <c r="Q482" s="175" t="str">
        <f aca="true">IF(D482="","",xEURO(OFFSET(C482,-M482+1,0),E482,OFFSET(C482,-M482+2,0),OFFSET(C482,-M482+2,0),OFFSET(C482,-M482+3,0)+AB482,OFFSET(C482,-M482+4,0),0,2)/10*D482)</f>
        <v/>
      </c>
      <c r="R482" s="248" t="str">
        <f aca="true">IF(D482="","",xEURO(OFFSET(C482,-M482+1,0),E482,OFFSET(C482,-M482+2,0),OFFSET(C482,-M482+2,0),OFFSET(C482,-M482+3,0)+AB482,OFFSET(C482,-M482+4,0),0,3)/100*D482*10000)</f>
        <v/>
      </c>
      <c r="S482" s="248" t="str">
        <f aca="true">IF(D482="","",xEURO(OFFSET(C482,-M482+1,0),E482,OFFSET(C482,-M482+2,0),OFFSET(C482,-M482+2,0),OFFSET(C482,-M482+3,0)+AB482,OFFSET(C482,-M482+4,0),0,5)/365.25*D482*10000)</f>
        <v/>
      </c>
      <c r="U482" s="175" t="str">
        <f aca="true">IF(I482="","",xEURO(OFFSET(C482,-M482+1,0),J482,OFFSET(C482,-M482+2,0),OFFSET(C482,-M482+2,0),OFFSET(C482,-M482+3,0)+AC482,OFFSET(C482,-M482+4,0),1,1)*I482)</f>
        <v/>
      </c>
      <c r="V482" s="235" t="str">
        <f aca="true">IF(I482="","",xEURO(OFFSET(C482,-M482+1,0),J482,OFFSET(C482,-M482+2,0),OFFSET(C482,-M482+2,0),OFFSET(C482,-M482+3,0)+AC482,OFFSET(C482,-M482+4,0),1,0))</f>
        <v/>
      </c>
      <c r="W482" s="175" t="str">
        <f aca="false">IF(I482="","",(V482-K482)*I482*10)</f>
        <v/>
      </c>
      <c r="X482" s="175" t="str">
        <f aca="true">IF(I482="","",xEURO(OFFSET(C482,-M482+1,0),J482,OFFSET(C482,-M482+2,0),OFFSET(C482,-M482+2,0),OFFSET(C482,-M482+3,0)+AC482,OFFSET(C482,-M482+4,0),1,2)/10*I482)</f>
        <v/>
      </c>
      <c r="Y482" s="248" t="str">
        <f aca="true">IF(I482="","",xEURO(OFFSET(C482,-M482+1,0),J482,OFFSET(C482,-M482+2,0),OFFSET(C482,-M482+2,0),OFFSET(C482,-M482+3,0)+AC482,OFFSET(C482,-M482+4,0),1,3)/100*I482*10000)</f>
        <v/>
      </c>
      <c r="Z482" s="248" t="str">
        <f aca="true">IF(I482="","",xEURO(OFFSET(C482,-M482+1,0),J482,OFFSET(C482,-M482+2,0),OFFSET(C482,-M482+2,0),OFFSET(C482,-M482+3,0)+AC482,OFFSET(C482,-M482+4,0),1,5)/365.25*I482*10000)</f>
        <v/>
      </c>
      <c r="AB482" s="249" t="str">
        <f aca="true">IF(D482="","",xCalcSkew(OFFSET(C482,-M482,0),E482-OFFSET(C482,-M482+1,0),b)/100)</f>
        <v/>
      </c>
      <c r="AC482" s="249" t="str">
        <f aca="true">IF(I482="","",xCalcSkew(OFFSET(C482,-M482,0),J482-OFFSET(C482,-M482+1,0),b)/100)</f>
        <v/>
      </c>
      <c r="AE482" s="0" t="n">
        <f aca="false">D482*F482*10000*-1</f>
        <v>-0</v>
      </c>
      <c r="AF482" s="0" t="n">
        <f aca="false">I482*K482*10000*-1</f>
        <v>-0</v>
      </c>
      <c r="AG482" s="0" t="n">
        <f aca="false">AE482+AF482</f>
        <v>-0</v>
      </c>
    </row>
    <row r="483" customFormat="false" ht="12.75" hidden="false" customHeight="false" outlineLevel="0" collapsed="false">
      <c r="D483" s="265"/>
      <c r="E483" s="266"/>
      <c r="F483" s="266"/>
      <c r="G483" s="267"/>
      <c r="I483" s="265"/>
      <c r="J483" s="266"/>
      <c r="K483" s="266"/>
      <c r="L483" s="268"/>
      <c r="M483" s="247" t="n">
        <f aca="false">M482+1</f>
        <v>14</v>
      </c>
      <c r="N483" s="175" t="str">
        <f aca="true">IF(D483="","",xEURO(OFFSET(C483,-M483+1,0),E483,OFFSET(C483,-M483+2,0),OFFSET(C483,-M483+2,0),OFFSET(C483,-M483+3,0)+AB483,OFFSET(C483,-M483+4,0),0,1)*D483)</f>
        <v/>
      </c>
      <c r="O483" s="235" t="str">
        <f aca="true">IF(D483="","",xEURO(OFFSET(C483,-M483+1,0),E483,OFFSET(C483,-M483+2,0),OFFSET(C483,-M483+2,0),OFFSET(C483,-M483+3,0)+AB483,OFFSET(C483,-M483+4,0),0,0))</f>
        <v/>
      </c>
      <c r="P483" s="175" t="str">
        <f aca="false">IF(D483="","",(O483-F483)*D483*10)</f>
        <v/>
      </c>
      <c r="Q483" s="175" t="str">
        <f aca="true">IF(D483="","",xEURO(OFFSET(C483,-M483+1,0),E483,OFFSET(C483,-M483+2,0),OFFSET(C483,-M483+2,0),OFFSET(C483,-M483+3,0)+AB483,OFFSET(C483,-M483+4,0),0,2)/10*D483)</f>
        <v/>
      </c>
      <c r="R483" s="248" t="str">
        <f aca="true">IF(D483="","",xEURO(OFFSET(C483,-M483+1,0),E483,OFFSET(C483,-M483+2,0),OFFSET(C483,-M483+2,0),OFFSET(C483,-M483+3,0)+AB483,OFFSET(C483,-M483+4,0),0,3)/100*D483*10000)</f>
        <v/>
      </c>
      <c r="S483" s="248" t="str">
        <f aca="true">IF(D483="","",xEURO(OFFSET(C483,-M483+1,0),E483,OFFSET(C483,-M483+2,0),OFFSET(C483,-M483+2,0),OFFSET(C483,-M483+3,0)+AB483,OFFSET(C483,-M483+4,0),0,5)/365.25*D483*10000)</f>
        <v/>
      </c>
      <c r="U483" s="175" t="str">
        <f aca="true">IF(I483="","",xEURO(OFFSET(C483,-M483+1,0),J483,OFFSET(C483,-M483+2,0),OFFSET(C483,-M483+2,0),OFFSET(C483,-M483+3,0)+AC483,OFFSET(C483,-M483+4,0),1,1)*I483)</f>
        <v/>
      </c>
      <c r="V483" s="235" t="str">
        <f aca="true">IF(I483="","",xEURO(OFFSET(C483,-M483+1,0),J483,OFFSET(C483,-M483+2,0),OFFSET(C483,-M483+2,0),OFFSET(C483,-M483+3,0)+AC483,OFFSET(C483,-M483+4,0),1,0))</f>
        <v/>
      </c>
      <c r="W483" s="175" t="str">
        <f aca="false">IF(I483="","",(V483-K483)*I483*10)</f>
        <v/>
      </c>
      <c r="X483" s="175" t="str">
        <f aca="true">IF(I483="","",xEURO(OFFSET(C483,-M483+1,0),J483,OFFSET(C483,-M483+2,0),OFFSET(C483,-M483+2,0),OFFSET(C483,-M483+3,0)+AC483,OFFSET(C483,-M483+4,0),1,2)/10*I483)</f>
        <v/>
      </c>
      <c r="Y483" s="248" t="str">
        <f aca="true">IF(I483="","",xEURO(OFFSET(C483,-M483+1,0),J483,OFFSET(C483,-M483+2,0),OFFSET(C483,-M483+2,0),OFFSET(C483,-M483+3,0)+AC483,OFFSET(C483,-M483+4,0),1,3)/100*I483*10000)</f>
        <v/>
      </c>
      <c r="Z483" s="248" t="str">
        <f aca="true">IF(I483="","",xEURO(OFFSET(C483,-M483+1,0),J483,OFFSET(C483,-M483+2,0),OFFSET(C483,-M483+2,0),OFFSET(C483,-M483+3,0)+AC483,OFFSET(C483,-M483+4,0),1,5)/365.25*I483*10000)</f>
        <v/>
      </c>
      <c r="AB483" s="249" t="str">
        <f aca="true">IF(D483="","",xCalcSkew(OFFSET(C483,-M483,0),E483-OFFSET(C483,-M483+1,0),b)/100)</f>
        <v/>
      </c>
      <c r="AC483" s="249" t="str">
        <f aca="true">IF(I483="","",xCalcSkew(OFFSET(C483,-M483,0),J483-OFFSET(C483,-M483+1,0),b)/100)</f>
        <v/>
      </c>
      <c r="AE483" s="0" t="n">
        <f aca="false">D483*F483*10000*-1</f>
        <v>-0</v>
      </c>
      <c r="AF483" s="0" t="n">
        <f aca="false">I483*K483*10000*-1</f>
        <v>-0</v>
      </c>
      <c r="AG483" s="0" t="n">
        <f aca="false">AE483+AF483</f>
        <v>-0</v>
      </c>
    </row>
    <row r="484" customFormat="false" ht="12.75" hidden="false" customHeight="false" outlineLevel="0" collapsed="false">
      <c r="D484" s="265"/>
      <c r="E484" s="266"/>
      <c r="F484" s="266"/>
      <c r="G484" s="267"/>
      <c r="I484" s="265"/>
      <c r="J484" s="266"/>
      <c r="K484" s="266"/>
      <c r="L484" s="268"/>
      <c r="M484" s="247" t="n">
        <f aca="false">M483+1</f>
        <v>15</v>
      </c>
      <c r="N484" s="175" t="str">
        <f aca="true">IF(D484="","",xEURO(OFFSET(C484,-M484+1,0),E484,OFFSET(C484,-M484+2,0),OFFSET(C484,-M484+2,0),OFFSET(C484,-M484+3,0)+AB484,OFFSET(C484,-M484+4,0),0,1)*D484)</f>
        <v/>
      </c>
      <c r="O484" s="235" t="str">
        <f aca="true">IF(D484="","",xEURO(OFFSET(C484,-M484+1,0),E484,OFFSET(C484,-M484+2,0),OFFSET(C484,-M484+2,0),OFFSET(C484,-M484+3,0)+AB484,OFFSET(C484,-M484+4,0),0,0))</f>
        <v/>
      </c>
      <c r="P484" s="175" t="str">
        <f aca="false">IF(D484="","",(O484-F484)*D484*10)</f>
        <v/>
      </c>
      <c r="Q484" s="175" t="str">
        <f aca="true">IF(D484="","",xEURO(OFFSET(C484,-M484+1,0),E484,OFFSET(C484,-M484+2,0),OFFSET(C484,-M484+2,0),OFFSET(C484,-M484+3,0)+AB484,OFFSET(C484,-M484+4,0),0,2)/10*D484)</f>
        <v/>
      </c>
      <c r="R484" s="248" t="str">
        <f aca="true">IF(D484="","",xEURO(OFFSET(C484,-M484+1,0),E484,OFFSET(C484,-M484+2,0),OFFSET(C484,-M484+2,0),OFFSET(C484,-M484+3,0)+AB484,OFFSET(C484,-M484+4,0),0,3)/100*D484*10000)</f>
        <v/>
      </c>
      <c r="S484" s="248" t="str">
        <f aca="true">IF(D484="","",xEURO(OFFSET(C484,-M484+1,0),E484,OFFSET(C484,-M484+2,0),OFFSET(C484,-M484+2,0),OFFSET(C484,-M484+3,0)+AB484,OFFSET(C484,-M484+4,0),0,5)/365.25*D484*10000)</f>
        <v/>
      </c>
      <c r="U484" s="175" t="str">
        <f aca="true">IF(I484="","",xEURO(OFFSET(C484,-M484+1,0),J484,OFFSET(C484,-M484+2,0),OFFSET(C484,-M484+2,0),OFFSET(C484,-M484+3,0)+AC484,OFFSET(C484,-M484+4,0),1,1)*I484)</f>
        <v/>
      </c>
      <c r="V484" s="235" t="str">
        <f aca="true">IF(I484="","",xEURO(OFFSET(C484,-M484+1,0),J484,OFFSET(C484,-M484+2,0),OFFSET(C484,-M484+2,0),OFFSET(C484,-M484+3,0)+AC484,OFFSET(C484,-M484+4,0),1,0))</f>
        <v/>
      </c>
      <c r="W484" s="175" t="str">
        <f aca="false">IF(I484="","",(V484-K484)*I484*10)</f>
        <v/>
      </c>
      <c r="X484" s="175" t="str">
        <f aca="true">IF(I484="","",xEURO(OFFSET(C484,-M484+1,0),J484,OFFSET(C484,-M484+2,0),OFFSET(C484,-M484+2,0),OFFSET(C484,-M484+3,0)+AC484,OFFSET(C484,-M484+4,0),1,2)/10*I484)</f>
        <v/>
      </c>
      <c r="Y484" s="248" t="str">
        <f aca="true">IF(I484="","",xEURO(OFFSET(C484,-M484+1,0),J484,OFFSET(C484,-M484+2,0),OFFSET(C484,-M484+2,0),OFFSET(C484,-M484+3,0)+AC484,OFFSET(C484,-M484+4,0),1,3)/100*I484*10000)</f>
        <v/>
      </c>
      <c r="Z484" s="248" t="str">
        <f aca="true">IF(I484="","",xEURO(OFFSET(C484,-M484+1,0),J484,OFFSET(C484,-M484+2,0),OFFSET(C484,-M484+2,0),OFFSET(C484,-M484+3,0)+AC484,OFFSET(C484,-M484+4,0),1,5)/365.25*I484*10000)</f>
        <v/>
      </c>
      <c r="AB484" s="249" t="str">
        <f aca="true">IF(D484="","",xCalcSkew(OFFSET(C484,-M484,0),E484-OFFSET(C484,-M484+1,0),b)/100)</f>
        <v/>
      </c>
      <c r="AC484" s="249" t="str">
        <f aca="true">IF(I484="","",xCalcSkew(OFFSET(C484,-M484,0),J484-OFFSET(C484,-M484+1,0),b)/100)</f>
        <v/>
      </c>
      <c r="AE484" s="0" t="n">
        <f aca="false">D484*F484*10000*-1</f>
        <v>-0</v>
      </c>
      <c r="AF484" s="0" t="n">
        <f aca="false">I484*K484*10000*-1</f>
        <v>-0</v>
      </c>
      <c r="AG484" s="0" t="n">
        <f aca="false">AE484+AF484</f>
        <v>-0</v>
      </c>
    </row>
    <row r="485" customFormat="false" ht="12.75" hidden="false" customHeight="false" outlineLevel="0" collapsed="false">
      <c r="D485" s="265"/>
      <c r="E485" s="266"/>
      <c r="F485" s="266"/>
      <c r="G485" s="267"/>
      <c r="I485" s="265"/>
      <c r="J485" s="266"/>
      <c r="K485" s="266"/>
      <c r="L485" s="268"/>
      <c r="M485" s="247" t="n">
        <f aca="false">M484+1</f>
        <v>16</v>
      </c>
      <c r="N485" s="175" t="str">
        <f aca="true">IF(D485="","",xEURO(OFFSET(C485,-M485+1,0),E485,OFFSET(C485,-M485+2,0),OFFSET(C485,-M485+2,0),OFFSET(C485,-M485+3,0)+AB485,OFFSET(C485,-M485+4,0),0,1)*D485)</f>
        <v/>
      </c>
      <c r="O485" s="235" t="str">
        <f aca="true">IF(D485="","",xEURO(OFFSET(C485,-M485+1,0),E485,OFFSET(C485,-M485+2,0),OFFSET(C485,-M485+2,0),OFFSET(C485,-M485+3,0)+AB485,OFFSET(C485,-M485+4,0),0,0))</f>
        <v/>
      </c>
      <c r="P485" s="175" t="str">
        <f aca="false">IF(D485="","",(O485-F485)*D485*10)</f>
        <v/>
      </c>
      <c r="Q485" s="175" t="str">
        <f aca="true">IF(D485="","",xEURO(OFFSET(C485,-M485+1,0),E485,OFFSET(C485,-M485+2,0),OFFSET(C485,-M485+2,0),OFFSET(C485,-M485+3,0)+AB485,OFFSET(C485,-M485+4,0),0,2)/10*D485)</f>
        <v/>
      </c>
      <c r="R485" s="248" t="str">
        <f aca="true">IF(D485="","",xEURO(OFFSET(C485,-M485+1,0),E485,OFFSET(C485,-M485+2,0),OFFSET(C485,-M485+2,0),OFFSET(C485,-M485+3,0)+AB485,OFFSET(C485,-M485+4,0),0,3)/100*D485*10000)</f>
        <v/>
      </c>
      <c r="S485" s="248" t="str">
        <f aca="true">IF(D485="","",xEURO(OFFSET(C485,-M485+1,0),E485,OFFSET(C485,-M485+2,0),OFFSET(C485,-M485+2,0),OFFSET(C485,-M485+3,0)+AB485,OFFSET(C485,-M485+4,0),0,5)/365.25*D485*10000)</f>
        <v/>
      </c>
      <c r="U485" s="175" t="str">
        <f aca="true">IF(I485="","",xEURO(OFFSET(C485,-M485+1,0),J485,OFFSET(C485,-M485+2,0),OFFSET(C485,-M485+2,0),OFFSET(C485,-M485+3,0)+AC485,OFFSET(C485,-M485+4,0),1,1)*I485)</f>
        <v/>
      </c>
      <c r="V485" s="235" t="str">
        <f aca="true">IF(I485="","",xEURO(OFFSET(C485,-M485+1,0),J485,OFFSET(C485,-M485+2,0),OFFSET(C485,-M485+2,0),OFFSET(C485,-M485+3,0)+AC485,OFFSET(C485,-M485+4,0),1,0))</f>
        <v/>
      </c>
      <c r="W485" s="175" t="str">
        <f aca="false">IF(I485="","",(V485-K485)*I485*10)</f>
        <v/>
      </c>
      <c r="X485" s="175" t="str">
        <f aca="true">IF(I485="","",xEURO(OFFSET(C485,-M485+1,0),J485,OFFSET(C485,-M485+2,0),OFFSET(C485,-M485+2,0),OFFSET(C485,-M485+3,0)+AC485,OFFSET(C485,-M485+4,0),1,2)/10*I485)</f>
        <v/>
      </c>
      <c r="Y485" s="248" t="str">
        <f aca="true">IF(I485="","",xEURO(OFFSET(C485,-M485+1,0),J485,OFFSET(C485,-M485+2,0),OFFSET(C485,-M485+2,0),OFFSET(C485,-M485+3,0)+AC485,OFFSET(C485,-M485+4,0),1,3)/100*I485*10000)</f>
        <v/>
      </c>
      <c r="Z485" s="248" t="str">
        <f aca="true">IF(I485="","",xEURO(OFFSET(C485,-M485+1,0),J485,OFFSET(C485,-M485+2,0),OFFSET(C485,-M485+2,0),OFFSET(C485,-M485+3,0)+AC485,OFFSET(C485,-M485+4,0),1,5)/365.25*I485*10000)</f>
        <v/>
      </c>
      <c r="AB485" s="249" t="str">
        <f aca="true">IF(D485="","",xCalcSkew(OFFSET(C485,-M485,0),E485-OFFSET(C485,-M485+1,0),b)/100)</f>
        <v/>
      </c>
      <c r="AC485" s="249" t="str">
        <f aca="true">IF(I485="","",xCalcSkew(OFFSET(C485,-M485,0),J485-OFFSET(C485,-M485+1,0),b)/100)</f>
        <v/>
      </c>
      <c r="AE485" s="0" t="n">
        <f aca="false">D485*F485*10000*-1</f>
        <v>-0</v>
      </c>
      <c r="AF485" s="0" t="n">
        <f aca="false">I485*K485*10000*-1</f>
        <v>-0</v>
      </c>
      <c r="AG485" s="0" t="n">
        <f aca="false">AE485+AF485</f>
        <v>-0</v>
      </c>
    </row>
    <row r="486" customFormat="false" ht="12.75" hidden="false" customHeight="false" outlineLevel="0" collapsed="false">
      <c r="D486" s="265"/>
      <c r="E486" s="266"/>
      <c r="F486" s="266"/>
      <c r="G486" s="267"/>
      <c r="I486" s="265"/>
      <c r="J486" s="266"/>
      <c r="K486" s="266"/>
      <c r="L486" s="268"/>
      <c r="M486" s="247" t="n">
        <f aca="false">M485+1</f>
        <v>17</v>
      </c>
      <c r="N486" s="175" t="str">
        <f aca="true">IF(D486="","",xEURO(OFFSET(C486,-M486+1,0),E486,OFFSET(C486,-M486+2,0),OFFSET(C486,-M486+2,0),OFFSET(C486,-M486+3,0)+AB486,OFFSET(C486,-M486+4,0),0,1)*D486)</f>
        <v/>
      </c>
      <c r="O486" s="235" t="str">
        <f aca="true">IF(D486="","",xEURO(OFFSET(C486,-M486+1,0),E486,OFFSET(C486,-M486+2,0),OFFSET(C486,-M486+2,0),OFFSET(C486,-M486+3,0)+AB486,OFFSET(C486,-M486+4,0),0,0))</f>
        <v/>
      </c>
      <c r="P486" s="175" t="str">
        <f aca="false">IF(D486="","",(O486-F486)*D486*10)</f>
        <v/>
      </c>
      <c r="Q486" s="175" t="str">
        <f aca="true">IF(D486="","",xEURO(OFFSET(C486,-M486+1,0),E486,OFFSET(C486,-M486+2,0),OFFSET(C486,-M486+2,0),OFFSET(C486,-M486+3,0)+AB486,OFFSET(C486,-M486+4,0),0,2)/10*D486)</f>
        <v/>
      </c>
      <c r="R486" s="248" t="str">
        <f aca="true">IF(D486="","",xEURO(OFFSET(C486,-M486+1,0),E486,OFFSET(C486,-M486+2,0),OFFSET(C486,-M486+2,0),OFFSET(C486,-M486+3,0)+AB486,OFFSET(C486,-M486+4,0),0,3)/100*D486*10000)</f>
        <v/>
      </c>
      <c r="S486" s="248" t="str">
        <f aca="true">IF(D486="","",xEURO(OFFSET(C486,-M486+1,0),E486,OFFSET(C486,-M486+2,0),OFFSET(C486,-M486+2,0),OFFSET(C486,-M486+3,0)+AB486,OFFSET(C486,-M486+4,0),0,5)/365.25*D486*10000)</f>
        <v/>
      </c>
      <c r="U486" s="175" t="str">
        <f aca="true">IF(I486="","",xEURO(OFFSET(C486,-M486+1,0),J486,OFFSET(C486,-M486+2,0),OFFSET(C486,-M486+2,0),OFFSET(C486,-M486+3,0)+AC486,OFFSET(C486,-M486+4,0),1,1)*I486)</f>
        <v/>
      </c>
      <c r="V486" s="235" t="str">
        <f aca="true">IF(I486="","",xEURO(OFFSET(C486,-M486+1,0),J486,OFFSET(C486,-M486+2,0),OFFSET(C486,-M486+2,0),OFFSET(C486,-M486+3,0)+AC486,OFFSET(C486,-M486+4,0),1,0))</f>
        <v/>
      </c>
      <c r="W486" s="175" t="str">
        <f aca="false">IF(I486="","",(V486-K486)*I486*10)</f>
        <v/>
      </c>
      <c r="X486" s="175" t="str">
        <f aca="true">IF(I486="","",xEURO(OFFSET(C486,-M486+1,0),J486,OFFSET(C486,-M486+2,0),OFFSET(C486,-M486+2,0),OFFSET(C486,-M486+3,0)+AC486,OFFSET(C486,-M486+4,0),1,2)/10*I486)</f>
        <v/>
      </c>
      <c r="Y486" s="248" t="str">
        <f aca="true">IF(I486="","",xEURO(OFFSET(C486,-M486+1,0),J486,OFFSET(C486,-M486+2,0),OFFSET(C486,-M486+2,0),OFFSET(C486,-M486+3,0)+AC486,OFFSET(C486,-M486+4,0),1,3)/100*I486*10000)</f>
        <v/>
      </c>
      <c r="Z486" s="248" t="str">
        <f aca="true">IF(I486="","",xEURO(OFFSET(C486,-M486+1,0),J486,OFFSET(C486,-M486+2,0),OFFSET(C486,-M486+2,0),OFFSET(C486,-M486+3,0)+AC486,OFFSET(C486,-M486+4,0),1,5)/365.25*I486*10000)</f>
        <v/>
      </c>
      <c r="AB486" s="249" t="str">
        <f aca="true">IF(D486="","",xCalcSkew(OFFSET(C486,-M486,0),E486-OFFSET(C486,-M486+1,0),b)/100)</f>
        <v/>
      </c>
      <c r="AC486" s="249" t="str">
        <f aca="true">IF(I486="","",xCalcSkew(OFFSET(C486,-M486,0),J486-OFFSET(C486,-M486+1,0),b)/100)</f>
        <v/>
      </c>
      <c r="AE486" s="0" t="n">
        <f aca="false">D486*F486*10000*-1</f>
        <v>-0</v>
      </c>
      <c r="AF486" s="0" t="n">
        <f aca="false">I486*K486*10000*-1</f>
        <v>-0</v>
      </c>
      <c r="AG486" s="0" t="n">
        <f aca="false">AE486+AF486</f>
        <v>-0</v>
      </c>
    </row>
    <row r="487" customFormat="false" ht="12.75" hidden="false" customHeight="false" outlineLevel="0" collapsed="false">
      <c r="D487" s="265"/>
      <c r="E487" s="266"/>
      <c r="F487" s="266"/>
      <c r="G487" s="267"/>
      <c r="I487" s="265"/>
      <c r="J487" s="266"/>
      <c r="K487" s="266"/>
      <c r="L487" s="268"/>
      <c r="M487" s="247" t="n">
        <f aca="false">M486+1</f>
        <v>18</v>
      </c>
      <c r="N487" s="175" t="str">
        <f aca="true">IF(D487="","",xEURO(OFFSET(C487,-M487+1,0),E487,OFFSET(C487,-M487+2,0),OFFSET(C487,-M487+2,0),OFFSET(C487,-M487+3,0)+AB487,OFFSET(C487,-M487+4,0),0,1)*D487)</f>
        <v/>
      </c>
      <c r="O487" s="235" t="str">
        <f aca="true">IF(D487="","",xEURO(OFFSET(C487,-M487+1,0),E487,OFFSET(C487,-M487+2,0),OFFSET(C487,-M487+2,0),OFFSET(C487,-M487+3,0)+AB487,OFFSET(C487,-M487+4,0),0,0))</f>
        <v/>
      </c>
      <c r="P487" s="175" t="str">
        <f aca="false">IF(D487="","",(O487-F487)*D487*10)</f>
        <v/>
      </c>
      <c r="Q487" s="175" t="str">
        <f aca="true">IF(D487="","",xEURO(OFFSET(C487,-M487+1,0),E487,OFFSET(C487,-M487+2,0),OFFSET(C487,-M487+2,0),OFFSET(C487,-M487+3,0)+AB487,OFFSET(C487,-M487+4,0),0,2)/10*D487)</f>
        <v/>
      </c>
      <c r="R487" s="248" t="str">
        <f aca="true">IF(D487="","",xEURO(OFFSET(C487,-M487+1,0),E487,OFFSET(C487,-M487+2,0),OFFSET(C487,-M487+2,0),OFFSET(C487,-M487+3,0)+AB487,OFFSET(C487,-M487+4,0),0,3)/100*D487*10000)</f>
        <v/>
      </c>
      <c r="S487" s="248" t="str">
        <f aca="true">IF(D487="","",xEURO(OFFSET(C487,-M487+1,0),E487,OFFSET(C487,-M487+2,0),OFFSET(C487,-M487+2,0),OFFSET(C487,-M487+3,0)+AB487,OFFSET(C487,-M487+4,0),0,5)/365.25*D487*10000)</f>
        <v/>
      </c>
      <c r="U487" s="175" t="str">
        <f aca="true">IF(I487="","",xEURO(OFFSET(C487,-M487+1,0),J487,OFFSET(C487,-M487+2,0),OFFSET(C487,-M487+2,0),OFFSET(C487,-M487+3,0)+AC487,OFFSET(C487,-M487+4,0),1,1)*I487)</f>
        <v/>
      </c>
      <c r="V487" s="235" t="str">
        <f aca="true">IF(I487="","",xEURO(OFFSET(C487,-M487+1,0),J487,OFFSET(C487,-M487+2,0),OFFSET(C487,-M487+2,0),OFFSET(C487,-M487+3,0)+AC487,OFFSET(C487,-M487+4,0),1,0))</f>
        <v/>
      </c>
      <c r="W487" s="175" t="str">
        <f aca="false">IF(I487="","",(V487-K487)*I487*10)</f>
        <v/>
      </c>
      <c r="X487" s="175" t="str">
        <f aca="true">IF(I487="","",xEURO(OFFSET(C487,-M487+1,0),J487,OFFSET(C487,-M487+2,0),OFFSET(C487,-M487+2,0),OFFSET(C487,-M487+3,0)+AC487,OFFSET(C487,-M487+4,0),1,2)/10*I487)</f>
        <v/>
      </c>
      <c r="Y487" s="248" t="str">
        <f aca="true">IF(I487="","",xEURO(OFFSET(C487,-M487+1,0),J487,OFFSET(C487,-M487+2,0),OFFSET(C487,-M487+2,0),OFFSET(C487,-M487+3,0)+AC487,OFFSET(C487,-M487+4,0),1,3)/100*I487*10000)</f>
        <v/>
      </c>
      <c r="Z487" s="248" t="str">
        <f aca="true">IF(I487="","",xEURO(OFFSET(C487,-M487+1,0),J487,OFFSET(C487,-M487+2,0),OFFSET(C487,-M487+2,0),OFFSET(C487,-M487+3,0)+AC487,OFFSET(C487,-M487+4,0),1,5)/365.25*I487*10000)</f>
        <v/>
      </c>
      <c r="AB487" s="249" t="str">
        <f aca="true">IF(D487="","",xCalcSkew(OFFSET(C487,-M487,0),E487-OFFSET(C487,-M487+1,0),b)/100)</f>
        <v/>
      </c>
      <c r="AC487" s="249" t="str">
        <f aca="true">IF(I487="","",xCalcSkew(OFFSET(C487,-M487,0),J487-OFFSET(C487,-M487+1,0),b)/100)</f>
        <v/>
      </c>
      <c r="AE487" s="0" t="n">
        <f aca="false">D487*F487*10000*-1</f>
        <v>-0</v>
      </c>
      <c r="AF487" s="0" t="n">
        <f aca="false">I487*K487*10000*-1</f>
        <v>-0</v>
      </c>
      <c r="AG487" s="0" t="n">
        <f aca="false">AE487+AF487</f>
        <v>-0</v>
      </c>
    </row>
    <row r="488" customFormat="false" ht="12.75" hidden="false" customHeight="false" outlineLevel="0" collapsed="false">
      <c r="D488" s="265"/>
      <c r="E488" s="266"/>
      <c r="F488" s="266"/>
      <c r="G488" s="267"/>
      <c r="I488" s="265"/>
      <c r="J488" s="266"/>
      <c r="K488" s="266"/>
      <c r="L488" s="268"/>
      <c r="M488" s="247" t="n">
        <f aca="false">M487+1</f>
        <v>19</v>
      </c>
      <c r="N488" s="175" t="str">
        <f aca="true">IF(D488="","",xEURO(OFFSET(C488,-M488+1,0),E488,OFFSET(C488,-M488+2,0),OFFSET(C488,-M488+2,0),OFFSET(C488,-M488+3,0)+AB488,OFFSET(C488,-M488+4,0),0,1)*D488)</f>
        <v/>
      </c>
      <c r="O488" s="235" t="str">
        <f aca="true">IF(D488="","",xEURO(OFFSET(C488,-M488+1,0),E488,OFFSET(C488,-M488+2,0),OFFSET(C488,-M488+2,0),OFFSET(C488,-M488+3,0)+AB488,OFFSET(C488,-M488+4,0),0,0))</f>
        <v/>
      </c>
      <c r="P488" s="175" t="str">
        <f aca="false">IF(D488="","",(O488-F488)*D488*10)</f>
        <v/>
      </c>
      <c r="Q488" s="175" t="str">
        <f aca="true">IF(D488="","",xEURO(OFFSET(C488,-M488+1,0),E488,OFFSET(C488,-M488+2,0),OFFSET(C488,-M488+2,0),OFFSET(C488,-M488+3,0)+AB488,OFFSET(C488,-M488+4,0),0,2)/10*D488)</f>
        <v/>
      </c>
      <c r="R488" s="248" t="str">
        <f aca="true">IF(D488="","",xEURO(OFFSET(C488,-M488+1,0),E488,OFFSET(C488,-M488+2,0),OFFSET(C488,-M488+2,0),OFFSET(C488,-M488+3,0)+AB488,OFFSET(C488,-M488+4,0),0,3)/100*D488*10000)</f>
        <v/>
      </c>
      <c r="S488" s="248" t="str">
        <f aca="true">IF(D488="","",xEURO(OFFSET(C488,-M488+1,0),E488,OFFSET(C488,-M488+2,0),OFFSET(C488,-M488+2,0),OFFSET(C488,-M488+3,0)+AB488,OFFSET(C488,-M488+4,0),0,5)/365.25*D488*10000)</f>
        <v/>
      </c>
      <c r="U488" s="175" t="str">
        <f aca="true">IF(I488="","",xEURO(OFFSET(C488,-M488+1,0),J488,OFFSET(C488,-M488+2,0),OFFSET(C488,-M488+2,0),OFFSET(C488,-M488+3,0)+AC488,OFFSET(C488,-M488+4,0),1,1)*I488)</f>
        <v/>
      </c>
      <c r="V488" s="235" t="str">
        <f aca="true">IF(I488="","",xEURO(OFFSET(C488,-M488+1,0),J488,OFFSET(C488,-M488+2,0),OFFSET(C488,-M488+2,0),OFFSET(C488,-M488+3,0)+AC488,OFFSET(C488,-M488+4,0),1,0))</f>
        <v/>
      </c>
      <c r="W488" s="175" t="str">
        <f aca="false">IF(I488="","",(V488-K488)*I488*10)</f>
        <v/>
      </c>
      <c r="X488" s="175" t="str">
        <f aca="true">IF(I488="","",xEURO(OFFSET(C488,-M488+1,0),J488,OFFSET(C488,-M488+2,0),OFFSET(C488,-M488+2,0),OFFSET(C488,-M488+3,0)+AC488,OFFSET(C488,-M488+4,0),1,2)/10*I488)</f>
        <v/>
      </c>
      <c r="Y488" s="248" t="str">
        <f aca="true">IF(I488="","",xEURO(OFFSET(C488,-M488+1,0),J488,OFFSET(C488,-M488+2,0),OFFSET(C488,-M488+2,0),OFFSET(C488,-M488+3,0)+AC488,OFFSET(C488,-M488+4,0),1,3)/100*I488*10000)</f>
        <v/>
      </c>
      <c r="Z488" s="248" t="str">
        <f aca="true">IF(I488="","",xEURO(OFFSET(C488,-M488+1,0),J488,OFFSET(C488,-M488+2,0),OFFSET(C488,-M488+2,0),OFFSET(C488,-M488+3,0)+AC488,OFFSET(C488,-M488+4,0),1,5)/365.25*I488*10000)</f>
        <v/>
      </c>
      <c r="AB488" s="249" t="str">
        <f aca="true">IF(D488="","",xCalcSkew(OFFSET(C488,-M488,0),E488-OFFSET(C488,-M488+1,0),b)/100)</f>
        <v/>
      </c>
      <c r="AC488" s="249" t="str">
        <f aca="true">IF(I488="","",xCalcSkew(OFFSET(C488,-M488,0),J488-OFFSET(C488,-M488+1,0),b)/100)</f>
        <v/>
      </c>
      <c r="AE488" s="0" t="n">
        <f aca="false">D488*F488*10000*-1</f>
        <v>-0</v>
      </c>
      <c r="AF488" s="0" t="n">
        <f aca="false">I488*K488*10000*-1</f>
        <v>-0</v>
      </c>
      <c r="AG488" s="0" t="n">
        <f aca="false">AE488+AF488</f>
        <v>-0</v>
      </c>
    </row>
    <row r="489" customFormat="false" ht="12.75" hidden="false" customHeight="false" outlineLevel="0" collapsed="false">
      <c r="D489" s="265"/>
      <c r="E489" s="266"/>
      <c r="F489" s="266"/>
      <c r="G489" s="267"/>
      <c r="I489" s="265"/>
      <c r="J489" s="266"/>
      <c r="K489" s="266"/>
      <c r="L489" s="268"/>
      <c r="M489" s="247" t="n">
        <f aca="false">M488+1</f>
        <v>20</v>
      </c>
      <c r="N489" s="175" t="str">
        <f aca="true">IF(D489="","",xEURO(OFFSET(C489,-M489+1,0),E489,OFFSET(C489,-M489+2,0),OFFSET(C489,-M489+2,0),OFFSET(C489,-M489+3,0)+AB489,OFFSET(C489,-M489+4,0),0,1)*D489)</f>
        <v/>
      </c>
      <c r="O489" s="235" t="str">
        <f aca="true">IF(D489="","",xEURO(OFFSET(C489,-M489+1,0),E489,OFFSET(C489,-M489+2,0),OFFSET(C489,-M489+2,0),OFFSET(C489,-M489+3,0)+AB489,OFFSET(C489,-M489+4,0),0,0))</f>
        <v/>
      </c>
      <c r="P489" s="175" t="str">
        <f aca="false">IF(D489="","",(O489-F489)*D489*10)</f>
        <v/>
      </c>
      <c r="Q489" s="175" t="str">
        <f aca="true">IF(D489="","",xEURO(OFFSET(C489,-M489+1,0),E489,OFFSET(C489,-M489+2,0),OFFSET(C489,-M489+2,0),OFFSET(C489,-M489+3,0)+AB489,OFFSET(C489,-M489+4,0),0,2)/10*D489)</f>
        <v/>
      </c>
      <c r="R489" s="248" t="str">
        <f aca="true">IF(D489="","",xEURO(OFFSET(C489,-M489+1,0),E489,OFFSET(C489,-M489+2,0),OFFSET(C489,-M489+2,0),OFFSET(C489,-M489+3,0)+AB489,OFFSET(C489,-M489+4,0),0,3)/100*D489*10000)</f>
        <v/>
      </c>
      <c r="S489" s="248" t="str">
        <f aca="true">IF(D489="","",xEURO(OFFSET(C489,-M489+1,0),E489,OFFSET(C489,-M489+2,0),OFFSET(C489,-M489+2,0),OFFSET(C489,-M489+3,0)+AB489,OFFSET(C489,-M489+4,0),0,5)/365.25*D489*10000)</f>
        <v/>
      </c>
      <c r="U489" s="175" t="str">
        <f aca="true">IF(I489="","",xEURO(OFFSET(C489,-M489+1,0),J489,OFFSET(C489,-M489+2,0),OFFSET(C489,-M489+2,0),OFFSET(C489,-M489+3,0)+AC489,OFFSET(C489,-M489+4,0),1,1)*I489)</f>
        <v/>
      </c>
      <c r="V489" s="235" t="str">
        <f aca="true">IF(I489="","",xEURO(OFFSET(C489,-M489+1,0),J489,OFFSET(C489,-M489+2,0),OFFSET(C489,-M489+2,0),OFFSET(C489,-M489+3,0)+AC489,OFFSET(C489,-M489+4,0),1,0))</f>
        <v/>
      </c>
      <c r="W489" s="175" t="str">
        <f aca="false">IF(I489="","",(V489-K489)*I489*10)</f>
        <v/>
      </c>
      <c r="X489" s="175" t="str">
        <f aca="true">IF(I489="","",xEURO(OFFSET(C489,-M489+1,0),J489,OFFSET(C489,-M489+2,0),OFFSET(C489,-M489+2,0),OFFSET(C489,-M489+3,0)+AC489,OFFSET(C489,-M489+4,0),1,2)/10*I489)</f>
        <v/>
      </c>
      <c r="Y489" s="248" t="str">
        <f aca="true">IF(I489="","",xEURO(OFFSET(C489,-M489+1,0),J489,OFFSET(C489,-M489+2,0),OFFSET(C489,-M489+2,0),OFFSET(C489,-M489+3,0)+AC489,OFFSET(C489,-M489+4,0),1,3)/100*I489*10000)</f>
        <v/>
      </c>
      <c r="Z489" s="248" t="str">
        <f aca="true">IF(I489="","",xEURO(OFFSET(C489,-M489+1,0),J489,OFFSET(C489,-M489+2,0),OFFSET(C489,-M489+2,0),OFFSET(C489,-M489+3,0)+AC489,OFFSET(C489,-M489+4,0),1,5)/365.25*I489*10000)</f>
        <v/>
      </c>
      <c r="AB489" s="249" t="str">
        <f aca="true">IF(D489="","",xCalcSkew(OFFSET(C489,-M489,0),E489-OFFSET(C489,-M489+1,0),b)/100)</f>
        <v/>
      </c>
      <c r="AC489" s="249" t="str">
        <f aca="true">IF(I489="","",xCalcSkew(OFFSET(C489,-M489,0),J489-OFFSET(C489,-M489+1,0),b)/100)</f>
        <v/>
      </c>
      <c r="AE489" s="0" t="n">
        <f aca="false">D489*F489*10000*-1</f>
        <v>-0</v>
      </c>
      <c r="AF489" s="0" t="n">
        <f aca="false">I489*K489*10000*-1</f>
        <v>-0</v>
      </c>
      <c r="AG489" s="0" t="n">
        <f aca="false">AE489+AF489</f>
        <v>-0</v>
      </c>
    </row>
    <row r="490" customFormat="false" ht="12.75" hidden="false" customHeight="false" outlineLevel="0" collapsed="false">
      <c r="D490" s="265"/>
      <c r="E490" s="266"/>
      <c r="F490" s="266"/>
      <c r="G490" s="267"/>
      <c r="I490" s="265"/>
      <c r="J490" s="266"/>
      <c r="K490" s="266"/>
      <c r="L490" s="268"/>
      <c r="M490" s="247" t="n">
        <f aca="false">M489+1</f>
        <v>21</v>
      </c>
      <c r="N490" s="175" t="str">
        <f aca="true">IF(D490="","",xEURO(OFFSET(C490,-M490+1,0),E490,OFFSET(C490,-M490+2,0),OFFSET(C490,-M490+2,0),OFFSET(C490,-M490+3,0)+AB490,OFFSET(C490,-M490+4,0),0,1)*D490)</f>
        <v/>
      </c>
      <c r="O490" s="235" t="str">
        <f aca="true">IF(D490="","",xEURO(OFFSET(C490,-M490+1,0),E490,OFFSET(C490,-M490+2,0),OFFSET(C490,-M490+2,0),OFFSET(C490,-M490+3,0)+AB490,OFFSET(C490,-M490+4,0),0,0))</f>
        <v/>
      </c>
      <c r="P490" s="175" t="str">
        <f aca="false">IF(D490="","",(O490-F490)*D490*10)</f>
        <v/>
      </c>
      <c r="Q490" s="175" t="str">
        <f aca="true">IF(D490="","",xEURO(OFFSET(C490,-M490+1,0),E490,OFFSET(C490,-M490+2,0),OFFSET(C490,-M490+2,0),OFFSET(C490,-M490+3,0)+AB490,OFFSET(C490,-M490+4,0),0,2)/10*D490)</f>
        <v/>
      </c>
      <c r="R490" s="248" t="str">
        <f aca="true">IF(D490="","",xEURO(OFFSET(C490,-M490+1,0),E490,OFFSET(C490,-M490+2,0),OFFSET(C490,-M490+2,0),OFFSET(C490,-M490+3,0)+AB490,OFFSET(C490,-M490+4,0),0,3)/100*D490*10000)</f>
        <v/>
      </c>
      <c r="S490" s="248" t="str">
        <f aca="true">IF(D490="","",xEURO(OFFSET(C490,-M490+1,0),E490,OFFSET(C490,-M490+2,0),OFFSET(C490,-M490+2,0),OFFSET(C490,-M490+3,0)+AB490,OFFSET(C490,-M490+4,0),0,5)/365.25*D490*10000)</f>
        <v/>
      </c>
      <c r="U490" s="175" t="str">
        <f aca="true">IF(I490="","",xEURO(OFFSET(C490,-M490+1,0),J490,OFFSET(C490,-M490+2,0),OFFSET(C490,-M490+2,0),OFFSET(C490,-M490+3,0)+AC490,OFFSET(C490,-M490+4,0),1,1)*I490)</f>
        <v/>
      </c>
      <c r="V490" s="235" t="str">
        <f aca="true">IF(I490="","",xEURO(OFFSET(C490,-M490+1,0),J490,OFFSET(C490,-M490+2,0),OFFSET(C490,-M490+2,0),OFFSET(C490,-M490+3,0)+AC490,OFFSET(C490,-M490+4,0),1,0))</f>
        <v/>
      </c>
      <c r="W490" s="175" t="str">
        <f aca="false">IF(I490="","",(V490-K490)*I490*10)</f>
        <v/>
      </c>
      <c r="X490" s="175" t="str">
        <f aca="true">IF(I490="","",xEURO(OFFSET(C490,-M490+1,0),J490,OFFSET(C490,-M490+2,0),OFFSET(C490,-M490+2,0),OFFSET(C490,-M490+3,0)+AC490,OFFSET(C490,-M490+4,0),1,2)/10*I490)</f>
        <v/>
      </c>
      <c r="Y490" s="248" t="str">
        <f aca="true">IF(I490="","",xEURO(OFFSET(C490,-M490+1,0),J490,OFFSET(C490,-M490+2,0),OFFSET(C490,-M490+2,0),OFFSET(C490,-M490+3,0)+AC490,OFFSET(C490,-M490+4,0),1,3)/100*I490*10000)</f>
        <v/>
      </c>
      <c r="Z490" s="248" t="str">
        <f aca="true">IF(I490="","",xEURO(OFFSET(C490,-M490+1,0),J490,OFFSET(C490,-M490+2,0),OFFSET(C490,-M490+2,0),OFFSET(C490,-M490+3,0)+AC490,OFFSET(C490,-M490+4,0),1,5)/365.25*I490*10000)</f>
        <v/>
      </c>
      <c r="AB490" s="249" t="str">
        <f aca="true">IF(D490="","",xCalcSkew(OFFSET(C490,-M490,0),E490-OFFSET(C490,-M490+1,0),b)/100)</f>
        <v/>
      </c>
      <c r="AC490" s="249" t="str">
        <f aca="true">IF(I490="","",xCalcSkew(OFFSET(C490,-M490,0),J490-OFFSET(C490,-M490+1,0),b)/100)</f>
        <v/>
      </c>
      <c r="AE490" s="0" t="n">
        <f aca="false">D490*F490*10000*-1</f>
        <v>-0</v>
      </c>
      <c r="AF490" s="0" t="n">
        <f aca="false">I490*K490*10000*-1</f>
        <v>-0</v>
      </c>
      <c r="AG490" s="0" t="n">
        <f aca="false">AE490+AF490</f>
        <v>-0</v>
      </c>
    </row>
    <row r="491" customFormat="false" ht="12.75" hidden="false" customHeight="false" outlineLevel="0" collapsed="false">
      <c r="D491" s="265"/>
      <c r="E491" s="266"/>
      <c r="F491" s="266"/>
      <c r="G491" s="267"/>
      <c r="I491" s="265"/>
      <c r="J491" s="266"/>
      <c r="K491" s="266"/>
      <c r="L491" s="268"/>
      <c r="M491" s="247" t="n">
        <f aca="false">M490+1</f>
        <v>22</v>
      </c>
      <c r="N491" s="175" t="str">
        <f aca="true">IF(D491="","",xEURO(OFFSET(C491,-M491+1,0),E491,OFFSET(C491,-M491+2,0),OFFSET(C491,-M491+2,0),OFFSET(C491,-M491+3,0)+AB491,OFFSET(C491,-M491+4,0),0,1)*D491)</f>
        <v/>
      </c>
      <c r="O491" s="235" t="str">
        <f aca="true">IF(D491="","",xEURO(OFFSET(C491,-M491+1,0),E491,OFFSET(C491,-M491+2,0),OFFSET(C491,-M491+2,0),OFFSET(C491,-M491+3,0)+AB491,OFFSET(C491,-M491+4,0),0,0))</f>
        <v/>
      </c>
      <c r="P491" s="175" t="str">
        <f aca="false">IF(D491="","",(O491-F491)*D491*10)</f>
        <v/>
      </c>
      <c r="Q491" s="175" t="str">
        <f aca="true">IF(D491="","",xEURO(OFFSET(C491,-M491+1,0),E491,OFFSET(C491,-M491+2,0),OFFSET(C491,-M491+2,0),OFFSET(C491,-M491+3,0)+AB491,OFFSET(C491,-M491+4,0),0,2)/10*D491)</f>
        <v/>
      </c>
      <c r="R491" s="248" t="str">
        <f aca="true">IF(D491="","",xEURO(OFFSET(C491,-M491+1,0),E491,OFFSET(C491,-M491+2,0),OFFSET(C491,-M491+2,0),OFFSET(C491,-M491+3,0)+AB491,OFFSET(C491,-M491+4,0),0,3)/100*D491*10000)</f>
        <v/>
      </c>
      <c r="S491" s="248" t="str">
        <f aca="true">IF(D491="","",xEURO(OFFSET(C491,-M491+1,0),E491,OFFSET(C491,-M491+2,0),OFFSET(C491,-M491+2,0),OFFSET(C491,-M491+3,0)+AB491,OFFSET(C491,-M491+4,0),0,5)/365.25*D491*10000)</f>
        <v/>
      </c>
      <c r="U491" s="175" t="str">
        <f aca="true">IF(I491="","",xEURO(OFFSET(C491,-M491+1,0),J491,OFFSET(C491,-M491+2,0),OFFSET(C491,-M491+2,0),OFFSET(C491,-M491+3,0)+AC491,OFFSET(C491,-M491+4,0),1,1)*I491)</f>
        <v/>
      </c>
      <c r="V491" s="235" t="str">
        <f aca="true">IF(I491="","",xEURO(OFFSET(C491,-M491+1,0),J491,OFFSET(C491,-M491+2,0),OFFSET(C491,-M491+2,0),OFFSET(C491,-M491+3,0)+AC491,OFFSET(C491,-M491+4,0),1,0))</f>
        <v/>
      </c>
      <c r="W491" s="175" t="str">
        <f aca="false">IF(I491="","",(V491-K491)*I491*10)</f>
        <v/>
      </c>
      <c r="X491" s="175" t="str">
        <f aca="true">IF(I491="","",xEURO(OFFSET(C491,-M491+1,0),J491,OFFSET(C491,-M491+2,0),OFFSET(C491,-M491+2,0),OFFSET(C491,-M491+3,0)+AC491,OFFSET(C491,-M491+4,0),1,2)/10*I491)</f>
        <v/>
      </c>
      <c r="Y491" s="248" t="str">
        <f aca="true">IF(I491="","",xEURO(OFFSET(C491,-M491+1,0),J491,OFFSET(C491,-M491+2,0),OFFSET(C491,-M491+2,0),OFFSET(C491,-M491+3,0)+AC491,OFFSET(C491,-M491+4,0),1,3)/100*I491*10000)</f>
        <v/>
      </c>
      <c r="Z491" s="248" t="str">
        <f aca="true">IF(I491="","",xEURO(OFFSET(C491,-M491+1,0),J491,OFFSET(C491,-M491+2,0),OFFSET(C491,-M491+2,0),OFFSET(C491,-M491+3,0)+AC491,OFFSET(C491,-M491+4,0),1,5)/365.25*I491*10000)</f>
        <v/>
      </c>
      <c r="AB491" s="249" t="str">
        <f aca="true">IF(D491="","",xCalcSkew(OFFSET(C491,-M491,0),E491-OFFSET(C491,-M491+1,0),b)/100)</f>
        <v/>
      </c>
      <c r="AC491" s="249" t="str">
        <f aca="true">IF(I491="","",xCalcSkew(OFFSET(C491,-M491,0),J491-OFFSET(C491,-M491+1,0),b)/100)</f>
        <v/>
      </c>
      <c r="AE491" s="0" t="n">
        <f aca="false">D491*F491*10000*-1</f>
        <v>-0</v>
      </c>
      <c r="AF491" s="0" t="n">
        <f aca="false">I491*K491*10000*-1</f>
        <v>-0</v>
      </c>
      <c r="AG491" s="0" t="n">
        <f aca="false">AE491+AF491</f>
        <v>-0</v>
      </c>
    </row>
    <row r="492" customFormat="false" ht="12.75" hidden="false" customHeight="false" outlineLevel="0" collapsed="false">
      <c r="D492" s="265"/>
      <c r="E492" s="266"/>
      <c r="F492" s="266"/>
      <c r="G492" s="267"/>
      <c r="I492" s="265"/>
      <c r="J492" s="266"/>
      <c r="K492" s="266"/>
      <c r="L492" s="268"/>
      <c r="M492" s="247" t="n">
        <f aca="false">M491+1</f>
        <v>23</v>
      </c>
      <c r="N492" s="175" t="str">
        <f aca="true">IF(D492="","",xEURO(OFFSET(C492,-M492+1,0),E492,OFFSET(C492,-M492+2,0),OFFSET(C492,-M492+2,0),OFFSET(C492,-M492+3,0)+AB492,OFFSET(C492,-M492+4,0),0,1)*D492)</f>
        <v/>
      </c>
      <c r="O492" s="235" t="str">
        <f aca="true">IF(D492="","",xEURO(OFFSET(C492,-M492+1,0),E492,OFFSET(C492,-M492+2,0),OFFSET(C492,-M492+2,0),OFFSET(C492,-M492+3,0)+AB492,OFFSET(C492,-M492+4,0),0,0))</f>
        <v/>
      </c>
      <c r="P492" s="175" t="str">
        <f aca="false">IF(D492="","",(O492-F492)*D492*10)</f>
        <v/>
      </c>
      <c r="Q492" s="175" t="str">
        <f aca="true">IF(D492="","",xEURO(OFFSET(C492,-M492+1,0),E492,OFFSET(C492,-M492+2,0),OFFSET(C492,-M492+2,0),OFFSET(C492,-M492+3,0)+AB492,OFFSET(C492,-M492+4,0),0,2)/10*D492)</f>
        <v/>
      </c>
      <c r="R492" s="248" t="str">
        <f aca="true">IF(D492="","",xEURO(OFFSET(C492,-M492+1,0),E492,OFFSET(C492,-M492+2,0),OFFSET(C492,-M492+2,0),OFFSET(C492,-M492+3,0)+AB492,OFFSET(C492,-M492+4,0),0,3)/100*D492*10000)</f>
        <v/>
      </c>
      <c r="S492" s="248" t="str">
        <f aca="true">IF(D492="","",xEURO(OFFSET(C492,-M492+1,0),E492,OFFSET(C492,-M492+2,0),OFFSET(C492,-M492+2,0),OFFSET(C492,-M492+3,0)+AB492,OFFSET(C492,-M492+4,0),0,5)/365.25*D492*10000)</f>
        <v/>
      </c>
      <c r="U492" s="175" t="str">
        <f aca="true">IF(I492="","",xEURO(OFFSET(C492,-M492+1,0),J492,OFFSET(C492,-M492+2,0),OFFSET(C492,-M492+2,0),OFFSET(C492,-M492+3,0)+AC492,OFFSET(C492,-M492+4,0),1,1)*I492)</f>
        <v/>
      </c>
      <c r="V492" s="235" t="str">
        <f aca="true">IF(I492="","",xEURO(OFFSET(C492,-M492+1,0),J492,OFFSET(C492,-M492+2,0),OFFSET(C492,-M492+2,0),OFFSET(C492,-M492+3,0)+AC492,OFFSET(C492,-M492+4,0),1,0))</f>
        <v/>
      </c>
      <c r="W492" s="175" t="str">
        <f aca="false">IF(I492="","",(V492-K492)*I492*10)</f>
        <v/>
      </c>
      <c r="X492" s="175" t="str">
        <f aca="true">IF(I492="","",xEURO(OFFSET(C492,-M492+1,0),J492,OFFSET(C492,-M492+2,0),OFFSET(C492,-M492+2,0),OFFSET(C492,-M492+3,0)+AC492,OFFSET(C492,-M492+4,0),1,2)/10*I492)</f>
        <v/>
      </c>
      <c r="Y492" s="248" t="str">
        <f aca="true">IF(I492="","",xEURO(OFFSET(C492,-M492+1,0),J492,OFFSET(C492,-M492+2,0),OFFSET(C492,-M492+2,0),OFFSET(C492,-M492+3,0)+AC492,OFFSET(C492,-M492+4,0),1,3)/100*I492*10000)</f>
        <v/>
      </c>
      <c r="Z492" s="248" t="str">
        <f aca="true">IF(I492="","",xEURO(OFFSET(C492,-M492+1,0),J492,OFFSET(C492,-M492+2,0),OFFSET(C492,-M492+2,0),OFFSET(C492,-M492+3,0)+AC492,OFFSET(C492,-M492+4,0),1,5)/365.25*I492*10000)</f>
        <v/>
      </c>
      <c r="AB492" s="249" t="str">
        <f aca="true">IF(D492="","",xCalcSkew(OFFSET(C492,-M492,0),E492-OFFSET(C492,-M492+1,0),b)/100)</f>
        <v/>
      </c>
      <c r="AC492" s="249" t="str">
        <f aca="true">IF(I492="","",xCalcSkew(OFFSET(C492,-M492,0),J492-OFFSET(C492,-M492+1,0),b)/100)</f>
        <v/>
      </c>
      <c r="AE492" s="0" t="n">
        <f aca="false">D492*F492*10000*-1</f>
        <v>-0</v>
      </c>
      <c r="AF492" s="0" t="n">
        <f aca="false">I492*K492*10000*-1</f>
        <v>-0</v>
      </c>
      <c r="AG492" s="0" t="n">
        <f aca="false">AE492+AF492</f>
        <v>-0</v>
      </c>
    </row>
    <row r="493" customFormat="false" ht="12.75" hidden="false" customHeight="false" outlineLevel="0" collapsed="false">
      <c r="D493" s="265"/>
      <c r="E493" s="266"/>
      <c r="F493" s="266"/>
      <c r="G493" s="267"/>
      <c r="I493" s="265"/>
      <c r="J493" s="266"/>
      <c r="K493" s="266"/>
      <c r="L493" s="268"/>
      <c r="M493" s="247" t="n">
        <f aca="false">M492+1</f>
        <v>24</v>
      </c>
      <c r="N493" s="175" t="str">
        <f aca="true">IF(D493="","",xEURO(OFFSET(C493,-M493+1,0),E493,OFFSET(C493,-M493+2,0),OFFSET(C493,-M493+2,0),OFFSET(C493,-M493+3,0)+AB493,OFFSET(C493,-M493+4,0),0,1)*D493)</f>
        <v/>
      </c>
      <c r="O493" s="235" t="str">
        <f aca="true">IF(D493="","",xEURO(OFFSET(C493,-M493+1,0),E493,OFFSET(C493,-M493+2,0),OFFSET(C493,-M493+2,0),OFFSET(C493,-M493+3,0)+AB493,OFFSET(C493,-M493+4,0),0,0))</f>
        <v/>
      </c>
      <c r="P493" s="175" t="str">
        <f aca="false">IF(D493="","",(O493-F493)*D493*10)</f>
        <v/>
      </c>
      <c r="Q493" s="175" t="str">
        <f aca="true">IF(D493="","",xEURO(OFFSET(C493,-M493+1,0),E493,OFFSET(C493,-M493+2,0),OFFSET(C493,-M493+2,0),OFFSET(C493,-M493+3,0)+AB493,OFFSET(C493,-M493+4,0),0,2)/10*D493)</f>
        <v/>
      </c>
      <c r="R493" s="248" t="str">
        <f aca="true">IF(D493="","",xEURO(OFFSET(C493,-M493+1,0),E493,OFFSET(C493,-M493+2,0),OFFSET(C493,-M493+2,0),OFFSET(C493,-M493+3,0)+AB493,OFFSET(C493,-M493+4,0),0,3)/100*D493*10000)</f>
        <v/>
      </c>
      <c r="S493" s="248" t="str">
        <f aca="true">IF(D493="","",xEURO(OFFSET(C493,-M493+1,0),E493,OFFSET(C493,-M493+2,0),OFFSET(C493,-M493+2,0),OFFSET(C493,-M493+3,0)+AB493,OFFSET(C493,-M493+4,0),0,5)/365.25*D493*10000)</f>
        <v/>
      </c>
      <c r="U493" s="175" t="str">
        <f aca="true">IF(I493="","",xEURO(OFFSET(C493,-M493+1,0),J493,OFFSET(C493,-M493+2,0),OFFSET(C493,-M493+2,0),OFFSET(C493,-M493+3,0)+AC493,OFFSET(C493,-M493+4,0),1,1)*I493)</f>
        <v/>
      </c>
      <c r="V493" s="235" t="str">
        <f aca="true">IF(I493="","",xEURO(OFFSET(C493,-M493+1,0),J493,OFFSET(C493,-M493+2,0),OFFSET(C493,-M493+2,0),OFFSET(C493,-M493+3,0)+AC493,OFFSET(C493,-M493+4,0),1,0))</f>
        <v/>
      </c>
      <c r="W493" s="175" t="str">
        <f aca="false">IF(I493="","",(V493-K493)*I493*10)</f>
        <v/>
      </c>
      <c r="X493" s="175" t="str">
        <f aca="true">IF(I493="","",xEURO(OFFSET(C493,-M493+1,0),J493,OFFSET(C493,-M493+2,0),OFFSET(C493,-M493+2,0),OFFSET(C493,-M493+3,0)+AC493,OFFSET(C493,-M493+4,0),1,2)/10*I493)</f>
        <v/>
      </c>
      <c r="Y493" s="248" t="str">
        <f aca="true">IF(I493="","",xEURO(OFFSET(C493,-M493+1,0),J493,OFFSET(C493,-M493+2,0),OFFSET(C493,-M493+2,0),OFFSET(C493,-M493+3,0)+AC493,OFFSET(C493,-M493+4,0),1,3)/100*I493*10000)</f>
        <v/>
      </c>
      <c r="Z493" s="248" t="str">
        <f aca="true">IF(I493="","",xEURO(OFFSET(C493,-M493+1,0),J493,OFFSET(C493,-M493+2,0),OFFSET(C493,-M493+2,0),OFFSET(C493,-M493+3,0)+AC493,OFFSET(C493,-M493+4,0),1,5)/365.25*I493*10000)</f>
        <v/>
      </c>
      <c r="AB493" s="249" t="str">
        <f aca="true">IF(D493="","",xCalcSkew(OFFSET(C493,-M493,0),E493-OFFSET(C493,-M493+1,0),b)/100)</f>
        <v/>
      </c>
      <c r="AC493" s="249" t="str">
        <f aca="true">IF(I493="","",xCalcSkew(OFFSET(C493,-M493,0),J493-OFFSET(C493,-M493+1,0),b)/100)</f>
        <v/>
      </c>
      <c r="AE493" s="0" t="n">
        <f aca="false">D493*F493*10000*-1</f>
        <v>-0</v>
      </c>
      <c r="AF493" s="0" t="n">
        <f aca="false">I493*K493*10000*-1</f>
        <v>-0</v>
      </c>
      <c r="AG493" s="0" t="n">
        <f aca="false">AE493+AF493</f>
        <v>-0</v>
      </c>
    </row>
    <row r="494" customFormat="false" ht="12.75" hidden="false" customHeight="false" outlineLevel="0" collapsed="false">
      <c r="D494" s="265"/>
      <c r="E494" s="266"/>
      <c r="F494" s="266"/>
      <c r="G494" s="267"/>
      <c r="I494" s="265"/>
      <c r="J494" s="266"/>
      <c r="K494" s="266"/>
      <c r="L494" s="268"/>
      <c r="M494" s="247" t="n">
        <f aca="false">M493+1</f>
        <v>25</v>
      </c>
      <c r="N494" s="175" t="str">
        <f aca="true">IF(D494="","",xEURO(OFFSET(C494,-M494+1,0),E494,OFFSET(C494,-M494+2,0),OFFSET(C494,-M494+2,0),OFFSET(C494,-M494+3,0)+AB494,OFFSET(C494,-M494+4,0),0,1)*D494)</f>
        <v/>
      </c>
      <c r="O494" s="235" t="str">
        <f aca="true">IF(D494="","",xEURO(OFFSET(C494,-M494+1,0),E494,OFFSET(C494,-M494+2,0),OFFSET(C494,-M494+2,0),OFFSET(C494,-M494+3,0)+AB494,OFFSET(C494,-M494+4,0),0,0))</f>
        <v/>
      </c>
      <c r="P494" s="175" t="str">
        <f aca="false">IF(D494="","",(O494-F494)*D494*10)</f>
        <v/>
      </c>
      <c r="Q494" s="175" t="str">
        <f aca="true">IF(D494="","",xEURO(OFFSET(C494,-M494+1,0),E494,OFFSET(C494,-M494+2,0),OFFSET(C494,-M494+2,0),OFFSET(C494,-M494+3,0)+AB494,OFFSET(C494,-M494+4,0),0,2)/10*D494)</f>
        <v/>
      </c>
      <c r="R494" s="248" t="str">
        <f aca="true">IF(D494="","",xEURO(OFFSET(C494,-M494+1,0),E494,OFFSET(C494,-M494+2,0),OFFSET(C494,-M494+2,0),OFFSET(C494,-M494+3,0)+AB494,OFFSET(C494,-M494+4,0),0,3)/100*D494*10000)</f>
        <v/>
      </c>
      <c r="S494" s="248" t="str">
        <f aca="true">IF(D494="","",xEURO(OFFSET(C494,-M494+1,0),E494,OFFSET(C494,-M494+2,0),OFFSET(C494,-M494+2,0),OFFSET(C494,-M494+3,0)+AB494,OFFSET(C494,-M494+4,0),0,5)/365.25*D494*10000)</f>
        <v/>
      </c>
      <c r="U494" s="175" t="str">
        <f aca="true">IF(I494="","",xEURO(OFFSET(C494,-M494+1,0),J494,OFFSET(C494,-M494+2,0),OFFSET(C494,-M494+2,0),OFFSET(C494,-M494+3,0)+AC494,OFFSET(C494,-M494+4,0),1,1)*I494)</f>
        <v/>
      </c>
      <c r="V494" s="235" t="str">
        <f aca="true">IF(I494="","",xEURO(OFFSET(C494,-M494+1,0),J494,OFFSET(C494,-M494+2,0),OFFSET(C494,-M494+2,0),OFFSET(C494,-M494+3,0)+AC494,OFFSET(C494,-M494+4,0),1,0))</f>
        <v/>
      </c>
      <c r="W494" s="175" t="str">
        <f aca="false">IF(I494="","",(V494-K494)*I494*10)</f>
        <v/>
      </c>
      <c r="X494" s="175" t="str">
        <f aca="true">IF(I494="","",xEURO(OFFSET(C494,-M494+1,0),J494,OFFSET(C494,-M494+2,0),OFFSET(C494,-M494+2,0),OFFSET(C494,-M494+3,0)+AC494,OFFSET(C494,-M494+4,0),1,2)/10*I494)</f>
        <v/>
      </c>
      <c r="Y494" s="248" t="str">
        <f aca="true">IF(I494="","",xEURO(OFFSET(C494,-M494+1,0),J494,OFFSET(C494,-M494+2,0),OFFSET(C494,-M494+2,0),OFFSET(C494,-M494+3,0)+AC494,OFFSET(C494,-M494+4,0),1,3)/100*I494*10000)</f>
        <v/>
      </c>
      <c r="Z494" s="248" t="str">
        <f aca="true">IF(I494="","",xEURO(OFFSET(C494,-M494+1,0),J494,OFFSET(C494,-M494+2,0),OFFSET(C494,-M494+2,0),OFFSET(C494,-M494+3,0)+AC494,OFFSET(C494,-M494+4,0),1,5)/365.25*I494*10000)</f>
        <v/>
      </c>
      <c r="AB494" s="249" t="str">
        <f aca="true">IF(D494="","",xCalcSkew(OFFSET(C494,-M494,0),E494-OFFSET(C494,-M494+1,0),b)/100)</f>
        <v/>
      </c>
      <c r="AC494" s="249" t="str">
        <f aca="true">IF(I494="","",xCalcSkew(OFFSET(C494,-M494,0),J494-OFFSET(C494,-M494+1,0),b)/100)</f>
        <v/>
      </c>
      <c r="AE494" s="0" t="n">
        <f aca="false">D494*F494*10000*-1</f>
        <v>-0</v>
      </c>
      <c r="AF494" s="0" t="n">
        <f aca="false">I494*K494*10000*-1</f>
        <v>-0</v>
      </c>
      <c r="AG494" s="0" t="n">
        <f aca="false">AE494+AF494</f>
        <v>-0</v>
      </c>
    </row>
    <row r="495" customFormat="false" ht="12.75" hidden="false" customHeight="false" outlineLevel="0" collapsed="false">
      <c r="D495" s="265"/>
      <c r="E495" s="266"/>
      <c r="F495" s="266"/>
      <c r="G495" s="267"/>
      <c r="I495" s="265"/>
      <c r="J495" s="266"/>
      <c r="K495" s="266"/>
      <c r="L495" s="268"/>
      <c r="M495" s="247" t="n">
        <f aca="false">M494+1</f>
        <v>26</v>
      </c>
      <c r="N495" s="175" t="str">
        <f aca="true">IF(D495="","",xEURO(OFFSET(C495,-M495+1,0),E495,OFFSET(C495,-M495+2,0),OFFSET(C495,-M495+2,0),OFFSET(C495,-M495+3,0)+AB495,OFFSET(C495,-M495+4,0),0,1)*D495)</f>
        <v/>
      </c>
      <c r="O495" s="235" t="str">
        <f aca="true">IF(D495="","",xEURO(OFFSET(C495,-M495+1,0),E495,OFFSET(C495,-M495+2,0),OFFSET(C495,-M495+2,0),OFFSET(C495,-M495+3,0)+AB495,OFFSET(C495,-M495+4,0),0,0))</f>
        <v/>
      </c>
      <c r="P495" s="175" t="str">
        <f aca="false">IF(D495="","",(O495-F495)*D495*10)</f>
        <v/>
      </c>
      <c r="Q495" s="175" t="str">
        <f aca="true">IF(D495="","",xEURO(OFFSET(C495,-M495+1,0),E495,OFFSET(C495,-M495+2,0),OFFSET(C495,-M495+2,0),OFFSET(C495,-M495+3,0)+AB495,OFFSET(C495,-M495+4,0),0,2)/10*D495)</f>
        <v/>
      </c>
      <c r="R495" s="248" t="str">
        <f aca="true">IF(D495="","",xEURO(OFFSET(C495,-M495+1,0),E495,OFFSET(C495,-M495+2,0),OFFSET(C495,-M495+2,0),OFFSET(C495,-M495+3,0)+AB495,OFFSET(C495,-M495+4,0),0,3)/100*D495*10000)</f>
        <v/>
      </c>
      <c r="S495" s="248" t="str">
        <f aca="true">IF(D495="","",xEURO(OFFSET(C495,-M495+1,0),E495,OFFSET(C495,-M495+2,0),OFFSET(C495,-M495+2,0),OFFSET(C495,-M495+3,0)+AB495,OFFSET(C495,-M495+4,0),0,5)/365.25*D495*10000)</f>
        <v/>
      </c>
      <c r="U495" s="175" t="str">
        <f aca="true">IF(I495="","",xEURO(OFFSET(C495,-M495+1,0),J495,OFFSET(C495,-M495+2,0),OFFSET(C495,-M495+2,0),OFFSET(C495,-M495+3,0)+AC495,OFFSET(C495,-M495+4,0),1,1)*I495)</f>
        <v/>
      </c>
      <c r="V495" s="235" t="str">
        <f aca="true">IF(I495="","",xEURO(OFFSET(C495,-M495+1,0),J495,OFFSET(C495,-M495+2,0),OFFSET(C495,-M495+2,0),OFFSET(C495,-M495+3,0)+AC495,OFFSET(C495,-M495+4,0),1,0))</f>
        <v/>
      </c>
      <c r="W495" s="175" t="str">
        <f aca="false">IF(I495="","",(V495-K495)*I495*10)</f>
        <v/>
      </c>
      <c r="X495" s="175" t="str">
        <f aca="true">IF(I495="","",xEURO(OFFSET(C495,-M495+1,0),J495,OFFSET(C495,-M495+2,0),OFFSET(C495,-M495+2,0),OFFSET(C495,-M495+3,0)+AC495,OFFSET(C495,-M495+4,0),1,2)/10*I495)</f>
        <v/>
      </c>
      <c r="Y495" s="248" t="str">
        <f aca="true">IF(I495="","",xEURO(OFFSET(C495,-M495+1,0),J495,OFFSET(C495,-M495+2,0),OFFSET(C495,-M495+2,0),OFFSET(C495,-M495+3,0)+AC495,OFFSET(C495,-M495+4,0),1,3)/100*I495*10000)</f>
        <v/>
      </c>
      <c r="Z495" s="248" t="str">
        <f aca="true">IF(I495="","",xEURO(OFFSET(C495,-M495+1,0),J495,OFFSET(C495,-M495+2,0),OFFSET(C495,-M495+2,0),OFFSET(C495,-M495+3,0)+AC495,OFFSET(C495,-M495+4,0),1,5)/365.25*I495*10000)</f>
        <v/>
      </c>
      <c r="AB495" s="249" t="str">
        <f aca="true">IF(D495="","",xCalcSkew(OFFSET(C495,-M495,0),E495-OFFSET(C495,-M495+1,0),b)/100)</f>
        <v/>
      </c>
      <c r="AC495" s="249" t="str">
        <f aca="true">IF(I495="","",xCalcSkew(OFFSET(C495,-M495,0),J495-OFFSET(C495,-M495+1,0),b)/100)</f>
        <v/>
      </c>
      <c r="AE495" s="0" t="n">
        <f aca="false">D495*F495*10000*-1</f>
        <v>-0</v>
      </c>
      <c r="AF495" s="0" t="n">
        <f aca="false">I495*K495*10000*-1</f>
        <v>-0</v>
      </c>
      <c r="AG495" s="0" t="n">
        <f aca="false">AE495+AF495</f>
        <v>-0</v>
      </c>
    </row>
    <row r="496" customFormat="false" ht="12.75" hidden="false" customHeight="false" outlineLevel="0" collapsed="false">
      <c r="D496" s="265"/>
      <c r="E496" s="266"/>
      <c r="F496" s="266"/>
      <c r="G496" s="267"/>
      <c r="I496" s="265"/>
      <c r="J496" s="266"/>
      <c r="K496" s="266"/>
      <c r="L496" s="268"/>
      <c r="M496" s="247" t="n">
        <f aca="false">M495+1</f>
        <v>27</v>
      </c>
      <c r="N496" s="175" t="str">
        <f aca="true">IF(D496="","",xEURO(OFFSET(C496,-M496+1,0),E496,OFFSET(C496,-M496+2,0),OFFSET(C496,-M496+2,0),OFFSET(C496,-M496+3,0)+AB496,OFFSET(C496,-M496+4,0),0,1)*D496)</f>
        <v/>
      </c>
      <c r="O496" s="235" t="str">
        <f aca="true">IF(D496="","",xEURO(OFFSET(C496,-M496+1,0),E496,OFFSET(C496,-M496+2,0),OFFSET(C496,-M496+2,0),OFFSET(C496,-M496+3,0)+AB496,OFFSET(C496,-M496+4,0),0,0))</f>
        <v/>
      </c>
      <c r="P496" s="175" t="str">
        <f aca="false">IF(D496="","",(O496-F496)*D496*10)</f>
        <v/>
      </c>
      <c r="Q496" s="175" t="str">
        <f aca="true">IF(D496="","",xEURO(OFFSET(C496,-M496+1,0),E496,OFFSET(C496,-M496+2,0),OFFSET(C496,-M496+2,0),OFFSET(C496,-M496+3,0)+AB496,OFFSET(C496,-M496+4,0),0,2)/10*D496)</f>
        <v/>
      </c>
      <c r="R496" s="248" t="str">
        <f aca="true">IF(D496="","",xEURO(OFFSET(C496,-M496+1,0),E496,OFFSET(C496,-M496+2,0),OFFSET(C496,-M496+2,0),OFFSET(C496,-M496+3,0)+AB496,OFFSET(C496,-M496+4,0),0,3)/100*D496*10000)</f>
        <v/>
      </c>
      <c r="S496" s="248" t="str">
        <f aca="true">IF(D496="","",xEURO(OFFSET(C496,-M496+1,0),E496,OFFSET(C496,-M496+2,0),OFFSET(C496,-M496+2,0),OFFSET(C496,-M496+3,0)+AB496,OFFSET(C496,-M496+4,0),0,5)/365.25*D496*10000)</f>
        <v/>
      </c>
      <c r="U496" s="175" t="str">
        <f aca="true">IF(I496="","",xEURO(OFFSET(C496,-M496+1,0),J496,OFFSET(C496,-M496+2,0),OFFSET(C496,-M496+2,0),OFFSET(C496,-M496+3,0)+AC496,OFFSET(C496,-M496+4,0),1,1)*I496)</f>
        <v/>
      </c>
      <c r="V496" s="235" t="str">
        <f aca="true">IF(I496="","",xEURO(OFFSET(C496,-M496+1,0),J496,OFFSET(C496,-M496+2,0),OFFSET(C496,-M496+2,0),OFFSET(C496,-M496+3,0)+AC496,OFFSET(C496,-M496+4,0),1,0))</f>
        <v/>
      </c>
      <c r="W496" s="175" t="str">
        <f aca="false">IF(I496="","",(V496-K496)*I496*10)</f>
        <v/>
      </c>
      <c r="X496" s="175" t="str">
        <f aca="true">IF(I496="","",xEURO(OFFSET(C496,-M496+1,0),J496,OFFSET(C496,-M496+2,0),OFFSET(C496,-M496+2,0),OFFSET(C496,-M496+3,0)+AC496,OFFSET(C496,-M496+4,0),1,2)/10*I496)</f>
        <v/>
      </c>
      <c r="Y496" s="248" t="str">
        <f aca="true">IF(I496="","",xEURO(OFFSET(C496,-M496+1,0),J496,OFFSET(C496,-M496+2,0),OFFSET(C496,-M496+2,0),OFFSET(C496,-M496+3,0)+AC496,OFFSET(C496,-M496+4,0),1,3)/100*I496*10000)</f>
        <v/>
      </c>
      <c r="Z496" s="248" t="str">
        <f aca="true">IF(I496="","",xEURO(OFFSET(C496,-M496+1,0),J496,OFFSET(C496,-M496+2,0),OFFSET(C496,-M496+2,0),OFFSET(C496,-M496+3,0)+AC496,OFFSET(C496,-M496+4,0),1,5)/365.25*I496*10000)</f>
        <v/>
      </c>
      <c r="AB496" s="249" t="str">
        <f aca="true">IF(D496="","",xCalcSkew(OFFSET(C496,-M496,0),E496-OFFSET(C496,-M496+1,0),b)/100)</f>
        <v/>
      </c>
      <c r="AC496" s="249" t="str">
        <f aca="true">IF(I496="","",xCalcSkew(OFFSET(C496,-M496,0),J496-OFFSET(C496,-M496+1,0),b)/100)</f>
        <v/>
      </c>
      <c r="AE496" s="0" t="n">
        <f aca="false">D496*F496*10000*-1</f>
        <v>-0</v>
      </c>
      <c r="AF496" s="0" t="n">
        <f aca="false">I496*K496*10000*-1</f>
        <v>-0</v>
      </c>
      <c r="AG496" s="0" t="n">
        <f aca="false">AE496+AF496</f>
        <v>-0</v>
      </c>
    </row>
    <row r="497" customFormat="false" ht="12.75" hidden="false" customHeight="false" outlineLevel="0" collapsed="false">
      <c r="D497" s="265"/>
      <c r="E497" s="266"/>
      <c r="F497" s="266"/>
      <c r="G497" s="267"/>
      <c r="I497" s="265"/>
      <c r="J497" s="266"/>
      <c r="K497" s="266"/>
      <c r="L497" s="268"/>
      <c r="M497" s="247" t="n">
        <f aca="false">M496+1</f>
        <v>28</v>
      </c>
      <c r="N497" s="175" t="str">
        <f aca="true">IF(D497="","",xEURO(OFFSET(C497,-M497+1,0),E497,OFFSET(C497,-M497+2,0),OFFSET(C497,-M497+2,0),OFFSET(C497,-M497+3,0)+AB497,OFFSET(C497,-M497+4,0),0,1)*D497)</f>
        <v/>
      </c>
      <c r="O497" s="235" t="str">
        <f aca="true">IF(D497="","",xEURO(OFFSET(C497,-M497+1,0),E497,OFFSET(C497,-M497+2,0),OFFSET(C497,-M497+2,0),OFFSET(C497,-M497+3,0)+AB497,OFFSET(C497,-M497+4,0),0,0))</f>
        <v/>
      </c>
      <c r="P497" s="175" t="str">
        <f aca="false">IF(D497="","",(O497-F497)*D497*10)</f>
        <v/>
      </c>
      <c r="Q497" s="175" t="str">
        <f aca="true">IF(D497="","",xEURO(OFFSET(C497,-M497+1,0),E497,OFFSET(C497,-M497+2,0),OFFSET(C497,-M497+2,0),OFFSET(C497,-M497+3,0)+AB497,OFFSET(C497,-M497+4,0),0,2)/10*D497)</f>
        <v/>
      </c>
      <c r="R497" s="248" t="str">
        <f aca="true">IF(D497="","",xEURO(OFFSET(C497,-M497+1,0),E497,OFFSET(C497,-M497+2,0),OFFSET(C497,-M497+2,0),OFFSET(C497,-M497+3,0)+AB497,OFFSET(C497,-M497+4,0),0,3)/100*D497*10000)</f>
        <v/>
      </c>
      <c r="S497" s="248" t="str">
        <f aca="true">IF(D497="","",xEURO(OFFSET(C497,-M497+1,0),E497,OFFSET(C497,-M497+2,0),OFFSET(C497,-M497+2,0),OFFSET(C497,-M497+3,0)+AB497,OFFSET(C497,-M497+4,0),0,5)/365.25*D497*10000)</f>
        <v/>
      </c>
      <c r="U497" s="175" t="str">
        <f aca="true">IF(I497="","",xEURO(OFFSET(C497,-M497+1,0),J497,OFFSET(C497,-M497+2,0),OFFSET(C497,-M497+2,0),OFFSET(C497,-M497+3,0)+AC497,OFFSET(C497,-M497+4,0),1,1)*I497)</f>
        <v/>
      </c>
      <c r="V497" s="235" t="str">
        <f aca="true">IF(I497="","",xEURO(OFFSET(C497,-M497+1,0),J497,OFFSET(C497,-M497+2,0),OFFSET(C497,-M497+2,0),OFFSET(C497,-M497+3,0)+AC497,OFFSET(C497,-M497+4,0),1,0))</f>
        <v/>
      </c>
      <c r="W497" s="175" t="str">
        <f aca="false">IF(I497="","",(V497-K497)*I497*10)</f>
        <v/>
      </c>
      <c r="X497" s="175" t="str">
        <f aca="true">IF(I497="","",xEURO(OFFSET(C497,-M497+1,0),J497,OFFSET(C497,-M497+2,0),OFFSET(C497,-M497+2,0),OFFSET(C497,-M497+3,0)+AC497,OFFSET(C497,-M497+4,0),1,2)/10*I497)</f>
        <v/>
      </c>
      <c r="Y497" s="248" t="str">
        <f aca="true">IF(I497="","",xEURO(OFFSET(C497,-M497+1,0),J497,OFFSET(C497,-M497+2,0),OFFSET(C497,-M497+2,0),OFFSET(C497,-M497+3,0)+AC497,OFFSET(C497,-M497+4,0),1,3)/100*I497*10000)</f>
        <v/>
      </c>
      <c r="Z497" s="248" t="str">
        <f aca="true">IF(I497="","",xEURO(OFFSET(C497,-M497+1,0),J497,OFFSET(C497,-M497+2,0),OFFSET(C497,-M497+2,0),OFFSET(C497,-M497+3,0)+AC497,OFFSET(C497,-M497+4,0),1,5)/365.25*I497*10000)</f>
        <v/>
      </c>
      <c r="AB497" s="249" t="str">
        <f aca="true">IF(D497="","",xCalcSkew(OFFSET(C497,-M497,0),E497-OFFSET(C497,-M497+1,0),b)/100)</f>
        <v/>
      </c>
      <c r="AC497" s="249" t="str">
        <f aca="true">IF(I497="","",xCalcSkew(OFFSET(C497,-M497,0),J497-OFFSET(C497,-M497+1,0),b)/100)</f>
        <v/>
      </c>
      <c r="AE497" s="0" t="n">
        <f aca="false">D497*F497*10000*-1</f>
        <v>-0</v>
      </c>
      <c r="AF497" s="0" t="n">
        <f aca="false">I497*K497*10000*-1</f>
        <v>-0</v>
      </c>
      <c r="AG497" s="0" t="n">
        <f aca="false">AE497+AF497</f>
        <v>-0</v>
      </c>
    </row>
    <row r="498" customFormat="false" ht="12.75" hidden="false" customHeight="false" outlineLevel="0" collapsed="false">
      <c r="D498" s="265"/>
      <c r="E498" s="266"/>
      <c r="F498" s="266"/>
      <c r="G498" s="267"/>
      <c r="I498" s="265"/>
      <c r="J498" s="266"/>
      <c r="K498" s="266"/>
      <c r="L498" s="268"/>
      <c r="M498" s="247" t="n">
        <f aca="false">M497+1</f>
        <v>29</v>
      </c>
      <c r="N498" s="175" t="str">
        <f aca="true">IF(D498="","",xEURO(OFFSET(C498,-M498+1,0),E498,OFFSET(C498,-M498+2,0),OFFSET(C498,-M498+2,0),OFFSET(C498,-M498+3,0)+AB498,OFFSET(C498,-M498+4,0),0,1)*D498)</f>
        <v/>
      </c>
      <c r="O498" s="235" t="str">
        <f aca="true">IF(D498="","",xEURO(OFFSET(C498,-M498+1,0),E498,OFFSET(C498,-M498+2,0),OFFSET(C498,-M498+2,0),OFFSET(C498,-M498+3,0)+AB498,OFFSET(C498,-M498+4,0),0,0))</f>
        <v/>
      </c>
      <c r="P498" s="175" t="str">
        <f aca="false">IF(D498="","",(O498-F498)*D498*10)</f>
        <v/>
      </c>
      <c r="Q498" s="175" t="str">
        <f aca="true">IF(D498="","",xEURO(OFFSET(C498,-M498+1,0),E498,OFFSET(C498,-M498+2,0),OFFSET(C498,-M498+2,0),OFFSET(C498,-M498+3,0)+AB498,OFFSET(C498,-M498+4,0),0,2)/10*D498)</f>
        <v/>
      </c>
      <c r="R498" s="248" t="str">
        <f aca="true">IF(D498="","",xEURO(OFFSET(C498,-M498+1,0),E498,OFFSET(C498,-M498+2,0),OFFSET(C498,-M498+2,0),OFFSET(C498,-M498+3,0)+AB498,OFFSET(C498,-M498+4,0),0,3)/100*D498*10000)</f>
        <v/>
      </c>
      <c r="S498" s="248" t="str">
        <f aca="true">IF(D498="","",xEURO(OFFSET(C498,-M498+1,0),E498,OFFSET(C498,-M498+2,0),OFFSET(C498,-M498+2,0),OFFSET(C498,-M498+3,0)+AB498,OFFSET(C498,-M498+4,0),0,5)/365.25*D498*10000)</f>
        <v/>
      </c>
      <c r="U498" s="175" t="str">
        <f aca="true">IF(I498="","",xEURO(OFFSET(C498,-M498+1,0),J498,OFFSET(C498,-M498+2,0),OFFSET(C498,-M498+2,0),OFFSET(C498,-M498+3,0)+AC498,OFFSET(C498,-M498+4,0),1,1)*I498)</f>
        <v/>
      </c>
      <c r="V498" s="235" t="str">
        <f aca="true">IF(I498="","",xEURO(OFFSET(C498,-M498+1,0),J498,OFFSET(C498,-M498+2,0),OFFSET(C498,-M498+2,0),OFFSET(C498,-M498+3,0)+AC498,OFFSET(C498,-M498+4,0),1,0))</f>
        <v/>
      </c>
      <c r="W498" s="175" t="str">
        <f aca="false">IF(I498="","",(V498-K498)*I498*10)</f>
        <v/>
      </c>
      <c r="X498" s="175" t="str">
        <f aca="true">IF(I498="","",xEURO(OFFSET(C498,-M498+1,0),J498,OFFSET(C498,-M498+2,0),OFFSET(C498,-M498+2,0),OFFSET(C498,-M498+3,0)+AC498,OFFSET(C498,-M498+4,0),1,2)/10*I498)</f>
        <v/>
      </c>
      <c r="Y498" s="248" t="str">
        <f aca="true">IF(I498="","",xEURO(OFFSET(C498,-M498+1,0),J498,OFFSET(C498,-M498+2,0),OFFSET(C498,-M498+2,0),OFFSET(C498,-M498+3,0)+AC498,OFFSET(C498,-M498+4,0),1,3)/100*I498*10000)</f>
        <v/>
      </c>
      <c r="Z498" s="248" t="str">
        <f aca="true">IF(I498="","",xEURO(OFFSET(C498,-M498+1,0),J498,OFFSET(C498,-M498+2,0),OFFSET(C498,-M498+2,0),OFFSET(C498,-M498+3,0)+AC498,OFFSET(C498,-M498+4,0),1,5)/365.25*I498*10000)</f>
        <v/>
      </c>
      <c r="AB498" s="249" t="str">
        <f aca="true">IF(D498="","",xCalcSkew(OFFSET(C498,-M498,0),E498-OFFSET(C498,-M498+1,0),b)/100)</f>
        <v/>
      </c>
      <c r="AC498" s="249" t="str">
        <f aca="true">IF(I498="","",xCalcSkew(OFFSET(C498,-M498,0),J498-OFFSET(C498,-M498+1,0),b)/100)</f>
        <v/>
      </c>
      <c r="AE498" s="0" t="n">
        <f aca="false">D498*F498*10000*-1</f>
        <v>-0</v>
      </c>
      <c r="AF498" s="0" t="n">
        <f aca="false">I498*K498*10000*-1</f>
        <v>-0</v>
      </c>
      <c r="AG498" s="0" t="n">
        <f aca="false">AE498+AF498</f>
        <v>-0</v>
      </c>
    </row>
    <row r="499" customFormat="false" ht="12.75" hidden="false" customHeight="false" outlineLevel="0" collapsed="false">
      <c r="D499" s="265"/>
      <c r="E499" s="266"/>
      <c r="F499" s="266"/>
      <c r="G499" s="267"/>
      <c r="I499" s="265"/>
      <c r="J499" s="266"/>
      <c r="K499" s="266"/>
      <c r="L499" s="268"/>
      <c r="M499" s="247" t="n">
        <f aca="false">M498+1</f>
        <v>30</v>
      </c>
      <c r="N499" s="175" t="str">
        <f aca="true">IF(D499="","",xEURO(OFFSET(C499,-M499+1,0),E499,OFFSET(C499,-M499+2,0),OFFSET(C499,-M499+2,0),OFFSET(C499,-M499+3,0)+AB499,OFFSET(C499,-M499+4,0),0,1)*D499)</f>
        <v/>
      </c>
      <c r="O499" s="235" t="str">
        <f aca="true">IF(D499="","",xEURO(OFFSET(C499,-M499+1,0),E499,OFFSET(C499,-M499+2,0),OFFSET(C499,-M499+2,0),OFFSET(C499,-M499+3,0)+AB499,OFFSET(C499,-M499+4,0),0,0))</f>
        <v/>
      </c>
      <c r="P499" s="175" t="str">
        <f aca="false">IF(D499="","",(O499-F499)*D499*10)</f>
        <v/>
      </c>
      <c r="Q499" s="175" t="str">
        <f aca="true">IF(D499="","",xEURO(OFFSET(C499,-M499+1,0),E499,OFFSET(C499,-M499+2,0),OFFSET(C499,-M499+2,0),OFFSET(C499,-M499+3,0)+AB499,OFFSET(C499,-M499+4,0),0,2)/10*D499)</f>
        <v/>
      </c>
      <c r="R499" s="248" t="str">
        <f aca="true">IF(D499="","",xEURO(OFFSET(C499,-M499+1,0),E499,OFFSET(C499,-M499+2,0),OFFSET(C499,-M499+2,0),OFFSET(C499,-M499+3,0)+AB499,OFFSET(C499,-M499+4,0),0,3)/100*D499*10000)</f>
        <v/>
      </c>
      <c r="S499" s="248" t="str">
        <f aca="true">IF(D499="","",xEURO(OFFSET(C499,-M499+1,0),E499,OFFSET(C499,-M499+2,0),OFFSET(C499,-M499+2,0),OFFSET(C499,-M499+3,0)+AB499,OFFSET(C499,-M499+4,0),0,5)/365.25*D499*10000)</f>
        <v/>
      </c>
      <c r="U499" s="175" t="str">
        <f aca="true">IF(I499="","",xEURO(OFFSET(C499,-M499+1,0),J499,OFFSET(C499,-M499+2,0),OFFSET(C499,-M499+2,0),OFFSET(C499,-M499+3,0)+AC499,OFFSET(C499,-M499+4,0),1,1)*I499)</f>
        <v/>
      </c>
      <c r="V499" s="235" t="str">
        <f aca="true">IF(I499="","",xEURO(OFFSET(C499,-M499+1,0),J499,OFFSET(C499,-M499+2,0),OFFSET(C499,-M499+2,0),OFFSET(C499,-M499+3,0)+AC499,OFFSET(C499,-M499+4,0),1,0))</f>
        <v/>
      </c>
      <c r="W499" s="175" t="str">
        <f aca="false">IF(I499="","",(V499-K499)*I499*10)</f>
        <v/>
      </c>
      <c r="X499" s="175" t="str">
        <f aca="true">IF(I499="","",xEURO(OFFSET(C499,-M499+1,0),J499,OFFSET(C499,-M499+2,0),OFFSET(C499,-M499+2,0),OFFSET(C499,-M499+3,0)+AC499,OFFSET(C499,-M499+4,0),1,2)/10*I499)</f>
        <v/>
      </c>
      <c r="Y499" s="248" t="str">
        <f aca="true">IF(I499="","",xEURO(OFFSET(C499,-M499+1,0),J499,OFFSET(C499,-M499+2,0),OFFSET(C499,-M499+2,0),OFFSET(C499,-M499+3,0)+AC499,OFFSET(C499,-M499+4,0),1,3)/100*I499*10000)</f>
        <v/>
      </c>
      <c r="Z499" s="248" t="str">
        <f aca="true">IF(I499="","",xEURO(OFFSET(C499,-M499+1,0),J499,OFFSET(C499,-M499+2,0),OFFSET(C499,-M499+2,0),OFFSET(C499,-M499+3,0)+AC499,OFFSET(C499,-M499+4,0),1,5)/365.25*I499*10000)</f>
        <v/>
      </c>
      <c r="AB499" s="249" t="str">
        <f aca="true">IF(D499="","",xCalcSkew(OFFSET(C499,-M499,0),E499-OFFSET(C499,-M499+1,0),b)/100)</f>
        <v/>
      </c>
      <c r="AC499" s="249" t="str">
        <f aca="true">IF(I499="","",xCalcSkew(OFFSET(C499,-M499,0),J499-OFFSET(C499,-M499+1,0),b)/100)</f>
        <v/>
      </c>
      <c r="AE499" s="0" t="n">
        <f aca="false">D499*F499*10000*-1</f>
        <v>-0</v>
      </c>
      <c r="AF499" s="0" t="n">
        <f aca="false">I499*K499*10000*-1</f>
        <v>-0</v>
      </c>
      <c r="AG499" s="0" t="n">
        <f aca="false">AE499+AF499</f>
        <v>-0</v>
      </c>
    </row>
    <row r="500" customFormat="false" ht="12.75" hidden="false" customHeight="false" outlineLevel="0" collapsed="false">
      <c r="D500" s="265"/>
      <c r="E500" s="266"/>
      <c r="F500" s="266"/>
      <c r="G500" s="267"/>
      <c r="I500" s="265"/>
      <c r="J500" s="266"/>
      <c r="K500" s="266"/>
      <c r="L500" s="268"/>
      <c r="M500" s="247" t="n">
        <f aca="false">M499+1</f>
        <v>31</v>
      </c>
      <c r="N500" s="175" t="str">
        <f aca="true">IF(D500="","",xEURO(OFFSET(C500,-M500+1,0),E500,OFFSET(C500,-M500+2,0),OFFSET(C500,-M500+2,0),OFFSET(C500,-M500+3,0)+AB500,OFFSET(C500,-M500+4,0),0,1)*D500)</f>
        <v/>
      </c>
      <c r="O500" s="235" t="str">
        <f aca="true">IF(D500="","",xEURO(OFFSET(C500,-M500+1,0),E500,OFFSET(C500,-M500+2,0),OFFSET(C500,-M500+2,0),OFFSET(C500,-M500+3,0)+AB500,OFFSET(C500,-M500+4,0),0,0))</f>
        <v/>
      </c>
      <c r="P500" s="175" t="str">
        <f aca="false">IF(D500="","",(O500-F500)*D500*10)</f>
        <v/>
      </c>
      <c r="Q500" s="175" t="str">
        <f aca="true">IF(D500="","",xEURO(OFFSET(C500,-M500+1,0),E500,OFFSET(C500,-M500+2,0),OFFSET(C500,-M500+2,0),OFFSET(C500,-M500+3,0)+AB500,OFFSET(C500,-M500+4,0),0,2)/10*D500)</f>
        <v/>
      </c>
      <c r="R500" s="248" t="str">
        <f aca="true">IF(D500="","",xEURO(OFFSET(C500,-M500+1,0),E500,OFFSET(C500,-M500+2,0),OFFSET(C500,-M500+2,0),OFFSET(C500,-M500+3,0)+AB500,OFFSET(C500,-M500+4,0),0,3)/100*D500*10000)</f>
        <v/>
      </c>
      <c r="S500" s="248" t="str">
        <f aca="true">IF(D500="","",xEURO(OFFSET(C500,-M500+1,0),E500,OFFSET(C500,-M500+2,0),OFFSET(C500,-M500+2,0),OFFSET(C500,-M500+3,0)+AB500,OFFSET(C500,-M500+4,0),0,5)/365.25*D500*10000)</f>
        <v/>
      </c>
      <c r="U500" s="175" t="str">
        <f aca="true">IF(I500="","",xEURO(OFFSET(C500,-M500+1,0),J500,OFFSET(C500,-M500+2,0),OFFSET(C500,-M500+2,0),OFFSET(C500,-M500+3,0)+AC500,OFFSET(C500,-M500+4,0),1,1)*I500)</f>
        <v/>
      </c>
      <c r="V500" s="235" t="str">
        <f aca="true">IF(I500="","",xEURO(OFFSET(C500,-M500+1,0),J500,OFFSET(C500,-M500+2,0),OFFSET(C500,-M500+2,0),OFFSET(C500,-M500+3,0)+AC500,OFFSET(C500,-M500+4,0),1,0))</f>
        <v/>
      </c>
      <c r="W500" s="175" t="str">
        <f aca="false">IF(I500="","",(V500-K500)*I500*10)</f>
        <v/>
      </c>
      <c r="X500" s="175" t="str">
        <f aca="true">IF(I500="","",xEURO(OFFSET(C500,-M500+1,0),J500,OFFSET(C500,-M500+2,0),OFFSET(C500,-M500+2,0),OFFSET(C500,-M500+3,0)+AC500,OFFSET(C500,-M500+4,0),1,2)/10*I500)</f>
        <v/>
      </c>
      <c r="Y500" s="248" t="str">
        <f aca="true">IF(I500="","",xEURO(OFFSET(C500,-M500+1,0),J500,OFFSET(C500,-M500+2,0),OFFSET(C500,-M500+2,0),OFFSET(C500,-M500+3,0)+AC500,OFFSET(C500,-M500+4,0),1,3)/100*I500*10000)</f>
        <v/>
      </c>
      <c r="Z500" s="248" t="str">
        <f aca="true">IF(I500="","",xEURO(OFFSET(C500,-M500+1,0),J500,OFFSET(C500,-M500+2,0),OFFSET(C500,-M500+2,0),OFFSET(C500,-M500+3,0)+AC500,OFFSET(C500,-M500+4,0),1,5)/365.25*I500*10000)</f>
        <v/>
      </c>
      <c r="AB500" s="249" t="str">
        <f aca="true">IF(D500="","",xCalcSkew(OFFSET(C500,-M500,0),E500-OFFSET(C500,-M500+1,0),b)/100)</f>
        <v/>
      </c>
      <c r="AC500" s="249" t="str">
        <f aca="true">IF(I500="","",xCalcSkew(OFFSET(C500,-M500,0),J500-OFFSET(C500,-M500+1,0),b)/100)</f>
        <v/>
      </c>
      <c r="AE500" s="0" t="n">
        <f aca="false">D500*F500*10000*-1</f>
        <v>-0</v>
      </c>
      <c r="AF500" s="0" t="n">
        <f aca="false">I500*K500*10000*-1</f>
        <v>-0</v>
      </c>
      <c r="AG500" s="0" t="n">
        <f aca="false">AE500+AF500</f>
        <v>-0</v>
      </c>
    </row>
    <row r="501" customFormat="false" ht="12.75" hidden="false" customHeight="false" outlineLevel="0" collapsed="false">
      <c r="D501" s="265"/>
      <c r="E501" s="266"/>
      <c r="F501" s="266"/>
      <c r="G501" s="267"/>
      <c r="I501" s="265"/>
      <c r="J501" s="266"/>
      <c r="K501" s="266"/>
      <c r="L501" s="268"/>
      <c r="M501" s="247" t="n">
        <f aca="false">M500+1</f>
        <v>32</v>
      </c>
      <c r="N501" s="175" t="str">
        <f aca="true">IF(D501="","",xEURO(OFFSET(C501,-M501+1,0),E501,OFFSET(C501,-M501+2,0),OFFSET(C501,-M501+2,0),OFFSET(C501,-M501+3,0)+AB501,OFFSET(C501,-M501+4,0),0,1)*D501)</f>
        <v/>
      </c>
      <c r="O501" s="235" t="str">
        <f aca="true">IF(D501="","",xEURO(OFFSET(C501,-M501+1,0),E501,OFFSET(C501,-M501+2,0),OFFSET(C501,-M501+2,0),OFFSET(C501,-M501+3,0)+AB501,OFFSET(C501,-M501+4,0),0,0))</f>
        <v/>
      </c>
      <c r="P501" s="175" t="str">
        <f aca="false">IF(D501="","",(O501-F501)*D501*10)</f>
        <v/>
      </c>
      <c r="Q501" s="175" t="str">
        <f aca="true">IF(D501="","",xEURO(OFFSET(C501,-M501+1,0),E501,OFFSET(C501,-M501+2,0),OFFSET(C501,-M501+2,0),OFFSET(C501,-M501+3,0)+AB501,OFFSET(C501,-M501+4,0),0,2)/10*D501)</f>
        <v/>
      </c>
      <c r="R501" s="248" t="str">
        <f aca="true">IF(D501="","",xEURO(OFFSET(C501,-M501+1,0),E501,OFFSET(C501,-M501+2,0),OFFSET(C501,-M501+2,0),OFFSET(C501,-M501+3,0)+AB501,OFFSET(C501,-M501+4,0),0,3)/100*D501*10000)</f>
        <v/>
      </c>
      <c r="S501" s="248" t="str">
        <f aca="true">IF(D501="","",xEURO(OFFSET(C501,-M501+1,0),E501,OFFSET(C501,-M501+2,0),OFFSET(C501,-M501+2,0),OFFSET(C501,-M501+3,0)+AB501,OFFSET(C501,-M501+4,0),0,5)/365.25*D501*10000)</f>
        <v/>
      </c>
      <c r="U501" s="175" t="str">
        <f aca="true">IF(I501="","",xEURO(OFFSET(C501,-M501+1,0),J501,OFFSET(C501,-M501+2,0),OFFSET(C501,-M501+2,0),OFFSET(C501,-M501+3,0)+AC501,OFFSET(C501,-M501+4,0),1,1)*I501)</f>
        <v/>
      </c>
      <c r="V501" s="235" t="str">
        <f aca="true">IF(I501="","",xEURO(OFFSET(C501,-M501+1,0),J501,OFFSET(C501,-M501+2,0),OFFSET(C501,-M501+2,0),OFFSET(C501,-M501+3,0)+AC501,OFFSET(C501,-M501+4,0),1,0))</f>
        <v/>
      </c>
      <c r="W501" s="175" t="str">
        <f aca="false">IF(I501="","",(V501-K501)*I501*10)</f>
        <v/>
      </c>
      <c r="X501" s="175" t="str">
        <f aca="true">IF(I501="","",xEURO(OFFSET(C501,-M501+1,0),J501,OFFSET(C501,-M501+2,0),OFFSET(C501,-M501+2,0),OFFSET(C501,-M501+3,0)+AC501,OFFSET(C501,-M501+4,0),1,2)/10*I501)</f>
        <v/>
      </c>
      <c r="Y501" s="248" t="str">
        <f aca="true">IF(I501="","",xEURO(OFFSET(C501,-M501+1,0),J501,OFFSET(C501,-M501+2,0),OFFSET(C501,-M501+2,0),OFFSET(C501,-M501+3,0)+AC501,OFFSET(C501,-M501+4,0),1,3)/100*I501*10000)</f>
        <v/>
      </c>
      <c r="Z501" s="248" t="str">
        <f aca="true">IF(I501="","",xEURO(OFFSET(C501,-M501+1,0),J501,OFFSET(C501,-M501+2,0),OFFSET(C501,-M501+2,0),OFFSET(C501,-M501+3,0)+AC501,OFFSET(C501,-M501+4,0),1,5)/365.25*I501*10000)</f>
        <v/>
      </c>
      <c r="AB501" s="249" t="str">
        <f aca="true">IF(D501="","",xCalcSkew(OFFSET(C501,-M501,0),E501-OFFSET(C501,-M501+1,0),b)/100)</f>
        <v/>
      </c>
      <c r="AC501" s="249" t="str">
        <f aca="true">IF(I501="","",xCalcSkew(OFFSET(C501,-M501,0),J501-OFFSET(C501,-M501+1,0),b)/100)</f>
        <v/>
      </c>
      <c r="AE501" s="0" t="n">
        <f aca="false">D501*F501*10000*-1</f>
        <v>-0</v>
      </c>
      <c r="AF501" s="0" t="n">
        <f aca="false">I501*K501*10000*-1</f>
        <v>-0</v>
      </c>
      <c r="AG501" s="0" t="n">
        <f aca="false">AE501+AF501</f>
        <v>-0</v>
      </c>
    </row>
    <row r="502" customFormat="false" ht="12.75" hidden="false" customHeight="false" outlineLevel="0" collapsed="false">
      <c r="D502" s="265"/>
      <c r="E502" s="266"/>
      <c r="F502" s="266"/>
      <c r="G502" s="267"/>
      <c r="I502" s="265"/>
      <c r="J502" s="266"/>
      <c r="K502" s="266"/>
      <c r="L502" s="268"/>
      <c r="M502" s="247" t="n">
        <f aca="false">M501+1</f>
        <v>33</v>
      </c>
      <c r="N502" s="175" t="str">
        <f aca="true">IF(D502="","",xEURO(OFFSET(C502,-M502+1,0),E502,OFFSET(C502,-M502+2,0),OFFSET(C502,-M502+2,0),OFFSET(C502,-M502+3,0)+AB502,OFFSET(C502,-M502+4,0),0,1)*D502)</f>
        <v/>
      </c>
      <c r="O502" s="235" t="str">
        <f aca="true">IF(D502="","",xEURO(OFFSET(C502,-M502+1,0),E502,OFFSET(C502,-M502+2,0),OFFSET(C502,-M502+2,0),OFFSET(C502,-M502+3,0)+AB502,OFFSET(C502,-M502+4,0),0,0))</f>
        <v/>
      </c>
      <c r="P502" s="175" t="str">
        <f aca="false">IF(D502="","",(O502-F502)*D502*10)</f>
        <v/>
      </c>
      <c r="Q502" s="175" t="str">
        <f aca="true">IF(D502="","",xEURO(OFFSET(C502,-M502+1,0),E502,OFFSET(C502,-M502+2,0),OFFSET(C502,-M502+2,0),OFFSET(C502,-M502+3,0)+AB502,OFFSET(C502,-M502+4,0),0,2)/10*D502)</f>
        <v/>
      </c>
      <c r="R502" s="248" t="str">
        <f aca="true">IF(D502="","",xEURO(OFFSET(C502,-M502+1,0),E502,OFFSET(C502,-M502+2,0),OFFSET(C502,-M502+2,0),OFFSET(C502,-M502+3,0)+AB502,OFFSET(C502,-M502+4,0),0,3)/100*D502*10000)</f>
        <v/>
      </c>
      <c r="S502" s="248" t="str">
        <f aca="true">IF(D502="","",xEURO(OFFSET(C502,-M502+1,0),E502,OFFSET(C502,-M502+2,0),OFFSET(C502,-M502+2,0),OFFSET(C502,-M502+3,0)+AB502,OFFSET(C502,-M502+4,0),0,5)/365.25*D502*10000)</f>
        <v/>
      </c>
      <c r="U502" s="175" t="str">
        <f aca="true">IF(I502="","",xEURO(OFFSET(C502,-M502+1,0),J502,OFFSET(C502,-M502+2,0),OFFSET(C502,-M502+2,0),OFFSET(C502,-M502+3,0)+AC502,OFFSET(C502,-M502+4,0),1,1)*I502)</f>
        <v/>
      </c>
      <c r="V502" s="235" t="str">
        <f aca="true">IF(I502="","",xEURO(OFFSET(C502,-M502+1,0),J502,OFFSET(C502,-M502+2,0),OFFSET(C502,-M502+2,0),OFFSET(C502,-M502+3,0)+AC502,OFFSET(C502,-M502+4,0),1,0))</f>
        <v/>
      </c>
      <c r="W502" s="175" t="str">
        <f aca="false">IF(I502="","",(V502-K502)*I502*10)</f>
        <v/>
      </c>
      <c r="X502" s="175" t="str">
        <f aca="true">IF(I502="","",xEURO(OFFSET(C502,-M502+1,0),J502,OFFSET(C502,-M502+2,0),OFFSET(C502,-M502+2,0),OFFSET(C502,-M502+3,0)+AC502,OFFSET(C502,-M502+4,0),1,2)/10*I502)</f>
        <v/>
      </c>
      <c r="Y502" s="248" t="str">
        <f aca="true">IF(I502="","",xEURO(OFFSET(C502,-M502+1,0),J502,OFFSET(C502,-M502+2,0),OFFSET(C502,-M502+2,0),OFFSET(C502,-M502+3,0)+AC502,OFFSET(C502,-M502+4,0),1,3)/100*I502*10000)</f>
        <v/>
      </c>
      <c r="Z502" s="248" t="str">
        <f aca="true">IF(I502="","",xEURO(OFFSET(C502,-M502+1,0),J502,OFFSET(C502,-M502+2,0),OFFSET(C502,-M502+2,0),OFFSET(C502,-M502+3,0)+AC502,OFFSET(C502,-M502+4,0),1,5)/365.25*I502*10000)</f>
        <v/>
      </c>
      <c r="AB502" s="249" t="str">
        <f aca="true">IF(D502="","",xCalcSkew(OFFSET(C502,-M502,0),E502-OFFSET(C502,-M502+1,0),b)/100)</f>
        <v/>
      </c>
      <c r="AC502" s="249" t="str">
        <f aca="true">IF(I502="","",xCalcSkew(OFFSET(C502,-M502,0),J502-OFFSET(C502,-M502+1,0),b)/100)</f>
        <v/>
      </c>
      <c r="AE502" s="0" t="n">
        <f aca="false">D502*F502*10000*-1</f>
        <v>-0</v>
      </c>
      <c r="AF502" s="0" t="n">
        <f aca="false">I502*K502*10000*-1</f>
        <v>-0</v>
      </c>
      <c r="AG502" s="0" t="n">
        <f aca="false">AE502+AF502</f>
        <v>-0</v>
      </c>
    </row>
    <row r="503" customFormat="false" ht="12.75" hidden="false" customHeight="false" outlineLevel="0" collapsed="false">
      <c r="D503" s="265"/>
      <c r="E503" s="266"/>
      <c r="F503" s="266"/>
      <c r="G503" s="267"/>
      <c r="I503" s="265"/>
      <c r="J503" s="266"/>
      <c r="K503" s="266"/>
      <c r="L503" s="268"/>
      <c r="M503" s="247" t="n">
        <f aca="false">M502+1</f>
        <v>34</v>
      </c>
      <c r="N503" s="175" t="str">
        <f aca="true">IF(D503="","",xEURO(OFFSET(C503,-M503+1,0),E503,OFFSET(C503,-M503+2,0),OFFSET(C503,-M503+2,0),OFFSET(C503,-M503+3,0)+AB503,OFFSET(C503,-M503+4,0),0,1)*D503)</f>
        <v/>
      </c>
      <c r="O503" s="235" t="str">
        <f aca="true">IF(D503="","",xEURO(OFFSET(C503,-M503+1,0),E503,OFFSET(C503,-M503+2,0),OFFSET(C503,-M503+2,0),OFFSET(C503,-M503+3,0)+AB503,OFFSET(C503,-M503+4,0),0,0))</f>
        <v/>
      </c>
      <c r="P503" s="175" t="str">
        <f aca="false">IF(D503="","",(O503-F503)*D503*10)</f>
        <v/>
      </c>
      <c r="Q503" s="175" t="str">
        <f aca="true">IF(D503="","",xEURO(OFFSET(C503,-M503+1,0),E503,OFFSET(C503,-M503+2,0),OFFSET(C503,-M503+2,0),OFFSET(C503,-M503+3,0)+AB503,OFFSET(C503,-M503+4,0),0,2)/10*D503)</f>
        <v/>
      </c>
      <c r="R503" s="248" t="str">
        <f aca="true">IF(D503="","",xEURO(OFFSET(C503,-M503+1,0),E503,OFFSET(C503,-M503+2,0),OFFSET(C503,-M503+2,0),OFFSET(C503,-M503+3,0)+AB503,OFFSET(C503,-M503+4,0),0,3)/100*D503*10000)</f>
        <v/>
      </c>
      <c r="S503" s="248" t="str">
        <f aca="true">IF(D503="","",xEURO(OFFSET(C503,-M503+1,0),E503,OFFSET(C503,-M503+2,0),OFFSET(C503,-M503+2,0),OFFSET(C503,-M503+3,0)+AB503,OFFSET(C503,-M503+4,0),0,5)/365.25*D503*10000)</f>
        <v/>
      </c>
      <c r="U503" s="175" t="str">
        <f aca="true">IF(I503="","",xEURO(OFFSET(C503,-M503+1,0),J503,OFFSET(C503,-M503+2,0),OFFSET(C503,-M503+2,0),OFFSET(C503,-M503+3,0)+AC503,OFFSET(C503,-M503+4,0),1,1)*I503)</f>
        <v/>
      </c>
      <c r="V503" s="235" t="str">
        <f aca="true">IF(I503="","",xEURO(OFFSET(C503,-M503+1,0),J503,OFFSET(C503,-M503+2,0),OFFSET(C503,-M503+2,0),OFFSET(C503,-M503+3,0)+AC503,OFFSET(C503,-M503+4,0),1,0))</f>
        <v/>
      </c>
      <c r="W503" s="175" t="str">
        <f aca="false">IF(I503="","",(V503-K503)*I503*10)</f>
        <v/>
      </c>
      <c r="X503" s="175" t="str">
        <f aca="true">IF(I503="","",xEURO(OFFSET(C503,-M503+1,0),J503,OFFSET(C503,-M503+2,0),OFFSET(C503,-M503+2,0),OFFSET(C503,-M503+3,0)+AC503,OFFSET(C503,-M503+4,0),1,2)/10*I503)</f>
        <v/>
      </c>
      <c r="Y503" s="248" t="str">
        <f aca="true">IF(I503="","",xEURO(OFFSET(C503,-M503+1,0),J503,OFFSET(C503,-M503+2,0),OFFSET(C503,-M503+2,0),OFFSET(C503,-M503+3,0)+AC503,OFFSET(C503,-M503+4,0),1,3)/100*I503*10000)</f>
        <v/>
      </c>
      <c r="Z503" s="248" t="str">
        <f aca="true">IF(I503="","",xEURO(OFFSET(C503,-M503+1,0),J503,OFFSET(C503,-M503+2,0),OFFSET(C503,-M503+2,0),OFFSET(C503,-M503+3,0)+AC503,OFFSET(C503,-M503+4,0),1,5)/365.25*I503*10000)</f>
        <v/>
      </c>
      <c r="AB503" s="249" t="str">
        <f aca="true">IF(D503="","",xCalcSkew(OFFSET(C503,-M503,0),E503-OFFSET(C503,-M503+1,0),b)/100)</f>
        <v/>
      </c>
      <c r="AC503" s="249" t="str">
        <f aca="true">IF(I503="","",xCalcSkew(OFFSET(C503,-M503,0),J503-OFFSET(C503,-M503+1,0),b)/100)</f>
        <v/>
      </c>
      <c r="AE503" s="0" t="n">
        <f aca="false">D503*F503*10000*-1</f>
        <v>-0</v>
      </c>
      <c r="AF503" s="0" t="n">
        <f aca="false">I503*K503*10000*-1</f>
        <v>-0</v>
      </c>
      <c r="AG503" s="0" t="n">
        <f aca="false">AE503+AF503</f>
        <v>-0</v>
      </c>
    </row>
    <row r="504" customFormat="false" ht="12.75" hidden="false" customHeight="false" outlineLevel="0" collapsed="false">
      <c r="D504" s="265"/>
      <c r="E504" s="266"/>
      <c r="F504" s="266"/>
      <c r="G504" s="267"/>
      <c r="I504" s="265"/>
      <c r="J504" s="266"/>
      <c r="K504" s="266"/>
      <c r="L504" s="268"/>
      <c r="M504" s="247" t="n">
        <f aca="false">M503+1</f>
        <v>35</v>
      </c>
      <c r="N504" s="175" t="str">
        <f aca="true">IF(D504="","",xEURO(OFFSET(C504,-M504+1,0),E504,OFFSET(C504,-M504+2,0),OFFSET(C504,-M504+2,0),OFFSET(C504,-M504+3,0)+AB504,OFFSET(C504,-M504+4,0),0,1)*D504)</f>
        <v/>
      </c>
      <c r="O504" s="235" t="str">
        <f aca="true">IF(D504="","",xEURO(OFFSET(C504,-M504+1,0),E504,OFFSET(C504,-M504+2,0),OFFSET(C504,-M504+2,0),OFFSET(C504,-M504+3,0)+AB504,OFFSET(C504,-M504+4,0),0,0))</f>
        <v/>
      </c>
      <c r="P504" s="175" t="str">
        <f aca="false">IF(D504="","",(O504-F504)*D504*10)</f>
        <v/>
      </c>
      <c r="Q504" s="175" t="str">
        <f aca="true">IF(D504="","",xEURO(OFFSET(C504,-M504+1,0),E504,OFFSET(C504,-M504+2,0),OFFSET(C504,-M504+2,0),OFFSET(C504,-M504+3,0)+AB504,OFFSET(C504,-M504+4,0),0,2)/10*D504)</f>
        <v/>
      </c>
      <c r="R504" s="248" t="str">
        <f aca="true">IF(D504="","",xEURO(OFFSET(C504,-M504+1,0),E504,OFFSET(C504,-M504+2,0),OFFSET(C504,-M504+2,0),OFFSET(C504,-M504+3,0)+AB504,OFFSET(C504,-M504+4,0),0,3)/100*D504*10000)</f>
        <v/>
      </c>
      <c r="S504" s="248" t="str">
        <f aca="true">IF(D504="","",xEURO(OFFSET(C504,-M504+1,0),E504,OFFSET(C504,-M504+2,0),OFFSET(C504,-M504+2,0),OFFSET(C504,-M504+3,0)+AB504,OFFSET(C504,-M504+4,0),0,5)/365.25*D504*10000)</f>
        <v/>
      </c>
      <c r="U504" s="175" t="str">
        <f aca="true">IF(I504="","",xEURO(OFFSET(C504,-M504+1,0),J504,OFFSET(C504,-M504+2,0),OFFSET(C504,-M504+2,0),OFFSET(C504,-M504+3,0)+AC504,OFFSET(C504,-M504+4,0),1,1)*I504)</f>
        <v/>
      </c>
      <c r="V504" s="235" t="str">
        <f aca="true">IF(I504="","",xEURO(OFFSET(C504,-M504+1,0),J504,OFFSET(C504,-M504+2,0),OFFSET(C504,-M504+2,0),OFFSET(C504,-M504+3,0)+AC504,OFFSET(C504,-M504+4,0),1,0))</f>
        <v/>
      </c>
      <c r="W504" s="175" t="str">
        <f aca="false">IF(I504="","",(V504-K504)*I504*10)</f>
        <v/>
      </c>
      <c r="X504" s="175" t="str">
        <f aca="true">IF(I504="","",xEURO(OFFSET(C504,-M504+1,0),J504,OFFSET(C504,-M504+2,0),OFFSET(C504,-M504+2,0),OFFSET(C504,-M504+3,0)+AC504,OFFSET(C504,-M504+4,0),1,2)/10*I504)</f>
        <v/>
      </c>
      <c r="Y504" s="248" t="str">
        <f aca="true">IF(I504="","",xEURO(OFFSET(C504,-M504+1,0),J504,OFFSET(C504,-M504+2,0),OFFSET(C504,-M504+2,0),OFFSET(C504,-M504+3,0)+AC504,OFFSET(C504,-M504+4,0),1,3)/100*I504*10000)</f>
        <v/>
      </c>
      <c r="Z504" s="248" t="str">
        <f aca="true">IF(I504="","",xEURO(OFFSET(C504,-M504+1,0),J504,OFFSET(C504,-M504+2,0),OFFSET(C504,-M504+2,0),OFFSET(C504,-M504+3,0)+AC504,OFFSET(C504,-M504+4,0),1,5)/365.25*I504*10000)</f>
        <v/>
      </c>
      <c r="AB504" s="249" t="str">
        <f aca="true">IF(D504="","",xCalcSkew(OFFSET(C504,-M504,0),E504-OFFSET(C504,-M504+1,0),b)/100)</f>
        <v/>
      </c>
      <c r="AC504" s="249" t="str">
        <f aca="true">IF(I504="","",xCalcSkew(OFFSET(C504,-M504,0),J504-OFFSET(C504,-M504+1,0),b)/100)</f>
        <v/>
      </c>
      <c r="AE504" s="0" t="n">
        <f aca="false">D504*F504*10000*-1</f>
        <v>-0</v>
      </c>
      <c r="AF504" s="0" t="n">
        <f aca="false">I504*K504*10000*-1</f>
        <v>-0</v>
      </c>
      <c r="AG504" s="0" t="n">
        <f aca="false">AE504+AF504</f>
        <v>-0</v>
      </c>
    </row>
    <row r="505" customFormat="false" ht="12.75" hidden="false" customHeight="false" outlineLevel="0" collapsed="false">
      <c r="D505" s="274" t="n">
        <f aca="true">SUM(INDIRECT(CONCATENATE(ADDRESS(ROW(D469),COLUMN(D469)),":",ADDRESS(ROW()-1,COLUMN()))))</f>
        <v>-185</v>
      </c>
      <c r="I505" s="274" t="n">
        <f aca="true">SUM(INDIRECT(CONCATENATE(ADDRESS(ROW(I469),COLUMN(I469)),":",ADDRESS(ROW()-1,COLUMN()))))</f>
        <v>-185</v>
      </c>
      <c r="J505" s="170"/>
      <c r="K505" s="170"/>
      <c r="L505" s="170"/>
      <c r="N505" s="274" t="e">
        <f aca="true">SUM(INDIRECT(CONCATENATE(ADDRESS(ROW(N469),COLUMN(N469)),":",ADDRESS(ROW()-1,COLUMN()))))</f>
        <v>#NAME?</v>
      </c>
      <c r="O505" s="274" t="e">
        <f aca="true">SUM(INDIRECT(CONCATENATE(ADDRESS(ROW(O469),COLUMN(O469)),":",ADDRESS(ROW()-1,COLUMN()))))</f>
        <v>#NAME?</v>
      </c>
      <c r="P505" s="274" t="e">
        <f aca="true">SUM(INDIRECT(CONCATENATE(ADDRESS(ROW(P469),COLUMN(P469)),":",ADDRESS(ROW()-1,COLUMN()))))</f>
        <v>#NAME?</v>
      </c>
      <c r="Q505" s="274" t="e">
        <f aca="true">SUM(INDIRECT(CONCATENATE(ADDRESS(ROW(Q469),COLUMN(Q469)),":",ADDRESS(ROW()-1,COLUMN()))))</f>
        <v>#NAME?</v>
      </c>
      <c r="R505" s="274" t="e">
        <f aca="true">SUM(INDIRECT(CONCATENATE(ADDRESS(ROW(R469),COLUMN(R469)),":",ADDRESS(ROW()-1,COLUMN()))))</f>
        <v>#NAME?</v>
      </c>
      <c r="S505" s="274" t="e">
        <f aca="true">SUM(INDIRECT(CONCATENATE(ADDRESS(ROW(S469),COLUMN(S469)),":",ADDRESS(ROW()-1,COLUMN()))))</f>
        <v>#NAME?</v>
      </c>
      <c r="T505" s="175"/>
      <c r="U505" s="274" t="e">
        <f aca="true">SUM(INDIRECT(CONCATENATE(ADDRESS(ROW(U469),COLUMN(U469)),":",ADDRESS(ROW()-1,COLUMN()))))</f>
        <v>#NAME?</v>
      </c>
      <c r="V505" s="274" t="e">
        <f aca="true">SUM(INDIRECT(CONCATENATE(ADDRESS(ROW(V469),COLUMN(V469)),":",ADDRESS(ROW()-1,COLUMN()))))</f>
        <v>#NAME?</v>
      </c>
      <c r="W505" s="274" t="e">
        <f aca="true">SUM(INDIRECT(CONCATENATE(ADDRESS(ROW(W469),COLUMN(W469)),":",ADDRESS(ROW()-1,COLUMN()))))</f>
        <v>#NAME?</v>
      </c>
      <c r="X505" s="274" t="e">
        <f aca="true">SUM(INDIRECT(CONCATENATE(ADDRESS(ROW(X469),COLUMN(X469)),":",ADDRESS(ROW()-1,COLUMN()))))</f>
        <v>#NAME?</v>
      </c>
      <c r="Y505" s="274" t="e">
        <f aca="true">SUM(INDIRECT(CONCATENATE(ADDRESS(ROW(Y469),COLUMN(Y469)),":",ADDRESS(ROW()-1,COLUMN()))))</f>
        <v>#NAME?</v>
      </c>
      <c r="Z505" s="274" t="e">
        <f aca="true">SUM(INDIRECT(CONCATENATE(ADDRESS(ROW(Z469),COLUMN(Z469)),":",ADDRESS(ROW()-1,COLUMN()))))</f>
        <v>#NAME?</v>
      </c>
      <c r="AE505" s="0" t="n">
        <f aca="false">D505*F505*10000*-1</f>
        <v>0</v>
      </c>
      <c r="AF505" s="0" t="n">
        <f aca="false">I505*K505*10000*-1</f>
        <v>0</v>
      </c>
      <c r="AG505" s="0" t="n">
        <f aca="false">AE505+AF505</f>
        <v>0</v>
      </c>
    </row>
    <row r="506" customFormat="false" ht="12.75" hidden="false" customHeight="false" outlineLevel="0" collapsed="false">
      <c r="AE506" s="0" t="n">
        <f aca="false">D506*F506*10000*-1</f>
        <v>-0</v>
      </c>
      <c r="AF506" s="0" t="n">
        <f aca="false">I506*K506*10000*-1</f>
        <v>-0</v>
      </c>
      <c r="AG506" s="0" t="n">
        <f aca="false">AE506+AF506</f>
        <v>-0</v>
      </c>
    </row>
    <row r="507" customFormat="false" ht="12.75" hidden="false" customHeight="false" outlineLevel="0" collapsed="false">
      <c r="C507" s="264" t="n">
        <f aca="false">EOMONTH(C469,0)+1</f>
        <v>37622</v>
      </c>
      <c r="D507" s="265" t="n">
        <v>15</v>
      </c>
      <c r="E507" s="266" t="n">
        <v>3.25</v>
      </c>
      <c r="F507" s="266" t="n">
        <v>0.565</v>
      </c>
      <c r="G507" s="267" t="s">
        <v>167</v>
      </c>
      <c r="I507" s="265" t="n">
        <v>15</v>
      </c>
      <c r="J507" s="266" t="n">
        <v>3.25</v>
      </c>
      <c r="K507" s="266" t="n">
        <v>0.565</v>
      </c>
      <c r="L507" s="268" t="s">
        <v>167</v>
      </c>
      <c r="M507" s="247" t="n">
        <v>0</v>
      </c>
      <c r="N507" s="175" t="e">
        <f aca="true">IF(D507="","",xEURO(OFFSET(C507,-M507+1,0),E507,OFFSET(C507,-M507+2,0),OFFSET(C507,-M507+2,0),OFFSET(C507,-M507+3,0)+AB507,OFFSET(C507,-M507+4,0),0,1)*D507)</f>
        <v>#NAME?</v>
      </c>
      <c r="O507" s="235" t="e">
        <f aca="true">IF(D507="","",xEURO(OFFSET(C507,-M507+1,0),E507,OFFSET(C507,-M507+2,0),OFFSET(C507,-M507+2,0),OFFSET(C507,-M507+3,0)+AB507,OFFSET(C507,-M507+4,0),0,0))</f>
        <v>#NAME?</v>
      </c>
      <c r="P507" s="175" t="e">
        <f aca="false">IF(D507="","",(O507-F507)*D507*10)</f>
        <v>#NAME?</v>
      </c>
      <c r="Q507" s="175" t="e">
        <f aca="true">IF(D507="","",xEURO(OFFSET(C507,-M507+1,0),E507,OFFSET(C507,-M507+2,0),OFFSET(C507,-M507+2,0),OFFSET(C507,-M507+3,0)+AB507,OFFSET(C507,-M507+4,0),0,2)/10*D507)</f>
        <v>#NAME?</v>
      </c>
      <c r="R507" s="248" t="e">
        <f aca="true">IF(D507="","",xEURO(OFFSET(C507,-M507+1,0),E507,OFFSET(C507,-M507+2,0),OFFSET(C507,-M507+2,0),OFFSET(C507,-M507+3,0)+AB507,OFFSET(C507,-M507+4,0),0,3)/100*D507*10000)</f>
        <v>#NAME?</v>
      </c>
      <c r="S507" s="248" t="e">
        <f aca="true">IF(D507="","",xEURO(OFFSET(C507,-M507+1,0),E507,OFFSET(C507,-M507+2,0),OFFSET(C507,-M507+2,0),OFFSET(C507,-M507+3,0)+AB507,OFFSET(C507,-M507+4,0),0,5)/365.25*D507*10000)</f>
        <v>#NAME?</v>
      </c>
      <c r="U507" s="175" t="e">
        <f aca="true">IF(I507="","",xEURO(OFFSET(C507,-M507+1,0),J507,OFFSET(C507,-M507+2,0),OFFSET(C507,-M507+2,0),OFFSET(C507,-M507+3,0)+AC507,OFFSET(C507,-M507+4,0),1,1)*I507)</f>
        <v>#NAME?</v>
      </c>
      <c r="V507" s="235" t="e">
        <f aca="true">IF(I507="","",xEURO(OFFSET(C507,-M507+1,0),J507,OFFSET(C507,-M507+2,0),OFFSET(C507,-M507+2,0),OFFSET(C507,-M507+3,0)+AC507,OFFSET(C507,-M507+4,0),1,0))</f>
        <v>#NAME?</v>
      </c>
      <c r="W507" s="175" t="e">
        <f aca="false">IF(I507="","",(V507-K507)*I507*10)</f>
        <v>#NAME?</v>
      </c>
      <c r="X507" s="175" t="e">
        <f aca="true">IF(I507="","",xEURO(OFFSET(C507,-M507+1,0),J507,OFFSET(C507,-M507+2,0),OFFSET(C507,-M507+2,0),OFFSET(C507,-M507+3,0)+AC507,OFFSET(C507,-M507+4,0),1,2)/10*I507)</f>
        <v>#NAME?</v>
      </c>
      <c r="Y507" s="248" t="e">
        <f aca="true">IF(I507="","",xEURO(OFFSET(C507,-M507+1,0),J507,OFFSET(C507,-M507+2,0),OFFSET(C507,-M507+2,0),OFFSET(C507,-M507+3,0)+AC507,OFFSET(C507,-M507+4,0),1,3)/100*I507*10000)</f>
        <v>#NAME?</v>
      </c>
      <c r="Z507" s="248" t="e">
        <f aca="true">IF(I507="","",xEURO(OFFSET(C507,-M507+1,0),J507,OFFSET(C507,-M507+2,0),OFFSET(C507,-M507+2,0),OFFSET(C507,-M507+3,0)+AC507,OFFSET(C507,-M507+4,0),1,5)/365.25*I507*10000)</f>
        <v>#NAME?</v>
      </c>
      <c r="AB507" s="249" t="e">
        <f aca="true">IF(D507="","",xCalcSkew(OFFSET(C507,-M507,0),E507-OFFSET(C507,-M507+1,0),b)/100)</f>
        <v>#NAME?</v>
      </c>
      <c r="AC507" s="249" t="e">
        <f aca="true">IF(I507="","",xCalcSkew(OFFSET(C507,-M507,0),J507-OFFSET(C507,-M507+1,0),b)/100)</f>
        <v>#NAME?</v>
      </c>
      <c r="AE507" s="0" t="n">
        <f aca="false">D507*F507*10000*-1</f>
        <v>-84750</v>
      </c>
      <c r="AF507" s="0" t="n">
        <f aca="false">I507*K507*10000*-1</f>
        <v>-84750</v>
      </c>
      <c r="AG507" s="0" t="n">
        <f aca="false">AE507+AF507</f>
        <v>-169500</v>
      </c>
    </row>
    <row r="508" customFormat="false" ht="12.75" hidden="false" customHeight="false" outlineLevel="0" collapsed="false">
      <c r="C508" s="269" t="n">
        <f aca="false">INDEX(Inputs!$1:$65536,MATCH(C507,Inputs!C:C,0),5)</f>
        <v>3.613</v>
      </c>
      <c r="D508" s="265"/>
      <c r="E508" s="266"/>
      <c r="F508" s="266"/>
      <c r="G508" s="267"/>
      <c r="I508" s="265"/>
      <c r="J508" s="266"/>
      <c r="K508" s="266"/>
      <c r="L508" s="268"/>
      <c r="M508" s="247" t="n">
        <f aca="false">M507+1</f>
        <v>1</v>
      </c>
      <c r="N508" s="175" t="str">
        <f aca="true">IF(D508="","",xEURO(OFFSET(C508,-M508+1,0),E508,OFFSET(C508,-M508+2,0),OFFSET(C508,-M508+2,0),OFFSET(C508,-M508+3,0)+AB508,OFFSET(C508,-M508+4,0),0,1)*D508)</f>
        <v/>
      </c>
      <c r="O508" s="235" t="str">
        <f aca="true">IF(D508="","",xEURO(OFFSET(C508,-M508+1,0),E508,OFFSET(C508,-M508+2,0),OFFSET(C508,-M508+2,0),OFFSET(C508,-M508+3,0)+AB508,OFFSET(C508,-M508+4,0),0,0))</f>
        <v/>
      </c>
      <c r="P508" s="175" t="str">
        <f aca="false">IF(D508="","",(O508-F508)*D508*10)</f>
        <v/>
      </c>
      <c r="Q508" s="175" t="str">
        <f aca="true">IF(D508="","",xEURO(OFFSET(C508,-M508+1,0),E508,OFFSET(C508,-M508+2,0),OFFSET(C508,-M508+2,0),OFFSET(C508,-M508+3,0)+AB508,OFFSET(C508,-M508+4,0),0,2)/10*D508)</f>
        <v/>
      </c>
      <c r="R508" s="248" t="str">
        <f aca="true">IF(D508="","",xEURO(OFFSET(C508,-M508+1,0),E508,OFFSET(C508,-M508+2,0),OFFSET(C508,-M508+2,0),OFFSET(C508,-M508+3,0)+AB508,OFFSET(C508,-M508+4,0),0,3)/100*D508*10000)</f>
        <v/>
      </c>
      <c r="S508" s="248" t="str">
        <f aca="true">IF(D508="","",xEURO(OFFSET(C508,-M508+1,0),E508,OFFSET(C508,-M508+2,0),OFFSET(C508,-M508+2,0),OFFSET(C508,-M508+3,0)+AB508,OFFSET(C508,-M508+4,0),0,5)/365.25*D508*10000)</f>
        <v/>
      </c>
      <c r="U508" s="175" t="str">
        <f aca="true">IF(I508="","",xEURO(OFFSET(C508,-M508+1,0),J508,OFFSET(C508,-M508+2,0),OFFSET(C508,-M508+2,0),OFFSET(C508,-M508+3,0)+AC508,OFFSET(C508,-M508+4,0),1,1)*I508)</f>
        <v/>
      </c>
      <c r="V508" s="235" t="str">
        <f aca="true">IF(I508="","",xEURO(OFFSET(C508,-M508+1,0),J508,OFFSET(C508,-M508+2,0),OFFSET(C508,-M508+2,0),OFFSET(C508,-M508+3,0)+AC508,OFFSET(C508,-M508+4,0),1,0))</f>
        <v/>
      </c>
      <c r="W508" s="175" t="str">
        <f aca="false">IF(I508="","",(V508-K508)*I508*10)</f>
        <v/>
      </c>
      <c r="X508" s="175" t="str">
        <f aca="true">IF(I508="","",xEURO(OFFSET(C508,-M508+1,0),J508,OFFSET(C508,-M508+2,0),OFFSET(C508,-M508+2,0),OFFSET(C508,-M508+3,0)+AC508,OFFSET(C508,-M508+4,0),1,2)/10*I508)</f>
        <v/>
      </c>
      <c r="Y508" s="248" t="str">
        <f aca="true">IF(I508="","",xEURO(OFFSET(C508,-M508+1,0),J508,OFFSET(C508,-M508+2,0),OFFSET(C508,-M508+2,0),OFFSET(C508,-M508+3,0)+AC508,OFFSET(C508,-M508+4,0),1,3)/100*I508*10000)</f>
        <v/>
      </c>
      <c r="Z508" s="248" t="str">
        <f aca="true">IF(I508="","",xEURO(OFFSET(C508,-M508+1,0),J508,OFFSET(C508,-M508+2,0),OFFSET(C508,-M508+2,0),OFFSET(C508,-M508+3,0)+AC508,OFFSET(C508,-M508+4,0),1,5)/365.25*I508*10000)</f>
        <v/>
      </c>
      <c r="AB508" s="249" t="str">
        <f aca="true">IF(D508="","",xCalcSkew(OFFSET(C508,-M508,0),E508-OFFSET(C508,-M508+1,0),b)/100)</f>
        <v/>
      </c>
      <c r="AC508" s="249" t="str">
        <f aca="true">IF(I508="","",xCalcSkew(OFFSET(C508,-M508,0),J508-OFFSET(C508,-M508+1,0),b)/100)</f>
        <v/>
      </c>
      <c r="AE508" s="0" t="n">
        <f aca="false">D508*F508*10000*-1</f>
        <v>-0</v>
      </c>
      <c r="AF508" s="0" t="n">
        <f aca="false">I508*K508*10000*-1</f>
        <v>-0</v>
      </c>
      <c r="AG508" s="0" t="n">
        <f aca="false">AE508+AF508</f>
        <v>-0</v>
      </c>
    </row>
    <row r="509" customFormat="false" ht="12.75" hidden="false" customHeight="false" outlineLevel="0" collapsed="false">
      <c r="C509" s="249" t="n">
        <f aca="false">INDEX(Inputs!$1:$65536,MATCH(C507,Inputs!C:C,0),7)</f>
        <v>0.026102944947767</v>
      </c>
      <c r="D509" s="265"/>
      <c r="E509" s="266"/>
      <c r="F509" s="266"/>
      <c r="G509" s="267"/>
      <c r="I509" s="265"/>
      <c r="J509" s="266"/>
      <c r="K509" s="266"/>
      <c r="L509" s="268"/>
      <c r="M509" s="247" t="n">
        <f aca="false">M508+1</f>
        <v>2</v>
      </c>
      <c r="N509" s="175" t="str">
        <f aca="true">IF(D509="","",xEURO(OFFSET(C509,-M509+1,0),E509,OFFSET(C509,-M509+2,0),OFFSET(C509,-M509+2,0),OFFSET(C509,-M509+3,0)+AB509,OFFSET(C509,-M509+4,0),0,1)*D509)</f>
        <v/>
      </c>
      <c r="O509" s="235" t="str">
        <f aca="true">IF(D509="","",xEURO(OFFSET(C509,-M509+1,0),E509,OFFSET(C509,-M509+2,0),OFFSET(C509,-M509+2,0),OFFSET(C509,-M509+3,0)+AB509,OFFSET(C509,-M509+4,0),0,0))</f>
        <v/>
      </c>
      <c r="P509" s="175" t="str">
        <f aca="false">IF(D509="","",(O509-F509)*D509*10)</f>
        <v/>
      </c>
      <c r="Q509" s="175" t="str">
        <f aca="true">IF(D509="","",xEURO(OFFSET(C509,-M509+1,0),E509,OFFSET(C509,-M509+2,0),OFFSET(C509,-M509+2,0),OFFSET(C509,-M509+3,0)+AB509,OFFSET(C509,-M509+4,0),0,2)/10*D509)</f>
        <v/>
      </c>
      <c r="R509" s="248" t="str">
        <f aca="true">IF(D509="","",xEURO(OFFSET(C509,-M509+1,0),E509,OFFSET(C509,-M509+2,0),OFFSET(C509,-M509+2,0),OFFSET(C509,-M509+3,0)+AB509,OFFSET(C509,-M509+4,0),0,3)/100*D509*10000)</f>
        <v/>
      </c>
      <c r="S509" s="248" t="str">
        <f aca="true">IF(D509="","",xEURO(OFFSET(C509,-M509+1,0),E509,OFFSET(C509,-M509+2,0),OFFSET(C509,-M509+2,0),OFFSET(C509,-M509+3,0)+AB509,OFFSET(C509,-M509+4,0),0,5)/365.25*D509*10000)</f>
        <v/>
      </c>
      <c r="U509" s="175" t="str">
        <f aca="true">IF(I509="","",xEURO(OFFSET(C509,-M509+1,0),J509,OFFSET(C509,-M509+2,0),OFFSET(C509,-M509+2,0),OFFSET(C509,-M509+3,0)+AC509,OFFSET(C509,-M509+4,0),1,1)*I509)</f>
        <v/>
      </c>
      <c r="V509" s="235" t="str">
        <f aca="true">IF(I509="","",xEURO(OFFSET(C509,-M509+1,0),J509,OFFSET(C509,-M509+2,0),OFFSET(C509,-M509+2,0),OFFSET(C509,-M509+3,0)+AC509,OFFSET(C509,-M509+4,0),1,0))</f>
        <v/>
      </c>
      <c r="W509" s="175" t="str">
        <f aca="false">IF(I509="","",(V509-K509)*I509*10)</f>
        <v/>
      </c>
      <c r="X509" s="175" t="str">
        <f aca="true">IF(I509="","",xEURO(OFFSET(C509,-M509+1,0),J509,OFFSET(C509,-M509+2,0),OFFSET(C509,-M509+2,0),OFFSET(C509,-M509+3,0)+AC509,OFFSET(C509,-M509+4,0),1,2)/10*I509)</f>
        <v/>
      </c>
      <c r="Y509" s="248" t="str">
        <f aca="true">IF(I509="","",xEURO(OFFSET(C509,-M509+1,0),J509,OFFSET(C509,-M509+2,0),OFFSET(C509,-M509+2,0),OFFSET(C509,-M509+3,0)+AC509,OFFSET(C509,-M509+4,0),1,3)/100*I509*10000)</f>
        <v/>
      </c>
      <c r="Z509" s="248" t="str">
        <f aca="true">IF(I509="","",xEURO(OFFSET(C509,-M509+1,0),J509,OFFSET(C509,-M509+2,0),OFFSET(C509,-M509+2,0),OFFSET(C509,-M509+3,0)+AC509,OFFSET(C509,-M509+4,0),1,5)/365.25*I509*10000)</f>
        <v/>
      </c>
      <c r="AB509" s="249" t="str">
        <f aca="true">IF(D509="","",xCalcSkew(OFFSET(C509,-M509,0),E509-OFFSET(C509,-M509+1,0),b)/100)</f>
        <v/>
      </c>
      <c r="AC509" s="249" t="str">
        <f aca="true">IF(I509="","",xCalcSkew(OFFSET(C509,-M509,0),J509-OFFSET(C509,-M509+1,0),b)/100)</f>
        <v/>
      </c>
      <c r="AE509" s="0" t="n">
        <f aca="false">D509*F509*10000*-1</f>
        <v>-0</v>
      </c>
      <c r="AF509" s="0" t="n">
        <f aca="false">I509*K509*10000*-1</f>
        <v>-0</v>
      </c>
      <c r="AG509" s="0" t="n">
        <f aca="false">AE509+AF509</f>
        <v>-0</v>
      </c>
    </row>
    <row r="510" customFormat="false" ht="12.75" hidden="false" customHeight="false" outlineLevel="0" collapsed="false">
      <c r="C510" s="270" t="n">
        <f aca="false">INDEX(Inputs!$1:$65536,MATCH(C507,Inputs!C:C,0),6)</f>
        <v>0.5</v>
      </c>
      <c r="D510" s="265"/>
      <c r="E510" s="266"/>
      <c r="F510" s="266"/>
      <c r="G510" s="267"/>
      <c r="I510" s="265"/>
      <c r="J510" s="266"/>
      <c r="K510" s="266"/>
      <c r="L510" s="268"/>
      <c r="M510" s="247" t="n">
        <f aca="false">M509+1</f>
        <v>3</v>
      </c>
      <c r="N510" s="175" t="str">
        <f aca="true">IF(D510="","",xEURO(OFFSET(C510,-M510+1,0),E510,OFFSET(C510,-M510+2,0),OFFSET(C510,-M510+2,0),OFFSET(C510,-M510+3,0)+AB510,OFFSET(C510,-M510+4,0),0,1)*D510)</f>
        <v/>
      </c>
      <c r="O510" s="235" t="str">
        <f aca="true">IF(D510="","",xEURO(OFFSET(C510,-M510+1,0),E510,OFFSET(C510,-M510+2,0),OFFSET(C510,-M510+2,0),OFFSET(C510,-M510+3,0)+AB510,OFFSET(C510,-M510+4,0),0,0))</f>
        <v/>
      </c>
      <c r="P510" s="175" t="str">
        <f aca="false">IF(D510="","",(O510-F510)*D510*10)</f>
        <v/>
      </c>
      <c r="Q510" s="175" t="str">
        <f aca="true">IF(D510="","",xEURO(OFFSET(C510,-M510+1,0),E510,OFFSET(C510,-M510+2,0),OFFSET(C510,-M510+2,0),OFFSET(C510,-M510+3,0)+AB510,OFFSET(C510,-M510+4,0),0,2)/10*D510)</f>
        <v/>
      </c>
      <c r="R510" s="248" t="str">
        <f aca="true">IF(D510="","",xEURO(OFFSET(C510,-M510+1,0),E510,OFFSET(C510,-M510+2,0),OFFSET(C510,-M510+2,0),OFFSET(C510,-M510+3,0)+AB510,OFFSET(C510,-M510+4,0),0,3)/100*D510*10000)</f>
        <v/>
      </c>
      <c r="S510" s="248" t="str">
        <f aca="true">IF(D510="","",xEURO(OFFSET(C510,-M510+1,0),E510,OFFSET(C510,-M510+2,0),OFFSET(C510,-M510+2,0),OFFSET(C510,-M510+3,0)+AB510,OFFSET(C510,-M510+4,0),0,5)/365.25*D510*10000)</f>
        <v/>
      </c>
      <c r="U510" s="175" t="str">
        <f aca="true">IF(I510="","",xEURO(OFFSET(C510,-M510+1,0),J510,OFFSET(C510,-M510+2,0),OFFSET(C510,-M510+2,0),OFFSET(C510,-M510+3,0)+AC510,OFFSET(C510,-M510+4,0),1,1)*I510)</f>
        <v/>
      </c>
      <c r="V510" s="235" t="str">
        <f aca="true">IF(I510="","",xEURO(OFFSET(C510,-M510+1,0),J510,OFFSET(C510,-M510+2,0),OFFSET(C510,-M510+2,0),OFFSET(C510,-M510+3,0)+AC510,OFFSET(C510,-M510+4,0),1,0))</f>
        <v/>
      </c>
      <c r="W510" s="175" t="str">
        <f aca="false">IF(I510="","",(V510-K510)*I510*10)</f>
        <v/>
      </c>
      <c r="X510" s="175" t="str">
        <f aca="true">IF(I510="","",xEURO(OFFSET(C510,-M510+1,0),J510,OFFSET(C510,-M510+2,0),OFFSET(C510,-M510+2,0),OFFSET(C510,-M510+3,0)+AC510,OFFSET(C510,-M510+4,0),1,2)/10*I510)</f>
        <v/>
      </c>
      <c r="Y510" s="248" t="str">
        <f aca="true">IF(I510="","",xEURO(OFFSET(C510,-M510+1,0),J510,OFFSET(C510,-M510+2,0),OFFSET(C510,-M510+2,0),OFFSET(C510,-M510+3,0)+AC510,OFFSET(C510,-M510+4,0),1,3)/100*I510*10000)</f>
        <v/>
      </c>
      <c r="Z510" s="248" t="str">
        <f aca="true">IF(I510="","",xEURO(OFFSET(C510,-M510+1,0),J510,OFFSET(C510,-M510+2,0),OFFSET(C510,-M510+2,0),OFFSET(C510,-M510+3,0)+AC510,OFFSET(C510,-M510+4,0),1,5)/365.25*I510*10000)</f>
        <v/>
      </c>
      <c r="AB510" s="249" t="str">
        <f aca="true">IF(D510="","",xCalcSkew(OFFSET(C510,-M510,0),E510-OFFSET(C510,-M510+1,0),b)/100)</f>
        <v/>
      </c>
      <c r="AC510" s="249" t="str">
        <f aca="true">IF(I510="","",xCalcSkew(OFFSET(C510,-M510,0),J510-OFFSET(C510,-M510+1,0),b)/100)</f>
        <v/>
      </c>
      <c r="AE510" s="0" t="n">
        <f aca="false">D510*F510*10000*-1</f>
        <v>-0</v>
      </c>
      <c r="AF510" s="0" t="n">
        <f aca="false">I510*K510*10000*-1</f>
        <v>-0</v>
      </c>
      <c r="AG510" s="0" t="n">
        <f aca="false">AE510+AF510</f>
        <v>-0</v>
      </c>
    </row>
    <row r="511" customFormat="false" ht="12.75" hidden="false" customHeight="false" outlineLevel="0" collapsed="false">
      <c r="C511" s="271" t="n">
        <f aca="false">INDEX(Inputs!$1:$65536,MATCH(C507,Inputs!C:C,0),9)</f>
        <v>405</v>
      </c>
      <c r="D511" s="265"/>
      <c r="E511" s="266"/>
      <c r="F511" s="266"/>
      <c r="G511" s="267"/>
      <c r="I511" s="265"/>
      <c r="J511" s="266"/>
      <c r="K511" s="266"/>
      <c r="L511" s="268"/>
      <c r="M511" s="247" t="n">
        <f aca="false">M510+1</f>
        <v>4</v>
      </c>
      <c r="N511" s="175" t="str">
        <f aca="true">IF(D511="","",xEURO(OFFSET(C511,-M511+1,0),E511,OFFSET(C511,-M511+2,0),OFFSET(C511,-M511+2,0),OFFSET(C511,-M511+3,0)+AB511,OFFSET(C511,-M511+4,0),0,1)*D511)</f>
        <v/>
      </c>
      <c r="O511" s="235" t="str">
        <f aca="true">IF(D511="","",xEURO(OFFSET(C511,-M511+1,0),E511,OFFSET(C511,-M511+2,0),OFFSET(C511,-M511+2,0),OFFSET(C511,-M511+3,0)+AB511,OFFSET(C511,-M511+4,0),0,0))</f>
        <v/>
      </c>
      <c r="P511" s="175" t="str">
        <f aca="false">IF(D511="","",(O511-F511)*D511*10)</f>
        <v/>
      </c>
      <c r="Q511" s="175" t="str">
        <f aca="true">IF(D511="","",xEURO(OFFSET(C511,-M511+1,0),E511,OFFSET(C511,-M511+2,0),OFFSET(C511,-M511+2,0),OFFSET(C511,-M511+3,0)+AB511,OFFSET(C511,-M511+4,0),0,2)/10*D511)</f>
        <v/>
      </c>
      <c r="R511" s="248" t="str">
        <f aca="true">IF(D511="","",xEURO(OFFSET(C511,-M511+1,0),E511,OFFSET(C511,-M511+2,0),OFFSET(C511,-M511+2,0),OFFSET(C511,-M511+3,0)+AB511,OFFSET(C511,-M511+4,0),0,3)/100*D511*10000)</f>
        <v/>
      </c>
      <c r="S511" s="248" t="str">
        <f aca="true">IF(D511="","",xEURO(OFFSET(C511,-M511+1,0),E511,OFFSET(C511,-M511+2,0),OFFSET(C511,-M511+2,0),OFFSET(C511,-M511+3,0)+AB511,OFFSET(C511,-M511+4,0),0,5)/365.25*D511*10000)</f>
        <v/>
      </c>
      <c r="U511" s="175" t="str">
        <f aca="true">IF(I511="","",xEURO(OFFSET(C511,-M511+1,0),J511,OFFSET(C511,-M511+2,0),OFFSET(C511,-M511+2,0),OFFSET(C511,-M511+3,0)+AC511,OFFSET(C511,-M511+4,0),1,1)*I511)</f>
        <v/>
      </c>
      <c r="V511" s="235" t="str">
        <f aca="true">IF(I511="","",xEURO(OFFSET(C511,-M511+1,0),J511,OFFSET(C511,-M511+2,0),OFFSET(C511,-M511+2,0),OFFSET(C511,-M511+3,0)+AC511,OFFSET(C511,-M511+4,0),1,0))</f>
        <v/>
      </c>
      <c r="W511" s="175" t="str">
        <f aca="false">IF(I511="","",(V511-K511)*I511*10)</f>
        <v/>
      </c>
      <c r="X511" s="175" t="str">
        <f aca="true">IF(I511="","",xEURO(OFFSET(C511,-M511+1,0),J511,OFFSET(C511,-M511+2,0),OFFSET(C511,-M511+2,0),OFFSET(C511,-M511+3,0)+AC511,OFFSET(C511,-M511+4,0),1,2)/10*I511)</f>
        <v/>
      </c>
      <c r="Y511" s="248" t="str">
        <f aca="true">IF(I511="","",xEURO(OFFSET(C511,-M511+1,0),J511,OFFSET(C511,-M511+2,0),OFFSET(C511,-M511+2,0),OFFSET(C511,-M511+3,0)+AC511,OFFSET(C511,-M511+4,0),1,3)/100*I511*10000)</f>
        <v/>
      </c>
      <c r="Z511" s="248" t="str">
        <f aca="true">IF(I511="","",xEURO(OFFSET(C511,-M511+1,0),J511,OFFSET(C511,-M511+2,0),OFFSET(C511,-M511+2,0),OFFSET(C511,-M511+3,0)+AC511,OFFSET(C511,-M511+4,0),1,5)/365.25*I511*10000)</f>
        <v/>
      </c>
      <c r="AB511" s="249" t="str">
        <f aca="true">IF(D511="","",xCalcSkew(OFFSET(C511,-M511,0),E511-OFFSET(C511,-M511+1,0),b)/100)</f>
        <v/>
      </c>
      <c r="AC511" s="249" t="str">
        <f aca="true">IF(I511="","",xCalcSkew(OFFSET(C511,-M511,0),J511-OFFSET(C511,-M511+1,0),b)/100)</f>
        <v/>
      </c>
      <c r="AE511" s="0" t="n">
        <f aca="false">D511*F511*10000*-1</f>
        <v>-0</v>
      </c>
      <c r="AF511" s="0" t="n">
        <f aca="false">I511*K511*10000*-1</f>
        <v>-0</v>
      </c>
      <c r="AG511" s="0" t="n">
        <f aca="false">AE511+AF511</f>
        <v>-0</v>
      </c>
    </row>
    <row r="512" customFormat="false" ht="12.75" hidden="false" customHeight="false" outlineLevel="0" collapsed="false">
      <c r="C512" s="272" t="n">
        <f aca="false">D543+I543</f>
        <v>30</v>
      </c>
      <c r="D512" s="265"/>
      <c r="E512" s="266"/>
      <c r="F512" s="266"/>
      <c r="G512" s="267"/>
      <c r="I512" s="265"/>
      <c r="J512" s="266"/>
      <c r="K512" s="266"/>
      <c r="L512" s="268"/>
      <c r="M512" s="247" t="n">
        <f aca="false">M511+1</f>
        <v>5</v>
      </c>
      <c r="N512" s="175" t="str">
        <f aca="true">IF(D512="","",xEURO(OFFSET(C512,-M512+1,0),E512,OFFSET(C512,-M512+2,0),OFFSET(C512,-M512+2,0),OFFSET(C512,-M512+3,0)+AB512,OFFSET(C512,-M512+4,0),0,1)*D512)</f>
        <v/>
      </c>
      <c r="O512" s="235" t="str">
        <f aca="true">IF(D512="","",xEURO(OFFSET(C512,-M512+1,0),E512,OFFSET(C512,-M512+2,0),OFFSET(C512,-M512+2,0),OFFSET(C512,-M512+3,0)+AB512,OFFSET(C512,-M512+4,0),0,0))</f>
        <v/>
      </c>
      <c r="P512" s="175" t="str">
        <f aca="false">IF(D512="","",(O512-F512)*D512*10)</f>
        <v/>
      </c>
      <c r="Q512" s="175" t="str">
        <f aca="true">IF(D512="","",xEURO(OFFSET(C512,-M512+1,0),E512,OFFSET(C512,-M512+2,0),OFFSET(C512,-M512+2,0),OFFSET(C512,-M512+3,0)+AB512,OFFSET(C512,-M512+4,0),0,2)/10*D512)</f>
        <v/>
      </c>
      <c r="R512" s="248" t="str">
        <f aca="true">IF(D512="","",xEURO(OFFSET(C512,-M512+1,0),E512,OFFSET(C512,-M512+2,0),OFFSET(C512,-M512+2,0),OFFSET(C512,-M512+3,0)+AB512,OFFSET(C512,-M512+4,0),0,3)/100*D512*10000)</f>
        <v/>
      </c>
      <c r="S512" s="248" t="str">
        <f aca="true">IF(D512="","",xEURO(OFFSET(C512,-M512+1,0),E512,OFFSET(C512,-M512+2,0),OFFSET(C512,-M512+2,0),OFFSET(C512,-M512+3,0)+AB512,OFFSET(C512,-M512+4,0),0,5)/365.25*D512*10000)</f>
        <v/>
      </c>
      <c r="U512" s="175" t="str">
        <f aca="true">IF(I512="","",xEURO(OFFSET(C512,-M512+1,0),J512,OFFSET(C512,-M512+2,0),OFFSET(C512,-M512+2,0),OFFSET(C512,-M512+3,0)+AC512,OFFSET(C512,-M512+4,0),1,1)*I512)</f>
        <v/>
      </c>
      <c r="V512" s="235" t="str">
        <f aca="true">IF(I512="","",xEURO(OFFSET(C512,-M512+1,0),J512,OFFSET(C512,-M512+2,0),OFFSET(C512,-M512+2,0),OFFSET(C512,-M512+3,0)+AC512,OFFSET(C512,-M512+4,0),1,0))</f>
        <v/>
      </c>
      <c r="W512" s="175" t="str">
        <f aca="false">IF(I512="","",(V512-K512)*I512*10)</f>
        <v/>
      </c>
      <c r="X512" s="175" t="str">
        <f aca="true">IF(I512="","",xEURO(OFFSET(C512,-M512+1,0),J512,OFFSET(C512,-M512+2,0),OFFSET(C512,-M512+2,0),OFFSET(C512,-M512+3,0)+AC512,OFFSET(C512,-M512+4,0),1,2)/10*I512)</f>
        <v/>
      </c>
      <c r="Y512" s="248" t="str">
        <f aca="true">IF(I512="","",xEURO(OFFSET(C512,-M512+1,0),J512,OFFSET(C512,-M512+2,0),OFFSET(C512,-M512+2,0),OFFSET(C512,-M512+3,0)+AC512,OFFSET(C512,-M512+4,0),1,3)/100*I512*10000)</f>
        <v/>
      </c>
      <c r="Z512" s="248" t="str">
        <f aca="true">IF(I512="","",xEURO(OFFSET(C512,-M512+1,0),J512,OFFSET(C512,-M512+2,0),OFFSET(C512,-M512+2,0),OFFSET(C512,-M512+3,0)+AC512,OFFSET(C512,-M512+4,0),1,5)/365.25*I512*10000)</f>
        <v/>
      </c>
      <c r="AB512" s="249" t="str">
        <f aca="true">IF(D512="","",xCalcSkew(OFFSET(C512,-M512,0),E512-OFFSET(C512,-M512+1,0),b)/100)</f>
        <v/>
      </c>
      <c r="AC512" s="249" t="str">
        <f aca="true">IF(I512="","",xCalcSkew(OFFSET(C512,-M512,0),J512-OFFSET(C512,-M512+1,0),b)/100)</f>
        <v/>
      </c>
      <c r="AE512" s="0" t="n">
        <f aca="false">D512*F512*10000*-1</f>
        <v>-0</v>
      </c>
      <c r="AF512" s="0" t="n">
        <f aca="false">I512*K512*10000*-1</f>
        <v>-0</v>
      </c>
      <c r="AG512" s="0" t="n">
        <f aca="false">AE512+AF512</f>
        <v>-0</v>
      </c>
    </row>
    <row r="513" customFormat="false" ht="12.75" hidden="false" customHeight="false" outlineLevel="0" collapsed="false">
      <c r="C513" s="272" t="e">
        <f aca="false">N543+U543</f>
        <v>#NAME?</v>
      </c>
      <c r="D513" s="265"/>
      <c r="E513" s="266"/>
      <c r="F513" s="266"/>
      <c r="G513" s="267"/>
      <c r="I513" s="265"/>
      <c r="J513" s="266"/>
      <c r="K513" s="266"/>
      <c r="L513" s="268"/>
      <c r="M513" s="247" t="n">
        <f aca="false">M512+1</f>
        <v>6</v>
      </c>
      <c r="N513" s="175" t="str">
        <f aca="true">IF(D513="","",xEURO(OFFSET(C513,-M513+1,0),E513,OFFSET(C513,-M513+2,0),OFFSET(C513,-M513+2,0),OFFSET(C513,-M513+3,0)+AB513,OFFSET(C513,-M513+4,0),0,1)*D513)</f>
        <v/>
      </c>
      <c r="O513" s="235" t="str">
        <f aca="true">IF(D513="","",xEURO(OFFSET(C513,-M513+1,0),E513,OFFSET(C513,-M513+2,0),OFFSET(C513,-M513+2,0),OFFSET(C513,-M513+3,0)+AB513,OFFSET(C513,-M513+4,0),0,0))</f>
        <v/>
      </c>
      <c r="P513" s="175" t="str">
        <f aca="false">IF(D513="","",(O513-F513)*D513*10)</f>
        <v/>
      </c>
      <c r="Q513" s="175" t="str">
        <f aca="true">IF(D513="","",xEURO(OFFSET(C513,-M513+1,0),E513,OFFSET(C513,-M513+2,0),OFFSET(C513,-M513+2,0),OFFSET(C513,-M513+3,0)+AB513,OFFSET(C513,-M513+4,0),0,2)/10*D513)</f>
        <v/>
      </c>
      <c r="R513" s="248" t="str">
        <f aca="true">IF(D513="","",xEURO(OFFSET(C513,-M513+1,0),E513,OFFSET(C513,-M513+2,0),OFFSET(C513,-M513+2,0),OFFSET(C513,-M513+3,0)+AB513,OFFSET(C513,-M513+4,0),0,3)/100*D513*10000)</f>
        <v/>
      </c>
      <c r="S513" s="248" t="str">
        <f aca="true">IF(D513="","",xEURO(OFFSET(C513,-M513+1,0),E513,OFFSET(C513,-M513+2,0),OFFSET(C513,-M513+2,0),OFFSET(C513,-M513+3,0)+AB513,OFFSET(C513,-M513+4,0),0,5)/365.25*D513*10000)</f>
        <v/>
      </c>
      <c r="U513" s="175" t="str">
        <f aca="true">IF(I513="","",xEURO(OFFSET(C513,-M513+1,0),J513,OFFSET(C513,-M513+2,0),OFFSET(C513,-M513+2,0),OFFSET(C513,-M513+3,0)+AC513,OFFSET(C513,-M513+4,0),1,1)*I513)</f>
        <v/>
      </c>
      <c r="V513" s="235" t="str">
        <f aca="true">IF(I513="","",xEURO(OFFSET(C513,-M513+1,0),J513,OFFSET(C513,-M513+2,0),OFFSET(C513,-M513+2,0),OFFSET(C513,-M513+3,0)+AC513,OFFSET(C513,-M513+4,0),1,0))</f>
        <v/>
      </c>
      <c r="W513" s="175" t="str">
        <f aca="false">IF(I513="","",(V513-K513)*I513*10)</f>
        <v/>
      </c>
      <c r="X513" s="175" t="str">
        <f aca="true">IF(I513="","",xEURO(OFFSET(C513,-M513+1,0),J513,OFFSET(C513,-M513+2,0),OFFSET(C513,-M513+2,0),OFFSET(C513,-M513+3,0)+AC513,OFFSET(C513,-M513+4,0),1,2)/10*I513)</f>
        <v/>
      </c>
      <c r="Y513" s="248" t="str">
        <f aca="true">IF(I513="","",xEURO(OFFSET(C513,-M513+1,0),J513,OFFSET(C513,-M513+2,0),OFFSET(C513,-M513+2,0),OFFSET(C513,-M513+3,0)+AC513,OFFSET(C513,-M513+4,0),1,3)/100*I513*10000)</f>
        <v/>
      </c>
      <c r="Z513" s="248" t="str">
        <f aca="true">IF(I513="","",xEURO(OFFSET(C513,-M513+1,0),J513,OFFSET(C513,-M513+2,0),OFFSET(C513,-M513+2,0),OFFSET(C513,-M513+3,0)+AC513,OFFSET(C513,-M513+4,0),1,5)/365.25*I513*10000)</f>
        <v/>
      </c>
      <c r="AB513" s="249" t="str">
        <f aca="true">IF(D513="","",xCalcSkew(OFFSET(C513,-M513,0),E513-OFFSET(C513,-M513+1,0),b)/100)</f>
        <v/>
      </c>
      <c r="AC513" s="249" t="str">
        <f aca="true">IF(I513="","",xCalcSkew(OFFSET(C513,-M513,0),J513-OFFSET(C513,-M513+1,0),b)/100)</f>
        <v/>
      </c>
      <c r="AE513" s="0" t="n">
        <f aca="false">D513*F513*10000*-1</f>
        <v>-0</v>
      </c>
      <c r="AF513" s="0" t="n">
        <f aca="false">I513*K513*10000*-1</f>
        <v>-0</v>
      </c>
      <c r="AG513" s="0" t="n">
        <f aca="false">AE513+AF513</f>
        <v>-0</v>
      </c>
    </row>
    <row r="514" customFormat="false" ht="12.75" hidden="false" customHeight="false" outlineLevel="0" collapsed="false">
      <c r="C514" s="273" t="e">
        <f aca="false">Q543+X543</f>
        <v>#NAME?</v>
      </c>
      <c r="D514" s="265"/>
      <c r="E514" s="266"/>
      <c r="F514" s="266"/>
      <c r="G514" s="267"/>
      <c r="I514" s="265"/>
      <c r="J514" s="266"/>
      <c r="K514" s="266"/>
      <c r="L514" s="268"/>
      <c r="M514" s="247" t="n">
        <f aca="false">M513+1</f>
        <v>7</v>
      </c>
      <c r="N514" s="175" t="str">
        <f aca="true">IF(D514="","",xEURO(OFFSET(C514,-M514+1,0),E514,OFFSET(C514,-M514+2,0),OFFSET(C514,-M514+2,0),OFFSET(C514,-M514+3,0)+AB514,OFFSET(C514,-M514+4,0),0,1)*D514)</f>
        <v/>
      </c>
      <c r="O514" s="235" t="str">
        <f aca="true">IF(D514="","",xEURO(OFFSET(C514,-M514+1,0),E514,OFFSET(C514,-M514+2,0),OFFSET(C514,-M514+2,0),OFFSET(C514,-M514+3,0)+AB514,OFFSET(C514,-M514+4,0),0,0))</f>
        <v/>
      </c>
      <c r="P514" s="175" t="str">
        <f aca="false">IF(D514="","",(O514-F514)*D514*10)</f>
        <v/>
      </c>
      <c r="Q514" s="175" t="str">
        <f aca="true">IF(D514="","",xEURO(OFFSET(C514,-M514+1,0),E514,OFFSET(C514,-M514+2,0),OFFSET(C514,-M514+2,0),OFFSET(C514,-M514+3,0)+AB514,OFFSET(C514,-M514+4,0),0,2)/10*D514)</f>
        <v/>
      </c>
      <c r="R514" s="248" t="str">
        <f aca="true">IF(D514="","",xEURO(OFFSET(C514,-M514+1,0),E514,OFFSET(C514,-M514+2,0),OFFSET(C514,-M514+2,0),OFFSET(C514,-M514+3,0)+AB514,OFFSET(C514,-M514+4,0),0,3)/100*D514*10000)</f>
        <v/>
      </c>
      <c r="S514" s="248" t="str">
        <f aca="true">IF(D514="","",xEURO(OFFSET(C514,-M514+1,0),E514,OFFSET(C514,-M514+2,0),OFFSET(C514,-M514+2,0),OFFSET(C514,-M514+3,0)+AB514,OFFSET(C514,-M514+4,0),0,5)/365.25*D514*10000)</f>
        <v/>
      </c>
      <c r="U514" s="175" t="str">
        <f aca="true">IF(I514="","",xEURO(OFFSET(C514,-M514+1,0),J514,OFFSET(C514,-M514+2,0),OFFSET(C514,-M514+2,0),OFFSET(C514,-M514+3,0)+AC514,OFFSET(C514,-M514+4,0),1,1)*I514)</f>
        <v/>
      </c>
      <c r="V514" s="235" t="str">
        <f aca="true">IF(I514="","",xEURO(OFFSET(C514,-M514+1,0),J514,OFFSET(C514,-M514+2,0),OFFSET(C514,-M514+2,0),OFFSET(C514,-M514+3,0)+AC514,OFFSET(C514,-M514+4,0),1,0))</f>
        <v/>
      </c>
      <c r="W514" s="175" t="str">
        <f aca="false">IF(I514="","",(V514-K514)*I514*10)</f>
        <v/>
      </c>
      <c r="X514" s="175" t="str">
        <f aca="true">IF(I514="","",xEURO(OFFSET(C514,-M514+1,0),J514,OFFSET(C514,-M514+2,0),OFFSET(C514,-M514+2,0),OFFSET(C514,-M514+3,0)+AC514,OFFSET(C514,-M514+4,0),1,2)/10*I514)</f>
        <v/>
      </c>
      <c r="Y514" s="248" t="str">
        <f aca="true">IF(I514="","",xEURO(OFFSET(C514,-M514+1,0),J514,OFFSET(C514,-M514+2,0),OFFSET(C514,-M514+2,0),OFFSET(C514,-M514+3,0)+AC514,OFFSET(C514,-M514+4,0),1,3)/100*I514*10000)</f>
        <v/>
      </c>
      <c r="Z514" s="248" t="str">
        <f aca="true">IF(I514="","",xEURO(OFFSET(C514,-M514+1,0),J514,OFFSET(C514,-M514+2,0),OFFSET(C514,-M514+2,0),OFFSET(C514,-M514+3,0)+AC514,OFFSET(C514,-M514+4,0),1,5)/365.25*I514*10000)</f>
        <v/>
      </c>
      <c r="AB514" s="249" t="str">
        <f aca="true">IF(D514="","",xCalcSkew(OFFSET(C514,-M514,0),E514-OFFSET(C514,-M514+1,0),b)/100)</f>
        <v/>
      </c>
      <c r="AC514" s="249" t="str">
        <f aca="true">IF(I514="","",xCalcSkew(OFFSET(C514,-M514,0),J514-OFFSET(C514,-M514+1,0),b)/100)</f>
        <v/>
      </c>
      <c r="AE514" s="0" t="n">
        <f aca="false">D514*F514*10000*-1</f>
        <v>-0</v>
      </c>
      <c r="AF514" s="0" t="n">
        <f aca="false">I514*K514*10000*-1</f>
        <v>-0</v>
      </c>
      <c r="AG514" s="0" t="n">
        <f aca="false">AE514+AF514</f>
        <v>-0</v>
      </c>
    </row>
    <row r="515" customFormat="false" ht="12.75" hidden="false" customHeight="false" outlineLevel="0" collapsed="false">
      <c r="C515" s="272" t="e">
        <f aca="false">R543+Y543</f>
        <v>#NAME?</v>
      </c>
      <c r="D515" s="265"/>
      <c r="E515" s="266"/>
      <c r="F515" s="266"/>
      <c r="G515" s="267"/>
      <c r="I515" s="265"/>
      <c r="J515" s="266"/>
      <c r="K515" s="266"/>
      <c r="L515" s="268"/>
      <c r="M515" s="247" t="n">
        <f aca="false">M514+1</f>
        <v>8</v>
      </c>
      <c r="N515" s="175" t="str">
        <f aca="true">IF(D515="","",xEURO(OFFSET(C515,-M515+1,0),E515,OFFSET(C515,-M515+2,0),OFFSET(C515,-M515+2,0),OFFSET(C515,-M515+3,0)+AB515,OFFSET(C515,-M515+4,0),0,1)*D515)</f>
        <v/>
      </c>
      <c r="O515" s="235" t="str">
        <f aca="true">IF(D515="","",xEURO(OFFSET(C515,-M515+1,0),E515,OFFSET(C515,-M515+2,0),OFFSET(C515,-M515+2,0),OFFSET(C515,-M515+3,0)+AB515,OFFSET(C515,-M515+4,0),0,0))</f>
        <v/>
      </c>
      <c r="P515" s="175" t="str">
        <f aca="false">IF(D515="","",(O515-F515)*D515*10)</f>
        <v/>
      </c>
      <c r="Q515" s="175" t="str">
        <f aca="true">IF(D515="","",xEURO(OFFSET(C515,-M515+1,0),E515,OFFSET(C515,-M515+2,0),OFFSET(C515,-M515+2,0),OFFSET(C515,-M515+3,0)+AB515,OFFSET(C515,-M515+4,0),0,2)/10*D515)</f>
        <v/>
      </c>
      <c r="R515" s="248" t="str">
        <f aca="true">IF(D515="","",xEURO(OFFSET(C515,-M515+1,0),E515,OFFSET(C515,-M515+2,0),OFFSET(C515,-M515+2,0),OFFSET(C515,-M515+3,0)+AB515,OFFSET(C515,-M515+4,0),0,3)/100*D515*10000)</f>
        <v/>
      </c>
      <c r="S515" s="248" t="str">
        <f aca="true">IF(D515="","",xEURO(OFFSET(C515,-M515+1,0),E515,OFFSET(C515,-M515+2,0),OFFSET(C515,-M515+2,0),OFFSET(C515,-M515+3,0)+AB515,OFFSET(C515,-M515+4,0),0,5)/365.25*D515*10000)</f>
        <v/>
      </c>
      <c r="U515" s="175" t="str">
        <f aca="true">IF(I515="","",xEURO(OFFSET(C515,-M515+1,0),J515,OFFSET(C515,-M515+2,0),OFFSET(C515,-M515+2,0),OFFSET(C515,-M515+3,0)+AC515,OFFSET(C515,-M515+4,0),1,1)*I515)</f>
        <v/>
      </c>
      <c r="V515" s="235" t="str">
        <f aca="true">IF(I515="","",xEURO(OFFSET(C515,-M515+1,0),J515,OFFSET(C515,-M515+2,0),OFFSET(C515,-M515+2,0),OFFSET(C515,-M515+3,0)+AC515,OFFSET(C515,-M515+4,0),1,0))</f>
        <v/>
      </c>
      <c r="W515" s="175" t="str">
        <f aca="false">IF(I515="","",(V515-K515)*I515*10)</f>
        <v/>
      </c>
      <c r="X515" s="175" t="str">
        <f aca="true">IF(I515="","",xEURO(OFFSET(C515,-M515+1,0),J515,OFFSET(C515,-M515+2,0),OFFSET(C515,-M515+2,0),OFFSET(C515,-M515+3,0)+AC515,OFFSET(C515,-M515+4,0),1,2)/10*I515)</f>
        <v/>
      </c>
      <c r="Y515" s="248" t="str">
        <f aca="true">IF(I515="","",xEURO(OFFSET(C515,-M515+1,0),J515,OFFSET(C515,-M515+2,0),OFFSET(C515,-M515+2,0),OFFSET(C515,-M515+3,0)+AC515,OFFSET(C515,-M515+4,0),1,3)/100*I515*10000)</f>
        <v/>
      </c>
      <c r="Z515" s="248" t="str">
        <f aca="true">IF(I515="","",xEURO(OFFSET(C515,-M515+1,0),J515,OFFSET(C515,-M515+2,0),OFFSET(C515,-M515+2,0),OFFSET(C515,-M515+3,0)+AC515,OFFSET(C515,-M515+4,0),1,5)/365.25*I515*10000)</f>
        <v/>
      </c>
      <c r="AB515" s="249" t="str">
        <f aca="true">IF(D515="","",xCalcSkew(OFFSET(C515,-M515,0),E515-OFFSET(C515,-M515+1,0),b)/100)</f>
        <v/>
      </c>
      <c r="AC515" s="249" t="str">
        <f aca="true">IF(I515="","",xCalcSkew(OFFSET(C515,-M515,0),J515-OFFSET(C515,-M515+1,0),b)/100)</f>
        <v/>
      </c>
      <c r="AE515" s="0" t="n">
        <f aca="false">D515*F515*10000*-1</f>
        <v>-0</v>
      </c>
      <c r="AF515" s="0" t="n">
        <f aca="false">I515*K515*10000*-1</f>
        <v>-0</v>
      </c>
      <c r="AG515" s="0" t="n">
        <f aca="false">AE515+AF515</f>
        <v>-0</v>
      </c>
    </row>
    <row r="516" customFormat="false" ht="12.75" hidden="false" customHeight="false" outlineLevel="0" collapsed="false">
      <c r="C516" s="272" t="e">
        <f aca="false">S543+Z543</f>
        <v>#NAME?</v>
      </c>
      <c r="D516" s="265"/>
      <c r="E516" s="266"/>
      <c r="F516" s="266"/>
      <c r="G516" s="267"/>
      <c r="I516" s="265"/>
      <c r="J516" s="266"/>
      <c r="K516" s="266"/>
      <c r="L516" s="268"/>
      <c r="M516" s="247" t="n">
        <f aca="false">M515+1</f>
        <v>9</v>
      </c>
      <c r="N516" s="175" t="str">
        <f aca="true">IF(D516="","",xEURO(OFFSET(C516,-M516+1,0),E516,OFFSET(C516,-M516+2,0),OFFSET(C516,-M516+2,0),OFFSET(C516,-M516+3,0)+AB516,OFFSET(C516,-M516+4,0),0,1)*D516)</f>
        <v/>
      </c>
      <c r="O516" s="235" t="str">
        <f aca="true">IF(D516="","",xEURO(OFFSET(C516,-M516+1,0),E516,OFFSET(C516,-M516+2,0),OFFSET(C516,-M516+2,0),OFFSET(C516,-M516+3,0)+AB516,OFFSET(C516,-M516+4,0),0,0))</f>
        <v/>
      </c>
      <c r="P516" s="175" t="str">
        <f aca="false">IF(D516="","",(O516-F516)*D516*10)</f>
        <v/>
      </c>
      <c r="Q516" s="175" t="str">
        <f aca="true">IF(D516="","",xEURO(OFFSET(C516,-M516+1,0),E516,OFFSET(C516,-M516+2,0),OFFSET(C516,-M516+2,0),OFFSET(C516,-M516+3,0)+AB516,OFFSET(C516,-M516+4,0),0,2)/10*D516)</f>
        <v/>
      </c>
      <c r="R516" s="248" t="str">
        <f aca="true">IF(D516="","",xEURO(OFFSET(C516,-M516+1,0),E516,OFFSET(C516,-M516+2,0),OFFSET(C516,-M516+2,0),OFFSET(C516,-M516+3,0)+AB516,OFFSET(C516,-M516+4,0),0,3)/100*D516*10000)</f>
        <v/>
      </c>
      <c r="S516" s="248" t="str">
        <f aca="true">IF(D516="","",xEURO(OFFSET(C516,-M516+1,0),E516,OFFSET(C516,-M516+2,0),OFFSET(C516,-M516+2,0),OFFSET(C516,-M516+3,0)+AB516,OFFSET(C516,-M516+4,0),0,5)/365.25*D516*10000)</f>
        <v/>
      </c>
      <c r="U516" s="175" t="str">
        <f aca="true">IF(I516="","",xEURO(OFFSET(C516,-M516+1,0),J516,OFFSET(C516,-M516+2,0),OFFSET(C516,-M516+2,0),OFFSET(C516,-M516+3,0)+AC516,OFFSET(C516,-M516+4,0),1,1)*I516)</f>
        <v/>
      </c>
      <c r="V516" s="235" t="str">
        <f aca="true">IF(I516="","",xEURO(OFFSET(C516,-M516+1,0),J516,OFFSET(C516,-M516+2,0),OFFSET(C516,-M516+2,0),OFFSET(C516,-M516+3,0)+AC516,OFFSET(C516,-M516+4,0),1,0))</f>
        <v/>
      </c>
      <c r="W516" s="175" t="str">
        <f aca="false">IF(I516="","",(V516-K516)*I516*10)</f>
        <v/>
      </c>
      <c r="X516" s="175" t="str">
        <f aca="true">IF(I516="","",xEURO(OFFSET(C516,-M516+1,0),J516,OFFSET(C516,-M516+2,0),OFFSET(C516,-M516+2,0),OFFSET(C516,-M516+3,0)+AC516,OFFSET(C516,-M516+4,0),1,2)/10*I516)</f>
        <v/>
      </c>
      <c r="Y516" s="248" t="str">
        <f aca="true">IF(I516="","",xEURO(OFFSET(C516,-M516+1,0),J516,OFFSET(C516,-M516+2,0),OFFSET(C516,-M516+2,0),OFFSET(C516,-M516+3,0)+AC516,OFFSET(C516,-M516+4,0),1,3)/100*I516*10000)</f>
        <v/>
      </c>
      <c r="Z516" s="248" t="str">
        <f aca="true">IF(I516="","",xEURO(OFFSET(C516,-M516+1,0),J516,OFFSET(C516,-M516+2,0),OFFSET(C516,-M516+2,0),OFFSET(C516,-M516+3,0)+AC516,OFFSET(C516,-M516+4,0),1,5)/365.25*I516*10000)</f>
        <v/>
      </c>
      <c r="AB516" s="249" t="str">
        <f aca="true">IF(D516="","",xCalcSkew(OFFSET(C516,-M516,0),E516-OFFSET(C516,-M516+1,0),b)/100)</f>
        <v/>
      </c>
      <c r="AC516" s="249" t="str">
        <f aca="true">IF(I516="","",xCalcSkew(OFFSET(C516,-M516,0),J516-OFFSET(C516,-M516+1,0),b)/100)</f>
        <v/>
      </c>
      <c r="AE516" s="0" t="n">
        <f aca="false">D516*F516*10000*-1</f>
        <v>-0</v>
      </c>
      <c r="AF516" s="0" t="n">
        <f aca="false">I516*K516*10000*-1</f>
        <v>-0</v>
      </c>
      <c r="AG516" s="0" t="n">
        <f aca="false">AE516+AF516</f>
        <v>-0</v>
      </c>
    </row>
    <row r="517" customFormat="false" ht="12.75" hidden="false" customHeight="false" outlineLevel="0" collapsed="false">
      <c r="C517" s="272" t="e">
        <f aca="false">P543+W543</f>
        <v>#NAME?</v>
      </c>
      <c r="D517" s="265"/>
      <c r="E517" s="266"/>
      <c r="F517" s="266"/>
      <c r="G517" s="267"/>
      <c r="I517" s="265"/>
      <c r="J517" s="266"/>
      <c r="K517" s="266"/>
      <c r="L517" s="268"/>
      <c r="M517" s="247" t="n">
        <f aca="false">M516+1</f>
        <v>10</v>
      </c>
      <c r="N517" s="175" t="str">
        <f aca="true">IF(D517="","",xEURO(OFFSET(C517,-M517+1,0),E517,OFFSET(C517,-M517+2,0),OFFSET(C517,-M517+2,0),OFFSET(C517,-M517+3,0)+AB517,OFFSET(C517,-M517+4,0),0,1)*D517)</f>
        <v/>
      </c>
      <c r="O517" s="235" t="str">
        <f aca="true">IF(D517="","",xEURO(OFFSET(C517,-M517+1,0),E517,OFFSET(C517,-M517+2,0),OFFSET(C517,-M517+2,0),OFFSET(C517,-M517+3,0)+AB517,OFFSET(C517,-M517+4,0),0,0))</f>
        <v/>
      </c>
      <c r="P517" s="175" t="str">
        <f aca="false">IF(D517="","",(O517-F517)*D517*10)</f>
        <v/>
      </c>
      <c r="Q517" s="175" t="str">
        <f aca="true">IF(D517="","",xEURO(OFFSET(C517,-M517+1,0),E517,OFFSET(C517,-M517+2,0),OFFSET(C517,-M517+2,0),OFFSET(C517,-M517+3,0)+AB517,OFFSET(C517,-M517+4,0),0,2)/10*D517)</f>
        <v/>
      </c>
      <c r="R517" s="248" t="str">
        <f aca="true">IF(D517="","",xEURO(OFFSET(C517,-M517+1,0),E517,OFFSET(C517,-M517+2,0),OFFSET(C517,-M517+2,0),OFFSET(C517,-M517+3,0)+AB517,OFFSET(C517,-M517+4,0),0,3)/100*D517*10000)</f>
        <v/>
      </c>
      <c r="S517" s="248" t="str">
        <f aca="true">IF(D517="","",xEURO(OFFSET(C517,-M517+1,0),E517,OFFSET(C517,-M517+2,0),OFFSET(C517,-M517+2,0),OFFSET(C517,-M517+3,0)+AB517,OFFSET(C517,-M517+4,0),0,5)/365.25*D517*10000)</f>
        <v/>
      </c>
      <c r="U517" s="175" t="str">
        <f aca="true">IF(I517="","",xEURO(OFFSET(C517,-M517+1,0),J517,OFFSET(C517,-M517+2,0),OFFSET(C517,-M517+2,0),OFFSET(C517,-M517+3,0)+AC517,OFFSET(C517,-M517+4,0),1,1)*I517)</f>
        <v/>
      </c>
      <c r="V517" s="235" t="str">
        <f aca="true">IF(I517="","",xEURO(OFFSET(C517,-M517+1,0),J517,OFFSET(C517,-M517+2,0),OFFSET(C517,-M517+2,0),OFFSET(C517,-M517+3,0)+AC517,OFFSET(C517,-M517+4,0),1,0))</f>
        <v/>
      </c>
      <c r="W517" s="175" t="str">
        <f aca="false">IF(I517="","",(V517-K517)*I517*10)</f>
        <v/>
      </c>
      <c r="X517" s="175" t="str">
        <f aca="true">IF(I517="","",xEURO(OFFSET(C517,-M517+1,0),J517,OFFSET(C517,-M517+2,0),OFFSET(C517,-M517+2,0),OFFSET(C517,-M517+3,0)+AC517,OFFSET(C517,-M517+4,0),1,2)/10*I517)</f>
        <v/>
      </c>
      <c r="Y517" s="248" t="str">
        <f aca="true">IF(I517="","",xEURO(OFFSET(C517,-M517+1,0),J517,OFFSET(C517,-M517+2,0),OFFSET(C517,-M517+2,0),OFFSET(C517,-M517+3,0)+AC517,OFFSET(C517,-M517+4,0),1,3)/100*I517*10000)</f>
        <v/>
      </c>
      <c r="Z517" s="248" t="str">
        <f aca="true">IF(I517="","",xEURO(OFFSET(C517,-M517+1,0),J517,OFFSET(C517,-M517+2,0),OFFSET(C517,-M517+2,0),OFFSET(C517,-M517+3,0)+AC517,OFFSET(C517,-M517+4,0),1,5)/365.25*I517*10000)</f>
        <v/>
      </c>
      <c r="AB517" s="249" t="str">
        <f aca="true">IF(D517="","",xCalcSkew(OFFSET(C517,-M517,0),E517-OFFSET(C517,-M517+1,0),b)/100)</f>
        <v/>
      </c>
      <c r="AC517" s="249" t="str">
        <f aca="true">IF(I517="","",xCalcSkew(OFFSET(C517,-M517,0),J517-OFFSET(C517,-M517+1,0),b)/100)</f>
        <v/>
      </c>
      <c r="AE517" s="0" t="n">
        <f aca="false">D517*F517*10000*-1</f>
        <v>-0</v>
      </c>
      <c r="AF517" s="0" t="n">
        <f aca="false">I517*K517*10000*-1</f>
        <v>-0</v>
      </c>
      <c r="AG517" s="0" t="n">
        <f aca="false">AE517+AF517</f>
        <v>-0</v>
      </c>
    </row>
    <row r="518" customFormat="false" ht="12.75" hidden="false" customHeight="false" outlineLevel="0" collapsed="false">
      <c r="D518" s="265"/>
      <c r="E518" s="266"/>
      <c r="F518" s="266"/>
      <c r="G518" s="267"/>
      <c r="I518" s="265"/>
      <c r="J518" s="266"/>
      <c r="K518" s="266"/>
      <c r="L518" s="268"/>
      <c r="M518" s="247" t="n">
        <f aca="false">M517+1</f>
        <v>11</v>
      </c>
      <c r="N518" s="175" t="str">
        <f aca="true">IF(D518="","",xEURO(OFFSET(C518,-M518+1,0),E518,OFFSET(C518,-M518+2,0),OFFSET(C518,-M518+2,0),OFFSET(C518,-M518+3,0)+AB518,OFFSET(C518,-M518+4,0),0,1)*D518)</f>
        <v/>
      </c>
      <c r="O518" s="235" t="str">
        <f aca="true">IF(D518="","",xEURO(OFFSET(C518,-M518+1,0),E518,OFFSET(C518,-M518+2,0),OFFSET(C518,-M518+2,0),OFFSET(C518,-M518+3,0)+AB518,OFFSET(C518,-M518+4,0),0,0))</f>
        <v/>
      </c>
      <c r="P518" s="175" t="str">
        <f aca="false">IF(D518="","",(O518-F518)*D518*10)</f>
        <v/>
      </c>
      <c r="Q518" s="175" t="str">
        <f aca="true">IF(D518="","",xEURO(OFFSET(C518,-M518+1,0),E518,OFFSET(C518,-M518+2,0),OFFSET(C518,-M518+2,0),OFFSET(C518,-M518+3,0)+AB518,OFFSET(C518,-M518+4,0),0,2)/10*D518)</f>
        <v/>
      </c>
      <c r="R518" s="248" t="str">
        <f aca="true">IF(D518="","",xEURO(OFFSET(C518,-M518+1,0),E518,OFFSET(C518,-M518+2,0),OFFSET(C518,-M518+2,0),OFFSET(C518,-M518+3,0)+AB518,OFFSET(C518,-M518+4,0),0,3)/100*D518*10000)</f>
        <v/>
      </c>
      <c r="S518" s="248" t="str">
        <f aca="true">IF(D518="","",xEURO(OFFSET(C518,-M518+1,0),E518,OFFSET(C518,-M518+2,0),OFFSET(C518,-M518+2,0),OFFSET(C518,-M518+3,0)+AB518,OFFSET(C518,-M518+4,0),0,5)/365.25*D518*10000)</f>
        <v/>
      </c>
      <c r="U518" s="175" t="str">
        <f aca="true">IF(I518="","",xEURO(OFFSET(C518,-M518+1,0),J518,OFFSET(C518,-M518+2,0),OFFSET(C518,-M518+2,0),OFFSET(C518,-M518+3,0)+AC518,OFFSET(C518,-M518+4,0),1,1)*I518)</f>
        <v/>
      </c>
      <c r="V518" s="235" t="str">
        <f aca="true">IF(I518="","",xEURO(OFFSET(C518,-M518+1,0),J518,OFFSET(C518,-M518+2,0),OFFSET(C518,-M518+2,0),OFFSET(C518,-M518+3,0)+AC518,OFFSET(C518,-M518+4,0),1,0))</f>
        <v/>
      </c>
      <c r="W518" s="175" t="str">
        <f aca="false">IF(I518="","",(V518-K518)*I518*10)</f>
        <v/>
      </c>
      <c r="X518" s="175" t="str">
        <f aca="true">IF(I518="","",xEURO(OFFSET(C518,-M518+1,0),J518,OFFSET(C518,-M518+2,0),OFFSET(C518,-M518+2,0),OFFSET(C518,-M518+3,0)+AC518,OFFSET(C518,-M518+4,0),1,2)/10*I518)</f>
        <v/>
      </c>
      <c r="Y518" s="248" t="str">
        <f aca="true">IF(I518="","",xEURO(OFFSET(C518,-M518+1,0),J518,OFFSET(C518,-M518+2,0),OFFSET(C518,-M518+2,0),OFFSET(C518,-M518+3,0)+AC518,OFFSET(C518,-M518+4,0),1,3)/100*I518*10000)</f>
        <v/>
      </c>
      <c r="Z518" s="248" t="str">
        <f aca="true">IF(I518="","",xEURO(OFFSET(C518,-M518+1,0),J518,OFFSET(C518,-M518+2,0),OFFSET(C518,-M518+2,0),OFFSET(C518,-M518+3,0)+AC518,OFFSET(C518,-M518+4,0),1,5)/365.25*I518*10000)</f>
        <v/>
      </c>
      <c r="AB518" s="249" t="str">
        <f aca="true">IF(D518="","",xCalcSkew(OFFSET(C518,-M518,0),E518-OFFSET(C518,-M518+1,0),b)/100)</f>
        <v/>
      </c>
      <c r="AC518" s="249" t="str">
        <f aca="true">IF(I518="","",xCalcSkew(OFFSET(C518,-M518,0),J518-OFFSET(C518,-M518+1,0),b)/100)</f>
        <v/>
      </c>
      <c r="AE518" s="0" t="n">
        <f aca="false">D518*F518*10000*-1</f>
        <v>-0</v>
      </c>
      <c r="AF518" s="0" t="n">
        <f aca="false">I518*K518*10000*-1</f>
        <v>-0</v>
      </c>
      <c r="AG518" s="0" t="n">
        <f aca="false">AE518+AF518</f>
        <v>-0</v>
      </c>
    </row>
    <row r="519" customFormat="false" ht="12.75" hidden="false" customHeight="false" outlineLevel="0" collapsed="false">
      <c r="D519" s="265"/>
      <c r="E519" s="266"/>
      <c r="F519" s="266"/>
      <c r="G519" s="267"/>
      <c r="I519" s="265"/>
      <c r="J519" s="266"/>
      <c r="K519" s="266"/>
      <c r="L519" s="268"/>
      <c r="M519" s="247" t="n">
        <f aca="false">M518+1</f>
        <v>12</v>
      </c>
      <c r="N519" s="175" t="str">
        <f aca="true">IF(D519="","",xEURO(OFFSET(C519,-M519+1,0),E519,OFFSET(C519,-M519+2,0),OFFSET(C519,-M519+2,0),OFFSET(C519,-M519+3,0)+AB519,OFFSET(C519,-M519+4,0),0,1)*D519)</f>
        <v/>
      </c>
      <c r="O519" s="235" t="str">
        <f aca="true">IF(D519="","",xEURO(OFFSET(C519,-M519+1,0),E519,OFFSET(C519,-M519+2,0),OFFSET(C519,-M519+2,0),OFFSET(C519,-M519+3,0)+AB519,OFFSET(C519,-M519+4,0),0,0))</f>
        <v/>
      </c>
      <c r="P519" s="175" t="str">
        <f aca="false">IF(D519="","",(O519-F519)*D519*10)</f>
        <v/>
      </c>
      <c r="Q519" s="175" t="str">
        <f aca="true">IF(D519="","",xEURO(OFFSET(C519,-M519+1,0),E519,OFFSET(C519,-M519+2,0),OFFSET(C519,-M519+2,0),OFFSET(C519,-M519+3,0)+AB519,OFFSET(C519,-M519+4,0),0,2)/10*D519)</f>
        <v/>
      </c>
      <c r="R519" s="248" t="str">
        <f aca="true">IF(D519="","",xEURO(OFFSET(C519,-M519+1,0),E519,OFFSET(C519,-M519+2,0),OFFSET(C519,-M519+2,0),OFFSET(C519,-M519+3,0)+AB519,OFFSET(C519,-M519+4,0),0,3)/100*D519*10000)</f>
        <v/>
      </c>
      <c r="S519" s="248" t="str">
        <f aca="true">IF(D519="","",xEURO(OFFSET(C519,-M519+1,0),E519,OFFSET(C519,-M519+2,0),OFFSET(C519,-M519+2,0),OFFSET(C519,-M519+3,0)+AB519,OFFSET(C519,-M519+4,0),0,5)/365.25*D519*10000)</f>
        <v/>
      </c>
      <c r="U519" s="175" t="str">
        <f aca="true">IF(I519="","",xEURO(OFFSET(C519,-M519+1,0),J519,OFFSET(C519,-M519+2,0),OFFSET(C519,-M519+2,0),OFFSET(C519,-M519+3,0)+AC519,OFFSET(C519,-M519+4,0),1,1)*I519)</f>
        <v/>
      </c>
      <c r="V519" s="235" t="str">
        <f aca="true">IF(I519="","",xEURO(OFFSET(C519,-M519+1,0),J519,OFFSET(C519,-M519+2,0),OFFSET(C519,-M519+2,0),OFFSET(C519,-M519+3,0)+AC519,OFFSET(C519,-M519+4,0),1,0))</f>
        <v/>
      </c>
      <c r="W519" s="175" t="str">
        <f aca="false">IF(I519="","",(V519-K519)*I519*10)</f>
        <v/>
      </c>
      <c r="X519" s="175" t="str">
        <f aca="true">IF(I519="","",xEURO(OFFSET(C519,-M519+1,0),J519,OFFSET(C519,-M519+2,0),OFFSET(C519,-M519+2,0),OFFSET(C519,-M519+3,0)+AC519,OFFSET(C519,-M519+4,0),1,2)/10*I519)</f>
        <v/>
      </c>
      <c r="Y519" s="248" t="str">
        <f aca="true">IF(I519="","",xEURO(OFFSET(C519,-M519+1,0),J519,OFFSET(C519,-M519+2,0),OFFSET(C519,-M519+2,0),OFFSET(C519,-M519+3,0)+AC519,OFFSET(C519,-M519+4,0),1,3)/100*I519*10000)</f>
        <v/>
      </c>
      <c r="Z519" s="248" t="str">
        <f aca="true">IF(I519="","",xEURO(OFFSET(C519,-M519+1,0),J519,OFFSET(C519,-M519+2,0),OFFSET(C519,-M519+2,0),OFFSET(C519,-M519+3,0)+AC519,OFFSET(C519,-M519+4,0),1,5)/365.25*I519*10000)</f>
        <v/>
      </c>
      <c r="AB519" s="249" t="str">
        <f aca="true">IF(D519="","",xCalcSkew(OFFSET(C519,-M519,0),E519-OFFSET(C519,-M519+1,0),b)/100)</f>
        <v/>
      </c>
      <c r="AC519" s="249" t="str">
        <f aca="true">IF(I519="","",xCalcSkew(OFFSET(C519,-M519,0),J519-OFFSET(C519,-M519+1,0),b)/100)</f>
        <v/>
      </c>
      <c r="AE519" s="0" t="n">
        <f aca="false">D519*F519*10000*-1</f>
        <v>-0</v>
      </c>
      <c r="AF519" s="0" t="n">
        <f aca="false">I519*K519*10000*-1</f>
        <v>-0</v>
      </c>
      <c r="AG519" s="0" t="n">
        <f aca="false">AE519+AF519</f>
        <v>-0</v>
      </c>
    </row>
    <row r="520" customFormat="false" ht="12.75" hidden="false" customHeight="false" outlineLevel="0" collapsed="false">
      <c r="D520" s="265"/>
      <c r="E520" s="266"/>
      <c r="F520" s="266"/>
      <c r="G520" s="267"/>
      <c r="I520" s="265"/>
      <c r="J520" s="266"/>
      <c r="K520" s="266"/>
      <c r="L520" s="268"/>
      <c r="M520" s="247" t="n">
        <f aca="false">M519+1</f>
        <v>13</v>
      </c>
      <c r="N520" s="175" t="str">
        <f aca="true">IF(D520="","",xEURO(OFFSET(C520,-M520+1,0),E520,OFFSET(C520,-M520+2,0),OFFSET(C520,-M520+2,0),OFFSET(C520,-M520+3,0)+AB520,OFFSET(C520,-M520+4,0),0,1)*D520)</f>
        <v/>
      </c>
      <c r="O520" s="235" t="str">
        <f aca="true">IF(D520="","",xEURO(OFFSET(C520,-M520+1,0),E520,OFFSET(C520,-M520+2,0),OFFSET(C520,-M520+2,0),OFFSET(C520,-M520+3,0)+AB520,OFFSET(C520,-M520+4,0),0,0))</f>
        <v/>
      </c>
      <c r="P520" s="175" t="str">
        <f aca="false">IF(D520="","",(O520-F520)*D520*10)</f>
        <v/>
      </c>
      <c r="Q520" s="175" t="str">
        <f aca="true">IF(D520="","",xEURO(OFFSET(C520,-M520+1,0),E520,OFFSET(C520,-M520+2,0),OFFSET(C520,-M520+2,0),OFFSET(C520,-M520+3,0)+AB520,OFFSET(C520,-M520+4,0),0,2)/10*D520)</f>
        <v/>
      </c>
      <c r="R520" s="248" t="str">
        <f aca="true">IF(D520="","",xEURO(OFFSET(C520,-M520+1,0),E520,OFFSET(C520,-M520+2,0),OFFSET(C520,-M520+2,0),OFFSET(C520,-M520+3,0)+AB520,OFFSET(C520,-M520+4,0),0,3)/100*D520*10000)</f>
        <v/>
      </c>
      <c r="S520" s="248" t="str">
        <f aca="true">IF(D520="","",xEURO(OFFSET(C520,-M520+1,0),E520,OFFSET(C520,-M520+2,0),OFFSET(C520,-M520+2,0),OFFSET(C520,-M520+3,0)+AB520,OFFSET(C520,-M520+4,0),0,5)/365.25*D520*10000)</f>
        <v/>
      </c>
      <c r="U520" s="175" t="str">
        <f aca="true">IF(I520="","",xEURO(OFFSET(C520,-M520+1,0),J520,OFFSET(C520,-M520+2,0),OFFSET(C520,-M520+2,0),OFFSET(C520,-M520+3,0)+AC520,OFFSET(C520,-M520+4,0),1,1)*I520)</f>
        <v/>
      </c>
      <c r="V520" s="235" t="str">
        <f aca="true">IF(I520="","",xEURO(OFFSET(C520,-M520+1,0),J520,OFFSET(C520,-M520+2,0),OFFSET(C520,-M520+2,0),OFFSET(C520,-M520+3,0)+AC520,OFFSET(C520,-M520+4,0),1,0))</f>
        <v/>
      </c>
      <c r="W520" s="175" t="str">
        <f aca="false">IF(I520="","",(V520-K520)*I520*10)</f>
        <v/>
      </c>
      <c r="X520" s="175" t="str">
        <f aca="true">IF(I520="","",xEURO(OFFSET(C520,-M520+1,0),J520,OFFSET(C520,-M520+2,0),OFFSET(C520,-M520+2,0),OFFSET(C520,-M520+3,0)+AC520,OFFSET(C520,-M520+4,0),1,2)/10*I520)</f>
        <v/>
      </c>
      <c r="Y520" s="248" t="str">
        <f aca="true">IF(I520="","",xEURO(OFFSET(C520,-M520+1,0),J520,OFFSET(C520,-M520+2,0),OFFSET(C520,-M520+2,0),OFFSET(C520,-M520+3,0)+AC520,OFFSET(C520,-M520+4,0),1,3)/100*I520*10000)</f>
        <v/>
      </c>
      <c r="Z520" s="248" t="str">
        <f aca="true">IF(I520="","",xEURO(OFFSET(C520,-M520+1,0),J520,OFFSET(C520,-M520+2,0),OFFSET(C520,-M520+2,0),OFFSET(C520,-M520+3,0)+AC520,OFFSET(C520,-M520+4,0),1,5)/365.25*I520*10000)</f>
        <v/>
      </c>
      <c r="AB520" s="249" t="str">
        <f aca="true">IF(D520="","",xCalcSkew(OFFSET(C520,-M520,0),E520-OFFSET(C520,-M520+1,0),b)/100)</f>
        <v/>
      </c>
      <c r="AC520" s="249" t="str">
        <f aca="true">IF(I520="","",xCalcSkew(OFFSET(C520,-M520,0),J520-OFFSET(C520,-M520+1,0),b)/100)</f>
        <v/>
      </c>
      <c r="AE520" s="0" t="n">
        <f aca="false">D520*F520*10000*-1</f>
        <v>-0</v>
      </c>
      <c r="AF520" s="0" t="n">
        <f aca="false">I520*K520*10000*-1</f>
        <v>-0</v>
      </c>
      <c r="AG520" s="0" t="n">
        <f aca="false">AE520+AF520</f>
        <v>-0</v>
      </c>
    </row>
    <row r="521" customFormat="false" ht="12.75" hidden="false" customHeight="false" outlineLevel="0" collapsed="false">
      <c r="D521" s="265"/>
      <c r="E521" s="266"/>
      <c r="F521" s="266"/>
      <c r="G521" s="267"/>
      <c r="I521" s="265"/>
      <c r="J521" s="266"/>
      <c r="K521" s="266"/>
      <c r="L521" s="268"/>
      <c r="M521" s="247" t="n">
        <f aca="false">M520+1</f>
        <v>14</v>
      </c>
      <c r="N521" s="175" t="str">
        <f aca="true">IF(D521="","",xEURO(OFFSET(C521,-M521+1,0),E521,OFFSET(C521,-M521+2,0),OFFSET(C521,-M521+2,0),OFFSET(C521,-M521+3,0)+AB521,OFFSET(C521,-M521+4,0),0,1)*D521)</f>
        <v/>
      </c>
      <c r="O521" s="235" t="str">
        <f aca="true">IF(D521="","",xEURO(OFFSET(C521,-M521+1,0),E521,OFFSET(C521,-M521+2,0),OFFSET(C521,-M521+2,0),OFFSET(C521,-M521+3,0)+AB521,OFFSET(C521,-M521+4,0),0,0))</f>
        <v/>
      </c>
      <c r="P521" s="175" t="str">
        <f aca="false">IF(D521="","",(O521-F521)*D521*10)</f>
        <v/>
      </c>
      <c r="Q521" s="175" t="str">
        <f aca="true">IF(D521="","",xEURO(OFFSET(C521,-M521+1,0),E521,OFFSET(C521,-M521+2,0),OFFSET(C521,-M521+2,0),OFFSET(C521,-M521+3,0)+AB521,OFFSET(C521,-M521+4,0),0,2)/10*D521)</f>
        <v/>
      </c>
      <c r="R521" s="248" t="str">
        <f aca="true">IF(D521="","",xEURO(OFFSET(C521,-M521+1,0),E521,OFFSET(C521,-M521+2,0),OFFSET(C521,-M521+2,0),OFFSET(C521,-M521+3,0)+AB521,OFFSET(C521,-M521+4,0),0,3)/100*D521*10000)</f>
        <v/>
      </c>
      <c r="S521" s="248" t="str">
        <f aca="true">IF(D521="","",xEURO(OFFSET(C521,-M521+1,0),E521,OFFSET(C521,-M521+2,0),OFFSET(C521,-M521+2,0),OFFSET(C521,-M521+3,0)+AB521,OFFSET(C521,-M521+4,0),0,5)/365.25*D521*10000)</f>
        <v/>
      </c>
      <c r="U521" s="175" t="str">
        <f aca="true">IF(I521="","",xEURO(OFFSET(C521,-M521+1,0),J521,OFFSET(C521,-M521+2,0),OFFSET(C521,-M521+2,0),OFFSET(C521,-M521+3,0)+AC521,OFFSET(C521,-M521+4,0),1,1)*I521)</f>
        <v/>
      </c>
      <c r="V521" s="235" t="str">
        <f aca="true">IF(I521="","",xEURO(OFFSET(C521,-M521+1,0),J521,OFFSET(C521,-M521+2,0),OFFSET(C521,-M521+2,0),OFFSET(C521,-M521+3,0)+AC521,OFFSET(C521,-M521+4,0),1,0))</f>
        <v/>
      </c>
      <c r="W521" s="175" t="str">
        <f aca="false">IF(I521="","",(V521-K521)*I521*10)</f>
        <v/>
      </c>
      <c r="X521" s="175" t="str">
        <f aca="true">IF(I521="","",xEURO(OFFSET(C521,-M521+1,0),J521,OFFSET(C521,-M521+2,0),OFFSET(C521,-M521+2,0),OFFSET(C521,-M521+3,0)+AC521,OFFSET(C521,-M521+4,0),1,2)/10*I521)</f>
        <v/>
      </c>
      <c r="Y521" s="248" t="str">
        <f aca="true">IF(I521="","",xEURO(OFFSET(C521,-M521+1,0),J521,OFFSET(C521,-M521+2,0),OFFSET(C521,-M521+2,0),OFFSET(C521,-M521+3,0)+AC521,OFFSET(C521,-M521+4,0),1,3)/100*I521*10000)</f>
        <v/>
      </c>
      <c r="Z521" s="248" t="str">
        <f aca="true">IF(I521="","",xEURO(OFFSET(C521,-M521+1,0),J521,OFFSET(C521,-M521+2,0),OFFSET(C521,-M521+2,0),OFFSET(C521,-M521+3,0)+AC521,OFFSET(C521,-M521+4,0),1,5)/365.25*I521*10000)</f>
        <v/>
      </c>
      <c r="AB521" s="249" t="str">
        <f aca="true">IF(D521="","",xCalcSkew(OFFSET(C521,-M521,0),E521-OFFSET(C521,-M521+1,0),b)/100)</f>
        <v/>
      </c>
      <c r="AC521" s="249" t="str">
        <f aca="true">IF(I521="","",xCalcSkew(OFFSET(C521,-M521,0),J521-OFFSET(C521,-M521+1,0),b)/100)</f>
        <v/>
      </c>
      <c r="AE521" s="0" t="n">
        <f aca="false">D521*F521*10000*-1</f>
        <v>-0</v>
      </c>
      <c r="AF521" s="0" t="n">
        <f aca="false">I521*K521*10000*-1</f>
        <v>-0</v>
      </c>
      <c r="AG521" s="0" t="n">
        <f aca="false">AE521+AF521</f>
        <v>-0</v>
      </c>
    </row>
    <row r="522" customFormat="false" ht="12.75" hidden="false" customHeight="false" outlineLevel="0" collapsed="false">
      <c r="D522" s="265"/>
      <c r="E522" s="266"/>
      <c r="F522" s="266"/>
      <c r="G522" s="267"/>
      <c r="I522" s="265"/>
      <c r="J522" s="266"/>
      <c r="K522" s="266"/>
      <c r="L522" s="268"/>
      <c r="M522" s="247" t="n">
        <f aca="false">M521+1</f>
        <v>15</v>
      </c>
      <c r="N522" s="175" t="str">
        <f aca="true">IF(D522="","",xEURO(OFFSET(C522,-M522+1,0),E522,OFFSET(C522,-M522+2,0),OFFSET(C522,-M522+2,0),OFFSET(C522,-M522+3,0)+AB522,OFFSET(C522,-M522+4,0),0,1)*D522)</f>
        <v/>
      </c>
      <c r="O522" s="235" t="str">
        <f aca="true">IF(D522="","",xEURO(OFFSET(C522,-M522+1,0),E522,OFFSET(C522,-M522+2,0),OFFSET(C522,-M522+2,0),OFFSET(C522,-M522+3,0)+AB522,OFFSET(C522,-M522+4,0),0,0))</f>
        <v/>
      </c>
      <c r="P522" s="175" t="str">
        <f aca="false">IF(D522="","",(O522-F522)*D522*10)</f>
        <v/>
      </c>
      <c r="Q522" s="175" t="str">
        <f aca="true">IF(D522="","",xEURO(OFFSET(C522,-M522+1,0),E522,OFFSET(C522,-M522+2,0),OFFSET(C522,-M522+2,0),OFFSET(C522,-M522+3,0)+AB522,OFFSET(C522,-M522+4,0),0,2)/10*D522)</f>
        <v/>
      </c>
      <c r="R522" s="248" t="str">
        <f aca="true">IF(D522="","",xEURO(OFFSET(C522,-M522+1,0),E522,OFFSET(C522,-M522+2,0),OFFSET(C522,-M522+2,0),OFFSET(C522,-M522+3,0)+AB522,OFFSET(C522,-M522+4,0),0,3)/100*D522*10000)</f>
        <v/>
      </c>
      <c r="S522" s="248" t="str">
        <f aca="true">IF(D522="","",xEURO(OFFSET(C522,-M522+1,0),E522,OFFSET(C522,-M522+2,0),OFFSET(C522,-M522+2,0),OFFSET(C522,-M522+3,0)+AB522,OFFSET(C522,-M522+4,0),0,5)/365.25*D522*10000)</f>
        <v/>
      </c>
      <c r="U522" s="175" t="str">
        <f aca="true">IF(I522="","",xEURO(OFFSET(C522,-M522+1,0),J522,OFFSET(C522,-M522+2,0),OFFSET(C522,-M522+2,0),OFFSET(C522,-M522+3,0)+AC522,OFFSET(C522,-M522+4,0),1,1)*I522)</f>
        <v/>
      </c>
      <c r="V522" s="235" t="str">
        <f aca="true">IF(I522="","",xEURO(OFFSET(C522,-M522+1,0),J522,OFFSET(C522,-M522+2,0),OFFSET(C522,-M522+2,0),OFFSET(C522,-M522+3,0)+AC522,OFFSET(C522,-M522+4,0),1,0))</f>
        <v/>
      </c>
      <c r="W522" s="175" t="str">
        <f aca="false">IF(I522="","",(V522-K522)*I522*10)</f>
        <v/>
      </c>
      <c r="X522" s="175" t="str">
        <f aca="true">IF(I522="","",xEURO(OFFSET(C522,-M522+1,0),J522,OFFSET(C522,-M522+2,0),OFFSET(C522,-M522+2,0),OFFSET(C522,-M522+3,0)+AC522,OFFSET(C522,-M522+4,0),1,2)/10*I522)</f>
        <v/>
      </c>
      <c r="Y522" s="248" t="str">
        <f aca="true">IF(I522="","",xEURO(OFFSET(C522,-M522+1,0),J522,OFFSET(C522,-M522+2,0),OFFSET(C522,-M522+2,0),OFFSET(C522,-M522+3,0)+AC522,OFFSET(C522,-M522+4,0),1,3)/100*I522*10000)</f>
        <v/>
      </c>
      <c r="Z522" s="248" t="str">
        <f aca="true">IF(I522="","",xEURO(OFFSET(C522,-M522+1,0),J522,OFFSET(C522,-M522+2,0),OFFSET(C522,-M522+2,0),OFFSET(C522,-M522+3,0)+AC522,OFFSET(C522,-M522+4,0),1,5)/365.25*I522*10000)</f>
        <v/>
      </c>
      <c r="AB522" s="249" t="str">
        <f aca="true">IF(D522="","",xCalcSkew(OFFSET(C522,-M522,0),E522-OFFSET(C522,-M522+1,0),b)/100)</f>
        <v/>
      </c>
      <c r="AC522" s="249" t="str">
        <f aca="true">IF(I522="","",xCalcSkew(OFFSET(C522,-M522,0),J522-OFFSET(C522,-M522+1,0),b)/100)</f>
        <v/>
      </c>
      <c r="AE522" s="0" t="n">
        <f aca="false">D522*F522*10000*-1</f>
        <v>-0</v>
      </c>
      <c r="AF522" s="0" t="n">
        <f aca="false">I522*K522*10000*-1</f>
        <v>-0</v>
      </c>
      <c r="AG522" s="0" t="n">
        <f aca="false">AE522+AF522</f>
        <v>-0</v>
      </c>
    </row>
    <row r="523" customFormat="false" ht="12.75" hidden="false" customHeight="false" outlineLevel="0" collapsed="false">
      <c r="D523" s="265"/>
      <c r="E523" s="266"/>
      <c r="F523" s="266"/>
      <c r="G523" s="267"/>
      <c r="I523" s="265"/>
      <c r="J523" s="266"/>
      <c r="K523" s="266"/>
      <c r="L523" s="268"/>
      <c r="M523" s="247" t="n">
        <f aca="false">M522+1</f>
        <v>16</v>
      </c>
      <c r="N523" s="175" t="str">
        <f aca="true">IF(D523="","",xEURO(OFFSET(C523,-M523+1,0),E523,OFFSET(C523,-M523+2,0),OFFSET(C523,-M523+2,0),OFFSET(C523,-M523+3,0)+AB523,OFFSET(C523,-M523+4,0),0,1)*D523)</f>
        <v/>
      </c>
      <c r="O523" s="235" t="str">
        <f aca="true">IF(D523="","",xEURO(OFFSET(C523,-M523+1,0),E523,OFFSET(C523,-M523+2,0),OFFSET(C523,-M523+2,0),OFFSET(C523,-M523+3,0)+AB523,OFFSET(C523,-M523+4,0),0,0))</f>
        <v/>
      </c>
      <c r="P523" s="175" t="str">
        <f aca="false">IF(D523="","",(O523-F523)*D523*10)</f>
        <v/>
      </c>
      <c r="Q523" s="175" t="str">
        <f aca="true">IF(D523="","",xEURO(OFFSET(C523,-M523+1,0),E523,OFFSET(C523,-M523+2,0),OFFSET(C523,-M523+2,0),OFFSET(C523,-M523+3,0)+AB523,OFFSET(C523,-M523+4,0),0,2)/10*D523)</f>
        <v/>
      </c>
      <c r="R523" s="248" t="str">
        <f aca="true">IF(D523="","",xEURO(OFFSET(C523,-M523+1,0),E523,OFFSET(C523,-M523+2,0),OFFSET(C523,-M523+2,0),OFFSET(C523,-M523+3,0)+AB523,OFFSET(C523,-M523+4,0),0,3)/100*D523*10000)</f>
        <v/>
      </c>
      <c r="S523" s="248" t="str">
        <f aca="true">IF(D523="","",xEURO(OFFSET(C523,-M523+1,0),E523,OFFSET(C523,-M523+2,0),OFFSET(C523,-M523+2,0),OFFSET(C523,-M523+3,0)+AB523,OFFSET(C523,-M523+4,0),0,5)/365.25*D523*10000)</f>
        <v/>
      </c>
      <c r="U523" s="175" t="str">
        <f aca="true">IF(I523="","",xEURO(OFFSET(C523,-M523+1,0),J523,OFFSET(C523,-M523+2,0),OFFSET(C523,-M523+2,0),OFFSET(C523,-M523+3,0)+AC523,OFFSET(C523,-M523+4,0),1,1)*I523)</f>
        <v/>
      </c>
      <c r="V523" s="235" t="str">
        <f aca="true">IF(I523="","",xEURO(OFFSET(C523,-M523+1,0),J523,OFFSET(C523,-M523+2,0),OFFSET(C523,-M523+2,0),OFFSET(C523,-M523+3,0)+AC523,OFFSET(C523,-M523+4,0),1,0))</f>
        <v/>
      </c>
      <c r="W523" s="175" t="str">
        <f aca="false">IF(I523="","",(V523-K523)*I523*10)</f>
        <v/>
      </c>
      <c r="X523" s="175" t="str">
        <f aca="true">IF(I523="","",xEURO(OFFSET(C523,-M523+1,0),J523,OFFSET(C523,-M523+2,0),OFFSET(C523,-M523+2,0),OFFSET(C523,-M523+3,0)+AC523,OFFSET(C523,-M523+4,0),1,2)/10*I523)</f>
        <v/>
      </c>
      <c r="Y523" s="248" t="str">
        <f aca="true">IF(I523="","",xEURO(OFFSET(C523,-M523+1,0),J523,OFFSET(C523,-M523+2,0),OFFSET(C523,-M523+2,0),OFFSET(C523,-M523+3,0)+AC523,OFFSET(C523,-M523+4,0),1,3)/100*I523*10000)</f>
        <v/>
      </c>
      <c r="Z523" s="248" t="str">
        <f aca="true">IF(I523="","",xEURO(OFFSET(C523,-M523+1,0),J523,OFFSET(C523,-M523+2,0),OFFSET(C523,-M523+2,0),OFFSET(C523,-M523+3,0)+AC523,OFFSET(C523,-M523+4,0),1,5)/365.25*I523*10000)</f>
        <v/>
      </c>
      <c r="AB523" s="249" t="str">
        <f aca="true">IF(D523="","",xCalcSkew(OFFSET(C523,-M523,0),E523-OFFSET(C523,-M523+1,0),b)/100)</f>
        <v/>
      </c>
      <c r="AC523" s="249" t="str">
        <f aca="true">IF(I523="","",xCalcSkew(OFFSET(C523,-M523,0),J523-OFFSET(C523,-M523+1,0),b)/100)</f>
        <v/>
      </c>
      <c r="AE523" s="0" t="n">
        <f aca="false">D523*F523*10000*-1</f>
        <v>-0</v>
      </c>
      <c r="AF523" s="0" t="n">
        <f aca="false">I523*K523*10000*-1</f>
        <v>-0</v>
      </c>
      <c r="AG523" s="0" t="n">
        <f aca="false">AE523+AF523</f>
        <v>-0</v>
      </c>
    </row>
    <row r="524" customFormat="false" ht="12.75" hidden="false" customHeight="false" outlineLevel="0" collapsed="false">
      <c r="D524" s="265"/>
      <c r="E524" s="266"/>
      <c r="F524" s="266"/>
      <c r="G524" s="267"/>
      <c r="I524" s="265"/>
      <c r="J524" s="266"/>
      <c r="K524" s="266"/>
      <c r="L524" s="268"/>
      <c r="M524" s="247" t="n">
        <f aca="false">M523+1</f>
        <v>17</v>
      </c>
      <c r="N524" s="175" t="str">
        <f aca="true">IF(D524="","",xEURO(OFFSET(C524,-M524+1,0),E524,OFFSET(C524,-M524+2,0),OFFSET(C524,-M524+2,0),OFFSET(C524,-M524+3,0)+AB524,OFFSET(C524,-M524+4,0),0,1)*D524)</f>
        <v/>
      </c>
      <c r="O524" s="235" t="str">
        <f aca="true">IF(D524="","",xEURO(OFFSET(C524,-M524+1,0),E524,OFFSET(C524,-M524+2,0),OFFSET(C524,-M524+2,0),OFFSET(C524,-M524+3,0)+AB524,OFFSET(C524,-M524+4,0),0,0))</f>
        <v/>
      </c>
      <c r="P524" s="175" t="str">
        <f aca="false">IF(D524="","",(O524-F524)*D524*10)</f>
        <v/>
      </c>
      <c r="Q524" s="175" t="str">
        <f aca="true">IF(D524="","",xEURO(OFFSET(C524,-M524+1,0),E524,OFFSET(C524,-M524+2,0),OFFSET(C524,-M524+2,0),OFFSET(C524,-M524+3,0)+AB524,OFFSET(C524,-M524+4,0),0,2)/10*D524)</f>
        <v/>
      </c>
      <c r="R524" s="248" t="str">
        <f aca="true">IF(D524="","",xEURO(OFFSET(C524,-M524+1,0),E524,OFFSET(C524,-M524+2,0),OFFSET(C524,-M524+2,0),OFFSET(C524,-M524+3,0)+AB524,OFFSET(C524,-M524+4,0),0,3)/100*D524*10000)</f>
        <v/>
      </c>
      <c r="S524" s="248" t="str">
        <f aca="true">IF(D524="","",xEURO(OFFSET(C524,-M524+1,0),E524,OFFSET(C524,-M524+2,0),OFFSET(C524,-M524+2,0),OFFSET(C524,-M524+3,0)+AB524,OFFSET(C524,-M524+4,0),0,5)/365.25*D524*10000)</f>
        <v/>
      </c>
      <c r="U524" s="175" t="str">
        <f aca="true">IF(I524="","",xEURO(OFFSET(C524,-M524+1,0),J524,OFFSET(C524,-M524+2,0),OFFSET(C524,-M524+2,0),OFFSET(C524,-M524+3,0)+AC524,OFFSET(C524,-M524+4,0),1,1)*I524)</f>
        <v/>
      </c>
      <c r="V524" s="235" t="str">
        <f aca="true">IF(I524="","",xEURO(OFFSET(C524,-M524+1,0),J524,OFFSET(C524,-M524+2,0),OFFSET(C524,-M524+2,0),OFFSET(C524,-M524+3,0)+AC524,OFFSET(C524,-M524+4,0),1,0))</f>
        <v/>
      </c>
      <c r="W524" s="175" t="str">
        <f aca="false">IF(I524="","",(V524-K524)*I524*10)</f>
        <v/>
      </c>
      <c r="X524" s="175" t="str">
        <f aca="true">IF(I524="","",xEURO(OFFSET(C524,-M524+1,0),J524,OFFSET(C524,-M524+2,0),OFFSET(C524,-M524+2,0),OFFSET(C524,-M524+3,0)+AC524,OFFSET(C524,-M524+4,0),1,2)/10*I524)</f>
        <v/>
      </c>
      <c r="Y524" s="248" t="str">
        <f aca="true">IF(I524="","",xEURO(OFFSET(C524,-M524+1,0),J524,OFFSET(C524,-M524+2,0),OFFSET(C524,-M524+2,0),OFFSET(C524,-M524+3,0)+AC524,OFFSET(C524,-M524+4,0),1,3)/100*I524*10000)</f>
        <v/>
      </c>
      <c r="Z524" s="248" t="str">
        <f aca="true">IF(I524="","",xEURO(OFFSET(C524,-M524+1,0),J524,OFFSET(C524,-M524+2,0),OFFSET(C524,-M524+2,0),OFFSET(C524,-M524+3,0)+AC524,OFFSET(C524,-M524+4,0),1,5)/365.25*I524*10000)</f>
        <v/>
      </c>
      <c r="AB524" s="249" t="str">
        <f aca="true">IF(D524="","",xCalcSkew(OFFSET(C524,-M524,0),E524-OFFSET(C524,-M524+1,0),b)/100)</f>
        <v/>
      </c>
      <c r="AC524" s="249" t="str">
        <f aca="true">IF(I524="","",xCalcSkew(OFFSET(C524,-M524,0),J524-OFFSET(C524,-M524+1,0),b)/100)</f>
        <v/>
      </c>
      <c r="AE524" s="0" t="n">
        <f aca="false">D524*F524*10000*-1</f>
        <v>-0</v>
      </c>
      <c r="AF524" s="0" t="n">
        <f aca="false">I524*K524*10000*-1</f>
        <v>-0</v>
      </c>
      <c r="AG524" s="0" t="n">
        <f aca="false">AE524+AF524</f>
        <v>-0</v>
      </c>
    </row>
    <row r="525" customFormat="false" ht="12.75" hidden="false" customHeight="false" outlineLevel="0" collapsed="false">
      <c r="D525" s="265"/>
      <c r="E525" s="266"/>
      <c r="F525" s="266"/>
      <c r="G525" s="267"/>
      <c r="I525" s="265"/>
      <c r="J525" s="266"/>
      <c r="K525" s="266"/>
      <c r="L525" s="268"/>
      <c r="M525" s="247" t="n">
        <f aca="false">M524+1</f>
        <v>18</v>
      </c>
      <c r="N525" s="175" t="str">
        <f aca="true">IF(D525="","",xEURO(OFFSET(C525,-M525+1,0),E525,OFFSET(C525,-M525+2,0),OFFSET(C525,-M525+2,0),OFFSET(C525,-M525+3,0)+AB525,OFFSET(C525,-M525+4,0),0,1)*D525)</f>
        <v/>
      </c>
      <c r="O525" s="235" t="str">
        <f aca="true">IF(D525="","",xEURO(OFFSET(C525,-M525+1,0),E525,OFFSET(C525,-M525+2,0),OFFSET(C525,-M525+2,0),OFFSET(C525,-M525+3,0)+AB525,OFFSET(C525,-M525+4,0),0,0))</f>
        <v/>
      </c>
      <c r="P525" s="175" t="str">
        <f aca="false">IF(D525="","",(O525-F525)*D525*10)</f>
        <v/>
      </c>
      <c r="Q525" s="175" t="str">
        <f aca="true">IF(D525="","",xEURO(OFFSET(C525,-M525+1,0),E525,OFFSET(C525,-M525+2,0),OFFSET(C525,-M525+2,0),OFFSET(C525,-M525+3,0)+AB525,OFFSET(C525,-M525+4,0),0,2)/10*D525)</f>
        <v/>
      </c>
      <c r="R525" s="248" t="str">
        <f aca="true">IF(D525="","",xEURO(OFFSET(C525,-M525+1,0),E525,OFFSET(C525,-M525+2,0),OFFSET(C525,-M525+2,0),OFFSET(C525,-M525+3,0)+AB525,OFFSET(C525,-M525+4,0),0,3)/100*D525*10000)</f>
        <v/>
      </c>
      <c r="S525" s="248" t="str">
        <f aca="true">IF(D525="","",xEURO(OFFSET(C525,-M525+1,0),E525,OFFSET(C525,-M525+2,0),OFFSET(C525,-M525+2,0),OFFSET(C525,-M525+3,0)+AB525,OFFSET(C525,-M525+4,0),0,5)/365.25*D525*10000)</f>
        <v/>
      </c>
      <c r="U525" s="175" t="str">
        <f aca="true">IF(I525="","",xEURO(OFFSET(C525,-M525+1,0),J525,OFFSET(C525,-M525+2,0),OFFSET(C525,-M525+2,0),OFFSET(C525,-M525+3,0)+AC525,OFFSET(C525,-M525+4,0),1,1)*I525)</f>
        <v/>
      </c>
      <c r="V525" s="235" t="str">
        <f aca="true">IF(I525="","",xEURO(OFFSET(C525,-M525+1,0),J525,OFFSET(C525,-M525+2,0),OFFSET(C525,-M525+2,0),OFFSET(C525,-M525+3,0)+AC525,OFFSET(C525,-M525+4,0),1,0))</f>
        <v/>
      </c>
      <c r="W525" s="175" t="str">
        <f aca="false">IF(I525="","",(V525-K525)*I525*10)</f>
        <v/>
      </c>
      <c r="X525" s="175" t="str">
        <f aca="true">IF(I525="","",xEURO(OFFSET(C525,-M525+1,0),J525,OFFSET(C525,-M525+2,0),OFFSET(C525,-M525+2,0),OFFSET(C525,-M525+3,0)+AC525,OFFSET(C525,-M525+4,0),1,2)/10*I525)</f>
        <v/>
      </c>
      <c r="Y525" s="248" t="str">
        <f aca="true">IF(I525="","",xEURO(OFFSET(C525,-M525+1,0),J525,OFFSET(C525,-M525+2,0),OFFSET(C525,-M525+2,0),OFFSET(C525,-M525+3,0)+AC525,OFFSET(C525,-M525+4,0),1,3)/100*I525*10000)</f>
        <v/>
      </c>
      <c r="Z525" s="248" t="str">
        <f aca="true">IF(I525="","",xEURO(OFFSET(C525,-M525+1,0),J525,OFFSET(C525,-M525+2,0),OFFSET(C525,-M525+2,0),OFFSET(C525,-M525+3,0)+AC525,OFFSET(C525,-M525+4,0),1,5)/365.25*I525*10000)</f>
        <v/>
      </c>
      <c r="AB525" s="249" t="str">
        <f aca="true">IF(D525="","",xCalcSkew(OFFSET(C525,-M525,0),E525-OFFSET(C525,-M525+1,0),b)/100)</f>
        <v/>
      </c>
      <c r="AC525" s="249" t="str">
        <f aca="true">IF(I525="","",xCalcSkew(OFFSET(C525,-M525,0),J525-OFFSET(C525,-M525+1,0),b)/100)</f>
        <v/>
      </c>
      <c r="AE525" s="0" t="n">
        <f aca="false">D525*F525*10000*-1</f>
        <v>-0</v>
      </c>
      <c r="AF525" s="0" t="n">
        <f aca="false">I525*K525*10000*-1</f>
        <v>-0</v>
      </c>
      <c r="AG525" s="0" t="n">
        <f aca="false">AE525+AF525</f>
        <v>-0</v>
      </c>
    </row>
    <row r="526" customFormat="false" ht="12.75" hidden="false" customHeight="false" outlineLevel="0" collapsed="false">
      <c r="D526" s="265"/>
      <c r="E526" s="266"/>
      <c r="F526" s="266"/>
      <c r="G526" s="267"/>
      <c r="I526" s="265"/>
      <c r="J526" s="266"/>
      <c r="K526" s="266"/>
      <c r="L526" s="268"/>
      <c r="M526" s="247" t="n">
        <f aca="false">M525+1</f>
        <v>19</v>
      </c>
      <c r="N526" s="175" t="str">
        <f aca="true">IF(D526="","",xEURO(OFFSET(C526,-M526+1,0),E526,OFFSET(C526,-M526+2,0),OFFSET(C526,-M526+2,0),OFFSET(C526,-M526+3,0)+AB526,OFFSET(C526,-M526+4,0),0,1)*D526)</f>
        <v/>
      </c>
      <c r="O526" s="235" t="str">
        <f aca="true">IF(D526="","",xEURO(OFFSET(C526,-M526+1,0),E526,OFFSET(C526,-M526+2,0),OFFSET(C526,-M526+2,0),OFFSET(C526,-M526+3,0)+AB526,OFFSET(C526,-M526+4,0),0,0))</f>
        <v/>
      </c>
      <c r="P526" s="175" t="str">
        <f aca="false">IF(D526="","",(O526-F526)*D526*10)</f>
        <v/>
      </c>
      <c r="Q526" s="175" t="str">
        <f aca="true">IF(D526="","",xEURO(OFFSET(C526,-M526+1,0),E526,OFFSET(C526,-M526+2,0),OFFSET(C526,-M526+2,0),OFFSET(C526,-M526+3,0)+AB526,OFFSET(C526,-M526+4,0),0,2)/10*D526)</f>
        <v/>
      </c>
      <c r="R526" s="248" t="str">
        <f aca="true">IF(D526="","",xEURO(OFFSET(C526,-M526+1,0),E526,OFFSET(C526,-M526+2,0),OFFSET(C526,-M526+2,0),OFFSET(C526,-M526+3,0)+AB526,OFFSET(C526,-M526+4,0),0,3)/100*D526*10000)</f>
        <v/>
      </c>
      <c r="S526" s="248" t="str">
        <f aca="true">IF(D526="","",xEURO(OFFSET(C526,-M526+1,0),E526,OFFSET(C526,-M526+2,0),OFFSET(C526,-M526+2,0),OFFSET(C526,-M526+3,0)+AB526,OFFSET(C526,-M526+4,0),0,5)/365.25*D526*10000)</f>
        <v/>
      </c>
      <c r="U526" s="175" t="str">
        <f aca="true">IF(I526="","",xEURO(OFFSET(C526,-M526+1,0),J526,OFFSET(C526,-M526+2,0),OFFSET(C526,-M526+2,0),OFFSET(C526,-M526+3,0)+AC526,OFFSET(C526,-M526+4,0),1,1)*I526)</f>
        <v/>
      </c>
      <c r="V526" s="235" t="str">
        <f aca="true">IF(I526="","",xEURO(OFFSET(C526,-M526+1,0),J526,OFFSET(C526,-M526+2,0),OFFSET(C526,-M526+2,0),OFFSET(C526,-M526+3,0)+AC526,OFFSET(C526,-M526+4,0),1,0))</f>
        <v/>
      </c>
      <c r="W526" s="175" t="str">
        <f aca="false">IF(I526="","",(V526-K526)*I526*10)</f>
        <v/>
      </c>
      <c r="X526" s="175" t="str">
        <f aca="true">IF(I526="","",xEURO(OFFSET(C526,-M526+1,0),J526,OFFSET(C526,-M526+2,0),OFFSET(C526,-M526+2,0),OFFSET(C526,-M526+3,0)+AC526,OFFSET(C526,-M526+4,0),1,2)/10*I526)</f>
        <v/>
      </c>
      <c r="Y526" s="248" t="str">
        <f aca="true">IF(I526="","",xEURO(OFFSET(C526,-M526+1,0),J526,OFFSET(C526,-M526+2,0),OFFSET(C526,-M526+2,0),OFFSET(C526,-M526+3,0)+AC526,OFFSET(C526,-M526+4,0),1,3)/100*I526*10000)</f>
        <v/>
      </c>
      <c r="Z526" s="248" t="str">
        <f aca="true">IF(I526="","",xEURO(OFFSET(C526,-M526+1,0),J526,OFFSET(C526,-M526+2,0),OFFSET(C526,-M526+2,0),OFFSET(C526,-M526+3,0)+AC526,OFFSET(C526,-M526+4,0),1,5)/365.25*I526*10000)</f>
        <v/>
      </c>
      <c r="AB526" s="249" t="str">
        <f aca="true">IF(D526="","",xCalcSkew(OFFSET(C526,-M526,0),E526-OFFSET(C526,-M526+1,0),b)/100)</f>
        <v/>
      </c>
      <c r="AC526" s="249" t="str">
        <f aca="true">IF(I526="","",xCalcSkew(OFFSET(C526,-M526,0),J526-OFFSET(C526,-M526+1,0),b)/100)</f>
        <v/>
      </c>
      <c r="AE526" s="0" t="n">
        <f aca="false">D526*F526*10000*-1</f>
        <v>-0</v>
      </c>
      <c r="AF526" s="0" t="n">
        <f aca="false">I526*K526*10000*-1</f>
        <v>-0</v>
      </c>
      <c r="AG526" s="0" t="n">
        <f aca="false">AE526+AF526</f>
        <v>-0</v>
      </c>
    </row>
    <row r="527" customFormat="false" ht="12.75" hidden="false" customHeight="false" outlineLevel="0" collapsed="false">
      <c r="D527" s="265"/>
      <c r="E527" s="266"/>
      <c r="F527" s="266"/>
      <c r="G527" s="267"/>
      <c r="I527" s="265"/>
      <c r="J527" s="266"/>
      <c r="K527" s="266"/>
      <c r="L527" s="268"/>
      <c r="M527" s="247" t="n">
        <f aca="false">M526+1</f>
        <v>20</v>
      </c>
      <c r="N527" s="175" t="str">
        <f aca="true">IF(D527="","",xEURO(OFFSET(C527,-M527+1,0),E527,OFFSET(C527,-M527+2,0),OFFSET(C527,-M527+2,0),OFFSET(C527,-M527+3,0)+AB527,OFFSET(C527,-M527+4,0),0,1)*D527)</f>
        <v/>
      </c>
      <c r="O527" s="235" t="str">
        <f aca="true">IF(D527="","",xEURO(OFFSET(C527,-M527+1,0),E527,OFFSET(C527,-M527+2,0),OFFSET(C527,-M527+2,0),OFFSET(C527,-M527+3,0)+AB527,OFFSET(C527,-M527+4,0),0,0))</f>
        <v/>
      </c>
      <c r="P527" s="175" t="str">
        <f aca="false">IF(D527="","",(O527-F527)*D527*10)</f>
        <v/>
      </c>
      <c r="Q527" s="175" t="str">
        <f aca="true">IF(D527="","",xEURO(OFFSET(C527,-M527+1,0),E527,OFFSET(C527,-M527+2,0),OFFSET(C527,-M527+2,0),OFFSET(C527,-M527+3,0)+AB527,OFFSET(C527,-M527+4,0),0,2)/10*D527)</f>
        <v/>
      </c>
      <c r="R527" s="248" t="str">
        <f aca="true">IF(D527="","",xEURO(OFFSET(C527,-M527+1,0),E527,OFFSET(C527,-M527+2,0),OFFSET(C527,-M527+2,0),OFFSET(C527,-M527+3,0)+AB527,OFFSET(C527,-M527+4,0),0,3)/100*D527*10000)</f>
        <v/>
      </c>
      <c r="S527" s="248" t="str">
        <f aca="true">IF(D527="","",xEURO(OFFSET(C527,-M527+1,0),E527,OFFSET(C527,-M527+2,0),OFFSET(C527,-M527+2,0),OFFSET(C527,-M527+3,0)+AB527,OFFSET(C527,-M527+4,0),0,5)/365.25*D527*10000)</f>
        <v/>
      </c>
      <c r="U527" s="175" t="str">
        <f aca="true">IF(I527="","",xEURO(OFFSET(C527,-M527+1,0),J527,OFFSET(C527,-M527+2,0),OFFSET(C527,-M527+2,0),OFFSET(C527,-M527+3,0)+AC527,OFFSET(C527,-M527+4,0),1,1)*I527)</f>
        <v/>
      </c>
      <c r="V527" s="235" t="str">
        <f aca="true">IF(I527="","",xEURO(OFFSET(C527,-M527+1,0),J527,OFFSET(C527,-M527+2,0),OFFSET(C527,-M527+2,0),OFFSET(C527,-M527+3,0)+AC527,OFFSET(C527,-M527+4,0),1,0))</f>
        <v/>
      </c>
      <c r="W527" s="175" t="str">
        <f aca="false">IF(I527="","",(V527-K527)*I527*10)</f>
        <v/>
      </c>
      <c r="X527" s="175" t="str">
        <f aca="true">IF(I527="","",xEURO(OFFSET(C527,-M527+1,0),J527,OFFSET(C527,-M527+2,0),OFFSET(C527,-M527+2,0),OFFSET(C527,-M527+3,0)+AC527,OFFSET(C527,-M527+4,0),1,2)/10*I527)</f>
        <v/>
      </c>
      <c r="Y527" s="248" t="str">
        <f aca="true">IF(I527="","",xEURO(OFFSET(C527,-M527+1,0),J527,OFFSET(C527,-M527+2,0),OFFSET(C527,-M527+2,0),OFFSET(C527,-M527+3,0)+AC527,OFFSET(C527,-M527+4,0),1,3)/100*I527*10000)</f>
        <v/>
      </c>
      <c r="Z527" s="248" t="str">
        <f aca="true">IF(I527="","",xEURO(OFFSET(C527,-M527+1,0),J527,OFFSET(C527,-M527+2,0),OFFSET(C527,-M527+2,0),OFFSET(C527,-M527+3,0)+AC527,OFFSET(C527,-M527+4,0),1,5)/365.25*I527*10000)</f>
        <v/>
      </c>
      <c r="AB527" s="249" t="str">
        <f aca="true">IF(D527="","",xCalcSkew(OFFSET(C527,-M527,0),E527-OFFSET(C527,-M527+1,0),b)/100)</f>
        <v/>
      </c>
      <c r="AC527" s="249" t="str">
        <f aca="true">IF(I527="","",xCalcSkew(OFFSET(C527,-M527,0),J527-OFFSET(C527,-M527+1,0),b)/100)</f>
        <v/>
      </c>
      <c r="AE527" s="0" t="n">
        <f aca="false">D527*F527*10000*-1</f>
        <v>-0</v>
      </c>
      <c r="AF527" s="0" t="n">
        <f aca="false">I527*K527*10000*-1</f>
        <v>-0</v>
      </c>
      <c r="AG527" s="0" t="n">
        <f aca="false">AE527+AF527</f>
        <v>-0</v>
      </c>
    </row>
    <row r="528" customFormat="false" ht="12.75" hidden="false" customHeight="false" outlineLevel="0" collapsed="false">
      <c r="D528" s="265"/>
      <c r="E528" s="266"/>
      <c r="F528" s="266"/>
      <c r="G528" s="267"/>
      <c r="I528" s="265"/>
      <c r="J528" s="266"/>
      <c r="K528" s="266"/>
      <c r="L528" s="268"/>
      <c r="M528" s="247" t="n">
        <f aca="false">M527+1</f>
        <v>21</v>
      </c>
      <c r="N528" s="175" t="str">
        <f aca="true">IF(D528="","",xEURO(OFFSET(C528,-M528+1,0),E528,OFFSET(C528,-M528+2,0),OFFSET(C528,-M528+2,0),OFFSET(C528,-M528+3,0)+AB528,OFFSET(C528,-M528+4,0),0,1)*D528)</f>
        <v/>
      </c>
      <c r="O528" s="235" t="str">
        <f aca="true">IF(D528="","",xEURO(OFFSET(C528,-M528+1,0),E528,OFFSET(C528,-M528+2,0),OFFSET(C528,-M528+2,0),OFFSET(C528,-M528+3,0)+AB528,OFFSET(C528,-M528+4,0),0,0))</f>
        <v/>
      </c>
      <c r="P528" s="175" t="str">
        <f aca="false">IF(D528="","",(O528-F528)*D528*10)</f>
        <v/>
      </c>
      <c r="Q528" s="175" t="str">
        <f aca="true">IF(D528="","",xEURO(OFFSET(C528,-M528+1,0),E528,OFFSET(C528,-M528+2,0),OFFSET(C528,-M528+2,0),OFFSET(C528,-M528+3,0)+AB528,OFFSET(C528,-M528+4,0),0,2)/10*D528)</f>
        <v/>
      </c>
      <c r="R528" s="248" t="str">
        <f aca="true">IF(D528="","",xEURO(OFFSET(C528,-M528+1,0),E528,OFFSET(C528,-M528+2,0),OFFSET(C528,-M528+2,0),OFFSET(C528,-M528+3,0)+AB528,OFFSET(C528,-M528+4,0),0,3)/100*D528*10000)</f>
        <v/>
      </c>
      <c r="S528" s="248" t="str">
        <f aca="true">IF(D528="","",xEURO(OFFSET(C528,-M528+1,0),E528,OFFSET(C528,-M528+2,0),OFFSET(C528,-M528+2,0),OFFSET(C528,-M528+3,0)+AB528,OFFSET(C528,-M528+4,0),0,5)/365.25*D528*10000)</f>
        <v/>
      </c>
      <c r="U528" s="175" t="str">
        <f aca="true">IF(I528="","",xEURO(OFFSET(C528,-M528+1,0),J528,OFFSET(C528,-M528+2,0),OFFSET(C528,-M528+2,0),OFFSET(C528,-M528+3,0)+AC528,OFFSET(C528,-M528+4,0),1,1)*I528)</f>
        <v/>
      </c>
      <c r="V528" s="235" t="str">
        <f aca="true">IF(I528="","",xEURO(OFFSET(C528,-M528+1,0),J528,OFFSET(C528,-M528+2,0),OFFSET(C528,-M528+2,0),OFFSET(C528,-M528+3,0)+AC528,OFFSET(C528,-M528+4,0),1,0))</f>
        <v/>
      </c>
      <c r="W528" s="175" t="str">
        <f aca="false">IF(I528="","",(V528-K528)*I528*10)</f>
        <v/>
      </c>
      <c r="X528" s="175" t="str">
        <f aca="true">IF(I528="","",xEURO(OFFSET(C528,-M528+1,0),J528,OFFSET(C528,-M528+2,0),OFFSET(C528,-M528+2,0),OFFSET(C528,-M528+3,0)+AC528,OFFSET(C528,-M528+4,0),1,2)/10*I528)</f>
        <v/>
      </c>
      <c r="Y528" s="248" t="str">
        <f aca="true">IF(I528="","",xEURO(OFFSET(C528,-M528+1,0),J528,OFFSET(C528,-M528+2,0),OFFSET(C528,-M528+2,0),OFFSET(C528,-M528+3,0)+AC528,OFFSET(C528,-M528+4,0),1,3)/100*I528*10000)</f>
        <v/>
      </c>
      <c r="Z528" s="248" t="str">
        <f aca="true">IF(I528="","",xEURO(OFFSET(C528,-M528+1,0),J528,OFFSET(C528,-M528+2,0),OFFSET(C528,-M528+2,0),OFFSET(C528,-M528+3,0)+AC528,OFFSET(C528,-M528+4,0),1,5)/365.25*I528*10000)</f>
        <v/>
      </c>
      <c r="AB528" s="249" t="str">
        <f aca="true">IF(D528="","",xCalcSkew(OFFSET(C528,-M528,0),E528-OFFSET(C528,-M528+1,0),b)/100)</f>
        <v/>
      </c>
      <c r="AC528" s="249" t="str">
        <f aca="true">IF(I528="","",xCalcSkew(OFFSET(C528,-M528,0),J528-OFFSET(C528,-M528+1,0),b)/100)</f>
        <v/>
      </c>
      <c r="AE528" s="0" t="n">
        <f aca="false">D528*F528*10000*-1</f>
        <v>-0</v>
      </c>
      <c r="AF528" s="0" t="n">
        <f aca="false">I528*K528*10000*-1</f>
        <v>-0</v>
      </c>
      <c r="AG528" s="0" t="n">
        <f aca="false">AE528+AF528</f>
        <v>-0</v>
      </c>
    </row>
    <row r="529" customFormat="false" ht="12.75" hidden="false" customHeight="false" outlineLevel="0" collapsed="false">
      <c r="D529" s="265"/>
      <c r="E529" s="266"/>
      <c r="F529" s="266"/>
      <c r="G529" s="267"/>
      <c r="I529" s="265"/>
      <c r="J529" s="266"/>
      <c r="K529" s="266"/>
      <c r="L529" s="268"/>
      <c r="M529" s="247" t="n">
        <f aca="false">M528+1</f>
        <v>22</v>
      </c>
      <c r="N529" s="175" t="str">
        <f aca="true">IF(D529="","",xEURO(OFFSET(C529,-M529+1,0),E529,OFFSET(C529,-M529+2,0),OFFSET(C529,-M529+2,0),OFFSET(C529,-M529+3,0)+AB529,OFFSET(C529,-M529+4,0),0,1)*D529)</f>
        <v/>
      </c>
      <c r="O529" s="235" t="str">
        <f aca="true">IF(D529="","",xEURO(OFFSET(C529,-M529+1,0),E529,OFFSET(C529,-M529+2,0),OFFSET(C529,-M529+2,0),OFFSET(C529,-M529+3,0)+AB529,OFFSET(C529,-M529+4,0),0,0))</f>
        <v/>
      </c>
      <c r="P529" s="175" t="str">
        <f aca="false">IF(D529="","",(O529-F529)*D529*10)</f>
        <v/>
      </c>
      <c r="Q529" s="175" t="str">
        <f aca="true">IF(D529="","",xEURO(OFFSET(C529,-M529+1,0),E529,OFFSET(C529,-M529+2,0),OFFSET(C529,-M529+2,0),OFFSET(C529,-M529+3,0)+AB529,OFFSET(C529,-M529+4,0),0,2)/10*D529)</f>
        <v/>
      </c>
      <c r="R529" s="248" t="str">
        <f aca="true">IF(D529="","",xEURO(OFFSET(C529,-M529+1,0),E529,OFFSET(C529,-M529+2,0),OFFSET(C529,-M529+2,0),OFFSET(C529,-M529+3,0)+AB529,OFFSET(C529,-M529+4,0),0,3)/100*D529*10000)</f>
        <v/>
      </c>
      <c r="S529" s="248" t="str">
        <f aca="true">IF(D529="","",xEURO(OFFSET(C529,-M529+1,0),E529,OFFSET(C529,-M529+2,0),OFFSET(C529,-M529+2,0),OFFSET(C529,-M529+3,0)+AB529,OFFSET(C529,-M529+4,0),0,5)/365.25*D529*10000)</f>
        <v/>
      </c>
      <c r="U529" s="175" t="str">
        <f aca="true">IF(I529="","",xEURO(OFFSET(C529,-M529+1,0),J529,OFFSET(C529,-M529+2,0),OFFSET(C529,-M529+2,0),OFFSET(C529,-M529+3,0)+AC529,OFFSET(C529,-M529+4,0),1,1)*I529)</f>
        <v/>
      </c>
      <c r="V529" s="235" t="str">
        <f aca="true">IF(I529="","",xEURO(OFFSET(C529,-M529+1,0),J529,OFFSET(C529,-M529+2,0),OFFSET(C529,-M529+2,0),OFFSET(C529,-M529+3,0)+AC529,OFFSET(C529,-M529+4,0),1,0))</f>
        <v/>
      </c>
      <c r="W529" s="175" t="str">
        <f aca="false">IF(I529="","",(V529-K529)*I529*10)</f>
        <v/>
      </c>
      <c r="X529" s="175" t="str">
        <f aca="true">IF(I529="","",xEURO(OFFSET(C529,-M529+1,0),J529,OFFSET(C529,-M529+2,0),OFFSET(C529,-M529+2,0),OFFSET(C529,-M529+3,0)+AC529,OFFSET(C529,-M529+4,0),1,2)/10*I529)</f>
        <v/>
      </c>
      <c r="Y529" s="248" t="str">
        <f aca="true">IF(I529="","",xEURO(OFFSET(C529,-M529+1,0),J529,OFFSET(C529,-M529+2,0),OFFSET(C529,-M529+2,0),OFFSET(C529,-M529+3,0)+AC529,OFFSET(C529,-M529+4,0),1,3)/100*I529*10000)</f>
        <v/>
      </c>
      <c r="Z529" s="248" t="str">
        <f aca="true">IF(I529="","",xEURO(OFFSET(C529,-M529+1,0),J529,OFFSET(C529,-M529+2,0),OFFSET(C529,-M529+2,0),OFFSET(C529,-M529+3,0)+AC529,OFFSET(C529,-M529+4,0),1,5)/365.25*I529*10000)</f>
        <v/>
      </c>
      <c r="AB529" s="249" t="str">
        <f aca="true">IF(D529="","",xCalcSkew(OFFSET(C529,-M529,0),E529-OFFSET(C529,-M529+1,0),b)/100)</f>
        <v/>
      </c>
      <c r="AC529" s="249" t="str">
        <f aca="true">IF(I529="","",xCalcSkew(OFFSET(C529,-M529,0),J529-OFFSET(C529,-M529+1,0),b)/100)</f>
        <v/>
      </c>
      <c r="AE529" s="0" t="n">
        <f aca="false">D529*F529*10000*-1</f>
        <v>-0</v>
      </c>
      <c r="AF529" s="0" t="n">
        <f aca="false">I529*K529*10000*-1</f>
        <v>-0</v>
      </c>
      <c r="AG529" s="0" t="n">
        <f aca="false">AE529+AF529</f>
        <v>-0</v>
      </c>
    </row>
    <row r="530" customFormat="false" ht="12.75" hidden="false" customHeight="false" outlineLevel="0" collapsed="false">
      <c r="D530" s="265"/>
      <c r="E530" s="266"/>
      <c r="F530" s="266"/>
      <c r="G530" s="267"/>
      <c r="I530" s="265"/>
      <c r="J530" s="266"/>
      <c r="K530" s="266"/>
      <c r="L530" s="268"/>
      <c r="M530" s="247" t="n">
        <f aca="false">M529+1</f>
        <v>23</v>
      </c>
      <c r="N530" s="175" t="str">
        <f aca="true">IF(D530="","",xEURO(OFFSET(C530,-M530+1,0),E530,OFFSET(C530,-M530+2,0),OFFSET(C530,-M530+2,0),OFFSET(C530,-M530+3,0)+AB530,OFFSET(C530,-M530+4,0),0,1)*D530)</f>
        <v/>
      </c>
      <c r="O530" s="235" t="str">
        <f aca="true">IF(D530="","",xEURO(OFFSET(C530,-M530+1,0),E530,OFFSET(C530,-M530+2,0),OFFSET(C530,-M530+2,0),OFFSET(C530,-M530+3,0)+AB530,OFFSET(C530,-M530+4,0),0,0))</f>
        <v/>
      </c>
      <c r="P530" s="175" t="str">
        <f aca="false">IF(D530="","",(O530-F530)*D530*10)</f>
        <v/>
      </c>
      <c r="Q530" s="175" t="str">
        <f aca="true">IF(D530="","",xEURO(OFFSET(C530,-M530+1,0),E530,OFFSET(C530,-M530+2,0),OFFSET(C530,-M530+2,0),OFFSET(C530,-M530+3,0)+AB530,OFFSET(C530,-M530+4,0),0,2)/10*D530)</f>
        <v/>
      </c>
      <c r="R530" s="248" t="str">
        <f aca="true">IF(D530="","",xEURO(OFFSET(C530,-M530+1,0),E530,OFFSET(C530,-M530+2,0),OFFSET(C530,-M530+2,0),OFFSET(C530,-M530+3,0)+AB530,OFFSET(C530,-M530+4,0),0,3)/100*D530*10000)</f>
        <v/>
      </c>
      <c r="S530" s="248" t="str">
        <f aca="true">IF(D530="","",xEURO(OFFSET(C530,-M530+1,0),E530,OFFSET(C530,-M530+2,0),OFFSET(C530,-M530+2,0),OFFSET(C530,-M530+3,0)+AB530,OFFSET(C530,-M530+4,0),0,5)/365.25*D530*10000)</f>
        <v/>
      </c>
      <c r="U530" s="175" t="str">
        <f aca="true">IF(I530="","",xEURO(OFFSET(C530,-M530+1,0),J530,OFFSET(C530,-M530+2,0),OFFSET(C530,-M530+2,0),OFFSET(C530,-M530+3,0)+AC530,OFFSET(C530,-M530+4,0),1,1)*I530)</f>
        <v/>
      </c>
      <c r="V530" s="235" t="str">
        <f aca="true">IF(I530="","",xEURO(OFFSET(C530,-M530+1,0),J530,OFFSET(C530,-M530+2,0),OFFSET(C530,-M530+2,0),OFFSET(C530,-M530+3,0)+AC530,OFFSET(C530,-M530+4,0),1,0))</f>
        <v/>
      </c>
      <c r="W530" s="175" t="str">
        <f aca="false">IF(I530="","",(V530-K530)*I530*10)</f>
        <v/>
      </c>
      <c r="X530" s="175" t="str">
        <f aca="true">IF(I530="","",xEURO(OFFSET(C530,-M530+1,0),J530,OFFSET(C530,-M530+2,0),OFFSET(C530,-M530+2,0),OFFSET(C530,-M530+3,0)+AC530,OFFSET(C530,-M530+4,0),1,2)/10*I530)</f>
        <v/>
      </c>
      <c r="Y530" s="248" t="str">
        <f aca="true">IF(I530="","",xEURO(OFFSET(C530,-M530+1,0),J530,OFFSET(C530,-M530+2,0),OFFSET(C530,-M530+2,0),OFFSET(C530,-M530+3,0)+AC530,OFFSET(C530,-M530+4,0),1,3)/100*I530*10000)</f>
        <v/>
      </c>
      <c r="Z530" s="248" t="str">
        <f aca="true">IF(I530="","",xEURO(OFFSET(C530,-M530+1,0),J530,OFFSET(C530,-M530+2,0),OFFSET(C530,-M530+2,0),OFFSET(C530,-M530+3,0)+AC530,OFFSET(C530,-M530+4,0),1,5)/365.25*I530*10000)</f>
        <v/>
      </c>
      <c r="AB530" s="249" t="str">
        <f aca="true">IF(D530="","",xCalcSkew(OFFSET(C530,-M530,0),E530-OFFSET(C530,-M530+1,0),b)/100)</f>
        <v/>
      </c>
      <c r="AC530" s="249" t="str">
        <f aca="true">IF(I530="","",xCalcSkew(OFFSET(C530,-M530,0),J530-OFFSET(C530,-M530+1,0),b)/100)</f>
        <v/>
      </c>
      <c r="AE530" s="0" t="n">
        <f aca="false">D530*F530*10000*-1</f>
        <v>-0</v>
      </c>
      <c r="AF530" s="0" t="n">
        <f aca="false">I530*K530*10000*-1</f>
        <v>-0</v>
      </c>
      <c r="AG530" s="0" t="n">
        <f aca="false">AE530+AF530</f>
        <v>-0</v>
      </c>
    </row>
    <row r="531" customFormat="false" ht="12.75" hidden="false" customHeight="false" outlineLevel="0" collapsed="false">
      <c r="D531" s="265"/>
      <c r="E531" s="266"/>
      <c r="F531" s="266"/>
      <c r="G531" s="267"/>
      <c r="I531" s="265"/>
      <c r="J531" s="266"/>
      <c r="K531" s="266"/>
      <c r="L531" s="268"/>
      <c r="M531" s="247" t="n">
        <f aca="false">M530+1</f>
        <v>24</v>
      </c>
      <c r="N531" s="175" t="str">
        <f aca="true">IF(D531="","",xEURO(OFFSET(C531,-M531+1,0),E531,OFFSET(C531,-M531+2,0),OFFSET(C531,-M531+2,0),OFFSET(C531,-M531+3,0)+AB531,OFFSET(C531,-M531+4,0),0,1)*D531)</f>
        <v/>
      </c>
      <c r="O531" s="235" t="str">
        <f aca="true">IF(D531="","",xEURO(OFFSET(C531,-M531+1,0),E531,OFFSET(C531,-M531+2,0),OFFSET(C531,-M531+2,0),OFFSET(C531,-M531+3,0)+AB531,OFFSET(C531,-M531+4,0),0,0))</f>
        <v/>
      </c>
      <c r="P531" s="175" t="str">
        <f aca="false">IF(D531="","",(O531-F531)*D531*10)</f>
        <v/>
      </c>
      <c r="Q531" s="175" t="str">
        <f aca="true">IF(D531="","",xEURO(OFFSET(C531,-M531+1,0),E531,OFFSET(C531,-M531+2,0),OFFSET(C531,-M531+2,0),OFFSET(C531,-M531+3,0)+AB531,OFFSET(C531,-M531+4,0),0,2)/10*D531)</f>
        <v/>
      </c>
      <c r="R531" s="248" t="str">
        <f aca="true">IF(D531="","",xEURO(OFFSET(C531,-M531+1,0),E531,OFFSET(C531,-M531+2,0),OFFSET(C531,-M531+2,0),OFFSET(C531,-M531+3,0)+AB531,OFFSET(C531,-M531+4,0),0,3)/100*D531*10000)</f>
        <v/>
      </c>
      <c r="S531" s="248" t="str">
        <f aca="true">IF(D531="","",xEURO(OFFSET(C531,-M531+1,0),E531,OFFSET(C531,-M531+2,0),OFFSET(C531,-M531+2,0),OFFSET(C531,-M531+3,0)+AB531,OFFSET(C531,-M531+4,0),0,5)/365.25*D531*10000)</f>
        <v/>
      </c>
      <c r="U531" s="175" t="str">
        <f aca="true">IF(I531="","",xEURO(OFFSET(C531,-M531+1,0),J531,OFFSET(C531,-M531+2,0),OFFSET(C531,-M531+2,0),OFFSET(C531,-M531+3,0)+AC531,OFFSET(C531,-M531+4,0),1,1)*I531)</f>
        <v/>
      </c>
      <c r="V531" s="235" t="str">
        <f aca="true">IF(I531="","",xEURO(OFFSET(C531,-M531+1,0),J531,OFFSET(C531,-M531+2,0),OFFSET(C531,-M531+2,0),OFFSET(C531,-M531+3,0)+AC531,OFFSET(C531,-M531+4,0),1,0))</f>
        <v/>
      </c>
      <c r="W531" s="175" t="str">
        <f aca="false">IF(I531="","",(V531-K531)*I531*10)</f>
        <v/>
      </c>
      <c r="X531" s="175" t="str">
        <f aca="true">IF(I531="","",xEURO(OFFSET(C531,-M531+1,0),J531,OFFSET(C531,-M531+2,0),OFFSET(C531,-M531+2,0),OFFSET(C531,-M531+3,0)+AC531,OFFSET(C531,-M531+4,0),1,2)/10*I531)</f>
        <v/>
      </c>
      <c r="Y531" s="248" t="str">
        <f aca="true">IF(I531="","",xEURO(OFFSET(C531,-M531+1,0),J531,OFFSET(C531,-M531+2,0),OFFSET(C531,-M531+2,0),OFFSET(C531,-M531+3,0)+AC531,OFFSET(C531,-M531+4,0),1,3)/100*I531*10000)</f>
        <v/>
      </c>
      <c r="Z531" s="248" t="str">
        <f aca="true">IF(I531="","",xEURO(OFFSET(C531,-M531+1,0),J531,OFFSET(C531,-M531+2,0),OFFSET(C531,-M531+2,0),OFFSET(C531,-M531+3,0)+AC531,OFFSET(C531,-M531+4,0),1,5)/365.25*I531*10000)</f>
        <v/>
      </c>
      <c r="AB531" s="249" t="str">
        <f aca="true">IF(D531="","",xCalcSkew(OFFSET(C531,-M531,0),E531-OFFSET(C531,-M531+1,0),b)/100)</f>
        <v/>
      </c>
      <c r="AC531" s="249" t="str">
        <f aca="true">IF(I531="","",xCalcSkew(OFFSET(C531,-M531,0),J531-OFFSET(C531,-M531+1,0),b)/100)</f>
        <v/>
      </c>
      <c r="AE531" s="0" t="n">
        <f aca="false">D531*F531*10000*-1</f>
        <v>-0</v>
      </c>
      <c r="AF531" s="0" t="n">
        <f aca="false">I531*K531*10000*-1</f>
        <v>-0</v>
      </c>
      <c r="AG531" s="0" t="n">
        <f aca="false">AE531+AF531</f>
        <v>-0</v>
      </c>
    </row>
    <row r="532" customFormat="false" ht="12.75" hidden="false" customHeight="false" outlineLevel="0" collapsed="false">
      <c r="D532" s="265"/>
      <c r="E532" s="266"/>
      <c r="F532" s="266"/>
      <c r="G532" s="267"/>
      <c r="I532" s="265"/>
      <c r="J532" s="266"/>
      <c r="K532" s="266"/>
      <c r="L532" s="268"/>
      <c r="M532" s="247" t="n">
        <f aca="false">M531+1</f>
        <v>25</v>
      </c>
      <c r="N532" s="175" t="str">
        <f aca="true">IF(D532="","",xEURO(OFFSET(C532,-M532+1,0),E532,OFFSET(C532,-M532+2,0),OFFSET(C532,-M532+2,0),OFFSET(C532,-M532+3,0)+AB532,OFFSET(C532,-M532+4,0),0,1)*D532)</f>
        <v/>
      </c>
      <c r="O532" s="235" t="str">
        <f aca="true">IF(D532="","",xEURO(OFFSET(C532,-M532+1,0),E532,OFFSET(C532,-M532+2,0),OFFSET(C532,-M532+2,0),OFFSET(C532,-M532+3,0)+AB532,OFFSET(C532,-M532+4,0),0,0))</f>
        <v/>
      </c>
      <c r="P532" s="175" t="str">
        <f aca="false">IF(D532="","",(O532-F532)*D532*10)</f>
        <v/>
      </c>
      <c r="Q532" s="175" t="str">
        <f aca="true">IF(D532="","",xEURO(OFFSET(C532,-M532+1,0),E532,OFFSET(C532,-M532+2,0),OFFSET(C532,-M532+2,0),OFFSET(C532,-M532+3,0)+AB532,OFFSET(C532,-M532+4,0),0,2)/10*D532)</f>
        <v/>
      </c>
      <c r="R532" s="248" t="str">
        <f aca="true">IF(D532="","",xEURO(OFFSET(C532,-M532+1,0),E532,OFFSET(C532,-M532+2,0),OFFSET(C532,-M532+2,0),OFFSET(C532,-M532+3,0)+AB532,OFFSET(C532,-M532+4,0),0,3)/100*D532*10000)</f>
        <v/>
      </c>
      <c r="S532" s="248" t="str">
        <f aca="true">IF(D532="","",xEURO(OFFSET(C532,-M532+1,0),E532,OFFSET(C532,-M532+2,0),OFFSET(C532,-M532+2,0),OFFSET(C532,-M532+3,0)+AB532,OFFSET(C532,-M532+4,0),0,5)/365.25*D532*10000)</f>
        <v/>
      </c>
      <c r="U532" s="175" t="str">
        <f aca="true">IF(I532="","",xEURO(OFFSET(C532,-M532+1,0),J532,OFFSET(C532,-M532+2,0),OFFSET(C532,-M532+2,0),OFFSET(C532,-M532+3,0)+AC532,OFFSET(C532,-M532+4,0),1,1)*I532)</f>
        <v/>
      </c>
      <c r="V532" s="235" t="str">
        <f aca="true">IF(I532="","",xEURO(OFFSET(C532,-M532+1,0),J532,OFFSET(C532,-M532+2,0),OFFSET(C532,-M532+2,0),OFFSET(C532,-M532+3,0)+AC532,OFFSET(C532,-M532+4,0),1,0))</f>
        <v/>
      </c>
      <c r="W532" s="175" t="str">
        <f aca="false">IF(I532="","",(V532-K532)*I532*10)</f>
        <v/>
      </c>
      <c r="X532" s="175" t="str">
        <f aca="true">IF(I532="","",xEURO(OFFSET(C532,-M532+1,0),J532,OFFSET(C532,-M532+2,0),OFFSET(C532,-M532+2,0),OFFSET(C532,-M532+3,0)+AC532,OFFSET(C532,-M532+4,0),1,2)/10*I532)</f>
        <v/>
      </c>
      <c r="Y532" s="248" t="str">
        <f aca="true">IF(I532="","",xEURO(OFFSET(C532,-M532+1,0),J532,OFFSET(C532,-M532+2,0),OFFSET(C532,-M532+2,0),OFFSET(C532,-M532+3,0)+AC532,OFFSET(C532,-M532+4,0),1,3)/100*I532*10000)</f>
        <v/>
      </c>
      <c r="Z532" s="248" t="str">
        <f aca="true">IF(I532="","",xEURO(OFFSET(C532,-M532+1,0),J532,OFFSET(C532,-M532+2,0),OFFSET(C532,-M532+2,0),OFFSET(C532,-M532+3,0)+AC532,OFFSET(C532,-M532+4,0),1,5)/365.25*I532*10000)</f>
        <v/>
      </c>
      <c r="AB532" s="249" t="str">
        <f aca="true">IF(D532="","",xCalcSkew(OFFSET(C532,-M532,0),E532-OFFSET(C532,-M532+1,0),b)/100)</f>
        <v/>
      </c>
      <c r="AC532" s="249" t="str">
        <f aca="true">IF(I532="","",xCalcSkew(OFFSET(C532,-M532,0),J532-OFFSET(C532,-M532+1,0),b)/100)</f>
        <v/>
      </c>
      <c r="AE532" s="0" t="n">
        <f aca="false">D532*F532*10000*-1</f>
        <v>-0</v>
      </c>
      <c r="AF532" s="0" t="n">
        <f aca="false">I532*K532*10000*-1</f>
        <v>-0</v>
      </c>
      <c r="AG532" s="0" t="n">
        <f aca="false">AE532+AF532</f>
        <v>-0</v>
      </c>
    </row>
    <row r="533" customFormat="false" ht="12.75" hidden="false" customHeight="false" outlineLevel="0" collapsed="false">
      <c r="D533" s="265"/>
      <c r="E533" s="266"/>
      <c r="F533" s="266"/>
      <c r="G533" s="267"/>
      <c r="I533" s="265"/>
      <c r="J533" s="266"/>
      <c r="K533" s="266"/>
      <c r="L533" s="268"/>
      <c r="M533" s="247" t="n">
        <f aca="false">M532+1</f>
        <v>26</v>
      </c>
      <c r="N533" s="175" t="str">
        <f aca="true">IF(D533="","",xEURO(OFFSET(C533,-M533+1,0),E533,OFFSET(C533,-M533+2,0),OFFSET(C533,-M533+2,0),OFFSET(C533,-M533+3,0)+AB533,OFFSET(C533,-M533+4,0),0,1)*D533)</f>
        <v/>
      </c>
      <c r="O533" s="235" t="str">
        <f aca="true">IF(D533="","",xEURO(OFFSET(C533,-M533+1,0),E533,OFFSET(C533,-M533+2,0),OFFSET(C533,-M533+2,0),OFFSET(C533,-M533+3,0)+AB533,OFFSET(C533,-M533+4,0),0,0))</f>
        <v/>
      </c>
      <c r="P533" s="175" t="str">
        <f aca="false">IF(D533="","",(O533-F533)*D533*10)</f>
        <v/>
      </c>
      <c r="Q533" s="175" t="str">
        <f aca="true">IF(D533="","",xEURO(OFFSET(C533,-M533+1,0),E533,OFFSET(C533,-M533+2,0),OFFSET(C533,-M533+2,0),OFFSET(C533,-M533+3,0)+AB533,OFFSET(C533,-M533+4,0),0,2)/10*D533)</f>
        <v/>
      </c>
      <c r="R533" s="248" t="str">
        <f aca="true">IF(D533="","",xEURO(OFFSET(C533,-M533+1,0),E533,OFFSET(C533,-M533+2,0),OFFSET(C533,-M533+2,0),OFFSET(C533,-M533+3,0)+AB533,OFFSET(C533,-M533+4,0),0,3)/100*D533*10000)</f>
        <v/>
      </c>
      <c r="S533" s="248" t="str">
        <f aca="true">IF(D533="","",xEURO(OFFSET(C533,-M533+1,0),E533,OFFSET(C533,-M533+2,0),OFFSET(C533,-M533+2,0),OFFSET(C533,-M533+3,0)+AB533,OFFSET(C533,-M533+4,0),0,5)/365.25*D533*10000)</f>
        <v/>
      </c>
      <c r="U533" s="175" t="str">
        <f aca="true">IF(I533="","",xEURO(OFFSET(C533,-M533+1,0),J533,OFFSET(C533,-M533+2,0),OFFSET(C533,-M533+2,0),OFFSET(C533,-M533+3,0)+AC533,OFFSET(C533,-M533+4,0),1,1)*I533)</f>
        <v/>
      </c>
      <c r="V533" s="235" t="str">
        <f aca="true">IF(I533="","",xEURO(OFFSET(C533,-M533+1,0),J533,OFFSET(C533,-M533+2,0),OFFSET(C533,-M533+2,0),OFFSET(C533,-M533+3,0)+AC533,OFFSET(C533,-M533+4,0),1,0))</f>
        <v/>
      </c>
      <c r="W533" s="175" t="str">
        <f aca="false">IF(I533="","",(V533-K533)*I533*10)</f>
        <v/>
      </c>
      <c r="X533" s="175" t="str">
        <f aca="true">IF(I533="","",xEURO(OFFSET(C533,-M533+1,0),J533,OFFSET(C533,-M533+2,0),OFFSET(C533,-M533+2,0),OFFSET(C533,-M533+3,0)+AC533,OFFSET(C533,-M533+4,0),1,2)/10*I533)</f>
        <v/>
      </c>
      <c r="Y533" s="248" t="str">
        <f aca="true">IF(I533="","",xEURO(OFFSET(C533,-M533+1,0),J533,OFFSET(C533,-M533+2,0),OFFSET(C533,-M533+2,0),OFFSET(C533,-M533+3,0)+AC533,OFFSET(C533,-M533+4,0),1,3)/100*I533*10000)</f>
        <v/>
      </c>
      <c r="Z533" s="248" t="str">
        <f aca="true">IF(I533="","",xEURO(OFFSET(C533,-M533+1,0),J533,OFFSET(C533,-M533+2,0),OFFSET(C533,-M533+2,0),OFFSET(C533,-M533+3,0)+AC533,OFFSET(C533,-M533+4,0),1,5)/365.25*I533*10000)</f>
        <v/>
      </c>
      <c r="AB533" s="249" t="str">
        <f aca="true">IF(D533="","",xCalcSkew(OFFSET(C533,-M533,0),E533-OFFSET(C533,-M533+1,0),b)/100)</f>
        <v/>
      </c>
      <c r="AC533" s="249" t="str">
        <f aca="true">IF(I533="","",xCalcSkew(OFFSET(C533,-M533,0),J533-OFFSET(C533,-M533+1,0),b)/100)</f>
        <v/>
      </c>
      <c r="AE533" s="0" t="n">
        <f aca="false">D533*F533*10000*-1</f>
        <v>-0</v>
      </c>
      <c r="AF533" s="0" t="n">
        <f aca="false">I533*K533*10000*-1</f>
        <v>-0</v>
      </c>
      <c r="AG533" s="0" t="n">
        <f aca="false">AE533+AF533</f>
        <v>-0</v>
      </c>
    </row>
    <row r="534" customFormat="false" ht="12.75" hidden="false" customHeight="false" outlineLevel="0" collapsed="false">
      <c r="D534" s="265"/>
      <c r="E534" s="266"/>
      <c r="F534" s="266"/>
      <c r="G534" s="267"/>
      <c r="I534" s="265"/>
      <c r="J534" s="266"/>
      <c r="K534" s="266"/>
      <c r="L534" s="268"/>
      <c r="M534" s="247" t="n">
        <f aca="false">M533+1</f>
        <v>27</v>
      </c>
      <c r="N534" s="175" t="str">
        <f aca="true">IF(D534="","",xEURO(OFFSET(C534,-M534+1,0),E534,OFFSET(C534,-M534+2,0),OFFSET(C534,-M534+2,0),OFFSET(C534,-M534+3,0)+AB534,OFFSET(C534,-M534+4,0),0,1)*D534)</f>
        <v/>
      </c>
      <c r="O534" s="235" t="str">
        <f aca="true">IF(D534="","",xEURO(OFFSET(C534,-M534+1,0),E534,OFFSET(C534,-M534+2,0),OFFSET(C534,-M534+2,0),OFFSET(C534,-M534+3,0)+AB534,OFFSET(C534,-M534+4,0),0,0))</f>
        <v/>
      </c>
      <c r="P534" s="175" t="str">
        <f aca="false">IF(D534="","",(O534-F534)*D534*10)</f>
        <v/>
      </c>
      <c r="Q534" s="175" t="str">
        <f aca="true">IF(D534="","",xEURO(OFFSET(C534,-M534+1,0),E534,OFFSET(C534,-M534+2,0),OFFSET(C534,-M534+2,0),OFFSET(C534,-M534+3,0)+AB534,OFFSET(C534,-M534+4,0),0,2)/10*D534)</f>
        <v/>
      </c>
      <c r="R534" s="248" t="str">
        <f aca="true">IF(D534="","",xEURO(OFFSET(C534,-M534+1,0),E534,OFFSET(C534,-M534+2,0),OFFSET(C534,-M534+2,0),OFFSET(C534,-M534+3,0)+AB534,OFFSET(C534,-M534+4,0),0,3)/100*D534*10000)</f>
        <v/>
      </c>
      <c r="S534" s="248" t="str">
        <f aca="true">IF(D534="","",xEURO(OFFSET(C534,-M534+1,0),E534,OFFSET(C534,-M534+2,0),OFFSET(C534,-M534+2,0),OFFSET(C534,-M534+3,0)+AB534,OFFSET(C534,-M534+4,0),0,5)/365.25*D534*10000)</f>
        <v/>
      </c>
      <c r="U534" s="175" t="str">
        <f aca="true">IF(I534="","",xEURO(OFFSET(C534,-M534+1,0),J534,OFFSET(C534,-M534+2,0),OFFSET(C534,-M534+2,0),OFFSET(C534,-M534+3,0)+AC534,OFFSET(C534,-M534+4,0),1,1)*I534)</f>
        <v/>
      </c>
      <c r="V534" s="235" t="str">
        <f aca="true">IF(I534="","",xEURO(OFFSET(C534,-M534+1,0),J534,OFFSET(C534,-M534+2,0),OFFSET(C534,-M534+2,0),OFFSET(C534,-M534+3,0)+AC534,OFFSET(C534,-M534+4,0),1,0))</f>
        <v/>
      </c>
      <c r="W534" s="175" t="str">
        <f aca="false">IF(I534="","",(V534-K534)*I534*10)</f>
        <v/>
      </c>
      <c r="X534" s="175" t="str">
        <f aca="true">IF(I534="","",xEURO(OFFSET(C534,-M534+1,0),J534,OFFSET(C534,-M534+2,0),OFFSET(C534,-M534+2,0),OFFSET(C534,-M534+3,0)+AC534,OFFSET(C534,-M534+4,0),1,2)/10*I534)</f>
        <v/>
      </c>
      <c r="Y534" s="248" t="str">
        <f aca="true">IF(I534="","",xEURO(OFFSET(C534,-M534+1,0),J534,OFFSET(C534,-M534+2,0),OFFSET(C534,-M534+2,0),OFFSET(C534,-M534+3,0)+AC534,OFFSET(C534,-M534+4,0),1,3)/100*I534*10000)</f>
        <v/>
      </c>
      <c r="Z534" s="248" t="str">
        <f aca="true">IF(I534="","",xEURO(OFFSET(C534,-M534+1,0),J534,OFFSET(C534,-M534+2,0),OFFSET(C534,-M534+2,0),OFFSET(C534,-M534+3,0)+AC534,OFFSET(C534,-M534+4,0),1,5)/365.25*I534*10000)</f>
        <v/>
      </c>
      <c r="AB534" s="249" t="str">
        <f aca="true">IF(D534="","",xCalcSkew(OFFSET(C534,-M534,0),E534-OFFSET(C534,-M534+1,0),b)/100)</f>
        <v/>
      </c>
      <c r="AC534" s="249" t="str">
        <f aca="true">IF(I534="","",xCalcSkew(OFFSET(C534,-M534,0),J534-OFFSET(C534,-M534+1,0),b)/100)</f>
        <v/>
      </c>
      <c r="AE534" s="0" t="n">
        <f aca="false">D534*F534*10000*-1</f>
        <v>-0</v>
      </c>
      <c r="AF534" s="0" t="n">
        <f aca="false">I534*K534*10000*-1</f>
        <v>-0</v>
      </c>
      <c r="AG534" s="0" t="n">
        <f aca="false">AE534+AF534</f>
        <v>-0</v>
      </c>
    </row>
    <row r="535" customFormat="false" ht="12.75" hidden="false" customHeight="false" outlineLevel="0" collapsed="false">
      <c r="D535" s="265"/>
      <c r="E535" s="266"/>
      <c r="F535" s="266"/>
      <c r="G535" s="267"/>
      <c r="I535" s="265"/>
      <c r="J535" s="266"/>
      <c r="K535" s="266"/>
      <c r="L535" s="268"/>
      <c r="M535" s="247" t="n">
        <f aca="false">M534+1</f>
        <v>28</v>
      </c>
      <c r="N535" s="175" t="str">
        <f aca="true">IF(D535="","",xEURO(OFFSET(C535,-M535+1,0),E535,OFFSET(C535,-M535+2,0),OFFSET(C535,-M535+2,0),OFFSET(C535,-M535+3,0)+AB535,OFFSET(C535,-M535+4,0),0,1)*D535)</f>
        <v/>
      </c>
      <c r="O535" s="235" t="str">
        <f aca="true">IF(D535="","",xEURO(OFFSET(C535,-M535+1,0),E535,OFFSET(C535,-M535+2,0),OFFSET(C535,-M535+2,0),OFFSET(C535,-M535+3,0)+AB535,OFFSET(C535,-M535+4,0),0,0))</f>
        <v/>
      </c>
      <c r="P535" s="175" t="str">
        <f aca="false">IF(D535="","",(O535-F535)*D535*10)</f>
        <v/>
      </c>
      <c r="Q535" s="175" t="str">
        <f aca="true">IF(D535="","",xEURO(OFFSET(C535,-M535+1,0),E535,OFFSET(C535,-M535+2,0),OFFSET(C535,-M535+2,0),OFFSET(C535,-M535+3,0)+AB535,OFFSET(C535,-M535+4,0),0,2)/10*D535)</f>
        <v/>
      </c>
      <c r="R535" s="248" t="str">
        <f aca="true">IF(D535="","",xEURO(OFFSET(C535,-M535+1,0),E535,OFFSET(C535,-M535+2,0),OFFSET(C535,-M535+2,0),OFFSET(C535,-M535+3,0)+AB535,OFFSET(C535,-M535+4,0),0,3)/100*D535*10000)</f>
        <v/>
      </c>
      <c r="S535" s="248" t="str">
        <f aca="true">IF(D535="","",xEURO(OFFSET(C535,-M535+1,0),E535,OFFSET(C535,-M535+2,0),OFFSET(C535,-M535+2,0),OFFSET(C535,-M535+3,0)+AB535,OFFSET(C535,-M535+4,0),0,5)/365.25*D535*10000)</f>
        <v/>
      </c>
      <c r="U535" s="175" t="str">
        <f aca="true">IF(I535="","",xEURO(OFFSET(C535,-M535+1,0),J535,OFFSET(C535,-M535+2,0),OFFSET(C535,-M535+2,0),OFFSET(C535,-M535+3,0)+AC535,OFFSET(C535,-M535+4,0),1,1)*I535)</f>
        <v/>
      </c>
      <c r="V535" s="235" t="str">
        <f aca="true">IF(I535="","",xEURO(OFFSET(C535,-M535+1,0),J535,OFFSET(C535,-M535+2,0),OFFSET(C535,-M535+2,0),OFFSET(C535,-M535+3,0)+AC535,OFFSET(C535,-M535+4,0),1,0))</f>
        <v/>
      </c>
      <c r="W535" s="175" t="str">
        <f aca="false">IF(I535="","",(V535-K535)*I535*10)</f>
        <v/>
      </c>
      <c r="X535" s="175" t="str">
        <f aca="true">IF(I535="","",xEURO(OFFSET(C535,-M535+1,0),J535,OFFSET(C535,-M535+2,0),OFFSET(C535,-M535+2,0),OFFSET(C535,-M535+3,0)+AC535,OFFSET(C535,-M535+4,0),1,2)/10*I535)</f>
        <v/>
      </c>
      <c r="Y535" s="248" t="str">
        <f aca="true">IF(I535="","",xEURO(OFFSET(C535,-M535+1,0),J535,OFFSET(C535,-M535+2,0),OFFSET(C535,-M535+2,0),OFFSET(C535,-M535+3,0)+AC535,OFFSET(C535,-M535+4,0),1,3)/100*I535*10000)</f>
        <v/>
      </c>
      <c r="Z535" s="248" t="str">
        <f aca="true">IF(I535="","",xEURO(OFFSET(C535,-M535+1,0),J535,OFFSET(C535,-M535+2,0),OFFSET(C535,-M535+2,0),OFFSET(C535,-M535+3,0)+AC535,OFFSET(C535,-M535+4,0),1,5)/365.25*I535*10000)</f>
        <v/>
      </c>
      <c r="AB535" s="249" t="str">
        <f aca="true">IF(D535="","",xCalcSkew(OFFSET(C535,-M535,0),E535-OFFSET(C535,-M535+1,0),b)/100)</f>
        <v/>
      </c>
      <c r="AC535" s="249" t="str">
        <f aca="true">IF(I535="","",xCalcSkew(OFFSET(C535,-M535,0),J535-OFFSET(C535,-M535+1,0),b)/100)</f>
        <v/>
      </c>
      <c r="AE535" s="0" t="n">
        <f aca="false">D535*F535*10000*-1</f>
        <v>-0</v>
      </c>
      <c r="AF535" s="0" t="n">
        <f aca="false">I535*K535*10000*-1</f>
        <v>-0</v>
      </c>
      <c r="AG535" s="0" t="n">
        <f aca="false">AE535+AF535</f>
        <v>-0</v>
      </c>
    </row>
    <row r="536" customFormat="false" ht="12.75" hidden="false" customHeight="false" outlineLevel="0" collapsed="false">
      <c r="D536" s="265"/>
      <c r="E536" s="266"/>
      <c r="F536" s="266"/>
      <c r="G536" s="267"/>
      <c r="I536" s="265"/>
      <c r="J536" s="266"/>
      <c r="K536" s="266"/>
      <c r="L536" s="268"/>
      <c r="M536" s="247" t="n">
        <f aca="false">M535+1</f>
        <v>29</v>
      </c>
      <c r="N536" s="175" t="str">
        <f aca="true">IF(D536="","",xEURO(OFFSET(C536,-M536+1,0),E536,OFFSET(C536,-M536+2,0),OFFSET(C536,-M536+2,0),OFFSET(C536,-M536+3,0)+AB536,OFFSET(C536,-M536+4,0),0,1)*D536)</f>
        <v/>
      </c>
      <c r="O536" s="235" t="str">
        <f aca="true">IF(D536="","",xEURO(OFFSET(C536,-M536+1,0),E536,OFFSET(C536,-M536+2,0),OFFSET(C536,-M536+2,0),OFFSET(C536,-M536+3,0)+AB536,OFFSET(C536,-M536+4,0),0,0))</f>
        <v/>
      </c>
      <c r="P536" s="175" t="str">
        <f aca="false">IF(D536="","",(O536-F536)*D536*10)</f>
        <v/>
      </c>
      <c r="Q536" s="175" t="str">
        <f aca="true">IF(D536="","",xEURO(OFFSET(C536,-M536+1,0),E536,OFFSET(C536,-M536+2,0),OFFSET(C536,-M536+2,0),OFFSET(C536,-M536+3,0)+AB536,OFFSET(C536,-M536+4,0),0,2)/10*D536)</f>
        <v/>
      </c>
      <c r="R536" s="248" t="str">
        <f aca="true">IF(D536="","",xEURO(OFFSET(C536,-M536+1,0),E536,OFFSET(C536,-M536+2,0),OFFSET(C536,-M536+2,0),OFFSET(C536,-M536+3,0)+AB536,OFFSET(C536,-M536+4,0),0,3)/100*D536*10000)</f>
        <v/>
      </c>
      <c r="S536" s="248" t="str">
        <f aca="true">IF(D536="","",xEURO(OFFSET(C536,-M536+1,0),E536,OFFSET(C536,-M536+2,0),OFFSET(C536,-M536+2,0),OFFSET(C536,-M536+3,0)+AB536,OFFSET(C536,-M536+4,0),0,5)/365.25*D536*10000)</f>
        <v/>
      </c>
      <c r="U536" s="175" t="str">
        <f aca="true">IF(I536="","",xEURO(OFFSET(C536,-M536+1,0),J536,OFFSET(C536,-M536+2,0),OFFSET(C536,-M536+2,0),OFFSET(C536,-M536+3,0)+AC536,OFFSET(C536,-M536+4,0),1,1)*I536)</f>
        <v/>
      </c>
      <c r="V536" s="235" t="str">
        <f aca="true">IF(I536="","",xEURO(OFFSET(C536,-M536+1,0),J536,OFFSET(C536,-M536+2,0),OFFSET(C536,-M536+2,0),OFFSET(C536,-M536+3,0)+AC536,OFFSET(C536,-M536+4,0),1,0))</f>
        <v/>
      </c>
      <c r="W536" s="175" t="str">
        <f aca="false">IF(I536="","",(V536-K536)*I536*10)</f>
        <v/>
      </c>
      <c r="X536" s="175" t="str">
        <f aca="true">IF(I536="","",xEURO(OFFSET(C536,-M536+1,0),J536,OFFSET(C536,-M536+2,0),OFFSET(C536,-M536+2,0),OFFSET(C536,-M536+3,0)+AC536,OFFSET(C536,-M536+4,0),1,2)/10*I536)</f>
        <v/>
      </c>
      <c r="Y536" s="248" t="str">
        <f aca="true">IF(I536="","",xEURO(OFFSET(C536,-M536+1,0),J536,OFFSET(C536,-M536+2,0),OFFSET(C536,-M536+2,0),OFFSET(C536,-M536+3,0)+AC536,OFFSET(C536,-M536+4,0),1,3)/100*I536*10000)</f>
        <v/>
      </c>
      <c r="Z536" s="248" t="str">
        <f aca="true">IF(I536="","",xEURO(OFFSET(C536,-M536+1,0),J536,OFFSET(C536,-M536+2,0),OFFSET(C536,-M536+2,0),OFFSET(C536,-M536+3,0)+AC536,OFFSET(C536,-M536+4,0),1,5)/365.25*I536*10000)</f>
        <v/>
      </c>
      <c r="AB536" s="249" t="str">
        <f aca="true">IF(D536="","",xCalcSkew(OFFSET(C536,-M536,0),E536-OFFSET(C536,-M536+1,0),b)/100)</f>
        <v/>
      </c>
      <c r="AC536" s="249" t="str">
        <f aca="true">IF(I536="","",xCalcSkew(OFFSET(C536,-M536,0),J536-OFFSET(C536,-M536+1,0),b)/100)</f>
        <v/>
      </c>
      <c r="AE536" s="0" t="n">
        <f aca="false">D536*F536*10000*-1</f>
        <v>-0</v>
      </c>
      <c r="AF536" s="0" t="n">
        <f aca="false">I536*K536*10000*-1</f>
        <v>-0</v>
      </c>
      <c r="AG536" s="0" t="n">
        <f aca="false">AE536+AF536</f>
        <v>-0</v>
      </c>
    </row>
    <row r="537" customFormat="false" ht="12.75" hidden="false" customHeight="false" outlineLevel="0" collapsed="false">
      <c r="D537" s="265"/>
      <c r="E537" s="266"/>
      <c r="F537" s="266"/>
      <c r="G537" s="267"/>
      <c r="I537" s="265"/>
      <c r="J537" s="266"/>
      <c r="K537" s="266"/>
      <c r="L537" s="268"/>
      <c r="M537" s="247" t="n">
        <f aca="false">M536+1</f>
        <v>30</v>
      </c>
      <c r="N537" s="175" t="str">
        <f aca="true">IF(D537="","",xEURO(OFFSET(C537,-M537+1,0),E537,OFFSET(C537,-M537+2,0),OFFSET(C537,-M537+2,0),OFFSET(C537,-M537+3,0)+AB537,OFFSET(C537,-M537+4,0),0,1)*D537)</f>
        <v/>
      </c>
      <c r="O537" s="235" t="str">
        <f aca="true">IF(D537="","",xEURO(OFFSET(C537,-M537+1,0),E537,OFFSET(C537,-M537+2,0),OFFSET(C537,-M537+2,0),OFFSET(C537,-M537+3,0)+AB537,OFFSET(C537,-M537+4,0),0,0))</f>
        <v/>
      </c>
      <c r="P537" s="175" t="str">
        <f aca="false">IF(D537="","",(O537-F537)*D537*10)</f>
        <v/>
      </c>
      <c r="Q537" s="175" t="str">
        <f aca="true">IF(D537="","",xEURO(OFFSET(C537,-M537+1,0),E537,OFFSET(C537,-M537+2,0),OFFSET(C537,-M537+2,0),OFFSET(C537,-M537+3,0)+AB537,OFFSET(C537,-M537+4,0),0,2)/10*D537)</f>
        <v/>
      </c>
      <c r="R537" s="248" t="str">
        <f aca="true">IF(D537="","",xEURO(OFFSET(C537,-M537+1,0),E537,OFFSET(C537,-M537+2,0),OFFSET(C537,-M537+2,0),OFFSET(C537,-M537+3,0)+AB537,OFFSET(C537,-M537+4,0),0,3)/100*D537*10000)</f>
        <v/>
      </c>
      <c r="S537" s="248" t="str">
        <f aca="true">IF(D537="","",xEURO(OFFSET(C537,-M537+1,0),E537,OFFSET(C537,-M537+2,0),OFFSET(C537,-M537+2,0),OFFSET(C537,-M537+3,0)+AB537,OFFSET(C537,-M537+4,0),0,5)/365.25*D537*10000)</f>
        <v/>
      </c>
      <c r="U537" s="175" t="str">
        <f aca="true">IF(I537="","",xEURO(OFFSET(C537,-M537+1,0),J537,OFFSET(C537,-M537+2,0),OFFSET(C537,-M537+2,0),OFFSET(C537,-M537+3,0)+AC537,OFFSET(C537,-M537+4,0),1,1)*I537)</f>
        <v/>
      </c>
      <c r="V537" s="235" t="str">
        <f aca="true">IF(I537="","",xEURO(OFFSET(C537,-M537+1,0),J537,OFFSET(C537,-M537+2,0),OFFSET(C537,-M537+2,0),OFFSET(C537,-M537+3,0)+AC537,OFFSET(C537,-M537+4,0),1,0))</f>
        <v/>
      </c>
      <c r="W537" s="175" t="str">
        <f aca="false">IF(I537="","",(V537-K537)*I537*10)</f>
        <v/>
      </c>
      <c r="X537" s="175" t="str">
        <f aca="true">IF(I537="","",xEURO(OFFSET(C537,-M537+1,0),J537,OFFSET(C537,-M537+2,0),OFFSET(C537,-M537+2,0),OFFSET(C537,-M537+3,0)+AC537,OFFSET(C537,-M537+4,0),1,2)/10*I537)</f>
        <v/>
      </c>
      <c r="Y537" s="248" t="str">
        <f aca="true">IF(I537="","",xEURO(OFFSET(C537,-M537+1,0),J537,OFFSET(C537,-M537+2,0),OFFSET(C537,-M537+2,0),OFFSET(C537,-M537+3,0)+AC537,OFFSET(C537,-M537+4,0),1,3)/100*I537*10000)</f>
        <v/>
      </c>
      <c r="Z537" s="248" t="str">
        <f aca="true">IF(I537="","",xEURO(OFFSET(C537,-M537+1,0),J537,OFFSET(C537,-M537+2,0),OFFSET(C537,-M537+2,0),OFFSET(C537,-M537+3,0)+AC537,OFFSET(C537,-M537+4,0),1,5)/365.25*I537*10000)</f>
        <v/>
      </c>
      <c r="AB537" s="249" t="str">
        <f aca="true">IF(D537="","",xCalcSkew(OFFSET(C537,-M537,0),E537-OFFSET(C537,-M537+1,0),b)/100)</f>
        <v/>
      </c>
      <c r="AC537" s="249" t="str">
        <f aca="true">IF(I537="","",xCalcSkew(OFFSET(C537,-M537,0),J537-OFFSET(C537,-M537+1,0),b)/100)</f>
        <v/>
      </c>
      <c r="AE537" s="0" t="n">
        <f aca="false">D537*F537*10000*-1</f>
        <v>-0</v>
      </c>
      <c r="AF537" s="0" t="n">
        <f aca="false">I537*K537*10000*-1</f>
        <v>-0</v>
      </c>
      <c r="AG537" s="0" t="n">
        <f aca="false">AE537+AF537</f>
        <v>-0</v>
      </c>
    </row>
    <row r="538" customFormat="false" ht="12.75" hidden="false" customHeight="false" outlineLevel="0" collapsed="false">
      <c r="D538" s="265"/>
      <c r="E538" s="266"/>
      <c r="F538" s="266"/>
      <c r="G538" s="267"/>
      <c r="I538" s="265"/>
      <c r="J538" s="266"/>
      <c r="K538" s="266"/>
      <c r="L538" s="268"/>
      <c r="M538" s="247" t="n">
        <f aca="false">M537+1</f>
        <v>31</v>
      </c>
      <c r="N538" s="175" t="str">
        <f aca="true">IF(D538="","",xEURO(OFFSET(C538,-M538+1,0),E538,OFFSET(C538,-M538+2,0),OFFSET(C538,-M538+2,0),OFFSET(C538,-M538+3,0)+AB538,OFFSET(C538,-M538+4,0),0,1)*D538)</f>
        <v/>
      </c>
      <c r="O538" s="235" t="str">
        <f aca="true">IF(D538="","",xEURO(OFFSET(C538,-M538+1,0),E538,OFFSET(C538,-M538+2,0),OFFSET(C538,-M538+2,0),OFFSET(C538,-M538+3,0)+AB538,OFFSET(C538,-M538+4,0),0,0))</f>
        <v/>
      </c>
      <c r="P538" s="175" t="str">
        <f aca="false">IF(D538="","",(O538-F538)*D538*10)</f>
        <v/>
      </c>
      <c r="Q538" s="175" t="str">
        <f aca="true">IF(D538="","",xEURO(OFFSET(C538,-M538+1,0),E538,OFFSET(C538,-M538+2,0),OFFSET(C538,-M538+2,0),OFFSET(C538,-M538+3,0)+AB538,OFFSET(C538,-M538+4,0),0,2)/10*D538)</f>
        <v/>
      </c>
      <c r="R538" s="248" t="str">
        <f aca="true">IF(D538="","",xEURO(OFFSET(C538,-M538+1,0),E538,OFFSET(C538,-M538+2,0),OFFSET(C538,-M538+2,0),OFFSET(C538,-M538+3,0)+AB538,OFFSET(C538,-M538+4,0),0,3)/100*D538*10000)</f>
        <v/>
      </c>
      <c r="S538" s="248" t="str">
        <f aca="true">IF(D538="","",xEURO(OFFSET(C538,-M538+1,0),E538,OFFSET(C538,-M538+2,0),OFFSET(C538,-M538+2,0),OFFSET(C538,-M538+3,0)+AB538,OFFSET(C538,-M538+4,0),0,5)/365.25*D538*10000)</f>
        <v/>
      </c>
      <c r="U538" s="175" t="str">
        <f aca="true">IF(I538="","",xEURO(OFFSET(C538,-M538+1,0),J538,OFFSET(C538,-M538+2,0),OFFSET(C538,-M538+2,0),OFFSET(C538,-M538+3,0)+AC538,OFFSET(C538,-M538+4,0),1,1)*I538)</f>
        <v/>
      </c>
      <c r="V538" s="235" t="str">
        <f aca="true">IF(I538="","",xEURO(OFFSET(C538,-M538+1,0),J538,OFFSET(C538,-M538+2,0),OFFSET(C538,-M538+2,0),OFFSET(C538,-M538+3,0)+AC538,OFFSET(C538,-M538+4,0),1,0))</f>
        <v/>
      </c>
      <c r="W538" s="175" t="str">
        <f aca="false">IF(I538="","",(V538-K538)*I538*10)</f>
        <v/>
      </c>
      <c r="X538" s="175" t="str">
        <f aca="true">IF(I538="","",xEURO(OFFSET(C538,-M538+1,0),J538,OFFSET(C538,-M538+2,0),OFFSET(C538,-M538+2,0),OFFSET(C538,-M538+3,0)+AC538,OFFSET(C538,-M538+4,0),1,2)/10*I538)</f>
        <v/>
      </c>
      <c r="Y538" s="248" t="str">
        <f aca="true">IF(I538="","",xEURO(OFFSET(C538,-M538+1,0),J538,OFFSET(C538,-M538+2,0),OFFSET(C538,-M538+2,0),OFFSET(C538,-M538+3,0)+AC538,OFFSET(C538,-M538+4,0),1,3)/100*I538*10000)</f>
        <v/>
      </c>
      <c r="Z538" s="248" t="str">
        <f aca="true">IF(I538="","",xEURO(OFFSET(C538,-M538+1,0),J538,OFFSET(C538,-M538+2,0),OFFSET(C538,-M538+2,0),OFFSET(C538,-M538+3,0)+AC538,OFFSET(C538,-M538+4,0),1,5)/365.25*I538*10000)</f>
        <v/>
      </c>
      <c r="AB538" s="249" t="str">
        <f aca="true">IF(D538="","",xCalcSkew(OFFSET(C538,-M538,0),E538-OFFSET(C538,-M538+1,0),b)/100)</f>
        <v/>
      </c>
      <c r="AC538" s="249" t="str">
        <f aca="true">IF(I538="","",xCalcSkew(OFFSET(C538,-M538,0),J538-OFFSET(C538,-M538+1,0),b)/100)</f>
        <v/>
      </c>
      <c r="AE538" s="0" t="n">
        <f aca="false">D538*F538*10000*-1</f>
        <v>-0</v>
      </c>
      <c r="AF538" s="0" t="n">
        <f aca="false">I538*K538*10000*-1</f>
        <v>-0</v>
      </c>
      <c r="AG538" s="0" t="n">
        <f aca="false">AE538+AF538</f>
        <v>-0</v>
      </c>
    </row>
    <row r="539" customFormat="false" ht="12.75" hidden="false" customHeight="false" outlineLevel="0" collapsed="false">
      <c r="D539" s="265"/>
      <c r="E539" s="266"/>
      <c r="F539" s="266"/>
      <c r="G539" s="267"/>
      <c r="I539" s="265"/>
      <c r="J539" s="266"/>
      <c r="K539" s="266"/>
      <c r="L539" s="268"/>
      <c r="M539" s="247" t="n">
        <f aca="false">M538+1</f>
        <v>32</v>
      </c>
      <c r="N539" s="175" t="str">
        <f aca="true">IF(D539="","",xEURO(OFFSET(C539,-M539+1,0),E539,OFFSET(C539,-M539+2,0),OFFSET(C539,-M539+2,0),OFFSET(C539,-M539+3,0)+AB539,OFFSET(C539,-M539+4,0),0,1)*D539)</f>
        <v/>
      </c>
      <c r="O539" s="235" t="str">
        <f aca="true">IF(D539="","",xEURO(OFFSET(C539,-M539+1,0),E539,OFFSET(C539,-M539+2,0),OFFSET(C539,-M539+2,0),OFFSET(C539,-M539+3,0)+AB539,OFFSET(C539,-M539+4,0),0,0))</f>
        <v/>
      </c>
      <c r="P539" s="175" t="str">
        <f aca="false">IF(D539="","",(O539-F539)*D539*10)</f>
        <v/>
      </c>
      <c r="Q539" s="175" t="str">
        <f aca="true">IF(D539="","",xEURO(OFFSET(C539,-M539+1,0),E539,OFFSET(C539,-M539+2,0),OFFSET(C539,-M539+2,0),OFFSET(C539,-M539+3,0)+AB539,OFFSET(C539,-M539+4,0),0,2)/10*D539)</f>
        <v/>
      </c>
      <c r="R539" s="248" t="str">
        <f aca="true">IF(D539="","",xEURO(OFFSET(C539,-M539+1,0),E539,OFFSET(C539,-M539+2,0),OFFSET(C539,-M539+2,0),OFFSET(C539,-M539+3,0)+AB539,OFFSET(C539,-M539+4,0),0,3)/100*D539*10000)</f>
        <v/>
      </c>
      <c r="S539" s="248" t="str">
        <f aca="true">IF(D539="","",xEURO(OFFSET(C539,-M539+1,0),E539,OFFSET(C539,-M539+2,0),OFFSET(C539,-M539+2,0),OFFSET(C539,-M539+3,0)+AB539,OFFSET(C539,-M539+4,0),0,5)/365.25*D539*10000)</f>
        <v/>
      </c>
      <c r="U539" s="175" t="str">
        <f aca="true">IF(I539="","",xEURO(OFFSET(C539,-M539+1,0),J539,OFFSET(C539,-M539+2,0),OFFSET(C539,-M539+2,0),OFFSET(C539,-M539+3,0)+AC539,OFFSET(C539,-M539+4,0),1,1)*I539)</f>
        <v/>
      </c>
      <c r="V539" s="235" t="str">
        <f aca="true">IF(I539="","",xEURO(OFFSET(C539,-M539+1,0),J539,OFFSET(C539,-M539+2,0),OFFSET(C539,-M539+2,0),OFFSET(C539,-M539+3,0)+AC539,OFFSET(C539,-M539+4,0),1,0))</f>
        <v/>
      </c>
      <c r="W539" s="175" t="str">
        <f aca="false">IF(I539="","",(V539-K539)*I539*10)</f>
        <v/>
      </c>
      <c r="X539" s="175" t="str">
        <f aca="true">IF(I539="","",xEURO(OFFSET(C539,-M539+1,0),J539,OFFSET(C539,-M539+2,0),OFFSET(C539,-M539+2,0),OFFSET(C539,-M539+3,0)+AC539,OFFSET(C539,-M539+4,0),1,2)/10*I539)</f>
        <v/>
      </c>
      <c r="Y539" s="248" t="str">
        <f aca="true">IF(I539="","",xEURO(OFFSET(C539,-M539+1,0),J539,OFFSET(C539,-M539+2,0),OFFSET(C539,-M539+2,0),OFFSET(C539,-M539+3,0)+AC539,OFFSET(C539,-M539+4,0),1,3)/100*I539*10000)</f>
        <v/>
      </c>
      <c r="Z539" s="248" t="str">
        <f aca="true">IF(I539="","",xEURO(OFFSET(C539,-M539+1,0),J539,OFFSET(C539,-M539+2,0),OFFSET(C539,-M539+2,0),OFFSET(C539,-M539+3,0)+AC539,OFFSET(C539,-M539+4,0),1,5)/365.25*I539*10000)</f>
        <v/>
      </c>
      <c r="AB539" s="249" t="str">
        <f aca="true">IF(D539="","",xCalcSkew(OFFSET(C539,-M539,0),E539-OFFSET(C539,-M539+1,0),b)/100)</f>
        <v/>
      </c>
      <c r="AC539" s="249" t="str">
        <f aca="true">IF(I539="","",xCalcSkew(OFFSET(C539,-M539,0),J539-OFFSET(C539,-M539+1,0),b)/100)</f>
        <v/>
      </c>
      <c r="AE539" s="0" t="n">
        <f aca="false">D539*F539*10000*-1</f>
        <v>-0</v>
      </c>
      <c r="AF539" s="0" t="n">
        <f aca="false">I539*K539*10000*-1</f>
        <v>-0</v>
      </c>
      <c r="AG539" s="0" t="n">
        <f aca="false">AE539+AF539</f>
        <v>-0</v>
      </c>
    </row>
    <row r="540" customFormat="false" ht="12.75" hidden="false" customHeight="false" outlineLevel="0" collapsed="false">
      <c r="D540" s="265"/>
      <c r="E540" s="266"/>
      <c r="F540" s="266"/>
      <c r="G540" s="267"/>
      <c r="I540" s="265"/>
      <c r="J540" s="266"/>
      <c r="K540" s="266"/>
      <c r="L540" s="268"/>
      <c r="M540" s="247" t="n">
        <f aca="false">M539+1</f>
        <v>33</v>
      </c>
      <c r="N540" s="175" t="str">
        <f aca="true">IF(D540="","",xEURO(OFFSET(C540,-M540+1,0),E540,OFFSET(C540,-M540+2,0),OFFSET(C540,-M540+2,0),OFFSET(C540,-M540+3,0)+AB540,OFFSET(C540,-M540+4,0),0,1)*D540)</f>
        <v/>
      </c>
      <c r="O540" s="235" t="str">
        <f aca="true">IF(D540="","",xEURO(OFFSET(C540,-M540+1,0),E540,OFFSET(C540,-M540+2,0),OFFSET(C540,-M540+2,0),OFFSET(C540,-M540+3,0)+AB540,OFFSET(C540,-M540+4,0),0,0))</f>
        <v/>
      </c>
      <c r="P540" s="175" t="str">
        <f aca="false">IF(D540="","",(O540-F540)*D540*10)</f>
        <v/>
      </c>
      <c r="Q540" s="175" t="str">
        <f aca="true">IF(D540="","",xEURO(OFFSET(C540,-M540+1,0),E540,OFFSET(C540,-M540+2,0),OFFSET(C540,-M540+2,0),OFFSET(C540,-M540+3,0)+AB540,OFFSET(C540,-M540+4,0),0,2)/10*D540)</f>
        <v/>
      </c>
      <c r="R540" s="248" t="str">
        <f aca="true">IF(D540="","",xEURO(OFFSET(C540,-M540+1,0),E540,OFFSET(C540,-M540+2,0),OFFSET(C540,-M540+2,0),OFFSET(C540,-M540+3,0)+AB540,OFFSET(C540,-M540+4,0),0,3)/100*D540*10000)</f>
        <v/>
      </c>
      <c r="S540" s="248" t="str">
        <f aca="true">IF(D540="","",xEURO(OFFSET(C540,-M540+1,0),E540,OFFSET(C540,-M540+2,0),OFFSET(C540,-M540+2,0),OFFSET(C540,-M540+3,0)+AB540,OFFSET(C540,-M540+4,0),0,5)/365.25*D540*10000)</f>
        <v/>
      </c>
      <c r="U540" s="175" t="str">
        <f aca="true">IF(I540="","",xEURO(OFFSET(C540,-M540+1,0),J540,OFFSET(C540,-M540+2,0),OFFSET(C540,-M540+2,0),OFFSET(C540,-M540+3,0)+AC540,OFFSET(C540,-M540+4,0),1,1)*I540)</f>
        <v/>
      </c>
      <c r="V540" s="235" t="str">
        <f aca="true">IF(I540="","",xEURO(OFFSET(C540,-M540+1,0),J540,OFFSET(C540,-M540+2,0),OFFSET(C540,-M540+2,0),OFFSET(C540,-M540+3,0)+AC540,OFFSET(C540,-M540+4,0),1,0))</f>
        <v/>
      </c>
      <c r="W540" s="175" t="str">
        <f aca="false">IF(I540="","",(V540-K540)*I540*10)</f>
        <v/>
      </c>
      <c r="X540" s="175" t="str">
        <f aca="true">IF(I540="","",xEURO(OFFSET(C540,-M540+1,0),J540,OFFSET(C540,-M540+2,0),OFFSET(C540,-M540+2,0),OFFSET(C540,-M540+3,0)+AC540,OFFSET(C540,-M540+4,0),1,2)/10*I540)</f>
        <v/>
      </c>
      <c r="Y540" s="248" t="str">
        <f aca="true">IF(I540="","",xEURO(OFFSET(C540,-M540+1,0),J540,OFFSET(C540,-M540+2,0),OFFSET(C540,-M540+2,0),OFFSET(C540,-M540+3,0)+AC540,OFFSET(C540,-M540+4,0),1,3)/100*I540*10000)</f>
        <v/>
      </c>
      <c r="Z540" s="248" t="str">
        <f aca="true">IF(I540="","",xEURO(OFFSET(C540,-M540+1,0),J540,OFFSET(C540,-M540+2,0),OFFSET(C540,-M540+2,0),OFFSET(C540,-M540+3,0)+AC540,OFFSET(C540,-M540+4,0),1,5)/365.25*I540*10000)</f>
        <v/>
      </c>
      <c r="AB540" s="249" t="str">
        <f aca="true">IF(D540="","",xCalcSkew(OFFSET(C540,-M540,0),E540-OFFSET(C540,-M540+1,0),b)/100)</f>
        <v/>
      </c>
      <c r="AC540" s="249" t="str">
        <f aca="true">IF(I540="","",xCalcSkew(OFFSET(C540,-M540,0),J540-OFFSET(C540,-M540+1,0),b)/100)</f>
        <v/>
      </c>
      <c r="AE540" s="0" t="n">
        <f aca="false">D540*F540*10000*-1</f>
        <v>-0</v>
      </c>
      <c r="AF540" s="0" t="n">
        <f aca="false">I540*K540*10000*-1</f>
        <v>-0</v>
      </c>
      <c r="AG540" s="0" t="n">
        <f aca="false">AE540+AF540</f>
        <v>-0</v>
      </c>
    </row>
    <row r="541" customFormat="false" ht="12.75" hidden="false" customHeight="false" outlineLevel="0" collapsed="false">
      <c r="D541" s="265"/>
      <c r="E541" s="266"/>
      <c r="F541" s="266"/>
      <c r="G541" s="267"/>
      <c r="I541" s="265"/>
      <c r="J541" s="266"/>
      <c r="K541" s="266"/>
      <c r="L541" s="268"/>
      <c r="M541" s="247" t="n">
        <f aca="false">M540+1</f>
        <v>34</v>
      </c>
      <c r="N541" s="175" t="str">
        <f aca="true">IF(D541="","",xEURO(OFFSET(C541,-M541+1,0),E541,OFFSET(C541,-M541+2,0),OFFSET(C541,-M541+2,0),OFFSET(C541,-M541+3,0)+AB541,OFFSET(C541,-M541+4,0),0,1)*D541)</f>
        <v/>
      </c>
      <c r="O541" s="235" t="str">
        <f aca="true">IF(D541="","",xEURO(OFFSET(C541,-M541+1,0),E541,OFFSET(C541,-M541+2,0),OFFSET(C541,-M541+2,0),OFFSET(C541,-M541+3,0)+AB541,OFFSET(C541,-M541+4,0),0,0))</f>
        <v/>
      </c>
      <c r="P541" s="175" t="str">
        <f aca="false">IF(D541="","",(O541-F541)*D541*10)</f>
        <v/>
      </c>
      <c r="Q541" s="175" t="str">
        <f aca="true">IF(D541="","",xEURO(OFFSET(C541,-M541+1,0),E541,OFFSET(C541,-M541+2,0),OFFSET(C541,-M541+2,0),OFFSET(C541,-M541+3,0)+AB541,OFFSET(C541,-M541+4,0),0,2)/10*D541)</f>
        <v/>
      </c>
      <c r="R541" s="248" t="str">
        <f aca="true">IF(D541="","",xEURO(OFFSET(C541,-M541+1,0),E541,OFFSET(C541,-M541+2,0),OFFSET(C541,-M541+2,0),OFFSET(C541,-M541+3,0)+AB541,OFFSET(C541,-M541+4,0),0,3)/100*D541*10000)</f>
        <v/>
      </c>
      <c r="S541" s="248" t="str">
        <f aca="true">IF(D541="","",xEURO(OFFSET(C541,-M541+1,0),E541,OFFSET(C541,-M541+2,0),OFFSET(C541,-M541+2,0),OFFSET(C541,-M541+3,0)+AB541,OFFSET(C541,-M541+4,0),0,5)/365.25*D541*10000)</f>
        <v/>
      </c>
      <c r="U541" s="175" t="str">
        <f aca="true">IF(I541="","",xEURO(OFFSET(C541,-M541+1,0),J541,OFFSET(C541,-M541+2,0),OFFSET(C541,-M541+2,0),OFFSET(C541,-M541+3,0)+AC541,OFFSET(C541,-M541+4,0),1,1)*I541)</f>
        <v/>
      </c>
      <c r="V541" s="235" t="str">
        <f aca="true">IF(I541="","",xEURO(OFFSET(C541,-M541+1,0),J541,OFFSET(C541,-M541+2,0),OFFSET(C541,-M541+2,0),OFFSET(C541,-M541+3,0)+AC541,OFFSET(C541,-M541+4,0),1,0))</f>
        <v/>
      </c>
      <c r="W541" s="175" t="str">
        <f aca="false">IF(I541="","",(V541-K541)*I541*10)</f>
        <v/>
      </c>
      <c r="X541" s="175" t="str">
        <f aca="true">IF(I541="","",xEURO(OFFSET(C541,-M541+1,0),J541,OFFSET(C541,-M541+2,0),OFFSET(C541,-M541+2,0),OFFSET(C541,-M541+3,0)+AC541,OFFSET(C541,-M541+4,0),1,2)/10*I541)</f>
        <v/>
      </c>
      <c r="Y541" s="248" t="str">
        <f aca="true">IF(I541="","",xEURO(OFFSET(C541,-M541+1,0),J541,OFFSET(C541,-M541+2,0),OFFSET(C541,-M541+2,0),OFFSET(C541,-M541+3,0)+AC541,OFFSET(C541,-M541+4,0),1,3)/100*I541*10000)</f>
        <v/>
      </c>
      <c r="Z541" s="248" t="str">
        <f aca="true">IF(I541="","",xEURO(OFFSET(C541,-M541+1,0),J541,OFFSET(C541,-M541+2,0),OFFSET(C541,-M541+2,0),OFFSET(C541,-M541+3,0)+AC541,OFFSET(C541,-M541+4,0),1,5)/365.25*I541*10000)</f>
        <v/>
      </c>
      <c r="AB541" s="249" t="str">
        <f aca="true">IF(D541="","",xCalcSkew(OFFSET(C541,-M541,0),E541-OFFSET(C541,-M541+1,0),b)/100)</f>
        <v/>
      </c>
      <c r="AC541" s="249" t="str">
        <f aca="true">IF(I541="","",xCalcSkew(OFFSET(C541,-M541,0),J541-OFFSET(C541,-M541+1,0),b)/100)</f>
        <v/>
      </c>
      <c r="AE541" s="0" t="n">
        <f aca="false">D541*F541*10000*-1</f>
        <v>-0</v>
      </c>
      <c r="AF541" s="0" t="n">
        <f aca="false">I541*K541*10000*-1</f>
        <v>-0</v>
      </c>
      <c r="AG541" s="0" t="n">
        <f aca="false">AE541+AF541</f>
        <v>-0</v>
      </c>
    </row>
    <row r="542" customFormat="false" ht="12.75" hidden="false" customHeight="false" outlineLevel="0" collapsed="false">
      <c r="D542" s="265"/>
      <c r="E542" s="266"/>
      <c r="F542" s="266"/>
      <c r="G542" s="267"/>
      <c r="I542" s="265"/>
      <c r="J542" s="266"/>
      <c r="K542" s="266"/>
      <c r="L542" s="268"/>
      <c r="M542" s="247" t="n">
        <f aca="false">M541+1</f>
        <v>35</v>
      </c>
      <c r="N542" s="175" t="str">
        <f aca="true">IF(D542="","",xEURO(OFFSET(C542,-M542+1,0),E542,OFFSET(C542,-M542+2,0),OFFSET(C542,-M542+2,0),OFFSET(C542,-M542+3,0)+AB542,OFFSET(C542,-M542+4,0),0,1)*D542)</f>
        <v/>
      </c>
      <c r="O542" s="235" t="str">
        <f aca="true">IF(D542="","",xEURO(OFFSET(C542,-M542+1,0),E542,OFFSET(C542,-M542+2,0),OFFSET(C542,-M542+2,0),OFFSET(C542,-M542+3,0)+AB542,OFFSET(C542,-M542+4,0),0,0))</f>
        <v/>
      </c>
      <c r="P542" s="175" t="str">
        <f aca="false">IF(D542="","",(O542-F542)*D542*10)</f>
        <v/>
      </c>
      <c r="Q542" s="175" t="str">
        <f aca="true">IF(D542="","",xEURO(OFFSET(C542,-M542+1,0),E542,OFFSET(C542,-M542+2,0),OFFSET(C542,-M542+2,0),OFFSET(C542,-M542+3,0)+AB542,OFFSET(C542,-M542+4,0),0,2)/10*D542)</f>
        <v/>
      </c>
      <c r="R542" s="248" t="str">
        <f aca="true">IF(D542="","",xEURO(OFFSET(C542,-M542+1,0),E542,OFFSET(C542,-M542+2,0),OFFSET(C542,-M542+2,0),OFFSET(C542,-M542+3,0)+AB542,OFFSET(C542,-M542+4,0),0,3)/100*D542*10000)</f>
        <v/>
      </c>
      <c r="S542" s="248" t="str">
        <f aca="true">IF(D542="","",xEURO(OFFSET(C542,-M542+1,0),E542,OFFSET(C542,-M542+2,0),OFFSET(C542,-M542+2,0),OFFSET(C542,-M542+3,0)+AB542,OFFSET(C542,-M542+4,0),0,5)/365.25*D542*10000)</f>
        <v/>
      </c>
      <c r="U542" s="175" t="str">
        <f aca="true">IF(I542="","",xEURO(OFFSET(C542,-M542+1,0),J542,OFFSET(C542,-M542+2,0),OFFSET(C542,-M542+2,0),OFFSET(C542,-M542+3,0)+AC542,OFFSET(C542,-M542+4,0),1,1)*I542)</f>
        <v/>
      </c>
      <c r="V542" s="235" t="str">
        <f aca="true">IF(I542="","",xEURO(OFFSET(C542,-M542+1,0),J542,OFFSET(C542,-M542+2,0),OFFSET(C542,-M542+2,0),OFFSET(C542,-M542+3,0)+AC542,OFFSET(C542,-M542+4,0),1,0))</f>
        <v/>
      </c>
      <c r="W542" s="175" t="str">
        <f aca="false">IF(I542="","",(V542-K542)*I542*10)</f>
        <v/>
      </c>
      <c r="X542" s="175" t="str">
        <f aca="true">IF(I542="","",xEURO(OFFSET(C542,-M542+1,0),J542,OFFSET(C542,-M542+2,0),OFFSET(C542,-M542+2,0),OFFSET(C542,-M542+3,0)+AC542,OFFSET(C542,-M542+4,0),1,2)/10*I542)</f>
        <v/>
      </c>
      <c r="Y542" s="248" t="str">
        <f aca="true">IF(I542="","",xEURO(OFFSET(C542,-M542+1,0),J542,OFFSET(C542,-M542+2,0),OFFSET(C542,-M542+2,0),OFFSET(C542,-M542+3,0)+AC542,OFFSET(C542,-M542+4,0),1,3)/100*I542*10000)</f>
        <v/>
      </c>
      <c r="Z542" s="248" t="str">
        <f aca="true">IF(I542="","",xEURO(OFFSET(C542,-M542+1,0),J542,OFFSET(C542,-M542+2,0),OFFSET(C542,-M542+2,0),OFFSET(C542,-M542+3,0)+AC542,OFFSET(C542,-M542+4,0),1,5)/365.25*I542*10000)</f>
        <v/>
      </c>
      <c r="AB542" s="249" t="str">
        <f aca="true">IF(D542="","",xCalcSkew(OFFSET(C542,-M542,0),E542-OFFSET(C542,-M542+1,0),b)/100)</f>
        <v/>
      </c>
      <c r="AC542" s="249" t="str">
        <f aca="true">IF(I542="","",xCalcSkew(OFFSET(C542,-M542,0),J542-OFFSET(C542,-M542+1,0),b)/100)</f>
        <v/>
      </c>
      <c r="AE542" s="0" t="n">
        <f aca="false">D542*F542*10000*-1</f>
        <v>-0</v>
      </c>
      <c r="AF542" s="0" t="n">
        <f aca="false">I542*K542*10000*-1</f>
        <v>-0</v>
      </c>
      <c r="AG542" s="0" t="n">
        <f aca="false">AE542+AF542</f>
        <v>-0</v>
      </c>
    </row>
    <row r="543" customFormat="false" ht="12.75" hidden="false" customHeight="false" outlineLevel="0" collapsed="false">
      <c r="D543" s="274" t="n">
        <f aca="true">SUM(INDIRECT(CONCATENATE(ADDRESS(ROW(D507),COLUMN(D507)),":",ADDRESS(ROW()-1,COLUMN()))))</f>
        <v>15</v>
      </c>
      <c r="I543" s="274" t="n">
        <f aca="true">SUM(INDIRECT(CONCATENATE(ADDRESS(ROW(I507),COLUMN(I507)),":",ADDRESS(ROW()-1,COLUMN()))))</f>
        <v>15</v>
      </c>
      <c r="J543" s="170"/>
      <c r="K543" s="170"/>
      <c r="L543" s="170"/>
      <c r="N543" s="274" t="e">
        <f aca="true">SUM(INDIRECT(CONCATENATE(ADDRESS(ROW(N507),COLUMN(N507)),":",ADDRESS(ROW()-1,COLUMN()))))</f>
        <v>#NAME?</v>
      </c>
      <c r="O543" s="274" t="e">
        <f aca="true">SUM(INDIRECT(CONCATENATE(ADDRESS(ROW(O507),COLUMN(O507)),":",ADDRESS(ROW()-1,COLUMN()))))</f>
        <v>#NAME?</v>
      </c>
      <c r="P543" s="274" t="e">
        <f aca="true">SUM(INDIRECT(CONCATENATE(ADDRESS(ROW(P507),COLUMN(P507)),":",ADDRESS(ROW()-1,COLUMN()))))</f>
        <v>#NAME?</v>
      </c>
      <c r="Q543" s="274" t="e">
        <f aca="true">SUM(INDIRECT(CONCATENATE(ADDRESS(ROW(Q507),COLUMN(Q507)),":",ADDRESS(ROW()-1,COLUMN()))))</f>
        <v>#NAME?</v>
      </c>
      <c r="R543" s="274" t="e">
        <f aca="true">SUM(INDIRECT(CONCATENATE(ADDRESS(ROW(R507),COLUMN(R507)),":",ADDRESS(ROW()-1,COLUMN()))))</f>
        <v>#NAME?</v>
      </c>
      <c r="S543" s="274" t="e">
        <f aca="true">SUM(INDIRECT(CONCATENATE(ADDRESS(ROW(S507),COLUMN(S507)),":",ADDRESS(ROW()-1,COLUMN()))))</f>
        <v>#NAME?</v>
      </c>
      <c r="T543" s="175"/>
      <c r="U543" s="274" t="e">
        <f aca="true">SUM(INDIRECT(CONCATENATE(ADDRESS(ROW(U507),COLUMN(U507)),":",ADDRESS(ROW()-1,COLUMN()))))</f>
        <v>#NAME?</v>
      </c>
      <c r="V543" s="274" t="e">
        <f aca="true">SUM(INDIRECT(CONCATENATE(ADDRESS(ROW(V507),COLUMN(V507)),":",ADDRESS(ROW()-1,COLUMN()))))</f>
        <v>#NAME?</v>
      </c>
      <c r="W543" s="274" t="e">
        <f aca="true">SUM(INDIRECT(CONCATENATE(ADDRESS(ROW(W507),COLUMN(W507)),":",ADDRESS(ROW()-1,COLUMN()))))</f>
        <v>#NAME?</v>
      </c>
      <c r="X543" s="274" t="e">
        <f aca="true">SUM(INDIRECT(CONCATENATE(ADDRESS(ROW(X507),COLUMN(X507)),":",ADDRESS(ROW()-1,COLUMN()))))</f>
        <v>#NAME?</v>
      </c>
      <c r="Y543" s="274" t="e">
        <f aca="true">SUM(INDIRECT(CONCATENATE(ADDRESS(ROW(Y507),COLUMN(Y507)),":",ADDRESS(ROW()-1,COLUMN()))))</f>
        <v>#NAME?</v>
      </c>
      <c r="Z543" s="274" t="e">
        <f aca="true">SUM(INDIRECT(CONCATENATE(ADDRESS(ROW(Z507),COLUMN(Z507)),":",ADDRESS(ROW()-1,COLUMN()))))</f>
        <v>#NAME?</v>
      </c>
      <c r="AE543" s="0" t="n">
        <f aca="false">D543*F543*10000*-1</f>
        <v>-0</v>
      </c>
      <c r="AF543" s="0" t="n">
        <f aca="false">I543*K543*10000*-1</f>
        <v>-0</v>
      </c>
      <c r="AG543" s="0" t="n">
        <f aca="false">AE543+AF543</f>
        <v>-0</v>
      </c>
    </row>
    <row r="544" customFormat="false" ht="12.75" hidden="false" customHeight="false" outlineLevel="0" collapsed="false">
      <c r="AE544" s="0" t="n">
        <f aca="false">D544*F544*10000*-1</f>
        <v>-0</v>
      </c>
      <c r="AF544" s="0" t="n">
        <f aca="false">I544*K544*10000*-1</f>
        <v>-0</v>
      </c>
      <c r="AG544" s="0" t="n">
        <f aca="false">AE544+AF544</f>
        <v>-0</v>
      </c>
    </row>
    <row r="545" customFormat="false" ht="12.75" hidden="false" customHeight="false" outlineLevel="0" collapsed="false">
      <c r="C545" s="264" t="n">
        <f aca="false">EOMONTH(C507,0)+1</f>
        <v>37653</v>
      </c>
      <c r="D545" s="265" t="n">
        <v>15</v>
      </c>
      <c r="E545" s="266" t="n">
        <v>3.25</v>
      </c>
      <c r="F545" s="266" t="n">
        <v>0.565</v>
      </c>
      <c r="G545" s="267" t="s">
        <v>167</v>
      </c>
      <c r="I545" s="265" t="n">
        <v>15</v>
      </c>
      <c r="J545" s="266" t="n">
        <v>3.25</v>
      </c>
      <c r="K545" s="266" t="n">
        <v>0.565</v>
      </c>
      <c r="L545" s="268" t="s">
        <v>167</v>
      </c>
      <c r="M545" s="247" t="n">
        <v>0</v>
      </c>
      <c r="N545" s="175" t="e">
        <f aca="true">IF(D545="","",xEURO(OFFSET(C545,-M545+1,0),E545,OFFSET(C545,-M545+2,0),OFFSET(C545,-M545+2,0),OFFSET(C545,-M545+3,0)+AB545,OFFSET(C545,-M545+4,0),0,1)*D545)</f>
        <v>#NAME?</v>
      </c>
      <c r="O545" s="235" t="e">
        <f aca="true">IF(D545="","",xEURO(OFFSET(C545,-M545+1,0),E545,OFFSET(C545,-M545+2,0),OFFSET(C545,-M545+2,0),OFFSET(C545,-M545+3,0)+AB545,OFFSET(C545,-M545+4,0),0,0))</f>
        <v>#NAME?</v>
      </c>
      <c r="P545" s="175" t="e">
        <f aca="false">IF(D545="","",(O545-F545)*D545*10)</f>
        <v>#NAME?</v>
      </c>
      <c r="Q545" s="175" t="e">
        <f aca="true">IF(D545="","",xEURO(OFFSET(C545,-M545+1,0),E545,OFFSET(C545,-M545+2,0),OFFSET(C545,-M545+2,0),OFFSET(C545,-M545+3,0)+AB545,OFFSET(C545,-M545+4,0),0,2)/10*D545)</f>
        <v>#NAME?</v>
      </c>
      <c r="R545" s="248" t="e">
        <f aca="true">IF(D545="","",xEURO(OFFSET(C545,-M545+1,0),E545,OFFSET(C545,-M545+2,0),OFFSET(C545,-M545+2,0),OFFSET(C545,-M545+3,0)+AB545,OFFSET(C545,-M545+4,0),0,3)/100*D545*10000)</f>
        <v>#NAME?</v>
      </c>
      <c r="S545" s="248" t="e">
        <f aca="true">IF(D545="","",xEURO(OFFSET(C545,-M545+1,0),E545,OFFSET(C545,-M545+2,0),OFFSET(C545,-M545+2,0),OFFSET(C545,-M545+3,0)+AB545,OFFSET(C545,-M545+4,0),0,5)/365.25*D545*10000)</f>
        <v>#NAME?</v>
      </c>
      <c r="U545" s="175" t="e">
        <f aca="true">IF(I545="","",xEURO(OFFSET(C545,-M545+1,0),J545,OFFSET(C545,-M545+2,0),OFFSET(C545,-M545+2,0),OFFSET(C545,-M545+3,0)+AC545,OFFSET(C545,-M545+4,0),1,1)*I545)</f>
        <v>#NAME?</v>
      </c>
      <c r="V545" s="235" t="e">
        <f aca="true">IF(I545="","",xEURO(OFFSET(C545,-M545+1,0),J545,OFFSET(C545,-M545+2,0),OFFSET(C545,-M545+2,0),OFFSET(C545,-M545+3,0)+AC545,OFFSET(C545,-M545+4,0),1,0))</f>
        <v>#NAME?</v>
      </c>
      <c r="W545" s="175" t="e">
        <f aca="false">IF(I545="","",(V545-K545)*I545*10)</f>
        <v>#NAME?</v>
      </c>
      <c r="X545" s="175" t="e">
        <f aca="true">IF(I545="","",xEURO(OFFSET(C545,-M545+1,0),J545,OFFSET(C545,-M545+2,0),OFFSET(C545,-M545+2,0),OFFSET(C545,-M545+3,0)+AC545,OFFSET(C545,-M545+4,0),1,2)/10*I545)</f>
        <v>#NAME?</v>
      </c>
      <c r="Y545" s="248" t="e">
        <f aca="true">IF(I545="","",xEURO(OFFSET(C545,-M545+1,0),J545,OFFSET(C545,-M545+2,0),OFFSET(C545,-M545+2,0),OFFSET(C545,-M545+3,0)+AC545,OFFSET(C545,-M545+4,0),1,3)/100*I545*10000)</f>
        <v>#NAME?</v>
      </c>
      <c r="Z545" s="248" t="e">
        <f aca="true">IF(I545="","",xEURO(OFFSET(C545,-M545+1,0),J545,OFFSET(C545,-M545+2,0),OFFSET(C545,-M545+2,0),OFFSET(C545,-M545+3,0)+AC545,OFFSET(C545,-M545+4,0),1,5)/365.25*I545*10000)</f>
        <v>#NAME?</v>
      </c>
      <c r="AB545" s="249" t="e">
        <f aca="true">IF(D545="","",xCalcSkew(OFFSET(C545,-M545,0),E545-OFFSET(C545,-M545+1,0),b)/100)</f>
        <v>#NAME?</v>
      </c>
      <c r="AC545" s="249" t="e">
        <f aca="true">IF(I545="","",xCalcSkew(OFFSET(C545,-M545,0),J545-OFFSET(C545,-M545+1,0),b)/100)</f>
        <v>#NAME?</v>
      </c>
      <c r="AE545" s="0" t="n">
        <f aca="false">D545*F545*10000*-1</f>
        <v>-84750</v>
      </c>
      <c r="AF545" s="0" t="n">
        <f aca="false">I545*K545*10000*-1</f>
        <v>-84750</v>
      </c>
      <c r="AG545" s="0" t="n">
        <f aca="false">AE545+AF545</f>
        <v>-169500</v>
      </c>
    </row>
    <row r="546" customFormat="false" ht="12.75" hidden="false" customHeight="false" outlineLevel="0" collapsed="false">
      <c r="C546" s="269" t="n">
        <f aca="false">INDEX(Inputs!$1:$65536,MATCH(C545,Inputs!C:C,0),5)</f>
        <v>3.543</v>
      </c>
      <c r="D546" s="265"/>
      <c r="E546" s="266"/>
      <c r="F546" s="266"/>
      <c r="G546" s="267"/>
      <c r="I546" s="265"/>
      <c r="J546" s="266"/>
      <c r="K546" s="266"/>
      <c r="L546" s="268"/>
      <c r="M546" s="247" t="n">
        <f aca="false">M545+1</f>
        <v>1</v>
      </c>
      <c r="N546" s="175" t="str">
        <f aca="true">IF(D546="","",xEURO(OFFSET(C546,-M546+1,0),E546,OFFSET(C546,-M546+2,0),OFFSET(C546,-M546+2,0),OFFSET(C546,-M546+3,0)+AB546,OFFSET(C546,-M546+4,0),0,1)*D546)</f>
        <v/>
      </c>
      <c r="O546" s="235" t="str">
        <f aca="true">IF(D546="","",xEURO(OFFSET(C546,-M546+1,0),E546,OFFSET(C546,-M546+2,0),OFFSET(C546,-M546+2,0),OFFSET(C546,-M546+3,0)+AB546,OFFSET(C546,-M546+4,0),0,0))</f>
        <v/>
      </c>
      <c r="P546" s="175" t="str">
        <f aca="false">IF(D546="","",(O546-F546)*D546*10)</f>
        <v/>
      </c>
      <c r="Q546" s="175" t="str">
        <f aca="true">IF(D546="","",xEURO(OFFSET(C546,-M546+1,0),E546,OFFSET(C546,-M546+2,0),OFFSET(C546,-M546+2,0),OFFSET(C546,-M546+3,0)+AB546,OFFSET(C546,-M546+4,0),0,2)/10*D546)</f>
        <v/>
      </c>
      <c r="R546" s="248" t="str">
        <f aca="true">IF(D546="","",xEURO(OFFSET(C546,-M546+1,0),E546,OFFSET(C546,-M546+2,0),OFFSET(C546,-M546+2,0),OFFSET(C546,-M546+3,0)+AB546,OFFSET(C546,-M546+4,0),0,3)/100*D546*10000)</f>
        <v/>
      </c>
      <c r="S546" s="248" t="str">
        <f aca="true">IF(D546="","",xEURO(OFFSET(C546,-M546+1,0),E546,OFFSET(C546,-M546+2,0),OFFSET(C546,-M546+2,0),OFFSET(C546,-M546+3,0)+AB546,OFFSET(C546,-M546+4,0),0,5)/365.25*D546*10000)</f>
        <v/>
      </c>
      <c r="U546" s="175" t="str">
        <f aca="true">IF(I546="","",xEURO(OFFSET(C546,-M546+1,0),J546,OFFSET(C546,-M546+2,0),OFFSET(C546,-M546+2,0),OFFSET(C546,-M546+3,0)+AC546,OFFSET(C546,-M546+4,0),1,1)*I546)</f>
        <v/>
      </c>
      <c r="V546" s="235" t="str">
        <f aca="true">IF(I546="","",xEURO(OFFSET(C546,-M546+1,0),J546,OFFSET(C546,-M546+2,0),OFFSET(C546,-M546+2,0),OFFSET(C546,-M546+3,0)+AC546,OFFSET(C546,-M546+4,0),1,0))</f>
        <v/>
      </c>
      <c r="W546" s="175" t="str">
        <f aca="false">IF(I546="","",(V546-K546)*I546*10)</f>
        <v/>
      </c>
      <c r="X546" s="175" t="str">
        <f aca="true">IF(I546="","",xEURO(OFFSET(C546,-M546+1,0),J546,OFFSET(C546,-M546+2,0),OFFSET(C546,-M546+2,0),OFFSET(C546,-M546+3,0)+AC546,OFFSET(C546,-M546+4,0),1,2)/10*I546)</f>
        <v/>
      </c>
      <c r="Y546" s="248" t="str">
        <f aca="true">IF(I546="","",xEURO(OFFSET(C546,-M546+1,0),J546,OFFSET(C546,-M546+2,0),OFFSET(C546,-M546+2,0),OFFSET(C546,-M546+3,0)+AC546,OFFSET(C546,-M546+4,0),1,3)/100*I546*10000)</f>
        <v/>
      </c>
      <c r="Z546" s="248" t="str">
        <f aca="true">IF(I546="","",xEURO(OFFSET(C546,-M546+1,0),J546,OFFSET(C546,-M546+2,0),OFFSET(C546,-M546+2,0),OFFSET(C546,-M546+3,0)+AC546,OFFSET(C546,-M546+4,0),1,5)/365.25*I546*10000)</f>
        <v/>
      </c>
      <c r="AB546" s="249" t="str">
        <f aca="true">IF(D546="","",xCalcSkew(OFFSET(C546,-M546,0),E546-OFFSET(C546,-M546+1,0),b)/100)</f>
        <v/>
      </c>
      <c r="AC546" s="249" t="str">
        <f aca="true">IF(I546="","",xCalcSkew(OFFSET(C546,-M546,0),J546-OFFSET(C546,-M546+1,0),b)/100)</f>
        <v/>
      </c>
      <c r="AE546" s="0" t="n">
        <f aca="false">D546*F546*10000*-1</f>
        <v>-0</v>
      </c>
      <c r="AF546" s="0" t="n">
        <f aca="false">I546*K546*10000*-1</f>
        <v>-0</v>
      </c>
      <c r="AG546" s="0" t="n">
        <f aca="false">AE546+AF546</f>
        <v>-0</v>
      </c>
    </row>
    <row r="547" customFormat="false" ht="12.75" hidden="false" customHeight="false" outlineLevel="0" collapsed="false">
      <c r="C547" s="249" t="n">
        <f aca="false">INDEX(Inputs!$1:$65536,MATCH(C545,Inputs!C:C,0),7)</f>
        <v>0.0269020466046448</v>
      </c>
      <c r="D547" s="265"/>
      <c r="E547" s="266"/>
      <c r="F547" s="266"/>
      <c r="G547" s="267"/>
      <c r="I547" s="265"/>
      <c r="J547" s="266"/>
      <c r="K547" s="266"/>
      <c r="L547" s="268"/>
      <c r="M547" s="247" t="n">
        <f aca="false">M546+1</f>
        <v>2</v>
      </c>
      <c r="N547" s="175" t="str">
        <f aca="true">IF(D547="","",xEURO(OFFSET(C547,-M547+1,0),E547,OFFSET(C547,-M547+2,0),OFFSET(C547,-M547+2,0),OFFSET(C547,-M547+3,0)+AB547,OFFSET(C547,-M547+4,0),0,1)*D547)</f>
        <v/>
      </c>
      <c r="O547" s="235" t="str">
        <f aca="true">IF(D547="","",xEURO(OFFSET(C547,-M547+1,0),E547,OFFSET(C547,-M547+2,0),OFFSET(C547,-M547+2,0),OFFSET(C547,-M547+3,0)+AB547,OFFSET(C547,-M547+4,0),0,0))</f>
        <v/>
      </c>
      <c r="P547" s="175" t="str">
        <f aca="false">IF(D547="","",(O547-F547)*D547*10)</f>
        <v/>
      </c>
      <c r="Q547" s="175" t="str">
        <f aca="true">IF(D547="","",xEURO(OFFSET(C547,-M547+1,0),E547,OFFSET(C547,-M547+2,0),OFFSET(C547,-M547+2,0),OFFSET(C547,-M547+3,0)+AB547,OFFSET(C547,-M547+4,0),0,2)/10*D547)</f>
        <v/>
      </c>
      <c r="R547" s="248" t="str">
        <f aca="true">IF(D547="","",xEURO(OFFSET(C547,-M547+1,0),E547,OFFSET(C547,-M547+2,0),OFFSET(C547,-M547+2,0),OFFSET(C547,-M547+3,0)+AB547,OFFSET(C547,-M547+4,0),0,3)/100*D547*10000)</f>
        <v/>
      </c>
      <c r="S547" s="248" t="str">
        <f aca="true">IF(D547="","",xEURO(OFFSET(C547,-M547+1,0),E547,OFFSET(C547,-M547+2,0),OFFSET(C547,-M547+2,0),OFFSET(C547,-M547+3,0)+AB547,OFFSET(C547,-M547+4,0),0,5)/365.25*D547*10000)</f>
        <v/>
      </c>
      <c r="U547" s="175" t="str">
        <f aca="true">IF(I547="","",xEURO(OFFSET(C547,-M547+1,0),J547,OFFSET(C547,-M547+2,0),OFFSET(C547,-M547+2,0),OFFSET(C547,-M547+3,0)+AC547,OFFSET(C547,-M547+4,0),1,1)*I547)</f>
        <v/>
      </c>
      <c r="V547" s="235" t="str">
        <f aca="true">IF(I547="","",xEURO(OFFSET(C547,-M547+1,0),J547,OFFSET(C547,-M547+2,0),OFFSET(C547,-M547+2,0),OFFSET(C547,-M547+3,0)+AC547,OFFSET(C547,-M547+4,0),1,0))</f>
        <v/>
      </c>
      <c r="W547" s="175" t="str">
        <f aca="false">IF(I547="","",(V547-K547)*I547*10)</f>
        <v/>
      </c>
      <c r="X547" s="175" t="str">
        <f aca="true">IF(I547="","",xEURO(OFFSET(C547,-M547+1,0),J547,OFFSET(C547,-M547+2,0),OFFSET(C547,-M547+2,0),OFFSET(C547,-M547+3,0)+AC547,OFFSET(C547,-M547+4,0),1,2)/10*I547)</f>
        <v/>
      </c>
      <c r="Y547" s="248" t="str">
        <f aca="true">IF(I547="","",xEURO(OFFSET(C547,-M547+1,0),J547,OFFSET(C547,-M547+2,0),OFFSET(C547,-M547+2,0),OFFSET(C547,-M547+3,0)+AC547,OFFSET(C547,-M547+4,0),1,3)/100*I547*10000)</f>
        <v/>
      </c>
      <c r="Z547" s="248" t="str">
        <f aca="true">IF(I547="","",xEURO(OFFSET(C547,-M547+1,0),J547,OFFSET(C547,-M547+2,0),OFFSET(C547,-M547+2,0),OFFSET(C547,-M547+3,0)+AC547,OFFSET(C547,-M547+4,0),1,5)/365.25*I547*10000)</f>
        <v/>
      </c>
      <c r="AB547" s="249" t="str">
        <f aca="true">IF(D547="","",xCalcSkew(OFFSET(C547,-M547,0),E547-OFFSET(C547,-M547+1,0),b)/100)</f>
        <v/>
      </c>
      <c r="AC547" s="249" t="str">
        <f aca="true">IF(I547="","",xCalcSkew(OFFSET(C547,-M547,0),J547-OFFSET(C547,-M547+1,0),b)/100)</f>
        <v/>
      </c>
      <c r="AE547" s="0" t="n">
        <f aca="false">D547*F547*10000*-1</f>
        <v>-0</v>
      </c>
      <c r="AF547" s="0" t="n">
        <f aca="false">I547*K547*10000*-1</f>
        <v>-0</v>
      </c>
      <c r="AG547" s="0" t="n">
        <f aca="false">AE547+AF547</f>
        <v>-0</v>
      </c>
    </row>
    <row r="548" customFormat="false" ht="12.75" hidden="false" customHeight="false" outlineLevel="0" collapsed="false">
      <c r="C548" s="270" t="n">
        <f aca="false">INDEX(Inputs!$1:$65536,MATCH(C545,Inputs!C:C,0),6)</f>
        <v>0.49</v>
      </c>
      <c r="D548" s="265"/>
      <c r="E548" s="266"/>
      <c r="F548" s="266"/>
      <c r="G548" s="267"/>
      <c r="I548" s="265"/>
      <c r="J548" s="266"/>
      <c r="K548" s="266"/>
      <c r="L548" s="268"/>
      <c r="M548" s="247" t="n">
        <f aca="false">M547+1</f>
        <v>3</v>
      </c>
      <c r="N548" s="175" t="str">
        <f aca="true">IF(D548="","",xEURO(OFFSET(C548,-M548+1,0),E548,OFFSET(C548,-M548+2,0),OFFSET(C548,-M548+2,0),OFFSET(C548,-M548+3,0)+AB548,OFFSET(C548,-M548+4,0),0,1)*D548)</f>
        <v/>
      </c>
      <c r="O548" s="235" t="str">
        <f aca="true">IF(D548="","",xEURO(OFFSET(C548,-M548+1,0),E548,OFFSET(C548,-M548+2,0),OFFSET(C548,-M548+2,0),OFFSET(C548,-M548+3,0)+AB548,OFFSET(C548,-M548+4,0),0,0))</f>
        <v/>
      </c>
      <c r="P548" s="175" t="str">
        <f aca="false">IF(D548="","",(O548-F548)*D548*10)</f>
        <v/>
      </c>
      <c r="Q548" s="175" t="str">
        <f aca="true">IF(D548="","",xEURO(OFFSET(C548,-M548+1,0),E548,OFFSET(C548,-M548+2,0),OFFSET(C548,-M548+2,0),OFFSET(C548,-M548+3,0)+AB548,OFFSET(C548,-M548+4,0),0,2)/10*D548)</f>
        <v/>
      </c>
      <c r="R548" s="248" t="str">
        <f aca="true">IF(D548="","",xEURO(OFFSET(C548,-M548+1,0),E548,OFFSET(C548,-M548+2,0),OFFSET(C548,-M548+2,0),OFFSET(C548,-M548+3,0)+AB548,OFFSET(C548,-M548+4,0),0,3)/100*D548*10000)</f>
        <v/>
      </c>
      <c r="S548" s="248" t="str">
        <f aca="true">IF(D548="","",xEURO(OFFSET(C548,-M548+1,0),E548,OFFSET(C548,-M548+2,0),OFFSET(C548,-M548+2,0),OFFSET(C548,-M548+3,0)+AB548,OFFSET(C548,-M548+4,0),0,5)/365.25*D548*10000)</f>
        <v/>
      </c>
      <c r="U548" s="175" t="str">
        <f aca="true">IF(I548="","",xEURO(OFFSET(C548,-M548+1,0),J548,OFFSET(C548,-M548+2,0),OFFSET(C548,-M548+2,0),OFFSET(C548,-M548+3,0)+AC548,OFFSET(C548,-M548+4,0),1,1)*I548)</f>
        <v/>
      </c>
      <c r="V548" s="235" t="str">
        <f aca="true">IF(I548="","",xEURO(OFFSET(C548,-M548+1,0),J548,OFFSET(C548,-M548+2,0),OFFSET(C548,-M548+2,0),OFFSET(C548,-M548+3,0)+AC548,OFFSET(C548,-M548+4,0),1,0))</f>
        <v/>
      </c>
      <c r="W548" s="175" t="str">
        <f aca="false">IF(I548="","",(V548-K548)*I548*10)</f>
        <v/>
      </c>
      <c r="X548" s="175" t="str">
        <f aca="true">IF(I548="","",xEURO(OFFSET(C548,-M548+1,0),J548,OFFSET(C548,-M548+2,0),OFFSET(C548,-M548+2,0),OFFSET(C548,-M548+3,0)+AC548,OFFSET(C548,-M548+4,0),1,2)/10*I548)</f>
        <v/>
      </c>
      <c r="Y548" s="248" t="str">
        <f aca="true">IF(I548="","",xEURO(OFFSET(C548,-M548+1,0),J548,OFFSET(C548,-M548+2,0),OFFSET(C548,-M548+2,0),OFFSET(C548,-M548+3,0)+AC548,OFFSET(C548,-M548+4,0),1,3)/100*I548*10000)</f>
        <v/>
      </c>
      <c r="Z548" s="248" t="str">
        <f aca="true">IF(I548="","",xEURO(OFFSET(C548,-M548+1,0),J548,OFFSET(C548,-M548+2,0),OFFSET(C548,-M548+2,0),OFFSET(C548,-M548+3,0)+AC548,OFFSET(C548,-M548+4,0),1,5)/365.25*I548*10000)</f>
        <v/>
      </c>
      <c r="AB548" s="249" t="str">
        <f aca="true">IF(D548="","",xCalcSkew(OFFSET(C548,-M548,0),E548-OFFSET(C548,-M548+1,0),b)/100)</f>
        <v/>
      </c>
      <c r="AC548" s="249" t="str">
        <f aca="true">IF(I548="","",xCalcSkew(OFFSET(C548,-M548,0),J548-OFFSET(C548,-M548+1,0),b)/100)</f>
        <v/>
      </c>
      <c r="AE548" s="0" t="n">
        <f aca="false">D548*F548*10000*-1</f>
        <v>-0</v>
      </c>
      <c r="AF548" s="0" t="n">
        <f aca="false">I548*K548*10000*-1</f>
        <v>-0</v>
      </c>
      <c r="AG548" s="0" t="n">
        <f aca="false">AE548+AF548</f>
        <v>-0</v>
      </c>
    </row>
    <row r="549" customFormat="false" ht="12.75" hidden="false" customHeight="false" outlineLevel="0" collapsed="false">
      <c r="C549" s="271" t="n">
        <f aca="false">INDEX(Inputs!$1:$65536,MATCH(C545,Inputs!C:C,0),9)</f>
        <v>438</v>
      </c>
      <c r="D549" s="265"/>
      <c r="E549" s="266"/>
      <c r="F549" s="266"/>
      <c r="G549" s="267"/>
      <c r="I549" s="265"/>
      <c r="J549" s="266"/>
      <c r="K549" s="266"/>
      <c r="L549" s="268"/>
      <c r="M549" s="247" t="n">
        <f aca="false">M548+1</f>
        <v>4</v>
      </c>
      <c r="N549" s="175" t="str">
        <f aca="true">IF(D549="","",xEURO(OFFSET(C549,-M549+1,0),E549,OFFSET(C549,-M549+2,0),OFFSET(C549,-M549+2,0),OFFSET(C549,-M549+3,0)+AB549,OFFSET(C549,-M549+4,0),0,1)*D549)</f>
        <v/>
      </c>
      <c r="O549" s="235" t="str">
        <f aca="true">IF(D549="","",xEURO(OFFSET(C549,-M549+1,0),E549,OFFSET(C549,-M549+2,0),OFFSET(C549,-M549+2,0),OFFSET(C549,-M549+3,0)+AB549,OFFSET(C549,-M549+4,0),0,0))</f>
        <v/>
      </c>
      <c r="P549" s="175" t="str">
        <f aca="false">IF(D549="","",(O549-F549)*D549*10)</f>
        <v/>
      </c>
      <c r="Q549" s="175" t="str">
        <f aca="true">IF(D549="","",xEURO(OFFSET(C549,-M549+1,0),E549,OFFSET(C549,-M549+2,0),OFFSET(C549,-M549+2,0),OFFSET(C549,-M549+3,0)+AB549,OFFSET(C549,-M549+4,0),0,2)/10*D549)</f>
        <v/>
      </c>
      <c r="R549" s="248" t="str">
        <f aca="true">IF(D549="","",xEURO(OFFSET(C549,-M549+1,0),E549,OFFSET(C549,-M549+2,0),OFFSET(C549,-M549+2,0),OFFSET(C549,-M549+3,0)+AB549,OFFSET(C549,-M549+4,0),0,3)/100*D549*10000)</f>
        <v/>
      </c>
      <c r="S549" s="248" t="str">
        <f aca="true">IF(D549="","",xEURO(OFFSET(C549,-M549+1,0),E549,OFFSET(C549,-M549+2,0),OFFSET(C549,-M549+2,0),OFFSET(C549,-M549+3,0)+AB549,OFFSET(C549,-M549+4,0),0,5)/365.25*D549*10000)</f>
        <v/>
      </c>
      <c r="U549" s="175" t="str">
        <f aca="true">IF(I549="","",xEURO(OFFSET(C549,-M549+1,0),J549,OFFSET(C549,-M549+2,0),OFFSET(C549,-M549+2,0),OFFSET(C549,-M549+3,0)+AC549,OFFSET(C549,-M549+4,0),1,1)*I549)</f>
        <v/>
      </c>
      <c r="V549" s="235" t="str">
        <f aca="true">IF(I549="","",xEURO(OFFSET(C549,-M549+1,0),J549,OFFSET(C549,-M549+2,0),OFFSET(C549,-M549+2,0),OFFSET(C549,-M549+3,0)+AC549,OFFSET(C549,-M549+4,0),1,0))</f>
        <v/>
      </c>
      <c r="W549" s="175" t="str">
        <f aca="false">IF(I549="","",(V549-K549)*I549*10)</f>
        <v/>
      </c>
      <c r="X549" s="175" t="str">
        <f aca="true">IF(I549="","",xEURO(OFFSET(C549,-M549+1,0),J549,OFFSET(C549,-M549+2,0),OFFSET(C549,-M549+2,0),OFFSET(C549,-M549+3,0)+AC549,OFFSET(C549,-M549+4,0),1,2)/10*I549)</f>
        <v/>
      </c>
      <c r="Y549" s="248" t="str">
        <f aca="true">IF(I549="","",xEURO(OFFSET(C549,-M549+1,0),J549,OFFSET(C549,-M549+2,0),OFFSET(C549,-M549+2,0),OFFSET(C549,-M549+3,0)+AC549,OFFSET(C549,-M549+4,0),1,3)/100*I549*10000)</f>
        <v/>
      </c>
      <c r="Z549" s="248" t="str">
        <f aca="true">IF(I549="","",xEURO(OFFSET(C549,-M549+1,0),J549,OFFSET(C549,-M549+2,0),OFFSET(C549,-M549+2,0),OFFSET(C549,-M549+3,0)+AC549,OFFSET(C549,-M549+4,0),1,5)/365.25*I549*10000)</f>
        <v/>
      </c>
      <c r="AB549" s="249" t="str">
        <f aca="true">IF(D549="","",xCalcSkew(OFFSET(C549,-M549,0),E549-OFFSET(C549,-M549+1,0),b)/100)</f>
        <v/>
      </c>
      <c r="AC549" s="249" t="str">
        <f aca="true">IF(I549="","",xCalcSkew(OFFSET(C549,-M549,0),J549-OFFSET(C549,-M549+1,0),b)/100)</f>
        <v/>
      </c>
      <c r="AE549" s="0" t="n">
        <f aca="false">D549*F549*10000*-1</f>
        <v>-0</v>
      </c>
      <c r="AF549" s="0" t="n">
        <f aca="false">I549*K549*10000*-1</f>
        <v>-0</v>
      </c>
      <c r="AG549" s="0" t="n">
        <f aca="false">AE549+AF549</f>
        <v>-0</v>
      </c>
    </row>
    <row r="550" customFormat="false" ht="12.75" hidden="false" customHeight="false" outlineLevel="0" collapsed="false">
      <c r="C550" s="272" t="n">
        <f aca="false">D581+I581</f>
        <v>30</v>
      </c>
      <c r="D550" s="265"/>
      <c r="E550" s="266"/>
      <c r="F550" s="266"/>
      <c r="G550" s="267"/>
      <c r="I550" s="265"/>
      <c r="J550" s="266"/>
      <c r="K550" s="266"/>
      <c r="L550" s="268"/>
      <c r="M550" s="247" t="n">
        <f aca="false">M549+1</f>
        <v>5</v>
      </c>
      <c r="N550" s="175" t="str">
        <f aca="true">IF(D550="","",xEURO(OFFSET(C550,-M550+1,0),E550,OFFSET(C550,-M550+2,0),OFFSET(C550,-M550+2,0),OFFSET(C550,-M550+3,0)+AB550,OFFSET(C550,-M550+4,0),0,1)*D550)</f>
        <v/>
      </c>
      <c r="O550" s="235" t="str">
        <f aca="true">IF(D550="","",xEURO(OFFSET(C550,-M550+1,0),E550,OFFSET(C550,-M550+2,0),OFFSET(C550,-M550+2,0),OFFSET(C550,-M550+3,0)+AB550,OFFSET(C550,-M550+4,0),0,0))</f>
        <v/>
      </c>
      <c r="P550" s="175" t="str">
        <f aca="false">IF(D550="","",(O550-F550)*D550*10)</f>
        <v/>
      </c>
      <c r="Q550" s="175" t="str">
        <f aca="true">IF(D550="","",xEURO(OFFSET(C550,-M550+1,0),E550,OFFSET(C550,-M550+2,0),OFFSET(C550,-M550+2,0),OFFSET(C550,-M550+3,0)+AB550,OFFSET(C550,-M550+4,0),0,2)/10*D550)</f>
        <v/>
      </c>
      <c r="R550" s="248" t="str">
        <f aca="true">IF(D550="","",xEURO(OFFSET(C550,-M550+1,0),E550,OFFSET(C550,-M550+2,0),OFFSET(C550,-M550+2,0),OFFSET(C550,-M550+3,0)+AB550,OFFSET(C550,-M550+4,0),0,3)/100*D550*10000)</f>
        <v/>
      </c>
      <c r="S550" s="248" t="str">
        <f aca="true">IF(D550="","",xEURO(OFFSET(C550,-M550+1,0),E550,OFFSET(C550,-M550+2,0),OFFSET(C550,-M550+2,0),OFFSET(C550,-M550+3,0)+AB550,OFFSET(C550,-M550+4,0),0,5)/365.25*D550*10000)</f>
        <v/>
      </c>
      <c r="U550" s="175" t="str">
        <f aca="true">IF(I550="","",xEURO(OFFSET(C550,-M550+1,0),J550,OFFSET(C550,-M550+2,0),OFFSET(C550,-M550+2,0),OFFSET(C550,-M550+3,0)+AC550,OFFSET(C550,-M550+4,0),1,1)*I550)</f>
        <v/>
      </c>
      <c r="V550" s="235" t="str">
        <f aca="true">IF(I550="","",xEURO(OFFSET(C550,-M550+1,0),J550,OFFSET(C550,-M550+2,0),OFFSET(C550,-M550+2,0),OFFSET(C550,-M550+3,0)+AC550,OFFSET(C550,-M550+4,0),1,0))</f>
        <v/>
      </c>
      <c r="W550" s="175" t="str">
        <f aca="false">IF(I550="","",(V550-K550)*I550*10)</f>
        <v/>
      </c>
      <c r="X550" s="175" t="str">
        <f aca="true">IF(I550="","",xEURO(OFFSET(C550,-M550+1,0),J550,OFFSET(C550,-M550+2,0),OFFSET(C550,-M550+2,0),OFFSET(C550,-M550+3,0)+AC550,OFFSET(C550,-M550+4,0),1,2)/10*I550)</f>
        <v/>
      </c>
      <c r="Y550" s="248" t="str">
        <f aca="true">IF(I550="","",xEURO(OFFSET(C550,-M550+1,0),J550,OFFSET(C550,-M550+2,0),OFFSET(C550,-M550+2,0),OFFSET(C550,-M550+3,0)+AC550,OFFSET(C550,-M550+4,0),1,3)/100*I550*10000)</f>
        <v/>
      </c>
      <c r="Z550" s="248" t="str">
        <f aca="true">IF(I550="","",xEURO(OFFSET(C550,-M550+1,0),J550,OFFSET(C550,-M550+2,0),OFFSET(C550,-M550+2,0),OFFSET(C550,-M550+3,0)+AC550,OFFSET(C550,-M550+4,0),1,5)/365.25*I550*10000)</f>
        <v/>
      </c>
      <c r="AB550" s="249" t="str">
        <f aca="true">IF(D550="","",xCalcSkew(OFFSET(C550,-M550,0),E550-OFFSET(C550,-M550+1,0),b)/100)</f>
        <v/>
      </c>
      <c r="AC550" s="249" t="str">
        <f aca="true">IF(I550="","",xCalcSkew(OFFSET(C550,-M550,0),J550-OFFSET(C550,-M550+1,0),b)/100)</f>
        <v/>
      </c>
      <c r="AE550" s="0" t="n">
        <f aca="false">D550*F550*10000*-1</f>
        <v>-0</v>
      </c>
      <c r="AF550" s="0" t="n">
        <f aca="false">I550*K550*10000*-1</f>
        <v>-0</v>
      </c>
      <c r="AG550" s="0" t="n">
        <f aca="false">AE550+AF550</f>
        <v>-0</v>
      </c>
    </row>
    <row r="551" customFormat="false" ht="12.75" hidden="false" customHeight="false" outlineLevel="0" collapsed="false">
      <c r="C551" s="272" t="e">
        <f aca="false">N581+U581</f>
        <v>#NAME?</v>
      </c>
      <c r="D551" s="265"/>
      <c r="E551" s="266"/>
      <c r="F551" s="266"/>
      <c r="G551" s="267"/>
      <c r="I551" s="265"/>
      <c r="J551" s="266"/>
      <c r="K551" s="266"/>
      <c r="L551" s="268"/>
      <c r="M551" s="247" t="n">
        <f aca="false">M550+1</f>
        <v>6</v>
      </c>
      <c r="N551" s="175" t="str">
        <f aca="true">IF(D551="","",xEURO(OFFSET(C551,-M551+1,0),E551,OFFSET(C551,-M551+2,0),OFFSET(C551,-M551+2,0),OFFSET(C551,-M551+3,0)+AB551,OFFSET(C551,-M551+4,0),0,1)*D551)</f>
        <v/>
      </c>
      <c r="O551" s="235" t="str">
        <f aca="true">IF(D551="","",xEURO(OFFSET(C551,-M551+1,0),E551,OFFSET(C551,-M551+2,0),OFFSET(C551,-M551+2,0),OFFSET(C551,-M551+3,0)+AB551,OFFSET(C551,-M551+4,0),0,0))</f>
        <v/>
      </c>
      <c r="P551" s="175" t="str">
        <f aca="false">IF(D551="","",(O551-F551)*D551*10)</f>
        <v/>
      </c>
      <c r="Q551" s="175" t="str">
        <f aca="true">IF(D551="","",xEURO(OFFSET(C551,-M551+1,0),E551,OFFSET(C551,-M551+2,0),OFFSET(C551,-M551+2,0),OFFSET(C551,-M551+3,0)+AB551,OFFSET(C551,-M551+4,0),0,2)/10*D551)</f>
        <v/>
      </c>
      <c r="R551" s="248" t="str">
        <f aca="true">IF(D551="","",xEURO(OFFSET(C551,-M551+1,0),E551,OFFSET(C551,-M551+2,0),OFFSET(C551,-M551+2,0),OFFSET(C551,-M551+3,0)+AB551,OFFSET(C551,-M551+4,0),0,3)/100*D551*10000)</f>
        <v/>
      </c>
      <c r="S551" s="248" t="str">
        <f aca="true">IF(D551="","",xEURO(OFFSET(C551,-M551+1,0),E551,OFFSET(C551,-M551+2,0),OFFSET(C551,-M551+2,0),OFFSET(C551,-M551+3,0)+AB551,OFFSET(C551,-M551+4,0),0,5)/365.25*D551*10000)</f>
        <v/>
      </c>
      <c r="U551" s="175" t="str">
        <f aca="true">IF(I551="","",xEURO(OFFSET(C551,-M551+1,0),J551,OFFSET(C551,-M551+2,0),OFFSET(C551,-M551+2,0),OFFSET(C551,-M551+3,0)+AC551,OFFSET(C551,-M551+4,0),1,1)*I551)</f>
        <v/>
      </c>
      <c r="V551" s="235" t="str">
        <f aca="true">IF(I551="","",xEURO(OFFSET(C551,-M551+1,0),J551,OFFSET(C551,-M551+2,0),OFFSET(C551,-M551+2,0),OFFSET(C551,-M551+3,0)+AC551,OFFSET(C551,-M551+4,0),1,0))</f>
        <v/>
      </c>
      <c r="W551" s="175" t="str">
        <f aca="false">IF(I551="","",(V551-K551)*I551*10)</f>
        <v/>
      </c>
      <c r="X551" s="175" t="str">
        <f aca="true">IF(I551="","",xEURO(OFFSET(C551,-M551+1,0),J551,OFFSET(C551,-M551+2,0),OFFSET(C551,-M551+2,0),OFFSET(C551,-M551+3,0)+AC551,OFFSET(C551,-M551+4,0),1,2)/10*I551)</f>
        <v/>
      </c>
      <c r="Y551" s="248" t="str">
        <f aca="true">IF(I551="","",xEURO(OFFSET(C551,-M551+1,0),J551,OFFSET(C551,-M551+2,0),OFFSET(C551,-M551+2,0),OFFSET(C551,-M551+3,0)+AC551,OFFSET(C551,-M551+4,0),1,3)/100*I551*10000)</f>
        <v/>
      </c>
      <c r="Z551" s="248" t="str">
        <f aca="true">IF(I551="","",xEURO(OFFSET(C551,-M551+1,0),J551,OFFSET(C551,-M551+2,0),OFFSET(C551,-M551+2,0),OFFSET(C551,-M551+3,0)+AC551,OFFSET(C551,-M551+4,0),1,5)/365.25*I551*10000)</f>
        <v/>
      </c>
      <c r="AB551" s="249" t="str">
        <f aca="true">IF(D551="","",xCalcSkew(OFFSET(C551,-M551,0),E551-OFFSET(C551,-M551+1,0),b)/100)</f>
        <v/>
      </c>
      <c r="AC551" s="249" t="str">
        <f aca="true">IF(I551="","",xCalcSkew(OFFSET(C551,-M551,0),J551-OFFSET(C551,-M551+1,0),b)/100)</f>
        <v/>
      </c>
      <c r="AE551" s="0" t="n">
        <f aca="false">D551*F551*10000*-1</f>
        <v>-0</v>
      </c>
      <c r="AF551" s="0" t="n">
        <f aca="false">I551*K551*10000*-1</f>
        <v>-0</v>
      </c>
      <c r="AG551" s="0" t="n">
        <f aca="false">AE551+AF551</f>
        <v>-0</v>
      </c>
    </row>
    <row r="552" customFormat="false" ht="12.75" hidden="false" customHeight="false" outlineLevel="0" collapsed="false">
      <c r="C552" s="273" t="e">
        <f aca="false">Q581+X581</f>
        <v>#NAME?</v>
      </c>
      <c r="D552" s="265"/>
      <c r="E552" s="266"/>
      <c r="F552" s="266"/>
      <c r="G552" s="267"/>
      <c r="I552" s="265"/>
      <c r="J552" s="266"/>
      <c r="K552" s="266"/>
      <c r="L552" s="268"/>
      <c r="M552" s="247" t="n">
        <f aca="false">M551+1</f>
        <v>7</v>
      </c>
      <c r="N552" s="175" t="str">
        <f aca="true">IF(D552="","",xEURO(OFFSET(C552,-M552+1,0),E552,OFFSET(C552,-M552+2,0),OFFSET(C552,-M552+2,0),OFFSET(C552,-M552+3,0)+AB552,OFFSET(C552,-M552+4,0),0,1)*D552)</f>
        <v/>
      </c>
      <c r="O552" s="235" t="str">
        <f aca="true">IF(D552="","",xEURO(OFFSET(C552,-M552+1,0),E552,OFFSET(C552,-M552+2,0),OFFSET(C552,-M552+2,0),OFFSET(C552,-M552+3,0)+AB552,OFFSET(C552,-M552+4,0),0,0))</f>
        <v/>
      </c>
      <c r="P552" s="175" t="str">
        <f aca="false">IF(D552="","",(O552-F552)*D552*10)</f>
        <v/>
      </c>
      <c r="Q552" s="175" t="str">
        <f aca="true">IF(D552="","",xEURO(OFFSET(C552,-M552+1,0),E552,OFFSET(C552,-M552+2,0),OFFSET(C552,-M552+2,0),OFFSET(C552,-M552+3,0)+AB552,OFFSET(C552,-M552+4,0),0,2)/10*D552)</f>
        <v/>
      </c>
      <c r="R552" s="248" t="str">
        <f aca="true">IF(D552="","",xEURO(OFFSET(C552,-M552+1,0),E552,OFFSET(C552,-M552+2,0),OFFSET(C552,-M552+2,0),OFFSET(C552,-M552+3,0)+AB552,OFFSET(C552,-M552+4,0),0,3)/100*D552*10000)</f>
        <v/>
      </c>
      <c r="S552" s="248" t="str">
        <f aca="true">IF(D552="","",xEURO(OFFSET(C552,-M552+1,0),E552,OFFSET(C552,-M552+2,0),OFFSET(C552,-M552+2,0),OFFSET(C552,-M552+3,0)+AB552,OFFSET(C552,-M552+4,0),0,5)/365.25*D552*10000)</f>
        <v/>
      </c>
      <c r="U552" s="175" t="str">
        <f aca="true">IF(I552="","",xEURO(OFFSET(C552,-M552+1,0),J552,OFFSET(C552,-M552+2,0),OFFSET(C552,-M552+2,0),OFFSET(C552,-M552+3,0)+AC552,OFFSET(C552,-M552+4,0),1,1)*I552)</f>
        <v/>
      </c>
      <c r="V552" s="235" t="str">
        <f aca="true">IF(I552="","",xEURO(OFFSET(C552,-M552+1,0),J552,OFFSET(C552,-M552+2,0),OFFSET(C552,-M552+2,0),OFFSET(C552,-M552+3,0)+AC552,OFFSET(C552,-M552+4,0),1,0))</f>
        <v/>
      </c>
      <c r="W552" s="175" t="str">
        <f aca="false">IF(I552="","",(V552-K552)*I552*10)</f>
        <v/>
      </c>
      <c r="X552" s="175" t="str">
        <f aca="true">IF(I552="","",xEURO(OFFSET(C552,-M552+1,0),J552,OFFSET(C552,-M552+2,0),OFFSET(C552,-M552+2,0),OFFSET(C552,-M552+3,0)+AC552,OFFSET(C552,-M552+4,0),1,2)/10*I552)</f>
        <v/>
      </c>
      <c r="Y552" s="248" t="str">
        <f aca="true">IF(I552="","",xEURO(OFFSET(C552,-M552+1,0),J552,OFFSET(C552,-M552+2,0),OFFSET(C552,-M552+2,0),OFFSET(C552,-M552+3,0)+AC552,OFFSET(C552,-M552+4,0),1,3)/100*I552*10000)</f>
        <v/>
      </c>
      <c r="Z552" s="248" t="str">
        <f aca="true">IF(I552="","",xEURO(OFFSET(C552,-M552+1,0),J552,OFFSET(C552,-M552+2,0),OFFSET(C552,-M552+2,0),OFFSET(C552,-M552+3,0)+AC552,OFFSET(C552,-M552+4,0),1,5)/365.25*I552*10000)</f>
        <v/>
      </c>
      <c r="AB552" s="249" t="str">
        <f aca="true">IF(D552="","",xCalcSkew(OFFSET(C552,-M552,0),E552-OFFSET(C552,-M552+1,0),b)/100)</f>
        <v/>
      </c>
      <c r="AC552" s="249" t="str">
        <f aca="true">IF(I552="","",xCalcSkew(OFFSET(C552,-M552,0),J552-OFFSET(C552,-M552+1,0),b)/100)</f>
        <v/>
      </c>
      <c r="AE552" s="0" t="n">
        <f aca="false">D552*F552*10000*-1</f>
        <v>-0</v>
      </c>
      <c r="AF552" s="0" t="n">
        <f aca="false">I552*K552*10000*-1</f>
        <v>-0</v>
      </c>
      <c r="AG552" s="0" t="n">
        <f aca="false">AE552+AF552</f>
        <v>-0</v>
      </c>
    </row>
    <row r="553" customFormat="false" ht="12.75" hidden="false" customHeight="false" outlineLevel="0" collapsed="false">
      <c r="C553" s="272" t="e">
        <f aca="false">R581+Y581</f>
        <v>#NAME?</v>
      </c>
      <c r="D553" s="265"/>
      <c r="E553" s="266"/>
      <c r="F553" s="266"/>
      <c r="G553" s="267"/>
      <c r="I553" s="265"/>
      <c r="J553" s="266"/>
      <c r="K553" s="266"/>
      <c r="L553" s="268"/>
      <c r="M553" s="247" t="n">
        <f aca="false">M552+1</f>
        <v>8</v>
      </c>
      <c r="N553" s="175" t="str">
        <f aca="true">IF(D553="","",xEURO(OFFSET(C553,-M553+1,0),E553,OFFSET(C553,-M553+2,0),OFFSET(C553,-M553+2,0),OFFSET(C553,-M553+3,0)+AB553,OFFSET(C553,-M553+4,0),0,1)*D553)</f>
        <v/>
      </c>
      <c r="O553" s="235" t="str">
        <f aca="true">IF(D553="","",xEURO(OFFSET(C553,-M553+1,0),E553,OFFSET(C553,-M553+2,0),OFFSET(C553,-M553+2,0),OFFSET(C553,-M553+3,0)+AB553,OFFSET(C553,-M553+4,0),0,0))</f>
        <v/>
      </c>
      <c r="P553" s="175" t="str">
        <f aca="false">IF(D553="","",(O553-F553)*D553*10)</f>
        <v/>
      </c>
      <c r="Q553" s="175" t="str">
        <f aca="true">IF(D553="","",xEURO(OFFSET(C553,-M553+1,0),E553,OFFSET(C553,-M553+2,0),OFFSET(C553,-M553+2,0),OFFSET(C553,-M553+3,0)+AB553,OFFSET(C553,-M553+4,0),0,2)/10*D553)</f>
        <v/>
      </c>
      <c r="R553" s="248" t="str">
        <f aca="true">IF(D553="","",xEURO(OFFSET(C553,-M553+1,0),E553,OFFSET(C553,-M553+2,0),OFFSET(C553,-M553+2,0),OFFSET(C553,-M553+3,0)+AB553,OFFSET(C553,-M553+4,0),0,3)/100*D553*10000)</f>
        <v/>
      </c>
      <c r="S553" s="248" t="str">
        <f aca="true">IF(D553="","",xEURO(OFFSET(C553,-M553+1,0),E553,OFFSET(C553,-M553+2,0),OFFSET(C553,-M553+2,0),OFFSET(C553,-M553+3,0)+AB553,OFFSET(C553,-M553+4,0),0,5)/365.25*D553*10000)</f>
        <v/>
      </c>
      <c r="U553" s="175" t="str">
        <f aca="true">IF(I553="","",xEURO(OFFSET(C553,-M553+1,0),J553,OFFSET(C553,-M553+2,0),OFFSET(C553,-M553+2,0),OFFSET(C553,-M553+3,0)+AC553,OFFSET(C553,-M553+4,0),1,1)*I553)</f>
        <v/>
      </c>
      <c r="V553" s="235" t="str">
        <f aca="true">IF(I553="","",xEURO(OFFSET(C553,-M553+1,0),J553,OFFSET(C553,-M553+2,0),OFFSET(C553,-M553+2,0),OFFSET(C553,-M553+3,0)+AC553,OFFSET(C553,-M553+4,0),1,0))</f>
        <v/>
      </c>
      <c r="W553" s="175" t="str">
        <f aca="false">IF(I553="","",(V553-K553)*I553*10)</f>
        <v/>
      </c>
      <c r="X553" s="175" t="str">
        <f aca="true">IF(I553="","",xEURO(OFFSET(C553,-M553+1,0),J553,OFFSET(C553,-M553+2,0),OFFSET(C553,-M553+2,0),OFFSET(C553,-M553+3,0)+AC553,OFFSET(C553,-M553+4,0),1,2)/10*I553)</f>
        <v/>
      </c>
      <c r="Y553" s="248" t="str">
        <f aca="true">IF(I553="","",xEURO(OFFSET(C553,-M553+1,0),J553,OFFSET(C553,-M553+2,0),OFFSET(C553,-M553+2,0),OFFSET(C553,-M553+3,0)+AC553,OFFSET(C553,-M553+4,0),1,3)/100*I553*10000)</f>
        <v/>
      </c>
      <c r="Z553" s="248" t="str">
        <f aca="true">IF(I553="","",xEURO(OFFSET(C553,-M553+1,0),J553,OFFSET(C553,-M553+2,0),OFFSET(C553,-M553+2,0),OFFSET(C553,-M553+3,0)+AC553,OFFSET(C553,-M553+4,0),1,5)/365.25*I553*10000)</f>
        <v/>
      </c>
      <c r="AB553" s="249" t="str">
        <f aca="true">IF(D553="","",xCalcSkew(OFFSET(C553,-M553,0),E553-OFFSET(C553,-M553+1,0),b)/100)</f>
        <v/>
      </c>
      <c r="AC553" s="249" t="str">
        <f aca="true">IF(I553="","",xCalcSkew(OFFSET(C553,-M553,0),J553-OFFSET(C553,-M553+1,0),b)/100)</f>
        <v/>
      </c>
      <c r="AE553" s="0" t="n">
        <f aca="false">D553*F553*10000*-1</f>
        <v>-0</v>
      </c>
      <c r="AF553" s="0" t="n">
        <f aca="false">I553*K553*10000*-1</f>
        <v>-0</v>
      </c>
      <c r="AG553" s="0" t="n">
        <f aca="false">AE553+AF553</f>
        <v>-0</v>
      </c>
    </row>
    <row r="554" customFormat="false" ht="12.75" hidden="false" customHeight="false" outlineLevel="0" collapsed="false">
      <c r="C554" s="272" t="e">
        <f aca="false">S581+Z581</f>
        <v>#NAME?</v>
      </c>
      <c r="D554" s="265"/>
      <c r="E554" s="266"/>
      <c r="F554" s="266"/>
      <c r="G554" s="267"/>
      <c r="I554" s="265"/>
      <c r="J554" s="266"/>
      <c r="K554" s="266"/>
      <c r="L554" s="268"/>
      <c r="M554" s="247" t="n">
        <f aca="false">M553+1</f>
        <v>9</v>
      </c>
      <c r="N554" s="175" t="str">
        <f aca="true">IF(D554="","",xEURO(OFFSET(C554,-M554+1,0),E554,OFFSET(C554,-M554+2,0),OFFSET(C554,-M554+2,0),OFFSET(C554,-M554+3,0)+AB554,OFFSET(C554,-M554+4,0),0,1)*D554)</f>
        <v/>
      </c>
      <c r="O554" s="235" t="str">
        <f aca="true">IF(D554="","",xEURO(OFFSET(C554,-M554+1,0),E554,OFFSET(C554,-M554+2,0),OFFSET(C554,-M554+2,0),OFFSET(C554,-M554+3,0)+AB554,OFFSET(C554,-M554+4,0),0,0))</f>
        <v/>
      </c>
      <c r="P554" s="175" t="str">
        <f aca="false">IF(D554="","",(O554-F554)*D554*10)</f>
        <v/>
      </c>
      <c r="Q554" s="175" t="str">
        <f aca="true">IF(D554="","",xEURO(OFFSET(C554,-M554+1,0),E554,OFFSET(C554,-M554+2,0),OFFSET(C554,-M554+2,0),OFFSET(C554,-M554+3,0)+AB554,OFFSET(C554,-M554+4,0),0,2)/10*D554)</f>
        <v/>
      </c>
      <c r="R554" s="248" t="str">
        <f aca="true">IF(D554="","",xEURO(OFFSET(C554,-M554+1,0),E554,OFFSET(C554,-M554+2,0),OFFSET(C554,-M554+2,0),OFFSET(C554,-M554+3,0)+AB554,OFFSET(C554,-M554+4,0),0,3)/100*D554*10000)</f>
        <v/>
      </c>
      <c r="S554" s="248" t="str">
        <f aca="true">IF(D554="","",xEURO(OFFSET(C554,-M554+1,0),E554,OFFSET(C554,-M554+2,0),OFFSET(C554,-M554+2,0),OFFSET(C554,-M554+3,0)+AB554,OFFSET(C554,-M554+4,0),0,5)/365.25*D554*10000)</f>
        <v/>
      </c>
      <c r="U554" s="175" t="str">
        <f aca="true">IF(I554="","",xEURO(OFFSET(C554,-M554+1,0),J554,OFFSET(C554,-M554+2,0),OFFSET(C554,-M554+2,0),OFFSET(C554,-M554+3,0)+AC554,OFFSET(C554,-M554+4,0),1,1)*I554)</f>
        <v/>
      </c>
      <c r="V554" s="235" t="str">
        <f aca="true">IF(I554="","",xEURO(OFFSET(C554,-M554+1,0),J554,OFFSET(C554,-M554+2,0),OFFSET(C554,-M554+2,0),OFFSET(C554,-M554+3,0)+AC554,OFFSET(C554,-M554+4,0),1,0))</f>
        <v/>
      </c>
      <c r="W554" s="175" t="str">
        <f aca="false">IF(I554="","",(V554-K554)*I554*10)</f>
        <v/>
      </c>
      <c r="X554" s="175" t="str">
        <f aca="true">IF(I554="","",xEURO(OFFSET(C554,-M554+1,0),J554,OFFSET(C554,-M554+2,0),OFFSET(C554,-M554+2,0),OFFSET(C554,-M554+3,0)+AC554,OFFSET(C554,-M554+4,0),1,2)/10*I554)</f>
        <v/>
      </c>
      <c r="Y554" s="248" t="str">
        <f aca="true">IF(I554="","",xEURO(OFFSET(C554,-M554+1,0),J554,OFFSET(C554,-M554+2,0),OFFSET(C554,-M554+2,0),OFFSET(C554,-M554+3,0)+AC554,OFFSET(C554,-M554+4,0),1,3)/100*I554*10000)</f>
        <v/>
      </c>
      <c r="Z554" s="248" t="str">
        <f aca="true">IF(I554="","",xEURO(OFFSET(C554,-M554+1,0),J554,OFFSET(C554,-M554+2,0),OFFSET(C554,-M554+2,0),OFFSET(C554,-M554+3,0)+AC554,OFFSET(C554,-M554+4,0),1,5)/365.25*I554*10000)</f>
        <v/>
      </c>
      <c r="AB554" s="249" t="str">
        <f aca="true">IF(D554="","",xCalcSkew(OFFSET(C554,-M554,0),E554-OFFSET(C554,-M554+1,0),b)/100)</f>
        <v/>
      </c>
      <c r="AC554" s="249" t="str">
        <f aca="true">IF(I554="","",xCalcSkew(OFFSET(C554,-M554,0),J554-OFFSET(C554,-M554+1,0),b)/100)</f>
        <v/>
      </c>
      <c r="AE554" s="0" t="n">
        <f aca="false">D554*F554*10000*-1</f>
        <v>-0</v>
      </c>
      <c r="AF554" s="0" t="n">
        <f aca="false">I554*K554*10000*-1</f>
        <v>-0</v>
      </c>
      <c r="AG554" s="0" t="n">
        <f aca="false">AE554+AF554</f>
        <v>-0</v>
      </c>
    </row>
    <row r="555" customFormat="false" ht="12.75" hidden="false" customHeight="false" outlineLevel="0" collapsed="false">
      <c r="C555" s="272" t="e">
        <f aca="false">P581+W581</f>
        <v>#NAME?</v>
      </c>
      <c r="D555" s="265"/>
      <c r="E555" s="266"/>
      <c r="F555" s="266"/>
      <c r="G555" s="267"/>
      <c r="I555" s="265"/>
      <c r="J555" s="266"/>
      <c r="K555" s="266"/>
      <c r="L555" s="268"/>
      <c r="M555" s="247" t="n">
        <f aca="false">M554+1</f>
        <v>10</v>
      </c>
      <c r="N555" s="175" t="str">
        <f aca="true">IF(D555="","",xEURO(OFFSET(C555,-M555+1,0),E555,OFFSET(C555,-M555+2,0),OFFSET(C555,-M555+2,0),OFFSET(C555,-M555+3,0)+AB555,OFFSET(C555,-M555+4,0),0,1)*D555)</f>
        <v/>
      </c>
      <c r="O555" s="235" t="str">
        <f aca="true">IF(D555="","",xEURO(OFFSET(C555,-M555+1,0),E555,OFFSET(C555,-M555+2,0),OFFSET(C555,-M555+2,0),OFFSET(C555,-M555+3,0)+AB555,OFFSET(C555,-M555+4,0),0,0))</f>
        <v/>
      </c>
      <c r="P555" s="175" t="str">
        <f aca="false">IF(D555="","",(O555-F555)*D555*10)</f>
        <v/>
      </c>
      <c r="Q555" s="175" t="str">
        <f aca="true">IF(D555="","",xEURO(OFFSET(C555,-M555+1,0),E555,OFFSET(C555,-M555+2,0),OFFSET(C555,-M555+2,0),OFFSET(C555,-M555+3,0)+AB555,OFFSET(C555,-M555+4,0),0,2)/10*D555)</f>
        <v/>
      </c>
      <c r="R555" s="248" t="str">
        <f aca="true">IF(D555="","",xEURO(OFFSET(C555,-M555+1,0),E555,OFFSET(C555,-M555+2,0),OFFSET(C555,-M555+2,0),OFFSET(C555,-M555+3,0)+AB555,OFFSET(C555,-M555+4,0),0,3)/100*D555*10000)</f>
        <v/>
      </c>
      <c r="S555" s="248" t="str">
        <f aca="true">IF(D555="","",xEURO(OFFSET(C555,-M555+1,0),E555,OFFSET(C555,-M555+2,0),OFFSET(C555,-M555+2,0),OFFSET(C555,-M555+3,0)+AB555,OFFSET(C555,-M555+4,0),0,5)/365.25*D555*10000)</f>
        <v/>
      </c>
      <c r="U555" s="175" t="str">
        <f aca="true">IF(I555="","",xEURO(OFFSET(C555,-M555+1,0),J555,OFFSET(C555,-M555+2,0),OFFSET(C555,-M555+2,0),OFFSET(C555,-M555+3,0)+AC555,OFFSET(C555,-M555+4,0),1,1)*I555)</f>
        <v/>
      </c>
      <c r="V555" s="235" t="str">
        <f aca="true">IF(I555="","",xEURO(OFFSET(C555,-M555+1,0),J555,OFFSET(C555,-M555+2,0),OFFSET(C555,-M555+2,0),OFFSET(C555,-M555+3,0)+AC555,OFFSET(C555,-M555+4,0),1,0))</f>
        <v/>
      </c>
      <c r="W555" s="175" t="str">
        <f aca="false">IF(I555="","",(V555-K555)*I555*10)</f>
        <v/>
      </c>
      <c r="X555" s="175" t="str">
        <f aca="true">IF(I555="","",xEURO(OFFSET(C555,-M555+1,0),J555,OFFSET(C555,-M555+2,0),OFFSET(C555,-M555+2,0),OFFSET(C555,-M555+3,0)+AC555,OFFSET(C555,-M555+4,0),1,2)/10*I555)</f>
        <v/>
      </c>
      <c r="Y555" s="248" t="str">
        <f aca="true">IF(I555="","",xEURO(OFFSET(C555,-M555+1,0),J555,OFFSET(C555,-M555+2,0),OFFSET(C555,-M555+2,0),OFFSET(C555,-M555+3,0)+AC555,OFFSET(C555,-M555+4,0),1,3)/100*I555*10000)</f>
        <v/>
      </c>
      <c r="Z555" s="248" t="str">
        <f aca="true">IF(I555="","",xEURO(OFFSET(C555,-M555+1,0),J555,OFFSET(C555,-M555+2,0),OFFSET(C555,-M555+2,0),OFFSET(C555,-M555+3,0)+AC555,OFFSET(C555,-M555+4,0),1,5)/365.25*I555*10000)</f>
        <v/>
      </c>
      <c r="AB555" s="249" t="str">
        <f aca="true">IF(D555="","",xCalcSkew(OFFSET(C555,-M555,0),E555-OFFSET(C555,-M555+1,0),b)/100)</f>
        <v/>
      </c>
      <c r="AC555" s="249" t="str">
        <f aca="true">IF(I555="","",xCalcSkew(OFFSET(C555,-M555,0),J555-OFFSET(C555,-M555+1,0),b)/100)</f>
        <v/>
      </c>
      <c r="AE555" s="0" t="n">
        <f aca="false">D555*F555*10000*-1</f>
        <v>-0</v>
      </c>
      <c r="AF555" s="0" t="n">
        <f aca="false">I555*K555*10000*-1</f>
        <v>-0</v>
      </c>
      <c r="AG555" s="0" t="n">
        <f aca="false">AE555+AF555</f>
        <v>-0</v>
      </c>
    </row>
    <row r="556" customFormat="false" ht="12.75" hidden="false" customHeight="false" outlineLevel="0" collapsed="false">
      <c r="D556" s="265"/>
      <c r="E556" s="266"/>
      <c r="F556" s="266"/>
      <c r="G556" s="267"/>
      <c r="I556" s="265"/>
      <c r="J556" s="266"/>
      <c r="K556" s="266"/>
      <c r="L556" s="268"/>
      <c r="M556" s="247" t="n">
        <f aca="false">M555+1</f>
        <v>11</v>
      </c>
      <c r="N556" s="175" t="str">
        <f aca="true">IF(D556="","",xEURO(OFFSET(C556,-M556+1,0),E556,OFFSET(C556,-M556+2,0),OFFSET(C556,-M556+2,0),OFFSET(C556,-M556+3,0)+AB556,OFFSET(C556,-M556+4,0),0,1)*D556)</f>
        <v/>
      </c>
      <c r="O556" s="235" t="str">
        <f aca="true">IF(D556="","",xEURO(OFFSET(C556,-M556+1,0),E556,OFFSET(C556,-M556+2,0),OFFSET(C556,-M556+2,0),OFFSET(C556,-M556+3,0)+AB556,OFFSET(C556,-M556+4,0),0,0))</f>
        <v/>
      </c>
      <c r="P556" s="175" t="str">
        <f aca="false">IF(D556="","",(O556-F556)*D556*10)</f>
        <v/>
      </c>
      <c r="Q556" s="175" t="str">
        <f aca="true">IF(D556="","",xEURO(OFFSET(C556,-M556+1,0),E556,OFFSET(C556,-M556+2,0),OFFSET(C556,-M556+2,0),OFFSET(C556,-M556+3,0)+AB556,OFFSET(C556,-M556+4,0),0,2)/10*D556)</f>
        <v/>
      </c>
      <c r="R556" s="248" t="str">
        <f aca="true">IF(D556="","",xEURO(OFFSET(C556,-M556+1,0),E556,OFFSET(C556,-M556+2,0),OFFSET(C556,-M556+2,0),OFFSET(C556,-M556+3,0)+AB556,OFFSET(C556,-M556+4,0),0,3)/100*D556*10000)</f>
        <v/>
      </c>
      <c r="S556" s="248" t="str">
        <f aca="true">IF(D556="","",xEURO(OFFSET(C556,-M556+1,0),E556,OFFSET(C556,-M556+2,0),OFFSET(C556,-M556+2,0),OFFSET(C556,-M556+3,0)+AB556,OFFSET(C556,-M556+4,0),0,5)/365.25*D556*10000)</f>
        <v/>
      </c>
      <c r="U556" s="175" t="str">
        <f aca="true">IF(I556="","",xEURO(OFFSET(C556,-M556+1,0),J556,OFFSET(C556,-M556+2,0),OFFSET(C556,-M556+2,0),OFFSET(C556,-M556+3,0)+AC556,OFFSET(C556,-M556+4,0),1,1)*I556)</f>
        <v/>
      </c>
      <c r="V556" s="235" t="str">
        <f aca="true">IF(I556="","",xEURO(OFFSET(C556,-M556+1,0),J556,OFFSET(C556,-M556+2,0),OFFSET(C556,-M556+2,0),OFFSET(C556,-M556+3,0)+AC556,OFFSET(C556,-M556+4,0),1,0))</f>
        <v/>
      </c>
      <c r="W556" s="175" t="str">
        <f aca="false">IF(I556="","",(V556-K556)*I556*10)</f>
        <v/>
      </c>
      <c r="X556" s="175" t="str">
        <f aca="true">IF(I556="","",xEURO(OFFSET(C556,-M556+1,0),J556,OFFSET(C556,-M556+2,0),OFFSET(C556,-M556+2,0),OFFSET(C556,-M556+3,0)+AC556,OFFSET(C556,-M556+4,0),1,2)/10*I556)</f>
        <v/>
      </c>
      <c r="Y556" s="248" t="str">
        <f aca="true">IF(I556="","",xEURO(OFFSET(C556,-M556+1,0),J556,OFFSET(C556,-M556+2,0),OFFSET(C556,-M556+2,0),OFFSET(C556,-M556+3,0)+AC556,OFFSET(C556,-M556+4,0),1,3)/100*I556*10000)</f>
        <v/>
      </c>
      <c r="Z556" s="248" t="str">
        <f aca="true">IF(I556="","",xEURO(OFFSET(C556,-M556+1,0),J556,OFFSET(C556,-M556+2,0),OFFSET(C556,-M556+2,0),OFFSET(C556,-M556+3,0)+AC556,OFFSET(C556,-M556+4,0),1,5)/365.25*I556*10000)</f>
        <v/>
      </c>
      <c r="AB556" s="249" t="str">
        <f aca="true">IF(D556="","",xCalcSkew(OFFSET(C556,-M556,0),E556-OFFSET(C556,-M556+1,0),b)/100)</f>
        <v/>
      </c>
      <c r="AC556" s="249" t="str">
        <f aca="true">IF(I556="","",xCalcSkew(OFFSET(C556,-M556,0),J556-OFFSET(C556,-M556+1,0),b)/100)</f>
        <v/>
      </c>
      <c r="AE556" s="0" t="n">
        <f aca="false">D556*F556*10000*-1</f>
        <v>-0</v>
      </c>
      <c r="AF556" s="0" t="n">
        <f aca="false">I556*K556*10000*-1</f>
        <v>-0</v>
      </c>
      <c r="AG556" s="0" t="n">
        <f aca="false">AE556+AF556</f>
        <v>-0</v>
      </c>
    </row>
    <row r="557" customFormat="false" ht="12.75" hidden="false" customHeight="false" outlineLevel="0" collapsed="false">
      <c r="D557" s="265"/>
      <c r="E557" s="266"/>
      <c r="F557" s="266"/>
      <c r="G557" s="267"/>
      <c r="I557" s="265"/>
      <c r="J557" s="266"/>
      <c r="K557" s="266"/>
      <c r="L557" s="268"/>
      <c r="M557" s="247" t="n">
        <f aca="false">M556+1</f>
        <v>12</v>
      </c>
      <c r="N557" s="175" t="str">
        <f aca="true">IF(D557="","",xEURO(OFFSET(C557,-M557+1,0),E557,OFFSET(C557,-M557+2,0),OFFSET(C557,-M557+2,0),OFFSET(C557,-M557+3,0)+AB557,OFFSET(C557,-M557+4,0),0,1)*D557)</f>
        <v/>
      </c>
      <c r="O557" s="235" t="str">
        <f aca="true">IF(D557="","",xEURO(OFFSET(C557,-M557+1,0),E557,OFFSET(C557,-M557+2,0),OFFSET(C557,-M557+2,0),OFFSET(C557,-M557+3,0)+AB557,OFFSET(C557,-M557+4,0),0,0))</f>
        <v/>
      </c>
      <c r="P557" s="175" t="str">
        <f aca="false">IF(D557="","",(O557-F557)*D557*10)</f>
        <v/>
      </c>
      <c r="Q557" s="175" t="str">
        <f aca="true">IF(D557="","",xEURO(OFFSET(C557,-M557+1,0),E557,OFFSET(C557,-M557+2,0),OFFSET(C557,-M557+2,0),OFFSET(C557,-M557+3,0)+AB557,OFFSET(C557,-M557+4,0),0,2)/10*D557)</f>
        <v/>
      </c>
      <c r="R557" s="248" t="str">
        <f aca="true">IF(D557="","",xEURO(OFFSET(C557,-M557+1,0),E557,OFFSET(C557,-M557+2,0),OFFSET(C557,-M557+2,0),OFFSET(C557,-M557+3,0)+AB557,OFFSET(C557,-M557+4,0),0,3)/100*D557*10000)</f>
        <v/>
      </c>
      <c r="S557" s="248" t="str">
        <f aca="true">IF(D557="","",xEURO(OFFSET(C557,-M557+1,0),E557,OFFSET(C557,-M557+2,0),OFFSET(C557,-M557+2,0),OFFSET(C557,-M557+3,0)+AB557,OFFSET(C557,-M557+4,0),0,5)/365.25*D557*10000)</f>
        <v/>
      </c>
      <c r="U557" s="175" t="str">
        <f aca="true">IF(I557="","",xEURO(OFFSET(C557,-M557+1,0),J557,OFFSET(C557,-M557+2,0),OFFSET(C557,-M557+2,0),OFFSET(C557,-M557+3,0)+AC557,OFFSET(C557,-M557+4,0),1,1)*I557)</f>
        <v/>
      </c>
      <c r="V557" s="235" t="str">
        <f aca="true">IF(I557="","",xEURO(OFFSET(C557,-M557+1,0),J557,OFFSET(C557,-M557+2,0),OFFSET(C557,-M557+2,0),OFFSET(C557,-M557+3,0)+AC557,OFFSET(C557,-M557+4,0),1,0))</f>
        <v/>
      </c>
      <c r="W557" s="175" t="str">
        <f aca="false">IF(I557="","",(V557-K557)*I557*10)</f>
        <v/>
      </c>
      <c r="X557" s="175" t="str">
        <f aca="true">IF(I557="","",xEURO(OFFSET(C557,-M557+1,0),J557,OFFSET(C557,-M557+2,0),OFFSET(C557,-M557+2,0),OFFSET(C557,-M557+3,0)+AC557,OFFSET(C557,-M557+4,0),1,2)/10*I557)</f>
        <v/>
      </c>
      <c r="Y557" s="248" t="str">
        <f aca="true">IF(I557="","",xEURO(OFFSET(C557,-M557+1,0),J557,OFFSET(C557,-M557+2,0),OFFSET(C557,-M557+2,0),OFFSET(C557,-M557+3,0)+AC557,OFFSET(C557,-M557+4,0),1,3)/100*I557*10000)</f>
        <v/>
      </c>
      <c r="Z557" s="248" t="str">
        <f aca="true">IF(I557="","",xEURO(OFFSET(C557,-M557+1,0),J557,OFFSET(C557,-M557+2,0),OFFSET(C557,-M557+2,0),OFFSET(C557,-M557+3,0)+AC557,OFFSET(C557,-M557+4,0),1,5)/365.25*I557*10000)</f>
        <v/>
      </c>
      <c r="AB557" s="249" t="str">
        <f aca="true">IF(D557="","",xCalcSkew(OFFSET(C557,-M557,0),E557-OFFSET(C557,-M557+1,0),b)/100)</f>
        <v/>
      </c>
      <c r="AC557" s="249" t="str">
        <f aca="true">IF(I557="","",xCalcSkew(OFFSET(C557,-M557,0),J557-OFFSET(C557,-M557+1,0),b)/100)</f>
        <v/>
      </c>
      <c r="AE557" s="0" t="n">
        <f aca="false">D557*F557*10000*-1</f>
        <v>-0</v>
      </c>
      <c r="AF557" s="0" t="n">
        <f aca="false">I557*K557*10000*-1</f>
        <v>-0</v>
      </c>
      <c r="AG557" s="0" t="n">
        <f aca="false">AE557+AF557</f>
        <v>-0</v>
      </c>
    </row>
    <row r="558" customFormat="false" ht="12.75" hidden="false" customHeight="false" outlineLevel="0" collapsed="false">
      <c r="D558" s="265"/>
      <c r="E558" s="266"/>
      <c r="F558" s="266"/>
      <c r="G558" s="267"/>
      <c r="I558" s="265"/>
      <c r="J558" s="266"/>
      <c r="K558" s="266"/>
      <c r="L558" s="268"/>
      <c r="M558" s="247" t="n">
        <f aca="false">M557+1</f>
        <v>13</v>
      </c>
      <c r="N558" s="175" t="str">
        <f aca="true">IF(D558="","",xEURO(OFFSET(C558,-M558+1,0),E558,OFFSET(C558,-M558+2,0),OFFSET(C558,-M558+2,0),OFFSET(C558,-M558+3,0)+AB558,OFFSET(C558,-M558+4,0),0,1)*D558)</f>
        <v/>
      </c>
      <c r="O558" s="235" t="str">
        <f aca="true">IF(D558="","",xEURO(OFFSET(C558,-M558+1,0),E558,OFFSET(C558,-M558+2,0),OFFSET(C558,-M558+2,0),OFFSET(C558,-M558+3,0)+AB558,OFFSET(C558,-M558+4,0),0,0))</f>
        <v/>
      </c>
      <c r="P558" s="175" t="str">
        <f aca="false">IF(D558="","",(O558-F558)*D558*10)</f>
        <v/>
      </c>
      <c r="Q558" s="175" t="str">
        <f aca="true">IF(D558="","",xEURO(OFFSET(C558,-M558+1,0),E558,OFFSET(C558,-M558+2,0),OFFSET(C558,-M558+2,0),OFFSET(C558,-M558+3,0)+AB558,OFFSET(C558,-M558+4,0),0,2)/10*D558)</f>
        <v/>
      </c>
      <c r="R558" s="248" t="str">
        <f aca="true">IF(D558="","",xEURO(OFFSET(C558,-M558+1,0),E558,OFFSET(C558,-M558+2,0),OFFSET(C558,-M558+2,0),OFFSET(C558,-M558+3,0)+AB558,OFFSET(C558,-M558+4,0),0,3)/100*D558*10000)</f>
        <v/>
      </c>
      <c r="S558" s="248" t="str">
        <f aca="true">IF(D558="","",xEURO(OFFSET(C558,-M558+1,0),E558,OFFSET(C558,-M558+2,0),OFFSET(C558,-M558+2,0),OFFSET(C558,-M558+3,0)+AB558,OFFSET(C558,-M558+4,0),0,5)/365.25*D558*10000)</f>
        <v/>
      </c>
      <c r="U558" s="175" t="str">
        <f aca="true">IF(I558="","",xEURO(OFFSET(C558,-M558+1,0),J558,OFFSET(C558,-M558+2,0),OFFSET(C558,-M558+2,0),OFFSET(C558,-M558+3,0)+AC558,OFFSET(C558,-M558+4,0),1,1)*I558)</f>
        <v/>
      </c>
      <c r="V558" s="235" t="str">
        <f aca="true">IF(I558="","",xEURO(OFFSET(C558,-M558+1,0),J558,OFFSET(C558,-M558+2,0),OFFSET(C558,-M558+2,0),OFFSET(C558,-M558+3,0)+AC558,OFFSET(C558,-M558+4,0),1,0))</f>
        <v/>
      </c>
      <c r="W558" s="175" t="str">
        <f aca="false">IF(I558="","",(V558-K558)*I558*10)</f>
        <v/>
      </c>
      <c r="X558" s="175" t="str">
        <f aca="true">IF(I558="","",xEURO(OFFSET(C558,-M558+1,0),J558,OFFSET(C558,-M558+2,0),OFFSET(C558,-M558+2,0),OFFSET(C558,-M558+3,0)+AC558,OFFSET(C558,-M558+4,0),1,2)/10*I558)</f>
        <v/>
      </c>
      <c r="Y558" s="248" t="str">
        <f aca="true">IF(I558="","",xEURO(OFFSET(C558,-M558+1,0),J558,OFFSET(C558,-M558+2,0),OFFSET(C558,-M558+2,0),OFFSET(C558,-M558+3,0)+AC558,OFFSET(C558,-M558+4,0),1,3)/100*I558*10000)</f>
        <v/>
      </c>
      <c r="Z558" s="248" t="str">
        <f aca="true">IF(I558="","",xEURO(OFFSET(C558,-M558+1,0),J558,OFFSET(C558,-M558+2,0),OFFSET(C558,-M558+2,0),OFFSET(C558,-M558+3,0)+AC558,OFFSET(C558,-M558+4,0),1,5)/365.25*I558*10000)</f>
        <v/>
      </c>
      <c r="AB558" s="249" t="str">
        <f aca="true">IF(D558="","",xCalcSkew(OFFSET(C558,-M558,0),E558-OFFSET(C558,-M558+1,0),b)/100)</f>
        <v/>
      </c>
      <c r="AC558" s="249" t="str">
        <f aca="true">IF(I558="","",xCalcSkew(OFFSET(C558,-M558,0),J558-OFFSET(C558,-M558+1,0),b)/100)</f>
        <v/>
      </c>
      <c r="AE558" s="0" t="n">
        <f aca="false">D558*F558*10000*-1</f>
        <v>-0</v>
      </c>
      <c r="AF558" s="0" t="n">
        <f aca="false">I558*K558*10000*-1</f>
        <v>-0</v>
      </c>
      <c r="AG558" s="0" t="n">
        <f aca="false">AE558+AF558</f>
        <v>-0</v>
      </c>
    </row>
    <row r="559" customFormat="false" ht="12.75" hidden="false" customHeight="false" outlineLevel="0" collapsed="false">
      <c r="D559" s="265"/>
      <c r="E559" s="266"/>
      <c r="F559" s="266"/>
      <c r="G559" s="267"/>
      <c r="I559" s="265"/>
      <c r="J559" s="266"/>
      <c r="K559" s="266"/>
      <c r="L559" s="268"/>
      <c r="M559" s="247" t="n">
        <f aca="false">M558+1</f>
        <v>14</v>
      </c>
      <c r="N559" s="175" t="str">
        <f aca="true">IF(D559="","",xEURO(OFFSET(C559,-M559+1,0),E559,OFFSET(C559,-M559+2,0),OFFSET(C559,-M559+2,0),OFFSET(C559,-M559+3,0)+AB559,OFFSET(C559,-M559+4,0),0,1)*D559)</f>
        <v/>
      </c>
      <c r="O559" s="235" t="str">
        <f aca="true">IF(D559="","",xEURO(OFFSET(C559,-M559+1,0),E559,OFFSET(C559,-M559+2,0),OFFSET(C559,-M559+2,0),OFFSET(C559,-M559+3,0)+AB559,OFFSET(C559,-M559+4,0),0,0))</f>
        <v/>
      </c>
      <c r="P559" s="175" t="str">
        <f aca="false">IF(D559="","",(O559-F559)*D559*10)</f>
        <v/>
      </c>
      <c r="Q559" s="175" t="str">
        <f aca="true">IF(D559="","",xEURO(OFFSET(C559,-M559+1,0),E559,OFFSET(C559,-M559+2,0),OFFSET(C559,-M559+2,0),OFFSET(C559,-M559+3,0)+AB559,OFFSET(C559,-M559+4,0),0,2)/10*D559)</f>
        <v/>
      </c>
      <c r="R559" s="248" t="str">
        <f aca="true">IF(D559="","",xEURO(OFFSET(C559,-M559+1,0),E559,OFFSET(C559,-M559+2,0),OFFSET(C559,-M559+2,0),OFFSET(C559,-M559+3,0)+AB559,OFFSET(C559,-M559+4,0),0,3)/100*D559*10000)</f>
        <v/>
      </c>
      <c r="S559" s="248" t="str">
        <f aca="true">IF(D559="","",xEURO(OFFSET(C559,-M559+1,0),E559,OFFSET(C559,-M559+2,0),OFFSET(C559,-M559+2,0),OFFSET(C559,-M559+3,0)+AB559,OFFSET(C559,-M559+4,0),0,5)/365.25*D559*10000)</f>
        <v/>
      </c>
      <c r="U559" s="175" t="str">
        <f aca="true">IF(I559="","",xEURO(OFFSET(C559,-M559+1,0),J559,OFFSET(C559,-M559+2,0),OFFSET(C559,-M559+2,0),OFFSET(C559,-M559+3,0)+AC559,OFFSET(C559,-M559+4,0),1,1)*I559)</f>
        <v/>
      </c>
      <c r="V559" s="235" t="str">
        <f aca="true">IF(I559="","",xEURO(OFFSET(C559,-M559+1,0),J559,OFFSET(C559,-M559+2,0),OFFSET(C559,-M559+2,0),OFFSET(C559,-M559+3,0)+AC559,OFFSET(C559,-M559+4,0),1,0))</f>
        <v/>
      </c>
      <c r="W559" s="175" t="str">
        <f aca="false">IF(I559="","",(V559-K559)*I559*10)</f>
        <v/>
      </c>
      <c r="X559" s="175" t="str">
        <f aca="true">IF(I559="","",xEURO(OFFSET(C559,-M559+1,0),J559,OFFSET(C559,-M559+2,0),OFFSET(C559,-M559+2,0),OFFSET(C559,-M559+3,0)+AC559,OFFSET(C559,-M559+4,0),1,2)/10*I559)</f>
        <v/>
      </c>
      <c r="Y559" s="248" t="str">
        <f aca="true">IF(I559="","",xEURO(OFFSET(C559,-M559+1,0),J559,OFFSET(C559,-M559+2,0),OFFSET(C559,-M559+2,0),OFFSET(C559,-M559+3,0)+AC559,OFFSET(C559,-M559+4,0),1,3)/100*I559*10000)</f>
        <v/>
      </c>
      <c r="Z559" s="248" t="str">
        <f aca="true">IF(I559="","",xEURO(OFFSET(C559,-M559+1,0),J559,OFFSET(C559,-M559+2,0),OFFSET(C559,-M559+2,0),OFFSET(C559,-M559+3,0)+AC559,OFFSET(C559,-M559+4,0),1,5)/365.25*I559*10000)</f>
        <v/>
      </c>
      <c r="AB559" s="249" t="str">
        <f aca="true">IF(D559="","",xCalcSkew(OFFSET(C559,-M559,0),E559-OFFSET(C559,-M559+1,0),b)/100)</f>
        <v/>
      </c>
      <c r="AC559" s="249" t="str">
        <f aca="true">IF(I559="","",xCalcSkew(OFFSET(C559,-M559,0),J559-OFFSET(C559,-M559+1,0),b)/100)</f>
        <v/>
      </c>
      <c r="AE559" s="0" t="n">
        <f aca="false">D559*F559*10000*-1</f>
        <v>-0</v>
      </c>
      <c r="AF559" s="0" t="n">
        <f aca="false">I559*K559*10000*-1</f>
        <v>-0</v>
      </c>
      <c r="AG559" s="0" t="n">
        <f aca="false">AE559+AF559</f>
        <v>-0</v>
      </c>
    </row>
    <row r="560" customFormat="false" ht="12.75" hidden="false" customHeight="false" outlineLevel="0" collapsed="false">
      <c r="D560" s="265"/>
      <c r="E560" s="266"/>
      <c r="F560" s="266"/>
      <c r="G560" s="267"/>
      <c r="I560" s="265"/>
      <c r="J560" s="266"/>
      <c r="K560" s="266"/>
      <c r="L560" s="268"/>
      <c r="M560" s="247" t="n">
        <f aca="false">M559+1</f>
        <v>15</v>
      </c>
      <c r="N560" s="175" t="str">
        <f aca="true">IF(D560="","",xEURO(OFFSET(C560,-M560+1,0),E560,OFFSET(C560,-M560+2,0),OFFSET(C560,-M560+2,0),OFFSET(C560,-M560+3,0)+AB560,OFFSET(C560,-M560+4,0),0,1)*D560)</f>
        <v/>
      </c>
      <c r="O560" s="235" t="str">
        <f aca="true">IF(D560="","",xEURO(OFFSET(C560,-M560+1,0),E560,OFFSET(C560,-M560+2,0),OFFSET(C560,-M560+2,0),OFFSET(C560,-M560+3,0)+AB560,OFFSET(C560,-M560+4,0),0,0))</f>
        <v/>
      </c>
      <c r="P560" s="175" t="str">
        <f aca="false">IF(D560="","",(O560-F560)*D560*10)</f>
        <v/>
      </c>
      <c r="Q560" s="175" t="str">
        <f aca="true">IF(D560="","",xEURO(OFFSET(C560,-M560+1,0),E560,OFFSET(C560,-M560+2,0),OFFSET(C560,-M560+2,0),OFFSET(C560,-M560+3,0)+AB560,OFFSET(C560,-M560+4,0),0,2)/10*D560)</f>
        <v/>
      </c>
      <c r="R560" s="248" t="str">
        <f aca="true">IF(D560="","",xEURO(OFFSET(C560,-M560+1,0),E560,OFFSET(C560,-M560+2,0),OFFSET(C560,-M560+2,0),OFFSET(C560,-M560+3,0)+AB560,OFFSET(C560,-M560+4,0),0,3)/100*D560*10000)</f>
        <v/>
      </c>
      <c r="S560" s="248" t="str">
        <f aca="true">IF(D560="","",xEURO(OFFSET(C560,-M560+1,0),E560,OFFSET(C560,-M560+2,0),OFFSET(C560,-M560+2,0),OFFSET(C560,-M560+3,0)+AB560,OFFSET(C560,-M560+4,0),0,5)/365.25*D560*10000)</f>
        <v/>
      </c>
      <c r="U560" s="175" t="str">
        <f aca="true">IF(I560="","",xEURO(OFFSET(C560,-M560+1,0),J560,OFFSET(C560,-M560+2,0),OFFSET(C560,-M560+2,0),OFFSET(C560,-M560+3,0)+AC560,OFFSET(C560,-M560+4,0),1,1)*I560)</f>
        <v/>
      </c>
      <c r="V560" s="235" t="str">
        <f aca="true">IF(I560="","",xEURO(OFFSET(C560,-M560+1,0),J560,OFFSET(C560,-M560+2,0),OFFSET(C560,-M560+2,0),OFFSET(C560,-M560+3,0)+AC560,OFFSET(C560,-M560+4,0),1,0))</f>
        <v/>
      </c>
      <c r="W560" s="175" t="str">
        <f aca="false">IF(I560="","",(V560-K560)*I560*10)</f>
        <v/>
      </c>
      <c r="X560" s="175" t="str">
        <f aca="true">IF(I560="","",xEURO(OFFSET(C560,-M560+1,0),J560,OFFSET(C560,-M560+2,0),OFFSET(C560,-M560+2,0),OFFSET(C560,-M560+3,0)+AC560,OFFSET(C560,-M560+4,0),1,2)/10*I560)</f>
        <v/>
      </c>
      <c r="Y560" s="248" t="str">
        <f aca="true">IF(I560="","",xEURO(OFFSET(C560,-M560+1,0),J560,OFFSET(C560,-M560+2,0),OFFSET(C560,-M560+2,0),OFFSET(C560,-M560+3,0)+AC560,OFFSET(C560,-M560+4,0),1,3)/100*I560*10000)</f>
        <v/>
      </c>
      <c r="Z560" s="248" t="str">
        <f aca="true">IF(I560="","",xEURO(OFFSET(C560,-M560+1,0),J560,OFFSET(C560,-M560+2,0),OFFSET(C560,-M560+2,0),OFFSET(C560,-M560+3,0)+AC560,OFFSET(C560,-M560+4,0),1,5)/365.25*I560*10000)</f>
        <v/>
      </c>
      <c r="AB560" s="249" t="str">
        <f aca="true">IF(D560="","",xCalcSkew(OFFSET(C560,-M560,0),E560-OFFSET(C560,-M560+1,0),b)/100)</f>
        <v/>
      </c>
      <c r="AC560" s="249" t="str">
        <f aca="true">IF(I560="","",xCalcSkew(OFFSET(C560,-M560,0),J560-OFFSET(C560,-M560+1,0),b)/100)</f>
        <v/>
      </c>
      <c r="AE560" s="0" t="n">
        <f aca="false">D560*F560*10000*-1</f>
        <v>-0</v>
      </c>
      <c r="AF560" s="0" t="n">
        <f aca="false">I560*K560*10000*-1</f>
        <v>-0</v>
      </c>
      <c r="AG560" s="0" t="n">
        <f aca="false">AE560+AF560</f>
        <v>-0</v>
      </c>
    </row>
    <row r="561" customFormat="false" ht="12.75" hidden="false" customHeight="false" outlineLevel="0" collapsed="false">
      <c r="D561" s="265"/>
      <c r="E561" s="266"/>
      <c r="F561" s="266"/>
      <c r="G561" s="267"/>
      <c r="I561" s="265"/>
      <c r="J561" s="266"/>
      <c r="K561" s="266"/>
      <c r="L561" s="268"/>
      <c r="M561" s="247" t="n">
        <f aca="false">M560+1</f>
        <v>16</v>
      </c>
      <c r="N561" s="175" t="str">
        <f aca="true">IF(D561="","",xEURO(OFFSET(C561,-M561+1,0),E561,OFFSET(C561,-M561+2,0),OFFSET(C561,-M561+2,0),OFFSET(C561,-M561+3,0)+AB561,OFFSET(C561,-M561+4,0),0,1)*D561)</f>
        <v/>
      </c>
      <c r="O561" s="235" t="str">
        <f aca="true">IF(D561="","",xEURO(OFFSET(C561,-M561+1,0),E561,OFFSET(C561,-M561+2,0),OFFSET(C561,-M561+2,0),OFFSET(C561,-M561+3,0)+AB561,OFFSET(C561,-M561+4,0),0,0))</f>
        <v/>
      </c>
      <c r="P561" s="175" t="str">
        <f aca="false">IF(D561="","",(O561-F561)*D561*10)</f>
        <v/>
      </c>
      <c r="Q561" s="175" t="str">
        <f aca="true">IF(D561="","",xEURO(OFFSET(C561,-M561+1,0),E561,OFFSET(C561,-M561+2,0),OFFSET(C561,-M561+2,0),OFFSET(C561,-M561+3,0)+AB561,OFFSET(C561,-M561+4,0),0,2)/10*D561)</f>
        <v/>
      </c>
      <c r="R561" s="248" t="str">
        <f aca="true">IF(D561="","",xEURO(OFFSET(C561,-M561+1,0),E561,OFFSET(C561,-M561+2,0),OFFSET(C561,-M561+2,0),OFFSET(C561,-M561+3,0)+AB561,OFFSET(C561,-M561+4,0),0,3)/100*D561*10000)</f>
        <v/>
      </c>
      <c r="S561" s="248" t="str">
        <f aca="true">IF(D561="","",xEURO(OFFSET(C561,-M561+1,0),E561,OFFSET(C561,-M561+2,0),OFFSET(C561,-M561+2,0),OFFSET(C561,-M561+3,0)+AB561,OFFSET(C561,-M561+4,0),0,5)/365.25*D561*10000)</f>
        <v/>
      </c>
      <c r="U561" s="175" t="str">
        <f aca="true">IF(I561="","",xEURO(OFFSET(C561,-M561+1,0),J561,OFFSET(C561,-M561+2,0),OFFSET(C561,-M561+2,0),OFFSET(C561,-M561+3,0)+AC561,OFFSET(C561,-M561+4,0),1,1)*I561)</f>
        <v/>
      </c>
      <c r="V561" s="235" t="str">
        <f aca="true">IF(I561="","",xEURO(OFFSET(C561,-M561+1,0),J561,OFFSET(C561,-M561+2,0),OFFSET(C561,-M561+2,0),OFFSET(C561,-M561+3,0)+AC561,OFFSET(C561,-M561+4,0),1,0))</f>
        <v/>
      </c>
      <c r="W561" s="175" t="str">
        <f aca="false">IF(I561="","",(V561-K561)*I561*10)</f>
        <v/>
      </c>
      <c r="X561" s="175" t="str">
        <f aca="true">IF(I561="","",xEURO(OFFSET(C561,-M561+1,0),J561,OFFSET(C561,-M561+2,0),OFFSET(C561,-M561+2,0),OFFSET(C561,-M561+3,0)+AC561,OFFSET(C561,-M561+4,0),1,2)/10*I561)</f>
        <v/>
      </c>
      <c r="Y561" s="248" t="str">
        <f aca="true">IF(I561="","",xEURO(OFFSET(C561,-M561+1,0),J561,OFFSET(C561,-M561+2,0),OFFSET(C561,-M561+2,0),OFFSET(C561,-M561+3,0)+AC561,OFFSET(C561,-M561+4,0),1,3)/100*I561*10000)</f>
        <v/>
      </c>
      <c r="Z561" s="248" t="str">
        <f aca="true">IF(I561="","",xEURO(OFFSET(C561,-M561+1,0),J561,OFFSET(C561,-M561+2,0),OFFSET(C561,-M561+2,0),OFFSET(C561,-M561+3,0)+AC561,OFFSET(C561,-M561+4,0),1,5)/365.25*I561*10000)</f>
        <v/>
      </c>
      <c r="AB561" s="249" t="str">
        <f aca="true">IF(D561="","",xCalcSkew(OFFSET(C561,-M561,0),E561-OFFSET(C561,-M561+1,0),b)/100)</f>
        <v/>
      </c>
      <c r="AC561" s="249" t="str">
        <f aca="true">IF(I561="","",xCalcSkew(OFFSET(C561,-M561,0),J561-OFFSET(C561,-M561+1,0),b)/100)</f>
        <v/>
      </c>
      <c r="AE561" s="0" t="n">
        <f aca="false">D561*F561*10000*-1</f>
        <v>-0</v>
      </c>
      <c r="AF561" s="0" t="n">
        <f aca="false">I561*K561*10000*-1</f>
        <v>-0</v>
      </c>
      <c r="AG561" s="0" t="n">
        <f aca="false">AE561+AF561</f>
        <v>-0</v>
      </c>
    </row>
    <row r="562" customFormat="false" ht="12.75" hidden="false" customHeight="false" outlineLevel="0" collapsed="false">
      <c r="D562" s="265"/>
      <c r="E562" s="266"/>
      <c r="F562" s="266"/>
      <c r="G562" s="267"/>
      <c r="I562" s="265"/>
      <c r="J562" s="266"/>
      <c r="K562" s="266"/>
      <c r="L562" s="268"/>
      <c r="M562" s="247" t="n">
        <f aca="false">M561+1</f>
        <v>17</v>
      </c>
      <c r="N562" s="175" t="str">
        <f aca="true">IF(D562="","",xEURO(OFFSET(C562,-M562+1,0),E562,OFFSET(C562,-M562+2,0),OFFSET(C562,-M562+2,0),OFFSET(C562,-M562+3,0)+AB562,OFFSET(C562,-M562+4,0),0,1)*D562)</f>
        <v/>
      </c>
      <c r="O562" s="235" t="str">
        <f aca="true">IF(D562="","",xEURO(OFFSET(C562,-M562+1,0),E562,OFFSET(C562,-M562+2,0),OFFSET(C562,-M562+2,0),OFFSET(C562,-M562+3,0)+AB562,OFFSET(C562,-M562+4,0),0,0))</f>
        <v/>
      </c>
      <c r="P562" s="175" t="str">
        <f aca="false">IF(D562="","",(O562-F562)*D562*10)</f>
        <v/>
      </c>
      <c r="Q562" s="175" t="str">
        <f aca="true">IF(D562="","",xEURO(OFFSET(C562,-M562+1,0),E562,OFFSET(C562,-M562+2,0),OFFSET(C562,-M562+2,0),OFFSET(C562,-M562+3,0)+AB562,OFFSET(C562,-M562+4,0),0,2)/10*D562)</f>
        <v/>
      </c>
      <c r="R562" s="248" t="str">
        <f aca="true">IF(D562="","",xEURO(OFFSET(C562,-M562+1,0),E562,OFFSET(C562,-M562+2,0),OFFSET(C562,-M562+2,0),OFFSET(C562,-M562+3,0)+AB562,OFFSET(C562,-M562+4,0),0,3)/100*D562*10000)</f>
        <v/>
      </c>
      <c r="S562" s="248" t="str">
        <f aca="true">IF(D562="","",xEURO(OFFSET(C562,-M562+1,0),E562,OFFSET(C562,-M562+2,0),OFFSET(C562,-M562+2,0),OFFSET(C562,-M562+3,0)+AB562,OFFSET(C562,-M562+4,0),0,5)/365.25*D562*10000)</f>
        <v/>
      </c>
      <c r="U562" s="175" t="str">
        <f aca="true">IF(I562="","",xEURO(OFFSET(C562,-M562+1,0),J562,OFFSET(C562,-M562+2,0),OFFSET(C562,-M562+2,0),OFFSET(C562,-M562+3,0)+AC562,OFFSET(C562,-M562+4,0),1,1)*I562)</f>
        <v/>
      </c>
      <c r="V562" s="235" t="str">
        <f aca="true">IF(I562="","",xEURO(OFFSET(C562,-M562+1,0),J562,OFFSET(C562,-M562+2,0),OFFSET(C562,-M562+2,0),OFFSET(C562,-M562+3,0)+AC562,OFFSET(C562,-M562+4,0),1,0))</f>
        <v/>
      </c>
      <c r="W562" s="175" t="str">
        <f aca="false">IF(I562="","",(V562-K562)*I562*10)</f>
        <v/>
      </c>
      <c r="X562" s="175" t="str">
        <f aca="true">IF(I562="","",xEURO(OFFSET(C562,-M562+1,0),J562,OFFSET(C562,-M562+2,0),OFFSET(C562,-M562+2,0),OFFSET(C562,-M562+3,0)+AC562,OFFSET(C562,-M562+4,0),1,2)/10*I562)</f>
        <v/>
      </c>
      <c r="Y562" s="248" t="str">
        <f aca="true">IF(I562="","",xEURO(OFFSET(C562,-M562+1,0),J562,OFFSET(C562,-M562+2,0),OFFSET(C562,-M562+2,0),OFFSET(C562,-M562+3,0)+AC562,OFFSET(C562,-M562+4,0),1,3)/100*I562*10000)</f>
        <v/>
      </c>
      <c r="Z562" s="248" t="str">
        <f aca="true">IF(I562="","",xEURO(OFFSET(C562,-M562+1,0),J562,OFFSET(C562,-M562+2,0),OFFSET(C562,-M562+2,0),OFFSET(C562,-M562+3,0)+AC562,OFFSET(C562,-M562+4,0),1,5)/365.25*I562*10000)</f>
        <v/>
      </c>
      <c r="AB562" s="249" t="str">
        <f aca="true">IF(D562="","",xCalcSkew(OFFSET(C562,-M562,0),E562-OFFSET(C562,-M562+1,0),b)/100)</f>
        <v/>
      </c>
      <c r="AC562" s="249" t="str">
        <f aca="true">IF(I562="","",xCalcSkew(OFFSET(C562,-M562,0),J562-OFFSET(C562,-M562+1,0),b)/100)</f>
        <v/>
      </c>
      <c r="AE562" s="0" t="n">
        <f aca="false">D562*F562*10000*-1</f>
        <v>-0</v>
      </c>
      <c r="AF562" s="0" t="n">
        <f aca="false">I562*K562*10000*-1</f>
        <v>-0</v>
      </c>
      <c r="AG562" s="0" t="n">
        <f aca="false">AE562+AF562</f>
        <v>-0</v>
      </c>
    </row>
    <row r="563" customFormat="false" ht="12.75" hidden="false" customHeight="false" outlineLevel="0" collapsed="false">
      <c r="D563" s="265"/>
      <c r="E563" s="266"/>
      <c r="F563" s="266"/>
      <c r="G563" s="267"/>
      <c r="I563" s="265"/>
      <c r="J563" s="266"/>
      <c r="K563" s="266"/>
      <c r="L563" s="268"/>
      <c r="M563" s="247" t="n">
        <f aca="false">M562+1</f>
        <v>18</v>
      </c>
      <c r="N563" s="175" t="str">
        <f aca="true">IF(D563="","",xEURO(OFFSET(C563,-M563+1,0),E563,OFFSET(C563,-M563+2,0),OFFSET(C563,-M563+2,0),OFFSET(C563,-M563+3,0)+AB563,OFFSET(C563,-M563+4,0),0,1)*D563)</f>
        <v/>
      </c>
      <c r="O563" s="235" t="str">
        <f aca="true">IF(D563="","",xEURO(OFFSET(C563,-M563+1,0),E563,OFFSET(C563,-M563+2,0),OFFSET(C563,-M563+2,0),OFFSET(C563,-M563+3,0)+AB563,OFFSET(C563,-M563+4,0),0,0))</f>
        <v/>
      </c>
      <c r="P563" s="175" t="str">
        <f aca="false">IF(D563="","",(O563-F563)*D563*10)</f>
        <v/>
      </c>
      <c r="Q563" s="175" t="str">
        <f aca="true">IF(D563="","",xEURO(OFFSET(C563,-M563+1,0),E563,OFFSET(C563,-M563+2,0),OFFSET(C563,-M563+2,0),OFFSET(C563,-M563+3,0)+AB563,OFFSET(C563,-M563+4,0),0,2)/10*D563)</f>
        <v/>
      </c>
      <c r="R563" s="248" t="str">
        <f aca="true">IF(D563="","",xEURO(OFFSET(C563,-M563+1,0),E563,OFFSET(C563,-M563+2,0),OFFSET(C563,-M563+2,0),OFFSET(C563,-M563+3,0)+AB563,OFFSET(C563,-M563+4,0),0,3)/100*D563*10000)</f>
        <v/>
      </c>
      <c r="S563" s="248" t="str">
        <f aca="true">IF(D563="","",xEURO(OFFSET(C563,-M563+1,0),E563,OFFSET(C563,-M563+2,0),OFFSET(C563,-M563+2,0),OFFSET(C563,-M563+3,0)+AB563,OFFSET(C563,-M563+4,0),0,5)/365.25*D563*10000)</f>
        <v/>
      </c>
      <c r="U563" s="175" t="str">
        <f aca="true">IF(I563="","",xEURO(OFFSET(C563,-M563+1,0),J563,OFFSET(C563,-M563+2,0),OFFSET(C563,-M563+2,0),OFFSET(C563,-M563+3,0)+AC563,OFFSET(C563,-M563+4,0),1,1)*I563)</f>
        <v/>
      </c>
      <c r="V563" s="235" t="str">
        <f aca="true">IF(I563="","",xEURO(OFFSET(C563,-M563+1,0),J563,OFFSET(C563,-M563+2,0),OFFSET(C563,-M563+2,0),OFFSET(C563,-M563+3,0)+AC563,OFFSET(C563,-M563+4,0),1,0))</f>
        <v/>
      </c>
      <c r="W563" s="175" t="str">
        <f aca="false">IF(I563="","",(V563-K563)*I563*10)</f>
        <v/>
      </c>
      <c r="X563" s="175" t="str">
        <f aca="true">IF(I563="","",xEURO(OFFSET(C563,-M563+1,0),J563,OFFSET(C563,-M563+2,0),OFFSET(C563,-M563+2,0),OFFSET(C563,-M563+3,0)+AC563,OFFSET(C563,-M563+4,0),1,2)/10*I563)</f>
        <v/>
      </c>
      <c r="Y563" s="248" t="str">
        <f aca="true">IF(I563="","",xEURO(OFFSET(C563,-M563+1,0),J563,OFFSET(C563,-M563+2,0),OFFSET(C563,-M563+2,0),OFFSET(C563,-M563+3,0)+AC563,OFFSET(C563,-M563+4,0),1,3)/100*I563*10000)</f>
        <v/>
      </c>
      <c r="Z563" s="248" t="str">
        <f aca="true">IF(I563="","",xEURO(OFFSET(C563,-M563+1,0),J563,OFFSET(C563,-M563+2,0),OFFSET(C563,-M563+2,0),OFFSET(C563,-M563+3,0)+AC563,OFFSET(C563,-M563+4,0),1,5)/365.25*I563*10000)</f>
        <v/>
      </c>
      <c r="AB563" s="249" t="str">
        <f aca="true">IF(D563="","",xCalcSkew(OFFSET(C563,-M563,0),E563-OFFSET(C563,-M563+1,0),b)/100)</f>
        <v/>
      </c>
      <c r="AC563" s="249" t="str">
        <f aca="true">IF(I563="","",xCalcSkew(OFFSET(C563,-M563,0),J563-OFFSET(C563,-M563+1,0),b)/100)</f>
        <v/>
      </c>
      <c r="AE563" s="0" t="n">
        <f aca="false">D563*F563*10000*-1</f>
        <v>-0</v>
      </c>
      <c r="AF563" s="0" t="n">
        <f aca="false">I563*K563*10000*-1</f>
        <v>-0</v>
      </c>
      <c r="AG563" s="0" t="n">
        <f aca="false">AE563+AF563</f>
        <v>-0</v>
      </c>
    </row>
    <row r="564" customFormat="false" ht="12.75" hidden="false" customHeight="false" outlineLevel="0" collapsed="false">
      <c r="D564" s="265"/>
      <c r="E564" s="266"/>
      <c r="F564" s="266"/>
      <c r="G564" s="267"/>
      <c r="I564" s="265"/>
      <c r="J564" s="266"/>
      <c r="K564" s="266"/>
      <c r="L564" s="268"/>
      <c r="M564" s="247" t="n">
        <f aca="false">M563+1</f>
        <v>19</v>
      </c>
      <c r="N564" s="175" t="str">
        <f aca="true">IF(D564="","",xEURO(OFFSET(C564,-M564+1,0),E564,OFFSET(C564,-M564+2,0),OFFSET(C564,-M564+2,0),OFFSET(C564,-M564+3,0)+AB564,OFFSET(C564,-M564+4,0),0,1)*D564)</f>
        <v/>
      </c>
      <c r="O564" s="235" t="str">
        <f aca="true">IF(D564="","",xEURO(OFFSET(C564,-M564+1,0),E564,OFFSET(C564,-M564+2,0),OFFSET(C564,-M564+2,0),OFFSET(C564,-M564+3,0)+AB564,OFFSET(C564,-M564+4,0),0,0))</f>
        <v/>
      </c>
      <c r="P564" s="175" t="str">
        <f aca="false">IF(D564="","",(O564-F564)*D564*10)</f>
        <v/>
      </c>
      <c r="Q564" s="175" t="str">
        <f aca="true">IF(D564="","",xEURO(OFFSET(C564,-M564+1,0),E564,OFFSET(C564,-M564+2,0),OFFSET(C564,-M564+2,0),OFFSET(C564,-M564+3,0)+AB564,OFFSET(C564,-M564+4,0),0,2)/10*D564)</f>
        <v/>
      </c>
      <c r="R564" s="248" t="str">
        <f aca="true">IF(D564="","",xEURO(OFFSET(C564,-M564+1,0),E564,OFFSET(C564,-M564+2,0),OFFSET(C564,-M564+2,0),OFFSET(C564,-M564+3,0)+AB564,OFFSET(C564,-M564+4,0),0,3)/100*D564*10000)</f>
        <v/>
      </c>
      <c r="S564" s="248" t="str">
        <f aca="true">IF(D564="","",xEURO(OFFSET(C564,-M564+1,0),E564,OFFSET(C564,-M564+2,0),OFFSET(C564,-M564+2,0),OFFSET(C564,-M564+3,0)+AB564,OFFSET(C564,-M564+4,0),0,5)/365.25*D564*10000)</f>
        <v/>
      </c>
      <c r="U564" s="175" t="str">
        <f aca="true">IF(I564="","",xEURO(OFFSET(C564,-M564+1,0),J564,OFFSET(C564,-M564+2,0),OFFSET(C564,-M564+2,0),OFFSET(C564,-M564+3,0)+AC564,OFFSET(C564,-M564+4,0),1,1)*I564)</f>
        <v/>
      </c>
      <c r="V564" s="235" t="str">
        <f aca="true">IF(I564="","",xEURO(OFFSET(C564,-M564+1,0),J564,OFFSET(C564,-M564+2,0),OFFSET(C564,-M564+2,0),OFFSET(C564,-M564+3,0)+AC564,OFFSET(C564,-M564+4,0),1,0))</f>
        <v/>
      </c>
      <c r="W564" s="175" t="str">
        <f aca="false">IF(I564="","",(V564-K564)*I564*10)</f>
        <v/>
      </c>
      <c r="X564" s="175" t="str">
        <f aca="true">IF(I564="","",xEURO(OFFSET(C564,-M564+1,0),J564,OFFSET(C564,-M564+2,0),OFFSET(C564,-M564+2,0),OFFSET(C564,-M564+3,0)+AC564,OFFSET(C564,-M564+4,0),1,2)/10*I564)</f>
        <v/>
      </c>
      <c r="Y564" s="248" t="str">
        <f aca="true">IF(I564="","",xEURO(OFFSET(C564,-M564+1,0),J564,OFFSET(C564,-M564+2,0),OFFSET(C564,-M564+2,0),OFFSET(C564,-M564+3,0)+AC564,OFFSET(C564,-M564+4,0),1,3)/100*I564*10000)</f>
        <v/>
      </c>
      <c r="Z564" s="248" t="str">
        <f aca="true">IF(I564="","",xEURO(OFFSET(C564,-M564+1,0),J564,OFFSET(C564,-M564+2,0),OFFSET(C564,-M564+2,0),OFFSET(C564,-M564+3,0)+AC564,OFFSET(C564,-M564+4,0),1,5)/365.25*I564*10000)</f>
        <v/>
      </c>
      <c r="AB564" s="249" t="str">
        <f aca="true">IF(D564="","",xCalcSkew(OFFSET(C564,-M564,0),E564-OFFSET(C564,-M564+1,0),b)/100)</f>
        <v/>
      </c>
      <c r="AC564" s="249" t="str">
        <f aca="true">IF(I564="","",xCalcSkew(OFFSET(C564,-M564,0),J564-OFFSET(C564,-M564+1,0),b)/100)</f>
        <v/>
      </c>
      <c r="AE564" s="0" t="n">
        <f aca="false">D564*F564*10000*-1</f>
        <v>-0</v>
      </c>
      <c r="AF564" s="0" t="n">
        <f aca="false">I564*K564*10000*-1</f>
        <v>-0</v>
      </c>
      <c r="AG564" s="0" t="n">
        <f aca="false">AE564+AF564</f>
        <v>-0</v>
      </c>
    </row>
    <row r="565" customFormat="false" ht="12.75" hidden="false" customHeight="false" outlineLevel="0" collapsed="false">
      <c r="D565" s="265"/>
      <c r="E565" s="266"/>
      <c r="F565" s="266"/>
      <c r="G565" s="267"/>
      <c r="I565" s="265"/>
      <c r="J565" s="266"/>
      <c r="K565" s="266"/>
      <c r="L565" s="268"/>
      <c r="M565" s="247" t="n">
        <f aca="false">M564+1</f>
        <v>20</v>
      </c>
      <c r="N565" s="175" t="str">
        <f aca="true">IF(D565="","",xEURO(OFFSET(C565,-M565+1,0),E565,OFFSET(C565,-M565+2,0),OFFSET(C565,-M565+2,0),OFFSET(C565,-M565+3,0)+AB565,OFFSET(C565,-M565+4,0),0,1)*D565)</f>
        <v/>
      </c>
      <c r="O565" s="235" t="str">
        <f aca="true">IF(D565="","",xEURO(OFFSET(C565,-M565+1,0),E565,OFFSET(C565,-M565+2,0),OFFSET(C565,-M565+2,0),OFFSET(C565,-M565+3,0)+AB565,OFFSET(C565,-M565+4,0),0,0))</f>
        <v/>
      </c>
      <c r="P565" s="175" t="str">
        <f aca="false">IF(D565="","",(O565-F565)*D565*10)</f>
        <v/>
      </c>
      <c r="Q565" s="175" t="str">
        <f aca="true">IF(D565="","",xEURO(OFFSET(C565,-M565+1,0),E565,OFFSET(C565,-M565+2,0),OFFSET(C565,-M565+2,0),OFFSET(C565,-M565+3,0)+AB565,OFFSET(C565,-M565+4,0),0,2)/10*D565)</f>
        <v/>
      </c>
      <c r="R565" s="248" t="str">
        <f aca="true">IF(D565="","",xEURO(OFFSET(C565,-M565+1,0),E565,OFFSET(C565,-M565+2,0),OFFSET(C565,-M565+2,0),OFFSET(C565,-M565+3,0)+AB565,OFFSET(C565,-M565+4,0),0,3)/100*D565*10000)</f>
        <v/>
      </c>
      <c r="S565" s="248" t="str">
        <f aca="true">IF(D565="","",xEURO(OFFSET(C565,-M565+1,0),E565,OFFSET(C565,-M565+2,0),OFFSET(C565,-M565+2,0),OFFSET(C565,-M565+3,0)+AB565,OFFSET(C565,-M565+4,0),0,5)/365.25*D565*10000)</f>
        <v/>
      </c>
      <c r="U565" s="175" t="str">
        <f aca="true">IF(I565="","",xEURO(OFFSET(C565,-M565+1,0),J565,OFFSET(C565,-M565+2,0),OFFSET(C565,-M565+2,0),OFFSET(C565,-M565+3,0)+AC565,OFFSET(C565,-M565+4,0),1,1)*I565)</f>
        <v/>
      </c>
      <c r="V565" s="235" t="str">
        <f aca="true">IF(I565="","",xEURO(OFFSET(C565,-M565+1,0),J565,OFFSET(C565,-M565+2,0),OFFSET(C565,-M565+2,0),OFFSET(C565,-M565+3,0)+AC565,OFFSET(C565,-M565+4,0),1,0))</f>
        <v/>
      </c>
      <c r="W565" s="175" t="str">
        <f aca="false">IF(I565="","",(V565-K565)*I565*10)</f>
        <v/>
      </c>
      <c r="X565" s="175" t="str">
        <f aca="true">IF(I565="","",xEURO(OFFSET(C565,-M565+1,0),J565,OFFSET(C565,-M565+2,0),OFFSET(C565,-M565+2,0),OFFSET(C565,-M565+3,0)+AC565,OFFSET(C565,-M565+4,0),1,2)/10*I565)</f>
        <v/>
      </c>
      <c r="Y565" s="248" t="str">
        <f aca="true">IF(I565="","",xEURO(OFFSET(C565,-M565+1,0),J565,OFFSET(C565,-M565+2,0),OFFSET(C565,-M565+2,0),OFFSET(C565,-M565+3,0)+AC565,OFFSET(C565,-M565+4,0),1,3)/100*I565*10000)</f>
        <v/>
      </c>
      <c r="Z565" s="248" t="str">
        <f aca="true">IF(I565="","",xEURO(OFFSET(C565,-M565+1,0),J565,OFFSET(C565,-M565+2,0),OFFSET(C565,-M565+2,0),OFFSET(C565,-M565+3,0)+AC565,OFFSET(C565,-M565+4,0),1,5)/365.25*I565*10000)</f>
        <v/>
      </c>
      <c r="AB565" s="249" t="str">
        <f aca="true">IF(D565="","",xCalcSkew(OFFSET(C565,-M565,0),E565-OFFSET(C565,-M565+1,0),b)/100)</f>
        <v/>
      </c>
      <c r="AC565" s="249" t="str">
        <f aca="true">IF(I565="","",xCalcSkew(OFFSET(C565,-M565,0),J565-OFFSET(C565,-M565+1,0),b)/100)</f>
        <v/>
      </c>
      <c r="AE565" s="0" t="n">
        <f aca="false">D565*F565*10000*-1</f>
        <v>-0</v>
      </c>
      <c r="AF565" s="0" t="n">
        <f aca="false">I565*K565*10000*-1</f>
        <v>-0</v>
      </c>
      <c r="AG565" s="0" t="n">
        <f aca="false">AE565+AF565</f>
        <v>-0</v>
      </c>
    </row>
    <row r="566" customFormat="false" ht="12.75" hidden="false" customHeight="false" outlineLevel="0" collapsed="false">
      <c r="D566" s="265"/>
      <c r="E566" s="266"/>
      <c r="F566" s="266"/>
      <c r="G566" s="267"/>
      <c r="I566" s="265"/>
      <c r="J566" s="266"/>
      <c r="K566" s="266"/>
      <c r="L566" s="268"/>
      <c r="M566" s="247" t="n">
        <f aca="false">M565+1</f>
        <v>21</v>
      </c>
      <c r="N566" s="175" t="str">
        <f aca="true">IF(D566="","",xEURO(OFFSET(C566,-M566+1,0),E566,OFFSET(C566,-M566+2,0),OFFSET(C566,-M566+2,0),OFFSET(C566,-M566+3,0)+AB566,OFFSET(C566,-M566+4,0),0,1)*D566)</f>
        <v/>
      </c>
      <c r="O566" s="235" t="str">
        <f aca="true">IF(D566="","",xEURO(OFFSET(C566,-M566+1,0),E566,OFFSET(C566,-M566+2,0),OFFSET(C566,-M566+2,0),OFFSET(C566,-M566+3,0)+AB566,OFFSET(C566,-M566+4,0),0,0))</f>
        <v/>
      </c>
      <c r="P566" s="175" t="str">
        <f aca="false">IF(D566="","",(O566-F566)*D566*10)</f>
        <v/>
      </c>
      <c r="Q566" s="175" t="str">
        <f aca="true">IF(D566="","",xEURO(OFFSET(C566,-M566+1,0),E566,OFFSET(C566,-M566+2,0),OFFSET(C566,-M566+2,0),OFFSET(C566,-M566+3,0)+AB566,OFFSET(C566,-M566+4,0),0,2)/10*D566)</f>
        <v/>
      </c>
      <c r="R566" s="248" t="str">
        <f aca="true">IF(D566="","",xEURO(OFFSET(C566,-M566+1,0),E566,OFFSET(C566,-M566+2,0),OFFSET(C566,-M566+2,0),OFFSET(C566,-M566+3,0)+AB566,OFFSET(C566,-M566+4,0),0,3)/100*D566*10000)</f>
        <v/>
      </c>
      <c r="S566" s="248" t="str">
        <f aca="true">IF(D566="","",xEURO(OFFSET(C566,-M566+1,0),E566,OFFSET(C566,-M566+2,0),OFFSET(C566,-M566+2,0),OFFSET(C566,-M566+3,0)+AB566,OFFSET(C566,-M566+4,0),0,5)/365.25*D566*10000)</f>
        <v/>
      </c>
      <c r="U566" s="175" t="str">
        <f aca="true">IF(I566="","",xEURO(OFFSET(C566,-M566+1,0),J566,OFFSET(C566,-M566+2,0),OFFSET(C566,-M566+2,0),OFFSET(C566,-M566+3,0)+AC566,OFFSET(C566,-M566+4,0),1,1)*I566)</f>
        <v/>
      </c>
      <c r="V566" s="235" t="str">
        <f aca="true">IF(I566="","",xEURO(OFFSET(C566,-M566+1,0),J566,OFFSET(C566,-M566+2,0),OFFSET(C566,-M566+2,0),OFFSET(C566,-M566+3,0)+AC566,OFFSET(C566,-M566+4,0),1,0))</f>
        <v/>
      </c>
      <c r="W566" s="175" t="str">
        <f aca="false">IF(I566="","",(V566-K566)*I566*10)</f>
        <v/>
      </c>
      <c r="X566" s="175" t="str">
        <f aca="true">IF(I566="","",xEURO(OFFSET(C566,-M566+1,0),J566,OFFSET(C566,-M566+2,0),OFFSET(C566,-M566+2,0),OFFSET(C566,-M566+3,0)+AC566,OFFSET(C566,-M566+4,0),1,2)/10*I566)</f>
        <v/>
      </c>
      <c r="Y566" s="248" t="str">
        <f aca="true">IF(I566="","",xEURO(OFFSET(C566,-M566+1,0),J566,OFFSET(C566,-M566+2,0),OFFSET(C566,-M566+2,0),OFFSET(C566,-M566+3,0)+AC566,OFFSET(C566,-M566+4,0),1,3)/100*I566*10000)</f>
        <v/>
      </c>
      <c r="Z566" s="248" t="str">
        <f aca="true">IF(I566="","",xEURO(OFFSET(C566,-M566+1,0),J566,OFFSET(C566,-M566+2,0),OFFSET(C566,-M566+2,0),OFFSET(C566,-M566+3,0)+AC566,OFFSET(C566,-M566+4,0),1,5)/365.25*I566*10000)</f>
        <v/>
      </c>
      <c r="AB566" s="249" t="str">
        <f aca="true">IF(D566="","",xCalcSkew(OFFSET(C566,-M566,0),E566-OFFSET(C566,-M566+1,0),b)/100)</f>
        <v/>
      </c>
      <c r="AC566" s="249" t="str">
        <f aca="true">IF(I566="","",xCalcSkew(OFFSET(C566,-M566,0),J566-OFFSET(C566,-M566+1,0),b)/100)</f>
        <v/>
      </c>
      <c r="AE566" s="0" t="n">
        <f aca="false">D566*F566*10000*-1</f>
        <v>-0</v>
      </c>
      <c r="AF566" s="0" t="n">
        <f aca="false">I566*K566*10000*-1</f>
        <v>-0</v>
      </c>
      <c r="AG566" s="0" t="n">
        <f aca="false">AE566+AF566</f>
        <v>-0</v>
      </c>
    </row>
    <row r="567" customFormat="false" ht="12.75" hidden="false" customHeight="false" outlineLevel="0" collapsed="false">
      <c r="D567" s="265"/>
      <c r="E567" s="266"/>
      <c r="F567" s="266"/>
      <c r="G567" s="267"/>
      <c r="I567" s="265"/>
      <c r="J567" s="266"/>
      <c r="K567" s="266"/>
      <c r="L567" s="268"/>
      <c r="M567" s="247" t="n">
        <f aca="false">M566+1</f>
        <v>22</v>
      </c>
      <c r="N567" s="175" t="str">
        <f aca="true">IF(D567="","",xEURO(OFFSET(C567,-M567+1,0),E567,OFFSET(C567,-M567+2,0),OFFSET(C567,-M567+2,0),OFFSET(C567,-M567+3,0)+AB567,OFFSET(C567,-M567+4,0),0,1)*D567)</f>
        <v/>
      </c>
      <c r="O567" s="235" t="str">
        <f aca="true">IF(D567="","",xEURO(OFFSET(C567,-M567+1,0),E567,OFFSET(C567,-M567+2,0),OFFSET(C567,-M567+2,0),OFFSET(C567,-M567+3,0)+AB567,OFFSET(C567,-M567+4,0),0,0))</f>
        <v/>
      </c>
      <c r="P567" s="175" t="str">
        <f aca="false">IF(D567="","",(O567-F567)*D567*10)</f>
        <v/>
      </c>
      <c r="Q567" s="175" t="str">
        <f aca="true">IF(D567="","",xEURO(OFFSET(C567,-M567+1,0),E567,OFFSET(C567,-M567+2,0),OFFSET(C567,-M567+2,0),OFFSET(C567,-M567+3,0)+AB567,OFFSET(C567,-M567+4,0),0,2)/10*D567)</f>
        <v/>
      </c>
      <c r="R567" s="248" t="str">
        <f aca="true">IF(D567="","",xEURO(OFFSET(C567,-M567+1,0),E567,OFFSET(C567,-M567+2,0),OFFSET(C567,-M567+2,0),OFFSET(C567,-M567+3,0)+AB567,OFFSET(C567,-M567+4,0),0,3)/100*D567*10000)</f>
        <v/>
      </c>
      <c r="S567" s="248" t="str">
        <f aca="true">IF(D567="","",xEURO(OFFSET(C567,-M567+1,0),E567,OFFSET(C567,-M567+2,0),OFFSET(C567,-M567+2,0),OFFSET(C567,-M567+3,0)+AB567,OFFSET(C567,-M567+4,0),0,5)/365.25*D567*10000)</f>
        <v/>
      </c>
      <c r="U567" s="175" t="str">
        <f aca="true">IF(I567="","",xEURO(OFFSET(C567,-M567+1,0),J567,OFFSET(C567,-M567+2,0),OFFSET(C567,-M567+2,0),OFFSET(C567,-M567+3,0)+AC567,OFFSET(C567,-M567+4,0),1,1)*I567)</f>
        <v/>
      </c>
      <c r="V567" s="235" t="str">
        <f aca="true">IF(I567="","",xEURO(OFFSET(C567,-M567+1,0),J567,OFFSET(C567,-M567+2,0),OFFSET(C567,-M567+2,0),OFFSET(C567,-M567+3,0)+AC567,OFFSET(C567,-M567+4,0),1,0))</f>
        <v/>
      </c>
      <c r="W567" s="175" t="str">
        <f aca="false">IF(I567="","",(V567-K567)*I567*10)</f>
        <v/>
      </c>
      <c r="X567" s="175" t="str">
        <f aca="true">IF(I567="","",xEURO(OFFSET(C567,-M567+1,0),J567,OFFSET(C567,-M567+2,0),OFFSET(C567,-M567+2,0),OFFSET(C567,-M567+3,0)+AC567,OFFSET(C567,-M567+4,0),1,2)/10*I567)</f>
        <v/>
      </c>
      <c r="Y567" s="248" t="str">
        <f aca="true">IF(I567="","",xEURO(OFFSET(C567,-M567+1,0),J567,OFFSET(C567,-M567+2,0),OFFSET(C567,-M567+2,0),OFFSET(C567,-M567+3,0)+AC567,OFFSET(C567,-M567+4,0),1,3)/100*I567*10000)</f>
        <v/>
      </c>
      <c r="Z567" s="248" t="str">
        <f aca="true">IF(I567="","",xEURO(OFFSET(C567,-M567+1,0),J567,OFFSET(C567,-M567+2,0),OFFSET(C567,-M567+2,0),OFFSET(C567,-M567+3,0)+AC567,OFFSET(C567,-M567+4,0),1,5)/365.25*I567*10000)</f>
        <v/>
      </c>
      <c r="AB567" s="249" t="str">
        <f aca="true">IF(D567="","",xCalcSkew(OFFSET(C567,-M567,0),E567-OFFSET(C567,-M567+1,0),b)/100)</f>
        <v/>
      </c>
      <c r="AC567" s="249" t="str">
        <f aca="true">IF(I567="","",xCalcSkew(OFFSET(C567,-M567,0),J567-OFFSET(C567,-M567+1,0),b)/100)</f>
        <v/>
      </c>
      <c r="AE567" s="0" t="n">
        <f aca="false">D567*F567*10000*-1</f>
        <v>-0</v>
      </c>
      <c r="AF567" s="0" t="n">
        <f aca="false">I567*K567*10000*-1</f>
        <v>-0</v>
      </c>
      <c r="AG567" s="0" t="n">
        <f aca="false">AE567+AF567</f>
        <v>-0</v>
      </c>
    </row>
    <row r="568" customFormat="false" ht="12.75" hidden="false" customHeight="false" outlineLevel="0" collapsed="false">
      <c r="D568" s="265"/>
      <c r="E568" s="266"/>
      <c r="F568" s="266"/>
      <c r="G568" s="267"/>
      <c r="I568" s="265"/>
      <c r="J568" s="266"/>
      <c r="K568" s="266"/>
      <c r="L568" s="268"/>
      <c r="M568" s="247" t="n">
        <f aca="false">M567+1</f>
        <v>23</v>
      </c>
      <c r="N568" s="175" t="str">
        <f aca="true">IF(D568="","",xEURO(OFFSET(C568,-M568+1,0),E568,OFFSET(C568,-M568+2,0),OFFSET(C568,-M568+2,0),OFFSET(C568,-M568+3,0)+AB568,OFFSET(C568,-M568+4,0),0,1)*D568)</f>
        <v/>
      </c>
      <c r="O568" s="235" t="str">
        <f aca="true">IF(D568="","",xEURO(OFFSET(C568,-M568+1,0),E568,OFFSET(C568,-M568+2,0),OFFSET(C568,-M568+2,0),OFFSET(C568,-M568+3,0)+AB568,OFFSET(C568,-M568+4,0),0,0))</f>
        <v/>
      </c>
      <c r="P568" s="175" t="str">
        <f aca="false">IF(D568="","",(O568-F568)*D568*10)</f>
        <v/>
      </c>
      <c r="Q568" s="175" t="str">
        <f aca="true">IF(D568="","",xEURO(OFFSET(C568,-M568+1,0),E568,OFFSET(C568,-M568+2,0),OFFSET(C568,-M568+2,0),OFFSET(C568,-M568+3,0)+AB568,OFFSET(C568,-M568+4,0),0,2)/10*D568)</f>
        <v/>
      </c>
      <c r="R568" s="248" t="str">
        <f aca="true">IF(D568="","",xEURO(OFFSET(C568,-M568+1,0),E568,OFFSET(C568,-M568+2,0),OFFSET(C568,-M568+2,0),OFFSET(C568,-M568+3,0)+AB568,OFFSET(C568,-M568+4,0),0,3)/100*D568*10000)</f>
        <v/>
      </c>
      <c r="S568" s="248" t="str">
        <f aca="true">IF(D568="","",xEURO(OFFSET(C568,-M568+1,0),E568,OFFSET(C568,-M568+2,0),OFFSET(C568,-M568+2,0),OFFSET(C568,-M568+3,0)+AB568,OFFSET(C568,-M568+4,0),0,5)/365.25*D568*10000)</f>
        <v/>
      </c>
      <c r="U568" s="175" t="str">
        <f aca="true">IF(I568="","",xEURO(OFFSET(C568,-M568+1,0),J568,OFFSET(C568,-M568+2,0),OFFSET(C568,-M568+2,0),OFFSET(C568,-M568+3,0)+AC568,OFFSET(C568,-M568+4,0),1,1)*I568)</f>
        <v/>
      </c>
      <c r="V568" s="235" t="str">
        <f aca="true">IF(I568="","",xEURO(OFFSET(C568,-M568+1,0),J568,OFFSET(C568,-M568+2,0),OFFSET(C568,-M568+2,0),OFFSET(C568,-M568+3,0)+AC568,OFFSET(C568,-M568+4,0),1,0))</f>
        <v/>
      </c>
      <c r="W568" s="175" t="str">
        <f aca="false">IF(I568="","",(V568-K568)*I568*10)</f>
        <v/>
      </c>
      <c r="X568" s="175" t="str">
        <f aca="true">IF(I568="","",xEURO(OFFSET(C568,-M568+1,0),J568,OFFSET(C568,-M568+2,0),OFFSET(C568,-M568+2,0),OFFSET(C568,-M568+3,0)+AC568,OFFSET(C568,-M568+4,0),1,2)/10*I568)</f>
        <v/>
      </c>
      <c r="Y568" s="248" t="str">
        <f aca="true">IF(I568="","",xEURO(OFFSET(C568,-M568+1,0),J568,OFFSET(C568,-M568+2,0),OFFSET(C568,-M568+2,0),OFFSET(C568,-M568+3,0)+AC568,OFFSET(C568,-M568+4,0),1,3)/100*I568*10000)</f>
        <v/>
      </c>
      <c r="Z568" s="248" t="str">
        <f aca="true">IF(I568="","",xEURO(OFFSET(C568,-M568+1,0),J568,OFFSET(C568,-M568+2,0),OFFSET(C568,-M568+2,0),OFFSET(C568,-M568+3,0)+AC568,OFFSET(C568,-M568+4,0),1,5)/365.25*I568*10000)</f>
        <v/>
      </c>
      <c r="AB568" s="249" t="str">
        <f aca="true">IF(D568="","",xCalcSkew(OFFSET(C568,-M568,0),E568-OFFSET(C568,-M568+1,0),b)/100)</f>
        <v/>
      </c>
      <c r="AC568" s="249" t="str">
        <f aca="true">IF(I568="","",xCalcSkew(OFFSET(C568,-M568,0),J568-OFFSET(C568,-M568+1,0),b)/100)</f>
        <v/>
      </c>
      <c r="AE568" s="0" t="n">
        <f aca="false">D568*F568*10000*-1</f>
        <v>-0</v>
      </c>
      <c r="AF568" s="0" t="n">
        <f aca="false">I568*K568*10000*-1</f>
        <v>-0</v>
      </c>
      <c r="AG568" s="0" t="n">
        <f aca="false">AE568+AF568</f>
        <v>-0</v>
      </c>
    </row>
    <row r="569" customFormat="false" ht="12.75" hidden="false" customHeight="false" outlineLevel="0" collapsed="false">
      <c r="D569" s="265"/>
      <c r="E569" s="266"/>
      <c r="F569" s="266"/>
      <c r="G569" s="267"/>
      <c r="I569" s="265"/>
      <c r="J569" s="266"/>
      <c r="K569" s="266"/>
      <c r="L569" s="268"/>
      <c r="M569" s="247" t="n">
        <f aca="false">M568+1</f>
        <v>24</v>
      </c>
      <c r="N569" s="175" t="str">
        <f aca="true">IF(D569="","",xEURO(OFFSET(C569,-M569+1,0),E569,OFFSET(C569,-M569+2,0),OFFSET(C569,-M569+2,0),OFFSET(C569,-M569+3,0)+AB569,OFFSET(C569,-M569+4,0),0,1)*D569)</f>
        <v/>
      </c>
      <c r="O569" s="235" t="str">
        <f aca="true">IF(D569="","",xEURO(OFFSET(C569,-M569+1,0),E569,OFFSET(C569,-M569+2,0),OFFSET(C569,-M569+2,0),OFFSET(C569,-M569+3,0)+AB569,OFFSET(C569,-M569+4,0),0,0))</f>
        <v/>
      </c>
      <c r="P569" s="175" t="str">
        <f aca="false">IF(D569="","",(O569-F569)*D569*10)</f>
        <v/>
      </c>
      <c r="Q569" s="175" t="str">
        <f aca="true">IF(D569="","",xEURO(OFFSET(C569,-M569+1,0),E569,OFFSET(C569,-M569+2,0),OFFSET(C569,-M569+2,0),OFFSET(C569,-M569+3,0)+AB569,OFFSET(C569,-M569+4,0),0,2)/10*D569)</f>
        <v/>
      </c>
      <c r="R569" s="248" t="str">
        <f aca="true">IF(D569="","",xEURO(OFFSET(C569,-M569+1,0),E569,OFFSET(C569,-M569+2,0),OFFSET(C569,-M569+2,0),OFFSET(C569,-M569+3,0)+AB569,OFFSET(C569,-M569+4,0),0,3)/100*D569*10000)</f>
        <v/>
      </c>
      <c r="S569" s="248" t="str">
        <f aca="true">IF(D569="","",xEURO(OFFSET(C569,-M569+1,0),E569,OFFSET(C569,-M569+2,0),OFFSET(C569,-M569+2,0),OFFSET(C569,-M569+3,0)+AB569,OFFSET(C569,-M569+4,0),0,5)/365.25*D569*10000)</f>
        <v/>
      </c>
      <c r="U569" s="175" t="str">
        <f aca="true">IF(I569="","",xEURO(OFFSET(C569,-M569+1,0),J569,OFFSET(C569,-M569+2,0),OFFSET(C569,-M569+2,0),OFFSET(C569,-M569+3,0)+AC569,OFFSET(C569,-M569+4,0),1,1)*I569)</f>
        <v/>
      </c>
      <c r="V569" s="235" t="str">
        <f aca="true">IF(I569="","",xEURO(OFFSET(C569,-M569+1,0),J569,OFFSET(C569,-M569+2,0),OFFSET(C569,-M569+2,0),OFFSET(C569,-M569+3,0)+AC569,OFFSET(C569,-M569+4,0),1,0))</f>
        <v/>
      </c>
      <c r="W569" s="175" t="str">
        <f aca="false">IF(I569="","",(V569-K569)*I569*10)</f>
        <v/>
      </c>
      <c r="X569" s="175" t="str">
        <f aca="true">IF(I569="","",xEURO(OFFSET(C569,-M569+1,0),J569,OFFSET(C569,-M569+2,0),OFFSET(C569,-M569+2,0),OFFSET(C569,-M569+3,0)+AC569,OFFSET(C569,-M569+4,0),1,2)/10*I569)</f>
        <v/>
      </c>
      <c r="Y569" s="248" t="str">
        <f aca="true">IF(I569="","",xEURO(OFFSET(C569,-M569+1,0),J569,OFFSET(C569,-M569+2,0),OFFSET(C569,-M569+2,0),OFFSET(C569,-M569+3,0)+AC569,OFFSET(C569,-M569+4,0),1,3)/100*I569*10000)</f>
        <v/>
      </c>
      <c r="Z569" s="248" t="str">
        <f aca="true">IF(I569="","",xEURO(OFFSET(C569,-M569+1,0),J569,OFFSET(C569,-M569+2,0),OFFSET(C569,-M569+2,0),OFFSET(C569,-M569+3,0)+AC569,OFFSET(C569,-M569+4,0),1,5)/365.25*I569*10000)</f>
        <v/>
      </c>
      <c r="AB569" s="249" t="str">
        <f aca="true">IF(D569="","",xCalcSkew(OFFSET(C569,-M569,0),E569-OFFSET(C569,-M569+1,0),b)/100)</f>
        <v/>
      </c>
      <c r="AC569" s="249" t="str">
        <f aca="true">IF(I569="","",xCalcSkew(OFFSET(C569,-M569,0),J569-OFFSET(C569,-M569+1,0),b)/100)</f>
        <v/>
      </c>
      <c r="AE569" s="0" t="n">
        <f aca="false">D569*F569*10000*-1</f>
        <v>-0</v>
      </c>
      <c r="AF569" s="0" t="n">
        <f aca="false">I569*K569*10000*-1</f>
        <v>-0</v>
      </c>
      <c r="AG569" s="0" t="n">
        <f aca="false">AE569+AF569</f>
        <v>-0</v>
      </c>
    </row>
    <row r="570" customFormat="false" ht="12.75" hidden="false" customHeight="false" outlineLevel="0" collapsed="false">
      <c r="D570" s="265"/>
      <c r="E570" s="266"/>
      <c r="F570" s="266"/>
      <c r="G570" s="267"/>
      <c r="I570" s="265"/>
      <c r="J570" s="266"/>
      <c r="K570" s="266"/>
      <c r="L570" s="268"/>
      <c r="M570" s="247" t="n">
        <f aca="false">M569+1</f>
        <v>25</v>
      </c>
      <c r="N570" s="175" t="str">
        <f aca="true">IF(D570="","",xEURO(OFFSET(C570,-M570+1,0),E570,OFFSET(C570,-M570+2,0),OFFSET(C570,-M570+2,0),OFFSET(C570,-M570+3,0)+AB570,OFFSET(C570,-M570+4,0),0,1)*D570)</f>
        <v/>
      </c>
      <c r="O570" s="235" t="str">
        <f aca="true">IF(D570="","",xEURO(OFFSET(C570,-M570+1,0),E570,OFFSET(C570,-M570+2,0),OFFSET(C570,-M570+2,0),OFFSET(C570,-M570+3,0)+AB570,OFFSET(C570,-M570+4,0),0,0))</f>
        <v/>
      </c>
      <c r="P570" s="175" t="str">
        <f aca="false">IF(D570="","",(O570-F570)*D570*10)</f>
        <v/>
      </c>
      <c r="Q570" s="175" t="str">
        <f aca="true">IF(D570="","",xEURO(OFFSET(C570,-M570+1,0),E570,OFFSET(C570,-M570+2,0),OFFSET(C570,-M570+2,0),OFFSET(C570,-M570+3,0)+AB570,OFFSET(C570,-M570+4,0),0,2)/10*D570)</f>
        <v/>
      </c>
      <c r="R570" s="248" t="str">
        <f aca="true">IF(D570="","",xEURO(OFFSET(C570,-M570+1,0),E570,OFFSET(C570,-M570+2,0),OFFSET(C570,-M570+2,0),OFFSET(C570,-M570+3,0)+AB570,OFFSET(C570,-M570+4,0),0,3)/100*D570*10000)</f>
        <v/>
      </c>
      <c r="S570" s="248" t="str">
        <f aca="true">IF(D570="","",xEURO(OFFSET(C570,-M570+1,0),E570,OFFSET(C570,-M570+2,0),OFFSET(C570,-M570+2,0),OFFSET(C570,-M570+3,0)+AB570,OFFSET(C570,-M570+4,0),0,5)/365.25*D570*10000)</f>
        <v/>
      </c>
      <c r="U570" s="175" t="str">
        <f aca="true">IF(I570="","",xEURO(OFFSET(C570,-M570+1,0),J570,OFFSET(C570,-M570+2,0),OFFSET(C570,-M570+2,0),OFFSET(C570,-M570+3,0)+AC570,OFFSET(C570,-M570+4,0),1,1)*I570)</f>
        <v/>
      </c>
      <c r="V570" s="235" t="str">
        <f aca="true">IF(I570="","",xEURO(OFFSET(C570,-M570+1,0),J570,OFFSET(C570,-M570+2,0),OFFSET(C570,-M570+2,0),OFFSET(C570,-M570+3,0)+AC570,OFFSET(C570,-M570+4,0),1,0))</f>
        <v/>
      </c>
      <c r="W570" s="175" t="str">
        <f aca="false">IF(I570="","",(V570-K570)*I570*10)</f>
        <v/>
      </c>
      <c r="X570" s="175" t="str">
        <f aca="true">IF(I570="","",xEURO(OFFSET(C570,-M570+1,0),J570,OFFSET(C570,-M570+2,0),OFFSET(C570,-M570+2,0),OFFSET(C570,-M570+3,0)+AC570,OFFSET(C570,-M570+4,0),1,2)/10*I570)</f>
        <v/>
      </c>
      <c r="Y570" s="248" t="str">
        <f aca="true">IF(I570="","",xEURO(OFFSET(C570,-M570+1,0),J570,OFFSET(C570,-M570+2,0),OFFSET(C570,-M570+2,0),OFFSET(C570,-M570+3,0)+AC570,OFFSET(C570,-M570+4,0),1,3)/100*I570*10000)</f>
        <v/>
      </c>
      <c r="Z570" s="248" t="str">
        <f aca="true">IF(I570="","",xEURO(OFFSET(C570,-M570+1,0),J570,OFFSET(C570,-M570+2,0),OFFSET(C570,-M570+2,0),OFFSET(C570,-M570+3,0)+AC570,OFFSET(C570,-M570+4,0),1,5)/365.25*I570*10000)</f>
        <v/>
      </c>
      <c r="AB570" s="249" t="str">
        <f aca="true">IF(D570="","",xCalcSkew(OFFSET(C570,-M570,0),E570-OFFSET(C570,-M570+1,0),b)/100)</f>
        <v/>
      </c>
      <c r="AC570" s="249" t="str">
        <f aca="true">IF(I570="","",xCalcSkew(OFFSET(C570,-M570,0),J570-OFFSET(C570,-M570+1,0),b)/100)</f>
        <v/>
      </c>
      <c r="AE570" s="0" t="n">
        <f aca="false">D570*F570*10000*-1</f>
        <v>-0</v>
      </c>
      <c r="AF570" s="0" t="n">
        <f aca="false">I570*K570*10000*-1</f>
        <v>-0</v>
      </c>
      <c r="AG570" s="0" t="n">
        <f aca="false">AE570+AF570</f>
        <v>-0</v>
      </c>
    </row>
    <row r="571" customFormat="false" ht="12.75" hidden="false" customHeight="false" outlineLevel="0" collapsed="false">
      <c r="D571" s="265"/>
      <c r="E571" s="266"/>
      <c r="F571" s="266"/>
      <c r="G571" s="267"/>
      <c r="I571" s="265"/>
      <c r="J571" s="266"/>
      <c r="K571" s="266"/>
      <c r="L571" s="268"/>
      <c r="M571" s="247" t="n">
        <f aca="false">M570+1</f>
        <v>26</v>
      </c>
      <c r="N571" s="175" t="str">
        <f aca="true">IF(D571="","",xEURO(OFFSET(C571,-M571+1,0),E571,OFFSET(C571,-M571+2,0),OFFSET(C571,-M571+2,0),OFFSET(C571,-M571+3,0)+AB571,OFFSET(C571,-M571+4,0),0,1)*D571)</f>
        <v/>
      </c>
      <c r="O571" s="235" t="str">
        <f aca="true">IF(D571="","",xEURO(OFFSET(C571,-M571+1,0),E571,OFFSET(C571,-M571+2,0),OFFSET(C571,-M571+2,0),OFFSET(C571,-M571+3,0)+AB571,OFFSET(C571,-M571+4,0),0,0))</f>
        <v/>
      </c>
      <c r="P571" s="175" t="str">
        <f aca="false">IF(D571="","",(O571-F571)*D571*10)</f>
        <v/>
      </c>
      <c r="Q571" s="175" t="str">
        <f aca="true">IF(D571="","",xEURO(OFFSET(C571,-M571+1,0),E571,OFFSET(C571,-M571+2,0),OFFSET(C571,-M571+2,0),OFFSET(C571,-M571+3,0)+AB571,OFFSET(C571,-M571+4,0),0,2)/10*D571)</f>
        <v/>
      </c>
      <c r="R571" s="248" t="str">
        <f aca="true">IF(D571="","",xEURO(OFFSET(C571,-M571+1,0),E571,OFFSET(C571,-M571+2,0),OFFSET(C571,-M571+2,0),OFFSET(C571,-M571+3,0)+AB571,OFFSET(C571,-M571+4,0),0,3)/100*D571*10000)</f>
        <v/>
      </c>
      <c r="S571" s="248" t="str">
        <f aca="true">IF(D571="","",xEURO(OFFSET(C571,-M571+1,0),E571,OFFSET(C571,-M571+2,0),OFFSET(C571,-M571+2,0),OFFSET(C571,-M571+3,0)+AB571,OFFSET(C571,-M571+4,0),0,5)/365.25*D571*10000)</f>
        <v/>
      </c>
      <c r="U571" s="175" t="str">
        <f aca="true">IF(I571="","",xEURO(OFFSET(C571,-M571+1,0),J571,OFFSET(C571,-M571+2,0),OFFSET(C571,-M571+2,0),OFFSET(C571,-M571+3,0)+AC571,OFFSET(C571,-M571+4,0),1,1)*I571)</f>
        <v/>
      </c>
      <c r="V571" s="235" t="str">
        <f aca="true">IF(I571="","",xEURO(OFFSET(C571,-M571+1,0),J571,OFFSET(C571,-M571+2,0),OFFSET(C571,-M571+2,0),OFFSET(C571,-M571+3,0)+AC571,OFFSET(C571,-M571+4,0),1,0))</f>
        <v/>
      </c>
      <c r="W571" s="175" t="str">
        <f aca="false">IF(I571="","",(V571-K571)*I571*10)</f>
        <v/>
      </c>
      <c r="X571" s="175" t="str">
        <f aca="true">IF(I571="","",xEURO(OFFSET(C571,-M571+1,0),J571,OFFSET(C571,-M571+2,0),OFFSET(C571,-M571+2,0),OFFSET(C571,-M571+3,0)+AC571,OFFSET(C571,-M571+4,0),1,2)/10*I571)</f>
        <v/>
      </c>
      <c r="Y571" s="248" t="str">
        <f aca="true">IF(I571="","",xEURO(OFFSET(C571,-M571+1,0),J571,OFFSET(C571,-M571+2,0),OFFSET(C571,-M571+2,0),OFFSET(C571,-M571+3,0)+AC571,OFFSET(C571,-M571+4,0),1,3)/100*I571*10000)</f>
        <v/>
      </c>
      <c r="Z571" s="248" t="str">
        <f aca="true">IF(I571="","",xEURO(OFFSET(C571,-M571+1,0),J571,OFFSET(C571,-M571+2,0),OFFSET(C571,-M571+2,0),OFFSET(C571,-M571+3,0)+AC571,OFFSET(C571,-M571+4,0),1,5)/365.25*I571*10000)</f>
        <v/>
      </c>
      <c r="AB571" s="249" t="str">
        <f aca="true">IF(D571="","",xCalcSkew(OFFSET(C571,-M571,0),E571-OFFSET(C571,-M571+1,0),b)/100)</f>
        <v/>
      </c>
      <c r="AC571" s="249" t="str">
        <f aca="true">IF(I571="","",xCalcSkew(OFFSET(C571,-M571,0),J571-OFFSET(C571,-M571+1,0),b)/100)</f>
        <v/>
      </c>
      <c r="AE571" s="0" t="n">
        <f aca="false">D571*F571*10000*-1</f>
        <v>-0</v>
      </c>
      <c r="AF571" s="0" t="n">
        <f aca="false">I571*K571*10000*-1</f>
        <v>-0</v>
      </c>
      <c r="AG571" s="0" t="n">
        <f aca="false">AE571+AF571</f>
        <v>-0</v>
      </c>
    </row>
    <row r="572" customFormat="false" ht="12.75" hidden="false" customHeight="false" outlineLevel="0" collapsed="false">
      <c r="D572" s="265"/>
      <c r="E572" s="266"/>
      <c r="F572" s="266"/>
      <c r="G572" s="267"/>
      <c r="I572" s="265"/>
      <c r="J572" s="266"/>
      <c r="K572" s="266"/>
      <c r="L572" s="268"/>
      <c r="M572" s="247" t="n">
        <f aca="false">M571+1</f>
        <v>27</v>
      </c>
      <c r="N572" s="175" t="str">
        <f aca="true">IF(D572="","",xEURO(OFFSET(C572,-M572+1,0),E572,OFFSET(C572,-M572+2,0),OFFSET(C572,-M572+2,0),OFFSET(C572,-M572+3,0)+AB572,OFFSET(C572,-M572+4,0),0,1)*D572)</f>
        <v/>
      </c>
      <c r="O572" s="235" t="str">
        <f aca="true">IF(D572="","",xEURO(OFFSET(C572,-M572+1,0),E572,OFFSET(C572,-M572+2,0),OFFSET(C572,-M572+2,0),OFFSET(C572,-M572+3,0)+AB572,OFFSET(C572,-M572+4,0),0,0))</f>
        <v/>
      </c>
      <c r="P572" s="175" t="str">
        <f aca="false">IF(D572="","",(O572-F572)*D572*10)</f>
        <v/>
      </c>
      <c r="Q572" s="175" t="str">
        <f aca="true">IF(D572="","",xEURO(OFFSET(C572,-M572+1,0),E572,OFFSET(C572,-M572+2,0),OFFSET(C572,-M572+2,0),OFFSET(C572,-M572+3,0)+AB572,OFFSET(C572,-M572+4,0),0,2)/10*D572)</f>
        <v/>
      </c>
      <c r="R572" s="248" t="str">
        <f aca="true">IF(D572="","",xEURO(OFFSET(C572,-M572+1,0),E572,OFFSET(C572,-M572+2,0),OFFSET(C572,-M572+2,0),OFFSET(C572,-M572+3,0)+AB572,OFFSET(C572,-M572+4,0),0,3)/100*D572*10000)</f>
        <v/>
      </c>
      <c r="S572" s="248" t="str">
        <f aca="true">IF(D572="","",xEURO(OFFSET(C572,-M572+1,0),E572,OFFSET(C572,-M572+2,0),OFFSET(C572,-M572+2,0),OFFSET(C572,-M572+3,0)+AB572,OFFSET(C572,-M572+4,0),0,5)/365.25*D572*10000)</f>
        <v/>
      </c>
      <c r="U572" s="175" t="str">
        <f aca="true">IF(I572="","",xEURO(OFFSET(C572,-M572+1,0),J572,OFFSET(C572,-M572+2,0),OFFSET(C572,-M572+2,0),OFFSET(C572,-M572+3,0)+AC572,OFFSET(C572,-M572+4,0),1,1)*I572)</f>
        <v/>
      </c>
      <c r="V572" s="235" t="str">
        <f aca="true">IF(I572="","",xEURO(OFFSET(C572,-M572+1,0),J572,OFFSET(C572,-M572+2,0),OFFSET(C572,-M572+2,0),OFFSET(C572,-M572+3,0)+AC572,OFFSET(C572,-M572+4,0),1,0))</f>
        <v/>
      </c>
      <c r="W572" s="175" t="str">
        <f aca="false">IF(I572="","",(V572-K572)*I572*10)</f>
        <v/>
      </c>
      <c r="X572" s="175" t="str">
        <f aca="true">IF(I572="","",xEURO(OFFSET(C572,-M572+1,0),J572,OFFSET(C572,-M572+2,0),OFFSET(C572,-M572+2,0),OFFSET(C572,-M572+3,0)+AC572,OFFSET(C572,-M572+4,0),1,2)/10*I572)</f>
        <v/>
      </c>
      <c r="Y572" s="248" t="str">
        <f aca="true">IF(I572="","",xEURO(OFFSET(C572,-M572+1,0),J572,OFFSET(C572,-M572+2,0),OFFSET(C572,-M572+2,0),OFFSET(C572,-M572+3,0)+AC572,OFFSET(C572,-M572+4,0),1,3)/100*I572*10000)</f>
        <v/>
      </c>
      <c r="Z572" s="248" t="str">
        <f aca="true">IF(I572="","",xEURO(OFFSET(C572,-M572+1,0),J572,OFFSET(C572,-M572+2,0),OFFSET(C572,-M572+2,0),OFFSET(C572,-M572+3,0)+AC572,OFFSET(C572,-M572+4,0),1,5)/365.25*I572*10000)</f>
        <v/>
      </c>
      <c r="AB572" s="249" t="str">
        <f aca="true">IF(D572="","",xCalcSkew(OFFSET(C572,-M572,0),E572-OFFSET(C572,-M572+1,0),b)/100)</f>
        <v/>
      </c>
      <c r="AC572" s="249" t="str">
        <f aca="true">IF(I572="","",xCalcSkew(OFFSET(C572,-M572,0),J572-OFFSET(C572,-M572+1,0),b)/100)</f>
        <v/>
      </c>
      <c r="AE572" s="0" t="n">
        <f aca="false">D572*F572*10000*-1</f>
        <v>-0</v>
      </c>
      <c r="AF572" s="0" t="n">
        <f aca="false">I572*K572*10000*-1</f>
        <v>-0</v>
      </c>
      <c r="AG572" s="0" t="n">
        <f aca="false">AE572+AF572</f>
        <v>-0</v>
      </c>
    </row>
    <row r="573" customFormat="false" ht="12.75" hidden="false" customHeight="false" outlineLevel="0" collapsed="false">
      <c r="D573" s="265"/>
      <c r="E573" s="266"/>
      <c r="F573" s="266"/>
      <c r="G573" s="267"/>
      <c r="I573" s="265"/>
      <c r="J573" s="266"/>
      <c r="K573" s="266"/>
      <c r="L573" s="268"/>
      <c r="M573" s="247" t="n">
        <f aca="false">M572+1</f>
        <v>28</v>
      </c>
      <c r="N573" s="175" t="str">
        <f aca="true">IF(D573="","",xEURO(OFFSET(C573,-M573+1,0),E573,OFFSET(C573,-M573+2,0),OFFSET(C573,-M573+2,0),OFFSET(C573,-M573+3,0)+AB573,OFFSET(C573,-M573+4,0),0,1)*D573)</f>
        <v/>
      </c>
      <c r="O573" s="235" t="str">
        <f aca="true">IF(D573="","",xEURO(OFFSET(C573,-M573+1,0),E573,OFFSET(C573,-M573+2,0),OFFSET(C573,-M573+2,0),OFFSET(C573,-M573+3,0)+AB573,OFFSET(C573,-M573+4,0),0,0))</f>
        <v/>
      </c>
      <c r="P573" s="175" t="str">
        <f aca="false">IF(D573="","",(O573-F573)*D573*10)</f>
        <v/>
      </c>
      <c r="Q573" s="175" t="str">
        <f aca="true">IF(D573="","",xEURO(OFFSET(C573,-M573+1,0),E573,OFFSET(C573,-M573+2,0),OFFSET(C573,-M573+2,0),OFFSET(C573,-M573+3,0)+AB573,OFFSET(C573,-M573+4,0),0,2)/10*D573)</f>
        <v/>
      </c>
      <c r="R573" s="248" t="str">
        <f aca="true">IF(D573="","",xEURO(OFFSET(C573,-M573+1,0),E573,OFFSET(C573,-M573+2,0),OFFSET(C573,-M573+2,0),OFFSET(C573,-M573+3,0)+AB573,OFFSET(C573,-M573+4,0),0,3)/100*D573*10000)</f>
        <v/>
      </c>
      <c r="S573" s="248" t="str">
        <f aca="true">IF(D573="","",xEURO(OFFSET(C573,-M573+1,0),E573,OFFSET(C573,-M573+2,0),OFFSET(C573,-M573+2,0),OFFSET(C573,-M573+3,0)+AB573,OFFSET(C573,-M573+4,0),0,5)/365.25*D573*10000)</f>
        <v/>
      </c>
      <c r="U573" s="175" t="str">
        <f aca="true">IF(I573="","",xEURO(OFFSET(C573,-M573+1,0),J573,OFFSET(C573,-M573+2,0),OFFSET(C573,-M573+2,0),OFFSET(C573,-M573+3,0)+AC573,OFFSET(C573,-M573+4,0),1,1)*I573)</f>
        <v/>
      </c>
      <c r="V573" s="235" t="str">
        <f aca="true">IF(I573="","",xEURO(OFFSET(C573,-M573+1,0),J573,OFFSET(C573,-M573+2,0),OFFSET(C573,-M573+2,0),OFFSET(C573,-M573+3,0)+AC573,OFFSET(C573,-M573+4,0),1,0))</f>
        <v/>
      </c>
      <c r="W573" s="175" t="str">
        <f aca="false">IF(I573="","",(V573-K573)*I573*10)</f>
        <v/>
      </c>
      <c r="X573" s="175" t="str">
        <f aca="true">IF(I573="","",xEURO(OFFSET(C573,-M573+1,0),J573,OFFSET(C573,-M573+2,0),OFFSET(C573,-M573+2,0),OFFSET(C573,-M573+3,0)+AC573,OFFSET(C573,-M573+4,0),1,2)/10*I573)</f>
        <v/>
      </c>
      <c r="Y573" s="248" t="str">
        <f aca="true">IF(I573="","",xEURO(OFFSET(C573,-M573+1,0),J573,OFFSET(C573,-M573+2,0),OFFSET(C573,-M573+2,0),OFFSET(C573,-M573+3,0)+AC573,OFFSET(C573,-M573+4,0),1,3)/100*I573*10000)</f>
        <v/>
      </c>
      <c r="Z573" s="248" t="str">
        <f aca="true">IF(I573="","",xEURO(OFFSET(C573,-M573+1,0),J573,OFFSET(C573,-M573+2,0),OFFSET(C573,-M573+2,0),OFFSET(C573,-M573+3,0)+AC573,OFFSET(C573,-M573+4,0),1,5)/365.25*I573*10000)</f>
        <v/>
      </c>
      <c r="AB573" s="249" t="str">
        <f aca="true">IF(D573="","",xCalcSkew(OFFSET(C573,-M573,0),E573-OFFSET(C573,-M573+1,0),b)/100)</f>
        <v/>
      </c>
      <c r="AC573" s="249" t="str">
        <f aca="true">IF(I573="","",xCalcSkew(OFFSET(C573,-M573,0),J573-OFFSET(C573,-M573+1,0),b)/100)</f>
        <v/>
      </c>
      <c r="AE573" s="0" t="n">
        <f aca="false">D573*F573*10000*-1</f>
        <v>-0</v>
      </c>
      <c r="AF573" s="0" t="n">
        <f aca="false">I573*K573*10000*-1</f>
        <v>-0</v>
      </c>
      <c r="AG573" s="0" t="n">
        <f aca="false">AE573+AF573</f>
        <v>-0</v>
      </c>
    </row>
    <row r="574" customFormat="false" ht="12.75" hidden="false" customHeight="false" outlineLevel="0" collapsed="false">
      <c r="D574" s="265"/>
      <c r="E574" s="266"/>
      <c r="F574" s="266"/>
      <c r="G574" s="267"/>
      <c r="I574" s="265"/>
      <c r="J574" s="266"/>
      <c r="K574" s="266"/>
      <c r="L574" s="268"/>
      <c r="M574" s="247" t="n">
        <f aca="false">M573+1</f>
        <v>29</v>
      </c>
      <c r="N574" s="175" t="str">
        <f aca="true">IF(D574="","",xEURO(OFFSET(C574,-M574+1,0),E574,OFFSET(C574,-M574+2,0),OFFSET(C574,-M574+2,0),OFFSET(C574,-M574+3,0)+AB574,OFFSET(C574,-M574+4,0),0,1)*D574)</f>
        <v/>
      </c>
      <c r="O574" s="235" t="str">
        <f aca="true">IF(D574="","",xEURO(OFFSET(C574,-M574+1,0),E574,OFFSET(C574,-M574+2,0),OFFSET(C574,-M574+2,0),OFFSET(C574,-M574+3,0)+AB574,OFFSET(C574,-M574+4,0),0,0))</f>
        <v/>
      </c>
      <c r="P574" s="175" t="str">
        <f aca="false">IF(D574="","",(O574-F574)*D574*10)</f>
        <v/>
      </c>
      <c r="Q574" s="175" t="str">
        <f aca="true">IF(D574="","",xEURO(OFFSET(C574,-M574+1,0),E574,OFFSET(C574,-M574+2,0),OFFSET(C574,-M574+2,0),OFFSET(C574,-M574+3,0)+AB574,OFFSET(C574,-M574+4,0),0,2)/10*D574)</f>
        <v/>
      </c>
      <c r="R574" s="248" t="str">
        <f aca="true">IF(D574="","",xEURO(OFFSET(C574,-M574+1,0),E574,OFFSET(C574,-M574+2,0),OFFSET(C574,-M574+2,0),OFFSET(C574,-M574+3,0)+AB574,OFFSET(C574,-M574+4,0),0,3)/100*D574*10000)</f>
        <v/>
      </c>
      <c r="S574" s="248" t="str">
        <f aca="true">IF(D574="","",xEURO(OFFSET(C574,-M574+1,0),E574,OFFSET(C574,-M574+2,0),OFFSET(C574,-M574+2,0),OFFSET(C574,-M574+3,0)+AB574,OFFSET(C574,-M574+4,0),0,5)/365.25*D574*10000)</f>
        <v/>
      </c>
      <c r="U574" s="175" t="str">
        <f aca="true">IF(I574="","",xEURO(OFFSET(C574,-M574+1,0),J574,OFFSET(C574,-M574+2,0),OFFSET(C574,-M574+2,0),OFFSET(C574,-M574+3,0)+AC574,OFFSET(C574,-M574+4,0),1,1)*I574)</f>
        <v/>
      </c>
      <c r="V574" s="235" t="str">
        <f aca="true">IF(I574="","",xEURO(OFFSET(C574,-M574+1,0),J574,OFFSET(C574,-M574+2,0),OFFSET(C574,-M574+2,0),OFFSET(C574,-M574+3,0)+AC574,OFFSET(C574,-M574+4,0),1,0))</f>
        <v/>
      </c>
      <c r="W574" s="175" t="str">
        <f aca="false">IF(I574="","",(V574-K574)*I574*10)</f>
        <v/>
      </c>
      <c r="X574" s="175" t="str">
        <f aca="true">IF(I574="","",xEURO(OFFSET(C574,-M574+1,0),J574,OFFSET(C574,-M574+2,0),OFFSET(C574,-M574+2,0),OFFSET(C574,-M574+3,0)+AC574,OFFSET(C574,-M574+4,0),1,2)/10*I574)</f>
        <v/>
      </c>
      <c r="Y574" s="248" t="str">
        <f aca="true">IF(I574="","",xEURO(OFFSET(C574,-M574+1,0),J574,OFFSET(C574,-M574+2,0),OFFSET(C574,-M574+2,0),OFFSET(C574,-M574+3,0)+AC574,OFFSET(C574,-M574+4,0),1,3)/100*I574*10000)</f>
        <v/>
      </c>
      <c r="Z574" s="248" t="str">
        <f aca="true">IF(I574="","",xEURO(OFFSET(C574,-M574+1,0),J574,OFFSET(C574,-M574+2,0),OFFSET(C574,-M574+2,0),OFFSET(C574,-M574+3,0)+AC574,OFFSET(C574,-M574+4,0),1,5)/365.25*I574*10000)</f>
        <v/>
      </c>
      <c r="AB574" s="249" t="str">
        <f aca="true">IF(D574="","",xCalcSkew(OFFSET(C574,-M574,0),E574-OFFSET(C574,-M574+1,0),b)/100)</f>
        <v/>
      </c>
      <c r="AC574" s="249" t="str">
        <f aca="true">IF(I574="","",xCalcSkew(OFFSET(C574,-M574,0),J574-OFFSET(C574,-M574+1,0),b)/100)</f>
        <v/>
      </c>
      <c r="AE574" s="0" t="n">
        <f aca="false">D574*F574*10000*-1</f>
        <v>-0</v>
      </c>
      <c r="AF574" s="0" t="n">
        <f aca="false">I574*K574*10000*-1</f>
        <v>-0</v>
      </c>
      <c r="AG574" s="0" t="n">
        <f aca="false">AE574+AF574</f>
        <v>-0</v>
      </c>
    </row>
    <row r="575" customFormat="false" ht="12.75" hidden="false" customHeight="false" outlineLevel="0" collapsed="false">
      <c r="D575" s="265"/>
      <c r="E575" s="266"/>
      <c r="F575" s="266"/>
      <c r="G575" s="267"/>
      <c r="I575" s="265"/>
      <c r="J575" s="266"/>
      <c r="K575" s="266"/>
      <c r="L575" s="268"/>
      <c r="M575" s="247" t="n">
        <f aca="false">M574+1</f>
        <v>30</v>
      </c>
      <c r="N575" s="175" t="str">
        <f aca="true">IF(D575="","",xEURO(OFFSET(C575,-M575+1,0),E575,OFFSET(C575,-M575+2,0),OFFSET(C575,-M575+2,0),OFFSET(C575,-M575+3,0)+AB575,OFFSET(C575,-M575+4,0),0,1)*D575)</f>
        <v/>
      </c>
      <c r="O575" s="235" t="str">
        <f aca="true">IF(D575="","",xEURO(OFFSET(C575,-M575+1,0),E575,OFFSET(C575,-M575+2,0),OFFSET(C575,-M575+2,0),OFFSET(C575,-M575+3,0)+AB575,OFFSET(C575,-M575+4,0),0,0))</f>
        <v/>
      </c>
      <c r="P575" s="175" t="str">
        <f aca="false">IF(D575="","",(O575-F575)*D575*10)</f>
        <v/>
      </c>
      <c r="Q575" s="175" t="str">
        <f aca="true">IF(D575="","",xEURO(OFFSET(C575,-M575+1,0),E575,OFFSET(C575,-M575+2,0),OFFSET(C575,-M575+2,0),OFFSET(C575,-M575+3,0)+AB575,OFFSET(C575,-M575+4,0),0,2)/10*D575)</f>
        <v/>
      </c>
      <c r="R575" s="248" t="str">
        <f aca="true">IF(D575="","",xEURO(OFFSET(C575,-M575+1,0),E575,OFFSET(C575,-M575+2,0),OFFSET(C575,-M575+2,0),OFFSET(C575,-M575+3,0)+AB575,OFFSET(C575,-M575+4,0),0,3)/100*D575*10000)</f>
        <v/>
      </c>
      <c r="S575" s="248" t="str">
        <f aca="true">IF(D575="","",xEURO(OFFSET(C575,-M575+1,0),E575,OFFSET(C575,-M575+2,0),OFFSET(C575,-M575+2,0),OFFSET(C575,-M575+3,0)+AB575,OFFSET(C575,-M575+4,0),0,5)/365.25*D575*10000)</f>
        <v/>
      </c>
      <c r="U575" s="175" t="str">
        <f aca="true">IF(I575="","",xEURO(OFFSET(C575,-M575+1,0),J575,OFFSET(C575,-M575+2,0),OFFSET(C575,-M575+2,0),OFFSET(C575,-M575+3,0)+AC575,OFFSET(C575,-M575+4,0),1,1)*I575)</f>
        <v/>
      </c>
      <c r="V575" s="235" t="str">
        <f aca="true">IF(I575="","",xEURO(OFFSET(C575,-M575+1,0),J575,OFFSET(C575,-M575+2,0),OFFSET(C575,-M575+2,0),OFFSET(C575,-M575+3,0)+AC575,OFFSET(C575,-M575+4,0),1,0))</f>
        <v/>
      </c>
      <c r="W575" s="175" t="str">
        <f aca="false">IF(I575="","",(V575-K575)*I575*10)</f>
        <v/>
      </c>
      <c r="X575" s="175" t="str">
        <f aca="true">IF(I575="","",xEURO(OFFSET(C575,-M575+1,0),J575,OFFSET(C575,-M575+2,0),OFFSET(C575,-M575+2,0),OFFSET(C575,-M575+3,0)+AC575,OFFSET(C575,-M575+4,0),1,2)/10*I575)</f>
        <v/>
      </c>
      <c r="Y575" s="248" t="str">
        <f aca="true">IF(I575="","",xEURO(OFFSET(C575,-M575+1,0),J575,OFFSET(C575,-M575+2,0),OFFSET(C575,-M575+2,0),OFFSET(C575,-M575+3,0)+AC575,OFFSET(C575,-M575+4,0),1,3)/100*I575*10000)</f>
        <v/>
      </c>
      <c r="Z575" s="248" t="str">
        <f aca="true">IF(I575="","",xEURO(OFFSET(C575,-M575+1,0),J575,OFFSET(C575,-M575+2,0),OFFSET(C575,-M575+2,0),OFFSET(C575,-M575+3,0)+AC575,OFFSET(C575,-M575+4,0),1,5)/365.25*I575*10000)</f>
        <v/>
      </c>
      <c r="AB575" s="249" t="str">
        <f aca="true">IF(D575="","",xCalcSkew(OFFSET(C575,-M575,0),E575-OFFSET(C575,-M575+1,0),b)/100)</f>
        <v/>
      </c>
      <c r="AC575" s="249" t="str">
        <f aca="true">IF(I575="","",xCalcSkew(OFFSET(C575,-M575,0),J575-OFFSET(C575,-M575+1,0),b)/100)</f>
        <v/>
      </c>
      <c r="AE575" s="0" t="n">
        <f aca="false">D575*F575*10000*-1</f>
        <v>-0</v>
      </c>
      <c r="AF575" s="0" t="n">
        <f aca="false">I575*K575*10000*-1</f>
        <v>-0</v>
      </c>
      <c r="AG575" s="0" t="n">
        <f aca="false">AE575+AF575</f>
        <v>-0</v>
      </c>
    </row>
    <row r="576" customFormat="false" ht="12.75" hidden="false" customHeight="false" outlineLevel="0" collapsed="false">
      <c r="D576" s="265"/>
      <c r="E576" s="266"/>
      <c r="F576" s="266"/>
      <c r="G576" s="267"/>
      <c r="I576" s="265"/>
      <c r="J576" s="266"/>
      <c r="K576" s="266"/>
      <c r="L576" s="268"/>
      <c r="M576" s="247" t="n">
        <f aca="false">M575+1</f>
        <v>31</v>
      </c>
      <c r="N576" s="175" t="str">
        <f aca="true">IF(D576="","",xEURO(OFFSET(C576,-M576+1,0),E576,OFFSET(C576,-M576+2,0),OFFSET(C576,-M576+2,0),OFFSET(C576,-M576+3,0)+AB576,OFFSET(C576,-M576+4,0),0,1)*D576)</f>
        <v/>
      </c>
      <c r="O576" s="235" t="str">
        <f aca="true">IF(D576="","",xEURO(OFFSET(C576,-M576+1,0),E576,OFFSET(C576,-M576+2,0),OFFSET(C576,-M576+2,0),OFFSET(C576,-M576+3,0)+AB576,OFFSET(C576,-M576+4,0),0,0))</f>
        <v/>
      </c>
      <c r="P576" s="175" t="str">
        <f aca="false">IF(D576="","",(O576-F576)*D576*10)</f>
        <v/>
      </c>
      <c r="Q576" s="175" t="str">
        <f aca="true">IF(D576="","",xEURO(OFFSET(C576,-M576+1,0),E576,OFFSET(C576,-M576+2,0),OFFSET(C576,-M576+2,0),OFFSET(C576,-M576+3,0)+AB576,OFFSET(C576,-M576+4,0),0,2)/10*D576)</f>
        <v/>
      </c>
      <c r="R576" s="248" t="str">
        <f aca="true">IF(D576="","",xEURO(OFFSET(C576,-M576+1,0),E576,OFFSET(C576,-M576+2,0),OFFSET(C576,-M576+2,0),OFFSET(C576,-M576+3,0)+AB576,OFFSET(C576,-M576+4,0),0,3)/100*D576*10000)</f>
        <v/>
      </c>
      <c r="S576" s="248" t="str">
        <f aca="true">IF(D576="","",xEURO(OFFSET(C576,-M576+1,0),E576,OFFSET(C576,-M576+2,0),OFFSET(C576,-M576+2,0),OFFSET(C576,-M576+3,0)+AB576,OFFSET(C576,-M576+4,0),0,5)/365.25*D576*10000)</f>
        <v/>
      </c>
      <c r="U576" s="175" t="str">
        <f aca="true">IF(I576="","",xEURO(OFFSET(C576,-M576+1,0),J576,OFFSET(C576,-M576+2,0),OFFSET(C576,-M576+2,0),OFFSET(C576,-M576+3,0)+AC576,OFFSET(C576,-M576+4,0),1,1)*I576)</f>
        <v/>
      </c>
      <c r="V576" s="235" t="str">
        <f aca="true">IF(I576="","",xEURO(OFFSET(C576,-M576+1,0),J576,OFFSET(C576,-M576+2,0),OFFSET(C576,-M576+2,0),OFFSET(C576,-M576+3,0)+AC576,OFFSET(C576,-M576+4,0),1,0))</f>
        <v/>
      </c>
      <c r="W576" s="175" t="str">
        <f aca="false">IF(I576="","",(V576-K576)*I576*10)</f>
        <v/>
      </c>
      <c r="X576" s="175" t="str">
        <f aca="true">IF(I576="","",xEURO(OFFSET(C576,-M576+1,0),J576,OFFSET(C576,-M576+2,0),OFFSET(C576,-M576+2,0),OFFSET(C576,-M576+3,0)+AC576,OFFSET(C576,-M576+4,0),1,2)/10*I576)</f>
        <v/>
      </c>
      <c r="Y576" s="248" t="str">
        <f aca="true">IF(I576="","",xEURO(OFFSET(C576,-M576+1,0),J576,OFFSET(C576,-M576+2,0),OFFSET(C576,-M576+2,0),OFFSET(C576,-M576+3,0)+AC576,OFFSET(C576,-M576+4,0),1,3)/100*I576*10000)</f>
        <v/>
      </c>
      <c r="Z576" s="248" t="str">
        <f aca="true">IF(I576="","",xEURO(OFFSET(C576,-M576+1,0),J576,OFFSET(C576,-M576+2,0),OFFSET(C576,-M576+2,0),OFFSET(C576,-M576+3,0)+AC576,OFFSET(C576,-M576+4,0),1,5)/365.25*I576*10000)</f>
        <v/>
      </c>
      <c r="AB576" s="249" t="str">
        <f aca="true">IF(D576="","",xCalcSkew(OFFSET(C576,-M576,0),E576-OFFSET(C576,-M576+1,0),b)/100)</f>
        <v/>
      </c>
      <c r="AC576" s="249" t="str">
        <f aca="true">IF(I576="","",xCalcSkew(OFFSET(C576,-M576,0),J576-OFFSET(C576,-M576+1,0),b)/100)</f>
        <v/>
      </c>
      <c r="AE576" s="0" t="n">
        <f aca="false">D576*F576*10000*-1</f>
        <v>-0</v>
      </c>
      <c r="AF576" s="0" t="n">
        <f aca="false">I576*K576*10000*-1</f>
        <v>-0</v>
      </c>
      <c r="AG576" s="0" t="n">
        <f aca="false">AE576+AF576</f>
        <v>-0</v>
      </c>
    </row>
    <row r="577" customFormat="false" ht="12.75" hidden="false" customHeight="false" outlineLevel="0" collapsed="false">
      <c r="D577" s="265"/>
      <c r="E577" s="266"/>
      <c r="F577" s="266"/>
      <c r="G577" s="267"/>
      <c r="I577" s="265"/>
      <c r="J577" s="266"/>
      <c r="K577" s="266"/>
      <c r="L577" s="268"/>
      <c r="M577" s="247" t="n">
        <f aca="false">M576+1</f>
        <v>32</v>
      </c>
      <c r="N577" s="175" t="str">
        <f aca="true">IF(D577="","",xEURO(OFFSET(C577,-M577+1,0),E577,OFFSET(C577,-M577+2,0),OFFSET(C577,-M577+2,0),OFFSET(C577,-M577+3,0)+AB577,OFFSET(C577,-M577+4,0),0,1)*D577)</f>
        <v/>
      </c>
      <c r="O577" s="235" t="str">
        <f aca="true">IF(D577="","",xEURO(OFFSET(C577,-M577+1,0),E577,OFFSET(C577,-M577+2,0),OFFSET(C577,-M577+2,0),OFFSET(C577,-M577+3,0)+AB577,OFFSET(C577,-M577+4,0),0,0))</f>
        <v/>
      </c>
      <c r="P577" s="175" t="str">
        <f aca="false">IF(D577="","",(O577-F577)*D577*10)</f>
        <v/>
      </c>
      <c r="Q577" s="175" t="str">
        <f aca="true">IF(D577="","",xEURO(OFFSET(C577,-M577+1,0),E577,OFFSET(C577,-M577+2,0),OFFSET(C577,-M577+2,0),OFFSET(C577,-M577+3,0)+AB577,OFFSET(C577,-M577+4,0),0,2)/10*D577)</f>
        <v/>
      </c>
      <c r="R577" s="248" t="str">
        <f aca="true">IF(D577="","",xEURO(OFFSET(C577,-M577+1,0),E577,OFFSET(C577,-M577+2,0),OFFSET(C577,-M577+2,0),OFFSET(C577,-M577+3,0)+AB577,OFFSET(C577,-M577+4,0),0,3)/100*D577*10000)</f>
        <v/>
      </c>
      <c r="S577" s="248" t="str">
        <f aca="true">IF(D577="","",xEURO(OFFSET(C577,-M577+1,0),E577,OFFSET(C577,-M577+2,0),OFFSET(C577,-M577+2,0),OFFSET(C577,-M577+3,0)+AB577,OFFSET(C577,-M577+4,0),0,5)/365.25*D577*10000)</f>
        <v/>
      </c>
      <c r="U577" s="175" t="str">
        <f aca="true">IF(I577="","",xEURO(OFFSET(C577,-M577+1,0),J577,OFFSET(C577,-M577+2,0),OFFSET(C577,-M577+2,0),OFFSET(C577,-M577+3,0)+AC577,OFFSET(C577,-M577+4,0),1,1)*I577)</f>
        <v/>
      </c>
      <c r="V577" s="235" t="str">
        <f aca="true">IF(I577="","",xEURO(OFFSET(C577,-M577+1,0),J577,OFFSET(C577,-M577+2,0),OFFSET(C577,-M577+2,0),OFFSET(C577,-M577+3,0)+AC577,OFFSET(C577,-M577+4,0),1,0))</f>
        <v/>
      </c>
      <c r="W577" s="175" t="str">
        <f aca="false">IF(I577="","",(V577-K577)*I577*10)</f>
        <v/>
      </c>
      <c r="X577" s="175" t="str">
        <f aca="true">IF(I577="","",xEURO(OFFSET(C577,-M577+1,0),J577,OFFSET(C577,-M577+2,0),OFFSET(C577,-M577+2,0),OFFSET(C577,-M577+3,0)+AC577,OFFSET(C577,-M577+4,0),1,2)/10*I577)</f>
        <v/>
      </c>
      <c r="Y577" s="248" t="str">
        <f aca="true">IF(I577="","",xEURO(OFFSET(C577,-M577+1,0),J577,OFFSET(C577,-M577+2,0),OFFSET(C577,-M577+2,0),OFFSET(C577,-M577+3,0)+AC577,OFFSET(C577,-M577+4,0),1,3)/100*I577*10000)</f>
        <v/>
      </c>
      <c r="Z577" s="248" t="str">
        <f aca="true">IF(I577="","",xEURO(OFFSET(C577,-M577+1,0),J577,OFFSET(C577,-M577+2,0),OFFSET(C577,-M577+2,0),OFFSET(C577,-M577+3,0)+AC577,OFFSET(C577,-M577+4,0),1,5)/365.25*I577*10000)</f>
        <v/>
      </c>
      <c r="AB577" s="249" t="str">
        <f aca="true">IF(D577="","",xCalcSkew(OFFSET(C577,-M577,0),E577-OFFSET(C577,-M577+1,0),b)/100)</f>
        <v/>
      </c>
      <c r="AC577" s="249" t="str">
        <f aca="true">IF(I577="","",xCalcSkew(OFFSET(C577,-M577,0),J577-OFFSET(C577,-M577+1,0),b)/100)</f>
        <v/>
      </c>
      <c r="AE577" s="0" t="n">
        <f aca="false">D577*F577*10000*-1</f>
        <v>-0</v>
      </c>
      <c r="AF577" s="0" t="n">
        <f aca="false">I577*K577*10000*-1</f>
        <v>-0</v>
      </c>
      <c r="AG577" s="0" t="n">
        <f aca="false">AE577+AF577</f>
        <v>-0</v>
      </c>
    </row>
    <row r="578" customFormat="false" ht="12.75" hidden="false" customHeight="false" outlineLevel="0" collapsed="false">
      <c r="D578" s="265"/>
      <c r="E578" s="266"/>
      <c r="F578" s="266"/>
      <c r="G578" s="267"/>
      <c r="I578" s="265"/>
      <c r="J578" s="266"/>
      <c r="K578" s="266"/>
      <c r="L578" s="268"/>
      <c r="M578" s="247" t="n">
        <f aca="false">M577+1</f>
        <v>33</v>
      </c>
      <c r="N578" s="175" t="str">
        <f aca="true">IF(D578="","",xEURO(OFFSET(C578,-M578+1,0),E578,OFFSET(C578,-M578+2,0),OFFSET(C578,-M578+2,0),OFFSET(C578,-M578+3,0)+AB578,OFFSET(C578,-M578+4,0),0,1)*D578)</f>
        <v/>
      </c>
      <c r="O578" s="235" t="str">
        <f aca="true">IF(D578="","",xEURO(OFFSET(C578,-M578+1,0),E578,OFFSET(C578,-M578+2,0),OFFSET(C578,-M578+2,0),OFFSET(C578,-M578+3,0)+AB578,OFFSET(C578,-M578+4,0),0,0))</f>
        <v/>
      </c>
      <c r="P578" s="175" t="str">
        <f aca="false">IF(D578="","",(O578-F578)*D578*10)</f>
        <v/>
      </c>
      <c r="Q578" s="175" t="str">
        <f aca="true">IF(D578="","",xEURO(OFFSET(C578,-M578+1,0),E578,OFFSET(C578,-M578+2,0),OFFSET(C578,-M578+2,0),OFFSET(C578,-M578+3,0)+AB578,OFFSET(C578,-M578+4,0),0,2)/10*D578)</f>
        <v/>
      </c>
      <c r="R578" s="248" t="str">
        <f aca="true">IF(D578="","",xEURO(OFFSET(C578,-M578+1,0),E578,OFFSET(C578,-M578+2,0),OFFSET(C578,-M578+2,0),OFFSET(C578,-M578+3,0)+AB578,OFFSET(C578,-M578+4,0),0,3)/100*D578*10000)</f>
        <v/>
      </c>
      <c r="S578" s="248" t="str">
        <f aca="true">IF(D578="","",xEURO(OFFSET(C578,-M578+1,0),E578,OFFSET(C578,-M578+2,0),OFFSET(C578,-M578+2,0),OFFSET(C578,-M578+3,0)+AB578,OFFSET(C578,-M578+4,0),0,5)/365.25*D578*10000)</f>
        <v/>
      </c>
      <c r="U578" s="175" t="str">
        <f aca="true">IF(I578="","",xEURO(OFFSET(C578,-M578+1,0),J578,OFFSET(C578,-M578+2,0),OFFSET(C578,-M578+2,0),OFFSET(C578,-M578+3,0)+AC578,OFFSET(C578,-M578+4,0),1,1)*I578)</f>
        <v/>
      </c>
      <c r="V578" s="235" t="str">
        <f aca="true">IF(I578="","",xEURO(OFFSET(C578,-M578+1,0),J578,OFFSET(C578,-M578+2,0),OFFSET(C578,-M578+2,0),OFFSET(C578,-M578+3,0)+AC578,OFFSET(C578,-M578+4,0),1,0))</f>
        <v/>
      </c>
      <c r="W578" s="175" t="str">
        <f aca="false">IF(I578="","",(V578-K578)*I578*10)</f>
        <v/>
      </c>
      <c r="X578" s="175" t="str">
        <f aca="true">IF(I578="","",xEURO(OFFSET(C578,-M578+1,0),J578,OFFSET(C578,-M578+2,0),OFFSET(C578,-M578+2,0),OFFSET(C578,-M578+3,0)+AC578,OFFSET(C578,-M578+4,0),1,2)/10*I578)</f>
        <v/>
      </c>
      <c r="Y578" s="248" t="str">
        <f aca="true">IF(I578="","",xEURO(OFFSET(C578,-M578+1,0),J578,OFFSET(C578,-M578+2,0),OFFSET(C578,-M578+2,0),OFFSET(C578,-M578+3,0)+AC578,OFFSET(C578,-M578+4,0),1,3)/100*I578*10000)</f>
        <v/>
      </c>
      <c r="Z578" s="248" t="str">
        <f aca="true">IF(I578="","",xEURO(OFFSET(C578,-M578+1,0),J578,OFFSET(C578,-M578+2,0),OFFSET(C578,-M578+2,0),OFFSET(C578,-M578+3,0)+AC578,OFFSET(C578,-M578+4,0),1,5)/365.25*I578*10000)</f>
        <v/>
      </c>
      <c r="AB578" s="249" t="str">
        <f aca="true">IF(D578="","",xCalcSkew(OFFSET(C578,-M578,0),E578-OFFSET(C578,-M578+1,0),b)/100)</f>
        <v/>
      </c>
      <c r="AC578" s="249" t="str">
        <f aca="true">IF(I578="","",xCalcSkew(OFFSET(C578,-M578,0),J578-OFFSET(C578,-M578+1,0),b)/100)</f>
        <v/>
      </c>
      <c r="AE578" s="0" t="n">
        <f aca="false">D578*F578*10000*-1</f>
        <v>-0</v>
      </c>
      <c r="AF578" s="0" t="n">
        <f aca="false">I578*K578*10000*-1</f>
        <v>-0</v>
      </c>
      <c r="AG578" s="0" t="n">
        <f aca="false">AE578+AF578</f>
        <v>-0</v>
      </c>
    </row>
    <row r="579" customFormat="false" ht="12.75" hidden="false" customHeight="false" outlineLevel="0" collapsed="false">
      <c r="D579" s="265"/>
      <c r="E579" s="266"/>
      <c r="F579" s="266"/>
      <c r="G579" s="267"/>
      <c r="I579" s="265"/>
      <c r="J579" s="266"/>
      <c r="K579" s="266"/>
      <c r="L579" s="268"/>
      <c r="M579" s="247" t="n">
        <f aca="false">M578+1</f>
        <v>34</v>
      </c>
      <c r="N579" s="175" t="str">
        <f aca="true">IF(D579="","",xEURO(OFFSET(C579,-M579+1,0),E579,OFFSET(C579,-M579+2,0),OFFSET(C579,-M579+2,0),OFFSET(C579,-M579+3,0)+AB579,OFFSET(C579,-M579+4,0),0,1)*D579)</f>
        <v/>
      </c>
      <c r="O579" s="235" t="str">
        <f aca="true">IF(D579="","",xEURO(OFFSET(C579,-M579+1,0),E579,OFFSET(C579,-M579+2,0),OFFSET(C579,-M579+2,0),OFFSET(C579,-M579+3,0)+AB579,OFFSET(C579,-M579+4,0),0,0))</f>
        <v/>
      </c>
      <c r="P579" s="175" t="str">
        <f aca="false">IF(D579="","",(O579-F579)*D579*10)</f>
        <v/>
      </c>
      <c r="Q579" s="175" t="str">
        <f aca="true">IF(D579="","",xEURO(OFFSET(C579,-M579+1,0),E579,OFFSET(C579,-M579+2,0),OFFSET(C579,-M579+2,0),OFFSET(C579,-M579+3,0)+AB579,OFFSET(C579,-M579+4,0),0,2)/10*D579)</f>
        <v/>
      </c>
      <c r="R579" s="248" t="str">
        <f aca="true">IF(D579="","",xEURO(OFFSET(C579,-M579+1,0),E579,OFFSET(C579,-M579+2,0),OFFSET(C579,-M579+2,0),OFFSET(C579,-M579+3,0)+AB579,OFFSET(C579,-M579+4,0),0,3)/100*D579*10000)</f>
        <v/>
      </c>
      <c r="S579" s="248" t="str">
        <f aca="true">IF(D579="","",xEURO(OFFSET(C579,-M579+1,0),E579,OFFSET(C579,-M579+2,0),OFFSET(C579,-M579+2,0),OFFSET(C579,-M579+3,0)+AB579,OFFSET(C579,-M579+4,0),0,5)/365.25*D579*10000)</f>
        <v/>
      </c>
      <c r="U579" s="175" t="str">
        <f aca="true">IF(I579="","",xEURO(OFFSET(C579,-M579+1,0),J579,OFFSET(C579,-M579+2,0),OFFSET(C579,-M579+2,0),OFFSET(C579,-M579+3,0)+AC579,OFFSET(C579,-M579+4,0),1,1)*I579)</f>
        <v/>
      </c>
      <c r="V579" s="235" t="str">
        <f aca="true">IF(I579="","",xEURO(OFFSET(C579,-M579+1,0),J579,OFFSET(C579,-M579+2,0),OFFSET(C579,-M579+2,0),OFFSET(C579,-M579+3,0)+AC579,OFFSET(C579,-M579+4,0),1,0))</f>
        <v/>
      </c>
      <c r="W579" s="175" t="str">
        <f aca="false">IF(I579="","",(V579-K579)*I579*10)</f>
        <v/>
      </c>
      <c r="X579" s="175" t="str">
        <f aca="true">IF(I579="","",xEURO(OFFSET(C579,-M579+1,0),J579,OFFSET(C579,-M579+2,0),OFFSET(C579,-M579+2,0),OFFSET(C579,-M579+3,0)+AC579,OFFSET(C579,-M579+4,0),1,2)/10*I579)</f>
        <v/>
      </c>
      <c r="Y579" s="248" t="str">
        <f aca="true">IF(I579="","",xEURO(OFFSET(C579,-M579+1,0),J579,OFFSET(C579,-M579+2,0),OFFSET(C579,-M579+2,0),OFFSET(C579,-M579+3,0)+AC579,OFFSET(C579,-M579+4,0),1,3)/100*I579*10000)</f>
        <v/>
      </c>
      <c r="Z579" s="248" t="str">
        <f aca="true">IF(I579="","",xEURO(OFFSET(C579,-M579+1,0),J579,OFFSET(C579,-M579+2,0),OFFSET(C579,-M579+2,0),OFFSET(C579,-M579+3,0)+AC579,OFFSET(C579,-M579+4,0),1,5)/365.25*I579*10000)</f>
        <v/>
      </c>
      <c r="AB579" s="249" t="str">
        <f aca="true">IF(D579="","",xCalcSkew(OFFSET(C579,-M579,0),E579-OFFSET(C579,-M579+1,0),b)/100)</f>
        <v/>
      </c>
      <c r="AC579" s="249" t="str">
        <f aca="true">IF(I579="","",xCalcSkew(OFFSET(C579,-M579,0),J579-OFFSET(C579,-M579+1,0),b)/100)</f>
        <v/>
      </c>
      <c r="AE579" s="0" t="n">
        <f aca="false">D579*F579*10000*-1</f>
        <v>-0</v>
      </c>
      <c r="AF579" s="0" t="n">
        <f aca="false">I579*K579*10000*-1</f>
        <v>-0</v>
      </c>
      <c r="AG579" s="0" t="n">
        <f aca="false">AE579+AF579</f>
        <v>-0</v>
      </c>
    </row>
    <row r="580" customFormat="false" ht="12.75" hidden="false" customHeight="false" outlineLevel="0" collapsed="false">
      <c r="D580" s="265"/>
      <c r="E580" s="266"/>
      <c r="F580" s="266"/>
      <c r="G580" s="267"/>
      <c r="I580" s="265"/>
      <c r="J580" s="266"/>
      <c r="K580" s="266"/>
      <c r="L580" s="268"/>
      <c r="M580" s="247" t="n">
        <f aca="false">M579+1</f>
        <v>35</v>
      </c>
      <c r="N580" s="175" t="str">
        <f aca="true">IF(D580="","",xEURO(OFFSET(C580,-M580+1,0),E580,OFFSET(C580,-M580+2,0),OFFSET(C580,-M580+2,0),OFFSET(C580,-M580+3,0)+AB580,OFFSET(C580,-M580+4,0),0,1)*D580)</f>
        <v/>
      </c>
      <c r="O580" s="235" t="str">
        <f aca="true">IF(D580="","",xEURO(OFFSET(C580,-M580+1,0),E580,OFFSET(C580,-M580+2,0),OFFSET(C580,-M580+2,0),OFFSET(C580,-M580+3,0)+AB580,OFFSET(C580,-M580+4,0),0,0))</f>
        <v/>
      </c>
      <c r="P580" s="175" t="str">
        <f aca="false">IF(D580="","",(O580-F580)*D580*10)</f>
        <v/>
      </c>
      <c r="Q580" s="175" t="str">
        <f aca="true">IF(D580="","",xEURO(OFFSET(C580,-M580+1,0),E580,OFFSET(C580,-M580+2,0),OFFSET(C580,-M580+2,0),OFFSET(C580,-M580+3,0)+AB580,OFFSET(C580,-M580+4,0),0,2)/10*D580)</f>
        <v/>
      </c>
      <c r="R580" s="248" t="str">
        <f aca="true">IF(D580="","",xEURO(OFFSET(C580,-M580+1,0),E580,OFFSET(C580,-M580+2,0),OFFSET(C580,-M580+2,0),OFFSET(C580,-M580+3,0)+AB580,OFFSET(C580,-M580+4,0),0,3)/100*D580*10000)</f>
        <v/>
      </c>
      <c r="S580" s="248" t="str">
        <f aca="true">IF(D580="","",xEURO(OFFSET(C580,-M580+1,0),E580,OFFSET(C580,-M580+2,0),OFFSET(C580,-M580+2,0),OFFSET(C580,-M580+3,0)+AB580,OFFSET(C580,-M580+4,0),0,5)/365.25*D580*10000)</f>
        <v/>
      </c>
      <c r="U580" s="175" t="str">
        <f aca="true">IF(I580="","",xEURO(OFFSET(C580,-M580+1,0),J580,OFFSET(C580,-M580+2,0),OFFSET(C580,-M580+2,0),OFFSET(C580,-M580+3,0)+AC580,OFFSET(C580,-M580+4,0),1,1)*I580)</f>
        <v/>
      </c>
      <c r="V580" s="235" t="str">
        <f aca="true">IF(I580="","",xEURO(OFFSET(C580,-M580+1,0),J580,OFFSET(C580,-M580+2,0),OFFSET(C580,-M580+2,0),OFFSET(C580,-M580+3,0)+AC580,OFFSET(C580,-M580+4,0),1,0))</f>
        <v/>
      </c>
      <c r="W580" s="175" t="str">
        <f aca="false">IF(I580="","",(V580-K580)*I580*10)</f>
        <v/>
      </c>
      <c r="X580" s="175" t="str">
        <f aca="true">IF(I580="","",xEURO(OFFSET(C580,-M580+1,0),J580,OFFSET(C580,-M580+2,0),OFFSET(C580,-M580+2,0),OFFSET(C580,-M580+3,0)+AC580,OFFSET(C580,-M580+4,0),1,2)/10*I580)</f>
        <v/>
      </c>
      <c r="Y580" s="248" t="str">
        <f aca="true">IF(I580="","",xEURO(OFFSET(C580,-M580+1,0),J580,OFFSET(C580,-M580+2,0),OFFSET(C580,-M580+2,0),OFFSET(C580,-M580+3,0)+AC580,OFFSET(C580,-M580+4,0),1,3)/100*I580*10000)</f>
        <v/>
      </c>
      <c r="Z580" s="248" t="str">
        <f aca="true">IF(I580="","",xEURO(OFFSET(C580,-M580+1,0),J580,OFFSET(C580,-M580+2,0),OFFSET(C580,-M580+2,0),OFFSET(C580,-M580+3,0)+AC580,OFFSET(C580,-M580+4,0),1,5)/365.25*I580*10000)</f>
        <v/>
      </c>
      <c r="AB580" s="249" t="str">
        <f aca="true">IF(D580="","",xCalcSkew(OFFSET(C580,-M580,0),E580-OFFSET(C580,-M580+1,0),b)/100)</f>
        <v/>
      </c>
      <c r="AC580" s="249" t="str">
        <f aca="true">IF(I580="","",xCalcSkew(OFFSET(C580,-M580,0),J580-OFFSET(C580,-M580+1,0),b)/100)</f>
        <v/>
      </c>
      <c r="AE580" s="0" t="n">
        <f aca="false">D580*F580*10000*-1</f>
        <v>-0</v>
      </c>
      <c r="AF580" s="0" t="n">
        <f aca="false">I580*K580*10000*-1</f>
        <v>-0</v>
      </c>
      <c r="AG580" s="0" t="n">
        <f aca="false">AE580+AF580</f>
        <v>-0</v>
      </c>
    </row>
    <row r="581" customFormat="false" ht="12.75" hidden="false" customHeight="false" outlineLevel="0" collapsed="false">
      <c r="D581" s="274" t="n">
        <f aca="true">SUM(INDIRECT(CONCATENATE(ADDRESS(ROW(D545),COLUMN(D545)),":",ADDRESS(ROW()-1,COLUMN()))))</f>
        <v>15</v>
      </c>
      <c r="I581" s="274" t="n">
        <f aca="true">SUM(INDIRECT(CONCATENATE(ADDRESS(ROW(I545),COLUMN(I545)),":",ADDRESS(ROW()-1,COLUMN()))))</f>
        <v>15</v>
      </c>
      <c r="J581" s="170"/>
      <c r="K581" s="170"/>
      <c r="L581" s="170"/>
      <c r="N581" s="274" t="e">
        <f aca="true">SUM(INDIRECT(CONCATENATE(ADDRESS(ROW(N545),COLUMN(N545)),":",ADDRESS(ROW()-1,COLUMN()))))</f>
        <v>#NAME?</v>
      </c>
      <c r="O581" s="274" t="e">
        <f aca="true">SUM(INDIRECT(CONCATENATE(ADDRESS(ROW(O545),COLUMN(O545)),":",ADDRESS(ROW()-1,COLUMN()))))</f>
        <v>#NAME?</v>
      </c>
      <c r="P581" s="274" t="e">
        <f aca="true">SUM(INDIRECT(CONCATENATE(ADDRESS(ROW(P545),COLUMN(P545)),":",ADDRESS(ROW()-1,COLUMN()))))</f>
        <v>#NAME?</v>
      </c>
      <c r="Q581" s="274" t="e">
        <f aca="true">SUM(INDIRECT(CONCATENATE(ADDRESS(ROW(Q545),COLUMN(Q545)),":",ADDRESS(ROW()-1,COLUMN()))))</f>
        <v>#NAME?</v>
      </c>
      <c r="R581" s="274" t="e">
        <f aca="true">SUM(INDIRECT(CONCATENATE(ADDRESS(ROW(R545),COLUMN(R545)),":",ADDRESS(ROW()-1,COLUMN()))))</f>
        <v>#NAME?</v>
      </c>
      <c r="S581" s="274" t="e">
        <f aca="true">SUM(INDIRECT(CONCATENATE(ADDRESS(ROW(S545),COLUMN(S545)),":",ADDRESS(ROW()-1,COLUMN()))))</f>
        <v>#NAME?</v>
      </c>
      <c r="T581" s="175"/>
      <c r="U581" s="274" t="e">
        <f aca="true">SUM(INDIRECT(CONCATENATE(ADDRESS(ROW(U545),COLUMN(U545)),":",ADDRESS(ROW()-1,COLUMN()))))</f>
        <v>#NAME?</v>
      </c>
      <c r="V581" s="274" t="e">
        <f aca="true">SUM(INDIRECT(CONCATENATE(ADDRESS(ROW(V545),COLUMN(V545)),":",ADDRESS(ROW()-1,COLUMN()))))</f>
        <v>#NAME?</v>
      </c>
      <c r="W581" s="274" t="e">
        <f aca="true">SUM(INDIRECT(CONCATENATE(ADDRESS(ROW(W545),COLUMN(W545)),":",ADDRESS(ROW()-1,COLUMN()))))</f>
        <v>#NAME?</v>
      </c>
      <c r="X581" s="274" t="e">
        <f aca="true">SUM(INDIRECT(CONCATENATE(ADDRESS(ROW(X545),COLUMN(X545)),":",ADDRESS(ROW()-1,COLUMN()))))</f>
        <v>#NAME?</v>
      </c>
      <c r="Y581" s="274" t="e">
        <f aca="true">SUM(INDIRECT(CONCATENATE(ADDRESS(ROW(Y545),COLUMN(Y545)),":",ADDRESS(ROW()-1,COLUMN()))))</f>
        <v>#NAME?</v>
      </c>
      <c r="Z581" s="274" t="e">
        <f aca="true">SUM(INDIRECT(CONCATENATE(ADDRESS(ROW(Z545),COLUMN(Z545)),":",ADDRESS(ROW()-1,COLUMN()))))</f>
        <v>#NAME?</v>
      </c>
      <c r="AE581" s="0" t="n">
        <f aca="false">D581*F581*10000*-1</f>
        <v>-0</v>
      </c>
      <c r="AF581" s="0" t="n">
        <f aca="false">I581*K581*10000*-1</f>
        <v>-0</v>
      </c>
      <c r="AG581" s="0" t="n">
        <f aca="false">AE581+AF581</f>
        <v>-0</v>
      </c>
    </row>
    <row r="582" customFormat="false" ht="12.75" hidden="false" customHeight="false" outlineLevel="0" collapsed="false">
      <c r="AE582" s="0" t="n">
        <f aca="false">D582*F582*10000*-1</f>
        <v>-0</v>
      </c>
      <c r="AF582" s="0" t="n">
        <f aca="false">I582*K582*10000*-1</f>
        <v>-0</v>
      </c>
      <c r="AG582" s="0" t="n">
        <f aca="false">AE582+AF582</f>
        <v>-0</v>
      </c>
    </row>
    <row r="583" customFormat="false" ht="12.75" hidden="false" customHeight="false" outlineLevel="0" collapsed="false">
      <c r="C583" s="264" t="n">
        <f aca="false">EOMONTH(C545,0)+1</f>
        <v>37681</v>
      </c>
      <c r="D583" s="265" t="n">
        <v>15</v>
      </c>
      <c r="E583" s="266" t="n">
        <v>3.25</v>
      </c>
      <c r="F583" s="266" t="n">
        <v>0.565</v>
      </c>
      <c r="G583" s="267" t="s">
        <v>167</v>
      </c>
      <c r="I583" s="265" t="n">
        <v>15</v>
      </c>
      <c r="J583" s="266" t="n">
        <v>3.25</v>
      </c>
      <c r="K583" s="266" t="n">
        <v>0.565</v>
      </c>
      <c r="L583" s="268" t="s">
        <v>167</v>
      </c>
      <c r="M583" s="247" t="n">
        <v>0</v>
      </c>
      <c r="N583" s="175" t="e">
        <f aca="true">IF(D583="","",xEURO(OFFSET(C583,-M583+1,0),E583,OFFSET(C583,-M583+2,0),OFFSET(C583,-M583+2,0),OFFSET(C583,-M583+3,0)+AB583,OFFSET(C583,-M583+4,0),0,1)*D583)</f>
        <v>#NAME?</v>
      </c>
      <c r="O583" s="235" t="e">
        <f aca="true">IF(D583="","",xEURO(OFFSET(C583,-M583+1,0),E583,OFFSET(C583,-M583+2,0),OFFSET(C583,-M583+2,0),OFFSET(C583,-M583+3,0)+AB583,OFFSET(C583,-M583+4,0),0,0))</f>
        <v>#NAME?</v>
      </c>
      <c r="P583" s="175" t="e">
        <f aca="false">IF(D583="","",(O583-F583)*D583*10)</f>
        <v>#NAME?</v>
      </c>
      <c r="Q583" s="175" t="e">
        <f aca="true">IF(D583="","",xEURO(OFFSET(C583,-M583+1,0),E583,OFFSET(C583,-M583+2,0),OFFSET(C583,-M583+2,0),OFFSET(C583,-M583+3,0)+AB583,OFFSET(C583,-M583+4,0),0,2)/10*D583)</f>
        <v>#NAME?</v>
      </c>
      <c r="R583" s="248" t="e">
        <f aca="true">IF(D583="","",xEURO(OFFSET(C583,-M583+1,0),E583,OFFSET(C583,-M583+2,0),OFFSET(C583,-M583+2,0),OFFSET(C583,-M583+3,0)+AB583,OFFSET(C583,-M583+4,0),0,3)/100*D583*10000)</f>
        <v>#NAME?</v>
      </c>
      <c r="S583" s="248" t="e">
        <f aca="true">IF(D583="","",xEURO(OFFSET(C583,-M583+1,0),E583,OFFSET(C583,-M583+2,0),OFFSET(C583,-M583+2,0),OFFSET(C583,-M583+3,0)+AB583,OFFSET(C583,-M583+4,0),0,5)/365.25*D583*10000)</f>
        <v>#NAME?</v>
      </c>
      <c r="U583" s="175" t="e">
        <f aca="true">IF(I583="","",xEURO(OFFSET(C583,-M583+1,0),J583,OFFSET(C583,-M583+2,0),OFFSET(C583,-M583+2,0),OFFSET(C583,-M583+3,0)+AC583,OFFSET(C583,-M583+4,0),1,1)*I583)</f>
        <v>#NAME?</v>
      </c>
      <c r="V583" s="235" t="e">
        <f aca="true">IF(I583="","",xEURO(OFFSET(C583,-M583+1,0),J583,OFFSET(C583,-M583+2,0),OFFSET(C583,-M583+2,0),OFFSET(C583,-M583+3,0)+AC583,OFFSET(C583,-M583+4,0),1,0))</f>
        <v>#NAME?</v>
      </c>
      <c r="W583" s="175" t="e">
        <f aca="false">IF(I583="","",(V583-K583)*I583*10)</f>
        <v>#NAME?</v>
      </c>
      <c r="X583" s="175" t="e">
        <f aca="true">IF(I583="","",xEURO(OFFSET(C583,-M583+1,0),J583,OFFSET(C583,-M583+2,0),OFFSET(C583,-M583+2,0),OFFSET(C583,-M583+3,0)+AC583,OFFSET(C583,-M583+4,0),1,2)/10*I583)</f>
        <v>#NAME?</v>
      </c>
      <c r="Y583" s="248" t="e">
        <f aca="true">IF(I583="","",xEURO(OFFSET(C583,-M583+1,0),J583,OFFSET(C583,-M583+2,0),OFFSET(C583,-M583+2,0),OFFSET(C583,-M583+3,0)+AC583,OFFSET(C583,-M583+4,0),1,3)/100*I583*10000)</f>
        <v>#NAME?</v>
      </c>
      <c r="Z583" s="248" t="e">
        <f aca="true">IF(I583="","",xEURO(OFFSET(C583,-M583+1,0),J583,OFFSET(C583,-M583+2,0),OFFSET(C583,-M583+2,0),OFFSET(C583,-M583+3,0)+AC583,OFFSET(C583,-M583+4,0),1,5)/365.25*I583*10000)</f>
        <v>#NAME?</v>
      </c>
      <c r="AB583" s="249" t="e">
        <f aca="true">IF(D583="","",xCalcSkew(OFFSET(C583,-M583,0),E583-OFFSET(C583,-M583+1,0),b)/100)</f>
        <v>#NAME?</v>
      </c>
      <c r="AC583" s="249" t="e">
        <f aca="true">IF(I583="","",xCalcSkew(OFFSET(C583,-M583,0),J583-OFFSET(C583,-M583+1,0),b)/100)</f>
        <v>#NAME?</v>
      </c>
      <c r="AE583" s="0" t="n">
        <f aca="false">D583*F583*10000*-1</f>
        <v>-84750</v>
      </c>
      <c r="AF583" s="0" t="n">
        <f aca="false">I583*K583*10000*-1</f>
        <v>-84750</v>
      </c>
      <c r="AG583" s="0" t="n">
        <f aca="false">AE583+AF583</f>
        <v>-169500</v>
      </c>
    </row>
    <row r="584" customFormat="false" ht="12.75" hidden="false" customHeight="false" outlineLevel="0" collapsed="false">
      <c r="C584" s="269" t="n">
        <f aca="false">INDEX(Inputs!$1:$65536,MATCH(C583,Inputs!C:C,0),5)</f>
        <v>3.453</v>
      </c>
      <c r="D584" s="265"/>
      <c r="E584" s="266"/>
      <c r="F584" s="266"/>
      <c r="G584" s="267"/>
      <c r="I584" s="265"/>
      <c r="J584" s="266"/>
      <c r="K584" s="266"/>
      <c r="L584" s="268"/>
      <c r="M584" s="247" t="n">
        <f aca="false">M583+1</f>
        <v>1</v>
      </c>
      <c r="N584" s="175" t="str">
        <f aca="true">IF(D584="","",xEURO(OFFSET(C584,-M584+1,0),E584,OFFSET(C584,-M584+2,0),OFFSET(C584,-M584+2,0),OFFSET(C584,-M584+3,0)+AB584,OFFSET(C584,-M584+4,0),0,1)*D584)</f>
        <v/>
      </c>
      <c r="O584" s="235" t="str">
        <f aca="true">IF(D584="","",xEURO(OFFSET(C584,-M584+1,0),E584,OFFSET(C584,-M584+2,0),OFFSET(C584,-M584+2,0),OFFSET(C584,-M584+3,0)+AB584,OFFSET(C584,-M584+4,0),0,0))</f>
        <v/>
      </c>
      <c r="P584" s="175" t="str">
        <f aca="false">IF(D584="","",(O584-F584)*D584*10)</f>
        <v/>
      </c>
      <c r="Q584" s="175" t="str">
        <f aca="true">IF(D584="","",xEURO(OFFSET(C584,-M584+1,0),E584,OFFSET(C584,-M584+2,0),OFFSET(C584,-M584+2,0),OFFSET(C584,-M584+3,0)+AB584,OFFSET(C584,-M584+4,0),0,2)/10*D584)</f>
        <v/>
      </c>
      <c r="R584" s="248" t="str">
        <f aca="true">IF(D584="","",xEURO(OFFSET(C584,-M584+1,0),E584,OFFSET(C584,-M584+2,0),OFFSET(C584,-M584+2,0),OFFSET(C584,-M584+3,0)+AB584,OFFSET(C584,-M584+4,0),0,3)/100*D584*10000)</f>
        <v/>
      </c>
      <c r="S584" s="248" t="str">
        <f aca="true">IF(D584="","",xEURO(OFFSET(C584,-M584+1,0),E584,OFFSET(C584,-M584+2,0),OFFSET(C584,-M584+2,0),OFFSET(C584,-M584+3,0)+AB584,OFFSET(C584,-M584+4,0),0,5)/365.25*D584*10000)</f>
        <v/>
      </c>
      <c r="U584" s="175" t="str">
        <f aca="true">IF(I584="","",xEURO(OFFSET(C584,-M584+1,0),J584,OFFSET(C584,-M584+2,0),OFFSET(C584,-M584+2,0),OFFSET(C584,-M584+3,0)+AC584,OFFSET(C584,-M584+4,0),1,1)*I584)</f>
        <v/>
      </c>
      <c r="V584" s="235" t="str">
        <f aca="true">IF(I584="","",xEURO(OFFSET(C584,-M584+1,0),J584,OFFSET(C584,-M584+2,0),OFFSET(C584,-M584+2,0),OFFSET(C584,-M584+3,0)+AC584,OFFSET(C584,-M584+4,0),1,0))</f>
        <v/>
      </c>
      <c r="W584" s="175" t="str">
        <f aca="false">IF(I584="","",(V584-K584)*I584*10)</f>
        <v/>
      </c>
      <c r="X584" s="175" t="str">
        <f aca="true">IF(I584="","",xEURO(OFFSET(C584,-M584+1,0),J584,OFFSET(C584,-M584+2,0),OFFSET(C584,-M584+2,0),OFFSET(C584,-M584+3,0)+AC584,OFFSET(C584,-M584+4,0),1,2)/10*I584)</f>
        <v/>
      </c>
      <c r="Y584" s="248" t="str">
        <f aca="true">IF(I584="","",xEURO(OFFSET(C584,-M584+1,0),J584,OFFSET(C584,-M584+2,0),OFFSET(C584,-M584+2,0),OFFSET(C584,-M584+3,0)+AC584,OFFSET(C584,-M584+4,0),1,3)/100*I584*10000)</f>
        <v/>
      </c>
      <c r="Z584" s="248" t="str">
        <f aca="true">IF(I584="","",xEURO(OFFSET(C584,-M584+1,0),J584,OFFSET(C584,-M584+2,0),OFFSET(C584,-M584+2,0),OFFSET(C584,-M584+3,0)+AC584,OFFSET(C584,-M584+4,0),1,5)/365.25*I584*10000)</f>
        <v/>
      </c>
      <c r="AB584" s="249" t="str">
        <f aca="true">IF(D584="","",xCalcSkew(OFFSET(C584,-M584,0),E584-OFFSET(C584,-M584+1,0),b)/100)</f>
        <v/>
      </c>
      <c r="AC584" s="249" t="str">
        <f aca="true">IF(I584="","",xCalcSkew(OFFSET(C584,-M584,0),J584-OFFSET(C584,-M584+1,0),b)/100)</f>
        <v/>
      </c>
      <c r="AE584" s="0" t="n">
        <f aca="false">D584*F584*10000*-1</f>
        <v>-0</v>
      </c>
      <c r="AF584" s="0" t="n">
        <f aca="false">I584*K584*10000*-1</f>
        <v>-0</v>
      </c>
      <c r="AG584" s="0" t="n">
        <f aca="false">AE584+AF584</f>
        <v>-0</v>
      </c>
    </row>
    <row r="585" customFormat="false" ht="12.75" hidden="false" customHeight="false" outlineLevel="0" collapsed="false">
      <c r="C585" s="249" t="n">
        <f aca="false">INDEX(Inputs!$1:$65536,MATCH(C583,Inputs!C:C,0),7)</f>
        <v>0.027623816028461</v>
      </c>
      <c r="D585" s="265"/>
      <c r="E585" s="266"/>
      <c r="F585" s="266"/>
      <c r="G585" s="267"/>
      <c r="I585" s="265"/>
      <c r="J585" s="266"/>
      <c r="K585" s="266"/>
      <c r="L585" s="268"/>
      <c r="M585" s="247" t="n">
        <f aca="false">M584+1</f>
        <v>2</v>
      </c>
      <c r="N585" s="175" t="str">
        <f aca="true">IF(D585="","",xEURO(OFFSET(C585,-M585+1,0),E585,OFFSET(C585,-M585+2,0),OFFSET(C585,-M585+2,0),OFFSET(C585,-M585+3,0)+AB585,OFFSET(C585,-M585+4,0),0,1)*D585)</f>
        <v/>
      </c>
      <c r="O585" s="235" t="str">
        <f aca="true">IF(D585="","",xEURO(OFFSET(C585,-M585+1,0),E585,OFFSET(C585,-M585+2,0),OFFSET(C585,-M585+2,0),OFFSET(C585,-M585+3,0)+AB585,OFFSET(C585,-M585+4,0),0,0))</f>
        <v/>
      </c>
      <c r="P585" s="175" t="str">
        <f aca="false">IF(D585="","",(O585-F585)*D585*10)</f>
        <v/>
      </c>
      <c r="Q585" s="175" t="str">
        <f aca="true">IF(D585="","",xEURO(OFFSET(C585,-M585+1,0),E585,OFFSET(C585,-M585+2,0),OFFSET(C585,-M585+2,0),OFFSET(C585,-M585+3,0)+AB585,OFFSET(C585,-M585+4,0),0,2)/10*D585)</f>
        <v/>
      </c>
      <c r="R585" s="248" t="str">
        <f aca="true">IF(D585="","",xEURO(OFFSET(C585,-M585+1,0),E585,OFFSET(C585,-M585+2,0),OFFSET(C585,-M585+2,0),OFFSET(C585,-M585+3,0)+AB585,OFFSET(C585,-M585+4,0),0,3)/100*D585*10000)</f>
        <v/>
      </c>
      <c r="S585" s="248" t="str">
        <f aca="true">IF(D585="","",xEURO(OFFSET(C585,-M585+1,0),E585,OFFSET(C585,-M585+2,0),OFFSET(C585,-M585+2,0),OFFSET(C585,-M585+3,0)+AB585,OFFSET(C585,-M585+4,0),0,5)/365.25*D585*10000)</f>
        <v/>
      </c>
      <c r="U585" s="175" t="str">
        <f aca="true">IF(I585="","",xEURO(OFFSET(C585,-M585+1,0),J585,OFFSET(C585,-M585+2,0),OFFSET(C585,-M585+2,0),OFFSET(C585,-M585+3,0)+AC585,OFFSET(C585,-M585+4,0),1,1)*I585)</f>
        <v/>
      </c>
      <c r="V585" s="235" t="str">
        <f aca="true">IF(I585="","",xEURO(OFFSET(C585,-M585+1,0),J585,OFFSET(C585,-M585+2,0),OFFSET(C585,-M585+2,0),OFFSET(C585,-M585+3,0)+AC585,OFFSET(C585,-M585+4,0),1,0))</f>
        <v/>
      </c>
      <c r="W585" s="175" t="str">
        <f aca="false">IF(I585="","",(V585-K585)*I585*10)</f>
        <v/>
      </c>
      <c r="X585" s="175" t="str">
        <f aca="true">IF(I585="","",xEURO(OFFSET(C585,-M585+1,0),J585,OFFSET(C585,-M585+2,0),OFFSET(C585,-M585+2,0),OFFSET(C585,-M585+3,0)+AC585,OFFSET(C585,-M585+4,0),1,2)/10*I585)</f>
        <v/>
      </c>
      <c r="Y585" s="248" t="str">
        <f aca="true">IF(I585="","",xEURO(OFFSET(C585,-M585+1,0),J585,OFFSET(C585,-M585+2,0),OFFSET(C585,-M585+2,0),OFFSET(C585,-M585+3,0)+AC585,OFFSET(C585,-M585+4,0),1,3)/100*I585*10000)</f>
        <v/>
      </c>
      <c r="Z585" s="248" t="str">
        <f aca="true">IF(I585="","",xEURO(OFFSET(C585,-M585+1,0),J585,OFFSET(C585,-M585+2,0),OFFSET(C585,-M585+2,0),OFFSET(C585,-M585+3,0)+AC585,OFFSET(C585,-M585+4,0),1,5)/365.25*I585*10000)</f>
        <v/>
      </c>
      <c r="AB585" s="249" t="str">
        <f aca="true">IF(D585="","",xCalcSkew(OFFSET(C585,-M585,0),E585-OFFSET(C585,-M585+1,0),b)/100)</f>
        <v/>
      </c>
      <c r="AC585" s="249" t="str">
        <f aca="true">IF(I585="","",xCalcSkew(OFFSET(C585,-M585,0),J585-OFFSET(C585,-M585+1,0),b)/100)</f>
        <v/>
      </c>
      <c r="AE585" s="0" t="n">
        <f aca="false">D585*F585*10000*-1</f>
        <v>-0</v>
      </c>
      <c r="AF585" s="0" t="n">
        <f aca="false">I585*K585*10000*-1</f>
        <v>-0</v>
      </c>
      <c r="AG585" s="0" t="n">
        <f aca="false">AE585+AF585</f>
        <v>-0</v>
      </c>
    </row>
    <row r="586" customFormat="false" ht="12.75" hidden="false" customHeight="false" outlineLevel="0" collapsed="false">
      <c r="C586" s="270" t="n">
        <f aca="false">INDEX(Inputs!$1:$65536,MATCH(C583,Inputs!C:C,0),6)</f>
        <v>0.4675</v>
      </c>
      <c r="D586" s="265"/>
      <c r="E586" s="266"/>
      <c r="F586" s="266"/>
      <c r="G586" s="267"/>
      <c r="I586" s="265"/>
      <c r="J586" s="266"/>
      <c r="K586" s="266"/>
      <c r="L586" s="268"/>
      <c r="M586" s="247" t="n">
        <f aca="false">M585+1</f>
        <v>3</v>
      </c>
      <c r="N586" s="175" t="str">
        <f aca="true">IF(D586="","",xEURO(OFFSET(C586,-M586+1,0),E586,OFFSET(C586,-M586+2,0),OFFSET(C586,-M586+2,0),OFFSET(C586,-M586+3,0)+AB586,OFFSET(C586,-M586+4,0),0,1)*D586)</f>
        <v/>
      </c>
      <c r="O586" s="235" t="str">
        <f aca="true">IF(D586="","",xEURO(OFFSET(C586,-M586+1,0),E586,OFFSET(C586,-M586+2,0),OFFSET(C586,-M586+2,0),OFFSET(C586,-M586+3,0)+AB586,OFFSET(C586,-M586+4,0),0,0))</f>
        <v/>
      </c>
      <c r="P586" s="175" t="str">
        <f aca="false">IF(D586="","",(O586-F586)*D586*10)</f>
        <v/>
      </c>
      <c r="Q586" s="175" t="str">
        <f aca="true">IF(D586="","",xEURO(OFFSET(C586,-M586+1,0),E586,OFFSET(C586,-M586+2,0),OFFSET(C586,-M586+2,0),OFFSET(C586,-M586+3,0)+AB586,OFFSET(C586,-M586+4,0),0,2)/10*D586)</f>
        <v/>
      </c>
      <c r="R586" s="248" t="str">
        <f aca="true">IF(D586="","",xEURO(OFFSET(C586,-M586+1,0),E586,OFFSET(C586,-M586+2,0),OFFSET(C586,-M586+2,0),OFFSET(C586,-M586+3,0)+AB586,OFFSET(C586,-M586+4,0),0,3)/100*D586*10000)</f>
        <v/>
      </c>
      <c r="S586" s="248" t="str">
        <f aca="true">IF(D586="","",xEURO(OFFSET(C586,-M586+1,0),E586,OFFSET(C586,-M586+2,0),OFFSET(C586,-M586+2,0),OFFSET(C586,-M586+3,0)+AB586,OFFSET(C586,-M586+4,0),0,5)/365.25*D586*10000)</f>
        <v/>
      </c>
      <c r="U586" s="175" t="str">
        <f aca="true">IF(I586="","",xEURO(OFFSET(C586,-M586+1,0),J586,OFFSET(C586,-M586+2,0),OFFSET(C586,-M586+2,0),OFFSET(C586,-M586+3,0)+AC586,OFFSET(C586,-M586+4,0),1,1)*I586)</f>
        <v/>
      </c>
      <c r="V586" s="235" t="str">
        <f aca="true">IF(I586="","",xEURO(OFFSET(C586,-M586+1,0),J586,OFFSET(C586,-M586+2,0),OFFSET(C586,-M586+2,0),OFFSET(C586,-M586+3,0)+AC586,OFFSET(C586,-M586+4,0),1,0))</f>
        <v/>
      </c>
      <c r="W586" s="175" t="str">
        <f aca="false">IF(I586="","",(V586-K586)*I586*10)</f>
        <v/>
      </c>
      <c r="X586" s="175" t="str">
        <f aca="true">IF(I586="","",xEURO(OFFSET(C586,-M586+1,0),J586,OFFSET(C586,-M586+2,0),OFFSET(C586,-M586+2,0),OFFSET(C586,-M586+3,0)+AC586,OFFSET(C586,-M586+4,0),1,2)/10*I586)</f>
        <v/>
      </c>
      <c r="Y586" s="248" t="str">
        <f aca="true">IF(I586="","",xEURO(OFFSET(C586,-M586+1,0),J586,OFFSET(C586,-M586+2,0),OFFSET(C586,-M586+2,0),OFFSET(C586,-M586+3,0)+AC586,OFFSET(C586,-M586+4,0),1,3)/100*I586*10000)</f>
        <v/>
      </c>
      <c r="Z586" s="248" t="str">
        <f aca="true">IF(I586="","",xEURO(OFFSET(C586,-M586+1,0),J586,OFFSET(C586,-M586+2,0),OFFSET(C586,-M586+2,0),OFFSET(C586,-M586+3,0)+AC586,OFFSET(C586,-M586+4,0),1,5)/365.25*I586*10000)</f>
        <v/>
      </c>
      <c r="AB586" s="249" t="str">
        <f aca="true">IF(D586="","",xCalcSkew(OFFSET(C586,-M586,0),E586-OFFSET(C586,-M586+1,0),b)/100)</f>
        <v/>
      </c>
      <c r="AC586" s="249" t="str">
        <f aca="true">IF(I586="","",xCalcSkew(OFFSET(C586,-M586,0),J586-OFFSET(C586,-M586+1,0),b)/100)</f>
        <v/>
      </c>
      <c r="AE586" s="0" t="n">
        <f aca="false">D586*F586*10000*-1</f>
        <v>-0</v>
      </c>
      <c r="AF586" s="0" t="n">
        <f aca="false">I586*K586*10000*-1</f>
        <v>-0</v>
      </c>
      <c r="AG586" s="0" t="n">
        <f aca="false">AE586+AF586</f>
        <v>-0</v>
      </c>
    </row>
    <row r="587" customFormat="false" ht="12.75" hidden="false" customHeight="false" outlineLevel="0" collapsed="false">
      <c r="C587" s="271" t="n">
        <f aca="false">INDEX(Inputs!$1:$65536,MATCH(C583,Inputs!C:C,0),9)</f>
        <v>466</v>
      </c>
      <c r="D587" s="265"/>
      <c r="E587" s="266"/>
      <c r="F587" s="266"/>
      <c r="G587" s="267"/>
      <c r="I587" s="265"/>
      <c r="J587" s="266"/>
      <c r="K587" s="266"/>
      <c r="L587" s="268"/>
      <c r="M587" s="247" t="n">
        <f aca="false">M586+1</f>
        <v>4</v>
      </c>
      <c r="N587" s="175" t="str">
        <f aca="true">IF(D587="","",xEURO(OFFSET(C587,-M587+1,0),E587,OFFSET(C587,-M587+2,0),OFFSET(C587,-M587+2,0),OFFSET(C587,-M587+3,0)+AB587,OFFSET(C587,-M587+4,0),0,1)*D587)</f>
        <v/>
      </c>
      <c r="O587" s="235" t="str">
        <f aca="true">IF(D587="","",xEURO(OFFSET(C587,-M587+1,0),E587,OFFSET(C587,-M587+2,0),OFFSET(C587,-M587+2,0),OFFSET(C587,-M587+3,0)+AB587,OFFSET(C587,-M587+4,0),0,0))</f>
        <v/>
      </c>
      <c r="P587" s="175" t="str">
        <f aca="false">IF(D587="","",(O587-F587)*D587*10)</f>
        <v/>
      </c>
      <c r="Q587" s="175" t="str">
        <f aca="true">IF(D587="","",xEURO(OFFSET(C587,-M587+1,0),E587,OFFSET(C587,-M587+2,0),OFFSET(C587,-M587+2,0),OFFSET(C587,-M587+3,0)+AB587,OFFSET(C587,-M587+4,0),0,2)/10*D587)</f>
        <v/>
      </c>
      <c r="R587" s="248" t="str">
        <f aca="true">IF(D587="","",xEURO(OFFSET(C587,-M587+1,0),E587,OFFSET(C587,-M587+2,0),OFFSET(C587,-M587+2,0),OFFSET(C587,-M587+3,0)+AB587,OFFSET(C587,-M587+4,0),0,3)/100*D587*10000)</f>
        <v/>
      </c>
      <c r="S587" s="248" t="str">
        <f aca="true">IF(D587="","",xEURO(OFFSET(C587,-M587+1,0),E587,OFFSET(C587,-M587+2,0),OFFSET(C587,-M587+2,0),OFFSET(C587,-M587+3,0)+AB587,OFFSET(C587,-M587+4,0),0,5)/365.25*D587*10000)</f>
        <v/>
      </c>
      <c r="U587" s="175" t="str">
        <f aca="true">IF(I587="","",xEURO(OFFSET(C587,-M587+1,0),J587,OFFSET(C587,-M587+2,0),OFFSET(C587,-M587+2,0),OFFSET(C587,-M587+3,0)+AC587,OFFSET(C587,-M587+4,0),1,1)*I587)</f>
        <v/>
      </c>
      <c r="V587" s="235" t="str">
        <f aca="true">IF(I587="","",xEURO(OFFSET(C587,-M587+1,0),J587,OFFSET(C587,-M587+2,0),OFFSET(C587,-M587+2,0),OFFSET(C587,-M587+3,0)+AC587,OFFSET(C587,-M587+4,0),1,0))</f>
        <v/>
      </c>
      <c r="W587" s="175" t="str">
        <f aca="false">IF(I587="","",(V587-K587)*I587*10)</f>
        <v/>
      </c>
      <c r="X587" s="175" t="str">
        <f aca="true">IF(I587="","",xEURO(OFFSET(C587,-M587+1,0),J587,OFFSET(C587,-M587+2,0),OFFSET(C587,-M587+2,0),OFFSET(C587,-M587+3,0)+AC587,OFFSET(C587,-M587+4,0),1,2)/10*I587)</f>
        <v/>
      </c>
      <c r="Y587" s="248" t="str">
        <f aca="true">IF(I587="","",xEURO(OFFSET(C587,-M587+1,0),J587,OFFSET(C587,-M587+2,0),OFFSET(C587,-M587+2,0),OFFSET(C587,-M587+3,0)+AC587,OFFSET(C587,-M587+4,0),1,3)/100*I587*10000)</f>
        <v/>
      </c>
      <c r="Z587" s="248" t="str">
        <f aca="true">IF(I587="","",xEURO(OFFSET(C587,-M587+1,0),J587,OFFSET(C587,-M587+2,0),OFFSET(C587,-M587+2,0),OFFSET(C587,-M587+3,0)+AC587,OFFSET(C587,-M587+4,0),1,5)/365.25*I587*10000)</f>
        <v/>
      </c>
      <c r="AB587" s="249" t="str">
        <f aca="true">IF(D587="","",xCalcSkew(OFFSET(C587,-M587,0),E587-OFFSET(C587,-M587+1,0),b)/100)</f>
        <v/>
      </c>
      <c r="AC587" s="249" t="str">
        <f aca="true">IF(I587="","",xCalcSkew(OFFSET(C587,-M587,0),J587-OFFSET(C587,-M587+1,0),b)/100)</f>
        <v/>
      </c>
      <c r="AE587" s="0" t="n">
        <f aca="false">D587*F587*10000*-1</f>
        <v>-0</v>
      </c>
      <c r="AF587" s="0" t="n">
        <f aca="false">I587*K587*10000*-1</f>
        <v>-0</v>
      </c>
      <c r="AG587" s="0" t="n">
        <f aca="false">AE587+AF587</f>
        <v>-0</v>
      </c>
    </row>
    <row r="588" customFormat="false" ht="12.75" hidden="false" customHeight="false" outlineLevel="0" collapsed="false">
      <c r="C588" s="272" t="n">
        <f aca="false">D619+I619</f>
        <v>30</v>
      </c>
      <c r="D588" s="265"/>
      <c r="E588" s="266"/>
      <c r="F588" s="266"/>
      <c r="G588" s="267"/>
      <c r="I588" s="265"/>
      <c r="J588" s="266"/>
      <c r="K588" s="266"/>
      <c r="L588" s="268"/>
      <c r="M588" s="247" t="n">
        <f aca="false">M587+1</f>
        <v>5</v>
      </c>
      <c r="N588" s="175" t="str">
        <f aca="true">IF(D588="","",xEURO(OFFSET(C588,-M588+1,0),E588,OFFSET(C588,-M588+2,0),OFFSET(C588,-M588+2,0),OFFSET(C588,-M588+3,0)+AB588,OFFSET(C588,-M588+4,0),0,1)*D588)</f>
        <v/>
      </c>
      <c r="O588" s="235" t="str">
        <f aca="true">IF(D588="","",xEURO(OFFSET(C588,-M588+1,0),E588,OFFSET(C588,-M588+2,0),OFFSET(C588,-M588+2,0),OFFSET(C588,-M588+3,0)+AB588,OFFSET(C588,-M588+4,0),0,0))</f>
        <v/>
      </c>
      <c r="P588" s="175" t="str">
        <f aca="false">IF(D588="","",(O588-F588)*D588*10)</f>
        <v/>
      </c>
      <c r="Q588" s="175" t="str">
        <f aca="true">IF(D588="","",xEURO(OFFSET(C588,-M588+1,0),E588,OFFSET(C588,-M588+2,0),OFFSET(C588,-M588+2,0),OFFSET(C588,-M588+3,0)+AB588,OFFSET(C588,-M588+4,0),0,2)/10*D588)</f>
        <v/>
      </c>
      <c r="R588" s="248" t="str">
        <f aca="true">IF(D588="","",xEURO(OFFSET(C588,-M588+1,0),E588,OFFSET(C588,-M588+2,0),OFFSET(C588,-M588+2,0),OFFSET(C588,-M588+3,0)+AB588,OFFSET(C588,-M588+4,0),0,3)/100*D588*10000)</f>
        <v/>
      </c>
      <c r="S588" s="248" t="str">
        <f aca="true">IF(D588="","",xEURO(OFFSET(C588,-M588+1,0),E588,OFFSET(C588,-M588+2,0),OFFSET(C588,-M588+2,0),OFFSET(C588,-M588+3,0)+AB588,OFFSET(C588,-M588+4,0),0,5)/365.25*D588*10000)</f>
        <v/>
      </c>
      <c r="U588" s="175" t="str">
        <f aca="true">IF(I588="","",xEURO(OFFSET(C588,-M588+1,0),J588,OFFSET(C588,-M588+2,0),OFFSET(C588,-M588+2,0),OFFSET(C588,-M588+3,0)+AC588,OFFSET(C588,-M588+4,0),1,1)*I588)</f>
        <v/>
      </c>
      <c r="V588" s="235" t="str">
        <f aca="true">IF(I588="","",xEURO(OFFSET(C588,-M588+1,0),J588,OFFSET(C588,-M588+2,0),OFFSET(C588,-M588+2,0),OFFSET(C588,-M588+3,0)+AC588,OFFSET(C588,-M588+4,0),1,0))</f>
        <v/>
      </c>
      <c r="W588" s="175" t="str">
        <f aca="false">IF(I588="","",(V588-K588)*I588*10)</f>
        <v/>
      </c>
      <c r="X588" s="175" t="str">
        <f aca="true">IF(I588="","",xEURO(OFFSET(C588,-M588+1,0),J588,OFFSET(C588,-M588+2,0),OFFSET(C588,-M588+2,0),OFFSET(C588,-M588+3,0)+AC588,OFFSET(C588,-M588+4,0),1,2)/10*I588)</f>
        <v/>
      </c>
      <c r="Y588" s="248" t="str">
        <f aca="true">IF(I588="","",xEURO(OFFSET(C588,-M588+1,0),J588,OFFSET(C588,-M588+2,0),OFFSET(C588,-M588+2,0),OFFSET(C588,-M588+3,0)+AC588,OFFSET(C588,-M588+4,0),1,3)/100*I588*10000)</f>
        <v/>
      </c>
      <c r="Z588" s="248" t="str">
        <f aca="true">IF(I588="","",xEURO(OFFSET(C588,-M588+1,0),J588,OFFSET(C588,-M588+2,0),OFFSET(C588,-M588+2,0),OFFSET(C588,-M588+3,0)+AC588,OFFSET(C588,-M588+4,0),1,5)/365.25*I588*10000)</f>
        <v/>
      </c>
      <c r="AB588" s="249" t="str">
        <f aca="true">IF(D588="","",xCalcSkew(OFFSET(C588,-M588,0),E588-OFFSET(C588,-M588+1,0),b)/100)</f>
        <v/>
      </c>
      <c r="AC588" s="249" t="str">
        <f aca="true">IF(I588="","",xCalcSkew(OFFSET(C588,-M588,0),J588-OFFSET(C588,-M588+1,0),b)/100)</f>
        <v/>
      </c>
      <c r="AE588" s="0" t="n">
        <f aca="false">D588*F588*10000*-1</f>
        <v>-0</v>
      </c>
      <c r="AF588" s="0" t="n">
        <f aca="false">I588*K588*10000*-1</f>
        <v>-0</v>
      </c>
      <c r="AG588" s="0" t="n">
        <f aca="false">AE588+AF588</f>
        <v>-0</v>
      </c>
    </row>
    <row r="589" customFormat="false" ht="12.75" hidden="false" customHeight="false" outlineLevel="0" collapsed="false">
      <c r="C589" s="272" t="e">
        <f aca="false">N619+U619</f>
        <v>#NAME?</v>
      </c>
      <c r="D589" s="265"/>
      <c r="E589" s="266"/>
      <c r="F589" s="266"/>
      <c r="G589" s="267"/>
      <c r="I589" s="265"/>
      <c r="J589" s="266"/>
      <c r="K589" s="266"/>
      <c r="L589" s="268"/>
      <c r="M589" s="247" t="n">
        <f aca="false">M588+1</f>
        <v>6</v>
      </c>
      <c r="N589" s="175" t="str">
        <f aca="true">IF(D589="","",xEURO(OFFSET(C589,-M589+1,0),E589,OFFSET(C589,-M589+2,0),OFFSET(C589,-M589+2,0),OFFSET(C589,-M589+3,0)+AB589,OFFSET(C589,-M589+4,0),0,1)*D589)</f>
        <v/>
      </c>
      <c r="O589" s="235" t="str">
        <f aca="true">IF(D589="","",xEURO(OFFSET(C589,-M589+1,0),E589,OFFSET(C589,-M589+2,0),OFFSET(C589,-M589+2,0),OFFSET(C589,-M589+3,0)+AB589,OFFSET(C589,-M589+4,0),0,0))</f>
        <v/>
      </c>
      <c r="P589" s="175" t="str">
        <f aca="false">IF(D589="","",(O589-F589)*D589*10)</f>
        <v/>
      </c>
      <c r="Q589" s="175" t="str">
        <f aca="true">IF(D589="","",xEURO(OFFSET(C589,-M589+1,0),E589,OFFSET(C589,-M589+2,0),OFFSET(C589,-M589+2,0),OFFSET(C589,-M589+3,0)+AB589,OFFSET(C589,-M589+4,0),0,2)/10*D589)</f>
        <v/>
      </c>
      <c r="R589" s="248" t="str">
        <f aca="true">IF(D589="","",xEURO(OFFSET(C589,-M589+1,0),E589,OFFSET(C589,-M589+2,0),OFFSET(C589,-M589+2,0),OFFSET(C589,-M589+3,0)+AB589,OFFSET(C589,-M589+4,0),0,3)/100*D589*10000)</f>
        <v/>
      </c>
      <c r="S589" s="248" t="str">
        <f aca="true">IF(D589="","",xEURO(OFFSET(C589,-M589+1,0),E589,OFFSET(C589,-M589+2,0),OFFSET(C589,-M589+2,0),OFFSET(C589,-M589+3,0)+AB589,OFFSET(C589,-M589+4,0),0,5)/365.25*D589*10000)</f>
        <v/>
      </c>
      <c r="U589" s="175" t="str">
        <f aca="true">IF(I589="","",xEURO(OFFSET(C589,-M589+1,0),J589,OFFSET(C589,-M589+2,0),OFFSET(C589,-M589+2,0),OFFSET(C589,-M589+3,0)+AC589,OFFSET(C589,-M589+4,0),1,1)*I589)</f>
        <v/>
      </c>
      <c r="V589" s="235" t="str">
        <f aca="true">IF(I589="","",xEURO(OFFSET(C589,-M589+1,0),J589,OFFSET(C589,-M589+2,0),OFFSET(C589,-M589+2,0),OFFSET(C589,-M589+3,0)+AC589,OFFSET(C589,-M589+4,0),1,0))</f>
        <v/>
      </c>
      <c r="W589" s="175" t="str">
        <f aca="false">IF(I589="","",(V589-K589)*I589*10)</f>
        <v/>
      </c>
      <c r="X589" s="175" t="str">
        <f aca="true">IF(I589="","",xEURO(OFFSET(C589,-M589+1,0),J589,OFFSET(C589,-M589+2,0),OFFSET(C589,-M589+2,0),OFFSET(C589,-M589+3,0)+AC589,OFFSET(C589,-M589+4,0),1,2)/10*I589)</f>
        <v/>
      </c>
      <c r="Y589" s="248" t="str">
        <f aca="true">IF(I589="","",xEURO(OFFSET(C589,-M589+1,0),J589,OFFSET(C589,-M589+2,0),OFFSET(C589,-M589+2,0),OFFSET(C589,-M589+3,0)+AC589,OFFSET(C589,-M589+4,0),1,3)/100*I589*10000)</f>
        <v/>
      </c>
      <c r="Z589" s="248" t="str">
        <f aca="true">IF(I589="","",xEURO(OFFSET(C589,-M589+1,0),J589,OFFSET(C589,-M589+2,0),OFFSET(C589,-M589+2,0),OFFSET(C589,-M589+3,0)+AC589,OFFSET(C589,-M589+4,0),1,5)/365.25*I589*10000)</f>
        <v/>
      </c>
      <c r="AB589" s="249" t="str">
        <f aca="true">IF(D589="","",xCalcSkew(OFFSET(C589,-M589,0),E589-OFFSET(C589,-M589+1,0),b)/100)</f>
        <v/>
      </c>
      <c r="AC589" s="249" t="str">
        <f aca="true">IF(I589="","",xCalcSkew(OFFSET(C589,-M589,0),J589-OFFSET(C589,-M589+1,0),b)/100)</f>
        <v/>
      </c>
      <c r="AE589" s="0" t="n">
        <f aca="false">D589*F589*10000*-1</f>
        <v>-0</v>
      </c>
      <c r="AF589" s="0" t="n">
        <f aca="false">I589*K589*10000*-1</f>
        <v>-0</v>
      </c>
      <c r="AG589" s="0" t="n">
        <f aca="false">AE589+AF589</f>
        <v>-0</v>
      </c>
    </row>
    <row r="590" customFormat="false" ht="12.75" hidden="false" customHeight="false" outlineLevel="0" collapsed="false">
      <c r="C590" s="273" t="e">
        <f aca="false">Q619+X619</f>
        <v>#NAME?</v>
      </c>
      <c r="D590" s="265"/>
      <c r="E590" s="266"/>
      <c r="F590" s="266"/>
      <c r="G590" s="267"/>
      <c r="I590" s="265"/>
      <c r="J590" s="266"/>
      <c r="K590" s="266"/>
      <c r="L590" s="268"/>
      <c r="M590" s="247" t="n">
        <f aca="false">M589+1</f>
        <v>7</v>
      </c>
      <c r="N590" s="175" t="str">
        <f aca="true">IF(D590="","",xEURO(OFFSET(C590,-M590+1,0),E590,OFFSET(C590,-M590+2,0),OFFSET(C590,-M590+2,0),OFFSET(C590,-M590+3,0)+AB590,OFFSET(C590,-M590+4,0),0,1)*D590)</f>
        <v/>
      </c>
      <c r="O590" s="235" t="str">
        <f aca="true">IF(D590="","",xEURO(OFFSET(C590,-M590+1,0),E590,OFFSET(C590,-M590+2,0),OFFSET(C590,-M590+2,0),OFFSET(C590,-M590+3,0)+AB590,OFFSET(C590,-M590+4,0),0,0))</f>
        <v/>
      </c>
      <c r="P590" s="175" t="str">
        <f aca="false">IF(D590="","",(O590-F590)*D590*10)</f>
        <v/>
      </c>
      <c r="Q590" s="175" t="str">
        <f aca="true">IF(D590="","",xEURO(OFFSET(C590,-M590+1,0),E590,OFFSET(C590,-M590+2,0),OFFSET(C590,-M590+2,0),OFFSET(C590,-M590+3,0)+AB590,OFFSET(C590,-M590+4,0),0,2)/10*D590)</f>
        <v/>
      </c>
      <c r="R590" s="248" t="str">
        <f aca="true">IF(D590="","",xEURO(OFFSET(C590,-M590+1,0),E590,OFFSET(C590,-M590+2,0),OFFSET(C590,-M590+2,0),OFFSET(C590,-M590+3,0)+AB590,OFFSET(C590,-M590+4,0),0,3)/100*D590*10000)</f>
        <v/>
      </c>
      <c r="S590" s="248" t="str">
        <f aca="true">IF(D590="","",xEURO(OFFSET(C590,-M590+1,0),E590,OFFSET(C590,-M590+2,0),OFFSET(C590,-M590+2,0),OFFSET(C590,-M590+3,0)+AB590,OFFSET(C590,-M590+4,0),0,5)/365.25*D590*10000)</f>
        <v/>
      </c>
      <c r="U590" s="175" t="str">
        <f aca="true">IF(I590="","",xEURO(OFFSET(C590,-M590+1,0),J590,OFFSET(C590,-M590+2,0),OFFSET(C590,-M590+2,0),OFFSET(C590,-M590+3,0)+AC590,OFFSET(C590,-M590+4,0),1,1)*I590)</f>
        <v/>
      </c>
      <c r="V590" s="235" t="str">
        <f aca="true">IF(I590="","",xEURO(OFFSET(C590,-M590+1,0),J590,OFFSET(C590,-M590+2,0),OFFSET(C590,-M590+2,0),OFFSET(C590,-M590+3,0)+AC590,OFFSET(C590,-M590+4,0),1,0))</f>
        <v/>
      </c>
      <c r="W590" s="175" t="str">
        <f aca="false">IF(I590="","",(V590-K590)*I590*10)</f>
        <v/>
      </c>
      <c r="X590" s="175" t="str">
        <f aca="true">IF(I590="","",xEURO(OFFSET(C590,-M590+1,0),J590,OFFSET(C590,-M590+2,0),OFFSET(C590,-M590+2,0),OFFSET(C590,-M590+3,0)+AC590,OFFSET(C590,-M590+4,0),1,2)/10*I590)</f>
        <v/>
      </c>
      <c r="Y590" s="248" t="str">
        <f aca="true">IF(I590="","",xEURO(OFFSET(C590,-M590+1,0),J590,OFFSET(C590,-M590+2,0),OFFSET(C590,-M590+2,0),OFFSET(C590,-M590+3,0)+AC590,OFFSET(C590,-M590+4,0),1,3)/100*I590*10000)</f>
        <v/>
      </c>
      <c r="Z590" s="248" t="str">
        <f aca="true">IF(I590="","",xEURO(OFFSET(C590,-M590+1,0),J590,OFFSET(C590,-M590+2,0),OFFSET(C590,-M590+2,0),OFFSET(C590,-M590+3,0)+AC590,OFFSET(C590,-M590+4,0),1,5)/365.25*I590*10000)</f>
        <v/>
      </c>
      <c r="AB590" s="249" t="str">
        <f aca="true">IF(D590="","",xCalcSkew(OFFSET(C590,-M590,0),E590-OFFSET(C590,-M590+1,0),b)/100)</f>
        <v/>
      </c>
      <c r="AC590" s="249" t="str">
        <f aca="true">IF(I590="","",xCalcSkew(OFFSET(C590,-M590,0),J590-OFFSET(C590,-M590+1,0),b)/100)</f>
        <v/>
      </c>
      <c r="AE590" s="0" t="n">
        <f aca="false">D590*F590*10000*-1</f>
        <v>-0</v>
      </c>
      <c r="AF590" s="0" t="n">
        <f aca="false">I590*K590*10000*-1</f>
        <v>-0</v>
      </c>
      <c r="AG590" s="0" t="n">
        <f aca="false">AE590+AF590</f>
        <v>-0</v>
      </c>
    </row>
    <row r="591" customFormat="false" ht="12.75" hidden="false" customHeight="false" outlineLevel="0" collapsed="false">
      <c r="C591" s="272" t="e">
        <f aca="false">R619+Y619</f>
        <v>#NAME?</v>
      </c>
      <c r="D591" s="265"/>
      <c r="E591" s="266"/>
      <c r="F591" s="266"/>
      <c r="G591" s="267"/>
      <c r="I591" s="265"/>
      <c r="J591" s="266"/>
      <c r="K591" s="266"/>
      <c r="L591" s="268"/>
      <c r="M591" s="247" t="n">
        <f aca="false">M590+1</f>
        <v>8</v>
      </c>
      <c r="N591" s="175" t="str">
        <f aca="true">IF(D591="","",xEURO(OFFSET(C591,-M591+1,0),E591,OFFSET(C591,-M591+2,0),OFFSET(C591,-M591+2,0),OFFSET(C591,-M591+3,0)+AB591,OFFSET(C591,-M591+4,0),0,1)*D591)</f>
        <v/>
      </c>
      <c r="O591" s="235" t="str">
        <f aca="true">IF(D591="","",xEURO(OFFSET(C591,-M591+1,0),E591,OFFSET(C591,-M591+2,0),OFFSET(C591,-M591+2,0),OFFSET(C591,-M591+3,0)+AB591,OFFSET(C591,-M591+4,0),0,0))</f>
        <v/>
      </c>
      <c r="P591" s="175" t="str">
        <f aca="false">IF(D591="","",(O591-F591)*D591*10)</f>
        <v/>
      </c>
      <c r="Q591" s="175" t="str">
        <f aca="true">IF(D591="","",xEURO(OFFSET(C591,-M591+1,0),E591,OFFSET(C591,-M591+2,0),OFFSET(C591,-M591+2,0),OFFSET(C591,-M591+3,0)+AB591,OFFSET(C591,-M591+4,0),0,2)/10*D591)</f>
        <v/>
      </c>
      <c r="R591" s="248" t="str">
        <f aca="true">IF(D591="","",xEURO(OFFSET(C591,-M591+1,0),E591,OFFSET(C591,-M591+2,0),OFFSET(C591,-M591+2,0),OFFSET(C591,-M591+3,0)+AB591,OFFSET(C591,-M591+4,0),0,3)/100*D591*10000)</f>
        <v/>
      </c>
      <c r="S591" s="248" t="str">
        <f aca="true">IF(D591="","",xEURO(OFFSET(C591,-M591+1,0),E591,OFFSET(C591,-M591+2,0),OFFSET(C591,-M591+2,0),OFFSET(C591,-M591+3,0)+AB591,OFFSET(C591,-M591+4,0),0,5)/365.25*D591*10000)</f>
        <v/>
      </c>
      <c r="U591" s="175" t="str">
        <f aca="true">IF(I591="","",xEURO(OFFSET(C591,-M591+1,0),J591,OFFSET(C591,-M591+2,0),OFFSET(C591,-M591+2,0),OFFSET(C591,-M591+3,0)+AC591,OFFSET(C591,-M591+4,0),1,1)*I591)</f>
        <v/>
      </c>
      <c r="V591" s="235" t="str">
        <f aca="true">IF(I591="","",xEURO(OFFSET(C591,-M591+1,0),J591,OFFSET(C591,-M591+2,0),OFFSET(C591,-M591+2,0),OFFSET(C591,-M591+3,0)+AC591,OFFSET(C591,-M591+4,0),1,0))</f>
        <v/>
      </c>
      <c r="W591" s="175" t="str">
        <f aca="false">IF(I591="","",(V591-K591)*I591*10)</f>
        <v/>
      </c>
      <c r="X591" s="175" t="str">
        <f aca="true">IF(I591="","",xEURO(OFFSET(C591,-M591+1,0),J591,OFFSET(C591,-M591+2,0),OFFSET(C591,-M591+2,0),OFFSET(C591,-M591+3,0)+AC591,OFFSET(C591,-M591+4,0),1,2)/10*I591)</f>
        <v/>
      </c>
      <c r="Y591" s="248" t="str">
        <f aca="true">IF(I591="","",xEURO(OFFSET(C591,-M591+1,0),J591,OFFSET(C591,-M591+2,0),OFFSET(C591,-M591+2,0),OFFSET(C591,-M591+3,0)+AC591,OFFSET(C591,-M591+4,0),1,3)/100*I591*10000)</f>
        <v/>
      </c>
      <c r="Z591" s="248" t="str">
        <f aca="true">IF(I591="","",xEURO(OFFSET(C591,-M591+1,0),J591,OFFSET(C591,-M591+2,0),OFFSET(C591,-M591+2,0),OFFSET(C591,-M591+3,0)+AC591,OFFSET(C591,-M591+4,0),1,5)/365.25*I591*10000)</f>
        <v/>
      </c>
      <c r="AB591" s="249" t="str">
        <f aca="true">IF(D591="","",xCalcSkew(OFFSET(C591,-M591,0),E591-OFFSET(C591,-M591+1,0),b)/100)</f>
        <v/>
      </c>
      <c r="AC591" s="249" t="str">
        <f aca="true">IF(I591="","",xCalcSkew(OFFSET(C591,-M591,0),J591-OFFSET(C591,-M591+1,0),b)/100)</f>
        <v/>
      </c>
      <c r="AE591" s="0" t="n">
        <f aca="false">D591*F591*10000*-1</f>
        <v>-0</v>
      </c>
      <c r="AF591" s="0" t="n">
        <f aca="false">I591*K591*10000*-1</f>
        <v>-0</v>
      </c>
      <c r="AG591" s="0" t="n">
        <f aca="false">AE591+AF591</f>
        <v>-0</v>
      </c>
    </row>
    <row r="592" customFormat="false" ht="12.75" hidden="false" customHeight="false" outlineLevel="0" collapsed="false">
      <c r="C592" s="272" t="e">
        <f aca="false">S619+Z619</f>
        <v>#NAME?</v>
      </c>
      <c r="D592" s="265"/>
      <c r="E592" s="266"/>
      <c r="F592" s="266"/>
      <c r="G592" s="267"/>
      <c r="I592" s="265"/>
      <c r="J592" s="266"/>
      <c r="K592" s="266"/>
      <c r="L592" s="268"/>
      <c r="M592" s="247" t="n">
        <f aca="false">M591+1</f>
        <v>9</v>
      </c>
      <c r="N592" s="175" t="str">
        <f aca="true">IF(D592="","",xEURO(OFFSET(C592,-M592+1,0),E592,OFFSET(C592,-M592+2,0),OFFSET(C592,-M592+2,0),OFFSET(C592,-M592+3,0)+AB592,OFFSET(C592,-M592+4,0),0,1)*D592)</f>
        <v/>
      </c>
      <c r="O592" s="235" t="str">
        <f aca="true">IF(D592="","",xEURO(OFFSET(C592,-M592+1,0),E592,OFFSET(C592,-M592+2,0),OFFSET(C592,-M592+2,0),OFFSET(C592,-M592+3,0)+AB592,OFFSET(C592,-M592+4,0),0,0))</f>
        <v/>
      </c>
      <c r="P592" s="175" t="str">
        <f aca="false">IF(D592="","",(O592-F592)*D592*10)</f>
        <v/>
      </c>
      <c r="Q592" s="175" t="str">
        <f aca="true">IF(D592="","",xEURO(OFFSET(C592,-M592+1,0),E592,OFFSET(C592,-M592+2,0),OFFSET(C592,-M592+2,0),OFFSET(C592,-M592+3,0)+AB592,OFFSET(C592,-M592+4,0),0,2)/10*D592)</f>
        <v/>
      </c>
      <c r="R592" s="248" t="str">
        <f aca="true">IF(D592="","",xEURO(OFFSET(C592,-M592+1,0),E592,OFFSET(C592,-M592+2,0),OFFSET(C592,-M592+2,0),OFFSET(C592,-M592+3,0)+AB592,OFFSET(C592,-M592+4,0),0,3)/100*D592*10000)</f>
        <v/>
      </c>
      <c r="S592" s="248" t="str">
        <f aca="true">IF(D592="","",xEURO(OFFSET(C592,-M592+1,0),E592,OFFSET(C592,-M592+2,0),OFFSET(C592,-M592+2,0),OFFSET(C592,-M592+3,0)+AB592,OFFSET(C592,-M592+4,0),0,5)/365.25*D592*10000)</f>
        <v/>
      </c>
      <c r="U592" s="175" t="str">
        <f aca="true">IF(I592="","",xEURO(OFFSET(C592,-M592+1,0),J592,OFFSET(C592,-M592+2,0),OFFSET(C592,-M592+2,0),OFFSET(C592,-M592+3,0)+AC592,OFFSET(C592,-M592+4,0),1,1)*I592)</f>
        <v/>
      </c>
      <c r="V592" s="235" t="str">
        <f aca="true">IF(I592="","",xEURO(OFFSET(C592,-M592+1,0),J592,OFFSET(C592,-M592+2,0),OFFSET(C592,-M592+2,0),OFFSET(C592,-M592+3,0)+AC592,OFFSET(C592,-M592+4,0),1,0))</f>
        <v/>
      </c>
      <c r="W592" s="175" t="str">
        <f aca="false">IF(I592="","",(V592-K592)*I592*10)</f>
        <v/>
      </c>
      <c r="X592" s="175" t="str">
        <f aca="true">IF(I592="","",xEURO(OFFSET(C592,-M592+1,0),J592,OFFSET(C592,-M592+2,0),OFFSET(C592,-M592+2,0),OFFSET(C592,-M592+3,0)+AC592,OFFSET(C592,-M592+4,0),1,2)/10*I592)</f>
        <v/>
      </c>
      <c r="Y592" s="248" t="str">
        <f aca="true">IF(I592="","",xEURO(OFFSET(C592,-M592+1,0),J592,OFFSET(C592,-M592+2,0),OFFSET(C592,-M592+2,0),OFFSET(C592,-M592+3,0)+AC592,OFFSET(C592,-M592+4,0),1,3)/100*I592*10000)</f>
        <v/>
      </c>
      <c r="Z592" s="248" t="str">
        <f aca="true">IF(I592="","",xEURO(OFFSET(C592,-M592+1,0),J592,OFFSET(C592,-M592+2,0),OFFSET(C592,-M592+2,0),OFFSET(C592,-M592+3,0)+AC592,OFFSET(C592,-M592+4,0),1,5)/365.25*I592*10000)</f>
        <v/>
      </c>
      <c r="AB592" s="249" t="str">
        <f aca="true">IF(D592="","",xCalcSkew(OFFSET(C592,-M592,0),E592-OFFSET(C592,-M592+1,0),b)/100)</f>
        <v/>
      </c>
      <c r="AC592" s="249" t="str">
        <f aca="true">IF(I592="","",xCalcSkew(OFFSET(C592,-M592,0),J592-OFFSET(C592,-M592+1,0),b)/100)</f>
        <v/>
      </c>
      <c r="AE592" s="0" t="n">
        <f aca="false">D592*F592*10000*-1</f>
        <v>-0</v>
      </c>
      <c r="AF592" s="0" t="n">
        <f aca="false">I592*K592*10000*-1</f>
        <v>-0</v>
      </c>
      <c r="AG592" s="0" t="n">
        <f aca="false">AE592+AF592</f>
        <v>-0</v>
      </c>
    </row>
    <row r="593" customFormat="false" ht="12.75" hidden="false" customHeight="false" outlineLevel="0" collapsed="false">
      <c r="C593" s="272" t="e">
        <f aca="false">P619+W619</f>
        <v>#NAME?</v>
      </c>
      <c r="D593" s="265"/>
      <c r="E593" s="266"/>
      <c r="F593" s="266"/>
      <c r="G593" s="267"/>
      <c r="I593" s="265"/>
      <c r="J593" s="266"/>
      <c r="K593" s="266"/>
      <c r="L593" s="268"/>
      <c r="M593" s="247" t="n">
        <f aca="false">M592+1</f>
        <v>10</v>
      </c>
      <c r="N593" s="175" t="str">
        <f aca="true">IF(D593="","",xEURO(OFFSET(C593,-M593+1,0),E593,OFFSET(C593,-M593+2,0),OFFSET(C593,-M593+2,0),OFFSET(C593,-M593+3,0)+AB593,OFFSET(C593,-M593+4,0),0,1)*D593)</f>
        <v/>
      </c>
      <c r="O593" s="235" t="str">
        <f aca="true">IF(D593="","",xEURO(OFFSET(C593,-M593+1,0),E593,OFFSET(C593,-M593+2,0),OFFSET(C593,-M593+2,0),OFFSET(C593,-M593+3,0)+AB593,OFFSET(C593,-M593+4,0),0,0))</f>
        <v/>
      </c>
      <c r="P593" s="175" t="str">
        <f aca="false">IF(D593="","",(O593-F593)*D593*10)</f>
        <v/>
      </c>
      <c r="Q593" s="175" t="str">
        <f aca="true">IF(D593="","",xEURO(OFFSET(C593,-M593+1,0),E593,OFFSET(C593,-M593+2,0),OFFSET(C593,-M593+2,0),OFFSET(C593,-M593+3,0)+AB593,OFFSET(C593,-M593+4,0),0,2)/10*D593)</f>
        <v/>
      </c>
      <c r="R593" s="248" t="str">
        <f aca="true">IF(D593="","",xEURO(OFFSET(C593,-M593+1,0),E593,OFFSET(C593,-M593+2,0),OFFSET(C593,-M593+2,0),OFFSET(C593,-M593+3,0)+AB593,OFFSET(C593,-M593+4,0),0,3)/100*D593*10000)</f>
        <v/>
      </c>
      <c r="S593" s="248" t="str">
        <f aca="true">IF(D593="","",xEURO(OFFSET(C593,-M593+1,0),E593,OFFSET(C593,-M593+2,0),OFFSET(C593,-M593+2,0),OFFSET(C593,-M593+3,0)+AB593,OFFSET(C593,-M593+4,0),0,5)/365.25*D593*10000)</f>
        <v/>
      </c>
      <c r="U593" s="175" t="str">
        <f aca="true">IF(I593="","",xEURO(OFFSET(C593,-M593+1,0),J593,OFFSET(C593,-M593+2,0),OFFSET(C593,-M593+2,0),OFFSET(C593,-M593+3,0)+AC593,OFFSET(C593,-M593+4,0),1,1)*I593)</f>
        <v/>
      </c>
      <c r="V593" s="235" t="str">
        <f aca="true">IF(I593="","",xEURO(OFFSET(C593,-M593+1,0),J593,OFFSET(C593,-M593+2,0),OFFSET(C593,-M593+2,0),OFFSET(C593,-M593+3,0)+AC593,OFFSET(C593,-M593+4,0),1,0))</f>
        <v/>
      </c>
      <c r="W593" s="175" t="str">
        <f aca="false">IF(I593="","",(V593-K593)*I593*10)</f>
        <v/>
      </c>
      <c r="X593" s="175" t="str">
        <f aca="true">IF(I593="","",xEURO(OFFSET(C593,-M593+1,0),J593,OFFSET(C593,-M593+2,0),OFFSET(C593,-M593+2,0),OFFSET(C593,-M593+3,0)+AC593,OFFSET(C593,-M593+4,0),1,2)/10*I593)</f>
        <v/>
      </c>
      <c r="Y593" s="248" t="str">
        <f aca="true">IF(I593="","",xEURO(OFFSET(C593,-M593+1,0),J593,OFFSET(C593,-M593+2,0),OFFSET(C593,-M593+2,0),OFFSET(C593,-M593+3,0)+AC593,OFFSET(C593,-M593+4,0),1,3)/100*I593*10000)</f>
        <v/>
      </c>
      <c r="Z593" s="248" t="str">
        <f aca="true">IF(I593="","",xEURO(OFFSET(C593,-M593+1,0),J593,OFFSET(C593,-M593+2,0),OFFSET(C593,-M593+2,0),OFFSET(C593,-M593+3,0)+AC593,OFFSET(C593,-M593+4,0),1,5)/365.25*I593*10000)</f>
        <v/>
      </c>
      <c r="AB593" s="249" t="str">
        <f aca="true">IF(D593="","",xCalcSkew(OFFSET(C593,-M593,0),E593-OFFSET(C593,-M593+1,0),b)/100)</f>
        <v/>
      </c>
      <c r="AC593" s="249" t="str">
        <f aca="true">IF(I593="","",xCalcSkew(OFFSET(C593,-M593,0),J593-OFFSET(C593,-M593+1,0),b)/100)</f>
        <v/>
      </c>
      <c r="AE593" s="0" t="n">
        <f aca="false">D593*F593*10000*-1</f>
        <v>-0</v>
      </c>
      <c r="AF593" s="0" t="n">
        <f aca="false">I593*K593*10000*-1</f>
        <v>-0</v>
      </c>
      <c r="AG593" s="0" t="n">
        <f aca="false">AE593+AF593</f>
        <v>-0</v>
      </c>
    </row>
    <row r="594" customFormat="false" ht="12.75" hidden="false" customHeight="false" outlineLevel="0" collapsed="false">
      <c r="D594" s="265"/>
      <c r="E594" s="266"/>
      <c r="F594" s="266"/>
      <c r="G594" s="267"/>
      <c r="I594" s="265"/>
      <c r="J594" s="266"/>
      <c r="K594" s="266"/>
      <c r="L594" s="268"/>
      <c r="M594" s="247" t="n">
        <f aca="false">M593+1</f>
        <v>11</v>
      </c>
      <c r="N594" s="175" t="str">
        <f aca="true">IF(D594="","",xEURO(OFFSET(C594,-M594+1,0),E594,OFFSET(C594,-M594+2,0),OFFSET(C594,-M594+2,0),OFFSET(C594,-M594+3,0)+AB594,OFFSET(C594,-M594+4,0),0,1)*D594)</f>
        <v/>
      </c>
      <c r="O594" s="235" t="str">
        <f aca="true">IF(D594="","",xEURO(OFFSET(C594,-M594+1,0),E594,OFFSET(C594,-M594+2,0),OFFSET(C594,-M594+2,0),OFFSET(C594,-M594+3,0)+AB594,OFFSET(C594,-M594+4,0),0,0))</f>
        <v/>
      </c>
      <c r="P594" s="175" t="str">
        <f aca="false">IF(D594="","",(O594-F594)*D594*10)</f>
        <v/>
      </c>
      <c r="Q594" s="175" t="str">
        <f aca="true">IF(D594="","",xEURO(OFFSET(C594,-M594+1,0),E594,OFFSET(C594,-M594+2,0),OFFSET(C594,-M594+2,0),OFFSET(C594,-M594+3,0)+AB594,OFFSET(C594,-M594+4,0),0,2)/10*D594)</f>
        <v/>
      </c>
      <c r="R594" s="248" t="str">
        <f aca="true">IF(D594="","",xEURO(OFFSET(C594,-M594+1,0),E594,OFFSET(C594,-M594+2,0),OFFSET(C594,-M594+2,0),OFFSET(C594,-M594+3,0)+AB594,OFFSET(C594,-M594+4,0),0,3)/100*D594*10000)</f>
        <v/>
      </c>
      <c r="S594" s="248" t="str">
        <f aca="true">IF(D594="","",xEURO(OFFSET(C594,-M594+1,0),E594,OFFSET(C594,-M594+2,0),OFFSET(C594,-M594+2,0),OFFSET(C594,-M594+3,0)+AB594,OFFSET(C594,-M594+4,0),0,5)/365.25*D594*10000)</f>
        <v/>
      </c>
      <c r="U594" s="175" t="str">
        <f aca="true">IF(I594="","",xEURO(OFFSET(C594,-M594+1,0),J594,OFFSET(C594,-M594+2,0),OFFSET(C594,-M594+2,0),OFFSET(C594,-M594+3,0)+AC594,OFFSET(C594,-M594+4,0),1,1)*I594)</f>
        <v/>
      </c>
      <c r="V594" s="235" t="str">
        <f aca="true">IF(I594="","",xEURO(OFFSET(C594,-M594+1,0),J594,OFFSET(C594,-M594+2,0),OFFSET(C594,-M594+2,0),OFFSET(C594,-M594+3,0)+AC594,OFFSET(C594,-M594+4,0),1,0))</f>
        <v/>
      </c>
      <c r="W594" s="175" t="str">
        <f aca="false">IF(I594="","",(V594-K594)*I594*10)</f>
        <v/>
      </c>
      <c r="X594" s="175" t="str">
        <f aca="true">IF(I594="","",xEURO(OFFSET(C594,-M594+1,0),J594,OFFSET(C594,-M594+2,0),OFFSET(C594,-M594+2,0),OFFSET(C594,-M594+3,0)+AC594,OFFSET(C594,-M594+4,0),1,2)/10*I594)</f>
        <v/>
      </c>
      <c r="Y594" s="248" t="str">
        <f aca="true">IF(I594="","",xEURO(OFFSET(C594,-M594+1,0),J594,OFFSET(C594,-M594+2,0),OFFSET(C594,-M594+2,0),OFFSET(C594,-M594+3,0)+AC594,OFFSET(C594,-M594+4,0),1,3)/100*I594*10000)</f>
        <v/>
      </c>
      <c r="Z594" s="248" t="str">
        <f aca="true">IF(I594="","",xEURO(OFFSET(C594,-M594+1,0),J594,OFFSET(C594,-M594+2,0),OFFSET(C594,-M594+2,0),OFFSET(C594,-M594+3,0)+AC594,OFFSET(C594,-M594+4,0),1,5)/365.25*I594*10000)</f>
        <v/>
      </c>
      <c r="AB594" s="249" t="str">
        <f aca="true">IF(D594="","",xCalcSkew(OFFSET(C594,-M594,0),E594-OFFSET(C594,-M594+1,0),b)/100)</f>
        <v/>
      </c>
      <c r="AC594" s="249" t="str">
        <f aca="true">IF(I594="","",xCalcSkew(OFFSET(C594,-M594,0),J594-OFFSET(C594,-M594+1,0),b)/100)</f>
        <v/>
      </c>
      <c r="AE594" s="0" t="n">
        <f aca="false">D594*F594*10000*-1</f>
        <v>-0</v>
      </c>
      <c r="AF594" s="0" t="n">
        <f aca="false">I594*K594*10000*-1</f>
        <v>-0</v>
      </c>
      <c r="AG594" s="0" t="n">
        <f aca="false">AE594+AF594</f>
        <v>-0</v>
      </c>
    </row>
    <row r="595" customFormat="false" ht="12.75" hidden="false" customHeight="false" outlineLevel="0" collapsed="false">
      <c r="D595" s="265"/>
      <c r="E595" s="266"/>
      <c r="F595" s="266"/>
      <c r="G595" s="267"/>
      <c r="I595" s="265"/>
      <c r="J595" s="266"/>
      <c r="K595" s="266"/>
      <c r="L595" s="268"/>
      <c r="M595" s="247" t="n">
        <f aca="false">M594+1</f>
        <v>12</v>
      </c>
      <c r="N595" s="175" t="str">
        <f aca="true">IF(D595="","",xEURO(OFFSET(C595,-M595+1,0),E595,OFFSET(C595,-M595+2,0),OFFSET(C595,-M595+2,0),OFFSET(C595,-M595+3,0)+AB595,OFFSET(C595,-M595+4,0),0,1)*D595)</f>
        <v/>
      </c>
      <c r="O595" s="235" t="str">
        <f aca="true">IF(D595="","",xEURO(OFFSET(C595,-M595+1,0),E595,OFFSET(C595,-M595+2,0),OFFSET(C595,-M595+2,0),OFFSET(C595,-M595+3,0)+AB595,OFFSET(C595,-M595+4,0),0,0))</f>
        <v/>
      </c>
      <c r="P595" s="175" t="str">
        <f aca="false">IF(D595="","",(O595-F595)*D595*10)</f>
        <v/>
      </c>
      <c r="Q595" s="175" t="str">
        <f aca="true">IF(D595="","",xEURO(OFFSET(C595,-M595+1,0),E595,OFFSET(C595,-M595+2,0),OFFSET(C595,-M595+2,0),OFFSET(C595,-M595+3,0)+AB595,OFFSET(C595,-M595+4,0),0,2)/10*D595)</f>
        <v/>
      </c>
      <c r="R595" s="248" t="str">
        <f aca="true">IF(D595="","",xEURO(OFFSET(C595,-M595+1,0),E595,OFFSET(C595,-M595+2,0),OFFSET(C595,-M595+2,0),OFFSET(C595,-M595+3,0)+AB595,OFFSET(C595,-M595+4,0),0,3)/100*D595*10000)</f>
        <v/>
      </c>
      <c r="S595" s="248" t="str">
        <f aca="true">IF(D595="","",xEURO(OFFSET(C595,-M595+1,0),E595,OFFSET(C595,-M595+2,0),OFFSET(C595,-M595+2,0),OFFSET(C595,-M595+3,0)+AB595,OFFSET(C595,-M595+4,0),0,5)/365.25*D595*10000)</f>
        <v/>
      </c>
      <c r="U595" s="175" t="str">
        <f aca="true">IF(I595="","",xEURO(OFFSET(C595,-M595+1,0),J595,OFFSET(C595,-M595+2,0),OFFSET(C595,-M595+2,0),OFFSET(C595,-M595+3,0)+AC595,OFFSET(C595,-M595+4,0),1,1)*I595)</f>
        <v/>
      </c>
      <c r="V595" s="235" t="str">
        <f aca="true">IF(I595="","",xEURO(OFFSET(C595,-M595+1,0),J595,OFFSET(C595,-M595+2,0),OFFSET(C595,-M595+2,0),OFFSET(C595,-M595+3,0)+AC595,OFFSET(C595,-M595+4,0),1,0))</f>
        <v/>
      </c>
      <c r="W595" s="175" t="str">
        <f aca="false">IF(I595="","",(V595-K595)*I595*10)</f>
        <v/>
      </c>
      <c r="X595" s="175" t="str">
        <f aca="true">IF(I595="","",xEURO(OFFSET(C595,-M595+1,0),J595,OFFSET(C595,-M595+2,0),OFFSET(C595,-M595+2,0),OFFSET(C595,-M595+3,0)+AC595,OFFSET(C595,-M595+4,0),1,2)/10*I595)</f>
        <v/>
      </c>
      <c r="Y595" s="248" t="str">
        <f aca="true">IF(I595="","",xEURO(OFFSET(C595,-M595+1,0),J595,OFFSET(C595,-M595+2,0),OFFSET(C595,-M595+2,0),OFFSET(C595,-M595+3,0)+AC595,OFFSET(C595,-M595+4,0),1,3)/100*I595*10000)</f>
        <v/>
      </c>
      <c r="Z595" s="248" t="str">
        <f aca="true">IF(I595="","",xEURO(OFFSET(C595,-M595+1,0),J595,OFFSET(C595,-M595+2,0),OFFSET(C595,-M595+2,0),OFFSET(C595,-M595+3,0)+AC595,OFFSET(C595,-M595+4,0),1,5)/365.25*I595*10000)</f>
        <v/>
      </c>
      <c r="AB595" s="249" t="str">
        <f aca="true">IF(D595="","",xCalcSkew(OFFSET(C595,-M595,0),E595-OFFSET(C595,-M595+1,0),b)/100)</f>
        <v/>
      </c>
      <c r="AC595" s="249" t="str">
        <f aca="true">IF(I595="","",xCalcSkew(OFFSET(C595,-M595,0),J595-OFFSET(C595,-M595+1,0),b)/100)</f>
        <v/>
      </c>
      <c r="AE595" s="0" t="n">
        <f aca="false">D595*F595*10000*-1</f>
        <v>-0</v>
      </c>
      <c r="AF595" s="0" t="n">
        <f aca="false">I595*K595*10000*-1</f>
        <v>-0</v>
      </c>
      <c r="AG595" s="0" t="n">
        <f aca="false">AE595+AF595</f>
        <v>-0</v>
      </c>
    </row>
    <row r="596" customFormat="false" ht="12.75" hidden="false" customHeight="false" outlineLevel="0" collapsed="false">
      <c r="D596" s="265"/>
      <c r="E596" s="266"/>
      <c r="F596" s="266"/>
      <c r="G596" s="267"/>
      <c r="I596" s="265"/>
      <c r="J596" s="266"/>
      <c r="K596" s="266"/>
      <c r="L596" s="268"/>
      <c r="M596" s="247" t="n">
        <f aca="false">M595+1</f>
        <v>13</v>
      </c>
      <c r="N596" s="175" t="str">
        <f aca="true">IF(D596="","",xEURO(OFFSET(C596,-M596+1,0),E596,OFFSET(C596,-M596+2,0),OFFSET(C596,-M596+2,0),OFFSET(C596,-M596+3,0)+AB596,OFFSET(C596,-M596+4,0),0,1)*D596)</f>
        <v/>
      </c>
      <c r="O596" s="235" t="str">
        <f aca="true">IF(D596="","",xEURO(OFFSET(C596,-M596+1,0),E596,OFFSET(C596,-M596+2,0),OFFSET(C596,-M596+2,0),OFFSET(C596,-M596+3,0)+AB596,OFFSET(C596,-M596+4,0),0,0))</f>
        <v/>
      </c>
      <c r="P596" s="175" t="str">
        <f aca="false">IF(D596="","",(O596-F596)*D596*10)</f>
        <v/>
      </c>
      <c r="Q596" s="175" t="str">
        <f aca="true">IF(D596="","",xEURO(OFFSET(C596,-M596+1,0),E596,OFFSET(C596,-M596+2,0),OFFSET(C596,-M596+2,0),OFFSET(C596,-M596+3,0)+AB596,OFFSET(C596,-M596+4,0),0,2)/10*D596)</f>
        <v/>
      </c>
      <c r="R596" s="248" t="str">
        <f aca="true">IF(D596="","",xEURO(OFFSET(C596,-M596+1,0),E596,OFFSET(C596,-M596+2,0),OFFSET(C596,-M596+2,0),OFFSET(C596,-M596+3,0)+AB596,OFFSET(C596,-M596+4,0),0,3)/100*D596*10000)</f>
        <v/>
      </c>
      <c r="S596" s="248" t="str">
        <f aca="true">IF(D596="","",xEURO(OFFSET(C596,-M596+1,0),E596,OFFSET(C596,-M596+2,0),OFFSET(C596,-M596+2,0),OFFSET(C596,-M596+3,0)+AB596,OFFSET(C596,-M596+4,0),0,5)/365.25*D596*10000)</f>
        <v/>
      </c>
      <c r="U596" s="175" t="str">
        <f aca="true">IF(I596="","",xEURO(OFFSET(C596,-M596+1,0),J596,OFFSET(C596,-M596+2,0),OFFSET(C596,-M596+2,0),OFFSET(C596,-M596+3,0)+AC596,OFFSET(C596,-M596+4,0),1,1)*I596)</f>
        <v/>
      </c>
      <c r="V596" s="235" t="str">
        <f aca="true">IF(I596="","",xEURO(OFFSET(C596,-M596+1,0),J596,OFFSET(C596,-M596+2,0),OFFSET(C596,-M596+2,0),OFFSET(C596,-M596+3,0)+AC596,OFFSET(C596,-M596+4,0),1,0))</f>
        <v/>
      </c>
      <c r="W596" s="175" t="str">
        <f aca="false">IF(I596="","",(V596-K596)*I596*10)</f>
        <v/>
      </c>
      <c r="X596" s="175" t="str">
        <f aca="true">IF(I596="","",xEURO(OFFSET(C596,-M596+1,0),J596,OFFSET(C596,-M596+2,0),OFFSET(C596,-M596+2,0),OFFSET(C596,-M596+3,0)+AC596,OFFSET(C596,-M596+4,0),1,2)/10*I596)</f>
        <v/>
      </c>
      <c r="Y596" s="248" t="str">
        <f aca="true">IF(I596="","",xEURO(OFFSET(C596,-M596+1,0),J596,OFFSET(C596,-M596+2,0),OFFSET(C596,-M596+2,0),OFFSET(C596,-M596+3,0)+AC596,OFFSET(C596,-M596+4,0),1,3)/100*I596*10000)</f>
        <v/>
      </c>
      <c r="Z596" s="248" t="str">
        <f aca="true">IF(I596="","",xEURO(OFFSET(C596,-M596+1,0),J596,OFFSET(C596,-M596+2,0),OFFSET(C596,-M596+2,0),OFFSET(C596,-M596+3,0)+AC596,OFFSET(C596,-M596+4,0),1,5)/365.25*I596*10000)</f>
        <v/>
      </c>
      <c r="AB596" s="249" t="str">
        <f aca="true">IF(D596="","",xCalcSkew(OFFSET(C596,-M596,0),E596-OFFSET(C596,-M596+1,0),b)/100)</f>
        <v/>
      </c>
      <c r="AC596" s="249" t="str">
        <f aca="true">IF(I596="","",xCalcSkew(OFFSET(C596,-M596,0),J596-OFFSET(C596,-M596+1,0),b)/100)</f>
        <v/>
      </c>
      <c r="AE596" s="0" t="n">
        <f aca="false">D596*F596*10000*-1</f>
        <v>-0</v>
      </c>
      <c r="AF596" s="0" t="n">
        <f aca="false">I596*K596*10000*-1</f>
        <v>-0</v>
      </c>
      <c r="AG596" s="0" t="n">
        <f aca="false">AE596+AF596</f>
        <v>-0</v>
      </c>
    </row>
    <row r="597" customFormat="false" ht="12.75" hidden="false" customHeight="false" outlineLevel="0" collapsed="false">
      <c r="D597" s="265"/>
      <c r="E597" s="266"/>
      <c r="F597" s="266"/>
      <c r="G597" s="267"/>
      <c r="I597" s="265"/>
      <c r="J597" s="266"/>
      <c r="K597" s="266"/>
      <c r="L597" s="268"/>
      <c r="M597" s="247" t="n">
        <f aca="false">M596+1</f>
        <v>14</v>
      </c>
      <c r="N597" s="175" t="str">
        <f aca="true">IF(D597="","",xEURO(OFFSET(C597,-M597+1,0),E597,OFFSET(C597,-M597+2,0),OFFSET(C597,-M597+2,0),OFFSET(C597,-M597+3,0)+AB597,OFFSET(C597,-M597+4,0),0,1)*D597)</f>
        <v/>
      </c>
      <c r="O597" s="235" t="str">
        <f aca="true">IF(D597="","",xEURO(OFFSET(C597,-M597+1,0),E597,OFFSET(C597,-M597+2,0),OFFSET(C597,-M597+2,0),OFFSET(C597,-M597+3,0)+AB597,OFFSET(C597,-M597+4,0),0,0))</f>
        <v/>
      </c>
      <c r="P597" s="175" t="str">
        <f aca="false">IF(D597="","",(O597-F597)*D597*10)</f>
        <v/>
      </c>
      <c r="Q597" s="175" t="str">
        <f aca="true">IF(D597="","",xEURO(OFFSET(C597,-M597+1,0),E597,OFFSET(C597,-M597+2,0),OFFSET(C597,-M597+2,0),OFFSET(C597,-M597+3,0)+AB597,OFFSET(C597,-M597+4,0),0,2)/10*D597)</f>
        <v/>
      </c>
      <c r="R597" s="248" t="str">
        <f aca="true">IF(D597="","",xEURO(OFFSET(C597,-M597+1,0),E597,OFFSET(C597,-M597+2,0),OFFSET(C597,-M597+2,0),OFFSET(C597,-M597+3,0)+AB597,OFFSET(C597,-M597+4,0),0,3)/100*D597*10000)</f>
        <v/>
      </c>
      <c r="S597" s="248" t="str">
        <f aca="true">IF(D597="","",xEURO(OFFSET(C597,-M597+1,0),E597,OFFSET(C597,-M597+2,0),OFFSET(C597,-M597+2,0),OFFSET(C597,-M597+3,0)+AB597,OFFSET(C597,-M597+4,0),0,5)/365.25*D597*10000)</f>
        <v/>
      </c>
      <c r="U597" s="175" t="str">
        <f aca="true">IF(I597="","",xEURO(OFFSET(C597,-M597+1,0),J597,OFFSET(C597,-M597+2,0),OFFSET(C597,-M597+2,0),OFFSET(C597,-M597+3,0)+AC597,OFFSET(C597,-M597+4,0),1,1)*I597)</f>
        <v/>
      </c>
      <c r="V597" s="235" t="str">
        <f aca="true">IF(I597="","",xEURO(OFFSET(C597,-M597+1,0),J597,OFFSET(C597,-M597+2,0),OFFSET(C597,-M597+2,0),OFFSET(C597,-M597+3,0)+AC597,OFFSET(C597,-M597+4,0),1,0))</f>
        <v/>
      </c>
      <c r="W597" s="175" t="str">
        <f aca="false">IF(I597="","",(V597-K597)*I597*10)</f>
        <v/>
      </c>
      <c r="X597" s="175" t="str">
        <f aca="true">IF(I597="","",xEURO(OFFSET(C597,-M597+1,0),J597,OFFSET(C597,-M597+2,0),OFFSET(C597,-M597+2,0),OFFSET(C597,-M597+3,0)+AC597,OFFSET(C597,-M597+4,0),1,2)/10*I597)</f>
        <v/>
      </c>
      <c r="Y597" s="248" t="str">
        <f aca="true">IF(I597="","",xEURO(OFFSET(C597,-M597+1,0),J597,OFFSET(C597,-M597+2,0),OFFSET(C597,-M597+2,0),OFFSET(C597,-M597+3,0)+AC597,OFFSET(C597,-M597+4,0),1,3)/100*I597*10000)</f>
        <v/>
      </c>
      <c r="Z597" s="248" t="str">
        <f aca="true">IF(I597="","",xEURO(OFFSET(C597,-M597+1,0),J597,OFFSET(C597,-M597+2,0),OFFSET(C597,-M597+2,0),OFFSET(C597,-M597+3,0)+AC597,OFFSET(C597,-M597+4,0),1,5)/365.25*I597*10000)</f>
        <v/>
      </c>
      <c r="AB597" s="249" t="str">
        <f aca="true">IF(D597="","",xCalcSkew(OFFSET(C597,-M597,0),E597-OFFSET(C597,-M597+1,0),b)/100)</f>
        <v/>
      </c>
      <c r="AC597" s="249" t="str">
        <f aca="true">IF(I597="","",xCalcSkew(OFFSET(C597,-M597,0),J597-OFFSET(C597,-M597+1,0),b)/100)</f>
        <v/>
      </c>
      <c r="AE597" s="0" t="n">
        <f aca="false">D597*F597*10000*-1</f>
        <v>-0</v>
      </c>
      <c r="AF597" s="0" t="n">
        <f aca="false">I597*K597*10000*-1</f>
        <v>-0</v>
      </c>
      <c r="AG597" s="0" t="n">
        <f aca="false">AE597+AF597</f>
        <v>-0</v>
      </c>
    </row>
    <row r="598" customFormat="false" ht="12.75" hidden="false" customHeight="false" outlineLevel="0" collapsed="false">
      <c r="D598" s="265"/>
      <c r="E598" s="266"/>
      <c r="F598" s="266"/>
      <c r="G598" s="267"/>
      <c r="I598" s="265"/>
      <c r="J598" s="266"/>
      <c r="K598" s="266"/>
      <c r="L598" s="268"/>
      <c r="M598" s="247" t="n">
        <f aca="false">M597+1</f>
        <v>15</v>
      </c>
      <c r="N598" s="175" t="str">
        <f aca="true">IF(D598="","",xEURO(OFFSET(C598,-M598+1,0),E598,OFFSET(C598,-M598+2,0),OFFSET(C598,-M598+2,0),OFFSET(C598,-M598+3,0)+AB598,OFFSET(C598,-M598+4,0),0,1)*D598)</f>
        <v/>
      </c>
      <c r="O598" s="235" t="str">
        <f aca="true">IF(D598="","",xEURO(OFFSET(C598,-M598+1,0),E598,OFFSET(C598,-M598+2,0),OFFSET(C598,-M598+2,0),OFFSET(C598,-M598+3,0)+AB598,OFFSET(C598,-M598+4,0),0,0))</f>
        <v/>
      </c>
      <c r="P598" s="175" t="str">
        <f aca="false">IF(D598="","",(O598-F598)*D598*10)</f>
        <v/>
      </c>
      <c r="Q598" s="175" t="str">
        <f aca="true">IF(D598="","",xEURO(OFFSET(C598,-M598+1,0),E598,OFFSET(C598,-M598+2,0),OFFSET(C598,-M598+2,0),OFFSET(C598,-M598+3,0)+AB598,OFFSET(C598,-M598+4,0),0,2)/10*D598)</f>
        <v/>
      </c>
      <c r="R598" s="248" t="str">
        <f aca="true">IF(D598="","",xEURO(OFFSET(C598,-M598+1,0),E598,OFFSET(C598,-M598+2,0),OFFSET(C598,-M598+2,0),OFFSET(C598,-M598+3,0)+AB598,OFFSET(C598,-M598+4,0),0,3)/100*D598*10000)</f>
        <v/>
      </c>
      <c r="S598" s="248" t="str">
        <f aca="true">IF(D598="","",xEURO(OFFSET(C598,-M598+1,0),E598,OFFSET(C598,-M598+2,0),OFFSET(C598,-M598+2,0),OFFSET(C598,-M598+3,0)+AB598,OFFSET(C598,-M598+4,0),0,5)/365.25*D598*10000)</f>
        <v/>
      </c>
      <c r="U598" s="175" t="str">
        <f aca="true">IF(I598="","",xEURO(OFFSET(C598,-M598+1,0),J598,OFFSET(C598,-M598+2,0),OFFSET(C598,-M598+2,0),OFFSET(C598,-M598+3,0)+AC598,OFFSET(C598,-M598+4,0),1,1)*I598)</f>
        <v/>
      </c>
      <c r="V598" s="235" t="str">
        <f aca="true">IF(I598="","",xEURO(OFFSET(C598,-M598+1,0),J598,OFFSET(C598,-M598+2,0),OFFSET(C598,-M598+2,0),OFFSET(C598,-M598+3,0)+AC598,OFFSET(C598,-M598+4,0),1,0))</f>
        <v/>
      </c>
      <c r="W598" s="175" t="str">
        <f aca="false">IF(I598="","",(V598-K598)*I598*10)</f>
        <v/>
      </c>
      <c r="X598" s="175" t="str">
        <f aca="true">IF(I598="","",xEURO(OFFSET(C598,-M598+1,0),J598,OFFSET(C598,-M598+2,0),OFFSET(C598,-M598+2,0),OFFSET(C598,-M598+3,0)+AC598,OFFSET(C598,-M598+4,0),1,2)/10*I598)</f>
        <v/>
      </c>
      <c r="Y598" s="248" t="str">
        <f aca="true">IF(I598="","",xEURO(OFFSET(C598,-M598+1,0),J598,OFFSET(C598,-M598+2,0),OFFSET(C598,-M598+2,0),OFFSET(C598,-M598+3,0)+AC598,OFFSET(C598,-M598+4,0),1,3)/100*I598*10000)</f>
        <v/>
      </c>
      <c r="Z598" s="248" t="str">
        <f aca="true">IF(I598="","",xEURO(OFFSET(C598,-M598+1,0),J598,OFFSET(C598,-M598+2,0),OFFSET(C598,-M598+2,0),OFFSET(C598,-M598+3,0)+AC598,OFFSET(C598,-M598+4,0),1,5)/365.25*I598*10000)</f>
        <v/>
      </c>
      <c r="AB598" s="249" t="str">
        <f aca="true">IF(D598="","",xCalcSkew(OFFSET(C598,-M598,0),E598-OFFSET(C598,-M598+1,0),b)/100)</f>
        <v/>
      </c>
      <c r="AC598" s="249" t="str">
        <f aca="true">IF(I598="","",xCalcSkew(OFFSET(C598,-M598,0),J598-OFFSET(C598,-M598+1,0),b)/100)</f>
        <v/>
      </c>
      <c r="AE598" s="0" t="n">
        <f aca="false">D598*F598*10000*-1</f>
        <v>-0</v>
      </c>
      <c r="AF598" s="0" t="n">
        <f aca="false">I598*K598*10000*-1</f>
        <v>-0</v>
      </c>
      <c r="AG598" s="0" t="n">
        <f aca="false">AE598+AF598</f>
        <v>-0</v>
      </c>
    </row>
    <row r="599" customFormat="false" ht="12.75" hidden="false" customHeight="false" outlineLevel="0" collapsed="false">
      <c r="D599" s="265"/>
      <c r="E599" s="266"/>
      <c r="F599" s="266"/>
      <c r="G599" s="267"/>
      <c r="I599" s="265"/>
      <c r="J599" s="266"/>
      <c r="K599" s="266"/>
      <c r="L599" s="268"/>
      <c r="M599" s="247" t="n">
        <f aca="false">M598+1</f>
        <v>16</v>
      </c>
      <c r="N599" s="175" t="str">
        <f aca="true">IF(D599="","",xEURO(OFFSET(C599,-M599+1,0),E599,OFFSET(C599,-M599+2,0),OFFSET(C599,-M599+2,0),OFFSET(C599,-M599+3,0)+AB599,OFFSET(C599,-M599+4,0),0,1)*D599)</f>
        <v/>
      </c>
      <c r="O599" s="235" t="str">
        <f aca="true">IF(D599="","",xEURO(OFFSET(C599,-M599+1,0),E599,OFFSET(C599,-M599+2,0),OFFSET(C599,-M599+2,0),OFFSET(C599,-M599+3,0)+AB599,OFFSET(C599,-M599+4,0),0,0))</f>
        <v/>
      </c>
      <c r="P599" s="175" t="str">
        <f aca="false">IF(D599="","",(O599-F599)*D599*10)</f>
        <v/>
      </c>
      <c r="Q599" s="175" t="str">
        <f aca="true">IF(D599="","",xEURO(OFFSET(C599,-M599+1,0),E599,OFFSET(C599,-M599+2,0),OFFSET(C599,-M599+2,0),OFFSET(C599,-M599+3,0)+AB599,OFFSET(C599,-M599+4,0),0,2)/10*D599)</f>
        <v/>
      </c>
      <c r="R599" s="248" t="str">
        <f aca="true">IF(D599="","",xEURO(OFFSET(C599,-M599+1,0),E599,OFFSET(C599,-M599+2,0),OFFSET(C599,-M599+2,0),OFFSET(C599,-M599+3,0)+AB599,OFFSET(C599,-M599+4,0),0,3)/100*D599*10000)</f>
        <v/>
      </c>
      <c r="S599" s="248" t="str">
        <f aca="true">IF(D599="","",xEURO(OFFSET(C599,-M599+1,0),E599,OFFSET(C599,-M599+2,0),OFFSET(C599,-M599+2,0),OFFSET(C599,-M599+3,0)+AB599,OFFSET(C599,-M599+4,0),0,5)/365.25*D599*10000)</f>
        <v/>
      </c>
      <c r="U599" s="175" t="str">
        <f aca="true">IF(I599="","",xEURO(OFFSET(C599,-M599+1,0),J599,OFFSET(C599,-M599+2,0),OFFSET(C599,-M599+2,0),OFFSET(C599,-M599+3,0)+AC599,OFFSET(C599,-M599+4,0),1,1)*I599)</f>
        <v/>
      </c>
      <c r="V599" s="235" t="str">
        <f aca="true">IF(I599="","",xEURO(OFFSET(C599,-M599+1,0),J599,OFFSET(C599,-M599+2,0),OFFSET(C599,-M599+2,0),OFFSET(C599,-M599+3,0)+AC599,OFFSET(C599,-M599+4,0),1,0))</f>
        <v/>
      </c>
      <c r="W599" s="175" t="str">
        <f aca="false">IF(I599="","",(V599-K599)*I599*10)</f>
        <v/>
      </c>
      <c r="X599" s="175" t="str">
        <f aca="true">IF(I599="","",xEURO(OFFSET(C599,-M599+1,0),J599,OFFSET(C599,-M599+2,0),OFFSET(C599,-M599+2,0),OFFSET(C599,-M599+3,0)+AC599,OFFSET(C599,-M599+4,0),1,2)/10*I599)</f>
        <v/>
      </c>
      <c r="Y599" s="248" t="str">
        <f aca="true">IF(I599="","",xEURO(OFFSET(C599,-M599+1,0),J599,OFFSET(C599,-M599+2,0),OFFSET(C599,-M599+2,0),OFFSET(C599,-M599+3,0)+AC599,OFFSET(C599,-M599+4,0),1,3)/100*I599*10000)</f>
        <v/>
      </c>
      <c r="Z599" s="248" t="str">
        <f aca="true">IF(I599="","",xEURO(OFFSET(C599,-M599+1,0),J599,OFFSET(C599,-M599+2,0),OFFSET(C599,-M599+2,0),OFFSET(C599,-M599+3,0)+AC599,OFFSET(C599,-M599+4,0),1,5)/365.25*I599*10000)</f>
        <v/>
      </c>
      <c r="AB599" s="249" t="str">
        <f aca="true">IF(D599="","",xCalcSkew(OFFSET(C599,-M599,0),E599-OFFSET(C599,-M599+1,0),b)/100)</f>
        <v/>
      </c>
      <c r="AC599" s="249" t="str">
        <f aca="true">IF(I599="","",xCalcSkew(OFFSET(C599,-M599,0),J599-OFFSET(C599,-M599+1,0),b)/100)</f>
        <v/>
      </c>
      <c r="AE599" s="0" t="n">
        <f aca="false">D599*F599*10000*-1</f>
        <v>-0</v>
      </c>
      <c r="AF599" s="0" t="n">
        <f aca="false">I599*K599*10000*-1</f>
        <v>-0</v>
      </c>
      <c r="AG599" s="0" t="n">
        <f aca="false">AE599+AF599</f>
        <v>-0</v>
      </c>
    </row>
    <row r="600" customFormat="false" ht="12.75" hidden="false" customHeight="false" outlineLevel="0" collapsed="false">
      <c r="D600" s="265"/>
      <c r="E600" s="266"/>
      <c r="F600" s="266"/>
      <c r="G600" s="267"/>
      <c r="I600" s="265"/>
      <c r="J600" s="266"/>
      <c r="K600" s="266"/>
      <c r="L600" s="268"/>
      <c r="M600" s="247" t="n">
        <f aca="false">M599+1</f>
        <v>17</v>
      </c>
      <c r="N600" s="175" t="str">
        <f aca="true">IF(D600="","",xEURO(OFFSET(C600,-M600+1,0),E600,OFFSET(C600,-M600+2,0),OFFSET(C600,-M600+2,0),OFFSET(C600,-M600+3,0)+AB600,OFFSET(C600,-M600+4,0),0,1)*D600)</f>
        <v/>
      </c>
      <c r="O600" s="235" t="str">
        <f aca="true">IF(D600="","",xEURO(OFFSET(C600,-M600+1,0),E600,OFFSET(C600,-M600+2,0),OFFSET(C600,-M600+2,0),OFFSET(C600,-M600+3,0)+AB600,OFFSET(C600,-M600+4,0),0,0))</f>
        <v/>
      </c>
      <c r="P600" s="175" t="str">
        <f aca="false">IF(D600="","",(O600-F600)*D600*10)</f>
        <v/>
      </c>
      <c r="Q600" s="175" t="str">
        <f aca="true">IF(D600="","",xEURO(OFFSET(C600,-M600+1,0),E600,OFFSET(C600,-M600+2,0),OFFSET(C600,-M600+2,0),OFFSET(C600,-M600+3,0)+AB600,OFFSET(C600,-M600+4,0),0,2)/10*D600)</f>
        <v/>
      </c>
      <c r="R600" s="248" t="str">
        <f aca="true">IF(D600="","",xEURO(OFFSET(C600,-M600+1,0),E600,OFFSET(C600,-M600+2,0),OFFSET(C600,-M600+2,0),OFFSET(C600,-M600+3,0)+AB600,OFFSET(C600,-M600+4,0),0,3)/100*D600*10000)</f>
        <v/>
      </c>
      <c r="S600" s="248" t="str">
        <f aca="true">IF(D600="","",xEURO(OFFSET(C600,-M600+1,0),E600,OFFSET(C600,-M600+2,0),OFFSET(C600,-M600+2,0),OFFSET(C600,-M600+3,0)+AB600,OFFSET(C600,-M600+4,0),0,5)/365.25*D600*10000)</f>
        <v/>
      </c>
      <c r="U600" s="175" t="str">
        <f aca="true">IF(I600="","",xEURO(OFFSET(C600,-M600+1,0),J600,OFFSET(C600,-M600+2,0),OFFSET(C600,-M600+2,0),OFFSET(C600,-M600+3,0)+AC600,OFFSET(C600,-M600+4,0),1,1)*I600)</f>
        <v/>
      </c>
      <c r="V600" s="235" t="str">
        <f aca="true">IF(I600="","",xEURO(OFFSET(C600,-M600+1,0),J600,OFFSET(C600,-M600+2,0),OFFSET(C600,-M600+2,0),OFFSET(C600,-M600+3,0)+AC600,OFFSET(C600,-M600+4,0),1,0))</f>
        <v/>
      </c>
      <c r="W600" s="175" t="str">
        <f aca="false">IF(I600="","",(V600-K600)*I600*10)</f>
        <v/>
      </c>
      <c r="X600" s="175" t="str">
        <f aca="true">IF(I600="","",xEURO(OFFSET(C600,-M600+1,0),J600,OFFSET(C600,-M600+2,0),OFFSET(C600,-M600+2,0),OFFSET(C600,-M600+3,0)+AC600,OFFSET(C600,-M600+4,0),1,2)/10*I600)</f>
        <v/>
      </c>
      <c r="Y600" s="248" t="str">
        <f aca="true">IF(I600="","",xEURO(OFFSET(C600,-M600+1,0),J600,OFFSET(C600,-M600+2,0),OFFSET(C600,-M600+2,0),OFFSET(C600,-M600+3,0)+AC600,OFFSET(C600,-M600+4,0),1,3)/100*I600*10000)</f>
        <v/>
      </c>
      <c r="Z600" s="248" t="str">
        <f aca="true">IF(I600="","",xEURO(OFFSET(C600,-M600+1,0),J600,OFFSET(C600,-M600+2,0),OFFSET(C600,-M600+2,0),OFFSET(C600,-M600+3,0)+AC600,OFFSET(C600,-M600+4,0),1,5)/365.25*I600*10000)</f>
        <v/>
      </c>
      <c r="AB600" s="249" t="str">
        <f aca="true">IF(D600="","",xCalcSkew(OFFSET(C600,-M600,0),E600-OFFSET(C600,-M600+1,0),b)/100)</f>
        <v/>
      </c>
      <c r="AC600" s="249" t="str">
        <f aca="true">IF(I600="","",xCalcSkew(OFFSET(C600,-M600,0),J600-OFFSET(C600,-M600+1,0),b)/100)</f>
        <v/>
      </c>
      <c r="AE600" s="0" t="n">
        <f aca="false">D600*F600*10000*-1</f>
        <v>-0</v>
      </c>
      <c r="AF600" s="0" t="n">
        <f aca="false">I600*K600*10000*-1</f>
        <v>-0</v>
      </c>
      <c r="AG600" s="0" t="n">
        <f aca="false">AE600+AF600</f>
        <v>-0</v>
      </c>
    </row>
    <row r="601" customFormat="false" ht="12.75" hidden="false" customHeight="false" outlineLevel="0" collapsed="false">
      <c r="D601" s="265"/>
      <c r="E601" s="266"/>
      <c r="F601" s="266"/>
      <c r="G601" s="267"/>
      <c r="I601" s="265"/>
      <c r="J601" s="266"/>
      <c r="K601" s="266"/>
      <c r="L601" s="268"/>
      <c r="M601" s="247" t="n">
        <f aca="false">M600+1</f>
        <v>18</v>
      </c>
      <c r="N601" s="175" t="str">
        <f aca="true">IF(D601="","",xEURO(OFFSET(C601,-M601+1,0),E601,OFFSET(C601,-M601+2,0),OFFSET(C601,-M601+2,0),OFFSET(C601,-M601+3,0)+AB601,OFFSET(C601,-M601+4,0),0,1)*D601)</f>
        <v/>
      </c>
      <c r="O601" s="235" t="str">
        <f aca="true">IF(D601="","",xEURO(OFFSET(C601,-M601+1,0),E601,OFFSET(C601,-M601+2,0),OFFSET(C601,-M601+2,0),OFFSET(C601,-M601+3,0)+AB601,OFFSET(C601,-M601+4,0),0,0))</f>
        <v/>
      </c>
      <c r="P601" s="175" t="str">
        <f aca="false">IF(D601="","",(O601-F601)*D601*10)</f>
        <v/>
      </c>
      <c r="Q601" s="175" t="str">
        <f aca="true">IF(D601="","",xEURO(OFFSET(C601,-M601+1,0),E601,OFFSET(C601,-M601+2,0),OFFSET(C601,-M601+2,0),OFFSET(C601,-M601+3,0)+AB601,OFFSET(C601,-M601+4,0),0,2)/10*D601)</f>
        <v/>
      </c>
      <c r="R601" s="248" t="str">
        <f aca="true">IF(D601="","",xEURO(OFFSET(C601,-M601+1,0),E601,OFFSET(C601,-M601+2,0),OFFSET(C601,-M601+2,0),OFFSET(C601,-M601+3,0)+AB601,OFFSET(C601,-M601+4,0),0,3)/100*D601*10000)</f>
        <v/>
      </c>
      <c r="S601" s="248" t="str">
        <f aca="true">IF(D601="","",xEURO(OFFSET(C601,-M601+1,0),E601,OFFSET(C601,-M601+2,0),OFFSET(C601,-M601+2,0),OFFSET(C601,-M601+3,0)+AB601,OFFSET(C601,-M601+4,0),0,5)/365.25*D601*10000)</f>
        <v/>
      </c>
      <c r="U601" s="175" t="str">
        <f aca="true">IF(I601="","",xEURO(OFFSET(C601,-M601+1,0),J601,OFFSET(C601,-M601+2,0),OFFSET(C601,-M601+2,0),OFFSET(C601,-M601+3,0)+AC601,OFFSET(C601,-M601+4,0),1,1)*I601)</f>
        <v/>
      </c>
      <c r="V601" s="235" t="str">
        <f aca="true">IF(I601="","",xEURO(OFFSET(C601,-M601+1,0),J601,OFFSET(C601,-M601+2,0),OFFSET(C601,-M601+2,0),OFFSET(C601,-M601+3,0)+AC601,OFFSET(C601,-M601+4,0),1,0))</f>
        <v/>
      </c>
      <c r="W601" s="175" t="str">
        <f aca="false">IF(I601="","",(V601-K601)*I601*10)</f>
        <v/>
      </c>
      <c r="X601" s="175" t="str">
        <f aca="true">IF(I601="","",xEURO(OFFSET(C601,-M601+1,0),J601,OFFSET(C601,-M601+2,0),OFFSET(C601,-M601+2,0),OFFSET(C601,-M601+3,0)+AC601,OFFSET(C601,-M601+4,0),1,2)/10*I601)</f>
        <v/>
      </c>
      <c r="Y601" s="248" t="str">
        <f aca="true">IF(I601="","",xEURO(OFFSET(C601,-M601+1,0),J601,OFFSET(C601,-M601+2,0),OFFSET(C601,-M601+2,0),OFFSET(C601,-M601+3,0)+AC601,OFFSET(C601,-M601+4,0),1,3)/100*I601*10000)</f>
        <v/>
      </c>
      <c r="Z601" s="248" t="str">
        <f aca="true">IF(I601="","",xEURO(OFFSET(C601,-M601+1,0),J601,OFFSET(C601,-M601+2,0),OFFSET(C601,-M601+2,0),OFFSET(C601,-M601+3,0)+AC601,OFFSET(C601,-M601+4,0),1,5)/365.25*I601*10000)</f>
        <v/>
      </c>
      <c r="AB601" s="249" t="str">
        <f aca="true">IF(D601="","",xCalcSkew(OFFSET(C601,-M601,0),E601-OFFSET(C601,-M601+1,0),b)/100)</f>
        <v/>
      </c>
      <c r="AC601" s="249" t="str">
        <f aca="true">IF(I601="","",xCalcSkew(OFFSET(C601,-M601,0),J601-OFFSET(C601,-M601+1,0),b)/100)</f>
        <v/>
      </c>
      <c r="AE601" s="0" t="n">
        <f aca="false">D601*F601*10000*-1</f>
        <v>-0</v>
      </c>
      <c r="AF601" s="0" t="n">
        <f aca="false">I601*K601*10000*-1</f>
        <v>-0</v>
      </c>
      <c r="AG601" s="0" t="n">
        <f aca="false">AE601+AF601</f>
        <v>-0</v>
      </c>
    </row>
    <row r="602" customFormat="false" ht="12.75" hidden="false" customHeight="false" outlineLevel="0" collapsed="false">
      <c r="D602" s="265"/>
      <c r="E602" s="266"/>
      <c r="F602" s="266"/>
      <c r="G602" s="267"/>
      <c r="I602" s="265"/>
      <c r="J602" s="266"/>
      <c r="K602" s="266"/>
      <c r="L602" s="268"/>
      <c r="M602" s="247" t="n">
        <f aca="false">M601+1</f>
        <v>19</v>
      </c>
      <c r="N602" s="175" t="str">
        <f aca="true">IF(D602="","",xEURO(OFFSET(C602,-M602+1,0),E602,OFFSET(C602,-M602+2,0),OFFSET(C602,-M602+2,0),OFFSET(C602,-M602+3,0)+AB602,OFFSET(C602,-M602+4,0),0,1)*D602)</f>
        <v/>
      </c>
      <c r="O602" s="235" t="str">
        <f aca="true">IF(D602="","",xEURO(OFFSET(C602,-M602+1,0),E602,OFFSET(C602,-M602+2,0),OFFSET(C602,-M602+2,0),OFFSET(C602,-M602+3,0)+AB602,OFFSET(C602,-M602+4,0),0,0))</f>
        <v/>
      </c>
      <c r="P602" s="175" t="str">
        <f aca="false">IF(D602="","",(O602-F602)*D602*10)</f>
        <v/>
      </c>
      <c r="Q602" s="175" t="str">
        <f aca="true">IF(D602="","",xEURO(OFFSET(C602,-M602+1,0),E602,OFFSET(C602,-M602+2,0),OFFSET(C602,-M602+2,0),OFFSET(C602,-M602+3,0)+AB602,OFFSET(C602,-M602+4,0),0,2)/10*D602)</f>
        <v/>
      </c>
      <c r="R602" s="248" t="str">
        <f aca="true">IF(D602="","",xEURO(OFFSET(C602,-M602+1,0),E602,OFFSET(C602,-M602+2,0),OFFSET(C602,-M602+2,0),OFFSET(C602,-M602+3,0)+AB602,OFFSET(C602,-M602+4,0),0,3)/100*D602*10000)</f>
        <v/>
      </c>
      <c r="S602" s="248" t="str">
        <f aca="true">IF(D602="","",xEURO(OFFSET(C602,-M602+1,0),E602,OFFSET(C602,-M602+2,0),OFFSET(C602,-M602+2,0),OFFSET(C602,-M602+3,0)+AB602,OFFSET(C602,-M602+4,0),0,5)/365.25*D602*10000)</f>
        <v/>
      </c>
      <c r="U602" s="175" t="str">
        <f aca="true">IF(I602="","",xEURO(OFFSET(C602,-M602+1,0),J602,OFFSET(C602,-M602+2,0),OFFSET(C602,-M602+2,0),OFFSET(C602,-M602+3,0)+AC602,OFFSET(C602,-M602+4,0),1,1)*I602)</f>
        <v/>
      </c>
      <c r="V602" s="235" t="str">
        <f aca="true">IF(I602="","",xEURO(OFFSET(C602,-M602+1,0),J602,OFFSET(C602,-M602+2,0),OFFSET(C602,-M602+2,0),OFFSET(C602,-M602+3,0)+AC602,OFFSET(C602,-M602+4,0),1,0))</f>
        <v/>
      </c>
      <c r="W602" s="175" t="str">
        <f aca="false">IF(I602="","",(V602-K602)*I602*10)</f>
        <v/>
      </c>
      <c r="X602" s="175" t="str">
        <f aca="true">IF(I602="","",xEURO(OFFSET(C602,-M602+1,0),J602,OFFSET(C602,-M602+2,0),OFFSET(C602,-M602+2,0),OFFSET(C602,-M602+3,0)+AC602,OFFSET(C602,-M602+4,0),1,2)/10*I602)</f>
        <v/>
      </c>
      <c r="Y602" s="248" t="str">
        <f aca="true">IF(I602="","",xEURO(OFFSET(C602,-M602+1,0),J602,OFFSET(C602,-M602+2,0),OFFSET(C602,-M602+2,0),OFFSET(C602,-M602+3,0)+AC602,OFFSET(C602,-M602+4,0),1,3)/100*I602*10000)</f>
        <v/>
      </c>
      <c r="Z602" s="248" t="str">
        <f aca="true">IF(I602="","",xEURO(OFFSET(C602,-M602+1,0),J602,OFFSET(C602,-M602+2,0),OFFSET(C602,-M602+2,0),OFFSET(C602,-M602+3,0)+AC602,OFFSET(C602,-M602+4,0),1,5)/365.25*I602*10000)</f>
        <v/>
      </c>
      <c r="AB602" s="249" t="str">
        <f aca="true">IF(D602="","",xCalcSkew(OFFSET(C602,-M602,0),E602-OFFSET(C602,-M602+1,0),b)/100)</f>
        <v/>
      </c>
      <c r="AC602" s="249" t="str">
        <f aca="true">IF(I602="","",xCalcSkew(OFFSET(C602,-M602,0),J602-OFFSET(C602,-M602+1,0),b)/100)</f>
        <v/>
      </c>
      <c r="AE602" s="0" t="n">
        <f aca="false">D602*F602*10000*-1</f>
        <v>-0</v>
      </c>
      <c r="AF602" s="0" t="n">
        <f aca="false">I602*K602*10000*-1</f>
        <v>-0</v>
      </c>
      <c r="AG602" s="0" t="n">
        <f aca="false">AE602+AF602</f>
        <v>-0</v>
      </c>
    </row>
    <row r="603" customFormat="false" ht="12.75" hidden="false" customHeight="false" outlineLevel="0" collapsed="false">
      <c r="D603" s="265"/>
      <c r="E603" s="266"/>
      <c r="F603" s="266"/>
      <c r="G603" s="267"/>
      <c r="I603" s="265"/>
      <c r="J603" s="266"/>
      <c r="K603" s="266"/>
      <c r="L603" s="268"/>
      <c r="M603" s="247" t="n">
        <f aca="false">M602+1</f>
        <v>20</v>
      </c>
      <c r="N603" s="175" t="str">
        <f aca="true">IF(D603="","",xEURO(OFFSET(C603,-M603+1,0),E603,OFFSET(C603,-M603+2,0),OFFSET(C603,-M603+2,0),OFFSET(C603,-M603+3,0)+AB603,OFFSET(C603,-M603+4,0),0,1)*D603)</f>
        <v/>
      </c>
      <c r="O603" s="235" t="str">
        <f aca="true">IF(D603="","",xEURO(OFFSET(C603,-M603+1,0),E603,OFFSET(C603,-M603+2,0),OFFSET(C603,-M603+2,0),OFFSET(C603,-M603+3,0)+AB603,OFFSET(C603,-M603+4,0),0,0))</f>
        <v/>
      </c>
      <c r="P603" s="175" t="str">
        <f aca="false">IF(D603="","",(O603-F603)*D603*10)</f>
        <v/>
      </c>
      <c r="Q603" s="175" t="str">
        <f aca="true">IF(D603="","",xEURO(OFFSET(C603,-M603+1,0),E603,OFFSET(C603,-M603+2,0),OFFSET(C603,-M603+2,0),OFFSET(C603,-M603+3,0)+AB603,OFFSET(C603,-M603+4,0),0,2)/10*D603)</f>
        <v/>
      </c>
      <c r="R603" s="248" t="str">
        <f aca="true">IF(D603="","",xEURO(OFFSET(C603,-M603+1,0),E603,OFFSET(C603,-M603+2,0),OFFSET(C603,-M603+2,0),OFFSET(C603,-M603+3,0)+AB603,OFFSET(C603,-M603+4,0),0,3)/100*D603*10000)</f>
        <v/>
      </c>
      <c r="S603" s="248" t="str">
        <f aca="true">IF(D603="","",xEURO(OFFSET(C603,-M603+1,0),E603,OFFSET(C603,-M603+2,0),OFFSET(C603,-M603+2,0),OFFSET(C603,-M603+3,0)+AB603,OFFSET(C603,-M603+4,0),0,5)/365.25*D603*10000)</f>
        <v/>
      </c>
      <c r="U603" s="175" t="str">
        <f aca="true">IF(I603="","",xEURO(OFFSET(C603,-M603+1,0),J603,OFFSET(C603,-M603+2,0),OFFSET(C603,-M603+2,0),OFFSET(C603,-M603+3,0)+AC603,OFFSET(C603,-M603+4,0),1,1)*I603)</f>
        <v/>
      </c>
      <c r="V603" s="235" t="str">
        <f aca="true">IF(I603="","",xEURO(OFFSET(C603,-M603+1,0),J603,OFFSET(C603,-M603+2,0),OFFSET(C603,-M603+2,0),OFFSET(C603,-M603+3,0)+AC603,OFFSET(C603,-M603+4,0),1,0))</f>
        <v/>
      </c>
      <c r="W603" s="175" t="str">
        <f aca="false">IF(I603="","",(V603-K603)*I603*10)</f>
        <v/>
      </c>
      <c r="X603" s="175" t="str">
        <f aca="true">IF(I603="","",xEURO(OFFSET(C603,-M603+1,0),J603,OFFSET(C603,-M603+2,0),OFFSET(C603,-M603+2,0),OFFSET(C603,-M603+3,0)+AC603,OFFSET(C603,-M603+4,0),1,2)/10*I603)</f>
        <v/>
      </c>
      <c r="Y603" s="248" t="str">
        <f aca="true">IF(I603="","",xEURO(OFFSET(C603,-M603+1,0),J603,OFFSET(C603,-M603+2,0),OFFSET(C603,-M603+2,0),OFFSET(C603,-M603+3,0)+AC603,OFFSET(C603,-M603+4,0),1,3)/100*I603*10000)</f>
        <v/>
      </c>
      <c r="Z603" s="248" t="str">
        <f aca="true">IF(I603="","",xEURO(OFFSET(C603,-M603+1,0),J603,OFFSET(C603,-M603+2,0),OFFSET(C603,-M603+2,0),OFFSET(C603,-M603+3,0)+AC603,OFFSET(C603,-M603+4,0),1,5)/365.25*I603*10000)</f>
        <v/>
      </c>
      <c r="AB603" s="249" t="str">
        <f aca="true">IF(D603="","",xCalcSkew(OFFSET(C603,-M603,0),E603-OFFSET(C603,-M603+1,0),b)/100)</f>
        <v/>
      </c>
      <c r="AC603" s="249" t="str">
        <f aca="true">IF(I603="","",xCalcSkew(OFFSET(C603,-M603,0),J603-OFFSET(C603,-M603+1,0),b)/100)</f>
        <v/>
      </c>
      <c r="AE603" s="0" t="n">
        <f aca="false">D603*F603*10000*-1</f>
        <v>-0</v>
      </c>
      <c r="AF603" s="0" t="n">
        <f aca="false">I603*K603*10000*-1</f>
        <v>-0</v>
      </c>
      <c r="AG603" s="0" t="n">
        <f aca="false">AE603+AF603</f>
        <v>-0</v>
      </c>
    </row>
    <row r="604" customFormat="false" ht="12.75" hidden="false" customHeight="false" outlineLevel="0" collapsed="false">
      <c r="D604" s="265"/>
      <c r="E604" s="266"/>
      <c r="F604" s="266"/>
      <c r="G604" s="267"/>
      <c r="I604" s="265"/>
      <c r="J604" s="266"/>
      <c r="K604" s="266"/>
      <c r="L604" s="268"/>
      <c r="M604" s="247" t="n">
        <f aca="false">M603+1</f>
        <v>21</v>
      </c>
      <c r="N604" s="175" t="str">
        <f aca="true">IF(D604="","",xEURO(OFFSET(C604,-M604+1,0),E604,OFFSET(C604,-M604+2,0),OFFSET(C604,-M604+2,0),OFFSET(C604,-M604+3,0)+AB604,OFFSET(C604,-M604+4,0),0,1)*D604)</f>
        <v/>
      </c>
      <c r="O604" s="235" t="str">
        <f aca="true">IF(D604="","",xEURO(OFFSET(C604,-M604+1,0),E604,OFFSET(C604,-M604+2,0),OFFSET(C604,-M604+2,0),OFFSET(C604,-M604+3,0)+AB604,OFFSET(C604,-M604+4,0),0,0))</f>
        <v/>
      </c>
      <c r="P604" s="175" t="str">
        <f aca="false">IF(D604="","",(O604-F604)*D604*10)</f>
        <v/>
      </c>
      <c r="Q604" s="175" t="str">
        <f aca="true">IF(D604="","",xEURO(OFFSET(C604,-M604+1,0),E604,OFFSET(C604,-M604+2,0),OFFSET(C604,-M604+2,0),OFFSET(C604,-M604+3,0)+AB604,OFFSET(C604,-M604+4,0),0,2)/10*D604)</f>
        <v/>
      </c>
      <c r="R604" s="248" t="str">
        <f aca="true">IF(D604="","",xEURO(OFFSET(C604,-M604+1,0),E604,OFFSET(C604,-M604+2,0),OFFSET(C604,-M604+2,0),OFFSET(C604,-M604+3,0)+AB604,OFFSET(C604,-M604+4,0),0,3)/100*D604*10000)</f>
        <v/>
      </c>
      <c r="S604" s="248" t="str">
        <f aca="true">IF(D604="","",xEURO(OFFSET(C604,-M604+1,0),E604,OFFSET(C604,-M604+2,0),OFFSET(C604,-M604+2,0),OFFSET(C604,-M604+3,0)+AB604,OFFSET(C604,-M604+4,0),0,5)/365.25*D604*10000)</f>
        <v/>
      </c>
      <c r="U604" s="175" t="str">
        <f aca="true">IF(I604="","",xEURO(OFFSET(C604,-M604+1,0),J604,OFFSET(C604,-M604+2,0),OFFSET(C604,-M604+2,0),OFFSET(C604,-M604+3,0)+AC604,OFFSET(C604,-M604+4,0),1,1)*I604)</f>
        <v/>
      </c>
      <c r="V604" s="235" t="str">
        <f aca="true">IF(I604="","",xEURO(OFFSET(C604,-M604+1,0),J604,OFFSET(C604,-M604+2,0),OFFSET(C604,-M604+2,0),OFFSET(C604,-M604+3,0)+AC604,OFFSET(C604,-M604+4,0),1,0))</f>
        <v/>
      </c>
      <c r="W604" s="175" t="str">
        <f aca="false">IF(I604="","",(V604-K604)*I604*10)</f>
        <v/>
      </c>
      <c r="X604" s="175" t="str">
        <f aca="true">IF(I604="","",xEURO(OFFSET(C604,-M604+1,0),J604,OFFSET(C604,-M604+2,0),OFFSET(C604,-M604+2,0),OFFSET(C604,-M604+3,0)+AC604,OFFSET(C604,-M604+4,0),1,2)/10*I604)</f>
        <v/>
      </c>
      <c r="Y604" s="248" t="str">
        <f aca="true">IF(I604="","",xEURO(OFFSET(C604,-M604+1,0),J604,OFFSET(C604,-M604+2,0),OFFSET(C604,-M604+2,0),OFFSET(C604,-M604+3,0)+AC604,OFFSET(C604,-M604+4,0),1,3)/100*I604*10000)</f>
        <v/>
      </c>
      <c r="Z604" s="248" t="str">
        <f aca="true">IF(I604="","",xEURO(OFFSET(C604,-M604+1,0),J604,OFFSET(C604,-M604+2,0),OFFSET(C604,-M604+2,0),OFFSET(C604,-M604+3,0)+AC604,OFFSET(C604,-M604+4,0),1,5)/365.25*I604*10000)</f>
        <v/>
      </c>
      <c r="AB604" s="249" t="str">
        <f aca="true">IF(D604="","",xCalcSkew(OFFSET(C604,-M604,0),E604-OFFSET(C604,-M604+1,0),b)/100)</f>
        <v/>
      </c>
      <c r="AC604" s="249" t="str">
        <f aca="true">IF(I604="","",xCalcSkew(OFFSET(C604,-M604,0),J604-OFFSET(C604,-M604+1,0),b)/100)</f>
        <v/>
      </c>
      <c r="AE604" s="0" t="n">
        <f aca="false">D604*F604*10000*-1</f>
        <v>-0</v>
      </c>
      <c r="AF604" s="0" t="n">
        <f aca="false">I604*K604*10000*-1</f>
        <v>-0</v>
      </c>
      <c r="AG604" s="0" t="n">
        <f aca="false">AE604+AF604</f>
        <v>-0</v>
      </c>
    </row>
    <row r="605" customFormat="false" ht="12.75" hidden="false" customHeight="false" outlineLevel="0" collapsed="false">
      <c r="D605" s="265"/>
      <c r="E605" s="266"/>
      <c r="F605" s="266"/>
      <c r="G605" s="267"/>
      <c r="I605" s="265"/>
      <c r="J605" s="266"/>
      <c r="K605" s="266"/>
      <c r="L605" s="268"/>
      <c r="M605" s="247" t="n">
        <f aca="false">M604+1</f>
        <v>22</v>
      </c>
      <c r="N605" s="175" t="str">
        <f aca="true">IF(D605="","",xEURO(OFFSET(C605,-M605+1,0),E605,OFFSET(C605,-M605+2,0),OFFSET(C605,-M605+2,0),OFFSET(C605,-M605+3,0)+AB605,OFFSET(C605,-M605+4,0),0,1)*D605)</f>
        <v/>
      </c>
      <c r="O605" s="235" t="str">
        <f aca="true">IF(D605="","",xEURO(OFFSET(C605,-M605+1,0),E605,OFFSET(C605,-M605+2,0),OFFSET(C605,-M605+2,0),OFFSET(C605,-M605+3,0)+AB605,OFFSET(C605,-M605+4,0),0,0))</f>
        <v/>
      </c>
      <c r="P605" s="175" t="str">
        <f aca="false">IF(D605="","",(O605-F605)*D605*10)</f>
        <v/>
      </c>
      <c r="Q605" s="175" t="str">
        <f aca="true">IF(D605="","",xEURO(OFFSET(C605,-M605+1,0),E605,OFFSET(C605,-M605+2,0),OFFSET(C605,-M605+2,0),OFFSET(C605,-M605+3,0)+AB605,OFFSET(C605,-M605+4,0),0,2)/10*D605)</f>
        <v/>
      </c>
      <c r="R605" s="248" t="str">
        <f aca="true">IF(D605="","",xEURO(OFFSET(C605,-M605+1,0),E605,OFFSET(C605,-M605+2,0),OFFSET(C605,-M605+2,0),OFFSET(C605,-M605+3,0)+AB605,OFFSET(C605,-M605+4,0),0,3)/100*D605*10000)</f>
        <v/>
      </c>
      <c r="S605" s="248" t="str">
        <f aca="true">IF(D605="","",xEURO(OFFSET(C605,-M605+1,0),E605,OFFSET(C605,-M605+2,0),OFFSET(C605,-M605+2,0),OFFSET(C605,-M605+3,0)+AB605,OFFSET(C605,-M605+4,0),0,5)/365.25*D605*10000)</f>
        <v/>
      </c>
      <c r="U605" s="175" t="str">
        <f aca="true">IF(I605="","",xEURO(OFFSET(C605,-M605+1,0),J605,OFFSET(C605,-M605+2,0),OFFSET(C605,-M605+2,0),OFFSET(C605,-M605+3,0)+AC605,OFFSET(C605,-M605+4,0),1,1)*I605)</f>
        <v/>
      </c>
      <c r="V605" s="235" t="str">
        <f aca="true">IF(I605="","",xEURO(OFFSET(C605,-M605+1,0),J605,OFFSET(C605,-M605+2,0),OFFSET(C605,-M605+2,0),OFFSET(C605,-M605+3,0)+AC605,OFFSET(C605,-M605+4,0),1,0))</f>
        <v/>
      </c>
      <c r="W605" s="175" t="str">
        <f aca="false">IF(I605="","",(V605-K605)*I605*10)</f>
        <v/>
      </c>
      <c r="X605" s="175" t="str">
        <f aca="true">IF(I605="","",xEURO(OFFSET(C605,-M605+1,0),J605,OFFSET(C605,-M605+2,0),OFFSET(C605,-M605+2,0),OFFSET(C605,-M605+3,0)+AC605,OFFSET(C605,-M605+4,0),1,2)/10*I605)</f>
        <v/>
      </c>
      <c r="Y605" s="248" t="str">
        <f aca="true">IF(I605="","",xEURO(OFFSET(C605,-M605+1,0),J605,OFFSET(C605,-M605+2,0),OFFSET(C605,-M605+2,0),OFFSET(C605,-M605+3,0)+AC605,OFFSET(C605,-M605+4,0),1,3)/100*I605*10000)</f>
        <v/>
      </c>
      <c r="Z605" s="248" t="str">
        <f aca="true">IF(I605="","",xEURO(OFFSET(C605,-M605+1,0),J605,OFFSET(C605,-M605+2,0),OFFSET(C605,-M605+2,0),OFFSET(C605,-M605+3,0)+AC605,OFFSET(C605,-M605+4,0),1,5)/365.25*I605*10000)</f>
        <v/>
      </c>
      <c r="AB605" s="249" t="str">
        <f aca="true">IF(D605="","",xCalcSkew(OFFSET(C605,-M605,0),E605-OFFSET(C605,-M605+1,0),b)/100)</f>
        <v/>
      </c>
      <c r="AC605" s="249" t="str">
        <f aca="true">IF(I605="","",xCalcSkew(OFFSET(C605,-M605,0),J605-OFFSET(C605,-M605+1,0),b)/100)</f>
        <v/>
      </c>
      <c r="AE605" s="0" t="n">
        <f aca="false">D605*F605*10000*-1</f>
        <v>-0</v>
      </c>
      <c r="AF605" s="0" t="n">
        <f aca="false">I605*K605*10000*-1</f>
        <v>-0</v>
      </c>
      <c r="AG605" s="0" t="n">
        <f aca="false">AE605+AF605</f>
        <v>-0</v>
      </c>
    </row>
    <row r="606" customFormat="false" ht="12.75" hidden="false" customHeight="false" outlineLevel="0" collapsed="false">
      <c r="D606" s="265"/>
      <c r="E606" s="266"/>
      <c r="F606" s="266"/>
      <c r="G606" s="267"/>
      <c r="I606" s="265"/>
      <c r="J606" s="266"/>
      <c r="K606" s="266"/>
      <c r="L606" s="268"/>
      <c r="M606" s="247" t="n">
        <f aca="false">M605+1</f>
        <v>23</v>
      </c>
      <c r="N606" s="175" t="str">
        <f aca="true">IF(D606="","",xEURO(OFFSET(C606,-M606+1,0),E606,OFFSET(C606,-M606+2,0),OFFSET(C606,-M606+2,0),OFFSET(C606,-M606+3,0)+AB606,OFFSET(C606,-M606+4,0),0,1)*D606)</f>
        <v/>
      </c>
      <c r="O606" s="235" t="str">
        <f aca="true">IF(D606="","",xEURO(OFFSET(C606,-M606+1,0),E606,OFFSET(C606,-M606+2,0),OFFSET(C606,-M606+2,0),OFFSET(C606,-M606+3,0)+AB606,OFFSET(C606,-M606+4,0),0,0))</f>
        <v/>
      </c>
      <c r="P606" s="175" t="str">
        <f aca="false">IF(D606="","",(O606-F606)*D606*10)</f>
        <v/>
      </c>
      <c r="Q606" s="175" t="str">
        <f aca="true">IF(D606="","",xEURO(OFFSET(C606,-M606+1,0),E606,OFFSET(C606,-M606+2,0),OFFSET(C606,-M606+2,0),OFFSET(C606,-M606+3,0)+AB606,OFFSET(C606,-M606+4,0),0,2)/10*D606)</f>
        <v/>
      </c>
      <c r="R606" s="248" t="str">
        <f aca="true">IF(D606="","",xEURO(OFFSET(C606,-M606+1,0),E606,OFFSET(C606,-M606+2,0),OFFSET(C606,-M606+2,0),OFFSET(C606,-M606+3,0)+AB606,OFFSET(C606,-M606+4,0),0,3)/100*D606*10000)</f>
        <v/>
      </c>
      <c r="S606" s="248" t="str">
        <f aca="true">IF(D606="","",xEURO(OFFSET(C606,-M606+1,0),E606,OFFSET(C606,-M606+2,0),OFFSET(C606,-M606+2,0),OFFSET(C606,-M606+3,0)+AB606,OFFSET(C606,-M606+4,0),0,5)/365.25*D606*10000)</f>
        <v/>
      </c>
      <c r="U606" s="175" t="str">
        <f aca="true">IF(I606="","",xEURO(OFFSET(C606,-M606+1,0),J606,OFFSET(C606,-M606+2,0),OFFSET(C606,-M606+2,0),OFFSET(C606,-M606+3,0)+AC606,OFFSET(C606,-M606+4,0),1,1)*I606)</f>
        <v/>
      </c>
      <c r="V606" s="235" t="str">
        <f aca="true">IF(I606="","",xEURO(OFFSET(C606,-M606+1,0),J606,OFFSET(C606,-M606+2,0),OFFSET(C606,-M606+2,0),OFFSET(C606,-M606+3,0)+AC606,OFFSET(C606,-M606+4,0),1,0))</f>
        <v/>
      </c>
      <c r="W606" s="175" t="str">
        <f aca="false">IF(I606="","",(V606-K606)*I606*10)</f>
        <v/>
      </c>
      <c r="X606" s="175" t="str">
        <f aca="true">IF(I606="","",xEURO(OFFSET(C606,-M606+1,0),J606,OFFSET(C606,-M606+2,0),OFFSET(C606,-M606+2,0),OFFSET(C606,-M606+3,0)+AC606,OFFSET(C606,-M606+4,0),1,2)/10*I606)</f>
        <v/>
      </c>
      <c r="Y606" s="248" t="str">
        <f aca="true">IF(I606="","",xEURO(OFFSET(C606,-M606+1,0),J606,OFFSET(C606,-M606+2,0),OFFSET(C606,-M606+2,0),OFFSET(C606,-M606+3,0)+AC606,OFFSET(C606,-M606+4,0),1,3)/100*I606*10000)</f>
        <v/>
      </c>
      <c r="Z606" s="248" t="str">
        <f aca="true">IF(I606="","",xEURO(OFFSET(C606,-M606+1,0),J606,OFFSET(C606,-M606+2,0),OFFSET(C606,-M606+2,0),OFFSET(C606,-M606+3,0)+AC606,OFFSET(C606,-M606+4,0),1,5)/365.25*I606*10000)</f>
        <v/>
      </c>
      <c r="AB606" s="249" t="str">
        <f aca="true">IF(D606="","",xCalcSkew(OFFSET(C606,-M606,0),E606-OFFSET(C606,-M606+1,0),b)/100)</f>
        <v/>
      </c>
      <c r="AC606" s="249" t="str">
        <f aca="true">IF(I606="","",xCalcSkew(OFFSET(C606,-M606,0),J606-OFFSET(C606,-M606+1,0),b)/100)</f>
        <v/>
      </c>
      <c r="AE606" s="0" t="n">
        <f aca="false">D606*F606*10000*-1</f>
        <v>-0</v>
      </c>
      <c r="AF606" s="0" t="n">
        <f aca="false">I606*K606*10000*-1</f>
        <v>-0</v>
      </c>
      <c r="AG606" s="0" t="n">
        <f aca="false">AE606+AF606</f>
        <v>-0</v>
      </c>
    </row>
    <row r="607" customFormat="false" ht="12.75" hidden="false" customHeight="false" outlineLevel="0" collapsed="false">
      <c r="D607" s="265"/>
      <c r="E607" s="266"/>
      <c r="F607" s="266"/>
      <c r="G607" s="267"/>
      <c r="I607" s="265"/>
      <c r="J607" s="266"/>
      <c r="K607" s="266"/>
      <c r="L607" s="268"/>
      <c r="M607" s="247" t="n">
        <f aca="false">M606+1</f>
        <v>24</v>
      </c>
      <c r="N607" s="175" t="str">
        <f aca="true">IF(D607="","",xEURO(OFFSET(C607,-M607+1,0),E607,OFFSET(C607,-M607+2,0),OFFSET(C607,-M607+2,0),OFFSET(C607,-M607+3,0)+AB607,OFFSET(C607,-M607+4,0),0,1)*D607)</f>
        <v/>
      </c>
      <c r="O607" s="235" t="str">
        <f aca="true">IF(D607="","",xEURO(OFFSET(C607,-M607+1,0),E607,OFFSET(C607,-M607+2,0),OFFSET(C607,-M607+2,0),OFFSET(C607,-M607+3,0)+AB607,OFFSET(C607,-M607+4,0),0,0))</f>
        <v/>
      </c>
      <c r="P607" s="175" t="str">
        <f aca="false">IF(D607="","",(O607-F607)*D607*10)</f>
        <v/>
      </c>
      <c r="Q607" s="175" t="str">
        <f aca="true">IF(D607="","",xEURO(OFFSET(C607,-M607+1,0),E607,OFFSET(C607,-M607+2,0),OFFSET(C607,-M607+2,0),OFFSET(C607,-M607+3,0)+AB607,OFFSET(C607,-M607+4,0),0,2)/10*D607)</f>
        <v/>
      </c>
      <c r="R607" s="248" t="str">
        <f aca="true">IF(D607="","",xEURO(OFFSET(C607,-M607+1,0),E607,OFFSET(C607,-M607+2,0),OFFSET(C607,-M607+2,0),OFFSET(C607,-M607+3,0)+AB607,OFFSET(C607,-M607+4,0),0,3)/100*D607*10000)</f>
        <v/>
      </c>
      <c r="S607" s="248" t="str">
        <f aca="true">IF(D607="","",xEURO(OFFSET(C607,-M607+1,0),E607,OFFSET(C607,-M607+2,0),OFFSET(C607,-M607+2,0),OFFSET(C607,-M607+3,0)+AB607,OFFSET(C607,-M607+4,0),0,5)/365.25*D607*10000)</f>
        <v/>
      </c>
      <c r="U607" s="175" t="str">
        <f aca="true">IF(I607="","",xEURO(OFFSET(C607,-M607+1,0),J607,OFFSET(C607,-M607+2,0),OFFSET(C607,-M607+2,0),OFFSET(C607,-M607+3,0)+AC607,OFFSET(C607,-M607+4,0),1,1)*I607)</f>
        <v/>
      </c>
      <c r="V607" s="235" t="str">
        <f aca="true">IF(I607="","",xEURO(OFFSET(C607,-M607+1,0),J607,OFFSET(C607,-M607+2,0),OFFSET(C607,-M607+2,0),OFFSET(C607,-M607+3,0)+AC607,OFFSET(C607,-M607+4,0),1,0))</f>
        <v/>
      </c>
      <c r="W607" s="175" t="str">
        <f aca="false">IF(I607="","",(V607-K607)*I607*10)</f>
        <v/>
      </c>
      <c r="X607" s="175" t="str">
        <f aca="true">IF(I607="","",xEURO(OFFSET(C607,-M607+1,0),J607,OFFSET(C607,-M607+2,0),OFFSET(C607,-M607+2,0),OFFSET(C607,-M607+3,0)+AC607,OFFSET(C607,-M607+4,0),1,2)/10*I607)</f>
        <v/>
      </c>
      <c r="Y607" s="248" t="str">
        <f aca="true">IF(I607="","",xEURO(OFFSET(C607,-M607+1,0),J607,OFFSET(C607,-M607+2,0),OFFSET(C607,-M607+2,0),OFFSET(C607,-M607+3,0)+AC607,OFFSET(C607,-M607+4,0),1,3)/100*I607*10000)</f>
        <v/>
      </c>
      <c r="Z607" s="248" t="str">
        <f aca="true">IF(I607="","",xEURO(OFFSET(C607,-M607+1,0),J607,OFFSET(C607,-M607+2,0),OFFSET(C607,-M607+2,0),OFFSET(C607,-M607+3,0)+AC607,OFFSET(C607,-M607+4,0),1,5)/365.25*I607*10000)</f>
        <v/>
      </c>
      <c r="AB607" s="249" t="str">
        <f aca="true">IF(D607="","",xCalcSkew(OFFSET(C607,-M607,0),E607-OFFSET(C607,-M607+1,0),b)/100)</f>
        <v/>
      </c>
      <c r="AC607" s="249" t="str">
        <f aca="true">IF(I607="","",xCalcSkew(OFFSET(C607,-M607,0),J607-OFFSET(C607,-M607+1,0),b)/100)</f>
        <v/>
      </c>
      <c r="AE607" s="0" t="n">
        <f aca="false">D607*F607*10000*-1</f>
        <v>-0</v>
      </c>
      <c r="AF607" s="0" t="n">
        <f aca="false">I607*K607*10000*-1</f>
        <v>-0</v>
      </c>
      <c r="AG607" s="0" t="n">
        <f aca="false">AE607+AF607</f>
        <v>-0</v>
      </c>
    </row>
    <row r="608" customFormat="false" ht="12.75" hidden="false" customHeight="false" outlineLevel="0" collapsed="false">
      <c r="D608" s="265"/>
      <c r="E608" s="266"/>
      <c r="F608" s="266"/>
      <c r="G608" s="267"/>
      <c r="I608" s="265"/>
      <c r="J608" s="266"/>
      <c r="K608" s="266"/>
      <c r="L608" s="268"/>
      <c r="M608" s="247" t="n">
        <f aca="false">M607+1</f>
        <v>25</v>
      </c>
      <c r="N608" s="175" t="str">
        <f aca="true">IF(D608="","",xEURO(OFFSET(C608,-M608+1,0),E608,OFFSET(C608,-M608+2,0),OFFSET(C608,-M608+2,0),OFFSET(C608,-M608+3,0)+AB608,OFFSET(C608,-M608+4,0),0,1)*D608)</f>
        <v/>
      </c>
      <c r="O608" s="235" t="str">
        <f aca="true">IF(D608="","",xEURO(OFFSET(C608,-M608+1,0),E608,OFFSET(C608,-M608+2,0),OFFSET(C608,-M608+2,0),OFFSET(C608,-M608+3,0)+AB608,OFFSET(C608,-M608+4,0),0,0))</f>
        <v/>
      </c>
      <c r="P608" s="175" t="str">
        <f aca="false">IF(D608="","",(O608-F608)*D608*10)</f>
        <v/>
      </c>
      <c r="Q608" s="175" t="str">
        <f aca="true">IF(D608="","",xEURO(OFFSET(C608,-M608+1,0),E608,OFFSET(C608,-M608+2,0),OFFSET(C608,-M608+2,0),OFFSET(C608,-M608+3,0)+AB608,OFFSET(C608,-M608+4,0),0,2)/10*D608)</f>
        <v/>
      </c>
      <c r="R608" s="248" t="str">
        <f aca="true">IF(D608="","",xEURO(OFFSET(C608,-M608+1,0),E608,OFFSET(C608,-M608+2,0),OFFSET(C608,-M608+2,0),OFFSET(C608,-M608+3,0)+AB608,OFFSET(C608,-M608+4,0),0,3)/100*D608*10000)</f>
        <v/>
      </c>
      <c r="S608" s="248" t="str">
        <f aca="true">IF(D608="","",xEURO(OFFSET(C608,-M608+1,0),E608,OFFSET(C608,-M608+2,0),OFFSET(C608,-M608+2,0),OFFSET(C608,-M608+3,0)+AB608,OFFSET(C608,-M608+4,0),0,5)/365.25*D608*10000)</f>
        <v/>
      </c>
      <c r="U608" s="175" t="str">
        <f aca="true">IF(I608="","",xEURO(OFFSET(C608,-M608+1,0),J608,OFFSET(C608,-M608+2,0),OFFSET(C608,-M608+2,0),OFFSET(C608,-M608+3,0)+AC608,OFFSET(C608,-M608+4,0),1,1)*I608)</f>
        <v/>
      </c>
      <c r="V608" s="235" t="str">
        <f aca="true">IF(I608="","",xEURO(OFFSET(C608,-M608+1,0),J608,OFFSET(C608,-M608+2,0),OFFSET(C608,-M608+2,0),OFFSET(C608,-M608+3,0)+AC608,OFFSET(C608,-M608+4,0),1,0))</f>
        <v/>
      </c>
      <c r="W608" s="175" t="str">
        <f aca="false">IF(I608="","",(V608-K608)*I608*10)</f>
        <v/>
      </c>
      <c r="X608" s="175" t="str">
        <f aca="true">IF(I608="","",xEURO(OFFSET(C608,-M608+1,0),J608,OFFSET(C608,-M608+2,0),OFFSET(C608,-M608+2,0),OFFSET(C608,-M608+3,0)+AC608,OFFSET(C608,-M608+4,0),1,2)/10*I608)</f>
        <v/>
      </c>
      <c r="Y608" s="248" t="str">
        <f aca="true">IF(I608="","",xEURO(OFFSET(C608,-M608+1,0),J608,OFFSET(C608,-M608+2,0),OFFSET(C608,-M608+2,0),OFFSET(C608,-M608+3,0)+AC608,OFFSET(C608,-M608+4,0),1,3)/100*I608*10000)</f>
        <v/>
      </c>
      <c r="Z608" s="248" t="str">
        <f aca="true">IF(I608="","",xEURO(OFFSET(C608,-M608+1,0),J608,OFFSET(C608,-M608+2,0),OFFSET(C608,-M608+2,0),OFFSET(C608,-M608+3,0)+AC608,OFFSET(C608,-M608+4,0),1,5)/365.25*I608*10000)</f>
        <v/>
      </c>
      <c r="AB608" s="249" t="str">
        <f aca="true">IF(D608="","",xCalcSkew(OFFSET(C608,-M608,0),E608-OFFSET(C608,-M608+1,0),b)/100)</f>
        <v/>
      </c>
      <c r="AC608" s="249" t="str">
        <f aca="true">IF(I608="","",xCalcSkew(OFFSET(C608,-M608,0),J608-OFFSET(C608,-M608+1,0),b)/100)</f>
        <v/>
      </c>
      <c r="AE608" s="0" t="n">
        <f aca="false">D608*F608*10000*-1</f>
        <v>-0</v>
      </c>
      <c r="AF608" s="0" t="n">
        <f aca="false">I608*K608*10000*-1</f>
        <v>-0</v>
      </c>
      <c r="AG608" s="0" t="n">
        <f aca="false">AE608+AF608</f>
        <v>-0</v>
      </c>
    </row>
    <row r="609" customFormat="false" ht="12.75" hidden="false" customHeight="false" outlineLevel="0" collapsed="false">
      <c r="D609" s="265"/>
      <c r="E609" s="266"/>
      <c r="F609" s="266"/>
      <c r="G609" s="267"/>
      <c r="I609" s="265"/>
      <c r="J609" s="266"/>
      <c r="K609" s="266"/>
      <c r="L609" s="268"/>
      <c r="M609" s="247" t="n">
        <f aca="false">M608+1</f>
        <v>26</v>
      </c>
      <c r="N609" s="175" t="str">
        <f aca="true">IF(D609="","",xEURO(OFFSET(C609,-M609+1,0),E609,OFFSET(C609,-M609+2,0),OFFSET(C609,-M609+2,0),OFFSET(C609,-M609+3,0)+AB609,OFFSET(C609,-M609+4,0),0,1)*D609)</f>
        <v/>
      </c>
      <c r="O609" s="235" t="str">
        <f aca="true">IF(D609="","",xEURO(OFFSET(C609,-M609+1,0),E609,OFFSET(C609,-M609+2,0),OFFSET(C609,-M609+2,0),OFFSET(C609,-M609+3,0)+AB609,OFFSET(C609,-M609+4,0),0,0))</f>
        <v/>
      </c>
      <c r="P609" s="175" t="str">
        <f aca="false">IF(D609="","",(O609-F609)*D609*10)</f>
        <v/>
      </c>
      <c r="Q609" s="175" t="str">
        <f aca="true">IF(D609="","",xEURO(OFFSET(C609,-M609+1,0),E609,OFFSET(C609,-M609+2,0),OFFSET(C609,-M609+2,0),OFFSET(C609,-M609+3,0)+AB609,OFFSET(C609,-M609+4,0),0,2)/10*D609)</f>
        <v/>
      </c>
      <c r="R609" s="248" t="str">
        <f aca="true">IF(D609="","",xEURO(OFFSET(C609,-M609+1,0),E609,OFFSET(C609,-M609+2,0),OFFSET(C609,-M609+2,0),OFFSET(C609,-M609+3,0)+AB609,OFFSET(C609,-M609+4,0),0,3)/100*D609*10000)</f>
        <v/>
      </c>
      <c r="S609" s="248" t="str">
        <f aca="true">IF(D609="","",xEURO(OFFSET(C609,-M609+1,0),E609,OFFSET(C609,-M609+2,0),OFFSET(C609,-M609+2,0),OFFSET(C609,-M609+3,0)+AB609,OFFSET(C609,-M609+4,0),0,5)/365.25*D609*10000)</f>
        <v/>
      </c>
      <c r="U609" s="175" t="str">
        <f aca="true">IF(I609="","",xEURO(OFFSET(C609,-M609+1,0),J609,OFFSET(C609,-M609+2,0),OFFSET(C609,-M609+2,0),OFFSET(C609,-M609+3,0)+AC609,OFFSET(C609,-M609+4,0),1,1)*I609)</f>
        <v/>
      </c>
      <c r="V609" s="235" t="str">
        <f aca="true">IF(I609="","",xEURO(OFFSET(C609,-M609+1,0),J609,OFFSET(C609,-M609+2,0),OFFSET(C609,-M609+2,0),OFFSET(C609,-M609+3,0)+AC609,OFFSET(C609,-M609+4,0),1,0))</f>
        <v/>
      </c>
      <c r="W609" s="175" t="str">
        <f aca="false">IF(I609="","",(V609-K609)*I609*10)</f>
        <v/>
      </c>
      <c r="X609" s="175" t="str">
        <f aca="true">IF(I609="","",xEURO(OFFSET(C609,-M609+1,0),J609,OFFSET(C609,-M609+2,0),OFFSET(C609,-M609+2,0),OFFSET(C609,-M609+3,0)+AC609,OFFSET(C609,-M609+4,0),1,2)/10*I609)</f>
        <v/>
      </c>
      <c r="Y609" s="248" t="str">
        <f aca="true">IF(I609="","",xEURO(OFFSET(C609,-M609+1,0),J609,OFFSET(C609,-M609+2,0),OFFSET(C609,-M609+2,0),OFFSET(C609,-M609+3,0)+AC609,OFFSET(C609,-M609+4,0),1,3)/100*I609*10000)</f>
        <v/>
      </c>
      <c r="Z609" s="248" t="str">
        <f aca="true">IF(I609="","",xEURO(OFFSET(C609,-M609+1,0),J609,OFFSET(C609,-M609+2,0),OFFSET(C609,-M609+2,0),OFFSET(C609,-M609+3,0)+AC609,OFFSET(C609,-M609+4,0),1,5)/365.25*I609*10000)</f>
        <v/>
      </c>
      <c r="AB609" s="249" t="str">
        <f aca="true">IF(D609="","",xCalcSkew(OFFSET(C609,-M609,0),E609-OFFSET(C609,-M609+1,0),b)/100)</f>
        <v/>
      </c>
      <c r="AC609" s="249" t="str">
        <f aca="true">IF(I609="","",xCalcSkew(OFFSET(C609,-M609,0),J609-OFFSET(C609,-M609+1,0),b)/100)</f>
        <v/>
      </c>
      <c r="AE609" s="0" t="n">
        <f aca="false">D609*F609*10000*-1</f>
        <v>-0</v>
      </c>
      <c r="AF609" s="0" t="n">
        <f aca="false">I609*K609*10000*-1</f>
        <v>-0</v>
      </c>
      <c r="AG609" s="0" t="n">
        <f aca="false">AE609+AF609</f>
        <v>-0</v>
      </c>
    </row>
    <row r="610" customFormat="false" ht="12.75" hidden="false" customHeight="false" outlineLevel="0" collapsed="false">
      <c r="D610" s="265"/>
      <c r="E610" s="266"/>
      <c r="F610" s="266"/>
      <c r="G610" s="267"/>
      <c r="I610" s="265"/>
      <c r="J610" s="266"/>
      <c r="K610" s="266"/>
      <c r="L610" s="268"/>
      <c r="M610" s="247" t="n">
        <f aca="false">M609+1</f>
        <v>27</v>
      </c>
      <c r="N610" s="175" t="str">
        <f aca="true">IF(D610="","",xEURO(OFFSET(C610,-M610+1,0),E610,OFFSET(C610,-M610+2,0),OFFSET(C610,-M610+2,0),OFFSET(C610,-M610+3,0)+AB610,OFFSET(C610,-M610+4,0),0,1)*D610)</f>
        <v/>
      </c>
      <c r="O610" s="235" t="str">
        <f aca="true">IF(D610="","",xEURO(OFFSET(C610,-M610+1,0),E610,OFFSET(C610,-M610+2,0),OFFSET(C610,-M610+2,0),OFFSET(C610,-M610+3,0)+AB610,OFFSET(C610,-M610+4,0),0,0))</f>
        <v/>
      </c>
      <c r="P610" s="175" t="str">
        <f aca="false">IF(D610="","",(O610-F610)*D610*10)</f>
        <v/>
      </c>
      <c r="Q610" s="175" t="str">
        <f aca="true">IF(D610="","",xEURO(OFFSET(C610,-M610+1,0),E610,OFFSET(C610,-M610+2,0),OFFSET(C610,-M610+2,0),OFFSET(C610,-M610+3,0)+AB610,OFFSET(C610,-M610+4,0),0,2)/10*D610)</f>
        <v/>
      </c>
      <c r="R610" s="248" t="str">
        <f aca="true">IF(D610="","",xEURO(OFFSET(C610,-M610+1,0),E610,OFFSET(C610,-M610+2,0),OFFSET(C610,-M610+2,0),OFFSET(C610,-M610+3,0)+AB610,OFFSET(C610,-M610+4,0),0,3)/100*D610*10000)</f>
        <v/>
      </c>
      <c r="S610" s="248" t="str">
        <f aca="true">IF(D610="","",xEURO(OFFSET(C610,-M610+1,0),E610,OFFSET(C610,-M610+2,0),OFFSET(C610,-M610+2,0),OFFSET(C610,-M610+3,0)+AB610,OFFSET(C610,-M610+4,0),0,5)/365.25*D610*10000)</f>
        <v/>
      </c>
      <c r="U610" s="175" t="str">
        <f aca="true">IF(I610="","",xEURO(OFFSET(C610,-M610+1,0),J610,OFFSET(C610,-M610+2,0),OFFSET(C610,-M610+2,0),OFFSET(C610,-M610+3,0)+AC610,OFFSET(C610,-M610+4,0),1,1)*I610)</f>
        <v/>
      </c>
      <c r="V610" s="235" t="str">
        <f aca="true">IF(I610="","",xEURO(OFFSET(C610,-M610+1,0),J610,OFFSET(C610,-M610+2,0),OFFSET(C610,-M610+2,0),OFFSET(C610,-M610+3,0)+AC610,OFFSET(C610,-M610+4,0),1,0))</f>
        <v/>
      </c>
      <c r="W610" s="175" t="str">
        <f aca="false">IF(I610="","",(V610-K610)*I610*10)</f>
        <v/>
      </c>
      <c r="X610" s="175" t="str">
        <f aca="true">IF(I610="","",xEURO(OFFSET(C610,-M610+1,0),J610,OFFSET(C610,-M610+2,0),OFFSET(C610,-M610+2,0),OFFSET(C610,-M610+3,0)+AC610,OFFSET(C610,-M610+4,0),1,2)/10*I610)</f>
        <v/>
      </c>
      <c r="Y610" s="248" t="str">
        <f aca="true">IF(I610="","",xEURO(OFFSET(C610,-M610+1,0),J610,OFFSET(C610,-M610+2,0),OFFSET(C610,-M610+2,0),OFFSET(C610,-M610+3,0)+AC610,OFFSET(C610,-M610+4,0),1,3)/100*I610*10000)</f>
        <v/>
      </c>
      <c r="Z610" s="248" t="str">
        <f aca="true">IF(I610="","",xEURO(OFFSET(C610,-M610+1,0),J610,OFFSET(C610,-M610+2,0),OFFSET(C610,-M610+2,0),OFFSET(C610,-M610+3,0)+AC610,OFFSET(C610,-M610+4,0),1,5)/365.25*I610*10000)</f>
        <v/>
      </c>
      <c r="AB610" s="249" t="str">
        <f aca="true">IF(D610="","",xCalcSkew(OFFSET(C610,-M610,0),E610-OFFSET(C610,-M610+1,0),b)/100)</f>
        <v/>
      </c>
      <c r="AC610" s="249" t="str">
        <f aca="true">IF(I610="","",xCalcSkew(OFFSET(C610,-M610,0),J610-OFFSET(C610,-M610+1,0),b)/100)</f>
        <v/>
      </c>
      <c r="AE610" s="0" t="n">
        <f aca="false">D610*F610*10000*-1</f>
        <v>-0</v>
      </c>
      <c r="AF610" s="0" t="n">
        <f aca="false">I610*K610*10000*-1</f>
        <v>-0</v>
      </c>
      <c r="AG610" s="0" t="n">
        <f aca="false">AE610+AF610</f>
        <v>-0</v>
      </c>
    </row>
    <row r="611" customFormat="false" ht="12.75" hidden="false" customHeight="false" outlineLevel="0" collapsed="false">
      <c r="D611" s="265"/>
      <c r="E611" s="266"/>
      <c r="F611" s="266"/>
      <c r="G611" s="267"/>
      <c r="I611" s="265"/>
      <c r="J611" s="266"/>
      <c r="K611" s="266"/>
      <c r="L611" s="268"/>
      <c r="M611" s="247" t="n">
        <f aca="false">M610+1</f>
        <v>28</v>
      </c>
      <c r="N611" s="175" t="str">
        <f aca="true">IF(D611="","",xEURO(OFFSET(C611,-M611+1,0),E611,OFFSET(C611,-M611+2,0),OFFSET(C611,-M611+2,0),OFFSET(C611,-M611+3,0)+AB611,OFFSET(C611,-M611+4,0),0,1)*D611)</f>
        <v/>
      </c>
      <c r="O611" s="235" t="str">
        <f aca="true">IF(D611="","",xEURO(OFFSET(C611,-M611+1,0),E611,OFFSET(C611,-M611+2,0),OFFSET(C611,-M611+2,0),OFFSET(C611,-M611+3,0)+AB611,OFFSET(C611,-M611+4,0),0,0))</f>
        <v/>
      </c>
      <c r="P611" s="175" t="str">
        <f aca="false">IF(D611="","",(O611-F611)*D611*10)</f>
        <v/>
      </c>
      <c r="Q611" s="175" t="str">
        <f aca="true">IF(D611="","",xEURO(OFFSET(C611,-M611+1,0),E611,OFFSET(C611,-M611+2,0),OFFSET(C611,-M611+2,0),OFFSET(C611,-M611+3,0)+AB611,OFFSET(C611,-M611+4,0),0,2)/10*D611)</f>
        <v/>
      </c>
      <c r="R611" s="248" t="str">
        <f aca="true">IF(D611="","",xEURO(OFFSET(C611,-M611+1,0),E611,OFFSET(C611,-M611+2,0),OFFSET(C611,-M611+2,0),OFFSET(C611,-M611+3,0)+AB611,OFFSET(C611,-M611+4,0),0,3)/100*D611*10000)</f>
        <v/>
      </c>
      <c r="S611" s="248" t="str">
        <f aca="true">IF(D611="","",xEURO(OFFSET(C611,-M611+1,0),E611,OFFSET(C611,-M611+2,0),OFFSET(C611,-M611+2,0),OFFSET(C611,-M611+3,0)+AB611,OFFSET(C611,-M611+4,0),0,5)/365.25*D611*10000)</f>
        <v/>
      </c>
      <c r="U611" s="175" t="str">
        <f aca="true">IF(I611="","",xEURO(OFFSET(C611,-M611+1,0),J611,OFFSET(C611,-M611+2,0),OFFSET(C611,-M611+2,0),OFFSET(C611,-M611+3,0)+AC611,OFFSET(C611,-M611+4,0),1,1)*I611)</f>
        <v/>
      </c>
      <c r="V611" s="235" t="str">
        <f aca="true">IF(I611="","",xEURO(OFFSET(C611,-M611+1,0),J611,OFFSET(C611,-M611+2,0),OFFSET(C611,-M611+2,0),OFFSET(C611,-M611+3,0)+AC611,OFFSET(C611,-M611+4,0),1,0))</f>
        <v/>
      </c>
      <c r="W611" s="175" t="str">
        <f aca="false">IF(I611="","",(V611-K611)*I611*10)</f>
        <v/>
      </c>
      <c r="X611" s="175" t="str">
        <f aca="true">IF(I611="","",xEURO(OFFSET(C611,-M611+1,0),J611,OFFSET(C611,-M611+2,0),OFFSET(C611,-M611+2,0),OFFSET(C611,-M611+3,0)+AC611,OFFSET(C611,-M611+4,0),1,2)/10*I611)</f>
        <v/>
      </c>
      <c r="Y611" s="248" t="str">
        <f aca="true">IF(I611="","",xEURO(OFFSET(C611,-M611+1,0),J611,OFFSET(C611,-M611+2,0),OFFSET(C611,-M611+2,0),OFFSET(C611,-M611+3,0)+AC611,OFFSET(C611,-M611+4,0),1,3)/100*I611*10000)</f>
        <v/>
      </c>
      <c r="Z611" s="248" t="str">
        <f aca="true">IF(I611="","",xEURO(OFFSET(C611,-M611+1,0),J611,OFFSET(C611,-M611+2,0),OFFSET(C611,-M611+2,0),OFFSET(C611,-M611+3,0)+AC611,OFFSET(C611,-M611+4,0),1,5)/365.25*I611*10000)</f>
        <v/>
      </c>
      <c r="AB611" s="249" t="str">
        <f aca="true">IF(D611="","",xCalcSkew(OFFSET(C611,-M611,0),E611-OFFSET(C611,-M611+1,0),b)/100)</f>
        <v/>
      </c>
      <c r="AC611" s="249" t="str">
        <f aca="true">IF(I611="","",xCalcSkew(OFFSET(C611,-M611,0),J611-OFFSET(C611,-M611+1,0),b)/100)</f>
        <v/>
      </c>
      <c r="AE611" s="0" t="n">
        <f aca="false">D611*F611*10000*-1</f>
        <v>-0</v>
      </c>
      <c r="AF611" s="0" t="n">
        <f aca="false">I611*K611*10000*-1</f>
        <v>-0</v>
      </c>
      <c r="AG611" s="0" t="n">
        <f aca="false">AE611+AF611</f>
        <v>-0</v>
      </c>
    </row>
    <row r="612" customFormat="false" ht="12.75" hidden="false" customHeight="false" outlineLevel="0" collapsed="false">
      <c r="D612" s="265"/>
      <c r="E612" s="266"/>
      <c r="F612" s="266"/>
      <c r="G612" s="267"/>
      <c r="I612" s="265"/>
      <c r="J612" s="266"/>
      <c r="K612" s="266"/>
      <c r="L612" s="268"/>
      <c r="M612" s="247" t="n">
        <f aca="false">M611+1</f>
        <v>29</v>
      </c>
      <c r="N612" s="175" t="str">
        <f aca="true">IF(D612="","",xEURO(OFFSET(C612,-M612+1,0),E612,OFFSET(C612,-M612+2,0),OFFSET(C612,-M612+2,0),OFFSET(C612,-M612+3,0)+AB612,OFFSET(C612,-M612+4,0),0,1)*D612)</f>
        <v/>
      </c>
      <c r="O612" s="235" t="str">
        <f aca="true">IF(D612="","",xEURO(OFFSET(C612,-M612+1,0),E612,OFFSET(C612,-M612+2,0),OFFSET(C612,-M612+2,0),OFFSET(C612,-M612+3,0)+AB612,OFFSET(C612,-M612+4,0),0,0))</f>
        <v/>
      </c>
      <c r="P612" s="175" t="str">
        <f aca="false">IF(D612="","",(O612-F612)*D612*10)</f>
        <v/>
      </c>
      <c r="Q612" s="175" t="str">
        <f aca="true">IF(D612="","",xEURO(OFFSET(C612,-M612+1,0),E612,OFFSET(C612,-M612+2,0),OFFSET(C612,-M612+2,0),OFFSET(C612,-M612+3,0)+AB612,OFFSET(C612,-M612+4,0),0,2)/10*D612)</f>
        <v/>
      </c>
      <c r="R612" s="248" t="str">
        <f aca="true">IF(D612="","",xEURO(OFFSET(C612,-M612+1,0),E612,OFFSET(C612,-M612+2,0),OFFSET(C612,-M612+2,0),OFFSET(C612,-M612+3,0)+AB612,OFFSET(C612,-M612+4,0),0,3)/100*D612*10000)</f>
        <v/>
      </c>
      <c r="S612" s="248" t="str">
        <f aca="true">IF(D612="","",xEURO(OFFSET(C612,-M612+1,0),E612,OFFSET(C612,-M612+2,0),OFFSET(C612,-M612+2,0),OFFSET(C612,-M612+3,0)+AB612,OFFSET(C612,-M612+4,0),0,5)/365.25*D612*10000)</f>
        <v/>
      </c>
      <c r="U612" s="175" t="str">
        <f aca="true">IF(I612="","",xEURO(OFFSET(C612,-M612+1,0),J612,OFFSET(C612,-M612+2,0),OFFSET(C612,-M612+2,0),OFFSET(C612,-M612+3,0)+AC612,OFFSET(C612,-M612+4,0),1,1)*I612)</f>
        <v/>
      </c>
      <c r="V612" s="235" t="str">
        <f aca="true">IF(I612="","",xEURO(OFFSET(C612,-M612+1,0),J612,OFFSET(C612,-M612+2,0),OFFSET(C612,-M612+2,0),OFFSET(C612,-M612+3,0)+AC612,OFFSET(C612,-M612+4,0),1,0))</f>
        <v/>
      </c>
      <c r="W612" s="175" t="str">
        <f aca="false">IF(I612="","",(V612-K612)*I612*10)</f>
        <v/>
      </c>
      <c r="X612" s="175" t="str">
        <f aca="true">IF(I612="","",xEURO(OFFSET(C612,-M612+1,0),J612,OFFSET(C612,-M612+2,0),OFFSET(C612,-M612+2,0),OFFSET(C612,-M612+3,0)+AC612,OFFSET(C612,-M612+4,0),1,2)/10*I612)</f>
        <v/>
      </c>
      <c r="Y612" s="248" t="str">
        <f aca="true">IF(I612="","",xEURO(OFFSET(C612,-M612+1,0),J612,OFFSET(C612,-M612+2,0),OFFSET(C612,-M612+2,0),OFFSET(C612,-M612+3,0)+AC612,OFFSET(C612,-M612+4,0),1,3)/100*I612*10000)</f>
        <v/>
      </c>
      <c r="Z612" s="248" t="str">
        <f aca="true">IF(I612="","",xEURO(OFFSET(C612,-M612+1,0),J612,OFFSET(C612,-M612+2,0),OFFSET(C612,-M612+2,0),OFFSET(C612,-M612+3,0)+AC612,OFFSET(C612,-M612+4,0),1,5)/365.25*I612*10000)</f>
        <v/>
      </c>
      <c r="AB612" s="249" t="str">
        <f aca="true">IF(D612="","",xCalcSkew(OFFSET(C612,-M612,0),E612-OFFSET(C612,-M612+1,0),b)/100)</f>
        <v/>
      </c>
      <c r="AC612" s="249" t="str">
        <f aca="true">IF(I612="","",xCalcSkew(OFFSET(C612,-M612,0),J612-OFFSET(C612,-M612+1,0),b)/100)</f>
        <v/>
      </c>
      <c r="AE612" s="0" t="n">
        <f aca="false">D612*F612*10000*-1</f>
        <v>-0</v>
      </c>
      <c r="AF612" s="0" t="n">
        <f aca="false">I612*K612*10000*-1</f>
        <v>-0</v>
      </c>
      <c r="AG612" s="0" t="n">
        <f aca="false">AE612+AF612</f>
        <v>-0</v>
      </c>
    </row>
    <row r="613" customFormat="false" ht="12.75" hidden="false" customHeight="false" outlineLevel="0" collapsed="false">
      <c r="D613" s="265"/>
      <c r="E613" s="266"/>
      <c r="F613" s="266"/>
      <c r="G613" s="267"/>
      <c r="I613" s="265"/>
      <c r="J613" s="266"/>
      <c r="K613" s="266"/>
      <c r="L613" s="268"/>
      <c r="M613" s="247" t="n">
        <f aca="false">M612+1</f>
        <v>30</v>
      </c>
      <c r="N613" s="175" t="str">
        <f aca="true">IF(D613="","",xEURO(OFFSET(C613,-M613+1,0),E613,OFFSET(C613,-M613+2,0),OFFSET(C613,-M613+2,0),OFFSET(C613,-M613+3,0)+AB613,OFFSET(C613,-M613+4,0),0,1)*D613)</f>
        <v/>
      </c>
      <c r="O613" s="235" t="str">
        <f aca="true">IF(D613="","",xEURO(OFFSET(C613,-M613+1,0),E613,OFFSET(C613,-M613+2,0),OFFSET(C613,-M613+2,0),OFFSET(C613,-M613+3,0)+AB613,OFFSET(C613,-M613+4,0),0,0))</f>
        <v/>
      </c>
      <c r="P613" s="175" t="str">
        <f aca="false">IF(D613="","",(O613-F613)*D613*10)</f>
        <v/>
      </c>
      <c r="Q613" s="175" t="str">
        <f aca="true">IF(D613="","",xEURO(OFFSET(C613,-M613+1,0),E613,OFFSET(C613,-M613+2,0),OFFSET(C613,-M613+2,0),OFFSET(C613,-M613+3,0)+AB613,OFFSET(C613,-M613+4,0),0,2)/10*D613)</f>
        <v/>
      </c>
      <c r="R613" s="248" t="str">
        <f aca="true">IF(D613="","",xEURO(OFFSET(C613,-M613+1,0),E613,OFFSET(C613,-M613+2,0),OFFSET(C613,-M613+2,0),OFFSET(C613,-M613+3,0)+AB613,OFFSET(C613,-M613+4,0),0,3)/100*D613*10000)</f>
        <v/>
      </c>
      <c r="S613" s="248" t="str">
        <f aca="true">IF(D613="","",xEURO(OFFSET(C613,-M613+1,0),E613,OFFSET(C613,-M613+2,0),OFFSET(C613,-M613+2,0),OFFSET(C613,-M613+3,0)+AB613,OFFSET(C613,-M613+4,0),0,5)/365.25*D613*10000)</f>
        <v/>
      </c>
      <c r="U613" s="175" t="str">
        <f aca="true">IF(I613="","",xEURO(OFFSET(C613,-M613+1,0),J613,OFFSET(C613,-M613+2,0),OFFSET(C613,-M613+2,0),OFFSET(C613,-M613+3,0)+AC613,OFFSET(C613,-M613+4,0),1,1)*I613)</f>
        <v/>
      </c>
      <c r="V613" s="235" t="str">
        <f aca="true">IF(I613="","",xEURO(OFFSET(C613,-M613+1,0),J613,OFFSET(C613,-M613+2,0),OFFSET(C613,-M613+2,0),OFFSET(C613,-M613+3,0)+AC613,OFFSET(C613,-M613+4,0),1,0))</f>
        <v/>
      </c>
      <c r="W613" s="175" t="str">
        <f aca="false">IF(I613="","",(V613-K613)*I613*10)</f>
        <v/>
      </c>
      <c r="X613" s="175" t="str">
        <f aca="true">IF(I613="","",xEURO(OFFSET(C613,-M613+1,0),J613,OFFSET(C613,-M613+2,0),OFFSET(C613,-M613+2,0),OFFSET(C613,-M613+3,0)+AC613,OFFSET(C613,-M613+4,0),1,2)/10*I613)</f>
        <v/>
      </c>
      <c r="Y613" s="248" t="str">
        <f aca="true">IF(I613="","",xEURO(OFFSET(C613,-M613+1,0),J613,OFFSET(C613,-M613+2,0),OFFSET(C613,-M613+2,0),OFFSET(C613,-M613+3,0)+AC613,OFFSET(C613,-M613+4,0),1,3)/100*I613*10000)</f>
        <v/>
      </c>
      <c r="Z613" s="248" t="str">
        <f aca="true">IF(I613="","",xEURO(OFFSET(C613,-M613+1,0),J613,OFFSET(C613,-M613+2,0),OFFSET(C613,-M613+2,0),OFFSET(C613,-M613+3,0)+AC613,OFFSET(C613,-M613+4,0),1,5)/365.25*I613*10000)</f>
        <v/>
      </c>
      <c r="AB613" s="249" t="str">
        <f aca="true">IF(D613="","",xCalcSkew(OFFSET(C613,-M613,0),E613-OFFSET(C613,-M613+1,0),b)/100)</f>
        <v/>
      </c>
      <c r="AC613" s="249" t="str">
        <f aca="true">IF(I613="","",xCalcSkew(OFFSET(C613,-M613,0),J613-OFFSET(C613,-M613+1,0),b)/100)</f>
        <v/>
      </c>
      <c r="AE613" s="0" t="n">
        <f aca="false">D613*F613*10000*-1</f>
        <v>-0</v>
      </c>
      <c r="AF613" s="0" t="n">
        <f aca="false">I613*K613*10000*-1</f>
        <v>-0</v>
      </c>
      <c r="AG613" s="0" t="n">
        <f aca="false">AE613+AF613</f>
        <v>-0</v>
      </c>
    </row>
    <row r="614" customFormat="false" ht="12.75" hidden="false" customHeight="false" outlineLevel="0" collapsed="false">
      <c r="D614" s="265"/>
      <c r="E614" s="266"/>
      <c r="F614" s="266"/>
      <c r="G614" s="267"/>
      <c r="I614" s="265"/>
      <c r="J614" s="266"/>
      <c r="K614" s="266"/>
      <c r="L614" s="268"/>
      <c r="M614" s="247" t="n">
        <f aca="false">M613+1</f>
        <v>31</v>
      </c>
      <c r="N614" s="175" t="str">
        <f aca="true">IF(D614="","",xEURO(OFFSET(C614,-M614+1,0),E614,OFFSET(C614,-M614+2,0),OFFSET(C614,-M614+2,0),OFFSET(C614,-M614+3,0)+AB614,OFFSET(C614,-M614+4,0),0,1)*D614)</f>
        <v/>
      </c>
      <c r="O614" s="235" t="str">
        <f aca="true">IF(D614="","",xEURO(OFFSET(C614,-M614+1,0),E614,OFFSET(C614,-M614+2,0),OFFSET(C614,-M614+2,0),OFFSET(C614,-M614+3,0)+AB614,OFFSET(C614,-M614+4,0),0,0))</f>
        <v/>
      </c>
      <c r="P614" s="175" t="str">
        <f aca="false">IF(D614="","",(O614-F614)*D614*10)</f>
        <v/>
      </c>
      <c r="Q614" s="175" t="str">
        <f aca="true">IF(D614="","",xEURO(OFFSET(C614,-M614+1,0),E614,OFFSET(C614,-M614+2,0),OFFSET(C614,-M614+2,0),OFFSET(C614,-M614+3,0)+AB614,OFFSET(C614,-M614+4,0),0,2)/10*D614)</f>
        <v/>
      </c>
      <c r="R614" s="248" t="str">
        <f aca="true">IF(D614="","",xEURO(OFFSET(C614,-M614+1,0),E614,OFFSET(C614,-M614+2,0),OFFSET(C614,-M614+2,0),OFFSET(C614,-M614+3,0)+AB614,OFFSET(C614,-M614+4,0),0,3)/100*D614*10000)</f>
        <v/>
      </c>
      <c r="S614" s="248" t="str">
        <f aca="true">IF(D614="","",xEURO(OFFSET(C614,-M614+1,0),E614,OFFSET(C614,-M614+2,0),OFFSET(C614,-M614+2,0),OFFSET(C614,-M614+3,0)+AB614,OFFSET(C614,-M614+4,0),0,5)/365.25*D614*10000)</f>
        <v/>
      </c>
      <c r="U614" s="175" t="str">
        <f aca="true">IF(I614="","",xEURO(OFFSET(C614,-M614+1,0),J614,OFFSET(C614,-M614+2,0),OFFSET(C614,-M614+2,0),OFFSET(C614,-M614+3,0)+AC614,OFFSET(C614,-M614+4,0),1,1)*I614)</f>
        <v/>
      </c>
      <c r="V614" s="235" t="str">
        <f aca="true">IF(I614="","",xEURO(OFFSET(C614,-M614+1,0),J614,OFFSET(C614,-M614+2,0),OFFSET(C614,-M614+2,0),OFFSET(C614,-M614+3,0)+AC614,OFFSET(C614,-M614+4,0),1,0))</f>
        <v/>
      </c>
      <c r="W614" s="175" t="str">
        <f aca="false">IF(I614="","",(V614-K614)*I614*10)</f>
        <v/>
      </c>
      <c r="X614" s="175" t="str">
        <f aca="true">IF(I614="","",xEURO(OFFSET(C614,-M614+1,0),J614,OFFSET(C614,-M614+2,0),OFFSET(C614,-M614+2,0),OFFSET(C614,-M614+3,0)+AC614,OFFSET(C614,-M614+4,0),1,2)/10*I614)</f>
        <v/>
      </c>
      <c r="Y614" s="248" t="str">
        <f aca="true">IF(I614="","",xEURO(OFFSET(C614,-M614+1,0),J614,OFFSET(C614,-M614+2,0),OFFSET(C614,-M614+2,0),OFFSET(C614,-M614+3,0)+AC614,OFFSET(C614,-M614+4,0),1,3)/100*I614*10000)</f>
        <v/>
      </c>
      <c r="Z614" s="248" t="str">
        <f aca="true">IF(I614="","",xEURO(OFFSET(C614,-M614+1,0),J614,OFFSET(C614,-M614+2,0),OFFSET(C614,-M614+2,0),OFFSET(C614,-M614+3,0)+AC614,OFFSET(C614,-M614+4,0),1,5)/365.25*I614*10000)</f>
        <v/>
      </c>
      <c r="AB614" s="249" t="str">
        <f aca="true">IF(D614="","",xCalcSkew(OFFSET(C614,-M614,0),E614-OFFSET(C614,-M614+1,0),b)/100)</f>
        <v/>
      </c>
      <c r="AC614" s="249" t="str">
        <f aca="true">IF(I614="","",xCalcSkew(OFFSET(C614,-M614,0),J614-OFFSET(C614,-M614+1,0),b)/100)</f>
        <v/>
      </c>
      <c r="AE614" s="0" t="n">
        <f aca="false">D614*F614*10000*-1</f>
        <v>-0</v>
      </c>
      <c r="AF614" s="0" t="n">
        <f aca="false">I614*K614*10000*-1</f>
        <v>-0</v>
      </c>
      <c r="AG614" s="0" t="n">
        <f aca="false">AE614+AF614</f>
        <v>-0</v>
      </c>
    </row>
    <row r="615" customFormat="false" ht="12.75" hidden="false" customHeight="false" outlineLevel="0" collapsed="false">
      <c r="D615" s="265"/>
      <c r="E615" s="266"/>
      <c r="F615" s="266"/>
      <c r="G615" s="267"/>
      <c r="I615" s="265"/>
      <c r="J615" s="266"/>
      <c r="K615" s="266"/>
      <c r="L615" s="268"/>
      <c r="M615" s="247" t="n">
        <f aca="false">M614+1</f>
        <v>32</v>
      </c>
      <c r="N615" s="175" t="str">
        <f aca="true">IF(D615="","",xEURO(OFFSET(C615,-M615+1,0),E615,OFFSET(C615,-M615+2,0),OFFSET(C615,-M615+2,0),OFFSET(C615,-M615+3,0)+AB615,OFFSET(C615,-M615+4,0),0,1)*D615)</f>
        <v/>
      </c>
      <c r="O615" s="235" t="str">
        <f aca="true">IF(D615="","",xEURO(OFFSET(C615,-M615+1,0),E615,OFFSET(C615,-M615+2,0),OFFSET(C615,-M615+2,0),OFFSET(C615,-M615+3,0)+AB615,OFFSET(C615,-M615+4,0),0,0))</f>
        <v/>
      </c>
      <c r="P615" s="175" t="str">
        <f aca="false">IF(D615="","",(O615-F615)*D615*10)</f>
        <v/>
      </c>
      <c r="Q615" s="175" t="str">
        <f aca="true">IF(D615="","",xEURO(OFFSET(C615,-M615+1,0),E615,OFFSET(C615,-M615+2,0),OFFSET(C615,-M615+2,0),OFFSET(C615,-M615+3,0)+AB615,OFFSET(C615,-M615+4,0),0,2)/10*D615)</f>
        <v/>
      </c>
      <c r="R615" s="248" t="str">
        <f aca="true">IF(D615="","",xEURO(OFFSET(C615,-M615+1,0),E615,OFFSET(C615,-M615+2,0),OFFSET(C615,-M615+2,0),OFFSET(C615,-M615+3,0)+AB615,OFFSET(C615,-M615+4,0),0,3)/100*D615*10000)</f>
        <v/>
      </c>
      <c r="S615" s="248" t="str">
        <f aca="true">IF(D615="","",xEURO(OFFSET(C615,-M615+1,0),E615,OFFSET(C615,-M615+2,0),OFFSET(C615,-M615+2,0),OFFSET(C615,-M615+3,0)+AB615,OFFSET(C615,-M615+4,0),0,5)/365.25*D615*10000)</f>
        <v/>
      </c>
      <c r="U615" s="175" t="str">
        <f aca="true">IF(I615="","",xEURO(OFFSET(C615,-M615+1,0),J615,OFFSET(C615,-M615+2,0),OFFSET(C615,-M615+2,0),OFFSET(C615,-M615+3,0)+AC615,OFFSET(C615,-M615+4,0),1,1)*I615)</f>
        <v/>
      </c>
      <c r="V615" s="235" t="str">
        <f aca="true">IF(I615="","",xEURO(OFFSET(C615,-M615+1,0),J615,OFFSET(C615,-M615+2,0),OFFSET(C615,-M615+2,0),OFFSET(C615,-M615+3,0)+AC615,OFFSET(C615,-M615+4,0),1,0))</f>
        <v/>
      </c>
      <c r="W615" s="175" t="str">
        <f aca="false">IF(I615="","",(V615-K615)*I615*10)</f>
        <v/>
      </c>
      <c r="X615" s="175" t="str">
        <f aca="true">IF(I615="","",xEURO(OFFSET(C615,-M615+1,0),J615,OFFSET(C615,-M615+2,0),OFFSET(C615,-M615+2,0),OFFSET(C615,-M615+3,0)+AC615,OFFSET(C615,-M615+4,0),1,2)/10*I615)</f>
        <v/>
      </c>
      <c r="Y615" s="248" t="str">
        <f aca="true">IF(I615="","",xEURO(OFFSET(C615,-M615+1,0),J615,OFFSET(C615,-M615+2,0),OFFSET(C615,-M615+2,0),OFFSET(C615,-M615+3,0)+AC615,OFFSET(C615,-M615+4,0),1,3)/100*I615*10000)</f>
        <v/>
      </c>
      <c r="Z615" s="248" t="str">
        <f aca="true">IF(I615="","",xEURO(OFFSET(C615,-M615+1,0),J615,OFFSET(C615,-M615+2,0),OFFSET(C615,-M615+2,0),OFFSET(C615,-M615+3,0)+AC615,OFFSET(C615,-M615+4,0),1,5)/365.25*I615*10000)</f>
        <v/>
      </c>
      <c r="AB615" s="249" t="str">
        <f aca="true">IF(D615="","",xCalcSkew(OFFSET(C615,-M615,0),E615-OFFSET(C615,-M615+1,0),b)/100)</f>
        <v/>
      </c>
      <c r="AC615" s="249" t="str">
        <f aca="true">IF(I615="","",xCalcSkew(OFFSET(C615,-M615,0),J615-OFFSET(C615,-M615+1,0),b)/100)</f>
        <v/>
      </c>
      <c r="AE615" s="0" t="n">
        <f aca="false">D615*F615*10000*-1</f>
        <v>-0</v>
      </c>
      <c r="AF615" s="0" t="n">
        <f aca="false">I615*K615*10000*-1</f>
        <v>-0</v>
      </c>
      <c r="AG615" s="0" t="n">
        <f aca="false">AE615+AF615</f>
        <v>-0</v>
      </c>
    </row>
    <row r="616" customFormat="false" ht="12.75" hidden="false" customHeight="false" outlineLevel="0" collapsed="false">
      <c r="D616" s="265"/>
      <c r="E616" s="266"/>
      <c r="F616" s="266"/>
      <c r="G616" s="267"/>
      <c r="I616" s="265"/>
      <c r="J616" s="266"/>
      <c r="K616" s="266"/>
      <c r="L616" s="268"/>
      <c r="M616" s="247" t="n">
        <f aca="false">M615+1</f>
        <v>33</v>
      </c>
      <c r="N616" s="175" t="str">
        <f aca="true">IF(D616="","",xEURO(OFFSET(C616,-M616+1,0),E616,OFFSET(C616,-M616+2,0),OFFSET(C616,-M616+2,0),OFFSET(C616,-M616+3,0)+AB616,OFFSET(C616,-M616+4,0),0,1)*D616)</f>
        <v/>
      </c>
      <c r="O616" s="235" t="str">
        <f aca="true">IF(D616="","",xEURO(OFFSET(C616,-M616+1,0),E616,OFFSET(C616,-M616+2,0),OFFSET(C616,-M616+2,0),OFFSET(C616,-M616+3,0)+AB616,OFFSET(C616,-M616+4,0),0,0))</f>
        <v/>
      </c>
      <c r="P616" s="175" t="str">
        <f aca="false">IF(D616="","",(O616-F616)*D616*10)</f>
        <v/>
      </c>
      <c r="Q616" s="175" t="str">
        <f aca="true">IF(D616="","",xEURO(OFFSET(C616,-M616+1,0),E616,OFFSET(C616,-M616+2,0),OFFSET(C616,-M616+2,0),OFFSET(C616,-M616+3,0)+AB616,OFFSET(C616,-M616+4,0),0,2)/10*D616)</f>
        <v/>
      </c>
      <c r="R616" s="248" t="str">
        <f aca="true">IF(D616="","",xEURO(OFFSET(C616,-M616+1,0),E616,OFFSET(C616,-M616+2,0),OFFSET(C616,-M616+2,0),OFFSET(C616,-M616+3,0)+AB616,OFFSET(C616,-M616+4,0),0,3)/100*D616*10000)</f>
        <v/>
      </c>
      <c r="S616" s="248" t="str">
        <f aca="true">IF(D616="","",xEURO(OFFSET(C616,-M616+1,0),E616,OFFSET(C616,-M616+2,0),OFFSET(C616,-M616+2,0),OFFSET(C616,-M616+3,0)+AB616,OFFSET(C616,-M616+4,0),0,5)/365.25*D616*10000)</f>
        <v/>
      </c>
      <c r="U616" s="175" t="str">
        <f aca="true">IF(I616="","",xEURO(OFFSET(C616,-M616+1,0),J616,OFFSET(C616,-M616+2,0),OFFSET(C616,-M616+2,0),OFFSET(C616,-M616+3,0)+AC616,OFFSET(C616,-M616+4,0),1,1)*I616)</f>
        <v/>
      </c>
      <c r="V616" s="235" t="str">
        <f aca="true">IF(I616="","",xEURO(OFFSET(C616,-M616+1,0),J616,OFFSET(C616,-M616+2,0),OFFSET(C616,-M616+2,0),OFFSET(C616,-M616+3,0)+AC616,OFFSET(C616,-M616+4,0),1,0))</f>
        <v/>
      </c>
      <c r="W616" s="175" t="str">
        <f aca="false">IF(I616="","",(V616-K616)*I616*10)</f>
        <v/>
      </c>
      <c r="X616" s="175" t="str">
        <f aca="true">IF(I616="","",xEURO(OFFSET(C616,-M616+1,0),J616,OFFSET(C616,-M616+2,0),OFFSET(C616,-M616+2,0),OFFSET(C616,-M616+3,0)+AC616,OFFSET(C616,-M616+4,0),1,2)/10*I616)</f>
        <v/>
      </c>
      <c r="Y616" s="248" t="str">
        <f aca="true">IF(I616="","",xEURO(OFFSET(C616,-M616+1,0),J616,OFFSET(C616,-M616+2,0),OFFSET(C616,-M616+2,0),OFFSET(C616,-M616+3,0)+AC616,OFFSET(C616,-M616+4,0),1,3)/100*I616*10000)</f>
        <v/>
      </c>
      <c r="Z616" s="248" t="str">
        <f aca="true">IF(I616="","",xEURO(OFFSET(C616,-M616+1,0),J616,OFFSET(C616,-M616+2,0),OFFSET(C616,-M616+2,0),OFFSET(C616,-M616+3,0)+AC616,OFFSET(C616,-M616+4,0),1,5)/365.25*I616*10000)</f>
        <v/>
      </c>
      <c r="AB616" s="249" t="str">
        <f aca="true">IF(D616="","",xCalcSkew(OFFSET(C616,-M616,0),E616-OFFSET(C616,-M616+1,0),b)/100)</f>
        <v/>
      </c>
      <c r="AC616" s="249" t="str">
        <f aca="true">IF(I616="","",xCalcSkew(OFFSET(C616,-M616,0),J616-OFFSET(C616,-M616+1,0),b)/100)</f>
        <v/>
      </c>
      <c r="AE616" s="0" t="n">
        <f aca="false">D616*F616*10000*-1</f>
        <v>-0</v>
      </c>
      <c r="AF616" s="0" t="n">
        <f aca="false">I616*K616*10000*-1</f>
        <v>-0</v>
      </c>
      <c r="AG616" s="0" t="n">
        <f aca="false">AE616+AF616</f>
        <v>-0</v>
      </c>
    </row>
    <row r="617" customFormat="false" ht="12.75" hidden="false" customHeight="false" outlineLevel="0" collapsed="false">
      <c r="D617" s="265"/>
      <c r="E617" s="266"/>
      <c r="F617" s="266"/>
      <c r="G617" s="267"/>
      <c r="I617" s="265"/>
      <c r="J617" s="266"/>
      <c r="K617" s="266"/>
      <c r="L617" s="268"/>
      <c r="M617" s="247" t="n">
        <f aca="false">M616+1</f>
        <v>34</v>
      </c>
      <c r="N617" s="175" t="str">
        <f aca="true">IF(D617="","",xEURO(OFFSET(C617,-M617+1,0),E617,OFFSET(C617,-M617+2,0),OFFSET(C617,-M617+2,0),OFFSET(C617,-M617+3,0)+AB617,OFFSET(C617,-M617+4,0),0,1)*D617)</f>
        <v/>
      </c>
      <c r="O617" s="235" t="str">
        <f aca="true">IF(D617="","",xEURO(OFFSET(C617,-M617+1,0),E617,OFFSET(C617,-M617+2,0),OFFSET(C617,-M617+2,0),OFFSET(C617,-M617+3,0)+AB617,OFFSET(C617,-M617+4,0),0,0))</f>
        <v/>
      </c>
      <c r="P617" s="175" t="str">
        <f aca="false">IF(D617="","",(O617-F617)*D617*10)</f>
        <v/>
      </c>
      <c r="Q617" s="175" t="str">
        <f aca="true">IF(D617="","",xEURO(OFFSET(C617,-M617+1,0),E617,OFFSET(C617,-M617+2,0),OFFSET(C617,-M617+2,0),OFFSET(C617,-M617+3,0)+AB617,OFFSET(C617,-M617+4,0),0,2)/10*D617)</f>
        <v/>
      </c>
      <c r="R617" s="248" t="str">
        <f aca="true">IF(D617="","",xEURO(OFFSET(C617,-M617+1,0),E617,OFFSET(C617,-M617+2,0),OFFSET(C617,-M617+2,0),OFFSET(C617,-M617+3,0)+AB617,OFFSET(C617,-M617+4,0),0,3)/100*D617*10000)</f>
        <v/>
      </c>
      <c r="S617" s="248" t="str">
        <f aca="true">IF(D617="","",xEURO(OFFSET(C617,-M617+1,0),E617,OFFSET(C617,-M617+2,0),OFFSET(C617,-M617+2,0),OFFSET(C617,-M617+3,0)+AB617,OFFSET(C617,-M617+4,0),0,5)/365.25*D617*10000)</f>
        <v/>
      </c>
      <c r="U617" s="175" t="str">
        <f aca="true">IF(I617="","",xEURO(OFFSET(C617,-M617+1,0),J617,OFFSET(C617,-M617+2,0),OFFSET(C617,-M617+2,0),OFFSET(C617,-M617+3,0)+AC617,OFFSET(C617,-M617+4,0),1,1)*I617)</f>
        <v/>
      </c>
      <c r="V617" s="235" t="str">
        <f aca="true">IF(I617="","",xEURO(OFFSET(C617,-M617+1,0),J617,OFFSET(C617,-M617+2,0),OFFSET(C617,-M617+2,0),OFFSET(C617,-M617+3,0)+AC617,OFFSET(C617,-M617+4,0),1,0))</f>
        <v/>
      </c>
      <c r="W617" s="175" t="str">
        <f aca="false">IF(I617="","",(V617-K617)*I617*10)</f>
        <v/>
      </c>
      <c r="X617" s="175" t="str">
        <f aca="true">IF(I617="","",xEURO(OFFSET(C617,-M617+1,0),J617,OFFSET(C617,-M617+2,0),OFFSET(C617,-M617+2,0),OFFSET(C617,-M617+3,0)+AC617,OFFSET(C617,-M617+4,0),1,2)/10*I617)</f>
        <v/>
      </c>
      <c r="Y617" s="248" t="str">
        <f aca="true">IF(I617="","",xEURO(OFFSET(C617,-M617+1,0),J617,OFFSET(C617,-M617+2,0),OFFSET(C617,-M617+2,0),OFFSET(C617,-M617+3,0)+AC617,OFFSET(C617,-M617+4,0),1,3)/100*I617*10000)</f>
        <v/>
      </c>
      <c r="Z617" s="248" t="str">
        <f aca="true">IF(I617="","",xEURO(OFFSET(C617,-M617+1,0),J617,OFFSET(C617,-M617+2,0),OFFSET(C617,-M617+2,0),OFFSET(C617,-M617+3,0)+AC617,OFFSET(C617,-M617+4,0),1,5)/365.25*I617*10000)</f>
        <v/>
      </c>
      <c r="AB617" s="249" t="str">
        <f aca="true">IF(D617="","",xCalcSkew(OFFSET(C617,-M617,0),E617-OFFSET(C617,-M617+1,0),b)/100)</f>
        <v/>
      </c>
      <c r="AC617" s="249" t="str">
        <f aca="true">IF(I617="","",xCalcSkew(OFFSET(C617,-M617,0),J617-OFFSET(C617,-M617+1,0),b)/100)</f>
        <v/>
      </c>
      <c r="AE617" s="0" t="n">
        <f aca="false">D617*F617*10000*-1</f>
        <v>-0</v>
      </c>
      <c r="AF617" s="0" t="n">
        <f aca="false">I617*K617*10000*-1</f>
        <v>-0</v>
      </c>
      <c r="AG617" s="0" t="n">
        <f aca="false">AE617+AF617</f>
        <v>-0</v>
      </c>
    </row>
    <row r="618" customFormat="false" ht="12.75" hidden="false" customHeight="false" outlineLevel="0" collapsed="false">
      <c r="D618" s="265"/>
      <c r="E618" s="266"/>
      <c r="F618" s="266"/>
      <c r="G618" s="267"/>
      <c r="I618" s="265"/>
      <c r="J618" s="266"/>
      <c r="K618" s="266"/>
      <c r="L618" s="268"/>
      <c r="M618" s="247" t="n">
        <f aca="false">M617+1</f>
        <v>35</v>
      </c>
      <c r="N618" s="175" t="str">
        <f aca="true">IF(D618="","",xEURO(OFFSET(C618,-M618+1,0),E618,OFFSET(C618,-M618+2,0),OFFSET(C618,-M618+2,0),OFFSET(C618,-M618+3,0)+AB618,OFFSET(C618,-M618+4,0),0,1)*D618)</f>
        <v/>
      </c>
      <c r="O618" s="235" t="str">
        <f aca="true">IF(D618="","",xEURO(OFFSET(C618,-M618+1,0),E618,OFFSET(C618,-M618+2,0),OFFSET(C618,-M618+2,0),OFFSET(C618,-M618+3,0)+AB618,OFFSET(C618,-M618+4,0),0,0))</f>
        <v/>
      </c>
      <c r="P618" s="175" t="str">
        <f aca="false">IF(D618="","",(O618-F618)*D618*10)</f>
        <v/>
      </c>
      <c r="Q618" s="175" t="str">
        <f aca="true">IF(D618="","",xEURO(OFFSET(C618,-M618+1,0),E618,OFFSET(C618,-M618+2,0),OFFSET(C618,-M618+2,0),OFFSET(C618,-M618+3,0)+AB618,OFFSET(C618,-M618+4,0),0,2)/10*D618)</f>
        <v/>
      </c>
      <c r="R618" s="248" t="str">
        <f aca="true">IF(D618="","",xEURO(OFFSET(C618,-M618+1,0),E618,OFFSET(C618,-M618+2,0),OFFSET(C618,-M618+2,0),OFFSET(C618,-M618+3,0)+AB618,OFFSET(C618,-M618+4,0),0,3)/100*D618*10000)</f>
        <v/>
      </c>
      <c r="S618" s="248" t="str">
        <f aca="true">IF(D618="","",xEURO(OFFSET(C618,-M618+1,0),E618,OFFSET(C618,-M618+2,0),OFFSET(C618,-M618+2,0),OFFSET(C618,-M618+3,0)+AB618,OFFSET(C618,-M618+4,0),0,5)/365.25*D618*10000)</f>
        <v/>
      </c>
      <c r="U618" s="175" t="str">
        <f aca="true">IF(I618="","",xEURO(OFFSET(C618,-M618+1,0),J618,OFFSET(C618,-M618+2,0),OFFSET(C618,-M618+2,0),OFFSET(C618,-M618+3,0)+AC618,OFFSET(C618,-M618+4,0),1,1)*I618)</f>
        <v/>
      </c>
      <c r="V618" s="235" t="str">
        <f aca="true">IF(I618="","",xEURO(OFFSET(C618,-M618+1,0),J618,OFFSET(C618,-M618+2,0),OFFSET(C618,-M618+2,0),OFFSET(C618,-M618+3,0)+AC618,OFFSET(C618,-M618+4,0),1,0))</f>
        <v/>
      </c>
      <c r="W618" s="175" t="str">
        <f aca="false">IF(I618="","",(V618-K618)*I618*10)</f>
        <v/>
      </c>
      <c r="X618" s="175" t="str">
        <f aca="true">IF(I618="","",xEURO(OFFSET(C618,-M618+1,0),J618,OFFSET(C618,-M618+2,0),OFFSET(C618,-M618+2,0),OFFSET(C618,-M618+3,0)+AC618,OFFSET(C618,-M618+4,0),1,2)/10*I618)</f>
        <v/>
      </c>
      <c r="Y618" s="248" t="str">
        <f aca="true">IF(I618="","",xEURO(OFFSET(C618,-M618+1,0),J618,OFFSET(C618,-M618+2,0),OFFSET(C618,-M618+2,0),OFFSET(C618,-M618+3,0)+AC618,OFFSET(C618,-M618+4,0),1,3)/100*I618*10000)</f>
        <v/>
      </c>
      <c r="Z618" s="248" t="str">
        <f aca="true">IF(I618="","",xEURO(OFFSET(C618,-M618+1,0),J618,OFFSET(C618,-M618+2,0),OFFSET(C618,-M618+2,0),OFFSET(C618,-M618+3,0)+AC618,OFFSET(C618,-M618+4,0),1,5)/365.25*I618*10000)</f>
        <v/>
      </c>
      <c r="AB618" s="249" t="str">
        <f aca="true">IF(D618="","",xCalcSkew(OFFSET(C618,-M618,0),E618-OFFSET(C618,-M618+1,0),b)/100)</f>
        <v/>
      </c>
      <c r="AC618" s="249" t="str">
        <f aca="true">IF(I618="","",xCalcSkew(OFFSET(C618,-M618,0),J618-OFFSET(C618,-M618+1,0),b)/100)</f>
        <v/>
      </c>
      <c r="AE618" s="0" t="n">
        <f aca="false">D618*F618*10000*-1</f>
        <v>-0</v>
      </c>
      <c r="AF618" s="0" t="n">
        <f aca="false">I618*K618*10000*-1</f>
        <v>-0</v>
      </c>
      <c r="AG618" s="0" t="n">
        <f aca="false">AE618+AF618</f>
        <v>-0</v>
      </c>
    </row>
    <row r="619" customFormat="false" ht="12.75" hidden="false" customHeight="false" outlineLevel="0" collapsed="false">
      <c r="D619" s="274" t="n">
        <f aca="true">SUM(INDIRECT(CONCATENATE(ADDRESS(ROW(D583),COLUMN(D583)),":",ADDRESS(ROW()-1,COLUMN()))))</f>
        <v>15</v>
      </c>
      <c r="I619" s="274" t="n">
        <f aca="true">SUM(INDIRECT(CONCATENATE(ADDRESS(ROW(I583),COLUMN(I583)),":",ADDRESS(ROW()-1,COLUMN()))))</f>
        <v>15</v>
      </c>
      <c r="J619" s="170"/>
      <c r="K619" s="170"/>
      <c r="L619" s="170"/>
      <c r="N619" s="274" t="e">
        <f aca="true">SUM(INDIRECT(CONCATENATE(ADDRESS(ROW(N583),COLUMN(N583)),":",ADDRESS(ROW()-1,COLUMN()))))</f>
        <v>#NAME?</v>
      </c>
      <c r="O619" s="274" t="e">
        <f aca="true">SUM(INDIRECT(CONCATENATE(ADDRESS(ROW(O583),COLUMN(O583)),":",ADDRESS(ROW()-1,COLUMN()))))</f>
        <v>#NAME?</v>
      </c>
      <c r="P619" s="274" t="e">
        <f aca="true">SUM(INDIRECT(CONCATENATE(ADDRESS(ROW(P583),COLUMN(P583)),":",ADDRESS(ROW()-1,COLUMN()))))</f>
        <v>#NAME?</v>
      </c>
      <c r="Q619" s="274" t="e">
        <f aca="true">SUM(INDIRECT(CONCATENATE(ADDRESS(ROW(Q583),COLUMN(Q583)),":",ADDRESS(ROW()-1,COLUMN()))))</f>
        <v>#NAME?</v>
      </c>
      <c r="R619" s="274" t="e">
        <f aca="true">SUM(INDIRECT(CONCATENATE(ADDRESS(ROW(R583),COLUMN(R583)),":",ADDRESS(ROW()-1,COLUMN()))))</f>
        <v>#NAME?</v>
      </c>
      <c r="S619" s="274" t="e">
        <f aca="true">SUM(INDIRECT(CONCATENATE(ADDRESS(ROW(S583),COLUMN(S583)),":",ADDRESS(ROW()-1,COLUMN()))))</f>
        <v>#NAME?</v>
      </c>
      <c r="T619" s="175"/>
      <c r="U619" s="274" t="e">
        <f aca="true">SUM(INDIRECT(CONCATENATE(ADDRESS(ROW(U583),COLUMN(U583)),":",ADDRESS(ROW()-1,COLUMN()))))</f>
        <v>#NAME?</v>
      </c>
      <c r="V619" s="274" t="e">
        <f aca="true">SUM(INDIRECT(CONCATENATE(ADDRESS(ROW(V583),COLUMN(V583)),":",ADDRESS(ROW()-1,COLUMN()))))</f>
        <v>#NAME?</v>
      </c>
      <c r="W619" s="274" t="e">
        <f aca="true">SUM(INDIRECT(CONCATENATE(ADDRESS(ROW(W583),COLUMN(W583)),":",ADDRESS(ROW()-1,COLUMN()))))</f>
        <v>#NAME?</v>
      </c>
      <c r="X619" s="274" t="e">
        <f aca="true">SUM(INDIRECT(CONCATENATE(ADDRESS(ROW(X583),COLUMN(X583)),":",ADDRESS(ROW()-1,COLUMN()))))</f>
        <v>#NAME?</v>
      </c>
      <c r="Y619" s="274" t="e">
        <f aca="true">SUM(INDIRECT(CONCATENATE(ADDRESS(ROW(Y583),COLUMN(Y583)),":",ADDRESS(ROW()-1,COLUMN()))))</f>
        <v>#NAME?</v>
      </c>
      <c r="Z619" s="274" t="e">
        <f aca="true">SUM(INDIRECT(CONCATENATE(ADDRESS(ROW(Z583),COLUMN(Z583)),":",ADDRESS(ROW()-1,COLUMN()))))</f>
        <v>#NAME?</v>
      </c>
      <c r="AE619" s="0" t="n">
        <f aca="false">D619*F619*10000*-1</f>
        <v>-0</v>
      </c>
      <c r="AF619" s="0" t="n">
        <f aca="false">I619*K619*10000*-1</f>
        <v>-0</v>
      </c>
      <c r="AG619" s="0" t="n">
        <f aca="false">AE619+AF619</f>
        <v>-0</v>
      </c>
    </row>
    <row r="620" customFormat="false" ht="12.75" hidden="false" customHeight="false" outlineLevel="0" collapsed="false">
      <c r="AE620" s="0" t="n">
        <f aca="false">D620*F620*10000*-1</f>
        <v>-0</v>
      </c>
      <c r="AF620" s="0" t="n">
        <f aca="false">I620*K620*10000*-1</f>
        <v>-0</v>
      </c>
      <c r="AG620" s="0" t="n">
        <f aca="false">AE620+AF620</f>
        <v>-0</v>
      </c>
    </row>
    <row r="621" customFormat="false" ht="12.75" hidden="false" customHeight="false" outlineLevel="0" collapsed="false">
      <c r="C621" s="264" t="n">
        <f aca="false">EOMONTH(C583,0)+1</f>
        <v>37712</v>
      </c>
      <c r="D621" s="265" t="n">
        <v>15</v>
      </c>
      <c r="E621" s="266" t="n">
        <v>3.25</v>
      </c>
      <c r="F621" s="266" t="n">
        <v>0.565</v>
      </c>
      <c r="G621" s="267" t="s">
        <v>167</v>
      </c>
      <c r="I621" s="265" t="n">
        <v>15</v>
      </c>
      <c r="J621" s="266" t="n">
        <v>3.25</v>
      </c>
      <c r="K621" s="266" t="n">
        <v>0.565</v>
      </c>
      <c r="L621" s="268" t="s">
        <v>167</v>
      </c>
      <c r="M621" s="247" t="n">
        <v>0</v>
      </c>
      <c r="N621" s="175" t="e">
        <f aca="true">IF(D621="","",xEURO(OFFSET(C621,-M621+1,0),E621,OFFSET(C621,-M621+2,0),OFFSET(C621,-M621+2,0),OFFSET(C621,-M621+3,0)+AB621,OFFSET(C621,-M621+4,0),0,1)*D621)</f>
        <v>#NAME?</v>
      </c>
      <c r="O621" s="235" t="e">
        <f aca="true">IF(D621="","",xEURO(OFFSET(C621,-M621+1,0),E621,OFFSET(C621,-M621+2,0),OFFSET(C621,-M621+2,0),OFFSET(C621,-M621+3,0)+AB621,OFFSET(C621,-M621+4,0),0,0))</f>
        <v>#NAME?</v>
      </c>
      <c r="P621" s="175" t="e">
        <f aca="false">IF(D621="","",(O621-F621)*D621*10)</f>
        <v>#NAME?</v>
      </c>
      <c r="Q621" s="175" t="e">
        <f aca="true">IF(D621="","",xEURO(OFFSET(C621,-M621+1,0),E621,OFFSET(C621,-M621+2,0),OFFSET(C621,-M621+2,0),OFFSET(C621,-M621+3,0)+AB621,OFFSET(C621,-M621+4,0),0,2)/10*D621)</f>
        <v>#NAME?</v>
      </c>
      <c r="R621" s="248" t="e">
        <f aca="true">IF(D621="","",xEURO(OFFSET(C621,-M621+1,0),E621,OFFSET(C621,-M621+2,0),OFFSET(C621,-M621+2,0),OFFSET(C621,-M621+3,0)+AB621,OFFSET(C621,-M621+4,0),0,3)/100*D621*10000)</f>
        <v>#NAME?</v>
      </c>
      <c r="S621" s="248" t="e">
        <f aca="true">IF(D621="","",xEURO(OFFSET(C621,-M621+1,0),E621,OFFSET(C621,-M621+2,0),OFFSET(C621,-M621+2,0),OFFSET(C621,-M621+3,0)+AB621,OFFSET(C621,-M621+4,0),0,5)/365.25*D621*10000)</f>
        <v>#NAME?</v>
      </c>
      <c r="U621" s="175" t="e">
        <f aca="true">IF(I621="","",xEURO(OFFSET(C621,-M621+1,0),J621,OFFSET(C621,-M621+2,0),OFFSET(C621,-M621+2,0),OFFSET(C621,-M621+3,0)+AC621,OFFSET(C621,-M621+4,0),1,1)*I621)</f>
        <v>#NAME?</v>
      </c>
      <c r="V621" s="235" t="e">
        <f aca="true">IF(I621="","",xEURO(OFFSET(C621,-M621+1,0),J621,OFFSET(C621,-M621+2,0),OFFSET(C621,-M621+2,0),OFFSET(C621,-M621+3,0)+AC621,OFFSET(C621,-M621+4,0),1,0))</f>
        <v>#NAME?</v>
      </c>
      <c r="W621" s="175" t="e">
        <f aca="false">IF(I621="","",(V621-K621)*I621*10)</f>
        <v>#NAME?</v>
      </c>
      <c r="X621" s="175" t="e">
        <f aca="true">IF(I621="","",xEURO(OFFSET(C621,-M621+1,0),J621,OFFSET(C621,-M621+2,0),OFFSET(C621,-M621+2,0),OFFSET(C621,-M621+3,0)+AC621,OFFSET(C621,-M621+4,0),1,2)/10*I621)</f>
        <v>#NAME?</v>
      </c>
      <c r="Y621" s="248" t="e">
        <f aca="true">IF(I621="","",xEURO(OFFSET(C621,-M621+1,0),J621,OFFSET(C621,-M621+2,0),OFFSET(C621,-M621+2,0),OFFSET(C621,-M621+3,0)+AC621,OFFSET(C621,-M621+4,0),1,3)/100*I621*10000)</f>
        <v>#NAME?</v>
      </c>
      <c r="Z621" s="248" t="e">
        <f aca="true">IF(I621="","",xEURO(OFFSET(C621,-M621+1,0),J621,OFFSET(C621,-M621+2,0),OFFSET(C621,-M621+2,0),OFFSET(C621,-M621+3,0)+AC621,OFFSET(C621,-M621+4,0),1,5)/365.25*I621*10000)</f>
        <v>#NAME?</v>
      </c>
      <c r="AB621" s="249" t="e">
        <f aca="true">IF(D621="","",xCalcSkew(OFFSET(C621,-M621,0),E621-OFFSET(C621,-M621+1,0),b)/100)</f>
        <v>#NAME?</v>
      </c>
      <c r="AC621" s="249" t="e">
        <f aca="true">IF(I621="","",xCalcSkew(OFFSET(C621,-M621,0),J621-OFFSET(C621,-M621+1,0),b)/100)</f>
        <v>#NAME?</v>
      </c>
      <c r="AE621" s="0" t="n">
        <f aca="false">D621*F621*10000*-1</f>
        <v>-84750</v>
      </c>
      <c r="AF621" s="0" t="n">
        <f aca="false">I621*K621*10000*-1</f>
        <v>-84750</v>
      </c>
      <c r="AG621" s="0" t="n">
        <f aca="false">AE621+AF621</f>
        <v>-169500</v>
      </c>
    </row>
    <row r="622" customFormat="false" ht="12.75" hidden="false" customHeight="false" outlineLevel="0" collapsed="false">
      <c r="C622" s="269" t="n">
        <f aca="false">INDEX(Inputs!$1:$65536,MATCH(C621,Inputs!C:C,0),5)</f>
        <v>3.348</v>
      </c>
      <c r="D622" s="265" t="n">
        <v>-300</v>
      </c>
      <c r="E622" s="266" t="n">
        <v>2.75</v>
      </c>
      <c r="F622" s="266" t="n">
        <v>0.295</v>
      </c>
      <c r="G622" s="267" t="s">
        <v>235</v>
      </c>
      <c r="I622" s="265" t="n">
        <v>300</v>
      </c>
      <c r="J622" s="266" t="n">
        <v>5.15</v>
      </c>
      <c r="K622" s="266" t="n">
        <v>0.26</v>
      </c>
      <c r="L622" s="268" t="s">
        <v>235</v>
      </c>
      <c r="M622" s="247" t="n">
        <f aca="false">M621+1</f>
        <v>1</v>
      </c>
      <c r="N622" s="175" t="e">
        <f aca="true">IF(D622="","",xEURO(OFFSET(C622,-M622+1,0),E622,OFFSET(C622,-M622+2,0),OFFSET(C622,-M622+2,0),OFFSET(C622,-M622+3,0)+AB622,OFFSET(C622,-M622+4,0),0,1)*D622)</f>
        <v>#NAME?</v>
      </c>
      <c r="O622" s="235" t="e">
        <f aca="true">IF(D622="","",xEURO(OFFSET(C622,-M622+1,0),E622,OFFSET(C622,-M622+2,0),OFFSET(C622,-M622+2,0),OFFSET(C622,-M622+3,0)+AB622,OFFSET(C622,-M622+4,0),0,0))</f>
        <v>#NAME?</v>
      </c>
      <c r="P622" s="175" t="e">
        <f aca="false">IF(D622="","",(O622-F622)*D622*10)</f>
        <v>#NAME?</v>
      </c>
      <c r="Q622" s="175" t="e">
        <f aca="true">IF(D622="","",xEURO(OFFSET(C622,-M622+1,0),E622,OFFSET(C622,-M622+2,0),OFFSET(C622,-M622+2,0),OFFSET(C622,-M622+3,0)+AB622,OFFSET(C622,-M622+4,0),0,2)/10*D622)</f>
        <v>#NAME?</v>
      </c>
      <c r="R622" s="248" t="e">
        <f aca="true">IF(D622="","",xEURO(OFFSET(C622,-M622+1,0),E622,OFFSET(C622,-M622+2,0),OFFSET(C622,-M622+2,0),OFFSET(C622,-M622+3,0)+AB622,OFFSET(C622,-M622+4,0),0,3)/100*D622*10000)</f>
        <v>#NAME?</v>
      </c>
      <c r="S622" s="248" t="e">
        <f aca="true">IF(D622="","",xEURO(OFFSET(C622,-M622+1,0),E622,OFFSET(C622,-M622+2,0),OFFSET(C622,-M622+2,0),OFFSET(C622,-M622+3,0)+AB622,OFFSET(C622,-M622+4,0),0,5)/365.25*D622*10000)</f>
        <v>#NAME?</v>
      </c>
      <c r="U622" s="175" t="e">
        <f aca="true">IF(I622="","",xEURO(OFFSET(C622,-M622+1,0),J622,OFFSET(C622,-M622+2,0),OFFSET(C622,-M622+2,0),OFFSET(C622,-M622+3,0)+AC622,OFFSET(C622,-M622+4,0),1,1)*I622)</f>
        <v>#NAME?</v>
      </c>
      <c r="V622" s="235" t="e">
        <f aca="true">IF(I622="","",xEURO(OFFSET(C622,-M622+1,0),J622,OFFSET(C622,-M622+2,0),OFFSET(C622,-M622+2,0),OFFSET(C622,-M622+3,0)+AC622,OFFSET(C622,-M622+4,0),1,0))</f>
        <v>#NAME?</v>
      </c>
      <c r="W622" s="175" t="e">
        <f aca="false">IF(I622="","",(V622-K622)*I622*10)</f>
        <v>#NAME?</v>
      </c>
      <c r="X622" s="175" t="e">
        <f aca="true">IF(I622="","",xEURO(OFFSET(C622,-M622+1,0),J622,OFFSET(C622,-M622+2,0),OFFSET(C622,-M622+2,0),OFFSET(C622,-M622+3,0)+AC622,OFFSET(C622,-M622+4,0),1,2)/10*I622)</f>
        <v>#NAME?</v>
      </c>
      <c r="Y622" s="248" t="e">
        <f aca="true">IF(I622="","",xEURO(OFFSET(C622,-M622+1,0),J622,OFFSET(C622,-M622+2,0),OFFSET(C622,-M622+2,0),OFFSET(C622,-M622+3,0)+AC622,OFFSET(C622,-M622+4,0),1,3)/100*I622*10000)</f>
        <v>#NAME?</v>
      </c>
      <c r="Z622" s="248" t="e">
        <f aca="true">IF(I622="","",xEURO(OFFSET(C622,-M622+1,0),J622,OFFSET(C622,-M622+2,0),OFFSET(C622,-M622+2,0),OFFSET(C622,-M622+3,0)+AC622,OFFSET(C622,-M622+4,0),1,5)/365.25*I622*10000)</f>
        <v>#NAME?</v>
      </c>
      <c r="AB622" s="249" t="e">
        <f aca="true">IF(D622="","",xCalcSkew(OFFSET(C622,-M622,0),E622-OFFSET(C622,-M622+1,0),b)/100)</f>
        <v>#NAME?</v>
      </c>
      <c r="AC622" s="249" t="e">
        <f aca="true">IF(I622="","",xCalcSkew(OFFSET(C622,-M622,0),J622-OFFSET(C622,-M622+1,0),b)/100)</f>
        <v>#NAME?</v>
      </c>
      <c r="AE622" s="0" t="n">
        <f aca="false">D622*F622*10000*-1</f>
        <v>885000</v>
      </c>
      <c r="AF622" s="0" t="n">
        <f aca="false">I622*K622*10000*-1</f>
        <v>-780000</v>
      </c>
      <c r="AG622" s="0" t="n">
        <f aca="false">AE622+AF622</f>
        <v>105000</v>
      </c>
    </row>
    <row r="623" customFormat="false" ht="12.75" hidden="false" customHeight="false" outlineLevel="0" collapsed="false">
      <c r="C623" s="249" t="n">
        <f aca="false">INDEX(Inputs!$1:$65536,MATCH(C621,Inputs!C:C,0),7)</f>
        <v>0.028417602919927</v>
      </c>
      <c r="D623" s="265" t="n">
        <v>50</v>
      </c>
      <c r="E623" s="266" t="n">
        <v>3.4</v>
      </c>
      <c r="F623" s="266" t="n">
        <v>0.625</v>
      </c>
      <c r="G623" s="267" t="s">
        <v>236</v>
      </c>
      <c r="I623" s="265" t="n">
        <v>50</v>
      </c>
      <c r="J623" s="266" t="n">
        <v>3.4</v>
      </c>
      <c r="K623" s="266" t="n">
        <v>0.625</v>
      </c>
      <c r="L623" s="268" t="s">
        <v>236</v>
      </c>
      <c r="M623" s="247" t="n">
        <f aca="false">M622+1</f>
        <v>2</v>
      </c>
      <c r="N623" s="175" t="e">
        <f aca="true">IF(D623="","",xEURO(OFFSET(C623,-M623+1,0),E623,OFFSET(C623,-M623+2,0),OFFSET(C623,-M623+2,0),OFFSET(C623,-M623+3,0)+AB623,OFFSET(C623,-M623+4,0),0,1)*D623)</f>
        <v>#NAME?</v>
      </c>
      <c r="O623" s="235" t="e">
        <f aca="true">IF(D623="","",xEURO(OFFSET(C623,-M623+1,0),E623,OFFSET(C623,-M623+2,0),OFFSET(C623,-M623+2,0),OFFSET(C623,-M623+3,0)+AB623,OFFSET(C623,-M623+4,0),0,0))</f>
        <v>#NAME?</v>
      </c>
      <c r="P623" s="175" t="e">
        <f aca="false">IF(D623="","",(O623-F623)*D623*10)</f>
        <v>#NAME?</v>
      </c>
      <c r="Q623" s="175" t="e">
        <f aca="true">IF(D623="","",xEURO(OFFSET(C623,-M623+1,0),E623,OFFSET(C623,-M623+2,0),OFFSET(C623,-M623+2,0),OFFSET(C623,-M623+3,0)+AB623,OFFSET(C623,-M623+4,0),0,2)/10*D623)</f>
        <v>#NAME?</v>
      </c>
      <c r="R623" s="248" t="e">
        <f aca="true">IF(D623="","",xEURO(OFFSET(C623,-M623+1,0),E623,OFFSET(C623,-M623+2,0),OFFSET(C623,-M623+2,0),OFFSET(C623,-M623+3,0)+AB623,OFFSET(C623,-M623+4,0),0,3)/100*D623*10000)</f>
        <v>#NAME?</v>
      </c>
      <c r="S623" s="248" t="e">
        <f aca="true">IF(D623="","",xEURO(OFFSET(C623,-M623+1,0),E623,OFFSET(C623,-M623+2,0),OFFSET(C623,-M623+2,0),OFFSET(C623,-M623+3,0)+AB623,OFFSET(C623,-M623+4,0),0,5)/365.25*D623*10000)</f>
        <v>#NAME?</v>
      </c>
      <c r="U623" s="175" t="e">
        <f aca="true">IF(I623="","",xEURO(OFFSET(C623,-M623+1,0),J623,OFFSET(C623,-M623+2,0),OFFSET(C623,-M623+2,0),OFFSET(C623,-M623+3,0)+AC623,OFFSET(C623,-M623+4,0),1,1)*I623)</f>
        <v>#NAME?</v>
      </c>
      <c r="V623" s="235" t="e">
        <f aca="true">IF(I623="","",xEURO(OFFSET(C623,-M623+1,0),J623,OFFSET(C623,-M623+2,0),OFFSET(C623,-M623+2,0),OFFSET(C623,-M623+3,0)+AC623,OFFSET(C623,-M623+4,0),1,0))</f>
        <v>#NAME?</v>
      </c>
      <c r="W623" s="175" t="e">
        <f aca="false">IF(I623="","",(V623-K623)*I623*10)</f>
        <v>#NAME?</v>
      </c>
      <c r="X623" s="175" t="e">
        <f aca="true">IF(I623="","",xEURO(OFFSET(C623,-M623+1,0),J623,OFFSET(C623,-M623+2,0),OFFSET(C623,-M623+2,0),OFFSET(C623,-M623+3,0)+AC623,OFFSET(C623,-M623+4,0),1,2)/10*I623)</f>
        <v>#NAME?</v>
      </c>
      <c r="Y623" s="248" t="e">
        <f aca="true">IF(I623="","",xEURO(OFFSET(C623,-M623+1,0),J623,OFFSET(C623,-M623+2,0),OFFSET(C623,-M623+2,0),OFFSET(C623,-M623+3,0)+AC623,OFFSET(C623,-M623+4,0),1,3)/100*I623*10000)</f>
        <v>#NAME?</v>
      </c>
      <c r="Z623" s="248" t="e">
        <f aca="true">IF(I623="","",xEURO(OFFSET(C623,-M623+1,0),J623,OFFSET(C623,-M623+2,0),OFFSET(C623,-M623+2,0),OFFSET(C623,-M623+3,0)+AC623,OFFSET(C623,-M623+4,0),1,5)/365.25*I623*10000)</f>
        <v>#NAME?</v>
      </c>
      <c r="AB623" s="249" t="e">
        <f aca="true">IF(D623="","",xCalcSkew(OFFSET(C623,-M623,0),E623-OFFSET(C623,-M623+1,0),b)/100)</f>
        <v>#NAME?</v>
      </c>
      <c r="AC623" s="249" t="e">
        <f aca="true">IF(I623="","",xCalcSkew(OFFSET(C623,-M623,0),J623-OFFSET(C623,-M623+1,0),b)/100)</f>
        <v>#NAME?</v>
      </c>
      <c r="AE623" s="0" t="n">
        <f aca="false">D623*F623*10000*-1</f>
        <v>-312500</v>
      </c>
      <c r="AF623" s="0" t="n">
        <f aca="false">I623*K623*10000*-1</f>
        <v>-312500</v>
      </c>
      <c r="AG623" s="0" t="n">
        <f aca="false">AE623+AF623</f>
        <v>-625000</v>
      </c>
    </row>
    <row r="624" customFormat="false" ht="12.75" hidden="false" customHeight="false" outlineLevel="0" collapsed="false">
      <c r="C624" s="270" t="n">
        <f aca="false">INDEX(Inputs!$1:$65536,MATCH(C621,Inputs!C:C,0),6)</f>
        <v>0.41</v>
      </c>
      <c r="D624" s="265"/>
      <c r="E624" s="266"/>
      <c r="F624" s="266"/>
      <c r="G624" s="267"/>
      <c r="I624" s="265"/>
      <c r="J624" s="266"/>
      <c r="K624" s="266"/>
      <c r="L624" s="268"/>
      <c r="M624" s="247" t="n">
        <f aca="false">M623+1</f>
        <v>3</v>
      </c>
      <c r="N624" s="175" t="str">
        <f aca="true">IF(D624="","",xEURO(OFFSET(C624,-M624+1,0),E624,OFFSET(C624,-M624+2,0),OFFSET(C624,-M624+2,0),OFFSET(C624,-M624+3,0)+AB624,OFFSET(C624,-M624+4,0),0,1)*D624)</f>
        <v/>
      </c>
      <c r="O624" s="235" t="str">
        <f aca="true">IF(D624="","",xEURO(OFFSET(C624,-M624+1,0),E624,OFFSET(C624,-M624+2,0),OFFSET(C624,-M624+2,0),OFFSET(C624,-M624+3,0)+AB624,OFFSET(C624,-M624+4,0),0,0))</f>
        <v/>
      </c>
      <c r="P624" s="175" t="str">
        <f aca="false">IF(D624="","",(O624-F624)*D624*10)</f>
        <v/>
      </c>
      <c r="Q624" s="175" t="str">
        <f aca="true">IF(D624="","",xEURO(OFFSET(C624,-M624+1,0),E624,OFFSET(C624,-M624+2,0),OFFSET(C624,-M624+2,0),OFFSET(C624,-M624+3,0)+AB624,OFFSET(C624,-M624+4,0),0,2)/10*D624)</f>
        <v/>
      </c>
      <c r="R624" s="248" t="str">
        <f aca="true">IF(D624="","",xEURO(OFFSET(C624,-M624+1,0),E624,OFFSET(C624,-M624+2,0),OFFSET(C624,-M624+2,0),OFFSET(C624,-M624+3,0)+AB624,OFFSET(C624,-M624+4,0),0,3)/100*D624*10000)</f>
        <v/>
      </c>
      <c r="S624" s="248" t="str">
        <f aca="true">IF(D624="","",xEURO(OFFSET(C624,-M624+1,0),E624,OFFSET(C624,-M624+2,0),OFFSET(C624,-M624+2,0),OFFSET(C624,-M624+3,0)+AB624,OFFSET(C624,-M624+4,0),0,5)/365.25*D624*10000)</f>
        <v/>
      </c>
      <c r="U624" s="175" t="str">
        <f aca="true">IF(I624="","",xEURO(OFFSET(C624,-M624+1,0),J624,OFFSET(C624,-M624+2,0),OFFSET(C624,-M624+2,0),OFFSET(C624,-M624+3,0)+AC624,OFFSET(C624,-M624+4,0),1,1)*I624)</f>
        <v/>
      </c>
      <c r="V624" s="235" t="str">
        <f aca="true">IF(I624="","",xEURO(OFFSET(C624,-M624+1,0),J624,OFFSET(C624,-M624+2,0),OFFSET(C624,-M624+2,0),OFFSET(C624,-M624+3,0)+AC624,OFFSET(C624,-M624+4,0),1,0))</f>
        <v/>
      </c>
      <c r="W624" s="175" t="str">
        <f aca="false">IF(I624="","",(V624-K624)*I624*10)</f>
        <v/>
      </c>
      <c r="X624" s="175" t="str">
        <f aca="true">IF(I624="","",xEURO(OFFSET(C624,-M624+1,0),J624,OFFSET(C624,-M624+2,0),OFFSET(C624,-M624+2,0),OFFSET(C624,-M624+3,0)+AC624,OFFSET(C624,-M624+4,0),1,2)/10*I624)</f>
        <v/>
      </c>
      <c r="Y624" s="248" t="str">
        <f aca="true">IF(I624="","",xEURO(OFFSET(C624,-M624+1,0),J624,OFFSET(C624,-M624+2,0),OFFSET(C624,-M624+2,0),OFFSET(C624,-M624+3,0)+AC624,OFFSET(C624,-M624+4,0),1,3)/100*I624*10000)</f>
        <v/>
      </c>
      <c r="Z624" s="248" t="str">
        <f aca="true">IF(I624="","",xEURO(OFFSET(C624,-M624+1,0),J624,OFFSET(C624,-M624+2,0),OFFSET(C624,-M624+2,0),OFFSET(C624,-M624+3,0)+AC624,OFFSET(C624,-M624+4,0),1,5)/365.25*I624*10000)</f>
        <v/>
      </c>
      <c r="AB624" s="249" t="str">
        <f aca="true">IF(D624="","",xCalcSkew(OFFSET(C624,-M624,0),E624-OFFSET(C624,-M624+1,0),b)/100)</f>
        <v/>
      </c>
      <c r="AC624" s="249" t="str">
        <f aca="true">IF(I624="","",xCalcSkew(OFFSET(C624,-M624,0),J624-OFFSET(C624,-M624+1,0),b)/100)</f>
        <v/>
      </c>
      <c r="AE624" s="0" t="n">
        <f aca="false">D624*F624*10000*-1</f>
        <v>-0</v>
      </c>
      <c r="AF624" s="0" t="n">
        <f aca="false">I624*K624*10000*-1</f>
        <v>-0</v>
      </c>
      <c r="AG624" s="0" t="n">
        <f aca="false">AE624+AF624</f>
        <v>-0</v>
      </c>
    </row>
    <row r="625" customFormat="false" ht="12.75" hidden="false" customHeight="false" outlineLevel="0" collapsed="false">
      <c r="C625" s="271" t="n">
        <f aca="false">INDEX(Inputs!$1:$65536,MATCH(C621,Inputs!C:C,0),9)</f>
        <v>495</v>
      </c>
      <c r="D625" s="265"/>
      <c r="E625" s="266"/>
      <c r="F625" s="266"/>
      <c r="G625" s="267"/>
      <c r="I625" s="265"/>
      <c r="J625" s="266"/>
      <c r="K625" s="266"/>
      <c r="L625" s="268"/>
      <c r="M625" s="247" t="n">
        <f aca="false">M624+1</f>
        <v>4</v>
      </c>
      <c r="N625" s="175" t="str">
        <f aca="true">IF(D625="","",xEURO(OFFSET(C625,-M625+1,0),E625,OFFSET(C625,-M625+2,0),OFFSET(C625,-M625+2,0),OFFSET(C625,-M625+3,0)+AB625,OFFSET(C625,-M625+4,0),0,1)*D625)</f>
        <v/>
      </c>
      <c r="O625" s="235" t="str">
        <f aca="true">IF(D625="","",xEURO(OFFSET(C625,-M625+1,0),E625,OFFSET(C625,-M625+2,0),OFFSET(C625,-M625+2,0),OFFSET(C625,-M625+3,0)+AB625,OFFSET(C625,-M625+4,0),0,0))</f>
        <v/>
      </c>
      <c r="P625" s="175" t="str">
        <f aca="false">IF(D625="","",(O625-F625)*D625*10)</f>
        <v/>
      </c>
      <c r="Q625" s="175" t="str">
        <f aca="true">IF(D625="","",xEURO(OFFSET(C625,-M625+1,0),E625,OFFSET(C625,-M625+2,0),OFFSET(C625,-M625+2,0),OFFSET(C625,-M625+3,0)+AB625,OFFSET(C625,-M625+4,0),0,2)/10*D625)</f>
        <v/>
      </c>
      <c r="R625" s="248" t="str">
        <f aca="true">IF(D625="","",xEURO(OFFSET(C625,-M625+1,0),E625,OFFSET(C625,-M625+2,0),OFFSET(C625,-M625+2,0),OFFSET(C625,-M625+3,0)+AB625,OFFSET(C625,-M625+4,0),0,3)/100*D625*10000)</f>
        <v/>
      </c>
      <c r="S625" s="248" t="str">
        <f aca="true">IF(D625="","",xEURO(OFFSET(C625,-M625+1,0),E625,OFFSET(C625,-M625+2,0),OFFSET(C625,-M625+2,0),OFFSET(C625,-M625+3,0)+AB625,OFFSET(C625,-M625+4,0),0,5)/365.25*D625*10000)</f>
        <v/>
      </c>
      <c r="U625" s="175" t="str">
        <f aca="true">IF(I625="","",xEURO(OFFSET(C625,-M625+1,0),J625,OFFSET(C625,-M625+2,0),OFFSET(C625,-M625+2,0),OFFSET(C625,-M625+3,0)+AC625,OFFSET(C625,-M625+4,0),1,1)*I625)</f>
        <v/>
      </c>
      <c r="V625" s="235" t="str">
        <f aca="true">IF(I625="","",xEURO(OFFSET(C625,-M625+1,0),J625,OFFSET(C625,-M625+2,0),OFFSET(C625,-M625+2,0),OFFSET(C625,-M625+3,0)+AC625,OFFSET(C625,-M625+4,0),1,0))</f>
        <v/>
      </c>
      <c r="W625" s="175" t="str">
        <f aca="false">IF(I625="","",(V625-K625)*I625*10)</f>
        <v/>
      </c>
      <c r="X625" s="175" t="str">
        <f aca="true">IF(I625="","",xEURO(OFFSET(C625,-M625+1,0),J625,OFFSET(C625,-M625+2,0),OFFSET(C625,-M625+2,0),OFFSET(C625,-M625+3,0)+AC625,OFFSET(C625,-M625+4,0),1,2)/10*I625)</f>
        <v/>
      </c>
      <c r="Y625" s="248" t="str">
        <f aca="true">IF(I625="","",xEURO(OFFSET(C625,-M625+1,0),J625,OFFSET(C625,-M625+2,0),OFFSET(C625,-M625+2,0),OFFSET(C625,-M625+3,0)+AC625,OFFSET(C625,-M625+4,0),1,3)/100*I625*10000)</f>
        <v/>
      </c>
      <c r="Z625" s="248" t="str">
        <f aca="true">IF(I625="","",xEURO(OFFSET(C625,-M625+1,0),J625,OFFSET(C625,-M625+2,0),OFFSET(C625,-M625+2,0),OFFSET(C625,-M625+3,0)+AC625,OFFSET(C625,-M625+4,0),1,5)/365.25*I625*10000)</f>
        <v/>
      </c>
      <c r="AB625" s="249" t="str">
        <f aca="true">IF(D625="","",xCalcSkew(OFFSET(C625,-M625,0),E625-OFFSET(C625,-M625+1,0),b)/100)</f>
        <v/>
      </c>
      <c r="AC625" s="249" t="str">
        <f aca="true">IF(I625="","",xCalcSkew(OFFSET(C625,-M625,0),J625-OFFSET(C625,-M625+1,0),b)/100)</f>
        <v/>
      </c>
      <c r="AE625" s="0" t="n">
        <f aca="false">D625*F625*10000*-1</f>
        <v>-0</v>
      </c>
      <c r="AF625" s="0" t="n">
        <f aca="false">I625*K625*10000*-1</f>
        <v>-0</v>
      </c>
      <c r="AG625" s="0" t="n">
        <f aca="false">AE625+AF625</f>
        <v>-0</v>
      </c>
    </row>
    <row r="626" customFormat="false" ht="12.75" hidden="false" customHeight="false" outlineLevel="0" collapsed="false">
      <c r="C626" s="272" t="n">
        <f aca="false">D657+I657</f>
        <v>130</v>
      </c>
      <c r="D626" s="265"/>
      <c r="E626" s="266"/>
      <c r="F626" s="266"/>
      <c r="G626" s="267"/>
      <c r="I626" s="265"/>
      <c r="J626" s="266"/>
      <c r="K626" s="266"/>
      <c r="L626" s="268"/>
      <c r="M626" s="247" t="n">
        <f aca="false">M625+1</f>
        <v>5</v>
      </c>
      <c r="N626" s="175" t="str">
        <f aca="true">IF(D626="","",xEURO(OFFSET(C626,-M626+1,0),E626,OFFSET(C626,-M626+2,0),OFFSET(C626,-M626+2,0),OFFSET(C626,-M626+3,0)+AB626,OFFSET(C626,-M626+4,0),0,1)*D626)</f>
        <v/>
      </c>
      <c r="O626" s="235" t="str">
        <f aca="true">IF(D626="","",xEURO(OFFSET(C626,-M626+1,0),E626,OFFSET(C626,-M626+2,0),OFFSET(C626,-M626+2,0),OFFSET(C626,-M626+3,0)+AB626,OFFSET(C626,-M626+4,0),0,0))</f>
        <v/>
      </c>
      <c r="P626" s="175" t="str">
        <f aca="false">IF(D626="","",(O626-F626)*D626*10)</f>
        <v/>
      </c>
      <c r="Q626" s="175" t="str">
        <f aca="true">IF(D626="","",xEURO(OFFSET(C626,-M626+1,0),E626,OFFSET(C626,-M626+2,0),OFFSET(C626,-M626+2,0),OFFSET(C626,-M626+3,0)+AB626,OFFSET(C626,-M626+4,0),0,2)/10*D626)</f>
        <v/>
      </c>
      <c r="R626" s="248" t="str">
        <f aca="true">IF(D626="","",xEURO(OFFSET(C626,-M626+1,0),E626,OFFSET(C626,-M626+2,0),OFFSET(C626,-M626+2,0),OFFSET(C626,-M626+3,0)+AB626,OFFSET(C626,-M626+4,0),0,3)/100*D626*10000)</f>
        <v/>
      </c>
      <c r="S626" s="248" t="str">
        <f aca="true">IF(D626="","",xEURO(OFFSET(C626,-M626+1,0),E626,OFFSET(C626,-M626+2,0),OFFSET(C626,-M626+2,0),OFFSET(C626,-M626+3,0)+AB626,OFFSET(C626,-M626+4,0),0,5)/365.25*D626*10000)</f>
        <v/>
      </c>
      <c r="U626" s="175" t="str">
        <f aca="true">IF(I626="","",xEURO(OFFSET(C626,-M626+1,0),J626,OFFSET(C626,-M626+2,0),OFFSET(C626,-M626+2,0),OFFSET(C626,-M626+3,0)+AC626,OFFSET(C626,-M626+4,0),1,1)*I626)</f>
        <v/>
      </c>
      <c r="V626" s="235" t="str">
        <f aca="true">IF(I626="","",xEURO(OFFSET(C626,-M626+1,0),J626,OFFSET(C626,-M626+2,0),OFFSET(C626,-M626+2,0),OFFSET(C626,-M626+3,0)+AC626,OFFSET(C626,-M626+4,0),1,0))</f>
        <v/>
      </c>
      <c r="W626" s="175" t="str">
        <f aca="false">IF(I626="","",(V626-K626)*I626*10)</f>
        <v/>
      </c>
      <c r="X626" s="175" t="str">
        <f aca="true">IF(I626="","",xEURO(OFFSET(C626,-M626+1,0),J626,OFFSET(C626,-M626+2,0),OFFSET(C626,-M626+2,0),OFFSET(C626,-M626+3,0)+AC626,OFFSET(C626,-M626+4,0),1,2)/10*I626)</f>
        <v/>
      </c>
      <c r="Y626" s="248" t="str">
        <f aca="true">IF(I626="","",xEURO(OFFSET(C626,-M626+1,0),J626,OFFSET(C626,-M626+2,0),OFFSET(C626,-M626+2,0),OFFSET(C626,-M626+3,0)+AC626,OFFSET(C626,-M626+4,0),1,3)/100*I626*10000)</f>
        <v/>
      </c>
      <c r="Z626" s="248" t="str">
        <f aca="true">IF(I626="","",xEURO(OFFSET(C626,-M626+1,0),J626,OFFSET(C626,-M626+2,0),OFFSET(C626,-M626+2,0),OFFSET(C626,-M626+3,0)+AC626,OFFSET(C626,-M626+4,0),1,5)/365.25*I626*10000)</f>
        <v/>
      </c>
      <c r="AB626" s="249" t="str">
        <f aca="true">IF(D626="","",xCalcSkew(OFFSET(C626,-M626,0),E626-OFFSET(C626,-M626+1,0),b)/100)</f>
        <v/>
      </c>
      <c r="AC626" s="249" t="str">
        <f aca="true">IF(I626="","",xCalcSkew(OFFSET(C626,-M626,0),J626-OFFSET(C626,-M626+1,0),b)/100)</f>
        <v/>
      </c>
      <c r="AE626" s="0" t="n">
        <f aca="false">D626*F626*10000*-1</f>
        <v>-0</v>
      </c>
      <c r="AF626" s="0" t="n">
        <f aca="false">I626*K626*10000*-1</f>
        <v>-0</v>
      </c>
      <c r="AG626" s="0" t="n">
        <f aca="false">AE626+AF626</f>
        <v>-0</v>
      </c>
    </row>
    <row r="627" customFormat="false" ht="12.75" hidden="false" customHeight="false" outlineLevel="0" collapsed="false">
      <c r="C627" s="272" t="e">
        <f aca="false">N657+U657</f>
        <v>#NAME?</v>
      </c>
      <c r="D627" s="265"/>
      <c r="E627" s="266"/>
      <c r="F627" s="266"/>
      <c r="G627" s="267"/>
      <c r="I627" s="265"/>
      <c r="J627" s="266"/>
      <c r="K627" s="266"/>
      <c r="L627" s="268"/>
      <c r="M627" s="247" t="n">
        <f aca="false">M626+1</f>
        <v>6</v>
      </c>
      <c r="N627" s="175" t="str">
        <f aca="true">IF(D627="","",xEURO(OFFSET(C627,-M627+1,0),E627,OFFSET(C627,-M627+2,0),OFFSET(C627,-M627+2,0),OFFSET(C627,-M627+3,0)+AB627,OFFSET(C627,-M627+4,0),0,1)*D627)</f>
        <v/>
      </c>
      <c r="O627" s="235" t="str">
        <f aca="true">IF(D627="","",xEURO(OFFSET(C627,-M627+1,0),E627,OFFSET(C627,-M627+2,0),OFFSET(C627,-M627+2,0),OFFSET(C627,-M627+3,0)+AB627,OFFSET(C627,-M627+4,0),0,0))</f>
        <v/>
      </c>
      <c r="P627" s="175" t="str">
        <f aca="false">IF(D627="","",(O627-F627)*D627*10)</f>
        <v/>
      </c>
      <c r="Q627" s="175" t="str">
        <f aca="true">IF(D627="","",xEURO(OFFSET(C627,-M627+1,0),E627,OFFSET(C627,-M627+2,0),OFFSET(C627,-M627+2,0),OFFSET(C627,-M627+3,0)+AB627,OFFSET(C627,-M627+4,0),0,2)/10*D627)</f>
        <v/>
      </c>
      <c r="R627" s="248" t="str">
        <f aca="true">IF(D627="","",xEURO(OFFSET(C627,-M627+1,0),E627,OFFSET(C627,-M627+2,0),OFFSET(C627,-M627+2,0),OFFSET(C627,-M627+3,0)+AB627,OFFSET(C627,-M627+4,0),0,3)/100*D627*10000)</f>
        <v/>
      </c>
      <c r="S627" s="248" t="str">
        <f aca="true">IF(D627="","",xEURO(OFFSET(C627,-M627+1,0),E627,OFFSET(C627,-M627+2,0),OFFSET(C627,-M627+2,0),OFFSET(C627,-M627+3,0)+AB627,OFFSET(C627,-M627+4,0),0,5)/365.25*D627*10000)</f>
        <v/>
      </c>
      <c r="U627" s="175" t="str">
        <f aca="true">IF(I627="","",xEURO(OFFSET(C627,-M627+1,0),J627,OFFSET(C627,-M627+2,0),OFFSET(C627,-M627+2,0),OFFSET(C627,-M627+3,0)+AC627,OFFSET(C627,-M627+4,0),1,1)*I627)</f>
        <v/>
      </c>
      <c r="V627" s="235" t="str">
        <f aca="true">IF(I627="","",xEURO(OFFSET(C627,-M627+1,0),J627,OFFSET(C627,-M627+2,0),OFFSET(C627,-M627+2,0),OFFSET(C627,-M627+3,0)+AC627,OFFSET(C627,-M627+4,0),1,0))</f>
        <v/>
      </c>
      <c r="W627" s="175" t="str">
        <f aca="false">IF(I627="","",(V627-K627)*I627*10)</f>
        <v/>
      </c>
      <c r="X627" s="175" t="str">
        <f aca="true">IF(I627="","",xEURO(OFFSET(C627,-M627+1,0),J627,OFFSET(C627,-M627+2,0),OFFSET(C627,-M627+2,0),OFFSET(C627,-M627+3,0)+AC627,OFFSET(C627,-M627+4,0),1,2)/10*I627)</f>
        <v/>
      </c>
      <c r="Y627" s="248" t="str">
        <f aca="true">IF(I627="","",xEURO(OFFSET(C627,-M627+1,0),J627,OFFSET(C627,-M627+2,0),OFFSET(C627,-M627+2,0),OFFSET(C627,-M627+3,0)+AC627,OFFSET(C627,-M627+4,0),1,3)/100*I627*10000)</f>
        <v/>
      </c>
      <c r="Z627" s="248" t="str">
        <f aca="true">IF(I627="","",xEURO(OFFSET(C627,-M627+1,0),J627,OFFSET(C627,-M627+2,0),OFFSET(C627,-M627+2,0),OFFSET(C627,-M627+3,0)+AC627,OFFSET(C627,-M627+4,0),1,5)/365.25*I627*10000)</f>
        <v/>
      </c>
      <c r="AB627" s="249" t="str">
        <f aca="true">IF(D627="","",xCalcSkew(OFFSET(C627,-M627,0),E627-OFFSET(C627,-M627+1,0),b)/100)</f>
        <v/>
      </c>
      <c r="AC627" s="249" t="str">
        <f aca="true">IF(I627="","",xCalcSkew(OFFSET(C627,-M627,0),J627-OFFSET(C627,-M627+1,0),b)/100)</f>
        <v/>
      </c>
      <c r="AE627" s="0" t="n">
        <f aca="false">D627*F627*10000*-1</f>
        <v>-0</v>
      </c>
      <c r="AF627" s="0" t="n">
        <f aca="false">I627*K627*10000*-1</f>
        <v>-0</v>
      </c>
      <c r="AG627" s="0" t="n">
        <f aca="false">AE627+AF627</f>
        <v>-0</v>
      </c>
    </row>
    <row r="628" customFormat="false" ht="12.75" hidden="false" customHeight="false" outlineLevel="0" collapsed="false">
      <c r="C628" s="273" t="e">
        <f aca="false">Q657+X657</f>
        <v>#NAME?</v>
      </c>
      <c r="D628" s="265"/>
      <c r="E628" s="266"/>
      <c r="F628" s="266"/>
      <c r="G628" s="267"/>
      <c r="I628" s="265"/>
      <c r="J628" s="266"/>
      <c r="K628" s="266"/>
      <c r="L628" s="268"/>
      <c r="M628" s="247" t="n">
        <f aca="false">M627+1</f>
        <v>7</v>
      </c>
      <c r="N628" s="175" t="str">
        <f aca="true">IF(D628="","",xEURO(OFFSET(C628,-M628+1,0),E628,OFFSET(C628,-M628+2,0),OFFSET(C628,-M628+2,0),OFFSET(C628,-M628+3,0)+AB628,OFFSET(C628,-M628+4,0),0,1)*D628)</f>
        <v/>
      </c>
      <c r="O628" s="235" t="str">
        <f aca="true">IF(D628="","",xEURO(OFFSET(C628,-M628+1,0),E628,OFFSET(C628,-M628+2,0),OFFSET(C628,-M628+2,0),OFFSET(C628,-M628+3,0)+AB628,OFFSET(C628,-M628+4,0),0,0))</f>
        <v/>
      </c>
      <c r="P628" s="175" t="str">
        <f aca="false">IF(D628="","",(O628-F628)*D628*10)</f>
        <v/>
      </c>
      <c r="Q628" s="175" t="str">
        <f aca="true">IF(D628="","",xEURO(OFFSET(C628,-M628+1,0),E628,OFFSET(C628,-M628+2,0),OFFSET(C628,-M628+2,0),OFFSET(C628,-M628+3,0)+AB628,OFFSET(C628,-M628+4,0),0,2)/10*D628)</f>
        <v/>
      </c>
      <c r="R628" s="248" t="str">
        <f aca="true">IF(D628="","",xEURO(OFFSET(C628,-M628+1,0),E628,OFFSET(C628,-M628+2,0),OFFSET(C628,-M628+2,0),OFFSET(C628,-M628+3,0)+AB628,OFFSET(C628,-M628+4,0),0,3)/100*D628*10000)</f>
        <v/>
      </c>
      <c r="S628" s="248" t="str">
        <f aca="true">IF(D628="","",xEURO(OFFSET(C628,-M628+1,0),E628,OFFSET(C628,-M628+2,0),OFFSET(C628,-M628+2,0),OFFSET(C628,-M628+3,0)+AB628,OFFSET(C628,-M628+4,0),0,5)/365.25*D628*10000)</f>
        <v/>
      </c>
      <c r="U628" s="175" t="str">
        <f aca="true">IF(I628="","",xEURO(OFFSET(C628,-M628+1,0),J628,OFFSET(C628,-M628+2,0),OFFSET(C628,-M628+2,0),OFFSET(C628,-M628+3,0)+AC628,OFFSET(C628,-M628+4,0),1,1)*I628)</f>
        <v/>
      </c>
      <c r="V628" s="235" t="str">
        <f aca="true">IF(I628="","",xEURO(OFFSET(C628,-M628+1,0),J628,OFFSET(C628,-M628+2,0),OFFSET(C628,-M628+2,0),OFFSET(C628,-M628+3,0)+AC628,OFFSET(C628,-M628+4,0),1,0))</f>
        <v/>
      </c>
      <c r="W628" s="175" t="str">
        <f aca="false">IF(I628="","",(V628-K628)*I628*10)</f>
        <v/>
      </c>
      <c r="X628" s="175" t="str">
        <f aca="true">IF(I628="","",xEURO(OFFSET(C628,-M628+1,0),J628,OFFSET(C628,-M628+2,0),OFFSET(C628,-M628+2,0),OFFSET(C628,-M628+3,0)+AC628,OFFSET(C628,-M628+4,0),1,2)/10*I628)</f>
        <v/>
      </c>
      <c r="Y628" s="248" t="str">
        <f aca="true">IF(I628="","",xEURO(OFFSET(C628,-M628+1,0),J628,OFFSET(C628,-M628+2,0),OFFSET(C628,-M628+2,0),OFFSET(C628,-M628+3,0)+AC628,OFFSET(C628,-M628+4,0),1,3)/100*I628*10000)</f>
        <v/>
      </c>
      <c r="Z628" s="248" t="str">
        <f aca="true">IF(I628="","",xEURO(OFFSET(C628,-M628+1,0),J628,OFFSET(C628,-M628+2,0),OFFSET(C628,-M628+2,0),OFFSET(C628,-M628+3,0)+AC628,OFFSET(C628,-M628+4,0),1,5)/365.25*I628*10000)</f>
        <v/>
      </c>
      <c r="AB628" s="249" t="str">
        <f aca="true">IF(D628="","",xCalcSkew(OFFSET(C628,-M628,0),E628-OFFSET(C628,-M628+1,0),b)/100)</f>
        <v/>
      </c>
      <c r="AC628" s="249" t="str">
        <f aca="true">IF(I628="","",xCalcSkew(OFFSET(C628,-M628,0),J628-OFFSET(C628,-M628+1,0),b)/100)</f>
        <v/>
      </c>
      <c r="AE628" s="0" t="n">
        <f aca="false">D628*F628*10000*-1</f>
        <v>-0</v>
      </c>
      <c r="AF628" s="0" t="n">
        <f aca="false">I628*K628*10000*-1</f>
        <v>-0</v>
      </c>
      <c r="AG628" s="0" t="n">
        <f aca="false">AE628+AF628</f>
        <v>-0</v>
      </c>
    </row>
    <row r="629" customFormat="false" ht="12.75" hidden="false" customHeight="false" outlineLevel="0" collapsed="false">
      <c r="C629" s="272" t="e">
        <f aca="false">R657+Y657</f>
        <v>#NAME?</v>
      </c>
      <c r="D629" s="265"/>
      <c r="E629" s="266"/>
      <c r="F629" s="266"/>
      <c r="G629" s="267"/>
      <c r="I629" s="265"/>
      <c r="J629" s="266"/>
      <c r="K629" s="266"/>
      <c r="L629" s="268"/>
      <c r="M629" s="247" t="n">
        <f aca="false">M628+1</f>
        <v>8</v>
      </c>
      <c r="N629" s="175" t="str">
        <f aca="true">IF(D629="","",xEURO(OFFSET(C629,-M629+1,0),E629,OFFSET(C629,-M629+2,0),OFFSET(C629,-M629+2,0),OFFSET(C629,-M629+3,0)+AB629,OFFSET(C629,-M629+4,0),0,1)*D629)</f>
        <v/>
      </c>
      <c r="O629" s="235" t="str">
        <f aca="true">IF(D629="","",xEURO(OFFSET(C629,-M629+1,0),E629,OFFSET(C629,-M629+2,0),OFFSET(C629,-M629+2,0),OFFSET(C629,-M629+3,0)+AB629,OFFSET(C629,-M629+4,0),0,0))</f>
        <v/>
      </c>
      <c r="P629" s="175" t="str">
        <f aca="false">IF(D629="","",(O629-F629)*D629*10)</f>
        <v/>
      </c>
      <c r="Q629" s="175" t="str">
        <f aca="true">IF(D629="","",xEURO(OFFSET(C629,-M629+1,0),E629,OFFSET(C629,-M629+2,0),OFFSET(C629,-M629+2,0),OFFSET(C629,-M629+3,0)+AB629,OFFSET(C629,-M629+4,0),0,2)/10*D629)</f>
        <v/>
      </c>
      <c r="R629" s="248" t="str">
        <f aca="true">IF(D629="","",xEURO(OFFSET(C629,-M629+1,0),E629,OFFSET(C629,-M629+2,0),OFFSET(C629,-M629+2,0),OFFSET(C629,-M629+3,0)+AB629,OFFSET(C629,-M629+4,0),0,3)/100*D629*10000)</f>
        <v/>
      </c>
      <c r="S629" s="248" t="str">
        <f aca="true">IF(D629="","",xEURO(OFFSET(C629,-M629+1,0),E629,OFFSET(C629,-M629+2,0),OFFSET(C629,-M629+2,0),OFFSET(C629,-M629+3,0)+AB629,OFFSET(C629,-M629+4,0),0,5)/365.25*D629*10000)</f>
        <v/>
      </c>
      <c r="U629" s="175" t="str">
        <f aca="true">IF(I629="","",xEURO(OFFSET(C629,-M629+1,0),J629,OFFSET(C629,-M629+2,0),OFFSET(C629,-M629+2,0),OFFSET(C629,-M629+3,0)+AC629,OFFSET(C629,-M629+4,0),1,1)*I629)</f>
        <v/>
      </c>
      <c r="V629" s="235" t="str">
        <f aca="true">IF(I629="","",xEURO(OFFSET(C629,-M629+1,0),J629,OFFSET(C629,-M629+2,0),OFFSET(C629,-M629+2,0),OFFSET(C629,-M629+3,0)+AC629,OFFSET(C629,-M629+4,0),1,0))</f>
        <v/>
      </c>
      <c r="W629" s="175" t="str">
        <f aca="false">IF(I629="","",(V629-K629)*I629*10)</f>
        <v/>
      </c>
      <c r="X629" s="175" t="str">
        <f aca="true">IF(I629="","",xEURO(OFFSET(C629,-M629+1,0),J629,OFFSET(C629,-M629+2,0),OFFSET(C629,-M629+2,0),OFFSET(C629,-M629+3,0)+AC629,OFFSET(C629,-M629+4,0),1,2)/10*I629)</f>
        <v/>
      </c>
      <c r="Y629" s="248" t="str">
        <f aca="true">IF(I629="","",xEURO(OFFSET(C629,-M629+1,0),J629,OFFSET(C629,-M629+2,0),OFFSET(C629,-M629+2,0),OFFSET(C629,-M629+3,0)+AC629,OFFSET(C629,-M629+4,0),1,3)/100*I629*10000)</f>
        <v/>
      </c>
      <c r="Z629" s="248" t="str">
        <f aca="true">IF(I629="","",xEURO(OFFSET(C629,-M629+1,0),J629,OFFSET(C629,-M629+2,0),OFFSET(C629,-M629+2,0),OFFSET(C629,-M629+3,0)+AC629,OFFSET(C629,-M629+4,0),1,5)/365.25*I629*10000)</f>
        <v/>
      </c>
      <c r="AB629" s="249" t="str">
        <f aca="true">IF(D629="","",xCalcSkew(OFFSET(C629,-M629,0),E629-OFFSET(C629,-M629+1,0),b)/100)</f>
        <v/>
      </c>
      <c r="AC629" s="249" t="str">
        <f aca="true">IF(I629="","",xCalcSkew(OFFSET(C629,-M629,0),J629-OFFSET(C629,-M629+1,0),b)/100)</f>
        <v/>
      </c>
      <c r="AE629" s="0" t="n">
        <f aca="false">D629*F629*10000*-1</f>
        <v>-0</v>
      </c>
      <c r="AF629" s="0" t="n">
        <f aca="false">I629*K629*10000*-1</f>
        <v>-0</v>
      </c>
      <c r="AG629" s="0" t="n">
        <f aca="false">AE629+AF629</f>
        <v>-0</v>
      </c>
    </row>
    <row r="630" customFormat="false" ht="12.75" hidden="false" customHeight="false" outlineLevel="0" collapsed="false">
      <c r="C630" s="272" t="e">
        <f aca="false">S657+Z657</f>
        <v>#NAME?</v>
      </c>
      <c r="D630" s="265"/>
      <c r="E630" s="266"/>
      <c r="F630" s="266"/>
      <c r="G630" s="267"/>
      <c r="I630" s="265"/>
      <c r="J630" s="266"/>
      <c r="K630" s="266"/>
      <c r="L630" s="268"/>
      <c r="M630" s="247" t="n">
        <f aca="false">M629+1</f>
        <v>9</v>
      </c>
      <c r="N630" s="175" t="str">
        <f aca="true">IF(D630="","",xEURO(OFFSET(C630,-M630+1,0),E630,OFFSET(C630,-M630+2,0),OFFSET(C630,-M630+2,0),OFFSET(C630,-M630+3,0)+AB630,OFFSET(C630,-M630+4,0),0,1)*D630)</f>
        <v/>
      </c>
      <c r="O630" s="235" t="str">
        <f aca="true">IF(D630="","",xEURO(OFFSET(C630,-M630+1,0),E630,OFFSET(C630,-M630+2,0),OFFSET(C630,-M630+2,0),OFFSET(C630,-M630+3,0)+AB630,OFFSET(C630,-M630+4,0),0,0))</f>
        <v/>
      </c>
      <c r="P630" s="175" t="str">
        <f aca="false">IF(D630="","",(O630-F630)*D630*10)</f>
        <v/>
      </c>
      <c r="Q630" s="175" t="str">
        <f aca="true">IF(D630="","",xEURO(OFFSET(C630,-M630+1,0),E630,OFFSET(C630,-M630+2,0),OFFSET(C630,-M630+2,0),OFFSET(C630,-M630+3,0)+AB630,OFFSET(C630,-M630+4,0),0,2)/10*D630)</f>
        <v/>
      </c>
      <c r="R630" s="248" t="str">
        <f aca="true">IF(D630="","",xEURO(OFFSET(C630,-M630+1,0),E630,OFFSET(C630,-M630+2,0),OFFSET(C630,-M630+2,0),OFFSET(C630,-M630+3,0)+AB630,OFFSET(C630,-M630+4,0),0,3)/100*D630*10000)</f>
        <v/>
      </c>
      <c r="S630" s="248" t="str">
        <f aca="true">IF(D630="","",xEURO(OFFSET(C630,-M630+1,0),E630,OFFSET(C630,-M630+2,0),OFFSET(C630,-M630+2,0),OFFSET(C630,-M630+3,0)+AB630,OFFSET(C630,-M630+4,0),0,5)/365.25*D630*10000)</f>
        <v/>
      </c>
      <c r="U630" s="175" t="str">
        <f aca="true">IF(I630="","",xEURO(OFFSET(C630,-M630+1,0),J630,OFFSET(C630,-M630+2,0),OFFSET(C630,-M630+2,0),OFFSET(C630,-M630+3,0)+AC630,OFFSET(C630,-M630+4,0),1,1)*I630)</f>
        <v/>
      </c>
      <c r="V630" s="235" t="str">
        <f aca="true">IF(I630="","",xEURO(OFFSET(C630,-M630+1,0),J630,OFFSET(C630,-M630+2,0),OFFSET(C630,-M630+2,0),OFFSET(C630,-M630+3,0)+AC630,OFFSET(C630,-M630+4,0),1,0))</f>
        <v/>
      </c>
      <c r="W630" s="175" t="str">
        <f aca="false">IF(I630="","",(V630-K630)*I630*10)</f>
        <v/>
      </c>
      <c r="X630" s="175" t="str">
        <f aca="true">IF(I630="","",xEURO(OFFSET(C630,-M630+1,0),J630,OFFSET(C630,-M630+2,0),OFFSET(C630,-M630+2,0),OFFSET(C630,-M630+3,0)+AC630,OFFSET(C630,-M630+4,0),1,2)/10*I630)</f>
        <v/>
      </c>
      <c r="Y630" s="248" t="str">
        <f aca="true">IF(I630="","",xEURO(OFFSET(C630,-M630+1,0),J630,OFFSET(C630,-M630+2,0),OFFSET(C630,-M630+2,0),OFFSET(C630,-M630+3,0)+AC630,OFFSET(C630,-M630+4,0),1,3)/100*I630*10000)</f>
        <v/>
      </c>
      <c r="Z630" s="248" t="str">
        <f aca="true">IF(I630="","",xEURO(OFFSET(C630,-M630+1,0),J630,OFFSET(C630,-M630+2,0),OFFSET(C630,-M630+2,0),OFFSET(C630,-M630+3,0)+AC630,OFFSET(C630,-M630+4,0),1,5)/365.25*I630*10000)</f>
        <v/>
      </c>
      <c r="AB630" s="249" t="str">
        <f aca="true">IF(D630="","",xCalcSkew(OFFSET(C630,-M630,0),E630-OFFSET(C630,-M630+1,0),b)/100)</f>
        <v/>
      </c>
      <c r="AC630" s="249" t="str">
        <f aca="true">IF(I630="","",xCalcSkew(OFFSET(C630,-M630,0),J630-OFFSET(C630,-M630+1,0),b)/100)</f>
        <v/>
      </c>
      <c r="AE630" s="0" t="n">
        <f aca="false">D630*F630*10000*-1</f>
        <v>-0</v>
      </c>
      <c r="AF630" s="0" t="n">
        <f aca="false">I630*K630*10000*-1</f>
        <v>-0</v>
      </c>
      <c r="AG630" s="0" t="n">
        <f aca="false">AE630+AF630</f>
        <v>-0</v>
      </c>
    </row>
    <row r="631" customFormat="false" ht="12.75" hidden="false" customHeight="false" outlineLevel="0" collapsed="false">
      <c r="C631" s="272" t="e">
        <f aca="false">P657+W657</f>
        <v>#NAME?</v>
      </c>
      <c r="D631" s="265"/>
      <c r="E631" s="266"/>
      <c r="F631" s="266"/>
      <c r="G631" s="267"/>
      <c r="I631" s="265"/>
      <c r="J631" s="266"/>
      <c r="K631" s="266"/>
      <c r="L631" s="268"/>
      <c r="M631" s="247" t="n">
        <f aca="false">M630+1</f>
        <v>10</v>
      </c>
      <c r="N631" s="175" t="str">
        <f aca="true">IF(D631="","",xEURO(OFFSET(C631,-M631+1,0),E631,OFFSET(C631,-M631+2,0),OFFSET(C631,-M631+2,0),OFFSET(C631,-M631+3,0)+AB631,OFFSET(C631,-M631+4,0),0,1)*D631)</f>
        <v/>
      </c>
      <c r="O631" s="235" t="str">
        <f aca="true">IF(D631="","",xEURO(OFFSET(C631,-M631+1,0),E631,OFFSET(C631,-M631+2,0),OFFSET(C631,-M631+2,0),OFFSET(C631,-M631+3,0)+AB631,OFFSET(C631,-M631+4,0),0,0))</f>
        <v/>
      </c>
      <c r="P631" s="175" t="str">
        <f aca="false">IF(D631="","",(O631-F631)*D631*10)</f>
        <v/>
      </c>
      <c r="Q631" s="175" t="str">
        <f aca="true">IF(D631="","",xEURO(OFFSET(C631,-M631+1,0),E631,OFFSET(C631,-M631+2,0),OFFSET(C631,-M631+2,0),OFFSET(C631,-M631+3,0)+AB631,OFFSET(C631,-M631+4,0),0,2)/10*D631)</f>
        <v/>
      </c>
      <c r="R631" s="248" t="str">
        <f aca="true">IF(D631="","",xEURO(OFFSET(C631,-M631+1,0),E631,OFFSET(C631,-M631+2,0),OFFSET(C631,-M631+2,0),OFFSET(C631,-M631+3,0)+AB631,OFFSET(C631,-M631+4,0),0,3)/100*D631*10000)</f>
        <v/>
      </c>
      <c r="S631" s="248" t="str">
        <f aca="true">IF(D631="","",xEURO(OFFSET(C631,-M631+1,0),E631,OFFSET(C631,-M631+2,0),OFFSET(C631,-M631+2,0),OFFSET(C631,-M631+3,0)+AB631,OFFSET(C631,-M631+4,0),0,5)/365.25*D631*10000)</f>
        <v/>
      </c>
      <c r="U631" s="175" t="str">
        <f aca="true">IF(I631="","",xEURO(OFFSET(C631,-M631+1,0),J631,OFFSET(C631,-M631+2,0),OFFSET(C631,-M631+2,0),OFFSET(C631,-M631+3,0)+AC631,OFFSET(C631,-M631+4,0),1,1)*I631)</f>
        <v/>
      </c>
      <c r="V631" s="235" t="str">
        <f aca="true">IF(I631="","",xEURO(OFFSET(C631,-M631+1,0),J631,OFFSET(C631,-M631+2,0),OFFSET(C631,-M631+2,0),OFFSET(C631,-M631+3,0)+AC631,OFFSET(C631,-M631+4,0),1,0))</f>
        <v/>
      </c>
      <c r="W631" s="175" t="str">
        <f aca="false">IF(I631="","",(V631-K631)*I631*10)</f>
        <v/>
      </c>
      <c r="X631" s="175" t="str">
        <f aca="true">IF(I631="","",xEURO(OFFSET(C631,-M631+1,0),J631,OFFSET(C631,-M631+2,0),OFFSET(C631,-M631+2,0),OFFSET(C631,-M631+3,0)+AC631,OFFSET(C631,-M631+4,0),1,2)/10*I631)</f>
        <v/>
      </c>
      <c r="Y631" s="248" t="str">
        <f aca="true">IF(I631="","",xEURO(OFFSET(C631,-M631+1,0),J631,OFFSET(C631,-M631+2,0),OFFSET(C631,-M631+2,0),OFFSET(C631,-M631+3,0)+AC631,OFFSET(C631,-M631+4,0),1,3)/100*I631*10000)</f>
        <v/>
      </c>
      <c r="Z631" s="248" t="str">
        <f aca="true">IF(I631="","",xEURO(OFFSET(C631,-M631+1,0),J631,OFFSET(C631,-M631+2,0),OFFSET(C631,-M631+2,0),OFFSET(C631,-M631+3,0)+AC631,OFFSET(C631,-M631+4,0),1,5)/365.25*I631*10000)</f>
        <v/>
      </c>
      <c r="AB631" s="249" t="str">
        <f aca="true">IF(D631="","",xCalcSkew(OFFSET(C631,-M631,0),E631-OFFSET(C631,-M631+1,0),b)/100)</f>
        <v/>
      </c>
      <c r="AC631" s="249" t="str">
        <f aca="true">IF(I631="","",xCalcSkew(OFFSET(C631,-M631,0),J631-OFFSET(C631,-M631+1,0),b)/100)</f>
        <v/>
      </c>
      <c r="AE631" s="0" t="n">
        <f aca="false">D631*F631*10000*-1</f>
        <v>-0</v>
      </c>
      <c r="AF631" s="0" t="n">
        <f aca="false">I631*K631*10000*-1</f>
        <v>-0</v>
      </c>
      <c r="AG631" s="0" t="n">
        <f aca="false">AE631+AF631</f>
        <v>-0</v>
      </c>
    </row>
    <row r="632" customFormat="false" ht="12.75" hidden="false" customHeight="false" outlineLevel="0" collapsed="false">
      <c r="D632" s="265"/>
      <c r="E632" s="266"/>
      <c r="F632" s="266"/>
      <c r="G632" s="267"/>
      <c r="I632" s="265"/>
      <c r="J632" s="266"/>
      <c r="K632" s="266"/>
      <c r="L632" s="268"/>
      <c r="M632" s="247" t="n">
        <f aca="false">M631+1</f>
        <v>11</v>
      </c>
      <c r="N632" s="175" t="str">
        <f aca="true">IF(D632="","",xEURO(OFFSET(C632,-M632+1,0),E632,OFFSET(C632,-M632+2,0),OFFSET(C632,-M632+2,0),OFFSET(C632,-M632+3,0)+AB632,OFFSET(C632,-M632+4,0),0,1)*D632)</f>
        <v/>
      </c>
      <c r="O632" s="235" t="str">
        <f aca="true">IF(D632="","",xEURO(OFFSET(C632,-M632+1,0),E632,OFFSET(C632,-M632+2,0),OFFSET(C632,-M632+2,0),OFFSET(C632,-M632+3,0)+AB632,OFFSET(C632,-M632+4,0),0,0))</f>
        <v/>
      </c>
      <c r="P632" s="175" t="str">
        <f aca="false">IF(D632="","",(O632-F632)*D632*10)</f>
        <v/>
      </c>
      <c r="Q632" s="175" t="str">
        <f aca="true">IF(D632="","",xEURO(OFFSET(C632,-M632+1,0),E632,OFFSET(C632,-M632+2,0),OFFSET(C632,-M632+2,0),OFFSET(C632,-M632+3,0)+AB632,OFFSET(C632,-M632+4,0),0,2)/10*D632)</f>
        <v/>
      </c>
      <c r="R632" s="248" t="str">
        <f aca="true">IF(D632="","",xEURO(OFFSET(C632,-M632+1,0),E632,OFFSET(C632,-M632+2,0),OFFSET(C632,-M632+2,0),OFFSET(C632,-M632+3,0)+AB632,OFFSET(C632,-M632+4,0),0,3)/100*D632*10000)</f>
        <v/>
      </c>
      <c r="S632" s="248" t="str">
        <f aca="true">IF(D632="","",xEURO(OFFSET(C632,-M632+1,0),E632,OFFSET(C632,-M632+2,0),OFFSET(C632,-M632+2,0),OFFSET(C632,-M632+3,0)+AB632,OFFSET(C632,-M632+4,0),0,5)/365.25*D632*10000)</f>
        <v/>
      </c>
      <c r="U632" s="175" t="str">
        <f aca="true">IF(I632="","",xEURO(OFFSET(C632,-M632+1,0),J632,OFFSET(C632,-M632+2,0),OFFSET(C632,-M632+2,0),OFFSET(C632,-M632+3,0)+AC632,OFFSET(C632,-M632+4,0),1,1)*I632)</f>
        <v/>
      </c>
      <c r="V632" s="235" t="str">
        <f aca="true">IF(I632="","",xEURO(OFFSET(C632,-M632+1,0),J632,OFFSET(C632,-M632+2,0),OFFSET(C632,-M632+2,0),OFFSET(C632,-M632+3,0)+AC632,OFFSET(C632,-M632+4,0),1,0))</f>
        <v/>
      </c>
      <c r="W632" s="175" t="str">
        <f aca="false">IF(I632="","",(V632-K632)*I632*10)</f>
        <v/>
      </c>
      <c r="X632" s="175" t="str">
        <f aca="true">IF(I632="","",xEURO(OFFSET(C632,-M632+1,0),J632,OFFSET(C632,-M632+2,0),OFFSET(C632,-M632+2,0),OFFSET(C632,-M632+3,0)+AC632,OFFSET(C632,-M632+4,0),1,2)/10*I632)</f>
        <v/>
      </c>
      <c r="Y632" s="248" t="str">
        <f aca="true">IF(I632="","",xEURO(OFFSET(C632,-M632+1,0),J632,OFFSET(C632,-M632+2,0),OFFSET(C632,-M632+2,0),OFFSET(C632,-M632+3,0)+AC632,OFFSET(C632,-M632+4,0),1,3)/100*I632*10000)</f>
        <v/>
      </c>
      <c r="Z632" s="248" t="str">
        <f aca="true">IF(I632="","",xEURO(OFFSET(C632,-M632+1,0),J632,OFFSET(C632,-M632+2,0),OFFSET(C632,-M632+2,0),OFFSET(C632,-M632+3,0)+AC632,OFFSET(C632,-M632+4,0),1,5)/365.25*I632*10000)</f>
        <v/>
      </c>
      <c r="AB632" s="249" t="str">
        <f aca="true">IF(D632="","",xCalcSkew(OFFSET(C632,-M632,0),E632-OFFSET(C632,-M632+1,0),b)/100)</f>
        <v/>
      </c>
      <c r="AC632" s="249" t="str">
        <f aca="true">IF(I632="","",xCalcSkew(OFFSET(C632,-M632,0),J632-OFFSET(C632,-M632+1,0),b)/100)</f>
        <v/>
      </c>
      <c r="AE632" s="0" t="n">
        <f aca="false">D632*F632*10000*-1</f>
        <v>-0</v>
      </c>
      <c r="AF632" s="0" t="n">
        <f aca="false">I632*K632*10000*-1</f>
        <v>-0</v>
      </c>
      <c r="AG632" s="0" t="n">
        <f aca="false">AE632+AF632</f>
        <v>-0</v>
      </c>
    </row>
    <row r="633" customFormat="false" ht="12.75" hidden="false" customHeight="false" outlineLevel="0" collapsed="false">
      <c r="D633" s="265"/>
      <c r="E633" s="266"/>
      <c r="F633" s="266"/>
      <c r="G633" s="267"/>
      <c r="I633" s="265"/>
      <c r="J633" s="266"/>
      <c r="K633" s="266"/>
      <c r="L633" s="268"/>
      <c r="M633" s="247" t="n">
        <f aca="false">M632+1</f>
        <v>12</v>
      </c>
      <c r="N633" s="175" t="str">
        <f aca="true">IF(D633="","",xEURO(OFFSET(C633,-M633+1,0),E633,OFFSET(C633,-M633+2,0),OFFSET(C633,-M633+2,0),OFFSET(C633,-M633+3,0)+AB633,OFFSET(C633,-M633+4,0),0,1)*D633)</f>
        <v/>
      </c>
      <c r="O633" s="235" t="str">
        <f aca="true">IF(D633="","",xEURO(OFFSET(C633,-M633+1,0),E633,OFFSET(C633,-M633+2,0),OFFSET(C633,-M633+2,0),OFFSET(C633,-M633+3,0)+AB633,OFFSET(C633,-M633+4,0),0,0))</f>
        <v/>
      </c>
      <c r="P633" s="175" t="str">
        <f aca="false">IF(D633="","",(O633-F633)*D633*10)</f>
        <v/>
      </c>
      <c r="Q633" s="175" t="str">
        <f aca="true">IF(D633="","",xEURO(OFFSET(C633,-M633+1,0),E633,OFFSET(C633,-M633+2,0),OFFSET(C633,-M633+2,0),OFFSET(C633,-M633+3,0)+AB633,OFFSET(C633,-M633+4,0),0,2)/10*D633)</f>
        <v/>
      </c>
      <c r="R633" s="248" t="str">
        <f aca="true">IF(D633="","",xEURO(OFFSET(C633,-M633+1,0),E633,OFFSET(C633,-M633+2,0),OFFSET(C633,-M633+2,0),OFFSET(C633,-M633+3,0)+AB633,OFFSET(C633,-M633+4,0),0,3)/100*D633*10000)</f>
        <v/>
      </c>
      <c r="S633" s="248" t="str">
        <f aca="true">IF(D633="","",xEURO(OFFSET(C633,-M633+1,0),E633,OFFSET(C633,-M633+2,0),OFFSET(C633,-M633+2,0),OFFSET(C633,-M633+3,0)+AB633,OFFSET(C633,-M633+4,0),0,5)/365.25*D633*10000)</f>
        <v/>
      </c>
      <c r="U633" s="175" t="str">
        <f aca="true">IF(I633="","",xEURO(OFFSET(C633,-M633+1,0),J633,OFFSET(C633,-M633+2,0),OFFSET(C633,-M633+2,0),OFFSET(C633,-M633+3,0)+AC633,OFFSET(C633,-M633+4,0),1,1)*I633)</f>
        <v/>
      </c>
      <c r="V633" s="235" t="str">
        <f aca="true">IF(I633="","",xEURO(OFFSET(C633,-M633+1,0),J633,OFFSET(C633,-M633+2,0),OFFSET(C633,-M633+2,0),OFFSET(C633,-M633+3,0)+AC633,OFFSET(C633,-M633+4,0),1,0))</f>
        <v/>
      </c>
      <c r="W633" s="175" t="str">
        <f aca="false">IF(I633="","",(V633-K633)*I633*10)</f>
        <v/>
      </c>
      <c r="X633" s="175" t="str">
        <f aca="true">IF(I633="","",xEURO(OFFSET(C633,-M633+1,0),J633,OFFSET(C633,-M633+2,0),OFFSET(C633,-M633+2,0),OFFSET(C633,-M633+3,0)+AC633,OFFSET(C633,-M633+4,0),1,2)/10*I633)</f>
        <v/>
      </c>
      <c r="Y633" s="248" t="str">
        <f aca="true">IF(I633="","",xEURO(OFFSET(C633,-M633+1,0),J633,OFFSET(C633,-M633+2,0),OFFSET(C633,-M633+2,0),OFFSET(C633,-M633+3,0)+AC633,OFFSET(C633,-M633+4,0),1,3)/100*I633*10000)</f>
        <v/>
      </c>
      <c r="Z633" s="248" t="str">
        <f aca="true">IF(I633="","",xEURO(OFFSET(C633,-M633+1,0),J633,OFFSET(C633,-M633+2,0),OFFSET(C633,-M633+2,0),OFFSET(C633,-M633+3,0)+AC633,OFFSET(C633,-M633+4,0),1,5)/365.25*I633*10000)</f>
        <v/>
      </c>
      <c r="AB633" s="249" t="str">
        <f aca="true">IF(D633="","",xCalcSkew(OFFSET(C633,-M633,0),E633-OFFSET(C633,-M633+1,0),b)/100)</f>
        <v/>
      </c>
      <c r="AC633" s="249" t="str">
        <f aca="true">IF(I633="","",xCalcSkew(OFFSET(C633,-M633,0),J633-OFFSET(C633,-M633+1,0),b)/100)</f>
        <v/>
      </c>
      <c r="AE633" s="0" t="n">
        <f aca="false">D633*F633*10000*-1</f>
        <v>-0</v>
      </c>
      <c r="AF633" s="0" t="n">
        <f aca="false">I633*K633*10000*-1</f>
        <v>-0</v>
      </c>
      <c r="AG633" s="0" t="n">
        <f aca="false">AE633+AF633</f>
        <v>-0</v>
      </c>
    </row>
    <row r="634" customFormat="false" ht="12.75" hidden="false" customHeight="false" outlineLevel="0" collapsed="false">
      <c r="D634" s="265"/>
      <c r="E634" s="266"/>
      <c r="F634" s="266"/>
      <c r="G634" s="267"/>
      <c r="I634" s="265"/>
      <c r="J634" s="266"/>
      <c r="K634" s="266"/>
      <c r="L634" s="268"/>
      <c r="M634" s="247" t="n">
        <f aca="false">M633+1</f>
        <v>13</v>
      </c>
      <c r="N634" s="175" t="str">
        <f aca="true">IF(D634="","",xEURO(OFFSET(C634,-M634+1,0),E634,OFFSET(C634,-M634+2,0),OFFSET(C634,-M634+2,0),OFFSET(C634,-M634+3,0)+AB634,OFFSET(C634,-M634+4,0),0,1)*D634)</f>
        <v/>
      </c>
      <c r="O634" s="235" t="str">
        <f aca="true">IF(D634="","",xEURO(OFFSET(C634,-M634+1,0),E634,OFFSET(C634,-M634+2,0),OFFSET(C634,-M634+2,0),OFFSET(C634,-M634+3,0)+AB634,OFFSET(C634,-M634+4,0),0,0))</f>
        <v/>
      </c>
      <c r="P634" s="175" t="str">
        <f aca="false">IF(D634="","",(O634-F634)*D634*10)</f>
        <v/>
      </c>
      <c r="Q634" s="175" t="str">
        <f aca="true">IF(D634="","",xEURO(OFFSET(C634,-M634+1,0),E634,OFFSET(C634,-M634+2,0),OFFSET(C634,-M634+2,0),OFFSET(C634,-M634+3,0)+AB634,OFFSET(C634,-M634+4,0),0,2)/10*D634)</f>
        <v/>
      </c>
      <c r="R634" s="248" t="str">
        <f aca="true">IF(D634="","",xEURO(OFFSET(C634,-M634+1,0),E634,OFFSET(C634,-M634+2,0),OFFSET(C634,-M634+2,0),OFFSET(C634,-M634+3,0)+AB634,OFFSET(C634,-M634+4,0),0,3)/100*D634*10000)</f>
        <v/>
      </c>
      <c r="S634" s="248" t="str">
        <f aca="true">IF(D634="","",xEURO(OFFSET(C634,-M634+1,0),E634,OFFSET(C634,-M634+2,0),OFFSET(C634,-M634+2,0),OFFSET(C634,-M634+3,0)+AB634,OFFSET(C634,-M634+4,0),0,5)/365.25*D634*10000)</f>
        <v/>
      </c>
      <c r="U634" s="175" t="str">
        <f aca="true">IF(I634="","",xEURO(OFFSET(C634,-M634+1,0),J634,OFFSET(C634,-M634+2,0),OFFSET(C634,-M634+2,0),OFFSET(C634,-M634+3,0)+AC634,OFFSET(C634,-M634+4,0),1,1)*I634)</f>
        <v/>
      </c>
      <c r="V634" s="235" t="str">
        <f aca="true">IF(I634="","",xEURO(OFFSET(C634,-M634+1,0),J634,OFFSET(C634,-M634+2,0),OFFSET(C634,-M634+2,0),OFFSET(C634,-M634+3,0)+AC634,OFFSET(C634,-M634+4,0),1,0))</f>
        <v/>
      </c>
      <c r="W634" s="175" t="str">
        <f aca="false">IF(I634="","",(V634-K634)*I634*10)</f>
        <v/>
      </c>
      <c r="X634" s="175" t="str">
        <f aca="true">IF(I634="","",xEURO(OFFSET(C634,-M634+1,0),J634,OFFSET(C634,-M634+2,0),OFFSET(C634,-M634+2,0),OFFSET(C634,-M634+3,0)+AC634,OFFSET(C634,-M634+4,0),1,2)/10*I634)</f>
        <v/>
      </c>
      <c r="Y634" s="248" t="str">
        <f aca="true">IF(I634="","",xEURO(OFFSET(C634,-M634+1,0),J634,OFFSET(C634,-M634+2,0),OFFSET(C634,-M634+2,0),OFFSET(C634,-M634+3,0)+AC634,OFFSET(C634,-M634+4,0),1,3)/100*I634*10000)</f>
        <v/>
      </c>
      <c r="Z634" s="248" t="str">
        <f aca="true">IF(I634="","",xEURO(OFFSET(C634,-M634+1,0),J634,OFFSET(C634,-M634+2,0),OFFSET(C634,-M634+2,0),OFFSET(C634,-M634+3,0)+AC634,OFFSET(C634,-M634+4,0),1,5)/365.25*I634*10000)</f>
        <v/>
      </c>
      <c r="AB634" s="249" t="str">
        <f aca="true">IF(D634="","",xCalcSkew(OFFSET(C634,-M634,0),E634-OFFSET(C634,-M634+1,0),b)/100)</f>
        <v/>
      </c>
      <c r="AC634" s="249" t="str">
        <f aca="true">IF(I634="","",xCalcSkew(OFFSET(C634,-M634,0),J634-OFFSET(C634,-M634+1,0),b)/100)</f>
        <v/>
      </c>
      <c r="AE634" s="0" t="n">
        <f aca="false">D634*F634*10000*-1</f>
        <v>-0</v>
      </c>
      <c r="AF634" s="0" t="n">
        <f aca="false">I634*K634*10000*-1</f>
        <v>-0</v>
      </c>
      <c r="AG634" s="0" t="n">
        <f aca="false">AE634+AF634</f>
        <v>-0</v>
      </c>
    </row>
    <row r="635" customFormat="false" ht="12.75" hidden="false" customHeight="false" outlineLevel="0" collapsed="false">
      <c r="D635" s="265"/>
      <c r="E635" s="266"/>
      <c r="F635" s="266"/>
      <c r="G635" s="267"/>
      <c r="I635" s="265"/>
      <c r="J635" s="266"/>
      <c r="K635" s="266"/>
      <c r="L635" s="268"/>
      <c r="M635" s="247" t="n">
        <f aca="false">M634+1</f>
        <v>14</v>
      </c>
      <c r="N635" s="175" t="str">
        <f aca="true">IF(D635="","",xEURO(OFFSET(C635,-M635+1,0),E635,OFFSET(C635,-M635+2,0),OFFSET(C635,-M635+2,0),OFFSET(C635,-M635+3,0)+AB635,OFFSET(C635,-M635+4,0),0,1)*D635)</f>
        <v/>
      </c>
      <c r="O635" s="235" t="str">
        <f aca="true">IF(D635="","",xEURO(OFFSET(C635,-M635+1,0),E635,OFFSET(C635,-M635+2,0),OFFSET(C635,-M635+2,0),OFFSET(C635,-M635+3,0)+AB635,OFFSET(C635,-M635+4,0),0,0))</f>
        <v/>
      </c>
      <c r="P635" s="175" t="str">
        <f aca="false">IF(D635="","",(O635-F635)*D635*10)</f>
        <v/>
      </c>
      <c r="Q635" s="175" t="str">
        <f aca="true">IF(D635="","",xEURO(OFFSET(C635,-M635+1,0),E635,OFFSET(C635,-M635+2,0),OFFSET(C635,-M635+2,0),OFFSET(C635,-M635+3,0)+AB635,OFFSET(C635,-M635+4,0),0,2)/10*D635)</f>
        <v/>
      </c>
      <c r="R635" s="248" t="str">
        <f aca="true">IF(D635="","",xEURO(OFFSET(C635,-M635+1,0),E635,OFFSET(C635,-M635+2,0),OFFSET(C635,-M635+2,0),OFFSET(C635,-M635+3,0)+AB635,OFFSET(C635,-M635+4,0),0,3)/100*D635*10000)</f>
        <v/>
      </c>
      <c r="S635" s="248" t="str">
        <f aca="true">IF(D635="","",xEURO(OFFSET(C635,-M635+1,0),E635,OFFSET(C635,-M635+2,0),OFFSET(C635,-M635+2,0),OFFSET(C635,-M635+3,0)+AB635,OFFSET(C635,-M635+4,0),0,5)/365.25*D635*10000)</f>
        <v/>
      </c>
      <c r="U635" s="175" t="str">
        <f aca="true">IF(I635="","",xEURO(OFFSET(C635,-M635+1,0),J635,OFFSET(C635,-M635+2,0),OFFSET(C635,-M635+2,0),OFFSET(C635,-M635+3,0)+AC635,OFFSET(C635,-M635+4,0),1,1)*I635)</f>
        <v/>
      </c>
      <c r="V635" s="235" t="str">
        <f aca="true">IF(I635="","",xEURO(OFFSET(C635,-M635+1,0),J635,OFFSET(C635,-M635+2,0),OFFSET(C635,-M635+2,0),OFFSET(C635,-M635+3,0)+AC635,OFFSET(C635,-M635+4,0),1,0))</f>
        <v/>
      </c>
      <c r="W635" s="175" t="str">
        <f aca="false">IF(I635="","",(V635-K635)*I635*10)</f>
        <v/>
      </c>
      <c r="X635" s="175" t="str">
        <f aca="true">IF(I635="","",xEURO(OFFSET(C635,-M635+1,0),J635,OFFSET(C635,-M635+2,0),OFFSET(C635,-M635+2,0),OFFSET(C635,-M635+3,0)+AC635,OFFSET(C635,-M635+4,0),1,2)/10*I635)</f>
        <v/>
      </c>
      <c r="Y635" s="248" t="str">
        <f aca="true">IF(I635="","",xEURO(OFFSET(C635,-M635+1,0),J635,OFFSET(C635,-M635+2,0),OFFSET(C635,-M635+2,0),OFFSET(C635,-M635+3,0)+AC635,OFFSET(C635,-M635+4,0),1,3)/100*I635*10000)</f>
        <v/>
      </c>
      <c r="Z635" s="248" t="str">
        <f aca="true">IF(I635="","",xEURO(OFFSET(C635,-M635+1,0),J635,OFFSET(C635,-M635+2,0),OFFSET(C635,-M635+2,0),OFFSET(C635,-M635+3,0)+AC635,OFFSET(C635,-M635+4,0),1,5)/365.25*I635*10000)</f>
        <v/>
      </c>
      <c r="AB635" s="249" t="str">
        <f aca="true">IF(D635="","",xCalcSkew(OFFSET(C635,-M635,0),E635-OFFSET(C635,-M635+1,0),b)/100)</f>
        <v/>
      </c>
      <c r="AC635" s="249" t="str">
        <f aca="true">IF(I635="","",xCalcSkew(OFFSET(C635,-M635,0),J635-OFFSET(C635,-M635+1,0),b)/100)</f>
        <v/>
      </c>
      <c r="AE635" s="0" t="n">
        <f aca="false">D635*F635*10000*-1</f>
        <v>-0</v>
      </c>
      <c r="AF635" s="0" t="n">
        <f aca="false">I635*K635*10000*-1</f>
        <v>-0</v>
      </c>
      <c r="AG635" s="0" t="n">
        <f aca="false">AE635+AF635</f>
        <v>-0</v>
      </c>
    </row>
    <row r="636" customFormat="false" ht="12.75" hidden="false" customHeight="false" outlineLevel="0" collapsed="false">
      <c r="D636" s="265"/>
      <c r="E636" s="266"/>
      <c r="F636" s="266"/>
      <c r="G636" s="267"/>
      <c r="I636" s="265"/>
      <c r="J636" s="266"/>
      <c r="K636" s="266"/>
      <c r="L636" s="268"/>
      <c r="M636" s="247" t="n">
        <f aca="false">M635+1</f>
        <v>15</v>
      </c>
      <c r="N636" s="175" t="str">
        <f aca="true">IF(D636="","",xEURO(OFFSET(C636,-M636+1,0),E636,OFFSET(C636,-M636+2,0),OFFSET(C636,-M636+2,0),OFFSET(C636,-M636+3,0)+AB636,OFFSET(C636,-M636+4,0),0,1)*D636)</f>
        <v/>
      </c>
      <c r="O636" s="235" t="str">
        <f aca="true">IF(D636="","",xEURO(OFFSET(C636,-M636+1,0),E636,OFFSET(C636,-M636+2,0),OFFSET(C636,-M636+2,0),OFFSET(C636,-M636+3,0)+AB636,OFFSET(C636,-M636+4,0),0,0))</f>
        <v/>
      </c>
      <c r="P636" s="175" t="str">
        <f aca="false">IF(D636="","",(O636-F636)*D636*10)</f>
        <v/>
      </c>
      <c r="Q636" s="175" t="str">
        <f aca="true">IF(D636="","",xEURO(OFFSET(C636,-M636+1,0),E636,OFFSET(C636,-M636+2,0),OFFSET(C636,-M636+2,0),OFFSET(C636,-M636+3,0)+AB636,OFFSET(C636,-M636+4,0),0,2)/10*D636)</f>
        <v/>
      </c>
      <c r="R636" s="248" t="str">
        <f aca="true">IF(D636="","",xEURO(OFFSET(C636,-M636+1,0),E636,OFFSET(C636,-M636+2,0),OFFSET(C636,-M636+2,0),OFFSET(C636,-M636+3,0)+AB636,OFFSET(C636,-M636+4,0),0,3)/100*D636*10000)</f>
        <v/>
      </c>
      <c r="S636" s="248" t="str">
        <f aca="true">IF(D636="","",xEURO(OFFSET(C636,-M636+1,0),E636,OFFSET(C636,-M636+2,0),OFFSET(C636,-M636+2,0),OFFSET(C636,-M636+3,0)+AB636,OFFSET(C636,-M636+4,0),0,5)/365.25*D636*10000)</f>
        <v/>
      </c>
      <c r="U636" s="175" t="str">
        <f aca="true">IF(I636="","",xEURO(OFFSET(C636,-M636+1,0),J636,OFFSET(C636,-M636+2,0),OFFSET(C636,-M636+2,0),OFFSET(C636,-M636+3,0)+AC636,OFFSET(C636,-M636+4,0),1,1)*I636)</f>
        <v/>
      </c>
      <c r="V636" s="235" t="str">
        <f aca="true">IF(I636="","",xEURO(OFFSET(C636,-M636+1,0),J636,OFFSET(C636,-M636+2,0),OFFSET(C636,-M636+2,0),OFFSET(C636,-M636+3,0)+AC636,OFFSET(C636,-M636+4,0),1,0))</f>
        <v/>
      </c>
      <c r="W636" s="175" t="str">
        <f aca="false">IF(I636="","",(V636-K636)*I636*10)</f>
        <v/>
      </c>
      <c r="X636" s="175" t="str">
        <f aca="true">IF(I636="","",xEURO(OFFSET(C636,-M636+1,0),J636,OFFSET(C636,-M636+2,0),OFFSET(C636,-M636+2,0),OFFSET(C636,-M636+3,0)+AC636,OFFSET(C636,-M636+4,0),1,2)/10*I636)</f>
        <v/>
      </c>
      <c r="Y636" s="248" t="str">
        <f aca="true">IF(I636="","",xEURO(OFFSET(C636,-M636+1,0),J636,OFFSET(C636,-M636+2,0),OFFSET(C636,-M636+2,0),OFFSET(C636,-M636+3,0)+AC636,OFFSET(C636,-M636+4,0),1,3)/100*I636*10000)</f>
        <v/>
      </c>
      <c r="Z636" s="248" t="str">
        <f aca="true">IF(I636="","",xEURO(OFFSET(C636,-M636+1,0),J636,OFFSET(C636,-M636+2,0),OFFSET(C636,-M636+2,0),OFFSET(C636,-M636+3,0)+AC636,OFFSET(C636,-M636+4,0),1,5)/365.25*I636*10000)</f>
        <v/>
      </c>
      <c r="AB636" s="249" t="str">
        <f aca="true">IF(D636="","",xCalcSkew(OFFSET(C636,-M636,0),E636-OFFSET(C636,-M636+1,0),b)/100)</f>
        <v/>
      </c>
      <c r="AC636" s="249" t="str">
        <f aca="true">IF(I636="","",xCalcSkew(OFFSET(C636,-M636,0),J636-OFFSET(C636,-M636+1,0),b)/100)</f>
        <v/>
      </c>
      <c r="AE636" s="0" t="n">
        <f aca="false">D636*F636*10000*-1</f>
        <v>-0</v>
      </c>
      <c r="AF636" s="0" t="n">
        <f aca="false">I636*K636*10000*-1</f>
        <v>-0</v>
      </c>
      <c r="AG636" s="0" t="n">
        <f aca="false">AE636+AF636</f>
        <v>-0</v>
      </c>
    </row>
    <row r="637" customFormat="false" ht="12.75" hidden="false" customHeight="false" outlineLevel="0" collapsed="false">
      <c r="D637" s="265"/>
      <c r="E637" s="266"/>
      <c r="F637" s="266"/>
      <c r="G637" s="267"/>
      <c r="I637" s="265"/>
      <c r="J637" s="266"/>
      <c r="K637" s="266"/>
      <c r="L637" s="268"/>
      <c r="M637" s="247" t="n">
        <f aca="false">M636+1</f>
        <v>16</v>
      </c>
      <c r="N637" s="175" t="str">
        <f aca="true">IF(D637="","",xEURO(OFFSET(C637,-M637+1,0),E637,OFFSET(C637,-M637+2,0),OFFSET(C637,-M637+2,0),OFFSET(C637,-M637+3,0)+AB637,OFFSET(C637,-M637+4,0),0,1)*D637)</f>
        <v/>
      </c>
      <c r="O637" s="235" t="str">
        <f aca="true">IF(D637="","",xEURO(OFFSET(C637,-M637+1,0),E637,OFFSET(C637,-M637+2,0),OFFSET(C637,-M637+2,0),OFFSET(C637,-M637+3,0)+AB637,OFFSET(C637,-M637+4,0),0,0))</f>
        <v/>
      </c>
      <c r="P637" s="175" t="str">
        <f aca="false">IF(D637="","",(O637-F637)*D637*10)</f>
        <v/>
      </c>
      <c r="Q637" s="175" t="str">
        <f aca="true">IF(D637="","",xEURO(OFFSET(C637,-M637+1,0),E637,OFFSET(C637,-M637+2,0),OFFSET(C637,-M637+2,0),OFFSET(C637,-M637+3,0)+AB637,OFFSET(C637,-M637+4,0),0,2)/10*D637)</f>
        <v/>
      </c>
      <c r="R637" s="248" t="str">
        <f aca="true">IF(D637="","",xEURO(OFFSET(C637,-M637+1,0),E637,OFFSET(C637,-M637+2,0),OFFSET(C637,-M637+2,0),OFFSET(C637,-M637+3,0)+AB637,OFFSET(C637,-M637+4,0),0,3)/100*D637*10000)</f>
        <v/>
      </c>
      <c r="S637" s="248" t="str">
        <f aca="true">IF(D637="","",xEURO(OFFSET(C637,-M637+1,0),E637,OFFSET(C637,-M637+2,0),OFFSET(C637,-M637+2,0),OFFSET(C637,-M637+3,0)+AB637,OFFSET(C637,-M637+4,0),0,5)/365.25*D637*10000)</f>
        <v/>
      </c>
      <c r="U637" s="175" t="str">
        <f aca="true">IF(I637="","",xEURO(OFFSET(C637,-M637+1,0),J637,OFFSET(C637,-M637+2,0),OFFSET(C637,-M637+2,0),OFFSET(C637,-M637+3,0)+AC637,OFFSET(C637,-M637+4,0),1,1)*I637)</f>
        <v/>
      </c>
      <c r="V637" s="235" t="str">
        <f aca="true">IF(I637="","",xEURO(OFFSET(C637,-M637+1,0),J637,OFFSET(C637,-M637+2,0),OFFSET(C637,-M637+2,0),OFFSET(C637,-M637+3,0)+AC637,OFFSET(C637,-M637+4,0),1,0))</f>
        <v/>
      </c>
      <c r="W637" s="175" t="str">
        <f aca="false">IF(I637="","",(V637-K637)*I637*10)</f>
        <v/>
      </c>
      <c r="X637" s="175" t="str">
        <f aca="true">IF(I637="","",xEURO(OFFSET(C637,-M637+1,0),J637,OFFSET(C637,-M637+2,0),OFFSET(C637,-M637+2,0),OFFSET(C637,-M637+3,0)+AC637,OFFSET(C637,-M637+4,0),1,2)/10*I637)</f>
        <v/>
      </c>
      <c r="Y637" s="248" t="str">
        <f aca="true">IF(I637="","",xEURO(OFFSET(C637,-M637+1,0),J637,OFFSET(C637,-M637+2,0),OFFSET(C637,-M637+2,0),OFFSET(C637,-M637+3,0)+AC637,OFFSET(C637,-M637+4,0),1,3)/100*I637*10000)</f>
        <v/>
      </c>
      <c r="Z637" s="248" t="str">
        <f aca="true">IF(I637="","",xEURO(OFFSET(C637,-M637+1,0),J637,OFFSET(C637,-M637+2,0),OFFSET(C637,-M637+2,0),OFFSET(C637,-M637+3,0)+AC637,OFFSET(C637,-M637+4,0),1,5)/365.25*I637*10000)</f>
        <v/>
      </c>
      <c r="AB637" s="249" t="str">
        <f aca="true">IF(D637="","",xCalcSkew(OFFSET(C637,-M637,0),E637-OFFSET(C637,-M637+1,0),b)/100)</f>
        <v/>
      </c>
      <c r="AC637" s="249" t="str">
        <f aca="true">IF(I637="","",xCalcSkew(OFFSET(C637,-M637,0),J637-OFFSET(C637,-M637+1,0),b)/100)</f>
        <v/>
      </c>
      <c r="AE637" s="0" t="n">
        <f aca="false">D637*F637*10000*-1</f>
        <v>-0</v>
      </c>
      <c r="AF637" s="0" t="n">
        <f aca="false">I637*K637*10000*-1</f>
        <v>-0</v>
      </c>
      <c r="AG637" s="0" t="n">
        <f aca="false">AE637+AF637</f>
        <v>-0</v>
      </c>
    </row>
    <row r="638" customFormat="false" ht="12.75" hidden="false" customHeight="false" outlineLevel="0" collapsed="false">
      <c r="D638" s="265"/>
      <c r="E638" s="266"/>
      <c r="F638" s="266"/>
      <c r="G638" s="267"/>
      <c r="I638" s="265"/>
      <c r="J638" s="266"/>
      <c r="K638" s="266"/>
      <c r="L638" s="268"/>
      <c r="M638" s="247" t="n">
        <f aca="false">M637+1</f>
        <v>17</v>
      </c>
      <c r="N638" s="175" t="str">
        <f aca="true">IF(D638="","",xEURO(OFFSET(C638,-M638+1,0),E638,OFFSET(C638,-M638+2,0),OFFSET(C638,-M638+2,0),OFFSET(C638,-M638+3,0)+AB638,OFFSET(C638,-M638+4,0),0,1)*D638)</f>
        <v/>
      </c>
      <c r="O638" s="235" t="str">
        <f aca="true">IF(D638="","",xEURO(OFFSET(C638,-M638+1,0),E638,OFFSET(C638,-M638+2,0),OFFSET(C638,-M638+2,0),OFFSET(C638,-M638+3,0)+AB638,OFFSET(C638,-M638+4,0),0,0))</f>
        <v/>
      </c>
      <c r="P638" s="175" t="str">
        <f aca="false">IF(D638="","",(O638-F638)*D638*10)</f>
        <v/>
      </c>
      <c r="Q638" s="175" t="str">
        <f aca="true">IF(D638="","",xEURO(OFFSET(C638,-M638+1,0),E638,OFFSET(C638,-M638+2,0),OFFSET(C638,-M638+2,0),OFFSET(C638,-M638+3,0)+AB638,OFFSET(C638,-M638+4,0),0,2)/10*D638)</f>
        <v/>
      </c>
      <c r="R638" s="248" t="str">
        <f aca="true">IF(D638="","",xEURO(OFFSET(C638,-M638+1,0),E638,OFFSET(C638,-M638+2,0),OFFSET(C638,-M638+2,0),OFFSET(C638,-M638+3,0)+AB638,OFFSET(C638,-M638+4,0),0,3)/100*D638*10000)</f>
        <v/>
      </c>
      <c r="S638" s="248" t="str">
        <f aca="true">IF(D638="","",xEURO(OFFSET(C638,-M638+1,0),E638,OFFSET(C638,-M638+2,0),OFFSET(C638,-M638+2,0),OFFSET(C638,-M638+3,0)+AB638,OFFSET(C638,-M638+4,0),0,5)/365.25*D638*10000)</f>
        <v/>
      </c>
      <c r="U638" s="175" t="str">
        <f aca="true">IF(I638="","",xEURO(OFFSET(C638,-M638+1,0),J638,OFFSET(C638,-M638+2,0),OFFSET(C638,-M638+2,0),OFFSET(C638,-M638+3,0)+AC638,OFFSET(C638,-M638+4,0),1,1)*I638)</f>
        <v/>
      </c>
      <c r="V638" s="235" t="str">
        <f aca="true">IF(I638="","",xEURO(OFFSET(C638,-M638+1,0),J638,OFFSET(C638,-M638+2,0),OFFSET(C638,-M638+2,0),OFFSET(C638,-M638+3,0)+AC638,OFFSET(C638,-M638+4,0),1,0))</f>
        <v/>
      </c>
      <c r="W638" s="175" t="str">
        <f aca="false">IF(I638="","",(V638-K638)*I638*10)</f>
        <v/>
      </c>
      <c r="X638" s="175" t="str">
        <f aca="true">IF(I638="","",xEURO(OFFSET(C638,-M638+1,0),J638,OFFSET(C638,-M638+2,0),OFFSET(C638,-M638+2,0),OFFSET(C638,-M638+3,0)+AC638,OFFSET(C638,-M638+4,0),1,2)/10*I638)</f>
        <v/>
      </c>
      <c r="Y638" s="248" t="str">
        <f aca="true">IF(I638="","",xEURO(OFFSET(C638,-M638+1,0),J638,OFFSET(C638,-M638+2,0),OFFSET(C638,-M638+2,0),OFFSET(C638,-M638+3,0)+AC638,OFFSET(C638,-M638+4,0),1,3)/100*I638*10000)</f>
        <v/>
      </c>
      <c r="Z638" s="248" t="str">
        <f aca="true">IF(I638="","",xEURO(OFFSET(C638,-M638+1,0),J638,OFFSET(C638,-M638+2,0),OFFSET(C638,-M638+2,0),OFFSET(C638,-M638+3,0)+AC638,OFFSET(C638,-M638+4,0),1,5)/365.25*I638*10000)</f>
        <v/>
      </c>
      <c r="AB638" s="249" t="str">
        <f aca="true">IF(D638="","",xCalcSkew(OFFSET(C638,-M638,0),E638-OFFSET(C638,-M638+1,0),b)/100)</f>
        <v/>
      </c>
      <c r="AC638" s="249" t="str">
        <f aca="true">IF(I638="","",xCalcSkew(OFFSET(C638,-M638,0),J638-OFFSET(C638,-M638+1,0),b)/100)</f>
        <v/>
      </c>
      <c r="AE638" s="0" t="n">
        <f aca="false">D638*F638*10000*-1</f>
        <v>-0</v>
      </c>
      <c r="AF638" s="0" t="n">
        <f aca="false">I638*K638*10000*-1</f>
        <v>-0</v>
      </c>
      <c r="AG638" s="0" t="n">
        <f aca="false">AE638+AF638</f>
        <v>-0</v>
      </c>
    </row>
    <row r="639" customFormat="false" ht="12.75" hidden="false" customHeight="false" outlineLevel="0" collapsed="false">
      <c r="D639" s="265"/>
      <c r="E639" s="266"/>
      <c r="F639" s="266"/>
      <c r="G639" s="267"/>
      <c r="I639" s="265"/>
      <c r="J639" s="266"/>
      <c r="K639" s="266"/>
      <c r="L639" s="268"/>
      <c r="M639" s="247" t="n">
        <f aca="false">M638+1</f>
        <v>18</v>
      </c>
      <c r="N639" s="175" t="str">
        <f aca="true">IF(D639="","",xEURO(OFFSET(C639,-M639+1,0),E639,OFFSET(C639,-M639+2,0),OFFSET(C639,-M639+2,0),OFFSET(C639,-M639+3,0)+AB639,OFFSET(C639,-M639+4,0),0,1)*D639)</f>
        <v/>
      </c>
      <c r="O639" s="235" t="str">
        <f aca="true">IF(D639="","",xEURO(OFFSET(C639,-M639+1,0),E639,OFFSET(C639,-M639+2,0),OFFSET(C639,-M639+2,0),OFFSET(C639,-M639+3,0)+AB639,OFFSET(C639,-M639+4,0),0,0))</f>
        <v/>
      </c>
      <c r="P639" s="175" t="str">
        <f aca="false">IF(D639="","",(O639-F639)*D639*10)</f>
        <v/>
      </c>
      <c r="Q639" s="175" t="str">
        <f aca="true">IF(D639="","",xEURO(OFFSET(C639,-M639+1,0),E639,OFFSET(C639,-M639+2,0),OFFSET(C639,-M639+2,0),OFFSET(C639,-M639+3,0)+AB639,OFFSET(C639,-M639+4,0),0,2)/10*D639)</f>
        <v/>
      </c>
      <c r="R639" s="248" t="str">
        <f aca="true">IF(D639="","",xEURO(OFFSET(C639,-M639+1,0),E639,OFFSET(C639,-M639+2,0),OFFSET(C639,-M639+2,0),OFFSET(C639,-M639+3,0)+AB639,OFFSET(C639,-M639+4,0),0,3)/100*D639*10000)</f>
        <v/>
      </c>
      <c r="S639" s="248" t="str">
        <f aca="true">IF(D639="","",xEURO(OFFSET(C639,-M639+1,0),E639,OFFSET(C639,-M639+2,0),OFFSET(C639,-M639+2,0),OFFSET(C639,-M639+3,0)+AB639,OFFSET(C639,-M639+4,0),0,5)/365.25*D639*10000)</f>
        <v/>
      </c>
      <c r="U639" s="175" t="str">
        <f aca="true">IF(I639="","",xEURO(OFFSET(C639,-M639+1,0),J639,OFFSET(C639,-M639+2,0),OFFSET(C639,-M639+2,0),OFFSET(C639,-M639+3,0)+AC639,OFFSET(C639,-M639+4,0),1,1)*I639)</f>
        <v/>
      </c>
      <c r="V639" s="235" t="str">
        <f aca="true">IF(I639="","",xEURO(OFFSET(C639,-M639+1,0),J639,OFFSET(C639,-M639+2,0),OFFSET(C639,-M639+2,0),OFFSET(C639,-M639+3,0)+AC639,OFFSET(C639,-M639+4,0),1,0))</f>
        <v/>
      </c>
      <c r="W639" s="175" t="str">
        <f aca="false">IF(I639="","",(V639-K639)*I639*10)</f>
        <v/>
      </c>
      <c r="X639" s="175" t="str">
        <f aca="true">IF(I639="","",xEURO(OFFSET(C639,-M639+1,0),J639,OFFSET(C639,-M639+2,0),OFFSET(C639,-M639+2,0),OFFSET(C639,-M639+3,0)+AC639,OFFSET(C639,-M639+4,0),1,2)/10*I639)</f>
        <v/>
      </c>
      <c r="Y639" s="248" t="str">
        <f aca="true">IF(I639="","",xEURO(OFFSET(C639,-M639+1,0),J639,OFFSET(C639,-M639+2,0),OFFSET(C639,-M639+2,0),OFFSET(C639,-M639+3,0)+AC639,OFFSET(C639,-M639+4,0),1,3)/100*I639*10000)</f>
        <v/>
      </c>
      <c r="Z639" s="248" t="str">
        <f aca="true">IF(I639="","",xEURO(OFFSET(C639,-M639+1,0),J639,OFFSET(C639,-M639+2,0),OFFSET(C639,-M639+2,0),OFFSET(C639,-M639+3,0)+AC639,OFFSET(C639,-M639+4,0),1,5)/365.25*I639*10000)</f>
        <v/>
      </c>
      <c r="AB639" s="249" t="str">
        <f aca="true">IF(D639="","",xCalcSkew(OFFSET(C639,-M639,0),E639-OFFSET(C639,-M639+1,0),b)/100)</f>
        <v/>
      </c>
      <c r="AC639" s="249" t="str">
        <f aca="true">IF(I639="","",xCalcSkew(OFFSET(C639,-M639,0),J639-OFFSET(C639,-M639+1,0),b)/100)</f>
        <v/>
      </c>
      <c r="AE639" s="0" t="n">
        <f aca="false">D639*F639*10000*-1</f>
        <v>-0</v>
      </c>
      <c r="AF639" s="0" t="n">
        <f aca="false">I639*K639*10000*-1</f>
        <v>-0</v>
      </c>
      <c r="AG639" s="0" t="n">
        <f aca="false">AE639+AF639</f>
        <v>-0</v>
      </c>
    </row>
    <row r="640" customFormat="false" ht="12.75" hidden="false" customHeight="false" outlineLevel="0" collapsed="false">
      <c r="D640" s="265"/>
      <c r="E640" s="266"/>
      <c r="F640" s="266"/>
      <c r="G640" s="267"/>
      <c r="I640" s="265"/>
      <c r="J640" s="266"/>
      <c r="K640" s="266"/>
      <c r="L640" s="268"/>
      <c r="M640" s="247" t="n">
        <f aca="false">M639+1</f>
        <v>19</v>
      </c>
      <c r="N640" s="175" t="str">
        <f aca="true">IF(D640="","",xEURO(OFFSET(C640,-M640+1,0),E640,OFFSET(C640,-M640+2,0),OFFSET(C640,-M640+2,0),OFFSET(C640,-M640+3,0)+AB640,OFFSET(C640,-M640+4,0),0,1)*D640)</f>
        <v/>
      </c>
      <c r="O640" s="235" t="str">
        <f aca="true">IF(D640="","",xEURO(OFFSET(C640,-M640+1,0),E640,OFFSET(C640,-M640+2,0),OFFSET(C640,-M640+2,0),OFFSET(C640,-M640+3,0)+AB640,OFFSET(C640,-M640+4,0),0,0))</f>
        <v/>
      </c>
      <c r="P640" s="175" t="str">
        <f aca="false">IF(D640="","",(O640-F640)*D640*10)</f>
        <v/>
      </c>
      <c r="Q640" s="175" t="str">
        <f aca="true">IF(D640="","",xEURO(OFFSET(C640,-M640+1,0),E640,OFFSET(C640,-M640+2,0),OFFSET(C640,-M640+2,0),OFFSET(C640,-M640+3,0)+AB640,OFFSET(C640,-M640+4,0),0,2)/10*D640)</f>
        <v/>
      </c>
      <c r="R640" s="248" t="str">
        <f aca="true">IF(D640="","",xEURO(OFFSET(C640,-M640+1,0),E640,OFFSET(C640,-M640+2,0),OFFSET(C640,-M640+2,0),OFFSET(C640,-M640+3,0)+AB640,OFFSET(C640,-M640+4,0),0,3)/100*D640*10000)</f>
        <v/>
      </c>
      <c r="S640" s="248" t="str">
        <f aca="true">IF(D640="","",xEURO(OFFSET(C640,-M640+1,0),E640,OFFSET(C640,-M640+2,0),OFFSET(C640,-M640+2,0),OFFSET(C640,-M640+3,0)+AB640,OFFSET(C640,-M640+4,0),0,5)/365.25*D640*10000)</f>
        <v/>
      </c>
      <c r="U640" s="175" t="str">
        <f aca="true">IF(I640="","",xEURO(OFFSET(C640,-M640+1,0),J640,OFFSET(C640,-M640+2,0),OFFSET(C640,-M640+2,0),OFFSET(C640,-M640+3,0)+AC640,OFFSET(C640,-M640+4,0),1,1)*I640)</f>
        <v/>
      </c>
      <c r="V640" s="235" t="str">
        <f aca="true">IF(I640="","",xEURO(OFFSET(C640,-M640+1,0),J640,OFFSET(C640,-M640+2,0),OFFSET(C640,-M640+2,0),OFFSET(C640,-M640+3,0)+AC640,OFFSET(C640,-M640+4,0),1,0))</f>
        <v/>
      </c>
      <c r="W640" s="175" t="str">
        <f aca="false">IF(I640="","",(V640-K640)*I640*10)</f>
        <v/>
      </c>
      <c r="X640" s="175" t="str">
        <f aca="true">IF(I640="","",xEURO(OFFSET(C640,-M640+1,0),J640,OFFSET(C640,-M640+2,0),OFFSET(C640,-M640+2,0),OFFSET(C640,-M640+3,0)+AC640,OFFSET(C640,-M640+4,0),1,2)/10*I640)</f>
        <v/>
      </c>
      <c r="Y640" s="248" t="str">
        <f aca="true">IF(I640="","",xEURO(OFFSET(C640,-M640+1,0),J640,OFFSET(C640,-M640+2,0),OFFSET(C640,-M640+2,0),OFFSET(C640,-M640+3,0)+AC640,OFFSET(C640,-M640+4,0),1,3)/100*I640*10000)</f>
        <v/>
      </c>
      <c r="Z640" s="248" t="str">
        <f aca="true">IF(I640="","",xEURO(OFFSET(C640,-M640+1,0),J640,OFFSET(C640,-M640+2,0),OFFSET(C640,-M640+2,0),OFFSET(C640,-M640+3,0)+AC640,OFFSET(C640,-M640+4,0),1,5)/365.25*I640*10000)</f>
        <v/>
      </c>
      <c r="AB640" s="249" t="str">
        <f aca="true">IF(D640="","",xCalcSkew(OFFSET(C640,-M640,0),E640-OFFSET(C640,-M640+1,0),b)/100)</f>
        <v/>
      </c>
      <c r="AC640" s="249" t="str">
        <f aca="true">IF(I640="","",xCalcSkew(OFFSET(C640,-M640,0),J640-OFFSET(C640,-M640+1,0),b)/100)</f>
        <v/>
      </c>
      <c r="AE640" s="0" t="n">
        <f aca="false">D640*F640*10000*-1</f>
        <v>-0</v>
      </c>
      <c r="AF640" s="0" t="n">
        <f aca="false">I640*K640*10000*-1</f>
        <v>-0</v>
      </c>
      <c r="AG640" s="0" t="n">
        <f aca="false">AE640+AF640</f>
        <v>-0</v>
      </c>
    </row>
    <row r="641" customFormat="false" ht="12.75" hidden="false" customHeight="false" outlineLevel="0" collapsed="false">
      <c r="D641" s="265"/>
      <c r="E641" s="266"/>
      <c r="F641" s="266"/>
      <c r="G641" s="267"/>
      <c r="I641" s="265"/>
      <c r="J641" s="266"/>
      <c r="K641" s="266"/>
      <c r="L641" s="268"/>
      <c r="M641" s="247" t="n">
        <f aca="false">M640+1</f>
        <v>20</v>
      </c>
      <c r="N641" s="175" t="str">
        <f aca="true">IF(D641="","",xEURO(OFFSET(C641,-M641+1,0),E641,OFFSET(C641,-M641+2,0),OFFSET(C641,-M641+2,0),OFFSET(C641,-M641+3,0)+AB641,OFFSET(C641,-M641+4,0),0,1)*D641)</f>
        <v/>
      </c>
      <c r="O641" s="235" t="str">
        <f aca="true">IF(D641="","",xEURO(OFFSET(C641,-M641+1,0),E641,OFFSET(C641,-M641+2,0),OFFSET(C641,-M641+2,0),OFFSET(C641,-M641+3,0)+AB641,OFFSET(C641,-M641+4,0),0,0))</f>
        <v/>
      </c>
      <c r="P641" s="175" t="str">
        <f aca="false">IF(D641="","",(O641-F641)*D641*10)</f>
        <v/>
      </c>
      <c r="Q641" s="175" t="str">
        <f aca="true">IF(D641="","",xEURO(OFFSET(C641,-M641+1,0),E641,OFFSET(C641,-M641+2,0),OFFSET(C641,-M641+2,0),OFFSET(C641,-M641+3,0)+AB641,OFFSET(C641,-M641+4,0),0,2)/10*D641)</f>
        <v/>
      </c>
      <c r="R641" s="248" t="str">
        <f aca="true">IF(D641="","",xEURO(OFFSET(C641,-M641+1,0),E641,OFFSET(C641,-M641+2,0),OFFSET(C641,-M641+2,0),OFFSET(C641,-M641+3,0)+AB641,OFFSET(C641,-M641+4,0),0,3)/100*D641*10000)</f>
        <v/>
      </c>
      <c r="S641" s="248" t="str">
        <f aca="true">IF(D641="","",xEURO(OFFSET(C641,-M641+1,0),E641,OFFSET(C641,-M641+2,0),OFFSET(C641,-M641+2,0),OFFSET(C641,-M641+3,0)+AB641,OFFSET(C641,-M641+4,0),0,5)/365.25*D641*10000)</f>
        <v/>
      </c>
      <c r="U641" s="175" t="str">
        <f aca="true">IF(I641="","",xEURO(OFFSET(C641,-M641+1,0),J641,OFFSET(C641,-M641+2,0),OFFSET(C641,-M641+2,0),OFFSET(C641,-M641+3,0)+AC641,OFFSET(C641,-M641+4,0),1,1)*I641)</f>
        <v/>
      </c>
      <c r="V641" s="235" t="str">
        <f aca="true">IF(I641="","",xEURO(OFFSET(C641,-M641+1,0),J641,OFFSET(C641,-M641+2,0),OFFSET(C641,-M641+2,0),OFFSET(C641,-M641+3,0)+AC641,OFFSET(C641,-M641+4,0),1,0))</f>
        <v/>
      </c>
      <c r="W641" s="175" t="str">
        <f aca="false">IF(I641="","",(V641-K641)*I641*10)</f>
        <v/>
      </c>
      <c r="X641" s="175" t="str">
        <f aca="true">IF(I641="","",xEURO(OFFSET(C641,-M641+1,0),J641,OFFSET(C641,-M641+2,0),OFFSET(C641,-M641+2,0),OFFSET(C641,-M641+3,0)+AC641,OFFSET(C641,-M641+4,0),1,2)/10*I641)</f>
        <v/>
      </c>
      <c r="Y641" s="248" t="str">
        <f aca="true">IF(I641="","",xEURO(OFFSET(C641,-M641+1,0),J641,OFFSET(C641,-M641+2,0),OFFSET(C641,-M641+2,0),OFFSET(C641,-M641+3,0)+AC641,OFFSET(C641,-M641+4,0),1,3)/100*I641*10000)</f>
        <v/>
      </c>
      <c r="Z641" s="248" t="str">
        <f aca="true">IF(I641="","",xEURO(OFFSET(C641,-M641+1,0),J641,OFFSET(C641,-M641+2,0),OFFSET(C641,-M641+2,0),OFFSET(C641,-M641+3,0)+AC641,OFFSET(C641,-M641+4,0),1,5)/365.25*I641*10000)</f>
        <v/>
      </c>
      <c r="AB641" s="249" t="str">
        <f aca="true">IF(D641="","",xCalcSkew(OFFSET(C641,-M641,0),E641-OFFSET(C641,-M641+1,0),b)/100)</f>
        <v/>
      </c>
      <c r="AC641" s="249" t="str">
        <f aca="true">IF(I641="","",xCalcSkew(OFFSET(C641,-M641,0),J641-OFFSET(C641,-M641+1,0),b)/100)</f>
        <v/>
      </c>
      <c r="AE641" s="0" t="n">
        <f aca="false">D641*F641*10000*-1</f>
        <v>-0</v>
      </c>
      <c r="AF641" s="0" t="n">
        <f aca="false">I641*K641*10000*-1</f>
        <v>-0</v>
      </c>
      <c r="AG641" s="0" t="n">
        <f aca="false">AE641+AF641</f>
        <v>-0</v>
      </c>
    </row>
    <row r="642" customFormat="false" ht="12.75" hidden="false" customHeight="false" outlineLevel="0" collapsed="false">
      <c r="D642" s="265"/>
      <c r="E642" s="266"/>
      <c r="F642" s="266"/>
      <c r="G642" s="267"/>
      <c r="I642" s="265"/>
      <c r="J642" s="266"/>
      <c r="K642" s="266"/>
      <c r="L642" s="268"/>
      <c r="M642" s="247" t="n">
        <f aca="false">M641+1</f>
        <v>21</v>
      </c>
      <c r="N642" s="175" t="str">
        <f aca="true">IF(D642="","",xEURO(OFFSET(C642,-M642+1,0),E642,OFFSET(C642,-M642+2,0),OFFSET(C642,-M642+2,0),OFFSET(C642,-M642+3,0)+AB642,OFFSET(C642,-M642+4,0),0,1)*D642)</f>
        <v/>
      </c>
      <c r="O642" s="235" t="str">
        <f aca="true">IF(D642="","",xEURO(OFFSET(C642,-M642+1,0),E642,OFFSET(C642,-M642+2,0),OFFSET(C642,-M642+2,0),OFFSET(C642,-M642+3,0)+AB642,OFFSET(C642,-M642+4,0),0,0))</f>
        <v/>
      </c>
      <c r="P642" s="175" t="str">
        <f aca="false">IF(D642="","",(O642-F642)*D642*10)</f>
        <v/>
      </c>
      <c r="Q642" s="175" t="str">
        <f aca="true">IF(D642="","",xEURO(OFFSET(C642,-M642+1,0),E642,OFFSET(C642,-M642+2,0),OFFSET(C642,-M642+2,0),OFFSET(C642,-M642+3,0)+AB642,OFFSET(C642,-M642+4,0),0,2)/10*D642)</f>
        <v/>
      </c>
      <c r="R642" s="248" t="str">
        <f aca="true">IF(D642="","",xEURO(OFFSET(C642,-M642+1,0),E642,OFFSET(C642,-M642+2,0),OFFSET(C642,-M642+2,0),OFFSET(C642,-M642+3,0)+AB642,OFFSET(C642,-M642+4,0),0,3)/100*D642*10000)</f>
        <v/>
      </c>
      <c r="S642" s="248" t="str">
        <f aca="true">IF(D642="","",xEURO(OFFSET(C642,-M642+1,0),E642,OFFSET(C642,-M642+2,0),OFFSET(C642,-M642+2,0),OFFSET(C642,-M642+3,0)+AB642,OFFSET(C642,-M642+4,0),0,5)/365.25*D642*10000)</f>
        <v/>
      </c>
      <c r="U642" s="175" t="str">
        <f aca="true">IF(I642="","",xEURO(OFFSET(C642,-M642+1,0),J642,OFFSET(C642,-M642+2,0),OFFSET(C642,-M642+2,0),OFFSET(C642,-M642+3,0)+AC642,OFFSET(C642,-M642+4,0),1,1)*I642)</f>
        <v/>
      </c>
      <c r="V642" s="235" t="str">
        <f aca="true">IF(I642="","",xEURO(OFFSET(C642,-M642+1,0),J642,OFFSET(C642,-M642+2,0),OFFSET(C642,-M642+2,0),OFFSET(C642,-M642+3,0)+AC642,OFFSET(C642,-M642+4,0),1,0))</f>
        <v/>
      </c>
      <c r="W642" s="175" t="str">
        <f aca="false">IF(I642="","",(V642-K642)*I642*10)</f>
        <v/>
      </c>
      <c r="X642" s="175" t="str">
        <f aca="true">IF(I642="","",xEURO(OFFSET(C642,-M642+1,0),J642,OFFSET(C642,-M642+2,0),OFFSET(C642,-M642+2,0),OFFSET(C642,-M642+3,0)+AC642,OFFSET(C642,-M642+4,0),1,2)/10*I642)</f>
        <v/>
      </c>
      <c r="Y642" s="248" t="str">
        <f aca="true">IF(I642="","",xEURO(OFFSET(C642,-M642+1,0),J642,OFFSET(C642,-M642+2,0),OFFSET(C642,-M642+2,0),OFFSET(C642,-M642+3,0)+AC642,OFFSET(C642,-M642+4,0),1,3)/100*I642*10000)</f>
        <v/>
      </c>
      <c r="Z642" s="248" t="str">
        <f aca="true">IF(I642="","",xEURO(OFFSET(C642,-M642+1,0),J642,OFFSET(C642,-M642+2,0),OFFSET(C642,-M642+2,0),OFFSET(C642,-M642+3,0)+AC642,OFFSET(C642,-M642+4,0),1,5)/365.25*I642*10000)</f>
        <v/>
      </c>
      <c r="AB642" s="249" t="str">
        <f aca="true">IF(D642="","",xCalcSkew(OFFSET(C642,-M642,0),E642-OFFSET(C642,-M642+1,0),b)/100)</f>
        <v/>
      </c>
      <c r="AC642" s="249" t="str">
        <f aca="true">IF(I642="","",xCalcSkew(OFFSET(C642,-M642,0),J642-OFFSET(C642,-M642+1,0),b)/100)</f>
        <v/>
      </c>
      <c r="AE642" s="0" t="n">
        <f aca="false">D642*F642*10000*-1</f>
        <v>-0</v>
      </c>
      <c r="AF642" s="0" t="n">
        <f aca="false">I642*K642*10000*-1</f>
        <v>-0</v>
      </c>
      <c r="AG642" s="0" t="n">
        <f aca="false">AE642+AF642</f>
        <v>-0</v>
      </c>
    </row>
    <row r="643" customFormat="false" ht="12.75" hidden="false" customHeight="false" outlineLevel="0" collapsed="false">
      <c r="D643" s="265"/>
      <c r="E643" s="266"/>
      <c r="F643" s="266"/>
      <c r="G643" s="267"/>
      <c r="I643" s="265"/>
      <c r="J643" s="266"/>
      <c r="K643" s="266"/>
      <c r="L643" s="268"/>
      <c r="M643" s="247" t="n">
        <f aca="false">M642+1</f>
        <v>22</v>
      </c>
      <c r="N643" s="175" t="str">
        <f aca="true">IF(D643="","",xEURO(OFFSET(C643,-M643+1,0),E643,OFFSET(C643,-M643+2,0),OFFSET(C643,-M643+2,0),OFFSET(C643,-M643+3,0)+AB643,OFFSET(C643,-M643+4,0),0,1)*D643)</f>
        <v/>
      </c>
      <c r="O643" s="235" t="str">
        <f aca="true">IF(D643="","",xEURO(OFFSET(C643,-M643+1,0),E643,OFFSET(C643,-M643+2,0),OFFSET(C643,-M643+2,0),OFFSET(C643,-M643+3,0)+AB643,OFFSET(C643,-M643+4,0),0,0))</f>
        <v/>
      </c>
      <c r="P643" s="175" t="str">
        <f aca="false">IF(D643="","",(O643-F643)*D643*10)</f>
        <v/>
      </c>
      <c r="Q643" s="175" t="str">
        <f aca="true">IF(D643="","",xEURO(OFFSET(C643,-M643+1,0),E643,OFFSET(C643,-M643+2,0),OFFSET(C643,-M643+2,0),OFFSET(C643,-M643+3,0)+AB643,OFFSET(C643,-M643+4,0),0,2)/10*D643)</f>
        <v/>
      </c>
      <c r="R643" s="248" t="str">
        <f aca="true">IF(D643="","",xEURO(OFFSET(C643,-M643+1,0),E643,OFFSET(C643,-M643+2,0),OFFSET(C643,-M643+2,0),OFFSET(C643,-M643+3,0)+AB643,OFFSET(C643,-M643+4,0),0,3)/100*D643*10000)</f>
        <v/>
      </c>
      <c r="S643" s="248" t="str">
        <f aca="true">IF(D643="","",xEURO(OFFSET(C643,-M643+1,0),E643,OFFSET(C643,-M643+2,0),OFFSET(C643,-M643+2,0),OFFSET(C643,-M643+3,0)+AB643,OFFSET(C643,-M643+4,0),0,5)/365.25*D643*10000)</f>
        <v/>
      </c>
      <c r="U643" s="175" t="str">
        <f aca="true">IF(I643="","",xEURO(OFFSET(C643,-M643+1,0),J643,OFFSET(C643,-M643+2,0),OFFSET(C643,-M643+2,0),OFFSET(C643,-M643+3,0)+AC643,OFFSET(C643,-M643+4,0),1,1)*I643)</f>
        <v/>
      </c>
      <c r="V643" s="235" t="str">
        <f aca="true">IF(I643="","",xEURO(OFFSET(C643,-M643+1,0),J643,OFFSET(C643,-M643+2,0),OFFSET(C643,-M643+2,0),OFFSET(C643,-M643+3,0)+AC643,OFFSET(C643,-M643+4,0),1,0))</f>
        <v/>
      </c>
      <c r="W643" s="175" t="str">
        <f aca="false">IF(I643="","",(V643-K643)*I643*10)</f>
        <v/>
      </c>
      <c r="X643" s="175" t="str">
        <f aca="true">IF(I643="","",xEURO(OFFSET(C643,-M643+1,0),J643,OFFSET(C643,-M643+2,0),OFFSET(C643,-M643+2,0),OFFSET(C643,-M643+3,0)+AC643,OFFSET(C643,-M643+4,0),1,2)/10*I643)</f>
        <v/>
      </c>
      <c r="Y643" s="248" t="str">
        <f aca="true">IF(I643="","",xEURO(OFFSET(C643,-M643+1,0),J643,OFFSET(C643,-M643+2,0),OFFSET(C643,-M643+2,0),OFFSET(C643,-M643+3,0)+AC643,OFFSET(C643,-M643+4,0),1,3)/100*I643*10000)</f>
        <v/>
      </c>
      <c r="Z643" s="248" t="str">
        <f aca="true">IF(I643="","",xEURO(OFFSET(C643,-M643+1,0),J643,OFFSET(C643,-M643+2,0),OFFSET(C643,-M643+2,0),OFFSET(C643,-M643+3,0)+AC643,OFFSET(C643,-M643+4,0),1,5)/365.25*I643*10000)</f>
        <v/>
      </c>
      <c r="AB643" s="249" t="str">
        <f aca="true">IF(D643="","",xCalcSkew(OFFSET(C643,-M643,0),E643-OFFSET(C643,-M643+1,0),b)/100)</f>
        <v/>
      </c>
      <c r="AC643" s="249" t="str">
        <f aca="true">IF(I643="","",xCalcSkew(OFFSET(C643,-M643,0),J643-OFFSET(C643,-M643+1,0),b)/100)</f>
        <v/>
      </c>
      <c r="AE643" s="0" t="n">
        <f aca="false">D643*F643*10000*-1</f>
        <v>-0</v>
      </c>
      <c r="AF643" s="0" t="n">
        <f aca="false">I643*K643*10000*-1</f>
        <v>-0</v>
      </c>
      <c r="AG643" s="0" t="n">
        <f aca="false">AE643+AF643</f>
        <v>-0</v>
      </c>
    </row>
    <row r="644" customFormat="false" ht="12.75" hidden="false" customHeight="false" outlineLevel="0" collapsed="false">
      <c r="D644" s="265"/>
      <c r="E644" s="266"/>
      <c r="F644" s="266"/>
      <c r="G644" s="267"/>
      <c r="I644" s="265"/>
      <c r="J644" s="266"/>
      <c r="K644" s="266"/>
      <c r="L644" s="268"/>
      <c r="M644" s="247" t="n">
        <f aca="false">M643+1</f>
        <v>23</v>
      </c>
      <c r="N644" s="175" t="str">
        <f aca="true">IF(D644="","",xEURO(OFFSET(C644,-M644+1,0),E644,OFFSET(C644,-M644+2,0),OFFSET(C644,-M644+2,0),OFFSET(C644,-M644+3,0)+AB644,OFFSET(C644,-M644+4,0),0,1)*D644)</f>
        <v/>
      </c>
      <c r="O644" s="235" t="str">
        <f aca="true">IF(D644="","",xEURO(OFFSET(C644,-M644+1,0),E644,OFFSET(C644,-M644+2,0),OFFSET(C644,-M644+2,0),OFFSET(C644,-M644+3,0)+AB644,OFFSET(C644,-M644+4,0),0,0))</f>
        <v/>
      </c>
      <c r="P644" s="175" t="str">
        <f aca="false">IF(D644="","",(O644-F644)*D644*10)</f>
        <v/>
      </c>
      <c r="Q644" s="175" t="str">
        <f aca="true">IF(D644="","",xEURO(OFFSET(C644,-M644+1,0),E644,OFFSET(C644,-M644+2,0),OFFSET(C644,-M644+2,0),OFFSET(C644,-M644+3,0)+AB644,OFFSET(C644,-M644+4,0),0,2)/10*D644)</f>
        <v/>
      </c>
      <c r="R644" s="248" t="str">
        <f aca="true">IF(D644="","",xEURO(OFFSET(C644,-M644+1,0),E644,OFFSET(C644,-M644+2,0),OFFSET(C644,-M644+2,0),OFFSET(C644,-M644+3,0)+AB644,OFFSET(C644,-M644+4,0),0,3)/100*D644*10000)</f>
        <v/>
      </c>
      <c r="S644" s="248" t="str">
        <f aca="true">IF(D644="","",xEURO(OFFSET(C644,-M644+1,0),E644,OFFSET(C644,-M644+2,0),OFFSET(C644,-M644+2,0),OFFSET(C644,-M644+3,0)+AB644,OFFSET(C644,-M644+4,0),0,5)/365.25*D644*10000)</f>
        <v/>
      </c>
      <c r="U644" s="175" t="str">
        <f aca="true">IF(I644="","",xEURO(OFFSET(C644,-M644+1,0),J644,OFFSET(C644,-M644+2,0),OFFSET(C644,-M644+2,0),OFFSET(C644,-M644+3,0)+AC644,OFFSET(C644,-M644+4,0),1,1)*I644)</f>
        <v/>
      </c>
      <c r="V644" s="235" t="str">
        <f aca="true">IF(I644="","",xEURO(OFFSET(C644,-M644+1,0),J644,OFFSET(C644,-M644+2,0),OFFSET(C644,-M644+2,0),OFFSET(C644,-M644+3,0)+AC644,OFFSET(C644,-M644+4,0),1,0))</f>
        <v/>
      </c>
      <c r="W644" s="175" t="str">
        <f aca="false">IF(I644="","",(V644-K644)*I644*10)</f>
        <v/>
      </c>
      <c r="X644" s="175" t="str">
        <f aca="true">IF(I644="","",xEURO(OFFSET(C644,-M644+1,0),J644,OFFSET(C644,-M644+2,0),OFFSET(C644,-M644+2,0),OFFSET(C644,-M644+3,0)+AC644,OFFSET(C644,-M644+4,0),1,2)/10*I644)</f>
        <v/>
      </c>
      <c r="Y644" s="248" t="str">
        <f aca="true">IF(I644="","",xEURO(OFFSET(C644,-M644+1,0),J644,OFFSET(C644,-M644+2,0),OFFSET(C644,-M644+2,0),OFFSET(C644,-M644+3,0)+AC644,OFFSET(C644,-M644+4,0),1,3)/100*I644*10000)</f>
        <v/>
      </c>
      <c r="Z644" s="248" t="str">
        <f aca="true">IF(I644="","",xEURO(OFFSET(C644,-M644+1,0),J644,OFFSET(C644,-M644+2,0),OFFSET(C644,-M644+2,0),OFFSET(C644,-M644+3,0)+AC644,OFFSET(C644,-M644+4,0),1,5)/365.25*I644*10000)</f>
        <v/>
      </c>
      <c r="AB644" s="249" t="str">
        <f aca="true">IF(D644="","",xCalcSkew(OFFSET(C644,-M644,0),E644-OFFSET(C644,-M644+1,0),b)/100)</f>
        <v/>
      </c>
      <c r="AC644" s="249" t="str">
        <f aca="true">IF(I644="","",xCalcSkew(OFFSET(C644,-M644,0),J644-OFFSET(C644,-M644+1,0),b)/100)</f>
        <v/>
      </c>
      <c r="AE644" s="0" t="n">
        <f aca="false">D644*F644*10000*-1</f>
        <v>-0</v>
      </c>
      <c r="AF644" s="0" t="n">
        <f aca="false">I644*K644*10000*-1</f>
        <v>-0</v>
      </c>
      <c r="AG644" s="0" t="n">
        <f aca="false">AE644+AF644</f>
        <v>-0</v>
      </c>
    </row>
    <row r="645" customFormat="false" ht="12.75" hidden="false" customHeight="false" outlineLevel="0" collapsed="false">
      <c r="D645" s="265"/>
      <c r="E645" s="266"/>
      <c r="F645" s="266"/>
      <c r="G645" s="267"/>
      <c r="I645" s="265"/>
      <c r="J645" s="266"/>
      <c r="K645" s="266"/>
      <c r="L645" s="268"/>
      <c r="M645" s="247" t="n">
        <f aca="false">M644+1</f>
        <v>24</v>
      </c>
      <c r="N645" s="175" t="str">
        <f aca="true">IF(D645="","",xEURO(OFFSET(C645,-M645+1,0),E645,OFFSET(C645,-M645+2,0),OFFSET(C645,-M645+2,0),OFFSET(C645,-M645+3,0)+AB645,OFFSET(C645,-M645+4,0),0,1)*D645)</f>
        <v/>
      </c>
      <c r="O645" s="235" t="str">
        <f aca="true">IF(D645="","",xEURO(OFFSET(C645,-M645+1,0),E645,OFFSET(C645,-M645+2,0),OFFSET(C645,-M645+2,0),OFFSET(C645,-M645+3,0)+AB645,OFFSET(C645,-M645+4,0),0,0))</f>
        <v/>
      </c>
      <c r="P645" s="175" t="str">
        <f aca="false">IF(D645="","",(O645-F645)*D645*10)</f>
        <v/>
      </c>
      <c r="Q645" s="175" t="str">
        <f aca="true">IF(D645="","",xEURO(OFFSET(C645,-M645+1,0),E645,OFFSET(C645,-M645+2,0),OFFSET(C645,-M645+2,0),OFFSET(C645,-M645+3,0)+AB645,OFFSET(C645,-M645+4,0),0,2)/10*D645)</f>
        <v/>
      </c>
      <c r="R645" s="248" t="str">
        <f aca="true">IF(D645="","",xEURO(OFFSET(C645,-M645+1,0),E645,OFFSET(C645,-M645+2,0),OFFSET(C645,-M645+2,0),OFFSET(C645,-M645+3,0)+AB645,OFFSET(C645,-M645+4,0),0,3)/100*D645*10000)</f>
        <v/>
      </c>
      <c r="S645" s="248" t="str">
        <f aca="true">IF(D645="","",xEURO(OFFSET(C645,-M645+1,0),E645,OFFSET(C645,-M645+2,0),OFFSET(C645,-M645+2,0),OFFSET(C645,-M645+3,0)+AB645,OFFSET(C645,-M645+4,0),0,5)/365.25*D645*10000)</f>
        <v/>
      </c>
      <c r="U645" s="175" t="str">
        <f aca="true">IF(I645="","",xEURO(OFFSET(C645,-M645+1,0),J645,OFFSET(C645,-M645+2,0),OFFSET(C645,-M645+2,0),OFFSET(C645,-M645+3,0)+AC645,OFFSET(C645,-M645+4,0),1,1)*I645)</f>
        <v/>
      </c>
      <c r="V645" s="235" t="str">
        <f aca="true">IF(I645="","",xEURO(OFFSET(C645,-M645+1,0),J645,OFFSET(C645,-M645+2,0),OFFSET(C645,-M645+2,0),OFFSET(C645,-M645+3,0)+AC645,OFFSET(C645,-M645+4,0),1,0))</f>
        <v/>
      </c>
      <c r="W645" s="175" t="str">
        <f aca="false">IF(I645="","",(V645-K645)*I645*10)</f>
        <v/>
      </c>
      <c r="X645" s="175" t="str">
        <f aca="true">IF(I645="","",xEURO(OFFSET(C645,-M645+1,0),J645,OFFSET(C645,-M645+2,0),OFFSET(C645,-M645+2,0),OFFSET(C645,-M645+3,0)+AC645,OFFSET(C645,-M645+4,0),1,2)/10*I645)</f>
        <v/>
      </c>
      <c r="Y645" s="248" t="str">
        <f aca="true">IF(I645="","",xEURO(OFFSET(C645,-M645+1,0),J645,OFFSET(C645,-M645+2,0),OFFSET(C645,-M645+2,0),OFFSET(C645,-M645+3,0)+AC645,OFFSET(C645,-M645+4,0),1,3)/100*I645*10000)</f>
        <v/>
      </c>
      <c r="Z645" s="248" t="str">
        <f aca="true">IF(I645="","",xEURO(OFFSET(C645,-M645+1,0),J645,OFFSET(C645,-M645+2,0),OFFSET(C645,-M645+2,0),OFFSET(C645,-M645+3,0)+AC645,OFFSET(C645,-M645+4,0),1,5)/365.25*I645*10000)</f>
        <v/>
      </c>
      <c r="AB645" s="249" t="str">
        <f aca="true">IF(D645="","",xCalcSkew(OFFSET(C645,-M645,0),E645-OFFSET(C645,-M645+1,0),b)/100)</f>
        <v/>
      </c>
      <c r="AC645" s="249" t="str">
        <f aca="true">IF(I645="","",xCalcSkew(OFFSET(C645,-M645,0),J645-OFFSET(C645,-M645+1,0),b)/100)</f>
        <v/>
      </c>
      <c r="AE645" s="0" t="n">
        <f aca="false">D645*F645*10000*-1</f>
        <v>-0</v>
      </c>
      <c r="AF645" s="0" t="n">
        <f aca="false">I645*K645*10000*-1</f>
        <v>-0</v>
      </c>
      <c r="AG645" s="0" t="n">
        <f aca="false">AE645+AF645</f>
        <v>-0</v>
      </c>
    </row>
    <row r="646" customFormat="false" ht="12.75" hidden="false" customHeight="false" outlineLevel="0" collapsed="false">
      <c r="D646" s="265"/>
      <c r="E646" s="266"/>
      <c r="F646" s="266"/>
      <c r="G646" s="267"/>
      <c r="I646" s="265"/>
      <c r="J646" s="266"/>
      <c r="K646" s="266"/>
      <c r="L646" s="268"/>
      <c r="M646" s="247" t="n">
        <f aca="false">M645+1</f>
        <v>25</v>
      </c>
      <c r="N646" s="175" t="str">
        <f aca="true">IF(D646="","",xEURO(OFFSET(C646,-M646+1,0),E646,OFFSET(C646,-M646+2,0),OFFSET(C646,-M646+2,0),OFFSET(C646,-M646+3,0)+AB646,OFFSET(C646,-M646+4,0),0,1)*D646)</f>
        <v/>
      </c>
      <c r="O646" s="235" t="str">
        <f aca="true">IF(D646="","",xEURO(OFFSET(C646,-M646+1,0),E646,OFFSET(C646,-M646+2,0),OFFSET(C646,-M646+2,0),OFFSET(C646,-M646+3,0)+AB646,OFFSET(C646,-M646+4,0),0,0))</f>
        <v/>
      </c>
      <c r="P646" s="175" t="str">
        <f aca="false">IF(D646="","",(O646-F646)*D646*10)</f>
        <v/>
      </c>
      <c r="Q646" s="175" t="str">
        <f aca="true">IF(D646="","",xEURO(OFFSET(C646,-M646+1,0),E646,OFFSET(C646,-M646+2,0),OFFSET(C646,-M646+2,0),OFFSET(C646,-M646+3,0)+AB646,OFFSET(C646,-M646+4,0),0,2)/10*D646)</f>
        <v/>
      </c>
      <c r="R646" s="248" t="str">
        <f aca="true">IF(D646="","",xEURO(OFFSET(C646,-M646+1,0),E646,OFFSET(C646,-M646+2,0),OFFSET(C646,-M646+2,0),OFFSET(C646,-M646+3,0)+AB646,OFFSET(C646,-M646+4,0),0,3)/100*D646*10000)</f>
        <v/>
      </c>
      <c r="S646" s="248" t="str">
        <f aca="true">IF(D646="","",xEURO(OFFSET(C646,-M646+1,0),E646,OFFSET(C646,-M646+2,0),OFFSET(C646,-M646+2,0),OFFSET(C646,-M646+3,0)+AB646,OFFSET(C646,-M646+4,0),0,5)/365.25*D646*10000)</f>
        <v/>
      </c>
      <c r="U646" s="175" t="str">
        <f aca="true">IF(I646="","",xEURO(OFFSET(C646,-M646+1,0),J646,OFFSET(C646,-M646+2,0),OFFSET(C646,-M646+2,0),OFFSET(C646,-M646+3,0)+AC646,OFFSET(C646,-M646+4,0),1,1)*I646)</f>
        <v/>
      </c>
      <c r="V646" s="235" t="str">
        <f aca="true">IF(I646="","",xEURO(OFFSET(C646,-M646+1,0),J646,OFFSET(C646,-M646+2,0),OFFSET(C646,-M646+2,0),OFFSET(C646,-M646+3,0)+AC646,OFFSET(C646,-M646+4,0),1,0))</f>
        <v/>
      </c>
      <c r="W646" s="175" t="str">
        <f aca="false">IF(I646="","",(V646-K646)*I646*10)</f>
        <v/>
      </c>
      <c r="X646" s="175" t="str">
        <f aca="true">IF(I646="","",xEURO(OFFSET(C646,-M646+1,0),J646,OFFSET(C646,-M646+2,0),OFFSET(C646,-M646+2,0),OFFSET(C646,-M646+3,0)+AC646,OFFSET(C646,-M646+4,0),1,2)/10*I646)</f>
        <v/>
      </c>
      <c r="Y646" s="248" t="str">
        <f aca="true">IF(I646="","",xEURO(OFFSET(C646,-M646+1,0),J646,OFFSET(C646,-M646+2,0),OFFSET(C646,-M646+2,0),OFFSET(C646,-M646+3,0)+AC646,OFFSET(C646,-M646+4,0),1,3)/100*I646*10000)</f>
        <v/>
      </c>
      <c r="Z646" s="248" t="str">
        <f aca="true">IF(I646="","",xEURO(OFFSET(C646,-M646+1,0),J646,OFFSET(C646,-M646+2,0),OFFSET(C646,-M646+2,0),OFFSET(C646,-M646+3,0)+AC646,OFFSET(C646,-M646+4,0),1,5)/365.25*I646*10000)</f>
        <v/>
      </c>
      <c r="AB646" s="249" t="str">
        <f aca="true">IF(D646="","",xCalcSkew(OFFSET(C646,-M646,0),E646-OFFSET(C646,-M646+1,0),b)/100)</f>
        <v/>
      </c>
      <c r="AC646" s="249" t="str">
        <f aca="true">IF(I646="","",xCalcSkew(OFFSET(C646,-M646,0),J646-OFFSET(C646,-M646+1,0),b)/100)</f>
        <v/>
      </c>
      <c r="AE646" s="0" t="n">
        <f aca="false">D646*F646*10000*-1</f>
        <v>-0</v>
      </c>
      <c r="AF646" s="0" t="n">
        <f aca="false">I646*K646*10000*-1</f>
        <v>-0</v>
      </c>
      <c r="AG646" s="0" t="n">
        <f aca="false">AE646+AF646</f>
        <v>-0</v>
      </c>
    </row>
    <row r="647" customFormat="false" ht="12.75" hidden="false" customHeight="false" outlineLevel="0" collapsed="false">
      <c r="D647" s="265"/>
      <c r="E647" s="266"/>
      <c r="F647" s="266"/>
      <c r="G647" s="267"/>
      <c r="I647" s="265"/>
      <c r="J647" s="266"/>
      <c r="K647" s="266"/>
      <c r="L647" s="268"/>
      <c r="M647" s="247" t="n">
        <f aca="false">M646+1</f>
        <v>26</v>
      </c>
      <c r="N647" s="175" t="str">
        <f aca="true">IF(D647="","",xEURO(OFFSET(C647,-M647+1,0),E647,OFFSET(C647,-M647+2,0),OFFSET(C647,-M647+2,0),OFFSET(C647,-M647+3,0)+AB647,OFFSET(C647,-M647+4,0),0,1)*D647)</f>
        <v/>
      </c>
      <c r="O647" s="235" t="str">
        <f aca="true">IF(D647="","",xEURO(OFFSET(C647,-M647+1,0),E647,OFFSET(C647,-M647+2,0),OFFSET(C647,-M647+2,0),OFFSET(C647,-M647+3,0)+AB647,OFFSET(C647,-M647+4,0),0,0))</f>
        <v/>
      </c>
      <c r="P647" s="175" t="str">
        <f aca="false">IF(D647="","",(O647-F647)*D647*10)</f>
        <v/>
      </c>
      <c r="Q647" s="175" t="str">
        <f aca="true">IF(D647="","",xEURO(OFFSET(C647,-M647+1,0),E647,OFFSET(C647,-M647+2,0),OFFSET(C647,-M647+2,0),OFFSET(C647,-M647+3,0)+AB647,OFFSET(C647,-M647+4,0),0,2)/10*D647)</f>
        <v/>
      </c>
      <c r="R647" s="248" t="str">
        <f aca="true">IF(D647="","",xEURO(OFFSET(C647,-M647+1,0),E647,OFFSET(C647,-M647+2,0),OFFSET(C647,-M647+2,0),OFFSET(C647,-M647+3,0)+AB647,OFFSET(C647,-M647+4,0),0,3)/100*D647*10000)</f>
        <v/>
      </c>
      <c r="S647" s="248" t="str">
        <f aca="true">IF(D647="","",xEURO(OFFSET(C647,-M647+1,0),E647,OFFSET(C647,-M647+2,0),OFFSET(C647,-M647+2,0),OFFSET(C647,-M647+3,0)+AB647,OFFSET(C647,-M647+4,0),0,5)/365.25*D647*10000)</f>
        <v/>
      </c>
      <c r="U647" s="175" t="str">
        <f aca="true">IF(I647="","",xEURO(OFFSET(C647,-M647+1,0),J647,OFFSET(C647,-M647+2,0),OFFSET(C647,-M647+2,0),OFFSET(C647,-M647+3,0)+AC647,OFFSET(C647,-M647+4,0),1,1)*I647)</f>
        <v/>
      </c>
      <c r="V647" s="235" t="str">
        <f aca="true">IF(I647="","",xEURO(OFFSET(C647,-M647+1,0),J647,OFFSET(C647,-M647+2,0),OFFSET(C647,-M647+2,0),OFFSET(C647,-M647+3,0)+AC647,OFFSET(C647,-M647+4,0),1,0))</f>
        <v/>
      </c>
      <c r="W647" s="175" t="str">
        <f aca="false">IF(I647="","",(V647-K647)*I647*10)</f>
        <v/>
      </c>
      <c r="X647" s="175" t="str">
        <f aca="true">IF(I647="","",xEURO(OFFSET(C647,-M647+1,0),J647,OFFSET(C647,-M647+2,0),OFFSET(C647,-M647+2,0),OFFSET(C647,-M647+3,0)+AC647,OFFSET(C647,-M647+4,0),1,2)/10*I647)</f>
        <v/>
      </c>
      <c r="Y647" s="248" t="str">
        <f aca="true">IF(I647="","",xEURO(OFFSET(C647,-M647+1,0),J647,OFFSET(C647,-M647+2,0),OFFSET(C647,-M647+2,0),OFFSET(C647,-M647+3,0)+AC647,OFFSET(C647,-M647+4,0),1,3)/100*I647*10000)</f>
        <v/>
      </c>
      <c r="Z647" s="248" t="str">
        <f aca="true">IF(I647="","",xEURO(OFFSET(C647,-M647+1,0),J647,OFFSET(C647,-M647+2,0),OFFSET(C647,-M647+2,0),OFFSET(C647,-M647+3,0)+AC647,OFFSET(C647,-M647+4,0),1,5)/365.25*I647*10000)</f>
        <v/>
      </c>
      <c r="AB647" s="249" t="str">
        <f aca="true">IF(D647="","",xCalcSkew(OFFSET(C647,-M647,0),E647-OFFSET(C647,-M647+1,0),b)/100)</f>
        <v/>
      </c>
      <c r="AC647" s="249" t="str">
        <f aca="true">IF(I647="","",xCalcSkew(OFFSET(C647,-M647,0),J647-OFFSET(C647,-M647+1,0),b)/100)</f>
        <v/>
      </c>
      <c r="AE647" s="0" t="n">
        <f aca="false">D647*F647*10000*-1</f>
        <v>-0</v>
      </c>
      <c r="AF647" s="0" t="n">
        <f aca="false">I647*K647*10000*-1</f>
        <v>-0</v>
      </c>
      <c r="AG647" s="0" t="n">
        <f aca="false">AE647+AF647</f>
        <v>-0</v>
      </c>
    </row>
    <row r="648" customFormat="false" ht="12.75" hidden="false" customHeight="false" outlineLevel="0" collapsed="false">
      <c r="D648" s="265"/>
      <c r="E648" s="266"/>
      <c r="F648" s="266"/>
      <c r="G648" s="267"/>
      <c r="I648" s="265"/>
      <c r="J648" s="266"/>
      <c r="K648" s="266"/>
      <c r="L648" s="268"/>
      <c r="M648" s="247" t="n">
        <f aca="false">M647+1</f>
        <v>27</v>
      </c>
      <c r="N648" s="175" t="str">
        <f aca="true">IF(D648="","",xEURO(OFFSET(C648,-M648+1,0),E648,OFFSET(C648,-M648+2,0),OFFSET(C648,-M648+2,0),OFFSET(C648,-M648+3,0)+AB648,OFFSET(C648,-M648+4,0),0,1)*D648)</f>
        <v/>
      </c>
      <c r="O648" s="235" t="str">
        <f aca="true">IF(D648="","",xEURO(OFFSET(C648,-M648+1,0),E648,OFFSET(C648,-M648+2,0),OFFSET(C648,-M648+2,0),OFFSET(C648,-M648+3,0)+AB648,OFFSET(C648,-M648+4,0),0,0))</f>
        <v/>
      </c>
      <c r="P648" s="175" t="str">
        <f aca="false">IF(D648="","",(O648-F648)*D648*10)</f>
        <v/>
      </c>
      <c r="Q648" s="175" t="str">
        <f aca="true">IF(D648="","",xEURO(OFFSET(C648,-M648+1,0),E648,OFFSET(C648,-M648+2,0),OFFSET(C648,-M648+2,0),OFFSET(C648,-M648+3,0)+AB648,OFFSET(C648,-M648+4,0),0,2)/10*D648)</f>
        <v/>
      </c>
      <c r="R648" s="248" t="str">
        <f aca="true">IF(D648="","",xEURO(OFFSET(C648,-M648+1,0),E648,OFFSET(C648,-M648+2,0),OFFSET(C648,-M648+2,0),OFFSET(C648,-M648+3,0)+AB648,OFFSET(C648,-M648+4,0),0,3)/100*D648*10000)</f>
        <v/>
      </c>
      <c r="S648" s="248" t="str">
        <f aca="true">IF(D648="","",xEURO(OFFSET(C648,-M648+1,0),E648,OFFSET(C648,-M648+2,0),OFFSET(C648,-M648+2,0),OFFSET(C648,-M648+3,0)+AB648,OFFSET(C648,-M648+4,0),0,5)/365.25*D648*10000)</f>
        <v/>
      </c>
      <c r="U648" s="175" t="str">
        <f aca="true">IF(I648="","",xEURO(OFFSET(C648,-M648+1,0),J648,OFFSET(C648,-M648+2,0),OFFSET(C648,-M648+2,0),OFFSET(C648,-M648+3,0)+AC648,OFFSET(C648,-M648+4,0),1,1)*I648)</f>
        <v/>
      </c>
      <c r="V648" s="235" t="str">
        <f aca="true">IF(I648="","",xEURO(OFFSET(C648,-M648+1,0),J648,OFFSET(C648,-M648+2,0),OFFSET(C648,-M648+2,0),OFFSET(C648,-M648+3,0)+AC648,OFFSET(C648,-M648+4,0),1,0))</f>
        <v/>
      </c>
      <c r="W648" s="175" t="str">
        <f aca="false">IF(I648="","",(V648-K648)*I648*10)</f>
        <v/>
      </c>
      <c r="X648" s="175" t="str">
        <f aca="true">IF(I648="","",xEURO(OFFSET(C648,-M648+1,0),J648,OFFSET(C648,-M648+2,0),OFFSET(C648,-M648+2,0),OFFSET(C648,-M648+3,0)+AC648,OFFSET(C648,-M648+4,0),1,2)/10*I648)</f>
        <v/>
      </c>
      <c r="Y648" s="248" t="str">
        <f aca="true">IF(I648="","",xEURO(OFFSET(C648,-M648+1,0),J648,OFFSET(C648,-M648+2,0),OFFSET(C648,-M648+2,0),OFFSET(C648,-M648+3,0)+AC648,OFFSET(C648,-M648+4,0),1,3)/100*I648*10000)</f>
        <v/>
      </c>
      <c r="Z648" s="248" t="str">
        <f aca="true">IF(I648="","",xEURO(OFFSET(C648,-M648+1,0),J648,OFFSET(C648,-M648+2,0),OFFSET(C648,-M648+2,0),OFFSET(C648,-M648+3,0)+AC648,OFFSET(C648,-M648+4,0),1,5)/365.25*I648*10000)</f>
        <v/>
      </c>
      <c r="AB648" s="249" t="str">
        <f aca="true">IF(D648="","",xCalcSkew(OFFSET(C648,-M648,0),E648-OFFSET(C648,-M648+1,0),b)/100)</f>
        <v/>
      </c>
      <c r="AC648" s="249" t="str">
        <f aca="true">IF(I648="","",xCalcSkew(OFFSET(C648,-M648,0),J648-OFFSET(C648,-M648+1,0),b)/100)</f>
        <v/>
      </c>
      <c r="AE648" s="0" t="n">
        <f aca="false">D648*F648*10000*-1</f>
        <v>-0</v>
      </c>
      <c r="AF648" s="0" t="n">
        <f aca="false">I648*K648*10000*-1</f>
        <v>-0</v>
      </c>
      <c r="AG648" s="0" t="n">
        <f aca="false">AE648+AF648</f>
        <v>-0</v>
      </c>
    </row>
    <row r="649" customFormat="false" ht="12.75" hidden="false" customHeight="false" outlineLevel="0" collapsed="false">
      <c r="D649" s="265"/>
      <c r="E649" s="266"/>
      <c r="F649" s="266"/>
      <c r="G649" s="267"/>
      <c r="I649" s="265"/>
      <c r="J649" s="266"/>
      <c r="K649" s="266"/>
      <c r="L649" s="268"/>
      <c r="M649" s="247" t="n">
        <f aca="false">M648+1</f>
        <v>28</v>
      </c>
      <c r="N649" s="175" t="str">
        <f aca="true">IF(D649="","",xEURO(OFFSET(C649,-M649+1,0),E649,OFFSET(C649,-M649+2,0),OFFSET(C649,-M649+2,0),OFFSET(C649,-M649+3,0)+AB649,OFFSET(C649,-M649+4,0),0,1)*D649)</f>
        <v/>
      </c>
      <c r="O649" s="235" t="str">
        <f aca="true">IF(D649="","",xEURO(OFFSET(C649,-M649+1,0),E649,OFFSET(C649,-M649+2,0),OFFSET(C649,-M649+2,0),OFFSET(C649,-M649+3,0)+AB649,OFFSET(C649,-M649+4,0),0,0))</f>
        <v/>
      </c>
      <c r="P649" s="175" t="str">
        <f aca="false">IF(D649="","",(O649-F649)*D649*10)</f>
        <v/>
      </c>
      <c r="Q649" s="175" t="str">
        <f aca="true">IF(D649="","",xEURO(OFFSET(C649,-M649+1,0),E649,OFFSET(C649,-M649+2,0),OFFSET(C649,-M649+2,0),OFFSET(C649,-M649+3,0)+AB649,OFFSET(C649,-M649+4,0),0,2)/10*D649)</f>
        <v/>
      </c>
      <c r="R649" s="248" t="str">
        <f aca="true">IF(D649="","",xEURO(OFFSET(C649,-M649+1,0),E649,OFFSET(C649,-M649+2,0),OFFSET(C649,-M649+2,0),OFFSET(C649,-M649+3,0)+AB649,OFFSET(C649,-M649+4,0),0,3)/100*D649*10000)</f>
        <v/>
      </c>
      <c r="S649" s="248" t="str">
        <f aca="true">IF(D649="","",xEURO(OFFSET(C649,-M649+1,0),E649,OFFSET(C649,-M649+2,0),OFFSET(C649,-M649+2,0),OFFSET(C649,-M649+3,0)+AB649,OFFSET(C649,-M649+4,0),0,5)/365.25*D649*10000)</f>
        <v/>
      </c>
      <c r="U649" s="175" t="str">
        <f aca="true">IF(I649="","",xEURO(OFFSET(C649,-M649+1,0),J649,OFFSET(C649,-M649+2,0),OFFSET(C649,-M649+2,0),OFFSET(C649,-M649+3,0)+AC649,OFFSET(C649,-M649+4,0),1,1)*I649)</f>
        <v/>
      </c>
      <c r="V649" s="235" t="str">
        <f aca="true">IF(I649="","",xEURO(OFFSET(C649,-M649+1,0),J649,OFFSET(C649,-M649+2,0),OFFSET(C649,-M649+2,0),OFFSET(C649,-M649+3,0)+AC649,OFFSET(C649,-M649+4,0),1,0))</f>
        <v/>
      </c>
      <c r="W649" s="175" t="str">
        <f aca="false">IF(I649="","",(V649-K649)*I649*10)</f>
        <v/>
      </c>
      <c r="X649" s="175" t="str">
        <f aca="true">IF(I649="","",xEURO(OFFSET(C649,-M649+1,0),J649,OFFSET(C649,-M649+2,0),OFFSET(C649,-M649+2,0),OFFSET(C649,-M649+3,0)+AC649,OFFSET(C649,-M649+4,0),1,2)/10*I649)</f>
        <v/>
      </c>
      <c r="Y649" s="248" t="str">
        <f aca="true">IF(I649="","",xEURO(OFFSET(C649,-M649+1,0),J649,OFFSET(C649,-M649+2,0),OFFSET(C649,-M649+2,0),OFFSET(C649,-M649+3,0)+AC649,OFFSET(C649,-M649+4,0),1,3)/100*I649*10000)</f>
        <v/>
      </c>
      <c r="Z649" s="248" t="str">
        <f aca="true">IF(I649="","",xEURO(OFFSET(C649,-M649+1,0),J649,OFFSET(C649,-M649+2,0),OFFSET(C649,-M649+2,0),OFFSET(C649,-M649+3,0)+AC649,OFFSET(C649,-M649+4,0),1,5)/365.25*I649*10000)</f>
        <v/>
      </c>
      <c r="AB649" s="249" t="str">
        <f aca="true">IF(D649="","",xCalcSkew(OFFSET(C649,-M649,0),E649-OFFSET(C649,-M649+1,0),b)/100)</f>
        <v/>
      </c>
      <c r="AC649" s="249" t="str">
        <f aca="true">IF(I649="","",xCalcSkew(OFFSET(C649,-M649,0),J649-OFFSET(C649,-M649+1,0),b)/100)</f>
        <v/>
      </c>
      <c r="AE649" s="0" t="n">
        <f aca="false">D649*F649*10000*-1</f>
        <v>-0</v>
      </c>
      <c r="AF649" s="0" t="n">
        <f aca="false">I649*K649*10000*-1</f>
        <v>-0</v>
      </c>
      <c r="AG649" s="0" t="n">
        <f aca="false">AE649+AF649</f>
        <v>-0</v>
      </c>
    </row>
    <row r="650" customFormat="false" ht="12.75" hidden="false" customHeight="false" outlineLevel="0" collapsed="false">
      <c r="D650" s="265"/>
      <c r="E650" s="266"/>
      <c r="F650" s="266"/>
      <c r="G650" s="267"/>
      <c r="I650" s="265"/>
      <c r="J650" s="266"/>
      <c r="K650" s="266"/>
      <c r="L650" s="268"/>
      <c r="M650" s="247" t="n">
        <f aca="false">M649+1</f>
        <v>29</v>
      </c>
      <c r="N650" s="175" t="str">
        <f aca="true">IF(D650="","",xEURO(OFFSET(C650,-M650+1,0),E650,OFFSET(C650,-M650+2,0),OFFSET(C650,-M650+2,0),OFFSET(C650,-M650+3,0)+AB650,OFFSET(C650,-M650+4,0),0,1)*D650)</f>
        <v/>
      </c>
      <c r="O650" s="235" t="str">
        <f aca="true">IF(D650="","",xEURO(OFFSET(C650,-M650+1,0),E650,OFFSET(C650,-M650+2,0),OFFSET(C650,-M650+2,0),OFFSET(C650,-M650+3,0)+AB650,OFFSET(C650,-M650+4,0),0,0))</f>
        <v/>
      </c>
      <c r="P650" s="175" t="str">
        <f aca="false">IF(D650="","",(O650-F650)*D650*10)</f>
        <v/>
      </c>
      <c r="Q650" s="175" t="str">
        <f aca="true">IF(D650="","",xEURO(OFFSET(C650,-M650+1,0),E650,OFFSET(C650,-M650+2,0),OFFSET(C650,-M650+2,0),OFFSET(C650,-M650+3,0)+AB650,OFFSET(C650,-M650+4,0),0,2)/10*D650)</f>
        <v/>
      </c>
      <c r="R650" s="248" t="str">
        <f aca="true">IF(D650="","",xEURO(OFFSET(C650,-M650+1,0),E650,OFFSET(C650,-M650+2,0),OFFSET(C650,-M650+2,0),OFFSET(C650,-M650+3,0)+AB650,OFFSET(C650,-M650+4,0),0,3)/100*D650*10000)</f>
        <v/>
      </c>
      <c r="S650" s="248" t="str">
        <f aca="true">IF(D650="","",xEURO(OFFSET(C650,-M650+1,0),E650,OFFSET(C650,-M650+2,0),OFFSET(C650,-M650+2,0),OFFSET(C650,-M650+3,0)+AB650,OFFSET(C650,-M650+4,0),0,5)/365.25*D650*10000)</f>
        <v/>
      </c>
      <c r="U650" s="175" t="str">
        <f aca="true">IF(I650="","",xEURO(OFFSET(C650,-M650+1,0),J650,OFFSET(C650,-M650+2,0),OFFSET(C650,-M650+2,0),OFFSET(C650,-M650+3,0)+AC650,OFFSET(C650,-M650+4,0),1,1)*I650)</f>
        <v/>
      </c>
      <c r="V650" s="235" t="str">
        <f aca="true">IF(I650="","",xEURO(OFFSET(C650,-M650+1,0),J650,OFFSET(C650,-M650+2,0),OFFSET(C650,-M650+2,0),OFFSET(C650,-M650+3,0)+AC650,OFFSET(C650,-M650+4,0),1,0))</f>
        <v/>
      </c>
      <c r="W650" s="175" t="str">
        <f aca="false">IF(I650="","",(V650-K650)*I650*10)</f>
        <v/>
      </c>
      <c r="X650" s="175" t="str">
        <f aca="true">IF(I650="","",xEURO(OFFSET(C650,-M650+1,0),J650,OFFSET(C650,-M650+2,0),OFFSET(C650,-M650+2,0),OFFSET(C650,-M650+3,0)+AC650,OFFSET(C650,-M650+4,0),1,2)/10*I650)</f>
        <v/>
      </c>
      <c r="Y650" s="248" t="str">
        <f aca="true">IF(I650="","",xEURO(OFFSET(C650,-M650+1,0),J650,OFFSET(C650,-M650+2,0),OFFSET(C650,-M650+2,0),OFFSET(C650,-M650+3,0)+AC650,OFFSET(C650,-M650+4,0),1,3)/100*I650*10000)</f>
        <v/>
      </c>
      <c r="Z650" s="248" t="str">
        <f aca="true">IF(I650="","",xEURO(OFFSET(C650,-M650+1,0),J650,OFFSET(C650,-M650+2,0),OFFSET(C650,-M650+2,0),OFFSET(C650,-M650+3,0)+AC650,OFFSET(C650,-M650+4,0),1,5)/365.25*I650*10000)</f>
        <v/>
      </c>
      <c r="AB650" s="249" t="str">
        <f aca="true">IF(D650="","",xCalcSkew(OFFSET(C650,-M650,0),E650-OFFSET(C650,-M650+1,0),b)/100)</f>
        <v/>
      </c>
      <c r="AC650" s="249" t="str">
        <f aca="true">IF(I650="","",xCalcSkew(OFFSET(C650,-M650,0),J650-OFFSET(C650,-M650+1,0),b)/100)</f>
        <v/>
      </c>
      <c r="AE650" s="0" t="n">
        <f aca="false">D650*F650*10000*-1</f>
        <v>-0</v>
      </c>
      <c r="AF650" s="0" t="n">
        <f aca="false">I650*K650*10000*-1</f>
        <v>-0</v>
      </c>
      <c r="AG650" s="0" t="n">
        <f aca="false">AE650+AF650</f>
        <v>-0</v>
      </c>
    </row>
    <row r="651" customFormat="false" ht="12.75" hidden="false" customHeight="false" outlineLevel="0" collapsed="false">
      <c r="D651" s="265"/>
      <c r="E651" s="266"/>
      <c r="F651" s="266"/>
      <c r="G651" s="267"/>
      <c r="I651" s="265"/>
      <c r="J651" s="266"/>
      <c r="K651" s="266"/>
      <c r="L651" s="268"/>
      <c r="M651" s="247" t="n">
        <f aca="false">M650+1</f>
        <v>30</v>
      </c>
      <c r="N651" s="175" t="str">
        <f aca="true">IF(D651="","",xEURO(OFFSET(C651,-M651+1,0),E651,OFFSET(C651,-M651+2,0),OFFSET(C651,-M651+2,0),OFFSET(C651,-M651+3,0)+AB651,OFFSET(C651,-M651+4,0),0,1)*D651)</f>
        <v/>
      </c>
      <c r="O651" s="235" t="str">
        <f aca="true">IF(D651="","",xEURO(OFFSET(C651,-M651+1,0),E651,OFFSET(C651,-M651+2,0),OFFSET(C651,-M651+2,0),OFFSET(C651,-M651+3,0)+AB651,OFFSET(C651,-M651+4,0),0,0))</f>
        <v/>
      </c>
      <c r="P651" s="175" t="str">
        <f aca="false">IF(D651="","",(O651-F651)*D651*10)</f>
        <v/>
      </c>
      <c r="Q651" s="175" t="str">
        <f aca="true">IF(D651="","",xEURO(OFFSET(C651,-M651+1,0),E651,OFFSET(C651,-M651+2,0),OFFSET(C651,-M651+2,0),OFFSET(C651,-M651+3,0)+AB651,OFFSET(C651,-M651+4,0),0,2)/10*D651)</f>
        <v/>
      </c>
      <c r="R651" s="248" t="str">
        <f aca="true">IF(D651="","",xEURO(OFFSET(C651,-M651+1,0),E651,OFFSET(C651,-M651+2,0),OFFSET(C651,-M651+2,0),OFFSET(C651,-M651+3,0)+AB651,OFFSET(C651,-M651+4,0),0,3)/100*D651*10000)</f>
        <v/>
      </c>
      <c r="S651" s="248" t="str">
        <f aca="true">IF(D651="","",xEURO(OFFSET(C651,-M651+1,0),E651,OFFSET(C651,-M651+2,0),OFFSET(C651,-M651+2,0),OFFSET(C651,-M651+3,0)+AB651,OFFSET(C651,-M651+4,0),0,5)/365.25*D651*10000)</f>
        <v/>
      </c>
      <c r="U651" s="175" t="str">
        <f aca="true">IF(I651="","",xEURO(OFFSET(C651,-M651+1,0),J651,OFFSET(C651,-M651+2,0),OFFSET(C651,-M651+2,0),OFFSET(C651,-M651+3,0)+AC651,OFFSET(C651,-M651+4,0),1,1)*I651)</f>
        <v/>
      </c>
      <c r="V651" s="235" t="str">
        <f aca="true">IF(I651="","",xEURO(OFFSET(C651,-M651+1,0),J651,OFFSET(C651,-M651+2,0),OFFSET(C651,-M651+2,0),OFFSET(C651,-M651+3,0)+AC651,OFFSET(C651,-M651+4,0),1,0))</f>
        <v/>
      </c>
      <c r="W651" s="175" t="str">
        <f aca="false">IF(I651="","",(V651-K651)*I651*10)</f>
        <v/>
      </c>
      <c r="X651" s="175" t="str">
        <f aca="true">IF(I651="","",xEURO(OFFSET(C651,-M651+1,0),J651,OFFSET(C651,-M651+2,0),OFFSET(C651,-M651+2,0),OFFSET(C651,-M651+3,0)+AC651,OFFSET(C651,-M651+4,0),1,2)/10*I651)</f>
        <v/>
      </c>
      <c r="Y651" s="248" t="str">
        <f aca="true">IF(I651="","",xEURO(OFFSET(C651,-M651+1,0),J651,OFFSET(C651,-M651+2,0),OFFSET(C651,-M651+2,0),OFFSET(C651,-M651+3,0)+AC651,OFFSET(C651,-M651+4,0),1,3)/100*I651*10000)</f>
        <v/>
      </c>
      <c r="Z651" s="248" t="str">
        <f aca="true">IF(I651="","",xEURO(OFFSET(C651,-M651+1,0),J651,OFFSET(C651,-M651+2,0),OFFSET(C651,-M651+2,0),OFFSET(C651,-M651+3,0)+AC651,OFFSET(C651,-M651+4,0),1,5)/365.25*I651*10000)</f>
        <v/>
      </c>
      <c r="AB651" s="249" t="str">
        <f aca="true">IF(D651="","",xCalcSkew(OFFSET(C651,-M651,0),E651-OFFSET(C651,-M651+1,0),b)/100)</f>
        <v/>
      </c>
      <c r="AC651" s="249" t="str">
        <f aca="true">IF(I651="","",xCalcSkew(OFFSET(C651,-M651,0),J651-OFFSET(C651,-M651+1,0),b)/100)</f>
        <v/>
      </c>
      <c r="AE651" s="0" t="n">
        <f aca="false">D651*F651*10000*-1</f>
        <v>-0</v>
      </c>
      <c r="AF651" s="0" t="n">
        <f aca="false">I651*K651*10000*-1</f>
        <v>-0</v>
      </c>
      <c r="AG651" s="0" t="n">
        <f aca="false">AE651+AF651</f>
        <v>-0</v>
      </c>
    </row>
    <row r="652" customFormat="false" ht="12.75" hidden="false" customHeight="false" outlineLevel="0" collapsed="false">
      <c r="D652" s="265"/>
      <c r="E652" s="266"/>
      <c r="F652" s="266"/>
      <c r="G652" s="267"/>
      <c r="I652" s="265"/>
      <c r="J652" s="266"/>
      <c r="K652" s="266"/>
      <c r="L652" s="268"/>
      <c r="M652" s="247" t="n">
        <f aca="false">M651+1</f>
        <v>31</v>
      </c>
      <c r="N652" s="175" t="str">
        <f aca="true">IF(D652="","",xEURO(OFFSET(C652,-M652+1,0),E652,OFFSET(C652,-M652+2,0),OFFSET(C652,-M652+2,0),OFFSET(C652,-M652+3,0)+AB652,OFFSET(C652,-M652+4,0),0,1)*D652)</f>
        <v/>
      </c>
      <c r="O652" s="235" t="str">
        <f aca="true">IF(D652="","",xEURO(OFFSET(C652,-M652+1,0),E652,OFFSET(C652,-M652+2,0),OFFSET(C652,-M652+2,0),OFFSET(C652,-M652+3,0)+AB652,OFFSET(C652,-M652+4,0),0,0))</f>
        <v/>
      </c>
      <c r="P652" s="175" t="str">
        <f aca="false">IF(D652="","",(O652-F652)*D652*10)</f>
        <v/>
      </c>
      <c r="Q652" s="175" t="str">
        <f aca="true">IF(D652="","",xEURO(OFFSET(C652,-M652+1,0),E652,OFFSET(C652,-M652+2,0),OFFSET(C652,-M652+2,0),OFFSET(C652,-M652+3,0)+AB652,OFFSET(C652,-M652+4,0),0,2)/10*D652)</f>
        <v/>
      </c>
      <c r="R652" s="248" t="str">
        <f aca="true">IF(D652="","",xEURO(OFFSET(C652,-M652+1,0),E652,OFFSET(C652,-M652+2,0),OFFSET(C652,-M652+2,0),OFFSET(C652,-M652+3,0)+AB652,OFFSET(C652,-M652+4,0),0,3)/100*D652*10000)</f>
        <v/>
      </c>
      <c r="S652" s="248" t="str">
        <f aca="true">IF(D652="","",xEURO(OFFSET(C652,-M652+1,0),E652,OFFSET(C652,-M652+2,0),OFFSET(C652,-M652+2,0),OFFSET(C652,-M652+3,0)+AB652,OFFSET(C652,-M652+4,0),0,5)/365.25*D652*10000)</f>
        <v/>
      </c>
      <c r="U652" s="175" t="str">
        <f aca="true">IF(I652="","",xEURO(OFFSET(C652,-M652+1,0),J652,OFFSET(C652,-M652+2,0),OFFSET(C652,-M652+2,0),OFFSET(C652,-M652+3,0)+AC652,OFFSET(C652,-M652+4,0),1,1)*I652)</f>
        <v/>
      </c>
      <c r="V652" s="235" t="str">
        <f aca="true">IF(I652="","",xEURO(OFFSET(C652,-M652+1,0),J652,OFFSET(C652,-M652+2,0),OFFSET(C652,-M652+2,0),OFFSET(C652,-M652+3,0)+AC652,OFFSET(C652,-M652+4,0),1,0))</f>
        <v/>
      </c>
      <c r="W652" s="175" t="str">
        <f aca="false">IF(I652="","",(V652-K652)*I652*10)</f>
        <v/>
      </c>
      <c r="X652" s="175" t="str">
        <f aca="true">IF(I652="","",xEURO(OFFSET(C652,-M652+1,0),J652,OFFSET(C652,-M652+2,0),OFFSET(C652,-M652+2,0),OFFSET(C652,-M652+3,0)+AC652,OFFSET(C652,-M652+4,0),1,2)/10*I652)</f>
        <v/>
      </c>
      <c r="Y652" s="248" t="str">
        <f aca="true">IF(I652="","",xEURO(OFFSET(C652,-M652+1,0),J652,OFFSET(C652,-M652+2,0),OFFSET(C652,-M652+2,0),OFFSET(C652,-M652+3,0)+AC652,OFFSET(C652,-M652+4,0),1,3)/100*I652*10000)</f>
        <v/>
      </c>
      <c r="Z652" s="248" t="str">
        <f aca="true">IF(I652="","",xEURO(OFFSET(C652,-M652+1,0),J652,OFFSET(C652,-M652+2,0),OFFSET(C652,-M652+2,0),OFFSET(C652,-M652+3,0)+AC652,OFFSET(C652,-M652+4,0),1,5)/365.25*I652*10000)</f>
        <v/>
      </c>
      <c r="AB652" s="249" t="str">
        <f aca="true">IF(D652="","",xCalcSkew(OFFSET(C652,-M652,0),E652-OFFSET(C652,-M652+1,0),b)/100)</f>
        <v/>
      </c>
      <c r="AC652" s="249" t="str">
        <f aca="true">IF(I652="","",xCalcSkew(OFFSET(C652,-M652,0),J652-OFFSET(C652,-M652+1,0),b)/100)</f>
        <v/>
      </c>
      <c r="AE652" s="0" t="n">
        <f aca="false">D652*F652*10000*-1</f>
        <v>-0</v>
      </c>
      <c r="AF652" s="0" t="n">
        <f aca="false">I652*K652*10000*-1</f>
        <v>-0</v>
      </c>
      <c r="AG652" s="0" t="n">
        <f aca="false">AE652+AF652</f>
        <v>-0</v>
      </c>
    </row>
    <row r="653" customFormat="false" ht="12.75" hidden="false" customHeight="false" outlineLevel="0" collapsed="false">
      <c r="D653" s="265"/>
      <c r="E653" s="266"/>
      <c r="F653" s="266"/>
      <c r="G653" s="267"/>
      <c r="I653" s="265"/>
      <c r="J653" s="266"/>
      <c r="K653" s="266"/>
      <c r="L653" s="268"/>
      <c r="M653" s="247" t="n">
        <f aca="false">M652+1</f>
        <v>32</v>
      </c>
      <c r="N653" s="175" t="str">
        <f aca="true">IF(D653="","",xEURO(OFFSET(C653,-M653+1,0),E653,OFFSET(C653,-M653+2,0),OFFSET(C653,-M653+2,0),OFFSET(C653,-M653+3,0)+AB653,OFFSET(C653,-M653+4,0),0,1)*D653)</f>
        <v/>
      </c>
      <c r="O653" s="235" t="str">
        <f aca="true">IF(D653="","",xEURO(OFFSET(C653,-M653+1,0),E653,OFFSET(C653,-M653+2,0),OFFSET(C653,-M653+2,0),OFFSET(C653,-M653+3,0)+AB653,OFFSET(C653,-M653+4,0),0,0))</f>
        <v/>
      </c>
      <c r="P653" s="175" t="str">
        <f aca="false">IF(D653="","",(O653-F653)*D653*10)</f>
        <v/>
      </c>
      <c r="Q653" s="175" t="str">
        <f aca="true">IF(D653="","",xEURO(OFFSET(C653,-M653+1,0),E653,OFFSET(C653,-M653+2,0),OFFSET(C653,-M653+2,0),OFFSET(C653,-M653+3,0)+AB653,OFFSET(C653,-M653+4,0),0,2)/10*D653)</f>
        <v/>
      </c>
      <c r="R653" s="248" t="str">
        <f aca="true">IF(D653="","",xEURO(OFFSET(C653,-M653+1,0),E653,OFFSET(C653,-M653+2,0),OFFSET(C653,-M653+2,0),OFFSET(C653,-M653+3,0)+AB653,OFFSET(C653,-M653+4,0),0,3)/100*D653*10000)</f>
        <v/>
      </c>
      <c r="S653" s="248" t="str">
        <f aca="true">IF(D653="","",xEURO(OFFSET(C653,-M653+1,0),E653,OFFSET(C653,-M653+2,0),OFFSET(C653,-M653+2,0),OFFSET(C653,-M653+3,0)+AB653,OFFSET(C653,-M653+4,0),0,5)/365.25*D653*10000)</f>
        <v/>
      </c>
      <c r="U653" s="175" t="str">
        <f aca="true">IF(I653="","",xEURO(OFFSET(C653,-M653+1,0),J653,OFFSET(C653,-M653+2,0),OFFSET(C653,-M653+2,0),OFFSET(C653,-M653+3,0)+AC653,OFFSET(C653,-M653+4,0),1,1)*I653)</f>
        <v/>
      </c>
      <c r="V653" s="235" t="str">
        <f aca="true">IF(I653="","",xEURO(OFFSET(C653,-M653+1,0),J653,OFFSET(C653,-M653+2,0),OFFSET(C653,-M653+2,0),OFFSET(C653,-M653+3,0)+AC653,OFFSET(C653,-M653+4,0),1,0))</f>
        <v/>
      </c>
      <c r="W653" s="175" t="str">
        <f aca="false">IF(I653="","",(V653-K653)*I653*10)</f>
        <v/>
      </c>
      <c r="X653" s="175" t="str">
        <f aca="true">IF(I653="","",xEURO(OFFSET(C653,-M653+1,0),J653,OFFSET(C653,-M653+2,0),OFFSET(C653,-M653+2,0),OFFSET(C653,-M653+3,0)+AC653,OFFSET(C653,-M653+4,0),1,2)/10*I653)</f>
        <v/>
      </c>
      <c r="Y653" s="248" t="str">
        <f aca="true">IF(I653="","",xEURO(OFFSET(C653,-M653+1,0),J653,OFFSET(C653,-M653+2,0),OFFSET(C653,-M653+2,0),OFFSET(C653,-M653+3,0)+AC653,OFFSET(C653,-M653+4,0),1,3)/100*I653*10000)</f>
        <v/>
      </c>
      <c r="Z653" s="248" t="str">
        <f aca="true">IF(I653="","",xEURO(OFFSET(C653,-M653+1,0),J653,OFFSET(C653,-M653+2,0),OFFSET(C653,-M653+2,0),OFFSET(C653,-M653+3,0)+AC653,OFFSET(C653,-M653+4,0),1,5)/365.25*I653*10000)</f>
        <v/>
      </c>
      <c r="AB653" s="249" t="str">
        <f aca="true">IF(D653="","",xCalcSkew(OFFSET(C653,-M653,0),E653-OFFSET(C653,-M653+1,0),b)/100)</f>
        <v/>
      </c>
      <c r="AC653" s="249" t="str">
        <f aca="true">IF(I653="","",xCalcSkew(OFFSET(C653,-M653,0),J653-OFFSET(C653,-M653+1,0),b)/100)</f>
        <v/>
      </c>
      <c r="AE653" s="0" t="n">
        <f aca="false">D653*F653*10000*-1</f>
        <v>-0</v>
      </c>
      <c r="AF653" s="0" t="n">
        <f aca="false">I653*K653*10000*-1</f>
        <v>-0</v>
      </c>
      <c r="AG653" s="0" t="n">
        <f aca="false">AE653+AF653</f>
        <v>-0</v>
      </c>
    </row>
    <row r="654" customFormat="false" ht="12.75" hidden="false" customHeight="false" outlineLevel="0" collapsed="false">
      <c r="D654" s="265"/>
      <c r="E654" s="266"/>
      <c r="F654" s="266"/>
      <c r="G654" s="267"/>
      <c r="I654" s="265"/>
      <c r="J654" s="266"/>
      <c r="K654" s="266"/>
      <c r="L654" s="268"/>
      <c r="M654" s="247" t="n">
        <f aca="false">M653+1</f>
        <v>33</v>
      </c>
      <c r="N654" s="175" t="str">
        <f aca="true">IF(D654="","",xEURO(OFFSET(C654,-M654+1,0),E654,OFFSET(C654,-M654+2,0),OFFSET(C654,-M654+2,0),OFFSET(C654,-M654+3,0)+AB654,OFFSET(C654,-M654+4,0),0,1)*D654)</f>
        <v/>
      </c>
      <c r="O654" s="235" t="str">
        <f aca="true">IF(D654="","",xEURO(OFFSET(C654,-M654+1,0),E654,OFFSET(C654,-M654+2,0),OFFSET(C654,-M654+2,0),OFFSET(C654,-M654+3,0)+AB654,OFFSET(C654,-M654+4,0),0,0))</f>
        <v/>
      </c>
      <c r="P654" s="175" t="str">
        <f aca="false">IF(D654="","",(O654-F654)*D654*10)</f>
        <v/>
      </c>
      <c r="Q654" s="175" t="str">
        <f aca="true">IF(D654="","",xEURO(OFFSET(C654,-M654+1,0),E654,OFFSET(C654,-M654+2,0),OFFSET(C654,-M654+2,0),OFFSET(C654,-M654+3,0)+AB654,OFFSET(C654,-M654+4,0),0,2)/10*D654)</f>
        <v/>
      </c>
      <c r="R654" s="248" t="str">
        <f aca="true">IF(D654="","",xEURO(OFFSET(C654,-M654+1,0),E654,OFFSET(C654,-M654+2,0),OFFSET(C654,-M654+2,0),OFFSET(C654,-M654+3,0)+AB654,OFFSET(C654,-M654+4,0),0,3)/100*D654*10000)</f>
        <v/>
      </c>
      <c r="S654" s="248" t="str">
        <f aca="true">IF(D654="","",xEURO(OFFSET(C654,-M654+1,0),E654,OFFSET(C654,-M654+2,0),OFFSET(C654,-M654+2,0),OFFSET(C654,-M654+3,0)+AB654,OFFSET(C654,-M654+4,0),0,5)/365.25*D654*10000)</f>
        <v/>
      </c>
      <c r="U654" s="175" t="str">
        <f aca="true">IF(I654="","",xEURO(OFFSET(C654,-M654+1,0),J654,OFFSET(C654,-M654+2,0),OFFSET(C654,-M654+2,0),OFFSET(C654,-M654+3,0)+AC654,OFFSET(C654,-M654+4,0),1,1)*I654)</f>
        <v/>
      </c>
      <c r="V654" s="235" t="str">
        <f aca="true">IF(I654="","",xEURO(OFFSET(C654,-M654+1,0),J654,OFFSET(C654,-M654+2,0),OFFSET(C654,-M654+2,0),OFFSET(C654,-M654+3,0)+AC654,OFFSET(C654,-M654+4,0),1,0))</f>
        <v/>
      </c>
      <c r="W654" s="175" t="str">
        <f aca="false">IF(I654="","",(V654-K654)*I654*10)</f>
        <v/>
      </c>
      <c r="X654" s="175" t="str">
        <f aca="true">IF(I654="","",xEURO(OFFSET(C654,-M654+1,0),J654,OFFSET(C654,-M654+2,0),OFFSET(C654,-M654+2,0),OFFSET(C654,-M654+3,0)+AC654,OFFSET(C654,-M654+4,0),1,2)/10*I654)</f>
        <v/>
      </c>
      <c r="Y654" s="248" t="str">
        <f aca="true">IF(I654="","",xEURO(OFFSET(C654,-M654+1,0),J654,OFFSET(C654,-M654+2,0),OFFSET(C654,-M654+2,0),OFFSET(C654,-M654+3,0)+AC654,OFFSET(C654,-M654+4,0),1,3)/100*I654*10000)</f>
        <v/>
      </c>
      <c r="Z654" s="248" t="str">
        <f aca="true">IF(I654="","",xEURO(OFFSET(C654,-M654+1,0),J654,OFFSET(C654,-M654+2,0),OFFSET(C654,-M654+2,0),OFFSET(C654,-M654+3,0)+AC654,OFFSET(C654,-M654+4,0),1,5)/365.25*I654*10000)</f>
        <v/>
      </c>
      <c r="AB654" s="249" t="str">
        <f aca="true">IF(D654="","",xCalcSkew(OFFSET(C654,-M654,0),E654-OFFSET(C654,-M654+1,0),b)/100)</f>
        <v/>
      </c>
      <c r="AC654" s="249" t="str">
        <f aca="true">IF(I654="","",xCalcSkew(OFFSET(C654,-M654,0),J654-OFFSET(C654,-M654+1,0),b)/100)</f>
        <v/>
      </c>
      <c r="AE654" s="0" t="n">
        <f aca="false">D654*F654*10000*-1</f>
        <v>-0</v>
      </c>
      <c r="AF654" s="0" t="n">
        <f aca="false">I654*K654*10000*-1</f>
        <v>-0</v>
      </c>
      <c r="AG654" s="0" t="n">
        <f aca="false">AE654+AF654</f>
        <v>-0</v>
      </c>
    </row>
    <row r="655" customFormat="false" ht="12.75" hidden="false" customHeight="false" outlineLevel="0" collapsed="false">
      <c r="D655" s="265"/>
      <c r="E655" s="266"/>
      <c r="F655" s="266"/>
      <c r="G655" s="267"/>
      <c r="I655" s="265"/>
      <c r="J655" s="266"/>
      <c r="K655" s="266"/>
      <c r="L655" s="268"/>
      <c r="M655" s="247" t="n">
        <f aca="false">M654+1</f>
        <v>34</v>
      </c>
      <c r="N655" s="175" t="str">
        <f aca="true">IF(D655="","",xEURO(OFFSET(C655,-M655+1,0),E655,OFFSET(C655,-M655+2,0),OFFSET(C655,-M655+2,0),OFFSET(C655,-M655+3,0)+AB655,OFFSET(C655,-M655+4,0),0,1)*D655)</f>
        <v/>
      </c>
      <c r="O655" s="235" t="str">
        <f aca="true">IF(D655="","",xEURO(OFFSET(C655,-M655+1,0),E655,OFFSET(C655,-M655+2,0),OFFSET(C655,-M655+2,0),OFFSET(C655,-M655+3,0)+AB655,OFFSET(C655,-M655+4,0),0,0))</f>
        <v/>
      </c>
      <c r="P655" s="175" t="str">
        <f aca="false">IF(D655="","",(O655-F655)*D655*10)</f>
        <v/>
      </c>
      <c r="Q655" s="175" t="str">
        <f aca="true">IF(D655="","",xEURO(OFFSET(C655,-M655+1,0),E655,OFFSET(C655,-M655+2,0),OFFSET(C655,-M655+2,0),OFFSET(C655,-M655+3,0)+AB655,OFFSET(C655,-M655+4,0),0,2)/10*D655)</f>
        <v/>
      </c>
      <c r="R655" s="248" t="str">
        <f aca="true">IF(D655="","",xEURO(OFFSET(C655,-M655+1,0),E655,OFFSET(C655,-M655+2,0),OFFSET(C655,-M655+2,0),OFFSET(C655,-M655+3,0)+AB655,OFFSET(C655,-M655+4,0),0,3)/100*D655*10000)</f>
        <v/>
      </c>
      <c r="S655" s="248" t="str">
        <f aca="true">IF(D655="","",xEURO(OFFSET(C655,-M655+1,0),E655,OFFSET(C655,-M655+2,0),OFFSET(C655,-M655+2,0),OFFSET(C655,-M655+3,0)+AB655,OFFSET(C655,-M655+4,0),0,5)/365.25*D655*10000)</f>
        <v/>
      </c>
      <c r="U655" s="175" t="str">
        <f aca="true">IF(I655="","",xEURO(OFFSET(C655,-M655+1,0),J655,OFFSET(C655,-M655+2,0),OFFSET(C655,-M655+2,0),OFFSET(C655,-M655+3,0)+AC655,OFFSET(C655,-M655+4,0),1,1)*I655)</f>
        <v/>
      </c>
      <c r="V655" s="235" t="str">
        <f aca="true">IF(I655="","",xEURO(OFFSET(C655,-M655+1,0),J655,OFFSET(C655,-M655+2,0),OFFSET(C655,-M655+2,0),OFFSET(C655,-M655+3,0)+AC655,OFFSET(C655,-M655+4,0),1,0))</f>
        <v/>
      </c>
      <c r="W655" s="175" t="str">
        <f aca="false">IF(I655="","",(V655-K655)*I655*10)</f>
        <v/>
      </c>
      <c r="X655" s="175" t="str">
        <f aca="true">IF(I655="","",xEURO(OFFSET(C655,-M655+1,0),J655,OFFSET(C655,-M655+2,0),OFFSET(C655,-M655+2,0),OFFSET(C655,-M655+3,0)+AC655,OFFSET(C655,-M655+4,0),1,2)/10*I655)</f>
        <v/>
      </c>
      <c r="Y655" s="248" t="str">
        <f aca="true">IF(I655="","",xEURO(OFFSET(C655,-M655+1,0),J655,OFFSET(C655,-M655+2,0),OFFSET(C655,-M655+2,0),OFFSET(C655,-M655+3,0)+AC655,OFFSET(C655,-M655+4,0),1,3)/100*I655*10000)</f>
        <v/>
      </c>
      <c r="Z655" s="248" t="str">
        <f aca="true">IF(I655="","",xEURO(OFFSET(C655,-M655+1,0),J655,OFFSET(C655,-M655+2,0),OFFSET(C655,-M655+2,0),OFFSET(C655,-M655+3,0)+AC655,OFFSET(C655,-M655+4,0),1,5)/365.25*I655*10000)</f>
        <v/>
      </c>
      <c r="AB655" s="249" t="str">
        <f aca="true">IF(D655="","",xCalcSkew(OFFSET(C655,-M655,0),E655-OFFSET(C655,-M655+1,0),b)/100)</f>
        <v/>
      </c>
      <c r="AC655" s="249" t="str">
        <f aca="true">IF(I655="","",xCalcSkew(OFFSET(C655,-M655,0),J655-OFFSET(C655,-M655+1,0),b)/100)</f>
        <v/>
      </c>
      <c r="AE655" s="0" t="n">
        <f aca="false">D655*F655*10000*-1</f>
        <v>-0</v>
      </c>
      <c r="AF655" s="0" t="n">
        <f aca="false">I655*K655*10000*-1</f>
        <v>-0</v>
      </c>
      <c r="AG655" s="0" t="n">
        <f aca="false">AE655+AF655</f>
        <v>-0</v>
      </c>
    </row>
    <row r="656" customFormat="false" ht="12.75" hidden="false" customHeight="false" outlineLevel="0" collapsed="false">
      <c r="D656" s="265"/>
      <c r="E656" s="266"/>
      <c r="F656" s="266"/>
      <c r="G656" s="267"/>
      <c r="I656" s="265"/>
      <c r="J656" s="266"/>
      <c r="K656" s="266"/>
      <c r="L656" s="268"/>
      <c r="M656" s="247" t="n">
        <f aca="false">M655+1</f>
        <v>35</v>
      </c>
      <c r="N656" s="175" t="str">
        <f aca="true">IF(D656="","",xEURO(OFFSET(C656,-M656+1,0),E656,OFFSET(C656,-M656+2,0),OFFSET(C656,-M656+2,0),OFFSET(C656,-M656+3,0)+AB656,OFFSET(C656,-M656+4,0),0,1)*D656)</f>
        <v/>
      </c>
      <c r="O656" s="235" t="str">
        <f aca="true">IF(D656="","",xEURO(OFFSET(C656,-M656+1,0),E656,OFFSET(C656,-M656+2,0),OFFSET(C656,-M656+2,0),OFFSET(C656,-M656+3,0)+AB656,OFFSET(C656,-M656+4,0),0,0))</f>
        <v/>
      </c>
      <c r="P656" s="175" t="str">
        <f aca="false">IF(D656="","",(O656-F656)*D656*10)</f>
        <v/>
      </c>
      <c r="Q656" s="175" t="str">
        <f aca="true">IF(D656="","",xEURO(OFFSET(C656,-M656+1,0),E656,OFFSET(C656,-M656+2,0),OFFSET(C656,-M656+2,0),OFFSET(C656,-M656+3,0)+AB656,OFFSET(C656,-M656+4,0),0,2)/10*D656)</f>
        <v/>
      </c>
      <c r="R656" s="248" t="str">
        <f aca="true">IF(D656="","",xEURO(OFFSET(C656,-M656+1,0),E656,OFFSET(C656,-M656+2,0),OFFSET(C656,-M656+2,0),OFFSET(C656,-M656+3,0)+AB656,OFFSET(C656,-M656+4,0),0,3)/100*D656*10000)</f>
        <v/>
      </c>
      <c r="S656" s="248" t="str">
        <f aca="true">IF(D656="","",xEURO(OFFSET(C656,-M656+1,0),E656,OFFSET(C656,-M656+2,0),OFFSET(C656,-M656+2,0),OFFSET(C656,-M656+3,0)+AB656,OFFSET(C656,-M656+4,0),0,5)/365.25*D656*10000)</f>
        <v/>
      </c>
      <c r="U656" s="175" t="str">
        <f aca="true">IF(I656="","",xEURO(OFFSET(C656,-M656+1,0),J656,OFFSET(C656,-M656+2,0),OFFSET(C656,-M656+2,0),OFFSET(C656,-M656+3,0)+AC656,OFFSET(C656,-M656+4,0),1,1)*I656)</f>
        <v/>
      </c>
      <c r="V656" s="235" t="str">
        <f aca="true">IF(I656="","",xEURO(OFFSET(C656,-M656+1,0),J656,OFFSET(C656,-M656+2,0),OFFSET(C656,-M656+2,0),OFFSET(C656,-M656+3,0)+AC656,OFFSET(C656,-M656+4,0),1,0))</f>
        <v/>
      </c>
      <c r="W656" s="175" t="str">
        <f aca="false">IF(I656="","",(V656-K656)*I656*10)</f>
        <v/>
      </c>
      <c r="X656" s="175" t="str">
        <f aca="true">IF(I656="","",xEURO(OFFSET(C656,-M656+1,0),J656,OFFSET(C656,-M656+2,0),OFFSET(C656,-M656+2,0),OFFSET(C656,-M656+3,0)+AC656,OFFSET(C656,-M656+4,0),1,2)/10*I656)</f>
        <v/>
      </c>
      <c r="Y656" s="248" t="str">
        <f aca="true">IF(I656="","",xEURO(OFFSET(C656,-M656+1,0),J656,OFFSET(C656,-M656+2,0),OFFSET(C656,-M656+2,0),OFFSET(C656,-M656+3,0)+AC656,OFFSET(C656,-M656+4,0),1,3)/100*I656*10000)</f>
        <v/>
      </c>
      <c r="Z656" s="248" t="str">
        <f aca="true">IF(I656="","",xEURO(OFFSET(C656,-M656+1,0),J656,OFFSET(C656,-M656+2,0),OFFSET(C656,-M656+2,0),OFFSET(C656,-M656+3,0)+AC656,OFFSET(C656,-M656+4,0),1,5)/365.25*I656*10000)</f>
        <v/>
      </c>
      <c r="AB656" s="249" t="str">
        <f aca="true">IF(D656="","",xCalcSkew(OFFSET(C656,-M656,0),E656-OFFSET(C656,-M656+1,0),b)/100)</f>
        <v/>
      </c>
      <c r="AC656" s="249" t="str">
        <f aca="true">IF(I656="","",xCalcSkew(OFFSET(C656,-M656,0),J656-OFFSET(C656,-M656+1,0),b)/100)</f>
        <v/>
      </c>
      <c r="AE656" s="0" t="n">
        <f aca="false">D656*F656*10000*-1</f>
        <v>-0</v>
      </c>
      <c r="AF656" s="0" t="n">
        <f aca="false">I656*K656*10000*-1</f>
        <v>-0</v>
      </c>
      <c r="AG656" s="0" t="n">
        <f aca="false">AE656+AF656</f>
        <v>-0</v>
      </c>
    </row>
    <row r="657" customFormat="false" ht="12.75" hidden="false" customHeight="false" outlineLevel="0" collapsed="false">
      <c r="D657" s="274" t="n">
        <f aca="true">SUM(INDIRECT(CONCATENATE(ADDRESS(ROW(D621),COLUMN(D621)),":",ADDRESS(ROW()-1,COLUMN()))))</f>
        <v>-235</v>
      </c>
      <c r="I657" s="274" t="n">
        <f aca="true">SUM(INDIRECT(CONCATENATE(ADDRESS(ROW(I621),COLUMN(I621)),":",ADDRESS(ROW()-1,COLUMN()))))</f>
        <v>365</v>
      </c>
      <c r="J657" s="170"/>
      <c r="K657" s="170"/>
      <c r="L657" s="170"/>
      <c r="N657" s="274" t="e">
        <f aca="true">SUM(INDIRECT(CONCATENATE(ADDRESS(ROW(N621),COLUMN(N621)),":",ADDRESS(ROW()-1,COLUMN()))))</f>
        <v>#NAME?</v>
      </c>
      <c r="O657" s="274" t="e">
        <f aca="true">SUM(INDIRECT(CONCATENATE(ADDRESS(ROW(O621),COLUMN(O621)),":",ADDRESS(ROW()-1,COLUMN()))))</f>
        <v>#NAME?</v>
      </c>
      <c r="P657" s="274" t="e">
        <f aca="true">SUM(INDIRECT(CONCATENATE(ADDRESS(ROW(P621),COLUMN(P621)),":",ADDRESS(ROW()-1,COLUMN()))))</f>
        <v>#NAME?</v>
      </c>
      <c r="Q657" s="274" t="e">
        <f aca="true">SUM(INDIRECT(CONCATENATE(ADDRESS(ROW(Q621),COLUMN(Q621)),":",ADDRESS(ROW()-1,COLUMN()))))</f>
        <v>#NAME?</v>
      </c>
      <c r="R657" s="274" t="e">
        <f aca="true">SUM(INDIRECT(CONCATENATE(ADDRESS(ROW(R621),COLUMN(R621)),":",ADDRESS(ROW()-1,COLUMN()))))</f>
        <v>#NAME?</v>
      </c>
      <c r="S657" s="274" t="e">
        <f aca="true">SUM(INDIRECT(CONCATENATE(ADDRESS(ROW(S621),COLUMN(S621)),":",ADDRESS(ROW()-1,COLUMN()))))</f>
        <v>#NAME?</v>
      </c>
      <c r="T657" s="175"/>
      <c r="U657" s="274" t="e">
        <f aca="true">SUM(INDIRECT(CONCATENATE(ADDRESS(ROW(U621),COLUMN(U621)),":",ADDRESS(ROW()-1,COLUMN()))))</f>
        <v>#NAME?</v>
      </c>
      <c r="V657" s="274" t="e">
        <f aca="true">SUM(INDIRECT(CONCATENATE(ADDRESS(ROW(V621),COLUMN(V621)),":",ADDRESS(ROW()-1,COLUMN()))))</f>
        <v>#NAME?</v>
      </c>
      <c r="W657" s="274" t="e">
        <f aca="true">SUM(INDIRECT(CONCATENATE(ADDRESS(ROW(W621),COLUMN(W621)),":",ADDRESS(ROW()-1,COLUMN()))))</f>
        <v>#NAME?</v>
      </c>
      <c r="X657" s="274" t="e">
        <f aca="true">SUM(INDIRECT(CONCATENATE(ADDRESS(ROW(X621),COLUMN(X621)),":",ADDRESS(ROW()-1,COLUMN()))))</f>
        <v>#NAME?</v>
      </c>
      <c r="Y657" s="274" t="e">
        <f aca="true">SUM(INDIRECT(CONCATENATE(ADDRESS(ROW(Y621),COLUMN(Y621)),":",ADDRESS(ROW()-1,COLUMN()))))</f>
        <v>#NAME?</v>
      </c>
      <c r="Z657" s="274" t="e">
        <f aca="true">SUM(INDIRECT(CONCATENATE(ADDRESS(ROW(Z621),COLUMN(Z621)),":",ADDRESS(ROW()-1,COLUMN()))))</f>
        <v>#NAME?</v>
      </c>
      <c r="AE657" s="0" t="n">
        <f aca="false">D657*F657*10000*-1</f>
        <v>0</v>
      </c>
      <c r="AF657" s="0" t="n">
        <f aca="false">I657*K657*10000*-1</f>
        <v>-0</v>
      </c>
      <c r="AG657" s="0" t="n">
        <f aca="false">AE657+AF657</f>
        <v>0</v>
      </c>
    </row>
    <row r="658" customFormat="false" ht="12.75" hidden="false" customHeight="false" outlineLevel="0" collapsed="false">
      <c r="AE658" s="0" t="n">
        <f aca="false">D658*F658*10000*-1</f>
        <v>-0</v>
      </c>
      <c r="AF658" s="0" t="n">
        <f aca="false">I658*K658*10000*-1</f>
        <v>-0</v>
      </c>
      <c r="AG658" s="0" t="n">
        <f aca="false">AE658+AF658</f>
        <v>-0</v>
      </c>
    </row>
    <row r="659" customFormat="false" ht="12.75" hidden="false" customHeight="false" outlineLevel="0" collapsed="false">
      <c r="C659" s="264" t="n">
        <f aca="false">EOMONTH(C621,0)+1</f>
        <v>37742</v>
      </c>
      <c r="D659" s="265" t="n">
        <v>15</v>
      </c>
      <c r="E659" s="266" t="n">
        <v>3.25</v>
      </c>
      <c r="F659" s="266" t="n">
        <v>0.565</v>
      </c>
      <c r="G659" s="267" t="s">
        <v>167</v>
      </c>
      <c r="I659" s="265" t="n">
        <v>15</v>
      </c>
      <c r="J659" s="266" t="n">
        <v>3.25</v>
      </c>
      <c r="K659" s="266" t="n">
        <v>0.565</v>
      </c>
      <c r="L659" s="268" t="s">
        <v>167</v>
      </c>
      <c r="M659" s="247" t="n">
        <v>0</v>
      </c>
      <c r="N659" s="175" t="e">
        <f aca="true">IF(D659="","",xEURO(OFFSET(C659,-M659+1,0),E659,OFFSET(C659,-M659+2,0),OFFSET(C659,-M659+2,0),OFFSET(C659,-M659+3,0)+AB659,OFFSET(C659,-M659+4,0),0,1)*D659)</f>
        <v>#NAME?</v>
      </c>
      <c r="O659" s="235" t="e">
        <f aca="true">IF(D659="","",xEURO(OFFSET(C659,-M659+1,0),E659,OFFSET(C659,-M659+2,0),OFFSET(C659,-M659+2,0),OFFSET(C659,-M659+3,0)+AB659,OFFSET(C659,-M659+4,0),0,0))</f>
        <v>#NAME?</v>
      </c>
      <c r="P659" s="175" t="e">
        <f aca="false">IF(D659="","",(O659-F659)*D659*10)</f>
        <v>#NAME?</v>
      </c>
      <c r="Q659" s="175" t="e">
        <f aca="true">IF(D659="","",xEURO(OFFSET(C659,-M659+1,0),E659,OFFSET(C659,-M659+2,0),OFFSET(C659,-M659+2,0),OFFSET(C659,-M659+3,0)+AB659,OFFSET(C659,-M659+4,0),0,2)/10*D659)</f>
        <v>#NAME?</v>
      </c>
      <c r="R659" s="248" t="e">
        <f aca="true">IF(D659="","",xEURO(OFFSET(C659,-M659+1,0),E659,OFFSET(C659,-M659+2,0),OFFSET(C659,-M659+2,0),OFFSET(C659,-M659+3,0)+AB659,OFFSET(C659,-M659+4,0),0,3)/100*D659*10000)</f>
        <v>#NAME?</v>
      </c>
      <c r="S659" s="248" t="e">
        <f aca="true">IF(D659="","",xEURO(OFFSET(C659,-M659+1,0),E659,OFFSET(C659,-M659+2,0),OFFSET(C659,-M659+2,0),OFFSET(C659,-M659+3,0)+AB659,OFFSET(C659,-M659+4,0),0,5)/365.25*D659*10000)</f>
        <v>#NAME?</v>
      </c>
      <c r="U659" s="175" t="e">
        <f aca="true">IF(I659="","",xEURO(OFFSET(C659,-M659+1,0),J659,OFFSET(C659,-M659+2,0),OFFSET(C659,-M659+2,0),OFFSET(C659,-M659+3,0)+AC659,OFFSET(C659,-M659+4,0),1,1)*I659)</f>
        <v>#NAME?</v>
      </c>
      <c r="V659" s="235" t="e">
        <f aca="true">IF(I659="","",xEURO(OFFSET(C659,-M659+1,0),J659,OFFSET(C659,-M659+2,0),OFFSET(C659,-M659+2,0),OFFSET(C659,-M659+3,0)+AC659,OFFSET(C659,-M659+4,0),1,0))</f>
        <v>#NAME?</v>
      </c>
      <c r="W659" s="175" t="e">
        <f aca="false">IF(I659="","",(V659-K659)*I659*10)</f>
        <v>#NAME?</v>
      </c>
      <c r="X659" s="175" t="e">
        <f aca="true">IF(I659="","",xEURO(OFFSET(C659,-M659+1,0),J659,OFFSET(C659,-M659+2,0),OFFSET(C659,-M659+2,0),OFFSET(C659,-M659+3,0)+AC659,OFFSET(C659,-M659+4,0),1,2)/10*I659)</f>
        <v>#NAME?</v>
      </c>
      <c r="Y659" s="248" t="e">
        <f aca="true">IF(I659="","",xEURO(OFFSET(C659,-M659+1,0),J659,OFFSET(C659,-M659+2,0),OFFSET(C659,-M659+2,0),OFFSET(C659,-M659+3,0)+AC659,OFFSET(C659,-M659+4,0),1,3)/100*I659*10000)</f>
        <v>#NAME?</v>
      </c>
      <c r="Z659" s="248" t="e">
        <f aca="true">IF(I659="","",xEURO(OFFSET(C659,-M659+1,0),J659,OFFSET(C659,-M659+2,0),OFFSET(C659,-M659+2,0),OFFSET(C659,-M659+3,0)+AC659,OFFSET(C659,-M659+4,0),1,5)/365.25*I659*10000)</f>
        <v>#NAME?</v>
      </c>
      <c r="AB659" s="249" t="e">
        <f aca="true">IF(D659="","",xCalcSkew(OFFSET(C659,-M659,0),E659-OFFSET(C659,-M659+1,0),b)/100)</f>
        <v>#NAME?</v>
      </c>
      <c r="AC659" s="249" t="e">
        <f aca="true">IF(I659="","",xCalcSkew(OFFSET(C659,-M659,0),J659-OFFSET(C659,-M659+1,0),b)/100)</f>
        <v>#NAME?</v>
      </c>
      <c r="AE659" s="0" t="n">
        <f aca="false">D659*F659*10000*-1</f>
        <v>-84750</v>
      </c>
      <c r="AF659" s="0" t="n">
        <f aca="false">I659*K659*10000*-1</f>
        <v>-84750</v>
      </c>
      <c r="AG659" s="0" t="n">
        <f aca="false">AE659+AF659</f>
        <v>-169500</v>
      </c>
    </row>
    <row r="660" customFormat="false" ht="12.75" hidden="false" customHeight="false" outlineLevel="0" collapsed="false">
      <c r="C660" s="269" t="n">
        <f aca="false">INDEX(Inputs!$1:$65536,MATCH(C659,Inputs!C:C,0),5)</f>
        <v>3.358</v>
      </c>
      <c r="D660" s="265" t="n">
        <v>-310</v>
      </c>
      <c r="E660" s="266" t="n">
        <v>2.75</v>
      </c>
      <c r="F660" s="266" t="n">
        <v>0.295</v>
      </c>
      <c r="G660" s="267" t="s">
        <v>235</v>
      </c>
      <c r="I660" s="265" t="n">
        <v>310</v>
      </c>
      <c r="J660" s="266" t="n">
        <v>5.15</v>
      </c>
      <c r="K660" s="266" t="n">
        <v>0.26</v>
      </c>
      <c r="L660" s="268" t="s">
        <v>235</v>
      </c>
      <c r="M660" s="247" t="n">
        <f aca="false">M659+1</f>
        <v>1</v>
      </c>
      <c r="N660" s="175" t="e">
        <f aca="true">IF(D660="","",xEURO(OFFSET(C660,-M660+1,0),E660,OFFSET(C660,-M660+2,0),OFFSET(C660,-M660+2,0),OFFSET(C660,-M660+3,0)+AB660,OFFSET(C660,-M660+4,0),0,1)*D660)</f>
        <v>#NAME?</v>
      </c>
      <c r="O660" s="235" t="e">
        <f aca="true">IF(D660="","",xEURO(OFFSET(C660,-M660+1,0),E660,OFFSET(C660,-M660+2,0),OFFSET(C660,-M660+2,0),OFFSET(C660,-M660+3,0)+AB660,OFFSET(C660,-M660+4,0),0,0))</f>
        <v>#NAME?</v>
      </c>
      <c r="P660" s="175" t="e">
        <f aca="false">IF(D660="","",(O660-F660)*D660*10)</f>
        <v>#NAME?</v>
      </c>
      <c r="Q660" s="175" t="e">
        <f aca="true">IF(D660="","",xEURO(OFFSET(C660,-M660+1,0),E660,OFFSET(C660,-M660+2,0),OFFSET(C660,-M660+2,0),OFFSET(C660,-M660+3,0)+AB660,OFFSET(C660,-M660+4,0),0,2)/10*D660)</f>
        <v>#NAME?</v>
      </c>
      <c r="R660" s="248" t="e">
        <f aca="true">IF(D660="","",xEURO(OFFSET(C660,-M660+1,0),E660,OFFSET(C660,-M660+2,0),OFFSET(C660,-M660+2,0),OFFSET(C660,-M660+3,0)+AB660,OFFSET(C660,-M660+4,0),0,3)/100*D660*10000)</f>
        <v>#NAME?</v>
      </c>
      <c r="S660" s="248" t="e">
        <f aca="true">IF(D660="","",xEURO(OFFSET(C660,-M660+1,0),E660,OFFSET(C660,-M660+2,0),OFFSET(C660,-M660+2,0),OFFSET(C660,-M660+3,0)+AB660,OFFSET(C660,-M660+4,0),0,5)/365.25*D660*10000)</f>
        <v>#NAME?</v>
      </c>
      <c r="U660" s="175" t="e">
        <f aca="true">IF(I660="","",xEURO(OFFSET(C660,-M660+1,0),J660,OFFSET(C660,-M660+2,0),OFFSET(C660,-M660+2,0),OFFSET(C660,-M660+3,0)+AC660,OFFSET(C660,-M660+4,0),1,1)*I660)</f>
        <v>#NAME?</v>
      </c>
      <c r="V660" s="235" t="e">
        <f aca="true">IF(I660="","",xEURO(OFFSET(C660,-M660+1,0),J660,OFFSET(C660,-M660+2,0),OFFSET(C660,-M660+2,0),OFFSET(C660,-M660+3,0)+AC660,OFFSET(C660,-M660+4,0),1,0))</f>
        <v>#NAME?</v>
      </c>
      <c r="W660" s="175" t="e">
        <f aca="false">IF(I660="","",(V660-K660)*I660*10)</f>
        <v>#NAME?</v>
      </c>
      <c r="X660" s="175" t="e">
        <f aca="true">IF(I660="","",xEURO(OFFSET(C660,-M660+1,0),J660,OFFSET(C660,-M660+2,0),OFFSET(C660,-M660+2,0),OFFSET(C660,-M660+3,0)+AC660,OFFSET(C660,-M660+4,0),1,2)/10*I660)</f>
        <v>#NAME?</v>
      </c>
      <c r="Y660" s="248" t="e">
        <f aca="true">IF(I660="","",xEURO(OFFSET(C660,-M660+1,0),J660,OFFSET(C660,-M660+2,0),OFFSET(C660,-M660+2,0),OFFSET(C660,-M660+3,0)+AC660,OFFSET(C660,-M660+4,0),1,3)/100*I660*10000)</f>
        <v>#NAME?</v>
      </c>
      <c r="Z660" s="248" t="e">
        <f aca="true">IF(I660="","",xEURO(OFFSET(C660,-M660+1,0),J660,OFFSET(C660,-M660+2,0),OFFSET(C660,-M660+2,0),OFFSET(C660,-M660+3,0)+AC660,OFFSET(C660,-M660+4,0),1,5)/365.25*I660*10000)</f>
        <v>#NAME?</v>
      </c>
      <c r="AB660" s="249" t="e">
        <f aca="true">IF(D660="","",xCalcSkew(OFFSET(C660,-M660,0),E660-OFFSET(C660,-M660+1,0),b)/100)</f>
        <v>#NAME?</v>
      </c>
      <c r="AC660" s="249" t="e">
        <f aca="true">IF(I660="","",xCalcSkew(OFFSET(C660,-M660,0),J660-OFFSET(C660,-M660+1,0),b)/100)</f>
        <v>#NAME?</v>
      </c>
      <c r="AE660" s="0" t="n">
        <f aca="false">D660*F660*10000*-1</f>
        <v>914500</v>
      </c>
      <c r="AF660" s="0" t="n">
        <f aca="false">I660*K660*10000*-1</f>
        <v>-806000</v>
      </c>
      <c r="AG660" s="0" t="n">
        <f aca="false">AE660+AF660</f>
        <v>108500</v>
      </c>
    </row>
    <row r="661" customFormat="false" ht="12.75" hidden="false" customHeight="false" outlineLevel="0" collapsed="false">
      <c r="C661" s="249" t="n">
        <f aca="false">INDEX(Inputs!$1:$65536,MATCH(C659,Inputs!C:C,0),7)</f>
        <v>0.0291684823521372</v>
      </c>
      <c r="D661" s="265" t="n">
        <v>50</v>
      </c>
      <c r="E661" s="266" t="n">
        <v>3.4</v>
      </c>
      <c r="F661" s="266" t="n">
        <v>0.625</v>
      </c>
      <c r="G661" s="267" t="s">
        <v>236</v>
      </c>
      <c r="I661" s="265" t="n">
        <v>50</v>
      </c>
      <c r="J661" s="266" t="n">
        <v>3.4</v>
      </c>
      <c r="K661" s="266" t="n">
        <v>0.625</v>
      </c>
      <c r="L661" s="268" t="s">
        <v>236</v>
      </c>
      <c r="M661" s="247" t="n">
        <f aca="false">M660+1</f>
        <v>2</v>
      </c>
      <c r="N661" s="175" t="e">
        <f aca="true">IF(D661="","",xEURO(OFFSET(C661,-M661+1,0),E661,OFFSET(C661,-M661+2,0),OFFSET(C661,-M661+2,0),OFFSET(C661,-M661+3,0)+AB661,OFFSET(C661,-M661+4,0),0,1)*D661)</f>
        <v>#NAME?</v>
      </c>
      <c r="O661" s="235" t="e">
        <f aca="true">IF(D661="","",xEURO(OFFSET(C661,-M661+1,0),E661,OFFSET(C661,-M661+2,0),OFFSET(C661,-M661+2,0),OFFSET(C661,-M661+3,0)+AB661,OFFSET(C661,-M661+4,0),0,0))</f>
        <v>#NAME?</v>
      </c>
      <c r="P661" s="175" t="e">
        <f aca="false">IF(D661="","",(O661-F661)*D661*10)</f>
        <v>#NAME?</v>
      </c>
      <c r="Q661" s="175" t="e">
        <f aca="true">IF(D661="","",xEURO(OFFSET(C661,-M661+1,0),E661,OFFSET(C661,-M661+2,0),OFFSET(C661,-M661+2,0),OFFSET(C661,-M661+3,0)+AB661,OFFSET(C661,-M661+4,0),0,2)/10*D661)</f>
        <v>#NAME?</v>
      </c>
      <c r="R661" s="248" t="e">
        <f aca="true">IF(D661="","",xEURO(OFFSET(C661,-M661+1,0),E661,OFFSET(C661,-M661+2,0),OFFSET(C661,-M661+2,0),OFFSET(C661,-M661+3,0)+AB661,OFFSET(C661,-M661+4,0),0,3)/100*D661*10000)</f>
        <v>#NAME?</v>
      </c>
      <c r="S661" s="248" t="e">
        <f aca="true">IF(D661="","",xEURO(OFFSET(C661,-M661+1,0),E661,OFFSET(C661,-M661+2,0),OFFSET(C661,-M661+2,0),OFFSET(C661,-M661+3,0)+AB661,OFFSET(C661,-M661+4,0),0,5)/365.25*D661*10000)</f>
        <v>#NAME?</v>
      </c>
      <c r="U661" s="175" t="e">
        <f aca="true">IF(I661="","",xEURO(OFFSET(C661,-M661+1,0),J661,OFFSET(C661,-M661+2,0),OFFSET(C661,-M661+2,0),OFFSET(C661,-M661+3,0)+AC661,OFFSET(C661,-M661+4,0),1,1)*I661)</f>
        <v>#NAME?</v>
      </c>
      <c r="V661" s="235" t="e">
        <f aca="true">IF(I661="","",xEURO(OFFSET(C661,-M661+1,0),J661,OFFSET(C661,-M661+2,0),OFFSET(C661,-M661+2,0),OFFSET(C661,-M661+3,0)+AC661,OFFSET(C661,-M661+4,0),1,0))</f>
        <v>#NAME?</v>
      </c>
      <c r="W661" s="175" t="e">
        <f aca="false">IF(I661="","",(V661-K661)*I661*10)</f>
        <v>#NAME?</v>
      </c>
      <c r="X661" s="175" t="e">
        <f aca="true">IF(I661="","",xEURO(OFFSET(C661,-M661+1,0),J661,OFFSET(C661,-M661+2,0),OFFSET(C661,-M661+2,0),OFFSET(C661,-M661+3,0)+AC661,OFFSET(C661,-M661+4,0),1,2)/10*I661)</f>
        <v>#NAME?</v>
      </c>
      <c r="Y661" s="248" t="e">
        <f aca="true">IF(I661="","",xEURO(OFFSET(C661,-M661+1,0),J661,OFFSET(C661,-M661+2,0),OFFSET(C661,-M661+2,0),OFFSET(C661,-M661+3,0)+AC661,OFFSET(C661,-M661+4,0),1,3)/100*I661*10000)</f>
        <v>#NAME?</v>
      </c>
      <c r="Z661" s="248" t="e">
        <f aca="true">IF(I661="","",xEURO(OFFSET(C661,-M661+1,0),J661,OFFSET(C661,-M661+2,0),OFFSET(C661,-M661+2,0),OFFSET(C661,-M661+3,0)+AC661,OFFSET(C661,-M661+4,0),1,5)/365.25*I661*10000)</f>
        <v>#NAME?</v>
      </c>
      <c r="AB661" s="249" t="e">
        <f aca="true">IF(D661="","",xCalcSkew(OFFSET(C661,-M661,0),E661-OFFSET(C661,-M661+1,0),b)/100)</f>
        <v>#NAME?</v>
      </c>
      <c r="AC661" s="249" t="e">
        <f aca="true">IF(I661="","",xCalcSkew(OFFSET(C661,-M661,0),J661-OFFSET(C661,-M661+1,0),b)/100)</f>
        <v>#NAME?</v>
      </c>
      <c r="AE661" s="0" t="n">
        <f aca="false">D661*F661*10000*-1</f>
        <v>-312500</v>
      </c>
      <c r="AF661" s="0" t="n">
        <f aca="false">I661*K661*10000*-1</f>
        <v>-312500</v>
      </c>
      <c r="AG661" s="0" t="n">
        <f aca="false">AE661+AF661</f>
        <v>-625000</v>
      </c>
    </row>
    <row r="662" customFormat="false" ht="12.75" hidden="false" customHeight="false" outlineLevel="0" collapsed="false">
      <c r="C662" s="270" t="n">
        <f aca="false">INDEX(Inputs!$1:$65536,MATCH(C659,Inputs!C:C,0),6)</f>
        <v>0.395</v>
      </c>
      <c r="D662" s="265"/>
      <c r="E662" s="266"/>
      <c r="F662" s="266"/>
      <c r="G662" s="267"/>
      <c r="I662" s="265"/>
      <c r="J662" s="266"/>
      <c r="K662" s="266"/>
      <c r="L662" s="268"/>
      <c r="M662" s="247" t="n">
        <f aca="false">M661+1</f>
        <v>3</v>
      </c>
      <c r="N662" s="175" t="str">
        <f aca="true">IF(D662="","",xEURO(OFFSET(C662,-M662+1,0),E662,OFFSET(C662,-M662+2,0),OFFSET(C662,-M662+2,0),OFFSET(C662,-M662+3,0)+AB662,OFFSET(C662,-M662+4,0),0,1)*D662)</f>
        <v/>
      </c>
      <c r="O662" s="235" t="str">
        <f aca="true">IF(D662="","",xEURO(OFFSET(C662,-M662+1,0),E662,OFFSET(C662,-M662+2,0),OFFSET(C662,-M662+2,0),OFFSET(C662,-M662+3,0)+AB662,OFFSET(C662,-M662+4,0),0,0))</f>
        <v/>
      </c>
      <c r="P662" s="175" t="str">
        <f aca="false">IF(D662="","",(O662-F662)*D662*10)</f>
        <v/>
      </c>
      <c r="Q662" s="175" t="str">
        <f aca="true">IF(D662="","",xEURO(OFFSET(C662,-M662+1,0),E662,OFFSET(C662,-M662+2,0),OFFSET(C662,-M662+2,0),OFFSET(C662,-M662+3,0)+AB662,OFFSET(C662,-M662+4,0),0,2)/10*D662)</f>
        <v/>
      </c>
      <c r="R662" s="248" t="str">
        <f aca="true">IF(D662="","",xEURO(OFFSET(C662,-M662+1,0),E662,OFFSET(C662,-M662+2,0),OFFSET(C662,-M662+2,0),OFFSET(C662,-M662+3,0)+AB662,OFFSET(C662,-M662+4,0),0,3)/100*D662*10000)</f>
        <v/>
      </c>
      <c r="S662" s="248" t="str">
        <f aca="true">IF(D662="","",xEURO(OFFSET(C662,-M662+1,0),E662,OFFSET(C662,-M662+2,0),OFFSET(C662,-M662+2,0),OFFSET(C662,-M662+3,0)+AB662,OFFSET(C662,-M662+4,0),0,5)/365.25*D662*10000)</f>
        <v/>
      </c>
      <c r="U662" s="175" t="str">
        <f aca="true">IF(I662="","",xEURO(OFFSET(C662,-M662+1,0),J662,OFFSET(C662,-M662+2,0),OFFSET(C662,-M662+2,0),OFFSET(C662,-M662+3,0)+AC662,OFFSET(C662,-M662+4,0),1,1)*I662)</f>
        <v/>
      </c>
      <c r="V662" s="235" t="str">
        <f aca="true">IF(I662="","",xEURO(OFFSET(C662,-M662+1,0),J662,OFFSET(C662,-M662+2,0),OFFSET(C662,-M662+2,0),OFFSET(C662,-M662+3,0)+AC662,OFFSET(C662,-M662+4,0),1,0))</f>
        <v/>
      </c>
      <c r="W662" s="175" t="str">
        <f aca="false">IF(I662="","",(V662-K662)*I662*10)</f>
        <v/>
      </c>
      <c r="X662" s="175" t="str">
        <f aca="true">IF(I662="","",xEURO(OFFSET(C662,-M662+1,0),J662,OFFSET(C662,-M662+2,0),OFFSET(C662,-M662+2,0),OFFSET(C662,-M662+3,0)+AC662,OFFSET(C662,-M662+4,0),1,2)/10*I662)</f>
        <v/>
      </c>
      <c r="Y662" s="248" t="str">
        <f aca="true">IF(I662="","",xEURO(OFFSET(C662,-M662+1,0),J662,OFFSET(C662,-M662+2,0),OFFSET(C662,-M662+2,0),OFFSET(C662,-M662+3,0)+AC662,OFFSET(C662,-M662+4,0),1,3)/100*I662*10000)</f>
        <v/>
      </c>
      <c r="Z662" s="248" t="str">
        <f aca="true">IF(I662="","",xEURO(OFFSET(C662,-M662+1,0),J662,OFFSET(C662,-M662+2,0),OFFSET(C662,-M662+2,0),OFFSET(C662,-M662+3,0)+AC662,OFFSET(C662,-M662+4,0),1,5)/365.25*I662*10000)</f>
        <v/>
      </c>
      <c r="AB662" s="249" t="str">
        <f aca="true">IF(D662="","",xCalcSkew(OFFSET(C662,-M662,0),E662-OFFSET(C662,-M662+1,0),b)/100)</f>
        <v/>
      </c>
      <c r="AC662" s="249" t="str">
        <f aca="true">IF(I662="","",xCalcSkew(OFFSET(C662,-M662,0),J662-OFFSET(C662,-M662+1,0),b)/100)</f>
        <v/>
      </c>
      <c r="AE662" s="0" t="n">
        <f aca="false">D662*F662*10000*-1</f>
        <v>-0</v>
      </c>
      <c r="AF662" s="0" t="n">
        <f aca="false">I662*K662*10000*-1</f>
        <v>-0</v>
      </c>
      <c r="AG662" s="0" t="n">
        <f aca="false">AE662+AF662</f>
        <v>-0</v>
      </c>
    </row>
    <row r="663" customFormat="false" ht="12.75" hidden="false" customHeight="false" outlineLevel="0" collapsed="false">
      <c r="C663" s="271" t="n">
        <f aca="false">INDEX(Inputs!$1:$65536,MATCH(C659,Inputs!C:C,0),9)</f>
        <v>525</v>
      </c>
      <c r="D663" s="265"/>
      <c r="E663" s="266"/>
      <c r="F663" s="266"/>
      <c r="G663" s="267"/>
      <c r="I663" s="265"/>
      <c r="J663" s="266"/>
      <c r="K663" s="266"/>
      <c r="L663" s="268"/>
      <c r="M663" s="247" t="n">
        <f aca="false">M662+1</f>
        <v>4</v>
      </c>
      <c r="N663" s="175" t="str">
        <f aca="true">IF(D663="","",xEURO(OFFSET(C663,-M663+1,0),E663,OFFSET(C663,-M663+2,0),OFFSET(C663,-M663+2,0),OFFSET(C663,-M663+3,0)+AB663,OFFSET(C663,-M663+4,0),0,1)*D663)</f>
        <v/>
      </c>
      <c r="O663" s="235" t="str">
        <f aca="true">IF(D663="","",xEURO(OFFSET(C663,-M663+1,0),E663,OFFSET(C663,-M663+2,0),OFFSET(C663,-M663+2,0),OFFSET(C663,-M663+3,0)+AB663,OFFSET(C663,-M663+4,0),0,0))</f>
        <v/>
      </c>
      <c r="P663" s="175" t="str">
        <f aca="false">IF(D663="","",(O663-F663)*D663*10)</f>
        <v/>
      </c>
      <c r="Q663" s="175" t="str">
        <f aca="true">IF(D663="","",xEURO(OFFSET(C663,-M663+1,0),E663,OFFSET(C663,-M663+2,0),OFFSET(C663,-M663+2,0),OFFSET(C663,-M663+3,0)+AB663,OFFSET(C663,-M663+4,0),0,2)/10*D663)</f>
        <v/>
      </c>
      <c r="R663" s="248" t="str">
        <f aca="true">IF(D663="","",xEURO(OFFSET(C663,-M663+1,0),E663,OFFSET(C663,-M663+2,0),OFFSET(C663,-M663+2,0),OFFSET(C663,-M663+3,0)+AB663,OFFSET(C663,-M663+4,0),0,3)/100*D663*10000)</f>
        <v/>
      </c>
      <c r="S663" s="248" t="str">
        <f aca="true">IF(D663="","",xEURO(OFFSET(C663,-M663+1,0),E663,OFFSET(C663,-M663+2,0),OFFSET(C663,-M663+2,0),OFFSET(C663,-M663+3,0)+AB663,OFFSET(C663,-M663+4,0),0,5)/365.25*D663*10000)</f>
        <v/>
      </c>
      <c r="U663" s="175" t="str">
        <f aca="true">IF(I663="","",xEURO(OFFSET(C663,-M663+1,0),J663,OFFSET(C663,-M663+2,0),OFFSET(C663,-M663+2,0),OFFSET(C663,-M663+3,0)+AC663,OFFSET(C663,-M663+4,0),1,1)*I663)</f>
        <v/>
      </c>
      <c r="V663" s="235" t="str">
        <f aca="true">IF(I663="","",xEURO(OFFSET(C663,-M663+1,0),J663,OFFSET(C663,-M663+2,0),OFFSET(C663,-M663+2,0),OFFSET(C663,-M663+3,0)+AC663,OFFSET(C663,-M663+4,0),1,0))</f>
        <v/>
      </c>
      <c r="W663" s="175" t="str">
        <f aca="false">IF(I663="","",(V663-K663)*I663*10)</f>
        <v/>
      </c>
      <c r="X663" s="175" t="str">
        <f aca="true">IF(I663="","",xEURO(OFFSET(C663,-M663+1,0),J663,OFFSET(C663,-M663+2,0),OFFSET(C663,-M663+2,0),OFFSET(C663,-M663+3,0)+AC663,OFFSET(C663,-M663+4,0),1,2)/10*I663)</f>
        <v/>
      </c>
      <c r="Y663" s="248" t="str">
        <f aca="true">IF(I663="","",xEURO(OFFSET(C663,-M663+1,0),J663,OFFSET(C663,-M663+2,0),OFFSET(C663,-M663+2,0),OFFSET(C663,-M663+3,0)+AC663,OFFSET(C663,-M663+4,0),1,3)/100*I663*10000)</f>
        <v/>
      </c>
      <c r="Z663" s="248" t="str">
        <f aca="true">IF(I663="","",xEURO(OFFSET(C663,-M663+1,0),J663,OFFSET(C663,-M663+2,0),OFFSET(C663,-M663+2,0),OFFSET(C663,-M663+3,0)+AC663,OFFSET(C663,-M663+4,0),1,5)/365.25*I663*10000)</f>
        <v/>
      </c>
      <c r="AB663" s="249" t="str">
        <f aca="true">IF(D663="","",xCalcSkew(OFFSET(C663,-M663,0),E663-OFFSET(C663,-M663+1,0),b)/100)</f>
        <v/>
      </c>
      <c r="AC663" s="249" t="str">
        <f aca="true">IF(I663="","",xCalcSkew(OFFSET(C663,-M663,0),J663-OFFSET(C663,-M663+1,0),b)/100)</f>
        <v/>
      </c>
      <c r="AE663" s="0" t="n">
        <f aca="false">D663*F663*10000*-1</f>
        <v>-0</v>
      </c>
      <c r="AF663" s="0" t="n">
        <f aca="false">I663*K663*10000*-1</f>
        <v>-0</v>
      </c>
      <c r="AG663" s="0" t="n">
        <f aca="false">AE663+AF663</f>
        <v>-0</v>
      </c>
    </row>
    <row r="664" customFormat="false" ht="12.75" hidden="false" customHeight="false" outlineLevel="0" collapsed="false">
      <c r="C664" s="272" t="n">
        <f aca="false">D695+I695</f>
        <v>130</v>
      </c>
      <c r="D664" s="265"/>
      <c r="E664" s="266"/>
      <c r="F664" s="266"/>
      <c r="G664" s="267"/>
      <c r="I664" s="265"/>
      <c r="J664" s="266"/>
      <c r="K664" s="266"/>
      <c r="L664" s="268"/>
      <c r="M664" s="247" t="n">
        <f aca="false">M663+1</f>
        <v>5</v>
      </c>
      <c r="N664" s="175" t="str">
        <f aca="true">IF(D664="","",xEURO(OFFSET(C664,-M664+1,0),E664,OFFSET(C664,-M664+2,0),OFFSET(C664,-M664+2,0),OFFSET(C664,-M664+3,0)+AB664,OFFSET(C664,-M664+4,0),0,1)*D664)</f>
        <v/>
      </c>
      <c r="O664" s="235" t="str">
        <f aca="true">IF(D664="","",xEURO(OFFSET(C664,-M664+1,0),E664,OFFSET(C664,-M664+2,0),OFFSET(C664,-M664+2,0),OFFSET(C664,-M664+3,0)+AB664,OFFSET(C664,-M664+4,0),0,0))</f>
        <v/>
      </c>
      <c r="P664" s="175" t="str">
        <f aca="false">IF(D664="","",(O664-F664)*D664*10)</f>
        <v/>
      </c>
      <c r="Q664" s="175" t="str">
        <f aca="true">IF(D664="","",xEURO(OFFSET(C664,-M664+1,0),E664,OFFSET(C664,-M664+2,0),OFFSET(C664,-M664+2,0),OFFSET(C664,-M664+3,0)+AB664,OFFSET(C664,-M664+4,0),0,2)/10*D664)</f>
        <v/>
      </c>
      <c r="R664" s="248" t="str">
        <f aca="true">IF(D664="","",xEURO(OFFSET(C664,-M664+1,0),E664,OFFSET(C664,-M664+2,0),OFFSET(C664,-M664+2,0),OFFSET(C664,-M664+3,0)+AB664,OFFSET(C664,-M664+4,0),0,3)/100*D664*10000)</f>
        <v/>
      </c>
      <c r="S664" s="248" t="str">
        <f aca="true">IF(D664="","",xEURO(OFFSET(C664,-M664+1,0),E664,OFFSET(C664,-M664+2,0),OFFSET(C664,-M664+2,0),OFFSET(C664,-M664+3,0)+AB664,OFFSET(C664,-M664+4,0),0,5)/365.25*D664*10000)</f>
        <v/>
      </c>
      <c r="U664" s="175" t="str">
        <f aca="true">IF(I664="","",xEURO(OFFSET(C664,-M664+1,0),J664,OFFSET(C664,-M664+2,0),OFFSET(C664,-M664+2,0),OFFSET(C664,-M664+3,0)+AC664,OFFSET(C664,-M664+4,0),1,1)*I664)</f>
        <v/>
      </c>
      <c r="V664" s="235" t="str">
        <f aca="true">IF(I664="","",xEURO(OFFSET(C664,-M664+1,0),J664,OFFSET(C664,-M664+2,0),OFFSET(C664,-M664+2,0),OFFSET(C664,-M664+3,0)+AC664,OFFSET(C664,-M664+4,0),1,0))</f>
        <v/>
      </c>
      <c r="W664" s="175" t="str">
        <f aca="false">IF(I664="","",(V664-K664)*I664*10)</f>
        <v/>
      </c>
      <c r="X664" s="175" t="str">
        <f aca="true">IF(I664="","",xEURO(OFFSET(C664,-M664+1,0),J664,OFFSET(C664,-M664+2,0),OFFSET(C664,-M664+2,0),OFFSET(C664,-M664+3,0)+AC664,OFFSET(C664,-M664+4,0),1,2)/10*I664)</f>
        <v/>
      </c>
      <c r="Y664" s="248" t="str">
        <f aca="true">IF(I664="","",xEURO(OFFSET(C664,-M664+1,0),J664,OFFSET(C664,-M664+2,0),OFFSET(C664,-M664+2,0),OFFSET(C664,-M664+3,0)+AC664,OFFSET(C664,-M664+4,0),1,3)/100*I664*10000)</f>
        <v/>
      </c>
      <c r="Z664" s="248" t="str">
        <f aca="true">IF(I664="","",xEURO(OFFSET(C664,-M664+1,0),J664,OFFSET(C664,-M664+2,0),OFFSET(C664,-M664+2,0),OFFSET(C664,-M664+3,0)+AC664,OFFSET(C664,-M664+4,0),1,5)/365.25*I664*10000)</f>
        <v/>
      </c>
      <c r="AB664" s="249" t="str">
        <f aca="true">IF(D664="","",xCalcSkew(OFFSET(C664,-M664,0),E664-OFFSET(C664,-M664+1,0),b)/100)</f>
        <v/>
      </c>
      <c r="AC664" s="249" t="str">
        <f aca="true">IF(I664="","",xCalcSkew(OFFSET(C664,-M664,0),J664-OFFSET(C664,-M664+1,0),b)/100)</f>
        <v/>
      </c>
      <c r="AE664" s="0" t="n">
        <f aca="false">D664*F664*10000*-1</f>
        <v>-0</v>
      </c>
      <c r="AF664" s="0" t="n">
        <f aca="false">I664*K664*10000*-1</f>
        <v>-0</v>
      </c>
      <c r="AG664" s="0" t="n">
        <f aca="false">AE664+AF664</f>
        <v>-0</v>
      </c>
    </row>
    <row r="665" customFormat="false" ht="12.75" hidden="false" customHeight="false" outlineLevel="0" collapsed="false">
      <c r="C665" s="272" t="e">
        <f aca="false">N695+U695</f>
        <v>#NAME?</v>
      </c>
      <c r="D665" s="265"/>
      <c r="E665" s="266"/>
      <c r="F665" s="266"/>
      <c r="G665" s="267"/>
      <c r="I665" s="265"/>
      <c r="J665" s="266"/>
      <c r="K665" s="266"/>
      <c r="L665" s="268"/>
      <c r="M665" s="247" t="n">
        <f aca="false">M664+1</f>
        <v>6</v>
      </c>
      <c r="N665" s="175" t="str">
        <f aca="true">IF(D665="","",xEURO(OFFSET(C665,-M665+1,0),E665,OFFSET(C665,-M665+2,0),OFFSET(C665,-M665+2,0),OFFSET(C665,-M665+3,0)+AB665,OFFSET(C665,-M665+4,0),0,1)*D665)</f>
        <v/>
      </c>
      <c r="O665" s="235" t="str">
        <f aca="true">IF(D665="","",xEURO(OFFSET(C665,-M665+1,0),E665,OFFSET(C665,-M665+2,0),OFFSET(C665,-M665+2,0),OFFSET(C665,-M665+3,0)+AB665,OFFSET(C665,-M665+4,0),0,0))</f>
        <v/>
      </c>
      <c r="P665" s="175" t="str">
        <f aca="false">IF(D665="","",(O665-F665)*D665*10)</f>
        <v/>
      </c>
      <c r="Q665" s="175" t="str">
        <f aca="true">IF(D665="","",xEURO(OFFSET(C665,-M665+1,0),E665,OFFSET(C665,-M665+2,0),OFFSET(C665,-M665+2,0),OFFSET(C665,-M665+3,0)+AB665,OFFSET(C665,-M665+4,0),0,2)/10*D665)</f>
        <v/>
      </c>
      <c r="R665" s="248" t="str">
        <f aca="true">IF(D665="","",xEURO(OFFSET(C665,-M665+1,0),E665,OFFSET(C665,-M665+2,0),OFFSET(C665,-M665+2,0),OFFSET(C665,-M665+3,0)+AB665,OFFSET(C665,-M665+4,0),0,3)/100*D665*10000)</f>
        <v/>
      </c>
      <c r="S665" s="248" t="str">
        <f aca="true">IF(D665="","",xEURO(OFFSET(C665,-M665+1,0),E665,OFFSET(C665,-M665+2,0),OFFSET(C665,-M665+2,0),OFFSET(C665,-M665+3,0)+AB665,OFFSET(C665,-M665+4,0),0,5)/365.25*D665*10000)</f>
        <v/>
      </c>
      <c r="U665" s="175" t="str">
        <f aca="true">IF(I665="","",xEURO(OFFSET(C665,-M665+1,0),J665,OFFSET(C665,-M665+2,0),OFFSET(C665,-M665+2,0),OFFSET(C665,-M665+3,0)+AC665,OFFSET(C665,-M665+4,0),1,1)*I665)</f>
        <v/>
      </c>
      <c r="V665" s="235" t="str">
        <f aca="true">IF(I665="","",xEURO(OFFSET(C665,-M665+1,0),J665,OFFSET(C665,-M665+2,0),OFFSET(C665,-M665+2,0),OFFSET(C665,-M665+3,0)+AC665,OFFSET(C665,-M665+4,0),1,0))</f>
        <v/>
      </c>
      <c r="W665" s="175" t="str">
        <f aca="false">IF(I665="","",(V665-K665)*I665*10)</f>
        <v/>
      </c>
      <c r="X665" s="175" t="str">
        <f aca="true">IF(I665="","",xEURO(OFFSET(C665,-M665+1,0),J665,OFFSET(C665,-M665+2,0),OFFSET(C665,-M665+2,0),OFFSET(C665,-M665+3,0)+AC665,OFFSET(C665,-M665+4,0),1,2)/10*I665)</f>
        <v/>
      </c>
      <c r="Y665" s="248" t="str">
        <f aca="true">IF(I665="","",xEURO(OFFSET(C665,-M665+1,0),J665,OFFSET(C665,-M665+2,0),OFFSET(C665,-M665+2,0),OFFSET(C665,-M665+3,0)+AC665,OFFSET(C665,-M665+4,0),1,3)/100*I665*10000)</f>
        <v/>
      </c>
      <c r="Z665" s="248" t="str">
        <f aca="true">IF(I665="","",xEURO(OFFSET(C665,-M665+1,0),J665,OFFSET(C665,-M665+2,0),OFFSET(C665,-M665+2,0),OFFSET(C665,-M665+3,0)+AC665,OFFSET(C665,-M665+4,0),1,5)/365.25*I665*10000)</f>
        <v/>
      </c>
      <c r="AB665" s="249" t="str">
        <f aca="true">IF(D665="","",xCalcSkew(OFFSET(C665,-M665,0),E665-OFFSET(C665,-M665+1,0),b)/100)</f>
        <v/>
      </c>
      <c r="AC665" s="249" t="str">
        <f aca="true">IF(I665="","",xCalcSkew(OFFSET(C665,-M665,0),J665-OFFSET(C665,-M665+1,0),b)/100)</f>
        <v/>
      </c>
      <c r="AE665" s="0" t="n">
        <f aca="false">D665*F665*10000*-1</f>
        <v>-0</v>
      </c>
      <c r="AF665" s="0" t="n">
        <f aca="false">I665*K665*10000*-1</f>
        <v>-0</v>
      </c>
      <c r="AG665" s="0" t="n">
        <f aca="false">AE665+AF665</f>
        <v>-0</v>
      </c>
    </row>
    <row r="666" customFormat="false" ht="12.75" hidden="false" customHeight="false" outlineLevel="0" collapsed="false">
      <c r="C666" s="273" t="e">
        <f aca="false">Q695+X695</f>
        <v>#NAME?</v>
      </c>
      <c r="D666" s="265"/>
      <c r="E666" s="266"/>
      <c r="F666" s="266"/>
      <c r="G666" s="267"/>
      <c r="I666" s="265"/>
      <c r="J666" s="266"/>
      <c r="K666" s="266"/>
      <c r="L666" s="268"/>
      <c r="M666" s="247" t="n">
        <f aca="false">M665+1</f>
        <v>7</v>
      </c>
      <c r="N666" s="175" t="str">
        <f aca="true">IF(D666="","",xEURO(OFFSET(C666,-M666+1,0),E666,OFFSET(C666,-M666+2,0),OFFSET(C666,-M666+2,0),OFFSET(C666,-M666+3,0)+AB666,OFFSET(C666,-M666+4,0),0,1)*D666)</f>
        <v/>
      </c>
      <c r="O666" s="235" t="str">
        <f aca="true">IF(D666="","",xEURO(OFFSET(C666,-M666+1,0),E666,OFFSET(C666,-M666+2,0),OFFSET(C666,-M666+2,0),OFFSET(C666,-M666+3,0)+AB666,OFFSET(C666,-M666+4,0),0,0))</f>
        <v/>
      </c>
      <c r="P666" s="175" t="str">
        <f aca="false">IF(D666="","",(O666-F666)*D666*10)</f>
        <v/>
      </c>
      <c r="Q666" s="175" t="str">
        <f aca="true">IF(D666="","",xEURO(OFFSET(C666,-M666+1,0),E666,OFFSET(C666,-M666+2,0),OFFSET(C666,-M666+2,0),OFFSET(C666,-M666+3,0)+AB666,OFFSET(C666,-M666+4,0),0,2)/10*D666)</f>
        <v/>
      </c>
      <c r="R666" s="248" t="str">
        <f aca="true">IF(D666="","",xEURO(OFFSET(C666,-M666+1,0),E666,OFFSET(C666,-M666+2,0),OFFSET(C666,-M666+2,0),OFFSET(C666,-M666+3,0)+AB666,OFFSET(C666,-M666+4,0),0,3)/100*D666*10000)</f>
        <v/>
      </c>
      <c r="S666" s="248" t="str">
        <f aca="true">IF(D666="","",xEURO(OFFSET(C666,-M666+1,0),E666,OFFSET(C666,-M666+2,0),OFFSET(C666,-M666+2,0),OFFSET(C666,-M666+3,0)+AB666,OFFSET(C666,-M666+4,0),0,5)/365.25*D666*10000)</f>
        <v/>
      </c>
      <c r="U666" s="175" t="str">
        <f aca="true">IF(I666="","",xEURO(OFFSET(C666,-M666+1,0),J666,OFFSET(C666,-M666+2,0),OFFSET(C666,-M666+2,0),OFFSET(C666,-M666+3,0)+AC666,OFFSET(C666,-M666+4,0),1,1)*I666)</f>
        <v/>
      </c>
      <c r="V666" s="235" t="str">
        <f aca="true">IF(I666="","",xEURO(OFFSET(C666,-M666+1,0),J666,OFFSET(C666,-M666+2,0),OFFSET(C666,-M666+2,0),OFFSET(C666,-M666+3,0)+AC666,OFFSET(C666,-M666+4,0),1,0))</f>
        <v/>
      </c>
      <c r="W666" s="175" t="str">
        <f aca="false">IF(I666="","",(V666-K666)*I666*10)</f>
        <v/>
      </c>
      <c r="X666" s="175" t="str">
        <f aca="true">IF(I666="","",xEURO(OFFSET(C666,-M666+1,0),J666,OFFSET(C666,-M666+2,0),OFFSET(C666,-M666+2,0),OFFSET(C666,-M666+3,0)+AC666,OFFSET(C666,-M666+4,0),1,2)/10*I666)</f>
        <v/>
      </c>
      <c r="Y666" s="248" t="str">
        <f aca="true">IF(I666="","",xEURO(OFFSET(C666,-M666+1,0),J666,OFFSET(C666,-M666+2,0),OFFSET(C666,-M666+2,0),OFFSET(C666,-M666+3,0)+AC666,OFFSET(C666,-M666+4,0),1,3)/100*I666*10000)</f>
        <v/>
      </c>
      <c r="Z666" s="248" t="str">
        <f aca="true">IF(I666="","",xEURO(OFFSET(C666,-M666+1,0),J666,OFFSET(C666,-M666+2,0),OFFSET(C666,-M666+2,0),OFFSET(C666,-M666+3,0)+AC666,OFFSET(C666,-M666+4,0),1,5)/365.25*I666*10000)</f>
        <v/>
      </c>
      <c r="AB666" s="249" t="str">
        <f aca="true">IF(D666="","",xCalcSkew(OFFSET(C666,-M666,0),E666-OFFSET(C666,-M666+1,0),b)/100)</f>
        <v/>
      </c>
      <c r="AC666" s="249" t="str">
        <f aca="true">IF(I666="","",xCalcSkew(OFFSET(C666,-M666,0),J666-OFFSET(C666,-M666+1,0),b)/100)</f>
        <v/>
      </c>
      <c r="AE666" s="0" t="n">
        <f aca="false">D666*F666*10000*-1</f>
        <v>-0</v>
      </c>
      <c r="AF666" s="0" t="n">
        <f aca="false">I666*K666*10000*-1</f>
        <v>-0</v>
      </c>
      <c r="AG666" s="0" t="n">
        <f aca="false">AE666+AF666</f>
        <v>-0</v>
      </c>
    </row>
    <row r="667" customFormat="false" ht="12.75" hidden="false" customHeight="false" outlineLevel="0" collapsed="false">
      <c r="C667" s="272" t="e">
        <f aca="false">R695+Y695</f>
        <v>#NAME?</v>
      </c>
      <c r="D667" s="265"/>
      <c r="E667" s="266"/>
      <c r="F667" s="266"/>
      <c r="G667" s="267"/>
      <c r="I667" s="265"/>
      <c r="J667" s="266"/>
      <c r="K667" s="266"/>
      <c r="L667" s="268"/>
      <c r="M667" s="247" t="n">
        <f aca="false">M666+1</f>
        <v>8</v>
      </c>
      <c r="N667" s="175" t="str">
        <f aca="true">IF(D667="","",xEURO(OFFSET(C667,-M667+1,0),E667,OFFSET(C667,-M667+2,0),OFFSET(C667,-M667+2,0),OFFSET(C667,-M667+3,0)+AB667,OFFSET(C667,-M667+4,0),0,1)*D667)</f>
        <v/>
      </c>
      <c r="O667" s="235" t="str">
        <f aca="true">IF(D667="","",xEURO(OFFSET(C667,-M667+1,0),E667,OFFSET(C667,-M667+2,0),OFFSET(C667,-M667+2,0),OFFSET(C667,-M667+3,0)+AB667,OFFSET(C667,-M667+4,0),0,0))</f>
        <v/>
      </c>
      <c r="P667" s="175" t="str">
        <f aca="false">IF(D667="","",(O667-F667)*D667*10)</f>
        <v/>
      </c>
      <c r="Q667" s="175" t="str">
        <f aca="true">IF(D667="","",xEURO(OFFSET(C667,-M667+1,0),E667,OFFSET(C667,-M667+2,0),OFFSET(C667,-M667+2,0),OFFSET(C667,-M667+3,0)+AB667,OFFSET(C667,-M667+4,0),0,2)/10*D667)</f>
        <v/>
      </c>
      <c r="R667" s="248" t="str">
        <f aca="true">IF(D667="","",xEURO(OFFSET(C667,-M667+1,0),E667,OFFSET(C667,-M667+2,0),OFFSET(C667,-M667+2,0),OFFSET(C667,-M667+3,0)+AB667,OFFSET(C667,-M667+4,0),0,3)/100*D667*10000)</f>
        <v/>
      </c>
      <c r="S667" s="248" t="str">
        <f aca="true">IF(D667="","",xEURO(OFFSET(C667,-M667+1,0),E667,OFFSET(C667,-M667+2,0),OFFSET(C667,-M667+2,0),OFFSET(C667,-M667+3,0)+AB667,OFFSET(C667,-M667+4,0),0,5)/365.25*D667*10000)</f>
        <v/>
      </c>
      <c r="U667" s="175" t="str">
        <f aca="true">IF(I667="","",xEURO(OFFSET(C667,-M667+1,0),J667,OFFSET(C667,-M667+2,0),OFFSET(C667,-M667+2,0),OFFSET(C667,-M667+3,0)+AC667,OFFSET(C667,-M667+4,0),1,1)*I667)</f>
        <v/>
      </c>
      <c r="V667" s="235" t="str">
        <f aca="true">IF(I667="","",xEURO(OFFSET(C667,-M667+1,0),J667,OFFSET(C667,-M667+2,0),OFFSET(C667,-M667+2,0),OFFSET(C667,-M667+3,0)+AC667,OFFSET(C667,-M667+4,0),1,0))</f>
        <v/>
      </c>
      <c r="W667" s="175" t="str">
        <f aca="false">IF(I667="","",(V667-K667)*I667*10)</f>
        <v/>
      </c>
      <c r="X667" s="175" t="str">
        <f aca="true">IF(I667="","",xEURO(OFFSET(C667,-M667+1,0),J667,OFFSET(C667,-M667+2,0),OFFSET(C667,-M667+2,0),OFFSET(C667,-M667+3,0)+AC667,OFFSET(C667,-M667+4,0),1,2)/10*I667)</f>
        <v/>
      </c>
      <c r="Y667" s="248" t="str">
        <f aca="true">IF(I667="","",xEURO(OFFSET(C667,-M667+1,0),J667,OFFSET(C667,-M667+2,0),OFFSET(C667,-M667+2,0),OFFSET(C667,-M667+3,0)+AC667,OFFSET(C667,-M667+4,0),1,3)/100*I667*10000)</f>
        <v/>
      </c>
      <c r="Z667" s="248" t="str">
        <f aca="true">IF(I667="","",xEURO(OFFSET(C667,-M667+1,0),J667,OFFSET(C667,-M667+2,0),OFFSET(C667,-M667+2,0),OFFSET(C667,-M667+3,0)+AC667,OFFSET(C667,-M667+4,0),1,5)/365.25*I667*10000)</f>
        <v/>
      </c>
      <c r="AB667" s="249" t="str">
        <f aca="true">IF(D667="","",xCalcSkew(OFFSET(C667,-M667,0),E667-OFFSET(C667,-M667+1,0),b)/100)</f>
        <v/>
      </c>
      <c r="AC667" s="249" t="str">
        <f aca="true">IF(I667="","",xCalcSkew(OFFSET(C667,-M667,0),J667-OFFSET(C667,-M667+1,0),b)/100)</f>
        <v/>
      </c>
      <c r="AE667" s="0" t="n">
        <f aca="false">D667*F667*10000*-1</f>
        <v>-0</v>
      </c>
      <c r="AF667" s="0" t="n">
        <f aca="false">I667*K667*10000*-1</f>
        <v>-0</v>
      </c>
      <c r="AG667" s="0" t="n">
        <f aca="false">AE667+AF667</f>
        <v>-0</v>
      </c>
    </row>
    <row r="668" customFormat="false" ht="12.75" hidden="false" customHeight="false" outlineLevel="0" collapsed="false">
      <c r="C668" s="272" t="e">
        <f aca="false">S695+Z695</f>
        <v>#NAME?</v>
      </c>
      <c r="D668" s="265"/>
      <c r="E668" s="266"/>
      <c r="F668" s="266"/>
      <c r="G668" s="267"/>
      <c r="I668" s="265"/>
      <c r="J668" s="266"/>
      <c r="K668" s="266"/>
      <c r="L668" s="268"/>
      <c r="M668" s="247" t="n">
        <f aca="false">M667+1</f>
        <v>9</v>
      </c>
      <c r="N668" s="175" t="str">
        <f aca="true">IF(D668="","",xEURO(OFFSET(C668,-M668+1,0),E668,OFFSET(C668,-M668+2,0),OFFSET(C668,-M668+2,0),OFFSET(C668,-M668+3,0)+AB668,OFFSET(C668,-M668+4,0),0,1)*D668)</f>
        <v/>
      </c>
      <c r="O668" s="235" t="str">
        <f aca="true">IF(D668="","",xEURO(OFFSET(C668,-M668+1,0),E668,OFFSET(C668,-M668+2,0),OFFSET(C668,-M668+2,0),OFFSET(C668,-M668+3,0)+AB668,OFFSET(C668,-M668+4,0),0,0))</f>
        <v/>
      </c>
      <c r="P668" s="175" t="str">
        <f aca="false">IF(D668="","",(O668-F668)*D668*10)</f>
        <v/>
      </c>
      <c r="Q668" s="175" t="str">
        <f aca="true">IF(D668="","",xEURO(OFFSET(C668,-M668+1,0),E668,OFFSET(C668,-M668+2,0),OFFSET(C668,-M668+2,0),OFFSET(C668,-M668+3,0)+AB668,OFFSET(C668,-M668+4,0),0,2)/10*D668)</f>
        <v/>
      </c>
      <c r="R668" s="248" t="str">
        <f aca="true">IF(D668="","",xEURO(OFFSET(C668,-M668+1,0),E668,OFFSET(C668,-M668+2,0),OFFSET(C668,-M668+2,0),OFFSET(C668,-M668+3,0)+AB668,OFFSET(C668,-M668+4,0),0,3)/100*D668*10000)</f>
        <v/>
      </c>
      <c r="S668" s="248" t="str">
        <f aca="true">IF(D668="","",xEURO(OFFSET(C668,-M668+1,0),E668,OFFSET(C668,-M668+2,0),OFFSET(C668,-M668+2,0),OFFSET(C668,-M668+3,0)+AB668,OFFSET(C668,-M668+4,0),0,5)/365.25*D668*10000)</f>
        <v/>
      </c>
      <c r="U668" s="175" t="str">
        <f aca="true">IF(I668="","",xEURO(OFFSET(C668,-M668+1,0),J668,OFFSET(C668,-M668+2,0),OFFSET(C668,-M668+2,0),OFFSET(C668,-M668+3,0)+AC668,OFFSET(C668,-M668+4,0),1,1)*I668)</f>
        <v/>
      </c>
      <c r="V668" s="235" t="str">
        <f aca="true">IF(I668="","",xEURO(OFFSET(C668,-M668+1,0),J668,OFFSET(C668,-M668+2,0),OFFSET(C668,-M668+2,0),OFFSET(C668,-M668+3,0)+AC668,OFFSET(C668,-M668+4,0),1,0))</f>
        <v/>
      </c>
      <c r="W668" s="175" t="str">
        <f aca="false">IF(I668="","",(V668-K668)*I668*10)</f>
        <v/>
      </c>
      <c r="X668" s="175" t="str">
        <f aca="true">IF(I668="","",xEURO(OFFSET(C668,-M668+1,0),J668,OFFSET(C668,-M668+2,0),OFFSET(C668,-M668+2,0),OFFSET(C668,-M668+3,0)+AC668,OFFSET(C668,-M668+4,0),1,2)/10*I668)</f>
        <v/>
      </c>
      <c r="Y668" s="248" t="str">
        <f aca="true">IF(I668="","",xEURO(OFFSET(C668,-M668+1,0),J668,OFFSET(C668,-M668+2,0),OFFSET(C668,-M668+2,0),OFFSET(C668,-M668+3,0)+AC668,OFFSET(C668,-M668+4,0),1,3)/100*I668*10000)</f>
        <v/>
      </c>
      <c r="Z668" s="248" t="str">
        <f aca="true">IF(I668="","",xEURO(OFFSET(C668,-M668+1,0),J668,OFFSET(C668,-M668+2,0),OFFSET(C668,-M668+2,0),OFFSET(C668,-M668+3,0)+AC668,OFFSET(C668,-M668+4,0),1,5)/365.25*I668*10000)</f>
        <v/>
      </c>
      <c r="AB668" s="249" t="str">
        <f aca="true">IF(D668="","",xCalcSkew(OFFSET(C668,-M668,0),E668-OFFSET(C668,-M668+1,0),b)/100)</f>
        <v/>
      </c>
      <c r="AC668" s="249" t="str">
        <f aca="true">IF(I668="","",xCalcSkew(OFFSET(C668,-M668,0),J668-OFFSET(C668,-M668+1,0),b)/100)</f>
        <v/>
      </c>
      <c r="AE668" s="0" t="n">
        <f aca="false">D668*F668*10000*-1</f>
        <v>-0</v>
      </c>
      <c r="AF668" s="0" t="n">
        <f aca="false">I668*K668*10000*-1</f>
        <v>-0</v>
      </c>
      <c r="AG668" s="0" t="n">
        <f aca="false">AE668+AF668</f>
        <v>-0</v>
      </c>
    </row>
    <row r="669" customFormat="false" ht="12.75" hidden="false" customHeight="false" outlineLevel="0" collapsed="false">
      <c r="C669" s="272" t="e">
        <f aca="false">P695+W695</f>
        <v>#NAME?</v>
      </c>
      <c r="D669" s="265"/>
      <c r="E669" s="266"/>
      <c r="F669" s="266"/>
      <c r="G669" s="267"/>
      <c r="I669" s="265"/>
      <c r="J669" s="266"/>
      <c r="K669" s="266"/>
      <c r="L669" s="268"/>
      <c r="M669" s="247" t="n">
        <f aca="false">M668+1</f>
        <v>10</v>
      </c>
      <c r="N669" s="175" t="str">
        <f aca="true">IF(D669="","",xEURO(OFFSET(C669,-M669+1,0),E669,OFFSET(C669,-M669+2,0),OFFSET(C669,-M669+2,0),OFFSET(C669,-M669+3,0)+AB669,OFFSET(C669,-M669+4,0),0,1)*D669)</f>
        <v/>
      </c>
      <c r="O669" s="235" t="str">
        <f aca="true">IF(D669="","",xEURO(OFFSET(C669,-M669+1,0),E669,OFFSET(C669,-M669+2,0),OFFSET(C669,-M669+2,0),OFFSET(C669,-M669+3,0)+AB669,OFFSET(C669,-M669+4,0),0,0))</f>
        <v/>
      </c>
      <c r="P669" s="175" t="str">
        <f aca="false">IF(D669="","",(O669-F669)*D669*10)</f>
        <v/>
      </c>
      <c r="Q669" s="175" t="str">
        <f aca="true">IF(D669="","",xEURO(OFFSET(C669,-M669+1,0),E669,OFFSET(C669,-M669+2,0),OFFSET(C669,-M669+2,0),OFFSET(C669,-M669+3,0)+AB669,OFFSET(C669,-M669+4,0),0,2)/10*D669)</f>
        <v/>
      </c>
      <c r="R669" s="248" t="str">
        <f aca="true">IF(D669="","",xEURO(OFFSET(C669,-M669+1,0),E669,OFFSET(C669,-M669+2,0),OFFSET(C669,-M669+2,0),OFFSET(C669,-M669+3,0)+AB669,OFFSET(C669,-M669+4,0),0,3)/100*D669*10000)</f>
        <v/>
      </c>
      <c r="S669" s="248" t="str">
        <f aca="true">IF(D669="","",xEURO(OFFSET(C669,-M669+1,0),E669,OFFSET(C669,-M669+2,0),OFFSET(C669,-M669+2,0),OFFSET(C669,-M669+3,0)+AB669,OFFSET(C669,-M669+4,0),0,5)/365.25*D669*10000)</f>
        <v/>
      </c>
      <c r="U669" s="175" t="str">
        <f aca="true">IF(I669="","",xEURO(OFFSET(C669,-M669+1,0),J669,OFFSET(C669,-M669+2,0),OFFSET(C669,-M669+2,0),OFFSET(C669,-M669+3,0)+AC669,OFFSET(C669,-M669+4,0),1,1)*I669)</f>
        <v/>
      </c>
      <c r="V669" s="235" t="str">
        <f aca="true">IF(I669="","",xEURO(OFFSET(C669,-M669+1,0),J669,OFFSET(C669,-M669+2,0),OFFSET(C669,-M669+2,0),OFFSET(C669,-M669+3,0)+AC669,OFFSET(C669,-M669+4,0),1,0))</f>
        <v/>
      </c>
      <c r="W669" s="175" t="str">
        <f aca="false">IF(I669="","",(V669-K669)*I669*10)</f>
        <v/>
      </c>
      <c r="X669" s="175" t="str">
        <f aca="true">IF(I669="","",xEURO(OFFSET(C669,-M669+1,0),J669,OFFSET(C669,-M669+2,0),OFFSET(C669,-M669+2,0),OFFSET(C669,-M669+3,0)+AC669,OFFSET(C669,-M669+4,0),1,2)/10*I669)</f>
        <v/>
      </c>
      <c r="Y669" s="248" t="str">
        <f aca="true">IF(I669="","",xEURO(OFFSET(C669,-M669+1,0),J669,OFFSET(C669,-M669+2,0),OFFSET(C669,-M669+2,0),OFFSET(C669,-M669+3,0)+AC669,OFFSET(C669,-M669+4,0),1,3)/100*I669*10000)</f>
        <v/>
      </c>
      <c r="Z669" s="248" t="str">
        <f aca="true">IF(I669="","",xEURO(OFFSET(C669,-M669+1,0),J669,OFFSET(C669,-M669+2,0),OFFSET(C669,-M669+2,0),OFFSET(C669,-M669+3,0)+AC669,OFFSET(C669,-M669+4,0),1,5)/365.25*I669*10000)</f>
        <v/>
      </c>
      <c r="AB669" s="249" t="str">
        <f aca="true">IF(D669="","",xCalcSkew(OFFSET(C669,-M669,0),E669-OFFSET(C669,-M669+1,0),b)/100)</f>
        <v/>
      </c>
      <c r="AC669" s="249" t="str">
        <f aca="true">IF(I669="","",xCalcSkew(OFFSET(C669,-M669,0),J669-OFFSET(C669,-M669+1,0),b)/100)</f>
        <v/>
      </c>
      <c r="AE669" s="0" t="n">
        <f aca="false">D669*F669*10000*-1</f>
        <v>-0</v>
      </c>
      <c r="AF669" s="0" t="n">
        <f aca="false">I669*K669*10000*-1</f>
        <v>-0</v>
      </c>
      <c r="AG669" s="0" t="n">
        <f aca="false">AE669+AF669</f>
        <v>-0</v>
      </c>
    </row>
    <row r="670" customFormat="false" ht="12.75" hidden="false" customHeight="false" outlineLevel="0" collapsed="false">
      <c r="D670" s="265"/>
      <c r="E670" s="266"/>
      <c r="F670" s="266"/>
      <c r="G670" s="267"/>
      <c r="I670" s="265"/>
      <c r="J670" s="266"/>
      <c r="K670" s="266"/>
      <c r="L670" s="268"/>
      <c r="M670" s="247" t="n">
        <f aca="false">M669+1</f>
        <v>11</v>
      </c>
      <c r="N670" s="175" t="str">
        <f aca="true">IF(D670="","",xEURO(OFFSET(C670,-M670+1,0),E670,OFFSET(C670,-M670+2,0),OFFSET(C670,-M670+2,0),OFFSET(C670,-M670+3,0)+AB670,OFFSET(C670,-M670+4,0),0,1)*D670)</f>
        <v/>
      </c>
      <c r="O670" s="235" t="str">
        <f aca="true">IF(D670="","",xEURO(OFFSET(C670,-M670+1,0),E670,OFFSET(C670,-M670+2,0),OFFSET(C670,-M670+2,0),OFFSET(C670,-M670+3,0)+AB670,OFFSET(C670,-M670+4,0),0,0))</f>
        <v/>
      </c>
      <c r="P670" s="175" t="str">
        <f aca="false">IF(D670="","",(O670-F670)*D670*10)</f>
        <v/>
      </c>
      <c r="Q670" s="175" t="str">
        <f aca="true">IF(D670="","",xEURO(OFFSET(C670,-M670+1,0),E670,OFFSET(C670,-M670+2,0),OFFSET(C670,-M670+2,0),OFFSET(C670,-M670+3,0)+AB670,OFFSET(C670,-M670+4,0),0,2)/10*D670)</f>
        <v/>
      </c>
      <c r="R670" s="248" t="str">
        <f aca="true">IF(D670="","",xEURO(OFFSET(C670,-M670+1,0),E670,OFFSET(C670,-M670+2,0),OFFSET(C670,-M670+2,0),OFFSET(C670,-M670+3,0)+AB670,OFFSET(C670,-M670+4,0),0,3)/100*D670*10000)</f>
        <v/>
      </c>
      <c r="S670" s="248" t="str">
        <f aca="true">IF(D670="","",xEURO(OFFSET(C670,-M670+1,0),E670,OFFSET(C670,-M670+2,0),OFFSET(C670,-M670+2,0),OFFSET(C670,-M670+3,0)+AB670,OFFSET(C670,-M670+4,0),0,5)/365.25*D670*10000)</f>
        <v/>
      </c>
      <c r="U670" s="175" t="str">
        <f aca="true">IF(I670="","",xEURO(OFFSET(C670,-M670+1,0),J670,OFFSET(C670,-M670+2,0),OFFSET(C670,-M670+2,0),OFFSET(C670,-M670+3,0)+AC670,OFFSET(C670,-M670+4,0),1,1)*I670)</f>
        <v/>
      </c>
      <c r="V670" s="235" t="str">
        <f aca="true">IF(I670="","",xEURO(OFFSET(C670,-M670+1,0),J670,OFFSET(C670,-M670+2,0),OFFSET(C670,-M670+2,0),OFFSET(C670,-M670+3,0)+AC670,OFFSET(C670,-M670+4,0),1,0))</f>
        <v/>
      </c>
      <c r="W670" s="175" t="str">
        <f aca="false">IF(I670="","",(V670-K670)*I670*10)</f>
        <v/>
      </c>
      <c r="X670" s="175" t="str">
        <f aca="true">IF(I670="","",xEURO(OFFSET(C670,-M670+1,0),J670,OFFSET(C670,-M670+2,0),OFFSET(C670,-M670+2,0),OFFSET(C670,-M670+3,0)+AC670,OFFSET(C670,-M670+4,0),1,2)/10*I670)</f>
        <v/>
      </c>
      <c r="Y670" s="248" t="str">
        <f aca="true">IF(I670="","",xEURO(OFFSET(C670,-M670+1,0),J670,OFFSET(C670,-M670+2,0),OFFSET(C670,-M670+2,0),OFFSET(C670,-M670+3,0)+AC670,OFFSET(C670,-M670+4,0),1,3)/100*I670*10000)</f>
        <v/>
      </c>
      <c r="Z670" s="248" t="str">
        <f aca="true">IF(I670="","",xEURO(OFFSET(C670,-M670+1,0),J670,OFFSET(C670,-M670+2,0),OFFSET(C670,-M670+2,0),OFFSET(C670,-M670+3,0)+AC670,OFFSET(C670,-M670+4,0),1,5)/365.25*I670*10000)</f>
        <v/>
      </c>
      <c r="AB670" s="249" t="str">
        <f aca="true">IF(D670="","",xCalcSkew(OFFSET(C670,-M670,0),E670-OFFSET(C670,-M670+1,0),b)/100)</f>
        <v/>
      </c>
      <c r="AC670" s="249" t="str">
        <f aca="true">IF(I670="","",xCalcSkew(OFFSET(C670,-M670,0),J670-OFFSET(C670,-M670+1,0),b)/100)</f>
        <v/>
      </c>
      <c r="AE670" s="0" t="n">
        <f aca="false">D670*F670*10000*-1</f>
        <v>-0</v>
      </c>
      <c r="AF670" s="0" t="n">
        <f aca="false">I670*K670*10000*-1</f>
        <v>-0</v>
      </c>
      <c r="AG670" s="0" t="n">
        <f aca="false">AE670+AF670</f>
        <v>-0</v>
      </c>
    </row>
    <row r="671" customFormat="false" ht="12.75" hidden="false" customHeight="false" outlineLevel="0" collapsed="false">
      <c r="D671" s="265"/>
      <c r="E671" s="266"/>
      <c r="F671" s="266"/>
      <c r="G671" s="267"/>
      <c r="I671" s="265"/>
      <c r="J671" s="266"/>
      <c r="K671" s="266"/>
      <c r="L671" s="268"/>
      <c r="M671" s="247" t="n">
        <f aca="false">M670+1</f>
        <v>12</v>
      </c>
      <c r="N671" s="175" t="str">
        <f aca="true">IF(D671="","",xEURO(OFFSET(C671,-M671+1,0),E671,OFFSET(C671,-M671+2,0),OFFSET(C671,-M671+2,0),OFFSET(C671,-M671+3,0)+AB671,OFFSET(C671,-M671+4,0),0,1)*D671)</f>
        <v/>
      </c>
      <c r="O671" s="235" t="str">
        <f aca="true">IF(D671="","",xEURO(OFFSET(C671,-M671+1,0),E671,OFFSET(C671,-M671+2,0),OFFSET(C671,-M671+2,0),OFFSET(C671,-M671+3,0)+AB671,OFFSET(C671,-M671+4,0),0,0))</f>
        <v/>
      </c>
      <c r="P671" s="175" t="str">
        <f aca="false">IF(D671="","",(O671-F671)*D671*10)</f>
        <v/>
      </c>
      <c r="Q671" s="175" t="str">
        <f aca="true">IF(D671="","",xEURO(OFFSET(C671,-M671+1,0),E671,OFFSET(C671,-M671+2,0),OFFSET(C671,-M671+2,0),OFFSET(C671,-M671+3,0)+AB671,OFFSET(C671,-M671+4,0),0,2)/10*D671)</f>
        <v/>
      </c>
      <c r="R671" s="248" t="str">
        <f aca="true">IF(D671="","",xEURO(OFFSET(C671,-M671+1,0),E671,OFFSET(C671,-M671+2,0),OFFSET(C671,-M671+2,0),OFFSET(C671,-M671+3,0)+AB671,OFFSET(C671,-M671+4,0),0,3)/100*D671*10000)</f>
        <v/>
      </c>
      <c r="S671" s="248" t="str">
        <f aca="true">IF(D671="","",xEURO(OFFSET(C671,-M671+1,0),E671,OFFSET(C671,-M671+2,0),OFFSET(C671,-M671+2,0),OFFSET(C671,-M671+3,0)+AB671,OFFSET(C671,-M671+4,0),0,5)/365.25*D671*10000)</f>
        <v/>
      </c>
      <c r="U671" s="175" t="str">
        <f aca="true">IF(I671="","",xEURO(OFFSET(C671,-M671+1,0),J671,OFFSET(C671,-M671+2,0),OFFSET(C671,-M671+2,0),OFFSET(C671,-M671+3,0)+AC671,OFFSET(C671,-M671+4,0),1,1)*I671)</f>
        <v/>
      </c>
      <c r="V671" s="235" t="str">
        <f aca="true">IF(I671="","",xEURO(OFFSET(C671,-M671+1,0),J671,OFFSET(C671,-M671+2,0),OFFSET(C671,-M671+2,0),OFFSET(C671,-M671+3,0)+AC671,OFFSET(C671,-M671+4,0),1,0))</f>
        <v/>
      </c>
      <c r="W671" s="175" t="str">
        <f aca="false">IF(I671="","",(V671-K671)*I671*10)</f>
        <v/>
      </c>
      <c r="X671" s="175" t="str">
        <f aca="true">IF(I671="","",xEURO(OFFSET(C671,-M671+1,0),J671,OFFSET(C671,-M671+2,0),OFFSET(C671,-M671+2,0),OFFSET(C671,-M671+3,0)+AC671,OFFSET(C671,-M671+4,0),1,2)/10*I671)</f>
        <v/>
      </c>
      <c r="Y671" s="248" t="str">
        <f aca="true">IF(I671="","",xEURO(OFFSET(C671,-M671+1,0),J671,OFFSET(C671,-M671+2,0),OFFSET(C671,-M671+2,0),OFFSET(C671,-M671+3,0)+AC671,OFFSET(C671,-M671+4,0),1,3)/100*I671*10000)</f>
        <v/>
      </c>
      <c r="Z671" s="248" t="str">
        <f aca="true">IF(I671="","",xEURO(OFFSET(C671,-M671+1,0),J671,OFFSET(C671,-M671+2,0),OFFSET(C671,-M671+2,0),OFFSET(C671,-M671+3,0)+AC671,OFFSET(C671,-M671+4,0),1,5)/365.25*I671*10000)</f>
        <v/>
      </c>
      <c r="AB671" s="249" t="str">
        <f aca="true">IF(D671="","",xCalcSkew(OFFSET(C671,-M671,0),E671-OFFSET(C671,-M671+1,0),b)/100)</f>
        <v/>
      </c>
      <c r="AC671" s="249" t="str">
        <f aca="true">IF(I671="","",xCalcSkew(OFFSET(C671,-M671,0),J671-OFFSET(C671,-M671+1,0),b)/100)</f>
        <v/>
      </c>
      <c r="AE671" s="0" t="n">
        <f aca="false">D671*F671*10000*-1</f>
        <v>-0</v>
      </c>
      <c r="AF671" s="0" t="n">
        <f aca="false">I671*K671*10000*-1</f>
        <v>-0</v>
      </c>
      <c r="AG671" s="0" t="n">
        <f aca="false">AE671+AF671</f>
        <v>-0</v>
      </c>
    </row>
    <row r="672" customFormat="false" ht="12.75" hidden="false" customHeight="false" outlineLevel="0" collapsed="false">
      <c r="D672" s="265"/>
      <c r="E672" s="266"/>
      <c r="F672" s="266"/>
      <c r="G672" s="267"/>
      <c r="I672" s="265"/>
      <c r="J672" s="266"/>
      <c r="K672" s="266"/>
      <c r="L672" s="268"/>
      <c r="M672" s="247" t="n">
        <f aca="false">M671+1</f>
        <v>13</v>
      </c>
      <c r="N672" s="175" t="str">
        <f aca="true">IF(D672="","",xEURO(OFFSET(C672,-M672+1,0),E672,OFFSET(C672,-M672+2,0),OFFSET(C672,-M672+2,0),OFFSET(C672,-M672+3,0)+AB672,OFFSET(C672,-M672+4,0),0,1)*D672)</f>
        <v/>
      </c>
      <c r="O672" s="235" t="str">
        <f aca="true">IF(D672="","",xEURO(OFFSET(C672,-M672+1,0),E672,OFFSET(C672,-M672+2,0),OFFSET(C672,-M672+2,0),OFFSET(C672,-M672+3,0)+AB672,OFFSET(C672,-M672+4,0),0,0))</f>
        <v/>
      </c>
      <c r="P672" s="175" t="str">
        <f aca="false">IF(D672="","",(O672-F672)*D672*10)</f>
        <v/>
      </c>
      <c r="Q672" s="175" t="str">
        <f aca="true">IF(D672="","",xEURO(OFFSET(C672,-M672+1,0),E672,OFFSET(C672,-M672+2,0),OFFSET(C672,-M672+2,0),OFFSET(C672,-M672+3,0)+AB672,OFFSET(C672,-M672+4,0),0,2)/10*D672)</f>
        <v/>
      </c>
      <c r="R672" s="248" t="str">
        <f aca="true">IF(D672="","",xEURO(OFFSET(C672,-M672+1,0),E672,OFFSET(C672,-M672+2,0),OFFSET(C672,-M672+2,0),OFFSET(C672,-M672+3,0)+AB672,OFFSET(C672,-M672+4,0),0,3)/100*D672*10000)</f>
        <v/>
      </c>
      <c r="S672" s="248" t="str">
        <f aca="true">IF(D672="","",xEURO(OFFSET(C672,-M672+1,0),E672,OFFSET(C672,-M672+2,0),OFFSET(C672,-M672+2,0),OFFSET(C672,-M672+3,0)+AB672,OFFSET(C672,-M672+4,0),0,5)/365.25*D672*10000)</f>
        <v/>
      </c>
      <c r="U672" s="175" t="str">
        <f aca="true">IF(I672="","",xEURO(OFFSET(C672,-M672+1,0),J672,OFFSET(C672,-M672+2,0),OFFSET(C672,-M672+2,0),OFFSET(C672,-M672+3,0)+AC672,OFFSET(C672,-M672+4,0),1,1)*I672)</f>
        <v/>
      </c>
      <c r="V672" s="235" t="str">
        <f aca="true">IF(I672="","",xEURO(OFFSET(C672,-M672+1,0),J672,OFFSET(C672,-M672+2,0),OFFSET(C672,-M672+2,0),OFFSET(C672,-M672+3,0)+AC672,OFFSET(C672,-M672+4,0),1,0))</f>
        <v/>
      </c>
      <c r="W672" s="175" t="str">
        <f aca="false">IF(I672="","",(V672-K672)*I672*10)</f>
        <v/>
      </c>
      <c r="X672" s="175" t="str">
        <f aca="true">IF(I672="","",xEURO(OFFSET(C672,-M672+1,0),J672,OFFSET(C672,-M672+2,0),OFFSET(C672,-M672+2,0),OFFSET(C672,-M672+3,0)+AC672,OFFSET(C672,-M672+4,0),1,2)/10*I672)</f>
        <v/>
      </c>
      <c r="Y672" s="248" t="str">
        <f aca="true">IF(I672="","",xEURO(OFFSET(C672,-M672+1,0),J672,OFFSET(C672,-M672+2,0),OFFSET(C672,-M672+2,0),OFFSET(C672,-M672+3,0)+AC672,OFFSET(C672,-M672+4,0),1,3)/100*I672*10000)</f>
        <v/>
      </c>
      <c r="Z672" s="248" t="str">
        <f aca="true">IF(I672="","",xEURO(OFFSET(C672,-M672+1,0),J672,OFFSET(C672,-M672+2,0),OFFSET(C672,-M672+2,0),OFFSET(C672,-M672+3,0)+AC672,OFFSET(C672,-M672+4,0),1,5)/365.25*I672*10000)</f>
        <v/>
      </c>
      <c r="AB672" s="249" t="str">
        <f aca="true">IF(D672="","",xCalcSkew(OFFSET(C672,-M672,0),E672-OFFSET(C672,-M672+1,0),b)/100)</f>
        <v/>
      </c>
      <c r="AC672" s="249" t="str">
        <f aca="true">IF(I672="","",xCalcSkew(OFFSET(C672,-M672,0),J672-OFFSET(C672,-M672+1,0),b)/100)</f>
        <v/>
      </c>
      <c r="AE672" s="0" t="n">
        <f aca="false">D672*F672*10000*-1</f>
        <v>-0</v>
      </c>
      <c r="AF672" s="0" t="n">
        <f aca="false">I672*K672*10000*-1</f>
        <v>-0</v>
      </c>
      <c r="AG672" s="0" t="n">
        <f aca="false">AE672+AF672</f>
        <v>-0</v>
      </c>
    </row>
    <row r="673" customFormat="false" ht="12.75" hidden="false" customHeight="false" outlineLevel="0" collapsed="false">
      <c r="D673" s="265"/>
      <c r="E673" s="266"/>
      <c r="F673" s="266"/>
      <c r="G673" s="267"/>
      <c r="I673" s="265"/>
      <c r="J673" s="266"/>
      <c r="K673" s="266"/>
      <c r="L673" s="268"/>
      <c r="M673" s="247" t="n">
        <f aca="false">M672+1</f>
        <v>14</v>
      </c>
      <c r="N673" s="175" t="str">
        <f aca="true">IF(D673="","",xEURO(OFFSET(C673,-M673+1,0),E673,OFFSET(C673,-M673+2,0),OFFSET(C673,-M673+2,0),OFFSET(C673,-M673+3,0)+AB673,OFFSET(C673,-M673+4,0),0,1)*D673)</f>
        <v/>
      </c>
      <c r="O673" s="235" t="str">
        <f aca="true">IF(D673="","",xEURO(OFFSET(C673,-M673+1,0),E673,OFFSET(C673,-M673+2,0),OFFSET(C673,-M673+2,0),OFFSET(C673,-M673+3,0)+AB673,OFFSET(C673,-M673+4,0),0,0))</f>
        <v/>
      </c>
      <c r="P673" s="175" t="str">
        <f aca="false">IF(D673="","",(O673-F673)*D673*10)</f>
        <v/>
      </c>
      <c r="Q673" s="175" t="str">
        <f aca="true">IF(D673="","",xEURO(OFFSET(C673,-M673+1,0),E673,OFFSET(C673,-M673+2,0),OFFSET(C673,-M673+2,0),OFFSET(C673,-M673+3,0)+AB673,OFFSET(C673,-M673+4,0),0,2)/10*D673)</f>
        <v/>
      </c>
      <c r="R673" s="248" t="str">
        <f aca="true">IF(D673="","",xEURO(OFFSET(C673,-M673+1,0),E673,OFFSET(C673,-M673+2,0),OFFSET(C673,-M673+2,0),OFFSET(C673,-M673+3,0)+AB673,OFFSET(C673,-M673+4,0),0,3)/100*D673*10000)</f>
        <v/>
      </c>
      <c r="S673" s="248" t="str">
        <f aca="true">IF(D673="","",xEURO(OFFSET(C673,-M673+1,0),E673,OFFSET(C673,-M673+2,0),OFFSET(C673,-M673+2,0),OFFSET(C673,-M673+3,0)+AB673,OFFSET(C673,-M673+4,0),0,5)/365.25*D673*10000)</f>
        <v/>
      </c>
      <c r="U673" s="175" t="str">
        <f aca="true">IF(I673="","",xEURO(OFFSET(C673,-M673+1,0),J673,OFFSET(C673,-M673+2,0),OFFSET(C673,-M673+2,0),OFFSET(C673,-M673+3,0)+AC673,OFFSET(C673,-M673+4,0),1,1)*I673)</f>
        <v/>
      </c>
      <c r="V673" s="235" t="str">
        <f aca="true">IF(I673="","",xEURO(OFFSET(C673,-M673+1,0),J673,OFFSET(C673,-M673+2,0),OFFSET(C673,-M673+2,0),OFFSET(C673,-M673+3,0)+AC673,OFFSET(C673,-M673+4,0),1,0))</f>
        <v/>
      </c>
      <c r="W673" s="175" t="str">
        <f aca="false">IF(I673="","",(V673-K673)*I673*10)</f>
        <v/>
      </c>
      <c r="X673" s="175" t="str">
        <f aca="true">IF(I673="","",xEURO(OFFSET(C673,-M673+1,0),J673,OFFSET(C673,-M673+2,0),OFFSET(C673,-M673+2,0),OFFSET(C673,-M673+3,0)+AC673,OFFSET(C673,-M673+4,0),1,2)/10*I673)</f>
        <v/>
      </c>
      <c r="Y673" s="248" t="str">
        <f aca="true">IF(I673="","",xEURO(OFFSET(C673,-M673+1,0),J673,OFFSET(C673,-M673+2,0),OFFSET(C673,-M673+2,0),OFFSET(C673,-M673+3,0)+AC673,OFFSET(C673,-M673+4,0),1,3)/100*I673*10000)</f>
        <v/>
      </c>
      <c r="Z673" s="248" t="str">
        <f aca="true">IF(I673="","",xEURO(OFFSET(C673,-M673+1,0),J673,OFFSET(C673,-M673+2,0),OFFSET(C673,-M673+2,0),OFFSET(C673,-M673+3,0)+AC673,OFFSET(C673,-M673+4,0),1,5)/365.25*I673*10000)</f>
        <v/>
      </c>
      <c r="AB673" s="249" t="str">
        <f aca="true">IF(D673="","",xCalcSkew(OFFSET(C673,-M673,0),E673-OFFSET(C673,-M673+1,0),b)/100)</f>
        <v/>
      </c>
      <c r="AC673" s="249" t="str">
        <f aca="true">IF(I673="","",xCalcSkew(OFFSET(C673,-M673,0),J673-OFFSET(C673,-M673+1,0),b)/100)</f>
        <v/>
      </c>
      <c r="AE673" s="0" t="n">
        <f aca="false">D673*F673*10000*-1</f>
        <v>-0</v>
      </c>
      <c r="AF673" s="0" t="n">
        <f aca="false">I673*K673*10000*-1</f>
        <v>-0</v>
      </c>
      <c r="AG673" s="0" t="n">
        <f aca="false">AE673+AF673</f>
        <v>-0</v>
      </c>
    </row>
    <row r="674" customFormat="false" ht="12.75" hidden="false" customHeight="false" outlineLevel="0" collapsed="false">
      <c r="D674" s="265"/>
      <c r="E674" s="266"/>
      <c r="F674" s="266"/>
      <c r="G674" s="267"/>
      <c r="I674" s="265"/>
      <c r="J674" s="266"/>
      <c r="K674" s="266"/>
      <c r="L674" s="268"/>
      <c r="M674" s="247" t="n">
        <f aca="false">M673+1</f>
        <v>15</v>
      </c>
      <c r="N674" s="175" t="str">
        <f aca="true">IF(D674="","",xEURO(OFFSET(C674,-M674+1,0),E674,OFFSET(C674,-M674+2,0),OFFSET(C674,-M674+2,0),OFFSET(C674,-M674+3,0)+AB674,OFFSET(C674,-M674+4,0),0,1)*D674)</f>
        <v/>
      </c>
      <c r="O674" s="235" t="str">
        <f aca="true">IF(D674="","",xEURO(OFFSET(C674,-M674+1,0),E674,OFFSET(C674,-M674+2,0),OFFSET(C674,-M674+2,0),OFFSET(C674,-M674+3,0)+AB674,OFFSET(C674,-M674+4,0),0,0))</f>
        <v/>
      </c>
      <c r="P674" s="175" t="str">
        <f aca="false">IF(D674="","",(O674-F674)*D674*10)</f>
        <v/>
      </c>
      <c r="Q674" s="175" t="str">
        <f aca="true">IF(D674="","",xEURO(OFFSET(C674,-M674+1,0),E674,OFFSET(C674,-M674+2,0),OFFSET(C674,-M674+2,0),OFFSET(C674,-M674+3,0)+AB674,OFFSET(C674,-M674+4,0),0,2)/10*D674)</f>
        <v/>
      </c>
      <c r="R674" s="248" t="str">
        <f aca="true">IF(D674="","",xEURO(OFFSET(C674,-M674+1,0),E674,OFFSET(C674,-M674+2,0),OFFSET(C674,-M674+2,0),OFFSET(C674,-M674+3,0)+AB674,OFFSET(C674,-M674+4,0),0,3)/100*D674*10000)</f>
        <v/>
      </c>
      <c r="S674" s="248" t="str">
        <f aca="true">IF(D674="","",xEURO(OFFSET(C674,-M674+1,0),E674,OFFSET(C674,-M674+2,0),OFFSET(C674,-M674+2,0),OFFSET(C674,-M674+3,0)+AB674,OFFSET(C674,-M674+4,0),0,5)/365.25*D674*10000)</f>
        <v/>
      </c>
      <c r="U674" s="175" t="str">
        <f aca="true">IF(I674="","",xEURO(OFFSET(C674,-M674+1,0),J674,OFFSET(C674,-M674+2,0),OFFSET(C674,-M674+2,0),OFFSET(C674,-M674+3,0)+AC674,OFFSET(C674,-M674+4,0),1,1)*I674)</f>
        <v/>
      </c>
      <c r="V674" s="235" t="str">
        <f aca="true">IF(I674="","",xEURO(OFFSET(C674,-M674+1,0),J674,OFFSET(C674,-M674+2,0),OFFSET(C674,-M674+2,0),OFFSET(C674,-M674+3,0)+AC674,OFFSET(C674,-M674+4,0),1,0))</f>
        <v/>
      </c>
      <c r="W674" s="175" t="str">
        <f aca="false">IF(I674="","",(V674-K674)*I674*10)</f>
        <v/>
      </c>
      <c r="X674" s="175" t="str">
        <f aca="true">IF(I674="","",xEURO(OFFSET(C674,-M674+1,0),J674,OFFSET(C674,-M674+2,0),OFFSET(C674,-M674+2,0),OFFSET(C674,-M674+3,0)+AC674,OFFSET(C674,-M674+4,0),1,2)/10*I674)</f>
        <v/>
      </c>
      <c r="Y674" s="248" t="str">
        <f aca="true">IF(I674="","",xEURO(OFFSET(C674,-M674+1,0),J674,OFFSET(C674,-M674+2,0),OFFSET(C674,-M674+2,0),OFFSET(C674,-M674+3,0)+AC674,OFFSET(C674,-M674+4,0),1,3)/100*I674*10000)</f>
        <v/>
      </c>
      <c r="Z674" s="248" t="str">
        <f aca="true">IF(I674="","",xEURO(OFFSET(C674,-M674+1,0),J674,OFFSET(C674,-M674+2,0),OFFSET(C674,-M674+2,0),OFFSET(C674,-M674+3,0)+AC674,OFFSET(C674,-M674+4,0),1,5)/365.25*I674*10000)</f>
        <v/>
      </c>
      <c r="AB674" s="249" t="str">
        <f aca="true">IF(D674="","",xCalcSkew(OFFSET(C674,-M674,0),E674-OFFSET(C674,-M674+1,0),b)/100)</f>
        <v/>
      </c>
      <c r="AC674" s="249" t="str">
        <f aca="true">IF(I674="","",xCalcSkew(OFFSET(C674,-M674,0),J674-OFFSET(C674,-M674+1,0),b)/100)</f>
        <v/>
      </c>
      <c r="AE674" s="0" t="n">
        <f aca="false">D674*F674*10000*-1</f>
        <v>-0</v>
      </c>
      <c r="AF674" s="0" t="n">
        <f aca="false">I674*K674*10000*-1</f>
        <v>-0</v>
      </c>
      <c r="AG674" s="0" t="n">
        <f aca="false">AE674+AF674</f>
        <v>-0</v>
      </c>
    </row>
    <row r="675" customFormat="false" ht="12.75" hidden="false" customHeight="false" outlineLevel="0" collapsed="false">
      <c r="D675" s="265"/>
      <c r="E675" s="266"/>
      <c r="F675" s="266"/>
      <c r="G675" s="267"/>
      <c r="I675" s="265"/>
      <c r="J675" s="266"/>
      <c r="K675" s="266"/>
      <c r="L675" s="268"/>
      <c r="M675" s="247" t="n">
        <f aca="false">M674+1</f>
        <v>16</v>
      </c>
      <c r="N675" s="175" t="str">
        <f aca="true">IF(D675="","",xEURO(OFFSET(C675,-M675+1,0),E675,OFFSET(C675,-M675+2,0),OFFSET(C675,-M675+2,0),OFFSET(C675,-M675+3,0)+AB675,OFFSET(C675,-M675+4,0),0,1)*D675)</f>
        <v/>
      </c>
      <c r="O675" s="235" t="str">
        <f aca="true">IF(D675="","",xEURO(OFFSET(C675,-M675+1,0),E675,OFFSET(C675,-M675+2,0),OFFSET(C675,-M675+2,0),OFFSET(C675,-M675+3,0)+AB675,OFFSET(C675,-M675+4,0),0,0))</f>
        <v/>
      </c>
      <c r="P675" s="175" t="str">
        <f aca="false">IF(D675="","",(O675-F675)*D675*10)</f>
        <v/>
      </c>
      <c r="Q675" s="175" t="str">
        <f aca="true">IF(D675="","",xEURO(OFFSET(C675,-M675+1,0),E675,OFFSET(C675,-M675+2,0),OFFSET(C675,-M675+2,0),OFFSET(C675,-M675+3,0)+AB675,OFFSET(C675,-M675+4,0),0,2)/10*D675)</f>
        <v/>
      </c>
      <c r="R675" s="248" t="str">
        <f aca="true">IF(D675="","",xEURO(OFFSET(C675,-M675+1,0),E675,OFFSET(C675,-M675+2,0),OFFSET(C675,-M675+2,0),OFFSET(C675,-M675+3,0)+AB675,OFFSET(C675,-M675+4,0),0,3)/100*D675*10000)</f>
        <v/>
      </c>
      <c r="S675" s="248" t="str">
        <f aca="true">IF(D675="","",xEURO(OFFSET(C675,-M675+1,0),E675,OFFSET(C675,-M675+2,0),OFFSET(C675,-M675+2,0),OFFSET(C675,-M675+3,0)+AB675,OFFSET(C675,-M675+4,0),0,5)/365.25*D675*10000)</f>
        <v/>
      </c>
      <c r="U675" s="175" t="str">
        <f aca="true">IF(I675="","",xEURO(OFFSET(C675,-M675+1,0),J675,OFFSET(C675,-M675+2,0),OFFSET(C675,-M675+2,0),OFFSET(C675,-M675+3,0)+AC675,OFFSET(C675,-M675+4,0),1,1)*I675)</f>
        <v/>
      </c>
      <c r="V675" s="235" t="str">
        <f aca="true">IF(I675="","",xEURO(OFFSET(C675,-M675+1,0),J675,OFFSET(C675,-M675+2,0),OFFSET(C675,-M675+2,0),OFFSET(C675,-M675+3,0)+AC675,OFFSET(C675,-M675+4,0),1,0))</f>
        <v/>
      </c>
      <c r="W675" s="175" t="str">
        <f aca="false">IF(I675="","",(V675-K675)*I675*10)</f>
        <v/>
      </c>
      <c r="X675" s="175" t="str">
        <f aca="true">IF(I675="","",xEURO(OFFSET(C675,-M675+1,0),J675,OFFSET(C675,-M675+2,0),OFFSET(C675,-M675+2,0),OFFSET(C675,-M675+3,0)+AC675,OFFSET(C675,-M675+4,0),1,2)/10*I675)</f>
        <v/>
      </c>
      <c r="Y675" s="248" t="str">
        <f aca="true">IF(I675="","",xEURO(OFFSET(C675,-M675+1,0),J675,OFFSET(C675,-M675+2,0),OFFSET(C675,-M675+2,0),OFFSET(C675,-M675+3,0)+AC675,OFFSET(C675,-M675+4,0),1,3)/100*I675*10000)</f>
        <v/>
      </c>
      <c r="Z675" s="248" t="str">
        <f aca="true">IF(I675="","",xEURO(OFFSET(C675,-M675+1,0),J675,OFFSET(C675,-M675+2,0),OFFSET(C675,-M675+2,0),OFFSET(C675,-M675+3,0)+AC675,OFFSET(C675,-M675+4,0),1,5)/365.25*I675*10000)</f>
        <v/>
      </c>
      <c r="AB675" s="249" t="str">
        <f aca="true">IF(D675="","",xCalcSkew(OFFSET(C675,-M675,0),E675-OFFSET(C675,-M675+1,0),b)/100)</f>
        <v/>
      </c>
      <c r="AC675" s="249" t="str">
        <f aca="true">IF(I675="","",xCalcSkew(OFFSET(C675,-M675,0),J675-OFFSET(C675,-M675+1,0),b)/100)</f>
        <v/>
      </c>
      <c r="AE675" s="0" t="n">
        <f aca="false">D675*F675*10000*-1</f>
        <v>-0</v>
      </c>
      <c r="AF675" s="0" t="n">
        <f aca="false">I675*K675*10000*-1</f>
        <v>-0</v>
      </c>
      <c r="AG675" s="0" t="n">
        <f aca="false">AE675+AF675</f>
        <v>-0</v>
      </c>
    </row>
    <row r="676" customFormat="false" ht="12.75" hidden="false" customHeight="false" outlineLevel="0" collapsed="false">
      <c r="D676" s="265"/>
      <c r="E676" s="266"/>
      <c r="F676" s="266"/>
      <c r="G676" s="267"/>
      <c r="I676" s="265"/>
      <c r="J676" s="266"/>
      <c r="K676" s="266"/>
      <c r="L676" s="268"/>
      <c r="M676" s="247" t="n">
        <f aca="false">M675+1</f>
        <v>17</v>
      </c>
      <c r="N676" s="175" t="str">
        <f aca="true">IF(D676="","",xEURO(OFFSET(C676,-M676+1,0),E676,OFFSET(C676,-M676+2,0),OFFSET(C676,-M676+2,0),OFFSET(C676,-M676+3,0)+AB676,OFFSET(C676,-M676+4,0),0,1)*D676)</f>
        <v/>
      </c>
      <c r="O676" s="235" t="str">
        <f aca="true">IF(D676="","",xEURO(OFFSET(C676,-M676+1,0),E676,OFFSET(C676,-M676+2,0),OFFSET(C676,-M676+2,0),OFFSET(C676,-M676+3,0)+AB676,OFFSET(C676,-M676+4,0),0,0))</f>
        <v/>
      </c>
      <c r="P676" s="175" t="str">
        <f aca="false">IF(D676="","",(O676-F676)*D676*10)</f>
        <v/>
      </c>
      <c r="Q676" s="175" t="str">
        <f aca="true">IF(D676="","",xEURO(OFFSET(C676,-M676+1,0),E676,OFFSET(C676,-M676+2,0),OFFSET(C676,-M676+2,0),OFFSET(C676,-M676+3,0)+AB676,OFFSET(C676,-M676+4,0),0,2)/10*D676)</f>
        <v/>
      </c>
      <c r="R676" s="248" t="str">
        <f aca="true">IF(D676="","",xEURO(OFFSET(C676,-M676+1,0),E676,OFFSET(C676,-M676+2,0),OFFSET(C676,-M676+2,0),OFFSET(C676,-M676+3,0)+AB676,OFFSET(C676,-M676+4,0),0,3)/100*D676*10000)</f>
        <v/>
      </c>
      <c r="S676" s="248" t="str">
        <f aca="true">IF(D676="","",xEURO(OFFSET(C676,-M676+1,0),E676,OFFSET(C676,-M676+2,0),OFFSET(C676,-M676+2,0),OFFSET(C676,-M676+3,0)+AB676,OFFSET(C676,-M676+4,0),0,5)/365.25*D676*10000)</f>
        <v/>
      </c>
      <c r="U676" s="175" t="str">
        <f aca="true">IF(I676="","",xEURO(OFFSET(C676,-M676+1,0),J676,OFFSET(C676,-M676+2,0),OFFSET(C676,-M676+2,0),OFFSET(C676,-M676+3,0)+AC676,OFFSET(C676,-M676+4,0),1,1)*I676)</f>
        <v/>
      </c>
      <c r="V676" s="235" t="str">
        <f aca="true">IF(I676="","",xEURO(OFFSET(C676,-M676+1,0),J676,OFFSET(C676,-M676+2,0),OFFSET(C676,-M676+2,0),OFFSET(C676,-M676+3,0)+AC676,OFFSET(C676,-M676+4,0),1,0))</f>
        <v/>
      </c>
      <c r="W676" s="175" t="str">
        <f aca="false">IF(I676="","",(V676-K676)*I676*10)</f>
        <v/>
      </c>
      <c r="X676" s="175" t="str">
        <f aca="true">IF(I676="","",xEURO(OFFSET(C676,-M676+1,0),J676,OFFSET(C676,-M676+2,0),OFFSET(C676,-M676+2,0),OFFSET(C676,-M676+3,0)+AC676,OFFSET(C676,-M676+4,0),1,2)/10*I676)</f>
        <v/>
      </c>
      <c r="Y676" s="248" t="str">
        <f aca="true">IF(I676="","",xEURO(OFFSET(C676,-M676+1,0),J676,OFFSET(C676,-M676+2,0),OFFSET(C676,-M676+2,0),OFFSET(C676,-M676+3,0)+AC676,OFFSET(C676,-M676+4,0),1,3)/100*I676*10000)</f>
        <v/>
      </c>
      <c r="Z676" s="248" t="str">
        <f aca="true">IF(I676="","",xEURO(OFFSET(C676,-M676+1,0),J676,OFFSET(C676,-M676+2,0),OFFSET(C676,-M676+2,0),OFFSET(C676,-M676+3,0)+AC676,OFFSET(C676,-M676+4,0),1,5)/365.25*I676*10000)</f>
        <v/>
      </c>
      <c r="AB676" s="249" t="str">
        <f aca="true">IF(D676="","",xCalcSkew(OFFSET(C676,-M676,0),E676-OFFSET(C676,-M676+1,0),b)/100)</f>
        <v/>
      </c>
      <c r="AC676" s="249" t="str">
        <f aca="true">IF(I676="","",xCalcSkew(OFFSET(C676,-M676,0),J676-OFFSET(C676,-M676+1,0),b)/100)</f>
        <v/>
      </c>
      <c r="AE676" s="0" t="n">
        <f aca="false">D676*F676*10000*-1</f>
        <v>-0</v>
      </c>
      <c r="AF676" s="0" t="n">
        <f aca="false">I676*K676*10000*-1</f>
        <v>-0</v>
      </c>
      <c r="AG676" s="0" t="n">
        <f aca="false">AE676+AF676</f>
        <v>-0</v>
      </c>
    </row>
    <row r="677" customFormat="false" ht="12.75" hidden="false" customHeight="false" outlineLevel="0" collapsed="false">
      <c r="D677" s="265"/>
      <c r="E677" s="266"/>
      <c r="F677" s="266"/>
      <c r="G677" s="267"/>
      <c r="I677" s="265"/>
      <c r="J677" s="266"/>
      <c r="K677" s="266"/>
      <c r="L677" s="268"/>
      <c r="M677" s="247" t="n">
        <f aca="false">M676+1</f>
        <v>18</v>
      </c>
      <c r="N677" s="175" t="str">
        <f aca="true">IF(D677="","",xEURO(OFFSET(C677,-M677+1,0),E677,OFFSET(C677,-M677+2,0),OFFSET(C677,-M677+2,0),OFFSET(C677,-M677+3,0)+AB677,OFFSET(C677,-M677+4,0),0,1)*D677)</f>
        <v/>
      </c>
      <c r="O677" s="235" t="str">
        <f aca="true">IF(D677="","",xEURO(OFFSET(C677,-M677+1,0),E677,OFFSET(C677,-M677+2,0),OFFSET(C677,-M677+2,0),OFFSET(C677,-M677+3,0)+AB677,OFFSET(C677,-M677+4,0),0,0))</f>
        <v/>
      </c>
      <c r="P677" s="175" t="str">
        <f aca="false">IF(D677="","",(O677-F677)*D677*10)</f>
        <v/>
      </c>
      <c r="Q677" s="175" t="str">
        <f aca="true">IF(D677="","",xEURO(OFFSET(C677,-M677+1,0),E677,OFFSET(C677,-M677+2,0),OFFSET(C677,-M677+2,0),OFFSET(C677,-M677+3,0)+AB677,OFFSET(C677,-M677+4,0),0,2)/10*D677)</f>
        <v/>
      </c>
      <c r="R677" s="248" t="str">
        <f aca="true">IF(D677="","",xEURO(OFFSET(C677,-M677+1,0),E677,OFFSET(C677,-M677+2,0),OFFSET(C677,-M677+2,0),OFFSET(C677,-M677+3,0)+AB677,OFFSET(C677,-M677+4,0),0,3)/100*D677*10000)</f>
        <v/>
      </c>
      <c r="S677" s="248" t="str">
        <f aca="true">IF(D677="","",xEURO(OFFSET(C677,-M677+1,0),E677,OFFSET(C677,-M677+2,0),OFFSET(C677,-M677+2,0),OFFSET(C677,-M677+3,0)+AB677,OFFSET(C677,-M677+4,0),0,5)/365.25*D677*10000)</f>
        <v/>
      </c>
      <c r="U677" s="175" t="str">
        <f aca="true">IF(I677="","",xEURO(OFFSET(C677,-M677+1,0),J677,OFFSET(C677,-M677+2,0),OFFSET(C677,-M677+2,0),OFFSET(C677,-M677+3,0)+AC677,OFFSET(C677,-M677+4,0),1,1)*I677)</f>
        <v/>
      </c>
      <c r="V677" s="235" t="str">
        <f aca="true">IF(I677="","",xEURO(OFFSET(C677,-M677+1,0),J677,OFFSET(C677,-M677+2,0),OFFSET(C677,-M677+2,0),OFFSET(C677,-M677+3,0)+AC677,OFFSET(C677,-M677+4,0),1,0))</f>
        <v/>
      </c>
      <c r="W677" s="175" t="str">
        <f aca="false">IF(I677="","",(V677-K677)*I677*10)</f>
        <v/>
      </c>
      <c r="X677" s="175" t="str">
        <f aca="true">IF(I677="","",xEURO(OFFSET(C677,-M677+1,0),J677,OFFSET(C677,-M677+2,0),OFFSET(C677,-M677+2,0),OFFSET(C677,-M677+3,0)+AC677,OFFSET(C677,-M677+4,0),1,2)/10*I677)</f>
        <v/>
      </c>
      <c r="Y677" s="248" t="str">
        <f aca="true">IF(I677="","",xEURO(OFFSET(C677,-M677+1,0),J677,OFFSET(C677,-M677+2,0),OFFSET(C677,-M677+2,0),OFFSET(C677,-M677+3,0)+AC677,OFFSET(C677,-M677+4,0),1,3)/100*I677*10000)</f>
        <v/>
      </c>
      <c r="Z677" s="248" t="str">
        <f aca="true">IF(I677="","",xEURO(OFFSET(C677,-M677+1,0),J677,OFFSET(C677,-M677+2,0),OFFSET(C677,-M677+2,0),OFFSET(C677,-M677+3,0)+AC677,OFFSET(C677,-M677+4,0),1,5)/365.25*I677*10000)</f>
        <v/>
      </c>
      <c r="AB677" s="249" t="str">
        <f aca="true">IF(D677="","",xCalcSkew(OFFSET(C677,-M677,0),E677-OFFSET(C677,-M677+1,0),b)/100)</f>
        <v/>
      </c>
      <c r="AC677" s="249" t="str">
        <f aca="true">IF(I677="","",xCalcSkew(OFFSET(C677,-M677,0),J677-OFFSET(C677,-M677+1,0),b)/100)</f>
        <v/>
      </c>
      <c r="AE677" s="0" t="n">
        <f aca="false">D677*F677*10000*-1</f>
        <v>-0</v>
      </c>
      <c r="AF677" s="0" t="n">
        <f aca="false">I677*K677*10000*-1</f>
        <v>-0</v>
      </c>
      <c r="AG677" s="0" t="n">
        <f aca="false">AE677+AF677</f>
        <v>-0</v>
      </c>
    </row>
    <row r="678" customFormat="false" ht="12.75" hidden="false" customHeight="false" outlineLevel="0" collapsed="false">
      <c r="D678" s="265"/>
      <c r="E678" s="266"/>
      <c r="F678" s="266"/>
      <c r="G678" s="267"/>
      <c r="I678" s="265"/>
      <c r="J678" s="266"/>
      <c r="K678" s="266"/>
      <c r="L678" s="268"/>
      <c r="M678" s="247" t="n">
        <f aca="false">M677+1</f>
        <v>19</v>
      </c>
      <c r="N678" s="175" t="str">
        <f aca="true">IF(D678="","",xEURO(OFFSET(C678,-M678+1,0),E678,OFFSET(C678,-M678+2,0),OFFSET(C678,-M678+2,0),OFFSET(C678,-M678+3,0)+AB678,OFFSET(C678,-M678+4,0),0,1)*D678)</f>
        <v/>
      </c>
      <c r="O678" s="235" t="str">
        <f aca="true">IF(D678="","",xEURO(OFFSET(C678,-M678+1,0),E678,OFFSET(C678,-M678+2,0),OFFSET(C678,-M678+2,0),OFFSET(C678,-M678+3,0)+AB678,OFFSET(C678,-M678+4,0),0,0))</f>
        <v/>
      </c>
      <c r="P678" s="175" t="str">
        <f aca="false">IF(D678="","",(O678-F678)*D678*10)</f>
        <v/>
      </c>
      <c r="Q678" s="175" t="str">
        <f aca="true">IF(D678="","",xEURO(OFFSET(C678,-M678+1,0),E678,OFFSET(C678,-M678+2,0),OFFSET(C678,-M678+2,0),OFFSET(C678,-M678+3,0)+AB678,OFFSET(C678,-M678+4,0),0,2)/10*D678)</f>
        <v/>
      </c>
      <c r="R678" s="248" t="str">
        <f aca="true">IF(D678="","",xEURO(OFFSET(C678,-M678+1,0),E678,OFFSET(C678,-M678+2,0),OFFSET(C678,-M678+2,0),OFFSET(C678,-M678+3,0)+AB678,OFFSET(C678,-M678+4,0),0,3)/100*D678*10000)</f>
        <v/>
      </c>
      <c r="S678" s="248" t="str">
        <f aca="true">IF(D678="","",xEURO(OFFSET(C678,-M678+1,0),E678,OFFSET(C678,-M678+2,0),OFFSET(C678,-M678+2,0),OFFSET(C678,-M678+3,0)+AB678,OFFSET(C678,-M678+4,0),0,5)/365.25*D678*10000)</f>
        <v/>
      </c>
      <c r="U678" s="175" t="str">
        <f aca="true">IF(I678="","",xEURO(OFFSET(C678,-M678+1,0),J678,OFFSET(C678,-M678+2,0),OFFSET(C678,-M678+2,0),OFFSET(C678,-M678+3,0)+AC678,OFFSET(C678,-M678+4,0),1,1)*I678)</f>
        <v/>
      </c>
      <c r="V678" s="235" t="str">
        <f aca="true">IF(I678="","",xEURO(OFFSET(C678,-M678+1,0),J678,OFFSET(C678,-M678+2,0),OFFSET(C678,-M678+2,0),OFFSET(C678,-M678+3,0)+AC678,OFFSET(C678,-M678+4,0),1,0))</f>
        <v/>
      </c>
      <c r="W678" s="175" t="str">
        <f aca="false">IF(I678="","",(V678-K678)*I678*10)</f>
        <v/>
      </c>
      <c r="X678" s="175" t="str">
        <f aca="true">IF(I678="","",xEURO(OFFSET(C678,-M678+1,0),J678,OFFSET(C678,-M678+2,0),OFFSET(C678,-M678+2,0),OFFSET(C678,-M678+3,0)+AC678,OFFSET(C678,-M678+4,0),1,2)/10*I678)</f>
        <v/>
      </c>
      <c r="Y678" s="248" t="str">
        <f aca="true">IF(I678="","",xEURO(OFFSET(C678,-M678+1,0),J678,OFFSET(C678,-M678+2,0),OFFSET(C678,-M678+2,0),OFFSET(C678,-M678+3,0)+AC678,OFFSET(C678,-M678+4,0),1,3)/100*I678*10000)</f>
        <v/>
      </c>
      <c r="Z678" s="248" t="str">
        <f aca="true">IF(I678="","",xEURO(OFFSET(C678,-M678+1,0),J678,OFFSET(C678,-M678+2,0),OFFSET(C678,-M678+2,0),OFFSET(C678,-M678+3,0)+AC678,OFFSET(C678,-M678+4,0),1,5)/365.25*I678*10000)</f>
        <v/>
      </c>
      <c r="AB678" s="249" t="str">
        <f aca="true">IF(D678="","",xCalcSkew(OFFSET(C678,-M678,0),E678-OFFSET(C678,-M678+1,0),b)/100)</f>
        <v/>
      </c>
      <c r="AC678" s="249" t="str">
        <f aca="true">IF(I678="","",xCalcSkew(OFFSET(C678,-M678,0),J678-OFFSET(C678,-M678+1,0),b)/100)</f>
        <v/>
      </c>
      <c r="AE678" s="0" t="n">
        <f aca="false">D678*F678*10000*-1</f>
        <v>-0</v>
      </c>
      <c r="AF678" s="0" t="n">
        <f aca="false">I678*K678*10000*-1</f>
        <v>-0</v>
      </c>
      <c r="AG678" s="0" t="n">
        <f aca="false">AE678+AF678</f>
        <v>-0</v>
      </c>
    </row>
    <row r="679" customFormat="false" ht="12.75" hidden="false" customHeight="false" outlineLevel="0" collapsed="false">
      <c r="D679" s="265"/>
      <c r="E679" s="266"/>
      <c r="F679" s="266"/>
      <c r="G679" s="267"/>
      <c r="I679" s="265"/>
      <c r="J679" s="266"/>
      <c r="K679" s="266"/>
      <c r="L679" s="268"/>
      <c r="M679" s="247" t="n">
        <f aca="false">M678+1</f>
        <v>20</v>
      </c>
      <c r="N679" s="175" t="str">
        <f aca="true">IF(D679="","",xEURO(OFFSET(C679,-M679+1,0),E679,OFFSET(C679,-M679+2,0),OFFSET(C679,-M679+2,0),OFFSET(C679,-M679+3,0)+AB679,OFFSET(C679,-M679+4,0),0,1)*D679)</f>
        <v/>
      </c>
      <c r="O679" s="235" t="str">
        <f aca="true">IF(D679="","",xEURO(OFFSET(C679,-M679+1,0),E679,OFFSET(C679,-M679+2,0),OFFSET(C679,-M679+2,0),OFFSET(C679,-M679+3,0)+AB679,OFFSET(C679,-M679+4,0),0,0))</f>
        <v/>
      </c>
      <c r="P679" s="175" t="str">
        <f aca="false">IF(D679="","",(O679-F679)*D679*10)</f>
        <v/>
      </c>
      <c r="Q679" s="175" t="str">
        <f aca="true">IF(D679="","",xEURO(OFFSET(C679,-M679+1,0),E679,OFFSET(C679,-M679+2,0),OFFSET(C679,-M679+2,0),OFFSET(C679,-M679+3,0)+AB679,OFFSET(C679,-M679+4,0),0,2)/10*D679)</f>
        <v/>
      </c>
      <c r="R679" s="248" t="str">
        <f aca="true">IF(D679="","",xEURO(OFFSET(C679,-M679+1,0),E679,OFFSET(C679,-M679+2,0),OFFSET(C679,-M679+2,0),OFFSET(C679,-M679+3,0)+AB679,OFFSET(C679,-M679+4,0),0,3)/100*D679*10000)</f>
        <v/>
      </c>
      <c r="S679" s="248" t="str">
        <f aca="true">IF(D679="","",xEURO(OFFSET(C679,-M679+1,0),E679,OFFSET(C679,-M679+2,0),OFFSET(C679,-M679+2,0),OFFSET(C679,-M679+3,0)+AB679,OFFSET(C679,-M679+4,0),0,5)/365.25*D679*10000)</f>
        <v/>
      </c>
      <c r="U679" s="175" t="str">
        <f aca="true">IF(I679="","",xEURO(OFFSET(C679,-M679+1,0),J679,OFFSET(C679,-M679+2,0),OFFSET(C679,-M679+2,0),OFFSET(C679,-M679+3,0)+AC679,OFFSET(C679,-M679+4,0),1,1)*I679)</f>
        <v/>
      </c>
      <c r="V679" s="235" t="str">
        <f aca="true">IF(I679="","",xEURO(OFFSET(C679,-M679+1,0),J679,OFFSET(C679,-M679+2,0),OFFSET(C679,-M679+2,0),OFFSET(C679,-M679+3,0)+AC679,OFFSET(C679,-M679+4,0),1,0))</f>
        <v/>
      </c>
      <c r="W679" s="175" t="str">
        <f aca="false">IF(I679="","",(V679-K679)*I679*10)</f>
        <v/>
      </c>
      <c r="X679" s="175" t="str">
        <f aca="true">IF(I679="","",xEURO(OFFSET(C679,-M679+1,0),J679,OFFSET(C679,-M679+2,0),OFFSET(C679,-M679+2,0),OFFSET(C679,-M679+3,0)+AC679,OFFSET(C679,-M679+4,0),1,2)/10*I679)</f>
        <v/>
      </c>
      <c r="Y679" s="248" t="str">
        <f aca="true">IF(I679="","",xEURO(OFFSET(C679,-M679+1,0),J679,OFFSET(C679,-M679+2,0),OFFSET(C679,-M679+2,0),OFFSET(C679,-M679+3,0)+AC679,OFFSET(C679,-M679+4,0),1,3)/100*I679*10000)</f>
        <v/>
      </c>
      <c r="Z679" s="248" t="str">
        <f aca="true">IF(I679="","",xEURO(OFFSET(C679,-M679+1,0),J679,OFFSET(C679,-M679+2,0),OFFSET(C679,-M679+2,0),OFFSET(C679,-M679+3,0)+AC679,OFFSET(C679,-M679+4,0),1,5)/365.25*I679*10000)</f>
        <v/>
      </c>
      <c r="AB679" s="249" t="str">
        <f aca="true">IF(D679="","",xCalcSkew(OFFSET(C679,-M679,0),E679-OFFSET(C679,-M679+1,0),b)/100)</f>
        <v/>
      </c>
      <c r="AC679" s="249" t="str">
        <f aca="true">IF(I679="","",xCalcSkew(OFFSET(C679,-M679,0),J679-OFFSET(C679,-M679+1,0),b)/100)</f>
        <v/>
      </c>
      <c r="AE679" s="0" t="n">
        <f aca="false">D679*F679*10000*-1</f>
        <v>-0</v>
      </c>
      <c r="AF679" s="0" t="n">
        <f aca="false">I679*K679*10000*-1</f>
        <v>-0</v>
      </c>
      <c r="AG679" s="0" t="n">
        <f aca="false">AE679+AF679</f>
        <v>-0</v>
      </c>
    </row>
    <row r="680" customFormat="false" ht="12.75" hidden="false" customHeight="false" outlineLevel="0" collapsed="false">
      <c r="D680" s="265"/>
      <c r="E680" s="266"/>
      <c r="F680" s="266"/>
      <c r="G680" s="267"/>
      <c r="I680" s="265"/>
      <c r="J680" s="266"/>
      <c r="K680" s="266"/>
      <c r="L680" s="268"/>
      <c r="M680" s="247" t="n">
        <f aca="false">M679+1</f>
        <v>21</v>
      </c>
      <c r="N680" s="175" t="str">
        <f aca="true">IF(D680="","",xEURO(OFFSET(C680,-M680+1,0),E680,OFFSET(C680,-M680+2,0),OFFSET(C680,-M680+2,0),OFFSET(C680,-M680+3,0)+AB680,OFFSET(C680,-M680+4,0),0,1)*D680)</f>
        <v/>
      </c>
      <c r="O680" s="235" t="str">
        <f aca="true">IF(D680="","",xEURO(OFFSET(C680,-M680+1,0),E680,OFFSET(C680,-M680+2,0),OFFSET(C680,-M680+2,0),OFFSET(C680,-M680+3,0)+AB680,OFFSET(C680,-M680+4,0),0,0))</f>
        <v/>
      </c>
      <c r="P680" s="175" t="str">
        <f aca="false">IF(D680="","",(O680-F680)*D680*10)</f>
        <v/>
      </c>
      <c r="Q680" s="175" t="str">
        <f aca="true">IF(D680="","",xEURO(OFFSET(C680,-M680+1,0),E680,OFFSET(C680,-M680+2,0),OFFSET(C680,-M680+2,0),OFFSET(C680,-M680+3,0)+AB680,OFFSET(C680,-M680+4,0),0,2)/10*D680)</f>
        <v/>
      </c>
      <c r="R680" s="248" t="str">
        <f aca="true">IF(D680="","",xEURO(OFFSET(C680,-M680+1,0),E680,OFFSET(C680,-M680+2,0),OFFSET(C680,-M680+2,0),OFFSET(C680,-M680+3,0)+AB680,OFFSET(C680,-M680+4,0),0,3)/100*D680*10000)</f>
        <v/>
      </c>
      <c r="S680" s="248" t="str">
        <f aca="true">IF(D680="","",xEURO(OFFSET(C680,-M680+1,0),E680,OFFSET(C680,-M680+2,0),OFFSET(C680,-M680+2,0),OFFSET(C680,-M680+3,0)+AB680,OFFSET(C680,-M680+4,0),0,5)/365.25*D680*10000)</f>
        <v/>
      </c>
      <c r="U680" s="175" t="str">
        <f aca="true">IF(I680="","",xEURO(OFFSET(C680,-M680+1,0),J680,OFFSET(C680,-M680+2,0),OFFSET(C680,-M680+2,0),OFFSET(C680,-M680+3,0)+AC680,OFFSET(C680,-M680+4,0),1,1)*I680)</f>
        <v/>
      </c>
      <c r="V680" s="235" t="str">
        <f aca="true">IF(I680="","",xEURO(OFFSET(C680,-M680+1,0),J680,OFFSET(C680,-M680+2,0),OFFSET(C680,-M680+2,0),OFFSET(C680,-M680+3,0)+AC680,OFFSET(C680,-M680+4,0),1,0))</f>
        <v/>
      </c>
      <c r="W680" s="175" t="str">
        <f aca="false">IF(I680="","",(V680-K680)*I680*10)</f>
        <v/>
      </c>
      <c r="X680" s="175" t="str">
        <f aca="true">IF(I680="","",xEURO(OFFSET(C680,-M680+1,0),J680,OFFSET(C680,-M680+2,0),OFFSET(C680,-M680+2,0),OFFSET(C680,-M680+3,0)+AC680,OFFSET(C680,-M680+4,0),1,2)/10*I680)</f>
        <v/>
      </c>
      <c r="Y680" s="248" t="str">
        <f aca="true">IF(I680="","",xEURO(OFFSET(C680,-M680+1,0),J680,OFFSET(C680,-M680+2,0),OFFSET(C680,-M680+2,0),OFFSET(C680,-M680+3,0)+AC680,OFFSET(C680,-M680+4,0),1,3)/100*I680*10000)</f>
        <v/>
      </c>
      <c r="Z680" s="248" t="str">
        <f aca="true">IF(I680="","",xEURO(OFFSET(C680,-M680+1,0),J680,OFFSET(C680,-M680+2,0),OFFSET(C680,-M680+2,0),OFFSET(C680,-M680+3,0)+AC680,OFFSET(C680,-M680+4,0),1,5)/365.25*I680*10000)</f>
        <v/>
      </c>
      <c r="AB680" s="249" t="str">
        <f aca="true">IF(D680="","",xCalcSkew(OFFSET(C680,-M680,0),E680-OFFSET(C680,-M680+1,0),b)/100)</f>
        <v/>
      </c>
      <c r="AC680" s="249" t="str">
        <f aca="true">IF(I680="","",xCalcSkew(OFFSET(C680,-M680,0),J680-OFFSET(C680,-M680+1,0),b)/100)</f>
        <v/>
      </c>
      <c r="AE680" s="0" t="n">
        <f aca="false">D680*F680*10000*-1</f>
        <v>-0</v>
      </c>
      <c r="AF680" s="0" t="n">
        <f aca="false">I680*K680*10000*-1</f>
        <v>-0</v>
      </c>
      <c r="AG680" s="0" t="n">
        <f aca="false">AE680+AF680</f>
        <v>-0</v>
      </c>
    </row>
    <row r="681" customFormat="false" ht="12.75" hidden="false" customHeight="false" outlineLevel="0" collapsed="false">
      <c r="D681" s="265"/>
      <c r="E681" s="266"/>
      <c r="F681" s="266"/>
      <c r="G681" s="267"/>
      <c r="I681" s="265"/>
      <c r="J681" s="266"/>
      <c r="K681" s="266"/>
      <c r="L681" s="268"/>
      <c r="M681" s="247" t="n">
        <f aca="false">M680+1</f>
        <v>22</v>
      </c>
      <c r="N681" s="175" t="str">
        <f aca="true">IF(D681="","",xEURO(OFFSET(C681,-M681+1,0),E681,OFFSET(C681,-M681+2,0),OFFSET(C681,-M681+2,0),OFFSET(C681,-M681+3,0)+AB681,OFFSET(C681,-M681+4,0),0,1)*D681)</f>
        <v/>
      </c>
      <c r="O681" s="235" t="str">
        <f aca="true">IF(D681="","",xEURO(OFFSET(C681,-M681+1,0),E681,OFFSET(C681,-M681+2,0),OFFSET(C681,-M681+2,0),OFFSET(C681,-M681+3,0)+AB681,OFFSET(C681,-M681+4,0),0,0))</f>
        <v/>
      </c>
      <c r="P681" s="175" t="str">
        <f aca="false">IF(D681="","",(O681-F681)*D681*10)</f>
        <v/>
      </c>
      <c r="Q681" s="175" t="str">
        <f aca="true">IF(D681="","",xEURO(OFFSET(C681,-M681+1,0),E681,OFFSET(C681,-M681+2,0),OFFSET(C681,-M681+2,0),OFFSET(C681,-M681+3,0)+AB681,OFFSET(C681,-M681+4,0),0,2)/10*D681)</f>
        <v/>
      </c>
      <c r="R681" s="248" t="str">
        <f aca="true">IF(D681="","",xEURO(OFFSET(C681,-M681+1,0),E681,OFFSET(C681,-M681+2,0),OFFSET(C681,-M681+2,0),OFFSET(C681,-M681+3,0)+AB681,OFFSET(C681,-M681+4,0),0,3)/100*D681*10000)</f>
        <v/>
      </c>
      <c r="S681" s="248" t="str">
        <f aca="true">IF(D681="","",xEURO(OFFSET(C681,-M681+1,0),E681,OFFSET(C681,-M681+2,0),OFFSET(C681,-M681+2,0),OFFSET(C681,-M681+3,0)+AB681,OFFSET(C681,-M681+4,0),0,5)/365.25*D681*10000)</f>
        <v/>
      </c>
      <c r="U681" s="175" t="str">
        <f aca="true">IF(I681="","",xEURO(OFFSET(C681,-M681+1,0),J681,OFFSET(C681,-M681+2,0),OFFSET(C681,-M681+2,0),OFFSET(C681,-M681+3,0)+AC681,OFFSET(C681,-M681+4,0),1,1)*I681)</f>
        <v/>
      </c>
      <c r="V681" s="235" t="str">
        <f aca="true">IF(I681="","",xEURO(OFFSET(C681,-M681+1,0),J681,OFFSET(C681,-M681+2,0),OFFSET(C681,-M681+2,0),OFFSET(C681,-M681+3,0)+AC681,OFFSET(C681,-M681+4,0),1,0))</f>
        <v/>
      </c>
      <c r="W681" s="175" t="str">
        <f aca="false">IF(I681="","",(V681-K681)*I681*10)</f>
        <v/>
      </c>
      <c r="X681" s="175" t="str">
        <f aca="true">IF(I681="","",xEURO(OFFSET(C681,-M681+1,0),J681,OFFSET(C681,-M681+2,0),OFFSET(C681,-M681+2,0),OFFSET(C681,-M681+3,0)+AC681,OFFSET(C681,-M681+4,0),1,2)/10*I681)</f>
        <v/>
      </c>
      <c r="Y681" s="248" t="str">
        <f aca="true">IF(I681="","",xEURO(OFFSET(C681,-M681+1,0),J681,OFFSET(C681,-M681+2,0),OFFSET(C681,-M681+2,0),OFFSET(C681,-M681+3,0)+AC681,OFFSET(C681,-M681+4,0),1,3)/100*I681*10000)</f>
        <v/>
      </c>
      <c r="Z681" s="248" t="str">
        <f aca="true">IF(I681="","",xEURO(OFFSET(C681,-M681+1,0),J681,OFFSET(C681,-M681+2,0),OFFSET(C681,-M681+2,0),OFFSET(C681,-M681+3,0)+AC681,OFFSET(C681,-M681+4,0),1,5)/365.25*I681*10000)</f>
        <v/>
      </c>
      <c r="AB681" s="249" t="str">
        <f aca="true">IF(D681="","",xCalcSkew(OFFSET(C681,-M681,0),E681-OFFSET(C681,-M681+1,0),b)/100)</f>
        <v/>
      </c>
      <c r="AC681" s="249" t="str">
        <f aca="true">IF(I681="","",xCalcSkew(OFFSET(C681,-M681,0),J681-OFFSET(C681,-M681+1,0),b)/100)</f>
        <v/>
      </c>
      <c r="AE681" s="0" t="n">
        <f aca="false">D681*F681*10000*-1</f>
        <v>-0</v>
      </c>
      <c r="AF681" s="0" t="n">
        <f aca="false">I681*K681*10000*-1</f>
        <v>-0</v>
      </c>
      <c r="AG681" s="0" t="n">
        <f aca="false">AE681+AF681</f>
        <v>-0</v>
      </c>
    </row>
    <row r="682" customFormat="false" ht="12.75" hidden="false" customHeight="false" outlineLevel="0" collapsed="false">
      <c r="D682" s="265"/>
      <c r="E682" s="266"/>
      <c r="F682" s="266"/>
      <c r="G682" s="267"/>
      <c r="I682" s="265"/>
      <c r="J682" s="266"/>
      <c r="K682" s="266"/>
      <c r="L682" s="268"/>
      <c r="M682" s="247" t="n">
        <f aca="false">M681+1</f>
        <v>23</v>
      </c>
      <c r="N682" s="175" t="str">
        <f aca="true">IF(D682="","",xEURO(OFFSET(C682,-M682+1,0),E682,OFFSET(C682,-M682+2,0),OFFSET(C682,-M682+2,0),OFFSET(C682,-M682+3,0)+AB682,OFFSET(C682,-M682+4,0),0,1)*D682)</f>
        <v/>
      </c>
      <c r="O682" s="235" t="str">
        <f aca="true">IF(D682="","",xEURO(OFFSET(C682,-M682+1,0),E682,OFFSET(C682,-M682+2,0),OFFSET(C682,-M682+2,0),OFFSET(C682,-M682+3,0)+AB682,OFFSET(C682,-M682+4,0),0,0))</f>
        <v/>
      </c>
      <c r="P682" s="175" t="str">
        <f aca="false">IF(D682="","",(O682-F682)*D682*10)</f>
        <v/>
      </c>
      <c r="Q682" s="175" t="str">
        <f aca="true">IF(D682="","",xEURO(OFFSET(C682,-M682+1,0),E682,OFFSET(C682,-M682+2,0),OFFSET(C682,-M682+2,0),OFFSET(C682,-M682+3,0)+AB682,OFFSET(C682,-M682+4,0),0,2)/10*D682)</f>
        <v/>
      </c>
      <c r="R682" s="248" t="str">
        <f aca="true">IF(D682="","",xEURO(OFFSET(C682,-M682+1,0),E682,OFFSET(C682,-M682+2,0),OFFSET(C682,-M682+2,0),OFFSET(C682,-M682+3,0)+AB682,OFFSET(C682,-M682+4,0),0,3)/100*D682*10000)</f>
        <v/>
      </c>
      <c r="S682" s="248" t="str">
        <f aca="true">IF(D682="","",xEURO(OFFSET(C682,-M682+1,0),E682,OFFSET(C682,-M682+2,0),OFFSET(C682,-M682+2,0),OFFSET(C682,-M682+3,0)+AB682,OFFSET(C682,-M682+4,0),0,5)/365.25*D682*10000)</f>
        <v/>
      </c>
      <c r="U682" s="175" t="str">
        <f aca="true">IF(I682="","",xEURO(OFFSET(C682,-M682+1,0),J682,OFFSET(C682,-M682+2,0),OFFSET(C682,-M682+2,0),OFFSET(C682,-M682+3,0)+AC682,OFFSET(C682,-M682+4,0),1,1)*I682)</f>
        <v/>
      </c>
      <c r="V682" s="235" t="str">
        <f aca="true">IF(I682="","",xEURO(OFFSET(C682,-M682+1,0),J682,OFFSET(C682,-M682+2,0),OFFSET(C682,-M682+2,0),OFFSET(C682,-M682+3,0)+AC682,OFFSET(C682,-M682+4,0),1,0))</f>
        <v/>
      </c>
      <c r="W682" s="175" t="str">
        <f aca="false">IF(I682="","",(V682-K682)*I682*10)</f>
        <v/>
      </c>
      <c r="X682" s="175" t="str">
        <f aca="true">IF(I682="","",xEURO(OFFSET(C682,-M682+1,0),J682,OFFSET(C682,-M682+2,0),OFFSET(C682,-M682+2,0),OFFSET(C682,-M682+3,0)+AC682,OFFSET(C682,-M682+4,0),1,2)/10*I682)</f>
        <v/>
      </c>
      <c r="Y682" s="248" t="str">
        <f aca="true">IF(I682="","",xEURO(OFFSET(C682,-M682+1,0),J682,OFFSET(C682,-M682+2,0),OFFSET(C682,-M682+2,0),OFFSET(C682,-M682+3,0)+AC682,OFFSET(C682,-M682+4,0),1,3)/100*I682*10000)</f>
        <v/>
      </c>
      <c r="Z682" s="248" t="str">
        <f aca="true">IF(I682="","",xEURO(OFFSET(C682,-M682+1,0),J682,OFFSET(C682,-M682+2,0),OFFSET(C682,-M682+2,0),OFFSET(C682,-M682+3,0)+AC682,OFFSET(C682,-M682+4,0),1,5)/365.25*I682*10000)</f>
        <v/>
      </c>
      <c r="AB682" s="249" t="str">
        <f aca="true">IF(D682="","",xCalcSkew(OFFSET(C682,-M682,0),E682-OFFSET(C682,-M682+1,0),b)/100)</f>
        <v/>
      </c>
      <c r="AC682" s="249" t="str">
        <f aca="true">IF(I682="","",xCalcSkew(OFFSET(C682,-M682,0),J682-OFFSET(C682,-M682+1,0),b)/100)</f>
        <v/>
      </c>
      <c r="AE682" s="0" t="n">
        <f aca="false">D682*F682*10000*-1</f>
        <v>-0</v>
      </c>
      <c r="AF682" s="0" t="n">
        <f aca="false">I682*K682*10000*-1</f>
        <v>-0</v>
      </c>
      <c r="AG682" s="0" t="n">
        <f aca="false">AE682+AF682</f>
        <v>-0</v>
      </c>
    </row>
    <row r="683" customFormat="false" ht="12.75" hidden="false" customHeight="false" outlineLevel="0" collapsed="false">
      <c r="D683" s="265"/>
      <c r="E683" s="266"/>
      <c r="F683" s="266"/>
      <c r="G683" s="267"/>
      <c r="I683" s="265"/>
      <c r="J683" s="266"/>
      <c r="K683" s="266"/>
      <c r="L683" s="268"/>
      <c r="M683" s="247" t="n">
        <f aca="false">M682+1</f>
        <v>24</v>
      </c>
      <c r="N683" s="175" t="str">
        <f aca="true">IF(D683="","",xEURO(OFFSET(C683,-M683+1,0),E683,OFFSET(C683,-M683+2,0),OFFSET(C683,-M683+2,0),OFFSET(C683,-M683+3,0)+AB683,OFFSET(C683,-M683+4,0),0,1)*D683)</f>
        <v/>
      </c>
      <c r="O683" s="235" t="str">
        <f aca="true">IF(D683="","",xEURO(OFFSET(C683,-M683+1,0),E683,OFFSET(C683,-M683+2,0),OFFSET(C683,-M683+2,0),OFFSET(C683,-M683+3,0)+AB683,OFFSET(C683,-M683+4,0),0,0))</f>
        <v/>
      </c>
      <c r="P683" s="175" t="str">
        <f aca="false">IF(D683="","",(O683-F683)*D683*10)</f>
        <v/>
      </c>
      <c r="Q683" s="175" t="str">
        <f aca="true">IF(D683="","",xEURO(OFFSET(C683,-M683+1,0),E683,OFFSET(C683,-M683+2,0),OFFSET(C683,-M683+2,0),OFFSET(C683,-M683+3,0)+AB683,OFFSET(C683,-M683+4,0),0,2)/10*D683)</f>
        <v/>
      </c>
      <c r="R683" s="248" t="str">
        <f aca="true">IF(D683="","",xEURO(OFFSET(C683,-M683+1,0),E683,OFFSET(C683,-M683+2,0),OFFSET(C683,-M683+2,0),OFFSET(C683,-M683+3,0)+AB683,OFFSET(C683,-M683+4,0),0,3)/100*D683*10000)</f>
        <v/>
      </c>
      <c r="S683" s="248" t="str">
        <f aca="true">IF(D683="","",xEURO(OFFSET(C683,-M683+1,0),E683,OFFSET(C683,-M683+2,0),OFFSET(C683,-M683+2,0),OFFSET(C683,-M683+3,0)+AB683,OFFSET(C683,-M683+4,0),0,5)/365.25*D683*10000)</f>
        <v/>
      </c>
      <c r="U683" s="175" t="str">
        <f aca="true">IF(I683="","",xEURO(OFFSET(C683,-M683+1,0),J683,OFFSET(C683,-M683+2,0),OFFSET(C683,-M683+2,0),OFFSET(C683,-M683+3,0)+AC683,OFFSET(C683,-M683+4,0),1,1)*I683)</f>
        <v/>
      </c>
      <c r="V683" s="235" t="str">
        <f aca="true">IF(I683="","",xEURO(OFFSET(C683,-M683+1,0),J683,OFFSET(C683,-M683+2,0),OFFSET(C683,-M683+2,0),OFFSET(C683,-M683+3,0)+AC683,OFFSET(C683,-M683+4,0),1,0))</f>
        <v/>
      </c>
      <c r="W683" s="175" t="str">
        <f aca="false">IF(I683="","",(V683-K683)*I683*10)</f>
        <v/>
      </c>
      <c r="X683" s="175" t="str">
        <f aca="true">IF(I683="","",xEURO(OFFSET(C683,-M683+1,0),J683,OFFSET(C683,-M683+2,0),OFFSET(C683,-M683+2,0),OFFSET(C683,-M683+3,0)+AC683,OFFSET(C683,-M683+4,0),1,2)/10*I683)</f>
        <v/>
      </c>
      <c r="Y683" s="248" t="str">
        <f aca="true">IF(I683="","",xEURO(OFFSET(C683,-M683+1,0),J683,OFFSET(C683,-M683+2,0),OFFSET(C683,-M683+2,0),OFFSET(C683,-M683+3,0)+AC683,OFFSET(C683,-M683+4,0),1,3)/100*I683*10000)</f>
        <v/>
      </c>
      <c r="Z683" s="248" t="str">
        <f aca="true">IF(I683="","",xEURO(OFFSET(C683,-M683+1,0),J683,OFFSET(C683,-M683+2,0),OFFSET(C683,-M683+2,0),OFFSET(C683,-M683+3,0)+AC683,OFFSET(C683,-M683+4,0),1,5)/365.25*I683*10000)</f>
        <v/>
      </c>
      <c r="AB683" s="249" t="str">
        <f aca="true">IF(D683="","",xCalcSkew(OFFSET(C683,-M683,0),E683-OFFSET(C683,-M683+1,0),b)/100)</f>
        <v/>
      </c>
      <c r="AC683" s="249" t="str">
        <f aca="true">IF(I683="","",xCalcSkew(OFFSET(C683,-M683,0),J683-OFFSET(C683,-M683+1,0),b)/100)</f>
        <v/>
      </c>
      <c r="AE683" s="0" t="n">
        <f aca="false">D683*F683*10000*-1</f>
        <v>-0</v>
      </c>
      <c r="AF683" s="0" t="n">
        <f aca="false">I683*K683*10000*-1</f>
        <v>-0</v>
      </c>
      <c r="AG683" s="0" t="n">
        <f aca="false">AE683+AF683</f>
        <v>-0</v>
      </c>
    </row>
    <row r="684" customFormat="false" ht="12.75" hidden="false" customHeight="false" outlineLevel="0" collapsed="false">
      <c r="D684" s="265"/>
      <c r="E684" s="266"/>
      <c r="F684" s="266"/>
      <c r="G684" s="267"/>
      <c r="I684" s="265"/>
      <c r="J684" s="266"/>
      <c r="K684" s="266"/>
      <c r="L684" s="268"/>
      <c r="M684" s="247" t="n">
        <f aca="false">M683+1</f>
        <v>25</v>
      </c>
      <c r="N684" s="175" t="str">
        <f aca="true">IF(D684="","",xEURO(OFFSET(C684,-M684+1,0),E684,OFFSET(C684,-M684+2,0),OFFSET(C684,-M684+2,0),OFFSET(C684,-M684+3,0)+AB684,OFFSET(C684,-M684+4,0),0,1)*D684)</f>
        <v/>
      </c>
      <c r="O684" s="235" t="str">
        <f aca="true">IF(D684="","",xEURO(OFFSET(C684,-M684+1,0),E684,OFFSET(C684,-M684+2,0),OFFSET(C684,-M684+2,0),OFFSET(C684,-M684+3,0)+AB684,OFFSET(C684,-M684+4,0),0,0))</f>
        <v/>
      </c>
      <c r="P684" s="175" t="str">
        <f aca="false">IF(D684="","",(O684-F684)*D684*10)</f>
        <v/>
      </c>
      <c r="Q684" s="175" t="str">
        <f aca="true">IF(D684="","",xEURO(OFFSET(C684,-M684+1,0),E684,OFFSET(C684,-M684+2,0),OFFSET(C684,-M684+2,0),OFFSET(C684,-M684+3,0)+AB684,OFFSET(C684,-M684+4,0),0,2)/10*D684)</f>
        <v/>
      </c>
      <c r="R684" s="248" t="str">
        <f aca="true">IF(D684="","",xEURO(OFFSET(C684,-M684+1,0),E684,OFFSET(C684,-M684+2,0),OFFSET(C684,-M684+2,0),OFFSET(C684,-M684+3,0)+AB684,OFFSET(C684,-M684+4,0),0,3)/100*D684*10000)</f>
        <v/>
      </c>
      <c r="S684" s="248" t="str">
        <f aca="true">IF(D684="","",xEURO(OFFSET(C684,-M684+1,0),E684,OFFSET(C684,-M684+2,0),OFFSET(C684,-M684+2,0),OFFSET(C684,-M684+3,0)+AB684,OFFSET(C684,-M684+4,0),0,5)/365.25*D684*10000)</f>
        <v/>
      </c>
      <c r="U684" s="175" t="str">
        <f aca="true">IF(I684="","",xEURO(OFFSET(C684,-M684+1,0),J684,OFFSET(C684,-M684+2,0),OFFSET(C684,-M684+2,0),OFFSET(C684,-M684+3,0)+AC684,OFFSET(C684,-M684+4,0),1,1)*I684)</f>
        <v/>
      </c>
      <c r="V684" s="235" t="str">
        <f aca="true">IF(I684="","",xEURO(OFFSET(C684,-M684+1,0),J684,OFFSET(C684,-M684+2,0),OFFSET(C684,-M684+2,0),OFFSET(C684,-M684+3,0)+AC684,OFFSET(C684,-M684+4,0),1,0))</f>
        <v/>
      </c>
      <c r="W684" s="175" t="str">
        <f aca="false">IF(I684="","",(V684-K684)*I684*10)</f>
        <v/>
      </c>
      <c r="X684" s="175" t="str">
        <f aca="true">IF(I684="","",xEURO(OFFSET(C684,-M684+1,0),J684,OFFSET(C684,-M684+2,0),OFFSET(C684,-M684+2,0),OFFSET(C684,-M684+3,0)+AC684,OFFSET(C684,-M684+4,0),1,2)/10*I684)</f>
        <v/>
      </c>
      <c r="Y684" s="248" t="str">
        <f aca="true">IF(I684="","",xEURO(OFFSET(C684,-M684+1,0),J684,OFFSET(C684,-M684+2,0),OFFSET(C684,-M684+2,0),OFFSET(C684,-M684+3,0)+AC684,OFFSET(C684,-M684+4,0),1,3)/100*I684*10000)</f>
        <v/>
      </c>
      <c r="Z684" s="248" t="str">
        <f aca="true">IF(I684="","",xEURO(OFFSET(C684,-M684+1,0),J684,OFFSET(C684,-M684+2,0),OFFSET(C684,-M684+2,0),OFFSET(C684,-M684+3,0)+AC684,OFFSET(C684,-M684+4,0),1,5)/365.25*I684*10000)</f>
        <v/>
      </c>
      <c r="AB684" s="249" t="str">
        <f aca="true">IF(D684="","",xCalcSkew(OFFSET(C684,-M684,0),E684-OFFSET(C684,-M684+1,0),b)/100)</f>
        <v/>
      </c>
      <c r="AC684" s="249" t="str">
        <f aca="true">IF(I684="","",xCalcSkew(OFFSET(C684,-M684,0),J684-OFFSET(C684,-M684+1,0),b)/100)</f>
        <v/>
      </c>
      <c r="AE684" s="0" t="n">
        <f aca="false">D684*F684*10000*-1</f>
        <v>-0</v>
      </c>
      <c r="AF684" s="0" t="n">
        <f aca="false">I684*K684*10000*-1</f>
        <v>-0</v>
      </c>
      <c r="AG684" s="0" t="n">
        <f aca="false">AE684+AF684</f>
        <v>-0</v>
      </c>
    </row>
    <row r="685" customFormat="false" ht="12.75" hidden="false" customHeight="false" outlineLevel="0" collapsed="false">
      <c r="D685" s="265"/>
      <c r="E685" s="266"/>
      <c r="F685" s="266"/>
      <c r="G685" s="267"/>
      <c r="I685" s="265"/>
      <c r="J685" s="266"/>
      <c r="K685" s="266"/>
      <c r="L685" s="268"/>
      <c r="M685" s="247" t="n">
        <f aca="false">M684+1</f>
        <v>26</v>
      </c>
      <c r="N685" s="175" t="str">
        <f aca="true">IF(D685="","",xEURO(OFFSET(C685,-M685+1,0),E685,OFFSET(C685,-M685+2,0),OFFSET(C685,-M685+2,0),OFFSET(C685,-M685+3,0)+AB685,OFFSET(C685,-M685+4,0),0,1)*D685)</f>
        <v/>
      </c>
      <c r="O685" s="235" t="str">
        <f aca="true">IF(D685="","",xEURO(OFFSET(C685,-M685+1,0),E685,OFFSET(C685,-M685+2,0),OFFSET(C685,-M685+2,0),OFFSET(C685,-M685+3,0)+AB685,OFFSET(C685,-M685+4,0),0,0))</f>
        <v/>
      </c>
      <c r="P685" s="175" t="str">
        <f aca="false">IF(D685="","",(O685-F685)*D685*10)</f>
        <v/>
      </c>
      <c r="Q685" s="175" t="str">
        <f aca="true">IF(D685="","",xEURO(OFFSET(C685,-M685+1,0),E685,OFFSET(C685,-M685+2,0),OFFSET(C685,-M685+2,0),OFFSET(C685,-M685+3,0)+AB685,OFFSET(C685,-M685+4,0),0,2)/10*D685)</f>
        <v/>
      </c>
      <c r="R685" s="248" t="str">
        <f aca="true">IF(D685="","",xEURO(OFFSET(C685,-M685+1,0),E685,OFFSET(C685,-M685+2,0),OFFSET(C685,-M685+2,0),OFFSET(C685,-M685+3,0)+AB685,OFFSET(C685,-M685+4,0),0,3)/100*D685*10000)</f>
        <v/>
      </c>
      <c r="S685" s="248" t="str">
        <f aca="true">IF(D685="","",xEURO(OFFSET(C685,-M685+1,0),E685,OFFSET(C685,-M685+2,0),OFFSET(C685,-M685+2,0),OFFSET(C685,-M685+3,0)+AB685,OFFSET(C685,-M685+4,0),0,5)/365.25*D685*10000)</f>
        <v/>
      </c>
      <c r="U685" s="175" t="str">
        <f aca="true">IF(I685="","",xEURO(OFFSET(C685,-M685+1,0),J685,OFFSET(C685,-M685+2,0),OFFSET(C685,-M685+2,0),OFFSET(C685,-M685+3,0)+AC685,OFFSET(C685,-M685+4,0),1,1)*I685)</f>
        <v/>
      </c>
      <c r="V685" s="235" t="str">
        <f aca="true">IF(I685="","",xEURO(OFFSET(C685,-M685+1,0),J685,OFFSET(C685,-M685+2,0),OFFSET(C685,-M685+2,0),OFFSET(C685,-M685+3,0)+AC685,OFFSET(C685,-M685+4,0),1,0))</f>
        <v/>
      </c>
      <c r="W685" s="175" t="str">
        <f aca="false">IF(I685="","",(V685-K685)*I685*10)</f>
        <v/>
      </c>
      <c r="X685" s="175" t="str">
        <f aca="true">IF(I685="","",xEURO(OFFSET(C685,-M685+1,0),J685,OFFSET(C685,-M685+2,0),OFFSET(C685,-M685+2,0),OFFSET(C685,-M685+3,0)+AC685,OFFSET(C685,-M685+4,0),1,2)/10*I685)</f>
        <v/>
      </c>
      <c r="Y685" s="248" t="str">
        <f aca="true">IF(I685="","",xEURO(OFFSET(C685,-M685+1,0),J685,OFFSET(C685,-M685+2,0),OFFSET(C685,-M685+2,0),OFFSET(C685,-M685+3,0)+AC685,OFFSET(C685,-M685+4,0),1,3)/100*I685*10000)</f>
        <v/>
      </c>
      <c r="Z685" s="248" t="str">
        <f aca="true">IF(I685="","",xEURO(OFFSET(C685,-M685+1,0),J685,OFFSET(C685,-M685+2,0),OFFSET(C685,-M685+2,0),OFFSET(C685,-M685+3,0)+AC685,OFFSET(C685,-M685+4,0),1,5)/365.25*I685*10000)</f>
        <v/>
      </c>
      <c r="AB685" s="249" t="str">
        <f aca="true">IF(D685="","",xCalcSkew(OFFSET(C685,-M685,0),E685-OFFSET(C685,-M685+1,0),b)/100)</f>
        <v/>
      </c>
      <c r="AC685" s="249" t="str">
        <f aca="true">IF(I685="","",xCalcSkew(OFFSET(C685,-M685,0),J685-OFFSET(C685,-M685+1,0),b)/100)</f>
        <v/>
      </c>
      <c r="AE685" s="0" t="n">
        <f aca="false">D685*F685*10000*-1</f>
        <v>-0</v>
      </c>
      <c r="AF685" s="0" t="n">
        <f aca="false">I685*K685*10000*-1</f>
        <v>-0</v>
      </c>
      <c r="AG685" s="0" t="n">
        <f aca="false">AE685+AF685</f>
        <v>-0</v>
      </c>
    </row>
    <row r="686" customFormat="false" ht="12.75" hidden="false" customHeight="false" outlineLevel="0" collapsed="false">
      <c r="D686" s="265"/>
      <c r="E686" s="266"/>
      <c r="F686" s="266"/>
      <c r="G686" s="267"/>
      <c r="I686" s="265"/>
      <c r="J686" s="266"/>
      <c r="K686" s="266"/>
      <c r="L686" s="268"/>
      <c r="M686" s="247" t="n">
        <f aca="false">M685+1</f>
        <v>27</v>
      </c>
      <c r="N686" s="175" t="str">
        <f aca="true">IF(D686="","",xEURO(OFFSET(C686,-M686+1,0),E686,OFFSET(C686,-M686+2,0),OFFSET(C686,-M686+2,0),OFFSET(C686,-M686+3,0)+AB686,OFFSET(C686,-M686+4,0),0,1)*D686)</f>
        <v/>
      </c>
      <c r="O686" s="235" t="str">
        <f aca="true">IF(D686="","",xEURO(OFFSET(C686,-M686+1,0),E686,OFFSET(C686,-M686+2,0),OFFSET(C686,-M686+2,0),OFFSET(C686,-M686+3,0)+AB686,OFFSET(C686,-M686+4,0),0,0))</f>
        <v/>
      </c>
      <c r="P686" s="175" t="str">
        <f aca="false">IF(D686="","",(O686-F686)*D686*10)</f>
        <v/>
      </c>
      <c r="Q686" s="175" t="str">
        <f aca="true">IF(D686="","",xEURO(OFFSET(C686,-M686+1,0),E686,OFFSET(C686,-M686+2,0),OFFSET(C686,-M686+2,0),OFFSET(C686,-M686+3,0)+AB686,OFFSET(C686,-M686+4,0),0,2)/10*D686)</f>
        <v/>
      </c>
      <c r="R686" s="248" t="str">
        <f aca="true">IF(D686="","",xEURO(OFFSET(C686,-M686+1,0),E686,OFFSET(C686,-M686+2,0),OFFSET(C686,-M686+2,0),OFFSET(C686,-M686+3,0)+AB686,OFFSET(C686,-M686+4,0),0,3)/100*D686*10000)</f>
        <v/>
      </c>
      <c r="S686" s="248" t="str">
        <f aca="true">IF(D686="","",xEURO(OFFSET(C686,-M686+1,0),E686,OFFSET(C686,-M686+2,0),OFFSET(C686,-M686+2,0),OFFSET(C686,-M686+3,0)+AB686,OFFSET(C686,-M686+4,0),0,5)/365.25*D686*10000)</f>
        <v/>
      </c>
      <c r="U686" s="175" t="str">
        <f aca="true">IF(I686="","",xEURO(OFFSET(C686,-M686+1,0),J686,OFFSET(C686,-M686+2,0),OFFSET(C686,-M686+2,0),OFFSET(C686,-M686+3,0)+AC686,OFFSET(C686,-M686+4,0),1,1)*I686)</f>
        <v/>
      </c>
      <c r="V686" s="235" t="str">
        <f aca="true">IF(I686="","",xEURO(OFFSET(C686,-M686+1,0),J686,OFFSET(C686,-M686+2,0),OFFSET(C686,-M686+2,0),OFFSET(C686,-M686+3,0)+AC686,OFFSET(C686,-M686+4,0),1,0))</f>
        <v/>
      </c>
      <c r="W686" s="175" t="str">
        <f aca="false">IF(I686="","",(V686-K686)*I686*10)</f>
        <v/>
      </c>
      <c r="X686" s="175" t="str">
        <f aca="true">IF(I686="","",xEURO(OFFSET(C686,-M686+1,0),J686,OFFSET(C686,-M686+2,0),OFFSET(C686,-M686+2,0),OFFSET(C686,-M686+3,0)+AC686,OFFSET(C686,-M686+4,0),1,2)/10*I686)</f>
        <v/>
      </c>
      <c r="Y686" s="248" t="str">
        <f aca="true">IF(I686="","",xEURO(OFFSET(C686,-M686+1,0),J686,OFFSET(C686,-M686+2,0),OFFSET(C686,-M686+2,0),OFFSET(C686,-M686+3,0)+AC686,OFFSET(C686,-M686+4,0),1,3)/100*I686*10000)</f>
        <v/>
      </c>
      <c r="Z686" s="248" t="str">
        <f aca="true">IF(I686="","",xEURO(OFFSET(C686,-M686+1,0),J686,OFFSET(C686,-M686+2,0),OFFSET(C686,-M686+2,0),OFFSET(C686,-M686+3,0)+AC686,OFFSET(C686,-M686+4,0),1,5)/365.25*I686*10000)</f>
        <v/>
      </c>
      <c r="AB686" s="249" t="str">
        <f aca="true">IF(D686="","",xCalcSkew(OFFSET(C686,-M686,0),E686-OFFSET(C686,-M686+1,0),b)/100)</f>
        <v/>
      </c>
      <c r="AC686" s="249" t="str">
        <f aca="true">IF(I686="","",xCalcSkew(OFFSET(C686,-M686,0),J686-OFFSET(C686,-M686+1,0),b)/100)</f>
        <v/>
      </c>
      <c r="AE686" s="0" t="n">
        <f aca="false">D686*F686*10000*-1</f>
        <v>-0</v>
      </c>
      <c r="AF686" s="0" t="n">
        <f aca="false">I686*K686*10000*-1</f>
        <v>-0</v>
      </c>
      <c r="AG686" s="0" t="n">
        <f aca="false">AE686+AF686</f>
        <v>-0</v>
      </c>
    </row>
    <row r="687" customFormat="false" ht="12.75" hidden="false" customHeight="false" outlineLevel="0" collapsed="false">
      <c r="D687" s="265"/>
      <c r="E687" s="266"/>
      <c r="F687" s="266"/>
      <c r="G687" s="267"/>
      <c r="I687" s="265"/>
      <c r="J687" s="266"/>
      <c r="K687" s="266"/>
      <c r="L687" s="268"/>
      <c r="M687" s="247" t="n">
        <f aca="false">M686+1</f>
        <v>28</v>
      </c>
      <c r="N687" s="175" t="str">
        <f aca="true">IF(D687="","",xEURO(OFFSET(C687,-M687+1,0),E687,OFFSET(C687,-M687+2,0),OFFSET(C687,-M687+2,0),OFFSET(C687,-M687+3,0)+AB687,OFFSET(C687,-M687+4,0),0,1)*D687)</f>
        <v/>
      </c>
      <c r="O687" s="235" t="str">
        <f aca="true">IF(D687="","",xEURO(OFFSET(C687,-M687+1,0),E687,OFFSET(C687,-M687+2,0),OFFSET(C687,-M687+2,0),OFFSET(C687,-M687+3,0)+AB687,OFFSET(C687,-M687+4,0),0,0))</f>
        <v/>
      </c>
      <c r="P687" s="175" t="str">
        <f aca="false">IF(D687="","",(O687-F687)*D687*10)</f>
        <v/>
      </c>
      <c r="Q687" s="175" t="str">
        <f aca="true">IF(D687="","",xEURO(OFFSET(C687,-M687+1,0),E687,OFFSET(C687,-M687+2,0),OFFSET(C687,-M687+2,0),OFFSET(C687,-M687+3,0)+AB687,OFFSET(C687,-M687+4,0),0,2)/10*D687)</f>
        <v/>
      </c>
      <c r="R687" s="248" t="str">
        <f aca="true">IF(D687="","",xEURO(OFFSET(C687,-M687+1,0),E687,OFFSET(C687,-M687+2,0),OFFSET(C687,-M687+2,0),OFFSET(C687,-M687+3,0)+AB687,OFFSET(C687,-M687+4,0),0,3)/100*D687*10000)</f>
        <v/>
      </c>
      <c r="S687" s="248" t="str">
        <f aca="true">IF(D687="","",xEURO(OFFSET(C687,-M687+1,0),E687,OFFSET(C687,-M687+2,0),OFFSET(C687,-M687+2,0),OFFSET(C687,-M687+3,0)+AB687,OFFSET(C687,-M687+4,0),0,5)/365.25*D687*10000)</f>
        <v/>
      </c>
      <c r="U687" s="175" t="str">
        <f aca="true">IF(I687="","",xEURO(OFFSET(C687,-M687+1,0),J687,OFFSET(C687,-M687+2,0),OFFSET(C687,-M687+2,0),OFFSET(C687,-M687+3,0)+AC687,OFFSET(C687,-M687+4,0),1,1)*I687)</f>
        <v/>
      </c>
      <c r="V687" s="235" t="str">
        <f aca="true">IF(I687="","",xEURO(OFFSET(C687,-M687+1,0),J687,OFFSET(C687,-M687+2,0),OFFSET(C687,-M687+2,0),OFFSET(C687,-M687+3,0)+AC687,OFFSET(C687,-M687+4,0),1,0))</f>
        <v/>
      </c>
      <c r="W687" s="175" t="str">
        <f aca="false">IF(I687="","",(V687-K687)*I687*10)</f>
        <v/>
      </c>
      <c r="X687" s="175" t="str">
        <f aca="true">IF(I687="","",xEURO(OFFSET(C687,-M687+1,0),J687,OFFSET(C687,-M687+2,0),OFFSET(C687,-M687+2,0),OFFSET(C687,-M687+3,0)+AC687,OFFSET(C687,-M687+4,0),1,2)/10*I687)</f>
        <v/>
      </c>
      <c r="Y687" s="248" t="str">
        <f aca="true">IF(I687="","",xEURO(OFFSET(C687,-M687+1,0),J687,OFFSET(C687,-M687+2,0),OFFSET(C687,-M687+2,0),OFFSET(C687,-M687+3,0)+AC687,OFFSET(C687,-M687+4,0),1,3)/100*I687*10000)</f>
        <v/>
      </c>
      <c r="Z687" s="248" t="str">
        <f aca="true">IF(I687="","",xEURO(OFFSET(C687,-M687+1,0),J687,OFFSET(C687,-M687+2,0),OFFSET(C687,-M687+2,0),OFFSET(C687,-M687+3,0)+AC687,OFFSET(C687,-M687+4,0),1,5)/365.25*I687*10000)</f>
        <v/>
      </c>
      <c r="AB687" s="249" t="str">
        <f aca="true">IF(D687="","",xCalcSkew(OFFSET(C687,-M687,0),E687-OFFSET(C687,-M687+1,0),b)/100)</f>
        <v/>
      </c>
      <c r="AC687" s="249" t="str">
        <f aca="true">IF(I687="","",xCalcSkew(OFFSET(C687,-M687,0),J687-OFFSET(C687,-M687+1,0),b)/100)</f>
        <v/>
      </c>
      <c r="AE687" s="0" t="n">
        <f aca="false">D687*F687*10000*-1</f>
        <v>-0</v>
      </c>
      <c r="AF687" s="0" t="n">
        <f aca="false">I687*K687*10000*-1</f>
        <v>-0</v>
      </c>
      <c r="AG687" s="0" t="n">
        <f aca="false">AE687+AF687</f>
        <v>-0</v>
      </c>
    </row>
    <row r="688" customFormat="false" ht="12.75" hidden="false" customHeight="false" outlineLevel="0" collapsed="false">
      <c r="D688" s="265"/>
      <c r="E688" s="266"/>
      <c r="F688" s="266"/>
      <c r="G688" s="267"/>
      <c r="I688" s="265"/>
      <c r="J688" s="266"/>
      <c r="K688" s="266"/>
      <c r="L688" s="268"/>
      <c r="M688" s="247" t="n">
        <f aca="false">M687+1</f>
        <v>29</v>
      </c>
      <c r="N688" s="175" t="str">
        <f aca="true">IF(D688="","",xEURO(OFFSET(C688,-M688+1,0),E688,OFFSET(C688,-M688+2,0),OFFSET(C688,-M688+2,0),OFFSET(C688,-M688+3,0)+AB688,OFFSET(C688,-M688+4,0),0,1)*D688)</f>
        <v/>
      </c>
      <c r="O688" s="235" t="str">
        <f aca="true">IF(D688="","",xEURO(OFFSET(C688,-M688+1,0),E688,OFFSET(C688,-M688+2,0),OFFSET(C688,-M688+2,0),OFFSET(C688,-M688+3,0)+AB688,OFFSET(C688,-M688+4,0),0,0))</f>
        <v/>
      </c>
      <c r="P688" s="175" t="str">
        <f aca="false">IF(D688="","",(O688-F688)*D688*10)</f>
        <v/>
      </c>
      <c r="Q688" s="175" t="str">
        <f aca="true">IF(D688="","",xEURO(OFFSET(C688,-M688+1,0),E688,OFFSET(C688,-M688+2,0),OFFSET(C688,-M688+2,0),OFFSET(C688,-M688+3,0)+AB688,OFFSET(C688,-M688+4,0),0,2)/10*D688)</f>
        <v/>
      </c>
      <c r="R688" s="248" t="str">
        <f aca="true">IF(D688="","",xEURO(OFFSET(C688,-M688+1,0),E688,OFFSET(C688,-M688+2,0),OFFSET(C688,-M688+2,0),OFFSET(C688,-M688+3,0)+AB688,OFFSET(C688,-M688+4,0),0,3)/100*D688*10000)</f>
        <v/>
      </c>
      <c r="S688" s="248" t="str">
        <f aca="true">IF(D688="","",xEURO(OFFSET(C688,-M688+1,0),E688,OFFSET(C688,-M688+2,0),OFFSET(C688,-M688+2,0),OFFSET(C688,-M688+3,0)+AB688,OFFSET(C688,-M688+4,0),0,5)/365.25*D688*10000)</f>
        <v/>
      </c>
      <c r="U688" s="175" t="str">
        <f aca="true">IF(I688="","",xEURO(OFFSET(C688,-M688+1,0),J688,OFFSET(C688,-M688+2,0),OFFSET(C688,-M688+2,0),OFFSET(C688,-M688+3,0)+AC688,OFFSET(C688,-M688+4,0),1,1)*I688)</f>
        <v/>
      </c>
      <c r="V688" s="235" t="str">
        <f aca="true">IF(I688="","",xEURO(OFFSET(C688,-M688+1,0),J688,OFFSET(C688,-M688+2,0),OFFSET(C688,-M688+2,0),OFFSET(C688,-M688+3,0)+AC688,OFFSET(C688,-M688+4,0),1,0))</f>
        <v/>
      </c>
      <c r="W688" s="175" t="str">
        <f aca="false">IF(I688="","",(V688-K688)*I688*10)</f>
        <v/>
      </c>
      <c r="X688" s="175" t="str">
        <f aca="true">IF(I688="","",xEURO(OFFSET(C688,-M688+1,0),J688,OFFSET(C688,-M688+2,0),OFFSET(C688,-M688+2,0),OFFSET(C688,-M688+3,0)+AC688,OFFSET(C688,-M688+4,0),1,2)/10*I688)</f>
        <v/>
      </c>
      <c r="Y688" s="248" t="str">
        <f aca="true">IF(I688="","",xEURO(OFFSET(C688,-M688+1,0),J688,OFFSET(C688,-M688+2,0),OFFSET(C688,-M688+2,0),OFFSET(C688,-M688+3,0)+AC688,OFFSET(C688,-M688+4,0),1,3)/100*I688*10000)</f>
        <v/>
      </c>
      <c r="Z688" s="248" t="str">
        <f aca="true">IF(I688="","",xEURO(OFFSET(C688,-M688+1,0),J688,OFFSET(C688,-M688+2,0),OFFSET(C688,-M688+2,0),OFFSET(C688,-M688+3,0)+AC688,OFFSET(C688,-M688+4,0),1,5)/365.25*I688*10000)</f>
        <v/>
      </c>
      <c r="AB688" s="249" t="str">
        <f aca="true">IF(D688="","",xCalcSkew(OFFSET(C688,-M688,0),E688-OFFSET(C688,-M688+1,0),b)/100)</f>
        <v/>
      </c>
      <c r="AC688" s="249" t="str">
        <f aca="true">IF(I688="","",xCalcSkew(OFFSET(C688,-M688,0),J688-OFFSET(C688,-M688+1,0),b)/100)</f>
        <v/>
      </c>
      <c r="AE688" s="0" t="n">
        <f aca="false">D688*F688*10000*-1</f>
        <v>-0</v>
      </c>
      <c r="AF688" s="0" t="n">
        <f aca="false">I688*K688*10000*-1</f>
        <v>-0</v>
      </c>
      <c r="AG688" s="0" t="n">
        <f aca="false">AE688+AF688</f>
        <v>-0</v>
      </c>
    </row>
    <row r="689" customFormat="false" ht="12.75" hidden="false" customHeight="false" outlineLevel="0" collapsed="false">
      <c r="D689" s="265"/>
      <c r="E689" s="266"/>
      <c r="F689" s="266"/>
      <c r="G689" s="267"/>
      <c r="I689" s="265"/>
      <c r="J689" s="266"/>
      <c r="K689" s="266"/>
      <c r="L689" s="268"/>
      <c r="M689" s="247" t="n">
        <f aca="false">M688+1</f>
        <v>30</v>
      </c>
      <c r="N689" s="175" t="str">
        <f aca="true">IF(D689="","",xEURO(OFFSET(C689,-M689+1,0),E689,OFFSET(C689,-M689+2,0),OFFSET(C689,-M689+2,0),OFFSET(C689,-M689+3,0)+AB689,OFFSET(C689,-M689+4,0),0,1)*D689)</f>
        <v/>
      </c>
      <c r="O689" s="235" t="str">
        <f aca="true">IF(D689="","",xEURO(OFFSET(C689,-M689+1,0),E689,OFFSET(C689,-M689+2,0),OFFSET(C689,-M689+2,0),OFFSET(C689,-M689+3,0)+AB689,OFFSET(C689,-M689+4,0),0,0))</f>
        <v/>
      </c>
      <c r="P689" s="175" t="str">
        <f aca="false">IF(D689="","",(O689-F689)*D689*10)</f>
        <v/>
      </c>
      <c r="Q689" s="175" t="str">
        <f aca="true">IF(D689="","",xEURO(OFFSET(C689,-M689+1,0),E689,OFFSET(C689,-M689+2,0),OFFSET(C689,-M689+2,0),OFFSET(C689,-M689+3,0)+AB689,OFFSET(C689,-M689+4,0),0,2)/10*D689)</f>
        <v/>
      </c>
      <c r="R689" s="248" t="str">
        <f aca="true">IF(D689="","",xEURO(OFFSET(C689,-M689+1,0),E689,OFFSET(C689,-M689+2,0),OFFSET(C689,-M689+2,0),OFFSET(C689,-M689+3,0)+AB689,OFFSET(C689,-M689+4,0),0,3)/100*D689*10000)</f>
        <v/>
      </c>
      <c r="S689" s="248" t="str">
        <f aca="true">IF(D689="","",xEURO(OFFSET(C689,-M689+1,0),E689,OFFSET(C689,-M689+2,0),OFFSET(C689,-M689+2,0),OFFSET(C689,-M689+3,0)+AB689,OFFSET(C689,-M689+4,0),0,5)/365.25*D689*10000)</f>
        <v/>
      </c>
      <c r="U689" s="175" t="str">
        <f aca="true">IF(I689="","",xEURO(OFFSET(C689,-M689+1,0),J689,OFFSET(C689,-M689+2,0),OFFSET(C689,-M689+2,0),OFFSET(C689,-M689+3,0)+AC689,OFFSET(C689,-M689+4,0),1,1)*I689)</f>
        <v/>
      </c>
      <c r="V689" s="235" t="str">
        <f aca="true">IF(I689="","",xEURO(OFFSET(C689,-M689+1,0),J689,OFFSET(C689,-M689+2,0),OFFSET(C689,-M689+2,0),OFFSET(C689,-M689+3,0)+AC689,OFFSET(C689,-M689+4,0),1,0))</f>
        <v/>
      </c>
      <c r="W689" s="175" t="str">
        <f aca="false">IF(I689="","",(V689-K689)*I689*10)</f>
        <v/>
      </c>
      <c r="X689" s="175" t="str">
        <f aca="true">IF(I689="","",xEURO(OFFSET(C689,-M689+1,0),J689,OFFSET(C689,-M689+2,0),OFFSET(C689,-M689+2,0),OFFSET(C689,-M689+3,0)+AC689,OFFSET(C689,-M689+4,0),1,2)/10*I689)</f>
        <v/>
      </c>
      <c r="Y689" s="248" t="str">
        <f aca="true">IF(I689="","",xEURO(OFFSET(C689,-M689+1,0),J689,OFFSET(C689,-M689+2,0),OFFSET(C689,-M689+2,0),OFFSET(C689,-M689+3,0)+AC689,OFFSET(C689,-M689+4,0),1,3)/100*I689*10000)</f>
        <v/>
      </c>
      <c r="Z689" s="248" t="str">
        <f aca="true">IF(I689="","",xEURO(OFFSET(C689,-M689+1,0),J689,OFFSET(C689,-M689+2,0),OFFSET(C689,-M689+2,0),OFFSET(C689,-M689+3,0)+AC689,OFFSET(C689,-M689+4,0),1,5)/365.25*I689*10000)</f>
        <v/>
      </c>
      <c r="AB689" s="249" t="str">
        <f aca="true">IF(D689="","",xCalcSkew(OFFSET(C689,-M689,0),E689-OFFSET(C689,-M689+1,0),b)/100)</f>
        <v/>
      </c>
      <c r="AC689" s="249" t="str">
        <f aca="true">IF(I689="","",xCalcSkew(OFFSET(C689,-M689,0),J689-OFFSET(C689,-M689+1,0),b)/100)</f>
        <v/>
      </c>
      <c r="AE689" s="0" t="n">
        <f aca="false">D689*F689*10000*-1</f>
        <v>-0</v>
      </c>
      <c r="AF689" s="0" t="n">
        <f aca="false">I689*K689*10000*-1</f>
        <v>-0</v>
      </c>
      <c r="AG689" s="0" t="n">
        <f aca="false">AE689+AF689</f>
        <v>-0</v>
      </c>
    </row>
    <row r="690" customFormat="false" ht="12.75" hidden="false" customHeight="false" outlineLevel="0" collapsed="false">
      <c r="D690" s="265"/>
      <c r="E690" s="266"/>
      <c r="F690" s="266"/>
      <c r="G690" s="267"/>
      <c r="I690" s="265"/>
      <c r="J690" s="266"/>
      <c r="K690" s="266"/>
      <c r="L690" s="268"/>
      <c r="M690" s="247" t="n">
        <f aca="false">M689+1</f>
        <v>31</v>
      </c>
      <c r="N690" s="175" t="str">
        <f aca="true">IF(D690="","",xEURO(OFFSET(C690,-M690+1,0),E690,OFFSET(C690,-M690+2,0),OFFSET(C690,-M690+2,0),OFFSET(C690,-M690+3,0)+AB690,OFFSET(C690,-M690+4,0),0,1)*D690)</f>
        <v/>
      </c>
      <c r="O690" s="235" t="str">
        <f aca="true">IF(D690="","",xEURO(OFFSET(C690,-M690+1,0),E690,OFFSET(C690,-M690+2,0),OFFSET(C690,-M690+2,0),OFFSET(C690,-M690+3,0)+AB690,OFFSET(C690,-M690+4,0),0,0))</f>
        <v/>
      </c>
      <c r="P690" s="175" t="str">
        <f aca="false">IF(D690="","",(O690-F690)*D690*10)</f>
        <v/>
      </c>
      <c r="Q690" s="175" t="str">
        <f aca="true">IF(D690="","",xEURO(OFFSET(C690,-M690+1,0),E690,OFFSET(C690,-M690+2,0),OFFSET(C690,-M690+2,0),OFFSET(C690,-M690+3,0)+AB690,OFFSET(C690,-M690+4,0),0,2)/10*D690)</f>
        <v/>
      </c>
      <c r="R690" s="248" t="str">
        <f aca="true">IF(D690="","",xEURO(OFFSET(C690,-M690+1,0),E690,OFFSET(C690,-M690+2,0),OFFSET(C690,-M690+2,0),OFFSET(C690,-M690+3,0)+AB690,OFFSET(C690,-M690+4,0),0,3)/100*D690*10000)</f>
        <v/>
      </c>
      <c r="S690" s="248" t="str">
        <f aca="true">IF(D690="","",xEURO(OFFSET(C690,-M690+1,0),E690,OFFSET(C690,-M690+2,0),OFFSET(C690,-M690+2,0),OFFSET(C690,-M690+3,0)+AB690,OFFSET(C690,-M690+4,0),0,5)/365.25*D690*10000)</f>
        <v/>
      </c>
      <c r="U690" s="175" t="str">
        <f aca="true">IF(I690="","",xEURO(OFFSET(C690,-M690+1,0),J690,OFFSET(C690,-M690+2,0),OFFSET(C690,-M690+2,0),OFFSET(C690,-M690+3,0)+AC690,OFFSET(C690,-M690+4,0),1,1)*I690)</f>
        <v/>
      </c>
      <c r="V690" s="235" t="str">
        <f aca="true">IF(I690="","",xEURO(OFFSET(C690,-M690+1,0),J690,OFFSET(C690,-M690+2,0),OFFSET(C690,-M690+2,0),OFFSET(C690,-M690+3,0)+AC690,OFFSET(C690,-M690+4,0),1,0))</f>
        <v/>
      </c>
      <c r="W690" s="175" t="str">
        <f aca="false">IF(I690="","",(V690-K690)*I690*10)</f>
        <v/>
      </c>
      <c r="X690" s="175" t="str">
        <f aca="true">IF(I690="","",xEURO(OFFSET(C690,-M690+1,0),J690,OFFSET(C690,-M690+2,0),OFFSET(C690,-M690+2,0),OFFSET(C690,-M690+3,0)+AC690,OFFSET(C690,-M690+4,0),1,2)/10*I690)</f>
        <v/>
      </c>
      <c r="Y690" s="248" t="str">
        <f aca="true">IF(I690="","",xEURO(OFFSET(C690,-M690+1,0),J690,OFFSET(C690,-M690+2,0),OFFSET(C690,-M690+2,0),OFFSET(C690,-M690+3,0)+AC690,OFFSET(C690,-M690+4,0),1,3)/100*I690*10000)</f>
        <v/>
      </c>
      <c r="Z690" s="248" t="str">
        <f aca="true">IF(I690="","",xEURO(OFFSET(C690,-M690+1,0),J690,OFFSET(C690,-M690+2,0),OFFSET(C690,-M690+2,0),OFFSET(C690,-M690+3,0)+AC690,OFFSET(C690,-M690+4,0),1,5)/365.25*I690*10000)</f>
        <v/>
      </c>
      <c r="AB690" s="249" t="str">
        <f aca="true">IF(D690="","",xCalcSkew(OFFSET(C690,-M690,0),E690-OFFSET(C690,-M690+1,0),b)/100)</f>
        <v/>
      </c>
      <c r="AC690" s="249" t="str">
        <f aca="true">IF(I690="","",xCalcSkew(OFFSET(C690,-M690,0),J690-OFFSET(C690,-M690+1,0),b)/100)</f>
        <v/>
      </c>
      <c r="AE690" s="0" t="n">
        <f aca="false">D690*F690*10000*-1</f>
        <v>-0</v>
      </c>
      <c r="AF690" s="0" t="n">
        <f aca="false">I690*K690*10000*-1</f>
        <v>-0</v>
      </c>
      <c r="AG690" s="0" t="n">
        <f aca="false">AE690+AF690</f>
        <v>-0</v>
      </c>
    </row>
    <row r="691" customFormat="false" ht="12.75" hidden="false" customHeight="false" outlineLevel="0" collapsed="false">
      <c r="D691" s="265"/>
      <c r="E691" s="266"/>
      <c r="F691" s="266"/>
      <c r="G691" s="267"/>
      <c r="I691" s="265"/>
      <c r="J691" s="266"/>
      <c r="K691" s="266"/>
      <c r="L691" s="268"/>
      <c r="M691" s="247" t="n">
        <f aca="false">M690+1</f>
        <v>32</v>
      </c>
      <c r="N691" s="175" t="str">
        <f aca="true">IF(D691="","",xEURO(OFFSET(C691,-M691+1,0),E691,OFFSET(C691,-M691+2,0),OFFSET(C691,-M691+2,0),OFFSET(C691,-M691+3,0)+AB691,OFFSET(C691,-M691+4,0),0,1)*D691)</f>
        <v/>
      </c>
      <c r="O691" s="235" t="str">
        <f aca="true">IF(D691="","",xEURO(OFFSET(C691,-M691+1,0),E691,OFFSET(C691,-M691+2,0),OFFSET(C691,-M691+2,0),OFFSET(C691,-M691+3,0)+AB691,OFFSET(C691,-M691+4,0),0,0))</f>
        <v/>
      </c>
      <c r="P691" s="175" t="str">
        <f aca="false">IF(D691="","",(O691-F691)*D691*10)</f>
        <v/>
      </c>
      <c r="Q691" s="175" t="str">
        <f aca="true">IF(D691="","",xEURO(OFFSET(C691,-M691+1,0),E691,OFFSET(C691,-M691+2,0),OFFSET(C691,-M691+2,0),OFFSET(C691,-M691+3,0)+AB691,OFFSET(C691,-M691+4,0),0,2)/10*D691)</f>
        <v/>
      </c>
      <c r="R691" s="248" t="str">
        <f aca="true">IF(D691="","",xEURO(OFFSET(C691,-M691+1,0),E691,OFFSET(C691,-M691+2,0),OFFSET(C691,-M691+2,0),OFFSET(C691,-M691+3,0)+AB691,OFFSET(C691,-M691+4,0),0,3)/100*D691*10000)</f>
        <v/>
      </c>
      <c r="S691" s="248" t="str">
        <f aca="true">IF(D691="","",xEURO(OFFSET(C691,-M691+1,0),E691,OFFSET(C691,-M691+2,0),OFFSET(C691,-M691+2,0),OFFSET(C691,-M691+3,0)+AB691,OFFSET(C691,-M691+4,0),0,5)/365.25*D691*10000)</f>
        <v/>
      </c>
      <c r="U691" s="175" t="str">
        <f aca="true">IF(I691="","",xEURO(OFFSET(C691,-M691+1,0),J691,OFFSET(C691,-M691+2,0),OFFSET(C691,-M691+2,0),OFFSET(C691,-M691+3,0)+AC691,OFFSET(C691,-M691+4,0),1,1)*I691)</f>
        <v/>
      </c>
      <c r="V691" s="235" t="str">
        <f aca="true">IF(I691="","",xEURO(OFFSET(C691,-M691+1,0),J691,OFFSET(C691,-M691+2,0),OFFSET(C691,-M691+2,0),OFFSET(C691,-M691+3,0)+AC691,OFFSET(C691,-M691+4,0),1,0))</f>
        <v/>
      </c>
      <c r="W691" s="175" t="str">
        <f aca="false">IF(I691="","",(V691-K691)*I691*10)</f>
        <v/>
      </c>
      <c r="X691" s="175" t="str">
        <f aca="true">IF(I691="","",xEURO(OFFSET(C691,-M691+1,0),J691,OFFSET(C691,-M691+2,0),OFFSET(C691,-M691+2,0),OFFSET(C691,-M691+3,0)+AC691,OFFSET(C691,-M691+4,0),1,2)/10*I691)</f>
        <v/>
      </c>
      <c r="Y691" s="248" t="str">
        <f aca="true">IF(I691="","",xEURO(OFFSET(C691,-M691+1,0),J691,OFFSET(C691,-M691+2,0),OFFSET(C691,-M691+2,0),OFFSET(C691,-M691+3,0)+AC691,OFFSET(C691,-M691+4,0),1,3)/100*I691*10000)</f>
        <v/>
      </c>
      <c r="Z691" s="248" t="str">
        <f aca="true">IF(I691="","",xEURO(OFFSET(C691,-M691+1,0),J691,OFFSET(C691,-M691+2,0),OFFSET(C691,-M691+2,0),OFFSET(C691,-M691+3,0)+AC691,OFFSET(C691,-M691+4,0),1,5)/365.25*I691*10000)</f>
        <v/>
      </c>
      <c r="AB691" s="249" t="str">
        <f aca="true">IF(D691="","",xCalcSkew(OFFSET(C691,-M691,0),E691-OFFSET(C691,-M691+1,0),b)/100)</f>
        <v/>
      </c>
      <c r="AC691" s="249" t="str">
        <f aca="true">IF(I691="","",xCalcSkew(OFFSET(C691,-M691,0),J691-OFFSET(C691,-M691+1,0),b)/100)</f>
        <v/>
      </c>
      <c r="AE691" s="0" t="n">
        <f aca="false">D691*F691*10000*-1</f>
        <v>-0</v>
      </c>
      <c r="AF691" s="0" t="n">
        <f aca="false">I691*K691*10000*-1</f>
        <v>-0</v>
      </c>
      <c r="AG691" s="0" t="n">
        <f aca="false">AE691+AF691</f>
        <v>-0</v>
      </c>
    </row>
    <row r="692" customFormat="false" ht="12.75" hidden="false" customHeight="false" outlineLevel="0" collapsed="false">
      <c r="D692" s="265"/>
      <c r="E692" s="266"/>
      <c r="F692" s="266"/>
      <c r="G692" s="267"/>
      <c r="I692" s="265"/>
      <c r="J692" s="266"/>
      <c r="K692" s="266"/>
      <c r="L692" s="268"/>
      <c r="M692" s="247" t="n">
        <f aca="false">M691+1</f>
        <v>33</v>
      </c>
      <c r="N692" s="175" t="str">
        <f aca="true">IF(D692="","",xEURO(OFFSET(C692,-M692+1,0),E692,OFFSET(C692,-M692+2,0),OFFSET(C692,-M692+2,0),OFFSET(C692,-M692+3,0)+AB692,OFFSET(C692,-M692+4,0),0,1)*D692)</f>
        <v/>
      </c>
      <c r="O692" s="235" t="str">
        <f aca="true">IF(D692="","",xEURO(OFFSET(C692,-M692+1,0),E692,OFFSET(C692,-M692+2,0),OFFSET(C692,-M692+2,0),OFFSET(C692,-M692+3,0)+AB692,OFFSET(C692,-M692+4,0),0,0))</f>
        <v/>
      </c>
      <c r="P692" s="175" t="str">
        <f aca="false">IF(D692="","",(O692-F692)*D692*10)</f>
        <v/>
      </c>
      <c r="Q692" s="175" t="str">
        <f aca="true">IF(D692="","",xEURO(OFFSET(C692,-M692+1,0),E692,OFFSET(C692,-M692+2,0),OFFSET(C692,-M692+2,0),OFFSET(C692,-M692+3,0)+AB692,OFFSET(C692,-M692+4,0),0,2)/10*D692)</f>
        <v/>
      </c>
      <c r="R692" s="248" t="str">
        <f aca="true">IF(D692="","",xEURO(OFFSET(C692,-M692+1,0),E692,OFFSET(C692,-M692+2,0),OFFSET(C692,-M692+2,0),OFFSET(C692,-M692+3,0)+AB692,OFFSET(C692,-M692+4,0),0,3)/100*D692*10000)</f>
        <v/>
      </c>
      <c r="S692" s="248" t="str">
        <f aca="true">IF(D692="","",xEURO(OFFSET(C692,-M692+1,0),E692,OFFSET(C692,-M692+2,0),OFFSET(C692,-M692+2,0),OFFSET(C692,-M692+3,0)+AB692,OFFSET(C692,-M692+4,0),0,5)/365.25*D692*10000)</f>
        <v/>
      </c>
      <c r="U692" s="175" t="str">
        <f aca="true">IF(I692="","",xEURO(OFFSET(C692,-M692+1,0),J692,OFFSET(C692,-M692+2,0),OFFSET(C692,-M692+2,0),OFFSET(C692,-M692+3,0)+AC692,OFFSET(C692,-M692+4,0),1,1)*I692)</f>
        <v/>
      </c>
      <c r="V692" s="235" t="str">
        <f aca="true">IF(I692="","",xEURO(OFFSET(C692,-M692+1,0),J692,OFFSET(C692,-M692+2,0),OFFSET(C692,-M692+2,0),OFFSET(C692,-M692+3,0)+AC692,OFFSET(C692,-M692+4,0),1,0))</f>
        <v/>
      </c>
      <c r="W692" s="175" t="str">
        <f aca="false">IF(I692="","",(V692-K692)*I692*10)</f>
        <v/>
      </c>
      <c r="X692" s="175" t="str">
        <f aca="true">IF(I692="","",xEURO(OFFSET(C692,-M692+1,0),J692,OFFSET(C692,-M692+2,0),OFFSET(C692,-M692+2,0),OFFSET(C692,-M692+3,0)+AC692,OFFSET(C692,-M692+4,0),1,2)/10*I692)</f>
        <v/>
      </c>
      <c r="Y692" s="248" t="str">
        <f aca="true">IF(I692="","",xEURO(OFFSET(C692,-M692+1,0),J692,OFFSET(C692,-M692+2,0),OFFSET(C692,-M692+2,0),OFFSET(C692,-M692+3,0)+AC692,OFFSET(C692,-M692+4,0),1,3)/100*I692*10000)</f>
        <v/>
      </c>
      <c r="Z692" s="248" t="str">
        <f aca="true">IF(I692="","",xEURO(OFFSET(C692,-M692+1,0),J692,OFFSET(C692,-M692+2,0),OFFSET(C692,-M692+2,0),OFFSET(C692,-M692+3,0)+AC692,OFFSET(C692,-M692+4,0),1,5)/365.25*I692*10000)</f>
        <v/>
      </c>
      <c r="AB692" s="249" t="str">
        <f aca="true">IF(D692="","",xCalcSkew(OFFSET(C692,-M692,0),E692-OFFSET(C692,-M692+1,0),b)/100)</f>
        <v/>
      </c>
      <c r="AC692" s="249" t="str">
        <f aca="true">IF(I692="","",xCalcSkew(OFFSET(C692,-M692,0),J692-OFFSET(C692,-M692+1,0),b)/100)</f>
        <v/>
      </c>
      <c r="AE692" s="0" t="n">
        <f aca="false">D692*F692*10000*-1</f>
        <v>-0</v>
      </c>
      <c r="AF692" s="0" t="n">
        <f aca="false">I692*K692*10000*-1</f>
        <v>-0</v>
      </c>
      <c r="AG692" s="0" t="n">
        <f aca="false">AE692+AF692</f>
        <v>-0</v>
      </c>
    </row>
    <row r="693" customFormat="false" ht="12.75" hidden="false" customHeight="false" outlineLevel="0" collapsed="false">
      <c r="D693" s="265"/>
      <c r="E693" s="266"/>
      <c r="F693" s="266"/>
      <c r="G693" s="267"/>
      <c r="I693" s="265"/>
      <c r="J693" s="266"/>
      <c r="K693" s="266"/>
      <c r="L693" s="268"/>
      <c r="M693" s="247" t="n">
        <f aca="false">M692+1</f>
        <v>34</v>
      </c>
      <c r="N693" s="175" t="str">
        <f aca="true">IF(D693="","",xEURO(OFFSET(C693,-M693+1,0),E693,OFFSET(C693,-M693+2,0),OFFSET(C693,-M693+2,0),OFFSET(C693,-M693+3,0)+AB693,OFFSET(C693,-M693+4,0),0,1)*D693)</f>
        <v/>
      </c>
      <c r="O693" s="235" t="str">
        <f aca="true">IF(D693="","",xEURO(OFFSET(C693,-M693+1,0),E693,OFFSET(C693,-M693+2,0),OFFSET(C693,-M693+2,0),OFFSET(C693,-M693+3,0)+AB693,OFFSET(C693,-M693+4,0),0,0))</f>
        <v/>
      </c>
      <c r="P693" s="175" t="str">
        <f aca="false">IF(D693="","",(O693-F693)*D693*10)</f>
        <v/>
      </c>
      <c r="Q693" s="175" t="str">
        <f aca="true">IF(D693="","",xEURO(OFFSET(C693,-M693+1,0),E693,OFFSET(C693,-M693+2,0),OFFSET(C693,-M693+2,0),OFFSET(C693,-M693+3,0)+AB693,OFFSET(C693,-M693+4,0),0,2)/10*D693)</f>
        <v/>
      </c>
      <c r="R693" s="248" t="str">
        <f aca="true">IF(D693="","",xEURO(OFFSET(C693,-M693+1,0),E693,OFFSET(C693,-M693+2,0),OFFSET(C693,-M693+2,0),OFFSET(C693,-M693+3,0)+AB693,OFFSET(C693,-M693+4,0),0,3)/100*D693*10000)</f>
        <v/>
      </c>
      <c r="S693" s="248" t="str">
        <f aca="true">IF(D693="","",xEURO(OFFSET(C693,-M693+1,0),E693,OFFSET(C693,-M693+2,0),OFFSET(C693,-M693+2,0),OFFSET(C693,-M693+3,0)+AB693,OFFSET(C693,-M693+4,0),0,5)/365.25*D693*10000)</f>
        <v/>
      </c>
      <c r="U693" s="175" t="str">
        <f aca="true">IF(I693="","",xEURO(OFFSET(C693,-M693+1,0),J693,OFFSET(C693,-M693+2,0),OFFSET(C693,-M693+2,0),OFFSET(C693,-M693+3,0)+AC693,OFFSET(C693,-M693+4,0),1,1)*I693)</f>
        <v/>
      </c>
      <c r="V693" s="235" t="str">
        <f aca="true">IF(I693="","",xEURO(OFFSET(C693,-M693+1,0),J693,OFFSET(C693,-M693+2,0),OFFSET(C693,-M693+2,0),OFFSET(C693,-M693+3,0)+AC693,OFFSET(C693,-M693+4,0),1,0))</f>
        <v/>
      </c>
      <c r="W693" s="175" t="str">
        <f aca="false">IF(I693="","",(V693-K693)*I693*10)</f>
        <v/>
      </c>
      <c r="X693" s="175" t="str">
        <f aca="true">IF(I693="","",xEURO(OFFSET(C693,-M693+1,0),J693,OFFSET(C693,-M693+2,0),OFFSET(C693,-M693+2,0),OFFSET(C693,-M693+3,0)+AC693,OFFSET(C693,-M693+4,0),1,2)/10*I693)</f>
        <v/>
      </c>
      <c r="Y693" s="248" t="str">
        <f aca="true">IF(I693="","",xEURO(OFFSET(C693,-M693+1,0),J693,OFFSET(C693,-M693+2,0),OFFSET(C693,-M693+2,0),OFFSET(C693,-M693+3,0)+AC693,OFFSET(C693,-M693+4,0),1,3)/100*I693*10000)</f>
        <v/>
      </c>
      <c r="Z693" s="248" t="str">
        <f aca="true">IF(I693="","",xEURO(OFFSET(C693,-M693+1,0),J693,OFFSET(C693,-M693+2,0),OFFSET(C693,-M693+2,0),OFFSET(C693,-M693+3,0)+AC693,OFFSET(C693,-M693+4,0),1,5)/365.25*I693*10000)</f>
        <v/>
      </c>
      <c r="AB693" s="249" t="str">
        <f aca="true">IF(D693="","",xCalcSkew(OFFSET(C693,-M693,0),E693-OFFSET(C693,-M693+1,0),b)/100)</f>
        <v/>
      </c>
      <c r="AC693" s="249" t="str">
        <f aca="true">IF(I693="","",xCalcSkew(OFFSET(C693,-M693,0),J693-OFFSET(C693,-M693+1,0),b)/100)</f>
        <v/>
      </c>
      <c r="AE693" s="0" t="n">
        <f aca="false">D693*F693*10000*-1</f>
        <v>-0</v>
      </c>
      <c r="AF693" s="0" t="n">
        <f aca="false">I693*K693*10000*-1</f>
        <v>-0</v>
      </c>
      <c r="AG693" s="0" t="n">
        <f aca="false">AE693+AF693</f>
        <v>-0</v>
      </c>
    </row>
    <row r="694" customFormat="false" ht="12.75" hidden="false" customHeight="false" outlineLevel="0" collapsed="false">
      <c r="D694" s="265"/>
      <c r="E694" s="266"/>
      <c r="F694" s="266"/>
      <c r="G694" s="267"/>
      <c r="I694" s="265"/>
      <c r="J694" s="266"/>
      <c r="K694" s="266"/>
      <c r="L694" s="268"/>
      <c r="M694" s="247" t="n">
        <f aca="false">M693+1</f>
        <v>35</v>
      </c>
      <c r="N694" s="175" t="str">
        <f aca="true">IF(D694="","",xEURO(OFFSET(C694,-M694+1,0),E694,OFFSET(C694,-M694+2,0),OFFSET(C694,-M694+2,0),OFFSET(C694,-M694+3,0)+AB694,OFFSET(C694,-M694+4,0),0,1)*D694)</f>
        <v/>
      </c>
      <c r="O694" s="235" t="str">
        <f aca="true">IF(D694="","",xEURO(OFFSET(C694,-M694+1,0),E694,OFFSET(C694,-M694+2,0),OFFSET(C694,-M694+2,0),OFFSET(C694,-M694+3,0)+AB694,OFFSET(C694,-M694+4,0),0,0))</f>
        <v/>
      </c>
      <c r="P694" s="175" t="str">
        <f aca="false">IF(D694="","",(O694-F694)*D694*10)</f>
        <v/>
      </c>
      <c r="Q694" s="175" t="str">
        <f aca="true">IF(D694="","",xEURO(OFFSET(C694,-M694+1,0),E694,OFFSET(C694,-M694+2,0),OFFSET(C694,-M694+2,0),OFFSET(C694,-M694+3,0)+AB694,OFFSET(C694,-M694+4,0),0,2)/10*D694)</f>
        <v/>
      </c>
      <c r="R694" s="248" t="str">
        <f aca="true">IF(D694="","",xEURO(OFFSET(C694,-M694+1,0),E694,OFFSET(C694,-M694+2,0),OFFSET(C694,-M694+2,0),OFFSET(C694,-M694+3,0)+AB694,OFFSET(C694,-M694+4,0),0,3)/100*D694*10000)</f>
        <v/>
      </c>
      <c r="S694" s="248" t="str">
        <f aca="true">IF(D694="","",xEURO(OFFSET(C694,-M694+1,0),E694,OFFSET(C694,-M694+2,0),OFFSET(C694,-M694+2,0),OFFSET(C694,-M694+3,0)+AB694,OFFSET(C694,-M694+4,0),0,5)/365.25*D694*10000)</f>
        <v/>
      </c>
      <c r="U694" s="175" t="str">
        <f aca="true">IF(I694="","",xEURO(OFFSET(C694,-M694+1,0),J694,OFFSET(C694,-M694+2,0),OFFSET(C694,-M694+2,0),OFFSET(C694,-M694+3,0)+AC694,OFFSET(C694,-M694+4,0),1,1)*I694)</f>
        <v/>
      </c>
      <c r="V694" s="235" t="str">
        <f aca="true">IF(I694="","",xEURO(OFFSET(C694,-M694+1,0),J694,OFFSET(C694,-M694+2,0),OFFSET(C694,-M694+2,0),OFFSET(C694,-M694+3,0)+AC694,OFFSET(C694,-M694+4,0),1,0))</f>
        <v/>
      </c>
      <c r="W694" s="175" t="str">
        <f aca="false">IF(I694="","",(V694-K694)*I694*10)</f>
        <v/>
      </c>
      <c r="X694" s="175" t="str">
        <f aca="true">IF(I694="","",xEURO(OFFSET(C694,-M694+1,0),J694,OFFSET(C694,-M694+2,0),OFFSET(C694,-M694+2,0),OFFSET(C694,-M694+3,0)+AC694,OFFSET(C694,-M694+4,0),1,2)/10*I694)</f>
        <v/>
      </c>
      <c r="Y694" s="248" t="str">
        <f aca="true">IF(I694="","",xEURO(OFFSET(C694,-M694+1,0),J694,OFFSET(C694,-M694+2,0),OFFSET(C694,-M694+2,0),OFFSET(C694,-M694+3,0)+AC694,OFFSET(C694,-M694+4,0),1,3)/100*I694*10000)</f>
        <v/>
      </c>
      <c r="Z694" s="248" t="str">
        <f aca="true">IF(I694="","",xEURO(OFFSET(C694,-M694+1,0),J694,OFFSET(C694,-M694+2,0),OFFSET(C694,-M694+2,0),OFFSET(C694,-M694+3,0)+AC694,OFFSET(C694,-M694+4,0),1,5)/365.25*I694*10000)</f>
        <v/>
      </c>
      <c r="AB694" s="249" t="str">
        <f aca="true">IF(D694="","",xCalcSkew(OFFSET(C694,-M694,0),E694-OFFSET(C694,-M694+1,0),b)/100)</f>
        <v/>
      </c>
      <c r="AC694" s="249" t="str">
        <f aca="true">IF(I694="","",xCalcSkew(OFFSET(C694,-M694,0),J694-OFFSET(C694,-M694+1,0),b)/100)</f>
        <v/>
      </c>
      <c r="AE694" s="0" t="n">
        <f aca="false">D694*F694*10000*-1</f>
        <v>-0</v>
      </c>
      <c r="AF694" s="0" t="n">
        <f aca="false">I694*K694*10000*-1</f>
        <v>-0</v>
      </c>
      <c r="AG694" s="0" t="n">
        <f aca="false">AE694+AF694</f>
        <v>-0</v>
      </c>
    </row>
    <row r="695" customFormat="false" ht="12.75" hidden="false" customHeight="false" outlineLevel="0" collapsed="false">
      <c r="D695" s="274" t="n">
        <f aca="true">SUM(INDIRECT(CONCATENATE(ADDRESS(ROW(D659),COLUMN(D659)),":",ADDRESS(ROW()-1,COLUMN()))))</f>
        <v>-245</v>
      </c>
      <c r="I695" s="274" t="n">
        <f aca="true">SUM(INDIRECT(CONCATENATE(ADDRESS(ROW(I659),COLUMN(I659)),":",ADDRESS(ROW()-1,COLUMN()))))</f>
        <v>375</v>
      </c>
      <c r="J695" s="170"/>
      <c r="K695" s="170"/>
      <c r="L695" s="170"/>
      <c r="N695" s="274" t="e">
        <f aca="true">SUM(INDIRECT(CONCATENATE(ADDRESS(ROW(N659),COLUMN(N659)),":",ADDRESS(ROW()-1,COLUMN()))))</f>
        <v>#NAME?</v>
      </c>
      <c r="O695" s="274" t="e">
        <f aca="true">SUM(INDIRECT(CONCATENATE(ADDRESS(ROW(O659),COLUMN(O659)),":",ADDRESS(ROW()-1,COLUMN()))))</f>
        <v>#NAME?</v>
      </c>
      <c r="P695" s="274" t="e">
        <f aca="true">SUM(INDIRECT(CONCATENATE(ADDRESS(ROW(P659),COLUMN(P659)),":",ADDRESS(ROW()-1,COLUMN()))))</f>
        <v>#NAME?</v>
      </c>
      <c r="Q695" s="274" t="e">
        <f aca="true">SUM(INDIRECT(CONCATENATE(ADDRESS(ROW(Q659),COLUMN(Q659)),":",ADDRESS(ROW()-1,COLUMN()))))</f>
        <v>#NAME?</v>
      </c>
      <c r="R695" s="274" t="e">
        <f aca="true">SUM(INDIRECT(CONCATENATE(ADDRESS(ROW(R659),COLUMN(R659)),":",ADDRESS(ROW()-1,COLUMN()))))</f>
        <v>#NAME?</v>
      </c>
      <c r="S695" s="274" t="e">
        <f aca="true">SUM(INDIRECT(CONCATENATE(ADDRESS(ROW(S659),COLUMN(S659)),":",ADDRESS(ROW()-1,COLUMN()))))</f>
        <v>#NAME?</v>
      </c>
      <c r="T695" s="175"/>
      <c r="U695" s="274" t="e">
        <f aca="true">SUM(INDIRECT(CONCATENATE(ADDRESS(ROW(U659),COLUMN(U659)),":",ADDRESS(ROW()-1,COLUMN()))))</f>
        <v>#NAME?</v>
      </c>
      <c r="V695" s="274" t="e">
        <f aca="true">SUM(INDIRECT(CONCATENATE(ADDRESS(ROW(V659),COLUMN(V659)),":",ADDRESS(ROW()-1,COLUMN()))))</f>
        <v>#NAME?</v>
      </c>
      <c r="W695" s="274" t="e">
        <f aca="true">SUM(INDIRECT(CONCATENATE(ADDRESS(ROW(W659),COLUMN(W659)),":",ADDRESS(ROW()-1,COLUMN()))))</f>
        <v>#NAME?</v>
      </c>
      <c r="X695" s="274" t="e">
        <f aca="true">SUM(INDIRECT(CONCATENATE(ADDRESS(ROW(X659),COLUMN(X659)),":",ADDRESS(ROW()-1,COLUMN()))))</f>
        <v>#NAME?</v>
      </c>
      <c r="Y695" s="274" t="e">
        <f aca="true">SUM(INDIRECT(CONCATENATE(ADDRESS(ROW(Y659),COLUMN(Y659)),":",ADDRESS(ROW()-1,COLUMN()))))</f>
        <v>#NAME?</v>
      </c>
      <c r="Z695" s="274" t="e">
        <f aca="true">SUM(INDIRECT(CONCATENATE(ADDRESS(ROW(Z659),COLUMN(Z659)),":",ADDRESS(ROW()-1,COLUMN()))))</f>
        <v>#NAME?</v>
      </c>
      <c r="AE695" s="0" t="n">
        <f aca="false">D695*F695*10000*-1</f>
        <v>0</v>
      </c>
      <c r="AF695" s="0" t="n">
        <f aca="false">I695*K695*10000*-1</f>
        <v>-0</v>
      </c>
      <c r="AG695" s="0" t="n">
        <f aca="false">AE695+AF695</f>
        <v>0</v>
      </c>
    </row>
    <row r="696" customFormat="false" ht="12.75" hidden="false" customHeight="false" outlineLevel="0" collapsed="false">
      <c r="AE696" s="0" t="n">
        <f aca="false">D696*F696*10000*-1</f>
        <v>-0</v>
      </c>
      <c r="AF696" s="0" t="n">
        <f aca="false">I696*K696*10000*-1</f>
        <v>-0</v>
      </c>
      <c r="AG696" s="0" t="n">
        <f aca="false">AE696+AF696</f>
        <v>-0</v>
      </c>
    </row>
    <row r="697" customFormat="false" ht="12.75" hidden="false" customHeight="false" outlineLevel="0" collapsed="false">
      <c r="C697" s="264" t="n">
        <f aca="false">EOMONTH(C659,0)+1</f>
        <v>37773</v>
      </c>
      <c r="D697" s="265" t="n">
        <v>15</v>
      </c>
      <c r="E697" s="266" t="n">
        <v>3.25</v>
      </c>
      <c r="F697" s="266" t="n">
        <v>0.565</v>
      </c>
      <c r="G697" s="267" t="s">
        <v>167</v>
      </c>
      <c r="I697" s="265" t="n">
        <v>15</v>
      </c>
      <c r="J697" s="266" t="n">
        <v>3.25</v>
      </c>
      <c r="K697" s="266" t="n">
        <v>0.565</v>
      </c>
      <c r="L697" s="268" t="s">
        <v>167</v>
      </c>
      <c r="M697" s="247" t="n">
        <v>0</v>
      </c>
      <c r="N697" s="175" t="e">
        <f aca="true">IF(D697="","",xEURO(OFFSET(C697,-M697+1,0),E697,OFFSET(C697,-M697+2,0),OFFSET(C697,-M697+2,0),OFFSET(C697,-M697+3,0)+AB697,OFFSET(C697,-M697+4,0),0,1)*D697)</f>
        <v>#NAME?</v>
      </c>
      <c r="O697" s="235" t="e">
        <f aca="true">IF(D697="","",xEURO(OFFSET(C697,-M697+1,0),E697,OFFSET(C697,-M697+2,0),OFFSET(C697,-M697+2,0),OFFSET(C697,-M697+3,0)+AB697,OFFSET(C697,-M697+4,0),0,0))</f>
        <v>#NAME?</v>
      </c>
      <c r="P697" s="175" t="e">
        <f aca="false">IF(D697="","",(O697-F697)*D697*10)</f>
        <v>#NAME?</v>
      </c>
      <c r="Q697" s="175" t="e">
        <f aca="true">IF(D697="","",xEURO(OFFSET(C697,-M697+1,0),E697,OFFSET(C697,-M697+2,0),OFFSET(C697,-M697+2,0),OFFSET(C697,-M697+3,0)+AB697,OFFSET(C697,-M697+4,0),0,2)/10*D697)</f>
        <v>#NAME?</v>
      </c>
      <c r="R697" s="248" t="e">
        <f aca="true">IF(D697="","",xEURO(OFFSET(C697,-M697+1,0),E697,OFFSET(C697,-M697+2,0),OFFSET(C697,-M697+2,0),OFFSET(C697,-M697+3,0)+AB697,OFFSET(C697,-M697+4,0),0,3)/100*D697*10000)</f>
        <v>#NAME?</v>
      </c>
      <c r="S697" s="248" t="e">
        <f aca="true">IF(D697="","",xEURO(OFFSET(C697,-M697+1,0),E697,OFFSET(C697,-M697+2,0),OFFSET(C697,-M697+2,0),OFFSET(C697,-M697+3,0)+AB697,OFFSET(C697,-M697+4,0),0,5)/365.25*D697*10000)</f>
        <v>#NAME?</v>
      </c>
      <c r="U697" s="175" t="e">
        <f aca="true">IF(I697="","",xEURO(OFFSET(C697,-M697+1,0),J697,OFFSET(C697,-M697+2,0),OFFSET(C697,-M697+2,0),OFFSET(C697,-M697+3,0)+AC697,OFFSET(C697,-M697+4,0),1,1)*I697)</f>
        <v>#NAME?</v>
      </c>
      <c r="V697" s="235" t="e">
        <f aca="true">IF(I697="","",xEURO(OFFSET(C697,-M697+1,0),J697,OFFSET(C697,-M697+2,0),OFFSET(C697,-M697+2,0),OFFSET(C697,-M697+3,0)+AC697,OFFSET(C697,-M697+4,0),1,0))</f>
        <v>#NAME?</v>
      </c>
      <c r="W697" s="175" t="e">
        <f aca="false">IF(I697="","",(V697-K697)*I697*10)</f>
        <v>#NAME?</v>
      </c>
      <c r="X697" s="175" t="e">
        <f aca="true">IF(I697="","",xEURO(OFFSET(C697,-M697+1,0),J697,OFFSET(C697,-M697+2,0),OFFSET(C697,-M697+2,0),OFFSET(C697,-M697+3,0)+AC697,OFFSET(C697,-M697+4,0),1,2)/10*I697)</f>
        <v>#NAME?</v>
      </c>
      <c r="Y697" s="248" t="e">
        <f aca="true">IF(I697="","",xEURO(OFFSET(C697,-M697+1,0),J697,OFFSET(C697,-M697+2,0),OFFSET(C697,-M697+2,0),OFFSET(C697,-M697+3,0)+AC697,OFFSET(C697,-M697+4,0),1,3)/100*I697*10000)</f>
        <v>#NAME?</v>
      </c>
      <c r="Z697" s="248" t="e">
        <f aca="true">IF(I697="","",xEURO(OFFSET(C697,-M697+1,0),J697,OFFSET(C697,-M697+2,0),OFFSET(C697,-M697+2,0),OFFSET(C697,-M697+3,0)+AC697,OFFSET(C697,-M697+4,0),1,5)/365.25*I697*10000)</f>
        <v>#NAME?</v>
      </c>
      <c r="AB697" s="249" t="e">
        <f aca="true">IF(D697="","",xCalcSkew(OFFSET(C697,-M697,0),E697-OFFSET(C697,-M697+1,0),b)/100)</f>
        <v>#NAME?</v>
      </c>
      <c r="AC697" s="249" t="e">
        <f aca="true">IF(I697="","",xCalcSkew(OFFSET(C697,-M697,0),J697-OFFSET(C697,-M697+1,0),b)/100)</f>
        <v>#NAME?</v>
      </c>
      <c r="AE697" s="0" t="n">
        <f aca="false">D697*F697*10000*-1</f>
        <v>-84750</v>
      </c>
      <c r="AF697" s="0" t="n">
        <f aca="false">I697*K697*10000*-1</f>
        <v>-84750</v>
      </c>
      <c r="AG697" s="0" t="n">
        <f aca="false">AE697+AF697</f>
        <v>-169500</v>
      </c>
    </row>
    <row r="698" customFormat="false" ht="12.75" hidden="false" customHeight="false" outlineLevel="0" collapsed="false">
      <c r="C698" s="269" t="n">
        <f aca="false">INDEX(Inputs!$1:$65536,MATCH(C697,Inputs!C:C,0),5)</f>
        <v>3.393</v>
      </c>
      <c r="D698" s="265" t="n">
        <v>-300</v>
      </c>
      <c r="E698" s="266" t="n">
        <v>2.75</v>
      </c>
      <c r="F698" s="266" t="n">
        <v>0.295</v>
      </c>
      <c r="G698" s="267" t="s">
        <v>235</v>
      </c>
      <c r="I698" s="265" t="n">
        <v>300</v>
      </c>
      <c r="J698" s="266" t="n">
        <v>5.15</v>
      </c>
      <c r="K698" s="266" t="n">
        <v>0.26</v>
      </c>
      <c r="L698" s="268" t="s">
        <v>235</v>
      </c>
      <c r="M698" s="247" t="n">
        <f aca="false">M697+1</f>
        <v>1</v>
      </c>
      <c r="N698" s="175" t="e">
        <f aca="true">IF(D698="","",xEURO(OFFSET(C698,-M698+1,0),E698,OFFSET(C698,-M698+2,0),OFFSET(C698,-M698+2,0),OFFSET(C698,-M698+3,0)+AB698,OFFSET(C698,-M698+4,0),0,1)*D698)</f>
        <v>#NAME?</v>
      </c>
      <c r="O698" s="235" t="e">
        <f aca="true">IF(D698="","",xEURO(OFFSET(C698,-M698+1,0),E698,OFFSET(C698,-M698+2,0),OFFSET(C698,-M698+2,0),OFFSET(C698,-M698+3,0)+AB698,OFFSET(C698,-M698+4,0),0,0))</f>
        <v>#NAME?</v>
      </c>
      <c r="P698" s="175" t="e">
        <f aca="false">IF(D698="","",(O698-F698)*D698*10)</f>
        <v>#NAME?</v>
      </c>
      <c r="Q698" s="175" t="e">
        <f aca="true">IF(D698="","",xEURO(OFFSET(C698,-M698+1,0),E698,OFFSET(C698,-M698+2,0),OFFSET(C698,-M698+2,0),OFFSET(C698,-M698+3,0)+AB698,OFFSET(C698,-M698+4,0),0,2)/10*D698)</f>
        <v>#NAME?</v>
      </c>
      <c r="R698" s="248" t="e">
        <f aca="true">IF(D698="","",xEURO(OFFSET(C698,-M698+1,0),E698,OFFSET(C698,-M698+2,0),OFFSET(C698,-M698+2,0),OFFSET(C698,-M698+3,0)+AB698,OFFSET(C698,-M698+4,0),0,3)/100*D698*10000)</f>
        <v>#NAME?</v>
      </c>
      <c r="S698" s="248" t="e">
        <f aca="true">IF(D698="","",xEURO(OFFSET(C698,-M698+1,0),E698,OFFSET(C698,-M698+2,0),OFFSET(C698,-M698+2,0),OFFSET(C698,-M698+3,0)+AB698,OFFSET(C698,-M698+4,0),0,5)/365.25*D698*10000)</f>
        <v>#NAME?</v>
      </c>
      <c r="U698" s="175" t="e">
        <f aca="true">IF(I698="","",xEURO(OFFSET(C698,-M698+1,0),J698,OFFSET(C698,-M698+2,0),OFFSET(C698,-M698+2,0),OFFSET(C698,-M698+3,0)+AC698,OFFSET(C698,-M698+4,0),1,1)*I698)</f>
        <v>#NAME?</v>
      </c>
      <c r="V698" s="235" t="e">
        <f aca="true">IF(I698="","",xEURO(OFFSET(C698,-M698+1,0),J698,OFFSET(C698,-M698+2,0),OFFSET(C698,-M698+2,0),OFFSET(C698,-M698+3,0)+AC698,OFFSET(C698,-M698+4,0),1,0))</f>
        <v>#NAME?</v>
      </c>
      <c r="W698" s="175" t="e">
        <f aca="false">IF(I698="","",(V698-K698)*I698*10)</f>
        <v>#NAME?</v>
      </c>
      <c r="X698" s="175" t="e">
        <f aca="true">IF(I698="","",xEURO(OFFSET(C698,-M698+1,0),J698,OFFSET(C698,-M698+2,0),OFFSET(C698,-M698+2,0),OFFSET(C698,-M698+3,0)+AC698,OFFSET(C698,-M698+4,0),1,2)/10*I698)</f>
        <v>#NAME?</v>
      </c>
      <c r="Y698" s="248" t="e">
        <f aca="true">IF(I698="","",xEURO(OFFSET(C698,-M698+1,0),J698,OFFSET(C698,-M698+2,0),OFFSET(C698,-M698+2,0),OFFSET(C698,-M698+3,0)+AC698,OFFSET(C698,-M698+4,0),1,3)/100*I698*10000)</f>
        <v>#NAME?</v>
      </c>
      <c r="Z698" s="248" t="e">
        <f aca="true">IF(I698="","",xEURO(OFFSET(C698,-M698+1,0),J698,OFFSET(C698,-M698+2,0),OFFSET(C698,-M698+2,0),OFFSET(C698,-M698+3,0)+AC698,OFFSET(C698,-M698+4,0),1,5)/365.25*I698*10000)</f>
        <v>#NAME?</v>
      </c>
      <c r="AB698" s="249" t="e">
        <f aca="true">IF(D698="","",xCalcSkew(OFFSET(C698,-M698,0),E698-OFFSET(C698,-M698+1,0),b)/100)</f>
        <v>#NAME?</v>
      </c>
      <c r="AC698" s="249" t="e">
        <f aca="true">IF(I698="","",xCalcSkew(OFFSET(C698,-M698,0),J698-OFFSET(C698,-M698+1,0),b)/100)</f>
        <v>#NAME?</v>
      </c>
      <c r="AE698" s="0" t="n">
        <f aca="false">D698*F698*10000*-1</f>
        <v>885000</v>
      </c>
      <c r="AF698" s="0" t="n">
        <f aca="false">I698*K698*10000*-1</f>
        <v>-780000</v>
      </c>
      <c r="AG698" s="0" t="n">
        <f aca="false">AE698+AF698</f>
        <v>105000</v>
      </c>
    </row>
    <row r="699" customFormat="false" ht="12.75" hidden="false" customHeight="false" outlineLevel="0" collapsed="false">
      <c r="C699" s="249" t="n">
        <f aca="false">INDEX(Inputs!$1:$65536,MATCH(C697,Inputs!C:C,0),7)</f>
        <v>0.0299443912985518</v>
      </c>
      <c r="D699" s="265" t="n">
        <v>50</v>
      </c>
      <c r="E699" s="266" t="n">
        <v>3.4</v>
      </c>
      <c r="F699" s="266" t="n">
        <v>0.625</v>
      </c>
      <c r="G699" s="267" t="s">
        <v>236</v>
      </c>
      <c r="I699" s="265" t="n">
        <v>50</v>
      </c>
      <c r="J699" s="266" t="n">
        <v>3.4</v>
      </c>
      <c r="K699" s="266" t="n">
        <v>0.625</v>
      </c>
      <c r="L699" s="268" t="s">
        <v>236</v>
      </c>
      <c r="M699" s="247" t="n">
        <f aca="false">M698+1</f>
        <v>2</v>
      </c>
      <c r="N699" s="175" t="e">
        <f aca="true">IF(D699="","",xEURO(OFFSET(C699,-M699+1,0),E699,OFFSET(C699,-M699+2,0),OFFSET(C699,-M699+2,0),OFFSET(C699,-M699+3,0)+AB699,OFFSET(C699,-M699+4,0),0,1)*D699)</f>
        <v>#NAME?</v>
      </c>
      <c r="O699" s="235" t="e">
        <f aca="true">IF(D699="","",xEURO(OFFSET(C699,-M699+1,0),E699,OFFSET(C699,-M699+2,0),OFFSET(C699,-M699+2,0),OFFSET(C699,-M699+3,0)+AB699,OFFSET(C699,-M699+4,0),0,0))</f>
        <v>#NAME?</v>
      </c>
      <c r="P699" s="175" t="e">
        <f aca="false">IF(D699="","",(O699-F699)*D699*10)</f>
        <v>#NAME?</v>
      </c>
      <c r="Q699" s="175" t="e">
        <f aca="true">IF(D699="","",xEURO(OFFSET(C699,-M699+1,0),E699,OFFSET(C699,-M699+2,0),OFFSET(C699,-M699+2,0),OFFSET(C699,-M699+3,0)+AB699,OFFSET(C699,-M699+4,0),0,2)/10*D699)</f>
        <v>#NAME?</v>
      </c>
      <c r="R699" s="248" t="e">
        <f aca="true">IF(D699="","",xEURO(OFFSET(C699,-M699+1,0),E699,OFFSET(C699,-M699+2,0),OFFSET(C699,-M699+2,0),OFFSET(C699,-M699+3,0)+AB699,OFFSET(C699,-M699+4,0),0,3)/100*D699*10000)</f>
        <v>#NAME?</v>
      </c>
      <c r="S699" s="248" t="e">
        <f aca="true">IF(D699="","",xEURO(OFFSET(C699,-M699+1,0),E699,OFFSET(C699,-M699+2,0),OFFSET(C699,-M699+2,0),OFFSET(C699,-M699+3,0)+AB699,OFFSET(C699,-M699+4,0),0,5)/365.25*D699*10000)</f>
        <v>#NAME?</v>
      </c>
      <c r="U699" s="175" t="e">
        <f aca="true">IF(I699="","",xEURO(OFFSET(C699,-M699+1,0),J699,OFFSET(C699,-M699+2,0),OFFSET(C699,-M699+2,0),OFFSET(C699,-M699+3,0)+AC699,OFFSET(C699,-M699+4,0),1,1)*I699)</f>
        <v>#NAME?</v>
      </c>
      <c r="V699" s="235" t="e">
        <f aca="true">IF(I699="","",xEURO(OFFSET(C699,-M699+1,0),J699,OFFSET(C699,-M699+2,0),OFFSET(C699,-M699+2,0),OFFSET(C699,-M699+3,0)+AC699,OFFSET(C699,-M699+4,0),1,0))</f>
        <v>#NAME?</v>
      </c>
      <c r="W699" s="175" t="e">
        <f aca="false">IF(I699="","",(V699-K699)*I699*10)</f>
        <v>#NAME?</v>
      </c>
      <c r="X699" s="175" t="e">
        <f aca="true">IF(I699="","",xEURO(OFFSET(C699,-M699+1,0),J699,OFFSET(C699,-M699+2,0),OFFSET(C699,-M699+2,0),OFFSET(C699,-M699+3,0)+AC699,OFFSET(C699,-M699+4,0),1,2)/10*I699)</f>
        <v>#NAME?</v>
      </c>
      <c r="Y699" s="248" t="e">
        <f aca="true">IF(I699="","",xEURO(OFFSET(C699,-M699+1,0),J699,OFFSET(C699,-M699+2,0),OFFSET(C699,-M699+2,0),OFFSET(C699,-M699+3,0)+AC699,OFFSET(C699,-M699+4,0),1,3)/100*I699*10000)</f>
        <v>#NAME?</v>
      </c>
      <c r="Z699" s="248" t="e">
        <f aca="true">IF(I699="","",xEURO(OFFSET(C699,-M699+1,0),J699,OFFSET(C699,-M699+2,0),OFFSET(C699,-M699+2,0),OFFSET(C699,-M699+3,0)+AC699,OFFSET(C699,-M699+4,0),1,5)/365.25*I699*10000)</f>
        <v>#NAME?</v>
      </c>
      <c r="AB699" s="249" t="e">
        <f aca="true">IF(D699="","",xCalcSkew(OFFSET(C699,-M699,0),E699-OFFSET(C699,-M699+1,0),b)/100)</f>
        <v>#NAME?</v>
      </c>
      <c r="AC699" s="249" t="e">
        <f aca="true">IF(I699="","",xCalcSkew(OFFSET(C699,-M699,0),J699-OFFSET(C699,-M699+1,0),b)/100)</f>
        <v>#NAME?</v>
      </c>
      <c r="AE699" s="0" t="n">
        <f aca="false">D699*F699*10000*-1</f>
        <v>-312500</v>
      </c>
      <c r="AF699" s="0" t="n">
        <f aca="false">I699*K699*10000*-1</f>
        <v>-312500</v>
      </c>
      <c r="AG699" s="0" t="n">
        <f aca="false">AE699+AF699</f>
        <v>-625000</v>
      </c>
    </row>
    <row r="700" customFormat="false" ht="12.75" hidden="false" customHeight="false" outlineLevel="0" collapsed="false">
      <c r="C700" s="270" t="n">
        <f aca="false">INDEX(Inputs!$1:$65536,MATCH(C697,Inputs!C:C,0),6)</f>
        <v>0.39</v>
      </c>
      <c r="D700" s="265"/>
      <c r="E700" s="266"/>
      <c r="F700" s="266"/>
      <c r="G700" s="267"/>
      <c r="I700" s="265"/>
      <c r="J700" s="266"/>
      <c r="K700" s="266"/>
      <c r="L700" s="268"/>
      <c r="M700" s="247" t="n">
        <f aca="false">M699+1</f>
        <v>3</v>
      </c>
      <c r="N700" s="175" t="str">
        <f aca="true">IF(D700="","",xEURO(OFFSET(C700,-M700+1,0),E700,OFFSET(C700,-M700+2,0),OFFSET(C700,-M700+2,0),OFFSET(C700,-M700+3,0)+AB700,OFFSET(C700,-M700+4,0),0,1)*D700)</f>
        <v/>
      </c>
      <c r="O700" s="235" t="str">
        <f aca="true">IF(D700="","",xEURO(OFFSET(C700,-M700+1,0),E700,OFFSET(C700,-M700+2,0),OFFSET(C700,-M700+2,0),OFFSET(C700,-M700+3,0)+AB700,OFFSET(C700,-M700+4,0),0,0))</f>
        <v/>
      </c>
      <c r="P700" s="175" t="str">
        <f aca="false">IF(D700="","",(O700-F700)*D700*10)</f>
        <v/>
      </c>
      <c r="Q700" s="175" t="str">
        <f aca="true">IF(D700="","",xEURO(OFFSET(C700,-M700+1,0),E700,OFFSET(C700,-M700+2,0),OFFSET(C700,-M700+2,0),OFFSET(C700,-M700+3,0)+AB700,OFFSET(C700,-M700+4,0),0,2)/10*D700)</f>
        <v/>
      </c>
      <c r="R700" s="248" t="str">
        <f aca="true">IF(D700="","",xEURO(OFFSET(C700,-M700+1,0),E700,OFFSET(C700,-M700+2,0),OFFSET(C700,-M700+2,0),OFFSET(C700,-M700+3,0)+AB700,OFFSET(C700,-M700+4,0),0,3)/100*D700*10000)</f>
        <v/>
      </c>
      <c r="S700" s="248" t="str">
        <f aca="true">IF(D700="","",xEURO(OFFSET(C700,-M700+1,0),E700,OFFSET(C700,-M700+2,0),OFFSET(C700,-M700+2,0),OFFSET(C700,-M700+3,0)+AB700,OFFSET(C700,-M700+4,0),0,5)/365.25*D700*10000)</f>
        <v/>
      </c>
      <c r="U700" s="175" t="str">
        <f aca="true">IF(I700="","",xEURO(OFFSET(C700,-M700+1,0),J700,OFFSET(C700,-M700+2,0),OFFSET(C700,-M700+2,0),OFFSET(C700,-M700+3,0)+AC700,OFFSET(C700,-M700+4,0),1,1)*I700)</f>
        <v/>
      </c>
      <c r="V700" s="235" t="str">
        <f aca="true">IF(I700="","",xEURO(OFFSET(C700,-M700+1,0),J700,OFFSET(C700,-M700+2,0),OFFSET(C700,-M700+2,0),OFFSET(C700,-M700+3,0)+AC700,OFFSET(C700,-M700+4,0),1,0))</f>
        <v/>
      </c>
      <c r="W700" s="175" t="str">
        <f aca="false">IF(I700="","",(V700-K700)*I700*10)</f>
        <v/>
      </c>
      <c r="X700" s="175" t="str">
        <f aca="true">IF(I700="","",xEURO(OFFSET(C700,-M700+1,0),J700,OFFSET(C700,-M700+2,0),OFFSET(C700,-M700+2,0),OFFSET(C700,-M700+3,0)+AC700,OFFSET(C700,-M700+4,0),1,2)/10*I700)</f>
        <v/>
      </c>
      <c r="Y700" s="248" t="str">
        <f aca="true">IF(I700="","",xEURO(OFFSET(C700,-M700+1,0),J700,OFFSET(C700,-M700+2,0),OFFSET(C700,-M700+2,0),OFFSET(C700,-M700+3,0)+AC700,OFFSET(C700,-M700+4,0),1,3)/100*I700*10000)</f>
        <v/>
      </c>
      <c r="Z700" s="248" t="str">
        <f aca="true">IF(I700="","",xEURO(OFFSET(C700,-M700+1,0),J700,OFFSET(C700,-M700+2,0),OFFSET(C700,-M700+2,0),OFFSET(C700,-M700+3,0)+AC700,OFFSET(C700,-M700+4,0),1,5)/365.25*I700*10000)</f>
        <v/>
      </c>
      <c r="AB700" s="249" t="str">
        <f aca="true">IF(D700="","",xCalcSkew(OFFSET(C700,-M700,0),E700-OFFSET(C700,-M700+1,0),b)/100)</f>
        <v/>
      </c>
      <c r="AC700" s="249" t="str">
        <f aca="true">IF(I700="","",xCalcSkew(OFFSET(C700,-M700,0),J700-OFFSET(C700,-M700+1,0),b)/100)</f>
        <v/>
      </c>
      <c r="AE700" s="0" t="n">
        <f aca="false">D700*F700*10000*-1</f>
        <v>-0</v>
      </c>
      <c r="AF700" s="0" t="n">
        <f aca="false">I700*K700*10000*-1</f>
        <v>-0</v>
      </c>
      <c r="AG700" s="0" t="n">
        <f aca="false">AE700+AF700</f>
        <v>-0</v>
      </c>
    </row>
    <row r="701" customFormat="false" ht="12.75" hidden="false" customHeight="false" outlineLevel="0" collapsed="false">
      <c r="C701" s="271" t="n">
        <f aca="false">INDEX(Inputs!$1:$65536,MATCH(C697,Inputs!C:C,0),9)</f>
        <v>557</v>
      </c>
      <c r="D701" s="265"/>
      <c r="E701" s="266"/>
      <c r="F701" s="266"/>
      <c r="G701" s="267"/>
      <c r="I701" s="265"/>
      <c r="J701" s="266"/>
      <c r="K701" s="266"/>
      <c r="L701" s="268"/>
      <c r="M701" s="247" t="n">
        <f aca="false">M700+1</f>
        <v>4</v>
      </c>
      <c r="N701" s="175" t="str">
        <f aca="true">IF(D701="","",xEURO(OFFSET(C701,-M701+1,0),E701,OFFSET(C701,-M701+2,0),OFFSET(C701,-M701+2,0),OFFSET(C701,-M701+3,0)+AB701,OFFSET(C701,-M701+4,0),0,1)*D701)</f>
        <v/>
      </c>
      <c r="O701" s="235" t="str">
        <f aca="true">IF(D701="","",xEURO(OFFSET(C701,-M701+1,0),E701,OFFSET(C701,-M701+2,0),OFFSET(C701,-M701+2,0),OFFSET(C701,-M701+3,0)+AB701,OFFSET(C701,-M701+4,0),0,0))</f>
        <v/>
      </c>
      <c r="P701" s="175" t="str">
        <f aca="false">IF(D701="","",(O701-F701)*D701*10)</f>
        <v/>
      </c>
      <c r="Q701" s="175" t="str">
        <f aca="true">IF(D701="","",xEURO(OFFSET(C701,-M701+1,0),E701,OFFSET(C701,-M701+2,0),OFFSET(C701,-M701+2,0),OFFSET(C701,-M701+3,0)+AB701,OFFSET(C701,-M701+4,0),0,2)/10*D701)</f>
        <v/>
      </c>
      <c r="R701" s="248" t="str">
        <f aca="true">IF(D701="","",xEURO(OFFSET(C701,-M701+1,0),E701,OFFSET(C701,-M701+2,0),OFFSET(C701,-M701+2,0),OFFSET(C701,-M701+3,0)+AB701,OFFSET(C701,-M701+4,0),0,3)/100*D701*10000)</f>
        <v/>
      </c>
      <c r="S701" s="248" t="str">
        <f aca="true">IF(D701="","",xEURO(OFFSET(C701,-M701+1,0),E701,OFFSET(C701,-M701+2,0),OFFSET(C701,-M701+2,0),OFFSET(C701,-M701+3,0)+AB701,OFFSET(C701,-M701+4,0),0,5)/365.25*D701*10000)</f>
        <v/>
      </c>
      <c r="U701" s="175" t="str">
        <f aca="true">IF(I701="","",xEURO(OFFSET(C701,-M701+1,0),J701,OFFSET(C701,-M701+2,0),OFFSET(C701,-M701+2,0),OFFSET(C701,-M701+3,0)+AC701,OFFSET(C701,-M701+4,0),1,1)*I701)</f>
        <v/>
      </c>
      <c r="V701" s="235" t="str">
        <f aca="true">IF(I701="","",xEURO(OFFSET(C701,-M701+1,0),J701,OFFSET(C701,-M701+2,0),OFFSET(C701,-M701+2,0),OFFSET(C701,-M701+3,0)+AC701,OFFSET(C701,-M701+4,0),1,0))</f>
        <v/>
      </c>
      <c r="W701" s="175" t="str">
        <f aca="false">IF(I701="","",(V701-K701)*I701*10)</f>
        <v/>
      </c>
      <c r="X701" s="175" t="str">
        <f aca="true">IF(I701="","",xEURO(OFFSET(C701,-M701+1,0),J701,OFFSET(C701,-M701+2,0),OFFSET(C701,-M701+2,0),OFFSET(C701,-M701+3,0)+AC701,OFFSET(C701,-M701+4,0),1,2)/10*I701)</f>
        <v/>
      </c>
      <c r="Y701" s="248" t="str">
        <f aca="true">IF(I701="","",xEURO(OFFSET(C701,-M701+1,0),J701,OFFSET(C701,-M701+2,0),OFFSET(C701,-M701+2,0),OFFSET(C701,-M701+3,0)+AC701,OFFSET(C701,-M701+4,0),1,3)/100*I701*10000)</f>
        <v/>
      </c>
      <c r="Z701" s="248" t="str">
        <f aca="true">IF(I701="","",xEURO(OFFSET(C701,-M701+1,0),J701,OFFSET(C701,-M701+2,0),OFFSET(C701,-M701+2,0),OFFSET(C701,-M701+3,0)+AC701,OFFSET(C701,-M701+4,0),1,5)/365.25*I701*10000)</f>
        <v/>
      </c>
      <c r="AB701" s="249" t="str">
        <f aca="true">IF(D701="","",xCalcSkew(OFFSET(C701,-M701,0),E701-OFFSET(C701,-M701+1,0),b)/100)</f>
        <v/>
      </c>
      <c r="AC701" s="249" t="str">
        <f aca="true">IF(I701="","",xCalcSkew(OFFSET(C701,-M701,0),J701-OFFSET(C701,-M701+1,0),b)/100)</f>
        <v/>
      </c>
      <c r="AE701" s="0" t="n">
        <f aca="false">D701*F701*10000*-1</f>
        <v>-0</v>
      </c>
      <c r="AF701" s="0" t="n">
        <f aca="false">I701*K701*10000*-1</f>
        <v>-0</v>
      </c>
      <c r="AG701" s="0" t="n">
        <f aca="false">AE701+AF701</f>
        <v>-0</v>
      </c>
    </row>
    <row r="702" customFormat="false" ht="12.75" hidden="false" customHeight="false" outlineLevel="0" collapsed="false">
      <c r="C702" s="272" t="n">
        <f aca="false">D733+I733</f>
        <v>130</v>
      </c>
      <c r="D702" s="265"/>
      <c r="E702" s="266"/>
      <c r="F702" s="266"/>
      <c r="G702" s="267"/>
      <c r="I702" s="265"/>
      <c r="J702" s="266"/>
      <c r="K702" s="266"/>
      <c r="L702" s="268"/>
      <c r="M702" s="247" t="n">
        <f aca="false">M701+1</f>
        <v>5</v>
      </c>
      <c r="N702" s="175" t="str">
        <f aca="true">IF(D702="","",xEURO(OFFSET(C702,-M702+1,0),E702,OFFSET(C702,-M702+2,0),OFFSET(C702,-M702+2,0),OFFSET(C702,-M702+3,0)+AB702,OFFSET(C702,-M702+4,0),0,1)*D702)</f>
        <v/>
      </c>
      <c r="O702" s="235" t="str">
        <f aca="true">IF(D702="","",xEURO(OFFSET(C702,-M702+1,0),E702,OFFSET(C702,-M702+2,0),OFFSET(C702,-M702+2,0),OFFSET(C702,-M702+3,0)+AB702,OFFSET(C702,-M702+4,0),0,0))</f>
        <v/>
      </c>
      <c r="P702" s="175" t="str">
        <f aca="false">IF(D702="","",(O702-F702)*D702*10)</f>
        <v/>
      </c>
      <c r="Q702" s="175" t="str">
        <f aca="true">IF(D702="","",xEURO(OFFSET(C702,-M702+1,0),E702,OFFSET(C702,-M702+2,0),OFFSET(C702,-M702+2,0),OFFSET(C702,-M702+3,0)+AB702,OFFSET(C702,-M702+4,0),0,2)/10*D702)</f>
        <v/>
      </c>
      <c r="R702" s="248" t="str">
        <f aca="true">IF(D702="","",xEURO(OFFSET(C702,-M702+1,0),E702,OFFSET(C702,-M702+2,0),OFFSET(C702,-M702+2,0),OFFSET(C702,-M702+3,0)+AB702,OFFSET(C702,-M702+4,0),0,3)/100*D702*10000)</f>
        <v/>
      </c>
      <c r="S702" s="248" t="str">
        <f aca="true">IF(D702="","",xEURO(OFFSET(C702,-M702+1,0),E702,OFFSET(C702,-M702+2,0),OFFSET(C702,-M702+2,0),OFFSET(C702,-M702+3,0)+AB702,OFFSET(C702,-M702+4,0),0,5)/365.25*D702*10000)</f>
        <v/>
      </c>
      <c r="U702" s="175" t="str">
        <f aca="true">IF(I702="","",xEURO(OFFSET(C702,-M702+1,0),J702,OFFSET(C702,-M702+2,0),OFFSET(C702,-M702+2,0),OFFSET(C702,-M702+3,0)+AC702,OFFSET(C702,-M702+4,0),1,1)*I702)</f>
        <v/>
      </c>
      <c r="V702" s="235" t="str">
        <f aca="true">IF(I702="","",xEURO(OFFSET(C702,-M702+1,0),J702,OFFSET(C702,-M702+2,0),OFFSET(C702,-M702+2,0),OFFSET(C702,-M702+3,0)+AC702,OFFSET(C702,-M702+4,0),1,0))</f>
        <v/>
      </c>
      <c r="W702" s="175" t="str">
        <f aca="false">IF(I702="","",(V702-K702)*I702*10)</f>
        <v/>
      </c>
      <c r="X702" s="175" t="str">
        <f aca="true">IF(I702="","",xEURO(OFFSET(C702,-M702+1,0),J702,OFFSET(C702,-M702+2,0),OFFSET(C702,-M702+2,0),OFFSET(C702,-M702+3,0)+AC702,OFFSET(C702,-M702+4,0),1,2)/10*I702)</f>
        <v/>
      </c>
      <c r="Y702" s="248" t="str">
        <f aca="true">IF(I702="","",xEURO(OFFSET(C702,-M702+1,0),J702,OFFSET(C702,-M702+2,0),OFFSET(C702,-M702+2,0),OFFSET(C702,-M702+3,0)+AC702,OFFSET(C702,-M702+4,0),1,3)/100*I702*10000)</f>
        <v/>
      </c>
      <c r="Z702" s="248" t="str">
        <f aca="true">IF(I702="","",xEURO(OFFSET(C702,-M702+1,0),J702,OFFSET(C702,-M702+2,0),OFFSET(C702,-M702+2,0),OFFSET(C702,-M702+3,0)+AC702,OFFSET(C702,-M702+4,0),1,5)/365.25*I702*10000)</f>
        <v/>
      </c>
      <c r="AB702" s="249" t="str">
        <f aca="true">IF(D702="","",xCalcSkew(OFFSET(C702,-M702,0),E702-OFFSET(C702,-M702+1,0),b)/100)</f>
        <v/>
      </c>
      <c r="AC702" s="249" t="str">
        <f aca="true">IF(I702="","",xCalcSkew(OFFSET(C702,-M702,0),J702-OFFSET(C702,-M702+1,0),b)/100)</f>
        <v/>
      </c>
      <c r="AE702" s="0" t="n">
        <f aca="false">D702*F702*10000*-1</f>
        <v>-0</v>
      </c>
      <c r="AF702" s="0" t="n">
        <f aca="false">I702*K702*10000*-1</f>
        <v>-0</v>
      </c>
      <c r="AG702" s="0" t="n">
        <f aca="false">AE702+AF702</f>
        <v>-0</v>
      </c>
    </row>
    <row r="703" customFormat="false" ht="12.75" hidden="false" customHeight="false" outlineLevel="0" collapsed="false">
      <c r="C703" s="272" t="e">
        <f aca="false">N733+U733</f>
        <v>#NAME?</v>
      </c>
      <c r="D703" s="265"/>
      <c r="E703" s="266"/>
      <c r="F703" s="266"/>
      <c r="G703" s="267"/>
      <c r="I703" s="265"/>
      <c r="J703" s="266"/>
      <c r="K703" s="266"/>
      <c r="L703" s="268"/>
      <c r="M703" s="247" t="n">
        <f aca="false">M702+1</f>
        <v>6</v>
      </c>
      <c r="N703" s="175" t="str">
        <f aca="true">IF(D703="","",xEURO(OFFSET(C703,-M703+1,0),E703,OFFSET(C703,-M703+2,0),OFFSET(C703,-M703+2,0),OFFSET(C703,-M703+3,0)+AB703,OFFSET(C703,-M703+4,0),0,1)*D703)</f>
        <v/>
      </c>
      <c r="O703" s="235" t="str">
        <f aca="true">IF(D703="","",xEURO(OFFSET(C703,-M703+1,0),E703,OFFSET(C703,-M703+2,0),OFFSET(C703,-M703+2,0),OFFSET(C703,-M703+3,0)+AB703,OFFSET(C703,-M703+4,0),0,0))</f>
        <v/>
      </c>
      <c r="P703" s="175" t="str">
        <f aca="false">IF(D703="","",(O703-F703)*D703*10)</f>
        <v/>
      </c>
      <c r="Q703" s="175" t="str">
        <f aca="true">IF(D703="","",xEURO(OFFSET(C703,-M703+1,0),E703,OFFSET(C703,-M703+2,0),OFFSET(C703,-M703+2,0),OFFSET(C703,-M703+3,0)+AB703,OFFSET(C703,-M703+4,0),0,2)/10*D703)</f>
        <v/>
      </c>
      <c r="R703" s="248" t="str">
        <f aca="true">IF(D703="","",xEURO(OFFSET(C703,-M703+1,0),E703,OFFSET(C703,-M703+2,0),OFFSET(C703,-M703+2,0),OFFSET(C703,-M703+3,0)+AB703,OFFSET(C703,-M703+4,0),0,3)/100*D703*10000)</f>
        <v/>
      </c>
      <c r="S703" s="248" t="str">
        <f aca="true">IF(D703="","",xEURO(OFFSET(C703,-M703+1,0),E703,OFFSET(C703,-M703+2,0),OFFSET(C703,-M703+2,0),OFFSET(C703,-M703+3,0)+AB703,OFFSET(C703,-M703+4,0),0,5)/365.25*D703*10000)</f>
        <v/>
      </c>
      <c r="U703" s="175" t="str">
        <f aca="true">IF(I703="","",xEURO(OFFSET(C703,-M703+1,0),J703,OFFSET(C703,-M703+2,0),OFFSET(C703,-M703+2,0),OFFSET(C703,-M703+3,0)+AC703,OFFSET(C703,-M703+4,0),1,1)*I703)</f>
        <v/>
      </c>
      <c r="V703" s="235" t="str">
        <f aca="true">IF(I703="","",xEURO(OFFSET(C703,-M703+1,0),J703,OFFSET(C703,-M703+2,0),OFFSET(C703,-M703+2,0),OFFSET(C703,-M703+3,0)+AC703,OFFSET(C703,-M703+4,0),1,0))</f>
        <v/>
      </c>
      <c r="W703" s="175" t="str">
        <f aca="false">IF(I703="","",(V703-K703)*I703*10)</f>
        <v/>
      </c>
      <c r="X703" s="175" t="str">
        <f aca="true">IF(I703="","",xEURO(OFFSET(C703,-M703+1,0),J703,OFFSET(C703,-M703+2,0),OFFSET(C703,-M703+2,0),OFFSET(C703,-M703+3,0)+AC703,OFFSET(C703,-M703+4,0),1,2)/10*I703)</f>
        <v/>
      </c>
      <c r="Y703" s="248" t="str">
        <f aca="true">IF(I703="","",xEURO(OFFSET(C703,-M703+1,0),J703,OFFSET(C703,-M703+2,0),OFFSET(C703,-M703+2,0),OFFSET(C703,-M703+3,0)+AC703,OFFSET(C703,-M703+4,0),1,3)/100*I703*10000)</f>
        <v/>
      </c>
      <c r="Z703" s="248" t="str">
        <f aca="true">IF(I703="","",xEURO(OFFSET(C703,-M703+1,0),J703,OFFSET(C703,-M703+2,0),OFFSET(C703,-M703+2,0),OFFSET(C703,-M703+3,0)+AC703,OFFSET(C703,-M703+4,0),1,5)/365.25*I703*10000)</f>
        <v/>
      </c>
      <c r="AB703" s="249" t="str">
        <f aca="true">IF(D703="","",xCalcSkew(OFFSET(C703,-M703,0),E703-OFFSET(C703,-M703+1,0),b)/100)</f>
        <v/>
      </c>
      <c r="AC703" s="249" t="str">
        <f aca="true">IF(I703="","",xCalcSkew(OFFSET(C703,-M703,0),J703-OFFSET(C703,-M703+1,0),b)/100)</f>
        <v/>
      </c>
      <c r="AE703" s="0" t="n">
        <f aca="false">D703*F703*10000*-1</f>
        <v>-0</v>
      </c>
      <c r="AF703" s="0" t="n">
        <f aca="false">I703*K703*10000*-1</f>
        <v>-0</v>
      </c>
      <c r="AG703" s="0" t="n">
        <f aca="false">AE703+AF703</f>
        <v>-0</v>
      </c>
    </row>
    <row r="704" customFormat="false" ht="12.75" hidden="false" customHeight="false" outlineLevel="0" collapsed="false">
      <c r="C704" s="273" t="e">
        <f aca="false">Q733+X733</f>
        <v>#NAME?</v>
      </c>
      <c r="D704" s="265"/>
      <c r="E704" s="266"/>
      <c r="F704" s="266"/>
      <c r="G704" s="267"/>
      <c r="I704" s="265"/>
      <c r="J704" s="266"/>
      <c r="K704" s="266"/>
      <c r="L704" s="268"/>
      <c r="M704" s="247" t="n">
        <f aca="false">M703+1</f>
        <v>7</v>
      </c>
      <c r="N704" s="175" t="str">
        <f aca="true">IF(D704="","",xEURO(OFFSET(C704,-M704+1,0),E704,OFFSET(C704,-M704+2,0),OFFSET(C704,-M704+2,0),OFFSET(C704,-M704+3,0)+AB704,OFFSET(C704,-M704+4,0),0,1)*D704)</f>
        <v/>
      </c>
      <c r="O704" s="235" t="str">
        <f aca="true">IF(D704="","",xEURO(OFFSET(C704,-M704+1,0),E704,OFFSET(C704,-M704+2,0),OFFSET(C704,-M704+2,0),OFFSET(C704,-M704+3,0)+AB704,OFFSET(C704,-M704+4,0),0,0))</f>
        <v/>
      </c>
      <c r="P704" s="175" t="str">
        <f aca="false">IF(D704="","",(O704-F704)*D704*10)</f>
        <v/>
      </c>
      <c r="Q704" s="175" t="str">
        <f aca="true">IF(D704="","",xEURO(OFFSET(C704,-M704+1,0),E704,OFFSET(C704,-M704+2,0),OFFSET(C704,-M704+2,0),OFFSET(C704,-M704+3,0)+AB704,OFFSET(C704,-M704+4,0),0,2)/10*D704)</f>
        <v/>
      </c>
      <c r="R704" s="248" t="str">
        <f aca="true">IF(D704="","",xEURO(OFFSET(C704,-M704+1,0),E704,OFFSET(C704,-M704+2,0),OFFSET(C704,-M704+2,0),OFFSET(C704,-M704+3,0)+AB704,OFFSET(C704,-M704+4,0),0,3)/100*D704*10000)</f>
        <v/>
      </c>
      <c r="S704" s="248" t="str">
        <f aca="true">IF(D704="","",xEURO(OFFSET(C704,-M704+1,0),E704,OFFSET(C704,-M704+2,0),OFFSET(C704,-M704+2,0),OFFSET(C704,-M704+3,0)+AB704,OFFSET(C704,-M704+4,0),0,5)/365.25*D704*10000)</f>
        <v/>
      </c>
      <c r="U704" s="175" t="str">
        <f aca="true">IF(I704="","",xEURO(OFFSET(C704,-M704+1,0),J704,OFFSET(C704,-M704+2,0),OFFSET(C704,-M704+2,0),OFFSET(C704,-M704+3,0)+AC704,OFFSET(C704,-M704+4,0),1,1)*I704)</f>
        <v/>
      </c>
      <c r="V704" s="235" t="str">
        <f aca="true">IF(I704="","",xEURO(OFFSET(C704,-M704+1,0),J704,OFFSET(C704,-M704+2,0),OFFSET(C704,-M704+2,0),OFFSET(C704,-M704+3,0)+AC704,OFFSET(C704,-M704+4,0),1,0))</f>
        <v/>
      </c>
      <c r="W704" s="175" t="str">
        <f aca="false">IF(I704="","",(V704-K704)*I704*10)</f>
        <v/>
      </c>
      <c r="X704" s="175" t="str">
        <f aca="true">IF(I704="","",xEURO(OFFSET(C704,-M704+1,0),J704,OFFSET(C704,-M704+2,0),OFFSET(C704,-M704+2,0),OFFSET(C704,-M704+3,0)+AC704,OFFSET(C704,-M704+4,0),1,2)/10*I704)</f>
        <v/>
      </c>
      <c r="Y704" s="248" t="str">
        <f aca="true">IF(I704="","",xEURO(OFFSET(C704,-M704+1,0),J704,OFFSET(C704,-M704+2,0),OFFSET(C704,-M704+2,0),OFFSET(C704,-M704+3,0)+AC704,OFFSET(C704,-M704+4,0),1,3)/100*I704*10000)</f>
        <v/>
      </c>
      <c r="Z704" s="248" t="str">
        <f aca="true">IF(I704="","",xEURO(OFFSET(C704,-M704+1,0),J704,OFFSET(C704,-M704+2,0),OFFSET(C704,-M704+2,0),OFFSET(C704,-M704+3,0)+AC704,OFFSET(C704,-M704+4,0),1,5)/365.25*I704*10000)</f>
        <v/>
      </c>
      <c r="AB704" s="249" t="str">
        <f aca="true">IF(D704="","",xCalcSkew(OFFSET(C704,-M704,0),E704-OFFSET(C704,-M704+1,0),b)/100)</f>
        <v/>
      </c>
      <c r="AC704" s="249" t="str">
        <f aca="true">IF(I704="","",xCalcSkew(OFFSET(C704,-M704,0),J704-OFFSET(C704,-M704+1,0),b)/100)</f>
        <v/>
      </c>
      <c r="AE704" s="0" t="n">
        <f aca="false">D704*F704*10000*-1</f>
        <v>-0</v>
      </c>
      <c r="AF704" s="0" t="n">
        <f aca="false">I704*K704*10000*-1</f>
        <v>-0</v>
      </c>
      <c r="AG704" s="0" t="n">
        <f aca="false">AE704+AF704</f>
        <v>-0</v>
      </c>
    </row>
    <row r="705" customFormat="false" ht="12.75" hidden="false" customHeight="false" outlineLevel="0" collapsed="false">
      <c r="C705" s="272" t="e">
        <f aca="false">R733+Y733</f>
        <v>#NAME?</v>
      </c>
      <c r="D705" s="265"/>
      <c r="E705" s="266"/>
      <c r="F705" s="266"/>
      <c r="G705" s="267"/>
      <c r="I705" s="265"/>
      <c r="J705" s="266"/>
      <c r="K705" s="266"/>
      <c r="L705" s="268"/>
      <c r="M705" s="247" t="n">
        <f aca="false">M704+1</f>
        <v>8</v>
      </c>
      <c r="N705" s="175" t="str">
        <f aca="true">IF(D705="","",xEURO(OFFSET(C705,-M705+1,0),E705,OFFSET(C705,-M705+2,0),OFFSET(C705,-M705+2,0),OFFSET(C705,-M705+3,0)+AB705,OFFSET(C705,-M705+4,0),0,1)*D705)</f>
        <v/>
      </c>
      <c r="O705" s="235" t="str">
        <f aca="true">IF(D705="","",xEURO(OFFSET(C705,-M705+1,0),E705,OFFSET(C705,-M705+2,0),OFFSET(C705,-M705+2,0),OFFSET(C705,-M705+3,0)+AB705,OFFSET(C705,-M705+4,0),0,0))</f>
        <v/>
      </c>
      <c r="P705" s="175" t="str">
        <f aca="false">IF(D705="","",(O705-F705)*D705*10)</f>
        <v/>
      </c>
      <c r="Q705" s="175" t="str">
        <f aca="true">IF(D705="","",xEURO(OFFSET(C705,-M705+1,0),E705,OFFSET(C705,-M705+2,0),OFFSET(C705,-M705+2,0),OFFSET(C705,-M705+3,0)+AB705,OFFSET(C705,-M705+4,0),0,2)/10*D705)</f>
        <v/>
      </c>
      <c r="R705" s="248" t="str">
        <f aca="true">IF(D705="","",xEURO(OFFSET(C705,-M705+1,0),E705,OFFSET(C705,-M705+2,0),OFFSET(C705,-M705+2,0),OFFSET(C705,-M705+3,0)+AB705,OFFSET(C705,-M705+4,0),0,3)/100*D705*10000)</f>
        <v/>
      </c>
      <c r="S705" s="248" t="str">
        <f aca="true">IF(D705="","",xEURO(OFFSET(C705,-M705+1,0),E705,OFFSET(C705,-M705+2,0),OFFSET(C705,-M705+2,0),OFFSET(C705,-M705+3,0)+AB705,OFFSET(C705,-M705+4,0),0,5)/365.25*D705*10000)</f>
        <v/>
      </c>
      <c r="U705" s="175" t="str">
        <f aca="true">IF(I705="","",xEURO(OFFSET(C705,-M705+1,0),J705,OFFSET(C705,-M705+2,0),OFFSET(C705,-M705+2,0),OFFSET(C705,-M705+3,0)+AC705,OFFSET(C705,-M705+4,0),1,1)*I705)</f>
        <v/>
      </c>
      <c r="V705" s="235" t="str">
        <f aca="true">IF(I705="","",xEURO(OFFSET(C705,-M705+1,0),J705,OFFSET(C705,-M705+2,0),OFFSET(C705,-M705+2,0),OFFSET(C705,-M705+3,0)+AC705,OFFSET(C705,-M705+4,0),1,0))</f>
        <v/>
      </c>
      <c r="W705" s="175" t="str">
        <f aca="false">IF(I705="","",(V705-K705)*I705*10)</f>
        <v/>
      </c>
      <c r="X705" s="175" t="str">
        <f aca="true">IF(I705="","",xEURO(OFFSET(C705,-M705+1,0),J705,OFFSET(C705,-M705+2,0),OFFSET(C705,-M705+2,0),OFFSET(C705,-M705+3,0)+AC705,OFFSET(C705,-M705+4,0),1,2)/10*I705)</f>
        <v/>
      </c>
      <c r="Y705" s="248" t="str">
        <f aca="true">IF(I705="","",xEURO(OFFSET(C705,-M705+1,0),J705,OFFSET(C705,-M705+2,0),OFFSET(C705,-M705+2,0),OFFSET(C705,-M705+3,0)+AC705,OFFSET(C705,-M705+4,0),1,3)/100*I705*10000)</f>
        <v/>
      </c>
      <c r="Z705" s="248" t="str">
        <f aca="true">IF(I705="","",xEURO(OFFSET(C705,-M705+1,0),J705,OFFSET(C705,-M705+2,0),OFFSET(C705,-M705+2,0),OFFSET(C705,-M705+3,0)+AC705,OFFSET(C705,-M705+4,0),1,5)/365.25*I705*10000)</f>
        <v/>
      </c>
      <c r="AB705" s="249" t="str">
        <f aca="true">IF(D705="","",xCalcSkew(OFFSET(C705,-M705,0),E705-OFFSET(C705,-M705+1,0),b)/100)</f>
        <v/>
      </c>
      <c r="AC705" s="249" t="str">
        <f aca="true">IF(I705="","",xCalcSkew(OFFSET(C705,-M705,0),J705-OFFSET(C705,-M705+1,0),b)/100)</f>
        <v/>
      </c>
      <c r="AE705" s="0" t="n">
        <f aca="false">D705*F705*10000*-1</f>
        <v>-0</v>
      </c>
      <c r="AF705" s="0" t="n">
        <f aca="false">I705*K705*10000*-1</f>
        <v>-0</v>
      </c>
      <c r="AG705" s="0" t="n">
        <f aca="false">AE705+AF705</f>
        <v>-0</v>
      </c>
    </row>
    <row r="706" customFormat="false" ht="12.75" hidden="false" customHeight="false" outlineLevel="0" collapsed="false">
      <c r="C706" s="272" t="e">
        <f aca="false">S733+Z733</f>
        <v>#NAME?</v>
      </c>
      <c r="D706" s="265"/>
      <c r="E706" s="266"/>
      <c r="F706" s="266"/>
      <c r="G706" s="267"/>
      <c r="I706" s="265"/>
      <c r="J706" s="266"/>
      <c r="K706" s="266"/>
      <c r="L706" s="268"/>
      <c r="M706" s="247" t="n">
        <f aca="false">M705+1</f>
        <v>9</v>
      </c>
      <c r="N706" s="175" t="str">
        <f aca="true">IF(D706="","",xEURO(OFFSET(C706,-M706+1,0),E706,OFFSET(C706,-M706+2,0),OFFSET(C706,-M706+2,0),OFFSET(C706,-M706+3,0)+AB706,OFFSET(C706,-M706+4,0),0,1)*D706)</f>
        <v/>
      </c>
      <c r="O706" s="235" t="str">
        <f aca="true">IF(D706="","",xEURO(OFFSET(C706,-M706+1,0),E706,OFFSET(C706,-M706+2,0),OFFSET(C706,-M706+2,0),OFFSET(C706,-M706+3,0)+AB706,OFFSET(C706,-M706+4,0),0,0))</f>
        <v/>
      </c>
      <c r="P706" s="175" t="str">
        <f aca="false">IF(D706="","",(O706-F706)*D706*10)</f>
        <v/>
      </c>
      <c r="Q706" s="175" t="str">
        <f aca="true">IF(D706="","",xEURO(OFFSET(C706,-M706+1,0),E706,OFFSET(C706,-M706+2,0),OFFSET(C706,-M706+2,0),OFFSET(C706,-M706+3,0)+AB706,OFFSET(C706,-M706+4,0),0,2)/10*D706)</f>
        <v/>
      </c>
      <c r="R706" s="248" t="str">
        <f aca="true">IF(D706="","",xEURO(OFFSET(C706,-M706+1,0),E706,OFFSET(C706,-M706+2,0),OFFSET(C706,-M706+2,0),OFFSET(C706,-M706+3,0)+AB706,OFFSET(C706,-M706+4,0),0,3)/100*D706*10000)</f>
        <v/>
      </c>
      <c r="S706" s="248" t="str">
        <f aca="true">IF(D706="","",xEURO(OFFSET(C706,-M706+1,0),E706,OFFSET(C706,-M706+2,0),OFFSET(C706,-M706+2,0),OFFSET(C706,-M706+3,0)+AB706,OFFSET(C706,-M706+4,0),0,5)/365.25*D706*10000)</f>
        <v/>
      </c>
      <c r="U706" s="175" t="str">
        <f aca="true">IF(I706="","",xEURO(OFFSET(C706,-M706+1,0),J706,OFFSET(C706,-M706+2,0),OFFSET(C706,-M706+2,0),OFFSET(C706,-M706+3,0)+AC706,OFFSET(C706,-M706+4,0),1,1)*I706)</f>
        <v/>
      </c>
      <c r="V706" s="235" t="str">
        <f aca="true">IF(I706="","",xEURO(OFFSET(C706,-M706+1,0),J706,OFFSET(C706,-M706+2,0),OFFSET(C706,-M706+2,0),OFFSET(C706,-M706+3,0)+AC706,OFFSET(C706,-M706+4,0),1,0))</f>
        <v/>
      </c>
      <c r="W706" s="175" t="str">
        <f aca="false">IF(I706="","",(V706-K706)*I706*10)</f>
        <v/>
      </c>
      <c r="X706" s="175" t="str">
        <f aca="true">IF(I706="","",xEURO(OFFSET(C706,-M706+1,0),J706,OFFSET(C706,-M706+2,0),OFFSET(C706,-M706+2,0),OFFSET(C706,-M706+3,0)+AC706,OFFSET(C706,-M706+4,0),1,2)/10*I706)</f>
        <v/>
      </c>
      <c r="Y706" s="248" t="str">
        <f aca="true">IF(I706="","",xEURO(OFFSET(C706,-M706+1,0),J706,OFFSET(C706,-M706+2,0),OFFSET(C706,-M706+2,0),OFFSET(C706,-M706+3,0)+AC706,OFFSET(C706,-M706+4,0),1,3)/100*I706*10000)</f>
        <v/>
      </c>
      <c r="Z706" s="248" t="str">
        <f aca="true">IF(I706="","",xEURO(OFFSET(C706,-M706+1,0),J706,OFFSET(C706,-M706+2,0),OFFSET(C706,-M706+2,0),OFFSET(C706,-M706+3,0)+AC706,OFFSET(C706,-M706+4,0),1,5)/365.25*I706*10000)</f>
        <v/>
      </c>
      <c r="AB706" s="249" t="str">
        <f aca="true">IF(D706="","",xCalcSkew(OFFSET(C706,-M706,0),E706-OFFSET(C706,-M706+1,0),b)/100)</f>
        <v/>
      </c>
      <c r="AC706" s="249" t="str">
        <f aca="true">IF(I706="","",xCalcSkew(OFFSET(C706,-M706,0),J706-OFFSET(C706,-M706+1,0),b)/100)</f>
        <v/>
      </c>
      <c r="AE706" s="0" t="n">
        <f aca="false">D706*F706*10000*-1</f>
        <v>-0</v>
      </c>
      <c r="AF706" s="0" t="n">
        <f aca="false">I706*K706*10000*-1</f>
        <v>-0</v>
      </c>
      <c r="AG706" s="0" t="n">
        <f aca="false">AE706+AF706</f>
        <v>-0</v>
      </c>
    </row>
    <row r="707" customFormat="false" ht="12.75" hidden="false" customHeight="false" outlineLevel="0" collapsed="false">
      <c r="C707" s="272" t="e">
        <f aca="false">P733+W733</f>
        <v>#NAME?</v>
      </c>
      <c r="D707" s="265"/>
      <c r="E707" s="266"/>
      <c r="F707" s="266"/>
      <c r="G707" s="267"/>
      <c r="I707" s="265"/>
      <c r="J707" s="266"/>
      <c r="K707" s="266"/>
      <c r="L707" s="268"/>
      <c r="M707" s="247" t="n">
        <f aca="false">M706+1</f>
        <v>10</v>
      </c>
      <c r="N707" s="175" t="str">
        <f aca="true">IF(D707="","",xEURO(OFFSET(C707,-M707+1,0),E707,OFFSET(C707,-M707+2,0),OFFSET(C707,-M707+2,0),OFFSET(C707,-M707+3,0)+AB707,OFFSET(C707,-M707+4,0),0,1)*D707)</f>
        <v/>
      </c>
      <c r="O707" s="235" t="str">
        <f aca="true">IF(D707="","",xEURO(OFFSET(C707,-M707+1,0),E707,OFFSET(C707,-M707+2,0),OFFSET(C707,-M707+2,0),OFFSET(C707,-M707+3,0)+AB707,OFFSET(C707,-M707+4,0),0,0))</f>
        <v/>
      </c>
      <c r="P707" s="175" t="str">
        <f aca="false">IF(D707="","",(O707-F707)*D707*10)</f>
        <v/>
      </c>
      <c r="Q707" s="175" t="str">
        <f aca="true">IF(D707="","",xEURO(OFFSET(C707,-M707+1,0),E707,OFFSET(C707,-M707+2,0),OFFSET(C707,-M707+2,0),OFFSET(C707,-M707+3,0)+AB707,OFFSET(C707,-M707+4,0),0,2)/10*D707)</f>
        <v/>
      </c>
      <c r="R707" s="248" t="str">
        <f aca="true">IF(D707="","",xEURO(OFFSET(C707,-M707+1,0),E707,OFFSET(C707,-M707+2,0),OFFSET(C707,-M707+2,0),OFFSET(C707,-M707+3,0)+AB707,OFFSET(C707,-M707+4,0),0,3)/100*D707*10000)</f>
        <v/>
      </c>
      <c r="S707" s="248" t="str">
        <f aca="true">IF(D707="","",xEURO(OFFSET(C707,-M707+1,0),E707,OFFSET(C707,-M707+2,0),OFFSET(C707,-M707+2,0),OFFSET(C707,-M707+3,0)+AB707,OFFSET(C707,-M707+4,0),0,5)/365.25*D707*10000)</f>
        <v/>
      </c>
      <c r="U707" s="175" t="str">
        <f aca="true">IF(I707="","",xEURO(OFFSET(C707,-M707+1,0),J707,OFFSET(C707,-M707+2,0),OFFSET(C707,-M707+2,0),OFFSET(C707,-M707+3,0)+AC707,OFFSET(C707,-M707+4,0),1,1)*I707)</f>
        <v/>
      </c>
      <c r="V707" s="235" t="str">
        <f aca="true">IF(I707="","",xEURO(OFFSET(C707,-M707+1,0),J707,OFFSET(C707,-M707+2,0),OFFSET(C707,-M707+2,0),OFFSET(C707,-M707+3,0)+AC707,OFFSET(C707,-M707+4,0),1,0))</f>
        <v/>
      </c>
      <c r="W707" s="175" t="str">
        <f aca="false">IF(I707="","",(V707-K707)*I707*10)</f>
        <v/>
      </c>
      <c r="X707" s="175" t="str">
        <f aca="true">IF(I707="","",xEURO(OFFSET(C707,-M707+1,0),J707,OFFSET(C707,-M707+2,0),OFFSET(C707,-M707+2,0),OFFSET(C707,-M707+3,0)+AC707,OFFSET(C707,-M707+4,0),1,2)/10*I707)</f>
        <v/>
      </c>
      <c r="Y707" s="248" t="str">
        <f aca="true">IF(I707="","",xEURO(OFFSET(C707,-M707+1,0),J707,OFFSET(C707,-M707+2,0),OFFSET(C707,-M707+2,0),OFFSET(C707,-M707+3,0)+AC707,OFFSET(C707,-M707+4,0),1,3)/100*I707*10000)</f>
        <v/>
      </c>
      <c r="Z707" s="248" t="str">
        <f aca="true">IF(I707="","",xEURO(OFFSET(C707,-M707+1,0),J707,OFFSET(C707,-M707+2,0),OFFSET(C707,-M707+2,0),OFFSET(C707,-M707+3,0)+AC707,OFFSET(C707,-M707+4,0),1,5)/365.25*I707*10000)</f>
        <v/>
      </c>
      <c r="AB707" s="249" t="str">
        <f aca="true">IF(D707="","",xCalcSkew(OFFSET(C707,-M707,0),E707-OFFSET(C707,-M707+1,0),b)/100)</f>
        <v/>
      </c>
      <c r="AC707" s="249" t="str">
        <f aca="true">IF(I707="","",xCalcSkew(OFFSET(C707,-M707,0),J707-OFFSET(C707,-M707+1,0),b)/100)</f>
        <v/>
      </c>
      <c r="AE707" s="0" t="n">
        <f aca="false">D707*F707*10000*-1</f>
        <v>-0</v>
      </c>
      <c r="AF707" s="0" t="n">
        <f aca="false">I707*K707*10000*-1</f>
        <v>-0</v>
      </c>
      <c r="AG707" s="0" t="n">
        <f aca="false">AE707+AF707</f>
        <v>-0</v>
      </c>
    </row>
    <row r="708" customFormat="false" ht="12.75" hidden="false" customHeight="false" outlineLevel="0" collapsed="false">
      <c r="D708" s="265"/>
      <c r="E708" s="266"/>
      <c r="F708" s="266"/>
      <c r="G708" s="267"/>
      <c r="I708" s="265"/>
      <c r="J708" s="266"/>
      <c r="K708" s="266"/>
      <c r="L708" s="268"/>
      <c r="M708" s="247" t="n">
        <f aca="false">M707+1</f>
        <v>11</v>
      </c>
      <c r="N708" s="175" t="str">
        <f aca="true">IF(D708="","",xEURO(OFFSET(C708,-M708+1,0),E708,OFFSET(C708,-M708+2,0),OFFSET(C708,-M708+2,0),OFFSET(C708,-M708+3,0)+AB708,OFFSET(C708,-M708+4,0),0,1)*D708)</f>
        <v/>
      </c>
      <c r="O708" s="235" t="str">
        <f aca="true">IF(D708="","",xEURO(OFFSET(C708,-M708+1,0),E708,OFFSET(C708,-M708+2,0),OFFSET(C708,-M708+2,0),OFFSET(C708,-M708+3,0)+AB708,OFFSET(C708,-M708+4,0),0,0))</f>
        <v/>
      </c>
      <c r="P708" s="175" t="str">
        <f aca="false">IF(D708="","",(O708-F708)*D708*10)</f>
        <v/>
      </c>
      <c r="Q708" s="175" t="str">
        <f aca="true">IF(D708="","",xEURO(OFFSET(C708,-M708+1,0),E708,OFFSET(C708,-M708+2,0),OFFSET(C708,-M708+2,0),OFFSET(C708,-M708+3,0)+AB708,OFFSET(C708,-M708+4,0),0,2)/10*D708)</f>
        <v/>
      </c>
      <c r="R708" s="248" t="str">
        <f aca="true">IF(D708="","",xEURO(OFFSET(C708,-M708+1,0),E708,OFFSET(C708,-M708+2,0),OFFSET(C708,-M708+2,0),OFFSET(C708,-M708+3,0)+AB708,OFFSET(C708,-M708+4,0),0,3)/100*D708*10000)</f>
        <v/>
      </c>
      <c r="S708" s="248" t="str">
        <f aca="true">IF(D708="","",xEURO(OFFSET(C708,-M708+1,0),E708,OFFSET(C708,-M708+2,0),OFFSET(C708,-M708+2,0),OFFSET(C708,-M708+3,0)+AB708,OFFSET(C708,-M708+4,0),0,5)/365.25*D708*10000)</f>
        <v/>
      </c>
      <c r="U708" s="175" t="str">
        <f aca="true">IF(I708="","",xEURO(OFFSET(C708,-M708+1,0),J708,OFFSET(C708,-M708+2,0),OFFSET(C708,-M708+2,0),OFFSET(C708,-M708+3,0)+AC708,OFFSET(C708,-M708+4,0),1,1)*I708)</f>
        <v/>
      </c>
      <c r="V708" s="235" t="str">
        <f aca="true">IF(I708="","",xEURO(OFFSET(C708,-M708+1,0),J708,OFFSET(C708,-M708+2,0),OFFSET(C708,-M708+2,0),OFFSET(C708,-M708+3,0)+AC708,OFFSET(C708,-M708+4,0),1,0))</f>
        <v/>
      </c>
      <c r="W708" s="175" t="str">
        <f aca="false">IF(I708="","",(V708-K708)*I708*10)</f>
        <v/>
      </c>
      <c r="X708" s="175" t="str">
        <f aca="true">IF(I708="","",xEURO(OFFSET(C708,-M708+1,0),J708,OFFSET(C708,-M708+2,0),OFFSET(C708,-M708+2,0),OFFSET(C708,-M708+3,0)+AC708,OFFSET(C708,-M708+4,0),1,2)/10*I708)</f>
        <v/>
      </c>
      <c r="Y708" s="248" t="str">
        <f aca="true">IF(I708="","",xEURO(OFFSET(C708,-M708+1,0),J708,OFFSET(C708,-M708+2,0),OFFSET(C708,-M708+2,0),OFFSET(C708,-M708+3,0)+AC708,OFFSET(C708,-M708+4,0),1,3)/100*I708*10000)</f>
        <v/>
      </c>
      <c r="Z708" s="248" t="str">
        <f aca="true">IF(I708="","",xEURO(OFFSET(C708,-M708+1,0),J708,OFFSET(C708,-M708+2,0),OFFSET(C708,-M708+2,0),OFFSET(C708,-M708+3,0)+AC708,OFFSET(C708,-M708+4,0),1,5)/365.25*I708*10000)</f>
        <v/>
      </c>
      <c r="AB708" s="249" t="str">
        <f aca="true">IF(D708="","",xCalcSkew(OFFSET(C708,-M708,0),E708-OFFSET(C708,-M708+1,0),b)/100)</f>
        <v/>
      </c>
      <c r="AC708" s="249" t="str">
        <f aca="true">IF(I708="","",xCalcSkew(OFFSET(C708,-M708,0),J708-OFFSET(C708,-M708+1,0),b)/100)</f>
        <v/>
      </c>
      <c r="AE708" s="0" t="n">
        <f aca="false">D708*F708*10000*-1</f>
        <v>-0</v>
      </c>
      <c r="AF708" s="0" t="n">
        <f aca="false">I708*K708*10000*-1</f>
        <v>-0</v>
      </c>
      <c r="AG708" s="0" t="n">
        <f aca="false">AE708+AF708</f>
        <v>-0</v>
      </c>
    </row>
    <row r="709" customFormat="false" ht="12.75" hidden="false" customHeight="false" outlineLevel="0" collapsed="false">
      <c r="D709" s="265"/>
      <c r="E709" s="266"/>
      <c r="F709" s="266"/>
      <c r="G709" s="267"/>
      <c r="I709" s="265"/>
      <c r="J709" s="266"/>
      <c r="K709" s="266"/>
      <c r="L709" s="268"/>
      <c r="M709" s="247" t="n">
        <f aca="false">M708+1</f>
        <v>12</v>
      </c>
      <c r="N709" s="175" t="str">
        <f aca="true">IF(D709="","",xEURO(OFFSET(C709,-M709+1,0),E709,OFFSET(C709,-M709+2,0),OFFSET(C709,-M709+2,0),OFFSET(C709,-M709+3,0)+AB709,OFFSET(C709,-M709+4,0),0,1)*D709)</f>
        <v/>
      </c>
      <c r="O709" s="235" t="str">
        <f aca="true">IF(D709="","",xEURO(OFFSET(C709,-M709+1,0),E709,OFFSET(C709,-M709+2,0),OFFSET(C709,-M709+2,0),OFFSET(C709,-M709+3,0)+AB709,OFFSET(C709,-M709+4,0),0,0))</f>
        <v/>
      </c>
      <c r="P709" s="175" t="str">
        <f aca="false">IF(D709="","",(O709-F709)*D709*10)</f>
        <v/>
      </c>
      <c r="Q709" s="175" t="str">
        <f aca="true">IF(D709="","",xEURO(OFFSET(C709,-M709+1,0),E709,OFFSET(C709,-M709+2,0),OFFSET(C709,-M709+2,0),OFFSET(C709,-M709+3,0)+AB709,OFFSET(C709,-M709+4,0),0,2)/10*D709)</f>
        <v/>
      </c>
      <c r="R709" s="248" t="str">
        <f aca="true">IF(D709="","",xEURO(OFFSET(C709,-M709+1,0),E709,OFFSET(C709,-M709+2,0),OFFSET(C709,-M709+2,0),OFFSET(C709,-M709+3,0)+AB709,OFFSET(C709,-M709+4,0),0,3)/100*D709*10000)</f>
        <v/>
      </c>
      <c r="S709" s="248" t="str">
        <f aca="true">IF(D709="","",xEURO(OFFSET(C709,-M709+1,0),E709,OFFSET(C709,-M709+2,0),OFFSET(C709,-M709+2,0),OFFSET(C709,-M709+3,0)+AB709,OFFSET(C709,-M709+4,0),0,5)/365.25*D709*10000)</f>
        <v/>
      </c>
      <c r="U709" s="175" t="str">
        <f aca="true">IF(I709="","",xEURO(OFFSET(C709,-M709+1,0),J709,OFFSET(C709,-M709+2,0),OFFSET(C709,-M709+2,0),OFFSET(C709,-M709+3,0)+AC709,OFFSET(C709,-M709+4,0),1,1)*I709)</f>
        <v/>
      </c>
      <c r="V709" s="235" t="str">
        <f aca="true">IF(I709="","",xEURO(OFFSET(C709,-M709+1,0),J709,OFFSET(C709,-M709+2,0),OFFSET(C709,-M709+2,0),OFFSET(C709,-M709+3,0)+AC709,OFFSET(C709,-M709+4,0),1,0))</f>
        <v/>
      </c>
      <c r="W709" s="175" t="str">
        <f aca="false">IF(I709="","",(V709-K709)*I709*10)</f>
        <v/>
      </c>
      <c r="X709" s="175" t="str">
        <f aca="true">IF(I709="","",xEURO(OFFSET(C709,-M709+1,0),J709,OFFSET(C709,-M709+2,0),OFFSET(C709,-M709+2,0),OFFSET(C709,-M709+3,0)+AC709,OFFSET(C709,-M709+4,0),1,2)/10*I709)</f>
        <v/>
      </c>
      <c r="Y709" s="248" t="str">
        <f aca="true">IF(I709="","",xEURO(OFFSET(C709,-M709+1,0),J709,OFFSET(C709,-M709+2,0),OFFSET(C709,-M709+2,0),OFFSET(C709,-M709+3,0)+AC709,OFFSET(C709,-M709+4,0),1,3)/100*I709*10000)</f>
        <v/>
      </c>
      <c r="Z709" s="248" t="str">
        <f aca="true">IF(I709="","",xEURO(OFFSET(C709,-M709+1,0),J709,OFFSET(C709,-M709+2,0),OFFSET(C709,-M709+2,0),OFFSET(C709,-M709+3,0)+AC709,OFFSET(C709,-M709+4,0),1,5)/365.25*I709*10000)</f>
        <v/>
      </c>
      <c r="AB709" s="249" t="str">
        <f aca="true">IF(D709="","",xCalcSkew(OFFSET(C709,-M709,0),E709-OFFSET(C709,-M709+1,0),b)/100)</f>
        <v/>
      </c>
      <c r="AC709" s="249" t="str">
        <f aca="true">IF(I709="","",xCalcSkew(OFFSET(C709,-M709,0),J709-OFFSET(C709,-M709+1,0),b)/100)</f>
        <v/>
      </c>
      <c r="AE709" s="0" t="n">
        <f aca="false">D709*F709*10000*-1</f>
        <v>-0</v>
      </c>
      <c r="AF709" s="0" t="n">
        <f aca="false">I709*K709*10000*-1</f>
        <v>-0</v>
      </c>
      <c r="AG709" s="0" t="n">
        <f aca="false">AE709+AF709</f>
        <v>-0</v>
      </c>
    </row>
    <row r="710" customFormat="false" ht="12.75" hidden="false" customHeight="false" outlineLevel="0" collapsed="false">
      <c r="D710" s="265"/>
      <c r="E710" s="266"/>
      <c r="F710" s="266"/>
      <c r="G710" s="267"/>
      <c r="I710" s="265"/>
      <c r="J710" s="266"/>
      <c r="K710" s="266"/>
      <c r="L710" s="268"/>
      <c r="M710" s="247" t="n">
        <f aca="false">M709+1</f>
        <v>13</v>
      </c>
      <c r="N710" s="175" t="str">
        <f aca="true">IF(D710="","",xEURO(OFFSET(C710,-M710+1,0),E710,OFFSET(C710,-M710+2,0),OFFSET(C710,-M710+2,0),OFFSET(C710,-M710+3,0)+AB710,OFFSET(C710,-M710+4,0),0,1)*D710)</f>
        <v/>
      </c>
      <c r="O710" s="235" t="str">
        <f aca="true">IF(D710="","",xEURO(OFFSET(C710,-M710+1,0),E710,OFFSET(C710,-M710+2,0),OFFSET(C710,-M710+2,0),OFFSET(C710,-M710+3,0)+AB710,OFFSET(C710,-M710+4,0),0,0))</f>
        <v/>
      </c>
      <c r="P710" s="175" t="str">
        <f aca="false">IF(D710="","",(O710-F710)*D710*10)</f>
        <v/>
      </c>
      <c r="Q710" s="175" t="str">
        <f aca="true">IF(D710="","",xEURO(OFFSET(C710,-M710+1,0),E710,OFFSET(C710,-M710+2,0),OFFSET(C710,-M710+2,0),OFFSET(C710,-M710+3,0)+AB710,OFFSET(C710,-M710+4,0),0,2)/10*D710)</f>
        <v/>
      </c>
      <c r="R710" s="248" t="str">
        <f aca="true">IF(D710="","",xEURO(OFFSET(C710,-M710+1,0),E710,OFFSET(C710,-M710+2,0),OFFSET(C710,-M710+2,0),OFFSET(C710,-M710+3,0)+AB710,OFFSET(C710,-M710+4,0),0,3)/100*D710*10000)</f>
        <v/>
      </c>
      <c r="S710" s="248" t="str">
        <f aca="true">IF(D710="","",xEURO(OFFSET(C710,-M710+1,0),E710,OFFSET(C710,-M710+2,0),OFFSET(C710,-M710+2,0),OFFSET(C710,-M710+3,0)+AB710,OFFSET(C710,-M710+4,0),0,5)/365.25*D710*10000)</f>
        <v/>
      </c>
      <c r="U710" s="175" t="str">
        <f aca="true">IF(I710="","",xEURO(OFFSET(C710,-M710+1,0),J710,OFFSET(C710,-M710+2,0),OFFSET(C710,-M710+2,0),OFFSET(C710,-M710+3,0)+AC710,OFFSET(C710,-M710+4,0),1,1)*I710)</f>
        <v/>
      </c>
      <c r="V710" s="235" t="str">
        <f aca="true">IF(I710="","",xEURO(OFFSET(C710,-M710+1,0),J710,OFFSET(C710,-M710+2,0),OFFSET(C710,-M710+2,0),OFFSET(C710,-M710+3,0)+AC710,OFFSET(C710,-M710+4,0),1,0))</f>
        <v/>
      </c>
      <c r="W710" s="175" t="str">
        <f aca="false">IF(I710="","",(V710-K710)*I710*10)</f>
        <v/>
      </c>
      <c r="X710" s="175" t="str">
        <f aca="true">IF(I710="","",xEURO(OFFSET(C710,-M710+1,0),J710,OFFSET(C710,-M710+2,0),OFFSET(C710,-M710+2,0),OFFSET(C710,-M710+3,0)+AC710,OFFSET(C710,-M710+4,0),1,2)/10*I710)</f>
        <v/>
      </c>
      <c r="Y710" s="248" t="str">
        <f aca="true">IF(I710="","",xEURO(OFFSET(C710,-M710+1,0),J710,OFFSET(C710,-M710+2,0),OFFSET(C710,-M710+2,0),OFFSET(C710,-M710+3,0)+AC710,OFFSET(C710,-M710+4,0),1,3)/100*I710*10000)</f>
        <v/>
      </c>
      <c r="Z710" s="248" t="str">
        <f aca="true">IF(I710="","",xEURO(OFFSET(C710,-M710+1,0),J710,OFFSET(C710,-M710+2,0),OFFSET(C710,-M710+2,0),OFFSET(C710,-M710+3,0)+AC710,OFFSET(C710,-M710+4,0),1,5)/365.25*I710*10000)</f>
        <v/>
      </c>
      <c r="AB710" s="249" t="str">
        <f aca="true">IF(D710="","",xCalcSkew(OFFSET(C710,-M710,0),E710-OFFSET(C710,-M710+1,0),b)/100)</f>
        <v/>
      </c>
      <c r="AC710" s="249" t="str">
        <f aca="true">IF(I710="","",xCalcSkew(OFFSET(C710,-M710,0),J710-OFFSET(C710,-M710+1,0),b)/100)</f>
        <v/>
      </c>
      <c r="AE710" s="0" t="n">
        <f aca="false">D710*F710*10000*-1</f>
        <v>-0</v>
      </c>
      <c r="AF710" s="0" t="n">
        <f aca="false">I710*K710*10000*-1</f>
        <v>-0</v>
      </c>
      <c r="AG710" s="0" t="n">
        <f aca="false">AE710+AF710</f>
        <v>-0</v>
      </c>
    </row>
    <row r="711" customFormat="false" ht="12.75" hidden="false" customHeight="false" outlineLevel="0" collapsed="false">
      <c r="D711" s="265"/>
      <c r="E711" s="266"/>
      <c r="F711" s="266"/>
      <c r="G711" s="267"/>
      <c r="I711" s="265"/>
      <c r="J711" s="266"/>
      <c r="K711" s="266"/>
      <c r="L711" s="268"/>
      <c r="M711" s="247" t="n">
        <f aca="false">M710+1</f>
        <v>14</v>
      </c>
      <c r="N711" s="175" t="str">
        <f aca="true">IF(D711="","",xEURO(OFFSET(C711,-M711+1,0),E711,OFFSET(C711,-M711+2,0),OFFSET(C711,-M711+2,0),OFFSET(C711,-M711+3,0)+AB711,OFFSET(C711,-M711+4,0),0,1)*D711)</f>
        <v/>
      </c>
      <c r="O711" s="235" t="str">
        <f aca="true">IF(D711="","",xEURO(OFFSET(C711,-M711+1,0),E711,OFFSET(C711,-M711+2,0),OFFSET(C711,-M711+2,0),OFFSET(C711,-M711+3,0)+AB711,OFFSET(C711,-M711+4,0),0,0))</f>
        <v/>
      </c>
      <c r="P711" s="175" t="str">
        <f aca="false">IF(D711="","",(O711-F711)*D711*10)</f>
        <v/>
      </c>
      <c r="Q711" s="175" t="str">
        <f aca="true">IF(D711="","",xEURO(OFFSET(C711,-M711+1,0),E711,OFFSET(C711,-M711+2,0),OFFSET(C711,-M711+2,0),OFFSET(C711,-M711+3,0)+AB711,OFFSET(C711,-M711+4,0),0,2)/10*D711)</f>
        <v/>
      </c>
      <c r="R711" s="248" t="str">
        <f aca="true">IF(D711="","",xEURO(OFFSET(C711,-M711+1,0),E711,OFFSET(C711,-M711+2,0),OFFSET(C711,-M711+2,0),OFFSET(C711,-M711+3,0)+AB711,OFFSET(C711,-M711+4,0),0,3)/100*D711*10000)</f>
        <v/>
      </c>
      <c r="S711" s="248" t="str">
        <f aca="true">IF(D711="","",xEURO(OFFSET(C711,-M711+1,0),E711,OFFSET(C711,-M711+2,0),OFFSET(C711,-M711+2,0),OFFSET(C711,-M711+3,0)+AB711,OFFSET(C711,-M711+4,0),0,5)/365.25*D711*10000)</f>
        <v/>
      </c>
      <c r="U711" s="175" t="str">
        <f aca="true">IF(I711="","",xEURO(OFFSET(C711,-M711+1,0),J711,OFFSET(C711,-M711+2,0),OFFSET(C711,-M711+2,0),OFFSET(C711,-M711+3,0)+AC711,OFFSET(C711,-M711+4,0),1,1)*I711)</f>
        <v/>
      </c>
      <c r="V711" s="235" t="str">
        <f aca="true">IF(I711="","",xEURO(OFFSET(C711,-M711+1,0),J711,OFFSET(C711,-M711+2,0),OFFSET(C711,-M711+2,0),OFFSET(C711,-M711+3,0)+AC711,OFFSET(C711,-M711+4,0),1,0))</f>
        <v/>
      </c>
      <c r="W711" s="175" t="str">
        <f aca="false">IF(I711="","",(V711-K711)*I711*10)</f>
        <v/>
      </c>
      <c r="X711" s="175" t="str">
        <f aca="true">IF(I711="","",xEURO(OFFSET(C711,-M711+1,0),J711,OFFSET(C711,-M711+2,0),OFFSET(C711,-M711+2,0),OFFSET(C711,-M711+3,0)+AC711,OFFSET(C711,-M711+4,0),1,2)/10*I711)</f>
        <v/>
      </c>
      <c r="Y711" s="248" t="str">
        <f aca="true">IF(I711="","",xEURO(OFFSET(C711,-M711+1,0),J711,OFFSET(C711,-M711+2,0),OFFSET(C711,-M711+2,0),OFFSET(C711,-M711+3,0)+AC711,OFFSET(C711,-M711+4,0),1,3)/100*I711*10000)</f>
        <v/>
      </c>
      <c r="Z711" s="248" t="str">
        <f aca="true">IF(I711="","",xEURO(OFFSET(C711,-M711+1,0),J711,OFFSET(C711,-M711+2,0),OFFSET(C711,-M711+2,0),OFFSET(C711,-M711+3,0)+AC711,OFFSET(C711,-M711+4,0),1,5)/365.25*I711*10000)</f>
        <v/>
      </c>
      <c r="AB711" s="249" t="str">
        <f aca="true">IF(D711="","",xCalcSkew(OFFSET(C711,-M711,0),E711-OFFSET(C711,-M711+1,0),b)/100)</f>
        <v/>
      </c>
      <c r="AC711" s="249" t="str">
        <f aca="true">IF(I711="","",xCalcSkew(OFFSET(C711,-M711,0),J711-OFFSET(C711,-M711+1,0),b)/100)</f>
        <v/>
      </c>
      <c r="AE711" s="0" t="n">
        <f aca="false">D711*F711*10000*-1</f>
        <v>-0</v>
      </c>
      <c r="AF711" s="0" t="n">
        <f aca="false">I711*K711*10000*-1</f>
        <v>-0</v>
      </c>
      <c r="AG711" s="0" t="n">
        <f aca="false">AE711+AF711</f>
        <v>-0</v>
      </c>
    </row>
    <row r="712" customFormat="false" ht="12.75" hidden="false" customHeight="false" outlineLevel="0" collapsed="false">
      <c r="D712" s="265"/>
      <c r="E712" s="266"/>
      <c r="F712" s="266"/>
      <c r="G712" s="267"/>
      <c r="I712" s="265"/>
      <c r="J712" s="266"/>
      <c r="K712" s="266"/>
      <c r="L712" s="268"/>
      <c r="M712" s="247" t="n">
        <f aca="false">M711+1</f>
        <v>15</v>
      </c>
      <c r="N712" s="175" t="str">
        <f aca="true">IF(D712="","",xEURO(OFFSET(C712,-M712+1,0),E712,OFFSET(C712,-M712+2,0),OFFSET(C712,-M712+2,0),OFFSET(C712,-M712+3,0)+AB712,OFFSET(C712,-M712+4,0),0,1)*D712)</f>
        <v/>
      </c>
      <c r="O712" s="235" t="str">
        <f aca="true">IF(D712="","",xEURO(OFFSET(C712,-M712+1,0),E712,OFFSET(C712,-M712+2,0),OFFSET(C712,-M712+2,0),OFFSET(C712,-M712+3,0)+AB712,OFFSET(C712,-M712+4,0),0,0))</f>
        <v/>
      </c>
      <c r="P712" s="175" t="str">
        <f aca="false">IF(D712="","",(O712-F712)*D712*10)</f>
        <v/>
      </c>
      <c r="Q712" s="175" t="str">
        <f aca="true">IF(D712="","",xEURO(OFFSET(C712,-M712+1,0),E712,OFFSET(C712,-M712+2,0),OFFSET(C712,-M712+2,0),OFFSET(C712,-M712+3,0)+AB712,OFFSET(C712,-M712+4,0),0,2)/10*D712)</f>
        <v/>
      </c>
      <c r="R712" s="248" t="str">
        <f aca="true">IF(D712="","",xEURO(OFFSET(C712,-M712+1,0),E712,OFFSET(C712,-M712+2,0),OFFSET(C712,-M712+2,0),OFFSET(C712,-M712+3,0)+AB712,OFFSET(C712,-M712+4,0),0,3)/100*D712*10000)</f>
        <v/>
      </c>
      <c r="S712" s="248" t="str">
        <f aca="true">IF(D712="","",xEURO(OFFSET(C712,-M712+1,0),E712,OFFSET(C712,-M712+2,0),OFFSET(C712,-M712+2,0),OFFSET(C712,-M712+3,0)+AB712,OFFSET(C712,-M712+4,0),0,5)/365.25*D712*10000)</f>
        <v/>
      </c>
      <c r="U712" s="175" t="str">
        <f aca="true">IF(I712="","",xEURO(OFFSET(C712,-M712+1,0),J712,OFFSET(C712,-M712+2,0),OFFSET(C712,-M712+2,0),OFFSET(C712,-M712+3,0)+AC712,OFFSET(C712,-M712+4,0),1,1)*I712)</f>
        <v/>
      </c>
      <c r="V712" s="235" t="str">
        <f aca="true">IF(I712="","",xEURO(OFFSET(C712,-M712+1,0),J712,OFFSET(C712,-M712+2,0),OFFSET(C712,-M712+2,0),OFFSET(C712,-M712+3,0)+AC712,OFFSET(C712,-M712+4,0),1,0))</f>
        <v/>
      </c>
      <c r="W712" s="175" t="str">
        <f aca="false">IF(I712="","",(V712-K712)*I712*10)</f>
        <v/>
      </c>
      <c r="X712" s="175" t="str">
        <f aca="true">IF(I712="","",xEURO(OFFSET(C712,-M712+1,0),J712,OFFSET(C712,-M712+2,0),OFFSET(C712,-M712+2,0),OFFSET(C712,-M712+3,0)+AC712,OFFSET(C712,-M712+4,0),1,2)/10*I712)</f>
        <v/>
      </c>
      <c r="Y712" s="248" t="str">
        <f aca="true">IF(I712="","",xEURO(OFFSET(C712,-M712+1,0),J712,OFFSET(C712,-M712+2,0),OFFSET(C712,-M712+2,0),OFFSET(C712,-M712+3,0)+AC712,OFFSET(C712,-M712+4,0),1,3)/100*I712*10000)</f>
        <v/>
      </c>
      <c r="Z712" s="248" t="str">
        <f aca="true">IF(I712="","",xEURO(OFFSET(C712,-M712+1,0),J712,OFFSET(C712,-M712+2,0),OFFSET(C712,-M712+2,0),OFFSET(C712,-M712+3,0)+AC712,OFFSET(C712,-M712+4,0),1,5)/365.25*I712*10000)</f>
        <v/>
      </c>
      <c r="AB712" s="249" t="str">
        <f aca="true">IF(D712="","",xCalcSkew(OFFSET(C712,-M712,0),E712-OFFSET(C712,-M712+1,0),b)/100)</f>
        <v/>
      </c>
      <c r="AC712" s="249" t="str">
        <f aca="true">IF(I712="","",xCalcSkew(OFFSET(C712,-M712,0),J712-OFFSET(C712,-M712+1,0),b)/100)</f>
        <v/>
      </c>
      <c r="AE712" s="0" t="n">
        <f aca="false">D712*F712*10000*-1</f>
        <v>-0</v>
      </c>
      <c r="AF712" s="0" t="n">
        <f aca="false">I712*K712*10000*-1</f>
        <v>-0</v>
      </c>
      <c r="AG712" s="0" t="n">
        <f aca="false">AE712+AF712</f>
        <v>-0</v>
      </c>
    </row>
    <row r="713" customFormat="false" ht="12.75" hidden="false" customHeight="false" outlineLevel="0" collapsed="false">
      <c r="D713" s="265"/>
      <c r="E713" s="266"/>
      <c r="F713" s="266"/>
      <c r="G713" s="267"/>
      <c r="I713" s="265"/>
      <c r="J713" s="266"/>
      <c r="K713" s="266"/>
      <c r="L713" s="268"/>
      <c r="M713" s="247" t="n">
        <f aca="false">M712+1</f>
        <v>16</v>
      </c>
      <c r="N713" s="175" t="str">
        <f aca="true">IF(D713="","",xEURO(OFFSET(C713,-M713+1,0),E713,OFFSET(C713,-M713+2,0),OFFSET(C713,-M713+2,0),OFFSET(C713,-M713+3,0)+AB713,OFFSET(C713,-M713+4,0),0,1)*D713)</f>
        <v/>
      </c>
      <c r="O713" s="235" t="str">
        <f aca="true">IF(D713="","",xEURO(OFFSET(C713,-M713+1,0),E713,OFFSET(C713,-M713+2,0),OFFSET(C713,-M713+2,0),OFFSET(C713,-M713+3,0)+AB713,OFFSET(C713,-M713+4,0),0,0))</f>
        <v/>
      </c>
      <c r="P713" s="175" t="str">
        <f aca="false">IF(D713="","",(O713-F713)*D713*10)</f>
        <v/>
      </c>
      <c r="Q713" s="175" t="str">
        <f aca="true">IF(D713="","",xEURO(OFFSET(C713,-M713+1,0),E713,OFFSET(C713,-M713+2,0),OFFSET(C713,-M713+2,0),OFFSET(C713,-M713+3,0)+AB713,OFFSET(C713,-M713+4,0),0,2)/10*D713)</f>
        <v/>
      </c>
      <c r="R713" s="248" t="str">
        <f aca="true">IF(D713="","",xEURO(OFFSET(C713,-M713+1,0),E713,OFFSET(C713,-M713+2,0),OFFSET(C713,-M713+2,0),OFFSET(C713,-M713+3,0)+AB713,OFFSET(C713,-M713+4,0),0,3)/100*D713*10000)</f>
        <v/>
      </c>
      <c r="S713" s="248" t="str">
        <f aca="true">IF(D713="","",xEURO(OFFSET(C713,-M713+1,0),E713,OFFSET(C713,-M713+2,0),OFFSET(C713,-M713+2,0),OFFSET(C713,-M713+3,0)+AB713,OFFSET(C713,-M713+4,0),0,5)/365.25*D713*10000)</f>
        <v/>
      </c>
      <c r="U713" s="175" t="str">
        <f aca="true">IF(I713="","",xEURO(OFFSET(C713,-M713+1,0),J713,OFFSET(C713,-M713+2,0),OFFSET(C713,-M713+2,0),OFFSET(C713,-M713+3,0)+AC713,OFFSET(C713,-M713+4,0),1,1)*I713)</f>
        <v/>
      </c>
      <c r="V713" s="235" t="str">
        <f aca="true">IF(I713="","",xEURO(OFFSET(C713,-M713+1,0),J713,OFFSET(C713,-M713+2,0),OFFSET(C713,-M713+2,0),OFFSET(C713,-M713+3,0)+AC713,OFFSET(C713,-M713+4,0),1,0))</f>
        <v/>
      </c>
      <c r="W713" s="175" t="str">
        <f aca="false">IF(I713="","",(V713-K713)*I713*10)</f>
        <v/>
      </c>
      <c r="X713" s="175" t="str">
        <f aca="true">IF(I713="","",xEURO(OFFSET(C713,-M713+1,0),J713,OFFSET(C713,-M713+2,0),OFFSET(C713,-M713+2,0),OFFSET(C713,-M713+3,0)+AC713,OFFSET(C713,-M713+4,0),1,2)/10*I713)</f>
        <v/>
      </c>
      <c r="Y713" s="248" t="str">
        <f aca="true">IF(I713="","",xEURO(OFFSET(C713,-M713+1,0),J713,OFFSET(C713,-M713+2,0),OFFSET(C713,-M713+2,0),OFFSET(C713,-M713+3,0)+AC713,OFFSET(C713,-M713+4,0),1,3)/100*I713*10000)</f>
        <v/>
      </c>
      <c r="Z713" s="248" t="str">
        <f aca="true">IF(I713="","",xEURO(OFFSET(C713,-M713+1,0),J713,OFFSET(C713,-M713+2,0),OFFSET(C713,-M713+2,0),OFFSET(C713,-M713+3,0)+AC713,OFFSET(C713,-M713+4,0),1,5)/365.25*I713*10000)</f>
        <v/>
      </c>
      <c r="AB713" s="249" t="str">
        <f aca="true">IF(D713="","",xCalcSkew(OFFSET(C713,-M713,0),E713-OFFSET(C713,-M713+1,0),b)/100)</f>
        <v/>
      </c>
      <c r="AC713" s="249" t="str">
        <f aca="true">IF(I713="","",xCalcSkew(OFFSET(C713,-M713,0),J713-OFFSET(C713,-M713+1,0),b)/100)</f>
        <v/>
      </c>
      <c r="AE713" s="0" t="n">
        <f aca="false">D713*F713*10000*-1</f>
        <v>-0</v>
      </c>
      <c r="AF713" s="0" t="n">
        <f aca="false">I713*K713*10000*-1</f>
        <v>-0</v>
      </c>
      <c r="AG713" s="0" t="n">
        <f aca="false">AE713+AF713</f>
        <v>-0</v>
      </c>
    </row>
    <row r="714" customFormat="false" ht="12.75" hidden="false" customHeight="false" outlineLevel="0" collapsed="false">
      <c r="D714" s="265"/>
      <c r="E714" s="266"/>
      <c r="F714" s="266"/>
      <c r="G714" s="267"/>
      <c r="I714" s="265"/>
      <c r="J714" s="266"/>
      <c r="K714" s="266"/>
      <c r="L714" s="268"/>
      <c r="M714" s="247" t="n">
        <f aca="false">M713+1</f>
        <v>17</v>
      </c>
      <c r="N714" s="175" t="str">
        <f aca="true">IF(D714="","",xEURO(OFFSET(C714,-M714+1,0),E714,OFFSET(C714,-M714+2,0),OFFSET(C714,-M714+2,0),OFFSET(C714,-M714+3,0)+AB714,OFFSET(C714,-M714+4,0),0,1)*D714)</f>
        <v/>
      </c>
      <c r="O714" s="235" t="str">
        <f aca="true">IF(D714="","",xEURO(OFFSET(C714,-M714+1,0),E714,OFFSET(C714,-M714+2,0),OFFSET(C714,-M714+2,0),OFFSET(C714,-M714+3,0)+AB714,OFFSET(C714,-M714+4,0),0,0))</f>
        <v/>
      </c>
      <c r="P714" s="175" t="str">
        <f aca="false">IF(D714="","",(O714-F714)*D714*10)</f>
        <v/>
      </c>
      <c r="Q714" s="175" t="str">
        <f aca="true">IF(D714="","",xEURO(OFFSET(C714,-M714+1,0),E714,OFFSET(C714,-M714+2,0),OFFSET(C714,-M714+2,0),OFFSET(C714,-M714+3,0)+AB714,OFFSET(C714,-M714+4,0),0,2)/10*D714)</f>
        <v/>
      </c>
      <c r="R714" s="248" t="str">
        <f aca="true">IF(D714="","",xEURO(OFFSET(C714,-M714+1,0),E714,OFFSET(C714,-M714+2,0),OFFSET(C714,-M714+2,0),OFFSET(C714,-M714+3,0)+AB714,OFFSET(C714,-M714+4,0),0,3)/100*D714*10000)</f>
        <v/>
      </c>
      <c r="S714" s="248" t="str">
        <f aca="true">IF(D714="","",xEURO(OFFSET(C714,-M714+1,0),E714,OFFSET(C714,-M714+2,0),OFFSET(C714,-M714+2,0),OFFSET(C714,-M714+3,0)+AB714,OFFSET(C714,-M714+4,0),0,5)/365.25*D714*10000)</f>
        <v/>
      </c>
      <c r="U714" s="175" t="str">
        <f aca="true">IF(I714="","",xEURO(OFFSET(C714,-M714+1,0),J714,OFFSET(C714,-M714+2,0),OFFSET(C714,-M714+2,0),OFFSET(C714,-M714+3,0)+AC714,OFFSET(C714,-M714+4,0),1,1)*I714)</f>
        <v/>
      </c>
      <c r="V714" s="235" t="str">
        <f aca="true">IF(I714="","",xEURO(OFFSET(C714,-M714+1,0),J714,OFFSET(C714,-M714+2,0),OFFSET(C714,-M714+2,0),OFFSET(C714,-M714+3,0)+AC714,OFFSET(C714,-M714+4,0),1,0))</f>
        <v/>
      </c>
      <c r="W714" s="175" t="str">
        <f aca="false">IF(I714="","",(V714-K714)*I714*10)</f>
        <v/>
      </c>
      <c r="X714" s="175" t="str">
        <f aca="true">IF(I714="","",xEURO(OFFSET(C714,-M714+1,0),J714,OFFSET(C714,-M714+2,0),OFFSET(C714,-M714+2,0),OFFSET(C714,-M714+3,0)+AC714,OFFSET(C714,-M714+4,0),1,2)/10*I714)</f>
        <v/>
      </c>
      <c r="Y714" s="248" t="str">
        <f aca="true">IF(I714="","",xEURO(OFFSET(C714,-M714+1,0),J714,OFFSET(C714,-M714+2,0),OFFSET(C714,-M714+2,0),OFFSET(C714,-M714+3,0)+AC714,OFFSET(C714,-M714+4,0),1,3)/100*I714*10000)</f>
        <v/>
      </c>
      <c r="Z714" s="248" t="str">
        <f aca="true">IF(I714="","",xEURO(OFFSET(C714,-M714+1,0),J714,OFFSET(C714,-M714+2,0),OFFSET(C714,-M714+2,0),OFFSET(C714,-M714+3,0)+AC714,OFFSET(C714,-M714+4,0),1,5)/365.25*I714*10000)</f>
        <v/>
      </c>
      <c r="AB714" s="249" t="str">
        <f aca="true">IF(D714="","",xCalcSkew(OFFSET(C714,-M714,0),E714-OFFSET(C714,-M714+1,0),b)/100)</f>
        <v/>
      </c>
      <c r="AC714" s="249" t="str">
        <f aca="true">IF(I714="","",xCalcSkew(OFFSET(C714,-M714,0),J714-OFFSET(C714,-M714+1,0),b)/100)</f>
        <v/>
      </c>
      <c r="AE714" s="0" t="n">
        <f aca="false">D714*F714*10000*-1</f>
        <v>-0</v>
      </c>
      <c r="AF714" s="0" t="n">
        <f aca="false">I714*K714*10000*-1</f>
        <v>-0</v>
      </c>
      <c r="AG714" s="0" t="n">
        <f aca="false">AE714+AF714</f>
        <v>-0</v>
      </c>
    </row>
    <row r="715" customFormat="false" ht="12.75" hidden="false" customHeight="false" outlineLevel="0" collapsed="false">
      <c r="D715" s="265"/>
      <c r="E715" s="266"/>
      <c r="F715" s="266"/>
      <c r="G715" s="267"/>
      <c r="I715" s="265"/>
      <c r="J715" s="266"/>
      <c r="K715" s="266"/>
      <c r="L715" s="268"/>
      <c r="M715" s="247" t="n">
        <f aca="false">M714+1</f>
        <v>18</v>
      </c>
      <c r="N715" s="175" t="str">
        <f aca="true">IF(D715="","",xEURO(OFFSET(C715,-M715+1,0),E715,OFFSET(C715,-M715+2,0),OFFSET(C715,-M715+2,0),OFFSET(C715,-M715+3,0)+AB715,OFFSET(C715,-M715+4,0),0,1)*D715)</f>
        <v/>
      </c>
      <c r="O715" s="235" t="str">
        <f aca="true">IF(D715="","",xEURO(OFFSET(C715,-M715+1,0),E715,OFFSET(C715,-M715+2,0),OFFSET(C715,-M715+2,0),OFFSET(C715,-M715+3,0)+AB715,OFFSET(C715,-M715+4,0),0,0))</f>
        <v/>
      </c>
      <c r="P715" s="175" t="str">
        <f aca="false">IF(D715="","",(O715-F715)*D715*10)</f>
        <v/>
      </c>
      <c r="Q715" s="175" t="str">
        <f aca="true">IF(D715="","",xEURO(OFFSET(C715,-M715+1,0),E715,OFFSET(C715,-M715+2,0),OFFSET(C715,-M715+2,0),OFFSET(C715,-M715+3,0)+AB715,OFFSET(C715,-M715+4,0),0,2)/10*D715)</f>
        <v/>
      </c>
      <c r="R715" s="248" t="str">
        <f aca="true">IF(D715="","",xEURO(OFFSET(C715,-M715+1,0),E715,OFFSET(C715,-M715+2,0),OFFSET(C715,-M715+2,0),OFFSET(C715,-M715+3,0)+AB715,OFFSET(C715,-M715+4,0),0,3)/100*D715*10000)</f>
        <v/>
      </c>
      <c r="S715" s="248" t="str">
        <f aca="true">IF(D715="","",xEURO(OFFSET(C715,-M715+1,0),E715,OFFSET(C715,-M715+2,0),OFFSET(C715,-M715+2,0),OFFSET(C715,-M715+3,0)+AB715,OFFSET(C715,-M715+4,0),0,5)/365.25*D715*10000)</f>
        <v/>
      </c>
      <c r="U715" s="175" t="str">
        <f aca="true">IF(I715="","",xEURO(OFFSET(C715,-M715+1,0),J715,OFFSET(C715,-M715+2,0),OFFSET(C715,-M715+2,0),OFFSET(C715,-M715+3,0)+AC715,OFFSET(C715,-M715+4,0),1,1)*I715)</f>
        <v/>
      </c>
      <c r="V715" s="235" t="str">
        <f aca="true">IF(I715="","",xEURO(OFFSET(C715,-M715+1,0),J715,OFFSET(C715,-M715+2,0),OFFSET(C715,-M715+2,0),OFFSET(C715,-M715+3,0)+AC715,OFFSET(C715,-M715+4,0),1,0))</f>
        <v/>
      </c>
      <c r="W715" s="175" t="str">
        <f aca="false">IF(I715="","",(V715-K715)*I715*10)</f>
        <v/>
      </c>
      <c r="X715" s="175" t="str">
        <f aca="true">IF(I715="","",xEURO(OFFSET(C715,-M715+1,0),J715,OFFSET(C715,-M715+2,0),OFFSET(C715,-M715+2,0),OFFSET(C715,-M715+3,0)+AC715,OFFSET(C715,-M715+4,0),1,2)/10*I715)</f>
        <v/>
      </c>
      <c r="Y715" s="248" t="str">
        <f aca="true">IF(I715="","",xEURO(OFFSET(C715,-M715+1,0),J715,OFFSET(C715,-M715+2,0),OFFSET(C715,-M715+2,0),OFFSET(C715,-M715+3,0)+AC715,OFFSET(C715,-M715+4,0),1,3)/100*I715*10000)</f>
        <v/>
      </c>
      <c r="Z715" s="248" t="str">
        <f aca="true">IF(I715="","",xEURO(OFFSET(C715,-M715+1,0),J715,OFFSET(C715,-M715+2,0),OFFSET(C715,-M715+2,0),OFFSET(C715,-M715+3,0)+AC715,OFFSET(C715,-M715+4,0),1,5)/365.25*I715*10000)</f>
        <v/>
      </c>
      <c r="AB715" s="249" t="str">
        <f aca="true">IF(D715="","",xCalcSkew(OFFSET(C715,-M715,0),E715-OFFSET(C715,-M715+1,0),b)/100)</f>
        <v/>
      </c>
      <c r="AC715" s="249" t="str">
        <f aca="true">IF(I715="","",xCalcSkew(OFFSET(C715,-M715,0),J715-OFFSET(C715,-M715+1,0),b)/100)</f>
        <v/>
      </c>
      <c r="AE715" s="0" t="n">
        <f aca="false">D715*F715*10000*-1</f>
        <v>-0</v>
      </c>
      <c r="AF715" s="0" t="n">
        <f aca="false">I715*K715*10000*-1</f>
        <v>-0</v>
      </c>
      <c r="AG715" s="0" t="n">
        <f aca="false">AE715+AF715</f>
        <v>-0</v>
      </c>
    </row>
    <row r="716" customFormat="false" ht="12.75" hidden="false" customHeight="false" outlineLevel="0" collapsed="false">
      <c r="D716" s="265"/>
      <c r="E716" s="266"/>
      <c r="F716" s="266"/>
      <c r="G716" s="267"/>
      <c r="I716" s="265"/>
      <c r="J716" s="266"/>
      <c r="K716" s="266"/>
      <c r="L716" s="268"/>
      <c r="M716" s="247" t="n">
        <f aca="false">M715+1</f>
        <v>19</v>
      </c>
      <c r="N716" s="175" t="str">
        <f aca="true">IF(D716="","",xEURO(OFFSET(C716,-M716+1,0),E716,OFFSET(C716,-M716+2,0),OFFSET(C716,-M716+2,0),OFFSET(C716,-M716+3,0)+AB716,OFFSET(C716,-M716+4,0),0,1)*D716)</f>
        <v/>
      </c>
      <c r="O716" s="235" t="str">
        <f aca="true">IF(D716="","",xEURO(OFFSET(C716,-M716+1,0),E716,OFFSET(C716,-M716+2,0),OFFSET(C716,-M716+2,0),OFFSET(C716,-M716+3,0)+AB716,OFFSET(C716,-M716+4,0),0,0))</f>
        <v/>
      </c>
      <c r="P716" s="175" t="str">
        <f aca="false">IF(D716="","",(O716-F716)*D716*10)</f>
        <v/>
      </c>
      <c r="Q716" s="175" t="str">
        <f aca="true">IF(D716="","",xEURO(OFFSET(C716,-M716+1,0),E716,OFFSET(C716,-M716+2,0),OFFSET(C716,-M716+2,0),OFFSET(C716,-M716+3,0)+AB716,OFFSET(C716,-M716+4,0),0,2)/10*D716)</f>
        <v/>
      </c>
      <c r="R716" s="248" t="str">
        <f aca="true">IF(D716="","",xEURO(OFFSET(C716,-M716+1,0),E716,OFFSET(C716,-M716+2,0),OFFSET(C716,-M716+2,0),OFFSET(C716,-M716+3,0)+AB716,OFFSET(C716,-M716+4,0),0,3)/100*D716*10000)</f>
        <v/>
      </c>
      <c r="S716" s="248" t="str">
        <f aca="true">IF(D716="","",xEURO(OFFSET(C716,-M716+1,0),E716,OFFSET(C716,-M716+2,0),OFFSET(C716,-M716+2,0),OFFSET(C716,-M716+3,0)+AB716,OFFSET(C716,-M716+4,0),0,5)/365.25*D716*10000)</f>
        <v/>
      </c>
      <c r="U716" s="175" t="str">
        <f aca="true">IF(I716="","",xEURO(OFFSET(C716,-M716+1,0),J716,OFFSET(C716,-M716+2,0),OFFSET(C716,-M716+2,0),OFFSET(C716,-M716+3,0)+AC716,OFFSET(C716,-M716+4,0),1,1)*I716)</f>
        <v/>
      </c>
      <c r="V716" s="235" t="str">
        <f aca="true">IF(I716="","",xEURO(OFFSET(C716,-M716+1,0),J716,OFFSET(C716,-M716+2,0),OFFSET(C716,-M716+2,0),OFFSET(C716,-M716+3,0)+AC716,OFFSET(C716,-M716+4,0),1,0))</f>
        <v/>
      </c>
      <c r="W716" s="175" t="str">
        <f aca="false">IF(I716="","",(V716-K716)*I716*10)</f>
        <v/>
      </c>
      <c r="X716" s="175" t="str">
        <f aca="true">IF(I716="","",xEURO(OFFSET(C716,-M716+1,0),J716,OFFSET(C716,-M716+2,0),OFFSET(C716,-M716+2,0),OFFSET(C716,-M716+3,0)+AC716,OFFSET(C716,-M716+4,0),1,2)/10*I716)</f>
        <v/>
      </c>
      <c r="Y716" s="248" t="str">
        <f aca="true">IF(I716="","",xEURO(OFFSET(C716,-M716+1,0),J716,OFFSET(C716,-M716+2,0),OFFSET(C716,-M716+2,0),OFFSET(C716,-M716+3,0)+AC716,OFFSET(C716,-M716+4,0),1,3)/100*I716*10000)</f>
        <v/>
      </c>
      <c r="Z716" s="248" t="str">
        <f aca="true">IF(I716="","",xEURO(OFFSET(C716,-M716+1,0),J716,OFFSET(C716,-M716+2,0),OFFSET(C716,-M716+2,0),OFFSET(C716,-M716+3,0)+AC716,OFFSET(C716,-M716+4,0),1,5)/365.25*I716*10000)</f>
        <v/>
      </c>
      <c r="AB716" s="249" t="str">
        <f aca="true">IF(D716="","",xCalcSkew(OFFSET(C716,-M716,0),E716-OFFSET(C716,-M716+1,0),b)/100)</f>
        <v/>
      </c>
      <c r="AC716" s="249" t="str">
        <f aca="true">IF(I716="","",xCalcSkew(OFFSET(C716,-M716,0),J716-OFFSET(C716,-M716+1,0),b)/100)</f>
        <v/>
      </c>
      <c r="AE716" s="0" t="n">
        <f aca="false">D716*F716*10000*-1</f>
        <v>-0</v>
      </c>
      <c r="AF716" s="0" t="n">
        <f aca="false">I716*K716*10000*-1</f>
        <v>-0</v>
      </c>
      <c r="AG716" s="0" t="n">
        <f aca="false">AE716+AF716</f>
        <v>-0</v>
      </c>
    </row>
    <row r="717" customFormat="false" ht="12.75" hidden="false" customHeight="false" outlineLevel="0" collapsed="false">
      <c r="D717" s="265"/>
      <c r="E717" s="266"/>
      <c r="F717" s="266"/>
      <c r="G717" s="267"/>
      <c r="I717" s="265"/>
      <c r="J717" s="266"/>
      <c r="K717" s="266"/>
      <c r="L717" s="268"/>
      <c r="M717" s="247" t="n">
        <f aca="false">M716+1</f>
        <v>20</v>
      </c>
      <c r="N717" s="175" t="str">
        <f aca="true">IF(D717="","",xEURO(OFFSET(C717,-M717+1,0),E717,OFFSET(C717,-M717+2,0),OFFSET(C717,-M717+2,0),OFFSET(C717,-M717+3,0)+AB717,OFFSET(C717,-M717+4,0),0,1)*D717)</f>
        <v/>
      </c>
      <c r="O717" s="235" t="str">
        <f aca="true">IF(D717="","",xEURO(OFFSET(C717,-M717+1,0),E717,OFFSET(C717,-M717+2,0),OFFSET(C717,-M717+2,0),OFFSET(C717,-M717+3,0)+AB717,OFFSET(C717,-M717+4,0),0,0))</f>
        <v/>
      </c>
      <c r="P717" s="175" t="str">
        <f aca="false">IF(D717="","",(O717-F717)*D717*10)</f>
        <v/>
      </c>
      <c r="Q717" s="175" t="str">
        <f aca="true">IF(D717="","",xEURO(OFFSET(C717,-M717+1,0),E717,OFFSET(C717,-M717+2,0),OFFSET(C717,-M717+2,0),OFFSET(C717,-M717+3,0)+AB717,OFFSET(C717,-M717+4,0),0,2)/10*D717)</f>
        <v/>
      </c>
      <c r="R717" s="248" t="str">
        <f aca="true">IF(D717="","",xEURO(OFFSET(C717,-M717+1,0),E717,OFFSET(C717,-M717+2,0),OFFSET(C717,-M717+2,0),OFFSET(C717,-M717+3,0)+AB717,OFFSET(C717,-M717+4,0),0,3)/100*D717*10000)</f>
        <v/>
      </c>
      <c r="S717" s="248" t="str">
        <f aca="true">IF(D717="","",xEURO(OFFSET(C717,-M717+1,0),E717,OFFSET(C717,-M717+2,0),OFFSET(C717,-M717+2,0),OFFSET(C717,-M717+3,0)+AB717,OFFSET(C717,-M717+4,0),0,5)/365.25*D717*10000)</f>
        <v/>
      </c>
      <c r="U717" s="175" t="str">
        <f aca="true">IF(I717="","",xEURO(OFFSET(C717,-M717+1,0),J717,OFFSET(C717,-M717+2,0),OFFSET(C717,-M717+2,0),OFFSET(C717,-M717+3,0)+AC717,OFFSET(C717,-M717+4,0),1,1)*I717)</f>
        <v/>
      </c>
      <c r="V717" s="235" t="str">
        <f aca="true">IF(I717="","",xEURO(OFFSET(C717,-M717+1,0),J717,OFFSET(C717,-M717+2,0),OFFSET(C717,-M717+2,0),OFFSET(C717,-M717+3,0)+AC717,OFFSET(C717,-M717+4,0),1,0))</f>
        <v/>
      </c>
      <c r="W717" s="175" t="str">
        <f aca="false">IF(I717="","",(V717-K717)*I717*10)</f>
        <v/>
      </c>
      <c r="X717" s="175" t="str">
        <f aca="true">IF(I717="","",xEURO(OFFSET(C717,-M717+1,0),J717,OFFSET(C717,-M717+2,0),OFFSET(C717,-M717+2,0),OFFSET(C717,-M717+3,0)+AC717,OFFSET(C717,-M717+4,0),1,2)/10*I717)</f>
        <v/>
      </c>
      <c r="Y717" s="248" t="str">
        <f aca="true">IF(I717="","",xEURO(OFFSET(C717,-M717+1,0),J717,OFFSET(C717,-M717+2,0),OFFSET(C717,-M717+2,0),OFFSET(C717,-M717+3,0)+AC717,OFFSET(C717,-M717+4,0),1,3)/100*I717*10000)</f>
        <v/>
      </c>
      <c r="Z717" s="248" t="str">
        <f aca="true">IF(I717="","",xEURO(OFFSET(C717,-M717+1,0),J717,OFFSET(C717,-M717+2,0),OFFSET(C717,-M717+2,0),OFFSET(C717,-M717+3,0)+AC717,OFFSET(C717,-M717+4,0),1,5)/365.25*I717*10000)</f>
        <v/>
      </c>
      <c r="AB717" s="249" t="str">
        <f aca="true">IF(D717="","",xCalcSkew(OFFSET(C717,-M717,0),E717-OFFSET(C717,-M717+1,0),b)/100)</f>
        <v/>
      </c>
      <c r="AC717" s="249" t="str">
        <f aca="true">IF(I717="","",xCalcSkew(OFFSET(C717,-M717,0),J717-OFFSET(C717,-M717+1,0),b)/100)</f>
        <v/>
      </c>
      <c r="AE717" s="0" t="n">
        <f aca="false">D717*F717*10000*-1</f>
        <v>-0</v>
      </c>
      <c r="AF717" s="0" t="n">
        <f aca="false">I717*K717*10000*-1</f>
        <v>-0</v>
      </c>
      <c r="AG717" s="0" t="n">
        <f aca="false">AE717+AF717</f>
        <v>-0</v>
      </c>
    </row>
    <row r="718" customFormat="false" ht="12.75" hidden="false" customHeight="false" outlineLevel="0" collapsed="false">
      <c r="D718" s="265"/>
      <c r="E718" s="266"/>
      <c r="F718" s="266"/>
      <c r="G718" s="267"/>
      <c r="I718" s="265"/>
      <c r="J718" s="266"/>
      <c r="K718" s="266"/>
      <c r="L718" s="268"/>
      <c r="M718" s="247" t="n">
        <f aca="false">M717+1</f>
        <v>21</v>
      </c>
      <c r="N718" s="175" t="str">
        <f aca="true">IF(D718="","",xEURO(OFFSET(C718,-M718+1,0),E718,OFFSET(C718,-M718+2,0),OFFSET(C718,-M718+2,0),OFFSET(C718,-M718+3,0)+AB718,OFFSET(C718,-M718+4,0),0,1)*D718)</f>
        <v/>
      </c>
      <c r="O718" s="235" t="str">
        <f aca="true">IF(D718="","",xEURO(OFFSET(C718,-M718+1,0),E718,OFFSET(C718,-M718+2,0),OFFSET(C718,-M718+2,0),OFFSET(C718,-M718+3,0)+AB718,OFFSET(C718,-M718+4,0),0,0))</f>
        <v/>
      </c>
      <c r="P718" s="175" t="str">
        <f aca="false">IF(D718="","",(O718-F718)*D718*10)</f>
        <v/>
      </c>
      <c r="Q718" s="175" t="str">
        <f aca="true">IF(D718="","",xEURO(OFFSET(C718,-M718+1,0),E718,OFFSET(C718,-M718+2,0),OFFSET(C718,-M718+2,0),OFFSET(C718,-M718+3,0)+AB718,OFFSET(C718,-M718+4,0),0,2)/10*D718)</f>
        <v/>
      </c>
      <c r="R718" s="248" t="str">
        <f aca="true">IF(D718="","",xEURO(OFFSET(C718,-M718+1,0),E718,OFFSET(C718,-M718+2,0),OFFSET(C718,-M718+2,0),OFFSET(C718,-M718+3,0)+AB718,OFFSET(C718,-M718+4,0),0,3)/100*D718*10000)</f>
        <v/>
      </c>
      <c r="S718" s="248" t="str">
        <f aca="true">IF(D718="","",xEURO(OFFSET(C718,-M718+1,0),E718,OFFSET(C718,-M718+2,0),OFFSET(C718,-M718+2,0),OFFSET(C718,-M718+3,0)+AB718,OFFSET(C718,-M718+4,0),0,5)/365.25*D718*10000)</f>
        <v/>
      </c>
      <c r="U718" s="175" t="str">
        <f aca="true">IF(I718="","",xEURO(OFFSET(C718,-M718+1,0),J718,OFFSET(C718,-M718+2,0),OFFSET(C718,-M718+2,0),OFFSET(C718,-M718+3,0)+AC718,OFFSET(C718,-M718+4,0),1,1)*I718)</f>
        <v/>
      </c>
      <c r="V718" s="235" t="str">
        <f aca="true">IF(I718="","",xEURO(OFFSET(C718,-M718+1,0),J718,OFFSET(C718,-M718+2,0),OFFSET(C718,-M718+2,0),OFFSET(C718,-M718+3,0)+AC718,OFFSET(C718,-M718+4,0),1,0))</f>
        <v/>
      </c>
      <c r="W718" s="175" t="str">
        <f aca="false">IF(I718="","",(V718-K718)*I718*10)</f>
        <v/>
      </c>
      <c r="X718" s="175" t="str">
        <f aca="true">IF(I718="","",xEURO(OFFSET(C718,-M718+1,0),J718,OFFSET(C718,-M718+2,0),OFFSET(C718,-M718+2,0),OFFSET(C718,-M718+3,0)+AC718,OFFSET(C718,-M718+4,0),1,2)/10*I718)</f>
        <v/>
      </c>
      <c r="Y718" s="248" t="str">
        <f aca="true">IF(I718="","",xEURO(OFFSET(C718,-M718+1,0),J718,OFFSET(C718,-M718+2,0),OFFSET(C718,-M718+2,0),OFFSET(C718,-M718+3,0)+AC718,OFFSET(C718,-M718+4,0),1,3)/100*I718*10000)</f>
        <v/>
      </c>
      <c r="Z718" s="248" t="str">
        <f aca="true">IF(I718="","",xEURO(OFFSET(C718,-M718+1,0),J718,OFFSET(C718,-M718+2,0),OFFSET(C718,-M718+2,0),OFFSET(C718,-M718+3,0)+AC718,OFFSET(C718,-M718+4,0),1,5)/365.25*I718*10000)</f>
        <v/>
      </c>
      <c r="AB718" s="249" t="str">
        <f aca="true">IF(D718="","",xCalcSkew(OFFSET(C718,-M718,0),E718-OFFSET(C718,-M718+1,0),b)/100)</f>
        <v/>
      </c>
      <c r="AC718" s="249" t="str">
        <f aca="true">IF(I718="","",xCalcSkew(OFFSET(C718,-M718,0),J718-OFFSET(C718,-M718+1,0),b)/100)</f>
        <v/>
      </c>
      <c r="AE718" s="0" t="n">
        <f aca="false">D718*F718*10000*-1</f>
        <v>-0</v>
      </c>
      <c r="AF718" s="0" t="n">
        <f aca="false">I718*K718*10000*-1</f>
        <v>-0</v>
      </c>
      <c r="AG718" s="0" t="n">
        <f aca="false">AE718+AF718</f>
        <v>-0</v>
      </c>
    </row>
    <row r="719" customFormat="false" ht="12.75" hidden="false" customHeight="false" outlineLevel="0" collapsed="false">
      <c r="D719" s="265"/>
      <c r="E719" s="266"/>
      <c r="F719" s="266"/>
      <c r="G719" s="267"/>
      <c r="I719" s="265"/>
      <c r="J719" s="266"/>
      <c r="K719" s="266"/>
      <c r="L719" s="268"/>
      <c r="M719" s="247" t="n">
        <f aca="false">M718+1</f>
        <v>22</v>
      </c>
      <c r="N719" s="175" t="str">
        <f aca="true">IF(D719="","",xEURO(OFFSET(C719,-M719+1,0),E719,OFFSET(C719,-M719+2,0),OFFSET(C719,-M719+2,0),OFFSET(C719,-M719+3,0)+AB719,OFFSET(C719,-M719+4,0),0,1)*D719)</f>
        <v/>
      </c>
      <c r="O719" s="235" t="str">
        <f aca="true">IF(D719="","",xEURO(OFFSET(C719,-M719+1,0),E719,OFFSET(C719,-M719+2,0),OFFSET(C719,-M719+2,0),OFFSET(C719,-M719+3,0)+AB719,OFFSET(C719,-M719+4,0),0,0))</f>
        <v/>
      </c>
      <c r="P719" s="175" t="str">
        <f aca="false">IF(D719="","",(O719-F719)*D719*10)</f>
        <v/>
      </c>
      <c r="Q719" s="175" t="str">
        <f aca="true">IF(D719="","",xEURO(OFFSET(C719,-M719+1,0),E719,OFFSET(C719,-M719+2,0),OFFSET(C719,-M719+2,0),OFFSET(C719,-M719+3,0)+AB719,OFFSET(C719,-M719+4,0),0,2)/10*D719)</f>
        <v/>
      </c>
      <c r="R719" s="248" t="str">
        <f aca="true">IF(D719="","",xEURO(OFFSET(C719,-M719+1,0),E719,OFFSET(C719,-M719+2,0),OFFSET(C719,-M719+2,0),OFFSET(C719,-M719+3,0)+AB719,OFFSET(C719,-M719+4,0),0,3)/100*D719*10000)</f>
        <v/>
      </c>
      <c r="S719" s="248" t="str">
        <f aca="true">IF(D719="","",xEURO(OFFSET(C719,-M719+1,0),E719,OFFSET(C719,-M719+2,0),OFFSET(C719,-M719+2,0),OFFSET(C719,-M719+3,0)+AB719,OFFSET(C719,-M719+4,0),0,5)/365.25*D719*10000)</f>
        <v/>
      </c>
      <c r="U719" s="175" t="str">
        <f aca="true">IF(I719="","",xEURO(OFFSET(C719,-M719+1,0),J719,OFFSET(C719,-M719+2,0),OFFSET(C719,-M719+2,0),OFFSET(C719,-M719+3,0)+AC719,OFFSET(C719,-M719+4,0),1,1)*I719)</f>
        <v/>
      </c>
      <c r="V719" s="235" t="str">
        <f aca="true">IF(I719="","",xEURO(OFFSET(C719,-M719+1,0),J719,OFFSET(C719,-M719+2,0),OFFSET(C719,-M719+2,0),OFFSET(C719,-M719+3,0)+AC719,OFFSET(C719,-M719+4,0),1,0))</f>
        <v/>
      </c>
      <c r="W719" s="175" t="str">
        <f aca="false">IF(I719="","",(V719-K719)*I719*10)</f>
        <v/>
      </c>
      <c r="X719" s="175" t="str">
        <f aca="true">IF(I719="","",xEURO(OFFSET(C719,-M719+1,0),J719,OFFSET(C719,-M719+2,0),OFFSET(C719,-M719+2,0),OFFSET(C719,-M719+3,0)+AC719,OFFSET(C719,-M719+4,0),1,2)/10*I719)</f>
        <v/>
      </c>
      <c r="Y719" s="248" t="str">
        <f aca="true">IF(I719="","",xEURO(OFFSET(C719,-M719+1,0),J719,OFFSET(C719,-M719+2,0),OFFSET(C719,-M719+2,0),OFFSET(C719,-M719+3,0)+AC719,OFFSET(C719,-M719+4,0),1,3)/100*I719*10000)</f>
        <v/>
      </c>
      <c r="Z719" s="248" t="str">
        <f aca="true">IF(I719="","",xEURO(OFFSET(C719,-M719+1,0),J719,OFFSET(C719,-M719+2,0),OFFSET(C719,-M719+2,0),OFFSET(C719,-M719+3,0)+AC719,OFFSET(C719,-M719+4,0),1,5)/365.25*I719*10000)</f>
        <v/>
      </c>
      <c r="AB719" s="249" t="str">
        <f aca="true">IF(D719="","",xCalcSkew(OFFSET(C719,-M719,0),E719-OFFSET(C719,-M719+1,0),b)/100)</f>
        <v/>
      </c>
      <c r="AC719" s="249" t="str">
        <f aca="true">IF(I719="","",xCalcSkew(OFFSET(C719,-M719,0),J719-OFFSET(C719,-M719+1,0),b)/100)</f>
        <v/>
      </c>
      <c r="AE719" s="0" t="n">
        <f aca="false">D719*F719*10000*-1</f>
        <v>-0</v>
      </c>
      <c r="AF719" s="0" t="n">
        <f aca="false">I719*K719*10000*-1</f>
        <v>-0</v>
      </c>
      <c r="AG719" s="0" t="n">
        <f aca="false">AE719+AF719</f>
        <v>-0</v>
      </c>
    </row>
    <row r="720" customFormat="false" ht="12.75" hidden="false" customHeight="false" outlineLevel="0" collapsed="false">
      <c r="D720" s="265"/>
      <c r="E720" s="266"/>
      <c r="F720" s="266"/>
      <c r="G720" s="267"/>
      <c r="I720" s="265"/>
      <c r="J720" s="266"/>
      <c r="K720" s="266"/>
      <c r="L720" s="268"/>
      <c r="M720" s="247" t="n">
        <f aca="false">M719+1</f>
        <v>23</v>
      </c>
      <c r="N720" s="175" t="str">
        <f aca="true">IF(D720="","",xEURO(OFFSET(C720,-M720+1,0),E720,OFFSET(C720,-M720+2,0),OFFSET(C720,-M720+2,0),OFFSET(C720,-M720+3,0)+AB720,OFFSET(C720,-M720+4,0),0,1)*D720)</f>
        <v/>
      </c>
      <c r="O720" s="235" t="str">
        <f aca="true">IF(D720="","",xEURO(OFFSET(C720,-M720+1,0),E720,OFFSET(C720,-M720+2,0),OFFSET(C720,-M720+2,0),OFFSET(C720,-M720+3,0)+AB720,OFFSET(C720,-M720+4,0),0,0))</f>
        <v/>
      </c>
      <c r="P720" s="175" t="str">
        <f aca="false">IF(D720="","",(O720-F720)*D720*10)</f>
        <v/>
      </c>
      <c r="Q720" s="175" t="str">
        <f aca="true">IF(D720="","",xEURO(OFFSET(C720,-M720+1,0),E720,OFFSET(C720,-M720+2,0),OFFSET(C720,-M720+2,0),OFFSET(C720,-M720+3,0)+AB720,OFFSET(C720,-M720+4,0),0,2)/10*D720)</f>
        <v/>
      </c>
      <c r="R720" s="248" t="str">
        <f aca="true">IF(D720="","",xEURO(OFFSET(C720,-M720+1,0),E720,OFFSET(C720,-M720+2,0),OFFSET(C720,-M720+2,0),OFFSET(C720,-M720+3,0)+AB720,OFFSET(C720,-M720+4,0),0,3)/100*D720*10000)</f>
        <v/>
      </c>
      <c r="S720" s="248" t="str">
        <f aca="true">IF(D720="","",xEURO(OFFSET(C720,-M720+1,0),E720,OFFSET(C720,-M720+2,0),OFFSET(C720,-M720+2,0),OFFSET(C720,-M720+3,0)+AB720,OFFSET(C720,-M720+4,0),0,5)/365.25*D720*10000)</f>
        <v/>
      </c>
      <c r="U720" s="175" t="str">
        <f aca="true">IF(I720="","",xEURO(OFFSET(C720,-M720+1,0),J720,OFFSET(C720,-M720+2,0),OFFSET(C720,-M720+2,0),OFFSET(C720,-M720+3,0)+AC720,OFFSET(C720,-M720+4,0),1,1)*I720)</f>
        <v/>
      </c>
      <c r="V720" s="235" t="str">
        <f aca="true">IF(I720="","",xEURO(OFFSET(C720,-M720+1,0),J720,OFFSET(C720,-M720+2,0),OFFSET(C720,-M720+2,0),OFFSET(C720,-M720+3,0)+AC720,OFFSET(C720,-M720+4,0),1,0))</f>
        <v/>
      </c>
      <c r="W720" s="175" t="str">
        <f aca="false">IF(I720="","",(V720-K720)*I720*10)</f>
        <v/>
      </c>
      <c r="X720" s="175" t="str">
        <f aca="true">IF(I720="","",xEURO(OFFSET(C720,-M720+1,0),J720,OFFSET(C720,-M720+2,0),OFFSET(C720,-M720+2,0),OFFSET(C720,-M720+3,0)+AC720,OFFSET(C720,-M720+4,0),1,2)/10*I720)</f>
        <v/>
      </c>
      <c r="Y720" s="248" t="str">
        <f aca="true">IF(I720="","",xEURO(OFFSET(C720,-M720+1,0),J720,OFFSET(C720,-M720+2,0),OFFSET(C720,-M720+2,0),OFFSET(C720,-M720+3,0)+AC720,OFFSET(C720,-M720+4,0),1,3)/100*I720*10000)</f>
        <v/>
      </c>
      <c r="Z720" s="248" t="str">
        <f aca="true">IF(I720="","",xEURO(OFFSET(C720,-M720+1,0),J720,OFFSET(C720,-M720+2,0),OFFSET(C720,-M720+2,0),OFFSET(C720,-M720+3,0)+AC720,OFFSET(C720,-M720+4,0),1,5)/365.25*I720*10000)</f>
        <v/>
      </c>
      <c r="AB720" s="249" t="str">
        <f aca="true">IF(D720="","",xCalcSkew(OFFSET(C720,-M720,0),E720-OFFSET(C720,-M720+1,0),b)/100)</f>
        <v/>
      </c>
      <c r="AC720" s="249" t="str">
        <f aca="true">IF(I720="","",xCalcSkew(OFFSET(C720,-M720,0),J720-OFFSET(C720,-M720+1,0),b)/100)</f>
        <v/>
      </c>
      <c r="AE720" s="0" t="n">
        <f aca="false">D720*F720*10000*-1</f>
        <v>-0</v>
      </c>
      <c r="AF720" s="0" t="n">
        <f aca="false">I720*K720*10000*-1</f>
        <v>-0</v>
      </c>
      <c r="AG720" s="0" t="n">
        <f aca="false">AE720+AF720</f>
        <v>-0</v>
      </c>
    </row>
    <row r="721" customFormat="false" ht="12.75" hidden="false" customHeight="false" outlineLevel="0" collapsed="false">
      <c r="D721" s="265"/>
      <c r="E721" s="266"/>
      <c r="F721" s="266"/>
      <c r="G721" s="267"/>
      <c r="I721" s="265"/>
      <c r="J721" s="266"/>
      <c r="K721" s="266"/>
      <c r="L721" s="268"/>
      <c r="M721" s="247" t="n">
        <f aca="false">M720+1</f>
        <v>24</v>
      </c>
      <c r="N721" s="175" t="str">
        <f aca="true">IF(D721="","",xEURO(OFFSET(C721,-M721+1,0),E721,OFFSET(C721,-M721+2,0),OFFSET(C721,-M721+2,0),OFFSET(C721,-M721+3,0)+AB721,OFFSET(C721,-M721+4,0),0,1)*D721)</f>
        <v/>
      </c>
      <c r="O721" s="235" t="str">
        <f aca="true">IF(D721="","",xEURO(OFFSET(C721,-M721+1,0),E721,OFFSET(C721,-M721+2,0),OFFSET(C721,-M721+2,0),OFFSET(C721,-M721+3,0)+AB721,OFFSET(C721,-M721+4,0),0,0))</f>
        <v/>
      </c>
      <c r="P721" s="175" t="str">
        <f aca="false">IF(D721="","",(O721-F721)*D721*10)</f>
        <v/>
      </c>
      <c r="Q721" s="175" t="str">
        <f aca="true">IF(D721="","",xEURO(OFFSET(C721,-M721+1,0),E721,OFFSET(C721,-M721+2,0),OFFSET(C721,-M721+2,0),OFFSET(C721,-M721+3,0)+AB721,OFFSET(C721,-M721+4,0),0,2)/10*D721)</f>
        <v/>
      </c>
      <c r="R721" s="248" t="str">
        <f aca="true">IF(D721="","",xEURO(OFFSET(C721,-M721+1,0),E721,OFFSET(C721,-M721+2,0),OFFSET(C721,-M721+2,0),OFFSET(C721,-M721+3,0)+AB721,OFFSET(C721,-M721+4,0),0,3)/100*D721*10000)</f>
        <v/>
      </c>
      <c r="S721" s="248" t="str">
        <f aca="true">IF(D721="","",xEURO(OFFSET(C721,-M721+1,0),E721,OFFSET(C721,-M721+2,0),OFFSET(C721,-M721+2,0),OFFSET(C721,-M721+3,0)+AB721,OFFSET(C721,-M721+4,0),0,5)/365.25*D721*10000)</f>
        <v/>
      </c>
      <c r="U721" s="175" t="str">
        <f aca="true">IF(I721="","",xEURO(OFFSET(C721,-M721+1,0),J721,OFFSET(C721,-M721+2,0),OFFSET(C721,-M721+2,0),OFFSET(C721,-M721+3,0)+AC721,OFFSET(C721,-M721+4,0),1,1)*I721)</f>
        <v/>
      </c>
      <c r="V721" s="235" t="str">
        <f aca="true">IF(I721="","",xEURO(OFFSET(C721,-M721+1,0),J721,OFFSET(C721,-M721+2,0),OFFSET(C721,-M721+2,0),OFFSET(C721,-M721+3,0)+AC721,OFFSET(C721,-M721+4,0),1,0))</f>
        <v/>
      </c>
      <c r="W721" s="175" t="str">
        <f aca="false">IF(I721="","",(V721-K721)*I721*10)</f>
        <v/>
      </c>
      <c r="X721" s="175" t="str">
        <f aca="true">IF(I721="","",xEURO(OFFSET(C721,-M721+1,0),J721,OFFSET(C721,-M721+2,0),OFFSET(C721,-M721+2,0),OFFSET(C721,-M721+3,0)+AC721,OFFSET(C721,-M721+4,0),1,2)/10*I721)</f>
        <v/>
      </c>
      <c r="Y721" s="248" t="str">
        <f aca="true">IF(I721="","",xEURO(OFFSET(C721,-M721+1,0),J721,OFFSET(C721,-M721+2,0),OFFSET(C721,-M721+2,0),OFFSET(C721,-M721+3,0)+AC721,OFFSET(C721,-M721+4,0),1,3)/100*I721*10000)</f>
        <v/>
      </c>
      <c r="Z721" s="248" t="str">
        <f aca="true">IF(I721="","",xEURO(OFFSET(C721,-M721+1,0),J721,OFFSET(C721,-M721+2,0),OFFSET(C721,-M721+2,0),OFFSET(C721,-M721+3,0)+AC721,OFFSET(C721,-M721+4,0),1,5)/365.25*I721*10000)</f>
        <v/>
      </c>
      <c r="AB721" s="249" t="str">
        <f aca="true">IF(D721="","",xCalcSkew(OFFSET(C721,-M721,0),E721-OFFSET(C721,-M721+1,0),b)/100)</f>
        <v/>
      </c>
      <c r="AC721" s="249" t="str">
        <f aca="true">IF(I721="","",xCalcSkew(OFFSET(C721,-M721,0),J721-OFFSET(C721,-M721+1,0),b)/100)</f>
        <v/>
      </c>
      <c r="AE721" s="0" t="n">
        <f aca="false">D721*F721*10000*-1</f>
        <v>-0</v>
      </c>
      <c r="AF721" s="0" t="n">
        <f aca="false">I721*K721*10000*-1</f>
        <v>-0</v>
      </c>
      <c r="AG721" s="0" t="n">
        <f aca="false">AE721+AF721</f>
        <v>-0</v>
      </c>
    </row>
    <row r="722" customFormat="false" ht="12.75" hidden="false" customHeight="false" outlineLevel="0" collapsed="false">
      <c r="D722" s="265"/>
      <c r="E722" s="266"/>
      <c r="F722" s="266"/>
      <c r="G722" s="267"/>
      <c r="I722" s="265"/>
      <c r="J722" s="266"/>
      <c r="K722" s="266"/>
      <c r="L722" s="268"/>
      <c r="M722" s="247" t="n">
        <f aca="false">M721+1</f>
        <v>25</v>
      </c>
      <c r="N722" s="175" t="str">
        <f aca="true">IF(D722="","",xEURO(OFFSET(C722,-M722+1,0),E722,OFFSET(C722,-M722+2,0),OFFSET(C722,-M722+2,0),OFFSET(C722,-M722+3,0)+AB722,OFFSET(C722,-M722+4,0),0,1)*D722)</f>
        <v/>
      </c>
      <c r="O722" s="235" t="str">
        <f aca="true">IF(D722="","",xEURO(OFFSET(C722,-M722+1,0),E722,OFFSET(C722,-M722+2,0),OFFSET(C722,-M722+2,0),OFFSET(C722,-M722+3,0)+AB722,OFFSET(C722,-M722+4,0),0,0))</f>
        <v/>
      </c>
      <c r="P722" s="175" t="str">
        <f aca="false">IF(D722="","",(O722-F722)*D722*10)</f>
        <v/>
      </c>
      <c r="Q722" s="175" t="str">
        <f aca="true">IF(D722="","",xEURO(OFFSET(C722,-M722+1,0),E722,OFFSET(C722,-M722+2,0),OFFSET(C722,-M722+2,0),OFFSET(C722,-M722+3,0)+AB722,OFFSET(C722,-M722+4,0),0,2)/10*D722)</f>
        <v/>
      </c>
      <c r="R722" s="248" t="str">
        <f aca="true">IF(D722="","",xEURO(OFFSET(C722,-M722+1,0),E722,OFFSET(C722,-M722+2,0),OFFSET(C722,-M722+2,0),OFFSET(C722,-M722+3,0)+AB722,OFFSET(C722,-M722+4,0),0,3)/100*D722*10000)</f>
        <v/>
      </c>
      <c r="S722" s="248" t="str">
        <f aca="true">IF(D722="","",xEURO(OFFSET(C722,-M722+1,0),E722,OFFSET(C722,-M722+2,0),OFFSET(C722,-M722+2,0),OFFSET(C722,-M722+3,0)+AB722,OFFSET(C722,-M722+4,0),0,5)/365.25*D722*10000)</f>
        <v/>
      </c>
      <c r="U722" s="175" t="str">
        <f aca="true">IF(I722="","",xEURO(OFFSET(C722,-M722+1,0),J722,OFFSET(C722,-M722+2,0),OFFSET(C722,-M722+2,0),OFFSET(C722,-M722+3,0)+AC722,OFFSET(C722,-M722+4,0),1,1)*I722)</f>
        <v/>
      </c>
      <c r="V722" s="235" t="str">
        <f aca="true">IF(I722="","",xEURO(OFFSET(C722,-M722+1,0),J722,OFFSET(C722,-M722+2,0),OFFSET(C722,-M722+2,0),OFFSET(C722,-M722+3,0)+AC722,OFFSET(C722,-M722+4,0),1,0))</f>
        <v/>
      </c>
      <c r="W722" s="175" t="str">
        <f aca="false">IF(I722="","",(V722-K722)*I722*10)</f>
        <v/>
      </c>
      <c r="X722" s="175" t="str">
        <f aca="true">IF(I722="","",xEURO(OFFSET(C722,-M722+1,0),J722,OFFSET(C722,-M722+2,0),OFFSET(C722,-M722+2,0),OFFSET(C722,-M722+3,0)+AC722,OFFSET(C722,-M722+4,0),1,2)/10*I722)</f>
        <v/>
      </c>
      <c r="Y722" s="248" t="str">
        <f aca="true">IF(I722="","",xEURO(OFFSET(C722,-M722+1,0),J722,OFFSET(C722,-M722+2,0),OFFSET(C722,-M722+2,0),OFFSET(C722,-M722+3,0)+AC722,OFFSET(C722,-M722+4,0),1,3)/100*I722*10000)</f>
        <v/>
      </c>
      <c r="Z722" s="248" t="str">
        <f aca="true">IF(I722="","",xEURO(OFFSET(C722,-M722+1,0),J722,OFFSET(C722,-M722+2,0),OFFSET(C722,-M722+2,0),OFFSET(C722,-M722+3,0)+AC722,OFFSET(C722,-M722+4,0),1,5)/365.25*I722*10000)</f>
        <v/>
      </c>
      <c r="AB722" s="249" t="str">
        <f aca="true">IF(D722="","",xCalcSkew(OFFSET(C722,-M722,0),E722-OFFSET(C722,-M722+1,0),b)/100)</f>
        <v/>
      </c>
      <c r="AC722" s="249" t="str">
        <f aca="true">IF(I722="","",xCalcSkew(OFFSET(C722,-M722,0),J722-OFFSET(C722,-M722+1,0),b)/100)</f>
        <v/>
      </c>
      <c r="AE722" s="0" t="n">
        <f aca="false">D722*F722*10000*-1</f>
        <v>-0</v>
      </c>
      <c r="AF722" s="0" t="n">
        <f aca="false">I722*K722*10000*-1</f>
        <v>-0</v>
      </c>
      <c r="AG722" s="0" t="n">
        <f aca="false">AE722+AF722</f>
        <v>-0</v>
      </c>
    </row>
    <row r="723" customFormat="false" ht="12.75" hidden="false" customHeight="false" outlineLevel="0" collapsed="false">
      <c r="D723" s="265"/>
      <c r="E723" s="266"/>
      <c r="F723" s="266"/>
      <c r="G723" s="267"/>
      <c r="I723" s="265"/>
      <c r="J723" s="266"/>
      <c r="K723" s="266"/>
      <c r="L723" s="268"/>
      <c r="M723" s="247" t="n">
        <f aca="false">M722+1</f>
        <v>26</v>
      </c>
      <c r="N723" s="175" t="str">
        <f aca="true">IF(D723="","",xEURO(OFFSET(C723,-M723+1,0),E723,OFFSET(C723,-M723+2,0),OFFSET(C723,-M723+2,0),OFFSET(C723,-M723+3,0)+AB723,OFFSET(C723,-M723+4,0),0,1)*D723)</f>
        <v/>
      </c>
      <c r="O723" s="235" t="str">
        <f aca="true">IF(D723="","",xEURO(OFFSET(C723,-M723+1,0),E723,OFFSET(C723,-M723+2,0),OFFSET(C723,-M723+2,0),OFFSET(C723,-M723+3,0)+AB723,OFFSET(C723,-M723+4,0),0,0))</f>
        <v/>
      </c>
      <c r="P723" s="175" t="str">
        <f aca="false">IF(D723="","",(O723-F723)*D723*10)</f>
        <v/>
      </c>
      <c r="Q723" s="175" t="str">
        <f aca="true">IF(D723="","",xEURO(OFFSET(C723,-M723+1,0),E723,OFFSET(C723,-M723+2,0),OFFSET(C723,-M723+2,0),OFFSET(C723,-M723+3,0)+AB723,OFFSET(C723,-M723+4,0),0,2)/10*D723)</f>
        <v/>
      </c>
      <c r="R723" s="248" t="str">
        <f aca="true">IF(D723="","",xEURO(OFFSET(C723,-M723+1,0),E723,OFFSET(C723,-M723+2,0),OFFSET(C723,-M723+2,0),OFFSET(C723,-M723+3,0)+AB723,OFFSET(C723,-M723+4,0),0,3)/100*D723*10000)</f>
        <v/>
      </c>
      <c r="S723" s="248" t="str">
        <f aca="true">IF(D723="","",xEURO(OFFSET(C723,-M723+1,0),E723,OFFSET(C723,-M723+2,0),OFFSET(C723,-M723+2,0),OFFSET(C723,-M723+3,0)+AB723,OFFSET(C723,-M723+4,0),0,5)/365.25*D723*10000)</f>
        <v/>
      </c>
      <c r="U723" s="175" t="str">
        <f aca="true">IF(I723="","",xEURO(OFFSET(C723,-M723+1,0),J723,OFFSET(C723,-M723+2,0),OFFSET(C723,-M723+2,0),OFFSET(C723,-M723+3,0)+AC723,OFFSET(C723,-M723+4,0),1,1)*I723)</f>
        <v/>
      </c>
      <c r="V723" s="235" t="str">
        <f aca="true">IF(I723="","",xEURO(OFFSET(C723,-M723+1,0),J723,OFFSET(C723,-M723+2,0),OFFSET(C723,-M723+2,0),OFFSET(C723,-M723+3,0)+AC723,OFFSET(C723,-M723+4,0),1,0))</f>
        <v/>
      </c>
      <c r="W723" s="175" t="str">
        <f aca="false">IF(I723="","",(V723-K723)*I723*10)</f>
        <v/>
      </c>
      <c r="X723" s="175" t="str">
        <f aca="true">IF(I723="","",xEURO(OFFSET(C723,-M723+1,0),J723,OFFSET(C723,-M723+2,0),OFFSET(C723,-M723+2,0),OFFSET(C723,-M723+3,0)+AC723,OFFSET(C723,-M723+4,0),1,2)/10*I723)</f>
        <v/>
      </c>
      <c r="Y723" s="248" t="str">
        <f aca="true">IF(I723="","",xEURO(OFFSET(C723,-M723+1,0),J723,OFFSET(C723,-M723+2,0),OFFSET(C723,-M723+2,0),OFFSET(C723,-M723+3,0)+AC723,OFFSET(C723,-M723+4,0),1,3)/100*I723*10000)</f>
        <v/>
      </c>
      <c r="Z723" s="248" t="str">
        <f aca="true">IF(I723="","",xEURO(OFFSET(C723,-M723+1,0),J723,OFFSET(C723,-M723+2,0),OFFSET(C723,-M723+2,0),OFFSET(C723,-M723+3,0)+AC723,OFFSET(C723,-M723+4,0),1,5)/365.25*I723*10000)</f>
        <v/>
      </c>
      <c r="AB723" s="249" t="str">
        <f aca="true">IF(D723="","",xCalcSkew(OFFSET(C723,-M723,0),E723-OFFSET(C723,-M723+1,0),b)/100)</f>
        <v/>
      </c>
      <c r="AC723" s="249" t="str">
        <f aca="true">IF(I723="","",xCalcSkew(OFFSET(C723,-M723,0),J723-OFFSET(C723,-M723+1,0),b)/100)</f>
        <v/>
      </c>
      <c r="AE723" s="0" t="n">
        <f aca="false">D723*F723*10000*-1</f>
        <v>-0</v>
      </c>
      <c r="AF723" s="0" t="n">
        <f aca="false">I723*K723*10000*-1</f>
        <v>-0</v>
      </c>
      <c r="AG723" s="0" t="n">
        <f aca="false">AE723+AF723</f>
        <v>-0</v>
      </c>
    </row>
    <row r="724" customFormat="false" ht="12.75" hidden="false" customHeight="false" outlineLevel="0" collapsed="false">
      <c r="D724" s="265"/>
      <c r="E724" s="266"/>
      <c r="F724" s="266"/>
      <c r="G724" s="267"/>
      <c r="I724" s="265"/>
      <c r="J724" s="266"/>
      <c r="K724" s="266"/>
      <c r="L724" s="268"/>
      <c r="M724" s="247" t="n">
        <f aca="false">M723+1</f>
        <v>27</v>
      </c>
      <c r="N724" s="175" t="str">
        <f aca="true">IF(D724="","",xEURO(OFFSET(C724,-M724+1,0),E724,OFFSET(C724,-M724+2,0),OFFSET(C724,-M724+2,0),OFFSET(C724,-M724+3,0)+AB724,OFFSET(C724,-M724+4,0),0,1)*D724)</f>
        <v/>
      </c>
      <c r="O724" s="235" t="str">
        <f aca="true">IF(D724="","",xEURO(OFFSET(C724,-M724+1,0),E724,OFFSET(C724,-M724+2,0),OFFSET(C724,-M724+2,0),OFFSET(C724,-M724+3,0)+AB724,OFFSET(C724,-M724+4,0),0,0))</f>
        <v/>
      </c>
      <c r="P724" s="175" t="str">
        <f aca="false">IF(D724="","",(O724-F724)*D724*10)</f>
        <v/>
      </c>
      <c r="Q724" s="175" t="str">
        <f aca="true">IF(D724="","",xEURO(OFFSET(C724,-M724+1,0),E724,OFFSET(C724,-M724+2,0),OFFSET(C724,-M724+2,0),OFFSET(C724,-M724+3,0)+AB724,OFFSET(C724,-M724+4,0),0,2)/10*D724)</f>
        <v/>
      </c>
      <c r="R724" s="248" t="str">
        <f aca="true">IF(D724="","",xEURO(OFFSET(C724,-M724+1,0),E724,OFFSET(C724,-M724+2,0),OFFSET(C724,-M724+2,0),OFFSET(C724,-M724+3,0)+AB724,OFFSET(C724,-M724+4,0),0,3)/100*D724*10000)</f>
        <v/>
      </c>
      <c r="S724" s="248" t="str">
        <f aca="true">IF(D724="","",xEURO(OFFSET(C724,-M724+1,0),E724,OFFSET(C724,-M724+2,0),OFFSET(C724,-M724+2,0),OFFSET(C724,-M724+3,0)+AB724,OFFSET(C724,-M724+4,0),0,5)/365.25*D724*10000)</f>
        <v/>
      </c>
      <c r="U724" s="175" t="str">
        <f aca="true">IF(I724="","",xEURO(OFFSET(C724,-M724+1,0),J724,OFFSET(C724,-M724+2,0),OFFSET(C724,-M724+2,0),OFFSET(C724,-M724+3,0)+AC724,OFFSET(C724,-M724+4,0),1,1)*I724)</f>
        <v/>
      </c>
      <c r="V724" s="235" t="str">
        <f aca="true">IF(I724="","",xEURO(OFFSET(C724,-M724+1,0),J724,OFFSET(C724,-M724+2,0),OFFSET(C724,-M724+2,0),OFFSET(C724,-M724+3,0)+AC724,OFFSET(C724,-M724+4,0),1,0))</f>
        <v/>
      </c>
      <c r="W724" s="175" t="str">
        <f aca="false">IF(I724="","",(V724-K724)*I724*10)</f>
        <v/>
      </c>
      <c r="X724" s="175" t="str">
        <f aca="true">IF(I724="","",xEURO(OFFSET(C724,-M724+1,0),J724,OFFSET(C724,-M724+2,0),OFFSET(C724,-M724+2,0),OFFSET(C724,-M724+3,0)+AC724,OFFSET(C724,-M724+4,0),1,2)/10*I724)</f>
        <v/>
      </c>
      <c r="Y724" s="248" t="str">
        <f aca="true">IF(I724="","",xEURO(OFFSET(C724,-M724+1,0),J724,OFFSET(C724,-M724+2,0),OFFSET(C724,-M724+2,0),OFFSET(C724,-M724+3,0)+AC724,OFFSET(C724,-M724+4,0),1,3)/100*I724*10000)</f>
        <v/>
      </c>
      <c r="Z724" s="248" t="str">
        <f aca="true">IF(I724="","",xEURO(OFFSET(C724,-M724+1,0),J724,OFFSET(C724,-M724+2,0),OFFSET(C724,-M724+2,0),OFFSET(C724,-M724+3,0)+AC724,OFFSET(C724,-M724+4,0),1,5)/365.25*I724*10000)</f>
        <v/>
      </c>
      <c r="AB724" s="249" t="str">
        <f aca="true">IF(D724="","",xCalcSkew(OFFSET(C724,-M724,0),E724-OFFSET(C724,-M724+1,0),b)/100)</f>
        <v/>
      </c>
      <c r="AC724" s="249" t="str">
        <f aca="true">IF(I724="","",xCalcSkew(OFFSET(C724,-M724,0),J724-OFFSET(C724,-M724+1,0),b)/100)</f>
        <v/>
      </c>
      <c r="AE724" s="0" t="n">
        <f aca="false">D724*F724*10000*-1</f>
        <v>-0</v>
      </c>
      <c r="AF724" s="0" t="n">
        <f aca="false">I724*K724*10000*-1</f>
        <v>-0</v>
      </c>
      <c r="AG724" s="0" t="n">
        <f aca="false">AE724+AF724</f>
        <v>-0</v>
      </c>
    </row>
    <row r="725" customFormat="false" ht="12.75" hidden="false" customHeight="false" outlineLevel="0" collapsed="false">
      <c r="D725" s="265"/>
      <c r="E725" s="266"/>
      <c r="F725" s="266"/>
      <c r="G725" s="267"/>
      <c r="I725" s="265"/>
      <c r="J725" s="266"/>
      <c r="K725" s="266"/>
      <c r="L725" s="268"/>
      <c r="M725" s="247" t="n">
        <f aca="false">M724+1</f>
        <v>28</v>
      </c>
      <c r="N725" s="175" t="str">
        <f aca="true">IF(D725="","",xEURO(OFFSET(C725,-M725+1,0),E725,OFFSET(C725,-M725+2,0),OFFSET(C725,-M725+2,0),OFFSET(C725,-M725+3,0)+AB725,OFFSET(C725,-M725+4,0),0,1)*D725)</f>
        <v/>
      </c>
      <c r="O725" s="235" t="str">
        <f aca="true">IF(D725="","",xEURO(OFFSET(C725,-M725+1,0),E725,OFFSET(C725,-M725+2,0),OFFSET(C725,-M725+2,0),OFFSET(C725,-M725+3,0)+AB725,OFFSET(C725,-M725+4,0),0,0))</f>
        <v/>
      </c>
      <c r="P725" s="175" t="str">
        <f aca="false">IF(D725="","",(O725-F725)*D725*10)</f>
        <v/>
      </c>
      <c r="Q725" s="175" t="str">
        <f aca="true">IF(D725="","",xEURO(OFFSET(C725,-M725+1,0),E725,OFFSET(C725,-M725+2,0),OFFSET(C725,-M725+2,0),OFFSET(C725,-M725+3,0)+AB725,OFFSET(C725,-M725+4,0),0,2)/10*D725)</f>
        <v/>
      </c>
      <c r="R725" s="248" t="str">
        <f aca="true">IF(D725="","",xEURO(OFFSET(C725,-M725+1,0),E725,OFFSET(C725,-M725+2,0),OFFSET(C725,-M725+2,0),OFFSET(C725,-M725+3,0)+AB725,OFFSET(C725,-M725+4,0),0,3)/100*D725*10000)</f>
        <v/>
      </c>
      <c r="S725" s="248" t="str">
        <f aca="true">IF(D725="","",xEURO(OFFSET(C725,-M725+1,0),E725,OFFSET(C725,-M725+2,0),OFFSET(C725,-M725+2,0),OFFSET(C725,-M725+3,0)+AB725,OFFSET(C725,-M725+4,0),0,5)/365.25*D725*10000)</f>
        <v/>
      </c>
      <c r="U725" s="175" t="str">
        <f aca="true">IF(I725="","",xEURO(OFFSET(C725,-M725+1,0),J725,OFFSET(C725,-M725+2,0),OFFSET(C725,-M725+2,0),OFFSET(C725,-M725+3,0)+AC725,OFFSET(C725,-M725+4,0),1,1)*I725)</f>
        <v/>
      </c>
      <c r="V725" s="235" t="str">
        <f aca="true">IF(I725="","",xEURO(OFFSET(C725,-M725+1,0),J725,OFFSET(C725,-M725+2,0),OFFSET(C725,-M725+2,0),OFFSET(C725,-M725+3,0)+AC725,OFFSET(C725,-M725+4,0),1,0))</f>
        <v/>
      </c>
      <c r="W725" s="175" t="str">
        <f aca="false">IF(I725="","",(V725-K725)*I725*10)</f>
        <v/>
      </c>
      <c r="X725" s="175" t="str">
        <f aca="true">IF(I725="","",xEURO(OFFSET(C725,-M725+1,0),J725,OFFSET(C725,-M725+2,0),OFFSET(C725,-M725+2,0),OFFSET(C725,-M725+3,0)+AC725,OFFSET(C725,-M725+4,0),1,2)/10*I725)</f>
        <v/>
      </c>
      <c r="Y725" s="248" t="str">
        <f aca="true">IF(I725="","",xEURO(OFFSET(C725,-M725+1,0),J725,OFFSET(C725,-M725+2,0),OFFSET(C725,-M725+2,0),OFFSET(C725,-M725+3,0)+AC725,OFFSET(C725,-M725+4,0),1,3)/100*I725*10000)</f>
        <v/>
      </c>
      <c r="Z725" s="248" t="str">
        <f aca="true">IF(I725="","",xEURO(OFFSET(C725,-M725+1,0),J725,OFFSET(C725,-M725+2,0),OFFSET(C725,-M725+2,0),OFFSET(C725,-M725+3,0)+AC725,OFFSET(C725,-M725+4,0),1,5)/365.25*I725*10000)</f>
        <v/>
      </c>
      <c r="AB725" s="249" t="str">
        <f aca="true">IF(D725="","",xCalcSkew(OFFSET(C725,-M725,0),E725-OFFSET(C725,-M725+1,0),b)/100)</f>
        <v/>
      </c>
      <c r="AC725" s="249" t="str">
        <f aca="true">IF(I725="","",xCalcSkew(OFFSET(C725,-M725,0),J725-OFFSET(C725,-M725+1,0),b)/100)</f>
        <v/>
      </c>
      <c r="AE725" s="0" t="n">
        <f aca="false">D725*F725*10000*-1</f>
        <v>-0</v>
      </c>
      <c r="AF725" s="0" t="n">
        <f aca="false">I725*K725*10000*-1</f>
        <v>-0</v>
      </c>
      <c r="AG725" s="0" t="n">
        <f aca="false">AE725+AF725</f>
        <v>-0</v>
      </c>
    </row>
    <row r="726" customFormat="false" ht="12.75" hidden="false" customHeight="false" outlineLevel="0" collapsed="false">
      <c r="D726" s="265"/>
      <c r="E726" s="266"/>
      <c r="F726" s="266"/>
      <c r="G726" s="267"/>
      <c r="I726" s="265"/>
      <c r="J726" s="266"/>
      <c r="K726" s="266"/>
      <c r="L726" s="268"/>
      <c r="M726" s="247" t="n">
        <f aca="false">M725+1</f>
        <v>29</v>
      </c>
      <c r="N726" s="175" t="str">
        <f aca="true">IF(D726="","",xEURO(OFFSET(C726,-M726+1,0),E726,OFFSET(C726,-M726+2,0),OFFSET(C726,-M726+2,0),OFFSET(C726,-M726+3,0)+AB726,OFFSET(C726,-M726+4,0),0,1)*D726)</f>
        <v/>
      </c>
      <c r="O726" s="235" t="str">
        <f aca="true">IF(D726="","",xEURO(OFFSET(C726,-M726+1,0),E726,OFFSET(C726,-M726+2,0),OFFSET(C726,-M726+2,0),OFFSET(C726,-M726+3,0)+AB726,OFFSET(C726,-M726+4,0),0,0))</f>
        <v/>
      </c>
      <c r="P726" s="175" t="str">
        <f aca="false">IF(D726="","",(O726-F726)*D726*10)</f>
        <v/>
      </c>
      <c r="Q726" s="175" t="str">
        <f aca="true">IF(D726="","",xEURO(OFFSET(C726,-M726+1,0),E726,OFFSET(C726,-M726+2,0),OFFSET(C726,-M726+2,0),OFFSET(C726,-M726+3,0)+AB726,OFFSET(C726,-M726+4,0),0,2)/10*D726)</f>
        <v/>
      </c>
      <c r="R726" s="248" t="str">
        <f aca="true">IF(D726="","",xEURO(OFFSET(C726,-M726+1,0),E726,OFFSET(C726,-M726+2,0),OFFSET(C726,-M726+2,0),OFFSET(C726,-M726+3,0)+AB726,OFFSET(C726,-M726+4,0),0,3)/100*D726*10000)</f>
        <v/>
      </c>
      <c r="S726" s="248" t="str">
        <f aca="true">IF(D726="","",xEURO(OFFSET(C726,-M726+1,0),E726,OFFSET(C726,-M726+2,0),OFFSET(C726,-M726+2,0),OFFSET(C726,-M726+3,0)+AB726,OFFSET(C726,-M726+4,0),0,5)/365.25*D726*10000)</f>
        <v/>
      </c>
      <c r="U726" s="175" t="str">
        <f aca="true">IF(I726="","",xEURO(OFFSET(C726,-M726+1,0),J726,OFFSET(C726,-M726+2,0),OFFSET(C726,-M726+2,0),OFFSET(C726,-M726+3,0)+AC726,OFFSET(C726,-M726+4,0),1,1)*I726)</f>
        <v/>
      </c>
      <c r="V726" s="235" t="str">
        <f aca="true">IF(I726="","",xEURO(OFFSET(C726,-M726+1,0),J726,OFFSET(C726,-M726+2,0),OFFSET(C726,-M726+2,0),OFFSET(C726,-M726+3,0)+AC726,OFFSET(C726,-M726+4,0),1,0))</f>
        <v/>
      </c>
      <c r="W726" s="175" t="str">
        <f aca="false">IF(I726="","",(V726-K726)*I726*10)</f>
        <v/>
      </c>
      <c r="X726" s="175" t="str">
        <f aca="true">IF(I726="","",xEURO(OFFSET(C726,-M726+1,0),J726,OFFSET(C726,-M726+2,0),OFFSET(C726,-M726+2,0),OFFSET(C726,-M726+3,0)+AC726,OFFSET(C726,-M726+4,0),1,2)/10*I726)</f>
        <v/>
      </c>
      <c r="Y726" s="248" t="str">
        <f aca="true">IF(I726="","",xEURO(OFFSET(C726,-M726+1,0),J726,OFFSET(C726,-M726+2,0),OFFSET(C726,-M726+2,0),OFFSET(C726,-M726+3,0)+AC726,OFFSET(C726,-M726+4,0),1,3)/100*I726*10000)</f>
        <v/>
      </c>
      <c r="Z726" s="248" t="str">
        <f aca="true">IF(I726="","",xEURO(OFFSET(C726,-M726+1,0),J726,OFFSET(C726,-M726+2,0),OFFSET(C726,-M726+2,0),OFFSET(C726,-M726+3,0)+AC726,OFFSET(C726,-M726+4,0),1,5)/365.25*I726*10000)</f>
        <v/>
      </c>
      <c r="AB726" s="249" t="str">
        <f aca="true">IF(D726="","",xCalcSkew(OFFSET(C726,-M726,0),E726-OFFSET(C726,-M726+1,0),b)/100)</f>
        <v/>
      </c>
      <c r="AC726" s="249" t="str">
        <f aca="true">IF(I726="","",xCalcSkew(OFFSET(C726,-M726,0),J726-OFFSET(C726,-M726+1,0),b)/100)</f>
        <v/>
      </c>
      <c r="AE726" s="0" t="n">
        <f aca="false">D726*F726*10000*-1</f>
        <v>-0</v>
      </c>
      <c r="AF726" s="0" t="n">
        <f aca="false">I726*K726*10000*-1</f>
        <v>-0</v>
      </c>
      <c r="AG726" s="0" t="n">
        <f aca="false">AE726+AF726</f>
        <v>-0</v>
      </c>
    </row>
    <row r="727" customFormat="false" ht="12.75" hidden="false" customHeight="false" outlineLevel="0" collapsed="false">
      <c r="D727" s="265"/>
      <c r="E727" s="266"/>
      <c r="F727" s="266"/>
      <c r="G727" s="267"/>
      <c r="I727" s="265"/>
      <c r="J727" s="266"/>
      <c r="K727" s="266"/>
      <c r="L727" s="268"/>
      <c r="M727" s="247" t="n">
        <f aca="false">M726+1</f>
        <v>30</v>
      </c>
      <c r="N727" s="175" t="str">
        <f aca="true">IF(D727="","",xEURO(OFFSET(C727,-M727+1,0),E727,OFFSET(C727,-M727+2,0),OFFSET(C727,-M727+2,0),OFFSET(C727,-M727+3,0)+AB727,OFFSET(C727,-M727+4,0),0,1)*D727)</f>
        <v/>
      </c>
      <c r="O727" s="235" t="str">
        <f aca="true">IF(D727="","",xEURO(OFFSET(C727,-M727+1,0),E727,OFFSET(C727,-M727+2,0),OFFSET(C727,-M727+2,0),OFFSET(C727,-M727+3,0)+AB727,OFFSET(C727,-M727+4,0),0,0))</f>
        <v/>
      </c>
      <c r="P727" s="175" t="str">
        <f aca="false">IF(D727="","",(O727-F727)*D727*10)</f>
        <v/>
      </c>
      <c r="Q727" s="175" t="str">
        <f aca="true">IF(D727="","",xEURO(OFFSET(C727,-M727+1,0),E727,OFFSET(C727,-M727+2,0),OFFSET(C727,-M727+2,0),OFFSET(C727,-M727+3,0)+AB727,OFFSET(C727,-M727+4,0),0,2)/10*D727)</f>
        <v/>
      </c>
      <c r="R727" s="248" t="str">
        <f aca="true">IF(D727="","",xEURO(OFFSET(C727,-M727+1,0),E727,OFFSET(C727,-M727+2,0),OFFSET(C727,-M727+2,0),OFFSET(C727,-M727+3,0)+AB727,OFFSET(C727,-M727+4,0),0,3)/100*D727*10000)</f>
        <v/>
      </c>
      <c r="S727" s="248" t="str">
        <f aca="true">IF(D727="","",xEURO(OFFSET(C727,-M727+1,0),E727,OFFSET(C727,-M727+2,0),OFFSET(C727,-M727+2,0),OFFSET(C727,-M727+3,0)+AB727,OFFSET(C727,-M727+4,0),0,5)/365.25*D727*10000)</f>
        <v/>
      </c>
      <c r="U727" s="175" t="str">
        <f aca="true">IF(I727="","",xEURO(OFFSET(C727,-M727+1,0),J727,OFFSET(C727,-M727+2,0),OFFSET(C727,-M727+2,0),OFFSET(C727,-M727+3,0)+AC727,OFFSET(C727,-M727+4,0),1,1)*I727)</f>
        <v/>
      </c>
      <c r="V727" s="235" t="str">
        <f aca="true">IF(I727="","",xEURO(OFFSET(C727,-M727+1,0),J727,OFFSET(C727,-M727+2,0),OFFSET(C727,-M727+2,0),OFFSET(C727,-M727+3,0)+AC727,OFFSET(C727,-M727+4,0),1,0))</f>
        <v/>
      </c>
      <c r="W727" s="175" t="str">
        <f aca="false">IF(I727="","",(V727-K727)*I727*10)</f>
        <v/>
      </c>
      <c r="X727" s="175" t="str">
        <f aca="true">IF(I727="","",xEURO(OFFSET(C727,-M727+1,0),J727,OFFSET(C727,-M727+2,0),OFFSET(C727,-M727+2,0),OFFSET(C727,-M727+3,0)+AC727,OFFSET(C727,-M727+4,0),1,2)/10*I727)</f>
        <v/>
      </c>
      <c r="Y727" s="248" t="str">
        <f aca="true">IF(I727="","",xEURO(OFFSET(C727,-M727+1,0),J727,OFFSET(C727,-M727+2,0),OFFSET(C727,-M727+2,0),OFFSET(C727,-M727+3,0)+AC727,OFFSET(C727,-M727+4,0),1,3)/100*I727*10000)</f>
        <v/>
      </c>
      <c r="Z727" s="248" t="str">
        <f aca="true">IF(I727="","",xEURO(OFFSET(C727,-M727+1,0),J727,OFFSET(C727,-M727+2,0),OFFSET(C727,-M727+2,0),OFFSET(C727,-M727+3,0)+AC727,OFFSET(C727,-M727+4,0),1,5)/365.25*I727*10000)</f>
        <v/>
      </c>
      <c r="AB727" s="249" t="str">
        <f aca="true">IF(D727="","",xCalcSkew(OFFSET(C727,-M727,0),E727-OFFSET(C727,-M727+1,0),b)/100)</f>
        <v/>
      </c>
      <c r="AC727" s="249" t="str">
        <f aca="true">IF(I727="","",xCalcSkew(OFFSET(C727,-M727,0),J727-OFFSET(C727,-M727+1,0),b)/100)</f>
        <v/>
      </c>
      <c r="AE727" s="0" t="n">
        <f aca="false">D727*F727*10000*-1</f>
        <v>-0</v>
      </c>
      <c r="AF727" s="0" t="n">
        <f aca="false">I727*K727*10000*-1</f>
        <v>-0</v>
      </c>
      <c r="AG727" s="0" t="n">
        <f aca="false">AE727+AF727</f>
        <v>-0</v>
      </c>
    </row>
    <row r="728" customFormat="false" ht="12.75" hidden="false" customHeight="false" outlineLevel="0" collapsed="false">
      <c r="D728" s="265"/>
      <c r="E728" s="266"/>
      <c r="F728" s="266"/>
      <c r="G728" s="267"/>
      <c r="I728" s="265"/>
      <c r="J728" s="266"/>
      <c r="K728" s="266"/>
      <c r="L728" s="268"/>
      <c r="M728" s="247" t="n">
        <f aca="false">M727+1</f>
        <v>31</v>
      </c>
      <c r="N728" s="175" t="str">
        <f aca="true">IF(D728="","",xEURO(OFFSET(C728,-M728+1,0),E728,OFFSET(C728,-M728+2,0),OFFSET(C728,-M728+2,0),OFFSET(C728,-M728+3,0)+AB728,OFFSET(C728,-M728+4,0),0,1)*D728)</f>
        <v/>
      </c>
      <c r="O728" s="235" t="str">
        <f aca="true">IF(D728="","",xEURO(OFFSET(C728,-M728+1,0),E728,OFFSET(C728,-M728+2,0),OFFSET(C728,-M728+2,0),OFFSET(C728,-M728+3,0)+AB728,OFFSET(C728,-M728+4,0),0,0))</f>
        <v/>
      </c>
      <c r="P728" s="175" t="str">
        <f aca="false">IF(D728="","",(O728-F728)*D728*10)</f>
        <v/>
      </c>
      <c r="Q728" s="175" t="str">
        <f aca="true">IF(D728="","",xEURO(OFFSET(C728,-M728+1,0),E728,OFFSET(C728,-M728+2,0),OFFSET(C728,-M728+2,0),OFFSET(C728,-M728+3,0)+AB728,OFFSET(C728,-M728+4,0),0,2)/10*D728)</f>
        <v/>
      </c>
      <c r="R728" s="248" t="str">
        <f aca="true">IF(D728="","",xEURO(OFFSET(C728,-M728+1,0),E728,OFFSET(C728,-M728+2,0),OFFSET(C728,-M728+2,0),OFFSET(C728,-M728+3,0)+AB728,OFFSET(C728,-M728+4,0),0,3)/100*D728*10000)</f>
        <v/>
      </c>
      <c r="S728" s="248" t="str">
        <f aca="true">IF(D728="","",xEURO(OFFSET(C728,-M728+1,0),E728,OFFSET(C728,-M728+2,0),OFFSET(C728,-M728+2,0),OFFSET(C728,-M728+3,0)+AB728,OFFSET(C728,-M728+4,0),0,5)/365.25*D728*10000)</f>
        <v/>
      </c>
      <c r="U728" s="175" t="str">
        <f aca="true">IF(I728="","",xEURO(OFFSET(C728,-M728+1,0),J728,OFFSET(C728,-M728+2,0),OFFSET(C728,-M728+2,0),OFFSET(C728,-M728+3,0)+AC728,OFFSET(C728,-M728+4,0),1,1)*I728)</f>
        <v/>
      </c>
      <c r="V728" s="235" t="str">
        <f aca="true">IF(I728="","",xEURO(OFFSET(C728,-M728+1,0),J728,OFFSET(C728,-M728+2,0),OFFSET(C728,-M728+2,0),OFFSET(C728,-M728+3,0)+AC728,OFFSET(C728,-M728+4,0),1,0))</f>
        <v/>
      </c>
      <c r="W728" s="175" t="str">
        <f aca="false">IF(I728="","",(V728-K728)*I728*10)</f>
        <v/>
      </c>
      <c r="X728" s="175" t="str">
        <f aca="true">IF(I728="","",xEURO(OFFSET(C728,-M728+1,0),J728,OFFSET(C728,-M728+2,0),OFFSET(C728,-M728+2,0),OFFSET(C728,-M728+3,0)+AC728,OFFSET(C728,-M728+4,0),1,2)/10*I728)</f>
        <v/>
      </c>
      <c r="Y728" s="248" t="str">
        <f aca="true">IF(I728="","",xEURO(OFFSET(C728,-M728+1,0),J728,OFFSET(C728,-M728+2,0),OFFSET(C728,-M728+2,0),OFFSET(C728,-M728+3,0)+AC728,OFFSET(C728,-M728+4,0),1,3)/100*I728*10000)</f>
        <v/>
      </c>
      <c r="Z728" s="248" t="str">
        <f aca="true">IF(I728="","",xEURO(OFFSET(C728,-M728+1,0),J728,OFFSET(C728,-M728+2,0),OFFSET(C728,-M728+2,0),OFFSET(C728,-M728+3,0)+AC728,OFFSET(C728,-M728+4,0),1,5)/365.25*I728*10000)</f>
        <v/>
      </c>
      <c r="AB728" s="249" t="str">
        <f aca="true">IF(D728="","",xCalcSkew(OFFSET(C728,-M728,0),E728-OFFSET(C728,-M728+1,0),b)/100)</f>
        <v/>
      </c>
      <c r="AC728" s="249" t="str">
        <f aca="true">IF(I728="","",xCalcSkew(OFFSET(C728,-M728,0),J728-OFFSET(C728,-M728+1,0),b)/100)</f>
        <v/>
      </c>
      <c r="AE728" s="0" t="n">
        <f aca="false">D728*F728*10000*-1</f>
        <v>-0</v>
      </c>
      <c r="AF728" s="0" t="n">
        <f aca="false">I728*K728*10000*-1</f>
        <v>-0</v>
      </c>
      <c r="AG728" s="0" t="n">
        <f aca="false">AE728+AF728</f>
        <v>-0</v>
      </c>
    </row>
    <row r="729" customFormat="false" ht="12.75" hidden="false" customHeight="false" outlineLevel="0" collapsed="false">
      <c r="D729" s="265"/>
      <c r="E729" s="266"/>
      <c r="F729" s="266"/>
      <c r="G729" s="267"/>
      <c r="I729" s="265"/>
      <c r="J729" s="266"/>
      <c r="K729" s="266"/>
      <c r="L729" s="268"/>
      <c r="M729" s="247" t="n">
        <f aca="false">M728+1</f>
        <v>32</v>
      </c>
      <c r="N729" s="175" t="str">
        <f aca="true">IF(D729="","",xEURO(OFFSET(C729,-M729+1,0),E729,OFFSET(C729,-M729+2,0),OFFSET(C729,-M729+2,0),OFFSET(C729,-M729+3,0)+AB729,OFFSET(C729,-M729+4,0),0,1)*D729)</f>
        <v/>
      </c>
      <c r="O729" s="235" t="str">
        <f aca="true">IF(D729="","",xEURO(OFFSET(C729,-M729+1,0),E729,OFFSET(C729,-M729+2,0),OFFSET(C729,-M729+2,0),OFFSET(C729,-M729+3,0)+AB729,OFFSET(C729,-M729+4,0),0,0))</f>
        <v/>
      </c>
      <c r="P729" s="175" t="str">
        <f aca="false">IF(D729="","",(O729-F729)*D729*10)</f>
        <v/>
      </c>
      <c r="Q729" s="175" t="str">
        <f aca="true">IF(D729="","",xEURO(OFFSET(C729,-M729+1,0),E729,OFFSET(C729,-M729+2,0),OFFSET(C729,-M729+2,0),OFFSET(C729,-M729+3,0)+AB729,OFFSET(C729,-M729+4,0),0,2)/10*D729)</f>
        <v/>
      </c>
      <c r="R729" s="248" t="str">
        <f aca="true">IF(D729="","",xEURO(OFFSET(C729,-M729+1,0),E729,OFFSET(C729,-M729+2,0),OFFSET(C729,-M729+2,0),OFFSET(C729,-M729+3,0)+AB729,OFFSET(C729,-M729+4,0),0,3)/100*D729*10000)</f>
        <v/>
      </c>
      <c r="S729" s="248" t="str">
        <f aca="true">IF(D729="","",xEURO(OFFSET(C729,-M729+1,0),E729,OFFSET(C729,-M729+2,0),OFFSET(C729,-M729+2,0),OFFSET(C729,-M729+3,0)+AB729,OFFSET(C729,-M729+4,0),0,5)/365.25*D729*10000)</f>
        <v/>
      </c>
      <c r="U729" s="175" t="str">
        <f aca="true">IF(I729="","",xEURO(OFFSET(C729,-M729+1,0),J729,OFFSET(C729,-M729+2,0),OFFSET(C729,-M729+2,0),OFFSET(C729,-M729+3,0)+AC729,OFFSET(C729,-M729+4,0),1,1)*I729)</f>
        <v/>
      </c>
      <c r="V729" s="235" t="str">
        <f aca="true">IF(I729="","",xEURO(OFFSET(C729,-M729+1,0),J729,OFFSET(C729,-M729+2,0),OFFSET(C729,-M729+2,0),OFFSET(C729,-M729+3,0)+AC729,OFFSET(C729,-M729+4,0),1,0))</f>
        <v/>
      </c>
      <c r="W729" s="175" t="str">
        <f aca="false">IF(I729="","",(V729-K729)*I729*10)</f>
        <v/>
      </c>
      <c r="X729" s="175" t="str">
        <f aca="true">IF(I729="","",xEURO(OFFSET(C729,-M729+1,0),J729,OFFSET(C729,-M729+2,0),OFFSET(C729,-M729+2,0),OFFSET(C729,-M729+3,0)+AC729,OFFSET(C729,-M729+4,0),1,2)/10*I729)</f>
        <v/>
      </c>
      <c r="Y729" s="248" t="str">
        <f aca="true">IF(I729="","",xEURO(OFFSET(C729,-M729+1,0),J729,OFFSET(C729,-M729+2,0),OFFSET(C729,-M729+2,0),OFFSET(C729,-M729+3,0)+AC729,OFFSET(C729,-M729+4,0),1,3)/100*I729*10000)</f>
        <v/>
      </c>
      <c r="Z729" s="248" t="str">
        <f aca="true">IF(I729="","",xEURO(OFFSET(C729,-M729+1,0),J729,OFFSET(C729,-M729+2,0),OFFSET(C729,-M729+2,0),OFFSET(C729,-M729+3,0)+AC729,OFFSET(C729,-M729+4,0),1,5)/365.25*I729*10000)</f>
        <v/>
      </c>
      <c r="AB729" s="249" t="str">
        <f aca="true">IF(D729="","",xCalcSkew(OFFSET(C729,-M729,0),E729-OFFSET(C729,-M729+1,0),b)/100)</f>
        <v/>
      </c>
      <c r="AC729" s="249" t="str">
        <f aca="true">IF(I729="","",xCalcSkew(OFFSET(C729,-M729,0),J729-OFFSET(C729,-M729+1,0),b)/100)</f>
        <v/>
      </c>
      <c r="AE729" s="0" t="n">
        <f aca="false">D729*F729*10000*-1</f>
        <v>-0</v>
      </c>
      <c r="AF729" s="0" t="n">
        <f aca="false">I729*K729*10000*-1</f>
        <v>-0</v>
      </c>
      <c r="AG729" s="0" t="n">
        <f aca="false">AE729+AF729</f>
        <v>-0</v>
      </c>
    </row>
    <row r="730" customFormat="false" ht="12.75" hidden="false" customHeight="false" outlineLevel="0" collapsed="false">
      <c r="D730" s="265"/>
      <c r="E730" s="266"/>
      <c r="F730" s="266"/>
      <c r="G730" s="267"/>
      <c r="I730" s="265"/>
      <c r="J730" s="266"/>
      <c r="K730" s="266"/>
      <c r="L730" s="268"/>
      <c r="M730" s="247" t="n">
        <f aca="false">M729+1</f>
        <v>33</v>
      </c>
      <c r="N730" s="175" t="str">
        <f aca="true">IF(D730="","",xEURO(OFFSET(C730,-M730+1,0),E730,OFFSET(C730,-M730+2,0),OFFSET(C730,-M730+2,0),OFFSET(C730,-M730+3,0)+AB730,OFFSET(C730,-M730+4,0),0,1)*D730)</f>
        <v/>
      </c>
      <c r="O730" s="235" t="str">
        <f aca="true">IF(D730="","",xEURO(OFFSET(C730,-M730+1,0),E730,OFFSET(C730,-M730+2,0),OFFSET(C730,-M730+2,0),OFFSET(C730,-M730+3,0)+AB730,OFFSET(C730,-M730+4,0),0,0))</f>
        <v/>
      </c>
      <c r="P730" s="175" t="str">
        <f aca="false">IF(D730="","",(O730-F730)*D730*10)</f>
        <v/>
      </c>
      <c r="Q730" s="175" t="str">
        <f aca="true">IF(D730="","",xEURO(OFFSET(C730,-M730+1,0),E730,OFFSET(C730,-M730+2,0),OFFSET(C730,-M730+2,0),OFFSET(C730,-M730+3,0)+AB730,OFFSET(C730,-M730+4,0),0,2)/10*D730)</f>
        <v/>
      </c>
      <c r="R730" s="248" t="str">
        <f aca="true">IF(D730="","",xEURO(OFFSET(C730,-M730+1,0),E730,OFFSET(C730,-M730+2,0),OFFSET(C730,-M730+2,0),OFFSET(C730,-M730+3,0)+AB730,OFFSET(C730,-M730+4,0),0,3)/100*D730*10000)</f>
        <v/>
      </c>
      <c r="S730" s="248" t="str">
        <f aca="true">IF(D730="","",xEURO(OFFSET(C730,-M730+1,0),E730,OFFSET(C730,-M730+2,0),OFFSET(C730,-M730+2,0),OFFSET(C730,-M730+3,0)+AB730,OFFSET(C730,-M730+4,0),0,5)/365.25*D730*10000)</f>
        <v/>
      </c>
      <c r="U730" s="175" t="str">
        <f aca="true">IF(I730="","",xEURO(OFFSET(C730,-M730+1,0),J730,OFFSET(C730,-M730+2,0),OFFSET(C730,-M730+2,0),OFFSET(C730,-M730+3,0)+AC730,OFFSET(C730,-M730+4,0),1,1)*I730)</f>
        <v/>
      </c>
      <c r="V730" s="235" t="str">
        <f aca="true">IF(I730="","",xEURO(OFFSET(C730,-M730+1,0),J730,OFFSET(C730,-M730+2,0),OFFSET(C730,-M730+2,0),OFFSET(C730,-M730+3,0)+AC730,OFFSET(C730,-M730+4,0),1,0))</f>
        <v/>
      </c>
      <c r="W730" s="175" t="str">
        <f aca="false">IF(I730="","",(V730-K730)*I730*10)</f>
        <v/>
      </c>
      <c r="X730" s="175" t="str">
        <f aca="true">IF(I730="","",xEURO(OFFSET(C730,-M730+1,0),J730,OFFSET(C730,-M730+2,0),OFFSET(C730,-M730+2,0),OFFSET(C730,-M730+3,0)+AC730,OFFSET(C730,-M730+4,0),1,2)/10*I730)</f>
        <v/>
      </c>
      <c r="Y730" s="248" t="str">
        <f aca="true">IF(I730="","",xEURO(OFFSET(C730,-M730+1,0),J730,OFFSET(C730,-M730+2,0),OFFSET(C730,-M730+2,0),OFFSET(C730,-M730+3,0)+AC730,OFFSET(C730,-M730+4,0),1,3)/100*I730*10000)</f>
        <v/>
      </c>
      <c r="Z730" s="248" t="str">
        <f aca="true">IF(I730="","",xEURO(OFFSET(C730,-M730+1,0),J730,OFFSET(C730,-M730+2,0),OFFSET(C730,-M730+2,0),OFFSET(C730,-M730+3,0)+AC730,OFFSET(C730,-M730+4,0),1,5)/365.25*I730*10000)</f>
        <v/>
      </c>
      <c r="AB730" s="249" t="str">
        <f aca="true">IF(D730="","",xCalcSkew(OFFSET(C730,-M730,0),E730-OFFSET(C730,-M730+1,0),b)/100)</f>
        <v/>
      </c>
      <c r="AC730" s="249" t="str">
        <f aca="true">IF(I730="","",xCalcSkew(OFFSET(C730,-M730,0),J730-OFFSET(C730,-M730+1,0),b)/100)</f>
        <v/>
      </c>
      <c r="AE730" s="0" t="n">
        <f aca="false">D730*F730*10000*-1</f>
        <v>-0</v>
      </c>
      <c r="AF730" s="0" t="n">
        <f aca="false">I730*K730*10000*-1</f>
        <v>-0</v>
      </c>
      <c r="AG730" s="0" t="n">
        <f aca="false">AE730+AF730</f>
        <v>-0</v>
      </c>
    </row>
    <row r="731" customFormat="false" ht="12.75" hidden="false" customHeight="false" outlineLevel="0" collapsed="false">
      <c r="D731" s="265"/>
      <c r="E731" s="266"/>
      <c r="F731" s="266"/>
      <c r="G731" s="267"/>
      <c r="I731" s="265"/>
      <c r="J731" s="266"/>
      <c r="K731" s="266"/>
      <c r="L731" s="268"/>
      <c r="M731" s="247" t="n">
        <f aca="false">M730+1</f>
        <v>34</v>
      </c>
      <c r="N731" s="175" t="str">
        <f aca="true">IF(D731="","",xEURO(OFFSET(C731,-M731+1,0),E731,OFFSET(C731,-M731+2,0),OFFSET(C731,-M731+2,0),OFFSET(C731,-M731+3,0)+AB731,OFFSET(C731,-M731+4,0),0,1)*D731)</f>
        <v/>
      </c>
      <c r="O731" s="235" t="str">
        <f aca="true">IF(D731="","",xEURO(OFFSET(C731,-M731+1,0),E731,OFFSET(C731,-M731+2,0),OFFSET(C731,-M731+2,0),OFFSET(C731,-M731+3,0)+AB731,OFFSET(C731,-M731+4,0),0,0))</f>
        <v/>
      </c>
      <c r="P731" s="175" t="str">
        <f aca="false">IF(D731="","",(O731-F731)*D731*10)</f>
        <v/>
      </c>
      <c r="Q731" s="175" t="str">
        <f aca="true">IF(D731="","",xEURO(OFFSET(C731,-M731+1,0),E731,OFFSET(C731,-M731+2,0),OFFSET(C731,-M731+2,0),OFFSET(C731,-M731+3,0)+AB731,OFFSET(C731,-M731+4,0),0,2)/10*D731)</f>
        <v/>
      </c>
      <c r="R731" s="248" t="str">
        <f aca="true">IF(D731="","",xEURO(OFFSET(C731,-M731+1,0),E731,OFFSET(C731,-M731+2,0),OFFSET(C731,-M731+2,0),OFFSET(C731,-M731+3,0)+AB731,OFFSET(C731,-M731+4,0),0,3)/100*D731*10000)</f>
        <v/>
      </c>
      <c r="S731" s="248" t="str">
        <f aca="true">IF(D731="","",xEURO(OFFSET(C731,-M731+1,0),E731,OFFSET(C731,-M731+2,0),OFFSET(C731,-M731+2,0),OFFSET(C731,-M731+3,0)+AB731,OFFSET(C731,-M731+4,0),0,5)/365.25*D731*10000)</f>
        <v/>
      </c>
      <c r="U731" s="175" t="str">
        <f aca="true">IF(I731="","",xEURO(OFFSET(C731,-M731+1,0),J731,OFFSET(C731,-M731+2,0),OFFSET(C731,-M731+2,0),OFFSET(C731,-M731+3,0)+AC731,OFFSET(C731,-M731+4,0),1,1)*I731)</f>
        <v/>
      </c>
      <c r="V731" s="235" t="str">
        <f aca="true">IF(I731="","",xEURO(OFFSET(C731,-M731+1,0),J731,OFFSET(C731,-M731+2,0),OFFSET(C731,-M731+2,0),OFFSET(C731,-M731+3,0)+AC731,OFFSET(C731,-M731+4,0),1,0))</f>
        <v/>
      </c>
      <c r="W731" s="175" t="str">
        <f aca="false">IF(I731="","",(V731-K731)*I731*10)</f>
        <v/>
      </c>
      <c r="X731" s="175" t="str">
        <f aca="true">IF(I731="","",xEURO(OFFSET(C731,-M731+1,0),J731,OFFSET(C731,-M731+2,0),OFFSET(C731,-M731+2,0),OFFSET(C731,-M731+3,0)+AC731,OFFSET(C731,-M731+4,0),1,2)/10*I731)</f>
        <v/>
      </c>
      <c r="Y731" s="248" t="str">
        <f aca="true">IF(I731="","",xEURO(OFFSET(C731,-M731+1,0),J731,OFFSET(C731,-M731+2,0),OFFSET(C731,-M731+2,0),OFFSET(C731,-M731+3,0)+AC731,OFFSET(C731,-M731+4,0),1,3)/100*I731*10000)</f>
        <v/>
      </c>
      <c r="Z731" s="248" t="str">
        <f aca="true">IF(I731="","",xEURO(OFFSET(C731,-M731+1,0),J731,OFFSET(C731,-M731+2,0),OFFSET(C731,-M731+2,0),OFFSET(C731,-M731+3,0)+AC731,OFFSET(C731,-M731+4,0),1,5)/365.25*I731*10000)</f>
        <v/>
      </c>
      <c r="AB731" s="249" t="str">
        <f aca="true">IF(D731="","",xCalcSkew(OFFSET(C731,-M731,0),E731-OFFSET(C731,-M731+1,0),b)/100)</f>
        <v/>
      </c>
      <c r="AC731" s="249" t="str">
        <f aca="true">IF(I731="","",xCalcSkew(OFFSET(C731,-M731,0),J731-OFFSET(C731,-M731+1,0),b)/100)</f>
        <v/>
      </c>
      <c r="AE731" s="0" t="n">
        <f aca="false">D731*F731*10000*-1</f>
        <v>-0</v>
      </c>
      <c r="AF731" s="0" t="n">
        <f aca="false">I731*K731*10000*-1</f>
        <v>-0</v>
      </c>
      <c r="AG731" s="0" t="n">
        <f aca="false">AE731+AF731</f>
        <v>-0</v>
      </c>
    </row>
    <row r="732" customFormat="false" ht="12.75" hidden="false" customHeight="false" outlineLevel="0" collapsed="false">
      <c r="D732" s="265"/>
      <c r="E732" s="266"/>
      <c r="F732" s="266"/>
      <c r="G732" s="267"/>
      <c r="I732" s="265"/>
      <c r="J732" s="266"/>
      <c r="K732" s="266"/>
      <c r="L732" s="268"/>
      <c r="M732" s="247" t="n">
        <f aca="false">M731+1</f>
        <v>35</v>
      </c>
      <c r="N732" s="175" t="str">
        <f aca="true">IF(D732="","",xEURO(OFFSET(C732,-M732+1,0),E732,OFFSET(C732,-M732+2,0),OFFSET(C732,-M732+2,0),OFFSET(C732,-M732+3,0)+AB732,OFFSET(C732,-M732+4,0),0,1)*D732)</f>
        <v/>
      </c>
      <c r="O732" s="235" t="str">
        <f aca="true">IF(D732="","",xEURO(OFFSET(C732,-M732+1,0),E732,OFFSET(C732,-M732+2,0),OFFSET(C732,-M732+2,0),OFFSET(C732,-M732+3,0)+AB732,OFFSET(C732,-M732+4,0),0,0))</f>
        <v/>
      </c>
      <c r="P732" s="175" t="str">
        <f aca="false">IF(D732="","",(O732-F732)*D732*10)</f>
        <v/>
      </c>
      <c r="Q732" s="175" t="str">
        <f aca="true">IF(D732="","",xEURO(OFFSET(C732,-M732+1,0),E732,OFFSET(C732,-M732+2,0),OFFSET(C732,-M732+2,0),OFFSET(C732,-M732+3,0)+AB732,OFFSET(C732,-M732+4,0),0,2)/10*D732)</f>
        <v/>
      </c>
      <c r="R732" s="248" t="str">
        <f aca="true">IF(D732="","",xEURO(OFFSET(C732,-M732+1,0),E732,OFFSET(C732,-M732+2,0),OFFSET(C732,-M732+2,0),OFFSET(C732,-M732+3,0)+AB732,OFFSET(C732,-M732+4,0),0,3)/100*D732*10000)</f>
        <v/>
      </c>
      <c r="S732" s="248" t="str">
        <f aca="true">IF(D732="","",xEURO(OFFSET(C732,-M732+1,0),E732,OFFSET(C732,-M732+2,0),OFFSET(C732,-M732+2,0),OFFSET(C732,-M732+3,0)+AB732,OFFSET(C732,-M732+4,0),0,5)/365.25*D732*10000)</f>
        <v/>
      </c>
      <c r="U732" s="175" t="str">
        <f aca="true">IF(I732="","",xEURO(OFFSET(C732,-M732+1,0),J732,OFFSET(C732,-M732+2,0),OFFSET(C732,-M732+2,0),OFFSET(C732,-M732+3,0)+AC732,OFFSET(C732,-M732+4,0),1,1)*I732)</f>
        <v/>
      </c>
      <c r="V732" s="235" t="str">
        <f aca="true">IF(I732="","",xEURO(OFFSET(C732,-M732+1,0),J732,OFFSET(C732,-M732+2,0),OFFSET(C732,-M732+2,0),OFFSET(C732,-M732+3,0)+AC732,OFFSET(C732,-M732+4,0),1,0))</f>
        <v/>
      </c>
      <c r="W732" s="175" t="str">
        <f aca="false">IF(I732="","",(V732-K732)*I732*10)</f>
        <v/>
      </c>
      <c r="X732" s="175" t="str">
        <f aca="true">IF(I732="","",xEURO(OFFSET(C732,-M732+1,0),J732,OFFSET(C732,-M732+2,0),OFFSET(C732,-M732+2,0),OFFSET(C732,-M732+3,0)+AC732,OFFSET(C732,-M732+4,0),1,2)/10*I732)</f>
        <v/>
      </c>
      <c r="Y732" s="248" t="str">
        <f aca="true">IF(I732="","",xEURO(OFFSET(C732,-M732+1,0),J732,OFFSET(C732,-M732+2,0),OFFSET(C732,-M732+2,0),OFFSET(C732,-M732+3,0)+AC732,OFFSET(C732,-M732+4,0),1,3)/100*I732*10000)</f>
        <v/>
      </c>
      <c r="Z732" s="248" t="str">
        <f aca="true">IF(I732="","",xEURO(OFFSET(C732,-M732+1,0),J732,OFFSET(C732,-M732+2,0),OFFSET(C732,-M732+2,0),OFFSET(C732,-M732+3,0)+AC732,OFFSET(C732,-M732+4,0),1,5)/365.25*I732*10000)</f>
        <v/>
      </c>
      <c r="AB732" s="249" t="str">
        <f aca="true">IF(D732="","",xCalcSkew(OFFSET(C732,-M732,0),E732-OFFSET(C732,-M732+1,0),b)/100)</f>
        <v/>
      </c>
      <c r="AC732" s="249" t="str">
        <f aca="true">IF(I732="","",xCalcSkew(OFFSET(C732,-M732,0),J732-OFFSET(C732,-M732+1,0),b)/100)</f>
        <v/>
      </c>
      <c r="AE732" s="0" t="n">
        <f aca="false">D732*F732*10000*-1</f>
        <v>-0</v>
      </c>
      <c r="AF732" s="0" t="n">
        <f aca="false">I732*K732*10000*-1</f>
        <v>-0</v>
      </c>
      <c r="AG732" s="0" t="n">
        <f aca="false">AE732+AF732</f>
        <v>-0</v>
      </c>
    </row>
    <row r="733" customFormat="false" ht="12.75" hidden="false" customHeight="false" outlineLevel="0" collapsed="false">
      <c r="D733" s="274" t="n">
        <f aca="true">SUM(INDIRECT(CONCATENATE(ADDRESS(ROW(D697),COLUMN(D697)),":",ADDRESS(ROW()-1,COLUMN()))))</f>
        <v>-235</v>
      </c>
      <c r="I733" s="274" t="n">
        <f aca="true">SUM(INDIRECT(CONCATENATE(ADDRESS(ROW(I697),COLUMN(I697)),":",ADDRESS(ROW()-1,COLUMN()))))</f>
        <v>365</v>
      </c>
      <c r="J733" s="170"/>
      <c r="K733" s="170"/>
      <c r="L733" s="170"/>
      <c r="N733" s="274" t="e">
        <f aca="true">SUM(INDIRECT(CONCATENATE(ADDRESS(ROW(N697),COLUMN(N697)),":",ADDRESS(ROW()-1,COLUMN()))))</f>
        <v>#NAME?</v>
      </c>
      <c r="O733" s="274" t="e">
        <f aca="true">SUM(INDIRECT(CONCATENATE(ADDRESS(ROW(O697),COLUMN(O697)),":",ADDRESS(ROW()-1,COLUMN()))))</f>
        <v>#NAME?</v>
      </c>
      <c r="P733" s="274" t="e">
        <f aca="true">SUM(INDIRECT(CONCATENATE(ADDRESS(ROW(P697),COLUMN(P697)),":",ADDRESS(ROW()-1,COLUMN()))))</f>
        <v>#NAME?</v>
      </c>
      <c r="Q733" s="274" t="e">
        <f aca="true">SUM(INDIRECT(CONCATENATE(ADDRESS(ROW(Q697),COLUMN(Q697)),":",ADDRESS(ROW()-1,COLUMN()))))</f>
        <v>#NAME?</v>
      </c>
      <c r="R733" s="274" t="e">
        <f aca="true">SUM(INDIRECT(CONCATENATE(ADDRESS(ROW(R697),COLUMN(R697)),":",ADDRESS(ROW()-1,COLUMN()))))</f>
        <v>#NAME?</v>
      </c>
      <c r="S733" s="274" t="e">
        <f aca="true">SUM(INDIRECT(CONCATENATE(ADDRESS(ROW(S697),COLUMN(S697)),":",ADDRESS(ROW()-1,COLUMN()))))</f>
        <v>#NAME?</v>
      </c>
      <c r="T733" s="175"/>
      <c r="U733" s="274" t="e">
        <f aca="true">SUM(INDIRECT(CONCATENATE(ADDRESS(ROW(U697),COLUMN(U697)),":",ADDRESS(ROW()-1,COLUMN()))))</f>
        <v>#NAME?</v>
      </c>
      <c r="V733" s="274" t="e">
        <f aca="true">SUM(INDIRECT(CONCATENATE(ADDRESS(ROW(V697),COLUMN(V697)),":",ADDRESS(ROW()-1,COLUMN()))))</f>
        <v>#NAME?</v>
      </c>
      <c r="W733" s="274" t="e">
        <f aca="true">SUM(INDIRECT(CONCATENATE(ADDRESS(ROW(W697),COLUMN(W697)),":",ADDRESS(ROW()-1,COLUMN()))))</f>
        <v>#NAME?</v>
      </c>
      <c r="X733" s="274" t="e">
        <f aca="true">SUM(INDIRECT(CONCATENATE(ADDRESS(ROW(X697),COLUMN(X697)),":",ADDRESS(ROW()-1,COLUMN()))))</f>
        <v>#NAME?</v>
      </c>
      <c r="Y733" s="274" t="e">
        <f aca="true">SUM(INDIRECT(CONCATENATE(ADDRESS(ROW(Y697),COLUMN(Y697)),":",ADDRESS(ROW()-1,COLUMN()))))</f>
        <v>#NAME?</v>
      </c>
      <c r="Z733" s="274" t="e">
        <f aca="true">SUM(INDIRECT(CONCATENATE(ADDRESS(ROW(Z697),COLUMN(Z697)),":",ADDRESS(ROW()-1,COLUMN()))))</f>
        <v>#NAME?</v>
      </c>
      <c r="AE733" s="0" t="n">
        <f aca="false">D733*F733*10000*-1</f>
        <v>0</v>
      </c>
      <c r="AF733" s="0" t="n">
        <f aca="false">I733*K733*10000*-1</f>
        <v>-0</v>
      </c>
      <c r="AG733" s="0" t="n">
        <f aca="false">AE733+AF733</f>
        <v>0</v>
      </c>
    </row>
    <row r="734" customFormat="false" ht="12.75" hidden="false" customHeight="false" outlineLevel="0" collapsed="false">
      <c r="AE734" s="0" t="n">
        <f aca="false">D734*F734*10000*-1</f>
        <v>-0</v>
      </c>
      <c r="AF734" s="0" t="n">
        <f aca="false">I734*K734*10000*-1</f>
        <v>-0</v>
      </c>
      <c r="AG734" s="0" t="n">
        <f aca="false">AE734+AF734</f>
        <v>-0</v>
      </c>
    </row>
    <row r="735" customFormat="false" ht="12.75" hidden="false" customHeight="false" outlineLevel="0" collapsed="false">
      <c r="C735" s="264" t="n">
        <f aca="false">EOMONTH(C697,0)+1</f>
        <v>37803</v>
      </c>
      <c r="D735" s="265" t="n">
        <v>15</v>
      </c>
      <c r="E735" s="266" t="n">
        <v>3.25</v>
      </c>
      <c r="F735" s="266" t="n">
        <v>0.565</v>
      </c>
      <c r="G735" s="267" t="s">
        <v>167</v>
      </c>
      <c r="I735" s="265" t="n">
        <v>15</v>
      </c>
      <c r="J735" s="266" t="n">
        <v>3.25</v>
      </c>
      <c r="K735" s="266" t="n">
        <v>0.565</v>
      </c>
      <c r="L735" s="268" t="s">
        <v>167</v>
      </c>
      <c r="M735" s="247" t="n">
        <v>0</v>
      </c>
      <c r="N735" s="175" t="e">
        <f aca="true">IF(D735="","",xEURO(OFFSET(C735,-M735+1,0),E735,OFFSET(C735,-M735+2,0),OFFSET(C735,-M735+2,0),OFFSET(C735,-M735+3,0)+AB735,OFFSET(C735,-M735+4,0),0,1)*D735)</f>
        <v>#NAME?</v>
      </c>
      <c r="O735" s="235" t="e">
        <f aca="true">IF(D735="","",xEURO(OFFSET(C735,-M735+1,0),E735,OFFSET(C735,-M735+2,0),OFFSET(C735,-M735+2,0),OFFSET(C735,-M735+3,0)+AB735,OFFSET(C735,-M735+4,0),0,0))</f>
        <v>#NAME?</v>
      </c>
      <c r="P735" s="175" t="e">
        <f aca="false">IF(D735="","",(O735-F735)*D735*10)</f>
        <v>#NAME?</v>
      </c>
      <c r="Q735" s="175" t="e">
        <f aca="true">IF(D735="","",xEURO(OFFSET(C735,-M735+1,0),E735,OFFSET(C735,-M735+2,0),OFFSET(C735,-M735+2,0),OFFSET(C735,-M735+3,0)+AB735,OFFSET(C735,-M735+4,0),0,2)/10*D735)</f>
        <v>#NAME?</v>
      </c>
      <c r="R735" s="248" t="e">
        <f aca="true">IF(D735="","",xEURO(OFFSET(C735,-M735+1,0),E735,OFFSET(C735,-M735+2,0),OFFSET(C735,-M735+2,0),OFFSET(C735,-M735+3,0)+AB735,OFFSET(C735,-M735+4,0),0,3)/100*D735*10000)</f>
        <v>#NAME?</v>
      </c>
      <c r="S735" s="248" t="e">
        <f aca="true">IF(D735="","",xEURO(OFFSET(C735,-M735+1,0),E735,OFFSET(C735,-M735+2,0),OFFSET(C735,-M735+2,0),OFFSET(C735,-M735+3,0)+AB735,OFFSET(C735,-M735+4,0),0,5)/365.25*D735*10000)</f>
        <v>#NAME?</v>
      </c>
      <c r="U735" s="175" t="e">
        <f aca="true">IF(I735="","",xEURO(OFFSET(C735,-M735+1,0),J735,OFFSET(C735,-M735+2,0),OFFSET(C735,-M735+2,0),OFFSET(C735,-M735+3,0)+AC735,OFFSET(C735,-M735+4,0),1,1)*I735)</f>
        <v>#NAME?</v>
      </c>
      <c r="V735" s="235" t="e">
        <f aca="true">IF(I735="","",xEURO(OFFSET(C735,-M735+1,0),J735,OFFSET(C735,-M735+2,0),OFFSET(C735,-M735+2,0),OFFSET(C735,-M735+3,0)+AC735,OFFSET(C735,-M735+4,0),1,0))</f>
        <v>#NAME?</v>
      </c>
      <c r="W735" s="175" t="e">
        <f aca="false">IF(I735="","",(V735-K735)*I735*10)</f>
        <v>#NAME?</v>
      </c>
      <c r="X735" s="175" t="e">
        <f aca="true">IF(I735="","",xEURO(OFFSET(C735,-M735+1,0),J735,OFFSET(C735,-M735+2,0),OFFSET(C735,-M735+2,0),OFFSET(C735,-M735+3,0)+AC735,OFFSET(C735,-M735+4,0),1,2)/10*I735)</f>
        <v>#NAME?</v>
      </c>
      <c r="Y735" s="248" t="e">
        <f aca="true">IF(I735="","",xEURO(OFFSET(C735,-M735+1,0),J735,OFFSET(C735,-M735+2,0),OFFSET(C735,-M735+2,0),OFFSET(C735,-M735+3,0)+AC735,OFFSET(C735,-M735+4,0),1,3)/100*I735*10000)</f>
        <v>#NAME?</v>
      </c>
      <c r="Z735" s="248" t="e">
        <f aca="true">IF(I735="","",xEURO(OFFSET(C735,-M735+1,0),J735,OFFSET(C735,-M735+2,0),OFFSET(C735,-M735+2,0),OFFSET(C735,-M735+3,0)+AC735,OFFSET(C735,-M735+4,0),1,5)/365.25*I735*10000)</f>
        <v>#NAME?</v>
      </c>
      <c r="AB735" s="249" t="e">
        <f aca="true">IF(D735="","",xCalcSkew(OFFSET(C735,-M735,0),E735-OFFSET(C735,-M735+1,0),b)/100)</f>
        <v>#NAME?</v>
      </c>
      <c r="AC735" s="249" t="e">
        <f aca="true">IF(I735="","",xCalcSkew(OFFSET(C735,-M735,0),J735-OFFSET(C735,-M735+1,0),b)/100)</f>
        <v>#NAME?</v>
      </c>
      <c r="AE735" s="0" t="n">
        <f aca="false">D735*F735*10000*-1</f>
        <v>-84750</v>
      </c>
      <c r="AF735" s="0" t="n">
        <f aca="false">I735*K735*10000*-1</f>
        <v>-84750</v>
      </c>
      <c r="AG735" s="0" t="n">
        <f aca="false">AE735+AF735</f>
        <v>-169500</v>
      </c>
    </row>
    <row r="736" customFormat="false" ht="12.75" hidden="false" customHeight="false" outlineLevel="0" collapsed="false">
      <c r="C736" s="269" t="n">
        <f aca="false">INDEX(Inputs!$1:$65536,MATCH(C735,Inputs!C:C,0),5)</f>
        <v>3.428</v>
      </c>
      <c r="D736" s="265" t="n">
        <v>-310</v>
      </c>
      <c r="E736" s="266" t="n">
        <v>2.75</v>
      </c>
      <c r="F736" s="266" t="n">
        <v>0.295</v>
      </c>
      <c r="G736" s="267" t="s">
        <v>235</v>
      </c>
      <c r="I736" s="265" t="n">
        <v>310</v>
      </c>
      <c r="J736" s="266" t="n">
        <v>5.15</v>
      </c>
      <c r="K736" s="266" t="n">
        <v>0.26</v>
      </c>
      <c r="L736" s="268" t="s">
        <v>235</v>
      </c>
      <c r="M736" s="247" t="n">
        <f aca="false">M735+1</f>
        <v>1</v>
      </c>
      <c r="N736" s="175" t="e">
        <f aca="true">IF(D736="","",xEURO(OFFSET(C736,-M736+1,0),E736,OFFSET(C736,-M736+2,0),OFFSET(C736,-M736+2,0),OFFSET(C736,-M736+3,0)+AB736,OFFSET(C736,-M736+4,0),0,1)*D736)</f>
        <v>#NAME?</v>
      </c>
      <c r="O736" s="235" t="e">
        <f aca="true">IF(D736="","",xEURO(OFFSET(C736,-M736+1,0),E736,OFFSET(C736,-M736+2,0),OFFSET(C736,-M736+2,0),OFFSET(C736,-M736+3,0)+AB736,OFFSET(C736,-M736+4,0),0,0))</f>
        <v>#NAME?</v>
      </c>
      <c r="P736" s="175" t="e">
        <f aca="false">IF(D736="","",(O736-F736)*D736*10)</f>
        <v>#NAME?</v>
      </c>
      <c r="Q736" s="175" t="e">
        <f aca="true">IF(D736="","",xEURO(OFFSET(C736,-M736+1,0),E736,OFFSET(C736,-M736+2,0),OFFSET(C736,-M736+2,0),OFFSET(C736,-M736+3,0)+AB736,OFFSET(C736,-M736+4,0),0,2)/10*D736)</f>
        <v>#NAME?</v>
      </c>
      <c r="R736" s="248" t="e">
        <f aca="true">IF(D736="","",xEURO(OFFSET(C736,-M736+1,0),E736,OFFSET(C736,-M736+2,0),OFFSET(C736,-M736+2,0),OFFSET(C736,-M736+3,0)+AB736,OFFSET(C736,-M736+4,0),0,3)/100*D736*10000)</f>
        <v>#NAME?</v>
      </c>
      <c r="S736" s="248" t="e">
        <f aca="true">IF(D736="","",xEURO(OFFSET(C736,-M736+1,0),E736,OFFSET(C736,-M736+2,0),OFFSET(C736,-M736+2,0),OFFSET(C736,-M736+3,0)+AB736,OFFSET(C736,-M736+4,0),0,5)/365.25*D736*10000)</f>
        <v>#NAME?</v>
      </c>
      <c r="U736" s="175" t="e">
        <f aca="true">IF(I736="","",xEURO(OFFSET(C736,-M736+1,0),J736,OFFSET(C736,-M736+2,0),OFFSET(C736,-M736+2,0),OFFSET(C736,-M736+3,0)+AC736,OFFSET(C736,-M736+4,0),1,1)*I736)</f>
        <v>#NAME?</v>
      </c>
      <c r="V736" s="235" t="e">
        <f aca="true">IF(I736="","",xEURO(OFFSET(C736,-M736+1,0),J736,OFFSET(C736,-M736+2,0),OFFSET(C736,-M736+2,0),OFFSET(C736,-M736+3,0)+AC736,OFFSET(C736,-M736+4,0),1,0))</f>
        <v>#NAME?</v>
      </c>
      <c r="W736" s="175" t="e">
        <f aca="false">IF(I736="","",(V736-K736)*I736*10)</f>
        <v>#NAME?</v>
      </c>
      <c r="X736" s="175" t="e">
        <f aca="true">IF(I736="","",xEURO(OFFSET(C736,-M736+1,0),J736,OFFSET(C736,-M736+2,0),OFFSET(C736,-M736+2,0),OFFSET(C736,-M736+3,0)+AC736,OFFSET(C736,-M736+4,0),1,2)/10*I736)</f>
        <v>#NAME?</v>
      </c>
      <c r="Y736" s="248" t="e">
        <f aca="true">IF(I736="","",xEURO(OFFSET(C736,-M736+1,0),J736,OFFSET(C736,-M736+2,0),OFFSET(C736,-M736+2,0),OFFSET(C736,-M736+3,0)+AC736,OFFSET(C736,-M736+4,0),1,3)/100*I736*10000)</f>
        <v>#NAME?</v>
      </c>
      <c r="Z736" s="248" t="e">
        <f aca="true">IF(I736="","",xEURO(OFFSET(C736,-M736+1,0),J736,OFFSET(C736,-M736+2,0),OFFSET(C736,-M736+2,0),OFFSET(C736,-M736+3,0)+AC736,OFFSET(C736,-M736+4,0),1,5)/365.25*I736*10000)</f>
        <v>#NAME?</v>
      </c>
      <c r="AB736" s="249" t="e">
        <f aca="true">IF(D736="","",xCalcSkew(OFFSET(C736,-M736,0),E736-OFFSET(C736,-M736+1,0),b)/100)</f>
        <v>#NAME?</v>
      </c>
      <c r="AC736" s="249" t="e">
        <f aca="true">IF(I736="","",xCalcSkew(OFFSET(C736,-M736,0),J736-OFFSET(C736,-M736+1,0),b)/100)</f>
        <v>#NAME?</v>
      </c>
      <c r="AE736" s="0" t="n">
        <f aca="false">D736*F736*10000*-1</f>
        <v>914500</v>
      </c>
      <c r="AF736" s="0" t="n">
        <f aca="false">I736*K736*10000*-1</f>
        <v>-806000</v>
      </c>
      <c r="AG736" s="0" t="n">
        <f aca="false">AE736+AF736</f>
        <v>108500</v>
      </c>
    </row>
    <row r="737" customFormat="false" ht="12.75" hidden="false" customHeight="false" outlineLevel="0" collapsed="false">
      <c r="C737" s="249" t="n">
        <f aca="false">INDEX(Inputs!$1:$65536,MATCH(C735,Inputs!C:C,0),7)</f>
        <v>0.0306800432307988</v>
      </c>
      <c r="D737" s="265" t="n">
        <v>50</v>
      </c>
      <c r="E737" s="266" t="n">
        <v>3.4</v>
      </c>
      <c r="F737" s="266" t="n">
        <v>0.625</v>
      </c>
      <c r="G737" s="267" t="s">
        <v>236</v>
      </c>
      <c r="I737" s="265" t="n">
        <v>50</v>
      </c>
      <c r="J737" s="266" t="n">
        <v>3.4</v>
      </c>
      <c r="K737" s="266" t="n">
        <v>0.625</v>
      </c>
      <c r="L737" s="268" t="s">
        <v>236</v>
      </c>
      <c r="M737" s="247" t="n">
        <f aca="false">M736+1</f>
        <v>2</v>
      </c>
      <c r="N737" s="175" t="e">
        <f aca="true">IF(D737="","",xEURO(OFFSET(C737,-M737+1,0),E737,OFFSET(C737,-M737+2,0),OFFSET(C737,-M737+2,0),OFFSET(C737,-M737+3,0)+AB737,OFFSET(C737,-M737+4,0),0,1)*D737)</f>
        <v>#NAME?</v>
      </c>
      <c r="O737" s="235" t="e">
        <f aca="true">IF(D737="","",xEURO(OFFSET(C737,-M737+1,0),E737,OFFSET(C737,-M737+2,0),OFFSET(C737,-M737+2,0),OFFSET(C737,-M737+3,0)+AB737,OFFSET(C737,-M737+4,0),0,0))</f>
        <v>#NAME?</v>
      </c>
      <c r="P737" s="175" t="e">
        <f aca="false">IF(D737="","",(O737-F737)*D737*10)</f>
        <v>#NAME?</v>
      </c>
      <c r="Q737" s="175" t="e">
        <f aca="true">IF(D737="","",xEURO(OFFSET(C737,-M737+1,0),E737,OFFSET(C737,-M737+2,0),OFFSET(C737,-M737+2,0),OFFSET(C737,-M737+3,0)+AB737,OFFSET(C737,-M737+4,0),0,2)/10*D737)</f>
        <v>#NAME?</v>
      </c>
      <c r="R737" s="248" t="e">
        <f aca="true">IF(D737="","",xEURO(OFFSET(C737,-M737+1,0),E737,OFFSET(C737,-M737+2,0),OFFSET(C737,-M737+2,0),OFFSET(C737,-M737+3,0)+AB737,OFFSET(C737,-M737+4,0),0,3)/100*D737*10000)</f>
        <v>#NAME?</v>
      </c>
      <c r="S737" s="248" t="e">
        <f aca="true">IF(D737="","",xEURO(OFFSET(C737,-M737+1,0),E737,OFFSET(C737,-M737+2,0),OFFSET(C737,-M737+2,0),OFFSET(C737,-M737+3,0)+AB737,OFFSET(C737,-M737+4,0),0,5)/365.25*D737*10000)</f>
        <v>#NAME?</v>
      </c>
      <c r="U737" s="175" t="e">
        <f aca="true">IF(I737="","",xEURO(OFFSET(C737,-M737+1,0),J737,OFFSET(C737,-M737+2,0),OFFSET(C737,-M737+2,0),OFFSET(C737,-M737+3,0)+AC737,OFFSET(C737,-M737+4,0),1,1)*I737)</f>
        <v>#NAME?</v>
      </c>
      <c r="V737" s="235" t="e">
        <f aca="true">IF(I737="","",xEURO(OFFSET(C737,-M737+1,0),J737,OFFSET(C737,-M737+2,0),OFFSET(C737,-M737+2,0),OFFSET(C737,-M737+3,0)+AC737,OFFSET(C737,-M737+4,0),1,0))</f>
        <v>#NAME?</v>
      </c>
      <c r="W737" s="175" t="e">
        <f aca="false">IF(I737="","",(V737-K737)*I737*10)</f>
        <v>#NAME?</v>
      </c>
      <c r="X737" s="175" t="e">
        <f aca="true">IF(I737="","",xEURO(OFFSET(C737,-M737+1,0),J737,OFFSET(C737,-M737+2,0),OFFSET(C737,-M737+2,0),OFFSET(C737,-M737+3,0)+AC737,OFFSET(C737,-M737+4,0),1,2)/10*I737)</f>
        <v>#NAME?</v>
      </c>
      <c r="Y737" s="248" t="e">
        <f aca="true">IF(I737="","",xEURO(OFFSET(C737,-M737+1,0),J737,OFFSET(C737,-M737+2,0),OFFSET(C737,-M737+2,0),OFFSET(C737,-M737+3,0)+AC737,OFFSET(C737,-M737+4,0),1,3)/100*I737*10000)</f>
        <v>#NAME?</v>
      </c>
      <c r="Z737" s="248" t="e">
        <f aca="true">IF(I737="","",xEURO(OFFSET(C737,-M737+1,0),J737,OFFSET(C737,-M737+2,0),OFFSET(C737,-M737+2,0),OFFSET(C737,-M737+3,0)+AC737,OFFSET(C737,-M737+4,0),1,5)/365.25*I737*10000)</f>
        <v>#NAME?</v>
      </c>
      <c r="AB737" s="249" t="e">
        <f aca="true">IF(D737="","",xCalcSkew(OFFSET(C737,-M737,0),E737-OFFSET(C737,-M737+1,0),b)/100)</f>
        <v>#NAME?</v>
      </c>
      <c r="AC737" s="249" t="e">
        <f aca="true">IF(I737="","",xCalcSkew(OFFSET(C737,-M737,0),J737-OFFSET(C737,-M737+1,0),b)/100)</f>
        <v>#NAME?</v>
      </c>
      <c r="AE737" s="0" t="n">
        <f aca="false">D737*F737*10000*-1</f>
        <v>-312500</v>
      </c>
      <c r="AF737" s="0" t="n">
        <f aca="false">I737*K737*10000*-1</f>
        <v>-312500</v>
      </c>
      <c r="AG737" s="0" t="n">
        <f aca="false">AE737+AF737</f>
        <v>-625000</v>
      </c>
    </row>
    <row r="738" customFormat="false" ht="12.75" hidden="false" customHeight="false" outlineLevel="0" collapsed="false">
      <c r="C738" s="270" t="n">
        <f aca="false">INDEX(Inputs!$1:$65536,MATCH(C735,Inputs!C:C,0),6)</f>
        <v>0.39</v>
      </c>
      <c r="D738" s="265"/>
      <c r="E738" s="266"/>
      <c r="F738" s="266"/>
      <c r="G738" s="267"/>
      <c r="I738" s="265"/>
      <c r="J738" s="266"/>
      <c r="K738" s="266"/>
      <c r="L738" s="268"/>
      <c r="M738" s="247" t="n">
        <f aca="false">M737+1</f>
        <v>3</v>
      </c>
      <c r="N738" s="175" t="str">
        <f aca="true">IF(D738="","",xEURO(OFFSET(C738,-M738+1,0),E738,OFFSET(C738,-M738+2,0),OFFSET(C738,-M738+2,0),OFFSET(C738,-M738+3,0)+AB738,OFFSET(C738,-M738+4,0),0,1)*D738)</f>
        <v/>
      </c>
      <c r="O738" s="235" t="str">
        <f aca="true">IF(D738="","",xEURO(OFFSET(C738,-M738+1,0),E738,OFFSET(C738,-M738+2,0),OFFSET(C738,-M738+2,0),OFFSET(C738,-M738+3,0)+AB738,OFFSET(C738,-M738+4,0),0,0))</f>
        <v/>
      </c>
      <c r="P738" s="175" t="str">
        <f aca="false">IF(D738="","",(O738-F738)*D738*10)</f>
        <v/>
      </c>
      <c r="Q738" s="175" t="str">
        <f aca="true">IF(D738="","",xEURO(OFFSET(C738,-M738+1,0),E738,OFFSET(C738,-M738+2,0),OFFSET(C738,-M738+2,0),OFFSET(C738,-M738+3,0)+AB738,OFFSET(C738,-M738+4,0),0,2)/10*D738)</f>
        <v/>
      </c>
      <c r="R738" s="248" t="str">
        <f aca="true">IF(D738="","",xEURO(OFFSET(C738,-M738+1,0),E738,OFFSET(C738,-M738+2,0),OFFSET(C738,-M738+2,0),OFFSET(C738,-M738+3,0)+AB738,OFFSET(C738,-M738+4,0),0,3)/100*D738*10000)</f>
        <v/>
      </c>
      <c r="S738" s="248" t="str">
        <f aca="true">IF(D738="","",xEURO(OFFSET(C738,-M738+1,0),E738,OFFSET(C738,-M738+2,0),OFFSET(C738,-M738+2,0),OFFSET(C738,-M738+3,0)+AB738,OFFSET(C738,-M738+4,0),0,5)/365.25*D738*10000)</f>
        <v/>
      </c>
      <c r="U738" s="175" t="str">
        <f aca="true">IF(I738="","",xEURO(OFFSET(C738,-M738+1,0),J738,OFFSET(C738,-M738+2,0),OFFSET(C738,-M738+2,0),OFFSET(C738,-M738+3,0)+AC738,OFFSET(C738,-M738+4,0),1,1)*I738)</f>
        <v/>
      </c>
      <c r="V738" s="235" t="str">
        <f aca="true">IF(I738="","",xEURO(OFFSET(C738,-M738+1,0),J738,OFFSET(C738,-M738+2,0),OFFSET(C738,-M738+2,0),OFFSET(C738,-M738+3,0)+AC738,OFFSET(C738,-M738+4,0),1,0))</f>
        <v/>
      </c>
      <c r="W738" s="175" t="str">
        <f aca="false">IF(I738="","",(V738-K738)*I738*10)</f>
        <v/>
      </c>
      <c r="X738" s="175" t="str">
        <f aca="true">IF(I738="","",xEURO(OFFSET(C738,-M738+1,0),J738,OFFSET(C738,-M738+2,0),OFFSET(C738,-M738+2,0),OFFSET(C738,-M738+3,0)+AC738,OFFSET(C738,-M738+4,0),1,2)/10*I738)</f>
        <v/>
      </c>
      <c r="Y738" s="248" t="str">
        <f aca="true">IF(I738="","",xEURO(OFFSET(C738,-M738+1,0),J738,OFFSET(C738,-M738+2,0),OFFSET(C738,-M738+2,0),OFFSET(C738,-M738+3,0)+AC738,OFFSET(C738,-M738+4,0),1,3)/100*I738*10000)</f>
        <v/>
      </c>
      <c r="Z738" s="248" t="str">
        <f aca="true">IF(I738="","",xEURO(OFFSET(C738,-M738+1,0),J738,OFFSET(C738,-M738+2,0),OFFSET(C738,-M738+2,0),OFFSET(C738,-M738+3,0)+AC738,OFFSET(C738,-M738+4,0),1,5)/365.25*I738*10000)</f>
        <v/>
      </c>
      <c r="AB738" s="249" t="str">
        <f aca="true">IF(D738="","",xCalcSkew(OFFSET(C738,-M738,0),E738-OFFSET(C738,-M738+1,0),b)/100)</f>
        <v/>
      </c>
      <c r="AC738" s="249" t="str">
        <f aca="true">IF(I738="","",xCalcSkew(OFFSET(C738,-M738,0),J738-OFFSET(C738,-M738+1,0),b)/100)</f>
        <v/>
      </c>
      <c r="AE738" s="0" t="n">
        <f aca="false">D738*F738*10000*-1</f>
        <v>-0</v>
      </c>
      <c r="AF738" s="0" t="n">
        <f aca="false">I738*K738*10000*-1</f>
        <v>-0</v>
      </c>
      <c r="AG738" s="0" t="n">
        <f aca="false">AE738+AF738</f>
        <v>-0</v>
      </c>
    </row>
    <row r="739" customFormat="false" ht="12.75" hidden="false" customHeight="false" outlineLevel="0" collapsed="false">
      <c r="C739" s="271" t="n">
        <f aca="false">INDEX(Inputs!$1:$65536,MATCH(C735,Inputs!C:C,0),9)</f>
        <v>586</v>
      </c>
      <c r="D739" s="265"/>
      <c r="E739" s="266"/>
      <c r="F739" s="266"/>
      <c r="G739" s="267"/>
      <c r="I739" s="265"/>
      <c r="J739" s="266"/>
      <c r="K739" s="266"/>
      <c r="L739" s="268"/>
      <c r="M739" s="247" t="n">
        <f aca="false">M738+1</f>
        <v>4</v>
      </c>
      <c r="N739" s="175" t="str">
        <f aca="true">IF(D739="","",xEURO(OFFSET(C739,-M739+1,0),E739,OFFSET(C739,-M739+2,0),OFFSET(C739,-M739+2,0),OFFSET(C739,-M739+3,0)+AB739,OFFSET(C739,-M739+4,0),0,1)*D739)</f>
        <v/>
      </c>
      <c r="O739" s="235" t="str">
        <f aca="true">IF(D739="","",xEURO(OFFSET(C739,-M739+1,0),E739,OFFSET(C739,-M739+2,0),OFFSET(C739,-M739+2,0),OFFSET(C739,-M739+3,0)+AB739,OFFSET(C739,-M739+4,0),0,0))</f>
        <v/>
      </c>
      <c r="P739" s="175" t="str">
        <f aca="false">IF(D739="","",(O739-F739)*D739*10)</f>
        <v/>
      </c>
      <c r="Q739" s="175" t="str">
        <f aca="true">IF(D739="","",xEURO(OFFSET(C739,-M739+1,0),E739,OFFSET(C739,-M739+2,0),OFFSET(C739,-M739+2,0),OFFSET(C739,-M739+3,0)+AB739,OFFSET(C739,-M739+4,0),0,2)/10*D739)</f>
        <v/>
      </c>
      <c r="R739" s="248" t="str">
        <f aca="true">IF(D739="","",xEURO(OFFSET(C739,-M739+1,0),E739,OFFSET(C739,-M739+2,0),OFFSET(C739,-M739+2,0),OFFSET(C739,-M739+3,0)+AB739,OFFSET(C739,-M739+4,0),0,3)/100*D739*10000)</f>
        <v/>
      </c>
      <c r="S739" s="248" t="str">
        <f aca="true">IF(D739="","",xEURO(OFFSET(C739,-M739+1,0),E739,OFFSET(C739,-M739+2,0),OFFSET(C739,-M739+2,0),OFFSET(C739,-M739+3,0)+AB739,OFFSET(C739,-M739+4,0),0,5)/365.25*D739*10000)</f>
        <v/>
      </c>
      <c r="U739" s="175" t="str">
        <f aca="true">IF(I739="","",xEURO(OFFSET(C739,-M739+1,0),J739,OFFSET(C739,-M739+2,0),OFFSET(C739,-M739+2,0),OFFSET(C739,-M739+3,0)+AC739,OFFSET(C739,-M739+4,0),1,1)*I739)</f>
        <v/>
      </c>
      <c r="V739" s="235" t="str">
        <f aca="true">IF(I739="","",xEURO(OFFSET(C739,-M739+1,0),J739,OFFSET(C739,-M739+2,0),OFFSET(C739,-M739+2,0),OFFSET(C739,-M739+3,0)+AC739,OFFSET(C739,-M739+4,0),1,0))</f>
        <v/>
      </c>
      <c r="W739" s="175" t="str">
        <f aca="false">IF(I739="","",(V739-K739)*I739*10)</f>
        <v/>
      </c>
      <c r="X739" s="175" t="str">
        <f aca="true">IF(I739="","",xEURO(OFFSET(C739,-M739+1,0),J739,OFFSET(C739,-M739+2,0),OFFSET(C739,-M739+2,0),OFFSET(C739,-M739+3,0)+AC739,OFFSET(C739,-M739+4,0),1,2)/10*I739)</f>
        <v/>
      </c>
      <c r="Y739" s="248" t="str">
        <f aca="true">IF(I739="","",xEURO(OFFSET(C739,-M739+1,0),J739,OFFSET(C739,-M739+2,0),OFFSET(C739,-M739+2,0),OFFSET(C739,-M739+3,0)+AC739,OFFSET(C739,-M739+4,0),1,3)/100*I739*10000)</f>
        <v/>
      </c>
      <c r="Z739" s="248" t="str">
        <f aca="true">IF(I739="","",xEURO(OFFSET(C739,-M739+1,0),J739,OFFSET(C739,-M739+2,0),OFFSET(C739,-M739+2,0),OFFSET(C739,-M739+3,0)+AC739,OFFSET(C739,-M739+4,0),1,5)/365.25*I739*10000)</f>
        <v/>
      </c>
      <c r="AB739" s="249" t="str">
        <f aca="true">IF(D739="","",xCalcSkew(OFFSET(C739,-M739,0),E739-OFFSET(C739,-M739+1,0),b)/100)</f>
        <v/>
      </c>
      <c r="AC739" s="249" t="str">
        <f aca="true">IF(I739="","",xCalcSkew(OFFSET(C739,-M739,0),J739-OFFSET(C739,-M739+1,0),b)/100)</f>
        <v/>
      </c>
      <c r="AE739" s="0" t="n">
        <f aca="false">D739*F739*10000*-1</f>
        <v>-0</v>
      </c>
      <c r="AF739" s="0" t="n">
        <f aca="false">I739*K739*10000*-1</f>
        <v>-0</v>
      </c>
      <c r="AG739" s="0" t="n">
        <f aca="false">AE739+AF739</f>
        <v>-0</v>
      </c>
    </row>
    <row r="740" customFormat="false" ht="12.75" hidden="false" customHeight="false" outlineLevel="0" collapsed="false">
      <c r="C740" s="272" t="n">
        <f aca="false">D771+I771</f>
        <v>130</v>
      </c>
      <c r="D740" s="265"/>
      <c r="E740" s="266"/>
      <c r="F740" s="266"/>
      <c r="G740" s="267"/>
      <c r="I740" s="265"/>
      <c r="J740" s="266"/>
      <c r="K740" s="266"/>
      <c r="L740" s="268"/>
      <c r="M740" s="247" t="n">
        <f aca="false">M739+1</f>
        <v>5</v>
      </c>
      <c r="N740" s="175" t="str">
        <f aca="true">IF(D740="","",xEURO(OFFSET(C740,-M740+1,0),E740,OFFSET(C740,-M740+2,0),OFFSET(C740,-M740+2,0),OFFSET(C740,-M740+3,0)+AB740,OFFSET(C740,-M740+4,0),0,1)*D740)</f>
        <v/>
      </c>
      <c r="O740" s="235" t="str">
        <f aca="true">IF(D740="","",xEURO(OFFSET(C740,-M740+1,0),E740,OFFSET(C740,-M740+2,0),OFFSET(C740,-M740+2,0),OFFSET(C740,-M740+3,0)+AB740,OFFSET(C740,-M740+4,0),0,0))</f>
        <v/>
      </c>
      <c r="P740" s="175" t="str">
        <f aca="false">IF(D740="","",(O740-F740)*D740*10)</f>
        <v/>
      </c>
      <c r="Q740" s="175" t="str">
        <f aca="true">IF(D740="","",xEURO(OFFSET(C740,-M740+1,0),E740,OFFSET(C740,-M740+2,0),OFFSET(C740,-M740+2,0),OFFSET(C740,-M740+3,0)+AB740,OFFSET(C740,-M740+4,0),0,2)/10*D740)</f>
        <v/>
      </c>
      <c r="R740" s="248" t="str">
        <f aca="true">IF(D740="","",xEURO(OFFSET(C740,-M740+1,0),E740,OFFSET(C740,-M740+2,0),OFFSET(C740,-M740+2,0),OFFSET(C740,-M740+3,0)+AB740,OFFSET(C740,-M740+4,0),0,3)/100*D740*10000)</f>
        <v/>
      </c>
      <c r="S740" s="248" t="str">
        <f aca="true">IF(D740="","",xEURO(OFFSET(C740,-M740+1,0),E740,OFFSET(C740,-M740+2,0),OFFSET(C740,-M740+2,0),OFFSET(C740,-M740+3,0)+AB740,OFFSET(C740,-M740+4,0),0,5)/365.25*D740*10000)</f>
        <v/>
      </c>
      <c r="U740" s="175" t="str">
        <f aca="true">IF(I740="","",xEURO(OFFSET(C740,-M740+1,0),J740,OFFSET(C740,-M740+2,0),OFFSET(C740,-M740+2,0),OFFSET(C740,-M740+3,0)+AC740,OFFSET(C740,-M740+4,0),1,1)*I740)</f>
        <v/>
      </c>
      <c r="V740" s="235" t="str">
        <f aca="true">IF(I740="","",xEURO(OFFSET(C740,-M740+1,0),J740,OFFSET(C740,-M740+2,0),OFFSET(C740,-M740+2,0),OFFSET(C740,-M740+3,0)+AC740,OFFSET(C740,-M740+4,0),1,0))</f>
        <v/>
      </c>
      <c r="W740" s="175" t="str">
        <f aca="false">IF(I740="","",(V740-K740)*I740*10)</f>
        <v/>
      </c>
      <c r="X740" s="175" t="str">
        <f aca="true">IF(I740="","",xEURO(OFFSET(C740,-M740+1,0),J740,OFFSET(C740,-M740+2,0),OFFSET(C740,-M740+2,0),OFFSET(C740,-M740+3,0)+AC740,OFFSET(C740,-M740+4,0),1,2)/10*I740)</f>
        <v/>
      </c>
      <c r="Y740" s="248" t="str">
        <f aca="true">IF(I740="","",xEURO(OFFSET(C740,-M740+1,0),J740,OFFSET(C740,-M740+2,0),OFFSET(C740,-M740+2,0),OFFSET(C740,-M740+3,0)+AC740,OFFSET(C740,-M740+4,0),1,3)/100*I740*10000)</f>
        <v/>
      </c>
      <c r="Z740" s="248" t="str">
        <f aca="true">IF(I740="","",xEURO(OFFSET(C740,-M740+1,0),J740,OFFSET(C740,-M740+2,0),OFFSET(C740,-M740+2,0),OFFSET(C740,-M740+3,0)+AC740,OFFSET(C740,-M740+4,0),1,5)/365.25*I740*10000)</f>
        <v/>
      </c>
      <c r="AB740" s="249" t="str">
        <f aca="true">IF(D740="","",xCalcSkew(OFFSET(C740,-M740,0),E740-OFFSET(C740,-M740+1,0),b)/100)</f>
        <v/>
      </c>
      <c r="AC740" s="249" t="str">
        <f aca="true">IF(I740="","",xCalcSkew(OFFSET(C740,-M740,0),J740-OFFSET(C740,-M740+1,0),b)/100)</f>
        <v/>
      </c>
      <c r="AE740" s="0" t="n">
        <f aca="false">D740*F740*10000*-1</f>
        <v>-0</v>
      </c>
      <c r="AF740" s="0" t="n">
        <f aca="false">I740*K740*10000*-1</f>
        <v>-0</v>
      </c>
      <c r="AG740" s="0" t="n">
        <f aca="false">AE740+AF740</f>
        <v>-0</v>
      </c>
    </row>
    <row r="741" customFormat="false" ht="12.75" hidden="false" customHeight="false" outlineLevel="0" collapsed="false">
      <c r="C741" s="272" t="e">
        <f aca="false">N771+U771</f>
        <v>#NAME?</v>
      </c>
      <c r="D741" s="265"/>
      <c r="E741" s="266"/>
      <c r="F741" s="266"/>
      <c r="G741" s="267"/>
      <c r="I741" s="265"/>
      <c r="J741" s="266"/>
      <c r="K741" s="266"/>
      <c r="L741" s="268"/>
      <c r="M741" s="247" t="n">
        <f aca="false">M740+1</f>
        <v>6</v>
      </c>
      <c r="N741" s="175" t="str">
        <f aca="true">IF(D741="","",xEURO(OFFSET(C741,-M741+1,0),E741,OFFSET(C741,-M741+2,0),OFFSET(C741,-M741+2,0),OFFSET(C741,-M741+3,0)+AB741,OFFSET(C741,-M741+4,0),0,1)*D741)</f>
        <v/>
      </c>
      <c r="O741" s="235" t="str">
        <f aca="true">IF(D741="","",xEURO(OFFSET(C741,-M741+1,0),E741,OFFSET(C741,-M741+2,0),OFFSET(C741,-M741+2,0),OFFSET(C741,-M741+3,0)+AB741,OFFSET(C741,-M741+4,0),0,0))</f>
        <v/>
      </c>
      <c r="P741" s="175" t="str">
        <f aca="false">IF(D741="","",(O741-F741)*D741*10)</f>
        <v/>
      </c>
      <c r="Q741" s="175" t="str">
        <f aca="true">IF(D741="","",xEURO(OFFSET(C741,-M741+1,0),E741,OFFSET(C741,-M741+2,0),OFFSET(C741,-M741+2,0),OFFSET(C741,-M741+3,0)+AB741,OFFSET(C741,-M741+4,0),0,2)/10*D741)</f>
        <v/>
      </c>
      <c r="R741" s="248" t="str">
        <f aca="true">IF(D741="","",xEURO(OFFSET(C741,-M741+1,0),E741,OFFSET(C741,-M741+2,0),OFFSET(C741,-M741+2,0),OFFSET(C741,-M741+3,0)+AB741,OFFSET(C741,-M741+4,0),0,3)/100*D741*10000)</f>
        <v/>
      </c>
      <c r="S741" s="248" t="str">
        <f aca="true">IF(D741="","",xEURO(OFFSET(C741,-M741+1,0),E741,OFFSET(C741,-M741+2,0),OFFSET(C741,-M741+2,0),OFFSET(C741,-M741+3,0)+AB741,OFFSET(C741,-M741+4,0),0,5)/365.25*D741*10000)</f>
        <v/>
      </c>
      <c r="U741" s="175" t="str">
        <f aca="true">IF(I741="","",xEURO(OFFSET(C741,-M741+1,0),J741,OFFSET(C741,-M741+2,0),OFFSET(C741,-M741+2,0),OFFSET(C741,-M741+3,0)+AC741,OFFSET(C741,-M741+4,0),1,1)*I741)</f>
        <v/>
      </c>
      <c r="V741" s="235" t="str">
        <f aca="true">IF(I741="","",xEURO(OFFSET(C741,-M741+1,0),J741,OFFSET(C741,-M741+2,0),OFFSET(C741,-M741+2,0),OFFSET(C741,-M741+3,0)+AC741,OFFSET(C741,-M741+4,0),1,0))</f>
        <v/>
      </c>
      <c r="W741" s="175" t="str">
        <f aca="false">IF(I741="","",(V741-K741)*I741*10)</f>
        <v/>
      </c>
      <c r="X741" s="175" t="str">
        <f aca="true">IF(I741="","",xEURO(OFFSET(C741,-M741+1,0),J741,OFFSET(C741,-M741+2,0),OFFSET(C741,-M741+2,0),OFFSET(C741,-M741+3,0)+AC741,OFFSET(C741,-M741+4,0),1,2)/10*I741)</f>
        <v/>
      </c>
      <c r="Y741" s="248" t="str">
        <f aca="true">IF(I741="","",xEURO(OFFSET(C741,-M741+1,0),J741,OFFSET(C741,-M741+2,0),OFFSET(C741,-M741+2,0),OFFSET(C741,-M741+3,0)+AC741,OFFSET(C741,-M741+4,0),1,3)/100*I741*10000)</f>
        <v/>
      </c>
      <c r="Z741" s="248" t="str">
        <f aca="true">IF(I741="","",xEURO(OFFSET(C741,-M741+1,0),J741,OFFSET(C741,-M741+2,0),OFFSET(C741,-M741+2,0),OFFSET(C741,-M741+3,0)+AC741,OFFSET(C741,-M741+4,0),1,5)/365.25*I741*10000)</f>
        <v/>
      </c>
      <c r="AB741" s="249" t="str">
        <f aca="true">IF(D741="","",xCalcSkew(OFFSET(C741,-M741,0),E741-OFFSET(C741,-M741+1,0),b)/100)</f>
        <v/>
      </c>
      <c r="AC741" s="249" t="str">
        <f aca="true">IF(I741="","",xCalcSkew(OFFSET(C741,-M741,0),J741-OFFSET(C741,-M741+1,0),b)/100)</f>
        <v/>
      </c>
      <c r="AE741" s="0" t="n">
        <f aca="false">D741*F741*10000*-1</f>
        <v>-0</v>
      </c>
      <c r="AF741" s="0" t="n">
        <f aca="false">I741*K741*10000*-1</f>
        <v>-0</v>
      </c>
      <c r="AG741" s="0" t="n">
        <f aca="false">AE741+AF741</f>
        <v>-0</v>
      </c>
    </row>
    <row r="742" customFormat="false" ht="12.75" hidden="false" customHeight="false" outlineLevel="0" collapsed="false">
      <c r="C742" s="273" t="e">
        <f aca="false">Q771+X771</f>
        <v>#NAME?</v>
      </c>
      <c r="D742" s="265"/>
      <c r="E742" s="266"/>
      <c r="F742" s="266"/>
      <c r="G742" s="267"/>
      <c r="I742" s="265"/>
      <c r="J742" s="266"/>
      <c r="K742" s="266"/>
      <c r="L742" s="268"/>
      <c r="M742" s="247" t="n">
        <f aca="false">M741+1</f>
        <v>7</v>
      </c>
      <c r="N742" s="175" t="str">
        <f aca="true">IF(D742="","",xEURO(OFFSET(C742,-M742+1,0),E742,OFFSET(C742,-M742+2,0),OFFSET(C742,-M742+2,0),OFFSET(C742,-M742+3,0)+AB742,OFFSET(C742,-M742+4,0),0,1)*D742)</f>
        <v/>
      </c>
      <c r="O742" s="235" t="str">
        <f aca="true">IF(D742="","",xEURO(OFFSET(C742,-M742+1,0),E742,OFFSET(C742,-M742+2,0),OFFSET(C742,-M742+2,0),OFFSET(C742,-M742+3,0)+AB742,OFFSET(C742,-M742+4,0),0,0))</f>
        <v/>
      </c>
      <c r="P742" s="175" t="str">
        <f aca="false">IF(D742="","",(O742-F742)*D742*10)</f>
        <v/>
      </c>
      <c r="Q742" s="175" t="str">
        <f aca="true">IF(D742="","",xEURO(OFFSET(C742,-M742+1,0),E742,OFFSET(C742,-M742+2,0),OFFSET(C742,-M742+2,0),OFFSET(C742,-M742+3,0)+AB742,OFFSET(C742,-M742+4,0),0,2)/10*D742)</f>
        <v/>
      </c>
      <c r="R742" s="248" t="str">
        <f aca="true">IF(D742="","",xEURO(OFFSET(C742,-M742+1,0),E742,OFFSET(C742,-M742+2,0),OFFSET(C742,-M742+2,0),OFFSET(C742,-M742+3,0)+AB742,OFFSET(C742,-M742+4,0),0,3)/100*D742*10000)</f>
        <v/>
      </c>
      <c r="S742" s="248" t="str">
        <f aca="true">IF(D742="","",xEURO(OFFSET(C742,-M742+1,0),E742,OFFSET(C742,-M742+2,0),OFFSET(C742,-M742+2,0),OFFSET(C742,-M742+3,0)+AB742,OFFSET(C742,-M742+4,0),0,5)/365.25*D742*10000)</f>
        <v/>
      </c>
      <c r="U742" s="175" t="str">
        <f aca="true">IF(I742="","",xEURO(OFFSET(C742,-M742+1,0),J742,OFFSET(C742,-M742+2,0),OFFSET(C742,-M742+2,0),OFFSET(C742,-M742+3,0)+AC742,OFFSET(C742,-M742+4,0),1,1)*I742)</f>
        <v/>
      </c>
      <c r="V742" s="235" t="str">
        <f aca="true">IF(I742="","",xEURO(OFFSET(C742,-M742+1,0),J742,OFFSET(C742,-M742+2,0),OFFSET(C742,-M742+2,0),OFFSET(C742,-M742+3,0)+AC742,OFFSET(C742,-M742+4,0),1,0))</f>
        <v/>
      </c>
      <c r="W742" s="175" t="str">
        <f aca="false">IF(I742="","",(V742-K742)*I742*10)</f>
        <v/>
      </c>
      <c r="X742" s="175" t="str">
        <f aca="true">IF(I742="","",xEURO(OFFSET(C742,-M742+1,0),J742,OFFSET(C742,-M742+2,0),OFFSET(C742,-M742+2,0),OFFSET(C742,-M742+3,0)+AC742,OFFSET(C742,-M742+4,0),1,2)/10*I742)</f>
        <v/>
      </c>
      <c r="Y742" s="248" t="str">
        <f aca="true">IF(I742="","",xEURO(OFFSET(C742,-M742+1,0),J742,OFFSET(C742,-M742+2,0),OFFSET(C742,-M742+2,0),OFFSET(C742,-M742+3,0)+AC742,OFFSET(C742,-M742+4,0),1,3)/100*I742*10000)</f>
        <v/>
      </c>
      <c r="Z742" s="248" t="str">
        <f aca="true">IF(I742="","",xEURO(OFFSET(C742,-M742+1,0),J742,OFFSET(C742,-M742+2,0),OFFSET(C742,-M742+2,0),OFFSET(C742,-M742+3,0)+AC742,OFFSET(C742,-M742+4,0),1,5)/365.25*I742*10000)</f>
        <v/>
      </c>
      <c r="AB742" s="249" t="str">
        <f aca="true">IF(D742="","",xCalcSkew(OFFSET(C742,-M742,0),E742-OFFSET(C742,-M742+1,0),b)/100)</f>
        <v/>
      </c>
      <c r="AC742" s="249" t="str">
        <f aca="true">IF(I742="","",xCalcSkew(OFFSET(C742,-M742,0),J742-OFFSET(C742,-M742+1,0),b)/100)</f>
        <v/>
      </c>
      <c r="AE742" s="0" t="n">
        <f aca="false">D742*F742*10000*-1</f>
        <v>-0</v>
      </c>
      <c r="AF742" s="0" t="n">
        <f aca="false">I742*K742*10000*-1</f>
        <v>-0</v>
      </c>
      <c r="AG742" s="0" t="n">
        <f aca="false">AE742+AF742</f>
        <v>-0</v>
      </c>
    </row>
    <row r="743" customFormat="false" ht="12.75" hidden="false" customHeight="false" outlineLevel="0" collapsed="false">
      <c r="C743" s="272" t="e">
        <f aca="false">R771+Y771</f>
        <v>#NAME?</v>
      </c>
      <c r="D743" s="265"/>
      <c r="E743" s="266"/>
      <c r="F743" s="266"/>
      <c r="G743" s="267"/>
      <c r="I743" s="265"/>
      <c r="J743" s="266"/>
      <c r="K743" s="266"/>
      <c r="L743" s="268"/>
      <c r="M743" s="247" t="n">
        <f aca="false">M742+1</f>
        <v>8</v>
      </c>
      <c r="N743" s="175" t="str">
        <f aca="true">IF(D743="","",xEURO(OFFSET(C743,-M743+1,0),E743,OFFSET(C743,-M743+2,0),OFFSET(C743,-M743+2,0),OFFSET(C743,-M743+3,0)+AB743,OFFSET(C743,-M743+4,0),0,1)*D743)</f>
        <v/>
      </c>
      <c r="O743" s="235" t="str">
        <f aca="true">IF(D743="","",xEURO(OFFSET(C743,-M743+1,0),E743,OFFSET(C743,-M743+2,0),OFFSET(C743,-M743+2,0),OFFSET(C743,-M743+3,0)+AB743,OFFSET(C743,-M743+4,0),0,0))</f>
        <v/>
      </c>
      <c r="P743" s="175" t="str">
        <f aca="false">IF(D743="","",(O743-F743)*D743*10)</f>
        <v/>
      </c>
      <c r="Q743" s="175" t="str">
        <f aca="true">IF(D743="","",xEURO(OFFSET(C743,-M743+1,0),E743,OFFSET(C743,-M743+2,0),OFFSET(C743,-M743+2,0),OFFSET(C743,-M743+3,0)+AB743,OFFSET(C743,-M743+4,0),0,2)/10*D743)</f>
        <v/>
      </c>
      <c r="R743" s="248" t="str">
        <f aca="true">IF(D743="","",xEURO(OFFSET(C743,-M743+1,0),E743,OFFSET(C743,-M743+2,0),OFFSET(C743,-M743+2,0),OFFSET(C743,-M743+3,0)+AB743,OFFSET(C743,-M743+4,0),0,3)/100*D743*10000)</f>
        <v/>
      </c>
      <c r="S743" s="248" t="str">
        <f aca="true">IF(D743="","",xEURO(OFFSET(C743,-M743+1,0),E743,OFFSET(C743,-M743+2,0),OFFSET(C743,-M743+2,0),OFFSET(C743,-M743+3,0)+AB743,OFFSET(C743,-M743+4,0),0,5)/365.25*D743*10000)</f>
        <v/>
      </c>
      <c r="U743" s="175" t="str">
        <f aca="true">IF(I743="","",xEURO(OFFSET(C743,-M743+1,0),J743,OFFSET(C743,-M743+2,0),OFFSET(C743,-M743+2,0),OFFSET(C743,-M743+3,0)+AC743,OFFSET(C743,-M743+4,0),1,1)*I743)</f>
        <v/>
      </c>
      <c r="V743" s="235" t="str">
        <f aca="true">IF(I743="","",xEURO(OFFSET(C743,-M743+1,0),J743,OFFSET(C743,-M743+2,0),OFFSET(C743,-M743+2,0),OFFSET(C743,-M743+3,0)+AC743,OFFSET(C743,-M743+4,0),1,0))</f>
        <v/>
      </c>
      <c r="W743" s="175" t="str">
        <f aca="false">IF(I743="","",(V743-K743)*I743*10)</f>
        <v/>
      </c>
      <c r="X743" s="175" t="str">
        <f aca="true">IF(I743="","",xEURO(OFFSET(C743,-M743+1,0),J743,OFFSET(C743,-M743+2,0),OFFSET(C743,-M743+2,0),OFFSET(C743,-M743+3,0)+AC743,OFFSET(C743,-M743+4,0),1,2)/10*I743)</f>
        <v/>
      </c>
      <c r="Y743" s="248" t="str">
        <f aca="true">IF(I743="","",xEURO(OFFSET(C743,-M743+1,0),J743,OFFSET(C743,-M743+2,0),OFFSET(C743,-M743+2,0),OFFSET(C743,-M743+3,0)+AC743,OFFSET(C743,-M743+4,0),1,3)/100*I743*10000)</f>
        <v/>
      </c>
      <c r="Z743" s="248" t="str">
        <f aca="true">IF(I743="","",xEURO(OFFSET(C743,-M743+1,0),J743,OFFSET(C743,-M743+2,0),OFFSET(C743,-M743+2,0),OFFSET(C743,-M743+3,0)+AC743,OFFSET(C743,-M743+4,0),1,5)/365.25*I743*10000)</f>
        <v/>
      </c>
      <c r="AB743" s="249" t="str">
        <f aca="true">IF(D743="","",xCalcSkew(OFFSET(C743,-M743,0),E743-OFFSET(C743,-M743+1,0),b)/100)</f>
        <v/>
      </c>
      <c r="AC743" s="249" t="str">
        <f aca="true">IF(I743="","",xCalcSkew(OFFSET(C743,-M743,0),J743-OFFSET(C743,-M743+1,0),b)/100)</f>
        <v/>
      </c>
      <c r="AE743" s="0" t="n">
        <f aca="false">D743*F743*10000*-1</f>
        <v>-0</v>
      </c>
      <c r="AF743" s="0" t="n">
        <f aca="false">I743*K743*10000*-1</f>
        <v>-0</v>
      </c>
      <c r="AG743" s="0" t="n">
        <f aca="false">AE743+AF743</f>
        <v>-0</v>
      </c>
    </row>
    <row r="744" customFormat="false" ht="12.75" hidden="false" customHeight="false" outlineLevel="0" collapsed="false">
      <c r="C744" s="272" t="e">
        <f aca="false">S771+Z771</f>
        <v>#NAME?</v>
      </c>
      <c r="D744" s="265"/>
      <c r="E744" s="266"/>
      <c r="F744" s="266"/>
      <c r="G744" s="267"/>
      <c r="I744" s="265"/>
      <c r="J744" s="266"/>
      <c r="K744" s="266"/>
      <c r="L744" s="268"/>
      <c r="M744" s="247" t="n">
        <f aca="false">M743+1</f>
        <v>9</v>
      </c>
      <c r="N744" s="175" t="str">
        <f aca="true">IF(D744="","",xEURO(OFFSET(C744,-M744+1,0),E744,OFFSET(C744,-M744+2,0),OFFSET(C744,-M744+2,0),OFFSET(C744,-M744+3,0)+AB744,OFFSET(C744,-M744+4,0),0,1)*D744)</f>
        <v/>
      </c>
      <c r="O744" s="235" t="str">
        <f aca="true">IF(D744="","",xEURO(OFFSET(C744,-M744+1,0),E744,OFFSET(C744,-M744+2,0),OFFSET(C744,-M744+2,0),OFFSET(C744,-M744+3,0)+AB744,OFFSET(C744,-M744+4,0),0,0))</f>
        <v/>
      </c>
      <c r="P744" s="175" t="str">
        <f aca="false">IF(D744="","",(O744-F744)*D744*10)</f>
        <v/>
      </c>
      <c r="Q744" s="175" t="str">
        <f aca="true">IF(D744="","",xEURO(OFFSET(C744,-M744+1,0),E744,OFFSET(C744,-M744+2,0),OFFSET(C744,-M744+2,0),OFFSET(C744,-M744+3,0)+AB744,OFFSET(C744,-M744+4,0),0,2)/10*D744)</f>
        <v/>
      </c>
      <c r="R744" s="248" t="str">
        <f aca="true">IF(D744="","",xEURO(OFFSET(C744,-M744+1,0),E744,OFFSET(C744,-M744+2,0),OFFSET(C744,-M744+2,0),OFFSET(C744,-M744+3,0)+AB744,OFFSET(C744,-M744+4,0),0,3)/100*D744*10000)</f>
        <v/>
      </c>
      <c r="S744" s="248" t="str">
        <f aca="true">IF(D744="","",xEURO(OFFSET(C744,-M744+1,0),E744,OFFSET(C744,-M744+2,0),OFFSET(C744,-M744+2,0),OFFSET(C744,-M744+3,0)+AB744,OFFSET(C744,-M744+4,0),0,5)/365.25*D744*10000)</f>
        <v/>
      </c>
      <c r="U744" s="175" t="str">
        <f aca="true">IF(I744="","",xEURO(OFFSET(C744,-M744+1,0),J744,OFFSET(C744,-M744+2,0),OFFSET(C744,-M744+2,0),OFFSET(C744,-M744+3,0)+AC744,OFFSET(C744,-M744+4,0),1,1)*I744)</f>
        <v/>
      </c>
      <c r="V744" s="235" t="str">
        <f aca="true">IF(I744="","",xEURO(OFFSET(C744,-M744+1,0),J744,OFFSET(C744,-M744+2,0),OFFSET(C744,-M744+2,0),OFFSET(C744,-M744+3,0)+AC744,OFFSET(C744,-M744+4,0),1,0))</f>
        <v/>
      </c>
      <c r="W744" s="175" t="str">
        <f aca="false">IF(I744="","",(V744-K744)*I744*10)</f>
        <v/>
      </c>
      <c r="X744" s="175" t="str">
        <f aca="true">IF(I744="","",xEURO(OFFSET(C744,-M744+1,0),J744,OFFSET(C744,-M744+2,0),OFFSET(C744,-M744+2,0),OFFSET(C744,-M744+3,0)+AC744,OFFSET(C744,-M744+4,0),1,2)/10*I744)</f>
        <v/>
      </c>
      <c r="Y744" s="248" t="str">
        <f aca="true">IF(I744="","",xEURO(OFFSET(C744,-M744+1,0),J744,OFFSET(C744,-M744+2,0),OFFSET(C744,-M744+2,0),OFFSET(C744,-M744+3,0)+AC744,OFFSET(C744,-M744+4,0),1,3)/100*I744*10000)</f>
        <v/>
      </c>
      <c r="Z744" s="248" t="str">
        <f aca="true">IF(I744="","",xEURO(OFFSET(C744,-M744+1,0),J744,OFFSET(C744,-M744+2,0),OFFSET(C744,-M744+2,0),OFFSET(C744,-M744+3,0)+AC744,OFFSET(C744,-M744+4,0),1,5)/365.25*I744*10000)</f>
        <v/>
      </c>
      <c r="AB744" s="249" t="str">
        <f aca="true">IF(D744="","",xCalcSkew(OFFSET(C744,-M744,0),E744-OFFSET(C744,-M744+1,0),b)/100)</f>
        <v/>
      </c>
      <c r="AC744" s="249" t="str">
        <f aca="true">IF(I744="","",xCalcSkew(OFFSET(C744,-M744,0),J744-OFFSET(C744,-M744+1,0),b)/100)</f>
        <v/>
      </c>
      <c r="AE744" s="0" t="n">
        <f aca="false">D744*F744*10000*-1</f>
        <v>-0</v>
      </c>
      <c r="AF744" s="0" t="n">
        <f aca="false">I744*K744*10000*-1</f>
        <v>-0</v>
      </c>
      <c r="AG744" s="0" t="n">
        <f aca="false">AE744+AF744</f>
        <v>-0</v>
      </c>
    </row>
    <row r="745" customFormat="false" ht="12.75" hidden="false" customHeight="false" outlineLevel="0" collapsed="false">
      <c r="C745" s="272" t="e">
        <f aca="false">P771+W771</f>
        <v>#NAME?</v>
      </c>
      <c r="D745" s="265"/>
      <c r="E745" s="266"/>
      <c r="F745" s="266"/>
      <c r="G745" s="267"/>
      <c r="I745" s="265"/>
      <c r="J745" s="266"/>
      <c r="K745" s="266"/>
      <c r="L745" s="268"/>
      <c r="M745" s="247" t="n">
        <f aca="false">M744+1</f>
        <v>10</v>
      </c>
      <c r="N745" s="175" t="str">
        <f aca="true">IF(D745="","",xEURO(OFFSET(C745,-M745+1,0),E745,OFFSET(C745,-M745+2,0),OFFSET(C745,-M745+2,0),OFFSET(C745,-M745+3,0)+AB745,OFFSET(C745,-M745+4,0),0,1)*D745)</f>
        <v/>
      </c>
      <c r="O745" s="235" t="str">
        <f aca="true">IF(D745="","",xEURO(OFFSET(C745,-M745+1,0),E745,OFFSET(C745,-M745+2,0),OFFSET(C745,-M745+2,0),OFFSET(C745,-M745+3,0)+AB745,OFFSET(C745,-M745+4,0),0,0))</f>
        <v/>
      </c>
      <c r="P745" s="175" t="str">
        <f aca="false">IF(D745="","",(O745-F745)*D745*10)</f>
        <v/>
      </c>
      <c r="Q745" s="175" t="str">
        <f aca="true">IF(D745="","",xEURO(OFFSET(C745,-M745+1,0),E745,OFFSET(C745,-M745+2,0),OFFSET(C745,-M745+2,0),OFFSET(C745,-M745+3,0)+AB745,OFFSET(C745,-M745+4,0),0,2)/10*D745)</f>
        <v/>
      </c>
      <c r="R745" s="248" t="str">
        <f aca="true">IF(D745="","",xEURO(OFFSET(C745,-M745+1,0),E745,OFFSET(C745,-M745+2,0),OFFSET(C745,-M745+2,0),OFFSET(C745,-M745+3,0)+AB745,OFFSET(C745,-M745+4,0),0,3)/100*D745*10000)</f>
        <v/>
      </c>
      <c r="S745" s="248" t="str">
        <f aca="true">IF(D745="","",xEURO(OFFSET(C745,-M745+1,0),E745,OFFSET(C745,-M745+2,0),OFFSET(C745,-M745+2,0),OFFSET(C745,-M745+3,0)+AB745,OFFSET(C745,-M745+4,0),0,5)/365.25*D745*10000)</f>
        <v/>
      </c>
      <c r="U745" s="175" t="str">
        <f aca="true">IF(I745="","",xEURO(OFFSET(C745,-M745+1,0),J745,OFFSET(C745,-M745+2,0),OFFSET(C745,-M745+2,0),OFFSET(C745,-M745+3,0)+AC745,OFFSET(C745,-M745+4,0),1,1)*I745)</f>
        <v/>
      </c>
      <c r="V745" s="235" t="str">
        <f aca="true">IF(I745="","",xEURO(OFFSET(C745,-M745+1,0),J745,OFFSET(C745,-M745+2,0),OFFSET(C745,-M745+2,0),OFFSET(C745,-M745+3,0)+AC745,OFFSET(C745,-M745+4,0),1,0))</f>
        <v/>
      </c>
      <c r="W745" s="175" t="str">
        <f aca="false">IF(I745="","",(V745-K745)*I745*10)</f>
        <v/>
      </c>
      <c r="X745" s="175" t="str">
        <f aca="true">IF(I745="","",xEURO(OFFSET(C745,-M745+1,0),J745,OFFSET(C745,-M745+2,0),OFFSET(C745,-M745+2,0),OFFSET(C745,-M745+3,0)+AC745,OFFSET(C745,-M745+4,0),1,2)/10*I745)</f>
        <v/>
      </c>
      <c r="Y745" s="248" t="str">
        <f aca="true">IF(I745="","",xEURO(OFFSET(C745,-M745+1,0),J745,OFFSET(C745,-M745+2,0),OFFSET(C745,-M745+2,0),OFFSET(C745,-M745+3,0)+AC745,OFFSET(C745,-M745+4,0),1,3)/100*I745*10000)</f>
        <v/>
      </c>
      <c r="Z745" s="248" t="str">
        <f aca="true">IF(I745="","",xEURO(OFFSET(C745,-M745+1,0),J745,OFFSET(C745,-M745+2,0),OFFSET(C745,-M745+2,0),OFFSET(C745,-M745+3,0)+AC745,OFFSET(C745,-M745+4,0),1,5)/365.25*I745*10000)</f>
        <v/>
      </c>
      <c r="AB745" s="249" t="str">
        <f aca="true">IF(D745="","",xCalcSkew(OFFSET(C745,-M745,0),E745-OFFSET(C745,-M745+1,0),b)/100)</f>
        <v/>
      </c>
      <c r="AC745" s="249" t="str">
        <f aca="true">IF(I745="","",xCalcSkew(OFFSET(C745,-M745,0),J745-OFFSET(C745,-M745+1,0),b)/100)</f>
        <v/>
      </c>
      <c r="AE745" s="0" t="n">
        <f aca="false">D745*F745*10000*-1</f>
        <v>-0</v>
      </c>
      <c r="AF745" s="0" t="n">
        <f aca="false">I745*K745*10000*-1</f>
        <v>-0</v>
      </c>
      <c r="AG745" s="0" t="n">
        <f aca="false">AE745+AF745</f>
        <v>-0</v>
      </c>
    </row>
    <row r="746" customFormat="false" ht="12.75" hidden="false" customHeight="false" outlineLevel="0" collapsed="false">
      <c r="D746" s="265"/>
      <c r="E746" s="266"/>
      <c r="F746" s="266"/>
      <c r="G746" s="267"/>
      <c r="I746" s="265"/>
      <c r="J746" s="266"/>
      <c r="K746" s="266"/>
      <c r="L746" s="268"/>
      <c r="M746" s="247" t="n">
        <f aca="false">M745+1</f>
        <v>11</v>
      </c>
      <c r="N746" s="175" t="str">
        <f aca="true">IF(D746="","",xEURO(OFFSET(C746,-M746+1,0),E746,OFFSET(C746,-M746+2,0),OFFSET(C746,-M746+2,0),OFFSET(C746,-M746+3,0)+AB746,OFFSET(C746,-M746+4,0),0,1)*D746)</f>
        <v/>
      </c>
      <c r="O746" s="235" t="str">
        <f aca="true">IF(D746="","",xEURO(OFFSET(C746,-M746+1,0),E746,OFFSET(C746,-M746+2,0),OFFSET(C746,-M746+2,0),OFFSET(C746,-M746+3,0)+AB746,OFFSET(C746,-M746+4,0),0,0))</f>
        <v/>
      </c>
      <c r="P746" s="175" t="str">
        <f aca="false">IF(D746="","",(O746-F746)*D746*10)</f>
        <v/>
      </c>
      <c r="Q746" s="175" t="str">
        <f aca="true">IF(D746="","",xEURO(OFFSET(C746,-M746+1,0),E746,OFFSET(C746,-M746+2,0),OFFSET(C746,-M746+2,0),OFFSET(C746,-M746+3,0)+AB746,OFFSET(C746,-M746+4,0),0,2)/10*D746)</f>
        <v/>
      </c>
      <c r="R746" s="248" t="str">
        <f aca="true">IF(D746="","",xEURO(OFFSET(C746,-M746+1,0),E746,OFFSET(C746,-M746+2,0),OFFSET(C746,-M746+2,0),OFFSET(C746,-M746+3,0)+AB746,OFFSET(C746,-M746+4,0),0,3)/100*D746*10000)</f>
        <v/>
      </c>
      <c r="S746" s="248" t="str">
        <f aca="true">IF(D746="","",xEURO(OFFSET(C746,-M746+1,0),E746,OFFSET(C746,-M746+2,0),OFFSET(C746,-M746+2,0),OFFSET(C746,-M746+3,0)+AB746,OFFSET(C746,-M746+4,0),0,5)/365.25*D746*10000)</f>
        <v/>
      </c>
      <c r="U746" s="175" t="str">
        <f aca="true">IF(I746="","",xEURO(OFFSET(C746,-M746+1,0),J746,OFFSET(C746,-M746+2,0),OFFSET(C746,-M746+2,0),OFFSET(C746,-M746+3,0)+AC746,OFFSET(C746,-M746+4,0),1,1)*I746)</f>
        <v/>
      </c>
      <c r="V746" s="235" t="str">
        <f aca="true">IF(I746="","",xEURO(OFFSET(C746,-M746+1,0),J746,OFFSET(C746,-M746+2,0),OFFSET(C746,-M746+2,0),OFFSET(C746,-M746+3,0)+AC746,OFFSET(C746,-M746+4,0),1,0))</f>
        <v/>
      </c>
      <c r="W746" s="175" t="str">
        <f aca="false">IF(I746="","",(V746-K746)*I746*10)</f>
        <v/>
      </c>
      <c r="X746" s="175" t="str">
        <f aca="true">IF(I746="","",xEURO(OFFSET(C746,-M746+1,0),J746,OFFSET(C746,-M746+2,0),OFFSET(C746,-M746+2,0),OFFSET(C746,-M746+3,0)+AC746,OFFSET(C746,-M746+4,0),1,2)/10*I746)</f>
        <v/>
      </c>
      <c r="Y746" s="248" t="str">
        <f aca="true">IF(I746="","",xEURO(OFFSET(C746,-M746+1,0),J746,OFFSET(C746,-M746+2,0),OFFSET(C746,-M746+2,0),OFFSET(C746,-M746+3,0)+AC746,OFFSET(C746,-M746+4,0),1,3)/100*I746*10000)</f>
        <v/>
      </c>
      <c r="Z746" s="248" t="str">
        <f aca="true">IF(I746="","",xEURO(OFFSET(C746,-M746+1,0),J746,OFFSET(C746,-M746+2,0),OFFSET(C746,-M746+2,0),OFFSET(C746,-M746+3,0)+AC746,OFFSET(C746,-M746+4,0),1,5)/365.25*I746*10000)</f>
        <v/>
      </c>
      <c r="AB746" s="249" t="str">
        <f aca="true">IF(D746="","",xCalcSkew(OFFSET(C746,-M746,0),E746-OFFSET(C746,-M746+1,0),b)/100)</f>
        <v/>
      </c>
      <c r="AC746" s="249" t="str">
        <f aca="true">IF(I746="","",xCalcSkew(OFFSET(C746,-M746,0),J746-OFFSET(C746,-M746+1,0),b)/100)</f>
        <v/>
      </c>
      <c r="AE746" s="0" t="n">
        <f aca="false">D746*F746*10000*-1</f>
        <v>-0</v>
      </c>
      <c r="AF746" s="0" t="n">
        <f aca="false">I746*K746*10000*-1</f>
        <v>-0</v>
      </c>
      <c r="AG746" s="0" t="n">
        <f aca="false">AE746+AF746</f>
        <v>-0</v>
      </c>
    </row>
    <row r="747" customFormat="false" ht="12.75" hidden="false" customHeight="false" outlineLevel="0" collapsed="false">
      <c r="D747" s="265"/>
      <c r="E747" s="266"/>
      <c r="F747" s="266"/>
      <c r="G747" s="267"/>
      <c r="I747" s="265"/>
      <c r="J747" s="266"/>
      <c r="K747" s="266"/>
      <c r="L747" s="268"/>
      <c r="M747" s="247" t="n">
        <f aca="false">M746+1</f>
        <v>12</v>
      </c>
      <c r="N747" s="175" t="str">
        <f aca="true">IF(D747="","",xEURO(OFFSET(C747,-M747+1,0),E747,OFFSET(C747,-M747+2,0),OFFSET(C747,-M747+2,0),OFFSET(C747,-M747+3,0)+AB747,OFFSET(C747,-M747+4,0),0,1)*D747)</f>
        <v/>
      </c>
      <c r="O747" s="235" t="str">
        <f aca="true">IF(D747="","",xEURO(OFFSET(C747,-M747+1,0),E747,OFFSET(C747,-M747+2,0),OFFSET(C747,-M747+2,0),OFFSET(C747,-M747+3,0)+AB747,OFFSET(C747,-M747+4,0),0,0))</f>
        <v/>
      </c>
      <c r="P747" s="175" t="str">
        <f aca="false">IF(D747="","",(O747-F747)*D747*10)</f>
        <v/>
      </c>
      <c r="Q747" s="175" t="str">
        <f aca="true">IF(D747="","",xEURO(OFFSET(C747,-M747+1,0),E747,OFFSET(C747,-M747+2,0),OFFSET(C747,-M747+2,0),OFFSET(C747,-M747+3,0)+AB747,OFFSET(C747,-M747+4,0),0,2)/10*D747)</f>
        <v/>
      </c>
      <c r="R747" s="248" t="str">
        <f aca="true">IF(D747="","",xEURO(OFFSET(C747,-M747+1,0),E747,OFFSET(C747,-M747+2,0),OFFSET(C747,-M747+2,0),OFFSET(C747,-M747+3,0)+AB747,OFFSET(C747,-M747+4,0),0,3)/100*D747*10000)</f>
        <v/>
      </c>
      <c r="S747" s="248" t="str">
        <f aca="true">IF(D747="","",xEURO(OFFSET(C747,-M747+1,0),E747,OFFSET(C747,-M747+2,0),OFFSET(C747,-M747+2,0),OFFSET(C747,-M747+3,0)+AB747,OFFSET(C747,-M747+4,0),0,5)/365.25*D747*10000)</f>
        <v/>
      </c>
      <c r="U747" s="175" t="str">
        <f aca="true">IF(I747="","",xEURO(OFFSET(C747,-M747+1,0),J747,OFFSET(C747,-M747+2,0),OFFSET(C747,-M747+2,0),OFFSET(C747,-M747+3,0)+AC747,OFFSET(C747,-M747+4,0),1,1)*I747)</f>
        <v/>
      </c>
      <c r="V747" s="235" t="str">
        <f aca="true">IF(I747="","",xEURO(OFFSET(C747,-M747+1,0),J747,OFFSET(C747,-M747+2,0),OFFSET(C747,-M747+2,0),OFFSET(C747,-M747+3,0)+AC747,OFFSET(C747,-M747+4,0),1,0))</f>
        <v/>
      </c>
      <c r="W747" s="175" t="str">
        <f aca="false">IF(I747="","",(V747-K747)*I747*10)</f>
        <v/>
      </c>
      <c r="X747" s="175" t="str">
        <f aca="true">IF(I747="","",xEURO(OFFSET(C747,-M747+1,0),J747,OFFSET(C747,-M747+2,0),OFFSET(C747,-M747+2,0),OFFSET(C747,-M747+3,0)+AC747,OFFSET(C747,-M747+4,0),1,2)/10*I747)</f>
        <v/>
      </c>
      <c r="Y747" s="248" t="str">
        <f aca="true">IF(I747="","",xEURO(OFFSET(C747,-M747+1,0),J747,OFFSET(C747,-M747+2,0),OFFSET(C747,-M747+2,0),OFFSET(C747,-M747+3,0)+AC747,OFFSET(C747,-M747+4,0),1,3)/100*I747*10000)</f>
        <v/>
      </c>
      <c r="Z747" s="248" t="str">
        <f aca="true">IF(I747="","",xEURO(OFFSET(C747,-M747+1,0),J747,OFFSET(C747,-M747+2,0),OFFSET(C747,-M747+2,0),OFFSET(C747,-M747+3,0)+AC747,OFFSET(C747,-M747+4,0),1,5)/365.25*I747*10000)</f>
        <v/>
      </c>
      <c r="AB747" s="249" t="str">
        <f aca="true">IF(D747="","",xCalcSkew(OFFSET(C747,-M747,0),E747-OFFSET(C747,-M747+1,0),b)/100)</f>
        <v/>
      </c>
      <c r="AC747" s="249" t="str">
        <f aca="true">IF(I747="","",xCalcSkew(OFFSET(C747,-M747,0),J747-OFFSET(C747,-M747+1,0),b)/100)</f>
        <v/>
      </c>
      <c r="AE747" s="0" t="n">
        <f aca="false">D747*F747*10000*-1</f>
        <v>-0</v>
      </c>
      <c r="AF747" s="0" t="n">
        <f aca="false">I747*K747*10000*-1</f>
        <v>-0</v>
      </c>
      <c r="AG747" s="0" t="n">
        <f aca="false">AE747+AF747</f>
        <v>-0</v>
      </c>
    </row>
    <row r="748" customFormat="false" ht="12.75" hidden="false" customHeight="false" outlineLevel="0" collapsed="false">
      <c r="D748" s="265"/>
      <c r="E748" s="266"/>
      <c r="F748" s="266"/>
      <c r="G748" s="267"/>
      <c r="I748" s="265"/>
      <c r="J748" s="266"/>
      <c r="K748" s="266"/>
      <c r="L748" s="268"/>
      <c r="M748" s="247" t="n">
        <f aca="false">M747+1</f>
        <v>13</v>
      </c>
      <c r="N748" s="175" t="str">
        <f aca="true">IF(D748="","",xEURO(OFFSET(C748,-M748+1,0),E748,OFFSET(C748,-M748+2,0),OFFSET(C748,-M748+2,0),OFFSET(C748,-M748+3,0)+AB748,OFFSET(C748,-M748+4,0),0,1)*D748)</f>
        <v/>
      </c>
      <c r="O748" s="235" t="str">
        <f aca="true">IF(D748="","",xEURO(OFFSET(C748,-M748+1,0),E748,OFFSET(C748,-M748+2,0),OFFSET(C748,-M748+2,0),OFFSET(C748,-M748+3,0)+AB748,OFFSET(C748,-M748+4,0),0,0))</f>
        <v/>
      </c>
      <c r="P748" s="175" t="str">
        <f aca="false">IF(D748="","",(O748-F748)*D748*10)</f>
        <v/>
      </c>
      <c r="Q748" s="175" t="str">
        <f aca="true">IF(D748="","",xEURO(OFFSET(C748,-M748+1,0),E748,OFFSET(C748,-M748+2,0),OFFSET(C748,-M748+2,0),OFFSET(C748,-M748+3,0)+AB748,OFFSET(C748,-M748+4,0),0,2)/10*D748)</f>
        <v/>
      </c>
      <c r="R748" s="248" t="str">
        <f aca="true">IF(D748="","",xEURO(OFFSET(C748,-M748+1,0),E748,OFFSET(C748,-M748+2,0),OFFSET(C748,-M748+2,0),OFFSET(C748,-M748+3,0)+AB748,OFFSET(C748,-M748+4,0),0,3)/100*D748*10000)</f>
        <v/>
      </c>
      <c r="S748" s="248" t="str">
        <f aca="true">IF(D748="","",xEURO(OFFSET(C748,-M748+1,0),E748,OFFSET(C748,-M748+2,0),OFFSET(C748,-M748+2,0),OFFSET(C748,-M748+3,0)+AB748,OFFSET(C748,-M748+4,0),0,5)/365.25*D748*10000)</f>
        <v/>
      </c>
      <c r="U748" s="175" t="str">
        <f aca="true">IF(I748="","",xEURO(OFFSET(C748,-M748+1,0),J748,OFFSET(C748,-M748+2,0),OFFSET(C748,-M748+2,0),OFFSET(C748,-M748+3,0)+AC748,OFFSET(C748,-M748+4,0),1,1)*I748)</f>
        <v/>
      </c>
      <c r="V748" s="235" t="str">
        <f aca="true">IF(I748="","",xEURO(OFFSET(C748,-M748+1,0),J748,OFFSET(C748,-M748+2,0),OFFSET(C748,-M748+2,0),OFFSET(C748,-M748+3,0)+AC748,OFFSET(C748,-M748+4,0),1,0))</f>
        <v/>
      </c>
      <c r="W748" s="175" t="str">
        <f aca="false">IF(I748="","",(V748-K748)*I748*10)</f>
        <v/>
      </c>
      <c r="X748" s="175" t="str">
        <f aca="true">IF(I748="","",xEURO(OFFSET(C748,-M748+1,0),J748,OFFSET(C748,-M748+2,0),OFFSET(C748,-M748+2,0),OFFSET(C748,-M748+3,0)+AC748,OFFSET(C748,-M748+4,0),1,2)/10*I748)</f>
        <v/>
      </c>
      <c r="Y748" s="248" t="str">
        <f aca="true">IF(I748="","",xEURO(OFFSET(C748,-M748+1,0),J748,OFFSET(C748,-M748+2,0),OFFSET(C748,-M748+2,0),OFFSET(C748,-M748+3,0)+AC748,OFFSET(C748,-M748+4,0),1,3)/100*I748*10000)</f>
        <v/>
      </c>
      <c r="Z748" s="248" t="str">
        <f aca="true">IF(I748="","",xEURO(OFFSET(C748,-M748+1,0),J748,OFFSET(C748,-M748+2,0),OFFSET(C748,-M748+2,0),OFFSET(C748,-M748+3,0)+AC748,OFFSET(C748,-M748+4,0),1,5)/365.25*I748*10000)</f>
        <v/>
      </c>
      <c r="AB748" s="249" t="str">
        <f aca="true">IF(D748="","",xCalcSkew(OFFSET(C748,-M748,0),E748-OFFSET(C748,-M748+1,0),b)/100)</f>
        <v/>
      </c>
      <c r="AC748" s="249" t="str">
        <f aca="true">IF(I748="","",xCalcSkew(OFFSET(C748,-M748,0),J748-OFFSET(C748,-M748+1,0),b)/100)</f>
        <v/>
      </c>
      <c r="AE748" s="0" t="n">
        <f aca="false">D748*F748*10000*-1</f>
        <v>-0</v>
      </c>
      <c r="AF748" s="0" t="n">
        <f aca="false">I748*K748*10000*-1</f>
        <v>-0</v>
      </c>
      <c r="AG748" s="0" t="n">
        <f aca="false">AE748+AF748</f>
        <v>-0</v>
      </c>
    </row>
    <row r="749" customFormat="false" ht="12.75" hidden="false" customHeight="false" outlineLevel="0" collapsed="false">
      <c r="D749" s="265"/>
      <c r="E749" s="266"/>
      <c r="F749" s="266"/>
      <c r="G749" s="267"/>
      <c r="I749" s="265"/>
      <c r="J749" s="266"/>
      <c r="K749" s="266"/>
      <c r="L749" s="268"/>
      <c r="M749" s="247" t="n">
        <f aca="false">M748+1</f>
        <v>14</v>
      </c>
      <c r="N749" s="175" t="str">
        <f aca="true">IF(D749="","",xEURO(OFFSET(C749,-M749+1,0),E749,OFFSET(C749,-M749+2,0),OFFSET(C749,-M749+2,0),OFFSET(C749,-M749+3,0)+AB749,OFFSET(C749,-M749+4,0),0,1)*D749)</f>
        <v/>
      </c>
      <c r="O749" s="235" t="str">
        <f aca="true">IF(D749="","",xEURO(OFFSET(C749,-M749+1,0),E749,OFFSET(C749,-M749+2,0),OFFSET(C749,-M749+2,0),OFFSET(C749,-M749+3,0)+AB749,OFFSET(C749,-M749+4,0),0,0))</f>
        <v/>
      </c>
      <c r="P749" s="175" t="str">
        <f aca="false">IF(D749="","",(O749-F749)*D749*10)</f>
        <v/>
      </c>
      <c r="Q749" s="175" t="str">
        <f aca="true">IF(D749="","",xEURO(OFFSET(C749,-M749+1,0),E749,OFFSET(C749,-M749+2,0),OFFSET(C749,-M749+2,0),OFFSET(C749,-M749+3,0)+AB749,OFFSET(C749,-M749+4,0),0,2)/10*D749)</f>
        <v/>
      </c>
      <c r="R749" s="248" t="str">
        <f aca="true">IF(D749="","",xEURO(OFFSET(C749,-M749+1,0),E749,OFFSET(C749,-M749+2,0),OFFSET(C749,-M749+2,0),OFFSET(C749,-M749+3,0)+AB749,OFFSET(C749,-M749+4,0),0,3)/100*D749*10000)</f>
        <v/>
      </c>
      <c r="S749" s="248" t="str">
        <f aca="true">IF(D749="","",xEURO(OFFSET(C749,-M749+1,0),E749,OFFSET(C749,-M749+2,0),OFFSET(C749,-M749+2,0),OFFSET(C749,-M749+3,0)+AB749,OFFSET(C749,-M749+4,0),0,5)/365.25*D749*10000)</f>
        <v/>
      </c>
      <c r="U749" s="175" t="str">
        <f aca="true">IF(I749="","",xEURO(OFFSET(C749,-M749+1,0),J749,OFFSET(C749,-M749+2,0),OFFSET(C749,-M749+2,0),OFFSET(C749,-M749+3,0)+AC749,OFFSET(C749,-M749+4,0),1,1)*I749)</f>
        <v/>
      </c>
      <c r="V749" s="235" t="str">
        <f aca="true">IF(I749="","",xEURO(OFFSET(C749,-M749+1,0),J749,OFFSET(C749,-M749+2,0),OFFSET(C749,-M749+2,0),OFFSET(C749,-M749+3,0)+AC749,OFFSET(C749,-M749+4,0),1,0))</f>
        <v/>
      </c>
      <c r="W749" s="175" t="str">
        <f aca="false">IF(I749="","",(V749-K749)*I749*10)</f>
        <v/>
      </c>
      <c r="X749" s="175" t="str">
        <f aca="true">IF(I749="","",xEURO(OFFSET(C749,-M749+1,0),J749,OFFSET(C749,-M749+2,0),OFFSET(C749,-M749+2,0),OFFSET(C749,-M749+3,0)+AC749,OFFSET(C749,-M749+4,0),1,2)/10*I749)</f>
        <v/>
      </c>
      <c r="Y749" s="248" t="str">
        <f aca="true">IF(I749="","",xEURO(OFFSET(C749,-M749+1,0),J749,OFFSET(C749,-M749+2,0),OFFSET(C749,-M749+2,0),OFFSET(C749,-M749+3,0)+AC749,OFFSET(C749,-M749+4,0),1,3)/100*I749*10000)</f>
        <v/>
      </c>
      <c r="Z749" s="248" t="str">
        <f aca="true">IF(I749="","",xEURO(OFFSET(C749,-M749+1,0),J749,OFFSET(C749,-M749+2,0),OFFSET(C749,-M749+2,0),OFFSET(C749,-M749+3,0)+AC749,OFFSET(C749,-M749+4,0),1,5)/365.25*I749*10000)</f>
        <v/>
      </c>
      <c r="AB749" s="249" t="str">
        <f aca="true">IF(D749="","",xCalcSkew(OFFSET(C749,-M749,0),E749-OFFSET(C749,-M749+1,0),b)/100)</f>
        <v/>
      </c>
      <c r="AC749" s="249" t="str">
        <f aca="true">IF(I749="","",xCalcSkew(OFFSET(C749,-M749,0),J749-OFFSET(C749,-M749+1,0),b)/100)</f>
        <v/>
      </c>
      <c r="AE749" s="0" t="n">
        <f aca="false">D749*F749*10000*-1</f>
        <v>-0</v>
      </c>
      <c r="AF749" s="0" t="n">
        <f aca="false">I749*K749*10000*-1</f>
        <v>-0</v>
      </c>
      <c r="AG749" s="0" t="n">
        <f aca="false">AE749+AF749</f>
        <v>-0</v>
      </c>
    </row>
    <row r="750" customFormat="false" ht="12.75" hidden="false" customHeight="false" outlineLevel="0" collapsed="false">
      <c r="D750" s="265"/>
      <c r="E750" s="266"/>
      <c r="F750" s="266"/>
      <c r="G750" s="267"/>
      <c r="I750" s="265"/>
      <c r="J750" s="266"/>
      <c r="K750" s="266"/>
      <c r="L750" s="268"/>
      <c r="M750" s="247" t="n">
        <f aca="false">M749+1</f>
        <v>15</v>
      </c>
      <c r="N750" s="175" t="str">
        <f aca="true">IF(D750="","",xEURO(OFFSET(C750,-M750+1,0),E750,OFFSET(C750,-M750+2,0),OFFSET(C750,-M750+2,0),OFFSET(C750,-M750+3,0)+AB750,OFFSET(C750,-M750+4,0),0,1)*D750)</f>
        <v/>
      </c>
      <c r="O750" s="235" t="str">
        <f aca="true">IF(D750="","",xEURO(OFFSET(C750,-M750+1,0),E750,OFFSET(C750,-M750+2,0),OFFSET(C750,-M750+2,0),OFFSET(C750,-M750+3,0)+AB750,OFFSET(C750,-M750+4,0),0,0))</f>
        <v/>
      </c>
      <c r="P750" s="175" t="str">
        <f aca="false">IF(D750="","",(O750-F750)*D750*10)</f>
        <v/>
      </c>
      <c r="Q750" s="175" t="str">
        <f aca="true">IF(D750="","",xEURO(OFFSET(C750,-M750+1,0),E750,OFFSET(C750,-M750+2,0),OFFSET(C750,-M750+2,0),OFFSET(C750,-M750+3,0)+AB750,OFFSET(C750,-M750+4,0),0,2)/10*D750)</f>
        <v/>
      </c>
      <c r="R750" s="248" t="str">
        <f aca="true">IF(D750="","",xEURO(OFFSET(C750,-M750+1,0),E750,OFFSET(C750,-M750+2,0),OFFSET(C750,-M750+2,0),OFFSET(C750,-M750+3,0)+AB750,OFFSET(C750,-M750+4,0),0,3)/100*D750*10000)</f>
        <v/>
      </c>
      <c r="S750" s="248" t="str">
        <f aca="true">IF(D750="","",xEURO(OFFSET(C750,-M750+1,0),E750,OFFSET(C750,-M750+2,0),OFFSET(C750,-M750+2,0),OFFSET(C750,-M750+3,0)+AB750,OFFSET(C750,-M750+4,0),0,5)/365.25*D750*10000)</f>
        <v/>
      </c>
      <c r="U750" s="175" t="str">
        <f aca="true">IF(I750="","",xEURO(OFFSET(C750,-M750+1,0),J750,OFFSET(C750,-M750+2,0),OFFSET(C750,-M750+2,0),OFFSET(C750,-M750+3,0)+AC750,OFFSET(C750,-M750+4,0),1,1)*I750)</f>
        <v/>
      </c>
      <c r="V750" s="235" t="str">
        <f aca="true">IF(I750="","",xEURO(OFFSET(C750,-M750+1,0),J750,OFFSET(C750,-M750+2,0),OFFSET(C750,-M750+2,0),OFFSET(C750,-M750+3,0)+AC750,OFFSET(C750,-M750+4,0),1,0))</f>
        <v/>
      </c>
      <c r="W750" s="175" t="str">
        <f aca="false">IF(I750="","",(V750-K750)*I750*10)</f>
        <v/>
      </c>
      <c r="X750" s="175" t="str">
        <f aca="true">IF(I750="","",xEURO(OFFSET(C750,-M750+1,0),J750,OFFSET(C750,-M750+2,0),OFFSET(C750,-M750+2,0),OFFSET(C750,-M750+3,0)+AC750,OFFSET(C750,-M750+4,0),1,2)/10*I750)</f>
        <v/>
      </c>
      <c r="Y750" s="248" t="str">
        <f aca="true">IF(I750="","",xEURO(OFFSET(C750,-M750+1,0),J750,OFFSET(C750,-M750+2,0),OFFSET(C750,-M750+2,0),OFFSET(C750,-M750+3,0)+AC750,OFFSET(C750,-M750+4,0),1,3)/100*I750*10000)</f>
        <v/>
      </c>
      <c r="Z750" s="248" t="str">
        <f aca="true">IF(I750="","",xEURO(OFFSET(C750,-M750+1,0),J750,OFFSET(C750,-M750+2,0),OFFSET(C750,-M750+2,0),OFFSET(C750,-M750+3,0)+AC750,OFFSET(C750,-M750+4,0),1,5)/365.25*I750*10000)</f>
        <v/>
      </c>
      <c r="AB750" s="249" t="str">
        <f aca="true">IF(D750="","",xCalcSkew(OFFSET(C750,-M750,0),E750-OFFSET(C750,-M750+1,0),b)/100)</f>
        <v/>
      </c>
      <c r="AC750" s="249" t="str">
        <f aca="true">IF(I750="","",xCalcSkew(OFFSET(C750,-M750,0),J750-OFFSET(C750,-M750+1,0),b)/100)</f>
        <v/>
      </c>
      <c r="AE750" s="0" t="n">
        <f aca="false">D750*F750*10000*-1</f>
        <v>-0</v>
      </c>
      <c r="AF750" s="0" t="n">
        <f aca="false">I750*K750*10000*-1</f>
        <v>-0</v>
      </c>
      <c r="AG750" s="0" t="n">
        <f aca="false">AE750+AF750</f>
        <v>-0</v>
      </c>
    </row>
    <row r="751" customFormat="false" ht="12.75" hidden="false" customHeight="false" outlineLevel="0" collapsed="false">
      <c r="D751" s="265"/>
      <c r="E751" s="266"/>
      <c r="F751" s="266"/>
      <c r="G751" s="267"/>
      <c r="I751" s="265"/>
      <c r="J751" s="266"/>
      <c r="K751" s="266"/>
      <c r="L751" s="268"/>
      <c r="M751" s="247" t="n">
        <f aca="false">M750+1</f>
        <v>16</v>
      </c>
      <c r="N751" s="175" t="str">
        <f aca="true">IF(D751="","",xEURO(OFFSET(C751,-M751+1,0),E751,OFFSET(C751,-M751+2,0),OFFSET(C751,-M751+2,0),OFFSET(C751,-M751+3,0)+AB751,OFFSET(C751,-M751+4,0),0,1)*D751)</f>
        <v/>
      </c>
      <c r="O751" s="235" t="str">
        <f aca="true">IF(D751="","",xEURO(OFFSET(C751,-M751+1,0),E751,OFFSET(C751,-M751+2,0),OFFSET(C751,-M751+2,0),OFFSET(C751,-M751+3,0)+AB751,OFFSET(C751,-M751+4,0),0,0))</f>
        <v/>
      </c>
      <c r="P751" s="175" t="str">
        <f aca="false">IF(D751="","",(O751-F751)*D751*10)</f>
        <v/>
      </c>
      <c r="Q751" s="175" t="str">
        <f aca="true">IF(D751="","",xEURO(OFFSET(C751,-M751+1,0),E751,OFFSET(C751,-M751+2,0),OFFSET(C751,-M751+2,0),OFFSET(C751,-M751+3,0)+AB751,OFFSET(C751,-M751+4,0),0,2)/10*D751)</f>
        <v/>
      </c>
      <c r="R751" s="248" t="str">
        <f aca="true">IF(D751="","",xEURO(OFFSET(C751,-M751+1,0),E751,OFFSET(C751,-M751+2,0),OFFSET(C751,-M751+2,0),OFFSET(C751,-M751+3,0)+AB751,OFFSET(C751,-M751+4,0),0,3)/100*D751*10000)</f>
        <v/>
      </c>
      <c r="S751" s="248" t="str">
        <f aca="true">IF(D751="","",xEURO(OFFSET(C751,-M751+1,0),E751,OFFSET(C751,-M751+2,0),OFFSET(C751,-M751+2,0),OFFSET(C751,-M751+3,0)+AB751,OFFSET(C751,-M751+4,0),0,5)/365.25*D751*10000)</f>
        <v/>
      </c>
      <c r="U751" s="175" t="str">
        <f aca="true">IF(I751="","",xEURO(OFFSET(C751,-M751+1,0),J751,OFFSET(C751,-M751+2,0),OFFSET(C751,-M751+2,0),OFFSET(C751,-M751+3,0)+AC751,OFFSET(C751,-M751+4,0),1,1)*I751)</f>
        <v/>
      </c>
      <c r="V751" s="235" t="str">
        <f aca="true">IF(I751="","",xEURO(OFFSET(C751,-M751+1,0),J751,OFFSET(C751,-M751+2,0),OFFSET(C751,-M751+2,0),OFFSET(C751,-M751+3,0)+AC751,OFFSET(C751,-M751+4,0),1,0))</f>
        <v/>
      </c>
      <c r="W751" s="175" t="str">
        <f aca="false">IF(I751="","",(V751-K751)*I751*10)</f>
        <v/>
      </c>
      <c r="X751" s="175" t="str">
        <f aca="true">IF(I751="","",xEURO(OFFSET(C751,-M751+1,0),J751,OFFSET(C751,-M751+2,0),OFFSET(C751,-M751+2,0),OFFSET(C751,-M751+3,0)+AC751,OFFSET(C751,-M751+4,0),1,2)/10*I751)</f>
        <v/>
      </c>
      <c r="Y751" s="248" t="str">
        <f aca="true">IF(I751="","",xEURO(OFFSET(C751,-M751+1,0),J751,OFFSET(C751,-M751+2,0),OFFSET(C751,-M751+2,0),OFFSET(C751,-M751+3,0)+AC751,OFFSET(C751,-M751+4,0),1,3)/100*I751*10000)</f>
        <v/>
      </c>
      <c r="Z751" s="248" t="str">
        <f aca="true">IF(I751="","",xEURO(OFFSET(C751,-M751+1,0),J751,OFFSET(C751,-M751+2,0),OFFSET(C751,-M751+2,0),OFFSET(C751,-M751+3,0)+AC751,OFFSET(C751,-M751+4,0),1,5)/365.25*I751*10000)</f>
        <v/>
      </c>
      <c r="AB751" s="249" t="str">
        <f aca="true">IF(D751="","",xCalcSkew(OFFSET(C751,-M751,0),E751-OFFSET(C751,-M751+1,0),b)/100)</f>
        <v/>
      </c>
      <c r="AC751" s="249" t="str">
        <f aca="true">IF(I751="","",xCalcSkew(OFFSET(C751,-M751,0),J751-OFFSET(C751,-M751+1,0),b)/100)</f>
        <v/>
      </c>
      <c r="AE751" s="0" t="n">
        <f aca="false">D751*F751*10000*-1</f>
        <v>-0</v>
      </c>
      <c r="AF751" s="0" t="n">
        <f aca="false">I751*K751*10000*-1</f>
        <v>-0</v>
      </c>
      <c r="AG751" s="0" t="n">
        <f aca="false">AE751+AF751</f>
        <v>-0</v>
      </c>
    </row>
    <row r="752" customFormat="false" ht="12.75" hidden="false" customHeight="false" outlineLevel="0" collapsed="false">
      <c r="D752" s="265"/>
      <c r="E752" s="266"/>
      <c r="F752" s="266"/>
      <c r="G752" s="267"/>
      <c r="I752" s="265"/>
      <c r="J752" s="266"/>
      <c r="K752" s="266"/>
      <c r="L752" s="268"/>
      <c r="M752" s="247" t="n">
        <f aca="false">M751+1</f>
        <v>17</v>
      </c>
      <c r="N752" s="175" t="str">
        <f aca="true">IF(D752="","",xEURO(OFFSET(C752,-M752+1,0),E752,OFFSET(C752,-M752+2,0),OFFSET(C752,-M752+2,0),OFFSET(C752,-M752+3,0)+AB752,OFFSET(C752,-M752+4,0),0,1)*D752)</f>
        <v/>
      </c>
      <c r="O752" s="235" t="str">
        <f aca="true">IF(D752="","",xEURO(OFFSET(C752,-M752+1,0),E752,OFFSET(C752,-M752+2,0),OFFSET(C752,-M752+2,0),OFFSET(C752,-M752+3,0)+AB752,OFFSET(C752,-M752+4,0),0,0))</f>
        <v/>
      </c>
      <c r="P752" s="175" t="str">
        <f aca="false">IF(D752="","",(O752-F752)*D752*10)</f>
        <v/>
      </c>
      <c r="Q752" s="175" t="str">
        <f aca="true">IF(D752="","",xEURO(OFFSET(C752,-M752+1,0),E752,OFFSET(C752,-M752+2,0),OFFSET(C752,-M752+2,0),OFFSET(C752,-M752+3,0)+AB752,OFFSET(C752,-M752+4,0),0,2)/10*D752)</f>
        <v/>
      </c>
      <c r="R752" s="248" t="str">
        <f aca="true">IF(D752="","",xEURO(OFFSET(C752,-M752+1,0),E752,OFFSET(C752,-M752+2,0),OFFSET(C752,-M752+2,0),OFFSET(C752,-M752+3,0)+AB752,OFFSET(C752,-M752+4,0),0,3)/100*D752*10000)</f>
        <v/>
      </c>
      <c r="S752" s="248" t="str">
        <f aca="true">IF(D752="","",xEURO(OFFSET(C752,-M752+1,0),E752,OFFSET(C752,-M752+2,0),OFFSET(C752,-M752+2,0),OFFSET(C752,-M752+3,0)+AB752,OFFSET(C752,-M752+4,0),0,5)/365.25*D752*10000)</f>
        <v/>
      </c>
      <c r="U752" s="175" t="str">
        <f aca="true">IF(I752="","",xEURO(OFFSET(C752,-M752+1,0),J752,OFFSET(C752,-M752+2,0),OFFSET(C752,-M752+2,0),OFFSET(C752,-M752+3,0)+AC752,OFFSET(C752,-M752+4,0),1,1)*I752)</f>
        <v/>
      </c>
      <c r="V752" s="235" t="str">
        <f aca="true">IF(I752="","",xEURO(OFFSET(C752,-M752+1,0),J752,OFFSET(C752,-M752+2,0),OFFSET(C752,-M752+2,0),OFFSET(C752,-M752+3,0)+AC752,OFFSET(C752,-M752+4,0),1,0))</f>
        <v/>
      </c>
      <c r="W752" s="175" t="str">
        <f aca="false">IF(I752="","",(V752-K752)*I752*10)</f>
        <v/>
      </c>
      <c r="X752" s="175" t="str">
        <f aca="true">IF(I752="","",xEURO(OFFSET(C752,-M752+1,0),J752,OFFSET(C752,-M752+2,0),OFFSET(C752,-M752+2,0),OFFSET(C752,-M752+3,0)+AC752,OFFSET(C752,-M752+4,0),1,2)/10*I752)</f>
        <v/>
      </c>
      <c r="Y752" s="248" t="str">
        <f aca="true">IF(I752="","",xEURO(OFFSET(C752,-M752+1,0),J752,OFFSET(C752,-M752+2,0),OFFSET(C752,-M752+2,0),OFFSET(C752,-M752+3,0)+AC752,OFFSET(C752,-M752+4,0),1,3)/100*I752*10000)</f>
        <v/>
      </c>
      <c r="Z752" s="248" t="str">
        <f aca="true">IF(I752="","",xEURO(OFFSET(C752,-M752+1,0),J752,OFFSET(C752,-M752+2,0),OFFSET(C752,-M752+2,0),OFFSET(C752,-M752+3,0)+AC752,OFFSET(C752,-M752+4,0),1,5)/365.25*I752*10000)</f>
        <v/>
      </c>
      <c r="AB752" s="249" t="str">
        <f aca="true">IF(D752="","",xCalcSkew(OFFSET(C752,-M752,0),E752-OFFSET(C752,-M752+1,0),b)/100)</f>
        <v/>
      </c>
      <c r="AC752" s="249" t="str">
        <f aca="true">IF(I752="","",xCalcSkew(OFFSET(C752,-M752,0),J752-OFFSET(C752,-M752+1,0),b)/100)</f>
        <v/>
      </c>
      <c r="AE752" s="0" t="n">
        <f aca="false">D752*F752*10000*-1</f>
        <v>-0</v>
      </c>
      <c r="AF752" s="0" t="n">
        <f aca="false">I752*K752*10000*-1</f>
        <v>-0</v>
      </c>
      <c r="AG752" s="0" t="n">
        <f aca="false">AE752+AF752</f>
        <v>-0</v>
      </c>
    </row>
    <row r="753" customFormat="false" ht="12.75" hidden="false" customHeight="false" outlineLevel="0" collapsed="false">
      <c r="D753" s="265"/>
      <c r="E753" s="266"/>
      <c r="F753" s="266"/>
      <c r="G753" s="267"/>
      <c r="I753" s="265"/>
      <c r="J753" s="266"/>
      <c r="K753" s="266"/>
      <c r="L753" s="268"/>
      <c r="M753" s="247" t="n">
        <f aca="false">M752+1</f>
        <v>18</v>
      </c>
      <c r="N753" s="175" t="str">
        <f aca="true">IF(D753="","",xEURO(OFFSET(C753,-M753+1,0),E753,OFFSET(C753,-M753+2,0),OFFSET(C753,-M753+2,0),OFFSET(C753,-M753+3,0)+AB753,OFFSET(C753,-M753+4,0),0,1)*D753)</f>
        <v/>
      </c>
      <c r="O753" s="235" t="str">
        <f aca="true">IF(D753="","",xEURO(OFFSET(C753,-M753+1,0),E753,OFFSET(C753,-M753+2,0),OFFSET(C753,-M753+2,0),OFFSET(C753,-M753+3,0)+AB753,OFFSET(C753,-M753+4,0),0,0))</f>
        <v/>
      </c>
      <c r="P753" s="175" t="str">
        <f aca="false">IF(D753="","",(O753-F753)*D753*10)</f>
        <v/>
      </c>
      <c r="Q753" s="175" t="str">
        <f aca="true">IF(D753="","",xEURO(OFFSET(C753,-M753+1,0),E753,OFFSET(C753,-M753+2,0),OFFSET(C753,-M753+2,0),OFFSET(C753,-M753+3,0)+AB753,OFFSET(C753,-M753+4,0),0,2)/10*D753)</f>
        <v/>
      </c>
      <c r="R753" s="248" t="str">
        <f aca="true">IF(D753="","",xEURO(OFFSET(C753,-M753+1,0),E753,OFFSET(C753,-M753+2,0),OFFSET(C753,-M753+2,0),OFFSET(C753,-M753+3,0)+AB753,OFFSET(C753,-M753+4,0),0,3)/100*D753*10000)</f>
        <v/>
      </c>
      <c r="S753" s="248" t="str">
        <f aca="true">IF(D753="","",xEURO(OFFSET(C753,-M753+1,0),E753,OFFSET(C753,-M753+2,0),OFFSET(C753,-M753+2,0),OFFSET(C753,-M753+3,0)+AB753,OFFSET(C753,-M753+4,0),0,5)/365.25*D753*10000)</f>
        <v/>
      </c>
      <c r="U753" s="175" t="str">
        <f aca="true">IF(I753="","",xEURO(OFFSET(C753,-M753+1,0),J753,OFFSET(C753,-M753+2,0),OFFSET(C753,-M753+2,0),OFFSET(C753,-M753+3,0)+AC753,OFFSET(C753,-M753+4,0),1,1)*I753)</f>
        <v/>
      </c>
      <c r="V753" s="235" t="str">
        <f aca="true">IF(I753="","",xEURO(OFFSET(C753,-M753+1,0),J753,OFFSET(C753,-M753+2,0),OFFSET(C753,-M753+2,0),OFFSET(C753,-M753+3,0)+AC753,OFFSET(C753,-M753+4,0),1,0))</f>
        <v/>
      </c>
      <c r="W753" s="175" t="str">
        <f aca="false">IF(I753="","",(V753-K753)*I753*10)</f>
        <v/>
      </c>
      <c r="X753" s="175" t="str">
        <f aca="true">IF(I753="","",xEURO(OFFSET(C753,-M753+1,0),J753,OFFSET(C753,-M753+2,0),OFFSET(C753,-M753+2,0),OFFSET(C753,-M753+3,0)+AC753,OFFSET(C753,-M753+4,0),1,2)/10*I753)</f>
        <v/>
      </c>
      <c r="Y753" s="248" t="str">
        <f aca="true">IF(I753="","",xEURO(OFFSET(C753,-M753+1,0),J753,OFFSET(C753,-M753+2,0),OFFSET(C753,-M753+2,0),OFFSET(C753,-M753+3,0)+AC753,OFFSET(C753,-M753+4,0),1,3)/100*I753*10000)</f>
        <v/>
      </c>
      <c r="Z753" s="248" t="str">
        <f aca="true">IF(I753="","",xEURO(OFFSET(C753,-M753+1,0),J753,OFFSET(C753,-M753+2,0),OFFSET(C753,-M753+2,0),OFFSET(C753,-M753+3,0)+AC753,OFFSET(C753,-M753+4,0),1,5)/365.25*I753*10000)</f>
        <v/>
      </c>
      <c r="AB753" s="249" t="str">
        <f aca="true">IF(D753="","",xCalcSkew(OFFSET(C753,-M753,0),E753-OFFSET(C753,-M753+1,0),b)/100)</f>
        <v/>
      </c>
      <c r="AC753" s="249" t="str">
        <f aca="true">IF(I753="","",xCalcSkew(OFFSET(C753,-M753,0),J753-OFFSET(C753,-M753+1,0),b)/100)</f>
        <v/>
      </c>
      <c r="AE753" s="0" t="n">
        <f aca="false">D753*F753*10000*-1</f>
        <v>-0</v>
      </c>
      <c r="AF753" s="0" t="n">
        <f aca="false">I753*K753*10000*-1</f>
        <v>-0</v>
      </c>
      <c r="AG753" s="0" t="n">
        <f aca="false">AE753+AF753</f>
        <v>-0</v>
      </c>
    </row>
    <row r="754" customFormat="false" ht="12.75" hidden="false" customHeight="false" outlineLevel="0" collapsed="false">
      <c r="D754" s="265"/>
      <c r="E754" s="266"/>
      <c r="F754" s="266"/>
      <c r="G754" s="267"/>
      <c r="I754" s="265"/>
      <c r="J754" s="266"/>
      <c r="K754" s="266"/>
      <c r="L754" s="268"/>
      <c r="M754" s="247" t="n">
        <f aca="false">M753+1</f>
        <v>19</v>
      </c>
      <c r="N754" s="175" t="str">
        <f aca="true">IF(D754="","",xEURO(OFFSET(C754,-M754+1,0),E754,OFFSET(C754,-M754+2,0),OFFSET(C754,-M754+2,0),OFFSET(C754,-M754+3,0)+AB754,OFFSET(C754,-M754+4,0),0,1)*D754)</f>
        <v/>
      </c>
      <c r="O754" s="235" t="str">
        <f aca="true">IF(D754="","",xEURO(OFFSET(C754,-M754+1,0),E754,OFFSET(C754,-M754+2,0),OFFSET(C754,-M754+2,0),OFFSET(C754,-M754+3,0)+AB754,OFFSET(C754,-M754+4,0),0,0))</f>
        <v/>
      </c>
      <c r="P754" s="175" t="str">
        <f aca="false">IF(D754="","",(O754-F754)*D754*10)</f>
        <v/>
      </c>
      <c r="Q754" s="175" t="str">
        <f aca="true">IF(D754="","",xEURO(OFFSET(C754,-M754+1,0),E754,OFFSET(C754,-M754+2,0),OFFSET(C754,-M754+2,0),OFFSET(C754,-M754+3,0)+AB754,OFFSET(C754,-M754+4,0),0,2)/10*D754)</f>
        <v/>
      </c>
      <c r="R754" s="248" t="str">
        <f aca="true">IF(D754="","",xEURO(OFFSET(C754,-M754+1,0),E754,OFFSET(C754,-M754+2,0),OFFSET(C754,-M754+2,0),OFFSET(C754,-M754+3,0)+AB754,OFFSET(C754,-M754+4,0),0,3)/100*D754*10000)</f>
        <v/>
      </c>
      <c r="S754" s="248" t="str">
        <f aca="true">IF(D754="","",xEURO(OFFSET(C754,-M754+1,0),E754,OFFSET(C754,-M754+2,0),OFFSET(C754,-M754+2,0),OFFSET(C754,-M754+3,0)+AB754,OFFSET(C754,-M754+4,0),0,5)/365.25*D754*10000)</f>
        <v/>
      </c>
      <c r="U754" s="175" t="str">
        <f aca="true">IF(I754="","",xEURO(OFFSET(C754,-M754+1,0),J754,OFFSET(C754,-M754+2,0),OFFSET(C754,-M754+2,0),OFFSET(C754,-M754+3,0)+AC754,OFFSET(C754,-M754+4,0),1,1)*I754)</f>
        <v/>
      </c>
      <c r="V754" s="235" t="str">
        <f aca="true">IF(I754="","",xEURO(OFFSET(C754,-M754+1,0),J754,OFFSET(C754,-M754+2,0),OFFSET(C754,-M754+2,0),OFFSET(C754,-M754+3,0)+AC754,OFFSET(C754,-M754+4,0),1,0))</f>
        <v/>
      </c>
      <c r="W754" s="175" t="str">
        <f aca="false">IF(I754="","",(V754-K754)*I754*10)</f>
        <v/>
      </c>
      <c r="X754" s="175" t="str">
        <f aca="true">IF(I754="","",xEURO(OFFSET(C754,-M754+1,0),J754,OFFSET(C754,-M754+2,0),OFFSET(C754,-M754+2,0),OFFSET(C754,-M754+3,0)+AC754,OFFSET(C754,-M754+4,0),1,2)/10*I754)</f>
        <v/>
      </c>
      <c r="Y754" s="248" t="str">
        <f aca="true">IF(I754="","",xEURO(OFFSET(C754,-M754+1,0),J754,OFFSET(C754,-M754+2,0),OFFSET(C754,-M754+2,0),OFFSET(C754,-M754+3,0)+AC754,OFFSET(C754,-M754+4,0),1,3)/100*I754*10000)</f>
        <v/>
      </c>
      <c r="Z754" s="248" t="str">
        <f aca="true">IF(I754="","",xEURO(OFFSET(C754,-M754+1,0),J754,OFFSET(C754,-M754+2,0),OFFSET(C754,-M754+2,0),OFFSET(C754,-M754+3,0)+AC754,OFFSET(C754,-M754+4,0),1,5)/365.25*I754*10000)</f>
        <v/>
      </c>
      <c r="AB754" s="249" t="str">
        <f aca="true">IF(D754="","",xCalcSkew(OFFSET(C754,-M754,0),E754-OFFSET(C754,-M754+1,0),b)/100)</f>
        <v/>
      </c>
      <c r="AC754" s="249" t="str">
        <f aca="true">IF(I754="","",xCalcSkew(OFFSET(C754,-M754,0),J754-OFFSET(C754,-M754+1,0),b)/100)</f>
        <v/>
      </c>
      <c r="AE754" s="0" t="n">
        <f aca="false">D754*F754*10000*-1</f>
        <v>-0</v>
      </c>
      <c r="AF754" s="0" t="n">
        <f aca="false">I754*K754*10000*-1</f>
        <v>-0</v>
      </c>
      <c r="AG754" s="0" t="n">
        <f aca="false">AE754+AF754</f>
        <v>-0</v>
      </c>
    </row>
    <row r="755" customFormat="false" ht="12.75" hidden="false" customHeight="false" outlineLevel="0" collapsed="false">
      <c r="D755" s="265"/>
      <c r="E755" s="266"/>
      <c r="F755" s="266"/>
      <c r="G755" s="267"/>
      <c r="I755" s="265"/>
      <c r="J755" s="266"/>
      <c r="K755" s="266"/>
      <c r="L755" s="268"/>
      <c r="M755" s="247" t="n">
        <f aca="false">M754+1</f>
        <v>20</v>
      </c>
      <c r="N755" s="175" t="str">
        <f aca="true">IF(D755="","",xEURO(OFFSET(C755,-M755+1,0),E755,OFFSET(C755,-M755+2,0),OFFSET(C755,-M755+2,0),OFFSET(C755,-M755+3,0)+AB755,OFFSET(C755,-M755+4,0),0,1)*D755)</f>
        <v/>
      </c>
      <c r="O755" s="235" t="str">
        <f aca="true">IF(D755="","",xEURO(OFFSET(C755,-M755+1,0),E755,OFFSET(C755,-M755+2,0),OFFSET(C755,-M755+2,0),OFFSET(C755,-M755+3,0)+AB755,OFFSET(C755,-M755+4,0),0,0))</f>
        <v/>
      </c>
      <c r="P755" s="175" t="str">
        <f aca="false">IF(D755="","",(O755-F755)*D755*10)</f>
        <v/>
      </c>
      <c r="Q755" s="175" t="str">
        <f aca="true">IF(D755="","",xEURO(OFFSET(C755,-M755+1,0),E755,OFFSET(C755,-M755+2,0),OFFSET(C755,-M755+2,0),OFFSET(C755,-M755+3,0)+AB755,OFFSET(C755,-M755+4,0),0,2)/10*D755)</f>
        <v/>
      </c>
      <c r="R755" s="248" t="str">
        <f aca="true">IF(D755="","",xEURO(OFFSET(C755,-M755+1,0),E755,OFFSET(C755,-M755+2,0),OFFSET(C755,-M755+2,0),OFFSET(C755,-M755+3,0)+AB755,OFFSET(C755,-M755+4,0),0,3)/100*D755*10000)</f>
        <v/>
      </c>
      <c r="S755" s="248" t="str">
        <f aca="true">IF(D755="","",xEURO(OFFSET(C755,-M755+1,0),E755,OFFSET(C755,-M755+2,0),OFFSET(C755,-M755+2,0),OFFSET(C755,-M755+3,0)+AB755,OFFSET(C755,-M755+4,0),0,5)/365.25*D755*10000)</f>
        <v/>
      </c>
      <c r="U755" s="175" t="str">
        <f aca="true">IF(I755="","",xEURO(OFFSET(C755,-M755+1,0),J755,OFFSET(C755,-M755+2,0),OFFSET(C755,-M755+2,0),OFFSET(C755,-M755+3,0)+AC755,OFFSET(C755,-M755+4,0),1,1)*I755)</f>
        <v/>
      </c>
      <c r="V755" s="235" t="str">
        <f aca="true">IF(I755="","",xEURO(OFFSET(C755,-M755+1,0),J755,OFFSET(C755,-M755+2,0),OFFSET(C755,-M755+2,0),OFFSET(C755,-M755+3,0)+AC755,OFFSET(C755,-M755+4,0),1,0))</f>
        <v/>
      </c>
      <c r="W755" s="175" t="str">
        <f aca="false">IF(I755="","",(V755-K755)*I755*10)</f>
        <v/>
      </c>
      <c r="X755" s="175" t="str">
        <f aca="true">IF(I755="","",xEURO(OFFSET(C755,-M755+1,0),J755,OFFSET(C755,-M755+2,0),OFFSET(C755,-M755+2,0),OFFSET(C755,-M755+3,0)+AC755,OFFSET(C755,-M755+4,0),1,2)/10*I755)</f>
        <v/>
      </c>
      <c r="Y755" s="248" t="str">
        <f aca="true">IF(I755="","",xEURO(OFFSET(C755,-M755+1,0),J755,OFFSET(C755,-M755+2,0),OFFSET(C755,-M755+2,0),OFFSET(C755,-M755+3,0)+AC755,OFFSET(C755,-M755+4,0),1,3)/100*I755*10000)</f>
        <v/>
      </c>
      <c r="Z755" s="248" t="str">
        <f aca="true">IF(I755="","",xEURO(OFFSET(C755,-M755+1,0),J755,OFFSET(C755,-M755+2,0),OFFSET(C755,-M755+2,0),OFFSET(C755,-M755+3,0)+AC755,OFFSET(C755,-M755+4,0),1,5)/365.25*I755*10000)</f>
        <v/>
      </c>
      <c r="AB755" s="249" t="str">
        <f aca="true">IF(D755="","",xCalcSkew(OFFSET(C755,-M755,0),E755-OFFSET(C755,-M755+1,0),b)/100)</f>
        <v/>
      </c>
      <c r="AC755" s="249" t="str">
        <f aca="true">IF(I755="","",xCalcSkew(OFFSET(C755,-M755,0),J755-OFFSET(C755,-M755+1,0),b)/100)</f>
        <v/>
      </c>
      <c r="AE755" s="0" t="n">
        <f aca="false">D755*F755*10000*-1</f>
        <v>-0</v>
      </c>
      <c r="AF755" s="0" t="n">
        <f aca="false">I755*K755*10000*-1</f>
        <v>-0</v>
      </c>
      <c r="AG755" s="0" t="n">
        <f aca="false">AE755+AF755</f>
        <v>-0</v>
      </c>
    </row>
    <row r="756" customFormat="false" ht="12.75" hidden="false" customHeight="false" outlineLevel="0" collapsed="false">
      <c r="D756" s="265"/>
      <c r="E756" s="266"/>
      <c r="F756" s="266"/>
      <c r="G756" s="267"/>
      <c r="I756" s="265"/>
      <c r="J756" s="266"/>
      <c r="K756" s="266"/>
      <c r="L756" s="268"/>
      <c r="M756" s="247" t="n">
        <f aca="false">M755+1</f>
        <v>21</v>
      </c>
      <c r="N756" s="175" t="str">
        <f aca="true">IF(D756="","",xEURO(OFFSET(C756,-M756+1,0),E756,OFFSET(C756,-M756+2,0),OFFSET(C756,-M756+2,0),OFFSET(C756,-M756+3,0)+AB756,OFFSET(C756,-M756+4,0),0,1)*D756)</f>
        <v/>
      </c>
      <c r="O756" s="235" t="str">
        <f aca="true">IF(D756="","",xEURO(OFFSET(C756,-M756+1,0),E756,OFFSET(C756,-M756+2,0),OFFSET(C756,-M756+2,0),OFFSET(C756,-M756+3,0)+AB756,OFFSET(C756,-M756+4,0),0,0))</f>
        <v/>
      </c>
      <c r="P756" s="175" t="str">
        <f aca="false">IF(D756="","",(O756-F756)*D756*10)</f>
        <v/>
      </c>
      <c r="Q756" s="175" t="str">
        <f aca="true">IF(D756="","",xEURO(OFFSET(C756,-M756+1,0),E756,OFFSET(C756,-M756+2,0),OFFSET(C756,-M756+2,0),OFFSET(C756,-M756+3,0)+AB756,OFFSET(C756,-M756+4,0),0,2)/10*D756)</f>
        <v/>
      </c>
      <c r="R756" s="248" t="str">
        <f aca="true">IF(D756="","",xEURO(OFFSET(C756,-M756+1,0),E756,OFFSET(C756,-M756+2,0),OFFSET(C756,-M756+2,0),OFFSET(C756,-M756+3,0)+AB756,OFFSET(C756,-M756+4,0),0,3)/100*D756*10000)</f>
        <v/>
      </c>
      <c r="S756" s="248" t="str">
        <f aca="true">IF(D756="","",xEURO(OFFSET(C756,-M756+1,0),E756,OFFSET(C756,-M756+2,0),OFFSET(C756,-M756+2,0),OFFSET(C756,-M756+3,0)+AB756,OFFSET(C756,-M756+4,0),0,5)/365.25*D756*10000)</f>
        <v/>
      </c>
      <c r="U756" s="175" t="str">
        <f aca="true">IF(I756="","",xEURO(OFFSET(C756,-M756+1,0),J756,OFFSET(C756,-M756+2,0),OFFSET(C756,-M756+2,0),OFFSET(C756,-M756+3,0)+AC756,OFFSET(C756,-M756+4,0),1,1)*I756)</f>
        <v/>
      </c>
      <c r="V756" s="235" t="str">
        <f aca="true">IF(I756="","",xEURO(OFFSET(C756,-M756+1,0),J756,OFFSET(C756,-M756+2,0),OFFSET(C756,-M756+2,0),OFFSET(C756,-M756+3,0)+AC756,OFFSET(C756,-M756+4,0),1,0))</f>
        <v/>
      </c>
      <c r="W756" s="175" t="str">
        <f aca="false">IF(I756="","",(V756-K756)*I756*10)</f>
        <v/>
      </c>
      <c r="X756" s="175" t="str">
        <f aca="true">IF(I756="","",xEURO(OFFSET(C756,-M756+1,0),J756,OFFSET(C756,-M756+2,0),OFFSET(C756,-M756+2,0),OFFSET(C756,-M756+3,0)+AC756,OFFSET(C756,-M756+4,0),1,2)/10*I756)</f>
        <v/>
      </c>
      <c r="Y756" s="248" t="str">
        <f aca="true">IF(I756="","",xEURO(OFFSET(C756,-M756+1,0),J756,OFFSET(C756,-M756+2,0),OFFSET(C756,-M756+2,0),OFFSET(C756,-M756+3,0)+AC756,OFFSET(C756,-M756+4,0),1,3)/100*I756*10000)</f>
        <v/>
      </c>
      <c r="Z756" s="248" t="str">
        <f aca="true">IF(I756="","",xEURO(OFFSET(C756,-M756+1,0),J756,OFFSET(C756,-M756+2,0),OFFSET(C756,-M756+2,0),OFFSET(C756,-M756+3,0)+AC756,OFFSET(C756,-M756+4,0),1,5)/365.25*I756*10000)</f>
        <v/>
      </c>
      <c r="AB756" s="249" t="str">
        <f aca="true">IF(D756="","",xCalcSkew(OFFSET(C756,-M756,0),E756-OFFSET(C756,-M756+1,0),b)/100)</f>
        <v/>
      </c>
      <c r="AC756" s="249" t="str">
        <f aca="true">IF(I756="","",xCalcSkew(OFFSET(C756,-M756,0),J756-OFFSET(C756,-M756+1,0),b)/100)</f>
        <v/>
      </c>
      <c r="AE756" s="0" t="n">
        <f aca="false">D756*F756*10000*-1</f>
        <v>-0</v>
      </c>
      <c r="AF756" s="0" t="n">
        <f aca="false">I756*K756*10000*-1</f>
        <v>-0</v>
      </c>
      <c r="AG756" s="0" t="n">
        <f aca="false">AE756+AF756</f>
        <v>-0</v>
      </c>
    </row>
    <row r="757" customFormat="false" ht="12.75" hidden="false" customHeight="false" outlineLevel="0" collapsed="false">
      <c r="D757" s="265"/>
      <c r="E757" s="266"/>
      <c r="F757" s="266"/>
      <c r="G757" s="267"/>
      <c r="I757" s="265"/>
      <c r="J757" s="266"/>
      <c r="K757" s="266"/>
      <c r="L757" s="268"/>
      <c r="M757" s="247" t="n">
        <f aca="false">M756+1</f>
        <v>22</v>
      </c>
      <c r="N757" s="175" t="str">
        <f aca="true">IF(D757="","",xEURO(OFFSET(C757,-M757+1,0),E757,OFFSET(C757,-M757+2,0),OFFSET(C757,-M757+2,0),OFFSET(C757,-M757+3,0)+AB757,OFFSET(C757,-M757+4,0),0,1)*D757)</f>
        <v/>
      </c>
      <c r="O757" s="235" t="str">
        <f aca="true">IF(D757="","",xEURO(OFFSET(C757,-M757+1,0),E757,OFFSET(C757,-M757+2,0),OFFSET(C757,-M757+2,0),OFFSET(C757,-M757+3,0)+AB757,OFFSET(C757,-M757+4,0),0,0))</f>
        <v/>
      </c>
      <c r="P757" s="175" t="str">
        <f aca="false">IF(D757="","",(O757-F757)*D757*10)</f>
        <v/>
      </c>
      <c r="Q757" s="175" t="str">
        <f aca="true">IF(D757="","",xEURO(OFFSET(C757,-M757+1,0),E757,OFFSET(C757,-M757+2,0),OFFSET(C757,-M757+2,0),OFFSET(C757,-M757+3,0)+AB757,OFFSET(C757,-M757+4,0),0,2)/10*D757)</f>
        <v/>
      </c>
      <c r="R757" s="248" t="str">
        <f aca="true">IF(D757="","",xEURO(OFFSET(C757,-M757+1,0),E757,OFFSET(C757,-M757+2,0),OFFSET(C757,-M757+2,0),OFFSET(C757,-M757+3,0)+AB757,OFFSET(C757,-M757+4,0),0,3)/100*D757*10000)</f>
        <v/>
      </c>
      <c r="S757" s="248" t="str">
        <f aca="true">IF(D757="","",xEURO(OFFSET(C757,-M757+1,0),E757,OFFSET(C757,-M757+2,0),OFFSET(C757,-M757+2,0),OFFSET(C757,-M757+3,0)+AB757,OFFSET(C757,-M757+4,0),0,5)/365.25*D757*10000)</f>
        <v/>
      </c>
      <c r="U757" s="175" t="str">
        <f aca="true">IF(I757="","",xEURO(OFFSET(C757,-M757+1,0),J757,OFFSET(C757,-M757+2,0),OFFSET(C757,-M757+2,0),OFFSET(C757,-M757+3,0)+AC757,OFFSET(C757,-M757+4,0),1,1)*I757)</f>
        <v/>
      </c>
      <c r="V757" s="235" t="str">
        <f aca="true">IF(I757="","",xEURO(OFFSET(C757,-M757+1,0),J757,OFFSET(C757,-M757+2,0),OFFSET(C757,-M757+2,0),OFFSET(C757,-M757+3,0)+AC757,OFFSET(C757,-M757+4,0),1,0))</f>
        <v/>
      </c>
      <c r="W757" s="175" t="str">
        <f aca="false">IF(I757="","",(V757-K757)*I757*10)</f>
        <v/>
      </c>
      <c r="X757" s="175" t="str">
        <f aca="true">IF(I757="","",xEURO(OFFSET(C757,-M757+1,0),J757,OFFSET(C757,-M757+2,0),OFFSET(C757,-M757+2,0),OFFSET(C757,-M757+3,0)+AC757,OFFSET(C757,-M757+4,0),1,2)/10*I757)</f>
        <v/>
      </c>
      <c r="Y757" s="248" t="str">
        <f aca="true">IF(I757="","",xEURO(OFFSET(C757,-M757+1,0),J757,OFFSET(C757,-M757+2,0),OFFSET(C757,-M757+2,0),OFFSET(C757,-M757+3,0)+AC757,OFFSET(C757,-M757+4,0),1,3)/100*I757*10000)</f>
        <v/>
      </c>
      <c r="Z757" s="248" t="str">
        <f aca="true">IF(I757="","",xEURO(OFFSET(C757,-M757+1,0),J757,OFFSET(C757,-M757+2,0),OFFSET(C757,-M757+2,0),OFFSET(C757,-M757+3,0)+AC757,OFFSET(C757,-M757+4,0),1,5)/365.25*I757*10000)</f>
        <v/>
      </c>
      <c r="AB757" s="249" t="str">
        <f aca="true">IF(D757="","",xCalcSkew(OFFSET(C757,-M757,0),E757-OFFSET(C757,-M757+1,0),b)/100)</f>
        <v/>
      </c>
      <c r="AC757" s="249" t="str">
        <f aca="true">IF(I757="","",xCalcSkew(OFFSET(C757,-M757,0),J757-OFFSET(C757,-M757+1,0),b)/100)</f>
        <v/>
      </c>
      <c r="AE757" s="0" t="n">
        <f aca="false">D757*F757*10000*-1</f>
        <v>-0</v>
      </c>
      <c r="AF757" s="0" t="n">
        <f aca="false">I757*K757*10000*-1</f>
        <v>-0</v>
      </c>
      <c r="AG757" s="0" t="n">
        <f aca="false">AE757+AF757</f>
        <v>-0</v>
      </c>
    </row>
    <row r="758" customFormat="false" ht="12.75" hidden="false" customHeight="false" outlineLevel="0" collapsed="false">
      <c r="D758" s="265"/>
      <c r="E758" s="266"/>
      <c r="F758" s="266"/>
      <c r="G758" s="267"/>
      <c r="I758" s="265"/>
      <c r="J758" s="266"/>
      <c r="K758" s="266"/>
      <c r="L758" s="268"/>
      <c r="M758" s="247" t="n">
        <f aca="false">M757+1</f>
        <v>23</v>
      </c>
      <c r="N758" s="175" t="str">
        <f aca="true">IF(D758="","",xEURO(OFFSET(C758,-M758+1,0),E758,OFFSET(C758,-M758+2,0),OFFSET(C758,-M758+2,0),OFFSET(C758,-M758+3,0)+AB758,OFFSET(C758,-M758+4,0),0,1)*D758)</f>
        <v/>
      </c>
      <c r="O758" s="235" t="str">
        <f aca="true">IF(D758="","",xEURO(OFFSET(C758,-M758+1,0),E758,OFFSET(C758,-M758+2,0),OFFSET(C758,-M758+2,0),OFFSET(C758,-M758+3,0)+AB758,OFFSET(C758,-M758+4,0),0,0))</f>
        <v/>
      </c>
      <c r="P758" s="175" t="str">
        <f aca="false">IF(D758="","",(O758-F758)*D758*10)</f>
        <v/>
      </c>
      <c r="Q758" s="175" t="str">
        <f aca="true">IF(D758="","",xEURO(OFFSET(C758,-M758+1,0),E758,OFFSET(C758,-M758+2,0),OFFSET(C758,-M758+2,0),OFFSET(C758,-M758+3,0)+AB758,OFFSET(C758,-M758+4,0),0,2)/10*D758)</f>
        <v/>
      </c>
      <c r="R758" s="248" t="str">
        <f aca="true">IF(D758="","",xEURO(OFFSET(C758,-M758+1,0),E758,OFFSET(C758,-M758+2,0),OFFSET(C758,-M758+2,0),OFFSET(C758,-M758+3,0)+AB758,OFFSET(C758,-M758+4,0),0,3)/100*D758*10000)</f>
        <v/>
      </c>
      <c r="S758" s="248" t="str">
        <f aca="true">IF(D758="","",xEURO(OFFSET(C758,-M758+1,0),E758,OFFSET(C758,-M758+2,0),OFFSET(C758,-M758+2,0),OFFSET(C758,-M758+3,0)+AB758,OFFSET(C758,-M758+4,0),0,5)/365.25*D758*10000)</f>
        <v/>
      </c>
      <c r="U758" s="175" t="str">
        <f aca="true">IF(I758="","",xEURO(OFFSET(C758,-M758+1,0),J758,OFFSET(C758,-M758+2,0),OFFSET(C758,-M758+2,0),OFFSET(C758,-M758+3,0)+AC758,OFFSET(C758,-M758+4,0),1,1)*I758)</f>
        <v/>
      </c>
      <c r="V758" s="235" t="str">
        <f aca="true">IF(I758="","",xEURO(OFFSET(C758,-M758+1,0),J758,OFFSET(C758,-M758+2,0),OFFSET(C758,-M758+2,0),OFFSET(C758,-M758+3,0)+AC758,OFFSET(C758,-M758+4,0),1,0))</f>
        <v/>
      </c>
      <c r="W758" s="175" t="str">
        <f aca="false">IF(I758="","",(V758-K758)*I758*10)</f>
        <v/>
      </c>
      <c r="X758" s="175" t="str">
        <f aca="true">IF(I758="","",xEURO(OFFSET(C758,-M758+1,0),J758,OFFSET(C758,-M758+2,0),OFFSET(C758,-M758+2,0),OFFSET(C758,-M758+3,0)+AC758,OFFSET(C758,-M758+4,0),1,2)/10*I758)</f>
        <v/>
      </c>
      <c r="Y758" s="248" t="str">
        <f aca="true">IF(I758="","",xEURO(OFFSET(C758,-M758+1,0),J758,OFFSET(C758,-M758+2,0),OFFSET(C758,-M758+2,0),OFFSET(C758,-M758+3,0)+AC758,OFFSET(C758,-M758+4,0),1,3)/100*I758*10000)</f>
        <v/>
      </c>
      <c r="Z758" s="248" t="str">
        <f aca="true">IF(I758="","",xEURO(OFFSET(C758,-M758+1,0),J758,OFFSET(C758,-M758+2,0),OFFSET(C758,-M758+2,0),OFFSET(C758,-M758+3,0)+AC758,OFFSET(C758,-M758+4,0),1,5)/365.25*I758*10000)</f>
        <v/>
      </c>
      <c r="AB758" s="249" t="str">
        <f aca="true">IF(D758="","",xCalcSkew(OFFSET(C758,-M758,0),E758-OFFSET(C758,-M758+1,0),b)/100)</f>
        <v/>
      </c>
      <c r="AC758" s="249" t="str">
        <f aca="true">IF(I758="","",xCalcSkew(OFFSET(C758,-M758,0),J758-OFFSET(C758,-M758+1,0),b)/100)</f>
        <v/>
      </c>
      <c r="AE758" s="0" t="n">
        <f aca="false">D758*F758*10000*-1</f>
        <v>-0</v>
      </c>
      <c r="AF758" s="0" t="n">
        <f aca="false">I758*K758*10000*-1</f>
        <v>-0</v>
      </c>
      <c r="AG758" s="0" t="n">
        <f aca="false">AE758+AF758</f>
        <v>-0</v>
      </c>
    </row>
    <row r="759" customFormat="false" ht="12.75" hidden="false" customHeight="false" outlineLevel="0" collapsed="false">
      <c r="D759" s="265"/>
      <c r="E759" s="266"/>
      <c r="F759" s="266"/>
      <c r="G759" s="267"/>
      <c r="I759" s="265"/>
      <c r="J759" s="266"/>
      <c r="K759" s="266"/>
      <c r="L759" s="268"/>
      <c r="M759" s="247" t="n">
        <f aca="false">M758+1</f>
        <v>24</v>
      </c>
      <c r="N759" s="175" t="str">
        <f aca="true">IF(D759="","",xEURO(OFFSET(C759,-M759+1,0),E759,OFFSET(C759,-M759+2,0),OFFSET(C759,-M759+2,0),OFFSET(C759,-M759+3,0)+AB759,OFFSET(C759,-M759+4,0),0,1)*D759)</f>
        <v/>
      </c>
      <c r="O759" s="235" t="str">
        <f aca="true">IF(D759="","",xEURO(OFFSET(C759,-M759+1,0),E759,OFFSET(C759,-M759+2,0),OFFSET(C759,-M759+2,0),OFFSET(C759,-M759+3,0)+AB759,OFFSET(C759,-M759+4,0),0,0))</f>
        <v/>
      </c>
      <c r="P759" s="175" t="str">
        <f aca="false">IF(D759="","",(O759-F759)*D759*10)</f>
        <v/>
      </c>
      <c r="Q759" s="175" t="str">
        <f aca="true">IF(D759="","",xEURO(OFFSET(C759,-M759+1,0),E759,OFFSET(C759,-M759+2,0),OFFSET(C759,-M759+2,0),OFFSET(C759,-M759+3,0)+AB759,OFFSET(C759,-M759+4,0),0,2)/10*D759)</f>
        <v/>
      </c>
      <c r="R759" s="248" t="str">
        <f aca="true">IF(D759="","",xEURO(OFFSET(C759,-M759+1,0),E759,OFFSET(C759,-M759+2,0),OFFSET(C759,-M759+2,0),OFFSET(C759,-M759+3,0)+AB759,OFFSET(C759,-M759+4,0),0,3)/100*D759*10000)</f>
        <v/>
      </c>
      <c r="S759" s="248" t="str">
        <f aca="true">IF(D759="","",xEURO(OFFSET(C759,-M759+1,0),E759,OFFSET(C759,-M759+2,0),OFFSET(C759,-M759+2,0),OFFSET(C759,-M759+3,0)+AB759,OFFSET(C759,-M759+4,0),0,5)/365.25*D759*10000)</f>
        <v/>
      </c>
      <c r="U759" s="175" t="str">
        <f aca="true">IF(I759="","",xEURO(OFFSET(C759,-M759+1,0),J759,OFFSET(C759,-M759+2,0),OFFSET(C759,-M759+2,0),OFFSET(C759,-M759+3,0)+AC759,OFFSET(C759,-M759+4,0),1,1)*I759)</f>
        <v/>
      </c>
      <c r="V759" s="235" t="str">
        <f aca="true">IF(I759="","",xEURO(OFFSET(C759,-M759+1,0),J759,OFFSET(C759,-M759+2,0),OFFSET(C759,-M759+2,0),OFFSET(C759,-M759+3,0)+AC759,OFFSET(C759,-M759+4,0),1,0))</f>
        <v/>
      </c>
      <c r="W759" s="175" t="str">
        <f aca="false">IF(I759="","",(V759-K759)*I759*10)</f>
        <v/>
      </c>
      <c r="X759" s="175" t="str">
        <f aca="true">IF(I759="","",xEURO(OFFSET(C759,-M759+1,0),J759,OFFSET(C759,-M759+2,0),OFFSET(C759,-M759+2,0),OFFSET(C759,-M759+3,0)+AC759,OFFSET(C759,-M759+4,0),1,2)/10*I759)</f>
        <v/>
      </c>
      <c r="Y759" s="248" t="str">
        <f aca="true">IF(I759="","",xEURO(OFFSET(C759,-M759+1,0),J759,OFFSET(C759,-M759+2,0),OFFSET(C759,-M759+2,0),OFFSET(C759,-M759+3,0)+AC759,OFFSET(C759,-M759+4,0),1,3)/100*I759*10000)</f>
        <v/>
      </c>
      <c r="Z759" s="248" t="str">
        <f aca="true">IF(I759="","",xEURO(OFFSET(C759,-M759+1,0),J759,OFFSET(C759,-M759+2,0),OFFSET(C759,-M759+2,0),OFFSET(C759,-M759+3,0)+AC759,OFFSET(C759,-M759+4,0),1,5)/365.25*I759*10000)</f>
        <v/>
      </c>
      <c r="AB759" s="249" t="str">
        <f aca="true">IF(D759="","",xCalcSkew(OFFSET(C759,-M759,0),E759-OFFSET(C759,-M759+1,0),b)/100)</f>
        <v/>
      </c>
      <c r="AC759" s="249" t="str">
        <f aca="true">IF(I759="","",xCalcSkew(OFFSET(C759,-M759,0),J759-OFFSET(C759,-M759+1,0),b)/100)</f>
        <v/>
      </c>
      <c r="AE759" s="0" t="n">
        <f aca="false">D759*F759*10000*-1</f>
        <v>-0</v>
      </c>
      <c r="AF759" s="0" t="n">
        <f aca="false">I759*K759*10000*-1</f>
        <v>-0</v>
      </c>
      <c r="AG759" s="0" t="n">
        <f aca="false">AE759+AF759</f>
        <v>-0</v>
      </c>
    </row>
    <row r="760" customFormat="false" ht="12.75" hidden="false" customHeight="false" outlineLevel="0" collapsed="false">
      <c r="D760" s="265"/>
      <c r="E760" s="266"/>
      <c r="F760" s="266"/>
      <c r="G760" s="267"/>
      <c r="I760" s="265"/>
      <c r="J760" s="266"/>
      <c r="K760" s="266"/>
      <c r="L760" s="268"/>
      <c r="M760" s="247" t="n">
        <f aca="false">M759+1</f>
        <v>25</v>
      </c>
      <c r="N760" s="175" t="str">
        <f aca="true">IF(D760="","",xEURO(OFFSET(C760,-M760+1,0),E760,OFFSET(C760,-M760+2,0),OFFSET(C760,-M760+2,0),OFFSET(C760,-M760+3,0)+AB760,OFFSET(C760,-M760+4,0),0,1)*D760)</f>
        <v/>
      </c>
      <c r="O760" s="235" t="str">
        <f aca="true">IF(D760="","",xEURO(OFFSET(C760,-M760+1,0),E760,OFFSET(C760,-M760+2,0),OFFSET(C760,-M760+2,0),OFFSET(C760,-M760+3,0)+AB760,OFFSET(C760,-M760+4,0),0,0))</f>
        <v/>
      </c>
      <c r="P760" s="175" t="str">
        <f aca="false">IF(D760="","",(O760-F760)*D760*10)</f>
        <v/>
      </c>
      <c r="Q760" s="175" t="str">
        <f aca="true">IF(D760="","",xEURO(OFFSET(C760,-M760+1,0),E760,OFFSET(C760,-M760+2,0),OFFSET(C760,-M760+2,0),OFFSET(C760,-M760+3,0)+AB760,OFFSET(C760,-M760+4,0),0,2)/10*D760)</f>
        <v/>
      </c>
      <c r="R760" s="248" t="str">
        <f aca="true">IF(D760="","",xEURO(OFFSET(C760,-M760+1,0),E760,OFFSET(C760,-M760+2,0),OFFSET(C760,-M760+2,0),OFFSET(C760,-M760+3,0)+AB760,OFFSET(C760,-M760+4,0),0,3)/100*D760*10000)</f>
        <v/>
      </c>
      <c r="S760" s="248" t="str">
        <f aca="true">IF(D760="","",xEURO(OFFSET(C760,-M760+1,0),E760,OFFSET(C760,-M760+2,0),OFFSET(C760,-M760+2,0),OFFSET(C760,-M760+3,0)+AB760,OFFSET(C760,-M760+4,0),0,5)/365.25*D760*10000)</f>
        <v/>
      </c>
      <c r="U760" s="175" t="str">
        <f aca="true">IF(I760="","",xEURO(OFFSET(C760,-M760+1,0),J760,OFFSET(C760,-M760+2,0),OFFSET(C760,-M760+2,0),OFFSET(C760,-M760+3,0)+AC760,OFFSET(C760,-M760+4,0),1,1)*I760)</f>
        <v/>
      </c>
      <c r="V760" s="235" t="str">
        <f aca="true">IF(I760="","",xEURO(OFFSET(C760,-M760+1,0),J760,OFFSET(C760,-M760+2,0),OFFSET(C760,-M760+2,0),OFFSET(C760,-M760+3,0)+AC760,OFFSET(C760,-M760+4,0),1,0))</f>
        <v/>
      </c>
      <c r="W760" s="175" t="str">
        <f aca="false">IF(I760="","",(V760-K760)*I760*10)</f>
        <v/>
      </c>
      <c r="X760" s="175" t="str">
        <f aca="true">IF(I760="","",xEURO(OFFSET(C760,-M760+1,0),J760,OFFSET(C760,-M760+2,0),OFFSET(C760,-M760+2,0),OFFSET(C760,-M760+3,0)+AC760,OFFSET(C760,-M760+4,0),1,2)/10*I760)</f>
        <v/>
      </c>
      <c r="Y760" s="248" t="str">
        <f aca="true">IF(I760="","",xEURO(OFFSET(C760,-M760+1,0),J760,OFFSET(C760,-M760+2,0),OFFSET(C760,-M760+2,0),OFFSET(C760,-M760+3,0)+AC760,OFFSET(C760,-M760+4,0),1,3)/100*I760*10000)</f>
        <v/>
      </c>
      <c r="Z760" s="248" t="str">
        <f aca="true">IF(I760="","",xEURO(OFFSET(C760,-M760+1,0),J760,OFFSET(C760,-M760+2,0),OFFSET(C760,-M760+2,0),OFFSET(C760,-M760+3,0)+AC760,OFFSET(C760,-M760+4,0),1,5)/365.25*I760*10000)</f>
        <v/>
      </c>
      <c r="AB760" s="249" t="str">
        <f aca="true">IF(D760="","",xCalcSkew(OFFSET(C760,-M760,0),E760-OFFSET(C760,-M760+1,0),b)/100)</f>
        <v/>
      </c>
      <c r="AC760" s="249" t="str">
        <f aca="true">IF(I760="","",xCalcSkew(OFFSET(C760,-M760,0),J760-OFFSET(C760,-M760+1,0),b)/100)</f>
        <v/>
      </c>
      <c r="AE760" s="0" t="n">
        <f aca="false">D760*F760*10000*-1</f>
        <v>-0</v>
      </c>
      <c r="AF760" s="0" t="n">
        <f aca="false">I760*K760*10000*-1</f>
        <v>-0</v>
      </c>
      <c r="AG760" s="0" t="n">
        <f aca="false">AE760+AF760</f>
        <v>-0</v>
      </c>
    </row>
    <row r="761" customFormat="false" ht="12.75" hidden="false" customHeight="false" outlineLevel="0" collapsed="false">
      <c r="D761" s="265"/>
      <c r="E761" s="266"/>
      <c r="F761" s="266"/>
      <c r="G761" s="267"/>
      <c r="I761" s="265"/>
      <c r="J761" s="266"/>
      <c r="K761" s="266"/>
      <c r="L761" s="268"/>
      <c r="M761" s="247" t="n">
        <f aca="false">M760+1</f>
        <v>26</v>
      </c>
      <c r="N761" s="175" t="str">
        <f aca="true">IF(D761="","",xEURO(OFFSET(C761,-M761+1,0),E761,OFFSET(C761,-M761+2,0),OFFSET(C761,-M761+2,0),OFFSET(C761,-M761+3,0)+AB761,OFFSET(C761,-M761+4,0),0,1)*D761)</f>
        <v/>
      </c>
      <c r="O761" s="235" t="str">
        <f aca="true">IF(D761="","",xEURO(OFFSET(C761,-M761+1,0),E761,OFFSET(C761,-M761+2,0),OFFSET(C761,-M761+2,0),OFFSET(C761,-M761+3,0)+AB761,OFFSET(C761,-M761+4,0),0,0))</f>
        <v/>
      </c>
      <c r="P761" s="175" t="str">
        <f aca="false">IF(D761="","",(O761-F761)*D761*10)</f>
        <v/>
      </c>
      <c r="Q761" s="175" t="str">
        <f aca="true">IF(D761="","",xEURO(OFFSET(C761,-M761+1,0),E761,OFFSET(C761,-M761+2,0),OFFSET(C761,-M761+2,0),OFFSET(C761,-M761+3,0)+AB761,OFFSET(C761,-M761+4,0),0,2)/10*D761)</f>
        <v/>
      </c>
      <c r="R761" s="248" t="str">
        <f aca="true">IF(D761="","",xEURO(OFFSET(C761,-M761+1,0),E761,OFFSET(C761,-M761+2,0),OFFSET(C761,-M761+2,0),OFFSET(C761,-M761+3,0)+AB761,OFFSET(C761,-M761+4,0),0,3)/100*D761*10000)</f>
        <v/>
      </c>
      <c r="S761" s="248" t="str">
        <f aca="true">IF(D761="","",xEURO(OFFSET(C761,-M761+1,0),E761,OFFSET(C761,-M761+2,0),OFFSET(C761,-M761+2,0),OFFSET(C761,-M761+3,0)+AB761,OFFSET(C761,-M761+4,0),0,5)/365.25*D761*10000)</f>
        <v/>
      </c>
      <c r="U761" s="175" t="str">
        <f aca="true">IF(I761="","",xEURO(OFFSET(C761,-M761+1,0),J761,OFFSET(C761,-M761+2,0),OFFSET(C761,-M761+2,0),OFFSET(C761,-M761+3,0)+AC761,OFFSET(C761,-M761+4,0),1,1)*I761)</f>
        <v/>
      </c>
      <c r="V761" s="235" t="str">
        <f aca="true">IF(I761="","",xEURO(OFFSET(C761,-M761+1,0),J761,OFFSET(C761,-M761+2,0),OFFSET(C761,-M761+2,0),OFFSET(C761,-M761+3,0)+AC761,OFFSET(C761,-M761+4,0),1,0))</f>
        <v/>
      </c>
      <c r="W761" s="175" t="str">
        <f aca="false">IF(I761="","",(V761-K761)*I761*10)</f>
        <v/>
      </c>
      <c r="X761" s="175" t="str">
        <f aca="true">IF(I761="","",xEURO(OFFSET(C761,-M761+1,0),J761,OFFSET(C761,-M761+2,0),OFFSET(C761,-M761+2,0),OFFSET(C761,-M761+3,0)+AC761,OFFSET(C761,-M761+4,0),1,2)/10*I761)</f>
        <v/>
      </c>
      <c r="Y761" s="248" t="str">
        <f aca="true">IF(I761="","",xEURO(OFFSET(C761,-M761+1,0),J761,OFFSET(C761,-M761+2,0),OFFSET(C761,-M761+2,0),OFFSET(C761,-M761+3,0)+AC761,OFFSET(C761,-M761+4,0),1,3)/100*I761*10000)</f>
        <v/>
      </c>
      <c r="Z761" s="248" t="str">
        <f aca="true">IF(I761="","",xEURO(OFFSET(C761,-M761+1,0),J761,OFFSET(C761,-M761+2,0),OFFSET(C761,-M761+2,0),OFFSET(C761,-M761+3,0)+AC761,OFFSET(C761,-M761+4,0),1,5)/365.25*I761*10000)</f>
        <v/>
      </c>
      <c r="AB761" s="249" t="str">
        <f aca="true">IF(D761="","",xCalcSkew(OFFSET(C761,-M761,0),E761-OFFSET(C761,-M761+1,0),b)/100)</f>
        <v/>
      </c>
      <c r="AC761" s="249" t="str">
        <f aca="true">IF(I761="","",xCalcSkew(OFFSET(C761,-M761,0),J761-OFFSET(C761,-M761+1,0),b)/100)</f>
        <v/>
      </c>
      <c r="AE761" s="0" t="n">
        <f aca="false">D761*F761*10000*-1</f>
        <v>-0</v>
      </c>
      <c r="AF761" s="0" t="n">
        <f aca="false">I761*K761*10000*-1</f>
        <v>-0</v>
      </c>
      <c r="AG761" s="0" t="n">
        <f aca="false">AE761+AF761</f>
        <v>-0</v>
      </c>
    </row>
    <row r="762" customFormat="false" ht="12.75" hidden="false" customHeight="false" outlineLevel="0" collapsed="false">
      <c r="D762" s="265"/>
      <c r="E762" s="266"/>
      <c r="F762" s="266"/>
      <c r="G762" s="267"/>
      <c r="I762" s="265"/>
      <c r="J762" s="266"/>
      <c r="K762" s="266"/>
      <c r="L762" s="268"/>
      <c r="M762" s="247" t="n">
        <f aca="false">M761+1</f>
        <v>27</v>
      </c>
      <c r="N762" s="175" t="str">
        <f aca="true">IF(D762="","",xEURO(OFFSET(C762,-M762+1,0),E762,OFFSET(C762,-M762+2,0),OFFSET(C762,-M762+2,0),OFFSET(C762,-M762+3,0)+AB762,OFFSET(C762,-M762+4,0),0,1)*D762)</f>
        <v/>
      </c>
      <c r="O762" s="235" t="str">
        <f aca="true">IF(D762="","",xEURO(OFFSET(C762,-M762+1,0),E762,OFFSET(C762,-M762+2,0),OFFSET(C762,-M762+2,0),OFFSET(C762,-M762+3,0)+AB762,OFFSET(C762,-M762+4,0),0,0))</f>
        <v/>
      </c>
      <c r="P762" s="175" t="str">
        <f aca="false">IF(D762="","",(O762-F762)*D762*10)</f>
        <v/>
      </c>
      <c r="Q762" s="175" t="str">
        <f aca="true">IF(D762="","",xEURO(OFFSET(C762,-M762+1,0),E762,OFFSET(C762,-M762+2,0),OFFSET(C762,-M762+2,0),OFFSET(C762,-M762+3,0)+AB762,OFFSET(C762,-M762+4,0),0,2)/10*D762)</f>
        <v/>
      </c>
      <c r="R762" s="248" t="str">
        <f aca="true">IF(D762="","",xEURO(OFFSET(C762,-M762+1,0),E762,OFFSET(C762,-M762+2,0),OFFSET(C762,-M762+2,0),OFFSET(C762,-M762+3,0)+AB762,OFFSET(C762,-M762+4,0),0,3)/100*D762*10000)</f>
        <v/>
      </c>
      <c r="S762" s="248" t="str">
        <f aca="true">IF(D762="","",xEURO(OFFSET(C762,-M762+1,0),E762,OFFSET(C762,-M762+2,0),OFFSET(C762,-M762+2,0),OFFSET(C762,-M762+3,0)+AB762,OFFSET(C762,-M762+4,0),0,5)/365.25*D762*10000)</f>
        <v/>
      </c>
      <c r="U762" s="175" t="str">
        <f aca="true">IF(I762="","",xEURO(OFFSET(C762,-M762+1,0),J762,OFFSET(C762,-M762+2,0),OFFSET(C762,-M762+2,0),OFFSET(C762,-M762+3,0)+AC762,OFFSET(C762,-M762+4,0),1,1)*I762)</f>
        <v/>
      </c>
      <c r="V762" s="235" t="str">
        <f aca="true">IF(I762="","",xEURO(OFFSET(C762,-M762+1,0),J762,OFFSET(C762,-M762+2,0),OFFSET(C762,-M762+2,0),OFFSET(C762,-M762+3,0)+AC762,OFFSET(C762,-M762+4,0),1,0))</f>
        <v/>
      </c>
      <c r="W762" s="175" t="str">
        <f aca="false">IF(I762="","",(V762-K762)*I762*10)</f>
        <v/>
      </c>
      <c r="X762" s="175" t="str">
        <f aca="true">IF(I762="","",xEURO(OFFSET(C762,-M762+1,0),J762,OFFSET(C762,-M762+2,0),OFFSET(C762,-M762+2,0),OFFSET(C762,-M762+3,0)+AC762,OFFSET(C762,-M762+4,0),1,2)/10*I762)</f>
        <v/>
      </c>
      <c r="Y762" s="248" t="str">
        <f aca="true">IF(I762="","",xEURO(OFFSET(C762,-M762+1,0),J762,OFFSET(C762,-M762+2,0),OFFSET(C762,-M762+2,0),OFFSET(C762,-M762+3,0)+AC762,OFFSET(C762,-M762+4,0),1,3)/100*I762*10000)</f>
        <v/>
      </c>
      <c r="Z762" s="248" t="str">
        <f aca="true">IF(I762="","",xEURO(OFFSET(C762,-M762+1,0),J762,OFFSET(C762,-M762+2,0),OFFSET(C762,-M762+2,0),OFFSET(C762,-M762+3,0)+AC762,OFFSET(C762,-M762+4,0),1,5)/365.25*I762*10000)</f>
        <v/>
      </c>
      <c r="AB762" s="249" t="str">
        <f aca="true">IF(D762="","",xCalcSkew(OFFSET(C762,-M762,0),E762-OFFSET(C762,-M762+1,0),b)/100)</f>
        <v/>
      </c>
      <c r="AC762" s="249" t="str">
        <f aca="true">IF(I762="","",xCalcSkew(OFFSET(C762,-M762,0),J762-OFFSET(C762,-M762+1,0),b)/100)</f>
        <v/>
      </c>
      <c r="AE762" s="0" t="n">
        <f aca="false">D762*F762*10000*-1</f>
        <v>-0</v>
      </c>
      <c r="AF762" s="0" t="n">
        <f aca="false">I762*K762*10000*-1</f>
        <v>-0</v>
      </c>
      <c r="AG762" s="0" t="n">
        <f aca="false">AE762+AF762</f>
        <v>-0</v>
      </c>
    </row>
    <row r="763" customFormat="false" ht="12.75" hidden="false" customHeight="false" outlineLevel="0" collapsed="false">
      <c r="D763" s="265"/>
      <c r="E763" s="266"/>
      <c r="F763" s="266"/>
      <c r="G763" s="267"/>
      <c r="I763" s="265"/>
      <c r="J763" s="266"/>
      <c r="K763" s="266"/>
      <c r="L763" s="268"/>
      <c r="M763" s="247" t="n">
        <f aca="false">M762+1</f>
        <v>28</v>
      </c>
      <c r="N763" s="175" t="str">
        <f aca="true">IF(D763="","",xEURO(OFFSET(C763,-M763+1,0),E763,OFFSET(C763,-M763+2,0),OFFSET(C763,-M763+2,0),OFFSET(C763,-M763+3,0)+AB763,OFFSET(C763,-M763+4,0),0,1)*D763)</f>
        <v/>
      </c>
      <c r="O763" s="235" t="str">
        <f aca="true">IF(D763="","",xEURO(OFFSET(C763,-M763+1,0),E763,OFFSET(C763,-M763+2,0),OFFSET(C763,-M763+2,0),OFFSET(C763,-M763+3,0)+AB763,OFFSET(C763,-M763+4,0),0,0))</f>
        <v/>
      </c>
      <c r="P763" s="175" t="str">
        <f aca="false">IF(D763="","",(O763-F763)*D763*10)</f>
        <v/>
      </c>
      <c r="Q763" s="175" t="str">
        <f aca="true">IF(D763="","",xEURO(OFFSET(C763,-M763+1,0),E763,OFFSET(C763,-M763+2,0),OFFSET(C763,-M763+2,0),OFFSET(C763,-M763+3,0)+AB763,OFFSET(C763,-M763+4,0),0,2)/10*D763)</f>
        <v/>
      </c>
      <c r="R763" s="248" t="str">
        <f aca="true">IF(D763="","",xEURO(OFFSET(C763,-M763+1,0),E763,OFFSET(C763,-M763+2,0),OFFSET(C763,-M763+2,0),OFFSET(C763,-M763+3,0)+AB763,OFFSET(C763,-M763+4,0),0,3)/100*D763*10000)</f>
        <v/>
      </c>
      <c r="S763" s="248" t="str">
        <f aca="true">IF(D763="","",xEURO(OFFSET(C763,-M763+1,0),E763,OFFSET(C763,-M763+2,0),OFFSET(C763,-M763+2,0),OFFSET(C763,-M763+3,0)+AB763,OFFSET(C763,-M763+4,0),0,5)/365.25*D763*10000)</f>
        <v/>
      </c>
      <c r="U763" s="175" t="str">
        <f aca="true">IF(I763="","",xEURO(OFFSET(C763,-M763+1,0),J763,OFFSET(C763,-M763+2,0),OFFSET(C763,-M763+2,0),OFFSET(C763,-M763+3,0)+AC763,OFFSET(C763,-M763+4,0),1,1)*I763)</f>
        <v/>
      </c>
      <c r="V763" s="235" t="str">
        <f aca="true">IF(I763="","",xEURO(OFFSET(C763,-M763+1,0),J763,OFFSET(C763,-M763+2,0),OFFSET(C763,-M763+2,0),OFFSET(C763,-M763+3,0)+AC763,OFFSET(C763,-M763+4,0),1,0))</f>
        <v/>
      </c>
      <c r="W763" s="175" t="str">
        <f aca="false">IF(I763="","",(V763-K763)*I763*10)</f>
        <v/>
      </c>
      <c r="X763" s="175" t="str">
        <f aca="true">IF(I763="","",xEURO(OFFSET(C763,-M763+1,0),J763,OFFSET(C763,-M763+2,0),OFFSET(C763,-M763+2,0),OFFSET(C763,-M763+3,0)+AC763,OFFSET(C763,-M763+4,0),1,2)/10*I763)</f>
        <v/>
      </c>
      <c r="Y763" s="248" t="str">
        <f aca="true">IF(I763="","",xEURO(OFFSET(C763,-M763+1,0),J763,OFFSET(C763,-M763+2,0),OFFSET(C763,-M763+2,0),OFFSET(C763,-M763+3,0)+AC763,OFFSET(C763,-M763+4,0),1,3)/100*I763*10000)</f>
        <v/>
      </c>
      <c r="Z763" s="248" t="str">
        <f aca="true">IF(I763="","",xEURO(OFFSET(C763,-M763+1,0),J763,OFFSET(C763,-M763+2,0),OFFSET(C763,-M763+2,0),OFFSET(C763,-M763+3,0)+AC763,OFFSET(C763,-M763+4,0),1,5)/365.25*I763*10000)</f>
        <v/>
      </c>
      <c r="AB763" s="249" t="str">
        <f aca="true">IF(D763="","",xCalcSkew(OFFSET(C763,-M763,0),E763-OFFSET(C763,-M763+1,0),b)/100)</f>
        <v/>
      </c>
      <c r="AC763" s="249" t="str">
        <f aca="true">IF(I763="","",xCalcSkew(OFFSET(C763,-M763,0),J763-OFFSET(C763,-M763+1,0),b)/100)</f>
        <v/>
      </c>
      <c r="AE763" s="0" t="n">
        <f aca="false">D763*F763*10000*-1</f>
        <v>-0</v>
      </c>
      <c r="AF763" s="0" t="n">
        <f aca="false">I763*K763*10000*-1</f>
        <v>-0</v>
      </c>
      <c r="AG763" s="0" t="n">
        <f aca="false">AE763+AF763</f>
        <v>-0</v>
      </c>
    </row>
    <row r="764" customFormat="false" ht="12.75" hidden="false" customHeight="false" outlineLevel="0" collapsed="false">
      <c r="D764" s="265"/>
      <c r="E764" s="266"/>
      <c r="F764" s="266"/>
      <c r="G764" s="267"/>
      <c r="I764" s="265"/>
      <c r="J764" s="266"/>
      <c r="K764" s="266"/>
      <c r="L764" s="268"/>
      <c r="M764" s="247" t="n">
        <f aca="false">M763+1</f>
        <v>29</v>
      </c>
      <c r="N764" s="175" t="str">
        <f aca="true">IF(D764="","",xEURO(OFFSET(C764,-M764+1,0),E764,OFFSET(C764,-M764+2,0),OFFSET(C764,-M764+2,0),OFFSET(C764,-M764+3,0)+AB764,OFFSET(C764,-M764+4,0),0,1)*D764)</f>
        <v/>
      </c>
      <c r="O764" s="235" t="str">
        <f aca="true">IF(D764="","",xEURO(OFFSET(C764,-M764+1,0),E764,OFFSET(C764,-M764+2,0),OFFSET(C764,-M764+2,0),OFFSET(C764,-M764+3,0)+AB764,OFFSET(C764,-M764+4,0),0,0))</f>
        <v/>
      </c>
      <c r="P764" s="175" t="str">
        <f aca="false">IF(D764="","",(O764-F764)*D764*10)</f>
        <v/>
      </c>
      <c r="Q764" s="175" t="str">
        <f aca="true">IF(D764="","",xEURO(OFFSET(C764,-M764+1,0),E764,OFFSET(C764,-M764+2,0),OFFSET(C764,-M764+2,0),OFFSET(C764,-M764+3,0)+AB764,OFFSET(C764,-M764+4,0),0,2)/10*D764)</f>
        <v/>
      </c>
      <c r="R764" s="248" t="str">
        <f aca="true">IF(D764="","",xEURO(OFFSET(C764,-M764+1,0),E764,OFFSET(C764,-M764+2,0),OFFSET(C764,-M764+2,0),OFFSET(C764,-M764+3,0)+AB764,OFFSET(C764,-M764+4,0),0,3)/100*D764*10000)</f>
        <v/>
      </c>
      <c r="S764" s="248" t="str">
        <f aca="true">IF(D764="","",xEURO(OFFSET(C764,-M764+1,0),E764,OFFSET(C764,-M764+2,0),OFFSET(C764,-M764+2,0),OFFSET(C764,-M764+3,0)+AB764,OFFSET(C764,-M764+4,0),0,5)/365.25*D764*10000)</f>
        <v/>
      </c>
      <c r="U764" s="175" t="str">
        <f aca="true">IF(I764="","",xEURO(OFFSET(C764,-M764+1,0),J764,OFFSET(C764,-M764+2,0),OFFSET(C764,-M764+2,0),OFFSET(C764,-M764+3,0)+AC764,OFFSET(C764,-M764+4,0),1,1)*I764)</f>
        <v/>
      </c>
      <c r="V764" s="235" t="str">
        <f aca="true">IF(I764="","",xEURO(OFFSET(C764,-M764+1,0),J764,OFFSET(C764,-M764+2,0),OFFSET(C764,-M764+2,0),OFFSET(C764,-M764+3,0)+AC764,OFFSET(C764,-M764+4,0),1,0))</f>
        <v/>
      </c>
      <c r="W764" s="175" t="str">
        <f aca="false">IF(I764="","",(V764-K764)*I764*10)</f>
        <v/>
      </c>
      <c r="X764" s="175" t="str">
        <f aca="true">IF(I764="","",xEURO(OFFSET(C764,-M764+1,0),J764,OFFSET(C764,-M764+2,0),OFFSET(C764,-M764+2,0),OFFSET(C764,-M764+3,0)+AC764,OFFSET(C764,-M764+4,0),1,2)/10*I764)</f>
        <v/>
      </c>
      <c r="Y764" s="248" t="str">
        <f aca="true">IF(I764="","",xEURO(OFFSET(C764,-M764+1,0),J764,OFFSET(C764,-M764+2,0),OFFSET(C764,-M764+2,0),OFFSET(C764,-M764+3,0)+AC764,OFFSET(C764,-M764+4,0),1,3)/100*I764*10000)</f>
        <v/>
      </c>
      <c r="Z764" s="248" t="str">
        <f aca="true">IF(I764="","",xEURO(OFFSET(C764,-M764+1,0),J764,OFFSET(C764,-M764+2,0),OFFSET(C764,-M764+2,0),OFFSET(C764,-M764+3,0)+AC764,OFFSET(C764,-M764+4,0),1,5)/365.25*I764*10000)</f>
        <v/>
      </c>
      <c r="AB764" s="249" t="str">
        <f aca="true">IF(D764="","",xCalcSkew(OFFSET(C764,-M764,0),E764-OFFSET(C764,-M764+1,0),b)/100)</f>
        <v/>
      </c>
      <c r="AC764" s="249" t="str">
        <f aca="true">IF(I764="","",xCalcSkew(OFFSET(C764,-M764,0),J764-OFFSET(C764,-M764+1,0),b)/100)</f>
        <v/>
      </c>
      <c r="AE764" s="0" t="n">
        <f aca="false">D764*F764*10000*-1</f>
        <v>-0</v>
      </c>
      <c r="AF764" s="0" t="n">
        <f aca="false">I764*K764*10000*-1</f>
        <v>-0</v>
      </c>
      <c r="AG764" s="0" t="n">
        <f aca="false">AE764+AF764</f>
        <v>-0</v>
      </c>
    </row>
    <row r="765" customFormat="false" ht="12.75" hidden="false" customHeight="false" outlineLevel="0" collapsed="false">
      <c r="D765" s="265"/>
      <c r="E765" s="266"/>
      <c r="F765" s="266"/>
      <c r="G765" s="267"/>
      <c r="I765" s="265"/>
      <c r="J765" s="266"/>
      <c r="K765" s="266"/>
      <c r="L765" s="268"/>
      <c r="M765" s="247" t="n">
        <f aca="false">M764+1</f>
        <v>30</v>
      </c>
      <c r="N765" s="175" t="str">
        <f aca="true">IF(D765="","",xEURO(OFFSET(C765,-M765+1,0),E765,OFFSET(C765,-M765+2,0),OFFSET(C765,-M765+2,0),OFFSET(C765,-M765+3,0)+AB765,OFFSET(C765,-M765+4,0),0,1)*D765)</f>
        <v/>
      </c>
      <c r="O765" s="235" t="str">
        <f aca="true">IF(D765="","",xEURO(OFFSET(C765,-M765+1,0),E765,OFFSET(C765,-M765+2,0),OFFSET(C765,-M765+2,0),OFFSET(C765,-M765+3,0)+AB765,OFFSET(C765,-M765+4,0),0,0))</f>
        <v/>
      </c>
      <c r="P765" s="175" t="str">
        <f aca="false">IF(D765="","",(O765-F765)*D765*10)</f>
        <v/>
      </c>
      <c r="Q765" s="175" t="str">
        <f aca="true">IF(D765="","",xEURO(OFFSET(C765,-M765+1,0),E765,OFFSET(C765,-M765+2,0),OFFSET(C765,-M765+2,0),OFFSET(C765,-M765+3,0)+AB765,OFFSET(C765,-M765+4,0),0,2)/10*D765)</f>
        <v/>
      </c>
      <c r="R765" s="248" t="str">
        <f aca="true">IF(D765="","",xEURO(OFFSET(C765,-M765+1,0),E765,OFFSET(C765,-M765+2,0),OFFSET(C765,-M765+2,0),OFFSET(C765,-M765+3,0)+AB765,OFFSET(C765,-M765+4,0),0,3)/100*D765*10000)</f>
        <v/>
      </c>
      <c r="S765" s="248" t="str">
        <f aca="true">IF(D765="","",xEURO(OFFSET(C765,-M765+1,0),E765,OFFSET(C765,-M765+2,0),OFFSET(C765,-M765+2,0),OFFSET(C765,-M765+3,0)+AB765,OFFSET(C765,-M765+4,0),0,5)/365.25*D765*10000)</f>
        <v/>
      </c>
      <c r="U765" s="175" t="str">
        <f aca="true">IF(I765="","",xEURO(OFFSET(C765,-M765+1,0),J765,OFFSET(C765,-M765+2,0),OFFSET(C765,-M765+2,0),OFFSET(C765,-M765+3,0)+AC765,OFFSET(C765,-M765+4,0),1,1)*I765)</f>
        <v/>
      </c>
      <c r="V765" s="235" t="str">
        <f aca="true">IF(I765="","",xEURO(OFFSET(C765,-M765+1,0),J765,OFFSET(C765,-M765+2,0),OFFSET(C765,-M765+2,0),OFFSET(C765,-M765+3,0)+AC765,OFFSET(C765,-M765+4,0),1,0))</f>
        <v/>
      </c>
      <c r="W765" s="175" t="str">
        <f aca="false">IF(I765="","",(V765-K765)*I765*10)</f>
        <v/>
      </c>
      <c r="X765" s="175" t="str">
        <f aca="true">IF(I765="","",xEURO(OFFSET(C765,-M765+1,0),J765,OFFSET(C765,-M765+2,0),OFFSET(C765,-M765+2,0),OFFSET(C765,-M765+3,0)+AC765,OFFSET(C765,-M765+4,0),1,2)/10*I765)</f>
        <v/>
      </c>
      <c r="Y765" s="248" t="str">
        <f aca="true">IF(I765="","",xEURO(OFFSET(C765,-M765+1,0),J765,OFFSET(C765,-M765+2,0),OFFSET(C765,-M765+2,0),OFFSET(C765,-M765+3,0)+AC765,OFFSET(C765,-M765+4,0),1,3)/100*I765*10000)</f>
        <v/>
      </c>
      <c r="Z765" s="248" t="str">
        <f aca="true">IF(I765="","",xEURO(OFFSET(C765,-M765+1,0),J765,OFFSET(C765,-M765+2,0),OFFSET(C765,-M765+2,0),OFFSET(C765,-M765+3,0)+AC765,OFFSET(C765,-M765+4,0),1,5)/365.25*I765*10000)</f>
        <v/>
      </c>
      <c r="AB765" s="249" t="str">
        <f aca="true">IF(D765="","",xCalcSkew(OFFSET(C765,-M765,0),E765-OFFSET(C765,-M765+1,0),b)/100)</f>
        <v/>
      </c>
      <c r="AC765" s="249" t="str">
        <f aca="true">IF(I765="","",xCalcSkew(OFFSET(C765,-M765,0),J765-OFFSET(C765,-M765+1,0),b)/100)</f>
        <v/>
      </c>
      <c r="AE765" s="0" t="n">
        <f aca="false">D765*F765*10000*-1</f>
        <v>-0</v>
      </c>
      <c r="AF765" s="0" t="n">
        <f aca="false">I765*K765*10000*-1</f>
        <v>-0</v>
      </c>
      <c r="AG765" s="0" t="n">
        <f aca="false">AE765+AF765</f>
        <v>-0</v>
      </c>
    </row>
    <row r="766" customFormat="false" ht="12.75" hidden="false" customHeight="false" outlineLevel="0" collapsed="false">
      <c r="D766" s="265"/>
      <c r="E766" s="266"/>
      <c r="F766" s="266"/>
      <c r="G766" s="267"/>
      <c r="I766" s="265"/>
      <c r="J766" s="266"/>
      <c r="K766" s="266"/>
      <c r="L766" s="268"/>
      <c r="M766" s="247" t="n">
        <f aca="false">M765+1</f>
        <v>31</v>
      </c>
      <c r="N766" s="175" t="str">
        <f aca="true">IF(D766="","",xEURO(OFFSET(C766,-M766+1,0),E766,OFFSET(C766,-M766+2,0),OFFSET(C766,-M766+2,0),OFFSET(C766,-M766+3,0)+AB766,OFFSET(C766,-M766+4,0),0,1)*D766)</f>
        <v/>
      </c>
      <c r="O766" s="235" t="str">
        <f aca="true">IF(D766="","",xEURO(OFFSET(C766,-M766+1,0),E766,OFFSET(C766,-M766+2,0),OFFSET(C766,-M766+2,0),OFFSET(C766,-M766+3,0)+AB766,OFFSET(C766,-M766+4,0),0,0))</f>
        <v/>
      </c>
      <c r="P766" s="175" t="str">
        <f aca="false">IF(D766="","",(O766-F766)*D766*10)</f>
        <v/>
      </c>
      <c r="Q766" s="175" t="str">
        <f aca="true">IF(D766="","",xEURO(OFFSET(C766,-M766+1,0),E766,OFFSET(C766,-M766+2,0),OFFSET(C766,-M766+2,0),OFFSET(C766,-M766+3,0)+AB766,OFFSET(C766,-M766+4,0),0,2)/10*D766)</f>
        <v/>
      </c>
      <c r="R766" s="248" t="str">
        <f aca="true">IF(D766="","",xEURO(OFFSET(C766,-M766+1,0),E766,OFFSET(C766,-M766+2,0),OFFSET(C766,-M766+2,0),OFFSET(C766,-M766+3,0)+AB766,OFFSET(C766,-M766+4,0),0,3)/100*D766*10000)</f>
        <v/>
      </c>
      <c r="S766" s="248" t="str">
        <f aca="true">IF(D766="","",xEURO(OFFSET(C766,-M766+1,0),E766,OFFSET(C766,-M766+2,0),OFFSET(C766,-M766+2,0),OFFSET(C766,-M766+3,0)+AB766,OFFSET(C766,-M766+4,0),0,5)/365.25*D766*10000)</f>
        <v/>
      </c>
      <c r="U766" s="175" t="str">
        <f aca="true">IF(I766="","",xEURO(OFFSET(C766,-M766+1,0),J766,OFFSET(C766,-M766+2,0),OFFSET(C766,-M766+2,0),OFFSET(C766,-M766+3,0)+AC766,OFFSET(C766,-M766+4,0),1,1)*I766)</f>
        <v/>
      </c>
      <c r="V766" s="235" t="str">
        <f aca="true">IF(I766="","",xEURO(OFFSET(C766,-M766+1,0),J766,OFFSET(C766,-M766+2,0),OFFSET(C766,-M766+2,0),OFFSET(C766,-M766+3,0)+AC766,OFFSET(C766,-M766+4,0),1,0))</f>
        <v/>
      </c>
      <c r="W766" s="175" t="str">
        <f aca="false">IF(I766="","",(V766-K766)*I766*10)</f>
        <v/>
      </c>
      <c r="X766" s="175" t="str">
        <f aca="true">IF(I766="","",xEURO(OFFSET(C766,-M766+1,0),J766,OFFSET(C766,-M766+2,0),OFFSET(C766,-M766+2,0),OFFSET(C766,-M766+3,0)+AC766,OFFSET(C766,-M766+4,0),1,2)/10*I766)</f>
        <v/>
      </c>
      <c r="Y766" s="248" t="str">
        <f aca="true">IF(I766="","",xEURO(OFFSET(C766,-M766+1,0),J766,OFFSET(C766,-M766+2,0),OFFSET(C766,-M766+2,0),OFFSET(C766,-M766+3,0)+AC766,OFFSET(C766,-M766+4,0),1,3)/100*I766*10000)</f>
        <v/>
      </c>
      <c r="Z766" s="248" t="str">
        <f aca="true">IF(I766="","",xEURO(OFFSET(C766,-M766+1,0),J766,OFFSET(C766,-M766+2,0),OFFSET(C766,-M766+2,0),OFFSET(C766,-M766+3,0)+AC766,OFFSET(C766,-M766+4,0),1,5)/365.25*I766*10000)</f>
        <v/>
      </c>
      <c r="AB766" s="249" t="str">
        <f aca="true">IF(D766="","",xCalcSkew(OFFSET(C766,-M766,0),E766-OFFSET(C766,-M766+1,0),b)/100)</f>
        <v/>
      </c>
      <c r="AC766" s="249" t="str">
        <f aca="true">IF(I766="","",xCalcSkew(OFFSET(C766,-M766,0),J766-OFFSET(C766,-M766+1,0),b)/100)</f>
        <v/>
      </c>
      <c r="AE766" s="0" t="n">
        <f aca="false">D766*F766*10000*-1</f>
        <v>-0</v>
      </c>
      <c r="AF766" s="0" t="n">
        <f aca="false">I766*K766*10000*-1</f>
        <v>-0</v>
      </c>
      <c r="AG766" s="0" t="n">
        <f aca="false">AE766+AF766</f>
        <v>-0</v>
      </c>
    </row>
    <row r="767" customFormat="false" ht="12.75" hidden="false" customHeight="false" outlineLevel="0" collapsed="false">
      <c r="D767" s="265"/>
      <c r="E767" s="266"/>
      <c r="F767" s="266"/>
      <c r="G767" s="267"/>
      <c r="I767" s="265"/>
      <c r="J767" s="266"/>
      <c r="K767" s="266"/>
      <c r="L767" s="268"/>
      <c r="M767" s="247" t="n">
        <f aca="false">M766+1</f>
        <v>32</v>
      </c>
      <c r="N767" s="175" t="str">
        <f aca="true">IF(D767="","",xEURO(OFFSET(C767,-M767+1,0),E767,OFFSET(C767,-M767+2,0),OFFSET(C767,-M767+2,0),OFFSET(C767,-M767+3,0)+AB767,OFFSET(C767,-M767+4,0),0,1)*D767)</f>
        <v/>
      </c>
      <c r="O767" s="235" t="str">
        <f aca="true">IF(D767="","",xEURO(OFFSET(C767,-M767+1,0),E767,OFFSET(C767,-M767+2,0),OFFSET(C767,-M767+2,0),OFFSET(C767,-M767+3,0)+AB767,OFFSET(C767,-M767+4,0),0,0))</f>
        <v/>
      </c>
      <c r="P767" s="175" t="str">
        <f aca="false">IF(D767="","",(O767-F767)*D767*10)</f>
        <v/>
      </c>
      <c r="Q767" s="175" t="str">
        <f aca="true">IF(D767="","",xEURO(OFFSET(C767,-M767+1,0),E767,OFFSET(C767,-M767+2,0),OFFSET(C767,-M767+2,0),OFFSET(C767,-M767+3,0)+AB767,OFFSET(C767,-M767+4,0),0,2)/10*D767)</f>
        <v/>
      </c>
      <c r="R767" s="248" t="str">
        <f aca="true">IF(D767="","",xEURO(OFFSET(C767,-M767+1,0),E767,OFFSET(C767,-M767+2,0),OFFSET(C767,-M767+2,0),OFFSET(C767,-M767+3,0)+AB767,OFFSET(C767,-M767+4,0),0,3)/100*D767*10000)</f>
        <v/>
      </c>
      <c r="S767" s="248" t="str">
        <f aca="true">IF(D767="","",xEURO(OFFSET(C767,-M767+1,0),E767,OFFSET(C767,-M767+2,0),OFFSET(C767,-M767+2,0),OFFSET(C767,-M767+3,0)+AB767,OFFSET(C767,-M767+4,0),0,5)/365.25*D767*10000)</f>
        <v/>
      </c>
      <c r="U767" s="175" t="str">
        <f aca="true">IF(I767="","",xEURO(OFFSET(C767,-M767+1,0),J767,OFFSET(C767,-M767+2,0),OFFSET(C767,-M767+2,0),OFFSET(C767,-M767+3,0)+AC767,OFFSET(C767,-M767+4,0),1,1)*I767)</f>
        <v/>
      </c>
      <c r="V767" s="235" t="str">
        <f aca="true">IF(I767="","",xEURO(OFFSET(C767,-M767+1,0),J767,OFFSET(C767,-M767+2,0),OFFSET(C767,-M767+2,0),OFFSET(C767,-M767+3,0)+AC767,OFFSET(C767,-M767+4,0),1,0))</f>
        <v/>
      </c>
      <c r="W767" s="175" t="str">
        <f aca="false">IF(I767="","",(V767-K767)*I767*10)</f>
        <v/>
      </c>
      <c r="X767" s="175" t="str">
        <f aca="true">IF(I767="","",xEURO(OFFSET(C767,-M767+1,0),J767,OFFSET(C767,-M767+2,0),OFFSET(C767,-M767+2,0),OFFSET(C767,-M767+3,0)+AC767,OFFSET(C767,-M767+4,0),1,2)/10*I767)</f>
        <v/>
      </c>
      <c r="Y767" s="248" t="str">
        <f aca="true">IF(I767="","",xEURO(OFFSET(C767,-M767+1,0),J767,OFFSET(C767,-M767+2,0),OFFSET(C767,-M767+2,0),OFFSET(C767,-M767+3,0)+AC767,OFFSET(C767,-M767+4,0),1,3)/100*I767*10000)</f>
        <v/>
      </c>
      <c r="Z767" s="248" t="str">
        <f aca="true">IF(I767="","",xEURO(OFFSET(C767,-M767+1,0),J767,OFFSET(C767,-M767+2,0),OFFSET(C767,-M767+2,0),OFFSET(C767,-M767+3,0)+AC767,OFFSET(C767,-M767+4,0),1,5)/365.25*I767*10000)</f>
        <v/>
      </c>
      <c r="AB767" s="249" t="str">
        <f aca="true">IF(D767="","",xCalcSkew(OFFSET(C767,-M767,0),E767-OFFSET(C767,-M767+1,0),b)/100)</f>
        <v/>
      </c>
      <c r="AC767" s="249" t="str">
        <f aca="true">IF(I767="","",xCalcSkew(OFFSET(C767,-M767,0),J767-OFFSET(C767,-M767+1,0),b)/100)</f>
        <v/>
      </c>
      <c r="AE767" s="0" t="n">
        <f aca="false">D767*F767*10000*-1</f>
        <v>-0</v>
      </c>
      <c r="AF767" s="0" t="n">
        <f aca="false">I767*K767*10000*-1</f>
        <v>-0</v>
      </c>
      <c r="AG767" s="0" t="n">
        <f aca="false">AE767+AF767</f>
        <v>-0</v>
      </c>
    </row>
    <row r="768" customFormat="false" ht="12.75" hidden="false" customHeight="false" outlineLevel="0" collapsed="false">
      <c r="D768" s="265"/>
      <c r="E768" s="266"/>
      <c r="F768" s="266"/>
      <c r="G768" s="267"/>
      <c r="I768" s="265"/>
      <c r="J768" s="266"/>
      <c r="K768" s="266"/>
      <c r="L768" s="268"/>
      <c r="M768" s="247" t="n">
        <f aca="false">M767+1</f>
        <v>33</v>
      </c>
      <c r="N768" s="175" t="str">
        <f aca="true">IF(D768="","",xEURO(OFFSET(C768,-M768+1,0),E768,OFFSET(C768,-M768+2,0),OFFSET(C768,-M768+2,0),OFFSET(C768,-M768+3,0)+AB768,OFFSET(C768,-M768+4,0),0,1)*D768)</f>
        <v/>
      </c>
      <c r="O768" s="235" t="str">
        <f aca="true">IF(D768="","",xEURO(OFFSET(C768,-M768+1,0),E768,OFFSET(C768,-M768+2,0),OFFSET(C768,-M768+2,0),OFFSET(C768,-M768+3,0)+AB768,OFFSET(C768,-M768+4,0),0,0))</f>
        <v/>
      </c>
      <c r="P768" s="175" t="str">
        <f aca="false">IF(D768="","",(O768-F768)*D768*10)</f>
        <v/>
      </c>
      <c r="Q768" s="175" t="str">
        <f aca="true">IF(D768="","",xEURO(OFFSET(C768,-M768+1,0),E768,OFFSET(C768,-M768+2,0),OFFSET(C768,-M768+2,0),OFFSET(C768,-M768+3,0)+AB768,OFFSET(C768,-M768+4,0),0,2)/10*D768)</f>
        <v/>
      </c>
      <c r="R768" s="248" t="str">
        <f aca="true">IF(D768="","",xEURO(OFFSET(C768,-M768+1,0),E768,OFFSET(C768,-M768+2,0),OFFSET(C768,-M768+2,0),OFFSET(C768,-M768+3,0)+AB768,OFFSET(C768,-M768+4,0),0,3)/100*D768*10000)</f>
        <v/>
      </c>
      <c r="S768" s="248" t="str">
        <f aca="true">IF(D768="","",xEURO(OFFSET(C768,-M768+1,0),E768,OFFSET(C768,-M768+2,0),OFFSET(C768,-M768+2,0),OFFSET(C768,-M768+3,0)+AB768,OFFSET(C768,-M768+4,0),0,5)/365.25*D768*10000)</f>
        <v/>
      </c>
      <c r="U768" s="175" t="str">
        <f aca="true">IF(I768="","",xEURO(OFFSET(C768,-M768+1,0),J768,OFFSET(C768,-M768+2,0),OFFSET(C768,-M768+2,0),OFFSET(C768,-M768+3,0)+AC768,OFFSET(C768,-M768+4,0),1,1)*I768)</f>
        <v/>
      </c>
      <c r="V768" s="235" t="str">
        <f aca="true">IF(I768="","",xEURO(OFFSET(C768,-M768+1,0),J768,OFFSET(C768,-M768+2,0),OFFSET(C768,-M768+2,0),OFFSET(C768,-M768+3,0)+AC768,OFFSET(C768,-M768+4,0),1,0))</f>
        <v/>
      </c>
      <c r="W768" s="175" t="str">
        <f aca="false">IF(I768="","",(V768-K768)*I768*10)</f>
        <v/>
      </c>
      <c r="X768" s="175" t="str">
        <f aca="true">IF(I768="","",xEURO(OFFSET(C768,-M768+1,0),J768,OFFSET(C768,-M768+2,0),OFFSET(C768,-M768+2,0),OFFSET(C768,-M768+3,0)+AC768,OFFSET(C768,-M768+4,0),1,2)/10*I768)</f>
        <v/>
      </c>
      <c r="Y768" s="248" t="str">
        <f aca="true">IF(I768="","",xEURO(OFFSET(C768,-M768+1,0),J768,OFFSET(C768,-M768+2,0),OFFSET(C768,-M768+2,0),OFFSET(C768,-M768+3,0)+AC768,OFFSET(C768,-M768+4,0),1,3)/100*I768*10000)</f>
        <v/>
      </c>
      <c r="Z768" s="248" t="str">
        <f aca="true">IF(I768="","",xEURO(OFFSET(C768,-M768+1,0),J768,OFFSET(C768,-M768+2,0),OFFSET(C768,-M768+2,0),OFFSET(C768,-M768+3,0)+AC768,OFFSET(C768,-M768+4,0),1,5)/365.25*I768*10000)</f>
        <v/>
      </c>
      <c r="AB768" s="249" t="str">
        <f aca="true">IF(D768="","",xCalcSkew(OFFSET(C768,-M768,0),E768-OFFSET(C768,-M768+1,0),b)/100)</f>
        <v/>
      </c>
      <c r="AC768" s="249" t="str">
        <f aca="true">IF(I768="","",xCalcSkew(OFFSET(C768,-M768,0),J768-OFFSET(C768,-M768+1,0),b)/100)</f>
        <v/>
      </c>
      <c r="AE768" s="0" t="n">
        <f aca="false">D768*F768*10000*-1</f>
        <v>-0</v>
      </c>
      <c r="AF768" s="0" t="n">
        <f aca="false">I768*K768*10000*-1</f>
        <v>-0</v>
      </c>
      <c r="AG768" s="0" t="n">
        <f aca="false">AE768+AF768</f>
        <v>-0</v>
      </c>
    </row>
    <row r="769" customFormat="false" ht="12.75" hidden="false" customHeight="false" outlineLevel="0" collapsed="false">
      <c r="D769" s="265"/>
      <c r="E769" s="266"/>
      <c r="F769" s="266"/>
      <c r="G769" s="267"/>
      <c r="I769" s="265"/>
      <c r="J769" s="266"/>
      <c r="K769" s="266"/>
      <c r="L769" s="268"/>
      <c r="M769" s="247" t="n">
        <f aca="false">M768+1</f>
        <v>34</v>
      </c>
      <c r="N769" s="175" t="str">
        <f aca="true">IF(D769="","",xEURO(OFFSET(C769,-M769+1,0),E769,OFFSET(C769,-M769+2,0),OFFSET(C769,-M769+2,0),OFFSET(C769,-M769+3,0)+AB769,OFFSET(C769,-M769+4,0),0,1)*D769)</f>
        <v/>
      </c>
      <c r="O769" s="235" t="str">
        <f aca="true">IF(D769="","",xEURO(OFFSET(C769,-M769+1,0),E769,OFFSET(C769,-M769+2,0),OFFSET(C769,-M769+2,0),OFFSET(C769,-M769+3,0)+AB769,OFFSET(C769,-M769+4,0),0,0))</f>
        <v/>
      </c>
      <c r="P769" s="175" t="str">
        <f aca="false">IF(D769="","",(O769-F769)*D769*10)</f>
        <v/>
      </c>
      <c r="Q769" s="175" t="str">
        <f aca="true">IF(D769="","",xEURO(OFFSET(C769,-M769+1,0),E769,OFFSET(C769,-M769+2,0),OFFSET(C769,-M769+2,0),OFFSET(C769,-M769+3,0)+AB769,OFFSET(C769,-M769+4,0),0,2)/10*D769)</f>
        <v/>
      </c>
      <c r="R769" s="248" t="str">
        <f aca="true">IF(D769="","",xEURO(OFFSET(C769,-M769+1,0),E769,OFFSET(C769,-M769+2,0),OFFSET(C769,-M769+2,0),OFFSET(C769,-M769+3,0)+AB769,OFFSET(C769,-M769+4,0),0,3)/100*D769*10000)</f>
        <v/>
      </c>
      <c r="S769" s="248" t="str">
        <f aca="true">IF(D769="","",xEURO(OFFSET(C769,-M769+1,0),E769,OFFSET(C769,-M769+2,0),OFFSET(C769,-M769+2,0),OFFSET(C769,-M769+3,0)+AB769,OFFSET(C769,-M769+4,0),0,5)/365.25*D769*10000)</f>
        <v/>
      </c>
      <c r="U769" s="175" t="str">
        <f aca="true">IF(I769="","",xEURO(OFFSET(C769,-M769+1,0),J769,OFFSET(C769,-M769+2,0),OFFSET(C769,-M769+2,0),OFFSET(C769,-M769+3,0)+AC769,OFFSET(C769,-M769+4,0),1,1)*I769)</f>
        <v/>
      </c>
      <c r="V769" s="235" t="str">
        <f aca="true">IF(I769="","",xEURO(OFFSET(C769,-M769+1,0),J769,OFFSET(C769,-M769+2,0),OFFSET(C769,-M769+2,0),OFFSET(C769,-M769+3,0)+AC769,OFFSET(C769,-M769+4,0),1,0))</f>
        <v/>
      </c>
      <c r="W769" s="175" t="str">
        <f aca="false">IF(I769="","",(V769-K769)*I769*10)</f>
        <v/>
      </c>
      <c r="X769" s="175" t="str">
        <f aca="true">IF(I769="","",xEURO(OFFSET(C769,-M769+1,0),J769,OFFSET(C769,-M769+2,0),OFFSET(C769,-M769+2,0),OFFSET(C769,-M769+3,0)+AC769,OFFSET(C769,-M769+4,0),1,2)/10*I769)</f>
        <v/>
      </c>
      <c r="Y769" s="248" t="str">
        <f aca="true">IF(I769="","",xEURO(OFFSET(C769,-M769+1,0),J769,OFFSET(C769,-M769+2,0),OFFSET(C769,-M769+2,0),OFFSET(C769,-M769+3,0)+AC769,OFFSET(C769,-M769+4,0),1,3)/100*I769*10000)</f>
        <v/>
      </c>
      <c r="Z769" s="248" t="str">
        <f aca="true">IF(I769="","",xEURO(OFFSET(C769,-M769+1,0),J769,OFFSET(C769,-M769+2,0),OFFSET(C769,-M769+2,0),OFFSET(C769,-M769+3,0)+AC769,OFFSET(C769,-M769+4,0),1,5)/365.25*I769*10000)</f>
        <v/>
      </c>
      <c r="AB769" s="249" t="str">
        <f aca="true">IF(D769="","",xCalcSkew(OFFSET(C769,-M769,0),E769-OFFSET(C769,-M769+1,0),b)/100)</f>
        <v/>
      </c>
      <c r="AC769" s="249" t="str">
        <f aca="true">IF(I769="","",xCalcSkew(OFFSET(C769,-M769,0),J769-OFFSET(C769,-M769+1,0),b)/100)</f>
        <v/>
      </c>
      <c r="AE769" s="0" t="n">
        <f aca="false">D769*F769*10000*-1</f>
        <v>-0</v>
      </c>
      <c r="AF769" s="0" t="n">
        <f aca="false">I769*K769*10000*-1</f>
        <v>-0</v>
      </c>
      <c r="AG769" s="0" t="n">
        <f aca="false">AE769+AF769</f>
        <v>-0</v>
      </c>
    </row>
    <row r="770" customFormat="false" ht="12.75" hidden="false" customHeight="false" outlineLevel="0" collapsed="false">
      <c r="D770" s="265"/>
      <c r="E770" s="266"/>
      <c r="F770" s="266"/>
      <c r="G770" s="267"/>
      <c r="I770" s="265"/>
      <c r="J770" s="266"/>
      <c r="K770" s="266"/>
      <c r="L770" s="268"/>
      <c r="M770" s="247" t="n">
        <f aca="false">M769+1</f>
        <v>35</v>
      </c>
      <c r="N770" s="175" t="str">
        <f aca="true">IF(D770="","",xEURO(OFFSET(C770,-M770+1,0),E770,OFFSET(C770,-M770+2,0),OFFSET(C770,-M770+2,0),OFFSET(C770,-M770+3,0)+AB770,OFFSET(C770,-M770+4,0),0,1)*D770)</f>
        <v/>
      </c>
      <c r="O770" s="235" t="str">
        <f aca="true">IF(D770="","",xEURO(OFFSET(C770,-M770+1,0),E770,OFFSET(C770,-M770+2,0),OFFSET(C770,-M770+2,0),OFFSET(C770,-M770+3,0)+AB770,OFFSET(C770,-M770+4,0),0,0))</f>
        <v/>
      </c>
      <c r="P770" s="175" t="str">
        <f aca="false">IF(D770="","",(O770-F770)*D770*10)</f>
        <v/>
      </c>
      <c r="Q770" s="175" t="str">
        <f aca="true">IF(D770="","",xEURO(OFFSET(C770,-M770+1,0),E770,OFFSET(C770,-M770+2,0),OFFSET(C770,-M770+2,0),OFFSET(C770,-M770+3,0)+AB770,OFFSET(C770,-M770+4,0),0,2)/10*D770)</f>
        <v/>
      </c>
      <c r="R770" s="248" t="str">
        <f aca="true">IF(D770="","",xEURO(OFFSET(C770,-M770+1,0),E770,OFFSET(C770,-M770+2,0),OFFSET(C770,-M770+2,0),OFFSET(C770,-M770+3,0)+AB770,OFFSET(C770,-M770+4,0),0,3)/100*D770*10000)</f>
        <v/>
      </c>
      <c r="S770" s="248" t="str">
        <f aca="true">IF(D770="","",xEURO(OFFSET(C770,-M770+1,0),E770,OFFSET(C770,-M770+2,0),OFFSET(C770,-M770+2,0),OFFSET(C770,-M770+3,0)+AB770,OFFSET(C770,-M770+4,0),0,5)/365.25*D770*10000)</f>
        <v/>
      </c>
      <c r="U770" s="175" t="str">
        <f aca="true">IF(I770="","",xEURO(OFFSET(C770,-M770+1,0),J770,OFFSET(C770,-M770+2,0),OFFSET(C770,-M770+2,0),OFFSET(C770,-M770+3,0)+AC770,OFFSET(C770,-M770+4,0),1,1)*I770)</f>
        <v/>
      </c>
      <c r="V770" s="235" t="str">
        <f aca="true">IF(I770="","",xEURO(OFFSET(C770,-M770+1,0),J770,OFFSET(C770,-M770+2,0),OFFSET(C770,-M770+2,0),OFFSET(C770,-M770+3,0)+AC770,OFFSET(C770,-M770+4,0),1,0))</f>
        <v/>
      </c>
      <c r="W770" s="175" t="str">
        <f aca="false">IF(I770="","",(V770-K770)*I770*10)</f>
        <v/>
      </c>
      <c r="X770" s="175" t="str">
        <f aca="true">IF(I770="","",xEURO(OFFSET(C770,-M770+1,0),J770,OFFSET(C770,-M770+2,0),OFFSET(C770,-M770+2,0),OFFSET(C770,-M770+3,0)+AC770,OFFSET(C770,-M770+4,0),1,2)/10*I770)</f>
        <v/>
      </c>
      <c r="Y770" s="248" t="str">
        <f aca="true">IF(I770="","",xEURO(OFFSET(C770,-M770+1,0),J770,OFFSET(C770,-M770+2,0),OFFSET(C770,-M770+2,0),OFFSET(C770,-M770+3,0)+AC770,OFFSET(C770,-M770+4,0),1,3)/100*I770*10000)</f>
        <v/>
      </c>
      <c r="Z770" s="248" t="str">
        <f aca="true">IF(I770="","",xEURO(OFFSET(C770,-M770+1,0),J770,OFFSET(C770,-M770+2,0),OFFSET(C770,-M770+2,0),OFFSET(C770,-M770+3,0)+AC770,OFFSET(C770,-M770+4,0),1,5)/365.25*I770*10000)</f>
        <v/>
      </c>
      <c r="AB770" s="249" t="str">
        <f aca="true">IF(D770="","",xCalcSkew(OFFSET(C770,-M770,0),E770-OFFSET(C770,-M770+1,0),b)/100)</f>
        <v/>
      </c>
      <c r="AC770" s="249" t="str">
        <f aca="true">IF(I770="","",xCalcSkew(OFFSET(C770,-M770,0),J770-OFFSET(C770,-M770+1,0),b)/100)</f>
        <v/>
      </c>
      <c r="AE770" s="0" t="n">
        <f aca="false">D770*F770*10000*-1</f>
        <v>-0</v>
      </c>
      <c r="AF770" s="0" t="n">
        <f aca="false">I770*K770*10000*-1</f>
        <v>-0</v>
      </c>
      <c r="AG770" s="0" t="n">
        <f aca="false">AE770+AF770</f>
        <v>-0</v>
      </c>
    </row>
    <row r="771" customFormat="false" ht="12.75" hidden="false" customHeight="false" outlineLevel="0" collapsed="false">
      <c r="D771" s="274" t="n">
        <f aca="true">SUM(INDIRECT(CONCATENATE(ADDRESS(ROW(D735),COLUMN(D735)),":",ADDRESS(ROW()-1,COLUMN()))))</f>
        <v>-245</v>
      </c>
      <c r="I771" s="274" t="n">
        <f aca="true">SUM(INDIRECT(CONCATENATE(ADDRESS(ROW(I735),COLUMN(I735)),":",ADDRESS(ROW()-1,COLUMN()))))</f>
        <v>375</v>
      </c>
      <c r="J771" s="170"/>
      <c r="K771" s="170"/>
      <c r="L771" s="170"/>
      <c r="N771" s="274" t="e">
        <f aca="true">SUM(INDIRECT(CONCATENATE(ADDRESS(ROW(N735),COLUMN(N735)),":",ADDRESS(ROW()-1,COLUMN()))))</f>
        <v>#NAME?</v>
      </c>
      <c r="O771" s="274" t="e">
        <f aca="true">SUM(INDIRECT(CONCATENATE(ADDRESS(ROW(O735),COLUMN(O735)),":",ADDRESS(ROW()-1,COLUMN()))))</f>
        <v>#NAME?</v>
      </c>
      <c r="P771" s="274" t="e">
        <f aca="true">SUM(INDIRECT(CONCATENATE(ADDRESS(ROW(P735),COLUMN(P735)),":",ADDRESS(ROW()-1,COLUMN()))))</f>
        <v>#NAME?</v>
      </c>
      <c r="Q771" s="274" t="e">
        <f aca="true">SUM(INDIRECT(CONCATENATE(ADDRESS(ROW(Q735),COLUMN(Q735)),":",ADDRESS(ROW()-1,COLUMN()))))</f>
        <v>#NAME?</v>
      </c>
      <c r="R771" s="274" t="e">
        <f aca="true">SUM(INDIRECT(CONCATENATE(ADDRESS(ROW(R735),COLUMN(R735)),":",ADDRESS(ROW()-1,COLUMN()))))</f>
        <v>#NAME?</v>
      </c>
      <c r="S771" s="274" t="e">
        <f aca="true">SUM(INDIRECT(CONCATENATE(ADDRESS(ROW(S735),COLUMN(S735)),":",ADDRESS(ROW()-1,COLUMN()))))</f>
        <v>#NAME?</v>
      </c>
      <c r="T771" s="175"/>
      <c r="U771" s="274" t="e">
        <f aca="true">SUM(INDIRECT(CONCATENATE(ADDRESS(ROW(U735),COLUMN(U735)),":",ADDRESS(ROW()-1,COLUMN()))))</f>
        <v>#NAME?</v>
      </c>
      <c r="V771" s="274" t="e">
        <f aca="true">SUM(INDIRECT(CONCATENATE(ADDRESS(ROW(V735),COLUMN(V735)),":",ADDRESS(ROW()-1,COLUMN()))))</f>
        <v>#NAME?</v>
      </c>
      <c r="W771" s="274" t="e">
        <f aca="true">SUM(INDIRECT(CONCATENATE(ADDRESS(ROW(W735),COLUMN(W735)),":",ADDRESS(ROW()-1,COLUMN()))))</f>
        <v>#NAME?</v>
      </c>
      <c r="X771" s="274" t="e">
        <f aca="true">SUM(INDIRECT(CONCATENATE(ADDRESS(ROW(X735),COLUMN(X735)),":",ADDRESS(ROW()-1,COLUMN()))))</f>
        <v>#NAME?</v>
      </c>
      <c r="Y771" s="274" t="e">
        <f aca="true">SUM(INDIRECT(CONCATENATE(ADDRESS(ROW(Y735),COLUMN(Y735)),":",ADDRESS(ROW()-1,COLUMN()))))</f>
        <v>#NAME?</v>
      </c>
      <c r="Z771" s="274" t="e">
        <f aca="true">SUM(INDIRECT(CONCATENATE(ADDRESS(ROW(Z735),COLUMN(Z735)),":",ADDRESS(ROW()-1,COLUMN()))))</f>
        <v>#NAME?</v>
      </c>
      <c r="AE771" s="0" t="n">
        <f aca="false">D771*F771*10000*-1</f>
        <v>0</v>
      </c>
      <c r="AF771" s="0" t="n">
        <f aca="false">I771*K771*10000*-1</f>
        <v>-0</v>
      </c>
      <c r="AG771" s="0" t="n">
        <f aca="false">AE771+AF771</f>
        <v>0</v>
      </c>
    </row>
    <row r="772" customFormat="false" ht="12.75" hidden="false" customHeight="false" outlineLevel="0" collapsed="false">
      <c r="AE772" s="0" t="n">
        <f aca="false">D772*F772*10000*-1</f>
        <v>-0</v>
      </c>
      <c r="AF772" s="0" t="n">
        <f aca="false">I772*K772*10000*-1</f>
        <v>-0</v>
      </c>
      <c r="AG772" s="0" t="n">
        <f aca="false">AE772+AF772</f>
        <v>-0</v>
      </c>
    </row>
    <row r="773" customFormat="false" ht="12.75" hidden="false" customHeight="false" outlineLevel="0" collapsed="false">
      <c r="C773" s="264" t="n">
        <f aca="false">EOMONTH(C735,0)+1</f>
        <v>37834</v>
      </c>
      <c r="D773" s="265" t="n">
        <v>15</v>
      </c>
      <c r="E773" s="266" t="n">
        <v>3.25</v>
      </c>
      <c r="F773" s="266" t="n">
        <v>0.565</v>
      </c>
      <c r="G773" s="267" t="s">
        <v>167</v>
      </c>
      <c r="I773" s="265" t="n">
        <v>15</v>
      </c>
      <c r="J773" s="266" t="n">
        <v>3.25</v>
      </c>
      <c r="K773" s="266" t="n">
        <v>0.565</v>
      </c>
      <c r="L773" s="268" t="s">
        <v>167</v>
      </c>
      <c r="M773" s="247" t="n">
        <v>0</v>
      </c>
      <c r="N773" s="175" t="e">
        <f aca="true">IF(D773="","",xEURO(OFFSET(C773,-M773+1,0),E773,OFFSET(C773,-M773+2,0),OFFSET(C773,-M773+2,0),OFFSET(C773,-M773+3,0)+AB773,OFFSET(C773,-M773+4,0),0,1)*D773)</f>
        <v>#NAME?</v>
      </c>
      <c r="O773" s="235" t="e">
        <f aca="true">IF(D773="","",xEURO(OFFSET(C773,-M773+1,0),E773,OFFSET(C773,-M773+2,0),OFFSET(C773,-M773+2,0),OFFSET(C773,-M773+3,0)+AB773,OFFSET(C773,-M773+4,0),0,0))</f>
        <v>#NAME?</v>
      </c>
      <c r="P773" s="175" t="e">
        <f aca="false">IF(D773="","",(O773-F773)*D773*10)</f>
        <v>#NAME?</v>
      </c>
      <c r="Q773" s="175" t="e">
        <f aca="true">IF(D773="","",xEURO(OFFSET(C773,-M773+1,0),E773,OFFSET(C773,-M773+2,0),OFFSET(C773,-M773+2,0),OFFSET(C773,-M773+3,0)+AB773,OFFSET(C773,-M773+4,0),0,2)/10*D773)</f>
        <v>#NAME?</v>
      </c>
      <c r="R773" s="248" t="e">
        <f aca="true">IF(D773="","",xEURO(OFFSET(C773,-M773+1,0),E773,OFFSET(C773,-M773+2,0),OFFSET(C773,-M773+2,0),OFFSET(C773,-M773+3,0)+AB773,OFFSET(C773,-M773+4,0),0,3)/100*D773*10000)</f>
        <v>#NAME?</v>
      </c>
      <c r="S773" s="248" t="e">
        <f aca="true">IF(D773="","",xEURO(OFFSET(C773,-M773+1,0),E773,OFFSET(C773,-M773+2,0),OFFSET(C773,-M773+2,0),OFFSET(C773,-M773+3,0)+AB773,OFFSET(C773,-M773+4,0),0,5)/365.25*D773*10000)</f>
        <v>#NAME?</v>
      </c>
      <c r="U773" s="175" t="e">
        <f aca="true">IF(I773="","",xEURO(OFFSET(C773,-M773+1,0),J773,OFFSET(C773,-M773+2,0),OFFSET(C773,-M773+2,0),OFFSET(C773,-M773+3,0)+AC773,OFFSET(C773,-M773+4,0),1,1)*I773)</f>
        <v>#NAME?</v>
      </c>
      <c r="V773" s="235" t="e">
        <f aca="true">IF(I773="","",xEURO(OFFSET(C773,-M773+1,0),J773,OFFSET(C773,-M773+2,0),OFFSET(C773,-M773+2,0),OFFSET(C773,-M773+3,0)+AC773,OFFSET(C773,-M773+4,0),1,0))</f>
        <v>#NAME?</v>
      </c>
      <c r="W773" s="175" t="e">
        <f aca="false">IF(I773="","",(V773-K773)*I773*10)</f>
        <v>#NAME?</v>
      </c>
      <c r="X773" s="175" t="e">
        <f aca="true">IF(I773="","",xEURO(OFFSET(C773,-M773+1,0),J773,OFFSET(C773,-M773+2,0),OFFSET(C773,-M773+2,0),OFFSET(C773,-M773+3,0)+AC773,OFFSET(C773,-M773+4,0),1,2)/10*I773)</f>
        <v>#NAME?</v>
      </c>
      <c r="Y773" s="248" t="e">
        <f aca="true">IF(I773="","",xEURO(OFFSET(C773,-M773+1,0),J773,OFFSET(C773,-M773+2,0),OFFSET(C773,-M773+2,0),OFFSET(C773,-M773+3,0)+AC773,OFFSET(C773,-M773+4,0),1,3)/100*I773*10000)</f>
        <v>#NAME?</v>
      </c>
      <c r="Z773" s="248" t="e">
        <f aca="true">IF(I773="","",xEURO(OFFSET(C773,-M773+1,0),J773,OFFSET(C773,-M773+2,0),OFFSET(C773,-M773+2,0),OFFSET(C773,-M773+3,0)+AC773,OFFSET(C773,-M773+4,0),1,5)/365.25*I773*10000)</f>
        <v>#NAME?</v>
      </c>
      <c r="AB773" s="249" t="e">
        <f aca="true">IF(D773="","",xCalcSkew(OFFSET(C773,-M773,0),E773-OFFSET(C773,-M773+1,0),b)/100)</f>
        <v>#NAME?</v>
      </c>
      <c r="AC773" s="249" t="e">
        <f aca="true">IF(I773="","",xCalcSkew(OFFSET(C773,-M773,0),J773-OFFSET(C773,-M773+1,0),b)/100)</f>
        <v>#NAME?</v>
      </c>
      <c r="AE773" s="0" t="n">
        <f aca="false">D773*F773*10000*-1</f>
        <v>-84750</v>
      </c>
      <c r="AF773" s="0" t="n">
        <f aca="false">I773*K773*10000*-1</f>
        <v>-84750</v>
      </c>
      <c r="AG773" s="0" t="n">
        <f aca="false">AE773+AF773</f>
        <v>-169500</v>
      </c>
    </row>
    <row r="774" customFormat="false" ht="12.75" hidden="false" customHeight="false" outlineLevel="0" collapsed="false">
      <c r="C774" s="269" t="n">
        <f aca="false">INDEX(Inputs!$1:$65536,MATCH(C773,Inputs!C:C,0),5)</f>
        <v>3.455</v>
      </c>
      <c r="D774" s="265" t="n">
        <v>-310</v>
      </c>
      <c r="E774" s="266" t="n">
        <v>2.75</v>
      </c>
      <c r="F774" s="266" t="n">
        <v>0.295</v>
      </c>
      <c r="G774" s="267" t="s">
        <v>235</v>
      </c>
      <c r="I774" s="265" t="n">
        <v>310</v>
      </c>
      <c r="J774" s="266" t="n">
        <v>5.15</v>
      </c>
      <c r="K774" s="266" t="n">
        <v>0.26</v>
      </c>
      <c r="L774" s="268" t="s">
        <v>235</v>
      </c>
      <c r="M774" s="247" t="n">
        <f aca="false">M773+1</f>
        <v>1</v>
      </c>
      <c r="N774" s="175" t="e">
        <f aca="true">IF(D774="","",xEURO(OFFSET(C774,-M774+1,0),E774,OFFSET(C774,-M774+2,0),OFFSET(C774,-M774+2,0),OFFSET(C774,-M774+3,0)+AB774,OFFSET(C774,-M774+4,0),0,1)*D774)</f>
        <v>#NAME?</v>
      </c>
      <c r="O774" s="235" t="e">
        <f aca="true">IF(D774="","",xEURO(OFFSET(C774,-M774+1,0),E774,OFFSET(C774,-M774+2,0),OFFSET(C774,-M774+2,0),OFFSET(C774,-M774+3,0)+AB774,OFFSET(C774,-M774+4,0),0,0))</f>
        <v>#NAME?</v>
      </c>
      <c r="P774" s="175" t="e">
        <f aca="false">IF(D774="","",(O774-F774)*D774*10)</f>
        <v>#NAME?</v>
      </c>
      <c r="Q774" s="175" t="e">
        <f aca="true">IF(D774="","",xEURO(OFFSET(C774,-M774+1,0),E774,OFFSET(C774,-M774+2,0),OFFSET(C774,-M774+2,0),OFFSET(C774,-M774+3,0)+AB774,OFFSET(C774,-M774+4,0),0,2)/10*D774)</f>
        <v>#NAME?</v>
      </c>
      <c r="R774" s="248" t="e">
        <f aca="true">IF(D774="","",xEURO(OFFSET(C774,-M774+1,0),E774,OFFSET(C774,-M774+2,0),OFFSET(C774,-M774+2,0),OFFSET(C774,-M774+3,0)+AB774,OFFSET(C774,-M774+4,0),0,3)/100*D774*10000)</f>
        <v>#NAME?</v>
      </c>
      <c r="S774" s="248" t="e">
        <f aca="true">IF(D774="","",xEURO(OFFSET(C774,-M774+1,0),E774,OFFSET(C774,-M774+2,0),OFFSET(C774,-M774+2,0),OFFSET(C774,-M774+3,0)+AB774,OFFSET(C774,-M774+4,0),0,5)/365.25*D774*10000)</f>
        <v>#NAME?</v>
      </c>
      <c r="U774" s="175" t="e">
        <f aca="true">IF(I774="","",xEURO(OFFSET(C774,-M774+1,0),J774,OFFSET(C774,-M774+2,0),OFFSET(C774,-M774+2,0),OFFSET(C774,-M774+3,0)+AC774,OFFSET(C774,-M774+4,0),1,1)*I774)</f>
        <v>#NAME?</v>
      </c>
      <c r="V774" s="235" t="e">
        <f aca="true">IF(I774="","",xEURO(OFFSET(C774,-M774+1,0),J774,OFFSET(C774,-M774+2,0),OFFSET(C774,-M774+2,0),OFFSET(C774,-M774+3,0)+AC774,OFFSET(C774,-M774+4,0),1,0))</f>
        <v>#NAME?</v>
      </c>
      <c r="W774" s="175" t="e">
        <f aca="false">IF(I774="","",(V774-K774)*I774*10)</f>
        <v>#NAME?</v>
      </c>
      <c r="X774" s="175" t="e">
        <f aca="true">IF(I774="","",xEURO(OFFSET(C774,-M774+1,0),J774,OFFSET(C774,-M774+2,0),OFFSET(C774,-M774+2,0),OFFSET(C774,-M774+3,0)+AC774,OFFSET(C774,-M774+4,0),1,2)/10*I774)</f>
        <v>#NAME?</v>
      </c>
      <c r="Y774" s="248" t="e">
        <f aca="true">IF(I774="","",xEURO(OFFSET(C774,-M774+1,0),J774,OFFSET(C774,-M774+2,0),OFFSET(C774,-M774+2,0),OFFSET(C774,-M774+3,0)+AC774,OFFSET(C774,-M774+4,0),1,3)/100*I774*10000)</f>
        <v>#NAME?</v>
      </c>
      <c r="Z774" s="248" t="e">
        <f aca="true">IF(I774="","",xEURO(OFFSET(C774,-M774+1,0),J774,OFFSET(C774,-M774+2,0),OFFSET(C774,-M774+2,0),OFFSET(C774,-M774+3,0)+AC774,OFFSET(C774,-M774+4,0),1,5)/365.25*I774*10000)</f>
        <v>#NAME?</v>
      </c>
      <c r="AB774" s="249" t="e">
        <f aca="true">IF(D774="","",xCalcSkew(OFFSET(C774,-M774,0),E774-OFFSET(C774,-M774+1,0),b)/100)</f>
        <v>#NAME?</v>
      </c>
      <c r="AC774" s="249" t="e">
        <f aca="true">IF(I774="","",xCalcSkew(OFFSET(C774,-M774,0),J774-OFFSET(C774,-M774+1,0),b)/100)</f>
        <v>#NAME?</v>
      </c>
      <c r="AE774" s="0" t="n">
        <f aca="false">D774*F774*10000*-1</f>
        <v>914500</v>
      </c>
      <c r="AF774" s="0" t="n">
        <f aca="false">I774*K774*10000*-1</f>
        <v>-806000</v>
      </c>
      <c r="AG774" s="0" t="n">
        <f aca="false">AE774+AF774</f>
        <v>108500</v>
      </c>
    </row>
    <row r="775" customFormat="false" ht="12.75" hidden="false" customHeight="false" outlineLevel="0" collapsed="false">
      <c r="C775" s="249" t="n">
        <f aca="false">INDEX(Inputs!$1:$65536,MATCH(C773,Inputs!C:C,0),7)</f>
        <v>0.031418442134667</v>
      </c>
      <c r="D775" s="265" t="n">
        <v>50</v>
      </c>
      <c r="E775" s="266" t="n">
        <v>3.4</v>
      </c>
      <c r="F775" s="266" t="n">
        <v>0.625</v>
      </c>
      <c r="G775" s="267" t="s">
        <v>236</v>
      </c>
      <c r="I775" s="265" t="n">
        <v>50</v>
      </c>
      <c r="J775" s="266" t="n">
        <v>3.4</v>
      </c>
      <c r="K775" s="266" t="n">
        <v>0.625</v>
      </c>
      <c r="L775" s="268" t="s">
        <v>236</v>
      </c>
      <c r="M775" s="247" t="n">
        <f aca="false">M774+1</f>
        <v>2</v>
      </c>
      <c r="N775" s="175" t="e">
        <f aca="true">IF(D775="","",xEURO(OFFSET(C775,-M775+1,0),E775,OFFSET(C775,-M775+2,0),OFFSET(C775,-M775+2,0),OFFSET(C775,-M775+3,0)+AB775,OFFSET(C775,-M775+4,0),0,1)*D775)</f>
        <v>#NAME?</v>
      </c>
      <c r="O775" s="235" t="e">
        <f aca="true">IF(D775="","",xEURO(OFFSET(C775,-M775+1,0),E775,OFFSET(C775,-M775+2,0),OFFSET(C775,-M775+2,0),OFFSET(C775,-M775+3,0)+AB775,OFFSET(C775,-M775+4,0),0,0))</f>
        <v>#NAME?</v>
      </c>
      <c r="P775" s="175" t="e">
        <f aca="false">IF(D775="","",(O775-F775)*D775*10)</f>
        <v>#NAME?</v>
      </c>
      <c r="Q775" s="175" t="e">
        <f aca="true">IF(D775="","",xEURO(OFFSET(C775,-M775+1,0),E775,OFFSET(C775,-M775+2,0),OFFSET(C775,-M775+2,0),OFFSET(C775,-M775+3,0)+AB775,OFFSET(C775,-M775+4,0),0,2)/10*D775)</f>
        <v>#NAME?</v>
      </c>
      <c r="R775" s="248" t="e">
        <f aca="true">IF(D775="","",xEURO(OFFSET(C775,-M775+1,0),E775,OFFSET(C775,-M775+2,0),OFFSET(C775,-M775+2,0),OFFSET(C775,-M775+3,0)+AB775,OFFSET(C775,-M775+4,0),0,3)/100*D775*10000)</f>
        <v>#NAME?</v>
      </c>
      <c r="S775" s="248" t="e">
        <f aca="true">IF(D775="","",xEURO(OFFSET(C775,-M775+1,0),E775,OFFSET(C775,-M775+2,0),OFFSET(C775,-M775+2,0),OFFSET(C775,-M775+3,0)+AB775,OFFSET(C775,-M775+4,0),0,5)/365.25*D775*10000)</f>
        <v>#NAME?</v>
      </c>
      <c r="U775" s="175" t="e">
        <f aca="true">IF(I775="","",xEURO(OFFSET(C775,-M775+1,0),J775,OFFSET(C775,-M775+2,0),OFFSET(C775,-M775+2,0),OFFSET(C775,-M775+3,0)+AC775,OFFSET(C775,-M775+4,0),1,1)*I775)</f>
        <v>#NAME?</v>
      </c>
      <c r="V775" s="235" t="e">
        <f aca="true">IF(I775="","",xEURO(OFFSET(C775,-M775+1,0),J775,OFFSET(C775,-M775+2,0),OFFSET(C775,-M775+2,0),OFFSET(C775,-M775+3,0)+AC775,OFFSET(C775,-M775+4,0),1,0))</f>
        <v>#NAME?</v>
      </c>
      <c r="W775" s="175" t="e">
        <f aca="false">IF(I775="","",(V775-K775)*I775*10)</f>
        <v>#NAME?</v>
      </c>
      <c r="X775" s="175" t="e">
        <f aca="true">IF(I775="","",xEURO(OFFSET(C775,-M775+1,0),J775,OFFSET(C775,-M775+2,0),OFFSET(C775,-M775+2,0),OFFSET(C775,-M775+3,0)+AC775,OFFSET(C775,-M775+4,0),1,2)/10*I775)</f>
        <v>#NAME?</v>
      </c>
      <c r="Y775" s="248" t="e">
        <f aca="true">IF(I775="","",xEURO(OFFSET(C775,-M775+1,0),J775,OFFSET(C775,-M775+2,0),OFFSET(C775,-M775+2,0),OFFSET(C775,-M775+3,0)+AC775,OFFSET(C775,-M775+4,0),1,3)/100*I775*10000)</f>
        <v>#NAME?</v>
      </c>
      <c r="Z775" s="248" t="e">
        <f aca="true">IF(I775="","",xEURO(OFFSET(C775,-M775+1,0),J775,OFFSET(C775,-M775+2,0),OFFSET(C775,-M775+2,0),OFFSET(C775,-M775+3,0)+AC775,OFFSET(C775,-M775+4,0),1,5)/365.25*I775*10000)</f>
        <v>#NAME?</v>
      </c>
      <c r="AB775" s="249" t="e">
        <f aca="true">IF(D775="","",xCalcSkew(OFFSET(C775,-M775,0),E775-OFFSET(C775,-M775+1,0),b)/100)</f>
        <v>#NAME?</v>
      </c>
      <c r="AC775" s="249" t="e">
        <f aca="true">IF(I775="","",xCalcSkew(OFFSET(C775,-M775,0),J775-OFFSET(C775,-M775+1,0),b)/100)</f>
        <v>#NAME?</v>
      </c>
      <c r="AE775" s="0" t="n">
        <f aca="false">D775*F775*10000*-1</f>
        <v>-312500</v>
      </c>
      <c r="AF775" s="0" t="n">
        <f aca="false">I775*K775*10000*-1</f>
        <v>-312500</v>
      </c>
      <c r="AG775" s="0" t="n">
        <f aca="false">AE775+AF775</f>
        <v>-625000</v>
      </c>
    </row>
    <row r="776" customFormat="false" ht="12.75" hidden="false" customHeight="false" outlineLevel="0" collapsed="false">
      <c r="C776" s="270" t="n">
        <f aca="false">INDEX(Inputs!$1:$65536,MATCH(C773,Inputs!C:C,0),6)</f>
        <v>0.39</v>
      </c>
      <c r="D776" s="265"/>
      <c r="E776" s="266"/>
      <c r="F776" s="266"/>
      <c r="G776" s="267"/>
      <c r="I776" s="265"/>
      <c r="J776" s="266"/>
      <c r="K776" s="266"/>
      <c r="L776" s="268"/>
      <c r="M776" s="247" t="n">
        <f aca="false">M775+1</f>
        <v>3</v>
      </c>
      <c r="N776" s="175" t="str">
        <f aca="true">IF(D776="","",xEURO(OFFSET(C776,-M776+1,0),E776,OFFSET(C776,-M776+2,0),OFFSET(C776,-M776+2,0),OFFSET(C776,-M776+3,0)+AB776,OFFSET(C776,-M776+4,0),0,1)*D776)</f>
        <v/>
      </c>
      <c r="O776" s="235" t="str">
        <f aca="true">IF(D776="","",xEURO(OFFSET(C776,-M776+1,0),E776,OFFSET(C776,-M776+2,0),OFFSET(C776,-M776+2,0),OFFSET(C776,-M776+3,0)+AB776,OFFSET(C776,-M776+4,0),0,0))</f>
        <v/>
      </c>
      <c r="P776" s="175" t="str">
        <f aca="false">IF(D776="","",(O776-F776)*D776*10)</f>
        <v/>
      </c>
      <c r="Q776" s="175" t="str">
        <f aca="true">IF(D776="","",xEURO(OFFSET(C776,-M776+1,0),E776,OFFSET(C776,-M776+2,0),OFFSET(C776,-M776+2,0),OFFSET(C776,-M776+3,0)+AB776,OFFSET(C776,-M776+4,0),0,2)/10*D776)</f>
        <v/>
      </c>
      <c r="R776" s="248" t="str">
        <f aca="true">IF(D776="","",xEURO(OFFSET(C776,-M776+1,0),E776,OFFSET(C776,-M776+2,0),OFFSET(C776,-M776+2,0),OFFSET(C776,-M776+3,0)+AB776,OFFSET(C776,-M776+4,0),0,3)/100*D776*10000)</f>
        <v/>
      </c>
      <c r="S776" s="248" t="str">
        <f aca="true">IF(D776="","",xEURO(OFFSET(C776,-M776+1,0),E776,OFFSET(C776,-M776+2,0),OFFSET(C776,-M776+2,0),OFFSET(C776,-M776+3,0)+AB776,OFFSET(C776,-M776+4,0),0,5)/365.25*D776*10000)</f>
        <v/>
      </c>
      <c r="U776" s="175" t="str">
        <f aca="true">IF(I776="","",xEURO(OFFSET(C776,-M776+1,0),J776,OFFSET(C776,-M776+2,0),OFFSET(C776,-M776+2,0),OFFSET(C776,-M776+3,0)+AC776,OFFSET(C776,-M776+4,0),1,1)*I776)</f>
        <v/>
      </c>
      <c r="V776" s="235" t="str">
        <f aca="true">IF(I776="","",xEURO(OFFSET(C776,-M776+1,0),J776,OFFSET(C776,-M776+2,0),OFFSET(C776,-M776+2,0),OFFSET(C776,-M776+3,0)+AC776,OFFSET(C776,-M776+4,0),1,0))</f>
        <v/>
      </c>
      <c r="W776" s="175" t="str">
        <f aca="false">IF(I776="","",(V776-K776)*I776*10)</f>
        <v/>
      </c>
      <c r="X776" s="175" t="str">
        <f aca="true">IF(I776="","",xEURO(OFFSET(C776,-M776+1,0),J776,OFFSET(C776,-M776+2,0),OFFSET(C776,-M776+2,0),OFFSET(C776,-M776+3,0)+AC776,OFFSET(C776,-M776+4,0),1,2)/10*I776)</f>
        <v/>
      </c>
      <c r="Y776" s="248" t="str">
        <f aca="true">IF(I776="","",xEURO(OFFSET(C776,-M776+1,0),J776,OFFSET(C776,-M776+2,0),OFFSET(C776,-M776+2,0),OFFSET(C776,-M776+3,0)+AC776,OFFSET(C776,-M776+4,0),1,3)/100*I776*10000)</f>
        <v/>
      </c>
      <c r="Z776" s="248" t="str">
        <f aca="true">IF(I776="","",xEURO(OFFSET(C776,-M776+1,0),J776,OFFSET(C776,-M776+2,0),OFFSET(C776,-M776+2,0),OFFSET(C776,-M776+3,0)+AC776,OFFSET(C776,-M776+4,0),1,5)/365.25*I776*10000)</f>
        <v/>
      </c>
      <c r="AB776" s="249" t="str">
        <f aca="true">IF(D776="","",xCalcSkew(OFFSET(C776,-M776,0),E776-OFFSET(C776,-M776+1,0),b)/100)</f>
        <v/>
      </c>
      <c r="AC776" s="249" t="str">
        <f aca="true">IF(I776="","",xCalcSkew(OFFSET(C776,-M776,0),J776-OFFSET(C776,-M776+1,0),b)/100)</f>
        <v/>
      </c>
      <c r="AE776" s="0" t="n">
        <f aca="false">D776*F776*10000*-1</f>
        <v>-0</v>
      </c>
      <c r="AF776" s="0" t="n">
        <f aca="false">I776*K776*10000*-1</f>
        <v>-0</v>
      </c>
      <c r="AG776" s="0" t="n">
        <f aca="false">AE776+AF776</f>
        <v>-0</v>
      </c>
    </row>
    <row r="777" customFormat="false" ht="12.75" hidden="false" customHeight="false" outlineLevel="0" collapsed="false">
      <c r="C777" s="271" t="n">
        <f aca="false">INDEX(Inputs!$1:$65536,MATCH(C773,Inputs!C:C,0),9)</f>
        <v>619</v>
      </c>
      <c r="D777" s="265"/>
      <c r="E777" s="266"/>
      <c r="F777" s="266"/>
      <c r="G777" s="267"/>
      <c r="I777" s="265"/>
      <c r="J777" s="266"/>
      <c r="K777" s="266"/>
      <c r="L777" s="268"/>
      <c r="M777" s="247" t="n">
        <f aca="false">M776+1</f>
        <v>4</v>
      </c>
      <c r="N777" s="175" t="str">
        <f aca="true">IF(D777="","",xEURO(OFFSET(C777,-M777+1,0),E777,OFFSET(C777,-M777+2,0),OFFSET(C777,-M777+2,0),OFFSET(C777,-M777+3,0)+AB777,OFFSET(C777,-M777+4,0),0,1)*D777)</f>
        <v/>
      </c>
      <c r="O777" s="235" t="str">
        <f aca="true">IF(D777="","",xEURO(OFFSET(C777,-M777+1,0),E777,OFFSET(C777,-M777+2,0),OFFSET(C777,-M777+2,0),OFFSET(C777,-M777+3,0)+AB777,OFFSET(C777,-M777+4,0),0,0))</f>
        <v/>
      </c>
      <c r="P777" s="175" t="str">
        <f aca="false">IF(D777="","",(O777-F777)*D777*10)</f>
        <v/>
      </c>
      <c r="Q777" s="175" t="str">
        <f aca="true">IF(D777="","",xEURO(OFFSET(C777,-M777+1,0),E777,OFFSET(C777,-M777+2,0),OFFSET(C777,-M777+2,0),OFFSET(C777,-M777+3,0)+AB777,OFFSET(C777,-M777+4,0),0,2)/10*D777)</f>
        <v/>
      </c>
      <c r="R777" s="248" t="str">
        <f aca="true">IF(D777="","",xEURO(OFFSET(C777,-M777+1,0),E777,OFFSET(C777,-M777+2,0),OFFSET(C777,-M777+2,0),OFFSET(C777,-M777+3,0)+AB777,OFFSET(C777,-M777+4,0),0,3)/100*D777*10000)</f>
        <v/>
      </c>
      <c r="S777" s="248" t="str">
        <f aca="true">IF(D777="","",xEURO(OFFSET(C777,-M777+1,0),E777,OFFSET(C777,-M777+2,0),OFFSET(C777,-M777+2,0),OFFSET(C777,-M777+3,0)+AB777,OFFSET(C777,-M777+4,0),0,5)/365.25*D777*10000)</f>
        <v/>
      </c>
      <c r="U777" s="175" t="str">
        <f aca="true">IF(I777="","",xEURO(OFFSET(C777,-M777+1,0),J777,OFFSET(C777,-M777+2,0),OFFSET(C777,-M777+2,0),OFFSET(C777,-M777+3,0)+AC777,OFFSET(C777,-M777+4,0),1,1)*I777)</f>
        <v/>
      </c>
      <c r="V777" s="235" t="str">
        <f aca="true">IF(I777="","",xEURO(OFFSET(C777,-M777+1,0),J777,OFFSET(C777,-M777+2,0),OFFSET(C777,-M777+2,0),OFFSET(C777,-M777+3,0)+AC777,OFFSET(C777,-M777+4,0),1,0))</f>
        <v/>
      </c>
      <c r="W777" s="175" t="str">
        <f aca="false">IF(I777="","",(V777-K777)*I777*10)</f>
        <v/>
      </c>
      <c r="X777" s="175" t="str">
        <f aca="true">IF(I777="","",xEURO(OFFSET(C777,-M777+1,0),J777,OFFSET(C777,-M777+2,0),OFFSET(C777,-M777+2,0),OFFSET(C777,-M777+3,0)+AC777,OFFSET(C777,-M777+4,0),1,2)/10*I777)</f>
        <v/>
      </c>
      <c r="Y777" s="248" t="str">
        <f aca="true">IF(I777="","",xEURO(OFFSET(C777,-M777+1,0),J777,OFFSET(C777,-M777+2,0),OFFSET(C777,-M777+2,0),OFFSET(C777,-M777+3,0)+AC777,OFFSET(C777,-M777+4,0),1,3)/100*I777*10000)</f>
        <v/>
      </c>
      <c r="Z777" s="248" t="str">
        <f aca="true">IF(I777="","",xEURO(OFFSET(C777,-M777+1,0),J777,OFFSET(C777,-M777+2,0),OFFSET(C777,-M777+2,0),OFFSET(C777,-M777+3,0)+AC777,OFFSET(C777,-M777+4,0),1,5)/365.25*I777*10000)</f>
        <v/>
      </c>
      <c r="AB777" s="249" t="str">
        <f aca="true">IF(D777="","",xCalcSkew(OFFSET(C777,-M777,0),E777-OFFSET(C777,-M777+1,0),b)/100)</f>
        <v/>
      </c>
      <c r="AC777" s="249" t="str">
        <f aca="true">IF(I777="","",xCalcSkew(OFFSET(C777,-M777,0),J777-OFFSET(C777,-M777+1,0),b)/100)</f>
        <v/>
      </c>
      <c r="AE777" s="0" t="n">
        <f aca="false">D777*F777*10000*-1</f>
        <v>-0</v>
      </c>
      <c r="AF777" s="0" t="n">
        <f aca="false">I777*K777*10000*-1</f>
        <v>-0</v>
      </c>
      <c r="AG777" s="0" t="n">
        <f aca="false">AE777+AF777</f>
        <v>-0</v>
      </c>
    </row>
    <row r="778" customFormat="false" ht="12.75" hidden="false" customHeight="false" outlineLevel="0" collapsed="false">
      <c r="C778" s="272" t="n">
        <f aca="false">D809+I809</f>
        <v>130</v>
      </c>
      <c r="D778" s="265"/>
      <c r="E778" s="266"/>
      <c r="F778" s="266"/>
      <c r="G778" s="267"/>
      <c r="I778" s="265"/>
      <c r="J778" s="266"/>
      <c r="K778" s="266"/>
      <c r="L778" s="268"/>
      <c r="M778" s="247" t="n">
        <f aca="false">M777+1</f>
        <v>5</v>
      </c>
      <c r="N778" s="175" t="str">
        <f aca="true">IF(D778="","",xEURO(OFFSET(C778,-M778+1,0),E778,OFFSET(C778,-M778+2,0),OFFSET(C778,-M778+2,0),OFFSET(C778,-M778+3,0)+AB778,OFFSET(C778,-M778+4,0),0,1)*D778)</f>
        <v/>
      </c>
      <c r="O778" s="235" t="str">
        <f aca="true">IF(D778="","",xEURO(OFFSET(C778,-M778+1,0),E778,OFFSET(C778,-M778+2,0),OFFSET(C778,-M778+2,0),OFFSET(C778,-M778+3,0)+AB778,OFFSET(C778,-M778+4,0),0,0))</f>
        <v/>
      </c>
      <c r="P778" s="175" t="str">
        <f aca="false">IF(D778="","",(O778-F778)*D778*10)</f>
        <v/>
      </c>
      <c r="Q778" s="175" t="str">
        <f aca="true">IF(D778="","",xEURO(OFFSET(C778,-M778+1,0),E778,OFFSET(C778,-M778+2,0),OFFSET(C778,-M778+2,0),OFFSET(C778,-M778+3,0)+AB778,OFFSET(C778,-M778+4,0),0,2)/10*D778)</f>
        <v/>
      </c>
      <c r="R778" s="248" t="str">
        <f aca="true">IF(D778="","",xEURO(OFFSET(C778,-M778+1,0),E778,OFFSET(C778,-M778+2,0),OFFSET(C778,-M778+2,0),OFFSET(C778,-M778+3,0)+AB778,OFFSET(C778,-M778+4,0),0,3)/100*D778*10000)</f>
        <v/>
      </c>
      <c r="S778" s="248" t="str">
        <f aca="true">IF(D778="","",xEURO(OFFSET(C778,-M778+1,0),E778,OFFSET(C778,-M778+2,0),OFFSET(C778,-M778+2,0),OFFSET(C778,-M778+3,0)+AB778,OFFSET(C778,-M778+4,0),0,5)/365.25*D778*10000)</f>
        <v/>
      </c>
      <c r="U778" s="175" t="str">
        <f aca="true">IF(I778="","",xEURO(OFFSET(C778,-M778+1,0),J778,OFFSET(C778,-M778+2,0),OFFSET(C778,-M778+2,0),OFFSET(C778,-M778+3,0)+AC778,OFFSET(C778,-M778+4,0),1,1)*I778)</f>
        <v/>
      </c>
      <c r="V778" s="235" t="str">
        <f aca="true">IF(I778="","",xEURO(OFFSET(C778,-M778+1,0),J778,OFFSET(C778,-M778+2,0),OFFSET(C778,-M778+2,0),OFFSET(C778,-M778+3,0)+AC778,OFFSET(C778,-M778+4,0),1,0))</f>
        <v/>
      </c>
      <c r="W778" s="175" t="str">
        <f aca="false">IF(I778="","",(V778-K778)*I778*10)</f>
        <v/>
      </c>
      <c r="X778" s="175" t="str">
        <f aca="true">IF(I778="","",xEURO(OFFSET(C778,-M778+1,0),J778,OFFSET(C778,-M778+2,0),OFFSET(C778,-M778+2,0),OFFSET(C778,-M778+3,0)+AC778,OFFSET(C778,-M778+4,0),1,2)/10*I778)</f>
        <v/>
      </c>
      <c r="Y778" s="248" t="str">
        <f aca="true">IF(I778="","",xEURO(OFFSET(C778,-M778+1,0),J778,OFFSET(C778,-M778+2,0),OFFSET(C778,-M778+2,0),OFFSET(C778,-M778+3,0)+AC778,OFFSET(C778,-M778+4,0),1,3)/100*I778*10000)</f>
        <v/>
      </c>
      <c r="Z778" s="248" t="str">
        <f aca="true">IF(I778="","",xEURO(OFFSET(C778,-M778+1,0),J778,OFFSET(C778,-M778+2,0),OFFSET(C778,-M778+2,0),OFFSET(C778,-M778+3,0)+AC778,OFFSET(C778,-M778+4,0),1,5)/365.25*I778*10000)</f>
        <v/>
      </c>
      <c r="AB778" s="249" t="str">
        <f aca="true">IF(D778="","",xCalcSkew(OFFSET(C778,-M778,0),E778-OFFSET(C778,-M778+1,0),b)/100)</f>
        <v/>
      </c>
      <c r="AC778" s="249" t="str">
        <f aca="true">IF(I778="","",xCalcSkew(OFFSET(C778,-M778,0),J778-OFFSET(C778,-M778+1,0),b)/100)</f>
        <v/>
      </c>
      <c r="AE778" s="0" t="n">
        <f aca="false">D778*F778*10000*-1</f>
        <v>-0</v>
      </c>
      <c r="AF778" s="0" t="n">
        <f aca="false">I778*K778*10000*-1</f>
        <v>-0</v>
      </c>
      <c r="AG778" s="0" t="n">
        <f aca="false">AE778+AF778</f>
        <v>-0</v>
      </c>
    </row>
    <row r="779" customFormat="false" ht="12.75" hidden="false" customHeight="false" outlineLevel="0" collapsed="false">
      <c r="C779" s="272" t="e">
        <f aca="false">N809+U809</f>
        <v>#NAME?</v>
      </c>
      <c r="D779" s="265"/>
      <c r="E779" s="266"/>
      <c r="F779" s="266"/>
      <c r="G779" s="267"/>
      <c r="I779" s="265"/>
      <c r="J779" s="266"/>
      <c r="K779" s="266"/>
      <c r="L779" s="268"/>
      <c r="M779" s="247" t="n">
        <f aca="false">M778+1</f>
        <v>6</v>
      </c>
      <c r="N779" s="175" t="str">
        <f aca="true">IF(D779="","",xEURO(OFFSET(C779,-M779+1,0),E779,OFFSET(C779,-M779+2,0),OFFSET(C779,-M779+2,0),OFFSET(C779,-M779+3,0)+AB779,OFFSET(C779,-M779+4,0),0,1)*D779)</f>
        <v/>
      </c>
      <c r="O779" s="235" t="str">
        <f aca="true">IF(D779="","",xEURO(OFFSET(C779,-M779+1,0),E779,OFFSET(C779,-M779+2,0),OFFSET(C779,-M779+2,0),OFFSET(C779,-M779+3,0)+AB779,OFFSET(C779,-M779+4,0),0,0))</f>
        <v/>
      </c>
      <c r="P779" s="175" t="str">
        <f aca="false">IF(D779="","",(O779-F779)*D779*10)</f>
        <v/>
      </c>
      <c r="Q779" s="175" t="str">
        <f aca="true">IF(D779="","",xEURO(OFFSET(C779,-M779+1,0),E779,OFFSET(C779,-M779+2,0),OFFSET(C779,-M779+2,0),OFFSET(C779,-M779+3,0)+AB779,OFFSET(C779,-M779+4,0),0,2)/10*D779)</f>
        <v/>
      </c>
      <c r="R779" s="248" t="str">
        <f aca="true">IF(D779="","",xEURO(OFFSET(C779,-M779+1,0),E779,OFFSET(C779,-M779+2,0),OFFSET(C779,-M779+2,0),OFFSET(C779,-M779+3,0)+AB779,OFFSET(C779,-M779+4,0),0,3)/100*D779*10000)</f>
        <v/>
      </c>
      <c r="S779" s="248" t="str">
        <f aca="true">IF(D779="","",xEURO(OFFSET(C779,-M779+1,0),E779,OFFSET(C779,-M779+2,0),OFFSET(C779,-M779+2,0),OFFSET(C779,-M779+3,0)+AB779,OFFSET(C779,-M779+4,0),0,5)/365.25*D779*10000)</f>
        <v/>
      </c>
      <c r="U779" s="175" t="str">
        <f aca="true">IF(I779="","",xEURO(OFFSET(C779,-M779+1,0),J779,OFFSET(C779,-M779+2,0),OFFSET(C779,-M779+2,0),OFFSET(C779,-M779+3,0)+AC779,OFFSET(C779,-M779+4,0),1,1)*I779)</f>
        <v/>
      </c>
      <c r="V779" s="235" t="str">
        <f aca="true">IF(I779="","",xEURO(OFFSET(C779,-M779+1,0),J779,OFFSET(C779,-M779+2,0),OFFSET(C779,-M779+2,0),OFFSET(C779,-M779+3,0)+AC779,OFFSET(C779,-M779+4,0),1,0))</f>
        <v/>
      </c>
      <c r="W779" s="175" t="str">
        <f aca="false">IF(I779="","",(V779-K779)*I779*10)</f>
        <v/>
      </c>
      <c r="X779" s="175" t="str">
        <f aca="true">IF(I779="","",xEURO(OFFSET(C779,-M779+1,0),J779,OFFSET(C779,-M779+2,0),OFFSET(C779,-M779+2,0),OFFSET(C779,-M779+3,0)+AC779,OFFSET(C779,-M779+4,0),1,2)/10*I779)</f>
        <v/>
      </c>
      <c r="Y779" s="248" t="str">
        <f aca="true">IF(I779="","",xEURO(OFFSET(C779,-M779+1,0),J779,OFFSET(C779,-M779+2,0),OFFSET(C779,-M779+2,0),OFFSET(C779,-M779+3,0)+AC779,OFFSET(C779,-M779+4,0),1,3)/100*I779*10000)</f>
        <v/>
      </c>
      <c r="Z779" s="248" t="str">
        <f aca="true">IF(I779="","",xEURO(OFFSET(C779,-M779+1,0),J779,OFFSET(C779,-M779+2,0),OFFSET(C779,-M779+2,0),OFFSET(C779,-M779+3,0)+AC779,OFFSET(C779,-M779+4,0),1,5)/365.25*I779*10000)</f>
        <v/>
      </c>
      <c r="AB779" s="249" t="str">
        <f aca="true">IF(D779="","",xCalcSkew(OFFSET(C779,-M779,0),E779-OFFSET(C779,-M779+1,0),b)/100)</f>
        <v/>
      </c>
      <c r="AC779" s="249" t="str">
        <f aca="true">IF(I779="","",xCalcSkew(OFFSET(C779,-M779,0),J779-OFFSET(C779,-M779+1,0),b)/100)</f>
        <v/>
      </c>
      <c r="AE779" s="0" t="n">
        <f aca="false">D779*F779*10000*-1</f>
        <v>-0</v>
      </c>
      <c r="AF779" s="0" t="n">
        <f aca="false">I779*K779*10000*-1</f>
        <v>-0</v>
      </c>
      <c r="AG779" s="0" t="n">
        <f aca="false">AE779+AF779</f>
        <v>-0</v>
      </c>
    </row>
    <row r="780" customFormat="false" ht="12.75" hidden="false" customHeight="false" outlineLevel="0" collapsed="false">
      <c r="C780" s="273" t="e">
        <f aca="false">Q809+X809</f>
        <v>#NAME?</v>
      </c>
      <c r="D780" s="265"/>
      <c r="E780" s="266"/>
      <c r="F780" s="266"/>
      <c r="G780" s="267"/>
      <c r="I780" s="265"/>
      <c r="J780" s="266"/>
      <c r="K780" s="266"/>
      <c r="L780" s="268"/>
      <c r="M780" s="247" t="n">
        <f aca="false">M779+1</f>
        <v>7</v>
      </c>
      <c r="N780" s="175" t="str">
        <f aca="true">IF(D780="","",xEURO(OFFSET(C780,-M780+1,0),E780,OFFSET(C780,-M780+2,0),OFFSET(C780,-M780+2,0),OFFSET(C780,-M780+3,0)+AB780,OFFSET(C780,-M780+4,0),0,1)*D780)</f>
        <v/>
      </c>
      <c r="O780" s="235" t="str">
        <f aca="true">IF(D780="","",xEURO(OFFSET(C780,-M780+1,0),E780,OFFSET(C780,-M780+2,0),OFFSET(C780,-M780+2,0),OFFSET(C780,-M780+3,0)+AB780,OFFSET(C780,-M780+4,0),0,0))</f>
        <v/>
      </c>
      <c r="P780" s="175" t="str">
        <f aca="false">IF(D780="","",(O780-F780)*D780*10)</f>
        <v/>
      </c>
      <c r="Q780" s="175" t="str">
        <f aca="true">IF(D780="","",xEURO(OFFSET(C780,-M780+1,0),E780,OFFSET(C780,-M780+2,0),OFFSET(C780,-M780+2,0),OFFSET(C780,-M780+3,0)+AB780,OFFSET(C780,-M780+4,0),0,2)/10*D780)</f>
        <v/>
      </c>
      <c r="R780" s="248" t="str">
        <f aca="true">IF(D780="","",xEURO(OFFSET(C780,-M780+1,0),E780,OFFSET(C780,-M780+2,0),OFFSET(C780,-M780+2,0),OFFSET(C780,-M780+3,0)+AB780,OFFSET(C780,-M780+4,0),0,3)/100*D780*10000)</f>
        <v/>
      </c>
      <c r="S780" s="248" t="str">
        <f aca="true">IF(D780="","",xEURO(OFFSET(C780,-M780+1,0),E780,OFFSET(C780,-M780+2,0),OFFSET(C780,-M780+2,0),OFFSET(C780,-M780+3,0)+AB780,OFFSET(C780,-M780+4,0),0,5)/365.25*D780*10000)</f>
        <v/>
      </c>
      <c r="U780" s="175" t="str">
        <f aca="true">IF(I780="","",xEURO(OFFSET(C780,-M780+1,0),J780,OFFSET(C780,-M780+2,0),OFFSET(C780,-M780+2,0),OFFSET(C780,-M780+3,0)+AC780,OFFSET(C780,-M780+4,0),1,1)*I780)</f>
        <v/>
      </c>
      <c r="V780" s="235" t="str">
        <f aca="true">IF(I780="","",xEURO(OFFSET(C780,-M780+1,0),J780,OFFSET(C780,-M780+2,0),OFFSET(C780,-M780+2,0),OFFSET(C780,-M780+3,0)+AC780,OFFSET(C780,-M780+4,0),1,0))</f>
        <v/>
      </c>
      <c r="W780" s="175" t="str">
        <f aca="false">IF(I780="","",(V780-K780)*I780*10)</f>
        <v/>
      </c>
      <c r="X780" s="175" t="str">
        <f aca="true">IF(I780="","",xEURO(OFFSET(C780,-M780+1,0),J780,OFFSET(C780,-M780+2,0),OFFSET(C780,-M780+2,0),OFFSET(C780,-M780+3,0)+AC780,OFFSET(C780,-M780+4,0),1,2)/10*I780)</f>
        <v/>
      </c>
      <c r="Y780" s="248" t="str">
        <f aca="true">IF(I780="","",xEURO(OFFSET(C780,-M780+1,0),J780,OFFSET(C780,-M780+2,0),OFFSET(C780,-M780+2,0),OFFSET(C780,-M780+3,0)+AC780,OFFSET(C780,-M780+4,0),1,3)/100*I780*10000)</f>
        <v/>
      </c>
      <c r="Z780" s="248" t="str">
        <f aca="true">IF(I780="","",xEURO(OFFSET(C780,-M780+1,0),J780,OFFSET(C780,-M780+2,0),OFFSET(C780,-M780+2,0),OFFSET(C780,-M780+3,0)+AC780,OFFSET(C780,-M780+4,0),1,5)/365.25*I780*10000)</f>
        <v/>
      </c>
      <c r="AB780" s="249" t="str">
        <f aca="true">IF(D780="","",xCalcSkew(OFFSET(C780,-M780,0),E780-OFFSET(C780,-M780+1,0),b)/100)</f>
        <v/>
      </c>
      <c r="AC780" s="249" t="str">
        <f aca="true">IF(I780="","",xCalcSkew(OFFSET(C780,-M780,0),J780-OFFSET(C780,-M780+1,0),b)/100)</f>
        <v/>
      </c>
      <c r="AE780" s="0" t="n">
        <f aca="false">D780*F780*10000*-1</f>
        <v>-0</v>
      </c>
      <c r="AF780" s="0" t="n">
        <f aca="false">I780*K780*10000*-1</f>
        <v>-0</v>
      </c>
      <c r="AG780" s="0" t="n">
        <f aca="false">AE780+AF780</f>
        <v>-0</v>
      </c>
    </row>
    <row r="781" customFormat="false" ht="12.75" hidden="false" customHeight="false" outlineLevel="0" collapsed="false">
      <c r="C781" s="272" t="e">
        <f aca="false">R809+Y809</f>
        <v>#NAME?</v>
      </c>
      <c r="D781" s="265"/>
      <c r="E781" s="266"/>
      <c r="F781" s="266"/>
      <c r="G781" s="267"/>
      <c r="I781" s="265"/>
      <c r="J781" s="266"/>
      <c r="K781" s="266"/>
      <c r="L781" s="268"/>
      <c r="M781" s="247" t="n">
        <f aca="false">M780+1</f>
        <v>8</v>
      </c>
      <c r="N781" s="175" t="str">
        <f aca="true">IF(D781="","",xEURO(OFFSET(C781,-M781+1,0),E781,OFFSET(C781,-M781+2,0),OFFSET(C781,-M781+2,0),OFFSET(C781,-M781+3,0)+AB781,OFFSET(C781,-M781+4,0),0,1)*D781)</f>
        <v/>
      </c>
      <c r="O781" s="235" t="str">
        <f aca="true">IF(D781="","",xEURO(OFFSET(C781,-M781+1,0),E781,OFFSET(C781,-M781+2,0),OFFSET(C781,-M781+2,0),OFFSET(C781,-M781+3,0)+AB781,OFFSET(C781,-M781+4,0),0,0))</f>
        <v/>
      </c>
      <c r="P781" s="175" t="str">
        <f aca="false">IF(D781="","",(O781-F781)*D781*10)</f>
        <v/>
      </c>
      <c r="Q781" s="175" t="str">
        <f aca="true">IF(D781="","",xEURO(OFFSET(C781,-M781+1,0),E781,OFFSET(C781,-M781+2,0),OFFSET(C781,-M781+2,0),OFFSET(C781,-M781+3,0)+AB781,OFFSET(C781,-M781+4,0),0,2)/10*D781)</f>
        <v/>
      </c>
      <c r="R781" s="248" t="str">
        <f aca="true">IF(D781="","",xEURO(OFFSET(C781,-M781+1,0),E781,OFFSET(C781,-M781+2,0),OFFSET(C781,-M781+2,0),OFFSET(C781,-M781+3,0)+AB781,OFFSET(C781,-M781+4,0),0,3)/100*D781*10000)</f>
        <v/>
      </c>
      <c r="S781" s="248" t="str">
        <f aca="true">IF(D781="","",xEURO(OFFSET(C781,-M781+1,0),E781,OFFSET(C781,-M781+2,0),OFFSET(C781,-M781+2,0),OFFSET(C781,-M781+3,0)+AB781,OFFSET(C781,-M781+4,0),0,5)/365.25*D781*10000)</f>
        <v/>
      </c>
      <c r="U781" s="175" t="str">
        <f aca="true">IF(I781="","",xEURO(OFFSET(C781,-M781+1,0),J781,OFFSET(C781,-M781+2,0),OFFSET(C781,-M781+2,0),OFFSET(C781,-M781+3,0)+AC781,OFFSET(C781,-M781+4,0),1,1)*I781)</f>
        <v/>
      </c>
      <c r="V781" s="235" t="str">
        <f aca="true">IF(I781="","",xEURO(OFFSET(C781,-M781+1,0),J781,OFFSET(C781,-M781+2,0),OFFSET(C781,-M781+2,0),OFFSET(C781,-M781+3,0)+AC781,OFFSET(C781,-M781+4,0),1,0))</f>
        <v/>
      </c>
      <c r="W781" s="175" t="str">
        <f aca="false">IF(I781="","",(V781-K781)*I781*10)</f>
        <v/>
      </c>
      <c r="X781" s="175" t="str">
        <f aca="true">IF(I781="","",xEURO(OFFSET(C781,-M781+1,0),J781,OFFSET(C781,-M781+2,0),OFFSET(C781,-M781+2,0),OFFSET(C781,-M781+3,0)+AC781,OFFSET(C781,-M781+4,0),1,2)/10*I781)</f>
        <v/>
      </c>
      <c r="Y781" s="248" t="str">
        <f aca="true">IF(I781="","",xEURO(OFFSET(C781,-M781+1,0),J781,OFFSET(C781,-M781+2,0),OFFSET(C781,-M781+2,0),OFFSET(C781,-M781+3,0)+AC781,OFFSET(C781,-M781+4,0),1,3)/100*I781*10000)</f>
        <v/>
      </c>
      <c r="Z781" s="248" t="str">
        <f aca="true">IF(I781="","",xEURO(OFFSET(C781,-M781+1,0),J781,OFFSET(C781,-M781+2,0),OFFSET(C781,-M781+2,0),OFFSET(C781,-M781+3,0)+AC781,OFFSET(C781,-M781+4,0),1,5)/365.25*I781*10000)</f>
        <v/>
      </c>
      <c r="AB781" s="249" t="str">
        <f aca="true">IF(D781="","",xCalcSkew(OFFSET(C781,-M781,0),E781-OFFSET(C781,-M781+1,0),b)/100)</f>
        <v/>
      </c>
      <c r="AC781" s="249" t="str">
        <f aca="true">IF(I781="","",xCalcSkew(OFFSET(C781,-M781,0),J781-OFFSET(C781,-M781+1,0),b)/100)</f>
        <v/>
      </c>
      <c r="AE781" s="0" t="n">
        <f aca="false">D781*F781*10000*-1</f>
        <v>-0</v>
      </c>
      <c r="AF781" s="0" t="n">
        <f aca="false">I781*K781*10000*-1</f>
        <v>-0</v>
      </c>
      <c r="AG781" s="0" t="n">
        <f aca="false">AE781+AF781</f>
        <v>-0</v>
      </c>
    </row>
    <row r="782" customFormat="false" ht="12.75" hidden="false" customHeight="false" outlineLevel="0" collapsed="false">
      <c r="C782" s="272" t="e">
        <f aca="false">S809+Z809</f>
        <v>#NAME?</v>
      </c>
      <c r="D782" s="265"/>
      <c r="E782" s="266"/>
      <c r="F782" s="266"/>
      <c r="G782" s="267"/>
      <c r="I782" s="265"/>
      <c r="J782" s="266"/>
      <c r="K782" s="266"/>
      <c r="L782" s="268"/>
      <c r="M782" s="247" t="n">
        <f aca="false">M781+1</f>
        <v>9</v>
      </c>
      <c r="N782" s="175" t="str">
        <f aca="true">IF(D782="","",xEURO(OFFSET(C782,-M782+1,0),E782,OFFSET(C782,-M782+2,0),OFFSET(C782,-M782+2,0),OFFSET(C782,-M782+3,0)+AB782,OFFSET(C782,-M782+4,0),0,1)*D782)</f>
        <v/>
      </c>
      <c r="O782" s="235" t="str">
        <f aca="true">IF(D782="","",xEURO(OFFSET(C782,-M782+1,0),E782,OFFSET(C782,-M782+2,0),OFFSET(C782,-M782+2,0),OFFSET(C782,-M782+3,0)+AB782,OFFSET(C782,-M782+4,0),0,0))</f>
        <v/>
      </c>
      <c r="P782" s="175" t="str">
        <f aca="false">IF(D782="","",(O782-F782)*D782*10)</f>
        <v/>
      </c>
      <c r="Q782" s="175" t="str">
        <f aca="true">IF(D782="","",xEURO(OFFSET(C782,-M782+1,0),E782,OFFSET(C782,-M782+2,0),OFFSET(C782,-M782+2,0),OFFSET(C782,-M782+3,0)+AB782,OFFSET(C782,-M782+4,0),0,2)/10*D782)</f>
        <v/>
      </c>
      <c r="R782" s="248" t="str">
        <f aca="true">IF(D782="","",xEURO(OFFSET(C782,-M782+1,0),E782,OFFSET(C782,-M782+2,0),OFFSET(C782,-M782+2,0),OFFSET(C782,-M782+3,0)+AB782,OFFSET(C782,-M782+4,0),0,3)/100*D782*10000)</f>
        <v/>
      </c>
      <c r="S782" s="248" t="str">
        <f aca="true">IF(D782="","",xEURO(OFFSET(C782,-M782+1,0),E782,OFFSET(C782,-M782+2,0),OFFSET(C782,-M782+2,0),OFFSET(C782,-M782+3,0)+AB782,OFFSET(C782,-M782+4,0),0,5)/365.25*D782*10000)</f>
        <v/>
      </c>
      <c r="U782" s="175" t="str">
        <f aca="true">IF(I782="","",xEURO(OFFSET(C782,-M782+1,0),J782,OFFSET(C782,-M782+2,0),OFFSET(C782,-M782+2,0),OFFSET(C782,-M782+3,0)+AC782,OFFSET(C782,-M782+4,0),1,1)*I782)</f>
        <v/>
      </c>
      <c r="V782" s="235" t="str">
        <f aca="true">IF(I782="","",xEURO(OFFSET(C782,-M782+1,0),J782,OFFSET(C782,-M782+2,0),OFFSET(C782,-M782+2,0),OFFSET(C782,-M782+3,0)+AC782,OFFSET(C782,-M782+4,0),1,0))</f>
        <v/>
      </c>
      <c r="W782" s="175" t="str">
        <f aca="false">IF(I782="","",(V782-K782)*I782*10)</f>
        <v/>
      </c>
      <c r="X782" s="175" t="str">
        <f aca="true">IF(I782="","",xEURO(OFFSET(C782,-M782+1,0),J782,OFFSET(C782,-M782+2,0),OFFSET(C782,-M782+2,0),OFFSET(C782,-M782+3,0)+AC782,OFFSET(C782,-M782+4,0),1,2)/10*I782)</f>
        <v/>
      </c>
      <c r="Y782" s="248" t="str">
        <f aca="true">IF(I782="","",xEURO(OFFSET(C782,-M782+1,0),J782,OFFSET(C782,-M782+2,0),OFFSET(C782,-M782+2,0),OFFSET(C782,-M782+3,0)+AC782,OFFSET(C782,-M782+4,0),1,3)/100*I782*10000)</f>
        <v/>
      </c>
      <c r="Z782" s="248" t="str">
        <f aca="true">IF(I782="","",xEURO(OFFSET(C782,-M782+1,0),J782,OFFSET(C782,-M782+2,0),OFFSET(C782,-M782+2,0),OFFSET(C782,-M782+3,0)+AC782,OFFSET(C782,-M782+4,0),1,5)/365.25*I782*10000)</f>
        <v/>
      </c>
      <c r="AB782" s="249" t="str">
        <f aca="true">IF(D782="","",xCalcSkew(OFFSET(C782,-M782,0),E782-OFFSET(C782,-M782+1,0),b)/100)</f>
        <v/>
      </c>
      <c r="AC782" s="249" t="str">
        <f aca="true">IF(I782="","",xCalcSkew(OFFSET(C782,-M782,0),J782-OFFSET(C782,-M782+1,0),b)/100)</f>
        <v/>
      </c>
      <c r="AE782" s="0" t="n">
        <f aca="false">D782*F782*10000*-1</f>
        <v>-0</v>
      </c>
      <c r="AF782" s="0" t="n">
        <f aca="false">I782*K782*10000*-1</f>
        <v>-0</v>
      </c>
      <c r="AG782" s="0" t="n">
        <f aca="false">AE782+AF782</f>
        <v>-0</v>
      </c>
    </row>
    <row r="783" customFormat="false" ht="12.75" hidden="false" customHeight="false" outlineLevel="0" collapsed="false">
      <c r="C783" s="272" t="e">
        <f aca="false">P809+W809</f>
        <v>#NAME?</v>
      </c>
      <c r="D783" s="265"/>
      <c r="E783" s="266"/>
      <c r="F783" s="266"/>
      <c r="G783" s="267"/>
      <c r="I783" s="265"/>
      <c r="J783" s="266"/>
      <c r="K783" s="266"/>
      <c r="L783" s="268"/>
      <c r="M783" s="247" t="n">
        <f aca="false">M782+1</f>
        <v>10</v>
      </c>
      <c r="N783" s="175" t="str">
        <f aca="true">IF(D783="","",xEURO(OFFSET(C783,-M783+1,0),E783,OFFSET(C783,-M783+2,0),OFFSET(C783,-M783+2,0),OFFSET(C783,-M783+3,0)+AB783,OFFSET(C783,-M783+4,0),0,1)*D783)</f>
        <v/>
      </c>
      <c r="O783" s="235" t="str">
        <f aca="true">IF(D783="","",xEURO(OFFSET(C783,-M783+1,0),E783,OFFSET(C783,-M783+2,0),OFFSET(C783,-M783+2,0),OFFSET(C783,-M783+3,0)+AB783,OFFSET(C783,-M783+4,0),0,0))</f>
        <v/>
      </c>
      <c r="P783" s="175" t="str">
        <f aca="false">IF(D783="","",(O783-F783)*D783*10)</f>
        <v/>
      </c>
      <c r="Q783" s="175" t="str">
        <f aca="true">IF(D783="","",xEURO(OFFSET(C783,-M783+1,0),E783,OFFSET(C783,-M783+2,0),OFFSET(C783,-M783+2,0),OFFSET(C783,-M783+3,0)+AB783,OFFSET(C783,-M783+4,0),0,2)/10*D783)</f>
        <v/>
      </c>
      <c r="R783" s="248" t="str">
        <f aca="true">IF(D783="","",xEURO(OFFSET(C783,-M783+1,0),E783,OFFSET(C783,-M783+2,0),OFFSET(C783,-M783+2,0),OFFSET(C783,-M783+3,0)+AB783,OFFSET(C783,-M783+4,0),0,3)/100*D783*10000)</f>
        <v/>
      </c>
      <c r="S783" s="248" t="str">
        <f aca="true">IF(D783="","",xEURO(OFFSET(C783,-M783+1,0),E783,OFFSET(C783,-M783+2,0),OFFSET(C783,-M783+2,0),OFFSET(C783,-M783+3,0)+AB783,OFFSET(C783,-M783+4,0),0,5)/365.25*D783*10000)</f>
        <v/>
      </c>
      <c r="U783" s="175" t="str">
        <f aca="true">IF(I783="","",xEURO(OFFSET(C783,-M783+1,0),J783,OFFSET(C783,-M783+2,0),OFFSET(C783,-M783+2,0),OFFSET(C783,-M783+3,0)+AC783,OFFSET(C783,-M783+4,0),1,1)*I783)</f>
        <v/>
      </c>
      <c r="V783" s="235" t="str">
        <f aca="true">IF(I783="","",xEURO(OFFSET(C783,-M783+1,0),J783,OFFSET(C783,-M783+2,0),OFFSET(C783,-M783+2,0),OFFSET(C783,-M783+3,0)+AC783,OFFSET(C783,-M783+4,0),1,0))</f>
        <v/>
      </c>
      <c r="W783" s="175" t="str">
        <f aca="false">IF(I783="","",(V783-K783)*I783*10)</f>
        <v/>
      </c>
      <c r="X783" s="175" t="str">
        <f aca="true">IF(I783="","",xEURO(OFFSET(C783,-M783+1,0),J783,OFFSET(C783,-M783+2,0),OFFSET(C783,-M783+2,0),OFFSET(C783,-M783+3,0)+AC783,OFFSET(C783,-M783+4,0),1,2)/10*I783)</f>
        <v/>
      </c>
      <c r="Y783" s="248" t="str">
        <f aca="true">IF(I783="","",xEURO(OFFSET(C783,-M783+1,0),J783,OFFSET(C783,-M783+2,0),OFFSET(C783,-M783+2,0),OFFSET(C783,-M783+3,0)+AC783,OFFSET(C783,-M783+4,0),1,3)/100*I783*10000)</f>
        <v/>
      </c>
      <c r="Z783" s="248" t="str">
        <f aca="true">IF(I783="","",xEURO(OFFSET(C783,-M783+1,0),J783,OFFSET(C783,-M783+2,0),OFFSET(C783,-M783+2,0),OFFSET(C783,-M783+3,0)+AC783,OFFSET(C783,-M783+4,0),1,5)/365.25*I783*10000)</f>
        <v/>
      </c>
      <c r="AB783" s="249" t="str">
        <f aca="true">IF(D783="","",xCalcSkew(OFFSET(C783,-M783,0),E783-OFFSET(C783,-M783+1,0),b)/100)</f>
        <v/>
      </c>
      <c r="AC783" s="249" t="str">
        <f aca="true">IF(I783="","",xCalcSkew(OFFSET(C783,-M783,0),J783-OFFSET(C783,-M783+1,0),b)/100)</f>
        <v/>
      </c>
      <c r="AE783" s="0" t="n">
        <f aca="false">D783*F783*10000*-1</f>
        <v>-0</v>
      </c>
      <c r="AF783" s="0" t="n">
        <f aca="false">I783*K783*10000*-1</f>
        <v>-0</v>
      </c>
      <c r="AG783" s="0" t="n">
        <f aca="false">AE783+AF783</f>
        <v>-0</v>
      </c>
    </row>
    <row r="784" customFormat="false" ht="12.75" hidden="false" customHeight="false" outlineLevel="0" collapsed="false">
      <c r="D784" s="265"/>
      <c r="E784" s="266"/>
      <c r="F784" s="266"/>
      <c r="G784" s="267"/>
      <c r="I784" s="265"/>
      <c r="J784" s="266"/>
      <c r="K784" s="266"/>
      <c r="L784" s="268"/>
      <c r="M784" s="247" t="n">
        <f aca="false">M783+1</f>
        <v>11</v>
      </c>
      <c r="N784" s="175" t="str">
        <f aca="true">IF(D784="","",xEURO(OFFSET(C784,-M784+1,0),E784,OFFSET(C784,-M784+2,0),OFFSET(C784,-M784+2,0),OFFSET(C784,-M784+3,0)+AB784,OFFSET(C784,-M784+4,0),0,1)*D784)</f>
        <v/>
      </c>
      <c r="O784" s="235" t="str">
        <f aca="true">IF(D784="","",xEURO(OFFSET(C784,-M784+1,0),E784,OFFSET(C784,-M784+2,0),OFFSET(C784,-M784+2,0),OFFSET(C784,-M784+3,0)+AB784,OFFSET(C784,-M784+4,0),0,0))</f>
        <v/>
      </c>
      <c r="P784" s="175" t="str">
        <f aca="false">IF(D784="","",(O784-F784)*D784*10)</f>
        <v/>
      </c>
      <c r="Q784" s="175" t="str">
        <f aca="true">IF(D784="","",xEURO(OFFSET(C784,-M784+1,0),E784,OFFSET(C784,-M784+2,0),OFFSET(C784,-M784+2,0),OFFSET(C784,-M784+3,0)+AB784,OFFSET(C784,-M784+4,0),0,2)/10*D784)</f>
        <v/>
      </c>
      <c r="R784" s="248" t="str">
        <f aca="true">IF(D784="","",xEURO(OFFSET(C784,-M784+1,0),E784,OFFSET(C784,-M784+2,0),OFFSET(C784,-M784+2,0),OFFSET(C784,-M784+3,0)+AB784,OFFSET(C784,-M784+4,0),0,3)/100*D784*10000)</f>
        <v/>
      </c>
      <c r="S784" s="248" t="str">
        <f aca="true">IF(D784="","",xEURO(OFFSET(C784,-M784+1,0),E784,OFFSET(C784,-M784+2,0),OFFSET(C784,-M784+2,0),OFFSET(C784,-M784+3,0)+AB784,OFFSET(C784,-M784+4,0),0,5)/365.25*D784*10000)</f>
        <v/>
      </c>
      <c r="U784" s="175" t="str">
        <f aca="true">IF(I784="","",xEURO(OFFSET(C784,-M784+1,0),J784,OFFSET(C784,-M784+2,0),OFFSET(C784,-M784+2,0),OFFSET(C784,-M784+3,0)+AC784,OFFSET(C784,-M784+4,0),1,1)*I784)</f>
        <v/>
      </c>
      <c r="V784" s="235" t="str">
        <f aca="true">IF(I784="","",xEURO(OFFSET(C784,-M784+1,0),J784,OFFSET(C784,-M784+2,0),OFFSET(C784,-M784+2,0),OFFSET(C784,-M784+3,0)+AC784,OFFSET(C784,-M784+4,0),1,0))</f>
        <v/>
      </c>
      <c r="W784" s="175" t="str">
        <f aca="false">IF(I784="","",(V784-K784)*I784*10)</f>
        <v/>
      </c>
      <c r="X784" s="175" t="str">
        <f aca="true">IF(I784="","",xEURO(OFFSET(C784,-M784+1,0),J784,OFFSET(C784,-M784+2,0),OFFSET(C784,-M784+2,0),OFFSET(C784,-M784+3,0)+AC784,OFFSET(C784,-M784+4,0),1,2)/10*I784)</f>
        <v/>
      </c>
      <c r="Y784" s="248" t="str">
        <f aca="true">IF(I784="","",xEURO(OFFSET(C784,-M784+1,0),J784,OFFSET(C784,-M784+2,0),OFFSET(C784,-M784+2,0),OFFSET(C784,-M784+3,0)+AC784,OFFSET(C784,-M784+4,0),1,3)/100*I784*10000)</f>
        <v/>
      </c>
      <c r="Z784" s="248" t="str">
        <f aca="true">IF(I784="","",xEURO(OFFSET(C784,-M784+1,0),J784,OFFSET(C784,-M784+2,0),OFFSET(C784,-M784+2,0),OFFSET(C784,-M784+3,0)+AC784,OFFSET(C784,-M784+4,0),1,5)/365.25*I784*10000)</f>
        <v/>
      </c>
      <c r="AB784" s="249" t="str">
        <f aca="true">IF(D784="","",xCalcSkew(OFFSET(C784,-M784,0),E784-OFFSET(C784,-M784+1,0),b)/100)</f>
        <v/>
      </c>
      <c r="AC784" s="249" t="str">
        <f aca="true">IF(I784="","",xCalcSkew(OFFSET(C784,-M784,0),J784-OFFSET(C784,-M784+1,0),b)/100)</f>
        <v/>
      </c>
      <c r="AE784" s="0" t="n">
        <f aca="false">D784*F784*10000*-1</f>
        <v>-0</v>
      </c>
      <c r="AF784" s="0" t="n">
        <f aca="false">I784*K784*10000*-1</f>
        <v>-0</v>
      </c>
      <c r="AG784" s="0" t="n">
        <f aca="false">AE784+AF784</f>
        <v>-0</v>
      </c>
    </row>
    <row r="785" customFormat="false" ht="12.75" hidden="false" customHeight="false" outlineLevel="0" collapsed="false">
      <c r="D785" s="265"/>
      <c r="E785" s="266"/>
      <c r="F785" s="266"/>
      <c r="G785" s="267"/>
      <c r="I785" s="265"/>
      <c r="J785" s="266"/>
      <c r="K785" s="266"/>
      <c r="L785" s="268"/>
      <c r="M785" s="247" t="n">
        <f aca="false">M784+1</f>
        <v>12</v>
      </c>
      <c r="N785" s="175" t="str">
        <f aca="true">IF(D785="","",xEURO(OFFSET(C785,-M785+1,0),E785,OFFSET(C785,-M785+2,0),OFFSET(C785,-M785+2,0),OFFSET(C785,-M785+3,0)+AB785,OFFSET(C785,-M785+4,0),0,1)*D785)</f>
        <v/>
      </c>
      <c r="O785" s="235" t="str">
        <f aca="true">IF(D785="","",xEURO(OFFSET(C785,-M785+1,0),E785,OFFSET(C785,-M785+2,0),OFFSET(C785,-M785+2,0),OFFSET(C785,-M785+3,0)+AB785,OFFSET(C785,-M785+4,0),0,0))</f>
        <v/>
      </c>
      <c r="P785" s="175" t="str">
        <f aca="false">IF(D785="","",(O785-F785)*D785*10)</f>
        <v/>
      </c>
      <c r="Q785" s="175" t="str">
        <f aca="true">IF(D785="","",xEURO(OFFSET(C785,-M785+1,0),E785,OFFSET(C785,-M785+2,0),OFFSET(C785,-M785+2,0),OFFSET(C785,-M785+3,0)+AB785,OFFSET(C785,-M785+4,0),0,2)/10*D785)</f>
        <v/>
      </c>
      <c r="R785" s="248" t="str">
        <f aca="true">IF(D785="","",xEURO(OFFSET(C785,-M785+1,0),E785,OFFSET(C785,-M785+2,0),OFFSET(C785,-M785+2,0),OFFSET(C785,-M785+3,0)+AB785,OFFSET(C785,-M785+4,0),0,3)/100*D785*10000)</f>
        <v/>
      </c>
      <c r="S785" s="248" t="str">
        <f aca="true">IF(D785="","",xEURO(OFFSET(C785,-M785+1,0),E785,OFFSET(C785,-M785+2,0),OFFSET(C785,-M785+2,0),OFFSET(C785,-M785+3,0)+AB785,OFFSET(C785,-M785+4,0),0,5)/365.25*D785*10000)</f>
        <v/>
      </c>
      <c r="U785" s="175" t="str">
        <f aca="true">IF(I785="","",xEURO(OFFSET(C785,-M785+1,0),J785,OFFSET(C785,-M785+2,0),OFFSET(C785,-M785+2,0),OFFSET(C785,-M785+3,0)+AC785,OFFSET(C785,-M785+4,0),1,1)*I785)</f>
        <v/>
      </c>
      <c r="V785" s="235" t="str">
        <f aca="true">IF(I785="","",xEURO(OFFSET(C785,-M785+1,0),J785,OFFSET(C785,-M785+2,0),OFFSET(C785,-M785+2,0),OFFSET(C785,-M785+3,0)+AC785,OFFSET(C785,-M785+4,0),1,0))</f>
        <v/>
      </c>
      <c r="W785" s="175" t="str">
        <f aca="false">IF(I785="","",(V785-K785)*I785*10)</f>
        <v/>
      </c>
      <c r="X785" s="175" t="str">
        <f aca="true">IF(I785="","",xEURO(OFFSET(C785,-M785+1,0),J785,OFFSET(C785,-M785+2,0),OFFSET(C785,-M785+2,0),OFFSET(C785,-M785+3,0)+AC785,OFFSET(C785,-M785+4,0),1,2)/10*I785)</f>
        <v/>
      </c>
      <c r="Y785" s="248" t="str">
        <f aca="true">IF(I785="","",xEURO(OFFSET(C785,-M785+1,0),J785,OFFSET(C785,-M785+2,0),OFFSET(C785,-M785+2,0),OFFSET(C785,-M785+3,0)+AC785,OFFSET(C785,-M785+4,0),1,3)/100*I785*10000)</f>
        <v/>
      </c>
      <c r="Z785" s="248" t="str">
        <f aca="true">IF(I785="","",xEURO(OFFSET(C785,-M785+1,0),J785,OFFSET(C785,-M785+2,0),OFFSET(C785,-M785+2,0),OFFSET(C785,-M785+3,0)+AC785,OFFSET(C785,-M785+4,0),1,5)/365.25*I785*10000)</f>
        <v/>
      </c>
      <c r="AB785" s="249" t="str">
        <f aca="true">IF(D785="","",xCalcSkew(OFFSET(C785,-M785,0),E785-OFFSET(C785,-M785+1,0),b)/100)</f>
        <v/>
      </c>
      <c r="AC785" s="249" t="str">
        <f aca="true">IF(I785="","",xCalcSkew(OFFSET(C785,-M785,0),J785-OFFSET(C785,-M785+1,0),b)/100)</f>
        <v/>
      </c>
      <c r="AE785" s="0" t="n">
        <f aca="false">D785*F785*10000*-1</f>
        <v>-0</v>
      </c>
      <c r="AF785" s="0" t="n">
        <f aca="false">I785*K785*10000*-1</f>
        <v>-0</v>
      </c>
      <c r="AG785" s="0" t="n">
        <f aca="false">AE785+AF785</f>
        <v>-0</v>
      </c>
    </row>
    <row r="786" customFormat="false" ht="12.75" hidden="false" customHeight="false" outlineLevel="0" collapsed="false">
      <c r="D786" s="265"/>
      <c r="E786" s="266"/>
      <c r="F786" s="266"/>
      <c r="G786" s="267"/>
      <c r="I786" s="265"/>
      <c r="J786" s="266"/>
      <c r="K786" s="266"/>
      <c r="L786" s="268"/>
      <c r="M786" s="247" t="n">
        <f aca="false">M785+1</f>
        <v>13</v>
      </c>
      <c r="N786" s="175" t="str">
        <f aca="true">IF(D786="","",xEURO(OFFSET(C786,-M786+1,0),E786,OFFSET(C786,-M786+2,0),OFFSET(C786,-M786+2,0),OFFSET(C786,-M786+3,0)+AB786,OFFSET(C786,-M786+4,0),0,1)*D786)</f>
        <v/>
      </c>
      <c r="O786" s="235" t="str">
        <f aca="true">IF(D786="","",xEURO(OFFSET(C786,-M786+1,0),E786,OFFSET(C786,-M786+2,0),OFFSET(C786,-M786+2,0),OFFSET(C786,-M786+3,0)+AB786,OFFSET(C786,-M786+4,0),0,0))</f>
        <v/>
      </c>
      <c r="P786" s="175" t="str">
        <f aca="false">IF(D786="","",(O786-F786)*D786*10)</f>
        <v/>
      </c>
      <c r="Q786" s="175" t="str">
        <f aca="true">IF(D786="","",xEURO(OFFSET(C786,-M786+1,0),E786,OFFSET(C786,-M786+2,0),OFFSET(C786,-M786+2,0),OFFSET(C786,-M786+3,0)+AB786,OFFSET(C786,-M786+4,0),0,2)/10*D786)</f>
        <v/>
      </c>
      <c r="R786" s="248" t="str">
        <f aca="true">IF(D786="","",xEURO(OFFSET(C786,-M786+1,0),E786,OFFSET(C786,-M786+2,0),OFFSET(C786,-M786+2,0),OFFSET(C786,-M786+3,0)+AB786,OFFSET(C786,-M786+4,0),0,3)/100*D786*10000)</f>
        <v/>
      </c>
      <c r="S786" s="248" t="str">
        <f aca="true">IF(D786="","",xEURO(OFFSET(C786,-M786+1,0),E786,OFFSET(C786,-M786+2,0),OFFSET(C786,-M786+2,0),OFFSET(C786,-M786+3,0)+AB786,OFFSET(C786,-M786+4,0),0,5)/365.25*D786*10000)</f>
        <v/>
      </c>
      <c r="U786" s="175" t="str">
        <f aca="true">IF(I786="","",xEURO(OFFSET(C786,-M786+1,0),J786,OFFSET(C786,-M786+2,0),OFFSET(C786,-M786+2,0),OFFSET(C786,-M786+3,0)+AC786,OFFSET(C786,-M786+4,0),1,1)*I786)</f>
        <v/>
      </c>
      <c r="V786" s="235" t="str">
        <f aca="true">IF(I786="","",xEURO(OFFSET(C786,-M786+1,0),J786,OFFSET(C786,-M786+2,0),OFFSET(C786,-M786+2,0),OFFSET(C786,-M786+3,0)+AC786,OFFSET(C786,-M786+4,0),1,0))</f>
        <v/>
      </c>
      <c r="W786" s="175" t="str">
        <f aca="false">IF(I786="","",(V786-K786)*I786*10)</f>
        <v/>
      </c>
      <c r="X786" s="175" t="str">
        <f aca="true">IF(I786="","",xEURO(OFFSET(C786,-M786+1,0),J786,OFFSET(C786,-M786+2,0),OFFSET(C786,-M786+2,0),OFFSET(C786,-M786+3,0)+AC786,OFFSET(C786,-M786+4,0),1,2)/10*I786)</f>
        <v/>
      </c>
      <c r="Y786" s="248" t="str">
        <f aca="true">IF(I786="","",xEURO(OFFSET(C786,-M786+1,0),J786,OFFSET(C786,-M786+2,0),OFFSET(C786,-M786+2,0),OFFSET(C786,-M786+3,0)+AC786,OFFSET(C786,-M786+4,0),1,3)/100*I786*10000)</f>
        <v/>
      </c>
      <c r="Z786" s="248" t="str">
        <f aca="true">IF(I786="","",xEURO(OFFSET(C786,-M786+1,0),J786,OFFSET(C786,-M786+2,0),OFFSET(C786,-M786+2,0),OFFSET(C786,-M786+3,0)+AC786,OFFSET(C786,-M786+4,0),1,5)/365.25*I786*10000)</f>
        <v/>
      </c>
      <c r="AB786" s="249" t="str">
        <f aca="true">IF(D786="","",xCalcSkew(OFFSET(C786,-M786,0),E786-OFFSET(C786,-M786+1,0),b)/100)</f>
        <v/>
      </c>
      <c r="AC786" s="249" t="str">
        <f aca="true">IF(I786="","",xCalcSkew(OFFSET(C786,-M786,0),J786-OFFSET(C786,-M786+1,0),b)/100)</f>
        <v/>
      </c>
      <c r="AE786" s="0" t="n">
        <f aca="false">D786*F786*10000*-1</f>
        <v>-0</v>
      </c>
      <c r="AF786" s="0" t="n">
        <f aca="false">I786*K786*10000*-1</f>
        <v>-0</v>
      </c>
      <c r="AG786" s="0" t="n">
        <f aca="false">AE786+AF786</f>
        <v>-0</v>
      </c>
    </row>
    <row r="787" customFormat="false" ht="12.75" hidden="false" customHeight="false" outlineLevel="0" collapsed="false">
      <c r="D787" s="265"/>
      <c r="E787" s="266"/>
      <c r="F787" s="266"/>
      <c r="G787" s="267"/>
      <c r="I787" s="265"/>
      <c r="J787" s="266"/>
      <c r="K787" s="266"/>
      <c r="L787" s="268"/>
      <c r="M787" s="247" t="n">
        <f aca="false">M786+1</f>
        <v>14</v>
      </c>
      <c r="N787" s="175" t="str">
        <f aca="true">IF(D787="","",xEURO(OFFSET(C787,-M787+1,0),E787,OFFSET(C787,-M787+2,0),OFFSET(C787,-M787+2,0),OFFSET(C787,-M787+3,0)+AB787,OFFSET(C787,-M787+4,0),0,1)*D787)</f>
        <v/>
      </c>
      <c r="O787" s="235" t="str">
        <f aca="true">IF(D787="","",xEURO(OFFSET(C787,-M787+1,0),E787,OFFSET(C787,-M787+2,0),OFFSET(C787,-M787+2,0),OFFSET(C787,-M787+3,0)+AB787,OFFSET(C787,-M787+4,0),0,0))</f>
        <v/>
      </c>
      <c r="P787" s="175" t="str">
        <f aca="false">IF(D787="","",(O787-F787)*D787*10)</f>
        <v/>
      </c>
      <c r="Q787" s="175" t="str">
        <f aca="true">IF(D787="","",xEURO(OFFSET(C787,-M787+1,0),E787,OFFSET(C787,-M787+2,0),OFFSET(C787,-M787+2,0),OFFSET(C787,-M787+3,0)+AB787,OFFSET(C787,-M787+4,0),0,2)/10*D787)</f>
        <v/>
      </c>
      <c r="R787" s="248" t="str">
        <f aca="true">IF(D787="","",xEURO(OFFSET(C787,-M787+1,0),E787,OFFSET(C787,-M787+2,0),OFFSET(C787,-M787+2,0),OFFSET(C787,-M787+3,0)+AB787,OFFSET(C787,-M787+4,0),0,3)/100*D787*10000)</f>
        <v/>
      </c>
      <c r="S787" s="248" t="str">
        <f aca="true">IF(D787="","",xEURO(OFFSET(C787,-M787+1,0),E787,OFFSET(C787,-M787+2,0),OFFSET(C787,-M787+2,0),OFFSET(C787,-M787+3,0)+AB787,OFFSET(C787,-M787+4,0),0,5)/365.25*D787*10000)</f>
        <v/>
      </c>
      <c r="U787" s="175" t="str">
        <f aca="true">IF(I787="","",xEURO(OFFSET(C787,-M787+1,0),J787,OFFSET(C787,-M787+2,0),OFFSET(C787,-M787+2,0),OFFSET(C787,-M787+3,0)+AC787,OFFSET(C787,-M787+4,0),1,1)*I787)</f>
        <v/>
      </c>
      <c r="V787" s="235" t="str">
        <f aca="true">IF(I787="","",xEURO(OFFSET(C787,-M787+1,0),J787,OFFSET(C787,-M787+2,0),OFFSET(C787,-M787+2,0),OFFSET(C787,-M787+3,0)+AC787,OFFSET(C787,-M787+4,0),1,0))</f>
        <v/>
      </c>
      <c r="W787" s="175" t="str">
        <f aca="false">IF(I787="","",(V787-K787)*I787*10)</f>
        <v/>
      </c>
      <c r="X787" s="175" t="str">
        <f aca="true">IF(I787="","",xEURO(OFFSET(C787,-M787+1,0),J787,OFFSET(C787,-M787+2,0),OFFSET(C787,-M787+2,0),OFFSET(C787,-M787+3,0)+AC787,OFFSET(C787,-M787+4,0),1,2)/10*I787)</f>
        <v/>
      </c>
      <c r="Y787" s="248" t="str">
        <f aca="true">IF(I787="","",xEURO(OFFSET(C787,-M787+1,0),J787,OFFSET(C787,-M787+2,0),OFFSET(C787,-M787+2,0),OFFSET(C787,-M787+3,0)+AC787,OFFSET(C787,-M787+4,0),1,3)/100*I787*10000)</f>
        <v/>
      </c>
      <c r="Z787" s="248" t="str">
        <f aca="true">IF(I787="","",xEURO(OFFSET(C787,-M787+1,0),J787,OFFSET(C787,-M787+2,0),OFFSET(C787,-M787+2,0),OFFSET(C787,-M787+3,0)+AC787,OFFSET(C787,-M787+4,0),1,5)/365.25*I787*10000)</f>
        <v/>
      </c>
      <c r="AB787" s="249" t="str">
        <f aca="true">IF(D787="","",xCalcSkew(OFFSET(C787,-M787,0),E787-OFFSET(C787,-M787+1,0),b)/100)</f>
        <v/>
      </c>
      <c r="AC787" s="249" t="str">
        <f aca="true">IF(I787="","",xCalcSkew(OFFSET(C787,-M787,0),J787-OFFSET(C787,-M787+1,0),b)/100)</f>
        <v/>
      </c>
      <c r="AE787" s="0" t="n">
        <f aca="false">D787*F787*10000*-1</f>
        <v>-0</v>
      </c>
      <c r="AF787" s="0" t="n">
        <f aca="false">I787*K787*10000*-1</f>
        <v>-0</v>
      </c>
      <c r="AG787" s="0" t="n">
        <f aca="false">AE787+AF787</f>
        <v>-0</v>
      </c>
    </row>
    <row r="788" customFormat="false" ht="12.75" hidden="false" customHeight="false" outlineLevel="0" collapsed="false">
      <c r="D788" s="265"/>
      <c r="E788" s="266"/>
      <c r="F788" s="266"/>
      <c r="G788" s="267"/>
      <c r="I788" s="265"/>
      <c r="J788" s="266"/>
      <c r="K788" s="266"/>
      <c r="L788" s="268"/>
      <c r="M788" s="247" t="n">
        <f aca="false">M787+1</f>
        <v>15</v>
      </c>
      <c r="N788" s="175" t="str">
        <f aca="true">IF(D788="","",xEURO(OFFSET(C788,-M788+1,0),E788,OFFSET(C788,-M788+2,0),OFFSET(C788,-M788+2,0),OFFSET(C788,-M788+3,0)+AB788,OFFSET(C788,-M788+4,0),0,1)*D788)</f>
        <v/>
      </c>
      <c r="O788" s="235" t="str">
        <f aca="true">IF(D788="","",xEURO(OFFSET(C788,-M788+1,0),E788,OFFSET(C788,-M788+2,0),OFFSET(C788,-M788+2,0),OFFSET(C788,-M788+3,0)+AB788,OFFSET(C788,-M788+4,0),0,0))</f>
        <v/>
      </c>
      <c r="P788" s="175" t="str">
        <f aca="false">IF(D788="","",(O788-F788)*D788*10)</f>
        <v/>
      </c>
      <c r="Q788" s="175" t="str">
        <f aca="true">IF(D788="","",xEURO(OFFSET(C788,-M788+1,0),E788,OFFSET(C788,-M788+2,0),OFFSET(C788,-M788+2,0),OFFSET(C788,-M788+3,0)+AB788,OFFSET(C788,-M788+4,0),0,2)/10*D788)</f>
        <v/>
      </c>
      <c r="R788" s="248" t="str">
        <f aca="true">IF(D788="","",xEURO(OFFSET(C788,-M788+1,0),E788,OFFSET(C788,-M788+2,0),OFFSET(C788,-M788+2,0),OFFSET(C788,-M788+3,0)+AB788,OFFSET(C788,-M788+4,0),0,3)/100*D788*10000)</f>
        <v/>
      </c>
      <c r="S788" s="248" t="str">
        <f aca="true">IF(D788="","",xEURO(OFFSET(C788,-M788+1,0),E788,OFFSET(C788,-M788+2,0),OFFSET(C788,-M788+2,0),OFFSET(C788,-M788+3,0)+AB788,OFFSET(C788,-M788+4,0),0,5)/365.25*D788*10000)</f>
        <v/>
      </c>
      <c r="U788" s="175" t="str">
        <f aca="true">IF(I788="","",xEURO(OFFSET(C788,-M788+1,0),J788,OFFSET(C788,-M788+2,0),OFFSET(C788,-M788+2,0),OFFSET(C788,-M788+3,0)+AC788,OFFSET(C788,-M788+4,0),1,1)*I788)</f>
        <v/>
      </c>
      <c r="V788" s="235" t="str">
        <f aca="true">IF(I788="","",xEURO(OFFSET(C788,-M788+1,0),J788,OFFSET(C788,-M788+2,0),OFFSET(C788,-M788+2,0),OFFSET(C788,-M788+3,0)+AC788,OFFSET(C788,-M788+4,0),1,0))</f>
        <v/>
      </c>
      <c r="W788" s="175" t="str">
        <f aca="false">IF(I788="","",(V788-K788)*I788*10)</f>
        <v/>
      </c>
      <c r="X788" s="175" t="str">
        <f aca="true">IF(I788="","",xEURO(OFFSET(C788,-M788+1,0),J788,OFFSET(C788,-M788+2,0),OFFSET(C788,-M788+2,0),OFFSET(C788,-M788+3,0)+AC788,OFFSET(C788,-M788+4,0),1,2)/10*I788)</f>
        <v/>
      </c>
      <c r="Y788" s="248" t="str">
        <f aca="true">IF(I788="","",xEURO(OFFSET(C788,-M788+1,0),J788,OFFSET(C788,-M788+2,0),OFFSET(C788,-M788+2,0),OFFSET(C788,-M788+3,0)+AC788,OFFSET(C788,-M788+4,0),1,3)/100*I788*10000)</f>
        <v/>
      </c>
      <c r="Z788" s="248" t="str">
        <f aca="true">IF(I788="","",xEURO(OFFSET(C788,-M788+1,0),J788,OFFSET(C788,-M788+2,0),OFFSET(C788,-M788+2,0),OFFSET(C788,-M788+3,0)+AC788,OFFSET(C788,-M788+4,0),1,5)/365.25*I788*10000)</f>
        <v/>
      </c>
      <c r="AB788" s="249" t="str">
        <f aca="true">IF(D788="","",xCalcSkew(OFFSET(C788,-M788,0),E788-OFFSET(C788,-M788+1,0),b)/100)</f>
        <v/>
      </c>
      <c r="AC788" s="249" t="str">
        <f aca="true">IF(I788="","",xCalcSkew(OFFSET(C788,-M788,0),J788-OFFSET(C788,-M788+1,0),b)/100)</f>
        <v/>
      </c>
      <c r="AE788" s="0" t="n">
        <f aca="false">D788*F788*10000*-1</f>
        <v>-0</v>
      </c>
      <c r="AF788" s="0" t="n">
        <f aca="false">I788*K788*10000*-1</f>
        <v>-0</v>
      </c>
      <c r="AG788" s="0" t="n">
        <f aca="false">AE788+AF788</f>
        <v>-0</v>
      </c>
    </row>
    <row r="789" customFormat="false" ht="12.75" hidden="false" customHeight="false" outlineLevel="0" collapsed="false">
      <c r="D789" s="265"/>
      <c r="E789" s="266"/>
      <c r="F789" s="266"/>
      <c r="G789" s="267"/>
      <c r="I789" s="265"/>
      <c r="J789" s="266"/>
      <c r="K789" s="266"/>
      <c r="L789" s="268"/>
      <c r="M789" s="247" t="n">
        <f aca="false">M788+1</f>
        <v>16</v>
      </c>
      <c r="N789" s="175" t="str">
        <f aca="true">IF(D789="","",xEURO(OFFSET(C789,-M789+1,0),E789,OFFSET(C789,-M789+2,0),OFFSET(C789,-M789+2,0),OFFSET(C789,-M789+3,0)+AB789,OFFSET(C789,-M789+4,0),0,1)*D789)</f>
        <v/>
      </c>
      <c r="O789" s="235" t="str">
        <f aca="true">IF(D789="","",xEURO(OFFSET(C789,-M789+1,0),E789,OFFSET(C789,-M789+2,0),OFFSET(C789,-M789+2,0),OFFSET(C789,-M789+3,0)+AB789,OFFSET(C789,-M789+4,0),0,0))</f>
        <v/>
      </c>
      <c r="P789" s="175" t="str">
        <f aca="false">IF(D789="","",(O789-F789)*D789*10)</f>
        <v/>
      </c>
      <c r="Q789" s="175" t="str">
        <f aca="true">IF(D789="","",xEURO(OFFSET(C789,-M789+1,0),E789,OFFSET(C789,-M789+2,0),OFFSET(C789,-M789+2,0),OFFSET(C789,-M789+3,0)+AB789,OFFSET(C789,-M789+4,0),0,2)/10*D789)</f>
        <v/>
      </c>
      <c r="R789" s="248" t="str">
        <f aca="true">IF(D789="","",xEURO(OFFSET(C789,-M789+1,0),E789,OFFSET(C789,-M789+2,0),OFFSET(C789,-M789+2,0),OFFSET(C789,-M789+3,0)+AB789,OFFSET(C789,-M789+4,0),0,3)/100*D789*10000)</f>
        <v/>
      </c>
      <c r="S789" s="248" t="str">
        <f aca="true">IF(D789="","",xEURO(OFFSET(C789,-M789+1,0),E789,OFFSET(C789,-M789+2,0),OFFSET(C789,-M789+2,0),OFFSET(C789,-M789+3,0)+AB789,OFFSET(C789,-M789+4,0),0,5)/365.25*D789*10000)</f>
        <v/>
      </c>
      <c r="U789" s="175" t="str">
        <f aca="true">IF(I789="","",xEURO(OFFSET(C789,-M789+1,0),J789,OFFSET(C789,-M789+2,0),OFFSET(C789,-M789+2,0),OFFSET(C789,-M789+3,0)+AC789,OFFSET(C789,-M789+4,0),1,1)*I789)</f>
        <v/>
      </c>
      <c r="V789" s="235" t="str">
        <f aca="true">IF(I789="","",xEURO(OFFSET(C789,-M789+1,0),J789,OFFSET(C789,-M789+2,0),OFFSET(C789,-M789+2,0),OFFSET(C789,-M789+3,0)+AC789,OFFSET(C789,-M789+4,0),1,0))</f>
        <v/>
      </c>
      <c r="W789" s="175" t="str">
        <f aca="false">IF(I789="","",(V789-K789)*I789*10)</f>
        <v/>
      </c>
      <c r="X789" s="175" t="str">
        <f aca="true">IF(I789="","",xEURO(OFFSET(C789,-M789+1,0),J789,OFFSET(C789,-M789+2,0),OFFSET(C789,-M789+2,0),OFFSET(C789,-M789+3,0)+AC789,OFFSET(C789,-M789+4,0),1,2)/10*I789)</f>
        <v/>
      </c>
      <c r="Y789" s="248" t="str">
        <f aca="true">IF(I789="","",xEURO(OFFSET(C789,-M789+1,0),J789,OFFSET(C789,-M789+2,0),OFFSET(C789,-M789+2,0),OFFSET(C789,-M789+3,0)+AC789,OFFSET(C789,-M789+4,0),1,3)/100*I789*10000)</f>
        <v/>
      </c>
      <c r="Z789" s="248" t="str">
        <f aca="true">IF(I789="","",xEURO(OFFSET(C789,-M789+1,0),J789,OFFSET(C789,-M789+2,0),OFFSET(C789,-M789+2,0),OFFSET(C789,-M789+3,0)+AC789,OFFSET(C789,-M789+4,0),1,5)/365.25*I789*10000)</f>
        <v/>
      </c>
      <c r="AB789" s="249" t="str">
        <f aca="true">IF(D789="","",xCalcSkew(OFFSET(C789,-M789,0),E789-OFFSET(C789,-M789+1,0),b)/100)</f>
        <v/>
      </c>
      <c r="AC789" s="249" t="str">
        <f aca="true">IF(I789="","",xCalcSkew(OFFSET(C789,-M789,0),J789-OFFSET(C789,-M789+1,0),b)/100)</f>
        <v/>
      </c>
      <c r="AE789" s="0" t="n">
        <f aca="false">D789*F789*10000*-1</f>
        <v>-0</v>
      </c>
      <c r="AF789" s="0" t="n">
        <f aca="false">I789*K789*10000*-1</f>
        <v>-0</v>
      </c>
      <c r="AG789" s="0" t="n">
        <f aca="false">AE789+AF789</f>
        <v>-0</v>
      </c>
    </row>
    <row r="790" customFormat="false" ht="12.75" hidden="false" customHeight="false" outlineLevel="0" collapsed="false">
      <c r="D790" s="265"/>
      <c r="E790" s="266"/>
      <c r="F790" s="266"/>
      <c r="G790" s="267"/>
      <c r="I790" s="265"/>
      <c r="J790" s="266"/>
      <c r="K790" s="266"/>
      <c r="L790" s="268"/>
      <c r="M790" s="247" t="n">
        <f aca="false">M789+1</f>
        <v>17</v>
      </c>
      <c r="N790" s="175" t="str">
        <f aca="true">IF(D790="","",xEURO(OFFSET(C790,-M790+1,0),E790,OFFSET(C790,-M790+2,0),OFFSET(C790,-M790+2,0),OFFSET(C790,-M790+3,0)+AB790,OFFSET(C790,-M790+4,0),0,1)*D790)</f>
        <v/>
      </c>
      <c r="O790" s="235" t="str">
        <f aca="true">IF(D790="","",xEURO(OFFSET(C790,-M790+1,0),E790,OFFSET(C790,-M790+2,0),OFFSET(C790,-M790+2,0),OFFSET(C790,-M790+3,0)+AB790,OFFSET(C790,-M790+4,0),0,0))</f>
        <v/>
      </c>
      <c r="P790" s="175" t="str">
        <f aca="false">IF(D790="","",(O790-F790)*D790*10)</f>
        <v/>
      </c>
      <c r="Q790" s="175" t="str">
        <f aca="true">IF(D790="","",xEURO(OFFSET(C790,-M790+1,0),E790,OFFSET(C790,-M790+2,0),OFFSET(C790,-M790+2,0),OFFSET(C790,-M790+3,0)+AB790,OFFSET(C790,-M790+4,0),0,2)/10*D790)</f>
        <v/>
      </c>
      <c r="R790" s="248" t="str">
        <f aca="true">IF(D790="","",xEURO(OFFSET(C790,-M790+1,0),E790,OFFSET(C790,-M790+2,0),OFFSET(C790,-M790+2,0),OFFSET(C790,-M790+3,0)+AB790,OFFSET(C790,-M790+4,0),0,3)/100*D790*10000)</f>
        <v/>
      </c>
      <c r="S790" s="248" t="str">
        <f aca="true">IF(D790="","",xEURO(OFFSET(C790,-M790+1,0),E790,OFFSET(C790,-M790+2,0),OFFSET(C790,-M790+2,0),OFFSET(C790,-M790+3,0)+AB790,OFFSET(C790,-M790+4,0),0,5)/365.25*D790*10000)</f>
        <v/>
      </c>
      <c r="U790" s="175" t="str">
        <f aca="true">IF(I790="","",xEURO(OFFSET(C790,-M790+1,0),J790,OFFSET(C790,-M790+2,0),OFFSET(C790,-M790+2,0),OFFSET(C790,-M790+3,0)+AC790,OFFSET(C790,-M790+4,0),1,1)*I790)</f>
        <v/>
      </c>
      <c r="V790" s="235" t="str">
        <f aca="true">IF(I790="","",xEURO(OFFSET(C790,-M790+1,0),J790,OFFSET(C790,-M790+2,0),OFFSET(C790,-M790+2,0),OFFSET(C790,-M790+3,0)+AC790,OFFSET(C790,-M790+4,0),1,0))</f>
        <v/>
      </c>
      <c r="W790" s="175" t="str">
        <f aca="false">IF(I790="","",(V790-K790)*I790*10)</f>
        <v/>
      </c>
      <c r="X790" s="175" t="str">
        <f aca="true">IF(I790="","",xEURO(OFFSET(C790,-M790+1,0),J790,OFFSET(C790,-M790+2,0),OFFSET(C790,-M790+2,0),OFFSET(C790,-M790+3,0)+AC790,OFFSET(C790,-M790+4,0),1,2)/10*I790)</f>
        <v/>
      </c>
      <c r="Y790" s="248" t="str">
        <f aca="true">IF(I790="","",xEURO(OFFSET(C790,-M790+1,0),J790,OFFSET(C790,-M790+2,0),OFFSET(C790,-M790+2,0),OFFSET(C790,-M790+3,0)+AC790,OFFSET(C790,-M790+4,0),1,3)/100*I790*10000)</f>
        <v/>
      </c>
      <c r="Z790" s="248" t="str">
        <f aca="true">IF(I790="","",xEURO(OFFSET(C790,-M790+1,0),J790,OFFSET(C790,-M790+2,0),OFFSET(C790,-M790+2,0),OFFSET(C790,-M790+3,0)+AC790,OFFSET(C790,-M790+4,0),1,5)/365.25*I790*10000)</f>
        <v/>
      </c>
      <c r="AB790" s="249" t="str">
        <f aca="true">IF(D790="","",xCalcSkew(OFFSET(C790,-M790,0),E790-OFFSET(C790,-M790+1,0),b)/100)</f>
        <v/>
      </c>
      <c r="AC790" s="249" t="str">
        <f aca="true">IF(I790="","",xCalcSkew(OFFSET(C790,-M790,0),J790-OFFSET(C790,-M790+1,0),b)/100)</f>
        <v/>
      </c>
      <c r="AE790" s="0" t="n">
        <f aca="false">D790*F790*10000*-1</f>
        <v>-0</v>
      </c>
      <c r="AF790" s="0" t="n">
        <f aca="false">I790*K790*10000*-1</f>
        <v>-0</v>
      </c>
      <c r="AG790" s="0" t="n">
        <f aca="false">AE790+AF790</f>
        <v>-0</v>
      </c>
    </row>
    <row r="791" customFormat="false" ht="12.75" hidden="false" customHeight="false" outlineLevel="0" collapsed="false">
      <c r="D791" s="265"/>
      <c r="E791" s="266"/>
      <c r="F791" s="266"/>
      <c r="G791" s="267"/>
      <c r="I791" s="265"/>
      <c r="J791" s="266"/>
      <c r="K791" s="266"/>
      <c r="L791" s="268"/>
      <c r="M791" s="247" t="n">
        <f aca="false">M790+1</f>
        <v>18</v>
      </c>
      <c r="N791" s="175" t="str">
        <f aca="true">IF(D791="","",xEURO(OFFSET(C791,-M791+1,0),E791,OFFSET(C791,-M791+2,0),OFFSET(C791,-M791+2,0),OFFSET(C791,-M791+3,0)+AB791,OFFSET(C791,-M791+4,0),0,1)*D791)</f>
        <v/>
      </c>
      <c r="O791" s="235" t="str">
        <f aca="true">IF(D791="","",xEURO(OFFSET(C791,-M791+1,0),E791,OFFSET(C791,-M791+2,0),OFFSET(C791,-M791+2,0),OFFSET(C791,-M791+3,0)+AB791,OFFSET(C791,-M791+4,0),0,0))</f>
        <v/>
      </c>
      <c r="P791" s="175" t="str">
        <f aca="false">IF(D791="","",(O791-F791)*D791*10)</f>
        <v/>
      </c>
      <c r="Q791" s="175" t="str">
        <f aca="true">IF(D791="","",xEURO(OFFSET(C791,-M791+1,0),E791,OFFSET(C791,-M791+2,0),OFFSET(C791,-M791+2,0),OFFSET(C791,-M791+3,0)+AB791,OFFSET(C791,-M791+4,0),0,2)/10*D791)</f>
        <v/>
      </c>
      <c r="R791" s="248" t="str">
        <f aca="true">IF(D791="","",xEURO(OFFSET(C791,-M791+1,0),E791,OFFSET(C791,-M791+2,0),OFFSET(C791,-M791+2,0),OFFSET(C791,-M791+3,0)+AB791,OFFSET(C791,-M791+4,0),0,3)/100*D791*10000)</f>
        <v/>
      </c>
      <c r="S791" s="248" t="str">
        <f aca="true">IF(D791="","",xEURO(OFFSET(C791,-M791+1,0),E791,OFFSET(C791,-M791+2,0),OFFSET(C791,-M791+2,0),OFFSET(C791,-M791+3,0)+AB791,OFFSET(C791,-M791+4,0),0,5)/365.25*D791*10000)</f>
        <v/>
      </c>
      <c r="U791" s="175" t="str">
        <f aca="true">IF(I791="","",xEURO(OFFSET(C791,-M791+1,0),J791,OFFSET(C791,-M791+2,0),OFFSET(C791,-M791+2,0),OFFSET(C791,-M791+3,0)+AC791,OFFSET(C791,-M791+4,0),1,1)*I791)</f>
        <v/>
      </c>
      <c r="V791" s="235" t="str">
        <f aca="true">IF(I791="","",xEURO(OFFSET(C791,-M791+1,0),J791,OFFSET(C791,-M791+2,0),OFFSET(C791,-M791+2,0),OFFSET(C791,-M791+3,0)+AC791,OFFSET(C791,-M791+4,0),1,0))</f>
        <v/>
      </c>
      <c r="W791" s="175" t="str">
        <f aca="false">IF(I791="","",(V791-K791)*I791*10)</f>
        <v/>
      </c>
      <c r="X791" s="175" t="str">
        <f aca="true">IF(I791="","",xEURO(OFFSET(C791,-M791+1,0),J791,OFFSET(C791,-M791+2,0),OFFSET(C791,-M791+2,0),OFFSET(C791,-M791+3,0)+AC791,OFFSET(C791,-M791+4,0),1,2)/10*I791)</f>
        <v/>
      </c>
      <c r="Y791" s="248" t="str">
        <f aca="true">IF(I791="","",xEURO(OFFSET(C791,-M791+1,0),J791,OFFSET(C791,-M791+2,0),OFFSET(C791,-M791+2,0),OFFSET(C791,-M791+3,0)+AC791,OFFSET(C791,-M791+4,0),1,3)/100*I791*10000)</f>
        <v/>
      </c>
      <c r="Z791" s="248" t="str">
        <f aca="true">IF(I791="","",xEURO(OFFSET(C791,-M791+1,0),J791,OFFSET(C791,-M791+2,0),OFFSET(C791,-M791+2,0),OFFSET(C791,-M791+3,0)+AC791,OFFSET(C791,-M791+4,0),1,5)/365.25*I791*10000)</f>
        <v/>
      </c>
      <c r="AB791" s="249" t="str">
        <f aca="true">IF(D791="","",xCalcSkew(OFFSET(C791,-M791,0),E791-OFFSET(C791,-M791+1,0),b)/100)</f>
        <v/>
      </c>
      <c r="AC791" s="249" t="str">
        <f aca="true">IF(I791="","",xCalcSkew(OFFSET(C791,-M791,0),J791-OFFSET(C791,-M791+1,0),b)/100)</f>
        <v/>
      </c>
      <c r="AE791" s="0" t="n">
        <f aca="false">D791*F791*10000*-1</f>
        <v>-0</v>
      </c>
      <c r="AF791" s="0" t="n">
        <f aca="false">I791*K791*10000*-1</f>
        <v>-0</v>
      </c>
      <c r="AG791" s="0" t="n">
        <f aca="false">AE791+AF791</f>
        <v>-0</v>
      </c>
    </row>
    <row r="792" customFormat="false" ht="12.75" hidden="false" customHeight="false" outlineLevel="0" collapsed="false">
      <c r="D792" s="265"/>
      <c r="E792" s="266"/>
      <c r="F792" s="266"/>
      <c r="G792" s="267"/>
      <c r="I792" s="265"/>
      <c r="J792" s="266"/>
      <c r="K792" s="266"/>
      <c r="L792" s="268"/>
      <c r="M792" s="247" t="n">
        <f aca="false">M791+1</f>
        <v>19</v>
      </c>
      <c r="N792" s="175" t="str">
        <f aca="true">IF(D792="","",xEURO(OFFSET(C792,-M792+1,0),E792,OFFSET(C792,-M792+2,0),OFFSET(C792,-M792+2,0),OFFSET(C792,-M792+3,0)+AB792,OFFSET(C792,-M792+4,0),0,1)*D792)</f>
        <v/>
      </c>
      <c r="O792" s="235" t="str">
        <f aca="true">IF(D792="","",xEURO(OFFSET(C792,-M792+1,0),E792,OFFSET(C792,-M792+2,0),OFFSET(C792,-M792+2,0),OFFSET(C792,-M792+3,0)+AB792,OFFSET(C792,-M792+4,0),0,0))</f>
        <v/>
      </c>
      <c r="P792" s="175" t="str">
        <f aca="false">IF(D792="","",(O792-F792)*D792*10)</f>
        <v/>
      </c>
      <c r="Q792" s="175" t="str">
        <f aca="true">IF(D792="","",xEURO(OFFSET(C792,-M792+1,0),E792,OFFSET(C792,-M792+2,0),OFFSET(C792,-M792+2,0),OFFSET(C792,-M792+3,0)+AB792,OFFSET(C792,-M792+4,0),0,2)/10*D792)</f>
        <v/>
      </c>
      <c r="R792" s="248" t="str">
        <f aca="true">IF(D792="","",xEURO(OFFSET(C792,-M792+1,0),E792,OFFSET(C792,-M792+2,0),OFFSET(C792,-M792+2,0),OFFSET(C792,-M792+3,0)+AB792,OFFSET(C792,-M792+4,0),0,3)/100*D792*10000)</f>
        <v/>
      </c>
      <c r="S792" s="248" t="str">
        <f aca="true">IF(D792="","",xEURO(OFFSET(C792,-M792+1,0),E792,OFFSET(C792,-M792+2,0),OFFSET(C792,-M792+2,0),OFFSET(C792,-M792+3,0)+AB792,OFFSET(C792,-M792+4,0),0,5)/365.25*D792*10000)</f>
        <v/>
      </c>
      <c r="U792" s="175" t="str">
        <f aca="true">IF(I792="","",xEURO(OFFSET(C792,-M792+1,0),J792,OFFSET(C792,-M792+2,0),OFFSET(C792,-M792+2,0),OFFSET(C792,-M792+3,0)+AC792,OFFSET(C792,-M792+4,0),1,1)*I792)</f>
        <v/>
      </c>
      <c r="V792" s="235" t="str">
        <f aca="true">IF(I792="","",xEURO(OFFSET(C792,-M792+1,0),J792,OFFSET(C792,-M792+2,0),OFFSET(C792,-M792+2,0),OFFSET(C792,-M792+3,0)+AC792,OFFSET(C792,-M792+4,0),1,0))</f>
        <v/>
      </c>
      <c r="W792" s="175" t="str">
        <f aca="false">IF(I792="","",(V792-K792)*I792*10)</f>
        <v/>
      </c>
      <c r="X792" s="175" t="str">
        <f aca="true">IF(I792="","",xEURO(OFFSET(C792,-M792+1,0),J792,OFFSET(C792,-M792+2,0),OFFSET(C792,-M792+2,0),OFFSET(C792,-M792+3,0)+AC792,OFFSET(C792,-M792+4,0),1,2)/10*I792)</f>
        <v/>
      </c>
      <c r="Y792" s="248" t="str">
        <f aca="true">IF(I792="","",xEURO(OFFSET(C792,-M792+1,0),J792,OFFSET(C792,-M792+2,0),OFFSET(C792,-M792+2,0),OFFSET(C792,-M792+3,0)+AC792,OFFSET(C792,-M792+4,0),1,3)/100*I792*10000)</f>
        <v/>
      </c>
      <c r="Z792" s="248" t="str">
        <f aca="true">IF(I792="","",xEURO(OFFSET(C792,-M792+1,0),J792,OFFSET(C792,-M792+2,0),OFFSET(C792,-M792+2,0),OFFSET(C792,-M792+3,0)+AC792,OFFSET(C792,-M792+4,0),1,5)/365.25*I792*10000)</f>
        <v/>
      </c>
      <c r="AB792" s="249" t="str">
        <f aca="true">IF(D792="","",xCalcSkew(OFFSET(C792,-M792,0),E792-OFFSET(C792,-M792+1,0),b)/100)</f>
        <v/>
      </c>
      <c r="AC792" s="249" t="str">
        <f aca="true">IF(I792="","",xCalcSkew(OFFSET(C792,-M792,0),J792-OFFSET(C792,-M792+1,0),b)/100)</f>
        <v/>
      </c>
      <c r="AE792" s="0" t="n">
        <f aca="false">D792*F792*10000*-1</f>
        <v>-0</v>
      </c>
      <c r="AF792" s="0" t="n">
        <f aca="false">I792*K792*10000*-1</f>
        <v>-0</v>
      </c>
      <c r="AG792" s="0" t="n">
        <f aca="false">AE792+AF792</f>
        <v>-0</v>
      </c>
    </row>
    <row r="793" customFormat="false" ht="12.75" hidden="false" customHeight="false" outlineLevel="0" collapsed="false">
      <c r="D793" s="265"/>
      <c r="E793" s="266"/>
      <c r="F793" s="266"/>
      <c r="G793" s="267"/>
      <c r="I793" s="265"/>
      <c r="J793" s="266"/>
      <c r="K793" s="266"/>
      <c r="L793" s="268"/>
      <c r="M793" s="247" t="n">
        <f aca="false">M792+1</f>
        <v>20</v>
      </c>
      <c r="N793" s="175" t="str">
        <f aca="true">IF(D793="","",xEURO(OFFSET(C793,-M793+1,0),E793,OFFSET(C793,-M793+2,0),OFFSET(C793,-M793+2,0),OFFSET(C793,-M793+3,0)+AB793,OFFSET(C793,-M793+4,0),0,1)*D793)</f>
        <v/>
      </c>
      <c r="O793" s="235" t="str">
        <f aca="true">IF(D793="","",xEURO(OFFSET(C793,-M793+1,0),E793,OFFSET(C793,-M793+2,0),OFFSET(C793,-M793+2,0),OFFSET(C793,-M793+3,0)+AB793,OFFSET(C793,-M793+4,0),0,0))</f>
        <v/>
      </c>
      <c r="P793" s="175" t="str">
        <f aca="false">IF(D793="","",(O793-F793)*D793*10)</f>
        <v/>
      </c>
      <c r="Q793" s="175" t="str">
        <f aca="true">IF(D793="","",xEURO(OFFSET(C793,-M793+1,0),E793,OFFSET(C793,-M793+2,0),OFFSET(C793,-M793+2,0),OFFSET(C793,-M793+3,0)+AB793,OFFSET(C793,-M793+4,0),0,2)/10*D793)</f>
        <v/>
      </c>
      <c r="R793" s="248" t="str">
        <f aca="true">IF(D793="","",xEURO(OFFSET(C793,-M793+1,0),E793,OFFSET(C793,-M793+2,0),OFFSET(C793,-M793+2,0),OFFSET(C793,-M793+3,0)+AB793,OFFSET(C793,-M793+4,0),0,3)/100*D793*10000)</f>
        <v/>
      </c>
      <c r="S793" s="248" t="str">
        <f aca="true">IF(D793="","",xEURO(OFFSET(C793,-M793+1,0),E793,OFFSET(C793,-M793+2,0),OFFSET(C793,-M793+2,0),OFFSET(C793,-M793+3,0)+AB793,OFFSET(C793,-M793+4,0),0,5)/365.25*D793*10000)</f>
        <v/>
      </c>
      <c r="U793" s="175" t="str">
        <f aca="true">IF(I793="","",xEURO(OFFSET(C793,-M793+1,0),J793,OFFSET(C793,-M793+2,0),OFFSET(C793,-M793+2,0),OFFSET(C793,-M793+3,0)+AC793,OFFSET(C793,-M793+4,0),1,1)*I793)</f>
        <v/>
      </c>
      <c r="V793" s="235" t="str">
        <f aca="true">IF(I793="","",xEURO(OFFSET(C793,-M793+1,0),J793,OFFSET(C793,-M793+2,0),OFFSET(C793,-M793+2,0),OFFSET(C793,-M793+3,0)+AC793,OFFSET(C793,-M793+4,0),1,0))</f>
        <v/>
      </c>
      <c r="W793" s="175" t="str">
        <f aca="false">IF(I793="","",(V793-K793)*I793*10)</f>
        <v/>
      </c>
      <c r="X793" s="175" t="str">
        <f aca="true">IF(I793="","",xEURO(OFFSET(C793,-M793+1,0),J793,OFFSET(C793,-M793+2,0),OFFSET(C793,-M793+2,0),OFFSET(C793,-M793+3,0)+AC793,OFFSET(C793,-M793+4,0),1,2)/10*I793)</f>
        <v/>
      </c>
      <c r="Y793" s="248" t="str">
        <f aca="true">IF(I793="","",xEURO(OFFSET(C793,-M793+1,0),J793,OFFSET(C793,-M793+2,0),OFFSET(C793,-M793+2,0),OFFSET(C793,-M793+3,0)+AC793,OFFSET(C793,-M793+4,0),1,3)/100*I793*10000)</f>
        <v/>
      </c>
      <c r="Z793" s="248" t="str">
        <f aca="true">IF(I793="","",xEURO(OFFSET(C793,-M793+1,0),J793,OFFSET(C793,-M793+2,0),OFFSET(C793,-M793+2,0),OFFSET(C793,-M793+3,0)+AC793,OFFSET(C793,-M793+4,0),1,5)/365.25*I793*10000)</f>
        <v/>
      </c>
      <c r="AB793" s="249" t="str">
        <f aca="true">IF(D793="","",xCalcSkew(OFFSET(C793,-M793,0),E793-OFFSET(C793,-M793+1,0),b)/100)</f>
        <v/>
      </c>
      <c r="AC793" s="249" t="str">
        <f aca="true">IF(I793="","",xCalcSkew(OFFSET(C793,-M793,0),J793-OFFSET(C793,-M793+1,0),b)/100)</f>
        <v/>
      </c>
      <c r="AE793" s="0" t="n">
        <f aca="false">D793*F793*10000*-1</f>
        <v>-0</v>
      </c>
      <c r="AF793" s="0" t="n">
        <f aca="false">I793*K793*10000*-1</f>
        <v>-0</v>
      </c>
      <c r="AG793" s="0" t="n">
        <f aca="false">AE793+AF793</f>
        <v>-0</v>
      </c>
    </row>
    <row r="794" customFormat="false" ht="12.75" hidden="false" customHeight="false" outlineLevel="0" collapsed="false">
      <c r="D794" s="265"/>
      <c r="E794" s="266"/>
      <c r="F794" s="266"/>
      <c r="G794" s="267"/>
      <c r="I794" s="265"/>
      <c r="J794" s="266"/>
      <c r="K794" s="266"/>
      <c r="L794" s="268"/>
      <c r="M794" s="247" t="n">
        <f aca="false">M793+1</f>
        <v>21</v>
      </c>
      <c r="N794" s="175" t="str">
        <f aca="true">IF(D794="","",xEURO(OFFSET(C794,-M794+1,0),E794,OFFSET(C794,-M794+2,0),OFFSET(C794,-M794+2,0),OFFSET(C794,-M794+3,0)+AB794,OFFSET(C794,-M794+4,0),0,1)*D794)</f>
        <v/>
      </c>
      <c r="O794" s="235" t="str">
        <f aca="true">IF(D794="","",xEURO(OFFSET(C794,-M794+1,0),E794,OFFSET(C794,-M794+2,0),OFFSET(C794,-M794+2,0),OFFSET(C794,-M794+3,0)+AB794,OFFSET(C794,-M794+4,0),0,0))</f>
        <v/>
      </c>
      <c r="P794" s="175" t="str">
        <f aca="false">IF(D794="","",(O794-F794)*D794*10)</f>
        <v/>
      </c>
      <c r="Q794" s="175" t="str">
        <f aca="true">IF(D794="","",xEURO(OFFSET(C794,-M794+1,0),E794,OFFSET(C794,-M794+2,0),OFFSET(C794,-M794+2,0),OFFSET(C794,-M794+3,0)+AB794,OFFSET(C794,-M794+4,0),0,2)/10*D794)</f>
        <v/>
      </c>
      <c r="R794" s="248" t="str">
        <f aca="true">IF(D794="","",xEURO(OFFSET(C794,-M794+1,0),E794,OFFSET(C794,-M794+2,0),OFFSET(C794,-M794+2,0),OFFSET(C794,-M794+3,0)+AB794,OFFSET(C794,-M794+4,0),0,3)/100*D794*10000)</f>
        <v/>
      </c>
      <c r="S794" s="248" t="str">
        <f aca="true">IF(D794="","",xEURO(OFFSET(C794,-M794+1,0),E794,OFFSET(C794,-M794+2,0),OFFSET(C794,-M794+2,0),OFFSET(C794,-M794+3,0)+AB794,OFFSET(C794,-M794+4,0),0,5)/365.25*D794*10000)</f>
        <v/>
      </c>
      <c r="U794" s="175" t="str">
        <f aca="true">IF(I794="","",xEURO(OFFSET(C794,-M794+1,0),J794,OFFSET(C794,-M794+2,0),OFFSET(C794,-M794+2,0),OFFSET(C794,-M794+3,0)+AC794,OFFSET(C794,-M794+4,0),1,1)*I794)</f>
        <v/>
      </c>
      <c r="V794" s="235" t="str">
        <f aca="true">IF(I794="","",xEURO(OFFSET(C794,-M794+1,0),J794,OFFSET(C794,-M794+2,0),OFFSET(C794,-M794+2,0),OFFSET(C794,-M794+3,0)+AC794,OFFSET(C794,-M794+4,0),1,0))</f>
        <v/>
      </c>
      <c r="W794" s="175" t="str">
        <f aca="false">IF(I794="","",(V794-K794)*I794*10)</f>
        <v/>
      </c>
      <c r="X794" s="175" t="str">
        <f aca="true">IF(I794="","",xEURO(OFFSET(C794,-M794+1,0),J794,OFFSET(C794,-M794+2,0),OFFSET(C794,-M794+2,0),OFFSET(C794,-M794+3,0)+AC794,OFFSET(C794,-M794+4,0),1,2)/10*I794)</f>
        <v/>
      </c>
      <c r="Y794" s="248" t="str">
        <f aca="true">IF(I794="","",xEURO(OFFSET(C794,-M794+1,0),J794,OFFSET(C794,-M794+2,0),OFFSET(C794,-M794+2,0),OFFSET(C794,-M794+3,0)+AC794,OFFSET(C794,-M794+4,0),1,3)/100*I794*10000)</f>
        <v/>
      </c>
      <c r="Z794" s="248" t="str">
        <f aca="true">IF(I794="","",xEURO(OFFSET(C794,-M794+1,0),J794,OFFSET(C794,-M794+2,0),OFFSET(C794,-M794+2,0),OFFSET(C794,-M794+3,0)+AC794,OFFSET(C794,-M794+4,0),1,5)/365.25*I794*10000)</f>
        <v/>
      </c>
      <c r="AB794" s="249" t="str">
        <f aca="true">IF(D794="","",xCalcSkew(OFFSET(C794,-M794,0),E794-OFFSET(C794,-M794+1,0),b)/100)</f>
        <v/>
      </c>
      <c r="AC794" s="249" t="str">
        <f aca="true">IF(I794="","",xCalcSkew(OFFSET(C794,-M794,0),J794-OFFSET(C794,-M794+1,0),b)/100)</f>
        <v/>
      </c>
      <c r="AE794" s="0" t="n">
        <f aca="false">D794*F794*10000*-1</f>
        <v>-0</v>
      </c>
      <c r="AF794" s="0" t="n">
        <f aca="false">I794*K794*10000*-1</f>
        <v>-0</v>
      </c>
      <c r="AG794" s="0" t="n">
        <f aca="false">AE794+AF794</f>
        <v>-0</v>
      </c>
    </row>
    <row r="795" customFormat="false" ht="12.75" hidden="false" customHeight="false" outlineLevel="0" collapsed="false">
      <c r="D795" s="265"/>
      <c r="E795" s="266"/>
      <c r="F795" s="266"/>
      <c r="G795" s="267"/>
      <c r="I795" s="265"/>
      <c r="J795" s="266"/>
      <c r="K795" s="266"/>
      <c r="L795" s="268"/>
      <c r="M795" s="247" t="n">
        <f aca="false">M794+1</f>
        <v>22</v>
      </c>
      <c r="N795" s="175" t="str">
        <f aca="true">IF(D795="","",xEURO(OFFSET(C795,-M795+1,0),E795,OFFSET(C795,-M795+2,0),OFFSET(C795,-M795+2,0),OFFSET(C795,-M795+3,0)+AB795,OFFSET(C795,-M795+4,0),0,1)*D795)</f>
        <v/>
      </c>
      <c r="O795" s="235" t="str">
        <f aca="true">IF(D795="","",xEURO(OFFSET(C795,-M795+1,0),E795,OFFSET(C795,-M795+2,0),OFFSET(C795,-M795+2,0),OFFSET(C795,-M795+3,0)+AB795,OFFSET(C795,-M795+4,0),0,0))</f>
        <v/>
      </c>
      <c r="P795" s="175" t="str">
        <f aca="false">IF(D795="","",(O795-F795)*D795*10)</f>
        <v/>
      </c>
      <c r="Q795" s="175" t="str">
        <f aca="true">IF(D795="","",xEURO(OFFSET(C795,-M795+1,0),E795,OFFSET(C795,-M795+2,0),OFFSET(C795,-M795+2,0),OFFSET(C795,-M795+3,0)+AB795,OFFSET(C795,-M795+4,0),0,2)/10*D795)</f>
        <v/>
      </c>
      <c r="R795" s="248" t="str">
        <f aca="true">IF(D795="","",xEURO(OFFSET(C795,-M795+1,0),E795,OFFSET(C795,-M795+2,0),OFFSET(C795,-M795+2,0),OFFSET(C795,-M795+3,0)+AB795,OFFSET(C795,-M795+4,0),0,3)/100*D795*10000)</f>
        <v/>
      </c>
      <c r="S795" s="248" t="str">
        <f aca="true">IF(D795="","",xEURO(OFFSET(C795,-M795+1,0),E795,OFFSET(C795,-M795+2,0),OFFSET(C795,-M795+2,0),OFFSET(C795,-M795+3,0)+AB795,OFFSET(C795,-M795+4,0),0,5)/365.25*D795*10000)</f>
        <v/>
      </c>
      <c r="U795" s="175" t="str">
        <f aca="true">IF(I795="","",xEURO(OFFSET(C795,-M795+1,0),J795,OFFSET(C795,-M795+2,0),OFFSET(C795,-M795+2,0),OFFSET(C795,-M795+3,0)+AC795,OFFSET(C795,-M795+4,0),1,1)*I795)</f>
        <v/>
      </c>
      <c r="V795" s="235" t="str">
        <f aca="true">IF(I795="","",xEURO(OFFSET(C795,-M795+1,0),J795,OFFSET(C795,-M795+2,0),OFFSET(C795,-M795+2,0),OFFSET(C795,-M795+3,0)+AC795,OFFSET(C795,-M795+4,0),1,0))</f>
        <v/>
      </c>
      <c r="W795" s="175" t="str">
        <f aca="false">IF(I795="","",(V795-K795)*I795*10)</f>
        <v/>
      </c>
      <c r="X795" s="175" t="str">
        <f aca="true">IF(I795="","",xEURO(OFFSET(C795,-M795+1,0),J795,OFFSET(C795,-M795+2,0),OFFSET(C795,-M795+2,0),OFFSET(C795,-M795+3,0)+AC795,OFFSET(C795,-M795+4,0),1,2)/10*I795)</f>
        <v/>
      </c>
      <c r="Y795" s="248" t="str">
        <f aca="true">IF(I795="","",xEURO(OFFSET(C795,-M795+1,0),J795,OFFSET(C795,-M795+2,0),OFFSET(C795,-M795+2,0),OFFSET(C795,-M795+3,0)+AC795,OFFSET(C795,-M795+4,0),1,3)/100*I795*10000)</f>
        <v/>
      </c>
      <c r="Z795" s="248" t="str">
        <f aca="true">IF(I795="","",xEURO(OFFSET(C795,-M795+1,0),J795,OFFSET(C795,-M795+2,0),OFFSET(C795,-M795+2,0),OFFSET(C795,-M795+3,0)+AC795,OFFSET(C795,-M795+4,0),1,5)/365.25*I795*10000)</f>
        <v/>
      </c>
      <c r="AB795" s="249" t="str">
        <f aca="true">IF(D795="","",xCalcSkew(OFFSET(C795,-M795,0),E795-OFFSET(C795,-M795+1,0),b)/100)</f>
        <v/>
      </c>
      <c r="AC795" s="249" t="str">
        <f aca="true">IF(I795="","",xCalcSkew(OFFSET(C795,-M795,0),J795-OFFSET(C795,-M795+1,0),b)/100)</f>
        <v/>
      </c>
      <c r="AE795" s="0" t="n">
        <f aca="false">D795*F795*10000*-1</f>
        <v>-0</v>
      </c>
      <c r="AF795" s="0" t="n">
        <f aca="false">I795*K795*10000*-1</f>
        <v>-0</v>
      </c>
      <c r="AG795" s="0" t="n">
        <f aca="false">AE795+AF795</f>
        <v>-0</v>
      </c>
    </row>
    <row r="796" customFormat="false" ht="12.75" hidden="false" customHeight="false" outlineLevel="0" collapsed="false">
      <c r="D796" s="265"/>
      <c r="E796" s="266"/>
      <c r="F796" s="266"/>
      <c r="G796" s="267"/>
      <c r="I796" s="265"/>
      <c r="J796" s="266"/>
      <c r="K796" s="266"/>
      <c r="L796" s="268"/>
      <c r="M796" s="247" t="n">
        <f aca="false">M795+1</f>
        <v>23</v>
      </c>
      <c r="N796" s="175" t="str">
        <f aca="true">IF(D796="","",xEURO(OFFSET(C796,-M796+1,0),E796,OFFSET(C796,-M796+2,0),OFFSET(C796,-M796+2,0),OFFSET(C796,-M796+3,0)+AB796,OFFSET(C796,-M796+4,0),0,1)*D796)</f>
        <v/>
      </c>
      <c r="O796" s="235" t="str">
        <f aca="true">IF(D796="","",xEURO(OFFSET(C796,-M796+1,0),E796,OFFSET(C796,-M796+2,0),OFFSET(C796,-M796+2,0),OFFSET(C796,-M796+3,0)+AB796,OFFSET(C796,-M796+4,0),0,0))</f>
        <v/>
      </c>
      <c r="P796" s="175" t="str">
        <f aca="false">IF(D796="","",(O796-F796)*D796*10)</f>
        <v/>
      </c>
      <c r="Q796" s="175" t="str">
        <f aca="true">IF(D796="","",xEURO(OFFSET(C796,-M796+1,0),E796,OFFSET(C796,-M796+2,0),OFFSET(C796,-M796+2,0),OFFSET(C796,-M796+3,0)+AB796,OFFSET(C796,-M796+4,0),0,2)/10*D796)</f>
        <v/>
      </c>
      <c r="R796" s="248" t="str">
        <f aca="true">IF(D796="","",xEURO(OFFSET(C796,-M796+1,0),E796,OFFSET(C796,-M796+2,0),OFFSET(C796,-M796+2,0),OFFSET(C796,-M796+3,0)+AB796,OFFSET(C796,-M796+4,0),0,3)/100*D796*10000)</f>
        <v/>
      </c>
      <c r="S796" s="248" t="str">
        <f aca="true">IF(D796="","",xEURO(OFFSET(C796,-M796+1,0),E796,OFFSET(C796,-M796+2,0),OFFSET(C796,-M796+2,0),OFFSET(C796,-M796+3,0)+AB796,OFFSET(C796,-M796+4,0),0,5)/365.25*D796*10000)</f>
        <v/>
      </c>
      <c r="U796" s="175" t="str">
        <f aca="true">IF(I796="","",xEURO(OFFSET(C796,-M796+1,0),J796,OFFSET(C796,-M796+2,0),OFFSET(C796,-M796+2,0),OFFSET(C796,-M796+3,0)+AC796,OFFSET(C796,-M796+4,0),1,1)*I796)</f>
        <v/>
      </c>
      <c r="V796" s="235" t="str">
        <f aca="true">IF(I796="","",xEURO(OFFSET(C796,-M796+1,0),J796,OFFSET(C796,-M796+2,0),OFFSET(C796,-M796+2,0),OFFSET(C796,-M796+3,0)+AC796,OFFSET(C796,-M796+4,0),1,0))</f>
        <v/>
      </c>
      <c r="W796" s="175" t="str">
        <f aca="false">IF(I796="","",(V796-K796)*I796*10)</f>
        <v/>
      </c>
      <c r="X796" s="175" t="str">
        <f aca="true">IF(I796="","",xEURO(OFFSET(C796,-M796+1,0),J796,OFFSET(C796,-M796+2,0),OFFSET(C796,-M796+2,0),OFFSET(C796,-M796+3,0)+AC796,OFFSET(C796,-M796+4,0),1,2)/10*I796)</f>
        <v/>
      </c>
      <c r="Y796" s="248" t="str">
        <f aca="true">IF(I796="","",xEURO(OFFSET(C796,-M796+1,0),J796,OFFSET(C796,-M796+2,0),OFFSET(C796,-M796+2,0),OFFSET(C796,-M796+3,0)+AC796,OFFSET(C796,-M796+4,0),1,3)/100*I796*10000)</f>
        <v/>
      </c>
      <c r="Z796" s="248" t="str">
        <f aca="true">IF(I796="","",xEURO(OFFSET(C796,-M796+1,0),J796,OFFSET(C796,-M796+2,0),OFFSET(C796,-M796+2,0),OFFSET(C796,-M796+3,0)+AC796,OFFSET(C796,-M796+4,0),1,5)/365.25*I796*10000)</f>
        <v/>
      </c>
      <c r="AB796" s="249" t="str">
        <f aca="true">IF(D796="","",xCalcSkew(OFFSET(C796,-M796,0),E796-OFFSET(C796,-M796+1,0),b)/100)</f>
        <v/>
      </c>
      <c r="AC796" s="249" t="str">
        <f aca="true">IF(I796="","",xCalcSkew(OFFSET(C796,-M796,0),J796-OFFSET(C796,-M796+1,0),b)/100)</f>
        <v/>
      </c>
      <c r="AE796" s="0" t="n">
        <f aca="false">D796*F796*10000*-1</f>
        <v>-0</v>
      </c>
      <c r="AF796" s="0" t="n">
        <f aca="false">I796*K796*10000*-1</f>
        <v>-0</v>
      </c>
      <c r="AG796" s="0" t="n">
        <f aca="false">AE796+AF796</f>
        <v>-0</v>
      </c>
    </row>
    <row r="797" customFormat="false" ht="12.75" hidden="false" customHeight="false" outlineLevel="0" collapsed="false">
      <c r="D797" s="265"/>
      <c r="E797" s="266"/>
      <c r="F797" s="266"/>
      <c r="G797" s="267"/>
      <c r="I797" s="265"/>
      <c r="J797" s="266"/>
      <c r="K797" s="266"/>
      <c r="L797" s="268"/>
      <c r="M797" s="247" t="n">
        <f aca="false">M796+1</f>
        <v>24</v>
      </c>
      <c r="N797" s="175" t="str">
        <f aca="true">IF(D797="","",xEURO(OFFSET(C797,-M797+1,0),E797,OFFSET(C797,-M797+2,0),OFFSET(C797,-M797+2,0),OFFSET(C797,-M797+3,0)+AB797,OFFSET(C797,-M797+4,0),0,1)*D797)</f>
        <v/>
      </c>
      <c r="O797" s="235" t="str">
        <f aca="true">IF(D797="","",xEURO(OFFSET(C797,-M797+1,0),E797,OFFSET(C797,-M797+2,0),OFFSET(C797,-M797+2,0),OFFSET(C797,-M797+3,0)+AB797,OFFSET(C797,-M797+4,0),0,0))</f>
        <v/>
      </c>
      <c r="P797" s="175" t="str">
        <f aca="false">IF(D797="","",(O797-F797)*D797*10)</f>
        <v/>
      </c>
      <c r="Q797" s="175" t="str">
        <f aca="true">IF(D797="","",xEURO(OFFSET(C797,-M797+1,0),E797,OFFSET(C797,-M797+2,0),OFFSET(C797,-M797+2,0),OFFSET(C797,-M797+3,0)+AB797,OFFSET(C797,-M797+4,0),0,2)/10*D797)</f>
        <v/>
      </c>
      <c r="R797" s="248" t="str">
        <f aca="true">IF(D797="","",xEURO(OFFSET(C797,-M797+1,0),E797,OFFSET(C797,-M797+2,0),OFFSET(C797,-M797+2,0),OFFSET(C797,-M797+3,0)+AB797,OFFSET(C797,-M797+4,0),0,3)/100*D797*10000)</f>
        <v/>
      </c>
      <c r="S797" s="248" t="str">
        <f aca="true">IF(D797="","",xEURO(OFFSET(C797,-M797+1,0),E797,OFFSET(C797,-M797+2,0),OFFSET(C797,-M797+2,0),OFFSET(C797,-M797+3,0)+AB797,OFFSET(C797,-M797+4,0),0,5)/365.25*D797*10000)</f>
        <v/>
      </c>
      <c r="U797" s="175" t="str">
        <f aca="true">IF(I797="","",xEURO(OFFSET(C797,-M797+1,0),J797,OFFSET(C797,-M797+2,0),OFFSET(C797,-M797+2,0),OFFSET(C797,-M797+3,0)+AC797,OFFSET(C797,-M797+4,0),1,1)*I797)</f>
        <v/>
      </c>
      <c r="V797" s="235" t="str">
        <f aca="true">IF(I797="","",xEURO(OFFSET(C797,-M797+1,0),J797,OFFSET(C797,-M797+2,0),OFFSET(C797,-M797+2,0),OFFSET(C797,-M797+3,0)+AC797,OFFSET(C797,-M797+4,0),1,0))</f>
        <v/>
      </c>
      <c r="W797" s="175" t="str">
        <f aca="false">IF(I797="","",(V797-K797)*I797*10)</f>
        <v/>
      </c>
      <c r="X797" s="175" t="str">
        <f aca="true">IF(I797="","",xEURO(OFFSET(C797,-M797+1,0),J797,OFFSET(C797,-M797+2,0),OFFSET(C797,-M797+2,0),OFFSET(C797,-M797+3,0)+AC797,OFFSET(C797,-M797+4,0),1,2)/10*I797)</f>
        <v/>
      </c>
      <c r="Y797" s="248" t="str">
        <f aca="true">IF(I797="","",xEURO(OFFSET(C797,-M797+1,0),J797,OFFSET(C797,-M797+2,0),OFFSET(C797,-M797+2,0),OFFSET(C797,-M797+3,0)+AC797,OFFSET(C797,-M797+4,0),1,3)/100*I797*10000)</f>
        <v/>
      </c>
      <c r="Z797" s="248" t="str">
        <f aca="true">IF(I797="","",xEURO(OFFSET(C797,-M797+1,0),J797,OFFSET(C797,-M797+2,0),OFFSET(C797,-M797+2,0),OFFSET(C797,-M797+3,0)+AC797,OFFSET(C797,-M797+4,0),1,5)/365.25*I797*10000)</f>
        <v/>
      </c>
      <c r="AB797" s="249" t="str">
        <f aca="true">IF(D797="","",xCalcSkew(OFFSET(C797,-M797,0),E797-OFFSET(C797,-M797+1,0),b)/100)</f>
        <v/>
      </c>
      <c r="AC797" s="249" t="str">
        <f aca="true">IF(I797="","",xCalcSkew(OFFSET(C797,-M797,0),J797-OFFSET(C797,-M797+1,0),b)/100)</f>
        <v/>
      </c>
      <c r="AE797" s="0" t="n">
        <f aca="false">D797*F797*10000*-1</f>
        <v>-0</v>
      </c>
      <c r="AF797" s="0" t="n">
        <f aca="false">I797*K797*10000*-1</f>
        <v>-0</v>
      </c>
      <c r="AG797" s="0" t="n">
        <f aca="false">AE797+AF797</f>
        <v>-0</v>
      </c>
    </row>
    <row r="798" customFormat="false" ht="12.75" hidden="false" customHeight="false" outlineLevel="0" collapsed="false">
      <c r="D798" s="265"/>
      <c r="E798" s="266"/>
      <c r="F798" s="266"/>
      <c r="G798" s="267"/>
      <c r="I798" s="265"/>
      <c r="J798" s="266"/>
      <c r="K798" s="266"/>
      <c r="L798" s="268"/>
      <c r="M798" s="247" t="n">
        <f aca="false">M797+1</f>
        <v>25</v>
      </c>
      <c r="N798" s="175" t="str">
        <f aca="true">IF(D798="","",xEURO(OFFSET(C798,-M798+1,0),E798,OFFSET(C798,-M798+2,0),OFFSET(C798,-M798+2,0),OFFSET(C798,-M798+3,0)+AB798,OFFSET(C798,-M798+4,0),0,1)*D798)</f>
        <v/>
      </c>
      <c r="O798" s="235" t="str">
        <f aca="true">IF(D798="","",xEURO(OFFSET(C798,-M798+1,0),E798,OFFSET(C798,-M798+2,0),OFFSET(C798,-M798+2,0),OFFSET(C798,-M798+3,0)+AB798,OFFSET(C798,-M798+4,0),0,0))</f>
        <v/>
      </c>
      <c r="P798" s="175" t="str">
        <f aca="false">IF(D798="","",(O798-F798)*D798*10)</f>
        <v/>
      </c>
      <c r="Q798" s="175" t="str">
        <f aca="true">IF(D798="","",xEURO(OFFSET(C798,-M798+1,0),E798,OFFSET(C798,-M798+2,0),OFFSET(C798,-M798+2,0),OFFSET(C798,-M798+3,0)+AB798,OFFSET(C798,-M798+4,0),0,2)/10*D798)</f>
        <v/>
      </c>
      <c r="R798" s="248" t="str">
        <f aca="true">IF(D798="","",xEURO(OFFSET(C798,-M798+1,0),E798,OFFSET(C798,-M798+2,0),OFFSET(C798,-M798+2,0),OFFSET(C798,-M798+3,0)+AB798,OFFSET(C798,-M798+4,0),0,3)/100*D798*10000)</f>
        <v/>
      </c>
      <c r="S798" s="248" t="str">
        <f aca="true">IF(D798="","",xEURO(OFFSET(C798,-M798+1,0),E798,OFFSET(C798,-M798+2,0),OFFSET(C798,-M798+2,0),OFFSET(C798,-M798+3,0)+AB798,OFFSET(C798,-M798+4,0),0,5)/365.25*D798*10000)</f>
        <v/>
      </c>
      <c r="U798" s="175" t="str">
        <f aca="true">IF(I798="","",xEURO(OFFSET(C798,-M798+1,0),J798,OFFSET(C798,-M798+2,0),OFFSET(C798,-M798+2,0),OFFSET(C798,-M798+3,0)+AC798,OFFSET(C798,-M798+4,0),1,1)*I798)</f>
        <v/>
      </c>
      <c r="V798" s="235" t="str">
        <f aca="true">IF(I798="","",xEURO(OFFSET(C798,-M798+1,0),J798,OFFSET(C798,-M798+2,0),OFFSET(C798,-M798+2,0),OFFSET(C798,-M798+3,0)+AC798,OFFSET(C798,-M798+4,0),1,0))</f>
        <v/>
      </c>
      <c r="W798" s="175" t="str">
        <f aca="false">IF(I798="","",(V798-K798)*I798*10)</f>
        <v/>
      </c>
      <c r="X798" s="175" t="str">
        <f aca="true">IF(I798="","",xEURO(OFFSET(C798,-M798+1,0),J798,OFFSET(C798,-M798+2,0),OFFSET(C798,-M798+2,0),OFFSET(C798,-M798+3,0)+AC798,OFFSET(C798,-M798+4,0),1,2)/10*I798)</f>
        <v/>
      </c>
      <c r="Y798" s="248" t="str">
        <f aca="true">IF(I798="","",xEURO(OFFSET(C798,-M798+1,0),J798,OFFSET(C798,-M798+2,0),OFFSET(C798,-M798+2,0),OFFSET(C798,-M798+3,0)+AC798,OFFSET(C798,-M798+4,0),1,3)/100*I798*10000)</f>
        <v/>
      </c>
      <c r="Z798" s="248" t="str">
        <f aca="true">IF(I798="","",xEURO(OFFSET(C798,-M798+1,0),J798,OFFSET(C798,-M798+2,0),OFFSET(C798,-M798+2,0),OFFSET(C798,-M798+3,0)+AC798,OFFSET(C798,-M798+4,0),1,5)/365.25*I798*10000)</f>
        <v/>
      </c>
      <c r="AB798" s="249" t="str">
        <f aca="true">IF(D798="","",xCalcSkew(OFFSET(C798,-M798,0),E798-OFFSET(C798,-M798+1,0),b)/100)</f>
        <v/>
      </c>
      <c r="AC798" s="249" t="str">
        <f aca="true">IF(I798="","",xCalcSkew(OFFSET(C798,-M798,0),J798-OFFSET(C798,-M798+1,0),b)/100)</f>
        <v/>
      </c>
      <c r="AE798" s="0" t="n">
        <f aca="false">D798*F798*10000*-1</f>
        <v>-0</v>
      </c>
      <c r="AF798" s="0" t="n">
        <f aca="false">I798*K798*10000*-1</f>
        <v>-0</v>
      </c>
      <c r="AG798" s="0" t="n">
        <f aca="false">AE798+AF798</f>
        <v>-0</v>
      </c>
    </row>
    <row r="799" customFormat="false" ht="12.75" hidden="false" customHeight="false" outlineLevel="0" collapsed="false">
      <c r="D799" s="265"/>
      <c r="E799" s="266"/>
      <c r="F799" s="266"/>
      <c r="G799" s="267"/>
      <c r="I799" s="265"/>
      <c r="J799" s="266"/>
      <c r="K799" s="266"/>
      <c r="L799" s="268"/>
      <c r="M799" s="247" t="n">
        <f aca="false">M798+1</f>
        <v>26</v>
      </c>
      <c r="N799" s="175" t="str">
        <f aca="true">IF(D799="","",xEURO(OFFSET(C799,-M799+1,0),E799,OFFSET(C799,-M799+2,0),OFFSET(C799,-M799+2,0),OFFSET(C799,-M799+3,0)+AB799,OFFSET(C799,-M799+4,0),0,1)*D799)</f>
        <v/>
      </c>
      <c r="O799" s="235" t="str">
        <f aca="true">IF(D799="","",xEURO(OFFSET(C799,-M799+1,0),E799,OFFSET(C799,-M799+2,0),OFFSET(C799,-M799+2,0),OFFSET(C799,-M799+3,0)+AB799,OFFSET(C799,-M799+4,0),0,0))</f>
        <v/>
      </c>
      <c r="P799" s="175" t="str">
        <f aca="false">IF(D799="","",(O799-F799)*D799*10)</f>
        <v/>
      </c>
      <c r="Q799" s="175" t="str">
        <f aca="true">IF(D799="","",xEURO(OFFSET(C799,-M799+1,0),E799,OFFSET(C799,-M799+2,0),OFFSET(C799,-M799+2,0),OFFSET(C799,-M799+3,0)+AB799,OFFSET(C799,-M799+4,0),0,2)/10*D799)</f>
        <v/>
      </c>
      <c r="R799" s="248" t="str">
        <f aca="true">IF(D799="","",xEURO(OFFSET(C799,-M799+1,0),E799,OFFSET(C799,-M799+2,0),OFFSET(C799,-M799+2,0),OFFSET(C799,-M799+3,0)+AB799,OFFSET(C799,-M799+4,0),0,3)/100*D799*10000)</f>
        <v/>
      </c>
      <c r="S799" s="248" t="str">
        <f aca="true">IF(D799="","",xEURO(OFFSET(C799,-M799+1,0),E799,OFFSET(C799,-M799+2,0),OFFSET(C799,-M799+2,0),OFFSET(C799,-M799+3,0)+AB799,OFFSET(C799,-M799+4,0),0,5)/365.25*D799*10000)</f>
        <v/>
      </c>
      <c r="U799" s="175" t="str">
        <f aca="true">IF(I799="","",xEURO(OFFSET(C799,-M799+1,0),J799,OFFSET(C799,-M799+2,0),OFFSET(C799,-M799+2,0),OFFSET(C799,-M799+3,0)+AC799,OFFSET(C799,-M799+4,0),1,1)*I799)</f>
        <v/>
      </c>
      <c r="V799" s="235" t="str">
        <f aca="true">IF(I799="","",xEURO(OFFSET(C799,-M799+1,0),J799,OFFSET(C799,-M799+2,0),OFFSET(C799,-M799+2,0),OFFSET(C799,-M799+3,0)+AC799,OFFSET(C799,-M799+4,0),1,0))</f>
        <v/>
      </c>
      <c r="W799" s="175" t="str">
        <f aca="false">IF(I799="","",(V799-K799)*I799*10)</f>
        <v/>
      </c>
      <c r="X799" s="175" t="str">
        <f aca="true">IF(I799="","",xEURO(OFFSET(C799,-M799+1,0),J799,OFFSET(C799,-M799+2,0),OFFSET(C799,-M799+2,0),OFFSET(C799,-M799+3,0)+AC799,OFFSET(C799,-M799+4,0),1,2)/10*I799)</f>
        <v/>
      </c>
      <c r="Y799" s="248" t="str">
        <f aca="true">IF(I799="","",xEURO(OFFSET(C799,-M799+1,0),J799,OFFSET(C799,-M799+2,0),OFFSET(C799,-M799+2,0),OFFSET(C799,-M799+3,0)+AC799,OFFSET(C799,-M799+4,0),1,3)/100*I799*10000)</f>
        <v/>
      </c>
      <c r="Z799" s="248" t="str">
        <f aca="true">IF(I799="","",xEURO(OFFSET(C799,-M799+1,0),J799,OFFSET(C799,-M799+2,0),OFFSET(C799,-M799+2,0),OFFSET(C799,-M799+3,0)+AC799,OFFSET(C799,-M799+4,0),1,5)/365.25*I799*10000)</f>
        <v/>
      </c>
      <c r="AB799" s="249" t="str">
        <f aca="true">IF(D799="","",xCalcSkew(OFFSET(C799,-M799,0),E799-OFFSET(C799,-M799+1,0),b)/100)</f>
        <v/>
      </c>
      <c r="AC799" s="249" t="str">
        <f aca="true">IF(I799="","",xCalcSkew(OFFSET(C799,-M799,0),J799-OFFSET(C799,-M799+1,0),b)/100)</f>
        <v/>
      </c>
      <c r="AE799" s="0" t="n">
        <f aca="false">D799*F799*10000*-1</f>
        <v>-0</v>
      </c>
      <c r="AF799" s="0" t="n">
        <f aca="false">I799*K799*10000*-1</f>
        <v>-0</v>
      </c>
      <c r="AG799" s="0" t="n">
        <f aca="false">AE799+AF799</f>
        <v>-0</v>
      </c>
    </row>
    <row r="800" customFormat="false" ht="12.75" hidden="false" customHeight="false" outlineLevel="0" collapsed="false">
      <c r="D800" s="265"/>
      <c r="E800" s="266"/>
      <c r="F800" s="266"/>
      <c r="G800" s="267"/>
      <c r="I800" s="265"/>
      <c r="J800" s="266"/>
      <c r="K800" s="266"/>
      <c r="L800" s="268"/>
      <c r="M800" s="247" t="n">
        <f aca="false">M799+1</f>
        <v>27</v>
      </c>
      <c r="N800" s="175" t="str">
        <f aca="true">IF(D800="","",xEURO(OFFSET(C800,-M800+1,0),E800,OFFSET(C800,-M800+2,0),OFFSET(C800,-M800+2,0),OFFSET(C800,-M800+3,0)+AB800,OFFSET(C800,-M800+4,0),0,1)*D800)</f>
        <v/>
      </c>
      <c r="O800" s="235" t="str">
        <f aca="true">IF(D800="","",xEURO(OFFSET(C800,-M800+1,0),E800,OFFSET(C800,-M800+2,0),OFFSET(C800,-M800+2,0),OFFSET(C800,-M800+3,0)+AB800,OFFSET(C800,-M800+4,0),0,0))</f>
        <v/>
      </c>
      <c r="P800" s="175" t="str">
        <f aca="false">IF(D800="","",(O800-F800)*D800*10)</f>
        <v/>
      </c>
      <c r="Q800" s="175" t="str">
        <f aca="true">IF(D800="","",xEURO(OFFSET(C800,-M800+1,0),E800,OFFSET(C800,-M800+2,0),OFFSET(C800,-M800+2,0),OFFSET(C800,-M800+3,0)+AB800,OFFSET(C800,-M800+4,0),0,2)/10*D800)</f>
        <v/>
      </c>
      <c r="R800" s="248" t="str">
        <f aca="true">IF(D800="","",xEURO(OFFSET(C800,-M800+1,0),E800,OFFSET(C800,-M800+2,0),OFFSET(C800,-M800+2,0),OFFSET(C800,-M800+3,0)+AB800,OFFSET(C800,-M800+4,0),0,3)/100*D800*10000)</f>
        <v/>
      </c>
      <c r="S800" s="248" t="str">
        <f aca="true">IF(D800="","",xEURO(OFFSET(C800,-M800+1,0),E800,OFFSET(C800,-M800+2,0),OFFSET(C800,-M800+2,0),OFFSET(C800,-M800+3,0)+AB800,OFFSET(C800,-M800+4,0),0,5)/365.25*D800*10000)</f>
        <v/>
      </c>
      <c r="U800" s="175" t="str">
        <f aca="true">IF(I800="","",xEURO(OFFSET(C800,-M800+1,0),J800,OFFSET(C800,-M800+2,0),OFFSET(C800,-M800+2,0),OFFSET(C800,-M800+3,0)+AC800,OFFSET(C800,-M800+4,0),1,1)*I800)</f>
        <v/>
      </c>
      <c r="V800" s="235" t="str">
        <f aca="true">IF(I800="","",xEURO(OFFSET(C800,-M800+1,0),J800,OFFSET(C800,-M800+2,0),OFFSET(C800,-M800+2,0),OFFSET(C800,-M800+3,0)+AC800,OFFSET(C800,-M800+4,0),1,0))</f>
        <v/>
      </c>
      <c r="W800" s="175" t="str">
        <f aca="false">IF(I800="","",(V800-K800)*I800*10)</f>
        <v/>
      </c>
      <c r="X800" s="175" t="str">
        <f aca="true">IF(I800="","",xEURO(OFFSET(C800,-M800+1,0),J800,OFFSET(C800,-M800+2,0),OFFSET(C800,-M800+2,0),OFFSET(C800,-M800+3,0)+AC800,OFFSET(C800,-M800+4,0),1,2)/10*I800)</f>
        <v/>
      </c>
      <c r="Y800" s="248" t="str">
        <f aca="true">IF(I800="","",xEURO(OFFSET(C800,-M800+1,0),J800,OFFSET(C800,-M800+2,0),OFFSET(C800,-M800+2,0),OFFSET(C800,-M800+3,0)+AC800,OFFSET(C800,-M800+4,0),1,3)/100*I800*10000)</f>
        <v/>
      </c>
      <c r="Z800" s="248" t="str">
        <f aca="true">IF(I800="","",xEURO(OFFSET(C800,-M800+1,0),J800,OFFSET(C800,-M800+2,0),OFFSET(C800,-M800+2,0),OFFSET(C800,-M800+3,0)+AC800,OFFSET(C800,-M800+4,0),1,5)/365.25*I800*10000)</f>
        <v/>
      </c>
      <c r="AB800" s="249" t="str">
        <f aca="true">IF(D800="","",xCalcSkew(OFFSET(C800,-M800,0),E800-OFFSET(C800,-M800+1,0),b)/100)</f>
        <v/>
      </c>
      <c r="AC800" s="249" t="str">
        <f aca="true">IF(I800="","",xCalcSkew(OFFSET(C800,-M800,0),J800-OFFSET(C800,-M800+1,0),b)/100)</f>
        <v/>
      </c>
      <c r="AE800" s="0" t="n">
        <f aca="false">D800*F800*10000*-1</f>
        <v>-0</v>
      </c>
      <c r="AF800" s="0" t="n">
        <f aca="false">I800*K800*10000*-1</f>
        <v>-0</v>
      </c>
      <c r="AG800" s="0" t="n">
        <f aca="false">AE800+AF800</f>
        <v>-0</v>
      </c>
    </row>
    <row r="801" customFormat="false" ht="12.75" hidden="false" customHeight="false" outlineLevel="0" collapsed="false">
      <c r="D801" s="265"/>
      <c r="E801" s="266"/>
      <c r="F801" s="266"/>
      <c r="G801" s="267"/>
      <c r="I801" s="265"/>
      <c r="J801" s="266"/>
      <c r="K801" s="266"/>
      <c r="L801" s="268"/>
      <c r="M801" s="247" t="n">
        <f aca="false">M800+1</f>
        <v>28</v>
      </c>
      <c r="N801" s="175" t="str">
        <f aca="true">IF(D801="","",xEURO(OFFSET(C801,-M801+1,0),E801,OFFSET(C801,-M801+2,0),OFFSET(C801,-M801+2,0),OFFSET(C801,-M801+3,0)+AB801,OFFSET(C801,-M801+4,0),0,1)*D801)</f>
        <v/>
      </c>
      <c r="O801" s="235" t="str">
        <f aca="true">IF(D801="","",xEURO(OFFSET(C801,-M801+1,0),E801,OFFSET(C801,-M801+2,0),OFFSET(C801,-M801+2,0),OFFSET(C801,-M801+3,0)+AB801,OFFSET(C801,-M801+4,0),0,0))</f>
        <v/>
      </c>
      <c r="P801" s="175" t="str">
        <f aca="false">IF(D801="","",(O801-F801)*D801*10)</f>
        <v/>
      </c>
      <c r="Q801" s="175" t="str">
        <f aca="true">IF(D801="","",xEURO(OFFSET(C801,-M801+1,0),E801,OFFSET(C801,-M801+2,0),OFFSET(C801,-M801+2,0),OFFSET(C801,-M801+3,0)+AB801,OFFSET(C801,-M801+4,0),0,2)/10*D801)</f>
        <v/>
      </c>
      <c r="R801" s="248" t="str">
        <f aca="true">IF(D801="","",xEURO(OFFSET(C801,-M801+1,0),E801,OFFSET(C801,-M801+2,0),OFFSET(C801,-M801+2,0),OFFSET(C801,-M801+3,0)+AB801,OFFSET(C801,-M801+4,0),0,3)/100*D801*10000)</f>
        <v/>
      </c>
      <c r="S801" s="248" t="str">
        <f aca="true">IF(D801="","",xEURO(OFFSET(C801,-M801+1,0),E801,OFFSET(C801,-M801+2,0),OFFSET(C801,-M801+2,0),OFFSET(C801,-M801+3,0)+AB801,OFFSET(C801,-M801+4,0),0,5)/365.25*D801*10000)</f>
        <v/>
      </c>
      <c r="U801" s="175" t="str">
        <f aca="true">IF(I801="","",xEURO(OFFSET(C801,-M801+1,0),J801,OFFSET(C801,-M801+2,0),OFFSET(C801,-M801+2,0),OFFSET(C801,-M801+3,0)+AC801,OFFSET(C801,-M801+4,0),1,1)*I801)</f>
        <v/>
      </c>
      <c r="V801" s="235" t="str">
        <f aca="true">IF(I801="","",xEURO(OFFSET(C801,-M801+1,0),J801,OFFSET(C801,-M801+2,0),OFFSET(C801,-M801+2,0),OFFSET(C801,-M801+3,0)+AC801,OFFSET(C801,-M801+4,0),1,0))</f>
        <v/>
      </c>
      <c r="W801" s="175" t="str">
        <f aca="false">IF(I801="","",(V801-K801)*I801*10)</f>
        <v/>
      </c>
      <c r="X801" s="175" t="str">
        <f aca="true">IF(I801="","",xEURO(OFFSET(C801,-M801+1,0),J801,OFFSET(C801,-M801+2,0),OFFSET(C801,-M801+2,0),OFFSET(C801,-M801+3,0)+AC801,OFFSET(C801,-M801+4,0),1,2)/10*I801)</f>
        <v/>
      </c>
      <c r="Y801" s="248" t="str">
        <f aca="true">IF(I801="","",xEURO(OFFSET(C801,-M801+1,0),J801,OFFSET(C801,-M801+2,0),OFFSET(C801,-M801+2,0),OFFSET(C801,-M801+3,0)+AC801,OFFSET(C801,-M801+4,0),1,3)/100*I801*10000)</f>
        <v/>
      </c>
      <c r="Z801" s="248" t="str">
        <f aca="true">IF(I801="","",xEURO(OFFSET(C801,-M801+1,0),J801,OFFSET(C801,-M801+2,0),OFFSET(C801,-M801+2,0),OFFSET(C801,-M801+3,0)+AC801,OFFSET(C801,-M801+4,0),1,5)/365.25*I801*10000)</f>
        <v/>
      </c>
      <c r="AB801" s="249" t="str">
        <f aca="true">IF(D801="","",xCalcSkew(OFFSET(C801,-M801,0),E801-OFFSET(C801,-M801+1,0),b)/100)</f>
        <v/>
      </c>
      <c r="AC801" s="249" t="str">
        <f aca="true">IF(I801="","",xCalcSkew(OFFSET(C801,-M801,0),J801-OFFSET(C801,-M801+1,0),b)/100)</f>
        <v/>
      </c>
      <c r="AE801" s="0" t="n">
        <f aca="false">D801*F801*10000*-1</f>
        <v>-0</v>
      </c>
      <c r="AF801" s="0" t="n">
        <f aca="false">I801*K801*10000*-1</f>
        <v>-0</v>
      </c>
      <c r="AG801" s="0" t="n">
        <f aca="false">AE801+AF801</f>
        <v>-0</v>
      </c>
    </row>
    <row r="802" customFormat="false" ht="12.75" hidden="false" customHeight="false" outlineLevel="0" collapsed="false">
      <c r="D802" s="265"/>
      <c r="E802" s="266"/>
      <c r="F802" s="266"/>
      <c r="G802" s="267"/>
      <c r="I802" s="265"/>
      <c r="J802" s="266"/>
      <c r="K802" s="266"/>
      <c r="L802" s="268"/>
      <c r="M802" s="247" t="n">
        <f aca="false">M801+1</f>
        <v>29</v>
      </c>
      <c r="N802" s="175" t="str">
        <f aca="true">IF(D802="","",xEURO(OFFSET(C802,-M802+1,0),E802,OFFSET(C802,-M802+2,0),OFFSET(C802,-M802+2,0),OFFSET(C802,-M802+3,0)+AB802,OFFSET(C802,-M802+4,0),0,1)*D802)</f>
        <v/>
      </c>
      <c r="O802" s="235" t="str">
        <f aca="true">IF(D802="","",xEURO(OFFSET(C802,-M802+1,0),E802,OFFSET(C802,-M802+2,0),OFFSET(C802,-M802+2,0),OFFSET(C802,-M802+3,0)+AB802,OFFSET(C802,-M802+4,0),0,0))</f>
        <v/>
      </c>
      <c r="P802" s="175" t="str">
        <f aca="false">IF(D802="","",(O802-F802)*D802*10)</f>
        <v/>
      </c>
      <c r="Q802" s="175" t="str">
        <f aca="true">IF(D802="","",xEURO(OFFSET(C802,-M802+1,0),E802,OFFSET(C802,-M802+2,0),OFFSET(C802,-M802+2,0),OFFSET(C802,-M802+3,0)+AB802,OFFSET(C802,-M802+4,0),0,2)/10*D802)</f>
        <v/>
      </c>
      <c r="R802" s="248" t="str">
        <f aca="true">IF(D802="","",xEURO(OFFSET(C802,-M802+1,0),E802,OFFSET(C802,-M802+2,0),OFFSET(C802,-M802+2,0),OFFSET(C802,-M802+3,0)+AB802,OFFSET(C802,-M802+4,0),0,3)/100*D802*10000)</f>
        <v/>
      </c>
      <c r="S802" s="248" t="str">
        <f aca="true">IF(D802="","",xEURO(OFFSET(C802,-M802+1,0),E802,OFFSET(C802,-M802+2,0),OFFSET(C802,-M802+2,0),OFFSET(C802,-M802+3,0)+AB802,OFFSET(C802,-M802+4,0),0,5)/365.25*D802*10000)</f>
        <v/>
      </c>
      <c r="U802" s="175" t="str">
        <f aca="true">IF(I802="","",xEURO(OFFSET(C802,-M802+1,0),J802,OFFSET(C802,-M802+2,0),OFFSET(C802,-M802+2,0),OFFSET(C802,-M802+3,0)+AC802,OFFSET(C802,-M802+4,0),1,1)*I802)</f>
        <v/>
      </c>
      <c r="V802" s="235" t="str">
        <f aca="true">IF(I802="","",xEURO(OFFSET(C802,-M802+1,0),J802,OFFSET(C802,-M802+2,0),OFFSET(C802,-M802+2,0),OFFSET(C802,-M802+3,0)+AC802,OFFSET(C802,-M802+4,0),1,0))</f>
        <v/>
      </c>
      <c r="W802" s="175" t="str">
        <f aca="false">IF(I802="","",(V802-K802)*I802*10)</f>
        <v/>
      </c>
      <c r="X802" s="175" t="str">
        <f aca="true">IF(I802="","",xEURO(OFFSET(C802,-M802+1,0),J802,OFFSET(C802,-M802+2,0),OFFSET(C802,-M802+2,0),OFFSET(C802,-M802+3,0)+AC802,OFFSET(C802,-M802+4,0),1,2)/10*I802)</f>
        <v/>
      </c>
      <c r="Y802" s="248" t="str">
        <f aca="true">IF(I802="","",xEURO(OFFSET(C802,-M802+1,0),J802,OFFSET(C802,-M802+2,0),OFFSET(C802,-M802+2,0),OFFSET(C802,-M802+3,0)+AC802,OFFSET(C802,-M802+4,0),1,3)/100*I802*10000)</f>
        <v/>
      </c>
      <c r="Z802" s="248" t="str">
        <f aca="true">IF(I802="","",xEURO(OFFSET(C802,-M802+1,0),J802,OFFSET(C802,-M802+2,0),OFFSET(C802,-M802+2,0),OFFSET(C802,-M802+3,0)+AC802,OFFSET(C802,-M802+4,0),1,5)/365.25*I802*10000)</f>
        <v/>
      </c>
      <c r="AB802" s="249" t="str">
        <f aca="true">IF(D802="","",xCalcSkew(OFFSET(C802,-M802,0),E802-OFFSET(C802,-M802+1,0),b)/100)</f>
        <v/>
      </c>
      <c r="AC802" s="249" t="str">
        <f aca="true">IF(I802="","",xCalcSkew(OFFSET(C802,-M802,0),J802-OFFSET(C802,-M802+1,0),b)/100)</f>
        <v/>
      </c>
      <c r="AE802" s="0" t="n">
        <f aca="false">D802*F802*10000*-1</f>
        <v>-0</v>
      </c>
      <c r="AF802" s="0" t="n">
        <f aca="false">I802*K802*10000*-1</f>
        <v>-0</v>
      </c>
      <c r="AG802" s="0" t="n">
        <f aca="false">AE802+AF802</f>
        <v>-0</v>
      </c>
    </row>
    <row r="803" customFormat="false" ht="12.75" hidden="false" customHeight="false" outlineLevel="0" collapsed="false">
      <c r="D803" s="265"/>
      <c r="E803" s="266"/>
      <c r="F803" s="266"/>
      <c r="G803" s="267"/>
      <c r="I803" s="265"/>
      <c r="J803" s="266"/>
      <c r="K803" s="266"/>
      <c r="L803" s="268"/>
      <c r="M803" s="247" t="n">
        <f aca="false">M802+1</f>
        <v>30</v>
      </c>
      <c r="N803" s="175" t="str">
        <f aca="true">IF(D803="","",xEURO(OFFSET(C803,-M803+1,0),E803,OFFSET(C803,-M803+2,0),OFFSET(C803,-M803+2,0),OFFSET(C803,-M803+3,0)+AB803,OFFSET(C803,-M803+4,0),0,1)*D803)</f>
        <v/>
      </c>
      <c r="O803" s="235" t="str">
        <f aca="true">IF(D803="","",xEURO(OFFSET(C803,-M803+1,0),E803,OFFSET(C803,-M803+2,0),OFFSET(C803,-M803+2,0),OFFSET(C803,-M803+3,0)+AB803,OFFSET(C803,-M803+4,0),0,0))</f>
        <v/>
      </c>
      <c r="P803" s="175" t="str">
        <f aca="false">IF(D803="","",(O803-F803)*D803*10)</f>
        <v/>
      </c>
      <c r="Q803" s="175" t="str">
        <f aca="true">IF(D803="","",xEURO(OFFSET(C803,-M803+1,0),E803,OFFSET(C803,-M803+2,0),OFFSET(C803,-M803+2,0),OFFSET(C803,-M803+3,0)+AB803,OFFSET(C803,-M803+4,0),0,2)/10*D803)</f>
        <v/>
      </c>
      <c r="R803" s="248" t="str">
        <f aca="true">IF(D803="","",xEURO(OFFSET(C803,-M803+1,0),E803,OFFSET(C803,-M803+2,0),OFFSET(C803,-M803+2,0),OFFSET(C803,-M803+3,0)+AB803,OFFSET(C803,-M803+4,0),0,3)/100*D803*10000)</f>
        <v/>
      </c>
      <c r="S803" s="248" t="str">
        <f aca="true">IF(D803="","",xEURO(OFFSET(C803,-M803+1,0),E803,OFFSET(C803,-M803+2,0),OFFSET(C803,-M803+2,0),OFFSET(C803,-M803+3,0)+AB803,OFFSET(C803,-M803+4,0),0,5)/365.25*D803*10000)</f>
        <v/>
      </c>
      <c r="U803" s="175" t="str">
        <f aca="true">IF(I803="","",xEURO(OFFSET(C803,-M803+1,0),J803,OFFSET(C803,-M803+2,0),OFFSET(C803,-M803+2,0),OFFSET(C803,-M803+3,0)+AC803,OFFSET(C803,-M803+4,0),1,1)*I803)</f>
        <v/>
      </c>
      <c r="V803" s="235" t="str">
        <f aca="true">IF(I803="","",xEURO(OFFSET(C803,-M803+1,0),J803,OFFSET(C803,-M803+2,0),OFFSET(C803,-M803+2,0),OFFSET(C803,-M803+3,0)+AC803,OFFSET(C803,-M803+4,0),1,0))</f>
        <v/>
      </c>
      <c r="W803" s="175" t="str">
        <f aca="false">IF(I803="","",(V803-K803)*I803*10)</f>
        <v/>
      </c>
      <c r="X803" s="175" t="str">
        <f aca="true">IF(I803="","",xEURO(OFFSET(C803,-M803+1,0),J803,OFFSET(C803,-M803+2,0),OFFSET(C803,-M803+2,0),OFFSET(C803,-M803+3,0)+AC803,OFFSET(C803,-M803+4,0),1,2)/10*I803)</f>
        <v/>
      </c>
      <c r="Y803" s="248" t="str">
        <f aca="true">IF(I803="","",xEURO(OFFSET(C803,-M803+1,0),J803,OFFSET(C803,-M803+2,0),OFFSET(C803,-M803+2,0),OFFSET(C803,-M803+3,0)+AC803,OFFSET(C803,-M803+4,0),1,3)/100*I803*10000)</f>
        <v/>
      </c>
      <c r="Z803" s="248" t="str">
        <f aca="true">IF(I803="","",xEURO(OFFSET(C803,-M803+1,0),J803,OFFSET(C803,-M803+2,0),OFFSET(C803,-M803+2,0),OFFSET(C803,-M803+3,0)+AC803,OFFSET(C803,-M803+4,0),1,5)/365.25*I803*10000)</f>
        <v/>
      </c>
      <c r="AB803" s="249" t="str">
        <f aca="true">IF(D803="","",xCalcSkew(OFFSET(C803,-M803,0),E803-OFFSET(C803,-M803+1,0),b)/100)</f>
        <v/>
      </c>
      <c r="AC803" s="249" t="str">
        <f aca="true">IF(I803="","",xCalcSkew(OFFSET(C803,-M803,0),J803-OFFSET(C803,-M803+1,0),b)/100)</f>
        <v/>
      </c>
      <c r="AE803" s="0" t="n">
        <f aca="false">D803*F803*10000*-1</f>
        <v>-0</v>
      </c>
      <c r="AF803" s="0" t="n">
        <f aca="false">I803*K803*10000*-1</f>
        <v>-0</v>
      </c>
      <c r="AG803" s="0" t="n">
        <f aca="false">AE803+AF803</f>
        <v>-0</v>
      </c>
    </row>
    <row r="804" customFormat="false" ht="12.75" hidden="false" customHeight="false" outlineLevel="0" collapsed="false">
      <c r="D804" s="265"/>
      <c r="E804" s="266"/>
      <c r="F804" s="266"/>
      <c r="G804" s="267"/>
      <c r="I804" s="265"/>
      <c r="J804" s="266"/>
      <c r="K804" s="266"/>
      <c r="L804" s="268"/>
      <c r="M804" s="247" t="n">
        <f aca="false">M803+1</f>
        <v>31</v>
      </c>
      <c r="N804" s="175" t="str">
        <f aca="true">IF(D804="","",xEURO(OFFSET(C804,-M804+1,0),E804,OFFSET(C804,-M804+2,0),OFFSET(C804,-M804+2,0),OFFSET(C804,-M804+3,0)+AB804,OFFSET(C804,-M804+4,0),0,1)*D804)</f>
        <v/>
      </c>
      <c r="O804" s="235" t="str">
        <f aca="true">IF(D804="","",xEURO(OFFSET(C804,-M804+1,0),E804,OFFSET(C804,-M804+2,0),OFFSET(C804,-M804+2,0),OFFSET(C804,-M804+3,0)+AB804,OFFSET(C804,-M804+4,0),0,0))</f>
        <v/>
      </c>
      <c r="P804" s="175" t="str">
        <f aca="false">IF(D804="","",(O804-F804)*D804*10)</f>
        <v/>
      </c>
      <c r="Q804" s="175" t="str">
        <f aca="true">IF(D804="","",xEURO(OFFSET(C804,-M804+1,0),E804,OFFSET(C804,-M804+2,0),OFFSET(C804,-M804+2,0),OFFSET(C804,-M804+3,0)+AB804,OFFSET(C804,-M804+4,0),0,2)/10*D804)</f>
        <v/>
      </c>
      <c r="R804" s="248" t="str">
        <f aca="true">IF(D804="","",xEURO(OFFSET(C804,-M804+1,0),E804,OFFSET(C804,-M804+2,0),OFFSET(C804,-M804+2,0),OFFSET(C804,-M804+3,0)+AB804,OFFSET(C804,-M804+4,0),0,3)/100*D804*10000)</f>
        <v/>
      </c>
      <c r="S804" s="248" t="str">
        <f aca="true">IF(D804="","",xEURO(OFFSET(C804,-M804+1,0),E804,OFFSET(C804,-M804+2,0),OFFSET(C804,-M804+2,0),OFFSET(C804,-M804+3,0)+AB804,OFFSET(C804,-M804+4,0),0,5)/365.25*D804*10000)</f>
        <v/>
      </c>
      <c r="U804" s="175" t="str">
        <f aca="true">IF(I804="","",xEURO(OFFSET(C804,-M804+1,0),J804,OFFSET(C804,-M804+2,0),OFFSET(C804,-M804+2,0),OFFSET(C804,-M804+3,0)+AC804,OFFSET(C804,-M804+4,0),1,1)*I804)</f>
        <v/>
      </c>
      <c r="V804" s="235" t="str">
        <f aca="true">IF(I804="","",xEURO(OFFSET(C804,-M804+1,0),J804,OFFSET(C804,-M804+2,0),OFFSET(C804,-M804+2,0),OFFSET(C804,-M804+3,0)+AC804,OFFSET(C804,-M804+4,0),1,0))</f>
        <v/>
      </c>
      <c r="W804" s="175" t="str">
        <f aca="false">IF(I804="","",(V804-K804)*I804*10)</f>
        <v/>
      </c>
      <c r="X804" s="175" t="str">
        <f aca="true">IF(I804="","",xEURO(OFFSET(C804,-M804+1,0),J804,OFFSET(C804,-M804+2,0),OFFSET(C804,-M804+2,0),OFFSET(C804,-M804+3,0)+AC804,OFFSET(C804,-M804+4,0),1,2)/10*I804)</f>
        <v/>
      </c>
      <c r="Y804" s="248" t="str">
        <f aca="true">IF(I804="","",xEURO(OFFSET(C804,-M804+1,0),J804,OFFSET(C804,-M804+2,0),OFFSET(C804,-M804+2,0),OFFSET(C804,-M804+3,0)+AC804,OFFSET(C804,-M804+4,0),1,3)/100*I804*10000)</f>
        <v/>
      </c>
      <c r="Z804" s="248" t="str">
        <f aca="true">IF(I804="","",xEURO(OFFSET(C804,-M804+1,0),J804,OFFSET(C804,-M804+2,0),OFFSET(C804,-M804+2,0),OFFSET(C804,-M804+3,0)+AC804,OFFSET(C804,-M804+4,0),1,5)/365.25*I804*10000)</f>
        <v/>
      </c>
      <c r="AB804" s="249" t="str">
        <f aca="true">IF(D804="","",xCalcSkew(OFFSET(C804,-M804,0),E804-OFFSET(C804,-M804+1,0),b)/100)</f>
        <v/>
      </c>
      <c r="AC804" s="249" t="str">
        <f aca="true">IF(I804="","",xCalcSkew(OFFSET(C804,-M804,0),J804-OFFSET(C804,-M804+1,0),b)/100)</f>
        <v/>
      </c>
      <c r="AE804" s="0" t="n">
        <f aca="false">D804*F804*10000*-1</f>
        <v>-0</v>
      </c>
      <c r="AF804" s="0" t="n">
        <f aca="false">I804*K804*10000*-1</f>
        <v>-0</v>
      </c>
      <c r="AG804" s="0" t="n">
        <f aca="false">AE804+AF804</f>
        <v>-0</v>
      </c>
    </row>
    <row r="805" customFormat="false" ht="12.75" hidden="false" customHeight="false" outlineLevel="0" collapsed="false">
      <c r="D805" s="265"/>
      <c r="E805" s="266"/>
      <c r="F805" s="266"/>
      <c r="G805" s="267"/>
      <c r="I805" s="265"/>
      <c r="J805" s="266"/>
      <c r="K805" s="266"/>
      <c r="L805" s="268"/>
      <c r="M805" s="247" t="n">
        <f aca="false">M804+1</f>
        <v>32</v>
      </c>
      <c r="N805" s="175" t="str">
        <f aca="true">IF(D805="","",xEURO(OFFSET(C805,-M805+1,0),E805,OFFSET(C805,-M805+2,0),OFFSET(C805,-M805+2,0),OFFSET(C805,-M805+3,0)+AB805,OFFSET(C805,-M805+4,0),0,1)*D805)</f>
        <v/>
      </c>
      <c r="O805" s="235" t="str">
        <f aca="true">IF(D805="","",xEURO(OFFSET(C805,-M805+1,0),E805,OFFSET(C805,-M805+2,0),OFFSET(C805,-M805+2,0),OFFSET(C805,-M805+3,0)+AB805,OFFSET(C805,-M805+4,0),0,0))</f>
        <v/>
      </c>
      <c r="P805" s="175" t="str">
        <f aca="false">IF(D805="","",(O805-F805)*D805*10)</f>
        <v/>
      </c>
      <c r="Q805" s="175" t="str">
        <f aca="true">IF(D805="","",xEURO(OFFSET(C805,-M805+1,0),E805,OFFSET(C805,-M805+2,0),OFFSET(C805,-M805+2,0),OFFSET(C805,-M805+3,0)+AB805,OFFSET(C805,-M805+4,0),0,2)/10*D805)</f>
        <v/>
      </c>
      <c r="R805" s="248" t="str">
        <f aca="true">IF(D805="","",xEURO(OFFSET(C805,-M805+1,0),E805,OFFSET(C805,-M805+2,0),OFFSET(C805,-M805+2,0),OFFSET(C805,-M805+3,0)+AB805,OFFSET(C805,-M805+4,0),0,3)/100*D805*10000)</f>
        <v/>
      </c>
      <c r="S805" s="248" t="str">
        <f aca="true">IF(D805="","",xEURO(OFFSET(C805,-M805+1,0),E805,OFFSET(C805,-M805+2,0),OFFSET(C805,-M805+2,0),OFFSET(C805,-M805+3,0)+AB805,OFFSET(C805,-M805+4,0),0,5)/365.25*D805*10000)</f>
        <v/>
      </c>
      <c r="U805" s="175" t="str">
        <f aca="true">IF(I805="","",xEURO(OFFSET(C805,-M805+1,0),J805,OFFSET(C805,-M805+2,0),OFFSET(C805,-M805+2,0),OFFSET(C805,-M805+3,0)+AC805,OFFSET(C805,-M805+4,0),1,1)*I805)</f>
        <v/>
      </c>
      <c r="V805" s="235" t="str">
        <f aca="true">IF(I805="","",xEURO(OFFSET(C805,-M805+1,0),J805,OFFSET(C805,-M805+2,0),OFFSET(C805,-M805+2,0),OFFSET(C805,-M805+3,0)+AC805,OFFSET(C805,-M805+4,0),1,0))</f>
        <v/>
      </c>
      <c r="W805" s="175" t="str">
        <f aca="false">IF(I805="","",(V805-K805)*I805*10)</f>
        <v/>
      </c>
      <c r="X805" s="175" t="str">
        <f aca="true">IF(I805="","",xEURO(OFFSET(C805,-M805+1,0),J805,OFFSET(C805,-M805+2,0),OFFSET(C805,-M805+2,0),OFFSET(C805,-M805+3,0)+AC805,OFFSET(C805,-M805+4,0),1,2)/10*I805)</f>
        <v/>
      </c>
      <c r="Y805" s="248" t="str">
        <f aca="true">IF(I805="","",xEURO(OFFSET(C805,-M805+1,0),J805,OFFSET(C805,-M805+2,0),OFFSET(C805,-M805+2,0),OFFSET(C805,-M805+3,0)+AC805,OFFSET(C805,-M805+4,0),1,3)/100*I805*10000)</f>
        <v/>
      </c>
      <c r="Z805" s="248" t="str">
        <f aca="true">IF(I805="","",xEURO(OFFSET(C805,-M805+1,0),J805,OFFSET(C805,-M805+2,0),OFFSET(C805,-M805+2,0),OFFSET(C805,-M805+3,0)+AC805,OFFSET(C805,-M805+4,0),1,5)/365.25*I805*10000)</f>
        <v/>
      </c>
      <c r="AB805" s="249" t="str">
        <f aca="true">IF(D805="","",xCalcSkew(OFFSET(C805,-M805,0),E805-OFFSET(C805,-M805+1,0),b)/100)</f>
        <v/>
      </c>
      <c r="AC805" s="249" t="str">
        <f aca="true">IF(I805="","",xCalcSkew(OFFSET(C805,-M805,0),J805-OFFSET(C805,-M805+1,0),b)/100)</f>
        <v/>
      </c>
      <c r="AE805" s="0" t="n">
        <f aca="false">D805*F805*10000*-1</f>
        <v>-0</v>
      </c>
      <c r="AF805" s="0" t="n">
        <f aca="false">I805*K805*10000*-1</f>
        <v>-0</v>
      </c>
      <c r="AG805" s="0" t="n">
        <f aca="false">AE805+AF805</f>
        <v>-0</v>
      </c>
    </row>
    <row r="806" customFormat="false" ht="12.75" hidden="false" customHeight="false" outlineLevel="0" collapsed="false">
      <c r="D806" s="265"/>
      <c r="E806" s="266"/>
      <c r="F806" s="266"/>
      <c r="G806" s="267"/>
      <c r="I806" s="265"/>
      <c r="J806" s="266"/>
      <c r="K806" s="266"/>
      <c r="L806" s="268"/>
      <c r="M806" s="247" t="n">
        <f aca="false">M805+1</f>
        <v>33</v>
      </c>
      <c r="N806" s="175" t="str">
        <f aca="true">IF(D806="","",xEURO(OFFSET(C806,-M806+1,0),E806,OFFSET(C806,-M806+2,0),OFFSET(C806,-M806+2,0),OFFSET(C806,-M806+3,0)+AB806,OFFSET(C806,-M806+4,0),0,1)*D806)</f>
        <v/>
      </c>
      <c r="O806" s="235" t="str">
        <f aca="true">IF(D806="","",xEURO(OFFSET(C806,-M806+1,0),E806,OFFSET(C806,-M806+2,0),OFFSET(C806,-M806+2,0),OFFSET(C806,-M806+3,0)+AB806,OFFSET(C806,-M806+4,0),0,0))</f>
        <v/>
      </c>
      <c r="P806" s="175" t="str">
        <f aca="false">IF(D806="","",(O806-F806)*D806*10)</f>
        <v/>
      </c>
      <c r="Q806" s="175" t="str">
        <f aca="true">IF(D806="","",xEURO(OFFSET(C806,-M806+1,0),E806,OFFSET(C806,-M806+2,0),OFFSET(C806,-M806+2,0),OFFSET(C806,-M806+3,0)+AB806,OFFSET(C806,-M806+4,0),0,2)/10*D806)</f>
        <v/>
      </c>
      <c r="R806" s="248" t="str">
        <f aca="true">IF(D806="","",xEURO(OFFSET(C806,-M806+1,0),E806,OFFSET(C806,-M806+2,0),OFFSET(C806,-M806+2,0),OFFSET(C806,-M806+3,0)+AB806,OFFSET(C806,-M806+4,0),0,3)/100*D806*10000)</f>
        <v/>
      </c>
      <c r="S806" s="248" t="str">
        <f aca="true">IF(D806="","",xEURO(OFFSET(C806,-M806+1,0),E806,OFFSET(C806,-M806+2,0),OFFSET(C806,-M806+2,0),OFFSET(C806,-M806+3,0)+AB806,OFFSET(C806,-M806+4,0),0,5)/365.25*D806*10000)</f>
        <v/>
      </c>
      <c r="U806" s="175" t="str">
        <f aca="true">IF(I806="","",xEURO(OFFSET(C806,-M806+1,0),J806,OFFSET(C806,-M806+2,0),OFFSET(C806,-M806+2,0),OFFSET(C806,-M806+3,0)+AC806,OFFSET(C806,-M806+4,0),1,1)*I806)</f>
        <v/>
      </c>
      <c r="V806" s="235" t="str">
        <f aca="true">IF(I806="","",xEURO(OFFSET(C806,-M806+1,0),J806,OFFSET(C806,-M806+2,0),OFFSET(C806,-M806+2,0),OFFSET(C806,-M806+3,0)+AC806,OFFSET(C806,-M806+4,0),1,0))</f>
        <v/>
      </c>
      <c r="W806" s="175" t="str">
        <f aca="false">IF(I806="","",(V806-K806)*I806*10)</f>
        <v/>
      </c>
      <c r="X806" s="175" t="str">
        <f aca="true">IF(I806="","",xEURO(OFFSET(C806,-M806+1,0),J806,OFFSET(C806,-M806+2,0),OFFSET(C806,-M806+2,0),OFFSET(C806,-M806+3,0)+AC806,OFFSET(C806,-M806+4,0),1,2)/10*I806)</f>
        <v/>
      </c>
      <c r="Y806" s="248" t="str">
        <f aca="true">IF(I806="","",xEURO(OFFSET(C806,-M806+1,0),J806,OFFSET(C806,-M806+2,0),OFFSET(C806,-M806+2,0),OFFSET(C806,-M806+3,0)+AC806,OFFSET(C806,-M806+4,0),1,3)/100*I806*10000)</f>
        <v/>
      </c>
      <c r="Z806" s="248" t="str">
        <f aca="true">IF(I806="","",xEURO(OFFSET(C806,-M806+1,0),J806,OFFSET(C806,-M806+2,0),OFFSET(C806,-M806+2,0),OFFSET(C806,-M806+3,0)+AC806,OFFSET(C806,-M806+4,0),1,5)/365.25*I806*10000)</f>
        <v/>
      </c>
      <c r="AB806" s="249" t="str">
        <f aca="true">IF(D806="","",xCalcSkew(OFFSET(C806,-M806,0),E806-OFFSET(C806,-M806+1,0),b)/100)</f>
        <v/>
      </c>
      <c r="AC806" s="249" t="str">
        <f aca="true">IF(I806="","",xCalcSkew(OFFSET(C806,-M806,0),J806-OFFSET(C806,-M806+1,0),b)/100)</f>
        <v/>
      </c>
      <c r="AE806" s="0" t="n">
        <f aca="false">D806*F806*10000*-1</f>
        <v>-0</v>
      </c>
      <c r="AF806" s="0" t="n">
        <f aca="false">I806*K806*10000*-1</f>
        <v>-0</v>
      </c>
      <c r="AG806" s="0" t="n">
        <f aca="false">AE806+AF806</f>
        <v>-0</v>
      </c>
    </row>
    <row r="807" customFormat="false" ht="12.75" hidden="false" customHeight="false" outlineLevel="0" collapsed="false">
      <c r="D807" s="265"/>
      <c r="E807" s="266"/>
      <c r="F807" s="266"/>
      <c r="G807" s="267"/>
      <c r="I807" s="265"/>
      <c r="J807" s="266"/>
      <c r="K807" s="266"/>
      <c r="L807" s="268"/>
      <c r="M807" s="247" t="n">
        <f aca="false">M806+1</f>
        <v>34</v>
      </c>
      <c r="N807" s="175" t="str">
        <f aca="true">IF(D807="","",xEURO(OFFSET(C807,-M807+1,0),E807,OFFSET(C807,-M807+2,0),OFFSET(C807,-M807+2,0),OFFSET(C807,-M807+3,0)+AB807,OFFSET(C807,-M807+4,0),0,1)*D807)</f>
        <v/>
      </c>
      <c r="O807" s="235" t="str">
        <f aca="true">IF(D807="","",xEURO(OFFSET(C807,-M807+1,0),E807,OFFSET(C807,-M807+2,0),OFFSET(C807,-M807+2,0),OFFSET(C807,-M807+3,0)+AB807,OFFSET(C807,-M807+4,0),0,0))</f>
        <v/>
      </c>
      <c r="P807" s="175" t="str">
        <f aca="false">IF(D807="","",(O807-F807)*D807*10)</f>
        <v/>
      </c>
      <c r="Q807" s="175" t="str">
        <f aca="true">IF(D807="","",xEURO(OFFSET(C807,-M807+1,0),E807,OFFSET(C807,-M807+2,0),OFFSET(C807,-M807+2,0),OFFSET(C807,-M807+3,0)+AB807,OFFSET(C807,-M807+4,0),0,2)/10*D807)</f>
        <v/>
      </c>
      <c r="R807" s="248" t="str">
        <f aca="true">IF(D807="","",xEURO(OFFSET(C807,-M807+1,0),E807,OFFSET(C807,-M807+2,0),OFFSET(C807,-M807+2,0),OFFSET(C807,-M807+3,0)+AB807,OFFSET(C807,-M807+4,0),0,3)/100*D807*10000)</f>
        <v/>
      </c>
      <c r="S807" s="248" t="str">
        <f aca="true">IF(D807="","",xEURO(OFFSET(C807,-M807+1,0),E807,OFFSET(C807,-M807+2,0),OFFSET(C807,-M807+2,0),OFFSET(C807,-M807+3,0)+AB807,OFFSET(C807,-M807+4,0),0,5)/365.25*D807*10000)</f>
        <v/>
      </c>
      <c r="U807" s="175" t="str">
        <f aca="true">IF(I807="","",xEURO(OFFSET(C807,-M807+1,0),J807,OFFSET(C807,-M807+2,0),OFFSET(C807,-M807+2,0),OFFSET(C807,-M807+3,0)+AC807,OFFSET(C807,-M807+4,0),1,1)*I807)</f>
        <v/>
      </c>
      <c r="V807" s="235" t="str">
        <f aca="true">IF(I807="","",xEURO(OFFSET(C807,-M807+1,0),J807,OFFSET(C807,-M807+2,0),OFFSET(C807,-M807+2,0),OFFSET(C807,-M807+3,0)+AC807,OFFSET(C807,-M807+4,0),1,0))</f>
        <v/>
      </c>
      <c r="W807" s="175" t="str">
        <f aca="false">IF(I807="","",(V807-K807)*I807*10)</f>
        <v/>
      </c>
      <c r="X807" s="175" t="str">
        <f aca="true">IF(I807="","",xEURO(OFFSET(C807,-M807+1,0),J807,OFFSET(C807,-M807+2,0),OFFSET(C807,-M807+2,0),OFFSET(C807,-M807+3,0)+AC807,OFFSET(C807,-M807+4,0),1,2)/10*I807)</f>
        <v/>
      </c>
      <c r="Y807" s="248" t="str">
        <f aca="true">IF(I807="","",xEURO(OFFSET(C807,-M807+1,0),J807,OFFSET(C807,-M807+2,0),OFFSET(C807,-M807+2,0),OFFSET(C807,-M807+3,0)+AC807,OFFSET(C807,-M807+4,0),1,3)/100*I807*10000)</f>
        <v/>
      </c>
      <c r="Z807" s="248" t="str">
        <f aca="true">IF(I807="","",xEURO(OFFSET(C807,-M807+1,0),J807,OFFSET(C807,-M807+2,0),OFFSET(C807,-M807+2,0),OFFSET(C807,-M807+3,0)+AC807,OFFSET(C807,-M807+4,0),1,5)/365.25*I807*10000)</f>
        <v/>
      </c>
      <c r="AB807" s="249" t="str">
        <f aca="true">IF(D807="","",xCalcSkew(OFFSET(C807,-M807,0),E807-OFFSET(C807,-M807+1,0),b)/100)</f>
        <v/>
      </c>
      <c r="AC807" s="249" t="str">
        <f aca="true">IF(I807="","",xCalcSkew(OFFSET(C807,-M807,0),J807-OFFSET(C807,-M807+1,0),b)/100)</f>
        <v/>
      </c>
      <c r="AE807" s="0" t="n">
        <f aca="false">D807*F807*10000*-1</f>
        <v>-0</v>
      </c>
      <c r="AF807" s="0" t="n">
        <f aca="false">I807*K807*10000*-1</f>
        <v>-0</v>
      </c>
      <c r="AG807" s="0" t="n">
        <f aca="false">AE807+AF807</f>
        <v>-0</v>
      </c>
    </row>
    <row r="808" customFormat="false" ht="12.75" hidden="false" customHeight="false" outlineLevel="0" collapsed="false">
      <c r="D808" s="265"/>
      <c r="E808" s="266"/>
      <c r="F808" s="266"/>
      <c r="G808" s="267"/>
      <c r="I808" s="265"/>
      <c r="J808" s="266"/>
      <c r="K808" s="266"/>
      <c r="L808" s="268"/>
      <c r="M808" s="247" t="n">
        <f aca="false">M807+1</f>
        <v>35</v>
      </c>
      <c r="N808" s="175" t="str">
        <f aca="true">IF(D808="","",xEURO(OFFSET(C808,-M808+1,0),E808,OFFSET(C808,-M808+2,0),OFFSET(C808,-M808+2,0),OFFSET(C808,-M808+3,0)+AB808,OFFSET(C808,-M808+4,0),0,1)*D808)</f>
        <v/>
      </c>
      <c r="O808" s="235" t="str">
        <f aca="true">IF(D808="","",xEURO(OFFSET(C808,-M808+1,0),E808,OFFSET(C808,-M808+2,0),OFFSET(C808,-M808+2,0),OFFSET(C808,-M808+3,0)+AB808,OFFSET(C808,-M808+4,0),0,0))</f>
        <v/>
      </c>
      <c r="P808" s="175" t="str">
        <f aca="false">IF(D808="","",(O808-F808)*D808*10)</f>
        <v/>
      </c>
      <c r="Q808" s="175" t="str">
        <f aca="true">IF(D808="","",xEURO(OFFSET(C808,-M808+1,0),E808,OFFSET(C808,-M808+2,0),OFFSET(C808,-M808+2,0),OFFSET(C808,-M808+3,0)+AB808,OFFSET(C808,-M808+4,0),0,2)/10*D808)</f>
        <v/>
      </c>
      <c r="R808" s="248" t="str">
        <f aca="true">IF(D808="","",xEURO(OFFSET(C808,-M808+1,0),E808,OFFSET(C808,-M808+2,0),OFFSET(C808,-M808+2,0),OFFSET(C808,-M808+3,0)+AB808,OFFSET(C808,-M808+4,0),0,3)/100*D808*10000)</f>
        <v/>
      </c>
      <c r="S808" s="248" t="str">
        <f aca="true">IF(D808="","",xEURO(OFFSET(C808,-M808+1,0),E808,OFFSET(C808,-M808+2,0),OFFSET(C808,-M808+2,0),OFFSET(C808,-M808+3,0)+AB808,OFFSET(C808,-M808+4,0),0,5)/365.25*D808*10000)</f>
        <v/>
      </c>
      <c r="U808" s="175" t="str">
        <f aca="true">IF(I808="","",xEURO(OFFSET(C808,-M808+1,0),J808,OFFSET(C808,-M808+2,0),OFFSET(C808,-M808+2,0),OFFSET(C808,-M808+3,0)+AC808,OFFSET(C808,-M808+4,0),1,1)*I808)</f>
        <v/>
      </c>
      <c r="V808" s="235" t="str">
        <f aca="true">IF(I808="","",xEURO(OFFSET(C808,-M808+1,0),J808,OFFSET(C808,-M808+2,0),OFFSET(C808,-M808+2,0),OFFSET(C808,-M808+3,0)+AC808,OFFSET(C808,-M808+4,0),1,0))</f>
        <v/>
      </c>
      <c r="W808" s="175" t="str">
        <f aca="false">IF(I808="","",(V808-K808)*I808*10)</f>
        <v/>
      </c>
      <c r="X808" s="175" t="str">
        <f aca="true">IF(I808="","",xEURO(OFFSET(C808,-M808+1,0),J808,OFFSET(C808,-M808+2,0),OFFSET(C808,-M808+2,0),OFFSET(C808,-M808+3,0)+AC808,OFFSET(C808,-M808+4,0),1,2)/10*I808)</f>
        <v/>
      </c>
      <c r="Y808" s="248" t="str">
        <f aca="true">IF(I808="","",xEURO(OFFSET(C808,-M808+1,0),J808,OFFSET(C808,-M808+2,0),OFFSET(C808,-M808+2,0),OFFSET(C808,-M808+3,0)+AC808,OFFSET(C808,-M808+4,0),1,3)/100*I808*10000)</f>
        <v/>
      </c>
      <c r="Z808" s="248" t="str">
        <f aca="true">IF(I808="","",xEURO(OFFSET(C808,-M808+1,0),J808,OFFSET(C808,-M808+2,0),OFFSET(C808,-M808+2,0),OFFSET(C808,-M808+3,0)+AC808,OFFSET(C808,-M808+4,0),1,5)/365.25*I808*10000)</f>
        <v/>
      </c>
      <c r="AB808" s="249" t="str">
        <f aca="true">IF(D808="","",xCalcSkew(OFFSET(C808,-M808,0),E808-OFFSET(C808,-M808+1,0),b)/100)</f>
        <v/>
      </c>
      <c r="AC808" s="249" t="str">
        <f aca="true">IF(I808="","",xCalcSkew(OFFSET(C808,-M808,0),J808-OFFSET(C808,-M808+1,0),b)/100)</f>
        <v/>
      </c>
      <c r="AE808" s="0" t="n">
        <f aca="false">D808*F808*10000*-1</f>
        <v>-0</v>
      </c>
      <c r="AF808" s="0" t="n">
        <f aca="false">I808*K808*10000*-1</f>
        <v>-0</v>
      </c>
      <c r="AG808" s="0" t="n">
        <f aca="false">AE808+AF808</f>
        <v>-0</v>
      </c>
    </row>
    <row r="809" customFormat="false" ht="12.75" hidden="false" customHeight="false" outlineLevel="0" collapsed="false">
      <c r="D809" s="274" t="n">
        <f aca="true">SUM(INDIRECT(CONCATENATE(ADDRESS(ROW(D773),COLUMN(D773)),":",ADDRESS(ROW()-1,COLUMN()))))</f>
        <v>-245</v>
      </c>
      <c r="I809" s="274" t="n">
        <f aca="true">SUM(INDIRECT(CONCATENATE(ADDRESS(ROW(I773),COLUMN(I773)),":",ADDRESS(ROW()-1,COLUMN()))))</f>
        <v>375</v>
      </c>
      <c r="J809" s="170"/>
      <c r="K809" s="170"/>
      <c r="L809" s="170"/>
      <c r="N809" s="274" t="e">
        <f aca="true">SUM(INDIRECT(CONCATENATE(ADDRESS(ROW(N773),COLUMN(N773)),":",ADDRESS(ROW()-1,COLUMN()))))</f>
        <v>#NAME?</v>
      </c>
      <c r="O809" s="274" t="e">
        <f aca="true">SUM(INDIRECT(CONCATENATE(ADDRESS(ROW(O773),COLUMN(O773)),":",ADDRESS(ROW()-1,COLUMN()))))</f>
        <v>#NAME?</v>
      </c>
      <c r="P809" s="274" t="e">
        <f aca="true">SUM(INDIRECT(CONCATENATE(ADDRESS(ROW(P773),COLUMN(P773)),":",ADDRESS(ROW()-1,COLUMN()))))</f>
        <v>#NAME?</v>
      </c>
      <c r="Q809" s="274" t="e">
        <f aca="true">SUM(INDIRECT(CONCATENATE(ADDRESS(ROW(Q773),COLUMN(Q773)),":",ADDRESS(ROW()-1,COLUMN()))))</f>
        <v>#NAME?</v>
      </c>
      <c r="R809" s="274" t="e">
        <f aca="true">SUM(INDIRECT(CONCATENATE(ADDRESS(ROW(R773),COLUMN(R773)),":",ADDRESS(ROW()-1,COLUMN()))))</f>
        <v>#NAME?</v>
      </c>
      <c r="S809" s="274" t="e">
        <f aca="true">SUM(INDIRECT(CONCATENATE(ADDRESS(ROW(S773),COLUMN(S773)),":",ADDRESS(ROW()-1,COLUMN()))))</f>
        <v>#NAME?</v>
      </c>
      <c r="T809" s="175"/>
      <c r="U809" s="274" t="e">
        <f aca="true">SUM(INDIRECT(CONCATENATE(ADDRESS(ROW(U773),COLUMN(U773)),":",ADDRESS(ROW()-1,COLUMN()))))</f>
        <v>#NAME?</v>
      </c>
      <c r="V809" s="274" t="e">
        <f aca="true">SUM(INDIRECT(CONCATENATE(ADDRESS(ROW(V773),COLUMN(V773)),":",ADDRESS(ROW()-1,COLUMN()))))</f>
        <v>#NAME?</v>
      </c>
      <c r="W809" s="274" t="e">
        <f aca="true">SUM(INDIRECT(CONCATENATE(ADDRESS(ROW(W773),COLUMN(W773)),":",ADDRESS(ROW()-1,COLUMN()))))</f>
        <v>#NAME?</v>
      </c>
      <c r="X809" s="274" t="e">
        <f aca="true">SUM(INDIRECT(CONCATENATE(ADDRESS(ROW(X773),COLUMN(X773)),":",ADDRESS(ROW()-1,COLUMN()))))</f>
        <v>#NAME?</v>
      </c>
      <c r="Y809" s="274" t="e">
        <f aca="true">SUM(INDIRECT(CONCATENATE(ADDRESS(ROW(Y773),COLUMN(Y773)),":",ADDRESS(ROW()-1,COLUMN()))))</f>
        <v>#NAME?</v>
      </c>
      <c r="Z809" s="274" t="e">
        <f aca="true">SUM(INDIRECT(CONCATENATE(ADDRESS(ROW(Z773),COLUMN(Z773)),":",ADDRESS(ROW()-1,COLUMN()))))</f>
        <v>#NAME?</v>
      </c>
      <c r="AE809" s="0" t="n">
        <f aca="false">D809*F809*10000*-1</f>
        <v>0</v>
      </c>
      <c r="AF809" s="0" t="n">
        <f aca="false">I809*K809*10000*-1</f>
        <v>-0</v>
      </c>
      <c r="AG809" s="0" t="n">
        <f aca="false">AE809+AF809</f>
        <v>0</v>
      </c>
    </row>
    <row r="810" customFormat="false" ht="12.75" hidden="false" customHeight="false" outlineLevel="0" collapsed="false">
      <c r="AE810" s="0" t="n">
        <f aca="false">D810*F810*10000*-1</f>
        <v>-0</v>
      </c>
      <c r="AF810" s="0" t="n">
        <f aca="false">I810*K810*10000*-1</f>
        <v>-0</v>
      </c>
      <c r="AG810" s="0" t="n">
        <f aca="false">AE810+AF810</f>
        <v>-0</v>
      </c>
    </row>
    <row r="811" customFormat="false" ht="12.75" hidden="false" customHeight="false" outlineLevel="0" collapsed="false">
      <c r="C811" s="264" t="n">
        <f aca="false">EOMONTH(C773,0)+1</f>
        <v>37865</v>
      </c>
      <c r="D811" s="265" t="n">
        <v>15</v>
      </c>
      <c r="E811" s="266" t="n">
        <v>3.25</v>
      </c>
      <c r="F811" s="266" t="n">
        <v>0.565</v>
      </c>
      <c r="G811" s="267" t="s">
        <v>167</v>
      </c>
      <c r="I811" s="265" t="n">
        <v>15</v>
      </c>
      <c r="J811" s="266" t="n">
        <v>3.25</v>
      </c>
      <c r="K811" s="266" t="n">
        <v>0.565</v>
      </c>
      <c r="L811" s="268" t="s">
        <v>167</v>
      </c>
      <c r="M811" s="247" t="n">
        <v>0</v>
      </c>
      <c r="N811" s="175" t="e">
        <f aca="true">IF(D811="","",xEURO(OFFSET(C811,-M811+1,0),E811,OFFSET(C811,-M811+2,0),OFFSET(C811,-M811+2,0),OFFSET(C811,-M811+3,0)+AB811,OFFSET(C811,-M811+4,0),0,1)*D811)</f>
        <v>#NAME?</v>
      </c>
      <c r="O811" s="235" t="e">
        <f aca="true">IF(D811="","",xEURO(OFFSET(C811,-M811+1,0),E811,OFFSET(C811,-M811+2,0),OFFSET(C811,-M811+2,0),OFFSET(C811,-M811+3,0)+AB811,OFFSET(C811,-M811+4,0),0,0))</f>
        <v>#NAME?</v>
      </c>
      <c r="P811" s="175" t="e">
        <f aca="false">IF(D811="","",(O811-F811)*D811*10)</f>
        <v>#NAME?</v>
      </c>
      <c r="Q811" s="175" t="e">
        <f aca="true">IF(D811="","",xEURO(OFFSET(C811,-M811+1,0),E811,OFFSET(C811,-M811+2,0),OFFSET(C811,-M811+2,0),OFFSET(C811,-M811+3,0)+AB811,OFFSET(C811,-M811+4,0),0,2)/10*D811)</f>
        <v>#NAME?</v>
      </c>
      <c r="R811" s="248" t="e">
        <f aca="true">IF(D811="","",xEURO(OFFSET(C811,-M811+1,0),E811,OFFSET(C811,-M811+2,0),OFFSET(C811,-M811+2,0),OFFSET(C811,-M811+3,0)+AB811,OFFSET(C811,-M811+4,0),0,3)/100*D811*10000)</f>
        <v>#NAME?</v>
      </c>
      <c r="S811" s="248" t="e">
        <f aca="true">IF(D811="","",xEURO(OFFSET(C811,-M811+1,0),E811,OFFSET(C811,-M811+2,0),OFFSET(C811,-M811+2,0),OFFSET(C811,-M811+3,0)+AB811,OFFSET(C811,-M811+4,0),0,5)/365.25*D811*10000)</f>
        <v>#NAME?</v>
      </c>
      <c r="U811" s="175" t="e">
        <f aca="true">IF(I811="","",xEURO(OFFSET(C811,-M811+1,0),J811,OFFSET(C811,-M811+2,0),OFFSET(C811,-M811+2,0),OFFSET(C811,-M811+3,0)+AC811,OFFSET(C811,-M811+4,0),1,1)*I811)</f>
        <v>#NAME?</v>
      </c>
      <c r="V811" s="235" t="e">
        <f aca="true">IF(I811="","",xEURO(OFFSET(C811,-M811+1,0),J811,OFFSET(C811,-M811+2,0),OFFSET(C811,-M811+2,0),OFFSET(C811,-M811+3,0)+AC811,OFFSET(C811,-M811+4,0),1,0))</f>
        <v>#NAME?</v>
      </c>
      <c r="W811" s="175" t="e">
        <f aca="false">IF(I811="","",(V811-K811)*I811*10)</f>
        <v>#NAME?</v>
      </c>
      <c r="X811" s="175" t="e">
        <f aca="true">IF(I811="","",xEURO(OFFSET(C811,-M811+1,0),J811,OFFSET(C811,-M811+2,0),OFFSET(C811,-M811+2,0),OFFSET(C811,-M811+3,0)+AC811,OFFSET(C811,-M811+4,0),1,2)/10*I811)</f>
        <v>#NAME?</v>
      </c>
      <c r="Y811" s="248" t="e">
        <f aca="true">IF(I811="","",xEURO(OFFSET(C811,-M811+1,0),J811,OFFSET(C811,-M811+2,0),OFFSET(C811,-M811+2,0),OFFSET(C811,-M811+3,0)+AC811,OFFSET(C811,-M811+4,0),1,3)/100*I811*10000)</f>
        <v>#NAME?</v>
      </c>
      <c r="Z811" s="248" t="e">
        <f aca="true">IF(I811="","",xEURO(OFFSET(C811,-M811+1,0),J811,OFFSET(C811,-M811+2,0),OFFSET(C811,-M811+2,0),OFFSET(C811,-M811+3,0)+AC811,OFFSET(C811,-M811+4,0),1,5)/365.25*I811*10000)</f>
        <v>#NAME?</v>
      </c>
      <c r="AB811" s="249" t="e">
        <f aca="true">IF(D811="","",xCalcSkew(OFFSET(C811,-M811,0),E811-OFFSET(C811,-M811+1,0),b)/100)</f>
        <v>#NAME?</v>
      </c>
      <c r="AC811" s="249" t="e">
        <f aca="true">IF(I811="","",xCalcSkew(OFFSET(C811,-M811,0),J811-OFFSET(C811,-M811+1,0),b)/100)</f>
        <v>#NAME?</v>
      </c>
      <c r="AE811" s="0" t="n">
        <f aca="false">D811*F811*10000*-1</f>
        <v>-84750</v>
      </c>
      <c r="AF811" s="0" t="n">
        <f aca="false">I811*K811*10000*-1</f>
        <v>-84750</v>
      </c>
      <c r="AG811" s="0" t="n">
        <f aca="false">AE811+AF811</f>
        <v>-169500</v>
      </c>
    </row>
    <row r="812" customFormat="false" ht="12.75" hidden="false" customHeight="false" outlineLevel="0" collapsed="false">
      <c r="C812" s="269" t="n">
        <f aca="false">INDEX(Inputs!$1:$65536,MATCH(C811,Inputs!C:C,0),5)</f>
        <v>3.463</v>
      </c>
      <c r="D812" s="265" t="n">
        <v>-300</v>
      </c>
      <c r="E812" s="266" t="n">
        <v>2.75</v>
      </c>
      <c r="F812" s="266" t="n">
        <v>0.295</v>
      </c>
      <c r="G812" s="267" t="s">
        <v>235</v>
      </c>
      <c r="I812" s="265" t="n">
        <v>300</v>
      </c>
      <c r="J812" s="266" t="n">
        <v>5.15</v>
      </c>
      <c r="K812" s="266" t="n">
        <v>0.26</v>
      </c>
      <c r="L812" s="268" t="s">
        <v>235</v>
      </c>
      <c r="M812" s="247" t="n">
        <f aca="false">M811+1</f>
        <v>1</v>
      </c>
      <c r="N812" s="175" t="e">
        <f aca="true">IF(D812="","",xEURO(OFFSET(C812,-M812+1,0),E812,OFFSET(C812,-M812+2,0),OFFSET(C812,-M812+2,0),OFFSET(C812,-M812+3,0)+AB812,OFFSET(C812,-M812+4,0),0,1)*D812)</f>
        <v>#NAME?</v>
      </c>
      <c r="O812" s="235" t="e">
        <f aca="true">IF(D812="","",xEURO(OFFSET(C812,-M812+1,0),E812,OFFSET(C812,-M812+2,0),OFFSET(C812,-M812+2,0),OFFSET(C812,-M812+3,0)+AB812,OFFSET(C812,-M812+4,0),0,0))</f>
        <v>#NAME?</v>
      </c>
      <c r="P812" s="175" t="e">
        <f aca="false">IF(D812="","",(O812-F812)*D812*10)</f>
        <v>#NAME?</v>
      </c>
      <c r="Q812" s="175" t="e">
        <f aca="true">IF(D812="","",xEURO(OFFSET(C812,-M812+1,0),E812,OFFSET(C812,-M812+2,0),OFFSET(C812,-M812+2,0),OFFSET(C812,-M812+3,0)+AB812,OFFSET(C812,-M812+4,0),0,2)/10*D812)</f>
        <v>#NAME?</v>
      </c>
      <c r="R812" s="248" t="e">
        <f aca="true">IF(D812="","",xEURO(OFFSET(C812,-M812+1,0),E812,OFFSET(C812,-M812+2,0),OFFSET(C812,-M812+2,0),OFFSET(C812,-M812+3,0)+AB812,OFFSET(C812,-M812+4,0),0,3)/100*D812*10000)</f>
        <v>#NAME?</v>
      </c>
      <c r="S812" s="248" t="e">
        <f aca="true">IF(D812="","",xEURO(OFFSET(C812,-M812+1,0),E812,OFFSET(C812,-M812+2,0),OFFSET(C812,-M812+2,0),OFFSET(C812,-M812+3,0)+AB812,OFFSET(C812,-M812+4,0),0,5)/365.25*D812*10000)</f>
        <v>#NAME?</v>
      </c>
      <c r="U812" s="175" t="e">
        <f aca="true">IF(I812="","",xEURO(OFFSET(C812,-M812+1,0),J812,OFFSET(C812,-M812+2,0),OFFSET(C812,-M812+2,0),OFFSET(C812,-M812+3,0)+AC812,OFFSET(C812,-M812+4,0),1,1)*I812)</f>
        <v>#NAME?</v>
      </c>
      <c r="V812" s="235" t="e">
        <f aca="true">IF(I812="","",xEURO(OFFSET(C812,-M812+1,0),J812,OFFSET(C812,-M812+2,0),OFFSET(C812,-M812+2,0),OFFSET(C812,-M812+3,0)+AC812,OFFSET(C812,-M812+4,0),1,0))</f>
        <v>#NAME?</v>
      </c>
      <c r="W812" s="175" t="e">
        <f aca="false">IF(I812="","",(V812-K812)*I812*10)</f>
        <v>#NAME?</v>
      </c>
      <c r="X812" s="175" t="e">
        <f aca="true">IF(I812="","",xEURO(OFFSET(C812,-M812+1,0),J812,OFFSET(C812,-M812+2,0),OFFSET(C812,-M812+2,0),OFFSET(C812,-M812+3,0)+AC812,OFFSET(C812,-M812+4,0),1,2)/10*I812)</f>
        <v>#NAME?</v>
      </c>
      <c r="Y812" s="248" t="e">
        <f aca="true">IF(I812="","",xEURO(OFFSET(C812,-M812+1,0),J812,OFFSET(C812,-M812+2,0),OFFSET(C812,-M812+2,0),OFFSET(C812,-M812+3,0)+AC812,OFFSET(C812,-M812+4,0),1,3)/100*I812*10000)</f>
        <v>#NAME?</v>
      </c>
      <c r="Z812" s="248" t="e">
        <f aca="true">IF(I812="","",xEURO(OFFSET(C812,-M812+1,0),J812,OFFSET(C812,-M812+2,0),OFFSET(C812,-M812+2,0),OFFSET(C812,-M812+3,0)+AC812,OFFSET(C812,-M812+4,0),1,5)/365.25*I812*10000)</f>
        <v>#NAME?</v>
      </c>
      <c r="AB812" s="249" t="e">
        <f aca="true">IF(D812="","",xCalcSkew(OFFSET(C812,-M812,0),E812-OFFSET(C812,-M812+1,0),b)/100)</f>
        <v>#NAME?</v>
      </c>
      <c r="AC812" s="249" t="e">
        <f aca="true">IF(I812="","",xCalcSkew(OFFSET(C812,-M812,0),J812-OFFSET(C812,-M812+1,0),b)/100)</f>
        <v>#NAME?</v>
      </c>
      <c r="AE812" s="0" t="n">
        <f aca="false">D812*F812*10000*-1</f>
        <v>885000</v>
      </c>
      <c r="AF812" s="0" t="n">
        <f aca="false">I812*K812*10000*-1</f>
        <v>-780000</v>
      </c>
      <c r="AG812" s="0" t="n">
        <f aca="false">AE812+AF812</f>
        <v>105000</v>
      </c>
    </row>
    <row r="813" customFormat="false" ht="12.75" hidden="false" customHeight="false" outlineLevel="0" collapsed="false">
      <c r="C813" s="249" t="n">
        <f aca="false">INDEX(Inputs!$1:$65536,MATCH(C811,Inputs!C:C,0),7)</f>
        <v>0.0321568412222444</v>
      </c>
      <c r="D813" s="265" t="n">
        <v>50</v>
      </c>
      <c r="E813" s="266" t="n">
        <v>3.4</v>
      </c>
      <c r="F813" s="266" t="n">
        <v>0.625</v>
      </c>
      <c r="G813" s="267" t="s">
        <v>236</v>
      </c>
      <c r="I813" s="265" t="n">
        <v>50</v>
      </c>
      <c r="J813" s="266" t="n">
        <v>3.4</v>
      </c>
      <c r="K813" s="266" t="n">
        <v>0.625</v>
      </c>
      <c r="L813" s="268" t="s">
        <v>236</v>
      </c>
      <c r="M813" s="247" t="n">
        <f aca="false">M812+1</f>
        <v>2</v>
      </c>
      <c r="N813" s="175" t="e">
        <f aca="true">IF(D813="","",xEURO(OFFSET(C813,-M813+1,0),E813,OFFSET(C813,-M813+2,0),OFFSET(C813,-M813+2,0),OFFSET(C813,-M813+3,0)+AB813,OFFSET(C813,-M813+4,0),0,1)*D813)</f>
        <v>#NAME?</v>
      </c>
      <c r="O813" s="235" t="e">
        <f aca="true">IF(D813="","",xEURO(OFFSET(C813,-M813+1,0),E813,OFFSET(C813,-M813+2,0),OFFSET(C813,-M813+2,0),OFFSET(C813,-M813+3,0)+AB813,OFFSET(C813,-M813+4,0),0,0))</f>
        <v>#NAME?</v>
      </c>
      <c r="P813" s="175" t="e">
        <f aca="false">IF(D813="","",(O813-F813)*D813*10)</f>
        <v>#NAME?</v>
      </c>
      <c r="Q813" s="175" t="e">
        <f aca="true">IF(D813="","",xEURO(OFFSET(C813,-M813+1,0),E813,OFFSET(C813,-M813+2,0),OFFSET(C813,-M813+2,0),OFFSET(C813,-M813+3,0)+AB813,OFFSET(C813,-M813+4,0),0,2)/10*D813)</f>
        <v>#NAME?</v>
      </c>
      <c r="R813" s="248" t="e">
        <f aca="true">IF(D813="","",xEURO(OFFSET(C813,-M813+1,0),E813,OFFSET(C813,-M813+2,0),OFFSET(C813,-M813+2,0),OFFSET(C813,-M813+3,0)+AB813,OFFSET(C813,-M813+4,0),0,3)/100*D813*10000)</f>
        <v>#NAME?</v>
      </c>
      <c r="S813" s="248" t="e">
        <f aca="true">IF(D813="","",xEURO(OFFSET(C813,-M813+1,0),E813,OFFSET(C813,-M813+2,0),OFFSET(C813,-M813+2,0),OFFSET(C813,-M813+3,0)+AB813,OFFSET(C813,-M813+4,0),0,5)/365.25*D813*10000)</f>
        <v>#NAME?</v>
      </c>
      <c r="U813" s="175" t="e">
        <f aca="true">IF(I813="","",xEURO(OFFSET(C813,-M813+1,0),J813,OFFSET(C813,-M813+2,0),OFFSET(C813,-M813+2,0),OFFSET(C813,-M813+3,0)+AC813,OFFSET(C813,-M813+4,0),1,1)*I813)</f>
        <v>#NAME?</v>
      </c>
      <c r="V813" s="235" t="e">
        <f aca="true">IF(I813="","",xEURO(OFFSET(C813,-M813+1,0),J813,OFFSET(C813,-M813+2,0),OFFSET(C813,-M813+2,0),OFFSET(C813,-M813+3,0)+AC813,OFFSET(C813,-M813+4,0),1,0))</f>
        <v>#NAME?</v>
      </c>
      <c r="W813" s="175" t="e">
        <f aca="false">IF(I813="","",(V813-K813)*I813*10)</f>
        <v>#NAME?</v>
      </c>
      <c r="X813" s="175" t="e">
        <f aca="true">IF(I813="","",xEURO(OFFSET(C813,-M813+1,0),J813,OFFSET(C813,-M813+2,0),OFFSET(C813,-M813+2,0),OFFSET(C813,-M813+3,0)+AC813,OFFSET(C813,-M813+4,0),1,2)/10*I813)</f>
        <v>#NAME?</v>
      </c>
      <c r="Y813" s="248" t="e">
        <f aca="true">IF(I813="","",xEURO(OFFSET(C813,-M813+1,0),J813,OFFSET(C813,-M813+2,0),OFFSET(C813,-M813+2,0),OFFSET(C813,-M813+3,0)+AC813,OFFSET(C813,-M813+4,0),1,3)/100*I813*10000)</f>
        <v>#NAME?</v>
      </c>
      <c r="Z813" s="248" t="e">
        <f aca="true">IF(I813="","",xEURO(OFFSET(C813,-M813+1,0),J813,OFFSET(C813,-M813+2,0),OFFSET(C813,-M813+2,0),OFFSET(C813,-M813+3,0)+AC813,OFFSET(C813,-M813+4,0),1,5)/365.25*I813*10000)</f>
        <v>#NAME?</v>
      </c>
      <c r="AB813" s="249" t="e">
        <f aca="true">IF(D813="","",xCalcSkew(OFFSET(C813,-M813,0),E813-OFFSET(C813,-M813+1,0),b)/100)</f>
        <v>#NAME?</v>
      </c>
      <c r="AC813" s="249" t="e">
        <f aca="true">IF(I813="","",xCalcSkew(OFFSET(C813,-M813,0),J813-OFFSET(C813,-M813+1,0),b)/100)</f>
        <v>#NAME?</v>
      </c>
      <c r="AE813" s="0" t="n">
        <f aca="false">D813*F813*10000*-1</f>
        <v>-312500</v>
      </c>
      <c r="AF813" s="0" t="n">
        <f aca="false">I813*K813*10000*-1</f>
        <v>-312500</v>
      </c>
      <c r="AG813" s="0" t="n">
        <f aca="false">AE813+AF813</f>
        <v>-625000</v>
      </c>
    </row>
    <row r="814" customFormat="false" ht="12.75" hidden="false" customHeight="false" outlineLevel="0" collapsed="false">
      <c r="C814" s="270" t="n">
        <f aca="false">INDEX(Inputs!$1:$65536,MATCH(C811,Inputs!C:C,0),6)</f>
        <v>0.39</v>
      </c>
      <c r="D814" s="265"/>
      <c r="E814" s="266"/>
      <c r="F814" s="266"/>
      <c r="G814" s="267"/>
      <c r="I814" s="265"/>
      <c r="J814" s="266"/>
      <c r="K814" s="266"/>
      <c r="L814" s="268"/>
      <c r="M814" s="247" t="n">
        <f aca="false">M813+1</f>
        <v>3</v>
      </c>
      <c r="N814" s="175" t="str">
        <f aca="true">IF(D814="","",xEURO(OFFSET(C814,-M814+1,0),E814,OFFSET(C814,-M814+2,0),OFFSET(C814,-M814+2,0),OFFSET(C814,-M814+3,0)+AB814,OFFSET(C814,-M814+4,0),0,1)*D814)</f>
        <v/>
      </c>
      <c r="O814" s="235" t="str">
        <f aca="true">IF(D814="","",xEURO(OFFSET(C814,-M814+1,0),E814,OFFSET(C814,-M814+2,0),OFFSET(C814,-M814+2,0),OFFSET(C814,-M814+3,0)+AB814,OFFSET(C814,-M814+4,0),0,0))</f>
        <v/>
      </c>
      <c r="P814" s="175" t="str">
        <f aca="false">IF(D814="","",(O814-F814)*D814*10)</f>
        <v/>
      </c>
      <c r="Q814" s="175" t="str">
        <f aca="true">IF(D814="","",xEURO(OFFSET(C814,-M814+1,0),E814,OFFSET(C814,-M814+2,0),OFFSET(C814,-M814+2,0),OFFSET(C814,-M814+3,0)+AB814,OFFSET(C814,-M814+4,0),0,2)/10*D814)</f>
        <v/>
      </c>
      <c r="R814" s="248" t="str">
        <f aca="true">IF(D814="","",xEURO(OFFSET(C814,-M814+1,0),E814,OFFSET(C814,-M814+2,0),OFFSET(C814,-M814+2,0),OFFSET(C814,-M814+3,0)+AB814,OFFSET(C814,-M814+4,0),0,3)/100*D814*10000)</f>
        <v/>
      </c>
      <c r="S814" s="248" t="str">
        <f aca="true">IF(D814="","",xEURO(OFFSET(C814,-M814+1,0),E814,OFFSET(C814,-M814+2,0),OFFSET(C814,-M814+2,0),OFFSET(C814,-M814+3,0)+AB814,OFFSET(C814,-M814+4,0),0,5)/365.25*D814*10000)</f>
        <v/>
      </c>
      <c r="U814" s="175" t="str">
        <f aca="true">IF(I814="","",xEURO(OFFSET(C814,-M814+1,0),J814,OFFSET(C814,-M814+2,0),OFFSET(C814,-M814+2,0),OFFSET(C814,-M814+3,0)+AC814,OFFSET(C814,-M814+4,0),1,1)*I814)</f>
        <v/>
      </c>
      <c r="V814" s="235" t="str">
        <f aca="true">IF(I814="","",xEURO(OFFSET(C814,-M814+1,0),J814,OFFSET(C814,-M814+2,0),OFFSET(C814,-M814+2,0),OFFSET(C814,-M814+3,0)+AC814,OFFSET(C814,-M814+4,0),1,0))</f>
        <v/>
      </c>
      <c r="W814" s="175" t="str">
        <f aca="false">IF(I814="","",(V814-K814)*I814*10)</f>
        <v/>
      </c>
      <c r="X814" s="175" t="str">
        <f aca="true">IF(I814="","",xEURO(OFFSET(C814,-M814+1,0),J814,OFFSET(C814,-M814+2,0),OFFSET(C814,-M814+2,0),OFFSET(C814,-M814+3,0)+AC814,OFFSET(C814,-M814+4,0),1,2)/10*I814)</f>
        <v/>
      </c>
      <c r="Y814" s="248" t="str">
        <f aca="true">IF(I814="","",xEURO(OFFSET(C814,-M814+1,0),J814,OFFSET(C814,-M814+2,0),OFFSET(C814,-M814+2,0),OFFSET(C814,-M814+3,0)+AC814,OFFSET(C814,-M814+4,0),1,3)/100*I814*10000)</f>
        <v/>
      </c>
      <c r="Z814" s="248" t="str">
        <f aca="true">IF(I814="","",xEURO(OFFSET(C814,-M814+1,0),J814,OFFSET(C814,-M814+2,0),OFFSET(C814,-M814+2,0),OFFSET(C814,-M814+3,0)+AC814,OFFSET(C814,-M814+4,0),1,5)/365.25*I814*10000)</f>
        <v/>
      </c>
      <c r="AB814" s="249" t="str">
        <f aca="true">IF(D814="","",xCalcSkew(OFFSET(C814,-M814,0),E814-OFFSET(C814,-M814+1,0),b)/100)</f>
        <v/>
      </c>
      <c r="AC814" s="249" t="str">
        <f aca="true">IF(I814="","",xCalcSkew(OFFSET(C814,-M814,0),J814-OFFSET(C814,-M814+1,0),b)/100)</f>
        <v/>
      </c>
      <c r="AE814" s="0" t="n">
        <f aca="false">D814*F814*10000*-1</f>
        <v>-0</v>
      </c>
      <c r="AF814" s="0" t="n">
        <f aca="false">I814*K814*10000*-1</f>
        <v>-0</v>
      </c>
      <c r="AG814" s="0" t="n">
        <f aca="false">AE814+AF814</f>
        <v>-0</v>
      </c>
    </row>
    <row r="815" customFormat="false" ht="12.75" hidden="false" customHeight="false" outlineLevel="0" collapsed="false">
      <c r="C815" s="271" t="n">
        <f aca="false">INDEX(Inputs!$1:$65536,MATCH(C811,Inputs!C:C,0),9)</f>
        <v>648</v>
      </c>
      <c r="D815" s="265"/>
      <c r="E815" s="266"/>
      <c r="F815" s="266"/>
      <c r="G815" s="267"/>
      <c r="I815" s="265"/>
      <c r="J815" s="266"/>
      <c r="K815" s="266"/>
      <c r="L815" s="268"/>
      <c r="M815" s="247" t="n">
        <f aca="false">M814+1</f>
        <v>4</v>
      </c>
      <c r="N815" s="175" t="str">
        <f aca="true">IF(D815="","",xEURO(OFFSET(C815,-M815+1,0),E815,OFFSET(C815,-M815+2,0),OFFSET(C815,-M815+2,0),OFFSET(C815,-M815+3,0)+AB815,OFFSET(C815,-M815+4,0),0,1)*D815)</f>
        <v/>
      </c>
      <c r="O815" s="235" t="str">
        <f aca="true">IF(D815="","",xEURO(OFFSET(C815,-M815+1,0),E815,OFFSET(C815,-M815+2,0),OFFSET(C815,-M815+2,0),OFFSET(C815,-M815+3,0)+AB815,OFFSET(C815,-M815+4,0),0,0))</f>
        <v/>
      </c>
      <c r="P815" s="175" t="str">
        <f aca="false">IF(D815="","",(O815-F815)*D815*10)</f>
        <v/>
      </c>
      <c r="Q815" s="175" t="str">
        <f aca="true">IF(D815="","",xEURO(OFFSET(C815,-M815+1,0),E815,OFFSET(C815,-M815+2,0),OFFSET(C815,-M815+2,0),OFFSET(C815,-M815+3,0)+AB815,OFFSET(C815,-M815+4,0),0,2)/10*D815)</f>
        <v/>
      </c>
      <c r="R815" s="248" t="str">
        <f aca="true">IF(D815="","",xEURO(OFFSET(C815,-M815+1,0),E815,OFFSET(C815,-M815+2,0),OFFSET(C815,-M815+2,0),OFFSET(C815,-M815+3,0)+AB815,OFFSET(C815,-M815+4,0),0,3)/100*D815*10000)</f>
        <v/>
      </c>
      <c r="S815" s="248" t="str">
        <f aca="true">IF(D815="","",xEURO(OFFSET(C815,-M815+1,0),E815,OFFSET(C815,-M815+2,0),OFFSET(C815,-M815+2,0),OFFSET(C815,-M815+3,0)+AB815,OFFSET(C815,-M815+4,0),0,5)/365.25*D815*10000)</f>
        <v/>
      </c>
      <c r="U815" s="175" t="str">
        <f aca="true">IF(I815="","",xEURO(OFFSET(C815,-M815+1,0),J815,OFFSET(C815,-M815+2,0),OFFSET(C815,-M815+2,0),OFFSET(C815,-M815+3,0)+AC815,OFFSET(C815,-M815+4,0),1,1)*I815)</f>
        <v/>
      </c>
      <c r="V815" s="235" t="str">
        <f aca="true">IF(I815="","",xEURO(OFFSET(C815,-M815+1,0),J815,OFFSET(C815,-M815+2,0),OFFSET(C815,-M815+2,0),OFFSET(C815,-M815+3,0)+AC815,OFFSET(C815,-M815+4,0),1,0))</f>
        <v/>
      </c>
      <c r="W815" s="175" t="str">
        <f aca="false">IF(I815="","",(V815-K815)*I815*10)</f>
        <v/>
      </c>
      <c r="X815" s="175" t="str">
        <f aca="true">IF(I815="","",xEURO(OFFSET(C815,-M815+1,0),J815,OFFSET(C815,-M815+2,0),OFFSET(C815,-M815+2,0),OFFSET(C815,-M815+3,0)+AC815,OFFSET(C815,-M815+4,0),1,2)/10*I815)</f>
        <v/>
      </c>
      <c r="Y815" s="248" t="str">
        <f aca="true">IF(I815="","",xEURO(OFFSET(C815,-M815+1,0),J815,OFFSET(C815,-M815+2,0),OFFSET(C815,-M815+2,0),OFFSET(C815,-M815+3,0)+AC815,OFFSET(C815,-M815+4,0),1,3)/100*I815*10000)</f>
        <v/>
      </c>
      <c r="Z815" s="248" t="str">
        <f aca="true">IF(I815="","",xEURO(OFFSET(C815,-M815+1,0),J815,OFFSET(C815,-M815+2,0),OFFSET(C815,-M815+2,0),OFFSET(C815,-M815+3,0)+AC815,OFFSET(C815,-M815+4,0),1,5)/365.25*I815*10000)</f>
        <v/>
      </c>
      <c r="AB815" s="249" t="str">
        <f aca="true">IF(D815="","",xCalcSkew(OFFSET(C815,-M815,0),E815-OFFSET(C815,-M815+1,0),b)/100)</f>
        <v/>
      </c>
      <c r="AC815" s="249" t="str">
        <f aca="true">IF(I815="","",xCalcSkew(OFFSET(C815,-M815,0),J815-OFFSET(C815,-M815+1,0),b)/100)</f>
        <v/>
      </c>
      <c r="AE815" s="0" t="n">
        <f aca="false">D815*F815*10000*-1</f>
        <v>-0</v>
      </c>
      <c r="AF815" s="0" t="n">
        <f aca="false">I815*K815*10000*-1</f>
        <v>-0</v>
      </c>
      <c r="AG815" s="0" t="n">
        <f aca="false">AE815+AF815</f>
        <v>-0</v>
      </c>
    </row>
    <row r="816" customFormat="false" ht="12.75" hidden="false" customHeight="false" outlineLevel="0" collapsed="false">
      <c r="C816" s="272" t="n">
        <f aca="false">D847+I847</f>
        <v>130</v>
      </c>
      <c r="D816" s="265"/>
      <c r="E816" s="266"/>
      <c r="F816" s="266"/>
      <c r="G816" s="267"/>
      <c r="I816" s="265"/>
      <c r="J816" s="266"/>
      <c r="K816" s="266"/>
      <c r="L816" s="268"/>
      <c r="M816" s="247" t="n">
        <f aca="false">M815+1</f>
        <v>5</v>
      </c>
      <c r="N816" s="175" t="str">
        <f aca="true">IF(D816="","",xEURO(OFFSET(C816,-M816+1,0),E816,OFFSET(C816,-M816+2,0),OFFSET(C816,-M816+2,0),OFFSET(C816,-M816+3,0)+AB816,OFFSET(C816,-M816+4,0),0,1)*D816)</f>
        <v/>
      </c>
      <c r="O816" s="235" t="str">
        <f aca="true">IF(D816="","",xEURO(OFFSET(C816,-M816+1,0),E816,OFFSET(C816,-M816+2,0),OFFSET(C816,-M816+2,0),OFFSET(C816,-M816+3,0)+AB816,OFFSET(C816,-M816+4,0),0,0))</f>
        <v/>
      </c>
      <c r="P816" s="175" t="str">
        <f aca="false">IF(D816="","",(O816-F816)*D816*10)</f>
        <v/>
      </c>
      <c r="Q816" s="175" t="str">
        <f aca="true">IF(D816="","",xEURO(OFFSET(C816,-M816+1,0),E816,OFFSET(C816,-M816+2,0),OFFSET(C816,-M816+2,0),OFFSET(C816,-M816+3,0)+AB816,OFFSET(C816,-M816+4,0),0,2)/10*D816)</f>
        <v/>
      </c>
      <c r="R816" s="248" t="str">
        <f aca="true">IF(D816="","",xEURO(OFFSET(C816,-M816+1,0),E816,OFFSET(C816,-M816+2,0),OFFSET(C816,-M816+2,0),OFFSET(C816,-M816+3,0)+AB816,OFFSET(C816,-M816+4,0),0,3)/100*D816*10000)</f>
        <v/>
      </c>
      <c r="S816" s="248" t="str">
        <f aca="true">IF(D816="","",xEURO(OFFSET(C816,-M816+1,0),E816,OFFSET(C816,-M816+2,0),OFFSET(C816,-M816+2,0),OFFSET(C816,-M816+3,0)+AB816,OFFSET(C816,-M816+4,0),0,5)/365.25*D816*10000)</f>
        <v/>
      </c>
      <c r="U816" s="175" t="str">
        <f aca="true">IF(I816="","",xEURO(OFFSET(C816,-M816+1,0),J816,OFFSET(C816,-M816+2,0),OFFSET(C816,-M816+2,0),OFFSET(C816,-M816+3,0)+AC816,OFFSET(C816,-M816+4,0),1,1)*I816)</f>
        <v/>
      </c>
      <c r="V816" s="235" t="str">
        <f aca="true">IF(I816="","",xEURO(OFFSET(C816,-M816+1,0),J816,OFFSET(C816,-M816+2,0),OFFSET(C816,-M816+2,0),OFFSET(C816,-M816+3,0)+AC816,OFFSET(C816,-M816+4,0),1,0))</f>
        <v/>
      </c>
      <c r="W816" s="175" t="str">
        <f aca="false">IF(I816="","",(V816-K816)*I816*10)</f>
        <v/>
      </c>
      <c r="X816" s="175" t="str">
        <f aca="true">IF(I816="","",xEURO(OFFSET(C816,-M816+1,0),J816,OFFSET(C816,-M816+2,0),OFFSET(C816,-M816+2,0),OFFSET(C816,-M816+3,0)+AC816,OFFSET(C816,-M816+4,0),1,2)/10*I816)</f>
        <v/>
      </c>
      <c r="Y816" s="248" t="str">
        <f aca="true">IF(I816="","",xEURO(OFFSET(C816,-M816+1,0),J816,OFFSET(C816,-M816+2,0),OFFSET(C816,-M816+2,0),OFFSET(C816,-M816+3,0)+AC816,OFFSET(C816,-M816+4,0),1,3)/100*I816*10000)</f>
        <v/>
      </c>
      <c r="Z816" s="248" t="str">
        <f aca="true">IF(I816="","",xEURO(OFFSET(C816,-M816+1,0),J816,OFFSET(C816,-M816+2,0),OFFSET(C816,-M816+2,0),OFFSET(C816,-M816+3,0)+AC816,OFFSET(C816,-M816+4,0),1,5)/365.25*I816*10000)</f>
        <v/>
      </c>
      <c r="AB816" s="249" t="str">
        <f aca="true">IF(D816="","",xCalcSkew(OFFSET(C816,-M816,0),E816-OFFSET(C816,-M816+1,0),b)/100)</f>
        <v/>
      </c>
      <c r="AC816" s="249" t="str">
        <f aca="true">IF(I816="","",xCalcSkew(OFFSET(C816,-M816,0),J816-OFFSET(C816,-M816+1,0),b)/100)</f>
        <v/>
      </c>
      <c r="AE816" s="0" t="n">
        <f aca="false">D816*F816*10000*-1</f>
        <v>-0</v>
      </c>
      <c r="AF816" s="0" t="n">
        <f aca="false">I816*K816*10000*-1</f>
        <v>-0</v>
      </c>
      <c r="AG816" s="0" t="n">
        <f aca="false">AE816+AF816</f>
        <v>-0</v>
      </c>
    </row>
    <row r="817" customFormat="false" ht="12.75" hidden="false" customHeight="false" outlineLevel="0" collapsed="false">
      <c r="C817" s="272" t="e">
        <f aca="false">N847+U847</f>
        <v>#NAME?</v>
      </c>
      <c r="D817" s="265"/>
      <c r="E817" s="266"/>
      <c r="F817" s="266"/>
      <c r="G817" s="267"/>
      <c r="I817" s="265"/>
      <c r="J817" s="266"/>
      <c r="K817" s="266"/>
      <c r="L817" s="268"/>
      <c r="M817" s="247" t="n">
        <f aca="false">M816+1</f>
        <v>6</v>
      </c>
      <c r="N817" s="175" t="str">
        <f aca="true">IF(D817="","",xEURO(OFFSET(C817,-M817+1,0),E817,OFFSET(C817,-M817+2,0),OFFSET(C817,-M817+2,0),OFFSET(C817,-M817+3,0)+AB817,OFFSET(C817,-M817+4,0),0,1)*D817)</f>
        <v/>
      </c>
      <c r="O817" s="235" t="str">
        <f aca="true">IF(D817="","",xEURO(OFFSET(C817,-M817+1,0),E817,OFFSET(C817,-M817+2,0),OFFSET(C817,-M817+2,0),OFFSET(C817,-M817+3,0)+AB817,OFFSET(C817,-M817+4,0),0,0))</f>
        <v/>
      </c>
      <c r="P817" s="175" t="str">
        <f aca="false">IF(D817="","",(O817-F817)*D817*10)</f>
        <v/>
      </c>
      <c r="Q817" s="175" t="str">
        <f aca="true">IF(D817="","",xEURO(OFFSET(C817,-M817+1,0),E817,OFFSET(C817,-M817+2,0),OFFSET(C817,-M817+2,0),OFFSET(C817,-M817+3,0)+AB817,OFFSET(C817,-M817+4,0),0,2)/10*D817)</f>
        <v/>
      </c>
      <c r="R817" s="248" t="str">
        <f aca="true">IF(D817="","",xEURO(OFFSET(C817,-M817+1,0),E817,OFFSET(C817,-M817+2,0),OFFSET(C817,-M817+2,0),OFFSET(C817,-M817+3,0)+AB817,OFFSET(C817,-M817+4,0),0,3)/100*D817*10000)</f>
        <v/>
      </c>
      <c r="S817" s="248" t="str">
        <f aca="true">IF(D817="","",xEURO(OFFSET(C817,-M817+1,0),E817,OFFSET(C817,-M817+2,0),OFFSET(C817,-M817+2,0),OFFSET(C817,-M817+3,0)+AB817,OFFSET(C817,-M817+4,0),0,5)/365.25*D817*10000)</f>
        <v/>
      </c>
      <c r="U817" s="175" t="str">
        <f aca="true">IF(I817="","",xEURO(OFFSET(C817,-M817+1,0),J817,OFFSET(C817,-M817+2,0),OFFSET(C817,-M817+2,0),OFFSET(C817,-M817+3,0)+AC817,OFFSET(C817,-M817+4,0),1,1)*I817)</f>
        <v/>
      </c>
      <c r="V817" s="235" t="str">
        <f aca="true">IF(I817="","",xEURO(OFFSET(C817,-M817+1,0),J817,OFFSET(C817,-M817+2,0),OFFSET(C817,-M817+2,0),OFFSET(C817,-M817+3,0)+AC817,OFFSET(C817,-M817+4,0),1,0))</f>
        <v/>
      </c>
      <c r="W817" s="175" t="str">
        <f aca="false">IF(I817="","",(V817-K817)*I817*10)</f>
        <v/>
      </c>
      <c r="X817" s="175" t="str">
        <f aca="true">IF(I817="","",xEURO(OFFSET(C817,-M817+1,0),J817,OFFSET(C817,-M817+2,0),OFFSET(C817,-M817+2,0),OFFSET(C817,-M817+3,0)+AC817,OFFSET(C817,-M817+4,0),1,2)/10*I817)</f>
        <v/>
      </c>
      <c r="Y817" s="248" t="str">
        <f aca="true">IF(I817="","",xEURO(OFFSET(C817,-M817+1,0),J817,OFFSET(C817,-M817+2,0),OFFSET(C817,-M817+2,0),OFFSET(C817,-M817+3,0)+AC817,OFFSET(C817,-M817+4,0),1,3)/100*I817*10000)</f>
        <v/>
      </c>
      <c r="Z817" s="248" t="str">
        <f aca="true">IF(I817="","",xEURO(OFFSET(C817,-M817+1,0),J817,OFFSET(C817,-M817+2,0),OFFSET(C817,-M817+2,0),OFFSET(C817,-M817+3,0)+AC817,OFFSET(C817,-M817+4,0),1,5)/365.25*I817*10000)</f>
        <v/>
      </c>
      <c r="AB817" s="249" t="str">
        <f aca="true">IF(D817="","",xCalcSkew(OFFSET(C817,-M817,0),E817-OFFSET(C817,-M817+1,0),b)/100)</f>
        <v/>
      </c>
      <c r="AC817" s="249" t="str">
        <f aca="true">IF(I817="","",xCalcSkew(OFFSET(C817,-M817,0),J817-OFFSET(C817,-M817+1,0),b)/100)</f>
        <v/>
      </c>
      <c r="AE817" s="0" t="n">
        <f aca="false">D817*F817*10000*-1</f>
        <v>-0</v>
      </c>
      <c r="AF817" s="0" t="n">
        <f aca="false">I817*K817*10000*-1</f>
        <v>-0</v>
      </c>
      <c r="AG817" s="0" t="n">
        <f aca="false">AE817+AF817</f>
        <v>-0</v>
      </c>
    </row>
    <row r="818" customFormat="false" ht="12.75" hidden="false" customHeight="false" outlineLevel="0" collapsed="false">
      <c r="C818" s="273" t="e">
        <f aca="false">Q847+X847</f>
        <v>#NAME?</v>
      </c>
      <c r="D818" s="265"/>
      <c r="E818" s="266"/>
      <c r="F818" s="266"/>
      <c r="G818" s="267"/>
      <c r="I818" s="265"/>
      <c r="J818" s="266"/>
      <c r="K818" s="266"/>
      <c r="L818" s="268"/>
      <c r="M818" s="247" t="n">
        <f aca="false">M817+1</f>
        <v>7</v>
      </c>
      <c r="N818" s="175" t="str">
        <f aca="true">IF(D818="","",xEURO(OFFSET(C818,-M818+1,0),E818,OFFSET(C818,-M818+2,0),OFFSET(C818,-M818+2,0),OFFSET(C818,-M818+3,0)+AB818,OFFSET(C818,-M818+4,0),0,1)*D818)</f>
        <v/>
      </c>
      <c r="O818" s="235" t="str">
        <f aca="true">IF(D818="","",xEURO(OFFSET(C818,-M818+1,0),E818,OFFSET(C818,-M818+2,0),OFFSET(C818,-M818+2,0),OFFSET(C818,-M818+3,0)+AB818,OFFSET(C818,-M818+4,0),0,0))</f>
        <v/>
      </c>
      <c r="P818" s="175" t="str">
        <f aca="false">IF(D818="","",(O818-F818)*D818*10)</f>
        <v/>
      </c>
      <c r="Q818" s="175" t="str">
        <f aca="true">IF(D818="","",xEURO(OFFSET(C818,-M818+1,0),E818,OFFSET(C818,-M818+2,0),OFFSET(C818,-M818+2,0),OFFSET(C818,-M818+3,0)+AB818,OFFSET(C818,-M818+4,0),0,2)/10*D818)</f>
        <v/>
      </c>
      <c r="R818" s="248" t="str">
        <f aca="true">IF(D818="","",xEURO(OFFSET(C818,-M818+1,0),E818,OFFSET(C818,-M818+2,0),OFFSET(C818,-M818+2,0),OFFSET(C818,-M818+3,0)+AB818,OFFSET(C818,-M818+4,0),0,3)/100*D818*10000)</f>
        <v/>
      </c>
      <c r="S818" s="248" t="str">
        <f aca="true">IF(D818="","",xEURO(OFFSET(C818,-M818+1,0),E818,OFFSET(C818,-M818+2,0),OFFSET(C818,-M818+2,0),OFFSET(C818,-M818+3,0)+AB818,OFFSET(C818,-M818+4,0),0,5)/365.25*D818*10000)</f>
        <v/>
      </c>
      <c r="U818" s="175" t="str">
        <f aca="true">IF(I818="","",xEURO(OFFSET(C818,-M818+1,0),J818,OFFSET(C818,-M818+2,0),OFFSET(C818,-M818+2,0),OFFSET(C818,-M818+3,0)+AC818,OFFSET(C818,-M818+4,0),1,1)*I818)</f>
        <v/>
      </c>
      <c r="V818" s="235" t="str">
        <f aca="true">IF(I818="","",xEURO(OFFSET(C818,-M818+1,0),J818,OFFSET(C818,-M818+2,0),OFFSET(C818,-M818+2,0),OFFSET(C818,-M818+3,0)+AC818,OFFSET(C818,-M818+4,0),1,0))</f>
        <v/>
      </c>
      <c r="W818" s="175" t="str">
        <f aca="false">IF(I818="","",(V818-K818)*I818*10)</f>
        <v/>
      </c>
      <c r="X818" s="175" t="str">
        <f aca="true">IF(I818="","",xEURO(OFFSET(C818,-M818+1,0),J818,OFFSET(C818,-M818+2,0),OFFSET(C818,-M818+2,0),OFFSET(C818,-M818+3,0)+AC818,OFFSET(C818,-M818+4,0),1,2)/10*I818)</f>
        <v/>
      </c>
      <c r="Y818" s="248" t="str">
        <f aca="true">IF(I818="","",xEURO(OFFSET(C818,-M818+1,0),J818,OFFSET(C818,-M818+2,0),OFFSET(C818,-M818+2,0),OFFSET(C818,-M818+3,0)+AC818,OFFSET(C818,-M818+4,0),1,3)/100*I818*10000)</f>
        <v/>
      </c>
      <c r="Z818" s="248" t="str">
        <f aca="true">IF(I818="","",xEURO(OFFSET(C818,-M818+1,0),J818,OFFSET(C818,-M818+2,0),OFFSET(C818,-M818+2,0),OFFSET(C818,-M818+3,0)+AC818,OFFSET(C818,-M818+4,0),1,5)/365.25*I818*10000)</f>
        <v/>
      </c>
      <c r="AB818" s="249" t="str">
        <f aca="true">IF(D818="","",xCalcSkew(OFFSET(C818,-M818,0),E818-OFFSET(C818,-M818+1,0),b)/100)</f>
        <v/>
      </c>
      <c r="AC818" s="249" t="str">
        <f aca="true">IF(I818="","",xCalcSkew(OFFSET(C818,-M818,0),J818-OFFSET(C818,-M818+1,0),b)/100)</f>
        <v/>
      </c>
      <c r="AE818" s="0" t="n">
        <f aca="false">D818*F818*10000*-1</f>
        <v>-0</v>
      </c>
      <c r="AF818" s="0" t="n">
        <f aca="false">I818*K818*10000*-1</f>
        <v>-0</v>
      </c>
      <c r="AG818" s="0" t="n">
        <f aca="false">AE818+AF818</f>
        <v>-0</v>
      </c>
    </row>
    <row r="819" customFormat="false" ht="12.75" hidden="false" customHeight="false" outlineLevel="0" collapsed="false">
      <c r="C819" s="272" t="e">
        <f aca="false">R847+Y847</f>
        <v>#NAME?</v>
      </c>
      <c r="D819" s="265"/>
      <c r="E819" s="266"/>
      <c r="F819" s="266"/>
      <c r="G819" s="267"/>
      <c r="I819" s="265"/>
      <c r="J819" s="266"/>
      <c r="K819" s="266"/>
      <c r="L819" s="268"/>
      <c r="M819" s="247" t="n">
        <f aca="false">M818+1</f>
        <v>8</v>
      </c>
      <c r="N819" s="175" t="str">
        <f aca="true">IF(D819="","",xEURO(OFFSET(C819,-M819+1,0),E819,OFFSET(C819,-M819+2,0),OFFSET(C819,-M819+2,0),OFFSET(C819,-M819+3,0)+AB819,OFFSET(C819,-M819+4,0),0,1)*D819)</f>
        <v/>
      </c>
      <c r="O819" s="235" t="str">
        <f aca="true">IF(D819="","",xEURO(OFFSET(C819,-M819+1,0),E819,OFFSET(C819,-M819+2,0),OFFSET(C819,-M819+2,0),OFFSET(C819,-M819+3,0)+AB819,OFFSET(C819,-M819+4,0),0,0))</f>
        <v/>
      </c>
      <c r="P819" s="175" t="str">
        <f aca="false">IF(D819="","",(O819-F819)*D819*10)</f>
        <v/>
      </c>
      <c r="Q819" s="175" t="str">
        <f aca="true">IF(D819="","",xEURO(OFFSET(C819,-M819+1,0),E819,OFFSET(C819,-M819+2,0),OFFSET(C819,-M819+2,0),OFFSET(C819,-M819+3,0)+AB819,OFFSET(C819,-M819+4,0),0,2)/10*D819)</f>
        <v/>
      </c>
      <c r="R819" s="248" t="str">
        <f aca="true">IF(D819="","",xEURO(OFFSET(C819,-M819+1,0),E819,OFFSET(C819,-M819+2,0),OFFSET(C819,-M819+2,0),OFFSET(C819,-M819+3,0)+AB819,OFFSET(C819,-M819+4,0),0,3)/100*D819*10000)</f>
        <v/>
      </c>
      <c r="S819" s="248" t="str">
        <f aca="true">IF(D819="","",xEURO(OFFSET(C819,-M819+1,0),E819,OFFSET(C819,-M819+2,0),OFFSET(C819,-M819+2,0),OFFSET(C819,-M819+3,0)+AB819,OFFSET(C819,-M819+4,0),0,5)/365.25*D819*10000)</f>
        <v/>
      </c>
      <c r="U819" s="175" t="str">
        <f aca="true">IF(I819="","",xEURO(OFFSET(C819,-M819+1,0),J819,OFFSET(C819,-M819+2,0),OFFSET(C819,-M819+2,0),OFFSET(C819,-M819+3,0)+AC819,OFFSET(C819,-M819+4,0),1,1)*I819)</f>
        <v/>
      </c>
      <c r="V819" s="235" t="str">
        <f aca="true">IF(I819="","",xEURO(OFFSET(C819,-M819+1,0),J819,OFFSET(C819,-M819+2,0),OFFSET(C819,-M819+2,0),OFFSET(C819,-M819+3,0)+AC819,OFFSET(C819,-M819+4,0),1,0))</f>
        <v/>
      </c>
      <c r="W819" s="175" t="str">
        <f aca="false">IF(I819="","",(V819-K819)*I819*10)</f>
        <v/>
      </c>
      <c r="X819" s="175" t="str">
        <f aca="true">IF(I819="","",xEURO(OFFSET(C819,-M819+1,0),J819,OFFSET(C819,-M819+2,0),OFFSET(C819,-M819+2,0),OFFSET(C819,-M819+3,0)+AC819,OFFSET(C819,-M819+4,0),1,2)/10*I819)</f>
        <v/>
      </c>
      <c r="Y819" s="248" t="str">
        <f aca="true">IF(I819="","",xEURO(OFFSET(C819,-M819+1,0),J819,OFFSET(C819,-M819+2,0),OFFSET(C819,-M819+2,0),OFFSET(C819,-M819+3,0)+AC819,OFFSET(C819,-M819+4,0),1,3)/100*I819*10000)</f>
        <v/>
      </c>
      <c r="Z819" s="248" t="str">
        <f aca="true">IF(I819="","",xEURO(OFFSET(C819,-M819+1,0),J819,OFFSET(C819,-M819+2,0),OFFSET(C819,-M819+2,0),OFFSET(C819,-M819+3,0)+AC819,OFFSET(C819,-M819+4,0),1,5)/365.25*I819*10000)</f>
        <v/>
      </c>
      <c r="AB819" s="249" t="str">
        <f aca="true">IF(D819="","",xCalcSkew(OFFSET(C819,-M819,0),E819-OFFSET(C819,-M819+1,0),b)/100)</f>
        <v/>
      </c>
      <c r="AC819" s="249" t="str">
        <f aca="true">IF(I819="","",xCalcSkew(OFFSET(C819,-M819,0),J819-OFFSET(C819,-M819+1,0),b)/100)</f>
        <v/>
      </c>
      <c r="AE819" s="0" t="n">
        <f aca="false">D819*F819*10000*-1</f>
        <v>-0</v>
      </c>
      <c r="AF819" s="0" t="n">
        <f aca="false">I819*K819*10000*-1</f>
        <v>-0</v>
      </c>
      <c r="AG819" s="0" t="n">
        <f aca="false">AE819+AF819</f>
        <v>-0</v>
      </c>
    </row>
    <row r="820" customFormat="false" ht="12.75" hidden="false" customHeight="false" outlineLevel="0" collapsed="false">
      <c r="C820" s="272" t="e">
        <f aca="false">S847+Z847</f>
        <v>#NAME?</v>
      </c>
      <c r="D820" s="265"/>
      <c r="E820" s="266"/>
      <c r="F820" s="266"/>
      <c r="G820" s="267"/>
      <c r="I820" s="265"/>
      <c r="J820" s="266"/>
      <c r="K820" s="266"/>
      <c r="L820" s="268"/>
      <c r="M820" s="247" t="n">
        <f aca="false">M819+1</f>
        <v>9</v>
      </c>
      <c r="N820" s="175" t="str">
        <f aca="true">IF(D820="","",xEURO(OFFSET(C820,-M820+1,0),E820,OFFSET(C820,-M820+2,0),OFFSET(C820,-M820+2,0),OFFSET(C820,-M820+3,0)+AB820,OFFSET(C820,-M820+4,0),0,1)*D820)</f>
        <v/>
      </c>
      <c r="O820" s="235" t="str">
        <f aca="true">IF(D820="","",xEURO(OFFSET(C820,-M820+1,0),E820,OFFSET(C820,-M820+2,0),OFFSET(C820,-M820+2,0),OFFSET(C820,-M820+3,0)+AB820,OFFSET(C820,-M820+4,0),0,0))</f>
        <v/>
      </c>
      <c r="P820" s="175" t="str">
        <f aca="false">IF(D820="","",(O820-F820)*D820*10)</f>
        <v/>
      </c>
      <c r="Q820" s="175" t="str">
        <f aca="true">IF(D820="","",xEURO(OFFSET(C820,-M820+1,0),E820,OFFSET(C820,-M820+2,0),OFFSET(C820,-M820+2,0),OFFSET(C820,-M820+3,0)+AB820,OFFSET(C820,-M820+4,0),0,2)/10*D820)</f>
        <v/>
      </c>
      <c r="R820" s="248" t="str">
        <f aca="true">IF(D820="","",xEURO(OFFSET(C820,-M820+1,0),E820,OFFSET(C820,-M820+2,0),OFFSET(C820,-M820+2,0),OFFSET(C820,-M820+3,0)+AB820,OFFSET(C820,-M820+4,0),0,3)/100*D820*10000)</f>
        <v/>
      </c>
      <c r="S820" s="248" t="str">
        <f aca="true">IF(D820="","",xEURO(OFFSET(C820,-M820+1,0),E820,OFFSET(C820,-M820+2,0),OFFSET(C820,-M820+2,0),OFFSET(C820,-M820+3,0)+AB820,OFFSET(C820,-M820+4,0),0,5)/365.25*D820*10000)</f>
        <v/>
      </c>
      <c r="U820" s="175" t="str">
        <f aca="true">IF(I820="","",xEURO(OFFSET(C820,-M820+1,0),J820,OFFSET(C820,-M820+2,0),OFFSET(C820,-M820+2,0),OFFSET(C820,-M820+3,0)+AC820,OFFSET(C820,-M820+4,0),1,1)*I820)</f>
        <v/>
      </c>
      <c r="V820" s="235" t="str">
        <f aca="true">IF(I820="","",xEURO(OFFSET(C820,-M820+1,0),J820,OFFSET(C820,-M820+2,0),OFFSET(C820,-M820+2,0),OFFSET(C820,-M820+3,0)+AC820,OFFSET(C820,-M820+4,0),1,0))</f>
        <v/>
      </c>
      <c r="W820" s="175" t="str">
        <f aca="false">IF(I820="","",(V820-K820)*I820*10)</f>
        <v/>
      </c>
      <c r="X820" s="175" t="str">
        <f aca="true">IF(I820="","",xEURO(OFFSET(C820,-M820+1,0),J820,OFFSET(C820,-M820+2,0),OFFSET(C820,-M820+2,0),OFFSET(C820,-M820+3,0)+AC820,OFFSET(C820,-M820+4,0),1,2)/10*I820)</f>
        <v/>
      </c>
      <c r="Y820" s="248" t="str">
        <f aca="true">IF(I820="","",xEURO(OFFSET(C820,-M820+1,0),J820,OFFSET(C820,-M820+2,0),OFFSET(C820,-M820+2,0),OFFSET(C820,-M820+3,0)+AC820,OFFSET(C820,-M820+4,0),1,3)/100*I820*10000)</f>
        <v/>
      </c>
      <c r="Z820" s="248" t="str">
        <f aca="true">IF(I820="","",xEURO(OFFSET(C820,-M820+1,0),J820,OFFSET(C820,-M820+2,0),OFFSET(C820,-M820+2,0),OFFSET(C820,-M820+3,0)+AC820,OFFSET(C820,-M820+4,0),1,5)/365.25*I820*10000)</f>
        <v/>
      </c>
      <c r="AB820" s="249" t="str">
        <f aca="true">IF(D820="","",xCalcSkew(OFFSET(C820,-M820,0),E820-OFFSET(C820,-M820+1,0),b)/100)</f>
        <v/>
      </c>
      <c r="AC820" s="249" t="str">
        <f aca="true">IF(I820="","",xCalcSkew(OFFSET(C820,-M820,0),J820-OFFSET(C820,-M820+1,0),b)/100)</f>
        <v/>
      </c>
      <c r="AE820" s="0" t="n">
        <f aca="false">D820*F820*10000*-1</f>
        <v>-0</v>
      </c>
      <c r="AF820" s="0" t="n">
        <f aca="false">I820*K820*10000*-1</f>
        <v>-0</v>
      </c>
      <c r="AG820" s="0" t="n">
        <f aca="false">AE820+AF820</f>
        <v>-0</v>
      </c>
    </row>
    <row r="821" customFormat="false" ht="12.75" hidden="false" customHeight="false" outlineLevel="0" collapsed="false">
      <c r="C821" s="272" t="e">
        <f aca="false">P847+W847</f>
        <v>#NAME?</v>
      </c>
      <c r="D821" s="265"/>
      <c r="E821" s="266"/>
      <c r="F821" s="266"/>
      <c r="G821" s="267"/>
      <c r="I821" s="265"/>
      <c r="J821" s="266"/>
      <c r="K821" s="266"/>
      <c r="L821" s="268"/>
      <c r="M821" s="247" t="n">
        <f aca="false">M820+1</f>
        <v>10</v>
      </c>
      <c r="N821" s="175" t="str">
        <f aca="true">IF(D821="","",xEURO(OFFSET(C821,-M821+1,0),E821,OFFSET(C821,-M821+2,0),OFFSET(C821,-M821+2,0),OFFSET(C821,-M821+3,0)+AB821,OFFSET(C821,-M821+4,0),0,1)*D821)</f>
        <v/>
      </c>
      <c r="O821" s="235" t="str">
        <f aca="true">IF(D821="","",xEURO(OFFSET(C821,-M821+1,0),E821,OFFSET(C821,-M821+2,0),OFFSET(C821,-M821+2,0),OFFSET(C821,-M821+3,0)+AB821,OFFSET(C821,-M821+4,0),0,0))</f>
        <v/>
      </c>
      <c r="P821" s="175" t="str">
        <f aca="false">IF(D821="","",(O821-F821)*D821*10)</f>
        <v/>
      </c>
      <c r="Q821" s="175" t="str">
        <f aca="true">IF(D821="","",xEURO(OFFSET(C821,-M821+1,0),E821,OFFSET(C821,-M821+2,0),OFFSET(C821,-M821+2,0),OFFSET(C821,-M821+3,0)+AB821,OFFSET(C821,-M821+4,0),0,2)/10*D821)</f>
        <v/>
      </c>
      <c r="R821" s="248" t="str">
        <f aca="true">IF(D821="","",xEURO(OFFSET(C821,-M821+1,0),E821,OFFSET(C821,-M821+2,0),OFFSET(C821,-M821+2,0),OFFSET(C821,-M821+3,0)+AB821,OFFSET(C821,-M821+4,0),0,3)/100*D821*10000)</f>
        <v/>
      </c>
      <c r="S821" s="248" t="str">
        <f aca="true">IF(D821="","",xEURO(OFFSET(C821,-M821+1,0),E821,OFFSET(C821,-M821+2,0),OFFSET(C821,-M821+2,0),OFFSET(C821,-M821+3,0)+AB821,OFFSET(C821,-M821+4,0),0,5)/365.25*D821*10000)</f>
        <v/>
      </c>
      <c r="U821" s="175" t="str">
        <f aca="true">IF(I821="","",xEURO(OFFSET(C821,-M821+1,0),J821,OFFSET(C821,-M821+2,0),OFFSET(C821,-M821+2,0),OFFSET(C821,-M821+3,0)+AC821,OFFSET(C821,-M821+4,0),1,1)*I821)</f>
        <v/>
      </c>
      <c r="V821" s="235" t="str">
        <f aca="true">IF(I821="","",xEURO(OFFSET(C821,-M821+1,0),J821,OFFSET(C821,-M821+2,0),OFFSET(C821,-M821+2,0),OFFSET(C821,-M821+3,0)+AC821,OFFSET(C821,-M821+4,0),1,0))</f>
        <v/>
      </c>
      <c r="W821" s="175" t="str">
        <f aca="false">IF(I821="","",(V821-K821)*I821*10)</f>
        <v/>
      </c>
      <c r="X821" s="175" t="str">
        <f aca="true">IF(I821="","",xEURO(OFFSET(C821,-M821+1,0),J821,OFFSET(C821,-M821+2,0),OFFSET(C821,-M821+2,0),OFFSET(C821,-M821+3,0)+AC821,OFFSET(C821,-M821+4,0),1,2)/10*I821)</f>
        <v/>
      </c>
      <c r="Y821" s="248" t="str">
        <f aca="true">IF(I821="","",xEURO(OFFSET(C821,-M821+1,0),J821,OFFSET(C821,-M821+2,0),OFFSET(C821,-M821+2,0),OFFSET(C821,-M821+3,0)+AC821,OFFSET(C821,-M821+4,0),1,3)/100*I821*10000)</f>
        <v/>
      </c>
      <c r="Z821" s="248" t="str">
        <f aca="true">IF(I821="","",xEURO(OFFSET(C821,-M821+1,0),J821,OFFSET(C821,-M821+2,0),OFFSET(C821,-M821+2,0),OFFSET(C821,-M821+3,0)+AC821,OFFSET(C821,-M821+4,0),1,5)/365.25*I821*10000)</f>
        <v/>
      </c>
      <c r="AB821" s="249" t="str">
        <f aca="true">IF(D821="","",xCalcSkew(OFFSET(C821,-M821,0),E821-OFFSET(C821,-M821+1,0),b)/100)</f>
        <v/>
      </c>
      <c r="AC821" s="249" t="str">
        <f aca="true">IF(I821="","",xCalcSkew(OFFSET(C821,-M821,0),J821-OFFSET(C821,-M821+1,0),b)/100)</f>
        <v/>
      </c>
      <c r="AE821" s="0" t="n">
        <f aca="false">D821*F821*10000*-1</f>
        <v>-0</v>
      </c>
      <c r="AF821" s="0" t="n">
        <f aca="false">I821*K821*10000*-1</f>
        <v>-0</v>
      </c>
      <c r="AG821" s="0" t="n">
        <f aca="false">AE821+AF821</f>
        <v>-0</v>
      </c>
    </row>
    <row r="822" customFormat="false" ht="12.75" hidden="false" customHeight="false" outlineLevel="0" collapsed="false">
      <c r="D822" s="265"/>
      <c r="E822" s="266"/>
      <c r="F822" s="266"/>
      <c r="G822" s="267"/>
      <c r="I822" s="265"/>
      <c r="J822" s="266"/>
      <c r="K822" s="266"/>
      <c r="L822" s="268"/>
      <c r="M822" s="247" t="n">
        <f aca="false">M821+1</f>
        <v>11</v>
      </c>
      <c r="N822" s="175" t="str">
        <f aca="true">IF(D822="","",xEURO(OFFSET(C822,-M822+1,0),E822,OFFSET(C822,-M822+2,0),OFFSET(C822,-M822+2,0),OFFSET(C822,-M822+3,0)+AB822,OFFSET(C822,-M822+4,0),0,1)*D822)</f>
        <v/>
      </c>
      <c r="O822" s="235" t="str">
        <f aca="true">IF(D822="","",xEURO(OFFSET(C822,-M822+1,0),E822,OFFSET(C822,-M822+2,0),OFFSET(C822,-M822+2,0),OFFSET(C822,-M822+3,0)+AB822,OFFSET(C822,-M822+4,0),0,0))</f>
        <v/>
      </c>
      <c r="P822" s="175" t="str">
        <f aca="false">IF(D822="","",(O822-F822)*D822*10)</f>
        <v/>
      </c>
      <c r="Q822" s="175" t="str">
        <f aca="true">IF(D822="","",xEURO(OFFSET(C822,-M822+1,0),E822,OFFSET(C822,-M822+2,0),OFFSET(C822,-M822+2,0),OFFSET(C822,-M822+3,0)+AB822,OFFSET(C822,-M822+4,0),0,2)/10*D822)</f>
        <v/>
      </c>
      <c r="R822" s="248" t="str">
        <f aca="true">IF(D822="","",xEURO(OFFSET(C822,-M822+1,0),E822,OFFSET(C822,-M822+2,0),OFFSET(C822,-M822+2,0),OFFSET(C822,-M822+3,0)+AB822,OFFSET(C822,-M822+4,0),0,3)/100*D822*10000)</f>
        <v/>
      </c>
      <c r="S822" s="248" t="str">
        <f aca="true">IF(D822="","",xEURO(OFFSET(C822,-M822+1,0),E822,OFFSET(C822,-M822+2,0),OFFSET(C822,-M822+2,0),OFFSET(C822,-M822+3,0)+AB822,OFFSET(C822,-M822+4,0),0,5)/365.25*D822*10000)</f>
        <v/>
      </c>
      <c r="U822" s="175" t="str">
        <f aca="true">IF(I822="","",xEURO(OFFSET(C822,-M822+1,0),J822,OFFSET(C822,-M822+2,0),OFFSET(C822,-M822+2,0),OFFSET(C822,-M822+3,0)+AC822,OFFSET(C822,-M822+4,0),1,1)*I822)</f>
        <v/>
      </c>
      <c r="V822" s="235" t="str">
        <f aca="true">IF(I822="","",xEURO(OFFSET(C822,-M822+1,0),J822,OFFSET(C822,-M822+2,0),OFFSET(C822,-M822+2,0),OFFSET(C822,-M822+3,0)+AC822,OFFSET(C822,-M822+4,0),1,0))</f>
        <v/>
      </c>
      <c r="W822" s="175" t="str">
        <f aca="false">IF(I822="","",(V822-K822)*I822*10)</f>
        <v/>
      </c>
      <c r="X822" s="175" t="str">
        <f aca="true">IF(I822="","",xEURO(OFFSET(C822,-M822+1,0),J822,OFFSET(C822,-M822+2,0),OFFSET(C822,-M822+2,0),OFFSET(C822,-M822+3,0)+AC822,OFFSET(C822,-M822+4,0),1,2)/10*I822)</f>
        <v/>
      </c>
      <c r="Y822" s="248" t="str">
        <f aca="true">IF(I822="","",xEURO(OFFSET(C822,-M822+1,0),J822,OFFSET(C822,-M822+2,0),OFFSET(C822,-M822+2,0),OFFSET(C822,-M822+3,0)+AC822,OFFSET(C822,-M822+4,0),1,3)/100*I822*10000)</f>
        <v/>
      </c>
      <c r="Z822" s="248" t="str">
        <f aca="true">IF(I822="","",xEURO(OFFSET(C822,-M822+1,0),J822,OFFSET(C822,-M822+2,0),OFFSET(C822,-M822+2,0),OFFSET(C822,-M822+3,0)+AC822,OFFSET(C822,-M822+4,0),1,5)/365.25*I822*10000)</f>
        <v/>
      </c>
      <c r="AB822" s="249" t="str">
        <f aca="true">IF(D822="","",xCalcSkew(OFFSET(C822,-M822,0),E822-OFFSET(C822,-M822+1,0),b)/100)</f>
        <v/>
      </c>
      <c r="AC822" s="249" t="str">
        <f aca="true">IF(I822="","",xCalcSkew(OFFSET(C822,-M822,0),J822-OFFSET(C822,-M822+1,0),b)/100)</f>
        <v/>
      </c>
      <c r="AE822" s="0" t="n">
        <f aca="false">D822*F822*10000*-1</f>
        <v>-0</v>
      </c>
      <c r="AF822" s="0" t="n">
        <f aca="false">I822*K822*10000*-1</f>
        <v>-0</v>
      </c>
      <c r="AG822" s="0" t="n">
        <f aca="false">AE822+AF822</f>
        <v>-0</v>
      </c>
    </row>
    <row r="823" customFormat="false" ht="12.75" hidden="false" customHeight="false" outlineLevel="0" collapsed="false">
      <c r="D823" s="265"/>
      <c r="E823" s="266"/>
      <c r="F823" s="266"/>
      <c r="G823" s="267"/>
      <c r="I823" s="265"/>
      <c r="J823" s="266"/>
      <c r="K823" s="266"/>
      <c r="L823" s="268"/>
      <c r="M823" s="247" t="n">
        <f aca="false">M822+1</f>
        <v>12</v>
      </c>
      <c r="N823" s="175" t="str">
        <f aca="true">IF(D823="","",xEURO(OFFSET(C823,-M823+1,0),E823,OFFSET(C823,-M823+2,0),OFFSET(C823,-M823+2,0),OFFSET(C823,-M823+3,0)+AB823,OFFSET(C823,-M823+4,0),0,1)*D823)</f>
        <v/>
      </c>
      <c r="O823" s="235" t="str">
        <f aca="true">IF(D823="","",xEURO(OFFSET(C823,-M823+1,0),E823,OFFSET(C823,-M823+2,0),OFFSET(C823,-M823+2,0),OFFSET(C823,-M823+3,0)+AB823,OFFSET(C823,-M823+4,0),0,0))</f>
        <v/>
      </c>
      <c r="P823" s="175" t="str">
        <f aca="false">IF(D823="","",(O823-F823)*D823*10)</f>
        <v/>
      </c>
      <c r="Q823" s="175" t="str">
        <f aca="true">IF(D823="","",xEURO(OFFSET(C823,-M823+1,0),E823,OFFSET(C823,-M823+2,0),OFFSET(C823,-M823+2,0),OFFSET(C823,-M823+3,0)+AB823,OFFSET(C823,-M823+4,0),0,2)/10*D823)</f>
        <v/>
      </c>
      <c r="R823" s="248" t="str">
        <f aca="true">IF(D823="","",xEURO(OFFSET(C823,-M823+1,0),E823,OFFSET(C823,-M823+2,0),OFFSET(C823,-M823+2,0),OFFSET(C823,-M823+3,0)+AB823,OFFSET(C823,-M823+4,0),0,3)/100*D823*10000)</f>
        <v/>
      </c>
      <c r="S823" s="248" t="str">
        <f aca="true">IF(D823="","",xEURO(OFFSET(C823,-M823+1,0),E823,OFFSET(C823,-M823+2,0),OFFSET(C823,-M823+2,0),OFFSET(C823,-M823+3,0)+AB823,OFFSET(C823,-M823+4,0),0,5)/365.25*D823*10000)</f>
        <v/>
      </c>
      <c r="U823" s="175" t="str">
        <f aca="true">IF(I823="","",xEURO(OFFSET(C823,-M823+1,0),J823,OFFSET(C823,-M823+2,0),OFFSET(C823,-M823+2,0),OFFSET(C823,-M823+3,0)+AC823,OFFSET(C823,-M823+4,0),1,1)*I823)</f>
        <v/>
      </c>
      <c r="V823" s="235" t="str">
        <f aca="true">IF(I823="","",xEURO(OFFSET(C823,-M823+1,0),J823,OFFSET(C823,-M823+2,0),OFFSET(C823,-M823+2,0),OFFSET(C823,-M823+3,0)+AC823,OFFSET(C823,-M823+4,0),1,0))</f>
        <v/>
      </c>
      <c r="W823" s="175" t="str">
        <f aca="false">IF(I823="","",(V823-K823)*I823*10)</f>
        <v/>
      </c>
      <c r="X823" s="175" t="str">
        <f aca="true">IF(I823="","",xEURO(OFFSET(C823,-M823+1,0),J823,OFFSET(C823,-M823+2,0),OFFSET(C823,-M823+2,0),OFFSET(C823,-M823+3,0)+AC823,OFFSET(C823,-M823+4,0),1,2)/10*I823)</f>
        <v/>
      </c>
      <c r="Y823" s="248" t="str">
        <f aca="true">IF(I823="","",xEURO(OFFSET(C823,-M823+1,0),J823,OFFSET(C823,-M823+2,0),OFFSET(C823,-M823+2,0),OFFSET(C823,-M823+3,0)+AC823,OFFSET(C823,-M823+4,0),1,3)/100*I823*10000)</f>
        <v/>
      </c>
      <c r="Z823" s="248" t="str">
        <f aca="true">IF(I823="","",xEURO(OFFSET(C823,-M823+1,0),J823,OFFSET(C823,-M823+2,0),OFFSET(C823,-M823+2,0),OFFSET(C823,-M823+3,0)+AC823,OFFSET(C823,-M823+4,0),1,5)/365.25*I823*10000)</f>
        <v/>
      </c>
      <c r="AB823" s="249" t="str">
        <f aca="true">IF(D823="","",xCalcSkew(OFFSET(C823,-M823,0),E823-OFFSET(C823,-M823+1,0),b)/100)</f>
        <v/>
      </c>
      <c r="AC823" s="249" t="str">
        <f aca="true">IF(I823="","",xCalcSkew(OFFSET(C823,-M823,0),J823-OFFSET(C823,-M823+1,0),b)/100)</f>
        <v/>
      </c>
      <c r="AE823" s="0" t="n">
        <f aca="false">D823*F823*10000*-1</f>
        <v>-0</v>
      </c>
      <c r="AF823" s="0" t="n">
        <f aca="false">I823*K823*10000*-1</f>
        <v>-0</v>
      </c>
      <c r="AG823" s="0" t="n">
        <f aca="false">AE823+AF823</f>
        <v>-0</v>
      </c>
    </row>
    <row r="824" customFormat="false" ht="12.75" hidden="false" customHeight="false" outlineLevel="0" collapsed="false">
      <c r="D824" s="265"/>
      <c r="E824" s="266"/>
      <c r="F824" s="266"/>
      <c r="G824" s="267"/>
      <c r="I824" s="265"/>
      <c r="J824" s="266"/>
      <c r="K824" s="266"/>
      <c r="L824" s="268"/>
      <c r="M824" s="247" t="n">
        <f aca="false">M823+1</f>
        <v>13</v>
      </c>
      <c r="N824" s="175" t="str">
        <f aca="true">IF(D824="","",xEURO(OFFSET(C824,-M824+1,0),E824,OFFSET(C824,-M824+2,0),OFFSET(C824,-M824+2,0),OFFSET(C824,-M824+3,0)+AB824,OFFSET(C824,-M824+4,0),0,1)*D824)</f>
        <v/>
      </c>
      <c r="O824" s="235" t="str">
        <f aca="true">IF(D824="","",xEURO(OFFSET(C824,-M824+1,0),E824,OFFSET(C824,-M824+2,0),OFFSET(C824,-M824+2,0),OFFSET(C824,-M824+3,0)+AB824,OFFSET(C824,-M824+4,0),0,0))</f>
        <v/>
      </c>
      <c r="P824" s="175" t="str">
        <f aca="false">IF(D824="","",(O824-F824)*D824*10)</f>
        <v/>
      </c>
      <c r="Q824" s="175" t="str">
        <f aca="true">IF(D824="","",xEURO(OFFSET(C824,-M824+1,0),E824,OFFSET(C824,-M824+2,0),OFFSET(C824,-M824+2,0),OFFSET(C824,-M824+3,0)+AB824,OFFSET(C824,-M824+4,0),0,2)/10*D824)</f>
        <v/>
      </c>
      <c r="R824" s="248" t="str">
        <f aca="true">IF(D824="","",xEURO(OFFSET(C824,-M824+1,0),E824,OFFSET(C824,-M824+2,0),OFFSET(C824,-M824+2,0),OFFSET(C824,-M824+3,0)+AB824,OFFSET(C824,-M824+4,0),0,3)/100*D824*10000)</f>
        <v/>
      </c>
      <c r="S824" s="248" t="str">
        <f aca="true">IF(D824="","",xEURO(OFFSET(C824,-M824+1,0),E824,OFFSET(C824,-M824+2,0),OFFSET(C824,-M824+2,0),OFFSET(C824,-M824+3,0)+AB824,OFFSET(C824,-M824+4,0),0,5)/365.25*D824*10000)</f>
        <v/>
      </c>
      <c r="U824" s="175" t="str">
        <f aca="true">IF(I824="","",xEURO(OFFSET(C824,-M824+1,0),J824,OFFSET(C824,-M824+2,0),OFFSET(C824,-M824+2,0),OFFSET(C824,-M824+3,0)+AC824,OFFSET(C824,-M824+4,0),1,1)*I824)</f>
        <v/>
      </c>
      <c r="V824" s="235" t="str">
        <f aca="true">IF(I824="","",xEURO(OFFSET(C824,-M824+1,0),J824,OFFSET(C824,-M824+2,0),OFFSET(C824,-M824+2,0),OFFSET(C824,-M824+3,0)+AC824,OFFSET(C824,-M824+4,0),1,0))</f>
        <v/>
      </c>
      <c r="W824" s="175" t="str">
        <f aca="false">IF(I824="","",(V824-K824)*I824*10)</f>
        <v/>
      </c>
      <c r="X824" s="175" t="str">
        <f aca="true">IF(I824="","",xEURO(OFFSET(C824,-M824+1,0),J824,OFFSET(C824,-M824+2,0),OFFSET(C824,-M824+2,0),OFFSET(C824,-M824+3,0)+AC824,OFFSET(C824,-M824+4,0),1,2)/10*I824)</f>
        <v/>
      </c>
      <c r="Y824" s="248" t="str">
        <f aca="true">IF(I824="","",xEURO(OFFSET(C824,-M824+1,0),J824,OFFSET(C824,-M824+2,0),OFFSET(C824,-M824+2,0),OFFSET(C824,-M824+3,0)+AC824,OFFSET(C824,-M824+4,0),1,3)/100*I824*10000)</f>
        <v/>
      </c>
      <c r="Z824" s="248" t="str">
        <f aca="true">IF(I824="","",xEURO(OFFSET(C824,-M824+1,0),J824,OFFSET(C824,-M824+2,0),OFFSET(C824,-M824+2,0),OFFSET(C824,-M824+3,0)+AC824,OFFSET(C824,-M824+4,0),1,5)/365.25*I824*10000)</f>
        <v/>
      </c>
      <c r="AB824" s="249" t="str">
        <f aca="true">IF(D824="","",xCalcSkew(OFFSET(C824,-M824,0),E824-OFFSET(C824,-M824+1,0),b)/100)</f>
        <v/>
      </c>
      <c r="AC824" s="249" t="str">
        <f aca="true">IF(I824="","",xCalcSkew(OFFSET(C824,-M824,0),J824-OFFSET(C824,-M824+1,0),b)/100)</f>
        <v/>
      </c>
      <c r="AE824" s="0" t="n">
        <f aca="false">D824*F824*10000*-1</f>
        <v>-0</v>
      </c>
      <c r="AF824" s="0" t="n">
        <f aca="false">I824*K824*10000*-1</f>
        <v>-0</v>
      </c>
      <c r="AG824" s="0" t="n">
        <f aca="false">AE824+AF824</f>
        <v>-0</v>
      </c>
    </row>
    <row r="825" customFormat="false" ht="12.75" hidden="false" customHeight="false" outlineLevel="0" collapsed="false">
      <c r="D825" s="265"/>
      <c r="E825" s="266"/>
      <c r="F825" s="266"/>
      <c r="G825" s="267"/>
      <c r="I825" s="265"/>
      <c r="J825" s="266"/>
      <c r="K825" s="266"/>
      <c r="L825" s="268"/>
      <c r="M825" s="247" t="n">
        <f aca="false">M824+1</f>
        <v>14</v>
      </c>
      <c r="N825" s="175" t="str">
        <f aca="true">IF(D825="","",xEURO(OFFSET(C825,-M825+1,0),E825,OFFSET(C825,-M825+2,0),OFFSET(C825,-M825+2,0),OFFSET(C825,-M825+3,0)+AB825,OFFSET(C825,-M825+4,0),0,1)*D825)</f>
        <v/>
      </c>
      <c r="O825" s="235" t="str">
        <f aca="true">IF(D825="","",xEURO(OFFSET(C825,-M825+1,0),E825,OFFSET(C825,-M825+2,0),OFFSET(C825,-M825+2,0),OFFSET(C825,-M825+3,0)+AB825,OFFSET(C825,-M825+4,0),0,0))</f>
        <v/>
      </c>
      <c r="P825" s="175" t="str">
        <f aca="false">IF(D825="","",(O825-F825)*D825*10)</f>
        <v/>
      </c>
      <c r="Q825" s="175" t="str">
        <f aca="true">IF(D825="","",xEURO(OFFSET(C825,-M825+1,0),E825,OFFSET(C825,-M825+2,0),OFFSET(C825,-M825+2,0),OFFSET(C825,-M825+3,0)+AB825,OFFSET(C825,-M825+4,0),0,2)/10*D825)</f>
        <v/>
      </c>
      <c r="R825" s="248" t="str">
        <f aca="true">IF(D825="","",xEURO(OFFSET(C825,-M825+1,0),E825,OFFSET(C825,-M825+2,0),OFFSET(C825,-M825+2,0),OFFSET(C825,-M825+3,0)+AB825,OFFSET(C825,-M825+4,0),0,3)/100*D825*10000)</f>
        <v/>
      </c>
      <c r="S825" s="248" t="str">
        <f aca="true">IF(D825="","",xEURO(OFFSET(C825,-M825+1,0),E825,OFFSET(C825,-M825+2,0),OFFSET(C825,-M825+2,0),OFFSET(C825,-M825+3,0)+AB825,OFFSET(C825,-M825+4,0),0,5)/365.25*D825*10000)</f>
        <v/>
      </c>
      <c r="U825" s="175" t="str">
        <f aca="true">IF(I825="","",xEURO(OFFSET(C825,-M825+1,0),J825,OFFSET(C825,-M825+2,0),OFFSET(C825,-M825+2,0),OFFSET(C825,-M825+3,0)+AC825,OFFSET(C825,-M825+4,0),1,1)*I825)</f>
        <v/>
      </c>
      <c r="V825" s="235" t="str">
        <f aca="true">IF(I825="","",xEURO(OFFSET(C825,-M825+1,0),J825,OFFSET(C825,-M825+2,0),OFFSET(C825,-M825+2,0),OFFSET(C825,-M825+3,0)+AC825,OFFSET(C825,-M825+4,0),1,0))</f>
        <v/>
      </c>
      <c r="W825" s="175" t="str">
        <f aca="false">IF(I825="","",(V825-K825)*I825*10)</f>
        <v/>
      </c>
      <c r="X825" s="175" t="str">
        <f aca="true">IF(I825="","",xEURO(OFFSET(C825,-M825+1,0),J825,OFFSET(C825,-M825+2,0),OFFSET(C825,-M825+2,0),OFFSET(C825,-M825+3,0)+AC825,OFFSET(C825,-M825+4,0),1,2)/10*I825)</f>
        <v/>
      </c>
      <c r="Y825" s="248" t="str">
        <f aca="true">IF(I825="","",xEURO(OFFSET(C825,-M825+1,0),J825,OFFSET(C825,-M825+2,0),OFFSET(C825,-M825+2,0),OFFSET(C825,-M825+3,0)+AC825,OFFSET(C825,-M825+4,0),1,3)/100*I825*10000)</f>
        <v/>
      </c>
      <c r="Z825" s="248" t="str">
        <f aca="true">IF(I825="","",xEURO(OFFSET(C825,-M825+1,0),J825,OFFSET(C825,-M825+2,0),OFFSET(C825,-M825+2,0),OFFSET(C825,-M825+3,0)+AC825,OFFSET(C825,-M825+4,0),1,5)/365.25*I825*10000)</f>
        <v/>
      </c>
      <c r="AB825" s="249" t="str">
        <f aca="true">IF(D825="","",xCalcSkew(OFFSET(C825,-M825,0),E825-OFFSET(C825,-M825+1,0),b)/100)</f>
        <v/>
      </c>
      <c r="AC825" s="249" t="str">
        <f aca="true">IF(I825="","",xCalcSkew(OFFSET(C825,-M825,0),J825-OFFSET(C825,-M825+1,0),b)/100)</f>
        <v/>
      </c>
      <c r="AE825" s="0" t="n">
        <f aca="false">D825*F825*10000*-1</f>
        <v>-0</v>
      </c>
      <c r="AF825" s="0" t="n">
        <f aca="false">I825*K825*10000*-1</f>
        <v>-0</v>
      </c>
      <c r="AG825" s="0" t="n">
        <f aca="false">AE825+AF825</f>
        <v>-0</v>
      </c>
    </row>
    <row r="826" customFormat="false" ht="12.75" hidden="false" customHeight="false" outlineLevel="0" collapsed="false">
      <c r="D826" s="265"/>
      <c r="E826" s="266"/>
      <c r="F826" s="266"/>
      <c r="G826" s="267"/>
      <c r="I826" s="265"/>
      <c r="J826" s="266"/>
      <c r="K826" s="266"/>
      <c r="L826" s="268"/>
      <c r="M826" s="247" t="n">
        <f aca="false">M825+1</f>
        <v>15</v>
      </c>
      <c r="N826" s="175" t="str">
        <f aca="true">IF(D826="","",xEURO(OFFSET(C826,-M826+1,0),E826,OFFSET(C826,-M826+2,0),OFFSET(C826,-M826+2,0),OFFSET(C826,-M826+3,0)+AB826,OFFSET(C826,-M826+4,0),0,1)*D826)</f>
        <v/>
      </c>
      <c r="O826" s="235" t="str">
        <f aca="true">IF(D826="","",xEURO(OFFSET(C826,-M826+1,0),E826,OFFSET(C826,-M826+2,0),OFFSET(C826,-M826+2,0),OFFSET(C826,-M826+3,0)+AB826,OFFSET(C826,-M826+4,0),0,0))</f>
        <v/>
      </c>
      <c r="P826" s="175" t="str">
        <f aca="false">IF(D826="","",(O826-F826)*D826*10)</f>
        <v/>
      </c>
      <c r="Q826" s="175" t="str">
        <f aca="true">IF(D826="","",xEURO(OFFSET(C826,-M826+1,0),E826,OFFSET(C826,-M826+2,0),OFFSET(C826,-M826+2,0),OFFSET(C826,-M826+3,0)+AB826,OFFSET(C826,-M826+4,0),0,2)/10*D826)</f>
        <v/>
      </c>
      <c r="R826" s="248" t="str">
        <f aca="true">IF(D826="","",xEURO(OFFSET(C826,-M826+1,0),E826,OFFSET(C826,-M826+2,0),OFFSET(C826,-M826+2,0),OFFSET(C826,-M826+3,0)+AB826,OFFSET(C826,-M826+4,0),0,3)/100*D826*10000)</f>
        <v/>
      </c>
      <c r="S826" s="248" t="str">
        <f aca="true">IF(D826="","",xEURO(OFFSET(C826,-M826+1,0),E826,OFFSET(C826,-M826+2,0),OFFSET(C826,-M826+2,0),OFFSET(C826,-M826+3,0)+AB826,OFFSET(C826,-M826+4,0),0,5)/365.25*D826*10000)</f>
        <v/>
      </c>
      <c r="U826" s="175" t="str">
        <f aca="true">IF(I826="","",xEURO(OFFSET(C826,-M826+1,0),J826,OFFSET(C826,-M826+2,0),OFFSET(C826,-M826+2,0),OFFSET(C826,-M826+3,0)+AC826,OFFSET(C826,-M826+4,0),1,1)*I826)</f>
        <v/>
      </c>
      <c r="V826" s="235" t="str">
        <f aca="true">IF(I826="","",xEURO(OFFSET(C826,-M826+1,0),J826,OFFSET(C826,-M826+2,0),OFFSET(C826,-M826+2,0),OFFSET(C826,-M826+3,0)+AC826,OFFSET(C826,-M826+4,0),1,0))</f>
        <v/>
      </c>
      <c r="W826" s="175" t="str">
        <f aca="false">IF(I826="","",(V826-K826)*I826*10)</f>
        <v/>
      </c>
      <c r="X826" s="175" t="str">
        <f aca="true">IF(I826="","",xEURO(OFFSET(C826,-M826+1,0),J826,OFFSET(C826,-M826+2,0),OFFSET(C826,-M826+2,0),OFFSET(C826,-M826+3,0)+AC826,OFFSET(C826,-M826+4,0),1,2)/10*I826)</f>
        <v/>
      </c>
      <c r="Y826" s="248" t="str">
        <f aca="true">IF(I826="","",xEURO(OFFSET(C826,-M826+1,0),J826,OFFSET(C826,-M826+2,0),OFFSET(C826,-M826+2,0),OFFSET(C826,-M826+3,0)+AC826,OFFSET(C826,-M826+4,0),1,3)/100*I826*10000)</f>
        <v/>
      </c>
      <c r="Z826" s="248" t="str">
        <f aca="true">IF(I826="","",xEURO(OFFSET(C826,-M826+1,0),J826,OFFSET(C826,-M826+2,0),OFFSET(C826,-M826+2,0),OFFSET(C826,-M826+3,0)+AC826,OFFSET(C826,-M826+4,0),1,5)/365.25*I826*10000)</f>
        <v/>
      </c>
      <c r="AB826" s="249" t="str">
        <f aca="true">IF(D826="","",xCalcSkew(OFFSET(C826,-M826,0),E826-OFFSET(C826,-M826+1,0),b)/100)</f>
        <v/>
      </c>
      <c r="AC826" s="249" t="str">
        <f aca="true">IF(I826="","",xCalcSkew(OFFSET(C826,-M826,0),J826-OFFSET(C826,-M826+1,0),b)/100)</f>
        <v/>
      </c>
      <c r="AE826" s="0" t="n">
        <f aca="false">D826*F826*10000*-1</f>
        <v>-0</v>
      </c>
      <c r="AF826" s="0" t="n">
        <f aca="false">I826*K826*10000*-1</f>
        <v>-0</v>
      </c>
      <c r="AG826" s="0" t="n">
        <f aca="false">AE826+AF826</f>
        <v>-0</v>
      </c>
    </row>
    <row r="827" customFormat="false" ht="12.75" hidden="false" customHeight="false" outlineLevel="0" collapsed="false">
      <c r="D827" s="265"/>
      <c r="E827" s="266"/>
      <c r="F827" s="266"/>
      <c r="G827" s="267"/>
      <c r="I827" s="265"/>
      <c r="J827" s="266"/>
      <c r="K827" s="266"/>
      <c r="L827" s="268"/>
      <c r="M827" s="247" t="n">
        <f aca="false">M826+1</f>
        <v>16</v>
      </c>
      <c r="N827" s="175" t="str">
        <f aca="true">IF(D827="","",xEURO(OFFSET(C827,-M827+1,0),E827,OFFSET(C827,-M827+2,0),OFFSET(C827,-M827+2,0),OFFSET(C827,-M827+3,0)+AB827,OFFSET(C827,-M827+4,0),0,1)*D827)</f>
        <v/>
      </c>
      <c r="O827" s="235" t="str">
        <f aca="true">IF(D827="","",xEURO(OFFSET(C827,-M827+1,0),E827,OFFSET(C827,-M827+2,0),OFFSET(C827,-M827+2,0),OFFSET(C827,-M827+3,0)+AB827,OFFSET(C827,-M827+4,0),0,0))</f>
        <v/>
      </c>
      <c r="P827" s="175" t="str">
        <f aca="false">IF(D827="","",(O827-F827)*D827*10)</f>
        <v/>
      </c>
      <c r="Q827" s="175" t="str">
        <f aca="true">IF(D827="","",xEURO(OFFSET(C827,-M827+1,0),E827,OFFSET(C827,-M827+2,0),OFFSET(C827,-M827+2,0),OFFSET(C827,-M827+3,0)+AB827,OFFSET(C827,-M827+4,0),0,2)/10*D827)</f>
        <v/>
      </c>
      <c r="R827" s="248" t="str">
        <f aca="true">IF(D827="","",xEURO(OFFSET(C827,-M827+1,0),E827,OFFSET(C827,-M827+2,0),OFFSET(C827,-M827+2,0),OFFSET(C827,-M827+3,0)+AB827,OFFSET(C827,-M827+4,0),0,3)/100*D827*10000)</f>
        <v/>
      </c>
      <c r="S827" s="248" t="str">
        <f aca="true">IF(D827="","",xEURO(OFFSET(C827,-M827+1,0),E827,OFFSET(C827,-M827+2,0),OFFSET(C827,-M827+2,0),OFFSET(C827,-M827+3,0)+AB827,OFFSET(C827,-M827+4,0),0,5)/365.25*D827*10000)</f>
        <v/>
      </c>
      <c r="U827" s="175" t="str">
        <f aca="true">IF(I827="","",xEURO(OFFSET(C827,-M827+1,0),J827,OFFSET(C827,-M827+2,0),OFFSET(C827,-M827+2,0),OFFSET(C827,-M827+3,0)+AC827,OFFSET(C827,-M827+4,0),1,1)*I827)</f>
        <v/>
      </c>
      <c r="V827" s="235" t="str">
        <f aca="true">IF(I827="","",xEURO(OFFSET(C827,-M827+1,0),J827,OFFSET(C827,-M827+2,0),OFFSET(C827,-M827+2,0),OFFSET(C827,-M827+3,0)+AC827,OFFSET(C827,-M827+4,0),1,0))</f>
        <v/>
      </c>
      <c r="W827" s="175" t="str">
        <f aca="false">IF(I827="","",(V827-K827)*I827*10)</f>
        <v/>
      </c>
      <c r="X827" s="175" t="str">
        <f aca="true">IF(I827="","",xEURO(OFFSET(C827,-M827+1,0),J827,OFFSET(C827,-M827+2,0),OFFSET(C827,-M827+2,0),OFFSET(C827,-M827+3,0)+AC827,OFFSET(C827,-M827+4,0),1,2)/10*I827)</f>
        <v/>
      </c>
      <c r="Y827" s="248" t="str">
        <f aca="true">IF(I827="","",xEURO(OFFSET(C827,-M827+1,0),J827,OFFSET(C827,-M827+2,0),OFFSET(C827,-M827+2,0),OFFSET(C827,-M827+3,0)+AC827,OFFSET(C827,-M827+4,0),1,3)/100*I827*10000)</f>
        <v/>
      </c>
      <c r="Z827" s="248" t="str">
        <f aca="true">IF(I827="","",xEURO(OFFSET(C827,-M827+1,0),J827,OFFSET(C827,-M827+2,0),OFFSET(C827,-M827+2,0),OFFSET(C827,-M827+3,0)+AC827,OFFSET(C827,-M827+4,0),1,5)/365.25*I827*10000)</f>
        <v/>
      </c>
      <c r="AB827" s="249" t="str">
        <f aca="true">IF(D827="","",xCalcSkew(OFFSET(C827,-M827,0),E827-OFFSET(C827,-M827+1,0),b)/100)</f>
        <v/>
      </c>
      <c r="AC827" s="249" t="str">
        <f aca="true">IF(I827="","",xCalcSkew(OFFSET(C827,-M827,0),J827-OFFSET(C827,-M827+1,0),b)/100)</f>
        <v/>
      </c>
      <c r="AE827" s="0" t="n">
        <f aca="false">D827*F827*10000*-1</f>
        <v>-0</v>
      </c>
      <c r="AF827" s="0" t="n">
        <f aca="false">I827*K827*10000*-1</f>
        <v>-0</v>
      </c>
      <c r="AG827" s="0" t="n">
        <f aca="false">AE827+AF827</f>
        <v>-0</v>
      </c>
    </row>
    <row r="828" customFormat="false" ht="12.75" hidden="false" customHeight="false" outlineLevel="0" collapsed="false">
      <c r="D828" s="265"/>
      <c r="E828" s="266"/>
      <c r="F828" s="266"/>
      <c r="G828" s="267"/>
      <c r="I828" s="265"/>
      <c r="J828" s="266"/>
      <c r="K828" s="266"/>
      <c r="L828" s="268"/>
      <c r="M828" s="247" t="n">
        <f aca="false">M827+1</f>
        <v>17</v>
      </c>
      <c r="N828" s="175" t="str">
        <f aca="true">IF(D828="","",xEURO(OFFSET(C828,-M828+1,0),E828,OFFSET(C828,-M828+2,0),OFFSET(C828,-M828+2,0),OFFSET(C828,-M828+3,0)+AB828,OFFSET(C828,-M828+4,0),0,1)*D828)</f>
        <v/>
      </c>
      <c r="O828" s="235" t="str">
        <f aca="true">IF(D828="","",xEURO(OFFSET(C828,-M828+1,0),E828,OFFSET(C828,-M828+2,0),OFFSET(C828,-M828+2,0),OFFSET(C828,-M828+3,0)+AB828,OFFSET(C828,-M828+4,0),0,0))</f>
        <v/>
      </c>
      <c r="P828" s="175" t="str">
        <f aca="false">IF(D828="","",(O828-F828)*D828*10)</f>
        <v/>
      </c>
      <c r="Q828" s="175" t="str">
        <f aca="true">IF(D828="","",xEURO(OFFSET(C828,-M828+1,0),E828,OFFSET(C828,-M828+2,0),OFFSET(C828,-M828+2,0),OFFSET(C828,-M828+3,0)+AB828,OFFSET(C828,-M828+4,0),0,2)/10*D828)</f>
        <v/>
      </c>
      <c r="R828" s="248" t="str">
        <f aca="true">IF(D828="","",xEURO(OFFSET(C828,-M828+1,0),E828,OFFSET(C828,-M828+2,0),OFFSET(C828,-M828+2,0),OFFSET(C828,-M828+3,0)+AB828,OFFSET(C828,-M828+4,0),0,3)/100*D828*10000)</f>
        <v/>
      </c>
      <c r="S828" s="248" t="str">
        <f aca="true">IF(D828="","",xEURO(OFFSET(C828,-M828+1,0),E828,OFFSET(C828,-M828+2,0),OFFSET(C828,-M828+2,0),OFFSET(C828,-M828+3,0)+AB828,OFFSET(C828,-M828+4,0),0,5)/365.25*D828*10000)</f>
        <v/>
      </c>
      <c r="U828" s="175" t="str">
        <f aca="true">IF(I828="","",xEURO(OFFSET(C828,-M828+1,0),J828,OFFSET(C828,-M828+2,0),OFFSET(C828,-M828+2,0),OFFSET(C828,-M828+3,0)+AC828,OFFSET(C828,-M828+4,0),1,1)*I828)</f>
        <v/>
      </c>
      <c r="V828" s="235" t="str">
        <f aca="true">IF(I828="","",xEURO(OFFSET(C828,-M828+1,0),J828,OFFSET(C828,-M828+2,0),OFFSET(C828,-M828+2,0),OFFSET(C828,-M828+3,0)+AC828,OFFSET(C828,-M828+4,0),1,0))</f>
        <v/>
      </c>
      <c r="W828" s="175" t="str">
        <f aca="false">IF(I828="","",(V828-K828)*I828*10)</f>
        <v/>
      </c>
      <c r="X828" s="175" t="str">
        <f aca="true">IF(I828="","",xEURO(OFFSET(C828,-M828+1,0),J828,OFFSET(C828,-M828+2,0),OFFSET(C828,-M828+2,0),OFFSET(C828,-M828+3,0)+AC828,OFFSET(C828,-M828+4,0),1,2)/10*I828)</f>
        <v/>
      </c>
      <c r="Y828" s="248" t="str">
        <f aca="true">IF(I828="","",xEURO(OFFSET(C828,-M828+1,0),J828,OFFSET(C828,-M828+2,0),OFFSET(C828,-M828+2,0),OFFSET(C828,-M828+3,0)+AC828,OFFSET(C828,-M828+4,0),1,3)/100*I828*10000)</f>
        <v/>
      </c>
      <c r="Z828" s="248" t="str">
        <f aca="true">IF(I828="","",xEURO(OFFSET(C828,-M828+1,0),J828,OFFSET(C828,-M828+2,0),OFFSET(C828,-M828+2,0),OFFSET(C828,-M828+3,0)+AC828,OFFSET(C828,-M828+4,0),1,5)/365.25*I828*10000)</f>
        <v/>
      </c>
      <c r="AB828" s="249" t="str">
        <f aca="true">IF(D828="","",xCalcSkew(OFFSET(C828,-M828,0),E828-OFFSET(C828,-M828+1,0),b)/100)</f>
        <v/>
      </c>
      <c r="AC828" s="249" t="str">
        <f aca="true">IF(I828="","",xCalcSkew(OFFSET(C828,-M828,0),J828-OFFSET(C828,-M828+1,0),b)/100)</f>
        <v/>
      </c>
      <c r="AE828" s="0" t="n">
        <f aca="false">D828*F828*10000*-1</f>
        <v>-0</v>
      </c>
      <c r="AF828" s="0" t="n">
        <f aca="false">I828*K828*10000*-1</f>
        <v>-0</v>
      </c>
      <c r="AG828" s="0" t="n">
        <f aca="false">AE828+AF828</f>
        <v>-0</v>
      </c>
    </row>
    <row r="829" customFormat="false" ht="12.75" hidden="false" customHeight="false" outlineLevel="0" collapsed="false">
      <c r="D829" s="265"/>
      <c r="E829" s="266"/>
      <c r="F829" s="266"/>
      <c r="G829" s="267"/>
      <c r="I829" s="265"/>
      <c r="J829" s="266"/>
      <c r="K829" s="266"/>
      <c r="L829" s="268"/>
      <c r="M829" s="247" t="n">
        <f aca="false">M828+1</f>
        <v>18</v>
      </c>
      <c r="N829" s="175" t="str">
        <f aca="true">IF(D829="","",xEURO(OFFSET(C829,-M829+1,0),E829,OFFSET(C829,-M829+2,0),OFFSET(C829,-M829+2,0),OFFSET(C829,-M829+3,0)+AB829,OFFSET(C829,-M829+4,0),0,1)*D829)</f>
        <v/>
      </c>
      <c r="O829" s="235" t="str">
        <f aca="true">IF(D829="","",xEURO(OFFSET(C829,-M829+1,0),E829,OFFSET(C829,-M829+2,0),OFFSET(C829,-M829+2,0),OFFSET(C829,-M829+3,0)+AB829,OFFSET(C829,-M829+4,0),0,0))</f>
        <v/>
      </c>
      <c r="P829" s="175" t="str">
        <f aca="false">IF(D829="","",(O829-F829)*D829*10)</f>
        <v/>
      </c>
      <c r="Q829" s="175" t="str">
        <f aca="true">IF(D829="","",xEURO(OFFSET(C829,-M829+1,0),E829,OFFSET(C829,-M829+2,0),OFFSET(C829,-M829+2,0),OFFSET(C829,-M829+3,0)+AB829,OFFSET(C829,-M829+4,0),0,2)/10*D829)</f>
        <v/>
      </c>
      <c r="R829" s="248" t="str">
        <f aca="true">IF(D829="","",xEURO(OFFSET(C829,-M829+1,0),E829,OFFSET(C829,-M829+2,0),OFFSET(C829,-M829+2,0),OFFSET(C829,-M829+3,0)+AB829,OFFSET(C829,-M829+4,0),0,3)/100*D829*10000)</f>
        <v/>
      </c>
      <c r="S829" s="248" t="str">
        <f aca="true">IF(D829="","",xEURO(OFFSET(C829,-M829+1,0),E829,OFFSET(C829,-M829+2,0),OFFSET(C829,-M829+2,0),OFFSET(C829,-M829+3,0)+AB829,OFFSET(C829,-M829+4,0),0,5)/365.25*D829*10000)</f>
        <v/>
      </c>
      <c r="U829" s="175" t="str">
        <f aca="true">IF(I829="","",xEURO(OFFSET(C829,-M829+1,0),J829,OFFSET(C829,-M829+2,0),OFFSET(C829,-M829+2,0),OFFSET(C829,-M829+3,0)+AC829,OFFSET(C829,-M829+4,0),1,1)*I829)</f>
        <v/>
      </c>
      <c r="V829" s="235" t="str">
        <f aca="true">IF(I829="","",xEURO(OFFSET(C829,-M829+1,0),J829,OFFSET(C829,-M829+2,0),OFFSET(C829,-M829+2,0),OFFSET(C829,-M829+3,0)+AC829,OFFSET(C829,-M829+4,0),1,0))</f>
        <v/>
      </c>
      <c r="W829" s="175" t="str">
        <f aca="false">IF(I829="","",(V829-K829)*I829*10)</f>
        <v/>
      </c>
      <c r="X829" s="175" t="str">
        <f aca="true">IF(I829="","",xEURO(OFFSET(C829,-M829+1,0),J829,OFFSET(C829,-M829+2,0),OFFSET(C829,-M829+2,0),OFFSET(C829,-M829+3,0)+AC829,OFFSET(C829,-M829+4,0),1,2)/10*I829)</f>
        <v/>
      </c>
      <c r="Y829" s="248" t="str">
        <f aca="true">IF(I829="","",xEURO(OFFSET(C829,-M829+1,0),J829,OFFSET(C829,-M829+2,0),OFFSET(C829,-M829+2,0),OFFSET(C829,-M829+3,0)+AC829,OFFSET(C829,-M829+4,0),1,3)/100*I829*10000)</f>
        <v/>
      </c>
      <c r="Z829" s="248" t="str">
        <f aca="true">IF(I829="","",xEURO(OFFSET(C829,-M829+1,0),J829,OFFSET(C829,-M829+2,0),OFFSET(C829,-M829+2,0),OFFSET(C829,-M829+3,0)+AC829,OFFSET(C829,-M829+4,0),1,5)/365.25*I829*10000)</f>
        <v/>
      </c>
      <c r="AB829" s="249" t="str">
        <f aca="true">IF(D829="","",xCalcSkew(OFFSET(C829,-M829,0),E829-OFFSET(C829,-M829+1,0),b)/100)</f>
        <v/>
      </c>
      <c r="AC829" s="249" t="str">
        <f aca="true">IF(I829="","",xCalcSkew(OFFSET(C829,-M829,0),J829-OFFSET(C829,-M829+1,0),b)/100)</f>
        <v/>
      </c>
      <c r="AE829" s="0" t="n">
        <f aca="false">D829*F829*10000*-1</f>
        <v>-0</v>
      </c>
      <c r="AF829" s="0" t="n">
        <f aca="false">I829*K829*10000*-1</f>
        <v>-0</v>
      </c>
      <c r="AG829" s="0" t="n">
        <f aca="false">AE829+AF829</f>
        <v>-0</v>
      </c>
    </row>
    <row r="830" customFormat="false" ht="12.75" hidden="false" customHeight="false" outlineLevel="0" collapsed="false">
      <c r="D830" s="265"/>
      <c r="E830" s="266"/>
      <c r="F830" s="266"/>
      <c r="G830" s="267"/>
      <c r="I830" s="265"/>
      <c r="J830" s="266"/>
      <c r="K830" s="266"/>
      <c r="L830" s="268"/>
      <c r="M830" s="247" t="n">
        <f aca="false">M829+1</f>
        <v>19</v>
      </c>
      <c r="N830" s="175" t="str">
        <f aca="true">IF(D830="","",xEURO(OFFSET(C830,-M830+1,0),E830,OFFSET(C830,-M830+2,0),OFFSET(C830,-M830+2,0),OFFSET(C830,-M830+3,0)+AB830,OFFSET(C830,-M830+4,0),0,1)*D830)</f>
        <v/>
      </c>
      <c r="O830" s="235" t="str">
        <f aca="true">IF(D830="","",xEURO(OFFSET(C830,-M830+1,0),E830,OFFSET(C830,-M830+2,0),OFFSET(C830,-M830+2,0),OFFSET(C830,-M830+3,0)+AB830,OFFSET(C830,-M830+4,0),0,0))</f>
        <v/>
      </c>
      <c r="P830" s="175" t="str">
        <f aca="false">IF(D830="","",(O830-F830)*D830*10)</f>
        <v/>
      </c>
      <c r="Q830" s="175" t="str">
        <f aca="true">IF(D830="","",xEURO(OFFSET(C830,-M830+1,0),E830,OFFSET(C830,-M830+2,0),OFFSET(C830,-M830+2,0),OFFSET(C830,-M830+3,0)+AB830,OFFSET(C830,-M830+4,0),0,2)/10*D830)</f>
        <v/>
      </c>
      <c r="R830" s="248" t="str">
        <f aca="true">IF(D830="","",xEURO(OFFSET(C830,-M830+1,0),E830,OFFSET(C830,-M830+2,0),OFFSET(C830,-M830+2,0),OFFSET(C830,-M830+3,0)+AB830,OFFSET(C830,-M830+4,0),0,3)/100*D830*10000)</f>
        <v/>
      </c>
      <c r="S830" s="248" t="str">
        <f aca="true">IF(D830="","",xEURO(OFFSET(C830,-M830+1,0),E830,OFFSET(C830,-M830+2,0),OFFSET(C830,-M830+2,0),OFFSET(C830,-M830+3,0)+AB830,OFFSET(C830,-M830+4,0),0,5)/365.25*D830*10000)</f>
        <v/>
      </c>
      <c r="U830" s="175" t="str">
        <f aca="true">IF(I830="","",xEURO(OFFSET(C830,-M830+1,0),J830,OFFSET(C830,-M830+2,0),OFFSET(C830,-M830+2,0),OFFSET(C830,-M830+3,0)+AC830,OFFSET(C830,-M830+4,0),1,1)*I830)</f>
        <v/>
      </c>
      <c r="V830" s="235" t="str">
        <f aca="true">IF(I830="","",xEURO(OFFSET(C830,-M830+1,0),J830,OFFSET(C830,-M830+2,0),OFFSET(C830,-M830+2,0),OFFSET(C830,-M830+3,0)+AC830,OFFSET(C830,-M830+4,0),1,0))</f>
        <v/>
      </c>
      <c r="W830" s="175" t="str">
        <f aca="false">IF(I830="","",(V830-K830)*I830*10)</f>
        <v/>
      </c>
      <c r="X830" s="175" t="str">
        <f aca="true">IF(I830="","",xEURO(OFFSET(C830,-M830+1,0),J830,OFFSET(C830,-M830+2,0),OFFSET(C830,-M830+2,0),OFFSET(C830,-M830+3,0)+AC830,OFFSET(C830,-M830+4,0),1,2)/10*I830)</f>
        <v/>
      </c>
      <c r="Y830" s="248" t="str">
        <f aca="true">IF(I830="","",xEURO(OFFSET(C830,-M830+1,0),J830,OFFSET(C830,-M830+2,0),OFFSET(C830,-M830+2,0),OFFSET(C830,-M830+3,0)+AC830,OFFSET(C830,-M830+4,0),1,3)/100*I830*10000)</f>
        <v/>
      </c>
      <c r="Z830" s="248" t="str">
        <f aca="true">IF(I830="","",xEURO(OFFSET(C830,-M830+1,0),J830,OFFSET(C830,-M830+2,0),OFFSET(C830,-M830+2,0),OFFSET(C830,-M830+3,0)+AC830,OFFSET(C830,-M830+4,0),1,5)/365.25*I830*10000)</f>
        <v/>
      </c>
      <c r="AB830" s="249" t="str">
        <f aca="true">IF(D830="","",xCalcSkew(OFFSET(C830,-M830,0),E830-OFFSET(C830,-M830+1,0),b)/100)</f>
        <v/>
      </c>
      <c r="AC830" s="249" t="str">
        <f aca="true">IF(I830="","",xCalcSkew(OFFSET(C830,-M830,0),J830-OFFSET(C830,-M830+1,0),b)/100)</f>
        <v/>
      </c>
      <c r="AE830" s="0" t="n">
        <f aca="false">D830*F830*10000*-1</f>
        <v>-0</v>
      </c>
      <c r="AF830" s="0" t="n">
        <f aca="false">I830*K830*10000*-1</f>
        <v>-0</v>
      </c>
      <c r="AG830" s="0" t="n">
        <f aca="false">AE830+AF830</f>
        <v>-0</v>
      </c>
    </row>
    <row r="831" customFormat="false" ht="12.75" hidden="false" customHeight="false" outlineLevel="0" collapsed="false">
      <c r="D831" s="265"/>
      <c r="E831" s="266"/>
      <c r="F831" s="266"/>
      <c r="G831" s="267"/>
      <c r="I831" s="265"/>
      <c r="J831" s="266"/>
      <c r="K831" s="266"/>
      <c r="L831" s="268"/>
      <c r="M831" s="247" t="n">
        <f aca="false">M830+1</f>
        <v>20</v>
      </c>
      <c r="N831" s="175" t="str">
        <f aca="true">IF(D831="","",xEURO(OFFSET(C831,-M831+1,0),E831,OFFSET(C831,-M831+2,0),OFFSET(C831,-M831+2,0),OFFSET(C831,-M831+3,0)+AB831,OFFSET(C831,-M831+4,0),0,1)*D831)</f>
        <v/>
      </c>
      <c r="O831" s="235" t="str">
        <f aca="true">IF(D831="","",xEURO(OFFSET(C831,-M831+1,0),E831,OFFSET(C831,-M831+2,0),OFFSET(C831,-M831+2,0),OFFSET(C831,-M831+3,0)+AB831,OFFSET(C831,-M831+4,0),0,0))</f>
        <v/>
      </c>
      <c r="P831" s="175" t="str">
        <f aca="false">IF(D831="","",(O831-F831)*D831*10)</f>
        <v/>
      </c>
      <c r="Q831" s="175" t="str">
        <f aca="true">IF(D831="","",xEURO(OFFSET(C831,-M831+1,0),E831,OFFSET(C831,-M831+2,0),OFFSET(C831,-M831+2,0),OFFSET(C831,-M831+3,0)+AB831,OFFSET(C831,-M831+4,0),0,2)/10*D831)</f>
        <v/>
      </c>
      <c r="R831" s="248" t="str">
        <f aca="true">IF(D831="","",xEURO(OFFSET(C831,-M831+1,0),E831,OFFSET(C831,-M831+2,0),OFFSET(C831,-M831+2,0),OFFSET(C831,-M831+3,0)+AB831,OFFSET(C831,-M831+4,0),0,3)/100*D831*10000)</f>
        <v/>
      </c>
      <c r="S831" s="248" t="str">
        <f aca="true">IF(D831="","",xEURO(OFFSET(C831,-M831+1,0),E831,OFFSET(C831,-M831+2,0),OFFSET(C831,-M831+2,0),OFFSET(C831,-M831+3,0)+AB831,OFFSET(C831,-M831+4,0),0,5)/365.25*D831*10000)</f>
        <v/>
      </c>
      <c r="U831" s="175" t="str">
        <f aca="true">IF(I831="","",xEURO(OFFSET(C831,-M831+1,0),J831,OFFSET(C831,-M831+2,0),OFFSET(C831,-M831+2,0),OFFSET(C831,-M831+3,0)+AC831,OFFSET(C831,-M831+4,0),1,1)*I831)</f>
        <v/>
      </c>
      <c r="V831" s="235" t="str">
        <f aca="true">IF(I831="","",xEURO(OFFSET(C831,-M831+1,0),J831,OFFSET(C831,-M831+2,0),OFFSET(C831,-M831+2,0),OFFSET(C831,-M831+3,0)+AC831,OFFSET(C831,-M831+4,0),1,0))</f>
        <v/>
      </c>
      <c r="W831" s="175" t="str">
        <f aca="false">IF(I831="","",(V831-K831)*I831*10)</f>
        <v/>
      </c>
      <c r="X831" s="175" t="str">
        <f aca="true">IF(I831="","",xEURO(OFFSET(C831,-M831+1,0),J831,OFFSET(C831,-M831+2,0),OFFSET(C831,-M831+2,0),OFFSET(C831,-M831+3,0)+AC831,OFFSET(C831,-M831+4,0),1,2)/10*I831)</f>
        <v/>
      </c>
      <c r="Y831" s="248" t="str">
        <f aca="true">IF(I831="","",xEURO(OFFSET(C831,-M831+1,0),J831,OFFSET(C831,-M831+2,0),OFFSET(C831,-M831+2,0),OFFSET(C831,-M831+3,0)+AC831,OFFSET(C831,-M831+4,0),1,3)/100*I831*10000)</f>
        <v/>
      </c>
      <c r="Z831" s="248" t="str">
        <f aca="true">IF(I831="","",xEURO(OFFSET(C831,-M831+1,0),J831,OFFSET(C831,-M831+2,0),OFFSET(C831,-M831+2,0),OFFSET(C831,-M831+3,0)+AC831,OFFSET(C831,-M831+4,0),1,5)/365.25*I831*10000)</f>
        <v/>
      </c>
      <c r="AB831" s="249" t="str">
        <f aca="true">IF(D831="","",xCalcSkew(OFFSET(C831,-M831,0),E831-OFFSET(C831,-M831+1,0),b)/100)</f>
        <v/>
      </c>
      <c r="AC831" s="249" t="str">
        <f aca="true">IF(I831="","",xCalcSkew(OFFSET(C831,-M831,0),J831-OFFSET(C831,-M831+1,0),b)/100)</f>
        <v/>
      </c>
      <c r="AE831" s="0" t="n">
        <f aca="false">D831*F831*10000*-1</f>
        <v>-0</v>
      </c>
      <c r="AF831" s="0" t="n">
        <f aca="false">I831*K831*10000*-1</f>
        <v>-0</v>
      </c>
      <c r="AG831" s="0" t="n">
        <f aca="false">AE831+AF831</f>
        <v>-0</v>
      </c>
    </row>
    <row r="832" customFormat="false" ht="12.75" hidden="false" customHeight="false" outlineLevel="0" collapsed="false">
      <c r="D832" s="265"/>
      <c r="E832" s="266"/>
      <c r="F832" s="266"/>
      <c r="G832" s="267"/>
      <c r="I832" s="265"/>
      <c r="J832" s="266"/>
      <c r="K832" s="266"/>
      <c r="L832" s="268"/>
      <c r="M832" s="247" t="n">
        <f aca="false">M831+1</f>
        <v>21</v>
      </c>
      <c r="N832" s="175" t="str">
        <f aca="true">IF(D832="","",xEURO(OFFSET(C832,-M832+1,0),E832,OFFSET(C832,-M832+2,0),OFFSET(C832,-M832+2,0),OFFSET(C832,-M832+3,0)+AB832,OFFSET(C832,-M832+4,0),0,1)*D832)</f>
        <v/>
      </c>
      <c r="O832" s="235" t="str">
        <f aca="true">IF(D832="","",xEURO(OFFSET(C832,-M832+1,0),E832,OFFSET(C832,-M832+2,0),OFFSET(C832,-M832+2,0),OFFSET(C832,-M832+3,0)+AB832,OFFSET(C832,-M832+4,0),0,0))</f>
        <v/>
      </c>
      <c r="P832" s="175" t="str">
        <f aca="false">IF(D832="","",(O832-F832)*D832*10)</f>
        <v/>
      </c>
      <c r="Q832" s="175" t="str">
        <f aca="true">IF(D832="","",xEURO(OFFSET(C832,-M832+1,0),E832,OFFSET(C832,-M832+2,0),OFFSET(C832,-M832+2,0),OFFSET(C832,-M832+3,0)+AB832,OFFSET(C832,-M832+4,0),0,2)/10*D832)</f>
        <v/>
      </c>
      <c r="R832" s="248" t="str">
        <f aca="true">IF(D832="","",xEURO(OFFSET(C832,-M832+1,0),E832,OFFSET(C832,-M832+2,0),OFFSET(C832,-M832+2,0),OFFSET(C832,-M832+3,0)+AB832,OFFSET(C832,-M832+4,0),0,3)/100*D832*10000)</f>
        <v/>
      </c>
      <c r="S832" s="248" t="str">
        <f aca="true">IF(D832="","",xEURO(OFFSET(C832,-M832+1,0),E832,OFFSET(C832,-M832+2,0),OFFSET(C832,-M832+2,0),OFFSET(C832,-M832+3,0)+AB832,OFFSET(C832,-M832+4,0),0,5)/365.25*D832*10000)</f>
        <v/>
      </c>
      <c r="U832" s="175" t="str">
        <f aca="true">IF(I832="","",xEURO(OFFSET(C832,-M832+1,0),J832,OFFSET(C832,-M832+2,0),OFFSET(C832,-M832+2,0),OFFSET(C832,-M832+3,0)+AC832,OFFSET(C832,-M832+4,0),1,1)*I832)</f>
        <v/>
      </c>
      <c r="V832" s="235" t="str">
        <f aca="true">IF(I832="","",xEURO(OFFSET(C832,-M832+1,0),J832,OFFSET(C832,-M832+2,0),OFFSET(C832,-M832+2,0),OFFSET(C832,-M832+3,0)+AC832,OFFSET(C832,-M832+4,0),1,0))</f>
        <v/>
      </c>
      <c r="W832" s="175" t="str">
        <f aca="false">IF(I832="","",(V832-K832)*I832*10)</f>
        <v/>
      </c>
      <c r="X832" s="175" t="str">
        <f aca="true">IF(I832="","",xEURO(OFFSET(C832,-M832+1,0),J832,OFFSET(C832,-M832+2,0),OFFSET(C832,-M832+2,0),OFFSET(C832,-M832+3,0)+AC832,OFFSET(C832,-M832+4,0),1,2)/10*I832)</f>
        <v/>
      </c>
      <c r="Y832" s="248" t="str">
        <f aca="true">IF(I832="","",xEURO(OFFSET(C832,-M832+1,0),J832,OFFSET(C832,-M832+2,0),OFFSET(C832,-M832+2,0),OFFSET(C832,-M832+3,0)+AC832,OFFSET(C832,-M832+4,0),1,3)/100*I832*10000)</f>
        <v/>
      </c>
      <c r="Z832" s="248" t="str">
        <f aca="true">IF(I832="","",xEURO(OFFSET(C832,-M832+1,0),J832,OFFSET(C832,-M832+2,0),OFFSET(C832,-M832+2,0),OFFSET(C832,-M832+3,0)+AC832,OFFSET(C832,-M832+4,0),1,5)/365.25*I832*10000)</f>
        <v/>
      </c>
      <c r="AB832" s="249" t="str">
        <f aca="true">IF(D832="","",xCalcSkew(OFFSET(C832,-M832,0),E832-OFFSET(C832,-M832+1,0),b)/100)</f>
        <v/>
      </c>
      <c r="AC832" s="249" t="str">
        <f aca="true">IF(I832="","",xCalcSkew(OFFSET(C832,-M832,0),J832-OFFSET(C832,-M832+1,0),b)/100)</f>
        <v/>
      </c>
      <c r="AE832" s="0" t="n">
        <f aca="false">D832*F832*10000*-1</f>
        <v>-0</v>
      </c>
      <c r="AF832" s="0" t="n">
        <f aca="false">I832*K832*10000*-1</f>
        <v>-0</v>
      </c>
      <c r="AG832" s="0" t="n">
        <f aca="false">AE832+AF832</f>
        <v>-0</v>
      </c>
    </row>
    <row r="833" customFormat="false" ht="12.75" hidden="false" customHeight="false" outlineLevel="0" collapsed="false">
      <c r="D833" s="265"/>
      <c r="E833" s="266"/>
      <c r="F833" s="266"/>
      <c r="G833" s="267"/>
      <c r="I833" s="265"/>
      <c r="J833" s="266"/>
      <c r="K833" s="266"/>
      <c r="L833" s="268"/>
      <c r="M833" s="247" t="n">
        <f aca="false">M832+1</f>
        <v>22</v>
      </c>
      <c r="N833" s="175" t="str">
        <f aca="true">IF(D833="","",xEURO(OFFSET(C833,-M833+1,0),E833,OFFSET(C833,-M833+2,0),OFFSET(C833,-M833+2,0),OFFSET(C833,-M833+3,0)+AB833,OFFSET(C833,-M833+4,0),0,1)*D833)</f>
        <v/>
      </c>
      <c r="O833" s="235" t="str">
        <f aca="true">IF(D833="","",xEURO(OFFSET(C833,-M833+1,0),E833,OFFSET(C833,-M833+2,0),OFFSET(C833,-M833+2,0),OFFSET(C833,-M833+3,0)+AB833,OFFSET(C833,-M833+4,0),0,0))</f>
        <v/>
      </c>
      <c r="P833" s="175" t="str">
        <f aca="false">IF(D833="","",(O833-F833)*D833*10)</f>
        <v/>
      </c>
      <c r="Q833" s="175" t="str">
        <f aca="true">IF(D833="","",xEURO(OFFSET(C833,-M833+1,0),E833,OFFSET(C833,-M833+2,0),OFFSET(C833,-M833+2,0),OFFSET(C833,-M833+3,0)+AB833,OFFSET(C833,-M833+4,0),0,2)/10*D833)</f>
        <v/>
      </c>
      <c r="R833" s="248" t="str">
        <f aca="true">IF(D833="","",xEURO(OFFSET(C833,-M833+1,0),E833,OFFSET(C833,-M833+2,0),OFFSET(C833,-M833+2,0),OFFSET(C833,-M833+3,0)+AB833,OFFSET(C833,-M833+4,0),0,3)/100*D833*10000)</f>
        <v/>
      </c>
      <c r="S833" s="248" t="str">
        <f aca="true">IF(D833="","",xEURO(OFFSET(C833,-M833+1,0),E833,OFFSET(C833,-M833+2,0),OFFSET(C833,-M833+2,0),OFFSET(C833,-M833+3,0)+AB833,OFFSET(C833,-M833+4,0),0,5)/365.25*D833*10000)</f>
        <v/>
      </c>
      <c r="U833" s="175" t="str">
        <f aca="true">IF(I833="","",xEURO(OFFSET(C833,-M833+1,0),J833,OFFSET(C833,-M833+2,0),OFFSET(C833,-M833+2,0),OFFSET(C833,-M833+3,0)+AC833,OFFSET(C833,-M833+4,0),1,1)*I833)</f>
        <v/>
      </c>
      <c r="V833" s="235" t="str">
        <f aca="true">IF(I833="","",xEURO(OFFSET(C833,-M833+1,0),J833,OFFSET(C833,-M833+2,0),OFFSET(C833,-M833+2,0),OFFSET(C833,-M833+3,0)+AC833,OFFSET(C833,-M833+4,0),1,0))</f>
        <v/>
      </c>
      <c r="W833" s="175" t="str">
        <f aca="false">IF(I833="","",(V833-K833)*I833*10)</f>
        <v/>
      </c>
      <c r="X833" s="175" t="str">
        <f aca="true">IF(I833="","",xEURO(OFFSET(C833,-M833+1,0),J833,OFFSET(C833,-M833+2,0),OFFSET(C833,-M833+2,0),OFFSET(C833,-M833+3,0)+AC833,OFFSET(C833,-M833+4,0),1,2)/10*I833)</f>
        <v/>
      </c>
      <c r="Y833" s="248" t="str">
        <f aca="true">IF(I833="","",xEURO(OFFSET(C833,-M833+1,0),J833,OFFSET(C833,-M833+2,0),OFFSET(C833,-M833+2,0),OFFSET(C833,-M833+3,0)+AC833,OFFSET(C833,-M833+4,0),1,3)/100*I833*10000)</f>
        <v/>
      </c>
      <c r="Z833" s="248" t="str">
        <f aca="true">IF(I833="","",xEURO(OFFSET(C833,-M833+1,0),J833,OFFSET(C833,-M833+2,0),OFFSET(C833,-M833+2,0),OFFSET(C833,-M833+3,0)+AC833,OFFSET(C833,-M833+4,0),1,5)/365.25*I833*10000)</f>
        <v/>
      </c>
      <c r="AB833" s="249" t="str">
        <f aca="true">IF(D833="","",xCalcSkew(OFFSET(C833,-M833,0),E833-OFFSET(C833,-M833+1,0),b)/100)</f>
        <v/>
      </c>
      <c r="AC833" s="249" t="str">
        <f aca="true">IF(I833="","",xCalcSkew(OFFSET(C833,-M833,0),J833-OFFSET(C833,-M833+1,0),b)/100)</f>
        <v/>
      </c>
      <c r="AE833" s="0" t="n">
        <f aca="false">D833*F833*10000*-1</f>
        <v>-0</v>
      </c>
      <c r="AF833" s="0" t="n">
        <f aca="false">I833*K833*10000*-1</f>
        <v>-0</v>
      </c>
      <c r="AG833" s="0" t="n">
        <f aca="false">AE833+AF833</f>
        <v>-0</v>
      </c>
    </row>
    <row r="834" customFormat="false" ht="12.75" hidden="false" customHeight="false" outlineLevel="0" collapsed="false">
      <c r="D834" s="265"/>
      <c r="E834" s="266"/>
      <c r="F834" s="266"/>
      <c r="G834" s="267"/>
      <c r="I834" s="265"/>
      <c r="J834" s="266"/>
      <c r="K834" s="266"/>
      <c r="L834" s="268"/>
      <c r="M834" s="247" t="n">
        <f aca="false">M833+1</f>
        <v>23</v>
      </c>
      <c r="N834" s="175" t="str">
        <f aca="true">IF(D834="","",xEURO(OFFSET(C834,-M834+1,0),E834,OFFSET(C834,-M834+2,0),OFFSET(C834,-M834+2,0),OFFSET(C834,-M834+3,0)+AB834,OFFSET(C834,-M834+4,0),0,1)*D834)</f>
        <v/>
      </c>
      <c r="O834" s="235" t="str">
        <f aca="true">IF(D834="","",xEURO(OFFSET(C834,-M834+1,0),E834,OFFSET(C834,-M834+2,0),OFFSET(C834,-M834+2,0),OFFSET(C834,-M834+3,0)+AB834,OFFSET(C834,-M834+4,0),0,0))</f>
        <v/>
      </c>
      <c r="P834" s="175" t="str">
        <f aca="false">IF(D834="","",(O834-F834)*D834*10)</f>
        <v/>
      </c>
      <c r="Q834" s="175" t="str">
        <f aca="true">IF(D834="","",xEURO(OFFSET(C834,-M834+1,0),E834,OFFSET(C834,-M834+2,0),OFFSET(C834,-M834+2,0),OFFSET(C834,-M834+3,0)+AB834,OFFSET(C834,-M834+4,0),0,2)/10*D834)</f>
        <v/>
      </c>
      <c r="R834" s="248" t="str">
        <f aca="true">IF(D834="","",xEURO(OFFSET(C834,-M834+1,0),E834,OFFSET(C834,-M834+2,0),OFFSET(C834,-M834+2,0),OFFSET(C834,-M834+3,0)+AB834,OFFSET(C834,-M834+4,0),0,3)/100*D834*10000)</f>
        <v/>
      </c>
      <c r="S834" s="248" t="str">
        <f aca="true">IF(D834="","",xEURO(OFFSET(C834,-M834+1,0),E834,OFFSET(C834,-M834+2,0),OFFSET(C834,-M834+2,0),OFFSET(C834,-M834+3,0)+AB834,OFFSET(C834,-M834+4,0),0,5)/365.25*D834*10000)</f>
        <v/>
      </c>
      <c r="U834" s="175" t="str">
        <f aca="true">IF(I834="","",xEURO(OFFSET(C834,-M834+1,0),J834,OFFSET(C834,-M834+2,0),OFFSET(C834,-M834+2,0),OFFSET(C834,-M834+3,0)+AC834,OFFSET(C834,-M834+4,0),1,1)*I834)</f>
        <v/>
      </c>
      <c r="V834" s="235" t="str">
        <f aca="true">IF(I834="","",xEURO(OFFSET(C834,-M834+1,0),J834,OFFSET(C834,-M834+2,0),OFFSET(C834,-M834+2,0),OFFSET(C834,-M834+3,0)+AC834,OFFSET(C834,-M834+4,0),1,0))</f>
        <v/>
      </c>
      <c r="W834" s="175" t="str">
        <f aca="false">IF(I834="","",(V834-K834)*I834*10)</f>
        <v/>
      </c>
      <c r="X834" s="175" t="str">
        <f aca="true">IF(I834="","",xEURO(OFFSET(C834,-M834+1,0),J834,OFFSET(C834,-M834+2,0),OFFSET(C834,-M834+2,0),OFFSET(C834,-M834+3,0)+AC834,OFFSET(C834,-M834+4,0),1,2)/10*I834)</f>
        <v/>
      </c>
      <c r="Y834" s="248" t="str">
        <f aca="true">IF(I834="","",xEURO(OFFSET(C834,-M834+1,0),J834,OFFSET(C834,-M834+2,0),OFFSET(C834,-M834+2,0),OFFSET(C834,-M834+3,0)+AC834,OFFSET(C834,-M834+4,0),1,3)/100*I834*10000)</f>
        <v/>
      </c>
      <c r="Z834" s="248" t="str">
        <f aca="true">IF(I834="","",xEURO(OFFSET(C834,-M834+1,0),J834,OFFSET(C834,-M834+2,0),OFFSET(C834,-M834+2,0),OFFSET(C834,-M834+3,0)+AC834,OFFSET(C834,-M834+4,0),1,5)/365.25*I834*10000)</f>
        <v/>
      </c>
      <c r="AB834" s="249" t="str">
        <f aca="true">IF(D834="","",xCalcSkew(OFFSET(C834,-M834,0),E834-OFFSET(C834,-M834+1,0),b)/100)</f>
        <v/>
      </c>
      <c r="AC834" s="249" t="str">
        <f aca="true">IF(I834="","",xCalcSkew(OFFSET(C834,-M834,0),J834-OFFSET(C834,-M834+1,0),b)/100)</f>
        <v/>
      </c>
      <c r="AE834" s="0" t="n">
        <f aca="false">D834*F834*10000*-1</f>
        <v>-0</v>
      </c>
      <c r="AF834" s="0" t="n">
        <f aca="false">I834*K834*10000*-1</f>
        <v>-0</v>
      </c>
      <c r="AG834" s="0" t="n">
        <f aca="false">AE834+AF834</f>
        <v>-0</v>
      </c>
    </row>
    <row r="835" customFormat="false" ht="12.75" hidden="false" customHeight="false" outlineLevel="0" collapsed="false">
      <c r="D835" s="265"/>
      <c r="E835" s="266"/>
      <c r="F835" s="266"/>
      <c r="G835" s="267"/>
      <c r="I835" s="265"/>
      <c r="J835" s="266"/>
      <c r="K835" s="266"/>
      <c r="L835" s="268"/>
      <c r="M835" s="247" t="n">
        <f aca="false">M834+1</f>
        <v>24</v>
      </c>
      <c r="N835" s="175" t="str">
        <f aca="true">IF(D835="","",xEURO(OFFSET(C835,-M835+1,0),E835,OFFSET(C835,-M835+2,0),OFFSET(C835,-M835+2,0),OFFSET(C835,-M835+3,0)+AB835,OFFSET(C835,-M835+4,0),0,1)*D835)</f>
        <v/>
      </c>
      <c r="O835" s="235" t="str">
        <f aca="true">IF(D835="","",xEURO(OFFSET(C835,-M835+1,0),E835,OFFSET(C835,-M835+2,0),OFFSET(C835,-M835+2,0),OFFSET(C835,-M835+3,0)+AB835,OFFSET(C835,-M835+4,0),0,0))</f>
        <v/>
      </c>
      <c r="P835" s="175" t="str">
        <f aca="false">IF(D835="","",(O835-F835)*D835*10)</f>
        <v/>
      </c>
      <c r="Q835" s="175" t="str">
        <f aca="true">IF(D835="","",xEURO(OFFSET(C835,-M835+1,0),E835,OFFSET(C835,-M835+2,0),OFFSET(C835,-M835+2,0),OFFSET(C835,-M835+3,0)+AB835,OFFSET(C835,-M835+4,0),0,2)/10*D835)</f>
        <v/>
      </c>
      <c r="R835" s="248" t="str">
        <f aca="true">IF(D835="","",xEURO(OFFSET(C835,-M835+1,0),E835,OFFSET(C835,-M835+2,0),OFFSET(C835,-M835+2,0),OFFSET(C835,-M835+3,0)+AB835,OFFSET(C835,-M835+4,0),0,3)/100*D835*10000)</f>
        <v/>
      </c>
      <c r="S835" s="248" t="str">
        <f aca="true">IF(D835="","",xEURO(OFFSET(C835,-M835+1,0),E835,OFFSET(C835,-M835+2,0),OFFSET(C835,-M835+2,0),OFFSET(C835,-M835+3,0)+AB835,OFFSET(C835,-M835+4,0),0,5)/365.25*D835*10000)</f>
        <v/>
      </c>
      <c r="U835" s="175" t="str">
        <f aca="true">IF(I835="","",xEURO(OFFSET(C835,-M835+1,0),J835,OFFSET(C835,-M835+2,0),OFFSET(C835,-M835+2,0),OFFSET(C835,-M835+3,0)+AC835,OFFSET(C835,-M835+4,0),1,1)*I835)</f>
        <v/>
      </c>
      <c r="V835" s="235" t="str">
        <f aca="true">IF(I835="","",xEURO(OFFSET(C835,-M835+1,0),J835,OFFSET(C835,-M835+2,0),OFFSET(C835,-M835+2,0),OFFSET(C835,-M835+3,0)+AC835,OFFSET(C835,-M835+4,0),1,0))</f>
        <v/>
      </c>
      <c r="W835" s="175" t="str">
        <f aca="false">IF(I835="","",(V835-K835)*I835*10)</f>
        <v/>
      </c>
      <c r="X835" s="175" t="str">
        <f aca="true">IF(I835="","",xEURO(OFFSET(C835,-M835+1,0),J835,OFFSET(C835,-M835+2,0),OFFSET(C835,-M835+2,0),OFFSET(C835,-M835+3,0)+AC835,OFFSET(C835,-M835+4,0),1,2)/10*I835)</f>
        <v/>
      </c>
      <c r="Y835" s="248" t="str">
        <f aca="true">IF(I835="","",xEURO(OFFSET(C835,-M835+1,0),J835,OFFSET(C835,-M835+2,0),OFFSET(C835,-M835+2,0),OFFSET(C835,-M835+3,0)+AC835,OFFSET(C835,-M835+4,0),1,3)/100*I835*10000)</f>
        <v/>
      </c>
      <c r="Z835" s="248" t="str">
        <f aca="true">IF(I835="","",xEURO(OFFSET(C835,-M835+1,0),J835,OFFSET(C835,-M835+2,0),OFFSET(C835,-M835+2,0),OFFSET(C835,-M835+3,0)+AC835,OFFSET(C835,-M835+4,0),1,5)/365.25*I835*10000)</f>
        <v/>
      </c>
      <c r="AB835" s="249" t="str">
        <f aca="true">IF(D835="","",xCalcSkew(OFFSET(C835,-M835,0),E835-OFFSET(C835,-M835+1,0),b)/100)</f>
        <v/>
      </c>
      <c r="AC835" s="249" t="str">
        <f aca="true">IF(I835="","",xCalcSkew(OFFSET(C835,-M835,0),J835-OFFSET(C835,-M835+1,0),b)/100)</f>
        <v/>
      </c>
      <c r="AE835" s="0" t="n">
        <f aca="false">D835*F835*10000*-1</f>
        <v>-0</v>
      </c>
      <c r="AF835" s="0" t="n">
        <f aca="false">I835*K835*10000*-1</f>
        <v>-0</v>
      </c>
      <c r="AG835" s="0" t="n">
        <f aca="false">AE835+AF835</f>
        <v>-0</v>
      </c>
    </row>
    <row r="836" customFormat="false" ht="12.75" hidden="false" customHeight="false" outlineLevel="0" collapsed="false">
      <c r="D836" s="265"/>
      <c r="E836" s="266"/>
      <c r="F836" s="266"/>
      <c r="G836" s="267"/>
      <c r="I836" s="265"/>
      <c r="J836" s="266"/>
      <c r="K836" s="266"/>
      <c r="L836" s="268"/>
      <c r="M836" s="247" t="n">
        <f aca="false">M835+1</f>
        <v>25</v>
      </c>
      <c r="N836" s="175" t="str">
        <f aca="true">IF(D836="","",xEURO(OFFSET(C836,-M836+1,0),E836,OFFSET(C836,-M836+2,0),OFFSET(C836,-M836+2,0),OFFSET(C836,-M836+3,0)+AB836,OFFSET(C836,-M836+4,0),0,1)*D836)</f>
        <v/>
      </c>
      <c r="O836" s="235" t="str">
        <f aca="true">IF(D836="","",xEURO(OFFSET(C836,-M836+1,0),E836,OFFSET(C836,-M836+2,0),OFFSET(C836,-M836+2,0),OFFSET(C836,-M836+3,0)+AB836,OFFSET(C836,-M836+4,0),0,0))</f>
        <v/>
      </c>
      <c r="P836" s="175" t="str">
        <f aca="false">IF(D836="","",(O836-F836)*D836*10)</f>
        <v/>
      </c>
      <c r="Q836" s="175" t="str">
        <f aca="true">IF(D836="","",xEURO(OFFSET(C836,-M836+1,0),E836,OFFSET(C836,-M836+2,0),OFFSET(C836,-M836+2,0),OFFSET(C836,-M836+3,0)+AB836,OFFSET(C836,-M836+4,0),0,2)/10*D836)</f>
        <v/>
      </c>
      <c r="R836" s="248" t="str">
        <f aca="true">IF(D836="","",xEURO(OFFSET(C836,-M836+1,0),E836,OFFSET(C836,-M836+2,0),OFFSET(C836,-M836+2,0),OFFSET(C836,-M836+3,0)+AB836,OFFSET(C836,-M836+4,0),0,3)/100*D836*10000)</f>
        <v/>
      </c>
      <c r="S836" s="248" t="str">
        <f aca="true">IF(D836="","",xEURO(OFFSET(C836,-M836+1,0),E836,OFFSET(C836,-M836+2,0),OFFSET(C836,-M836+2,0),OFFSET(C836,-M836+3,0)+AB836,OFFSET(C836,-M836+4,0),0,5)/365.25*D836*10000)</f>
        <v/>
      </c>
      <c r="U836" s="175" t="str">
        <f aca="true">IF(I836="","",xEURO(OFFSET(C836,-M836+1,0),J836,OFFSET(C836,-M836+2,0),OFFSET(C836,-M836+2,0),OFFSET(C836,-M836+3,0)+AC836,OFFSET(C836,-M836+4,0),1,1)*I836)</f>
        <v/>
      </c>
      <c r="V836" s="235" t="str">
        <f aca="true">IF(I836="","",xEURO(OFFSET(C836,-M836+1,0),J836,OFFSET(C836,-M836+2,0),OFFSET(C836,-M836+2,0),OFFSET(C836,-M836+3,0)+AC836,OFFSET(C836,-M836+4,0),1,0))</f>
        <v/>
      </c>
      <c r="W836" s="175" t="str">
        <f aca="false">IF(I836="","",(V836-K836)*I836*10)</f>
        <v/>
      </c>
      <c r="X836" s="175" t="str">
        <f aca="true">IF(I836="","",xEURO(OFFSET(C836,-M836+1,0),J836,OFFSET(C836,-M836+2,0),OFFSET(C836,-M836+2,0),OFFSET(C836,-M836+3,0)+AC836,OFFSET(C836,-M836+4,0),1,2)/10*I836)</f>
        <v/>
      </c>
      <c r="Y836" s="248" t="str">
        <f aca="true">IF(I836="","",xEURO(OFFSET(C836,-M836+1,0),J836,OFFSET(C836,-M836+2,0),OFFSET(C836,-M836+2,0),OFFSET(C836,-M836+3,0)+AC836,OFFSET(C836,-M836+4,0),1,3)/100*I836*10000)</f>
        <v/>
      </c>
      <c r="Z836" s="248" t="str">
        <f aca="true">IF(I836="","",xEURO(OFFSET(C836,-M836+1,0),J836,OFFSET(C836,-M836+2,0),OFFSET(C836,-M836+2,0),OFFSET(C836,-M836+3,0)+AC836,OFFSET(C836,-M836+4,0),1,5)/365.25*I836*10000)</f>
        <v/>
      </c>
      <c r="AB836" s="249" t="str">
        <f aca="true">IF(D836="","",xCalcSkew(OFFSET(C836,-M836,0),E836-OFFSET(C836,-M836+1,0),b)/100)</f>
        <v/>
      </c>
      <c r="AC836" s="249" t="str">
        <f aca="true">IF(I836="","",xCalcSkew(OFFSET(C836,-M836,0),J836-OFFSET(C836,-M836+1,0),b)/100)</f>
        <v/>
      </c>
      <c r="AE836" s="0" t="n">
        <f aca="false">D836*F836*10000*-1</f>
        <v>-0</v>
      </c>
      <c r="AF836" s="0" t="n">
        <f aca="false">I836*K836*10000*-1</f>
        <v>-0</v>
      </c>
      <c r="AG836" s="0" t="n">
        <f aca="false">AE836+AF836</f>
        <v>-0</v>
      </c>
    </row>
    <row r="837" customFormat="false" ht="12.75" hidden="false" customHeight="false" outlineLevel="0" collapsed="false">
      <c r="D837" s="265"/>
      <c r="E837" s="266"/>
      <c r="F837" s="266"/>
      <c r="G837" s="267"/>
      <c r="I837" s="265"/>
      <c r="J837" s="266"/>
      <c r="K837" s="266"/>
      <c r="L837" s="268"/>
      <c r="M837" s="247" t="n">
        <f aca="false">M836+1</f>
        <v>26</v>
      </c>
      <c r="N837" s="175" t="str">
        <f aca="true">IF(D837="","",xEURO(OFFSET(C837,-M837+1,0),E837,OFFSET(C837,-M837+2,0),OFFSET(C837,-M837+2,0),OFFSET(C837,-M837+3,0)+AB837,OFFSET(C837,-M837+4,0),0,1)*D837)</f>
        <v/>
      </c>
      <c r="O837" s="235" t="str">
        <f aca="true">IF(D837="","",xEURO(OFFSET(C837,-M837+1,0),E837,OFFSET(C837,-M837+2,0),OFFSET(C837,-M837+2,0),OFFSET(C837,-M837+3,0)+AB837,OFFSET(C837,-M837+4,0),0,0))</f>
        <v/>
      </c>
      <c r="P837" s="175" t="str">
        <f aca="false">IF(D837="","",(O837-F837)*D837*10)</f>
        <v/>
      </c>
      <c r="Q837" s="175" t="str">
        <f aca="true">IF(D837="","",xEURO(OFFSET(C837,-M837+1,0),E837,OFFSET(C837,-M837+2,0),OFFSET(C837,-M837+2,0),OFFSET(C837,-M837+3,0)+AB837,OFFSET(C837,-M837+4,0),0,2)/10*D837)</f>
        <v/>
      </c>
      <c r="R837" s="248" t="str">
        <f aca="true">IF(D837="","",xEURO(OFFSET(C837,-M837+1,0),E837,OFFSET(C837,-M837+2,0),OFFSET(C837,-M837+2,0),OFFSET(C837,-M837+3,0)+AB837,OFFSET(C837,-M837+4,0),0,3)/100*D837*10000)</f>
        <v/>
      </c>
      <c r="S837" s="248" t="str">
        <f aca="true">IF(D837="","",xEURO(OFFSET(C837,-M837+1,0),E837,OFFSET(C837,-M837+2,0),OFFSET(C837,-M837+2,0),OFFSET(C837,-M837+3,0)+AB837,OFFSET(C837,-M837+4,0),0,5)/365.25*D837*10000)</f>
        <v/>
      </c>
      <c r="U837" s="175" t="str">
        <f aca="true">IF(I837="","",xEURO(OFFSET(C837,-M837+1,0),J837,OFFSET(C837,-M837+2,0),OFFSET(C837,-M837+2,0),OFFSET(C837,-M837+3,0)+AC837,OFFSET(C837,-M837+4,0),1,1)*I837)</f>
        <v/>
      </c>
      <c r="V837" s="235" t="str">
        <f aca="true">IF(I837="","",xEURO(OFFSET(C837,-M837+1,0),J837,OFFSET(C837,-M837+2,0),OFFSET(C837,-M837+2,0),OFFSET(C837,-M837+3,0)+AC837,OFFSET(C837,-M837+4,0),1,0))</f>
        <v/>
      </c>
      <c r="W837" s="175" t="str">
        <f aca="false">IF(I837="","",(V837-K837)*I837*10)</f>
        <v/>
      </c>
      <c r="X837" s="175" t="str">
        <f aca="true">IF(I837="","",xEURO(OFFSET(C837,-M837+1,0),J837,OFFSET(C837,-M837+2,0),OFFSET(C837,-M837+2,0),OFFSET(C837,-M837+3,0)+AC837,OFFSET(C837,-M837+4,0),1,2)/10*I837)</f>
        <v/>
      </c>
      <c r="Y837" s="248" t="str">
        <f aca="true">IF(I837="","",xEURO(OFFSET(C837,-M837+1,0),J837,OFFSET(C837,-M837+2,0),OFFSET(C837,-M837+2,0),OFFSET(C837,-M837+3,0)+AC837,OFFSET(C837,-M837+4,0),1,3)/100*I837*10000)</f>
        <v/>
      </c>
      <c r="Z837" s="248" t="str">
        <f aca="true">IF(I837="","",xEURO(OFFSET(C837,-M837+1,0),J837,OFFSET(C837,-M837+2,0),OFFSET(C837,-M837+2,0),OFFSET(C837,-M837+3,0)+AC837,OFFSET(C837,-M837+4,0),1,5)/365.25*I837*10000)</f>
        <v/>
      </c>
      <c r="AB837" s="249" t="str">
        <f aca="true">IF(D837="","",xCalcSkew(OFFSET(C837,-M837,0),E837-OFFSET(C837,-M837+1,0),b)/100)</f>
        <v/>
      </c>
      <c r="AC837" s="249" t="str">
        <f aca="true">IF(I837="","",xCalcSkew(OFFSET(C837,-M837,0),J837-OFFSET(C837,-M837+1,0),b)/100)</f>
        <v/>
      </c>
      <c r="AE837" s="0" t="n">
        <f aca="false">D837*F837*10000*-1</f>
        <v>-0</v>
      </c>
      <c r="AF837" s="0" t="n">
        <f aca="false">I837*K837*10000*-1</f>
        <v>-0</v>
      </c>
      <c r="AG837" s="0" t="n">
        <f aca="false">AE837+AF837</f>
        <v>-0</v>
      </c>
    </row>
    <row r="838" customFormat="false" ht="12.75" hidden="false" customHeight="false" outlineLevel="0" collapsed="false">
      <c r="D838" s="265"/>
      <c r="E838" s="266"/>
      <c r="F838" s="266"/>
      <c r="G838" s="267"/>
      <c r="I838" s="265"/>
      <c r="J838" s="266"/>
      <c r="K838" s="266"/>
      <c r="L838" s="268"/>
      <c r="M838" s="247" t="n">
        <f aca="false">M837+1</f>
        <v>27</v>
      </c>
      <c r="N838" s="175" t="str">
        <f aca="true">IF(D838="","",xEURO(OFFSET(C838,-M838+1,0),E838,OFFSET(C838,-M838+2,0),OFFSET(C838,-M838+2,0),OFFSET(C838,-M838+3,0)+AB838,OFFSET(C838,-M838+4,0),0,1)*D838)</f>
        <v/>
      </c>
      <c r="O838" s="235" t="str">
        <f aca="true">IF(D838="","",xEURO(OFFSET(C838,-M838+1,0),E838,OFFSET(C838,-M838+2,0),OFFSET(C838,-M838+2,0),OFFSET(C838,-M838+3,0)+AB838,OFFSET(C838,-M838+4,0),0,0))</f>
        <v/>
      </c>
      <c r="P838" s="175" t="str">
        <f aca="false">IF(D838="","",(O838-F838)*D838*10)</f>
        <v/>
      </c>
      <c r="Q838" s="175" t="str">
        <f aca="true">IF(D838="","",xEURO(OFFSET(C838,-M838+1,0),E838,OFFSET(C838,-M838+2,0),OFFSET(C838,-M838+2,0),OFFSET(C838,-M838+3,0)+AB838,OFFSET(C838,-M838+4,0),0,2)/10*D838)</f>
        <v/>
      </c>
      <c r="R838" s="248" t="str">
        <f aca="true">IF(D838="","",xEURO(OFFSET(C838,-M838+1,0),E838,OFFSET(C838,-M838+2,0),OFFSET(C838,-M838+2,0),OFFSET(C838,-M838+3,0)+AB838,OFFSET(C838,-M838+4,0),0,3)/100*D838*10000)</f>
        <v/>
      </c>
      <c r="S838" s="248" t="str">
        <f aca="true">IF(D838="","",xEURO(OFFSET(C838,-M838+1,0),E838,OFFSET(C838,-M838+2,0),OFFSET(C838,-M838+2,0),OFFSET(C838,-M838+3,0)+AB838,OFFSET(C838,-M838+4,0),0,5)/365.25*D838*10000)</f>
        <v/>
      </c>
      <c r="U838" s="175" t="str">
        <f aca="true">IF(I838="","",xEURO(OFFSET(C838,-M838+1,0),J838,OFFSET(C838,-M838+2,0),OFFSET(C838,-M838+2,0),OFFSET(C838,-M838+3,0)+AC838,OFFSET(C838,-M838+4,0),1,1)*I838)</f>
        <v/>
      </c>
      <c r="V838" s="235" t="str">
        <f aca="true">IF(I838="","",xEURO(OFFSET(C838,-M838+1,0),J838,OFFSET(C838,-M838+2,0),OFFSET(C838,-M838+2,0),OFFSET(C838,-M838+3,0)+AC838,OFFSET(C838,-M838+4,0),1,0))</f>
        <v/>
      </c>
      <c r="W838" s="175" t="str">
        <f aca="false">IF(I838="","",(V838-K838)*I838*10)</f>
        <v/>
      </c>
      <c r="X838" s="175" t="str">
        <f aca="true">IF(I838="","",xEURO(OFFSET(C838,-M838+1,0),J838,OFFSET(C838,-M838+2,0),OFFSET(C838,-M838+2,0),OFFSET(C838,-M838+3,0)+AC838,OFFSET(C838,-M838+4,0),1,2)/10*I838)</f>
        <v/>
      </c>
      <c r="Y838" s="248" t="str">
        <f aca="true">IF(I838="","",xEURO(OFFSET(C838,-M838+1,0),J838,OFFSET(C838,-M838+2,0),OFFSET(C838,-M838+2,0),OFFSET(C838,-M838+3,0)+AC838,OFFSET(C838,-M838+4,0),1,3)/100*I838*10000)</f>
        <v/>
      </c>
      <c r="Z838" s="248" t="str">
        <f aca="true">IF(I838="","",xEURO(OFFSET(C838,-M838+1,0),J838,OFFSET(C838,-M838+2,0),OFFSET(C838,-M838+2,0),OFFSET(C838,-M838+3,0)+AC838,OFFSET(C838,-M838+4,0),1,5)/365.25*I838*10000)</f>
        <v/>
      </c>
      <c r="AB838" s="249" t="str">
        <f aca="true">IF(D838="","",xCalcSkew(OFFSET(C838,-M838,0),E838-OFFSET(C838,-M838+1,0),b)/100)</f>
        <v/>
      </c>
      <c r="AC838" s="249" t="str">
        <f aca="true">IF(I838="","",xCalcSkew(OFFSET(C838,-M838,0),J838-OFFSET(C838,-M838+1,0),b)/100)</f>
        <v/>
      </c>
      <c r="AE838" s="0" t="n">
        <f aca="false">D838*F838*10000*-1</f>
        <v>-0</v>
      </c>
      <c r="AF838" s="0" t="n">
        <f aca="false">I838*K838*10000*-1</f>
        <v>-0</v>
      </c>
      <c r="AG838" s="0" t="n">
        <f aca="false">AE838+AF838</f>
        <v>-0</v>
      </c>
    </row>
    <row r="839" customFormat="false" ht="12.75" hidden="false" customHeight="false" outlineLevel="0" collapsed="false">
      <c r="D839" s="265"/>
      <c r="E839" s="266"/>
      <c r="F839" s="266"/>
      <c r="G839" s="267"/>
      <c r="I839" s="265"/>
      <c r="J839" s="266"/>
      <c r="K839" s="266"/>
      <c r="L839" s="268"/>
      <c r="M839" s="247" t="n">
        <f aca="false">M838+1</f>
        <v>28</v>
      </c>
      <c r="N839" s="175" t="str">
        <f aca="true">IF(D839="","",xEURO(OFFSET(C839,-M839+1,0),E839,OFFSET(C839,-M839+2,0),OFFSET(C839,-M839+2,0),OFFSET(C839,-M839+3,0)+AB839,OFFSET(C839,-M839+4,0),0,1)*D839)</f>
        <v/>
      </c>
      <c r="O839" s="235" t="str">
        <f aca="true">IF(D839="","",xEURO(OFFSET(C839,-M839+1,0),E839,OFFSET(C839,-M839+2,0),OFFSET(C839,-M839+2,0),OFFSET(C839,-M839+3,0)+AB839,OFFSET(C839,-M839+4,0),0,0))</f>
        <v/>
      </c>
      <c r="P839" s="175" t="str">
        <f aca="false">IF(D839="","",(O839-F839)*D839*10)</f>
        <v/>
      </c>
      <c r="Q839" s="175" t="str">
        <f aca="true">IF(D839="","",xEURO(OFFSET(C839,-M839+1,0),E839,OFFSET(C839,-M839+2,0),OFFSET(C839,-M839+2,0),OFFSET(C839,-M839+3,0)+AB839,OFFSET(C839,-M839+4,0),0,2)/10*D839)</f>
        <v/>
      </c>
      <c r="R839" s="248" t="str">
        <f aca="true">IF(D839="","",xEURO(OFFSET(C839,-M839+1,0),E839,OFFSET(C839,-M839+2,0),OFFSET(C839,-M839+2,0),OFFSET(C839,-M839+3,0)+AB839,OFFSET(C839,-M839+4,0),0,3)/100*D839*10000)</f>
        <v/>
      </c>
      <c r="S839" s="248" t="str">
        <f aca="true">IF(D839="","",xEURO(OFFSET(C839,-M839+1,0),E839,OFFSET(C839,-M839+2,0),OFFSET(C839,-M839+2,0),OFFSET(C839,-M839+3,0)+AB839,OFFSET(C839,-M839+4,0),0,5)/365.25*D839*10000)</f>
        <v/>
      </c>
      <c r="U839" s="175" t="str">
        <f aca="true">IF(I839="","",xEURO(OFFSET(C839,-M839+1,0),J839,OFFSET(C839,-M839+2,0),OFFSET(C839,-M839+2,0),OFFSET(C839,-M839+3,0)+AC839,OFFSET(C839,-M839+4,0),1,1)*I839)</f>
        <v/>
      </c>
      <c r="V839" s="235" t="str">
        <f aca="true">IF(I839="","",xEURO(OFFSET(C839,-M839+1,0),J839,OFFSET(C839,-M839+2,0),OFFSET(C839,-M839+2,0),OFFSET(C839,-M839+3,0)+AC839,OFFSET(C839,-M839+4,0),1,0))</f>
        <v/>
      </c>
      <c r="W839" s="175" t="str">
        <f aca="false">IF(I839="","",(V839-K839)*I839*10)</f>
        <v/>
      </c>
      <c r="X839" s="175" t="str">
        <f aca="true">IF(I839="","",xEURO(OFFSET(C839,-M839+1,0),J839,OFFSET(C839,-M839+2,0),OFFSET(C839,-M839+2,0),OFFSET(C839,-M839+3,0)+AC839,OFFSET(C839,-M839+4,0),1,2)/10*I839)</f>
        <v/>
      </c>
      <c r="Y839" s="248" t="str">
        <f aca="true">IF(I839="","",xEURO(OFFSET(C839,-M839+1,0),J839,OFFSET(C839,-M839+2,0),OFFSET(C839,-M839+2,0),OFFSET(C839,-M839+3,0)+AC839,OFFSET(C839,-M839+4,0),1,3)/100*I839*10000)</f>
        <v/>
      </c>
      <c r="Z839" s="248" t="str">
        <f aca="true">IF(I839="","",xEURO(OFFSET(C839,-M839+1,0),J839,OFFSET(C839,-M839+2,0),OFFSET(C839,-M839+2,0),OFFSET(C839,-M839+3,0)+AC839,OFFSET(C839,-M839+4,0),1,5)/365.25*I839*10000)</f>
        <v/>
      </c>
      <c r="AB839" s="249" t="str">
        <f aca="true">IF(D839="","",xCalcSkew(OFFSET(C839,-M839,0),E839-OFFSET(C839,-M839+1,0),b)/100)</f>
        <v/>
      </c>
      <c r="AC839" s="249" t="str">
        <f aca="true">IF(I839="","",xCalcSkew(OFFSET(C839,-M839,0),J839-OFFSET(C839,-M839+1,0),b)/100)</f>
        <v/>
      </c>
      <c r="AE839" s="0" t="n">
        <f aca="false">D839*F839*10000*-1</f>
        <v>-0</v>
      </c>
      <c r="AF839" s="0" t="n">
        <f aca="false">I839*K839*10000*-1</f>
        <v>-0</v>
      </c>
      <c r="AG839" s="0" t="n">
        <f aca="false">AE839+AF839</f>
        <v>-0</v>
      </c>
    </row>
    <row r="840" customFormat="false" ht="12.75" hidden="false" customHeight="false" outlineLevel="0" collapsed="false">
      <c r="D840" s="265"/>
      <c r="E840" s="266"/>
      <c r="F840" s="266"/>
      <c r="G840" s="267"/>
      <c r="I840" s="265"/>
      <c r="J840" s="266"/>
      <c r="K840" s="266"/>
      <c r="L840" s="268"/>
      <c r="M840" s="247" t="n">
        <f aca="false">M839+1</f>
        <v>29</v>
      </c>
      <c r="N840" s="175" t="str">
        <f aca="true">IF(D840="","",xEURO(OFFSET(C840,-M840+1,0),E840,OFFSET(C840,-M840+2,0),OFFSET(C840,-M840+2,0),OFFSET(C840,-M840+3,0)+AB840,OFFSET(C840,-M840+4,0),0,1)*D840)</f>
        <v/>
      </c>
      <c r="O840" s="235" t="str">
        <f aca="true">IF(D840="","",xEURO(OFFSET(C840,-M840+1,0),E840,OFFSET(C840,-M840+2,0),OFFSET(C840,-M840+2,0),OFFSET(C840,-M840+3,0)+AB840,OFFSET(C840,-M840+4,0),0,0))</f>
        <v/>
      </c>
      <c r="P840" s="175" t="str">
        <f aca="false">IF(D840="","",(O840-F840)*D840*10)</f>
        <v/>
      </c>
      <c r="Q840" s="175" t="str">
        <f aca="true">IF(D840="","",xEURO(OFFSET(C840,-M840+1,0),E840,OFFSET(C840,-M840+2,0),OFFSET(C840,-M840+2,0),OFFSET(C840,-M840+3,0)+AB840,OFFSET(C840,-M840+4,0),0,2)/10*D840)</f>
        <v/>
      </c>
      <c r="R840" s="248" t="str">
        <f aca="true">IF(D840="","",xEURO(OFFSET(C840,-M840+1,0),E840,OFFSET(C840,-M840+2,0),OFFSET(C840,-M840+2,0),OFFSET(C840,-M840+3,0)+AB840,OFFSET(C840,-M840+4,0),0,3)/100*D840*10000)</f>
        <v/>
      </c>
      <c r="S840" s="248" t="str">
        <f aca="true">IF(D840="","",xEURO(OFFSET(C840,-M840+1,0),E840,OFFSET(C840,-M840+2,0),OFFSET(C840,-M840+2,0),OFFSET(C840,-M840+3,0)+AB840,OFFSET(C840,-M840+4,0),0,5)/365.25*D840*10000)</f>
        <v/>
      </c>
      <c r="U840" s="175" t="str">
        <f aca="true">IF(I840="","",xEURO(OFFSET(C840,-M840+1,0),J840,OFFSET(C840,-M840+2,0),OFFSET(C840,-M840+2,0),OFFSET(C840,-M840+3,0)+AC840,OFFSET(C840,-M840+4,0),1,1)*I840)</f>
        <v/>
      </c>
      <c r="V840" s="235" t="str">
        <f aca="true">IF(I840="","",xEURO(OFFSET(C840,-M840+1,0),J840,OFFSET(C840,-M840+2,0),OFFSET(C840,-M840+2,0),OFFSET(C840,-M840+3,0)+AC840,OFFSET(C840,-M840+4,0),1,0))</f>
        <v/>
      </c>
      <c r="W840" s="175" t="str">
        <f aca="false">IF(I840="","",(V840-K840)*I840*10)</f>
        <v/>
      </c>
      <c r="X840" s="175" t="str">
        <f aca="true">IF(I840="","",xEURO(OFFSET(C840,-M840+1,0),J840,OFFSET(C840,-M840+2,0),OFFSET(C840,-M840+2,0),OFFSET(C840,-M840+3,0)+AC840,OFFSET(C840,-M840+4,0),1,2)/10*I840)</f>
        <v/>
      </c>
      <c r="Y840" s="248" t="str">
        <f aca="true">IF(I840="","",xEURO(OFFSET(C840,-M840+1,0),J840,OFFSET(C840,-M840+2,0),OFFSET(C840,-M840+2,0),OFFSET(C840,-M840+3,0)+AC840,OFFSET(C840,-M840+4,0),1,3)/100*I840*10000)</f>
        <v/>
      </c>
      <c r="Z840" s="248" t="str">
        <f aca="true">IF(I840="","",xEURO(OFFSET(C840,-M840+1,0),J840,OFFSET(C840,-M840+2,0),OFFSET(C840,-M840+2,0),OFFSET(C840,-M840+3,0)+AC840,OFFSET(C840,-M840+4,0),1,5)/365.25*I840*10000)</f>
        <v/>
      </c>
      <c r="AB840" s="249" t="str">
        <f aca="true">IF(D840="","",xCalcSkew(OFFSET(C840,-M840,0),E840-OFFSET(C840,-M840+1,0),b)/100)</f>
        <v/>
      </c>
      <c r="AC840" s="249" t="str">
        <f aca="true">IF(I840="","",xCalcSkew(OFFSET(C840,-M840,0),J840-OFFSET(C840,-M840+1,0),b)/100)</f>
        <v/>
      </c>
      <c r="AE840" s="0" t="n">
        <f aca="false">D840*F840*10000*-1</f>
        <v>-0</v>
      </c>
      <c r="AF840" s="0" t="n">
        <f aca="false">I840*K840*10000*-1</f>
        <v>-0</v>
      </c>
      <c r="AG840" s="0" t="n">
        <f aca="false">AE840+AF840</f>
        <v>-0</v>
      </c>
    </row>
    <row r="841" customFormat="false" ht="12.75" hidden="false" customHeight="false" outlineLevel="0" collapsed="false">
      <c r="D841" s="265"/>
      <c r="E841" s="266"/>
      <c r="F841" s="266"/>
      <c r="G841" s="267"/>
      <c r="I841" s="265"/>
      <c r="J841" s="266"/>
      <c r="K841" s="266"/>
      <c r="L841" s="268"/>
      <c r="M841" s="247" t="n">
        <f aca="false">M840+1</f>
        <v>30</v>
      </c>
      <c r="N841" s="175" t="str">
        <f aca="true">IF(D841="","",xEURO(OFFSET(C841,-M841+1,0),E841,OFFSET(C841,-M841+2,0),OFFSET(C841,-M841+2,0),OFFSET(C841,-M841+3,0)+AB841,OFFSET(C841,-M841+4,0),0,1)*D841)</f>
        <v/>
      </c>
      <c r="O841" s="235" t="str">
        <f aca="true">IF(D841="","",xEURO(OFFSET(C841,-M841+1,0),E841,OFFSET(C841,-M841+2,0),OFFSET(C841,-M841+2,0),OFFSET(C841,-M841+3,0)+AB841,OFFSET(C841,-M841+4,0),0,0))</f>
        <v/>
      </c>
      <c r="P841" s="175" t="str">
        <f aca="false">IF(D841="","",(O841-F841)*D841*10)</f>
        <v/>
      </c>
      <c r="Q841" s="175" t="str">
        <f aca="true">IF(D841="","",xEURO(OFFSET(C841,-M841+1,0),E841,OFFSET(C841,-M841+2,0),OFFSET(C841,-M841+2,0),OFFSET(C841,-M841+3,0)+AB841,OFFSET(C841,-M841+4,0),0,2)/10*D841)</f>
        <v/>
      </c>
      <c r="R841" s="248" t="str">
        <f aca="true">IF(D841="","",xEURO(OFFSET(C841,-M841+1,0),E841,OFFSET(C841,-M841+2,0),OFFSET(C841,-M841+2,0),OFFSET(C841,-M841+3,0)+AB841,OFFSET(C841,-M841+4,0),0,3)/100*D841*10000)</f>
        <v/>
      </c>
      <c r="S841" s="248" t="str">
        <f aca="true">IF(D841="","",xEURO(OFFSET(C841,-M841+1,0),E841,OFFSET(C841,-M841+2,0),OFFSET(C841,-M841+2,0),OFFSET(C841,-M841+3,0)+AB841,OFFSET(C841,-M841+4,0),0,5)/365.25*D841*10000)</f>
        <v/>
      </c>
      <c r="U841" s="175" t="str">
        <f aca="true">IF(I841="","",xEURO(OFFSET(C841,-M841+1,0),J841,OFFSET(C841,-M841+2,0),OFFSET(C841,-M841+2,0),OFFSET(C841,-M841+3,0)+AC841,OFFSET(C841,-M841+4,0),1,1)*I841)</f>
        <v/>
      </c>
      <c r="V841" s="235" t="str">
        <f aca="true">IF(I841="","",xEURO(OFFSET(C841,-M841+1,0),J841,OFFSET(C841,-M841+2,0),OFFSET(C841,-M841+2,0),OFFSET(C841,-M841+3,0)+AC841,OFFSET(C841,-M841+4,0),1,0))</f>
        <v/>
      </c>
      <c r="W841" s="175" t="str">
        <f aca="false">IF(I841="","",(V841-K841)*I841*10)</f>
        <v/>
      </c>
      <c r="X841" s="175" t="str">
        <f aca="true">IF(I841="","",xEURO(OFFSET(C841,-M841+1,0),J841,OFFSET(C841,-M841+2,0),OFFSET(C841,-M841+2,0),OFFSET(C841,-M841+3,0)+AC841,OFFSET(C841,-M841+4,0),1,2)/10*I841)</f>
        <v/>
      </c>
      <c r="Y841" s="248" t="str">
        <f aca="true">IF(I841="","",xEURO(OFFSET(C841,-M841+1,0),J841,OFFSET(C841,-M841+2,0),OFFSET(C841,-M841+2,0),OFFSET(C841,-M841+3,0)+AC841,OFFSET(C841,-M841+4,0),1,3)/100*I841*10000)</f>
        <v/>
      </c>
      <c r="Z841" s="248" t="str">
        <f aca="true">IF(I841="","",xEURO(OFFSET(C841,-M841+1,0),J841,OFFSET(C841,-M841+2,0),OFFSET(C841,-M841+2,0),OFFSET(C841,-M841+3,0)+AC841,OFFSET(C841,-M841+4,0),1,5)/365.25*I841*10000)</f>
        <v/>
      </c>
      <c r="AB841" s="249" t="str">
        <f aca="true">IF(D841="","",xCalcSkew(OFFSET(C841,-M841,0),E841-OFFSET(C841,-M841+1,0),b)/100)</f>
        <v/>
      </c>
      <c r="AC841" s="249" t="str">
        <f aca="true">IF(I841="","",xCalcSkew(OFFSET(C841,-M841,0),J841-OFFSET(C841,-M841+1,0),b)/100)</f>
        <v/>
      </c>
      <c r="AE841" s="0" t="n">
        <f aca="false">D841*F841*10000*-1</f>
        <v>-0</v>
      </c>
      <c r="AF841" s="0" t="n">
        <f aca="false">I841*K841*10000*-1</f>
        <v>-0</v>
      </c>
      <c r="AG841" s="0" t="n">
        <f aca="false">AE841+AF841</f>
        <v>-0</v>
      </c>
    </row>
    <row r="842" customFormat="false" ht="12.75" hidden="false" customHeight="false" outlineLevel="0" collapsed="false">
      <c r="D842" s="265"/>
      <c r="E842" s="266"/>
      <c r="F842" s="266"/>
      <c r="G842" s="267"/>
      <c r="I842" s="265"/>
      <c r="J842" s="266"/>
      <c r="K842" s="266"/>
      <c r="L842" s="268"/>
      <c r="M842" s="247" t="n">
        <f aca="false">M841+1</f>
        <v>31</v>
      </c>
      <c r="N842" s="175" t="str">
        <f aca="true">IF(D842="","",xEURO(OFFSET(C842,-M842+1,0),E842,OFFSET(C842,-M842+2,0),OFFSET(C842,-M842+2,0),OFFSET(C842,-M842+3,0)+AB842,OFFSET(C842,-M842+4,0),0,1)*D842)</f>
        <v/>
      </c>
      <c r="O842" s="235" t="str">
        <f aca="true">IF(D842="","",xEURO(OFFSET(C842,-M842+1,0),E842,OFFSET(C842,-M842+2,0),OFFSET(C842,-M842+2,0),OFFSET(C842,-M842+3,0)+AB842,OFFSET(C842,-M842+4,0),0,0))</f>
        <v/>
      </c>
      <c r="P842" s="175" t="str">
        <f aca="false">IF(D842="","",(O842-F842)*D842*10)</f>
        <v/>
      </c>
      <c r="Q842" s="175" t="str">
        <f aca="true">IF(D842="","",xEURO(OFFSET(C842,-M842+1,0),E842,OFFSET(C842,-M842+2,0),OFFSET(C842,-M842+2,0),OFFSET(C842,-M842+3,0)+AB842,OFFSET(C842,-M842+4,0),0,2)/10*D842)</f>
        <v/>
      </c>
      <c r="R842" s="248" t="str">
        <f aca="true">IF(D842="","",xEURO(OFFSET(C842,-M842+1,0),E842,OFFSET(C842,-M842+2,0),OFFSET(C842,-M842+2,0),OFFSET(C842,-M842+3,0)+AB842,OFFSET(C842,-M842+4,0),0,3)/100*D842*10000)</f>
        <v/>
      </c>
      <c r="S842" s="248" t="str">
        <f aca="true">IF(D842="","",xEURO(OFFSET(C842,-M842+1,0),E842,OFFSET(C842,-M842+2,0),OFFSET(C842,-M842+2,0),OFFSET(C842,-M842+3,0)+AB842,OFFSET(C842,-M842+4,0),0,5)/365.25*D842*10000)</f>
        <v/>
      </c>
      <c r="U842" s="175" t="str">
        <f aca="true">IF(I842="","",xEURO(OFFSET(C842,-M842+1,0),J842,OFFSET(C842,-M842+2,0),OFFSET(C842,-M842+2,0),OFFSET(C842,-M842+3,0)+AC842,OFFSET(C842,-M842+4,0),1,1)*I842)</f>
        <v/>
      </c>
      <c r="V842" s="235" t="str">
        <f aca="true">IF(I842="","",xEURO(OFFSET(C842,-M842+1,0),J842,OFFSET(C842,-M842+2,0),OFFSET(C842,-M842+2,0),OFFSET(C842,-M842+3,0)+AC842,OFFSET(C842,-M842+4,0),1,0))</f>
        <v/>
      </c>
      <c r="W842" s="175" t="str">
        <f aca="false">IF(I842="","",(V842-K842)*I842*10)</f>
        <v/>
      </c>
      <c r="X842" s="175" t="str">
        <f aca="true">IF(I842="","",xEURO(OFFSET(C842,-M842+1,0),J842,OFFSET(C842,-M842+2,0),OFFSET(C842,-M842+2,0),OFFSET(C842,-M842+3,0)+AC842,OFFSET(C842,-M842+4,0),1,2)/10*I842)</f>
        <v/>
      </c>
      <c r="Y842" s="248" t="str">
        <f aca="true">IF(I842="","",xEURO(OFFSET(C842,-M842+1,0),J842,OFFSET(C842,-M842+2,0),OFFSET(C842,-M842+2,0),OFFSET(C842,-M842+3,0)+AC842,OFFSET(C842,-M842+4,0),1,3)/100*I842*10000)</f>
        <v/>
      </c>
      <c r="Z842" s="248" t="str">
        <f aca="true">IF(I842="","",xEURO(OFFSET(C842,-M842+1,0),J842,OFFSET(C842,-M842+2,0),OFFSET(C842,-M842+2,0),OFFSET(C842,-M842+3,0)+AC842,OFFSET(C842,-M842+4,0),1,5)/365.25*I842*10000)</f>
        <v/>
      </c>
      <c r="AB842" s="249" t="str">
        <f aca="true">IF(D842="","",xCalcSkew(OFFSET(C842,-M842,0),E842-OFFSET(C842,-M842+1,0),b)/100)</f>
        <v/>
      </c>
      <c r="AC842" s="249" t="str">
        <f aca="true">IF(I842="","",xCalcSkew(OFFSET(C842,-M842,0),J842-OFFSET(C842,-M842+1,0),b)/100)</f>
        <v/>
      </c>
      <c r="AE842" s="0" t="n">
        <f aca="false">D842*F842*10000*-1</f>
        <v>-0</v>
      </c>
      <c r="AF842" s="0" t="n">
        <f aca="false">I842*K842*10000*-1</f>
        <v>-0</v>
      </c>
      <c r="AG842" s="0" t="n">
        <f aca="false">AE842+AF842</f>
        <v>-0</v>
      </c>
    </row>
    <row r="843" customFormat="false" ht="12.75" hidden="false" customHeight="false" outlineLevel="0" collapsed="false">
      <c r="D843" s="265"/>
      <c r="E843" s="266"/>
      <c r="F843" s="266"/>
      <c r="G843" s="267"/>
      <c r="I843" s="265"/>
      <c r="J843" s="266"/>
      <c r="K843" s="266"/>
      <c r="L843" s="268"/>
      <c r="M843" s="247" t="n">
        <f aca="false">M842+1</f>
        <v>32</v>
      </c>
      <c r="N843" s="175" t="str">
        <f aca="true">IF(D843="","",xEURO(OFFSET(C843,-M843+1,0),E843,OFFSET(C843,-M843+2,0),OFFSET(C843,-M843+2,0),OFFSET(C843,-M843+3,0)+AB843,OFFSET(C843,-M843+4,0),0,1)*D843)</f>
        <v/>
      </c>
      <c r="O843" s="235" t="str">
        <f aca="true">IF(D843="","",xEURO(OFFSET(C843,-M843+1,0),E843,OFFSET(C843,-M843+2,0),OFFSET(C843,-M843+2,0),OFFSET(C843,-M843+3,0)+AB843,OFFSET(C843,-M843+4,0),0,0))</f>
        <v/>
      </c>
      <c r="P843" s="175" t="str">
        <f aca="false">IF(D843="","",(O843-F843)*D843*10)</f>
        <v/>
      </c>
      <c r="Q843" s="175" t="str">
        <f aca="true">IF(D843="","",xEURO(OFFSET(C843,-M843+1,0),E843,OFFSET(C843,-M843+2,0),OFFSET(C843,-M843+2,0),OFFSET(C843,-M843+3,0)+AB843,OFFSET(C843,-M843+4,0),0,2)/10*D843)</f>
        <v/>
      </c>
      <c r="R843" s="248" t="str">
        <f aca="true">IF(D843="","",xEURO(OFFSET(C843,-M843+1,0),E843,OFFSET(C843,-M843+2,0),OFFSET(C843,-M843+2,0),OFFSET(C843,-M843+3,0)+AB843,OFFSET(C843,-M843+4,0),0,3)/100*D843*10000)</f>
        <v/>
      </c>
      <c r="S843" s="248" t="str">
        <f aca="true">IF(D843="","",xEURO(OFFSET(C843,-M843+1,0),E843,OFFSET(C843,-M843+2,0),OFFSET(C843,-M843+2,0),OFFSET(C843,-M843+3,0)+AB843,OFFSET(C843,-M843+4,0),0,5)/365.25*D843*10000)</f>
        <v/>
      </c>
      <c r="U843" s="175" t="str">
        <f aca="true">IF(I843="","",xEURO(OFFSET(C843,-M843+1,0),J843,OFFSET(C843,-M843+2,0),OFFSET(C843,-M843+2,0),OFFSET(C843,-M843+3,0)+AC843,OFFSET(C843,-M843+4,0),1,1)*I843)</f>
        <v/>
      </c>
      <c r="V843" s="235" t="str">
        <f aca="true">IF(I843="","",xEURO(OFFSET(C843,-M843+1,0),J843,OFFSET(C843,-M843+2,0),OFFSET(C843,-M843+2,0),OFFSET(C843,-M843+3,0)+AC843,OFFSET(C843,-M843+4,0),1,0))</f>
        <v/>
      </c>
      <c r="W843" s="175" t="str">
        <f aca="false">IF(I843="","",(V843-K843)*I843*10)</f>
        <v/>
      </c>
      <c r="X843" s="175" t="str">
        <f aca="true">IF(I843="","",xEURO(OFFSET(C843,-M843+1,0),J843,OFFSET(C843,-M843+2,0),OFFSET(C843,-M843+2,0),OFFSET(C843,-M843+3,0)+AC843,OFFSET(C843,-M843+4,0),1,2)/10*I843)</f>
        <v/>
      </c>
      <c r="Y843" s="248" t="str">
        <f aca="true">IF(I843="","",xEURO(OFFSET(C843,-M843+1,0),J843,OFFSET(C843,-M843+2,0),OFFSET(C843,-M843+2,0),OFFSET(C843,-M843+3,0)+AC843,OFFSET(C843,-M843+4,0),1,3)/100*I843*10000)</f>
        <v/>
      </c>
      <c r="Z843" s="248" t="str">
        <f aca="true">IF(I843="","",xEURO(OFFSET(C843,-M843+1,0),J843,OFFSET(C843,-M843+2,0),OFFSET(C843,-M843+2,0),OFFSET(C843,-M843+3,0)+AC843,OFFSET(C843,-M843+4,0),1,5)/365.25*I843*10000)</f>
        <v/>
      </c>
      <c r="AB843" s="249" t="str">
        <f aca="true">IF(D843="","",xCalcSkew(OFFSET(C843,-M843,0),E843-OFFSET(C843,-M843+1,0),b)/100)</f>
        <v/>
      </c>
      <c r="AC843" s="249" t="str">
        <f aca="true">IF(I843="","",xCalcSkew(OFFSET(C843,-M843,0),J843-OFFSET(C843,-M843+1,0),b)/100)</f>
        <v/>
      </c>
      <c r="AE843" s="0" t="n">
        <f aca="false">D843*F843*10000*-1</f>
        <v>-0</v>
      </c>
      <c r="AF843" s="0" t="n">
        <f aca="false">I843*K843*10000*-1</f>
        <v>-0</v>
      </c>
      <c r="AG843" s="0" t="n">
        <f aca="false">AE843+AF843</f>
        <v>-0</v>
      </c>
    </row>
    <row r="844" customFormat="false" ht="12.75" hidden="false" customHeight="false" outlineLevel="0" collapsed="false">
      <c r="D844" s="265"/>
      <c r="E844" s="266"/>
      <c r="F844" s="266"/>
      <c r="G844" s="267"/>
      <c r="I844" s="265"/>
      <c r="J844" s="266"/>
      <c r="K844" s="266"/>
      <c r="L844" s="268"/>
      <c r="M844" s="247" t="n">
        <f aca="false">M843+1</f>
        <v>33</v>
      </c>
      <c r="N844" s="175" t="str">
        <f aca="true">IF(D844="","",xEURO(OFFSET(C844,-M844+1,0),E844,OFFSET(C844,-M844+2,0),OFFSET(C844,-M844+2,0),OFFSET(C844,-M844+3,0)+AB844,OFFSET(C844,-M844+4,0),0,1)*D844)</f>
        <v/>
      </c>
      <c r="O844" s="235" t="str">
        <f aca="true">IF(D844="","",xEURO(OFFSET(C844,-M844+1,0),E844,OFFSET(C844,-M844+2,0),OFFSET(C844,-M844+2,0),OFFSET(C844,-M844+3,0)+AB844,OFFSET(C844,-M844+4,0),0,0))</f>
        <v/>
      </c>
      <c r="P844" s="175" t="str">
        <f aca="false">IF(D844="","",(O844-F844)*D844*10)</f>
        <v/>
      </c>
      <c r="Q844" s="175" t="str">
        <f aca="true">IF(D844="","",xEURO(OFFSET(C844,-M844+1,0),E844,OFFSET(C844,-M844+2,0),OFFSET(C844,-M844+2,0),OFFSET(C844,-M844+3,0)+AB844,OFFSET(C844,-M844+4,0),0,2)/10*D844)</f>
        <v/>
      </c>
      <c r="R844" s="248" t="str">
        <f aca="true">IF(D844="","",xEURO(OFFSET(C844,-M844+1,0),E844,OFFSET(C844,-M844+2,0),OFFSET(C844,-M844+2,0),OFFSET(C844,-M844+3,0)+AB844,OFFSET(C844,-M844+4,0),0,3)/100*D844*10000)</f>
        <v/>
      </c>
      <c r="S844" s="248" t="str">
        <f aca="true">IF(D844="","",xEURO(OFFSET(C844,-M844+1,0),E844,OFFSET(C844,-M844+2,0),OFFSET(C844,-M844+2,0),OFFSET(C844,-M844+3,0)+AB844,OFFSET(C844,-M844+4,0),0,5)/365.25*D844*10000)</f>
        <v/>
      </c>
      <c r="U844" s="175" t="str">
        <f aca="true">IF(I844="","",xEURO(OFFSET(C844,-M844+1,0),J844,OFFSET(C844,-M844+2,0),OFFSET(C844,-M844+2,0),OFFSET(C844,-M844+3,0)+AC844,OFFSET(C844,-M844+4,0),1,1)*I844)</f>
        <v/>
      </c>
      <c r="V844" s="235" t="str">
        <f aca="true">IF(I844="","",xEURO(OFFSET(C844,-M844+1,0),J844,OFFSET(C844,-M844+2,0),OFFSET(C844,-M844+2,0),OFFSET(C844,-M844+3,0)+AC844,OFFSET(C844,-M844+4,0),1,0))</f>
        <v/>
      </c>
      <c r="W844" s="175" t="str">
        <f aca="false">IF(I844="","",(V844-K844)*I844*10)</f>
        <v/>
      </c>
      <c r="X844" s="175" t="str">
        <f aca="true">IF(I844="","",xEURO(OFFSET(C844,-M844+1,0),J844,OFFSET(C844,-M844+2,0),OFFSET(C844,-M844+2,0),OFFSET(C844,-M844+3,0)+AC844,OFFSET(C844,-M844+4,0),1,2)/10*I844)</f>
        <v/>
      </c>
      <c r="Y844" s="248" t="str">
        <f aca="true">IF(I844="","",xEURO(OFFSET(C844,-M844+1,0),J844,OFFSET(C844,-M844+2,0),OFFSET(C844,-M844+2,0),OFFSET(C844,-M844+3,0)+AC844,OFFSET(C844,-M844+4,0),1,3)/100*I844*10000)</f>
        <v/>
      </c>
      <c r="Z844" s="248" t="str">
        <f aca="true">IF(I844="","",xEURO(OFFSET(C844,-M844+1,0),J844,OFFSET(C844,-M844+2,0),OFFSET(C844,-M844+2,0),OFFSET(C844,-M844+3,0)+AC844,OFFSET(C844,-M844+4,0),1,5)/365.25*I844*10000)</f>
        <v/>
      </c>
      <c r="AB844" s="249" t="str">
        <f aca="true">IF(D844="","",xCalcSkew(OFFSET(C844,-M844,0),E844-OFFSET(C844,-M844+1,0),b)/100)</f>
        <v/>
      </c>
      <c r="AC844" s="249" t="str">
        <f aca="true">IF(I844="","",xCalcSkew(OFFSET(C844,-M844,0),J844-OFFSET(C844,-M844+1,0),b)/100)</f>
        <v/>
      </c>
      <c r="AE844" s="0" t="n">
        <f aca="false">D844*F844*10000*-1</f>
        <v>-0</v>
      </c>
      <c r="AF844" s="0" t="n">
        <f aca="false">I844*K844*10000*-1</f>
        <v>-0</v>
      </c>
      <c r="AG844" s="0" t="n">
        <f aca="false">AE844+AF844</f>
        <v>-0</v>
      </c>
    </row>
    <row r="845" customFormat="false" ht="12.75" hidden="false" customHeight="false" outlineLevel="0" collapsed="false">
      <c r="D845" s="265"/>
      <c r="E845" s="266"/>
      <c r="F845" s="266"/>
      <c r="G845" s="267"/>
      <c r="I845" s="265"/>
      <c r="J845" s="266"/>
      <c r="K845" s="266"/>
      <c r="L845" s="268"/>
      <c r="M845" s="247" t="n">
        <f aca="false">M844+1</f>
        <v>34</v>
      </c>
      <c r="N845" s="175" t="str">
        <f aca="true">IF(D845="","",xEURO(OFFSET(C845,-M845+1,0),E845,OFFSET(C845,-M845+2,0),OFFSET(C845,-M845+2,0),OFFSET(C845,-M845+3,0)+AB845,OFFSET(C845,-M845+4,0),0,1)*D845)</f>
        <v/>
      </c>
      <c r="O845" s="235" t="str">
        <f aca="true">IF(D845="","",xEURO(OFFSET(C845,-M845+1,0),E845,OFFSET(C845,-M845+2,0),OFFSET(C845,-M845+2,0),OFFSET(C845,-M845+3,0)+AB845,OFFSET(C845,-M845+4,0),0,0))</f>
        <v/>
      </c>
      <c r="P845" s="175" t="str">
        <f aca="false">IF(D845="","",(O845-F845)*D845*10)</f>
        <v/>
      </c>
      <c r="Q845" s="175" t="str">
        <f aca="true">IF(D845="","",xEURO(OFFSET(C845,-M845+1,0),E845,OFFSET(C845,-M845+2,0),OFFSET(C845,-M845+2,0),OFFSET(C845,-M845+3,0)+AB845,OFFSET(C845,-M845+4,0),0,2)/10*D845)</f>
        <v/>
      </c>
      <c r="R845" s="248" t="str">
        <f aca="true">IF(D845="","",xEURO(OFFSET(C845,-M845+1,0),E845,OFFSET(C845,-M845+2,0),OFFSET(C845,-M845+2,0),OFFSET(C845,-M845+3,0)+AB845,OFFSET(C845,-M845+4,0),0,3)/100*D845*10000)</f>
        <v/>
      </c>
      <c r="S845" s="248" t="str">
        <f aca="true">IF(D845="","",xEURO(OFFSET(C845,-M845+1,0),E845,OFFSET(C845,-M845+2,0),OFFSET(C845,-M845+2,0),OFFSET(C845,-M845+3,0)+AB845,OFFSET(C845,-M845+4,0),0,5)/365.25*D845*10000)</f>
        <v/>
      </c>
      <c r="U845" s="175" t="str">
        <f aca="true">IF(I845="","",xEURO(OFFSET(C845,-M845+1,0),J845,OFFSET(C845,-M845+2,0),OFFSET(C845,-M845+2,0),OFFSET(C845,-M845+3,0)+AC845,OFFSET(C845,-M845+4,0),1,1)*I845)</f>
        <v/>
      </c>
      <c r="V845" s="235" t="str">
        <f aca="true">IF(I845="","",xEURO(OFFSET(C845,-M845+1,0),J845,OFFSET(C845,-M845+2,0),OFFSET(C845,-M845+2,0),OFFSET(C845,-M845+3,0)+AC845,OFFSET(C845,-M845+4,0),1,0))</f>
        <v/>
      </c>
      <c r="W845" s="175" t="str">
        <f aca="false">IF(I845="","",(V845-K845)*I845*10)</f>
        <v/>
      </c>
      <c r="X845" s="175" t="str">
        <f aca="true">IF(I845="","",xEURO(OFFSET(C845,-M845+1,0),J845,OFFSET(C845,-M845+2,0),OFFSET(C845,-M845+2,0),OFFSET(C845,-M845+3,0)+AC845,OFFSET(C845,-M845+4,0),1,2)/10*I845)</f>
        <v/>
      </c>
      <c r="Y845" s="248" t="str">
        <f aca="true">IF(I845="","",xEURO(OFFSET(C845,-M845+1,0),J845,OFFSET(C845,-M845+2,0),OFFSET(C845,-M845+2,0),OFFSET(C845,-M845+3,0)+AC845,OFFSET(C845,-M845+4,0),1,3)/100*I845*10000)</f>
        <v/>
      </c>
      <c r="Z845" s="248" t="str">
        <f aca="true">IF(I845="","",xEURO(OFFSET(C845,-M845+1,0),J845,OFFSET(C845,-M845+2,0),OFFSET(C845,-M845+2,0),OFFSET(C845,-M845+3,0)+AC845,OFFSET(C845,-M845+4,0),1,5)/365.25*I845*10000)</f>
        <v/>
      </c>
      <c r="AB845" s="249" t="str">
        <f aca="true">IF(D845="","",xCalcSkew(OFFSET(C845,-M845,0),E845-OFFSET(C845,-M845+1,0),b)/100)</f>
        <v/>
      </c>
      <c r="AC845" s="249" t="str">
        <f aca="true">IF(I845="","",xCalcSkew(OFFSET(C845,-M845,0),J845-OFFSET(C845,-M845+1,0),b)/100)</f>
        <v/>
      </c>
      <c r="AE845" s="0" t="n">
        <f aca="false">D845*F845*10000*-1</f>
        <v>-0</v>
      </c>
      <c r="AF845" s="0" t="n">
        <f aca="false">I845*K845*10000*-1</f>
        <v>-0</v>
      </c>
      <c r="AG845" s="0" t="n">
        <f aca="false">AE845+AF845</f>
        <v>-0</v>
      </c>
    </row>
    <row r="846" customFormat="false" ht="12.75" hidden="false" customHeight="false" outlineLevel="0" collapsed="false">
      <c r="D846" s="265"/>
      <c r="E846" s="266"/>
      <c r="F846" s="266"/>
      <c r="G846" s="267"/>
      <c r="I846" s="265"/>
      <c r="J846" s="266"/>
      <c r="K846" s="266"/>
      <c r="L846" s="268"/>
      <c r="M846" s="247" t="n">
        <f aca="false">M845+1</f>
        <v>35</v>
      </c>
      <c r="N846" s="175" t="str">
        <f aca="true">IF(D846="","",xEURO(OFFSET(C846,-M846+1,0),E846,OFFSET(C846,-M846+2,0),OFFSET(C846,-M846+2,0),OFFSET(C846,-M846+3,0)+AB846,OFFSET(C846,-M846+4,0),0,1)*D846)</f>
        <v/>
      </c>
      <c r="O846" s="235" t="str">
        <f aca="true">IF(D846="","",xEURO(OFFSET(C846,-M846+1,0),E846,OFFSET(C846,-M846+2,0),OFFSET(C846,-M846+2,0),OFFSET(C846,-M846+3,0)+AB846,OFFSET(C846,-M846+4,0),0,0))</f>
        <v/>
      </c>
      <c r="P846" s="175" t="str">
        <f aca="false">IF(D846="","",(O846-F846)*D846*10)</f>
        <v/>
      </c>
      <c r="Q846" s="175" t="str">
        <f aca="true">IF(D846="","",xEURO(OFFSET(C846,-M846+1,0),E846,OFFSET(C846,-M846+2,0),OFFSET(C846,-M846+2,0),OFFSET(C846,-M846+3,0)+AB846,OFFSET(C846,-M846+4,0),0,2)/10*D846)</f>
        <v/>
      </c>
      <c r="R846" s="248" t="str">
        <f aca="true">IF(D846="","",xEURO(OFFSET(C846,-M846+1,0),E846,OFFSET(C846,-M846+2,0),OFFSET(C846,-M846+2,0),OFFSET(C846,-M846+3,0)+AB846,OFFSET(C846,-M846+4,0),0,3)/100*D846*10000)</f>
        <v/>
      </c>
      <c r="S846" s="248" t="str">
        <f aca="true">IF(D846="","",xEURO(OFFSET(C846,-M846+1,0),E846,OFFSET(C846,-M846+2,0),OFFSET(C846,-M846+2,0),OFFSET(C846,-M846+3,0)+AB846,OFFSET(C846,-M846+4,0),0,5)/365.25*D846*10000)</f>
        <v/>
      </c>
      <c r="U846" s="175" t="str">
        <f aca="true">IF(I846="","",xEURO(OFFSET(C846,-M846+1,0),J846,OFFSET(C846,-M846+2,0),OFFSET(C846,-M846+2,0),OFFSET(C846,-M846+3,0)+AC846,OFFSET(C846,-M846+4,0),1,1)*I846)</f>
        <v/>
      </c>
      <c r="V846" s="235" t="str">
        <f aca="true">IF(I846="","",xEURO(OFFSET(C846,-M846+1,0),J846,OFFSET(C846,-M846+2,0),OFFSET(C846,-M846+2,0),OFFSET(C846,-M846+3,0)+AC846,OFFSET(C846,-M846+4,0),1,0))</f>
        <v/>
      </c>
      <c r="W846" s="175" t="str">
        <f aca="false">IF(I846="","",(V846-K846)*I846*10)</f>
        <v/>
      </c>
      <c r="X846" s="175" t="str">
        <f aca="true">IF(I846="","",xEURO(OFFSET(C846,-M846+1,0),J846,OFFSET(C846,-M846+2,0),OFFSET(C846,-M846+2,0),OFFSET(C846,-M846+3,0)+AC846,OFFSET(C846,-M846+4,0),1,2)/10*I846)</f>
        <v/>
      </c>
      <c r="Y846" s="248" t="str">
        <f aca="true">IF(I846="","",xEURO(OFFSET(C846,-M846+1,0),J846,OFFSET(C846,-M846+2,0),OFFSET(C846,-M846+2,0),OFFSET(C846,-M846+3,0)+AC846,OFFSET(C846,-M846+4,0),1,3)/100*I846*10000)</f>
        <v/>
      </c>
      <c r="Z846" s="248" t="str">
        <f aca="true">IF(I846="","",xEURO(OFFSET(C846,-M846+1,0),J846,OFFSET(C846,-M846+2,0),OFFSET(C846,-M846+2,0),OFFSET(C846,-M846+3,0)+AC846,OFFSET(C846,-M846+4,0),1,5)/365.25*I846*10000)</f>
        <v/>
      </c>
      <c r="AB846" s="249" t="str">
        <f aca="true">IF(D846="","",xCalcSkew(OFFSET(C846,-M846,0),E846-OFFSET(C846,-M846+1,0),b)/100)</f>
        <v/>
      </c>
      <c r="AC846" s="249" t="str">
        <f aca="true">IF(I846="","",xCalcSkew(OFFSET(C846,-M846,0),J846-OFFSET(C846,-M846+1,0),b)/100)</f>
        <v/>
      </c>
      <c r="AE846" s="0" t="n">
        <f aca="false">D846*F846*10000*-1</f>
        <v>-0</v>
      </c>
      <c r="AF846" s="0" t="n">
        <f aca="false">I846*K846*10000*-1</f>
        <v>-0</v>
      </c>
      <c r="AG846" s="0" t="n">
        <f aca="false">AE846+AF846</f>
        <v>-0</v>
      </c>
    </row>
    <row r="847" customFormat="false" ht="12.75" hidden="false" customHeight="false" outlineLevel="0" collapsed="false">
      <c r="D847" s="274" t="n">
        <f aca="true">SUM(INDIRECT(CONCATENATE(ADDRESS(ROW(D811),COLUMN(D811)),":",ADDRESS(ROW()-1,COLUMN()))))</f>
        <v>-235</v>
      </c>
      <c r="I847" s="274" t="n">
        <f aca="true">SUM(INDIRECT(CONCATENATE(ADDRESS(ROW(I811),COLUMN(I811)),":",ADDRESS(ROW()-1,COLUMN()))))</f>
        <v>365</v>
      </c>
      <c r="J847" s="170"/>
      <c r="K847" s="170"/>
      <c r="L847" s="170"/>
      <c r="N847" s="274" t="e">
        <f aca="true">SUM(INDIRECT(CONCATENATE(ADDRESS(ROW(N811),COLUMN(N811)),":",ADDRESS(ROW()-1,COLUMN()))))</f>
        <v>#NAME?</v>
      </c>
      <c r="O847" s="274" t="e">
        <f aca="true">SUM(INDIRECT(CONCATENATE(ADDRESS(ROW(O811),COLUMN(O811)),":",ADDRESS(ROW()-1,COLUMN()))))</f>
        <v>#NAME?</v>
      </c>
      <c r="P847" s="274" t="e">
        <f aca="true">SUM(INDIRECT(CONCATENATE(ADDRESS(ROW(P811),COLUMN(P811)),":",ADDRESS(ROW()-1,COLUMN()))))</f>
        <v>#NAME?</v>
      </c>
      <c r="Q847" s="274" t="e">
        <f aca="true">SUM(INDIRECT(CONCATENATE(ADDRESS(ROW(Q811),COLUMN(Q811)),":",ADDRESS(ROW()-1,COLUMN()))))</f>
        <v>#NAME?</v>
      </c>
      <c r="R847" s="274" t="e">
        <f aca="true">SUM(INDIRECT(CONCATENATE(ADDRESS(ROW(R811),COLUMN(R811)),":",ADDRESS(ROW()-1,COLUMN()))))</f>
        <v>#NAME?</v>
      </c>
      <c r="S847" s="274" t="e">
        <f aca="true">SUM(INDIRECT(CONCATENATE(ADDRESS(ROW(S811),COLUMN(S811)),":",ADDRESS(ROW()-1,COLUMN()))))</f>
        <v>#NAME?</v>
      </c>
      <c r="T847" s="175"/>
      <c r="U847" s="274" t="e">
        <f aca="true">SUM(INDIRECT(CONCATENATE(ADDRESS(ROW(U811),COLUMN(U811)),":",ADDRESS(ROW()-1,COLUMN()))))</f>
        <v>#NAME?</v>
      </c>
      <c r="V847" s="274" t="e">
        <f aca="true">SUM(INDIRECT(CONCATENATE(ADDRESS(ROW(V811),COLUMN(V811)),":",ADDRESS(ROW()-1,COLUMN()))))</f>
        <v>#NAME?</v>
      </c>
      <c r="W847" s="274" t="e">
        <f aca="true">SUM(INDIRECT(CONCATENATE(ADDRESS(ROW(W811),COLUMN(W811)),":",ADDRESS(ROW()-1,COLUMN()))))</f>
        <v>#NAME?</v>
      </c>
      <c r="X847" s="274" t="e">
        <f aca="true">SUM(INDIRECT(CONCATENATE(ADDRESS(ROW(X811),COLUMN(X811)),":",ADDRESS(ROW()-1,COLUMN()))))</f>
        <v>#NAME?</v>
      </c>
      <c r="Y847" s="274" t="e">
        <f aca="true">SUM(INDIRECT(CONCATENATE(ADDRESS(ROW(Y811),COLUMN(Y811)),":",ADDRESS(ROW()-1,COLUMN()))))</f>
        <v>#NAME?</v>
      </c>
      <c r="Z847" s="274" t="e">
        <f aca="true">SUM(INDIRECT(CONCATENATE(ADDRESS(ROW(Z811),COLUMN(Z811)),":",ADDRESS(ROW()-1,COLUMN()))))</f>
        <v>#NAME?</v>
      </c>
      <c r="AE847" s="0" t="n">
        <f aca="false">D847*F847*10000*-1</f>
        <v>0</v>
      </c>
      <c r="AF847" s="0" t="n">
        <f aca="false">I847*K847*10000*-1</f>
        <v>-0</v>
      </c>
      <c r="AG847" s="0" t="n">
        <f aca="false">AE847+AF847</f>
        <v>0</v>
      </c>
    </row>
    <row r="848" customFormat="false" ht="12.75" hidden="false" customHeight="false" outlineLevel="0" collapsed="false">
      <c r="AE848" s="0" t="n">
        <f aca="false">D848*F848*10000*-1</f>
        <v>-0</v>
      </c>
      <c r="AF848" s="0" t="n">
        <f aca="false">I848*K848*10000*-1</f>
        <v>-0</v>
      </c>
      <c r="AG848" s="0" t="n">
        <f aca="false">AE848+AF848</f>
        <v>-0</v>
      </c>
    </row>
    <row r="849" customFormat="false" ht="12.75" hidden="false" customHeight="false" outlineLevel="0" collapsed="false">
      <c r="C849" s="264" t="n">
        <f aca="false">EOMONTH(C811,0)+1</f>
        <v>37895</v>
      </c>
      <c r="D849" s="265" t="n">
        <v>15</v>
      </c>
      <c r="E849" s="266" t="n">
        <v>3.25</v>
      </c>
      <c r="F849" s="266" t="n">
        <v>0.565</v>
      </c>
      <c r="G849" s="267" t="s">
        <v>167</v>
      </c>
      <c r="I849" s="265" t="n">
        <v>15</v>
      </c>
      <c r="J849" s="266" t="n">
        <v>3.25</v>
      </c>
      <c r="K849" s="266" t="n">
        <v>0.565</v>
      </c>
      <c r="L849" s="268" t="s">
        <v>167</v>
      </c>
      <c r="M849" s="247" t="n">
        <v>0</v>
      </c>
      <c r="N849" s="175" t="e">
        <f aca="true">IF(D849="","",xEURO(OFFSET(C849,-M849+1,0),E849,OFFSET(C849,-M849+2,0),OFFSET(C849,-M849+2,0),OFFSET(C849,-M849+3,0)+AB849,OFFSET(C849,-M849+4,0),0,1)*D849)</f>
        <v>#NAME?</v>
      </c>
      <c r="O849" s="235" t="e">
        <f aca="true">IF(D849="","",xEURO(OFFSET(C849,-M849+1,0),E849,OFFSET(C849,-M849+2,0),OFFSET(C849,-M849+2,0),OFFSET(C849,-M849+3,0)+AB849,OFFSET(C849,-M849+4,0),0,0))</f>
        <v>#NAME?</v>
      </c>
      <c r="P849" s="175" t="e">
        <f aca="false">IF(D849="","",(O849-F849)*D849*10)</f>
        <v>#NAME?</v>
      </c>
      <c r="Q849" s="175" t="e">
        <f aca="true">IF(D849="","",xEURO(OFFSET(C849,-M849+1,0),E849,OFFSET(C849,-M849+2,0),OFFSET(C849,-M849+2,0),OFFSET(C849,-M849+3,0)+AB849,OFFSET(C849,-M849+4,0),0,2)/10*D849)</f>
        <v>#NAME?</v>
      </c>
      <c r="R849" s="248" t="e">
        <f aca="true">IF(D849="","",xEURO(OFFSET(C849,-M849+1,0),E849,OFFSET(C849,-M849+2,0),OFFSET(C849,-M849+2,0),OFFSET(C849,-M849+3,0)+AB849,OFFSET(C849,-M849+4,0),0,3)/100*D849*10000)</f>
        <v>#NAME?</v>
      </c>
      <c r="S849" s="248" t="e">
        <f aca="true">IF(D849="","",xEURO(OFFSET(C849,-M849+1,0),E849,OFFSET(C849,-M849+2,0),OFFSET(C849,-M849+2,0),OFFSET(C849,-M849+3,0)+AB849,OFFSET(C849,-M849+4,0),0,5)/365.25*D849*10000)</f>
        <v>#NAME?</v>
      </c>
      <c r="U849" s="175" t="e">
        <f aca="true">IF(I849="","",xEURO(OFFSET(C849,-M849+1,0),J849,OFFSET(C849,-M849+2,0),OFFSET(C849,-M849+2,0),OFFSET(C849,-M849+3,0)+AC849,OFFSET(C849,-M849+4,0),1,1)*I849)</f>
        <v>#NAME?</v>
      </c>
      <c r="V849" s="235" t="e">
        <f aca="true">IF(I849="","",xEURO(OFFSET(C849,-M849+1,0),J849,OFFSET(C849,-M849+2,0),OFFSET(C849,-M849+2,0),OFFSET(C849,-M849+3,0)+AC849,OFFSET(C849,-M849+4,0),1,0))</f>
        <v>#NAME?</v>
      </c>
      <c r="W849" s="175" t="e">
        <f aca="false">IF(I849="","",(V849-K849)*I849*10)</f>
        <v>#NAME?</v>
      </c>
      <c r="X849" s="175" t="e">
        <f aca="true">IF(I849="","",xEURO(OFFSET(C849,-M849+1,0),J849,OFFSET(C849,-M849+2,0),OFFSET(C849,-M849+2,0),OFFSET(C849,-M849+3,0)+AC849,OFFSET(C849,-M849+4,0),1,2)/10*I849)</f>
        <v>#NAME?</v>
      </c>
      <c r="Y849" s="248" t="e">
        <f aca="true">IF(I849="","",xEURO(OFFSET(C849,-M849+1,0),J849,OFFSET(C849,-M849+2,0),OFFSET(C849,-M849+2,0),OFFSET(C849,-M849+3,0)+AC849,OFFSET(C849,-M849+4,0),1,3)/100*I849*10000)</f>
        <v>#NAME?</v>
      </c>
      <c r="Z849" s="248" t="e">
        <f aca="true">IF(I849="","",xEURO(OFFSET(C849,-M849+1,0),J849,OFFSET(C849,-M849+2,0),OFFSET(C849,-M849+2,0),OFFSET(C849,-M849+3,0)+AC849,OFFSET(C849,-M849+4,0),1,5)/365.25*I849*10000)</f>
        <v>#NAME?</v>
      </c>
      <c r="AB849" s="249" t="e">
        <f aca="true">IF(D849="","",xCalcSkew(OFFSET(C849,-M849,0),E849-OFFSET(C849,-M849+1,0),b)/100)</f>
        <v>#NAME?</v>
      </c>
      <c r="AC849" s="249" t="e">
        <f aca="true">IF(I849="","",xCalcSkew(OFFSET(C849,-M849,0),J849-OFFSET(C849,-M849+1,0),b)/100)</f>
        <v>#NAME?</v>
      </c>
      <c r="AE849" s="0" t="n">
        <f aca="false">D849*F849*10000*-1</f>
        <v>-84750</v>
      </c>
      <c r="AF849" s="0" t="n">
        <f aca="false">I849*K849*10000*-1</f>
        <v>-84750</v>
      </c>
      <c r="AG849" s="0" t="n">
        <f aca="false">AE849+AF849</f>
        <v>-169500</v>
      </c>
    </row>
    <row r="850" customFormat="false" ht="12.75" hidden="false" customHeight="false" outlineLevel="0" collapsed="false">
      <c r="C850" s="269" t="n">
        <f aca="false">INDEX(Inputs!$1:$65536,MATCH(C849,Inputs!C:C,0),5)</f>
        <v>3.505</v>
      </c>
      <c r="D850" s="265" t="n">
        <v>-310</v>
      </c>
      <c r="E850" s="266" t="n">
        <v>2.75</v>
      </c>
      <c r="F850" s="266" t="n">
        <v>0.295</v>
      </c>
      <c r="G850" s="267" t="s">
        <v>235</v>
      </c>
      <c r="I850" s="265" t="n">
        <v>310</v>
      </c>
      <c r="J850" s="266" t="n">
        <v>5.15</v>
      </c>
      <c r="K850" s="266" t="n">
        <v>0.26</v>
      </c>
      <c r="L850" s="268" t="s">
        <v>235</v>
      </c>
      <c r="M850" s="247" t="n">
        <f aca="false">M849+1</f>
        <v>1</v>
      </c>
      <c r="N850" s="175" t="e">
        <f aca="true">IF(D850="","",xEURO(OFFSET(C850,-M850+1,0),E850,OFFSET(C850,-M850+2,0),OFFSET(C850,-M850+2,0),OFFSET(C850,-M850+3,0)+AB850,OFFSET(C850,-M850+4,0),0,1)*D850)</f>
        <v>#NAME?</v>
      </c>
      <c r="O850" s="235" t="e">
        <f aca="true">IF(D850="","",xEURO(OFFSET(C850,-M850+1,0),E850,OFFSET(C850,-M850+2,0),OFFSET(C850,-M850+2,0),OFFSET(C850,-M850+3,0)+AB850,OFFSET(C850,-M850+4,0),0,0))</f>
        <v>#NAME?</v>
      </c>
      <c r="P850" s="175" t="e">
        <f aca="false">IF(D850="","",(O850-F850)*D850*10)</f>
        <v>#NAME?</v>
      </c>
      <c r="Q850" s="175" t="e">
        <f aca="true">IF(D850="","",xEURO(OFFSET(C850,-M850+1,0),E850,OFFSET(C850,-M850+2,0),OFFSET(C850,-M850+2,0),OFFSET(C850,-M850+3,0)+AB850,OFFSET(C850,-M850+4,0),0,2)/10*D850)</f>
        <v>#NAME?</v>
      </c>
      <c r="R850" s="248" t="e">
        <f aca="true">IF(D850="","",xEURO(OFFSET(C850,-M850+1,0),E850,OFFSET(C850,-M850+2,0),OFFSET(C850,-M850+2,0),OFFSET(C850,-M850+3,0)+AB850,OFFSET(C850,-M850+4,0),0,3)/100*D850*10000)</f>
        <v>#NAME?</v>
      </c>
      <c r="S850" s="248" t="e">
        <f aca="true">IF(D850="","",xEURO(OFFSET(C850,-M850+1,0),E850,OFFSET(C850,-M850+2,0),OFFSET(C850,-M850+2,0),OFFSET(C850,-M850+3,0)+AB850,OFFSET(C850,-M850+4,0),0,5)/365.25*D850*10000)</f>
        <v>#NAME?</v>
      </c>
      <c r="U850" s="175" t="e">
        <f aca="true">IF(I850="","",xEURO(OFFSET(C850,-M850+1,0),J850,OFFSET(C850,-M850+2,0),OFFSET(C850,-M850+2,0),OFFSET(C850,-M850+3,0)+AC850,OFFSET(C850,-M850+4,0),1,1)*I850)</f>
        <v>#NAME?</v>
      </c>
      <c r="V850" s="235" t="e">
        <f aca="true">IF(I850="","",xEURO(OFFSET(C850,-M850+1,0),J850,OFFSET(C850,-M850+2,0),OFFSET(C850,-M850+2,0),OFFSET(C850,-M850+3,0)+AC850,OFFSET(C850,-M850+4,0),1,0))</f>
        <v>#NAME?</v>
      </c>
      <c r="W850" s="175" t="e">
        <f aca="false">IF(I850="","",(V850-K850)*I850*10)</f>
        <v>#NAME?</v>
      </c>
      <c r="X850" s="175" t="e">
        <f aca="true">IF(I850="","",xEURO(OFFSET(C850,-M850+1,0),J850,OFFSET(C850,-M850+2,0),OFFSET(C850,-M850+2,0),OFFSET(C850,-M850+3,0)+AC850,OFFSET(C850,-M850+4,0),1,2)/10*I850)</f>
        <v>#NAME?</v>
      </c>
      <c r="Y850" s="248" t="e">
        <f aca="true">IF(I850="","",xEURO(OFFSET(C850,-M850+1,0),J850,OFFSET(C850,-M850+2,0),OFFSET(C850,-M850+2,0),OFFSET(C850,-M850+3,0)+AC850,OFFSET(C850,-M850+4,0),1,3)/100*I850*10000)</f>
        <v>#NAME?</v>
      </c>
      <c r="Z850" s="248" t="e">
        <f aca="true">IF(I850="","",xEURO(OFFSET(C850,-M850+1,0),J850,OFFSET(C850,-M850+2,0),OFFSET(C850,-M850+2,0),OFFSET(C850,-M850+3,0)+AC850,OFFSET(C850,-M850+4,0),1,5)/365.25*I850*10000)</f>
        <v>#NAME?</v>
      </c>
      <c r="AB850" s="249" t="e">
        <f aca="true">IF(D850="","",xCalcSkew(OFFSET(C850,-M850,0),E850-OFFSET(C850,-M850+1,0),b)/100)</f>
        <v>#NAME?</v>
      </c>
      <c r="AC850" s="249" t="e">
        <f aca="true">IF(I850="","",xCalcSkew(OFFSET(C850,-M850,0),J850-OFFSET(C850,-M850+1,0),b)/100)</f>
        <v>#NAME?</v>
      </c>
      <c r="AE850" s="0" t="n">
        <f aca="false">D850*F850*10000*-1</f>
        <v>914500</v>
      </c>
      <c r="AF850" s="0" t="n">
        <f aca="false">I850*K850*10000*-1</f>
        <v>-806000</v>
      </c>
      <c r="AG850" s="0" t="n">
        <f aca="false">AE850+AF850</f>
        <v>108500</v>
      </c>
    </row>
    <row r="851" customFormat="false" ht="12.75" hidden="false" customHeight="false" outlineLevel="0" collapsed="false">
      <c r="C851" s="249" t="n">
        <f aca="false">INDEX(Inputs!$1:$65536,MATCH(C849,Inputs!C:C,0),7)</f>
        <v>0.0328492483202574</v>
      </c>
      <c r="D851" s="265" t="n">
        <v>50</v>
      </c>
      <c r="E851" s="266" t="n">
        <v>3.4</v>
      </c>
      <c r="F851" s="266" t="n">
        <v>0.625</v>
      </c>
      <c r="G851" s="267" t="s">
        <v>236</v>
      </c>
      <c r="I851" s="265" t="n">
        <v>50</v>
      </c>
      <c r="J851" s="266" t="n">
        <v>3.4</v>
      </c>
      <c r="K851" s="266" t="n">
        <v>0.625</v>
      </c>
      <c r="L851" s="268" t="s">
        <v>236</v>
      </c>
      <c r="M851" s="247" t="n">
        <f aca="false">M850+1</f>
        <v>2</v>
      </c>
      <c r="N851" s="175" t="e">
        <f aca="true">IF(D851="","",xEURO(OFFSET(C851,-M851+1,0),E851,OFFSET(C851,-M851+2,0),OFFSET(C851,-M851+2,0),OFFSET(C851,-M851+3,0)+AB851,OFFSET(C851,-M851+4,0),0,1)*D851)</f>
        <v>#NAME?</v>
      </c>
      <c r="O851" s="235" t="e">
        <f aca="true">IF(D851="","",xEURO(OFFSET(C851,-M851+1,0),E851,OFFSET(C851,-M851+2,0),OFFSET(C851,-M851+2,0),OFFSET(C851,-M851+3,0)+AB851,OFFSET(C851,-M851+4,0),0,0))</f>
        <v>#NAME?</v>
      </c>
      <c r="P851" s="175" t="e">
        <f aca="false">IF(D851="","",(O851-F851)*D851*10)</f>
        <v>#NAME?</v>
      </c>
      <c r="Q851" s="175" t="e">
        <f aca="true">IF(D851="","",xEURO(OFFSET(C851,-M851+1,0),E851,OFFSET(C851,-M851+2,0),OFFSET(C851,-M851+2,0),OFFSET(C851,-M851+3,0)+AB851,OFFSET(C851,-M851+4,0),0,2)/10*D851)</f>
        <v>#NAME?</v>
      </c>
      <c r="R851" s="248" t="e">
        <f aca="true">IF(D851="","",xEURO(OFFSET(C851,-M851+1,0),E851,OFFSET(C851,-M851+2,0),OFFSET(C851,-M851+2,0),OFFSET(C851,-M851+3,0)+AB851,OFFSET(C851,-M851+4,0),0,3)/100*D851*10000)</f>
        <v>#NAME?</v>
      </c>
      <c r="S851" s="248" t="e">
        <f aca="true">IF(D851="","",xEURO(OFFSET(C851,-M851+1,0),E851,OFFSET(C851,-M851+2,0),OFFSET(C851,-M851+2,0),OFFSET(C851,-M851+3,0)+AB851,OFFSET(C851,-M851+4,0),0,5)/365.25*D851*10000)</f>
        <v>#NAME?</v>
      </c>
      <c r="U851" s="175" t="e">
        <f aca="true">IF(I851="","",xEURO(OFFSET(C851,-M851+1,0),J851,OFFSET(C851,-M851+2,0),OFFSET(C851,-M851+2,0),OFFSET(C851,-M851+3,0)+AC851,OFFSET(C851,-M851+4,0),1,1)*I851)</f>
        <v>#NAME?</v>
      </c>
      <c r="V851" s="235" t="e">
        <f aca="true">IF(I851="","",xEURO(OFFSET(C851,-M851+1,0),J851,OFFSET(C851,-M851+2,0),OFFSET(C851,-M851+2,0),OFFSET(C851,-M851+3,0)+AC851,OFFSET(C851,-M851+4,0),1,0))</f>
        <v>#NAME?</v>
      </c>
      <c r="W851" s="175" t="e">
        <f aca="false">IF(I851="","",(V851-K851)*I851*10)</f>
        <v>#NAME?</v>
      </c>
      <c r="X851" s="175" t="e">
        <f aca="true">IF(I851="","",xEURO(OFFSET(C851,-M851+1,0),J851,OFFSET(C851,-M851+2,0),OFFSET(C851,-M851+2,0),OFFSET(C851,-M851+3,0)+AC851,OFFSET(C851,-M851+4,0),1,2)/10*I851)</f>
        <v>#NAME?</v>
      </c>
      <c r="Y851" s="248" t="e">
        <f aca="true">IF(I851="","",xEURO(OFFSET(C851,-M851+1,0),J851,OFFSET(C851,-M851+2,0),OFFSET(C851,-M851+2,0),OFFSET(C851,-M851+3,0)+AC851,OFFSET(C851,-M851+4,0),1,3)/100*I851*10000)</f>
        <v>#NAME?</v>
      </c>
      <c r="Z851" s="248" t="e">
        <f aca="true">IF(I851="","",xEURO(OFFSET(C851,-M851+1,0),J851,OFFSET(C851,-M851+2,0),OFFSET(C851,-M851+2,0),OFFSET(C851,-M851+3,0)+AC851,OFFSET(C851,-M851+4,0),1,5)/365.25*I851*10000)</f>
        <v>#NAME?</v>
      </c>
      <c r="AB851" s="249" t="e">
        <f aca="true">IF(D851="","",xCalcSkew(OFFSET(C851,-M851,0),E851-OFFSET(C851,-M851+1,0),b)/100)</f>
        <v>#NAME?</v>
      </c>
      <c r="AC851" s="249" t="e">
        <f aca="true">IF(I851="","",xCalcSkew(OFFSET(C851,-M851,0),J851-OFFSET(C851,-M851+1,0),b)/100)</f>
        <v>#NAME?</v>
      </c>
      <c r="AE851" s="0" t="n">
        <f aca="false">D851*F851*10000*-1</f>
        <v>-312500</v>
      </c>
      <c r="AF851" s="0" t="n">
        <f aca="false">I851*K851*10000*-1</f>
        <v>-312500</v>
      </c>
      <c r="AG851" s="0" t="n">
        <f aca="false">AE851+AF851</f>
        <v>-625000</v>
      </c>
    </row>
    <row r="852" customFormat="false" ht="12.75" hidden="false" customHeight="false" outlineLevel="0" collapsed="false">
      <c r="C852" s="270" t="n">
        <f aca="false">INDEX(Inputs!$1:$65536,MATCH(C849,Inputs!C:C,0),6)</f>
        <v>0.3875</v>
      </c>
      <c r="D852" s="265"/>
      <c r="E852" s="266"/>
      <c r="F852" s="266"/>
      <c r="G852" s="267"/>
      <c r="I852" s="265"/>
      <c r="J852" s="266"/>
      <c r="K852" s="266"/>
      <c r="L852" s="268"/>
      <c r="M852" s="247" t="n">
        <f aca="false">M851+1</f>
        <v>3</v>
      </c>
      <c r="N852" s="175" t="str">
        <f aca="true">IF(D852="","",xEURO(OFFSET(C852,-M852+1,0),E852,OFFSET(C852,-M852+2,0),OFFSET(C852,-M852+2,0),OFFSET(C852,-M852+3,0)+AB852,OFFSET(C852,-M852+4,0),0,1)*D852)</f>
        <v/>
      </c>
      <c r="O852" s="235" t="str">
        <f aca="true">IF(D852="","",xEURO(OFFSET(C852,-M852+1,0),E852,OFFSET(C852,-M852+2,0),OFFSET(C852,-M852+2,0),OFFSET(C852,-M852+3,0)+AB852,OFFSET(C852,-M852+4,0),0,0))</f>
        <v/>
      </c>
      <c r="P852" s="175" t="str">
        <f aca="false">IF(D852="","",(O852-F852)*D852*10)</f>
        <v/>
      </c>
      <c r="Q852" s="175" t="str">
        <f aca="true">IF(D852="","",xEURO(OFFSET(C852,-M852+1,0),E852,OFFSET(C852,-M852+2,0),OFFSET(C852,-M852+2,0),OFFSET(C852,-M852+3,0)+AB852,OFFSET(C852,-M852+4,0),0,2)/10*D852)</f>
        <v/>
      </c>
      <c r="R852" s="248" t="str">
        <f aca="true">IF(D852="","",xEURO(OFFSET(C852,-M852+1,0),E852,OFFSET(C852,-M852+2,0),OFFSET(C852,-M852+2,0),OFFSET(C852,-M852+3,0)+AB852,OFFSET(C852,-M852+4,0),0,3)/100*D852*10000)</f>
        <v/>
      </c>
      <c r="S852" s="248" t="str">
        <f aca="true">IF(D852="","",xEURO(OFFSET(C852,-M852+1,0),E852,OFFSET(C852,-M852+2,0),OFFSET(C852,-M852+2,0),OFFSET(C852,-M852+3,0)+AB852,OFFSET(C852,-M852+4,0),0,5)/365.25*D852*10000)</f>
        <v/>
      </c>
      <c r="U852" s="175" t="str">
        <f aca="true">IF(I852="","",xEURO(OFFSET(C852,-M852+1,0),J852,OFFSET(C852,-M852+2,0),OFFSET(C852,-M852+2,0),OFFSET(C852,-M852+3,0)+AC852,OFFSET(C852,-M852+4,0),1,1)*I852)</f>
        <v/>
      </c>
      <c r="V852" s="235" t="str">
        <f aca="true">IF(I852="","",xEURO(OFFSET(C852,-M852+1,0),J852,OFFSET(C852,-M852+2,0),OFFSET(C852,-M852+2,0),OFFSET(C852,-M852+3,0)+AC852,OFFSET(C852,-M852+4,0),1,0))</f>
        <v/>
      </c>
      <c r="W852" s="175" t="str">
        <f aca="false">IF(I852="","",(V852-K852)*I852*10)</f>
        <v/>
      </c>
      <c r="X852" s="175" t="str">
        <f aca="true">IF(I852="","",xEURO(OFFSET(C852,-M852+1,0),J852,OFFSET(C852,-M852+2,0),OFFSET(C852,-M852+2,0),OFFSET(C852,-M852+3,0)+AC852,OFFSET(C852,-M852+4,0),1,2)/10*I852)</f>
        <v/>
      </c>
      <c r="Y852" s="248" t="str">
        <f aca="true">IF(I852="","",xEURO(OFFSET(C852,-M852+1,0),J852,OFFSET(C852,-M852+2,0),OFFSET(C852,-M852+2,0),OFFSET(C852,-M852+3,0)+AC852,OFFSET(C852,-M852+4,0),1,3)/100*I852*10000)</f>
        <v/>
      </c>
      <c r="Z852" s="248" t="str">
        <f aca="true">IF(I852="","",xEURO(OFFSET(C852,-M852+1,0),J852,OFFSET(C852,-M852+2,0),OFFSET(C852,-M852+2,0),OFFSET(C852,-M852+3,0)+AC852,OFFSET(C852,-M852+4,0),1,5)/365.25*I852*10000)</f>
        <v/>
      </c>
      <c r="AB852" s="249" t="str">
        <f aca="true">IF(D852="","",xCalcSkew(OFFSET(C852,-M852,0),E852-OFFSET(C852,-M852+1,0),b)/100)</f>
        <v/>
      </c>
      <c r="AC852" s="249" t="str">
        <f aca="true">IF(I852="","",xCalcSkew(OFFSET(C852,-M852,0),J852-OFFSET(C852,-M852+1,0),b)/100)</f>
        <v/>
      </c>
      <c r="AE852" s="0" t="n">
        <f aca="false">D852*F852*10000*-1</f>
        <v>-0</v>
      </c>
      <c r="AF852" s="0" t="n">
        <f aca="false">I852*K852*10000*-1</f>
        <v>-0</v>
      </c>
      <c r="AG852" s="0" t="n">
        <f aca="false">AE852+AF852</f>
        <v>-0</v>
      </c>
    </row>
    <row r="853" customFormat="false" ht="12.75" hidden="false" customHeight="false" outlineLevel="0" collapsed="false">
      <c r="C853" s="271" t="n">
        <f aca="false">INDEX(Inputs!$1:$65536,MATCH(C849,Inputs!C:C,0),9)</f>
        <v>678</v>
      </c>
      <c r="D853" s="265"/>
      <c r="E853" s="266"/>
      <c r="F853" s="266"/>
      <c r="G853" s="267"/>
      <c r="I853" s="265"/>
      <c r="J853" s="266"/>
      <c r="K853" s="266"/>
      <c r="L853" s="268"/>
      <c r="M853" s="247" t="n">
        <f aca="false">M852+1</f>
        <v>4</v>
      </c>
      <c r="N853" s="175" t="str">
        <f aca="true">IF(D853="","",xEURO(OFFSET(C853,-M853+1,0),E853,OFFSET(C853,-M853+2,0),OFFSET(C853,-M853+2,0),OFFSET(C853,-M853+3,0)+AB853,OFFSET(C853,-M853+4,0),0,1)*D853)</f>
        <v/>
      </c>
      <c r="O853" s="235" t="str">
        <f aca="true">IF(D853="","",xEURO(OFFSET(C853,-M853+1,0),E853,OFFSET(C853,-M853+2,0),OFFSET(C853,-M853+2,0),OFFSET(C853,-M853+3,0)+AB853,OFFSET(C853,-M853+4,0),0,0))</f>
        <v/>
      </c>
      <c r="P853" s="175" t="str">
        <f aca="false">IF(D853="","",(O853-F853)*D853*10)</f>
        <v/>
      </c>
      <c r="Q853" s="175" t="str">
        <f aca="true">IF(D853="","",xEURO(OFFSET(C853,-M853+1,0),E853,OFFSET(C853,-M853+2,0),OFFSET(C853,-M853+2,0),OFFSET(C853,-M853+3,0)+AB853,OFFSET(C853,-M853+4,0),0,2)/10*D853)</f>
        <v/>
      </c>
      <c r="R853" s="248" t="str">
        <f aca="true">IF(D853="","",xEURO(OFFSET(C853,-M853+1,0),E853,OFFSET(C853,-M853+2,0),OFFSET(C853,-M853+2,0),OFFSET(C853,-M853+3,0)+AB853,OFFSET(C853,-M853+4,0),0,3)/100*D853*10000)</f>
        <v/>
      </c>
      <c r="S853" s="248" t="str">
        <f aca="true">IF(D853="","",xEURO(OFFSET(C853,-M853+1,0),E853,OFFSET(C853,-M853+2,0),OFFSET(C853,-M853+2,0),OFFSET(C853,-M853+3,0)+AB853,OFFSET(C853,-M853+4,0),0,5)/365.25*D853*10000)</f>
        <v/>
      </c>
      <c r="U853" s="175" t="str">
        <f aca="true">IF(I853="","",xEURO(OFFSET(C853,-M853+1,0),J853,OFFSET(C853,-M853+2,0),OFFSET(C853,-M853+2,0),OFFSET(C853,-M853+3,0)+AC853,OFFSET(C853,-M853+4,0),1,1)*I853)</f>
        <v/>
      </c>
      <c r="V853" s="235" t="str">
        <f aca="true">IF(I853="","",xEURO(OFFSET(C853,-M853+1,0),J853,OFFSET(C853,-M853+2,0),OFFSET(C853,-M853+2,0),OFFSET(C853,-M853+3,0)+AC853,OFFSET(C853,-M853+4,0),1,0))</f>
        <v/>
      </c>
      <c r="W853" s="175" t="str">
        <f aca="false">IF(I853="","",(V853-K853)*I853*10)</f>
        <v/>
      </c>
      <c r="X853" s="175" t="str">
        <f aca="true">IF(I853="","",xEURO(OFFSET(C853,-M853+1,0),J853,OFFSET(C853,-M853+2,0),OFFSET(C853,-M853+2,0),OFFSET(C853,-M853+3,0)+AC853,OFFSET(C853,-M853+4,0),1,2)/10*I853)</f>
        <v/>
      </c>
      <c r="Y853" s="248" t="str">
        <f aca="true">IF(I853="","",xEURO(OFFSET(C853,-M853+1,0),J853,OFFSET(C853,-M853+2,0),OFFSET(C853,-M853+2,0),OFFSET(C853,-M853+3,0)+AC853,OFFSET(C853,-M853+4,0),1,3)/100*I853*10000)</f>
        <v/>
      </c>
      <c r="Z853" s="248" t="str">
        <f aca="true">IF(I853="","",xEURO(OFFSET(C853,-M853+1,0),J853,OFFSET(C853,-M853+2,0),OFFSET(C853,-M853+2,0),OFFSET(C853,-M853+3,0)+AC853,OFFSET(C853,-M853+4,0),1,5)/365.25*I853*10000)</f>
        <v/>
      </c>
      <c r="AB853" s="249" t="str">
        <f aca="true">IF(D853="","",xCalcSkew(OFFSET(C853,-M853,0),E853-OFFSET(C853,-M853+1,0),b)/100)</f>
        <v/>
      </c>
      <c r="AC853" s="249" t="str">
        <f aca="true">IF(I853="","",xCalcSkew(OFFSET(C853,-M853,0),J853-OFFSET(C853,-M853+1,0),b)/100)</f>
        <v/>
      </c>
      <c r="AE853" s="0" t="n">
        <f aca="false">D853*F853*10000*-1</f>
        <v>-0</v>
      </c>
      <c r="AF853" s="0" t="n">
        <f aca="false">I853*K853*10000*-1</f>
        <v>-0</v>
      </c>
      <c r="AG853" s="0" t="n">
        <f aca="false">AE853+AF853</f>
        <v>-0</v>
      </c>
    </row>
    <row r="854" customFormat="false" ht="12.75" hidden="false" customHeight="false" outlineLevel="0" collapsed="false">
      <c r="C854" s="272" t="n">
        <f aca="false">D885+I885</f>
        <v>130</v>
      </c>
      <c r="D854" s="265"/>
      <c r="E854" s="266"/>
      <c r="F854" s="266"/>
      <c r="G854" s="267"/>
      <c r="I854" s="265"/>
      <c r="J854" s="266"/>
      <c r="K854" s="266"/>
      <c r="L854" s="268"/>
      <c r="M854" s="247" t="n">
        <f aca="false">M853+1</f>
        <v>5</v>
      </c>
      <c r="N854" s="175" t="str">
        <f aca="true">IF(D854="","",xEURO(OFFSET(C854,-M854+1,0),E854,OFFSET(C854,-M854+2,0),OFFSET(C854,-M854+2,0),OFFSET(C854,-M854+3,0)+AB854,OFFSET(C854,-M854+4,0),0,1)*D854)</f>
        <v/>
      </c>
      <c r="O854" s="235" t="str">
        <f aca="true">IF(D854="","",xEURO(OFFSET(C854,-M854+1,0),E854,OFFSET(C854,-M854+2,0),OFFSET(C854,-M854+2,0),OFFSET(C854,-M854+3,0)+AB854,OFFSET(C854,-M854+4,0),0,0))</f>
        <v/>
      </c>
      <c r="P854" s="175" t="str">
        <f aca="false">IF(D854="","",(O854-F854)*D854*10)</f>
        <v/>
      </c>
      <c r="Q854" s="175" t="str">
        <f aca="true">IF(D854="","",xEURO(OFFSET(C854,-M854+1,0),E854,OFFSET(C854,-M854+2,0),OFFSET(C854,-M854+2,0),OFFSET(C854,-M854+3,0)+AB854,OFFSET(C854,-M854+4,0),0,2)/10*D854)</f>
        <v/>
      </c>
      <c r="R854" s="248" t="str">
        <f aca="true">IF(D854="","",xEURO(OFFSET(C854,-M854+1,0),E854,OFFSET(C854,-M854+2,0),OFFSET(C854,-M854+2,0),OFFSET(C854,-M854+3,0)+AB854,OFFSET(C854,-M854+4,0),0,3)/100*D854*10000)</f>
        <v/>
      </c>
      <c r="S854" s="248" t="str">
        <f aca="true">IF(D854="","",xEURO(OFFSET(C854,-M854+1,0),E854,OFFSET(C854,-M854+2,0),OFFSET(C854,-M854+2,0),OFFSET(C854,-M854+3,0)+AB854,OFFSET(C854,-M854+4,0),0,5)/365.25*D854*10000)</f>
        <v/>
      </c>
      <c r="U854" s="175" t="str">
        <f aca="true">IF(I854="","",xEURO(OFFSET(C854,-M854+1,0),J854,OFFSET(C854,-M854+2,0),OFFSET(C854,-M854+2,0),OFFSET(C854,-M854+3,0)+AC854,OFFSET(C854,-M854+4,0),1,1)*I854)</f>
        <v/>
      </c>
      <c r="V854" s="235" t="str">
        <f aca="true">IF(I854="","",xEURO(OFFSET(C854,-M854+1,0),J854,OFFSET(C854,-M854+2,0),OFFSET(C854,-M854+2,0),OFFSET(C854,-M854+3,0)+AC854,OFFSET(C854,-M854+4,0),1,0))</f>
        <v/>
      </c>
      <c r="W854" s="175" t="str">
        <f aca="false">IF(I854="","",(V854-K854)*I854*10)</f>
        <v/>
      </c>
      <c r="X854" s="175" t="str">
        <f aca="true">IF(I854="","",xEURO(OFFSET(C854,-M854+1,0),J854,OFFSET(C854,-M854+2,0),OFFSET(C854,-M854+2,0),OFFSET(C854,-M854+3,0)+AC854,OFFSET(C854,-M854+4,0),1,2)/10*I854)</f>
        <v/>
      </c>
      <c r="Y854" s="248" t="str">
        <f aca="true">IF(I854="","",xEURO(OFFSET(C854,-M854+1,0),J854,OFFSET(C854,-M854+2,0),OFFSET(C854,-M854+2,0),OFFSET(C854,-M854+3,0)+AC854,OFFSET(C854,-M854+4,0),1,3)/100*I854*10000)</f>
        <v/>
      </c>
      <c r="Z854" s="248" t="str">
        <f aca="true">IF(I854="","",xEURO(OFFSET(C854,-M854+1,0),J854,OFFSET(C854,-M854+2,0),OFFSET(C854,-M854+2,0),OFFSET(C854,-M854+3,0)+AC854,OFFSET(C854,-M854+4,0),1,5)/365.25*I854*10000)</f>
        <v/>
      </c>
      <c r="AB854" s="249" t="str">
        <f aca="true">IF(D854="","",xCalcSkew(OFFSET(C854,-M854,0),E854-OFFSET(C854,-M854+1,0),b)/100)</f>
        <v/>
      </c>
      <c r="AC854" s="249" t="str">
        <f aca="true">IF(I854="","",xCalcSkew(OFFSET(C854,-M854,0),J854-OFFSET(C854,-M854+1,0),b)/100)</f>
        <v/>
      </c>
      <c r="AE854" s="0" t="n">
        <f aca="false">D854*F854*10000*-1</f>
        <v>-0</v>
      </c>
      <c r="AF854" s="0" t="n">
        <f aca="false">I854*K854*10000*-1</f>
        <v>-0</v>
      </c>
      <c r="AG854" s="0" t="n">
        <f aca="false">AE854+AF854</f>
        <v>-0</v>
      </c>
    </row>
    <row r="855" customFormat="false" ht="12.75" hidden="false" customHeight="false" outlineLevel="0" collapsed="false">
      <c r="C855" s="272" t="e">
        <f aca="false">N885+U885</f>
        <v>#NAME?</v>
      </c>
      <c r="D855" s="265"/>
      <c r="E855" s="266"/>
      <c r="F855" s="266"/>
      <c r="G855" s="267"/>
      <c r="I855" s="265"/>
      <c r="J855" s="266"/>
      <c r="K855" s="266"/>
      <c r="L855" s="268"/>
      <c r="M855" s="247" t="n">
        <f aca="false">M854+1</f>
        <v>6</v>
      </c>
      <c r="N855" s="175" t="str">
        <f aca="true">IF(D855="","",xEURO(OFFSET(C855,-M855+1,0),E855,OFFSET(C855,-M855+2,0),OFFSET(C855,-M855+2,0),OFFSET(C855,-M855+3,0)+AB855,OFFSET(C855,-M855+4,0),0,1)*D855)</f>
        <v/>
      </c>
      <c r="O855" s="235" t="str">
        <f aca="true">IF(D855="","",xEURO(OFFSET(C855,-M855+1,0),E855,OFFSET(C855,-M855+2,0),OFFSET(C855,-M855+2,0),OFFSET(C855,-M855+3,0)+AB855,OFFSET(C855,-M855+4,0),0,0))</f>
        <v/>
      </c>
      <c r="P855" s="175" t="str">
        <f aca="false">IF(D855="","",(O855-F855)*D855*10)</f>
        <v/>
      </c>
      <c r="Q855" s="175" t="str">
        <f aca="true">IF(D855="","",xEURO(OFFSET(C855,-M855+1,0),E855,OFFSET(C855,-M855+2,0),OFFSET(C855,-M855+2,0),OFFSET(C855,-M855+3,0)+AB855,OFFSET(C855,-M855+4,0),0,2)/10*D855)</f>
        <v/>
      </c>
      <c r="R855" s="248" t="str">
        <f aca="true">IF(D855="","",xEURO(OFFSET(C855,-M855+1,0),E855,OFFSET(C855,-M855+2,0),OFFSET(C855,-M855+2,0),OFFSET(C855,-M855+3,0)+AB855,OFFSET(C855,-M855+4,0),0,3)/100*D855*10000)</f>
        <v/>
      </c>
      <c r="S855" s="248" t="str">
        <f aca="true">IF(D855="","",xEURO(OFFSET(C855,-M855+1,0),E855,OFFSET(C855,-M855+2,0),OFFSET(C855,-M855+2,0),OFFSET(C855,-M855+3,0)+AB855,OFFSET(C855,-M855+4,0),0,5)/365.25*D855*10000)</f>
        <v/>
      </c>
      <c r="U855" s="175" t="str">
        <f aca="true">IF(I855="","",xEURO(OFFSET(C855,-M855+1,0),J855,OFFSET(C855,-M855+2,0),OFFSET(C855,-M855+2,0),OFFSET(C855,-M855+3,0)+AC855,OFFSET(C855,-M855+4,0),1,1)*I855)</f>
        <v/>
      </c>
      <c r="V855" s="235" t="str">
        <f aca="true">IF(I855="","",xEURO(OFFSET(C855,-M855+1,0),J855,OFFSET(C855,-M855+2,0),OFFSET(C855,-M855+2,0),OFFSET(C855,-M855+3,0)+AC855,OFFSET(C855,-M855+4,0),1,0))</f>
        <v/>
      </c>
      <c r="W855" s="175" t="str">
        <f aca="false">IF(I855="","",(V855-K855)*I855*10)</f>
        <v/>
      </c>
      <c r="X855" s="175" t="str">
        <f aca="true">IF(I855="","",xEURO(OFFSET(C855,-M855+1,0),J855,OFFSET(C855,-M855+2,0),OFFSET(C855,-M855+2,0),OFFSET(C855,-M855+3,0)+AC855,OFFSET(C855,-M855+4,0),1,2)/10*I855)</f>
        <v/>
      </c>
      <c r="Y855" s="248" t="str">
        <f aca="true">IF(I855="","",xEURO(OFFSET(C855,-M855+1,0),J855,OFFSET(C855,-M855+2,0),OFFSET(C855,-M855+2,0),OFFSET(C855,-M855+3,0)+AC855,OFFSET(C855,-M855+4,0),1,3)/100*I855*10000)</f>
        <v/>
      </c>
      <c r="Z855" s="248" t="str">
        <f aca="true">IF(I855="","",xEURO(OFFSET(C855,-M855+1,0),J855,OFFSET(C855,-M855+2,0),OFFSET(C855,-M855+2,0),OFFSET(C855,-M855+3,0)+AC855,OFFSET(C855,-M855+4,0),1,5)/365.25*I855*10000)</f>
        <v/>
      </c>
      <c r="AB855" s="249" t="str">
        <f aca="true">IF(D855="","",xCalcSkew(OFFSET(C855,-M855,0),E855-OFFSET(C855,-M855+1,0),b)/100)</f>
        <v/>
      </c>
      <c r="AC855" s="249" t="str">
        <f aca="true">IF(I855="","",xCalcSkew(OFFSET(C855,-M855,0),J855-OFFSET(C855,-M855+1,0),b)/100)</f>
        <v/>
      </c>
      <c r="AE855" s="0" t="n">
        <f aca="false">D855*F855*10000*-1</f>
        <v>-0</v>
      </c>
      <c r="AF855" s="0" t="n">
        <f aca="false">I855*K855*10000*-1</f>
        <v>-0</v>
      </c>
      <c r="AG855" s="0" t="n">
        <f aca="false">AE855+AF855</f>
        <v>-0</v>
      </c>
    </row>
    <row r="856" customFormat="false" ht="12.75" hidden="false" customHeight="false" outlineLevel="0" collapsed="false">
      <c r="C856" s="273" t="e">
        <f aca="false">Q885+X885</f>
        <v>#NAME?</v>
      </c>
      <c r="D856" s="265"/>
      <c r="E856" s="266"/>
      <c r="F856" s="266"/>
      <c r="G856" s="267"/>
      <c r="I856" s="265"/>
      <c r="J856" s="266"/>
      <c r="K856" s="266"/>
      <c r="L856" s="268"/>
      <c r="M856" s="247" t="n">
        <f aca="false">M855+1</f>
        <v>7</v>
      </c>
      <c r="N856" s="175" t="str">
        <f aca="true">IF(D856="","",xEURO(OFFSET(C856,-M856+1,0),E856,OFFSET(C856,-M856+2,0),OFFSET(C856,-M856+2,0),OFFSET(C856,-M856+3,0)+AB856,OFFSET(C856,-M856+4,0),0,1)*D856)</f>
        <v/>
      </c>
      <c r="O856" s="235" t="str">
        <f aca="true">IF(D856="","",xEURO(OFFSET(C856,-M856+1,0),E856,OFFSET(C856,-M856+2,0),OFFSET(C856,-M856+2,0),OFFSET(C856,-M856+3,0)+AB856,OFFSET(C856,-M856+4,0),0,0))</f>
        <v/>
      </c>
      <c r="P856" s="175" t="str">
        <f aca="false">IF(D856="","",(O856-F856)*D856*10)</f>
        <v/>
      </c>
      <c r="Q856" s="175" t="str">
        <f aca="true">IF(D856="","",xEURO(OFFSET(C856,-M856+1,0),E856,OFFSET(C856,-M856+2,0),OFFSET(C856,-M856+2,0),OFFSET(C856,-M856+3,0)+AB856,OFFSET(C856,-M856+4,0),0,2)/10*D856)</f>
        <v/>
      </c>
      <c r="R856" s="248" t="str">
        <f aca="true">IF(D856="","",xEURO(OFFSET(C856,-M856+1,0),E856,OFFSET(C856,-M856+2,0),OFFSET(C856,-M856+2,0),OFFSET(C856,-M856+3,0)+AB856,OFFSET(C856,-M856+4,0),0,3)/100*D856*10000)</f>
        <v/>
      </c>
      <c r="S856" s="248" t="str">
        <f aca="true">IF(D856="","",xEURO(OFFSET(C856,-M856+1,0),E856,OFFSET(C856,-M856+2,0),OFFSET(C856,-M856+2,0),OFFSET(C856,-M856+3,0)+AB856,OFFSET(C856,-M856+4,0),0,5)/365.25*D856*10000)</f>
        <v/>
      </c>
      <c r="U856" s="175" t="str">
        <f aca="true">IF(I856="","",xEURO(OFFSET(C856,-M856+1,0),J856,OFFSET(C856,-M856+2,0),OFFSET(C856,-M856+2,0),OFFSET(C856,-M856+3,0)+AC856,OFFSET(C856,-M856+4,0),1,1)*I856)</f>
        <v/>
      </c>
      <c r="V856" s="235" t="str">
        <f aca="true">IF(I856="","",xEURO(OFFSET(C856,-M856+1,0),J856,OFFSET(C856,-M856+2,0),OFFSET(C856,-M856+2,0),OFFSET(C856,-M856+3,0)+AC856,OFFSET(C856,-M856+4,0),1,0))</f>
        <v/>
      </c>
      <c r="W856" s="175" t="str">
        <f aca="false">IF(I856="","",(V856-K856)*I856*10)</f>
        <v/>
      </c>
      <c r="X856" s="175" t="str">
        <f aca="true">IF(I856="","",xEURO(OFFSET(C856,-M856+1,0),J856,OFFSET(C856,-M856+2,0),OFFSET(C856,-M856+2,0),OFFSET(C856,-M856+3,0)+AC856,OFFSET(C856,-M856+4,0),1,2)/10*I856)</f>
        <v/>
      </c>
      <c r="Y856" s="248" t="str">
        <f aca="true">IF(I856="","",xEURO(OFFSET(C856,-M856+1,0),J856,OFFSET(C856,-M856+2,0),OFFSET(C856,-M856+2,0),OFFSET(C856,-M856+3,0)+AC856,OFFSET(C856,-M856+4,0),1,3)/100*I856*10000)</f>
        <v/>
      </c>
      <c r="Z856" s="248" t="str">
        <f aca="true">IF(I856="","",xEURO(OFFSET(C856,-M856+1,0),J856,OFFSET(C856,-M856+2,0),OFFSET(C856,-M856+2,0),OFFSET(C856,-M856+3,0)+AC856,OFFSET(C856,-M856+4,0),1,5)/365.25*I856*10000)</f>
        <v/>
      </c>
      <c r="AB856" s="249" t="str">
        <f aca="true">IF(D856="","",xCalcSkew(OFFSET(C856,-M856,0),E856-OFFSET(C856,-M856+1,0),b)/100)</f>
        <v/>
      </c>
      <c r="AC856" s="249" t="str">
        <f aca="true">IF(I856="","",xCalcSkew(OFFSET(C856,-M856,0),J856-OFFSET(C856,-M856+1,0),b)/100)</f>
        <v/>
      </c>
      <c r="AE856" s="0" t="n">
        <f aca="false">D856*F856*10000*-1</f>
        <v>-0</v>
      </c>
      <c r="AF856" s="0" t="n">
        <f aca="false">I856*K856*10000*-1</f>
        <v>-0</v>
      </c>
      <c r="AG856" s="0" t="n">
        <f aca="false">AE856+AF856</f>
        <v>-0</v>
      </c>
    </row>
    <row r="857" customFormat="false" ht="12.75" hidden="false" customHeight="false" outlineLevel="0" collapsed="false">
      <c r="C857" s="272" t="e">
        <f aca="false">R885+Y885</f>
        <v>#NAME?</v>
      </c>
      <c r="D857" s="265"/>
      <c r="E857" s="266"/>
      <c r="F857" s="266"/>
      <c r="G857" s="267"/>
      <c r="I857" s="265"/>
      <c r="J857" s="266"/>
      <c r="K857" s="266"/>
      <c r="L857" s="268"/>
      <c r="M857" s="247" t="n">
        <f aca="false">M856+1</f>
        <v>8</v>
      </c>
      <c r="N857" s="175" t="str">
        <f aca="true">IF(D857="","",xEURO(OFFSET(C857,-M857+1,0),E857,OFFSET(C857,-M857+2,0),OFFSET(C857,-M857+2,0),OFFSET(C857,-M857+3,0)+AB857,OFFSET(C857,-M857+4,0),0,1)*D857)</f>
        <v/>
      </c>
      <c r="O857" s="235" t="str">
        <f aca="true">IF(D857="","",xEURO(OFFSET(C857,-M857+1,0),E857,OFFSET(C857,-M857+2,0),OFFSET(C857,-M857+2,0),OFFSET(C857,-M857+3,0)+AB857,OFFSET(C857,-M857+4,0),0,0))</f>
        <v/>
      </c>
      <c r="P857" s="175" t="str">
        <f aca="false">IF(D857="","",(O857-F857)*D857*10)</f>
        <v/>
      </c>
      <c r="Q857" s="175" t="str">
        <f aca="true">IF(D857="","",xEURO(OFFSET(C857,-M857+1,0),E857,OFFSET(C857,-M857+2,0),OFFSET(C857,-M857+2,0),OFFSET(C857,-M857+3,0)+AB857,OFFSET(C857,-M857+4,0),0,2)/10*D857)</f>
        <v/>
      </c>
      <c r="R857" s="248" t="str">
        <f aca="true">IF(D857="","",xEURO(OFFSET(C857,-M857+1,0),E857,OFFSET(C857,-M857+2,0),OFFSET(C857,-M857+2,0),OFFSET(C857,-M857+3,0)+AB857,OFFSET(C857,-M857+4,0),0,3)/100*D857*10000)</f>
        <v/>
      </c>
      <c r="S857" s="248" t="str">
        <f aca="true">IF(D857="","",xEURO(OFFSET(C857,-M857+1,0),E857,OFFSET(C857,-M857+2,0),OFFSET(C857,-M857+2,0),OFFSET(C857,-M857+3,0)+AB857,OFFSET(C857,-M857+4,0),0,5)/365.25*D857*10000)</f>
        <v/>
      </c>
      <c r="U857" s="175" t="str">
        <f aca="true">IF(I857="","",xEURO(OFFSET(C857,-M857+1,0),J857,OFFSET(C857,-M857+2,0),OFFSET(C857,-M857+2,0),OFFSET(C857,-M857+3,0)+AC857,OFFSET(C857,-M857+4,0),1,1)*I857)</f>
        <v/>
      </c>
      <c r="V857" s="235" t="str">
        <f aca="true">IF(I857="","",xEURO(OFFSET(C857,-M857+1,0),J857,OFFSET(C857,-M857+2,0),OFFSET(C857,-M857+2,0),OFFSET(C857,-M857+3,0)+AC857,OFFSET(C857,-M857+4,0),1,0))</f>
        <v/>
      </c>
      <c r="W857" s="175" t="str">
        <f aca="false">IF(I857="","",(V857-K857)*I857*10)</f>
        <v/>
      </c>
      <c r="X857" s="175" t="str">
        <f aca="true">IF(I857="","",xEURO(OFFSET(C857,-M857+1,0),J857,OFFSET(C857,-M857+2,0),OFFSET(C857,-M857+2,0),OFFSET(C857,-M857+3,0)+AC857,OFFSET(C857,-M857+4,0),1,2)/10*I857)</f>
        <v/>
      </c>
      <c r="Y857" s="248" t="str">
        <f aca="true">IF(I857="","",xEURO(OFFSET(C857,-M857+1,0),J857,OFFSET(C857,-M857+2,0),OFFSET(C857,-M857+2,0),OFFSET(C857,-M857+3,0)+AC857,OFFSET(C857,-M857+4,0),1,3)/100*I857*10000)</f>
        <v/>
      </c>
      <c r="Z857" s="248" t="str">
        <f aca="true">IF(I857="","",xEURO(OFFSET(C857,-M857+1,0),J857,OFFSET(C857,-M857+2,0),OFFSET(C857,-M857+2,0),OFFSET(C857,-M857+3,0)+AC857,OFFSET(C857,-M857+4,0),1,5)/365.25*I857*10000)</f>
        <v/>
      </c>
      <c r="AB857" s="249" t="str">
        <f aca="true">IF(D857="","",xCalcSkew(OFFSET(C857,-M857,0),E857-OFFSET(C857,-M857+1,0),b)/100)</f>
        <v/>
      </c>
      <c r="AC857" s="249" t="str">
        <f aca="true">IF(I857="","",xCalcSkew(OFFSET(C857,-M857,0),J857-OFFSET(C857,-M857+1,0),b)/100)</f>
        <v/>
      </c>
      <c r="AE857" s="0" t="n">
        <f aca="false">D857*F857*10000*-1</f>
        <v>-0</v>
      </c>
      <c r="AF857" s="0" t="n">
        <f aca="false">I857*K857*10000*-1</f>
        <v>-0</v>
      </c>
      <c r="AG857" s="0" t="n">
        <f aca="false">AE857+AF857</f>
        <v>-0</v>
      </c>
    </row>
    <row r="858" customFormat="false" ht="12.75" hidden="false" customHeight="false" outlineLevel="0" collapsed="false">
      <c r="C858" s="272" t="e">
        <f aca="false">S885+Z885</f>
        <v>#NAME?</v>
      </c>
      <c r="D858" s="265"/>
      <c r="E858" s="266"/>
      <c r="F858" s="266"/>
      <c r="G858" s="267"/>
      <c r="I858" s="265"/>
      <c r="J858" s="266"/>
      <c r="K858" s="266"/>
      <c r="L858" s="268"/>
      <c r="M858" s="247" t="n">
        <f aca="false">M857+1</f>
        <v>9</v>
      </c>
      <c r="N858" s="175" t="str">
        <f aca="true">IF(D858="","",xEURO(OFFSET(C858,-M858+1,0),E858,OFFSET(C858,-M858+2,0),OFFSET(C858,-M858+2,0),OFFSET(C858,-M858+3,0)+AB858,OFFSET(C858,-M858+4,0),0,1)*D858)</f>
        <v/>
      </c>
      <c r="O858" s="235" t="str">
        <f aca="true">IF(D858="","",xEURO(OFFSET(C858,-M858+1,0),E858,OFFSET(C858,-M858+2,0),OFFSET(C858,-M858+2,0),OFFSET(C858,-M858+3,0)+AB858,OFFSET(C858,-M858+4,0),0,0))</f>
        <v/>
      </c>
      <c r="P858" s="175" t="str">
        <f aca="false">IF(D858="","",(O858-F858)*D858*10)</f>
        <v/>
      </c>
      <c r="Q858" s="175" t="str">
        <f aca="true">IF(D858="","",xEURO(OFFSET(C858,-M858+1,0),E858,OFFSET(C858,-M858+2,0),OFFSET(C858,-M858+2,0),OFFSET(C858,-M858+3,0)+AB858,OFFSET(C858,-M858+4,0),0,2)/10*D858)</f>
        <v/>
      </c>
      <c r="R858" s="248" t="str">
        <f aca="true">IF(D858="","",xEURO(OFFSET(C858,-M858+1,0),E858,OFFSET(C858,-M858+2,0),OFFSET(C858,-M858+2,0),OFFSET(C858,-M858+3,0)+AB858,OFFSET(C858,-M858+4,0),0,3)/100*D858*10000)</f>
        <v/>
      </c>
      <c r="S858" s="248" t="str">
        <f aca="true">IF(D858="","",xEURO(OFFSET(C858,-M858+1,0),E858,OFFSET(C858,-M858+2,0),OFFSET(C858,-M858+2,0),OFFSET(C858,-M858+3,0)+AB858,OFFSET(C858,-M858+4,0),0,5)/365.25*D858*10000)</f>
        <v/>
      </c>
      <c r="U858" s="175" t="str">
        <f aca="true">IF(I858="","",xEURO(OFFSET(C858,-M858+1,0),J858,OFFSET(C858,-M858+2,0),OFFSET(C858,-M858+2,0),OFFSET(C858,-M858+3,0)+AC858,OFFSET(C858,-M858+4,0),1,1)*I858)</f>
        <v/>
      </c>
      <c r="V858" s="235" t="str">
        <f aca="true">IF(I858="","",xEURO(OFFSET(C858,-M858+1,0),J858,OFFSET(C858,-M858+2,0),OFFSET(C858,-M858+2,0),OFFSET(C858,-M858+3,0)+AC858,OFFSET(C858,-M858+4,0),1,0))</f>
        <v/>
      </c>
      <c r="W858" s="175" t="str">
        <f aca="false">IF(I858="","",(V858-K858)*I858*10)</f>
        <v/>
      </c>
      <c r="X858" s="175" t="str">
        <f aca="true">IF(I858="","",xEURO(OFFSET(C858,-M858+1,0),J858,OFFSET(C858,-M858+2,0),OFFSET(C858,-M858+2,0),OFFSET(C858,-M858+3,0)+AC858,OFFSET(C858,-M858+4,0),1,2)/10*I858)</f>
        <v/>
      </c>
      <c r="Y858" s="248" t="str">
        <f aca="true">IF(I858="","",xEURO(OFFSET(C858,-M858+1,0),J858,OFFSET(C858,-M858+2,0),OFFSET(C858,-M858+2,0),OFFSET(C858,-M858+3,0)+AC858,OFFSET(C858,-M858+4,0),1,3)/100*I858*10000)</f>
        <v/>
      </c>
      <c r="Z858" s="248" t="str">
        <f aca="true">IF(I858="","",xEURO(OFFSET(C858,-M858+1,0),J858,OFFSET(C858,-M858+2,0),OFFSET(C858,-M858+2,0),OFFSET(C858,-M858+3,0)+AC858,OFFSET(C858,-M858+4,0),1,5)/365.25*I858*10000)</f>
        <v/>
      </c>
      <c r="AB858" s="249" t="str">
        <f aca="true">IF(D858="","",xCalcSkew(OFFSET(C858,-M858,0),E858-OFFSET(C858,-M858+1,0),b)/100)</f>
        <v/>
      </c>
      <c r="AC858" s="249" t="str">
        <f aca="true">IF(I858="","",xCalcSkew(OFFSET(C858,-M858,0),J858-OFFSET(C858,-M858+1,0),b)/100)</f>
        <v/>
      </c>
      <c r="AE858" s="0" t="n">
        <f aca="false">D858*F858*10000*-1</f>
        <v>-0</v>
      </c>
      <c r="AF858" s="0" t="n">
        <f aca="false">I858*K858*10000*-1</f>
        <v>-0</v>
      </c>
      <c r="AG858" s="0" t="n">
        <f aca="false">AE858+AF858</f>
        <v>-0</v>
      </c>
    </row>
    <row r="859" customFormat="false" ht="12.75" hidden="false" customHeight="false" outlineLevel="0" collapsed="false">
      <c r="C859" s="272" t="e">
        <f aca="false">P885+W885</f>
        <v>#NAME?</v>
      </c>
      <c r="D859" s="265"/>
      <c r="E859" s="266"/>
      <c r="F859" s="266"/>
      <c r="G859" s="267"/>
      <c r="I859" s="265"/>
      <c r="J859" s="266"/>
      <c r="K859" s="266"/>
      <c r="L859" s="268"/>
      <c r="M859" s="247" t="n">
        <f aca="false">M858+1</f>
        <v>10</v>
      </c>
      <c r="N859" s="175" t="str">
        <f aca="true">IF(D859="","",xEURO(OFFSET(C859,-M859+1,0),E859,OFFSET(C859,-M859+2,0),OFFSET(C859,-M859+2,0),OFFSET(C859,-M859+3,0)+AB859,OFFSET(C859,-M859+4,0),0,1)*D859)</f>
        <v/>
      </c>
      <c r="O859" s="235" t="str">
        <f aca="true">IF(D859="","",xEURO(OFFSET(C859,-M859+1,0),E859,OFFSET(C859,-M859+2,0),OFFSET(C859,-M859+2,0),OFFSET(C859,-M859+3,0)+AB859,OFFSET(C859,-M859+4,0),0,0))</f>
        <v/>
      </c>
      <c r="P859" s="175" t="str">
        <f aca="false">IF(D859="","",(O859-F859)*D859*10)</f>
        <v/>
      </c>
      <c r="Q859" s="175" t="str">
        <f aca="true">IF(D859="","",xEURO(OFFSET(C859,-M859+1,0),E859,OFFSET(C859,-M859+2,0),OFFSET(C859,-M859+2,0),OFFSET(C859,-M859+3,0)+AB859,OFFSET(C859,-M859+4,0),0,2)/10*D859)</f>
        <v/>
      </c>
      <c r="R859" s="248" t="str">
        <f aca="true">IF(D859="","",xEURO(OFFSET(C859,-M859+1,0),E859,OFFSET(C859,-M859+2,0),OFFSET(C859,-M859+2,0),OFFSET(C859,-M859+3,0)+AB859,OFFSET(C859,-M859+4,0),0,3)/100*D859*10000)</f>
        <v/>
      </c>
      <c r="S859" s="248" t="str">
        <f aca="true">IF(D859="","",xEURO(OFFSET(C859,-M859+1,0),E859,OFFSET(C859,-M859+2,0),OFFSET(C859,-M859+2,0),OFFSET(C859,-M859+3,0)+AB859,OFFSET(C859,-M859+4,0),0,5)/365.25*D859*10000)</f>
        <v/>
      </c>
      <c r="U859" s="175" t="str">
        <f aca="true">IF(I859="","",xEURO(OFFSET(C859,-M859+1,0),J859,OFFSET(C859,-M859+2,0),OFFSET(C859,-M859+2,0),OFFSET(C859,-M859+3,0)+AC859,OFFSET(C859,-M859+4,0),1,1)*I859)</f>
        <v/>
      </c>
      <c r="V859" s="235" t="str">
        <f aca="true">IF(I859="","",xEURO(OFFSET(C859,-M859+1,0),J859,OFFSET(C859,-M859+2,0),OFFSET(C859,-M859+2,0),OFFSET(C859,-M859+3,0)+AC859,OFFSET(C859,-M859+4,0),1,0))</f>
        <v/>
      </c>
      <c r="W859" s="175" t="str">
        <f aca="false">IF(I859="","",(V859-K859)*I859*10)</f>
        <v/>
      </c>
      <c r="X859" s="175" t="str">
        <f aca="true">IF(I859="","",xEURO(OFFSET(C859,-M859+1,0),J859,OFFSET(C859,-M859+2,0),OFFSET(C859,-M859+2,0),OFFSET(C859,-M859+3,0)+AC859,OFFSET(C859,-M859+4,0),1,2)/10*I859)</f>
        <v/>
      </c>
      <c r="Y859" s="248" t="str">
        <f aca="true">IF(I859="","",xEURO(OFFSET(C859,-M859+1,0),J859,OFFSET(C859,-M859+2,0),OFFSET(C859,-M859+2,0),OFFSET(C859,-M859+3,0)+AC859,OFFSET(C859,-M859+4,0),1,3)/100*I859*10000)</f>
        <v/>
      </c>
      <c r="Z859" s="248" t="str">
        <f aca="true">IF(I859="","",xEURO(OFFSET(C859,-M859+1,0),J859,OFFSET(C859,-M859+2,0),OFFSET(C859,-M859+2,0),OFFSET(C859,-M859+3,0)+AC859,OFFSET(C859,-M859+4,0),1,5)/365.25*I859*10000)</f>
        <v/>
      </c>
      <c r="AB859" s="249" t="str">
        <f aca="true">IF(D859="","",xCalcSkew(OFFSET(C859,-M859,0),E859-OFFSET(C859,-M859+1,0),b)/100)</f>
        <v/>
      </c>
      <c r="AC859" s="249" t="str">
        <f aca="true">IF(I859="","",xCalcSkew(OFFSET(C859,-M859,0),J859-OFFSET(C859,-M859+1,0),b)/100)</f>
        <v/>
      </c>
      <c r="AE859" s="0" t="n">
        <f aca="false">D859*F859*10000*-1</f>
        <v>-0</v>
      </c>
      <c r="AF859" s="0" t="n">
        <f aca="false">I859*K859*10000*-1</f>
        <v>-0</v>
      </c>
      <c r="AG859" s="0" t="n">
        <f aca="false">AE859+AF859</f>
        <v>-0</v>
      </c>
    </row>
    <row r="860" customFormat="false" ht="12.75" hidden="false" customHeight="false" outlineLevel="0" collapsed="false">
      <c r="D860" s="265"/>
      <c r="E860" s="266"/>
      <c r="F860" s="266"/>
      <c r="G860" s="267"/>
      <c r="I860" s="265"/>
      <c r="J860" s="266"/>
      <c r="K860" s="266"/>
      <c r="L860" s="268"/>
      <c r="M860" s="247" t="n">
        <f aca="false">M859+1</f>
        <v>11</v>
      </c>
      <c r="N860" s="175" t="str">
        <f aca="true">IF(D860="","",xEURO(OFFSET(C860,-M860+1,0),E860,OFFSET(C860,-M860+2,0),OFFSET(C860,-M860+2,0),OFFSET(C860,-M860+3,0)+AB860,OFFSET(C860,-M860+4,0),0,1)*D860)</f>
        <v/>
      </c>
      <c r="O860" s="235" t="str">
        <f aca="true">IF(D860="","",xEURO(OFFSET(C860,-M860+1,0),E860,OFFSET(C860,-M860+2,0),OFFSET(C860,-M860+2,0),OFFSET(C860,-M860+3,0)+AB860,OFFSET(C860,-M860+4,0),0,0))</f>
        <v/>
      </c>
      <c r="P860" s="175" t="str">
        <f aca="false">IF(D860="","",(O860-F860)*D860*10)</f>
        <v/>
      </c>
      <c r="Q860" s="175" t="str">
        <f aca="true">IF(D860="","",xEURO(OFFSET(C860,-M860+1,0),E860,OFFSET(C860,-M860+2,0),OFFSET(C860,-M860+2,0),OFFSET(C860,-M860+3,0)+AB860,OFFSET(C860,-M860+4,0),0,2)/10*D860)</f>
        <v/>
      </c>
      <c r="R860" s="248" t="str">
        <f aca="true">IF(D860="","",xEURO(OFFSET(C860,-M860+1,0),E860,OFFSET(C860,-M860+2,0),OFFSET(C860,-M860+2,0),OFFSET(C860,-M860+3,0)+AB860,OFFSET(C860,-M860+4,0),0,3)/100*D860*10000)</f>
        <v/>
      </c>
      <c r="S860" s="248" t="str">
        <f aca="true">IF(D860="","",xEURO(OFFSET(C860,-M860+1,0),E860,OFFSET(C860,-M860+2,0),OFFSET(C860,-M860+2,0),OFFSET(C860,-M860+3,0)+AB860,OFFSET(C860,-M860+4,0),0,5)/365.25*D860*10000)</f>
        <v/>
      </c>
      <c r="U860" s="175" t="str">
        <f aca="true">IF(I860="","",xEURO(OFFSET(C860,-M860+1,0),J860,OFFSET(C860,-M860+2,0),OFFSET(C860,-M860+2,0),OFFSET(C860,-M860+3,0)+AC860,OFFSET(C860,-M860+4,0),1,1)*I860)</f>
        <v/>
      </c>
      <c r="V860" s="235" t="str">
        <f aca="true">IF(I860="","",xEURO(OFFSET(C860,-M860+1,0),J860,OFFSET(C860,-M860+2,0),OFFSET(C860,-M860+2,0),OFFSET(C860,-M860+3,0)+AC860,OFFSET(C860,-M860+4,0),1,0))</f>
        <v/>
      </c>
      <c r="W860" s="175" t="str">
        <f aca="false">IF(I860="","",(V860-K860)*I860*10)</f>
        <v/>
      </c>
      <c r="X860" s="175" t="str">
        <f aca="true">IF(I860="","",xEURO(OFFSET(C860,-M860+1,0),J860,OFFSET(C860,-M860+2,0),OFFSET(C860,-M860+2,0),OFFSET(C860,-M860+3,0)+AC860,OFFSET(C860,-M860+4,0),1,2)/10*I860)</f>
        <v/>
      </c>
      <c r="Y860" s="248" t="str">
        <f aca="true">IF(I860="","",xEURO(OFFSET(C860,-M860+1,0),J860,OFFSET(C860,-M860+2,0),OFFSET(C860,-M860+2,0),OFFSET(C860,-M860+3,0)+AC860,OFFSET(C860,-M860+4,0),1,3)/100*I860*10000)</f>
        <v/>
      </c>
      <c r="Z860" s="248" t="str">
        <f aca="true">IF(I860="","",xEURO(OFFSET(C860,-M860+1,0),J860,OFFSET(C860,-M860+2,0),OFFSET(C860,-M860+2,0),OFFSET(C860,-M860+3,0)+AC860,OFFSET(C860,-M860+4,0),1,5)/365.25*I860*10000)</f>
        <v/>
      </c>
      <c r="AB860" s="249" t="str">
        <f aca="true">IF(D860="","",xCalcSkew(OFFSET(C860,-M860,0),E860-OFFSET(C860,-M860+1,0),b)/100)</f>
        <v/>
      </c>
      <c r="AC860" s="249" t="str">
        <f aca="true">IF(I860="","",xCalcSkew(OFFSET(C860,-M860,0),J860-OFFSET(C860,-M860+1,0),b)/100)</f>
        <v/>
      </c>
      <c r="AE860" s="0" t="n">
        <f aca="false">D860*F860*10000*-1</f>
        <v>-0</v>
      </c>
      <c r="AF860" s="0" t="n">
        <f aca="false">I860*K860*10000*-1</f>
        <v>-0</v>
      </c>
      <c r="AG860" s="0" t="n">
        <f aca="false">AE860+AF860</f>
        <v>-0</v>
      </c>
    </row>
    <row r="861" customFormat="false" ht="12.75" hidden="false" customHeight="false" outlineLevel="0" collapsed="false">
      <c r="D861" s="265"/>
      <c r="E861" s="266"/>
      <c r="F861" s="266"/>
      <c r="G861" s="267"/>
      <c r="I861" s="265"/>
      <c r="J861" s="266"/>
      <c r="K861" s="266"/>
      <c r="L861" s="268"/>
      <c r="M861" s="247" t="n">
        <f aca="false">M860+1</f>
        <v>12</v>
      </c>
      <c r="N861" s="175" t="str">
        <f aca="true">IF(D861="","",xEURO(OFFSET(C861,-M861+1,0),E861,OFFSET(C861,-M861+2,0),OFFSET(C861,-M861+2,0),OFFSET(C861,-M861+3,0)+AB861,OFFSET(C861,-M861+4,0),0,1)*D861)</f>
        <v/>
      </c>
      <c r="O861" s="235" t="str">
        <f aca="true">IF(D861="","",xEURO(OFFSET(C861,-M861+1,0),E861,OFFSET(C861,-M861+2,0),OFFSET(C861,-M861+2,0),OFFSET(C861,-M861+3,0)+AB861,OFFSET(C861,-M861+4,0),0,0))</f>
        <v/>
      </c>
      <c r="P861" s="175" t="str">
        <f aca="false">IF(D861="","",(O861-F861)*D861*10)</f>
        <v/>
      </c>
      <c r="Q861" s="175" t="str">
        <f aca="true">IF(D861="","",xEURO(OFFSET(C861,-M861+1,0),E861,OFFSET(C861,-M861+2,0),OFFSET(C861,-M861+2,0),OFFSET(C861,-M861+3,0)+AB861,OFFSET(C861,-M861+4,0),0,2)/10*D861)</f>
        <v/>
      </c>
      <c r="R861" s="248" t="str">
        <f aca="true">IF(D861="","",xEURO(OFFSET(C861,-M861+1,0),E861,OFFSET(C861,-M861+2,0),OFFSET(C861,-M861+2,0),OFFSET(C861,-M861+3,0)+AB861,OFFSET(C861,-M861+4,0),0,3)/100*D861*10000)</f>
        <v/>
      </c>
      <c r="S861" s="248" t="str">
        <f aca="true">IF(D861="","",xEURO(OFFSET(C861,-M861+1,0),E861,OFFSET(C861,-M861+2,0),OFFSET(C861,-M861+2,0),OFFSET(C861,-M861+3,0)+AB861,OFFSET(C861,-M861+4,0),0,5)/365.25*D861*10000)</f>
        <v/>
      </c>
      <c r="U861" s="175" t="str">
        <f aca="true">IF(I861="","",xEURO(OFFSET(C861,-M861+1,0),J861,OFFSET(C861,-M861+2,0),OFFSET(C861,-M861+2,0),OFFSET(C861,-M861+3,0)+AC861,OFFSET(C861,-M861+4,0),1,1)*I861)</f>
        <v/>
      </c>
      <c r="V861" s="235" t="str">
        <f aca="true">IF(I861="","",xEURO(OFFSET(C861,-M861+1,0),J861,OFFSET(C861,-M861+2,0),OFFSET(C861,-M861+2,0),OFFSET(C861,-M861+3,0)+AC861,OFFSET(C861,-M861+4,0),1,0))</f>
        <v/>
      </c>
      <c r="W861" s="175" t="str">
        <f aca="false">IF(I861="","",(V861-K861)*I861*10)</f>
        <v/>
      </c>
      <c r="X861" s="175" t="str">
        <f aca="true">IF(I861="","",xEURO(OFFSET(C861,-M861+1,0),J861,OFFSET(C861,-M861+2,0),OFFSET(C861,-M861+2,0),OFFSET(C861,-M861+3,0)+AC861,OFFSET(C861,-M861+4,0),1,2)/10*I861)</f>
        <v/>
      </c>
      <c r="Y861" s="248" t="str">
        <f aca="true">IF(I861="","",xEURO(OFFSET(C861,-M861+1,0),J861,OFFSET(C861,-M861+2,0),OFFSET(C861,-M861+2,0),OFFSET(C861,-M861+3,0)+AC861,OFFSET(C861,-M861+4,0),1,3)/100*I861*10000)</f>
        <v/>
      </c>
      <c r="Z861" s="248" t="str">
        <f aca="true">IF(I861="","",xEURO(OFFSET(C861,-M861+1,0),J861,OFFSET(C861,-M861+2,0),OFFSET(C861,-M861+2,0),OFFSET(C861,-M861+3,0)+AC861,OFFSET(C861,-M861+4,0),1,5)/365.25*I861*10000)</f>
        <v/>
      </c>
      <c r="AB861" s="249" t="str">
        <f aca="true">IF(D861="","",xCalcSkew(OFFSET(C861,-M861,0),E861-OFFSET(C861,-M861+1,0),b)/100)</f>
        <v/>
      </c>
      <c r="AC861" s="249" t="str">
        <f aca="true">IF(I861="","",xCalcSkew(OFFSET(C861,-M861,0),J861-OFFSET(C861,-M861+1,0),b)/100)</f>
        <v/>
      </c>
      <c r="AE861" s="0" t="n">
        <f aca="false">D861*F861*10000*-1</f>
        <v>-0</v>
      </c>
      <c r="AF861" s="0" t="n">
        <f aca="false">I861*K861*10000*-1</f>
        <v>-0</v>
      </c>
      <c r="AG861" s="0" t="n">
        <f aca="false">AE861+AF861</f>
        <v>-0</v>
      </c>
    </row>
    <row r="862" customFormat="false" ht="12.75" hidden="false" customHeight="false" outlineLevel="0" collapsed="false">
      <c r="D862" s="265"/>
      <c r="E862" s="266"/>
      <c r="F862" s="266"/>
      <c r="G862" s="267"/>
      <c r="I862" s="265"/>
      <c r="J862" s="266"/>
      <c r="K862" s="266"/>
      <c r="L862" s="268"/>
      <c r="M862" s="247" t="n">
        <f aca="false">M861+1</f>
        <v>13</v>
      </c>
      <c r="N862" s="175" t="str">
        <f aca="true">IF(D862="","",xEURO(OFFSET(C862,-M862+1,0),E862,OFFSET(C862,-M862+2,0),OFFSET(C862,-M862+2,0),OFFSET(C862,-M862+3,0)+AB862,OFFSET(C862,-M862+4,0),0,1)*D862)</f>
        <v/>
      </c>
      <c r="O862" s="235" t="str">
        <f aca="true">IF(D862="","",xEURO(OFFSET(C862,-M862+1,0),E862,OFFSET(C862,-M862+2,0),OFFSET(C862,-M862+2,0),OFFSET(C862,-M862+3,0)+AB862,OFFSET(C862,-M862+4,0),0,0))</f>
        <v/>
      </c>
      <c r="P862" s="175" t="str">
        <f aca="false">IF(D862="","",(O862-F862)*D862*10)</f>
        <v/>
      </c>
      <c r="Q862" s="175" t="str">
        <f aca="true">IF(D862="","",xEURO(OFFSET(C862,-M862+1,0),E862,OFFSET(C862,-M862+2,0),OFFSET(C862,-M862+2,0),OFFSET(C862,-M862+3,0)+AB862,OFFSET(C862,-M862+4,0),0,2)/10*D862)</f>
        <v/>
      </c>
      <c r="R862" s="248" t="str">
        <f aca="true">IF(D862="","",xEURO(OFFSET(C862,-M862+1,0),E862,OFFSET(C862,-M862+2,0),OFFSET(C862,-M862+2,0),OFFSET(C862,-M862+3,0)+AB862,OFFSET(C862,-M862+4,0),0,3)/100*D862*10000)</f>
        <v/>
      </c>
      <c r="S862" s="248" t="str">
        <f aca="true">IF(D862="","",xEURO(OFFSET(C862,-M862+1,0),E862,OFFSET(C862,-M862+2,0),OFFSET(C862,-M862+2,0),OFFSET(C862,-M862+3,0)+AB862,OFFSET(C862,-M862+4,0),0,5)/365.25*D862*10000)</f>
        <v/>
      </c>
      <c r="U862" s="175" t="str">
        <f aca="true">IF(I862="","",xEURO(OFFSET(C862,-M862+1,0),J862,OFFSET(C862,-M862+2,0),OFFSET(C862,-M862+2,0),OFFSET(C862,-M862+3,0)+AC862,OFFSET(C862,-M862+4,0),1,1)*I862)</f>
        <v/>
      </c>
      <c r="V862" s="235" t="str">
        <f aca="true">IF(I862="","",xEURO(OFFSET(C862,-M862+1,0),J862,OFFSET(C862,-M862+2,0),OFFSET(C862,-M862+2,0),OFFSET(C862,-M862+3,0)+AC862,OFFSET(C862,-M862+4,0),1,0))</f>
        <v/>
      </c>
      <c r="W862" s="175" t="str">
        <f aca="false">IF(I862="","",(V862-K862)*I862*10)</f>
        <v/>
      </c>
      <c r="X862" s="175" t="str">
        <f aca="true">IF(I862="","",xEURO(OFFSET(C862,-M862+1,0),J862,OFFSET(C862,-M862+2,0),OFFSET(C862,-M862+2,0),OFFSET(C862,-M862+3,0)+AC862,OFFSET(C862,-M862+4,0),1,2)/10*I862)</f>
        <v/>
      </c>
      <c r="Y862" s="248" t="str">
        <f aca="true">IF(I862="","",xEURO(OFFSET(C862,-M862+1,0),J862,OFFSET(C862,-M862+2,0),OFFSET(C862,-M862+2,0),OFFSET(C862,-M862+3,0)+AC862,OFFSET(C862,-M862+4,0),1,3)/100*I862*10000)</f>
        <v/>
      </c>
      <c r="Z862" s="248" t="str">
        <f aca="true">IF(I862="","",xEURO(OFFSET(C862,-M862+1,0),J862,OFFSET(C862,-M862+2,0),OFFSET(C862,-M862+2,0),OFFSET(C862,-M862+3,0)+AC862,OFFSET(C862,-M862+4,0),1,5)/365.25*I862*10000)</f>
        <v/>
      </c>
      <c r="AB862" s="249" t="str">
        <f aca="true">IF(D862="","",xCalcSkew(OFFSET(C862,-M862,0),E862-OFFSET(C862,-M862+1,0),b)/100)</f>
        <v/>
      </c>
      <c r="AC862" s="249" t="str">
        <f aca="true">IF(I862="","",xCalcSkew(OFFSET(C862,-M862,0),J862-OFFSET(C862,-M862+1,0),b)/100)</f>
        <v/>
      </c>
      <c r="AE862" s="0" t="n">
        <f aca="false">D862*F862*10000*-1</f>
        <v>-0</v>
      </c>
      <c r="AF862" s="0" t="n">
        <f aca="false">I862*K862*10000*-1</f>
        <v>-0</v>
      </c>
      <c r="AG862" s="0" t="n">
        <f aca="false">AE862+AF862</f>
        <v>-0</v>
      </c>
    </row>
    <row r="863" customFormat="false" ht="12.75" hidden="false" customHeight="false" outlineLevel="0" collapsed="false">
      <c r="D863" s="265"/>
      <c r="E863" s="266"/>
      <c r="F863" s="266"/>
      <c r="G863" s="267"/>
      <c r="I863" s="265"/>
      <c r="J863" s="266"/>
      <c r="K863" s="266"/>
      <c r="L863" s="268"/>
      <c r="M863" s="247" t="n">
        <f aca="false">M862+1</f>
        <v>14</v>
      </c>
      <c r="N863" s="175" t="str">
        <f aca="true">IF(D863="","",xEURO(OFFSET(C863,-M863+1,0),E863,OFFSET(C863,-M863+2,0),OFFSET(C863,-M863+2,0),OFFSET(C863,-M863+3,0)+AB863,OFFSET(C863,-M863+4,0),0,1)*D863)</f>
        <v/>
      </c>
      <c r="O863" s="235" t="str">
        <f aca="true">IF(D863="","",xEURO(OFFSET(C863,-M863+1,0),E863,OFFSET(C863,-M863+2,0),OFFSET(C863,-M863+2,0),OFFSET(C863,-M863+3,0)+AB863,OFFSET(C863,-M863+4,0),0,0))</f>
        <v/>
      </c>
      <c r="P863" s="175" t="str">
        <f aca="false">IF(D863="","",(O863-F863)*D863*10)</f>
        <v/>
      </c>
      <c r="Q863" s="175" t="str">
        <f aca="true">IF(D863="","",xEURO(OFFSET(C863,-M863+1,0),E863,OFFSET(C863,-M863+2,0),OFFSET(C863,-M863+2,0),OFFSET(C863,-M863+3,0)+AB863,OFFSET(C863,-M863+4,0),0,2)/10*D863)</f>
        <v/>
      </c>
      <c r="R863" s="248" t="str">
        <f aca="true">IF(D863="","",xEURO(OFFSET(C863,-M863+1,0),E863,OFFSET(C863,-M863+2,0),OFFSET(C863,-M863+2,0),OFFSET(C863,-M863+3,0)+AB863,OFFSET(C863,-M863+4,0),0,3)/100*D863*10000)</f>
        <v/>
      </c>
      <c r="S863" s="248" t="str">
        <f aca="true">IF(D863="","",xEURO(OFFSET(C863,-M863+1,0),E863,OFFSET(C863,-M863+2,0),OFFSET(C863,-M863+2,0),OFFSET(C863,-M863+3,0)+AB863,OFFSET(C863,-M863+4,0),0,5)/365.25*D863*10000)</f>
        <v/>
      </c>
      <c r="U863" s="175" t="str">
        <f aca="true">IF(I863="","",xEURO(OFFSET(C863,-M863+1,0),J863,OFFSET(C863,-M863+2,0),OFFSET(C863,-M863+2,0),OFFSET(C863,-M863+3,0)+AC863,OFFSET(C863,-M863+4,0),1,1)*I863)</f>
        <v/>
      </c>
      <c r="V863" s="235" t="str">
        <f aca="true">IF(I863="","",xEURO(OFFSET(C863,-M863+1,0),J863,OFFSET(C863,-M863+2,0),OFFSET(C863,-M863+2,0),OFFSET(C863,-M863+3,0)+AC863,OFFSET(C863,-M863+4,0),1,0))</f>
        <v/>
      </c>
      <c r="W863" s="175" t="str">
        <f aca="false">IF(I863="","",(V863-K863)*I863*10)</f>
        <v/>
      </c>
      <c r="X863" s="175" t="str">
        <f aca="true">IF(I863="","",xEURO(OFFSET(C863,-M863+1,0),J863,OFFSET(C863,-M863+2,0),OFFSET(C863,-M863+2,0),OFFSET(C863,-M863+3,0)+AC863,OFFSET(C863,-M863+4,0),1,2)/10*I863)</f>
        <v/>
      </c>
      <c r="Y863" s="248" t="str">
        <f aca="true">IF(I863="","",xEURO(OFFSET(C863,-M863+1,0),J863,OFFSET(C863,-M863+2,0),OFFSET(C863,-M863+2,0),OFFSET(C863,-M863+3,0)+AC863,OFFSET(C863,-M863+4,0),1,3)/100*I863*10000)</f>
        <v/>
      </c>
      <c r="Z863" s="248" t="str">
        <f aca="true">IF(I863="","",xEURO(OFFSET(C863,-M863+1,0),J863,OFFSET(C863,-M863+2,0),OFFSET(C863,-M863+2,0),OFFSET(C863,-M863+3,0)+AC863,OFFSET(C863,-M863+4,0),1,5)/365.25*I863*10000)</f>
        <v/>
      </c>
      <c r="AB863" s="249" t="str">
        <f aca="true">IF(D863="","",xCalcSkew(OFFSET(C863,-M863,0),E863-OFFSET(C863,-M863+1,0),b)/100)</f>
        <v/>
      </c>
      <c r="AC863" s="249" t="str">
        <f aca="true">IF(I863="","",xCalcSkew(OFFSET(C863,-M863,0),J863-OFFSET(C863,-M863+1,0),b)/100)</f>
        <v/>
      </c>
      <c r="AE863" s="0" t="n">
        <f aca="false">D863*F863*10000*-1</f>
        <v>-0</v>
      </c>
      <c r="AF863" s="0" t="n">
        <f aca="false">I863*K863*10000*-1</f>
        <v>-0</v>
      </c>
      <c r="AG863" s="0" t="n">
        <f aca="false">AE863+AF863</f>
        <v>-0</v>
      </c>
    </row>
    <row r="864" customFormat="false" ht="12.75" hidden="false" customHeight="false" outlineLevel="0" collapsed="false">
      <c r="D864" s="265"/>
      <c r="E864" s="266"/>
      <c r="F864" s="266"/>
      <c r="G864" s="267"/>
      <c r="I864" s="265"/>
      <c r="J864" s="266"/>
      <c r="K864" s="266"/>
      <c r="L864" s="268"/>
      <c r="M864" s="247" t="n">
        <f aca="false">M863+1</f>
        <v>15</v>
      </c>
      <c r="N864" s="175" t="str">
        <f aca="true">IF(D864="","",xEURO(OFFSET(C864,-M864+1,0),E864,OFFSET(C864,-M864+2,0),OFFSET(C864,-M864+2,0),OFFSET(C864,-M864+3,0)+AB864,OFFSET(C864,-M864+4,0),0,1)*D864)</f>
        <v/>
      </c>
      <c r="O864" s="235" t="str">
        <f aca="true">IF(D864="","",xEURO(OFFSET(C864,-M864+1,0),E864,OFFSET(C864,-M864+2,0),OFFSET(C864,-M864+2,0),OFFSET(C864,-M864+3,0)+AB864,OFFSET(C864,-M864+4,0),0,0))</f>
        <v/>
      </c>
      <c r="P864" s="175" t="str">
        <f aca="false">IF(D864="","",(O864-F864)*D864*10)</f>
        <v/>
      </c>
      <c r="Q864" s="175" t="str">
        <f aca="true">IF(D864="","",xEURO(OFFSET(C864,-M864+1,0),E864,OFFSET(C864,-M864+2,0),OFFSET(C864,-M864+2,0),OFFSET(C864,-M864+3,0)+AB864,OFFSET(C864,-M864+4,0),0,2)/10*D864)</f>
        <v/>
      </c>
      <c r="R864" s="248" t="str">
        <f aca="true">IF(D864="","",xEURO(OFFSET(C864,-M864+1,0),E864,OFFSET(C864,-M864+2,0),OFFSET(C864,-M864+2,0),OFFSET(C864,-M864+3,0)+AB864,OFFSET(C864,-M864+4,0),0,3)/100*D864*10000)</f>
        <v/>
      </c>
      <c r="S864" s="248" t="str">
        <f aca="true">IF(D864="","",xEURO(OFFSET(C864,-M864+1,0),E864,OFFSET(C864,-M864+2,0),OFFSET(C864,-M864+2,0),OFFSET(C864,-M864+3,0)+AB864,OFFSET(C864,-M864+4,0),0,5)/365.25*D864*10000)</f>
        <v/>
      </c>
      <c r="U864" s="175" t="str">
        <f aca="true">IF(I864="","",xEURO(OFFSET(C864,-M864+1,0),J864,OFFSET(C864,-M864+2,0),OFFSET(C864,-M864+2,0),OFFSET(C864,-M864+3,0)+AC864,OFFSET(C864,-M864+4,0),1,1)*I864)</f>
        <v/>
      </c>
      <c r="V864" s="235" t="str">
        <f aca="true">IF(I864="","",xEURO(OFFSET(C864,-M864+1,0),J864,OFFSET(C864,-M864+2,0),OFFSET(C864,-M864+2,0),OFFSET(C864,-M864+3,0)+AC864,OFFSET(C864,-M864+4,0),1,0))</f>
        <v/>
      </c>
      <c r="W864" s="175" t="str">
        <f aca="false">IF(I864="","",(V864-K864)*I864*10)</f>
        <v/>
      </c>
      <c r="X864" s="175" t="str">
        <f aca="true">IF(I864="","",xEURO(OFFSET(C864,-M864+1,0),J864,OFFSET(C864,-M864+2,0),OFFSET(C864,-M864+2,0),OFFSET(C864,-M864+3,0)+AC864,OFFSET(C864,-M864+4,0),1,2)/10*I864)</f>
        <v/>
      </c>
      <c r="Y864" s="248" t="str">
        <f aca="true">IF(I864="","",xEURO(OFFSET(C864,-M864+1,0),J864,OFFSET(C864,-M864+2,0),OFFSET(C864,-M864+2,0),OFFSET(C864,-M864+3,0)+AC864,OFFSET(C864,-M864+4,0),1,3)/100*I864*10000)</f>
        <v/>
      </c>
      <c r="Z864" s="248" t="str">
        <f aca="true">IF(I864="","",xEURO(OFFSET(C864,-M864+1,0),J864,OFFSET(C864,-M864+2,0),OFFSET(C864,-M864+2,0),OFFSET(C864,-M864+3,0)+AC864,OFFSET(C864,-M864+4,0),1,5)/365.25*I864*10000)</f>
        <v/>
      </c>
      <c r="AB864" s="249" t="str">
        <f aca="true">IF(D864="","",xCalcSkew(OFFSET(C864,-M864,0),E864-OFFSET(C864,-M864+1,0),b)/100)</f>
        <v/>
      </c>
      <c r="AC864" s="249" t="str">
        <f aca="true">IF(I864="","",xCalcSkew(OFFSET(C864,-M864,0),J864-OFFSET(C864,-M864+1,0),b)/100)</f>
        <v/>
      </c>
      <c r="AE864" s="0" t="n">
        <f aca="false">D864*F864*10000*-1</f>
        <v>-0</v>
      </c>
      <c r="AF864" s="0" t="n">
        <f aca="false">I864*K864*10000*-1</f>
        <v>-0</v>
      </c>
      <c r="AG864" s="0" t="n">
        <f aca="false">AE864+AF864</f>
        <v>-0</v>
      </c>
    </row>
    <row r="865" customFormat="false" ht="12.75" hidden="false" customHeight="false" outlineLevel="0" collapsed="false">
      <c r="D865" s="265"/>
      <c r="E865" s="266"/>
      <c r="F865" s="266"/>
      <c r="G865" s="267"/>
      <c r="I865" s="265"/>
      <c r="J865" s="266"/>
      <c r="K865" s="266"/>
      <c r="L865" s="268"/>
      <c r="M865" s="247" t="n">
        <f aca="false">M864+1</f>
        <v>16</v>
      </c>
      <c r="N865" s="175" t="str">
        <f aca="true">IF(D865="","",xEURO(OFFSET(C865,-M865+1,0),E865,OFFSET(C865,-M865+2,0),OFFSET(C865,-M865+2,0),OFFSET(C865,-M865+3,0)+AB865,OFFSET(C865,-M865+4,0),0,1)*D865)</f>
        <v/>
      </c>
      <c r="O865" s="235" t="str">
        <f aca="true">IF(D865="","",xEURO(OFFSET(C865,-M865+1,0),E865,OFFSET(C865,-M865+2,0),OFFSET(C865,-M865+2,0),OFFSET(C865,-M865+3,0)+AB865,OFFSET(C865,-M865+4,0),0,0))</f>
        <v/>
      </c>
      <c r="P865" s="175" t="str">
        <f aca="false">IF(D865="","",(O865-F865)*D865*10)</f>
        <v/>
      </c>
      <c r="Q865" s="175" t="str">
        <f aca="true">IF(D865="","",xEURO(OFFSET(C865,-M865+1,0),E865,OFFSET(C865,-M865+2,0),OFFSET(C865,-M865+2,0),OFFSET(C865,-M865+3,0)+AB865,OFFSET(C865,-M865+4,0),0,2)/10*D865)</f>
        <v/>
      </c>
      <c r="R865" s="248" t="str">
        <f aca="true">IF(D865="","",xEURO(OFFSET(C865,-M865+1,0),E865,OFFSET(C865,-M865+2,0),OFFSET(C865,-M865+2,0),OFFSET(C865,-M865+3,0)+AB865,OFFSET(C865,-M865+4,0),0,3)/100*D865*10000)</f>
        <v/>
      </c>
      <c r="S865" s="248" t="str">
        <f aca="true">IF(D865="","",xEURO(OFFSET(C865,-M865+1,0),E865,OFFSET(C865,-M865+2,0),OFFSET(C865,-M865+2,0),OFFSET(C865,-M865+3,0)+AB865,OFFSET(C865,-M865+4,0),0,5)/365.25*D865*10000)</f>
        <v/>
      </c>
      <c r="U865" s="175" t="str">
        <f aca="true">IF(I865="","",xEURO(OFFSET(C865,-M865+1,0),J865,OFFSET(C865,-M865+2,0),OFFSET(C865,-M865+2,0),OFFSET(C865,-M865+3,0)+AC865,OFFSET(C865,-M865+4,0),1,1)*I865)</f>
        <v/>
      </c>
      <c r="V865" s="235" t="str">
        <f aca="true">IF(I865="","",xEURO(OFFSET(C865,-M865+1,0),J865,OFFSET(C865,-M865+2,0),OFFSET(C865,-M865+2,0),OFFSET(C865,-M865+3,0)+AC865,OFFSET(C865,-M865+4,0),1,0))</f>
        <v/>
      </c>
      <c r="W865" s="175" t="str">
        <f aca="false">IF(I865="","",(V865-K865)*I865*10)</f>
        <v/>
      </c>
      <c r="X865" s="175" t="str">
        <f aca="true">IF(I865="","",xEURO(OFFSET(C865,-M865+1,0),J865,OFFSET(C865,-M865+2,0),OFFSET(C865,-M865+2,0),OFFSET(C865,-M865+3,0)+AC865,OFFSET(C865,-M865+4,0),1,2)/10*I865)</f>
        <v/>
      </c>
      <c r="Y865" s="248" t="str">
        <f aca="true">IF(I865="","",xEURO(OFFSET(C865,-M865+1,0),J865,OFFSET(C865,-M865+2,0),OFFSET(C865,-M865+2,0),OFFSET(C865,-M865+3,0)+AC865,OFFSET(C865,-M865+4,0),1,3)/100*I865*10000)</f>
        <v/>
      </c>
      <c r="Z865" s="248" t="str">
        <f aca="true">IF(I865="","",xEURO(OFFSET(C865,-M865+1,0),J865,OFFSET(C865,-M865+2,0),OFFSET(C865,-M865+2,0),OFFSET(C865,-M865+3,0)+AC865,OFFSET(C865,-M865+4,0),1,5)/365.25*I865*10000)</f>
        <v/>
      </c>
      <c r="AB865" s="249" t="str">
        <f aca="true">IF(D865="","",xCalcSkew(OFFSET(C865,-M865,0),E865-OFFSET(C865,-M865+1,0),b)/100)</f>
        <v/>
      </c>
      <c r="AC865" s="249" t="str">
        <f aca="true">IF(I865="","",xCalcSkew(OFFSET(C865,-M865,0),J865-OFFSET(C865,-M865+1,0),b)/100)</f>
        <v/>
      </c>
      <c r="AE865" s="0" t="n">
        <f aca="false">D865*F865*10000*-1</f>
        <v>-0</v>
      </c>
      <c r="AF865" s="0" t="n">
        <f aca="false">I865*K865*10000*-1</f>
        <v>-0</v>
      </c>
      <c r="AG865" s="0" t="n">
        <f aca="false">AE865+AF865</f>
        <v>-0</v>
      </c>
    </row>
    <row r="866" customFormat="false" ht="12.75" hidden="false" customHeight="false" outlineLevel="0" collapsed="false">
      <c r="D866" s="265"/>
      <c r="E866" s="266"/>
      <c r="F866" s="266"/>
      <c r="G866" s="267"/>
      <c r="I866" s="265"/>
      <c r="J866" s="266"/>
      <c r="K866" s="266"/>
      <c r="L866" s="268"/>
      <c r="M866" s="247" t="n">
        <f aca="false">M865+1</f>
        <v>17</v>
      </c>
      <c r="N866" s="175" t="str">
        <f aca="true">IF(D866="","",xEURO(OFFSET(C866,-M866+1,0),E866,OFFSET(C866,-M866+2,0),OFFSET(C866,-M866+2,0),OFFSET(C866,-M866+3,0)+AB866,OFFSET(C866,-M866+4,0),0,1)*D866)</f>
        <v/>
      </c>
      <c r="O866" s="235" t="str">
        <f aca="true">IF(D866="","",xEURO(OFFSET(C866,-M866+1,0),E866,OFFSET(C866,-M866+2,0),OFFSET(C866,-M866+2,0),OFFSET(C866,-M866+3,0)+AB866,OFFSET(C866,-M866+4,0),0,0))</f>
        <v/>
      </c>
      <c r="P866" s="175" t="str">
        <f aca="false">IF(D866="","",(O866-F866)*D866*10)</f>
        <v/>
      </c>
      <c r="Q866" s="175" t="str">
        <f aca="true">IF(D866="","",xEURO(OFFSET(C866,-M866+1,0),E866,OFFSET(C866,-M866+2,0),OFFSET(C866,-M866+2,0),OFFSET(C866,-M866+3,0)+AB866,OFFSET(C866,-M866+4,0),0,2)/10*D866)</f>
        <v/>
      </c>
      <c r="R866" s="248" t="str">
        <f aca="true">IF(D866="","",xEURO(OFFSET(C866,-M866+1,0),E866,OFFSET(C866,-M866+2,0),OFFSET(C866,-M866+2,0),OFFSET(C866,-M866+3,0)+AB866,OFFSET(C866,-M866+4,0),0,3)/100*D866*10000)</f>
        <v/>
      </c>
      <c r="S866" s="248" t="str">
        <f aca="true">IF(D866="","",xEURO(OFFSET(C866,-M866+1,0),E866,OFFSET(C866,-M866+2,0),OFFSET(C866,-M866+2,0),OFFSET(C866,-M866+3,0)+AB866,OFFSET(C866,-M866+4,0),0,5)/365.25*D866*10000)</f>
        <v/>
      </c>
      <c r="U866" s="175" t="str">
        <f aca="true">IF(I866="","",xEURO(OFFSET(C866,-M866+1,0),J866,OFFSET(C866,-M866+2,0),OFFSET(C866,-M866+2,0),OFFSET(C866,-M866+3,0)+AC866,OFFSET(C866,-M866+4,0),1,1)*I866)</f>
        <v/>
      </c>
      <c r="V866" s="235" t="str">
        <f aca="true">IF(I866="","",xEURO(OFFSET(C866,-M866+1,0),J866,OFFSET(C866,-M866+2,0),OFFSET(C866,-M866+2,0),OFFSET(C866,-M866+3,0)+AC866,OFFSET(C866,-M866+4,0),1,0))</f>
        <v/>
      </c>
      <c r="W866" s="175" t="str">
        <f aca="false">IF(I866="","",(V866-K866)*I866*10)</f>
        <v/>
      </c>
      <c r="X866" s="175" t="str">
        <f aca="true">IF(I866="","",xEURO(OFFSET(C866,-M866+1,0),J866,OFFSET(C866,-M866+2,0),OFFSET(C866,-M866+2,0),OFFSET(C866,-M866+3,0)+AC866,OFFSET(C866,-M866+4,0),1,2)/10*I866)</f>
        <v/>
      </c>
      <c r="Y866" s="248" t="str">
        <f aca="true">IF(I866="","",xEURO(OFFSET(C866,-M866+1,0),J866,OFFSET(C866,-M866+2,0),OFFSET(C866,-M866+2,0),OFFSET(C866,-M866+3,0)+AC866,OFFSET(C866,-M866+4,0),1,3)/100*I866*10000)</f>
        <v/>
      </c>
      <c r="Z866" s="248" t="str">
        <f aca="true">IF(I866="","",xEURO(OFFSET(C866,-M866+1,0),J866,OFFSET(C866,-M866+2,0),OFFSET(C866,-M866+2,0),OFFSET(C866,-M866+3,0)+AC866,OFFSET(C866,-M866+4,0),1,5)/365.25*I866*10000)</f>
        <v/>
      </c>
      <c r="AB866" s="249" t="str">
        <f aca="true">IF(D866="","",xCalcSkew(OFFSET(C866,-M866,0),E866-OFFSET(C866,-M866+1,0),b)/100)</f>
        <v/>
      </c>
      <c r="AC866" s="249" t="str">
        <f aca="true">IF(I866="","",xCalcSkew(OFFSET(C866,-M866,0),J866-OFFSET(C866,-M866+1,0),b)/100)</f>
        <v/>
      </c>
      <c r="AE866" s="0" t="n">
        <f aca="false">D866*F866*10000*-1</f>
        <v>-0</v>
      </c>
      <c r="AF866" s="0" t="n">
        <f aca="false">I866*K866*10000*-1</f>
        <v>-0</v>
      </c>
      <c r="AG866" s="0" t="n">
        <f aca="false">AE866+AF866</f>
        <v>-0</v>
      </c>
    </row>
    <row r="867" customFormat="false" ht="12.75" hidden="false" customHeight="false" outlineLevel="0" collapsed="false">
      <c r="D867" s="265"/>
      <c r="E867" s="266"/>
      <c r="F867" s="266"/>
      <c r="G867" s="267"/>
      <c r="I867" s="265"/>
      <c r="J867" s="266"/>
      <c r="K867" s="266"/>
      <c r="L867" s="268"/>
      <c r="M867" s="247" t="n">
        <f aca="false">M866+1</f>
        <v>18</v>
      </c>
      <c r="N867" s="175" t="str">
        <f aca="true">IF(D867="","",xEURO(OFFSET(C867,-M867+1,0),E867,OFFSET(C867,-M867+2,0),OFFSET(C867,-M867+2,0),OFFSET(C867,-M867+3,0)+AB867,OFFSET(C867,-M867+4,0),0,1)*D867)</f>
        <v/>
      </c>
      <c r="O867" s="235" t="str">
        <f aca="true">IF(D867="","",xEURO(OFFSET(C867,-M867+1,0),E867,OFFSET(C867,-M867+2,0),OFFSET(C867,-M867+2,0),OFFSET(C867,-M867+3,0)+AB867,OFFSET(C867,-M867+4,0),0,0))</f>
        <v/>
      </c>
      <c r="P867" s="175" t="str">
        <f aca="false">IF(D867="","",(O867-F867)*D867*10)</f>
        <v/>
      </c>
      <c r="Q867" s="175" t="str">
        <f aca="true">IF(D867="","",xEURO(OFFSET(C867,-M867+1,0),E867,OFFSET(C867,-M867+2,0),OFFSET(C867,-M867+2,0),OFFSET(C867,-M867+3,0)+AB867,OFFSET(C867,-M867+4,0),0,2)/10*D867)</f>
        <v/>
      </c>
      <c r="R867" s="248" t="str">
        <f aca="true">IF(D867="","",xEURO(OFFSET(C867,-M867+1,0),E867,OFFSET(C867,-M867+2,0),OFFSET(C867,-M867+2,0),OFFSET(C867,-M867+3,0)+AB867,OFFSET(C867,-M867+4,0),0,3)/100*D867*10000)</f>
        <v/>
      </c>
      <c r="S867" s="248" t="str">
        <f aca="true">IF(D867="","",xEURO(OFFSET(C867,-M867+1,0),E867,OFFSET(C867,-M867+2,0),OFFSET(C867,-M867+2,0),OFFSET(C867,-M867+3,0)+AB867,OFFSET(C867,-M867+4,0),0,5)/365.25*D867*10000)</f>
        <v/>
      </c>
      <c r="U867" s="175" t="str">
        <f aca="true">IF(I867="","",xEURO(OFFSET(C867,-M867+1,0),J867,OFFSET(C867,-M867+2,0),OFFSET(C867,-M867+2,0),OFFSET(C867,-M867+3,0)+AC867,OFFSET(C867,-M867+4,0),1,1)*I867)</f>
        <v/>
      </c>
      <c r="V867" s="235" t="str">
        <f aca="true">IF(I867="","",xEURO(OFFSET(C867,-M867+1,0),J867,OFFSET(C867,-M867+2,0),OFFSET(C867,-M867+2,0),OFFSET(C867,-M867+3,0)+AC867,OFFSET(C867,-M867+4,0),1,0))</f>
        <v/>
      </c>
      <c r="W867" s="175" t="str">
        <f aca="false">IF(I867="","",(V867-K867)*I867*10)</f>
        <v/>
      </c>
      <c r="X867" s="175" t="str">
        <f aca="true">IF(I867="","",xEURO(OFFSET(C867,-M867+1,0),J867,OFFSET(C867,-M867+2,0),OFFSET(C867,-M867+2,0),OFFSET(C867,-M867+3,0)+AC867,OFFSET(C867,-M867+4,0),1,2)/10*I867)</f>
        <v/>
      </c>
      <c r="Y867" s="248" t="str">
        <f aca="true">IF(I867="","",xEURO(OFFSET(C867,-M867+1,0),J867,OFFSET(C867,-M867+2,0),OFFSET(C867,-M867+2,0),OFFSET(C867,-M867+3,0)+AC867,OFFSET(C867,-M867+4,0),1,3)/100*I867*10000)</f>
        <v/>
      </c>
      <c r="Z867" s="248" t="str">
        <f aca="true">IF(I867="","",xEURO(OFFSET(C867,-M867+1,0),J867,OFFSET(C867,-M867+2,0),OFFSET(C867,-M867+2,0),OFFSET(C867,-M867+3,0)+AC867,OFFSET(C867,-M867+4,0),1,5)/365.25*I867*10000)</f>
        <v/>
      </c>
      <c r="AB867" s="249" t="str">
        <f aca="true">IF(D867="","",xCalcSkew(OFFSET(C867,-M867,0),E867-OFFSET(C867,-M867+1,0),b)/100)</f>
        <v/>
      </c>
      <c r="AC867" s="249" t="str">
        <f aca="true">IF(I867="","",xCalcSkew(OFFSET(C867,-M867,0),J867-OFFSET(C867,-M867+1,0),b)/100)</f>
        <v/>
      </c>
      <c r="AE867" s="0" t="n">
        <f aca="false">D867*F867*10000*-1</f>
        <v>-0</v>
      </c>
      <c r="AF867" s="0" t="n">
        <f aca="false">I867*K867*10000*-1</f>
        <v>-0</v>
      </c>
      <c r="AG867" s="0" t="n">
        <f aca="false">AE867+AF867</f>
        <v>-0</v>
      </c>
    </row>
    <row r="868" customFormat="false" ht="12.75" hidden="false" customHeight="false" outlineLevel="0" collapsed="false">
      <c r="D868" s="265"/>
      <c r="E868" s="266"/>
      <c r="F868" s="266"/>
      <c r="G868" s="267"/>
      <c r="I868" s="265"/>
      <c r="J868" s="266"/>
      <c r="K868" s="266"/>
      <c r="L868" s="268"/>
      <c r="M868" s="247" t="n">
        <f aca="false">M867+1</f>
        <v>19</v>
      </c>
      <c r="N868" s="175" t="str">
        <f aca="true">IF(D868="","",xEURO(OFFSET(C868,-M868+1,0),E868,OFFSET(C868,-M868+2,0),OFFSET(C868,-M868+2,0),OFFSET(C868,-M868+3,0)+AB868,OFFSET(C868,-M868+4,0),0,1)*D868)</f>
        <v/>
      </c>
      <c r="O868" s="235" t="str">
        <f aca="true">IF(D868="","",xEURO(OFFSET(C868,-M868+1,0),E868,OFFSET(C868,-M868+2,0),OFFSET(C868,-M868+2,0),OFFSET(C868,-M868+3,0)+AB868,OFFSET(C868,-M868+4,0),0,0))</f>
        <v/>
      </c>
      <c r="P868" s="175" t="str">
        <f aca="false">IF(D868="","",(O868-F868)*D868*10)</f>
        <v/>
      </c>
      <c r="Q868" s="175" t="str">
        <f aca="true">IF(D868="","",xEURO(OFFSET(C868,-M868+1,0),E868,OFFSET(C868,-M868+2,0),OFFSET(C868,-M868+2,0),OFFSET(C868,-M868+3,0)+AB868,OFFSET(C868,-M868+4,0),0,2)/10*D868)</f>
        <v/>
      </c>
      <c r="R868" s="248" t="str">
        <f aca="true">IF(D868="","",xEURO(OFFSET(C868,-M868+1,0),E868,OFFSET(C868,-M868+2,0),OFFSET(C868,-M868+2,0),OFFSET(C868,-M868+3,0)+AB868,OFFSET(C868,-M868+4,0),0,3)/100*D868*10000)</f>
        <v/>
      </c>
      <c r="S868" s="248" t="str">
        <f aca="true">IF(D868="","",xEURO(OFFSET(C868,-M868+1,0),E868,OFFSET(C868,-M868+2,0),OFFSET(C868,-M868+2,0),OFFSET(C868,-M868+3,0)+AB868,OFFSET(C868,-M868+4,0),0,5)/365.25*D868*10000)</f>
        <v/>
      </c>
      <c r="U868" s="175" t="str">
        <f aca="true">IF(I868="","",xEURO(OFFSET(C868,-M868+1,0),J868,OFFSET(C868,-M868+2,0),OFFSET(C868,-M868+2,0),OFFSET(C868,-M868+3,0)+AC868,OFFSET(C868,-M868+4,0),1,1)*I868)</f>
        <v/>
      </c>
      <c r="V868" s="235" t="str">
        <f aca="true">IF(I868="","",xEURO(OFFSET(C868,-M868+1,0),J868,OFFSET(C868,-M868+2,0),OFFSET(C868,-M868+2,0),OFFSET(C868,-M868+3,0)+AC868,OFFSET(C868,-M868+4,0),1,0))</f>
        <v/>
      </c>
      <c r="W868" s="175" t="str">
        <f aca="false">IF(I868="","",(V868-K868)*I868*10)</f>
        <v/>
      </c>
      <c r="X868" s="175" t="str">
        <f aca="true">IF(I868="","",xEURO(OFFSET(C868,-M868+1,0),J868,OFFSET(C868,-M868+2,0),OFFSET(C868,-M868+2,0),OFFSET(C868,-M868+3,0)+AC868,OFFSET(C868,-M868+4,0),1,2)/10*I868)</f>
        <v/>
      </c>
      <c r="Y868" s="248" t="str">
        <f aca="true">IF(I868="","",xEURO(OFFSET(C868,-M868+1,0),J868,OFFSET(C868,-M868+2,0),OFFSET(C868,-M868+2,0),OFFSET(C868,-M868+3,0)+AC868,OFFSET(C868,-M868+4,0),1,3)/100*I868*10000)</f>
        <v/>
      </c>
      <c r="Z868" s="248" t="str">
        <f aca="true">IF(I868="","",xEURO(OFFSET(C868,-M868+1,0),J868,OFFSET(C868,-M868+2,0),OFFSET(C868,-M868+2,0),OFFSET(C868,-M868+3,0)+AC868,OFFSET(C868,-M868+4,0),1,5)/365.25*I868*10000)</f>
        <v/>
      </c>
      <c r="AB868" s="249" t="str">
        <f aca="true">IF(D868="","",xCalcSkew(OFFSET(C868,-M868,0),E868-OFFSET(C868,-M868+1,0),b)/100)</f>
        <v/>
      </c>
      <c r="AC868" s="249" t="str">
        <f aca="true">IF(I868="","",xCalcSkew(OFFSET(C868,-M868,0),J868-OFFSET(C868,-M868+1,0),b)/100)</f>
        <v/>
      </c>
      <c r="AE868" s="0" t="n">
        <f aca="false">D868*F868*10000*-1</f>
        <v>-0</v>
      </c>
      <c r="AF868" s="0" t="n">
        <f aca="false">I868*K868*10000*-1</f>
        <v>-0</v>
      </c>
      <c r="AG868" s="0" t="n">
        <f aca="false">AE868+AF868</f>
        <v>-0</v>
      </c>
    </row>
    <row r="869" customFormat="false" ht="12.75" hidden="false" customHeight="false" outlineLevel="0" collapsed="false">
      <c r="D869" s="265"/>
      <c r="E869" s="266"/>
      <c r="F869" s="266"/>
      <c r="G869" s="267"/>
      <c r="I869" s="265"/>
      <c r="J869" s="266"/>
      <c r="K869" s="266"/>
      <c r="L869" s="268"/>
      <c r="M869" s="247" t="n">
        <f aca="false">M868+1</f>
        <v>20</v>
      </c>
      <c r="N869" s="175" t="str">
        <f aca="true">IF(D869="","",xEURO(OFFSET(C869,-M869+1,0),E869,OFFSET(C869,-M869+2,0),OFFSET(C869,-M869+2,0),OFFSET(C869,-M869+3,0)+AB869,OFFSET(C869,-M869+4,0),0,1)*D869)</f>
        <v/>
      </c>
      <c r="O869" s="235" t="str">
        <f aca="true">IF(D869="","",xEURO(OFFSET(C869,-M869+1,0),E869,OFFSET(C869,-M869+2,0),OFFSET(C869,-M869+2,0),OFFSET(C869,-M869+3,0)+AB869,OFFSET(C869,-M869+4,0),0,0))</f>
        <v/>
      </c>
      <c r="P869" s="175" t="str">
        <f aca="false">IF(D869="","",(O869-F869)*D869*10)</f>
        <v/>
      </c>
      <c r="Q869" s="175" t="str">
        <f aca="true">IF(D869="","",xEURO(OFFSET(C869,-M869+1,0),E869,OFFSET(C869,-M869+2,0),OFFSET(C869,-M869+2,0),OFFSET(C869,-M869+3,0)+AB869,OFFSET(C869,-M869+4,0),0,2)/10*D869)</f>
        <v/>
      </c>
      <c r="R869" s="248" t="str">
        <f aca="true">IF(D869="","",xEURO(OFFSET(C869,-M869+1,0),E869,OFFSET(C869,-M869+2,0),OFFSET(C869,-M869+2,0),OFFSET(C869,-M869+3,0)+AB869,OFFSET(C869,-M869+4,0),0,3)/100*D869*10000)</f>
        <v/>
      </c>
      <c r="S869" s="248" t="str">
        <f aca="true">IF(D869="","",xEURO(OFFSET(C869,-M869+1,0),E869,OFFSET(C869,-M869+2,0),OFFSET(C869,-M869+2,0),OFFSET(C869,-M869+3,0)+AB869,OFFSET(C869,-M869+4,0),0,5)/365.25*D869*10000)</f>
        <v/>
      </c>
      <c r="U869" s="175" t="str">
        <f aca="true">IF(I869="","",xEURO(OFFSET(C869,-M869+1,0),J869,OFFSET(C869,-M869+2,0),OFFSET(C869,-M869+2,0),OFFSET(C869,-M869+3,0)+AC869,OFFSET(C869,-M869+4,0),1,1)*I869)</f>
        <v/>
      </c>
      <c r="V869" s="235" t="str">
        <f aca="true">IF(I869="","",xEURO(OFFSET(C869,-M869+1,0),J869,OFFSET(C869,-M869+2,0),OFFSET(C869,-M869+2,0),OFFSET(C869,-M869+3,0)+AC869,OFFSET(C869,-M869+4,0),1,0))</f>
        <v/>
      </c>
      <c r="W869" s="175" t="str">
        <f aca="false">IF(I869="","",(V869-K869)*I869*10)</f>
        <v/>
      </c>
      <c r="X869" s="175" t="str">
        <f aca="true">IF(I869="","",xEURO(OFFSET(C869,-M869+1,0),J869,OFFSET(C869,-M869+2,0),OFFSET(C869,-M869+2,0),OFFSET(C869,-M869+3,0)+AC869,OFFSET(C869,-M869+4,0),1,2)/10*I869)</f>
        <v/>
      </c>
      <c r="Y869" s="248" t="str">
        <f aca="true">IF(I869="","",xEURO(OFFSET(C869,-M869+1,0),J869,OFFSET(C869,-M869+2,0),OFFSET(C869,-M869+2,0),OFFSET(C869,-M869+3,0)+AC869,OFFSET(C869,-M869+4,0),1,3)/100*I869*10000)</f>
        <v/>
      </c>
      <c r="Z869" s="248" t="str">
        <f aca="true">IF(I869="","",xEURO(OFFSET(C869,-M869+1,0),J869,OFFSET(C869,-M869+2,0),OFFSET(C869,-M869+2,0),OFFSET(C869,-M869+3,0)+AC869,OFFSET(C869,-M869+4,0),1,5)/365.25*I869*10000)</f>
        <v/>
      </c>
      <c r="AB869" s="249" t="str">
        <f aca="true">IF(D869="","",xCalcSkew(OFFSET(C869,-M869,0),E869-OFFSET(C869,-M869+1,0),b)/100)</f>
        <v/>
      </c>
      <c r="AC869" s="249" t="str">
        <f aca="true">IF(I869="","",xCalcSkew(OFFSET(C869,-M869,0),J869-OFFSET(C869,-M869+1,0),b)/100)</f>
        <v/>
      </c>
      <c r="AE869" s="0" t="n">
        <f aca="false">D869*F869*10000*-1</f>
        <v>-0</v>
      </c>
      <c r="AF869" s="0" t="n">
        <f aca="false">I869*K869*10000*-1</f>
        <v>-0</v>
      </c>
      <c r="AG869" s="0" t="n">
        <f aca="false">AE869+AF869</f>
        <v>-0</v>
      </c>
    </row>
    <row r="870" customFormat="false" ht="12.75" hidden="false" customHeight="false" outlineLevel="0" collapsed="false">
      <c r="D870" s="265"/>
      <c r="E870" s="266"/>
      <c r="F870" s="266"/>
      <c r="G870" s="267"/>
      <c r="I870" s="265"/>
      <c r="J870" s="266"/>
      <c r="K870" s="266"/>
      <c r="L870" s="268"/>
      <c r="M870" s="247" t="n">
        <f aca="false">M869+1</f>
        <v>21</v>
      </c>
      <c r="N870" s="175" t="str">
        <f aca="true">IF(D870="","",xEURO(OFFSET(C870,-M870+1,0),E870,OFFSET(C870,-M870+2,0),OFFSET(C870,-M870+2,0),OFFSET(C870,-M870+3,0)+AB870,OFFSET(C870,-M870+4,0),0,1)*D870)</f>
        <v/>
      </c>
      <c r="O870" s="235" t="str">
        <f aca="true">IF(D870="","",xEURO(OFFSET(C870,-M870+1,0),E870,OFFSET(C870,-M870+2,0),OFFSET(C870,-M870+2,0),OFFSET(C870,-M870+3,0)+AB870,OFFSET(C870,-M870+4,0),0,0))</f>
        <v/>
      </c>
      <c r="P870" s="175" t="str">
        <f aca="false">IF(D870="","",(O870-F870)*D870*10)</f>
        <v/>
      </c>
      <c r="Q870" s="175" t="str">
        <f aca="true">IF(D870="","",xEURO(OFFSET(C870,-M870+1,0),E870,OFFSET(C870,-M870+2,0),OFFSET(C870,-M870+2,0),OFFSET(C870,-M870+3,0)+AB870,OFFSET(C870,-M870+4,0),0,2)/10*D870)</f>
        <v/>
      </c>
      <c r="R870" s="248" t="str">
        <f aca="true">IF(D870="","",xEURO(OFFSET(C870,-M870+1,0),E870,OFFSET(C870,-M870+2,0),OFFSET(C870,-M870+2,0),OFFSET(C870,-M870+3,0)+AB870,OFFSET(C870,-M870+4,0),0,3)/100*D870*10000)</f>
        <v/>
      </c>
      <c r="S870" s="248" t="str">
        <f aca="true">IF(D870="","",xEURO(OFFSET(C870,-M870+1,0),E870,OFFSET(C870,-M870+2,0),OFFSET(C870,-M870+2,0),OFFSET(C870,-M870+3,0)+AB870,OFFSET(C870,-M870+4,0),0,5)/365.25*D870*10000)</f>
        <v/>
      </c>
      <c r="U870" s="175" t="str">
        <f aca="true">IF(I870="","",xEURO(OFFSET(C870,-M870+1,0),J870,OFFSET(C870,-M870+2,0),OFFSET(C870,-M870+2,0),OFFSET(C870,-M870+3,0)+AC870,OFFSET(C870,-M870+4,0),1,1)*I870)</f>
        <v/>
      </c>
      <c r="V870" s="235" t="str">
        <f aca="true">IF(I870="","",xEURO(OFFSET(C870,-M870+1,0),J870,OFFSET(C870,-M870+2,0),OFFSET(C870,-M870+2,0),OFFSET(C870,-M870+3,0)+AC870,OFFSET(C870,-M870+4,0),1,0))</f>
        <v/>
      </c>
      <c r="W870" s="175" t="str">
        <f aca="false">IF(I870="","",(V870-K870)*I870*10)</f>
        <v/>
      </c>
      <c r="X870" s="175" t="str">
        <f aca="true">IF(I870="","",xEURO(OFFSET(C870,-M870+1,0),J870,OFFSET(C870,-M870+2,0),OFFSET(C870,-M870+2,0),OFFSET(C870,-M870+3,0)+AC870,OFFSET(C870,-M870+4,0),1,2)/10*I870)</f>
        <v/>
      </c>
      <c r="Y870" s="248" t="str">
        <f aca="true">IF(I870="","",xEURO(OFFSET(C870,-M870+1,0),J870,OFFSET(C870,-M870+2,0),OFFSET(C870,-M870+2,0),OFFSET(C870,-M870+3,0)+AC870,OFFSET(C870,-M870+4,0),1,3)/100*I870*10000)</f>
        <v/>
      </c>
      <c r="Z870" s="248" t="str">
        <f aca="true">IF(I870="","",xEURO(OFFSET(C870,-M870+1,0),J870,OFFSET(C870,-M870+2,0),OFFSET(C870,-M870+2,0),OFFSET(C870,-M870+3,0)+AC870,OFFSET(C870,-M870+4,0),1,5)/365.25*I870*10000)</f>
        <v/>
      </c>
      <c r="AB870" s="249" t="str">
        <f aca="true">IF(D870="","",xCalcSkew(OFFSET(C870,-M870,0),E870-OFFSET(C870,-M870+1,0),b)/100)</f>
        <v/>
      </c>
      <c r="AC870" s="249" t="str">
        <f aca="true">IF(I870="","",xCalcSkew(OFFSET(C870,-M870,0),J870-OFFSET(C870,-M870+1,0),b)/100)</f>
        <v/>
      </c>
      <c r="AE870" s="0" t="n">
        <f aca="false">D870*F870*10000*-1</f>
        <v>-0</v>
      </c>
      <c r="AF870" s="0" t="n">
        <f aca="false">I870*K870*10000*-1</f>
        <v>-0</v>
      </c>
      <c r="AG870" s="0" t="n">
        <f aca="false">AE870+AF870</f>
        <v>-0</v>
      </c>
    </row>
    <row r="871" customFormat="false" ht="12.75" hidden="false" customHeight="false" outlineLevel="0" collapsed="false">
      <c r="D871" s="265"/>
      <c r="E871" s="266"/>
      <c r="F871" s="266"/>
      <c r="G871" s="267"/>
      <c r="I871" s="265"/>
      <c r="J871" s="266"/>
      <c r="K871" s="266"/>
      <c r="L871" s="268"/>
      <c r="M871" s="247" t="n">
        <f aca="false">M870+1</f>
        <v>22</v>
      </c>
      <c r="N871" s="175" t="str">
        <f aca="true">IF(D871="","",xEURO(OFFSET(C871,-M871+1,0),E871,OFFSET(C871,-M871+2,0),OFFSET(C871,-M871+2,0),OFFSET(C871,-M871+3,0)+AB871,OFFSET(C871,-M871+4,0),0,1)*D871)</f>
        <v/>
      </c>
      <c r="O871" s="235" t="str">
        <f aca="true">IF(D871="","",xEURO(OFFSET(C871,-M871+1,0),E871,OFFSET(C871,-M871+2,0),OFFSET(C871,-M871+2,0),OFFSET(C871,-M871+3,0)+AB871,OFFSET(C871,-M871+4,0),0,0))</f>
        <v/>
      </c>
      <c r="P871" s="175" t="str">
        <f aca="false">IF(D871="","",(O871-F871)*D871*10)</f>
        <v/>
      </c>
      <c r="Q871" s="175" t="str">
        <f aca="true">IF(D871="","",xEURO(OFFSET(C871,-M871+1,0),E871,OFFSET(C871,-M871+2,0),OFFSET(C871,-M871+2,0),OFFSET(C871,-M871+3,0)+AB871,OFFSET(C871,-M871+4,0),0,2)/10*D871)</f>
        <v/>
      </c>
      <c r="R871" s="248" t="str">
        <f aca="true">IF(D871="","",xEURO(OFFSET(C871,-M871+1,0),E871,OFFSET(C871,-M871+2,0),OFFSET(C871,-M871+2,0),OFFSET(C871,-M871+3,0)+AB871,OFFSET(C871,-M871+4,0),0,3)/100*D871*10000)</f>
        <v/>
      </c>
      <c r="S871" s="248" t="str">
        <f aca="true">IF(D871="","",xEURO(OFFSET(C871,-M871+1,0),E871,OFFSET(C871,-M871+2,0),OFFSET(C871,-M871+2,0),OFFSET(C871,-M871+3,0)+AB871,OFFSET(C871,-M871+4,0),0,5)/365.25*D871*10000)</f>
        <v/>
      </c>
      <c r="U871" s="175" t="str">
        <f aca="true">IF(I871="","",xEURO(OFFSET(C871,-M871+1,0),J871,OFFSET(C871,-M871+2,0),OFFSET(C871,-M871+2,0),OFFSET(C871,-M871+3,0)+AC871,OFFSET(C871,-M871+4,0),1,1)*I871)</f>
        <v/>
      </c>
      <c r="V871" s="235" t="str">
        <f aca="true">IF(I871="","",xEURO(OFFSET(C871,-M871+1,0),J871,OFFSET(C871,-M871+2,0),OFFSET(C871,-M871+2,0),OFFSET(C871,-M871+3,0)+AC871,OFFSET(C871,-M871+4,0),1,0))</f>
        <v/>
      </c>
      <c r="W871" s="175" t="str">
        <f aca="false">IF(I871="","",(V871-K871)*I871*10)</f>
        <v/>
      </c>
      <c r="X871" s="175" t="str">
        <f aca="true">IF(I871="","",xEURO(OFFSET(C871,-M871+1,0),J871,OFFSET(C871,-M871+2,0),OFFSET(C871,-M871+2,0),OFFSET(C871,-M871+3,0)+AC871,OFFSET(C871,-M871+4,0),1,2)/10*I871)</f>
        <v/>
      </c>
      <c r="Y871" s="248" t="str">
        <f aca="true">IF(I871="","",xEURO(OFFSET(C871,-M871+1,0),J871,OFFSET(C871,-M871+2,0),OFFSET(C871,-M871+2,0),OFFSET(C871,-M871+3,0)+AC871,OFFSET(C871,-M871+4,0),1,3)/100*I871*10000)</f>
        <v/>
      </c>
      <c r="Z871" s="248" t="str">
        <f aca="true">IF(I871="","",xEURO(OFFSET(C871,-M871+1,0),J871,OFFSET(C871,-M871+2,0),OFFSET(C871,-M871+2,0),OFFSET(C871,-M871+3,0)+AC871,OFFSET(C871,-M871+4,0),1,5)/365.25*I871*10000)</f>
        <v/>
      </c>
      <c r="AB871" s="249" t="str">
        <f aca="true">IF(D871="","",xCalcSkew(OFFSET(C871,-M871,0),E871-OFFSET(C871,-M871+1,0),b)/100)</f>
        <v/>
      </c>
      <c r="AC871" s="249" t="str">
        <f aca="true">IF(I871="","",xCalcSkew(OFFSET(C871,-M871,0),J871-OFFSET(C871,-M871+1,0),b)/100)</f>
        <v/>
      </c>
      <c r="AE871" s="0" t="n">
        <f aca="false">D871*F871*10000*-1</f>
        <v>-0</v>
      </c>
      <c r="AF871" s="0" t="n">
        <f aca="false">I871*K871*10000*-1</f>
        <v>-0</v>
      </c>
      <c r="AG871" s="0" t="n">
        <f aca="false">AE871+AF871</f>
        <v>-0</v>
      </c>
    </row>
    <row r="872" customFormat="false" ht="12.75" hidden="false" customHeight="false" outlineLevel="0" collapsed="false">
      <c r="D872" s="265"/>
      <c r="E872" s="266"/>
      <c r="F872" s="266"/>
      <c r="G872" s="267"/>
      <c r="I872" s="265"/>
      <c r="J872" s="266"/>
      <c r="K872" s="266"/>
      <c r="L872" s="268"/>
      <c r="M872" s="247" t="n">
        <f aca="false">M871+1</f>
        <v>23</v>
      </c>
      <c r="N872" s="175" t="str">
        <f aca="true">IF(D872="","",xEURO(OFFSET(C872,-M872+1,0),E872,OFFSET(C872,-M872+2,0),OFFSET(C872,-M872+2,0),OFFSET(C872,-M872+3,0)+AB872,OFFSET(C872,-M872+4,0),0,1)*D872)</f>
        <v/>
      </c>
      <c r="O872" s="235" t="str">
        <f aca="true">IF(D872="","",xEURO(OFFSET(C872,-M872+1,0),E872,OFFSET(C872,-M872+2,0),OFFSET(C872,-M872+2,0),OFFSET(C872,-M872+3,0)+AB872,OFFSET(C872,-M872+4,0),0,0))</f>
        <v/>
      </c>
      <c r="P872" s="175" t="str">
        <f aca="false">IF(D872="","",(O872-F872)*D872*10)</f>
        <v/>
      </c>
      <c r="Q872" s="175" t="str">
        <f aca="true">IF(D872="","",xEURO(OFFSET(C872,-M872+1,0),E872,OFFSET(C872,-M872+2,0),OFFSET(C872,-M872+2,0),OFFSET(C872,-M872+3,0)+AB872,OFFSET(C872,-M872+4,0),0,2)/10*D872)</f>
        <v/>
      </c>
      <c r="R872" s="248" t="str">
        <f aca="true">IF(D872="","",xEURO(OFFSET(C872,-M872+1,0),E872,OFFSET(C872,-M872+2,0),OFFSET(C872,-M872+2,0),OFFSET(C872,-M872+3,0)+AB872,OFFSET(C872,-M872+4,0),0,3)/100*D872*10000)</f>
        <v/>
      </c>
      <c r="S872" s="248" t="str">
        <f aca="true">IF(D872="","",xEURO(OFFSET(C872,-M872+1,0),E872,OFFSET(C872,-M872+2,0),OFFSET(C872,-M872+2,0),OFFSET(C872,-M872+3,0)+AB872,OFFSET(C872,-M872+4,0),0,5)/365.25*D872*10000)</f>
        <v/>
      </c>
      <c r="U872" s="175" t="str">
        <f aca="true">IF(I872="","",xEURO(OFFSET(C872,-M872+1,0),J872,OFFSET(C872,-M872+2,0),OFFSET(C872,-M872+2,0),OFFSET(C872,-M872+3,0)+AC872,OFFSET(C872,-M872+4,0),1,1)*I872)</f>
        <v/>
      </c>
      <c r="V872" s="235" t="str">
        <f aca="true">IF(I872="","",xEURO(OFFSET(C872,-M872+1,0),J872,OFFSET(C872,-M872+2,0),OFFSET(C872,-M872+2,0),OFFSET(C872,-M872+3,0)+AC872,OFFSET(C872,-M872+4,0),1,0))</f>
        <v/>
      </c>
      <c r="W872" s="175" t="str">
        <f aca="false">IF(I872="","",(V872-K872)*I872*10)</f>
        <v/>
      </c>
      <c r="X872" s="175" t="str">
        <f aca="true">IF(I872="","",xEURO(OFFSET(C872,-M872+1,0),J872,OFFSET(C872,-M872+2,0),OFFSET(C872,-M872+2,0),OFFSET(C872,-M872+3,0)+AC872,OFFSET(C872,-M872+4,0),1,2)/10*I872)</f>
        <v/>
      </c>
      <c r="Y872" s="248" t="str">
        <f aca="true">IF(I872="","",xEURO(OFFSET(C872,-M872+1,0),J872,OFFSET(C872,-M872+2,0),OFFSET(C872,-M872+2,0),OFFSET(C872,-M872+3,0)+AC872,OFFSET(C872,-M872+4,0),1,3)/100*I872*10000)</f>
        <v/>
      </c>
      <c r="Z872" s="248" t="str">
        <f aca="true">IF(I872="","",xEURO(OFFSET(C872,-M872+1,0),J872,OFFSET(C872,-M872+2,0),OFFSET(C872,-M872+2,0),OFFSET(C872,-M872+3,0)+AC872,OFFSET(C872,-M872+4,0),1,5)/365.25*I872*10000)</f>
        <v/>
      </c>
      <c r="AB872" s="249" t="str">
        <f aca="true">IF(D872="","",xCalcSkew(OFFSET(C872,-M872,0),E872-OFFSET(C872,-M872+1,0),b)/100)</f>
        <v/>
      </c>
      <c r="AC872" s="249" t="str">
        <f aca="true">IF(I872="","",xCalcSkew(OFFSET(C872,-M872,0),J872-OFFSET(C872,-M872+1,0),b)/100)</f>
        <v/>
      </c>
      <c r="AE872" s="0" t="n">
        <f aca="false">D872*F872*10000*-1</f>
        <v>-0</v>
      </c>
      <c r="AF872" s="0" t="n">
        <f aca="false">I872*K872*10000*-1</f>
        <v>-0</v>
      </c>
      <c r="AG872" s="0" t="n">
        <f aca="false">AE872+AF872</f>
        <v>-0</v>
      </c>
    </row>
    <row r="873" customFormat="false" ht="12.75" hidden="false" customHeight="false" outlineLevel="0" collapsed="false">
      <c r="D873" s="265"/>
      <c r="E873" s="266"/>
      <c r="F873" s="266"/>
      <c r="G873" s="267"/>
      <c r="I873" s="265"/>
      <c r="J873" s="266"/>
      <c r="K873" s="266"/>
      <c r="L873" s="268"/>
      <c r="M873" s="247" t="n">
        <f aca="false">M872+1</f>
        <v>24</v>
      </c>
      <c r="N873" s="175" t="str">
        <f aca="true">IF(D873="","",xEURO(OFFSET(C873,-M873+1,0),E873,OFFSET(C873,-M873+2,0),OFFSET(C873,-M873+2,0),OFFSET(C873,-M873+3,0)+AB873,OFFSET(C873,-M873+4,0),0,1)*D873)</f>
        <v/>
      </c>
      <c r="O873" s="235" t="str">
        <f aca="true">IF(D873="","",xEURO(OFFSET(C873,-M873+1,0),E873,OFFSET(C873,-M873+2,0),OFFSET(C873,-M873+2,0),OFFSET(C873,-M873+3,0)+AB873,OFFSET(C873,-M873+4,0),0,0))</f>
        <v/>
      </c>
      <c r="P873" s="175" t="str">
        <f aca="false">IF(D873="","",(O873-F873)*D873*10)</f>
        <v/>
      </c>
      <c r="Q873" s="175" t="str">
        <f aca="true">IF(D873="","",xEURO(OFFSET(C873,-M873+1,0),E873,OFFSET(C873,-M873+2,0),OFFSET(C873,-M873+2,0),OFFSET(C873,-M873+3,0)+AB873,OFFSET(C873,-M873+4,0),0,2)/10*D873)</f>
        <v/>
      </c>
      <c r="R873" s="248" t="str">
        <f aca="true">IF(D873="","",xEURO(OFFSET(C873,-M873+1,0),E873,OFFSET(C873,-M873+2,0),OFFSET(C873,-M873+2,0),OFFSET(C873,-M873+3,0)+AB873,OFFSET(C873,-M873+4,0),0,3)/100*D873*10000)</f>
        <v/>
      </c>
      <c r="S873" s="248" t="str">
        <f aca="true">IF(D873="","",xEURO(OFFSET(C873,-M873+1,0),E873,OFFSET(C873,-M873+2,0),OFFSET(C873,-M873+2,0),OFFSET(C873,-M873+3,0)+AB873,OFFSET(C873,-M873+4,0),0,5)/365.25*D873*10000)</f>
        <v/>
      </c>
      <c r="U873" s="175" t="str">
        <f aca="true">IF(I873="","",xEURO(OFFSET(C873,-M873+1,0),J873,OFFSET(C873,-M873+2,0),OFFSET(C873,-M873+2,0),OFFSET(C873,-M873+3,0)+AC873,OFFSET(C873,-M873+4,0),1,1)*I873)</f>
        <v/>
      </c>
      <c r="V873" s="235" t="str">
        <f aca="true">IF(I873="","",xEURO(OFFSET(C873,-M873+1,0),J873,OFFSET(C873,-M873+2,0),OFFSET(C873,-M873+2,0),OFFSET(C873,-M873+3,0)+AC873,OFFSET(C873,-M873+4,0),1,0))</f>
        <v/>
      </c>
      <c r="W873" s="175" t="str">
        <f aca="false">IF(I873="","",(V873-K873)*I873*10)</f>
        <v/>
      </c>
      <c r="X873" s="175" t="str">
        <f aca="true">IF(I873="","",xEURO(OFFSET(C873,-M873+1,0),J873,OFFSET(C873,-M873+2,0),OFFSET(C873,-M873+2,0),OFFSET(C873,-M873+3,0)+AC873,OFFSET(C873,-M873+4,0),1,2)/10*I873)</f>
        <v/>
      </c>
      <c r="Y873" s="248" t="str">
        <f aca="true">IF(I873="","",xEURO(OFFSET(C873,-M873+1,0),J873,OFFSET(C873,-M873+2,0),OFFSET(C873,-M873+2,0),OFFSET(C873,-M873+3,0)+AC873,OFFSET(C873,-M873+4,0),1,3)/100*I873*10000)</f>
        <v/>
      </c>
      <c r="Z873" s="248" t="str">
        <f aca="true">IF(I873="","",xEURO(OFFSET(C873,-M873+1,0),J873,OFFSET(C873,-M873+2,0),OFFSET(C873,-M873+2,0),OFFSET(C873,-M873+3,0)+AC873,OFFSET(C873,-M873+4,0),1,5)/365.25*I873*10000)</f>
        <v/>
      </c>
      <c r="AB873" s="249" t="str">
        <f aca="true">IF(D873="","",xCalcSkew(OFFSET(C873,-M873,0),E873-OFFSET(C873,-M873+1,0),b)/100)</f>
        <v/>
      </c>
      <c r="AC873" s="249" t="str">
        <f aca="true">IF(I873="","",xCalcSkew(OFFSET(C873,-M873,0),J873-OFFSET(C873,-M873+1,0),b)/100)</f>
        <v/>
      </c>
      <c r="AE873" s="0" t="n">
        <f aca="false">D873*F873*10000*-1</f>
        <v>-0</v>
      </c>
      <c r="AF873" s="0" t="n">
        <f aca="false">I873*K873*10000*-1</f>
        <v>-0</v>
      </c>
      <c r="AG873" s="0" t="n">
        <f aca="false">AE873+AF873</f>
        <v>-0</v>
      </c>
    </row>
    <row r="874" customFormat="false" ht="12.75" hidden="false" customHeight="false" outlineLevel="0" collapsed="false">
      <c r="D874" s="265"/>
      <c r="E874" s="266"/>
      <c r="F874" s="266"/>
      <c r="G874" s="267"/>
      <c r="I874" s="265"/>
      <c r="J874" s="266"/>
      <c r="K874" s="266"/>
      <c r="L874" s="268"/>
      <c r="M874" s="247" t="n">
        <f aca="false">M873+1</f>
        <v>25</v>
      </c>
      <c r="N874" s="175" t="str">
        <f aca="true">IF(D874="","",xEURO(OFFSET(C874,-M874+1,0),E874,OFFSET(C874,-M874+2,0),OFFSET(C874,-M874+2,0),OFFSET(C874,-M874+3,0)+AB874,OFFSET(C874,-M874+4,0),0,1)*D874)</f>
        <v/>
      </c>
      <c r="O874" s="235" t="str">
        <f aca="true">IF(D874="","",xEURO(OFFSET(C874,-M874+1,0),E874,OFFSET(C874,-M874+2,0),OFFSET(C874,-M874+2,0),OFFSET(C874,-M874+3,0)+AB874,OFFSET(C874,-M874+4,0),0,0))</f>
        <v/>
      </c>
      <c r="P874" s="175" t="str">
        <f aca="false">IF(D874="","",(O874-F874)*D874*10)</f>
        <v/>
      </c>
      <c r="Q874" s="175" t="str">
        <f aca="true">IF(D874="","",xEURO(OFFSET(C874,-M874+1,0),E874,OFFSET(C874,-M874+2,0),OFFSET(C874,-M874+2,0),OFFSET(C874,-M874+3,0)+AB874,OFFSET(C874,-M874+4,0),0,2)/10*D874)</f>
        <v/>
      </c>
      <c r="R874" s="248" t="str">
        <f aca="true">IF(D874="","",xEURO(OFFSET(C874,-M874+1,0),E874,OFFSET(C874,-M874+2,0),OFFSET(C874,-M874+2,0),OFFSET(C874,-M874+3,0)+AB874,OFFSET(C874,-M874+4,0),0,3)/100*D874*10000)</f>
        <v/>
      </c>
      <c r="S874" s="248" t="str">
        <f aca="true">IF(D874="","",xEURO(OFFSET(C874,-M874+1,0),E874,OFFSET(C874,-M874+2,0),OFFSET(C874,-M874+2,0),OFFSET(C874,-M874+3,0)+AB874,OFFSET(C874,-M874+4,0),0,5)/365.25*D874*10000)</f>
        <v/>
      </c>
      <c r="U874" s="175" t="str">
        <f aca="true">IF(I874="","",xEURO(OFFSET(C874,-M874+1,0),J874,OFFSET(C874,-M874+2,0),OFFSET(C874,-M874+2,0),OFFSET(C874,-M874+3,0)+AC874,OFFSET(C874,-M874+4,0),1,1)*I874)</f>
        <v/>
      </c>
      <c r="V874" s="235" t="str">
        <f aca="true">IF(I874="","",xEURO(OFFSET(C874,-M874+1,0),J874,OFFSET(C874,-M874+2,0),OFFSET(C874,-M874+2,0),OFFSET(C874,-M874+3,0)+AC874,OFFSET(C874,-M874+4,0),1,0))</f>
        <v/>
      </c>
      <c r="W874" s="175" t="str">
        <f aca="false">IF(I874="","",(V874-K874)*I874*10)</f>
        <v/>
      </c>
      <c r="X874" s="175" t="str">
        <f aca="true">IF(I874="","",xEURO(OFFSET(C874,-M874+1,0),J874,OFFSET(C874,-M874+2,0),OFFSET(C874,-M874+2,0),OFFSET(C874,-M874+3,0)+AC874,OFFSET(C874,-M874+4,0),1,2)/10*I874)</f>
        <v/>
      </c>
      <c r="Y874" s="248" t="str">
        <f aca="true">IF(I874="","",xEURO(OFFSET(C874,-M874+1,0),J874,OFFSET(C874,-M874+2,0),OFFSET(C874,-M874+2,0),OFFSET(C874,-M874+3,0)+AC874,OFFSET(C874,-M874+4,0),1,3)/100*I874*10000)</f>
        <v/>
      </c>
      <c r="Z874" s="248" t="str">
        <f aca="true">IF(I874="","",xEURO(OFFSET(C874,-M874+1,0),J874,OFFSET(C874,-M874+2,0),OFFSET(C874,-M874+2,0),OFFSET(C874,-M874+3,0)+AC874,OFFSET(C874,-M874+4,0),1,5)/365.25*I874*10000)</f>
        <v/>
      </c>
      <c r="AB874" s="249" t="str">
        <f aca="true">IF(D874="","",xCalcSkew(OFFSET(C874,-M874,0),E874-OFFSET(C874,-M874+1,0),b)/100)</f>
        <v/>
      </c>
      <c r="AC874" s="249" t="str">
        <f aca="true">IF(I874="","",xCalcSkew(OFFSET(C874,-M874,0),J874-OFFSET(C874,-M874+1,0),b)/100)</f>
        <v/>
      </c>
      <c r="AE874" s="0" t="n">
        <f aca="false">D874*F874*10000*-1</f>
        <v>-0</v>
      </c>
      <c r="AF874" s="0" t="n">
        <f aca="false">I874*K874*10000*-1</f>
        <v>-0</v>
      </c>
      <c r="AG874" s="0" t="n">
        <f aca="false">AE874+AF874</f>
        <v>-0</v>
      </c>
    </row>
    <row r="875" customFormat="false" ht="12.75" hidden="false" customHeight="false" outlineLevel="0" collapsed="false">
      <c r="D875" s="265"/>
      <c r="E875" s="266"/>
      <c r="F875" s="266"/>
      <c r="G875" s="267"/>
      <c r="I875" s="265"/>
      <c r="J875" s="266"/>
      <c r="K875" s="266"/>
      <c r="L875" s="268"/>
      <c r="M875" s="247" t="n">
        <f aca="false">M874+1</f>
        <v>26</v>
      </c>
      <c r="N875" s="175" t="str">
        <f aca="true">IF(D875="","",xEURO(OFFSET(C875,-M875+1,0),E875,OFFSET(C875,-M875+2,0),OFFSET(C875,-M875+2,0),OFFSET(C875,-M875+3,0)+AB875,OFFSET(C875,-M875+4,0),0,1)*D875)</f>
        <v/>
      </c>
      <c r="O875" s="235" t="str">
        <f aca="true">IF(D875="","",xEURO(OFFSET(C875,-M875+1,0),E875,OFFSET(C875,-M875+2,0),OFFSET(C875,-M875+2,0),OFFSET(C875,-M875+3,0)+AB875,OFFSET(C875,-M875+4,0),0,0))</f>
        <v/>
      </c>
      <c r="P875" s="175" t="str">
        <f aca="false">IF(D875="","",(O875-F875)*D875*10)</f>
        <v/>
      </c>
      <c r="Q875" s="175" t="str">
        <f aca="true">IF(D875="","",xEURO(OFFSET(C875,-M875+1,0),E875,OFFSET(C875,-M875+2,0),OFFSET(C875,-M875+2,0),OFFSET(C875,-M875+3,0)+AB875,OFFSET(C875,-M875+4,0),0,2)/10*D875)</f>
        <v/>
      </c>
      <c r="R875" s="248" t="str">
        <f aca="true">IF(D875="","",xEURO(OFFSET(C875,-M875+1,0),E875,OFFSET(C875,-M875+2,0),OFFSET(C875,-M875+2,0),OFFSET(C875,-M875+3,0)+AB875,OFFSET(C875,-M875+4,0),0,3)/100*D875*10000)</f>
        <v/>
      </c>
      <c r="S875" s="248" t="str">
        <f aca="true">IF(D875="","",xEURO(OFFSET(C875,-M875+1,0),E875,OFFSET(C875,-M875+2,0),OFFSET(C875,-M875+2,0),OFFSET(C875,-M875+3,0)+AB875,OFFSET(C875,-M875+4,0),0,5)/365.25*D875*10000)</f>
        <v/>
      </c>
      <c r="U875" s="175" t="str">
        <f aca="true">IF(I875="","",xEURO(OFFSET(C875,-M875+1,0),J875,OFFSET(C875,-M875+2,0),OFFSET(C875,-M875+2,0),OFFSET(C875,-M875+3,0)+AC875,OFFSET(C875,-M875+4,0),1,1)*I875)</f>
        <v/>
      </c>
      <c r="V875" s="235" t="str">
        <f aca="true">IF(I875="","",xEURO(OFFSET(C875,-M875+1,0),J875,OFFSET(C875,-M875+2,0),OFFSET(C875,-M875+2,0),OFFSET(C875,-M875+3,0)+AC875,OFFSET(C875,-M875+4,0),1,0))</f>
        <v/>
      </c>
      <c r="W875" s="175" t="str">
        <f aca="false">IF(I875="","",(V875-K875)*I875*10)</f>
        <v/>
      </c>
      <c r="X875" s="175" t="str">
        <f aca="true">IF(I875="","",xEURO(OFFSET(C875,-M875+1,0),J875,OFFSET(C875,-M875+2,0),OFFSET(C875,-M875+2,0),OFFSET(C875,-M875+3,0)+AC875,OFFSET(C875,-M875+4,0),1,2)/10*I875)</f>
        <v/>
      </c>
      <c r="Y875" s="248" t="str">
        <f aca="true">IF(I875="","",xEURO(OFFSET(C875,-M875+1,0),J875,OFFSET(C875,-M875+2,0),OFFSET(C875,-M875+2,0),OFFSET(C875,-M875+3,0)+AC875,OFFSET(C875,-M875+4,0),1,3)/100*I875*10000)</f>
        <v/>
      </c>
      <c r="Z875" s="248" t="str">
        <f aca="true">IF(I875="","",xEURO(OFFSET(C875,-M875+1,0),J875,OFFSET(C875,-M875+2,0),OFFSET(C875,-M875+2,0),OFFSET(C875,-M875+3,0)+AC875,OFFSET(C875,-M875+4,0),1,5)/365.25*I875*10000)</f>
        <v/>
      </c>
      <c r="AB875" s="249" t="str">
        <f aca="true">IF(D875="","",xCalcSkew(OFFSET(C875,-M875,0),E875-OFFSET(C875,-M875+1,0),b)/100)</f>
        <v/>
      </c>
      <c r="AC875" s="249" t="str">
        <f aca="true">IF(I875="","",xCalcSkew(OFFSET(C875,-M875,0),J875-OFFSET(C875,-M875+1,0),b)/100)</f>
        <v/>
      </c>
      <c r="AE875" s="0" t="n">
        <f aca="false">D875*F875*10000*-1</f>
        <v>-0</v>
      </c>
      <c r="AF875" s="0" t="n">
        <f aca="false">I875*K875*10000*-1</f>
        <v>-0</v>
      </c>
      <c r="AG875" s="0" t="n">
        <f aca="false">AE875+AF875</f>
        <v>-0</v>
      </c>
    </row>
    <row r="876" customFormat="false" ht="12.75" hidden="false" customHeight="false" outlineLevel="0" collapsed="false">
      <c r="D876" s="265"/>
      <c r="E876" s="266"/>
      <c r="F876" s="266"/>
      <c r="G876" s="267"/>
      <c r="I876" s="265"/>
      <c r="J876" s="266"/>
      <c r="K876" s="266"/>
      <c r="L876" s="268"/>
      <c r="M876" s="247" t="n">
        <f aca="false">M875+1</f>
        <v>27</v>
      </c>
      <c r="N876" s="175" t="str">
        <f aca="true">IF(D876="","",xEURO(OFFSET(C876,-M876+1,0),E876,OFFSET(C876,-M876+2,0),OFFSET(C876,-M876+2,0),OFFSET(C876,-M876+3,0)+AB876,OFFSET(C876,-M876+4,0),0,1)*D876)</f>
        <v/>
      </c>
      <c r="O876" s="235" t="str">
        <f aca="true">IF(D876="","",xEURO(OFFSET(C876,-M876+1,0),E876,OFFSET(C876,-M876+2,0),OFFSET(C876,-M876+2,0),OFFSET(C876,-M876+3,0)+AB876,OFFSET(C876,-M876+4,0),0,0))</f>
        <v/>
      </c>
      <c r="P876" s="175" t="str">
        <f aca="false">IF(D876="","",(O876-F876)*D876*10)</f>
        <v/>
      </c>
      <c r="Q876" s="175" t="str">
        <f aca="true">IF(D876="","",xEURO(OFFSET(C876,-M876+1,0),E876,OFFSET(C876,-M876+2,0),OFFSET(C876,-M876+2,0),OFFSET(C876,-M876+3,0)+AB876,OFFSET(C876,-M876+4,0),0,2)/10*D876)</f>
        <v/>
      </c>
      <c r="R876" s="248" t="str">
        <f aca="true">IF(D876="","",xEURO(OFFSET(C876,-M876+1,0),E876,OFFSET(C876,-M876+2,0),OFFSET(C876,-M876+2,0),OFFSET(C876,-M876+3,0)+AB876,OFFSET(C876,-M876+4,0),0,3)/100*D876*10000)</f>
        <v/>
      </c>
      <c r="S876" s="248" t="str">
        <f aca="true">IF(D876="","",xEURO(OFFSET(C876,-M876+1,0),E876,OFFSET(C876,-M876+2,0),OFFSET(C876,-M876+2,0),OFFSET(C876,-M876+3,0)+AB876,OFFSET(C876,-M876+4,0),0,5)/365.25*D876*10000)</f>
        <v/>
      </c>
      <c r="U876" s="175" t="str">
        <f aca="true">IF(I876="","",xEURO(OFFSET(C876,-M876+1,0),J876,OFFSET(C876,-M876+2,0),OFFSET(C876,-M876+2,0),OFFSET(C876,-M876+3,0)+AC876,OFFSET(C876,-M876+4,0),1,1)*I876)</f>
        <v/>
      </c>
      <c r="V876" s="235" t="str">
        <f aca="true">IF(I876="","",xEURO(OFFSET(C876,-M876+1,0),J876,OFFSET(C876,-M876+2,0),OFFSET(C876,-M876+2,0),OFFSET(C876,-M876+3,0)+AC876,OFFSET(C876,-M876+4,0),1,0))</f>
        <v/>
      </c>
      <c r="W876" s="175" t="str">
        <f aca="false">IF(I876="","",(V876-K876)*I876*10)</f>
        <v/>
      </c>
      <c r="X876" s="175" t="str">
        <f aca="true">IF(I876="","",xEURO(OFFSET(C876,-M876+1,0),J876,OFFSET(C876,-M876+2,0),OFFSET(C876,-M876+2,0),OFFSET(C876,-M876+3,0)+AC876,OFFSET(C876,-M876+4,0),1,2)/10*I876)</f>
        <v/>
      </c>
      <c r="Y876" s="248" t="str">
        <f aca="true">IF(I876="","",xEURO(OFFSET(C876,-M876+1,0),J876,OFFSET(C876,-M876+2,0),OFFSET(C876,-M876+2,0),OFFSET(C876,-M876+3,0)+AC876,OFFSET(C876,-M876+4,0),1,3)/100*I876*10000)</f>
        <v/>
      </c>
      <c r="Z876" s="248" t="str">
        <f aca="true">IF(I876="","",xEURO(OFFSET(C876,-M876+1,0),J876,OFFSET(C876,-M876+2,0),OFFSET(C876,-M876+2,0),OFFSET(C876,-M876+3,0)+AC876,OFFSET(C876,-M876+4,0),1,5)/365.25*I876*10000)</f>
        <v/>
      </c>
      <c r="AB876" s="249" t="str">
        <f aca="true">IF(D876="","",xCalcSkew(OFFSET(C876,-M876,0),E876-OFFSET(C876,-M876+1,0),b)/100)</f>
        <v/>
      </c>
      <c r="AC876" s="249" t="str">
        <f aca="true">IF(I876="","",xCalcSkew(OFFSET(C876,-M876,0),J876-OFFSET(C876,-M876+1,0),b)/100)</f>
        <v/>
      </c>
      <c r="AE876" s="0" t="n">
        <f aca="false">D876*F876*10000*-1</f>
        <v>-0</v>
      </c>
      <c r="AF876" s="0" t="n">
        <f aca="false">I876*K876*10000*-1</f>
        <v>-0</v>
      </c>
      <c r="AG876" s="0" t="n">
        <f aca="false">AE876+AF876</f>
        <v>-0</v>
      </c>
    </row>
    <row r="877" customFormat="false" ht="12.75" hidden="false" customHeight="false" outlineLevel="0" collapsed="false">
      <c r="D877" s="265"/>
      <c r="E877" s="266"/>
      <c r="F877" s="266"/>
      <c r="G877" s="267"/>
      <c r="I877" s="265"/>
      <c r="J877" s="266"/>
      <c r="K877" s="266"/>
      <c r="L877" s="268"/>
      <c r="M877" s="247" t="n">
        <f aca="false">M876+1</f>
        <v>28</v>
      </c>
      <c r="N877" s="175" t="str">
        <f aca="true">IF(D877="","",xEURO(OFFSET(C877,-M877+1,0),E877,OFFSET(C877,-M877+2,0),OFFSET(C877,-M877+2,0),OFFSET(C877,-M877+3,0)+AB877,OFFSET(C877,-M877+4,0),0,1)*D877)</f>
        <v/>
      </c>
      <c r="O877" s="235" t="str">
        <f aca="true">IF(D877="","",xEURO(OFFSET(C877,-M877+1,0),E877,OFFSET(C877,-M877+2,0),OFFSET(C877,-M877+2,0),OFFSET(C877,-M877+3,0)+AB877,OFFSET(C877,-M877+4,0),0,0))</f>
        <v/>
      </c>
      <c r="P877" s="175" t="str">
        <f aca="false">IF(D877="","",(O877-F877)*D877*10)</f>
        <v/>
      </c>
      <c r="Q877" s="175" t="str">
        <f aca="true">IF(D877="","",xEURO(OFFSET(C877,-M877+1,0),E877,OFFSET(C877,-M877+2,0),OFFSET(C877,-M877+2,0),OFFSET(C877,-M877+3,0)+AB877,OFFSET(C877,-M877+4,0),0,2)/10*D877)</f>
        <v/>
      </c>
      <c r="R877" s="248" t="str">
        <f aca="true">IF(D877="","",xEURO(OFFSET(C877,-M877+1,0),E877,OFFSET(C877,-M877+2,0),OFFSET(C877,-M877+2,0),OFFSET(C877,-M877+3,0)+AB877,OFFSET(C877,-M877+4,0),0,3)/100*D877*10000)</f>
        <v/>
      </c>
      <c r="S877" s="248" t="str">
        <f aca="true">IF(D877="","",xEURO(OFFSET(C877,-M877+1,0),E877,OFFSET(C877,-M877+2,0),OFFSET(C877,-M877+2,0),OFFSET(C877,-M877+3,0)+AB877,OFFSET(C877,-M877+4,0),0,5)/365.25*D877*10000)</f>
        <v/>
      </c>
      <c r="U877" s="175" t="str">
        <f aca="true">IF(I877="","",xEURO(OFFSET(C877,-M877+1,0),J877,OFFSET(C877,-M877+2,0),OFFSET(C877,-M877+2,0),OFFSET(C877,-M877+3,0)+AC877,OFFSET(C877,-M877+4,0),1,1)*I877)</f>
        <v/>
      </c>
      <c r="V877" s="235" t="str">
        <f aca="true">IF(I877="","",xEURO(OFFSET(C877,-M877+1,0),J877,OFFSET(C877,-M877+2,0),OFFSET(C877,-M877+2,0),OFFSET(C877,-M877+3,0)+AC877,OFFSET(C877,-M877+4,0),1,0))</f>
        <v/>
      </c>
      <c r="W877" s="175" t="str">
        <f aca="false">IF(I877="","",(V877-K877)*I877*10)</f>
        <v/>
      </c>
      <c r="X877" s="175" t="str">
        <f aca="true">IF(I877="","",xEURO(OFFSET(C877,-M877+1,0),J877,OFFSET(C877,-M877+2,0),OFFSET(C877,-M877+2,0),OFFSET(C877,-M877+3,0)+AC877,OFFSET(C877,-M877+4,0),1,2)/10*I877)</f>
        <v/>
      </c>
      <c r="Y877" s="248" t="str">
        <f aca="true">IF(I877="","",xEURO(OFFSET(C877,-M877+1,0),J877,OFFSET(C877,-M877+2,0),OFFSET(C877,-M877+2,0),OFFSET(C877,-M877+3,0)+AC877,OFFSET(C877,-M877+4,0),1,3)/100*I877*10000)</f>
        <v/>
      </c>
      <c r="Z877" s="248" t="str">
        <f aca="true">IF(I877="","",xEURO(OFFSET(C877,-M877+1,0),J877,OFFSET(C877,-M877+2,0),OFFSET(C877,-M877+2,0),OFFSET(C877,-M877+3,0)+AC877,OFFSET(C877,-M877+4,0),1,5)/365.25*I877*10000)</f>
        <v/>
      </c>
      <c r="AB877" s="249" t="str">
        <f aca="true">IF(D877="","",xCalcSkew(OFFSET(C877,-M877,0),E877-OFFSET(C877,-M877+1,0),b)/100)</f>
        <v/>
      </c>
      <c r="AC877" s="249" t="str">
        <f aca="true">IF(I877="","",xCalcSkew(OFFSET(C877,-M877,0),J877-OFFSET(C877,-M877+1,0),b)/100)</f>
        <v/>
      </c>
      <c r="AE877" s="0" t="n">
        <f aca="false">D877*F877*10000*-1</f>
        <v>-0</v>
      </c>
      <c r="AF877" s="0" t="n">
        <f aca="false">I877*K877*10000*-1</f>
        <v>-0</v>
      </c>
      <c r="AG877" s="0" t="n">
        <f aca="false">AE877+AF877</f>
        <v>-0</v>
      </c>
    </row>
    <row r="878" customFormat="false" ht="12.75" hidden="false" customHeight="false" outlineLevel="0" collapsed="false">
      <c r="D878" s="265"/>
      <c r="E878" s="266"/>
      <c r="F878" s="266"/>
      <c r="G878" s="267"/>
      <c r="I878" s="265"/>
      <c r="J878" s="266"/>
      <c r="K878" s="266"/>
      <c r="L878" s="268"/>
      <c r="M878" s="247" t="n">
        <f aca="false">M877+1</f>
        <v>29</v>
      </c>
      <c r="N878" s="175" t="str">
        <f aca="true">IF(D878="","",xEURO(OFFSET(C878,-M878+1,0),E878,OFFSET(C878,-M878+2,0),OFFSET(C878,-M878+2,0),OFFSET(C878,-M878+3,0)+AB878,OFFSET(C878,-M878+4,0),0,1)*D878)</f>
        <v/>
      </c>
      <c r="O878" s="235" t="str">
        <f aca="true">IF(D878="","",xEURO(OFFSET(C878,-M878+1,0),E878,OFFSET(C878,-M878+2,0),OFFSET(C878,-M878+2,0),OFFSET(C878,-M878+3,0)+AB878,OFFSET(C878,-M878+4,0),0,0))</f>
        <v/>
      </c>
      <c r="P878" s="175" t="str">
        <f aca="false">IF(D878="","",(O878-F878)*D878*10)</f>
        <v/>
      </c>
      <c r="Q878" s="175" t="str">
        <f aca="true">IF(D878="","",xEURO(OFFSET(C878,-M878+1,0),E878,OFFSET(C878,-M878+2,0),OFFSET(C878,-M878+2,0),OFFSET(C878,-M878+3,0)+AB878,OFFSET(C878,-M878+4,0),0,2)/10*D878)</f>
        <v/>
      </c>
      <c r="R878" s="248" t="str">
        <f aca="true">IF(D878="","",xEURO(OFFSET(C878,-M878+1,0),E878,OFFSET(C878,-M878+2,0),OFFSET(C878,-M878+2,0),OFFSET(C878,-M878+3,0)+AB878,OFFSET(C878,-M878+4,0),0,3)/100*D878*10000)</f>
        <v/>
      </c>
      <c r="S878" s="248" t="str">
        <f aca="true">IF(D878="","",xEURO(OFFSET(C878,-M878+1,0),E878,OFFSET(C878,-M878+2,0),OFFSET(C878,-M878+2,0),OFFSET(C878,-M878+3,0)+AB878,OFFSET(C878,-M878+4,0),0,5)/365.25*D878*10000)</f>
        <v/>
      </c>
      <c r="U878" s="175" t="str">
        <f aca="true">IF(I878="","",xEURO(OFFSET(C878,-M878+1,0),J878,OFFSET(C878,-M878+2,0),OFFSET(C878,-M878+2,0),OFFSET(C878,-M878+3,0)+AC878,OFFSET(C878,-M878+4,0),1,1)*I878)</f>
        <v/>
      </c>
      <c r="V878" s="235" t="str">
        <f aca="true">IF(I878="","",xEURO(OFFSET(C878,-M878+1,0),J878,OFFSET(C878,-M878+2,0),OFFSET(C878,-M878+2,0),OFFSET(C878,-M878+3,0)+AC878,OFFSET(C878,-M878+4,0),1,0))</f>
        <v/>
      </c>
      <c r="W878" s="175" t="str">
        <f aca="false">IF(I878="","",(V878-K878)*I878*10)</f>
        <v/>
      </c>
      <c r="X878" s="175" t="str">
        <f aca="true">IF(I878="","",xEURO(OFFSET(C878,-M878+1,0),J878,OFFSET(C878,-M878+2,0),OFFSET(C878,-M878+2,0),OFFSET(C878,-M878+3,0)+AC878,OFFSET(C878,-M878+4,0),1,2)/10*I878)</f>
        <v/>
      </c>
      <c r="Y878" s="248" t="str">
        <f aca="true">IF(I878="","",xEURO(OFFSET(C878,-M878+1,0),J878,OFFSET(C878,-M878+2,0),OFFSET(C878,-M878+2,0),OFFSET(C878,-M878+3,0)+AC878,OFFSET(C878,-M878+4,0),1,3)/100*I878*10000)</f>
        <v/>
      </c>
      <c r="Z878" s="248" t="str">
        <f aca="true">IF(I878="","",xEURO(OFFSET(C878,-M878+1,0),J878,OFFSET(C878,-M878+2,0),OFFSET(C878,-M878+2,0),OFFSET(C878,-M878+3,0)+AC878,OFFSET(C878,-M878+4,0),1,5)/365.25*I878*10000)</f>
        <v/>
      </c>
      <c r="AB878" s="249" t="str">
        <f aca="true">IF(D878="","",xCalcSkew(OFFSET(C878,-M878,0),E878-OFFSET(C878,-M878+1,0),b)/100)</f>
        <v/>
      </c>
      <c r="AC878" s="249" t="str">
        <f aca="true">IF(I878="","",xCalcSkew(OFFSET(C878,-M878,0),J878-OFFSET(C878,-M878+1,0),b)/100)</f>
        <v/>
      </c>
      <c r="AE878" s="0" t="n">
        <f aca="false">D878*F878*10000*-1</f>
        <v>-0</v>
      </c>
      <c r="AF878" s="0" t="n">
        <f aca="false">I878*K878*10000*-1</f>
        <v>-0</v>
      </c>
      <c r="AG878" s="0" t="n">
        <f aca="false">AE878+AF878</f>
        <v>-0</v>
      </c>
    </row>
    <row r="879" customFormat="false" ht="12.75" hidden="false" customHeight="false" outlineLevel="0" collapsed="false">
      <c r="D879" s="265"/>
      <c r="E879" s="266"/>
      <c r="F879" s="266"/>
      <c r="G879" s="267"/>
      <c r="I879" s="265"/>
      <c r="J879" s="266"/>
      <c r="K879" s="266"/>
      <c r="L879" s="268"/>
      <c r="M879" s="247" t="n">
        <f aca="false">M878+1</f>
        <v>30</v>
      </c>
      <c r="N879" s="175" t="str">
        <f aca="true">IF(D879="","",xEURO(OFFSET(C879,-M879+1,0),E879,OFFSET(C879,-M879+2,0),OFFSET(C879,-M879+2,0),OFFSET(C879,-M879+3,0)+AB879,OFFSET(C879,-M879+4,0),0,1)*D879)</f>
        <v/>
      </c>
      <c r="O879" s="235" t="str">
        <f aca="true">IF(D879="","",xEURO(OFFSET(C879,-M879+1,0),E879,OFFSET(C879,-M879+2,0),OFFSET(C879,-M879+2,0),OFFSET(C879,-M879+3,0)+AB879,OFFSET(C879,-M879+4,0),0,0))</f>
        <v/>
      </c>
      <c r="P879" s="175" t="str">
        <f aca="false">IF(D879="","",(O879-F879)*D879*10)</f>
        <v/>
      </c>
      <c r="Q879" s="175" t="str">
        <f aca="true">IF(D879="","",xEURO(OFFSET(C879,-M879+1,0),E879,OFFSET(C879,-M879+2,0),OFFSET(C879,-M879+2,0),OFFSET(C879,-M879+3,0)+AB879,OFFSET(C879,-M879+4,0),0,2)/10*D879)</f>
        <v/>
      </c>
      <c r="R879" s="248" t="str">
        <f aca="true">IF(D879="","",xEURO(OFFSET(C879,-M879+1,0),E879,OFFSET(C879,-M879+2,0),OFFSET(C879,-M879+2,0),OFFSET(C879,-M879+3,0)+AB879,OFFSET(C879,-M879+4,0),0,3)/100*D879*10000)</f>
        <v/>
      </c>
      <c r="S879" s="248" t="str">
        <f aca="true">IF(D879="","",xEURO(OFFSET(C879,-M879+1,0),E879,OFFSET(C879,-M879+2,0),OFFSET(C879,-M879+2,0),OFFSET(C879,-M879+3,0)+AB879,OFFSET(C879,-M879+4,0),0,5)/365.25*D879*10000)</f>
        <v/>
      </c>
      <c r="U879" s="175" t="str">
        <f aca="true">IF(I879="","",xEURO(OFFSET(C879,-M879+1,0),J879,OFFSET(C879,-M879+2,0),OFFSET(C879,-M879+2,0),OFFSET(C879,-M879+3,0)+AC879,OFFSET(C879,-M879+4,0),1,1)*I879)</f>
        <v/>
      </c>
      <c r="V879" s="235" t="str">
        <f aca="true">IF(I879="","",xEURO(OFFSET(C879,-M879+1,0),J879,OFFSET(C879,-M879+2,0),OFFSET(C879,-M879+2,0),OFFSET(C879,-M879+3,0)+AC879,OFFSET(C879,-M879+4,0),1,0))</f>
        <v/>
      </c>
      <c r="W879" s="175" t="str">
        <f aca="false">IF(I879="","",(V879-K879)*I879*10)</f>
        <v/>
      </c>
      <c r="X879" s="175" t="str">
        <f aca="true">IF(I879="","",xEURO(OFFSET(C879,-M879+1,0),J879,OFFSET(C879,-M879+2,0),OFFSET(C879,-M879+2,0),OFFSET(C879,-M879+3,0)+AC879,OFFSET(C879,-M879+4,0),1,2)/10*I879)</f>
        <v/>
      </c>
      <c r="Y879" s="248" t="str">
        <f aca="true">IF(I879="","",xEURO(OFFSET(C879,-M879+1,0),J879,OFFSET(C879,-M879+2,0),OFFSET(C879,-M879+2,0),OFFSET(C879,-M879+3,0)+AC879,OFFSET(C879,-M879+4,0),1,3)/100*I879*10000)</f>
        <v/>
      </c>
      <c r="Z879" s="248" t="str">
        <f aca="true">IF(I879="","",xEURO(OFFSET(C879,-M879+1,0),J879,OFFSET(C879,-M879+2,0),OFFSET(C879,-M879+2,0),OFFSET(C879,-M879+3,0)+AC879,OFFSET(C879,-M879+4,0),1,5)/365.25*I879*10000)</f>
        <v/>
      </c>
      <c r="AB879" s="249" t="str">
        <f aca="true">IF(D879="","",xCalcSkew(OFFSET(C879,-M879,0),E879-OFFSET(C879,-M879+1,0),b)/100)</f>
        <v/>
      </c>
      <c r="AC879" s="249" t="str">
        <f aca="true">IF(I879="","",xCalcSkew(OFFSET(C879,-M879,0),J879-OFFSET(C879,-M879+1,0),b)/100)</f>
        <v/>
      </c>
      <c r="AE879" s="0" t="n">
        <f aca="false">D879*F879*10000*-1</f>
        <v>-0</v>
      </c>
      <c r="AF879" s="0" t="n">
        <f aca="false">I879*K879*10000*-1</f>
        <v>-0</v>
      </c>
      <c r="AG879" s="0" t="n">
        <f aca="false">AE879+AF879</f>
        <v>-0</v>
      </c>
    </row>
    <row r="880" customFormat="false" ht="12.75" hidden="false" customHeight="false" outlineLevel="0" collapsed="false">
      <c r="D880" s="265"/>
      <c r="E880" s="266"/>
      <c r="F880" s="266"/>
      <c r="G880" s="267"/>
      <c r="I880" s="265"/>
      <c r="J880" s="266"/>
      <c r="K880" s="266"/>
      <c r="L880" s="268"/>
      <c r="M880" s="247" t="n">
        <f aca="false">M879+1</f>
        <v>31</v>
      </c>
      <c r="N880" s="175" t="str">
        <f aca="true">IF(D880="","",xEURO(OFFSET(C880,-M880+1,0),E880,OFFSET(C880,-M880+2,0),OFFSET(C880,-M880+2,0),OFFSET(C880,-M880+3,0)+AB880,OFFSET(C880,-M880+4,0),0,1)*D880)</f>
        <v/>
      </c>
      <c r="O880" s="235" t="str">
        <f aca="true">IF(D880="","",xEURO(OFFSET(C880,-M880+1,0),E880,OFFSET(C880,-M880+2,0),OFFSET(C880,-M880+2,0),OFFSET(C880,-M880+3,0)+AB880,OFFSET(C880,-M880+4,0),0,0))</f>
        <v/>
      </c>
      <c r="P880" s="175" t="str">
        <f aca="false">IF(D880="","",(O880-F880)*D880*10)</f>
        <v/>
      </c>
      <c r="Q880" s="175" t="str">
        <f aca="true">IF(D880="","",xEURO(OFFSET(C880,-M880+1,0),E880,OFFSET(C880,-M880+2,0),OFFSET(C880,-M880+2,0),OFFSET(C880,-M880+3,0)+AB880,OFFSET(C880,-M880+4,0),0,2)/10*D880)</f>
        <v/>
      </c>
      <c r="R880" s="248" t="str">
        <f aca="true">IF(D880="","",xEURO(OFFSET(C880,-M880+1,0),E880,OFFSET(C880,-M880+2,0),OFFSET(C880,-M880+2,0),OFFSET(C880,-M880+3,0)+AB880,OFFSET(C880,-M880+4,0),0,3)/100*D880*10000)</f>
        <v/>
      </c>
      <c r="S880" s="248" t="str">
        <f aca="true">IF(D880="","",xEURO(OFFSET(C880,-M880+1,0),E880,OFFSET(C880,-M880+2,0),OFFSET(C880,-M880+2,0),OFFSET(C880,-M880+3,0)+AB880,OFFSET(C880,-M880+4,0),0,5)/365.25*D880*10000)</f>
        <v/>
      </c>
      <c r="U880" s="175" t="str">
        <f aca="true">IF(I880="","",xEURO(OFFSET(C880,-M880+1,0),J880,OFFSET(C880,-M880+2,0),OFFSET(C880,-M880+2,0),OFFSET(C880,-M880+3,0)+AC880,OFFSET(C880,-M880+4,0),1,1)*I880)</f>
        <v/>
      </c>
      <c r="V880" s="235" t="str">
        <f aca="true">IF(I880="","",xEURO(OFFSET(C880,-M880+1,0),J880,OFFSET(C880,-M880+2,0),OFFSET(C880,-M880+2,0),OFFSET(C880,-M880+3,0)+AC880,OFFSET(C880,-M880+4,0),1,0))</f>
        <v/>
      </c>
      <c r="W880" s="175" t="str">
        <f aca="false">IF(I880="","",(V880-K880)*I880*10)</f>
        <v/>
      </c>
      <c r="X880" s="175" t="str">
        <f aca="true">IF(I880="","",xEURO(OFFSET(C880,-M880+1,0),J880,OFFSET(C880,-M880+2,0),OFFSET(C880,-M880+2,0),OFFSET(C880,-M880+3,0)+AC880,OFFSET(C880,-M880+4,0),1,2)/10*I880)</f>
        <v/>
      </c>
      <c r="Y880" s="248" t="str">
        <f aca="true">IF(I880="","",xEURO(OFFSET(C880,-M880+1,0),J880,OFFSET(C880,-M880+2,0),OFFSET(C880,-M880+2,0),OFFSET(C880,-M880+3,0)+AC880,OFFSET(C880,-M880+4,0),1,3)/100*I880*10000)</f>
        <v/>
      </c>
      <c r="Z880" s="248" t="str">
        <f aca="true">IF(I880="","",xEURO(OFFSET(C880,-M880+1,0),J880,OFFSET(C880,-M880+2,0),OFFSET(C880,-M880+2,0),OFFSET(C880,-M880+3,0)+AC880,OFFSET(C880,-M880+4,0),1,5)/365.25*I880*10000)</f>
        <v/>
      </c>
      <c r="AB880" s="249" t="str">
        <f aca="true">IF(D880="","",xCalcSkew(OFFSET(C880,-M880,0),E880-OFFSET(C880,-M880+1,0),b)/100)</f>
        <v/>
      </c>
      <c r="AC880" s="249" t="str">
        <f aca="true">IF(I880="","",xCalcSkew(OFFSET(C880,-M880,0),J880-OFFSET(C880,-M880+1,0),b)/100)</f>
        <v/>
      </c>
      <c r="AE880" s="0" t="n">
        <f aca="false">D880*F880*10000*-1</f>
        <v>-0</v>
      </c>
      <c r="AF880" s="0" t="n">
        <f aca="false">I880*K880*10000*-1</f>
        <v>-0</v>
      </c>
      <c r="AG880" s="0" t="n">
        <f aca="false">AE880+AF880</f>
        <v>-0</v>
      </c>
    </row>
    <row r="881" customFormat="false" ht="12.75" hidden="false" customHeight="false" outlineLevel="0" collapsed="false">
      <c r="D881" s="265"/>
      <c r="E881" s="266"/>
      <c r="F881" s="266"/>
      <c r="G881" s="267"/>
      <c r="I881" s="265"/>
      <c r="J881" s="266"/>
      <c r="K881" s="266"/>
      <c r="L881" s="268"/>
      <c r="M881" s="247" t="n">
        <f aca="false">M880+1</f>
        <v>32</v>
      </c>
      <c r="N881" s="175" t="str">
        <f aca="true">IF(D881="","",xEURO(OFFSET(C881,-M881+1,0),E881,OFFSET(C881,-M881+2,0),OFFSET(C881,-M881+2,0),OFFSET(C881,-M881+3,0)+AB881,OFFSET(C881,-M881+4,0),0,1)*D881)</f>
        <v/>
      </c>
      <c r="O881" s="235" t="str">
        <f aca="true">IF(D881="","",xEURO(OFFSET(C881,-M881+1,0),E881,OFFSET(C881,-M881+2,0),OFFSET(C881,-M881+2,0),OFFSET(C881,-M881+3,0)+AB881,OFFSET(C881,-M881+4,0),0,0))</f>
        <v/>
      </c>
      <c r="P881" s="175" t="str">
        <f aca="false">IF(D881="","",(O881-F881)*D881*10)</f>
        <v/>
      </c>
      <c r="Q881" s="175" t="str">
        <f aca="true">IF(D881="","",xEURO(OFFSET(C881,-M881+1,0),E881,OFFSET(C881,-M881+2,0),OFFSET(C881,-M881+2,0),OFFSET(C881,-M881+3,0)+AB881,OFFSET(C881,-M881+4,0),0,2)/10*D881)</f>
        <v/>
      </c>
      <c r="R881" s="248" t="str">
        <f aca="true">IF(D881="","",xEURO(OFFSET(C881,-M881+1,0),E881,OFFSET(C881,-M881+2,0),OFFSET(C881,-M881+2,0),OFFSET(C881,-M881+3,0)+AB881,OFFSET(C881,-M881+4,0),0,3)/100*D881*10000)</f>
        <v/>
      </c>
      <c r="S881" s="248" t="str">
        <f aca="true">IF(D881="","",xEURO(OFFSET(C881,-M881+1,0),E881,OFFSET(C881,-M881+2,0),OFFSET(C881,-M881+2,0),OFFSET(C881,-M881+3,0)+AB881,OFFSET(C881,-M881+4,0),0,5)/365.25*D881*10000)</f>
        <v/>
      </c>
      <c r="U881" s="175" t="str">
        <f aca="true">IF(I881="","",xEURO(OFFSET(C881,-M881+1,0),J881,OFFSET(C881,-M881+2,0),OFFSET(C881,-M881+2,0),OFFSET(C881,-M881+3,0)+AC881,OFFSET(C881,-M881+4,0),1,1)*I881)</f>
        <v/>
      </c>
      <c r="V881" s="235" t="str">
        <f aca="true">IF(I881="","",xEURO(OFFSET(C881,-M881+1,0),J881,OFFSET(C881,-M881+2,0),OFFSET(C881,-M881+2,0),OFFSET(C881,-M881+3,0)+AC881,OFFSET(C881,-M881+4,0),1,0))</f>
        <v/>
      </c>
      <c r="W881" s="175" t="str">
        <f aca="false">IF(I881="","",(V881-K881)*I881*10)</f>
        <v/>
      </c>
      <c r="X881" s="175" t="str">
        <f aca="true">IF(I881="","",xEURO(OFFSET(C881,-M881+1,0),J881,OFFSET(C881,-M881+2,0),OFFSET(C881,-M881+2,0),OFFSET(C881,-M881+3,0)+AC881,OFFSET(C881,-M881+4,0),1,2)/10*I881)</f>
        <v/>
      </c>
      <c r="Y881" s="248" t="str">
        <f aca="true">IF(I881="","",xEURO(OFFSET(C881,-M881+1,0),J881,OFFSET(C881,-M881+2,0),OFFSET(C881,-M881+2,0),OFFSET(C881,-M881+3,0)+AC881,OFFSET(C881,-M881+4,0),1,3)/100*I881*10000)</f>
        <v/>
      </c>
      <c r="Z881" s="248" t="str">
        <f aca="true">IF(I881="","",xEURO(OFFSET(C881,-M881+1,0),J881,OFFSET(C881,-M881+2,0),OFFSET(C881,-M881+2,0),OFFSET(C881,-M881+3,0)+AC881,OFFSET(C881,-M881+4,0),1,5)/365.25*I881*10000)</f>
        <v/>
      </c>
      <c r="AB881" s="249" t="str">
        <f aca="true">IF(D881="","",xCalcSkew(OFFSET(C881,-M881,0),E881-OFFSET(C881,-M881+1,0),b)/100)</f>
        <v/>
      </c>
      <c r="AC881" s="249" t="str">
        <f aca="true">IF(I881="","",xCalcSkew(OFFSET(C881,-M881,0),J881-OFFSET(C881,-M881+1,0),b)/100)</f>
        <v/>
      </c>
      <c r="AE881" s="0" t="n">
        <f aca="false">D881*F881*10000*-1</f>
        <v>-0</v>
      </c>
      <c r="AF881" s="0" t="n">
        <f aca="false">I881*K881*10000*-1</f>
        <v>-0</v>
      </c>
      <c r="AG881" s="0" t="n">
        <f aca="false">AE881+AF881</f>
        <v>-0</v>
      </c>
    </row>
    <row r="882" customFormat="false" ht="12.75" hidden="false" customHeight="false" outlineLevel="0" collapsed="false">
      <c r="D882" s="265"/>
      <c r="E882" s="266"/>
      <c r="F882" s="266"/>
      <c r="G882" s="267"/>
      <c r="I882" s="265"/>
      <c r="J882" s="266"/>
      <c r="K882" s="266"/>
      <c r="L882" s="268"/>
      <c r="M882" s="247" t="n">
        <f aca="false">M881+1</f>
        <v>33</v>
      </c>
      <c r="N882" s="175" t="str">
        <f aca="true">IF(D882="","",xEURO(OFFSET(C882,-M882+1,0),E882,OFFSET(C882,-M882+2,0),OFFSET(C882,-M882+2,0),OFFSET(C882,-M882+3,0)+AB882,OFFSET(C882,-M882+4,0),0,1)*D882)</f>
        <v/>
      </c>
      <c r="O882" s="235" t="str">
        <f aca="true">IF(D882="","",xEURO(OFFSET(C882,-M882+1,0),E882,OFFSET(C882,-M882+2,0),OFFSET(C882,-M882+2,0),OFFSET(C882,-M882+3,0)+AB882,OFFSET(C882,-M882+4,0),0,0))</f>
        <v/>
      </c>
      <c r="P882" s="175" t="str">
        <f aca="false">IF(D882="","",(O882-F882)*D882*10)</f>
        <v/>
      </c>
      <c r="Q882" s="175" t="str">
        <f aca="true">IF(D882="","",xEURO(OFFSET(C882,-M882+1,0),E882,OFFSET(C882,-M882+2,0),OFFSET(C882,-M882+2,0),OFFSET(C882,-M882+3,0)+AB882,OFFSET(C882,-M882+4,0),0,2)/10*D882)</f>
        <v/>
      </c>
      <c r="R882" s="248" t="str">
        <f aca="true">IF(D882="","",xEURO(OFFSET(C882,-M882+1,0),E882,OFFSET(C882,-M882+2,0),OFFSET(C882,-M882+2,0),OFFSET(C882,-M882+3,0)+AB882,OFFSET(C882,-M882+4,0),0,3)/100*D882*10000)</f>
        <v/>
      </c>
      <c r="S882" s="248" t="str">
        <f aca="true">IF(D882="","",xEURO(OFFSET(C882,-M882+1,0),E882,OFFSET(C882,-M882+2,0),OFFSET(C882,-M882+2,0),OFFSET(C882,-M882+3,0)+AB882,OFFSET(C882,-M882+4,0),0,5)/365.25*D882*10000)</f>
        <v/>
      </c>
      <c r="U882" s="175" t="str">
        <f aca="true">IF(I882="","",xEURO(OFFSET(C882,-M882+1,0),J882,OFFSET(C882,-M882+2,0),OFFSET(C882,-M882+2,0),OFFSET(C882,-M882+3,0)+AC882,OFFSET(C882,-M882+4,0),1,1)*I882)</f>
        <v/>
      </c>
      <c r="V882" s="235" t="str">
        <f aca="true">IF(I882="","",xEURO(OFFSET(C882,-M882+1,0),J882,OFFSET(C882,-M882+2,0),OFFSET(C882,-M882+2,0),OFFSET(C882,-M882+3,0)+AC882,OFFSET(C882,-M882+4,0),1,0))</f>
        <v/>
      </c>
      <c r="W882" s="175" t="str">
        <f aca="false">IF(I882="","",(V882-K882)*I882*10)</f>
        <v/>
      </c>
      <c r="X882" s="175" t="str">
        <f aca="true">IF(I882="","",xEURO(OFFSET(C882,-M882+1,0),J882,OFFSET(C882,-M882+2,0),OFFSET(C882,-M882+2,0),OFFSET(C882,-M882+3,0)+AC882,OFFSET(C882,-M882+4,0),1,2)/10*I882)</f>
        <v/>
      </c>
      <c r="Y882" s="248" t="str">
        <f aca="true">IF(I882="","",xEURO(OFFSET(C882,-M882+1,0),J882,OFFSET(C882,-M882+2,0),OFFSET(C882,-M882+2,0),OFFSET(C882,-M882+3,0)+AC882,OFFSET(C882,-M882+4,0),1,3)/100*I882*10000)</f>
        <v/>
      </c>
      <c r="Z882" s="248" t="str">
        <f aca="true">IF(I882="","",xEURO(OFFSET(C882,-M882+1,0),J882,OFFSET(C882,-M882+2,0),OFFSET(C882,-M882+2,0),OFFSET(C882,-M882+3,0)+AC882,OFFSET(C882,-M882+4,0),1,5)/365.25*I882*10000)</f>
        <v/>
      </c>
      <c r="AB882" s="249" t="str">
        <f aca="true">IF(D882="","",xCalcSkew(OFFSET(C882,-M882,0),E882-OFFSET(C882,-M882+1,0),b)/100)</f>
        <v/>
      </c>
      <c r="AC882" s="249" t="str">
        <f aca="true">IF(I882="","",xCalcSkew(OFFSET(C882,-M882,0),J882-OFFSET(C882,-M882+1,0),b)/100)</f>
        <v/>
      </c>
      <c r="AE882" s="0" t="n">
        <f aca="false">D882*F882*10000*-1</f>
        <v>-0</v>
      </c>
      <c r="AF882" s="0" t="n">
        <f aca="false">I882*K882*10000*-1</f>
        <v>-0</v>
      </c>
      <c r="AG882" s="0" t="n">
        <f aca="false">AE882+AF882</f>
        <v>-0</v>
      </c>
    </row>
    <row r="883" customFormat="false" ht="12.75" hidden="false" customHeight="false" outlineLevel="0" collapsed="false">
      <c r="D883" s="265"/>
      <c r="E883" s="266"/>
      <c r="F883" s="266"/>
      <c r="G883" s="267"/>
      <c r="I883" s="265"/>
      <c r="J883" s="266"/>
      <c r="K883" s="266"/>
      <c r="L883" s="268"/>
      <c r="M883" s="247" t="n">
        <f aca="false">M882+1</f>
        <v>34</v>
      </c>
      <c r="N883" s="175" t="str">
        <f aca="true">IF(D883="","",xEURO(OFFSET(C883,-M883+1,0),E883,OFFSET(C883,-M883+2,0),OFFSET(C883,-M883+2,0),OFFSET(C883,-M883+3,0)+AB883,OFFSET(C883,-M883+4,0),0,1)*D883)</f>
        <v/>
      </c>
      <c r="O883" s="235" t="str">
        <f aca="true">IF(D883="","",xEURO(OFFSET(C883,-M883+1,0),E883,OFFSET(C883,-M883+2,0),OFFSET(C883,-M883+2,0),OFFSET(C883,-M883+3,0)+AB883,OFFSET(C883,-M883+4,0),0,0))</f>
        <v/>
      </c>
      <c r="P883" s="175" t="str">
        <f aca="false">IF(D883="","",(O883-F883)*D883*10)</f>
        <v/>
      </c>
      <c r="Q883" s="175" t="str">
        <f aca="true">IF(D883="","",xEURO(OFFSET(C883,-M883+1,0),E883,OFFSET(C883,-M883+2,0),OFFSET(C883,-M883+2,0),OFFSET(C883,-M883+3,0)+AB883,OFFSET(C883,-M883+4,0),0,2)/10*D883)</f>
        <v/>
      </c>
      <c r="R883" s="248" t="str">
        <f aca="true">IF(D883="","",xEURO(OFFSET(C883,-M883+1,0),E883,OFFSET(C883,-M883+2,0),OFFSET(C883,-M883+2,0),OFFSET(C883,-M883+3,0)+AB883,OFFSET(C883,-M883+4,0),0,3)/100*D883*10000)</f>
        <v/>
      </c>
      <c r="S883" s="248" t="str">
        <f aca="true">IF(D883="","",xEURO(OFFSET(C883,-M883+1,0),E883,OFFSET(C883,-M883+2,0),OFFSET(C883,-M883+2,0),OFFSET(C883,-M883+3,0)+AB883,OFFSET(C883,-M883+4,0),0,5)/365.25*D883*10000)</f>
        <v/>
      </c>
      <c r="U883" s="175" t="str">
        <f aca="true">IF(I883="","",xEURO(OFFSET(C883,-M883+1,0),J883,OFFSET(C883,-M883+2,0),OFFSET(C883,-M883+2,0),OFFSET(C883,-M883+3,0)+AC883,OFFSET(C883,-M883+4,0),1,1)*I883)</f>
        <v/>
      </c>
      <c r="V883" s="235" t="str">
        <f aca="true">IF(I883="","",xEURO(OFFSET(C883,-M883+1,0),J883,OFFSET(C883,-M883+2,0),OFFSET(C883,-M883+2,0),OFFSET(C883,-M883+3,0)+AC883,OFFSET(C883,-M883+4,0),1,0))</f>
        <v/>
      </c>
      <c r="W883" s="175" t="str">
        <f aca="false">IF(I883="","",(V883-K883)*I883*10)</f>
        <v/>
      </c>
      <c r="X883" s="175" t="str">
        <f aca="true">IF(I883="","",xEURO(OFFSET(C883,-M883+1,0),J883,OFFSET(C883,-M883+2,0),OFFSET(C883,-M883+2,0),OFFSET(C883,-M883+3,0)+AC883,OFFSET(C883,-M883+4,0),1,2)/10*I883)</f>
        <v/>
      </c>
      <c r="Y883" s="248" t="str">
        <f aca="true">IF(I883="","",xEURO(OFFSET(C883,-M883+1,0),J883,OFFSET(C883,-M883+2,0),OFFSET(C883,-M883+2,0),OFFSET(C883,-M883+3,0)+AC883,OFFSET(C883,-M883+4,0),1,3)/100*I883*10000)</f>
        <v/>
      </c>
      <c r="Z883" s="248" t="str">
        <f aca="true">IF(I883="","",xEURO(OFFSET(C883,-M883+1,0),J883,OFFSET(C883,-M883+2,0),OFFSET(C883,-M883+2,0),OFFSET(C883,-M883+3,0)+AC883,OFFSET(C883,-M883+4,0),1,5)/365.25*I883*10000)</f>
        <v/>
      </c>
      <c r="AB883" s="249" t="str">
        <f aca="true">IF(D883="","",xCalcSkew(OFFSET(C883,-M883,0),E883-OFFSET(C883,-M883+1,0),b)/100)</f>
        <v/>
      </c>
      <c r="AC883" s="249" t="str">
        <f aca="true">IF(I883="","",xCalcSkew(OFFSET(C883,-M883,0),J883-OFFSET(C883,-M883+1,0),b)/100)</f>
        <v/>
      </c>
      <c r="AE883" s="0" t="n">
        <f aca="false">D883*F883*10000*-1</f>
        <v>-0</v>
      </c>
      <c r="AF883" s="0" t="n">
        <f aca="false">I883*K883*10000*-1</f>
        <v>-0</v>
      </c>
      <c r="AG883" s="0" t="n">
        <f aca="false">AE883+AF883</f>
        <v>-0</v>
      </c>
    </row>
    <row r="884" customFormat="false" ht="12.75" hidden="false" customHeight="false" outlineLevel="0" collapsed="false">
      <c r="D884" s="265"/>
      <c r="E884" s="266"/>
      <c r="F884" s="266"/>
      <c r="G884" s="267"/>
      <c r="I884" s="265"/>
      <c r="J884" s="266"/>
      <c r="K884" s="266"/>
      <c r="L884" s="268"/>
      <c r="M884" s="247" t="n">
        <f aca="false">M883+1</f>
        <v>35</v>
      </c>
      <c r="N884" s="175" t="str">
        <f aca="true">IF(D884="","",xEURO(OFFSET(C884,-M884+1,0),E884,OFFSET(C884,-M884+2,0),OFFSET(C884,-M884+2,0),OFFSET(C884,-M884+3,0)+AB884,OFFSET(C884,-M884+4,0),0,1)*D884)</f>
        <v/>
      </c>
      <c r="O884" s="235" t="str">
        <f aca="true">IF(D884="","",xEURO(OFFSET(C884,-M884+1,0),E884,OFFSET(C884,-M884+2,0),OFFSET(C884,-M884+2,0),OFFSET(C884,-M884+3,0)+AB884,OFFSET(C884,-M884+4,0),0,0))</f>
        <v/>
      </c>
      <c r="P884" s="175" t="str">
        <f aca="false">IF(D884="","",(O884-F884)*D884*10)</f>
        <v/>
      </c>
      <c r="Q884" s="175" t="str">
        <f aca="true">IF(D884="","",xEURO(OFFSET(C884,-M884+1,0),E884,OFFSET(C884,-M884+2,0),OFFSET(C884,-M884+2,0),OFFSET(C884,-M884+3,0)+AB884,OFFSET(C884,-M884+4,0),0,2)/10*D884)</f>
        <v/>
      </c>
      <c r="R884" s="248" t="str">
        <f aca="true">IF(D884="","",xEURO(OFFSET(C884,-M884+1,0),E884,OFFSET(C884,-M884+2,0),OFFSET(C884,-M884+2,0),OFFSET(C884,-M884+3,0)+AB884,OFFSET(C884,-M884+4,0),0,3)/100*D884*10000)</f>
        <v/>
      </c>
      <c r="S884" s="248" t="str">
        <f aca="true">IF(D884="","",xEURO(OFFSET(C884,-M884+1,0),E884,OFFSET(C884,-M884+2,0),OFFSET(C884,-M884+2,0),OFFSET(C884,-M884+3,0)+AB884,OFFSET(C884,-M884+4,0),0,5)/365.25*D884*10000)</f>
        <v/>
      </c>
      <c r="U884" s="175" t="str">
        <f aca="true">IF(I884="","",xEURO(OFFSET(C884,-M884+1,0),J884,OFFSET(C884,-M884+2,0),OFFSET(C884,-M884+2,0),OFFSET(C884,-M884+3,0)+AC884,OFFSET(C884,-M884+4,0),1,1)*I884)</f>
        <v/>
      </c>
      <c r="V884" s="235" t="str">
        <f aca="true">IF(I884="","",xEURO(OFFSET(C884,-M884+1,0),J884,OFFSET(C884,-M884+2,0),OFFSET(C884,-M884+2,0),OFFSET(C884,-M884+3,0)+AC884,OFFSET(C884,-M884+4,0),1,0))</f>
        <v/>
      </c>
      <c r="W884" s="175" t="str">
        <f aca="false">IF(I884="","",(V884-K884)*I884*10)</f>
        <v/>
      </c>
      <c r="X884" s="175" t="str">
        <f aca="true">IF(I884="","",xEURO(OFFSET(C884,-M884+1,0),J884,OFFSET(C884,-M884+2,0),OFFSET(C884,-M884+2,0),OFFSET(C884,-M884+3,0)+AC884,OFFSET(C884,-M884+4,0),1,2)/10*I884)</f>
        <v/>
      </c>
      <c r="Y884" s="248" t="str">
        <f aca="true">IF(I884="","",xEURO(OFFSET(C884,-M884+1,0),J884,OFFSET(C884,-M884+2,0),OFFSET(C884,-M884+2,0),OFFSET(C884,-M884+3,0)+AC884,OFFSET(C884,-M884+4,0),1,3)/100*I884*10000)</f>
        <v/>
      </c>
      <c r="Z884" s="248" t="str">
        <f aca="true">IF(I884="","",xEURO(OFFSET(C884,-M884+1,0),J884,OFFSET(C884,-M884+2,0),OFFSET(C884,-M884+2,0),OFFSET(C884,-M884+3,0)+AC884,OFFSET(C884,-M884+4,0),1,5)/365.25*I884*10000)</f>
        <v/>
      </c>
      <c r="AB884" s="249" t="str">
        <f aca="true">IF(D884="","",xCalcSkew(OFFSET(C884,-M884,0),E884-OFFSET(C884,-M884+1,0),b)/100)</f>
        <v/>
      </c>
      <c r="AC884" s="249" t="str">
        <f aca="true">IF(I884="","",xCalcSkew(OFFSET(C884,-M884,0),J884-OFFSET(C884,-M884+1,0),b)/100)</f>
        <v/>
      </c>
      <c r="AE884" s="0" t="n">
        <f aca="false">D884*F884*10000*-1</f>
        <v>-0</v>
      </c>
      <c r="AF884" s="0" t="n">
        <f aca="false">I884*K884*10000*-1</f>
        <v>-0</v>
      </c>
      <c r="AG884" s="0" t="n">
        <f aca="false">AE884+AF884</f>
        <v>-0</v>
      </c>
    </row>
    <row r="885" customFormat="false" ht="12.75" hidden="false" customHeight="false" outlineLevel="0" collapsed="false">
      <c r="D885" s="274" t="n">
        <f aca="true">SUM(INDIRECT(CONCATENATE(ADDRESS(ROW(D849),COLUMN(D849)),":",ADDRESS(ROW()-1,COLUMN()))))</f>
        <v>-245</v>
      </c>
      <c r="I885" s="274" t="n">
        <f aca="true">SUM(INDIRECT(CONCATENATE(ADDRESS(ROW(I849),COLUMN(I849)),":",ADDRESS(ROW()-1,COLUMN()))))</f>
        <v>375</v>
      </c>
      <c r="J885" s="170"/>
      <c r="K885" s="170"/>
      <c r="L885" s="170"/>
      <c r="N885" s="274" t="e">
        <f aca="true">SUM(INDIRECT(CONCATENATE(ADDRESS(ROW(N849),COLUMN(N849)),":",ADDRESS(ROW()-1,COLUMN()))))</f>
        <v>#NAME?</v>
      </c>
      <c r="O885" s="274" t="e">
        <f aca="true">SUM(INDIRECT(CONCATENATE(ADDRESS(ROW(O849),COLUMN(O849)),":",ADDRESS(ROW()-1,COLUMN()))))</f>
        <v>#NAME?</v>
      </c>
      <c r="P885" s="274" t="e">
        <f aca="true">SUM(INDIRECT(CONCATENATE(ADDRESS(ROW(P849),COLUMN(P849)),":",ADDRESS(ROW()-1,COLUMN()))))</f>
        <v>#NAME?</v>
      </c>
      <c r="Q885" s="274" t="e">
        <f aca="true">SUM(INDIRECT(CONCATENATE(ADDRESS(ROW(Q849),COLUMN(Q849)),":",ADDRESS(ROW()-1,COLUMN()))))</f>
        <v>#NAME?</v>
      </c>
      <c r="R885" s="274" t="e">
        <f aca="true">SUM(INDIRECT(CONCATENATE(ADDRESS(ROW(R849),COLUMN(R849)),":",ADDRESS(ROW()-1,COLUMN()))))</f>
        <v>#NAME?</v>
      </c>
      <c r="S885" s="274" t="e">
        <f aca="true">SUM(INDIRECT(CONCATENATE(ADDRESS(ROW(S849),COLUMN(S849)),":",ADDRESS(ROW()-1,COLUMN()))))</f>
        <v>#NAME?</v>
      </c>
      <c r="T885" s="175"/>
      <c r="U885" s="274" t="e">
        <f aca="true">SUM(INDIRECT(CONCATENATE(ADDRESS(ROW(U849),COLUMN(U849)),":",ADDRESS(ROW()-1,COLUMN()))))</f>
        <v>#NAME?</v>
      </c>
      <c r="V885" s="274" t="e">
        <f aca="true">SUM(INDIRECT(CONCATENATE(ADDRESS(ROW(V849),COLUMN(V849)),":",ADDRESS(ROW()-1,COLUMN()))))</f>
        <v>#NAME?</v>
      </c>
      <c r="W885" s="274" t="e">
        <f aca="true">SUM(INDIRECT(CONCATENATE(ADDRESS(ROW(W849),COLUMN(W849)),":",ADDRESS(ROW()-1,COLUMN()))))</f>
        <v>#NAME?</v>
      </c>
      <c r="X885" s="274" t="e">
        <f aca="true">SUM(INDIRECT(CONCATENATE(ADDRESS(ROW(X849),COLUMN(X849)),":",ADDRESS(ROW()-1,COLUMN()))))</f>
        <v>#NAME?</v>
      </c>
      <c r="Y885" s="274" t="e">
        <f aca="true">SUM(INDIRECT(CONCATENATE(ADDRESS(ROW(Y849),COLUMN(Y849)),":",ADDRESS(ROW()-1,COLUMN()))))</f>
        <v>#NAME?</v>
      </c>
      <c r="Z885" s="274" t="e">
        <f aca="true">SUM(INDIRECT(CONCATENATE(ADDRESS(ROW(Z849),COLUMN(Z849)),":",ADDRESS(ROW()-1,COLUMN()))))</f>
        <v>#NAME?</v>
      </c>
      <c r="AE885" s="0" t="n">
        <f aca="false">D885*F885*10000*-1</f>
        <v>0</v>
      </c>
      <c r="AF885" s="0" t="n">
        <f aca="false">I885*K885*10000*-1</f>
        <v>-0</v>
      </c>
      <c r="AG885" s="0" t="n">
        <f aca="false">AE885+AF885</f>
        <v>0</v>
      </c>
    </row>
    <row r="886" customFormat="false" ht="12.75" hidden="false" customHeight="false" outlineLevel="0" collapsed="false">
      <c r="AE886" s="0" t="n">
        <f aca="false">D886*F886*10000*-1</f>
        <v>-0</v>
      </c>
      <c r="AF886" s="0" t="n">
        <f aca="false">I886*K886*10000*-1</f>
        <v>-0</v>
      </c>
      <c r="AG886" s="0" t="n">
        <f aca="false">AE886+AF886</f>
        <v>-0</v>
      </c>
    </row>
    <row r="887" customFormat="false" ht="12.75" hidden="false" customHeight="false" outlineLevel="0" collapsed="false">
      <c r="C887" s="264" t="n">
        <f aca="false">EOMONTH(C849,0)+1</f>
        <v>37926</v>
      </c>
      <c r="D887" s="265" t="n">
        <v>15</v>
      </c>
      <c r="E887" s="266" t="n">
        <v>3.25</v>
      </c>
      <c r="F887" s="266" t="n">
        <v>0.565</v>
      </c>
      <c r="G887" s="267" t="s">
        <v>167</v>
      </c>
      <c r="I887" s="265" t="n">
        <v>15</v>
      </c>
      <c r="J887" s="266" t="n">
        <v>3.25</v>
      </c>
      <c r="K887" s="266" t="n">
        <v>0.565</v>
      </c>
      <c r="L887" s="268" t="s">
        <v>167</v>
      </c>
      <c r="M887" s="247" t="n">
        <v>0</v>
      </c>
      <c r="N887" s="175" t="e">
        <f aca="true">IF(D887="","",xEURO(OFFSET(C887,-M887+1,0),E887,OFFSET(C887,-M887+2,0),OFFSET(C887,-M887+2,0),OFFSET(C887,-M887+3,0)+AB887,OFFSET(C887,-M887+4,0),0,1)*D887)</f>
        <v>#NAME?</v>
      </c>
      <c r="O887" s="235" t="e">
        <f aca="true">IF(D887="","",xEURO(OFFSET(C887,-M887+1,0),E887,OFFSET(C887,-M887+2,0),OFFSET(C887,-M887+2,0),OFFSET(C887,-M887+3,0)+AB887,OFFSET(C887,-M887+4,0),0,0))</f>
        <v>#NAME?</v>
      </c>
      <c r="P887" s="175" t="e">
        <f aca="false">IF(D887="","",(O887-F887)*D887*10)</f>
        <v>#NAME?</v>
      </c>
      <c r="Q887" s="175" t="e">
        <f aca="true">IF(D887="","",xEURO(OFFSET(C887,-M887+1,0),E887,OFFSET(C887,-M887+2,0),OFFSET(C887,-M887+2,0),OFFSET(C887,-M887+3,0)+AB887,OFFSET(C887,-M887+4,0),0,2)/10*D887)</f>
        <v>#NAME?</v>
      </c>
      <c r="R887" s="248" t="e">
        <f aca="true">IF(D887="","",xEURO(OFFSET(C887,-M887+1,0),E887,OFFSET(C887,-M887+2,0),OFFSET(C887,-M887+2,0),OFFSET(C887,-M887+3,0)+AB887,OFFSET(C887,-M887+4,0),0,3)/100*D887*10000)</f>
        <v>#NAME?</v>
      </c>
      <c r="S887" s="248" t="e">
        <f aca="true">IF(D887="","",xEURO(OFFSET(C887,-M887+1,0),E887,OFFSET(C887,-M887+2,0),OFFSET(C887,-M887+2,0),OFFSET(C887,-M887+3,0)+AB887,OFFSET(C887,-M887+4,0),0,5)/365.25*D887*10000)</f>
        <v>#NAME?</v>
      </c>
      <c r="U887" s="175" t="e">
        <f aca="true">IF(I887="","",xEURO(OFFSET(C887,-M887+1,0),J887,OFFSET(C887,-M887+2,0),OFFSET(C887,-M887+2,0),OFFSET(C887,-M887+3,0)+AC887,OFFSET(C887,-M887+4,0),1,1)*I887)</f>
        <v>#NAME?</v>
      </c>
      <c r="V887" s="235" t="e">
        <f aca="true">IF(I887="","",xEURO(OFFSET(C887,-M887+1,0),J887,OFFSET(C887,-M887+2,0),OFFSET(C887,-M887+2,0),OFFSET(C887,-M887+3,0)+AC887,OFFSET(C887,-M887+4,0),1,0))</f>
        <v>#NAME?</v>
      </c>
      <c r="W887" s="175" t="e">
        <f aca="false">IF(I887="","",(V887-K887)*I887*10)</f>
        <v>#NAME?</v>
      </c>
      <c r="X887" s="175" t="e">
        <f aca="true">IF(I887="","",xEURO(OFFSET(C887,-M887+1,0),J887,OFFSET(C887,-M887+2,0),OFFSET(C887,-M887+2,0),OFFSET(C887,-M887+3,0)+AC887,OFFSET(C887,-M887+4,0),1,2)/10*I887)</f>
        <v>#NAME?</v>
      </c>
      <c r="Y887" s="248" t="e">
        <f aca="true">IF(I887="","",xEURO(OFFSET(C887,-M887+1,0),J887,OFFSET(C887,-M887+2,0),OFFSET(C887,-M887+2,0),OFFSET(C887,-M887+3,0)+AC887,OFFSET(C887,-M887+4,0),1,3)/100*I887*10000)</f>
        <v>#NAME?</v>
      </c>
      <c r="Z887" s="248" t="e">
        <f aca="true">IF(I887="","",xEURO(OFFSET(C887,-M887+1,0),J887,OFFSET(C887,-M887+2,0),OFFSET(C887,-M887+2,0),OFFSET(C887,-M887+3,0)+AC887,OFFSET(C887,-M887+4,0),1,5)/365.25*I887*10000)</f>
        <v>#NAME?</v>
      </c>
      <c r="AB887" s="249" t="e">
        <f aca="true">IF(D887="","",xCalcSkew(OFFSET(C887,-M887,0),E887-OFFSET(C887,-M887+1,0),b)/100)</f>
        <v>#NAME?</v>
      </c>
      <c r="AC887" s="249" t="e">
        <f aca="true">IF(I887="","",xCalcSkew(OFFSET(C887,-M887,0),J887-OFFSET(C887,-M887+1,0),b)/100)</f>
        <v>#NAME?</v>
      </c>
      <c r="AE887" s="0" t="n">
        <f aca="false">D887*F887*10000*-1</f>
        <v>-84750</v>
      </c>
      <c r="AF887" s="0" t="n">
        <f aca="false">I887*K887*10000*-1</f>
        <v>-84750</v>
      </c>
      <c r="AG887" s="0" t="n">
        <f aca="false">AE887+AF887</f>
        <v>-169500</v>
      </c>
    </row>
    <row r="888" customFormat="false" ht="12.75" hidden="false" customHeight="false" outlineLevel="0" collapsed="false">
      <c r="C888" s="269" t="n">
        <f aca="false">INDEX(Inputs!$1:$65536,MATCH(C887,Inputs!C:C,0),5)</f>
        <v>3.665</v>
      </c>
      <c r="D888" s="265"/>
      <c r="E888" s="266"/>
      <c r="F888" s="266"/>
      <c r="G888" s="267"/>
      <c r="I888" s="265"/>
      <c r="J888" s="266"/>
      <c r="K888" s="266"/>
      <c r="L888" s="268"/>
      <c r="M888" s="247" t="n">
        <f aca="false">M887+1</f>
        <v>1</v>
      </c>
      <c r="N888" s="175" t="str">
        <f aca="true">IF(D888="","",xEURO(OFFSET(C888,-M888+1,0),E888,OFFSET(C888,-M888+2,0),OFFSET(C888,-M888+2,0),OFFSET(C888,-M888+3,0)+AB888,OFFSET(C888,-M888+4,0),0,1)*D888)</f>
        <v/>
      </c>
      <c r="O888" s="235" t="str">
        <f aca="true">IF(D888="","",xEURO(OFFSET(C888,-M888+1,0),E888,OFFSET(C888,-M888+2,0),OFFSET(C888,-M888+2,0),OFFSET(C888,-M888+3,0)+AB888,OFFSET(C888,-M888+4,0),0,0))</f>
        <v/>
      </c>
      <c r="P888" s="175" t="str">
        <f aca="false">IF(D888="","",(O888-F888)*D888*10)</f>
        <v/>
      </c>
      <c r="Q888" s="175" t="str">
        <f aca="true">IF(D888="","",xEURO(OFFSET(C888,-M888+1,0),E888,OFFSET(C888,-M888+2,0),OFFSET(C888,-M888+2,0),OFFSET(C888,-M888+3,0)+AB888,OFFSET(C888,-M888+4,0),0,2)/10*D888)</f>
        <v/>
      </c>
      <c r="R888" s="248" t="str">
        <f aca="true">IF(D888="","",xEURO(OFFSET(C888,-M888+1,0),E888,OFFSET(C888,-M888+2,0),OFFSET(C888,-M888+2,0),OFFSET(C888,-M888+3,0)+AB888,OFFSET(C888,-M888+4,0),0,3)/100*D888*10000)</f>
        <v/>
      </c>
      <c r="S888" s="248" t="str">
        <f aca="true">IF(D888="","",xEURO(OFFSET(C888,-M888+1,0),E888,OFFSET(C888,-M888+2,0),OFFSET(C888,-M888+2,0),OFFSET(C888,-M888+3,0)+AB888,OFFSET(C888,-M888+4,0),0,5)/365.25*D888*10000)</f>
        <v/>
      </c>
      <c r="U888" s="175" t="str">
        <f aca="true">IF(I888="","",xEURO(OFFSET(C888,-M888+1,0),J888,OFFSET(C888,-M888+2,0),OFFSET(C888,-M888+2,0),OFFSET(C888,-M888+3,0)+AC888,OFFSET(C888,-M888+4,0),1,1)*I888)</f>
        <v/>
      </c>
      <c r="V888" s="235" t="str">
        <f aca="true">IF(I888="","",xEURO(OFFSET(C888,-M888+1,0),J888,OFFSET(C888,-M888+2,0),OFFSET(C888,-M888+2,0),OFFSET(C888,-M888+3,0)+AC888,OFFSET(C888,-M888+4,0),1,0))</f>
        <v/>
      </c>
      <c r="W888" s="175" t="str">
        <f aca="false">IF(I888="","",(V888-K888)*I888*10)</f>
        <v/>
      </c>
      <c r="X888" s="175" t="str">
        <f aca="true">IF(I888="","",xEURO(OFFSET(C888,-M888+1,0),J888,OFFSET(C888,-M888+2,0),OFFSET(C888,-M888+2,0),OFFSET(C888,-M888+3,0)+AC888,OFFSET(C888,-M888+4,0),1,2)/10*I888)</f>
        <v/>
      </c>
      <c r="Y888" s="248" t="str">
        <f aca="true">IF(I888="","",xEURO(OFFSET(C888,-M888+1,0),J888,OFFSET(C888,-M888+2,0),OFFSET(C888,-M888+2,0),OFFSET(C888,-M888+3,0)+AC888,OFFSET(C888,-M888+4,0),1,3)/100*I888*10000)</f>
        <v/>
      </c>
      <c r="Z888" s="248" t="str">
        <f aca="true">IF(I888="","",xEURO(OFFSET(C888,-M888+1,0),J888,OFFSET(C888,-M888+2,0),OFFSET(C888,-M888+2,0),OFFSET(C888,-M888+3,0)+AC888,OFFSET(C888,-M888+4,0),1,5)/365.25*I888*10000)</f>
        <v/>
      </c>
      <c r="AB888" s="249" t="str">
        <f aca="true">IF(D888="","",xCalcSkew(OFFSET(C888,-M888,0),E888-OFFSET(C888,-M888+1,0),b)/100)</f>
        <v/>
      </c>
      <c r="AC888" s="249" t="str">
        <f aca="true">IF(I888="","",xCalcSkew(OFFSET(C888,-M888,0),J888-OFFSET(C888,-M888+1,0),b)/100)</f>
        <v/>
      </c>
      <c r="AE888" s="0" t="n">
        <f aca="false">D888*F888*10000*-1</f>
        <v>-0</v>
      </c>
      <c r="AF888" s="0" t="n">
        <f aca="false">I888*K888*10000*-1</f>
        <v>-0</v>
      </c>
      <c r="AG888" s="0" t="n">
        <f aca="false">AE888+AF888</f>
        <v>-0</v>
      </c>
    </row>
    <row r="889" customFormat="false" ht="12.75" hidden="false" customHeight="false" outlineLevel="0" collapsed="false">
      <c r="C889" s="249" t="n">
        <f aca="false">INDEX(Inputs!$1:$65536,MATCH(C887,Inputs!C:C,0),7)</f>
        <v>0.0335369869501823</v>
      </c>
      <c r="D889" s="265"/>
      <c r="E889" s="266"/>
      <c r="F889" s="266"/>
      <c r="G889" s="267"/>
      <c r="I889" s="265"/>
      <c r="J889" s="266"/>
      <c r="K889" s="266"/>
      <c r="L889" s="268"/>
      <c r="M889" s="247" t="n">
        <f aca="false">M888+1</f>
        <v>2</v>
      </c>
      <c r="N889" s="175" t="str">
        <f aca="true">IF(D889="","",xEURO(OFFSET(C889,-M889+1,0),E889,OFFSET(C889,-M889+2,0),OFFSET(C889,-M889+2,0),OFFSET(C889,-M889+3,0)+AB889,OFFSET(C889,-M889+4,0),0,1)*D889)</f>
        <v/>
      </c>
      <c r="O889" s="235" t="str">
        <f aca="true">IF(D889="","",xEURO(OFFSET(C889,-M889+1,0),E889,OFFSET(C889,-M889+2,0),OFFSET(C889,-M889+2,0),OFFSET(C889,-M889+3,0)+AB889,OFFSET(C889,-M889+4,0),0,0))</f>
        <v/>
      </c>
      <c r="P889" s="175" t="str">
        <f aca="false">IF(D889="","",(O889-F889)*D889*10)</f>
        <v/>
      </c>
      <c r="Q889" s="175" t="str">
        <f aca="true">IF(D889="","",xEURO(OFFSET(C889,-M889+1,0),E889,OFFSET(C889,-M889+2,0),OFFSET(C889,-M889+2,0),OFFSET(C889,-M889+3,0)+AB889,OFFSET(C889,-M889+4,0),0,2)/10*D889)</f>
        <v/>
      </c>
      <c r="R889" s="248" t="str">
        <f aca="true">IF(D889="","",xEURO(OFFSET(C889,-M889+1,0),E889,OFFSET(C889,-M889+2,0),OFFSET(C889,-M889+2,0),OFFSET(C889,-M889+3,0)+AB889,OFFSET(C889,-M889+4,0),0,3)/100*D889*10000)</f>
        <v/>
      </c>
      <c r="S889" s="248" t="str">
        <f aca="true">IF(D889="","",xEURO(OFFSET(C889,-M889+1,0),E889,OFFSET(C889,-M889+2,0),OFFSET(C889,-M889+2,0),OFFSET(C889,-M889+3,0)+AB889,OFFSET(C889,-M889+4,0),0,5)/365.25*D889*10000)</f>
        <v/>
      </c>
      <c r="U889" s="175" t="str">
        <f aca="true">IF(I889="","",xEURO(OFFSET(C889,-M889+1,0),J889,OFFSET(C889,-M889+2,0),OFFSET(C889,-M889+2,0),OFFSET(C889,-M889+3,0)+AC889,OFFSET(C889,-M889+4,0),1,1)*I889)</f>
        <v/>
      </c>
      <c r="V889" s="235" t="str">
        <f aca="true">IF(I889="","",xEURO(OFFSET(C889,-M889+1,0),J889,OFFSET(C889,-M889+2,0),OFFSET(C889,-M889+2,0),OFFSET(C889,-M889+3,0)+AC889,OFFSET(C889,-M889+4,0),1,0))</f>
        <v/>
      </c>
      <c r="W889" s="175" t="str">
        <f aca="false">IF(I889="","",(V889-K889)*I889*10)</f>
        <v/>
      </c>
      <c r="X889" s="175" t="str">
        <f aca="true">IF(I889="","",xEURO(OFFSET(C889,-M889+1,0),J889,OFFSET(C889,-M889+2,0),OFFSET(C889,-M889+2,0),OFFSET(C889,-M889+3,0)+AC889,OFFSET(C889,-M889+4,0),1,2)/10*I889)</f>
        <v/>
      </c>
      <c r="Y889" s="248" t="str">
        <f aca="true">IF(I889="","",xEURO(OFFSET(C889,-M889+1,0),J889,OFFSET(C889,-M889+2,0),OFFSET(C889,-M889+2,0),OFFSET(C889,-M889+3,0)+AC889,OFFSET(C889,-M889+4,0),1,3)/100*I889*10000)</f>
        <v/>
      </c>
      <c r="Z889" s="248" t="str">
        <f aca="true">IF(I889="","",xEURO(OFFSET(C889,-M889+1,0),J889,OFFSET(C889,-M889+2,0),OFFSET(C889,-M889+2,0),OFFSET(C889,-M889+3,0)+AC889,OFFSET(C889,-M889+4,0),1,5)/365.25*I889*10000)</f>
        <v/>
      </c>
      <c r="AB889" s="249" t="str">
        <f aca="true">IF(D889="","",xCalcSkew(OFFSET(C889,-M889,0),E889-OFFSET(C889,-M889+1,0),b)/100)</f>
        <v/>
      </c>
      <c r="AC889" s="249" t="str">
        <f aca="true">IF(I889="","",xCalcSkew(OFFSET(C889,-M889,0),J889-OFFSET(C889,-M889+1,0),b)/100)</f>
        <v/>
      </c>
      <c r="AE889" s="0" t="n">
        <f aca="false">D889*F889*10000*-1</f>
        <v>-0</v>
      </c>
      <c r="AF889" s="0" t="n">
        <f aca="false">I889*K889*10000*-1</f>
        <v>-0</v>
      </c>
      <c r="AG889" s="0" t="n">
        <f aca="false">AE889+AF889</f>
        <v>-0</v>
      </c>
    </row>
    <row r="890" customFormat="false" ht="12.75" hidden="false" customHeight="false" outlineLevel="0" collapsed="false">
      <c r="C890" s="270" t="n">
        <f aca="false">INDEX(Inputs!$1:$65536,MATCH(C887,Inputs!C:C,0),6)</f>
        <v>0.385</v>
      </c>
      <c r="D890" s="265"/>
      <c r="E890" s="266"/>
      <c r="F890" s="266"/>
      <c r="G890" s="267"/>
      <c r="I890" s="265"/>
      <c r="J890" s="266"/>
      <c r="K890" s="266"/>
      <c r="L890" s="268"/>
      <c r="M890" s="247" t="n">
        <f aca="false">M889+1</f>
        <v>3</v>
      </c>
      <c r="N890" s="175" t="str">
        <f aca="true">IF(D890="","",xEURO(OFFSET(C890,-M890+1,0),E890,OFFSET(C890,-M890+2,0),OFFSET(C890,-M890+2,0),OFFSET(C890,-M890+3,0)+AB890,OFFSET(C890,-M890+4,0),0,1)*D890)</f>
        <v/>
      </c>
      <c r="O890" s="235" t="str">
        <f aca="true">IF(D890="","",xEURO(OFFSET(C890,-M890+1,0),E890,OFFSET(C890,-M890+2,0),OFFSET(C890,-M890+2,0),OFFSET(C890,-M890+3,0)+AB890,OFFSET(C890,-M890+4,0),0,0))</f>
        <v/>
      </c>
      <c r="P890" s="175" t="str">
        <f aca="false">IF(D890="","",(O890-F890)*D890*10)</f>
        <v/>
      </c>
      <c r="Q890" s="175" t="str">
        <f aca="true">IF(D890="","",xEURO(OFFSET(C890,-M890+1,0),E890,OFFSET(C890,-M890+2,0),OFFSET(C890,-M890+2,0),OFFSET(C890,-M890+3,0)+AB890,OFFSET(C890,-M890+4,0),0,2)/10*D890)</f>
        <v/>
      </c>
      <c r="R890" s="248" t="str">
        <f aca="true">IF(D890="","",xEURO(OFFSET(C890,-M890+1,0),E890,OFFSET(C890,-M890+2,0),OFFSET(C890,-M890+2,0),OFFSET(C890,-M890+3,0)+AB890,OFFSET(C890,-M890+4,0),0,3)/100*D890*10000)</f>
        <v/>
      </c>
      <c r="S890" s="248" t="str">
        <f aca="true">IF(D890="","",xEURO(OFFSET(C890,-M890+1,0),E890,OFFSET(C890,-M890+2,0),OFFSET(C890,-M890+2,0),OFFSET(C890,-M890+3,0)+AB890,OFFSET(C890,-M890+4,0),0,5)/365.25*D890*10000)</f>
        <v/>
      </c>
      <c r="U890" s="175" t="str">
        <f aca="true">IF(I890="","",xEURO(OFFSET(C890,-M890+1,0),J890,OFFSET(C890,-M890+2,0),OFFSET(C890,-M890+2,0),OFFSET(C890,-M890+3,0)+AC890,OFFSET(C890,-M890+4,0),1,1)*I890)</f>
        <v/>
      </c>
      <c r="V890" s="235" t="str">
        <f aca="true">IF(I890="","",xEURO(OFFSET(C890,-M890+1,0),J890,OFFSET(C890,-M890+2,0),OFFSET(C890,-M890+2,0),OFFSET(C890,-M890+3,0)+AC890,OFFSET(C890,-M890+4,0),1,0))</f>
        <v/>
      </c>
      <c r="W890" s="175" t="str">
        <f aca="false">IF(I890="","",(V890-K890)*I890*10)</f>
        <v/>
      </c>
      <c r="X890" s="175" t="str">
        <f aca="true">IF(I890="","",xEURO(OFFSET(C890,-M890+1,0),J890,OFFSET(C890,-M890+2,0),OFFSET(C890,-M890+2,0),OFFSET(C890,-M890+3,0)+AC890,OFFSET(C890,-M890+4,0),1,2)/10*I890)</f>
        <v/>
      </c>
      <c r="Y890" s="248" t="str">
        <f aca="true">IF(I890="","",xEURO(OFFSET(C890,-M890+1,0),J890,OFFSET(C890,-M890+2,0),OFFSET(C890,-M890+2,0),OFFSET(C890,-M890+3,0)+AC890,OFFSET(C890,-M890+4,0),1,3)/100*I890*10000)</f>
        <v/>
      </c>
      <c r="Z890" s="248" t="str">
        <f aca="true">IF(I890="","",xEURO(OFFSET(C890,-M890+1,0),J890,OFFSET(C890,-M890+2,0),OFFSET(C890,-M890+2,0),OFFSET(C890,-M890+3,0)+AC890,OFFSET(C890,-M890+4,0),1,5)/365.25*I890*10000)</f>
        <v/>
      </c>
      <c r="AB890" s="249" t="str">
        <f aca="true">IF(D890="","",xCalcSkew(OFFSET(C890,-M890,0),E890-OFFSET(C890,-M890+1,0),b)/100)</f>
        <v/>
      </c>
      <c r="AC890" s="249" t="str">
        <f aca="true">IF(I890="","",xCalcSkew(OFFSET(C890,-M890,0),J890-OFFSET(C890,-M890+1,0),b)/100)</f>
        <v/>
      </c>
      <c r="AE890" s="0" t="n">
        <f aca="false">D890*F890*10000*-1</f>
        <v>-0</v>
      </c>
      <c r="AF890" s="0" t="n">
        <f aca="false">I890*K890*10000*-1</f>
        <v>-0</v>
      </c>
      <c r="AG890" s="0" t="n">
        <f aca="false">AE890+AF890</f>
        <v>-0</v>
      </c>
    </row>
    <row r="891" customFormat="false" ht="12.75" hidden="false" customHeight="false" outlineLevel="0" collapsed="false">
      <c r="C891" s="271" t="n">
        <f aca="false">INDEX(Inputs!$1:$65536,MATCH(C887,Inputs!C:C,0),9)</f>
        <v>711</v>
      </c>
      <c r="D891" s="265"/>
      <c r="E891" s="266"/>
      <c r="F891" s="266"/>
      <c r="G891" s="267"/>
      <c r="I891" s="265"/>
      <c r="J891" s="266"/>
      <c r="K891" s="266"/>
      <c r="L891" s="268"/>
      <c r="M891" s="247" t="n">
        <f aca="false">M890+1</f>
        <v>4</v>
      </c>
      <c r="N891" s="175" t="str">
        <f aca="true">IF(D891="","",xEURO(OFFSET(C891,-M891+1,0),E891,OFFSET(C891,-M891+2,0),OFFSET(C891,-M891+2,0),OFFSET(C891,-M891+3,0)+AB891,OFFSET(C891,-M891+4,0),0,1)*D891)</f>
        <v/>
      </c>
      <c r="O891" s="235" t="str">
        <f aca="true">IF(D891="","",xEURO(OFFSET(C891,-M891+1,0),E891,OFFSET(C891,-M891+2,0),OFFSET(C891,-M891+2,0),OFFSET(C891,-M891+3,0)+AB891,OFFSET(C891,-M891+4,0),0,0))</f>
        <v/>
      </c>
      <c r="P891" s="175" t="str">
        <f aca="false">IF(D891="","",(O891-F891)*D891*10)</f>
        <v/>
      </c>
      <c r="Q891" s="175" t="str">
        <f aca="true">IF(D891="","",xEURO(OFFSET(C891,-M891+1,0),E891,OFFSET(C891,-M891+2,0),OFFSET(C891,-M891+2,0),OFFSET(C891,-M891+3,0)+AB891,OFFSET(C891,-M891+4,0),0,2)/10*D891)</f>
        <v/>
      </c>
      <c r="R891" s="248" t="str">
        <f aca="true">IF(D891="","",xEURO(OFFSET(C891,-M891+1,0),E891,OFFSET(C891,-M891+2,0),OFFSET(C891,-M891+2,0),OFFSET(C891,-M891+3,0)+AB891,OFFSET(C891,-M891+4,0),0,3)/100*D891*10000)</f>
        <v/>
      </c>
      <c r="S891" s="248" t="str">
        <f aca="true">IF(D891="","",xEURO(OFFSET(C891,-M891+1,0),E891,OFFSET(C891,-M891+2,0),OFFSET(C891,-M891+2,0),OFFSET(C891,-M891+3,0)+AB891,OFFSET(C891,-M891+4,0),0,5)/365.25*D891*10000)</f>
        <v/>
      </c>
      <c r="U891" s="175" t="str">
        <f aca="true">IF(I891="","",xEURO(OFFSET(C891,-M891+1,0),J891,OFFSET(C891,-M891+2,0),OFFSET(C891,-M891+2,0),OFFSET(C891,-M891+3,0)+AC891,OFFSET(C891,-M891+4,0),1,1)*I891)</f>
        <v/>
      </c>
      <c r="V891" s="235" t="str">
        <f aca="true">IF(I891="","",xEURO(OFFSET(C891,-M891+1,0),J891,OFFSET(C891,-M891+2,0),OFFSET(C891,-M891+2,0),OFFSET(C891,-M891+3,0)+AC891,OFFSET(C891,-M891+4,0),1,0))</f>
        <v/>
      </c>
      <c r="W891" s="175" t="str">
        <f aca="false">IF(I891="","",(V891-K891)*I891*10)</f>
        <v/>
      </c>
      <c r="X891" s="175" t="str">
        <f aca="true">IF(I891="","",xEURO(OFFSET(C891,-M891+1,0),J891,OFFSET(C891,-M891+2,0),OFFSET(C891,-M891+2,0),OFFSET(C891,-M891+3,0)+AC891,OFFSET(C891,-M891+4,0),1,2)/10*I891)</f>
        <v/>
      </c>
      <c r="Y891" s="248" t="str">
        <f aca="true">IF(I891="","",xEURO(OFFSET(C891,-M891+1,0),J891,OFFSET(C891,-M891+2,0),OFFSET(C891,-M891+2,0),OFFSET(C891,-M891+3,0)+AC891,OFFSET(C891,-M891+4,0),1,3)/100*I891*10000)</f>
        <v/>
      </c>
      <c r="Z891" s="248" t="str">
        <f aca="true">IF(I891="","",xEURO(OFFSET(C891,-M891+1,0),J891,OFFSET(C891,-M891+2,0),OFFSET(C891,-M891+2,0),OFFSET(C891,-M891+3,0)+AC891,OFFSET(C891,-M891+4,0),1,5)/365.25*I891*10000)</f>
        <v/>
      </c>
      <c r="AB891" s="249" t="str">
        <f aca="true">IF(D891="","",xCalcSkew(OFFSET(C891,-M891,0),E891-OFFSET(C891,-M891+1,0),b)/100)</f>
        <v/>
      </c>
      <c r="AC891" s="249" t="str">
        <f aca="true">IF(I891="","",xCalcSkew(OFFSET(C891,-M891,0),J891-OFFSET(C891,-M891+1,0),b)/100)</f>
        <v/>
      </c>
      <c r="AE891" s="0" t="n">
        <f aca="false">D891*F891*10000*-1</f>
        <v>-0</v>
      </c>
      <c r="AF891" s="0" t="n">
        <f aca="false">I891*K891*10000*-1</f>
        <v>-0</v>
      </c>
      <c r="AG891" s="0" t="n">
        <f aca="false">AE891+AF891</f>
        <v>-0</v>
      </c>
    </row>
    <row r="892" customFormat="false" ht="12.75" hidden="false" customHeight="false" outlineLevel="0" collapsed="false">
      <c r="C892" s="272" t="n">
        <f aca="false">D923+I923</f>
        <v>30</v>
      </c>
      <c r="D892" s="265"/>
      <c r="E892" s="266"/>
      <c r="F892" s="266"/>
      <c r="G892" s="267"/>
      <c r="I892" s="265"/>
      <c r="J892" s="266"/>
      <c r="K892" s="266"/>
      <c r="L892" s="268"/>
      <c r="M892" s="247" t="n">
        <f aca="false">M891+1</f>
        <v>5</v>
      </c>
      <c r="N892" s="175" t="str">
        <f aca="true">IF(D892="","",xEURO(OFFSET(C892,-M892+1,0),E892,OFFSET(C892,-M892+2,0),OFFSET(C892,-M892+2,0),OFFSET(C892,-M892+3,0)+AB892,OFFSET(C892,-M892+4,0),0,1)*D892)</f>
        <v/>
      </c>
      <c r="O892" s="235" t="str">
        <f aca="true">IF(D892="","",xEURO(OFFSET(C892,-M892+1,0),E892,OFFSET(C892,-M892+2,0),OFFSET(C892,-M892+2,0),OFFSET(C892,-M892+3,0)+AB892,OFFSET(C892,-M892+4,0),0,0))</f>
        <v/>
      </c>
      <c r="P892" s="175" t="str">
        <f aca="false">IF(D892="","",(O892-F892)*D892*10)</f>
        <v/>
      </c>
      <c r="Q892" s="175" t="str">
        <f aca="true">IF(D892="","",xEURO(OFFSET(C892,-M892+1,0),E892,OFFSET(C892,-M892+2,0),OFFSET(C892,-M892+2,0),OFFSET(C892,-M892+3,0)+AB892,OFFSET(C892,-M892+4,0),0,2)/10*D892)</f>
        <v/>
      </c>
      <c r="R892" s="248" t="str">
        <f aca="true">IF(D892="","",xEURO(OFFSET(C892,-M892+1,0),E892,OFFSET(C892,-M892+2,0),OFFSET(C892,-M892+2,0),OFFSET(C892,-M892+3,0)+AB892,OFFSET(C892,-M892+4,0),0,3)/100*D892*10000)</f>
        <v/>
      </c>
      <c r="S892" s="248" t="str">
        <f aca="true">IF(D892="","",xEURO(OFFSET(C892,-M892+1,0),E892,OFFSET(C892,-M892+2,0),OFFSET(C892,-M892+2,0),OFFSET(C892,-M892+3,0)+AB892,OFFSET(C892,-M892+4,0),0,5)/365.25*D892*10000)</f>
        <v/>
      </c>
      <c r="U892" s="175" t="str">
        <f aca="true">IF(I892="","",xEURO(OFFSET(C892,-M892+1,0),J892,OFFSET(C892,-M892+2,0),OFFSET(C892,-M892+2,0),OFFSET(C892,-M892+3,0)+AC892,OFFSET(C892,-M892+4,0),1,1)*I892)</f>
        <v/>
      </c>
      <c r="V892" s="235" t="str">
        <f aca="true">IF(I892="","",xEURO(OFFSET(C892,-M892+1,0),J892,OFFSET(C892,-M892+2,0),OFFSET(C892,-M892+2,0),OFFSET(C892,-M892+3,0)+AC892,OFFSET(C892,-M892+4,0),1,0))</f>
        <v/>
      </c>
      <c r="W892" s="175" t="str">
        <f aca="false">IF(I892="","",(V892-K892)*I892*10)</f>
        <v/>
      </c>
      <c r="X892" s="175" t="str">
        <f aca="true">IF(I892="","",xEURO(OFFSET(C892,-M892+1,0),J892,OFFSET(C892,-M892+2,0),OFFSET(C892,-M892+2,0),OFFSET(C892,-M892+3,0)+AC892,OFFSET(C892,-M892+4,0),1,2)/10*I892)</f>
        <v/>
      </c>
      <c r="Y892" s="248" t="str">
        <f aca="true">IF(I892="","",xEURO(OFFSET(C892,-M892+1,0),J892,OFFSET(C892,-M892+2,0),OFFSET(C892,-M892+2,0),OFFSET(C892,-M892+3,0)+AC892,OFFSET(C892,-M892+4,0),1,3)/100*I892*10000)</f>
        <v/>
      </c>
      <c r="Z892" s="248" t="str">
        <f aca="true">IF(I892="","",xEURO(OFFSET(C892,-M892+1,0),J892,OFFSET(C892,-M892+2,0),OFFSET(C892,-M892+2,0),OFFSET(C892,-M892+3,0)+AC892,OFFSET(C892,-M892+4,0),1,5)/365.25*I892*10000)</f>
        <v/>
      </c>
      <c r="AB892" s="249" t="str">
        <f aca="true">IF(D892="","",xCalcSkew(OFFSET(C892,-M892,0),E892-OFFSET(C892,-M892+1,0),b)/100)</f>
        <v/>
      </c>
      <c r="AC892" s="249" t="str">
        <f aca="true">IF(I892="","",xCalcSkew(OFFSET(C892,-M892,0),J892-OFFSET(C892,-M892+1,0),b)/100)</f>
        <v/>
      </c>
      <c r="AE892" s="0" t="n">
        <f aca="false">D892*F892*10000*-1</f>
        <v>-0</v>
      </c>
      <c r="AF892" s="0" t="n">
        <f aca="false">I892*K892*10000*-1</f>
        <v>-0</v>
      </c>
      <c r="AG892" s="0" t="n">
        <f aca="false">AE892+AF892</f>
        <v>-0</v>
      </c>
    </row>
    <row r="893" customFormat="false" ht="12.75" hidden="false" customHeight="false" outlineLevel="0" collapsed="false">
      <c r="C893" s="272" t="e">
        <f aca="false">N923+U923</f>
        <v>#NAME?</v>
      </c>
      <c r="D893" s="265"/>
      <c r="E893" s="266"/>
      <c r="F893" s="266"/>
      <c r="G893" s="267"/>
      <c r="I893" s="265"/>
      <c r="J893" s="266"/>
      <c r="K893" s="266"/>
      <c r="L893" s="268"/>
      <c r="M893" s="247" t="n">
        <f aca="false">M892+1</f>
        <v>6</v>
      </c>
      <c r="N893" s="175" t="str">
        <f aca="true">IF(D893="","",xEURO(OFFSET(C893,-M893+1,0),E893,OFFSET(C893,-M893+2,0),OFFSET(C893,-M893+2,0),OFFSET(C893,-M893+3,0)+AB893,OFFSET(C893,-M893+4,0),0,1)*D893)</f>
        <v/>
      </c>
      <c r="O893" s="235" t="str">
        <f aca="true">IF(D893="","",xEURO(OFFSET(C893,-M893+1,0),E893,OFFSET(C893,-M893+2,0),OFFSET(C893,-M893+2,0),OFFSET(C893,-M893+3,0)+AB893,OFFSET(C893,-M893+4,0),0,0))</f>
        <v/>
      </c>
      <c r="P893" s="175" t="str">
        <f aca="false">IF(D893="","",(O893-F893)*D893*10)</f>
        <v/>
      </c>
      <c r="Q893" s="175" t="str">
        <f aca="true">IF(D893="","",xEURO(OFFSET(C893,-M893+1,0),E893,OFFSET(C893,-M893+2,0),OFFSET(C893,-M893+2,0),OFFSET(C893,-M893+3,0)+AB893,OFFSET(C893,-M893+4,0),0,2)/10*D893)</f>
        <v/>
      </c>
      <c r="R893" s="248" t="str">
        <f aca="true">IF(D893="","",xEURO(OFFSET(C893,-M893+1,0),E893,OFFSET(C893,-M893+2,0),OFFSET(C893,-M893+2,0),OFFSET(C893,-M893+3,0)+AB893,OFFSET(C893,-M893+4,0),0,3)/100*D893*10000)</f>
        <v/>
      </c>
      <c r="S893" s="248" t="str">
        <f aca="true">IF(D893="","",xEURO(OFFSET(C893,-M893+1,0),E893,OFFSET(C893,-M893+2,0),OFFSET(C893,-M893+2,0),OFFSET(C893,-M893+3,0)+AB893,OFFSET(C893,-M893+4,0),0,5)/365.25*D893*10000)</f>
        <v/>
      </c>
      <c r="U893" s="175" t="str">
        <f aca="true">IF(I893="","",xEURO(OFFSET(C893,-M893+1,0),J893,OFFSET(C893,-M893+2,0),OFFSET(C893,-M893+2,0),OFFSET(C893,-M893+3,0)+AC893,OFFSET(C893,-M893+4,0),1,1)*I893)</f>
        <v/>
      </c>
      <c r="V893" s="235" t="str">
        <f aca="true">IF(I893="","",xEURO(OFFSET(C893,-M893+1,0),J893,OFFSET(C893,-M893+2,0),OFFSET(C893,-M893+2,0),OFFSET(C893,-M893+3,0)+AC893,OFFSET(C893,-M893+4,0),1,0))</f>
        <v/>
      </c>
      <c r="W893" s="175" t="str">
        <f aca="false">IF(I893="","",(V893-K893)*I893*10)</f>
        <v/>
      </c>
      <c r="X893" s="175" t="str">
        <f aca="true">IF(I893="","",xEURO(OFFSET(C893,-M893+1,0),J893,OFFSET(C893,-M893+2,0),OFFSET(C893,-M893+2,0),OFFSET(C893,-M893+3,0)+AC893,OFFSET(C893,-M893+4,0),1,2)/10*I893)</f>
        <v/>
      </c>
      <c r="Y893" s="248" t="str">
        <f aca="true">IF(I893="","",xEURO(OFFSET(C893,-M893+1,0),J893,OFFSET(C893,-M893+2,0),OFFSET(C893,-M893+2,0),OFFSET(C893,-M893+3,0)+AC893,OFFSET(C893,-M893+4,0),1,3)/100*I893*10000)</f>
        <v/>
      </c>
      <c r="Z893" s="248" t="str">
        <f aca="true">IF(I893="","",xEURO(OFFSET(C893,-M893+1,0),J893,OFFSET(C893,-M893+2,0),OFFSET(C893,-M893+2,0),OFFSET(C893,-M893+3,0)+AC893,OFFSET(C893,-M893+4,0),1,5)/365.25*I893*10000)</f>
        <v/>
      </c>
      <c r="AB893" s="249" t="str">
        <f aca="true">IF(D893="","",xCalcSkew(OFFSET(C893,-M893,0),E893-OFFSET(C893,-M893+1,0),b)/100)</f>
        <v/>
      </c>
      <c r="AC893" s="249" t="str">
        <f aca="true">IF(I893="","",xCalcSkew(OFFSET(C893,-M893,0),J893-OFFSET(C893,-M893+1,0),b)/100)</f>
        <v/>
      </c>
      <c r="AE893" s="0" t="n">
        <f aca="false">D893*F893*10000*-1</f>
        <v>-0</v>
      </c>
      <c r="AF893" s="0" t="n">
        <f aca="false">I893*K893*10000*-1</f>
        <v>-0</v>
      </c>
      <c r="AG893" s="0" t="n">
        <f aca="false">AE893+AF893</f>
        <v>-0</v>
      </c>
    </row>
    <row r="894" customFormat="false" ht="12.75" hidden="false" customHeight="false" outlineLevel="0" collapsed="false">
      <c r="C894" s="273" t="e">
        <f aca="false">Q923+X923</f>
        <v>#NAME?</v>
      </c>
      <c r="D894" s="265"/>
      <c r="E894" s="266"/>
      <c r="F894" s="266"/>
      <c r="G894" s="267"/>
      <c r="I894" s="265"/>
      <c r="J894" s="266"/>
      <c r="K894" s="266"/>
      <c r="L894" s="268"/>
      <c r="M894" s="247" t="n">
        <f aca="false">M893+1</f>
        <v>7</v>
      </c>
      <c r="N894" s="175" t="str">
        <f aca="true">IF(D894="","",xEURO(OFFSET(C894,-M894+1,0),E894,OFFSET(C894,-M894+2,0),OFFSET(C894,-M894+2,0),OFFSET(C894,-M894+3,0)+AB894,OFFSET(C894,-M894+4,0),0,1)*D894)</f>
        <v/>
      </c>
      <c r="O894" s="235" t="str">
        <f aca="true">IF(D894="","",xEURO(OFFSET(C894,-M894+1,0),E894,OFFSET(C894,-M894+2,0),OFFSET(C894,-M894+2,0),OFFSET(C894,-M894+3,0)+AB894,OFFSET(C894,-M894+4,0),0,0))</f>
        <v/>
      </c>
      <c r="P894" s="175" t="str">
        <f aca="false">IF(D894="","",(O894-F894)*D894*10)</f>
        <v/>
      </c>
      <c r="Q894" s="175" t="str">
        <f aca="true">IF(D894="","",xEURO(OFFSET(C894,-M894+1,0),E894,OFFSET(C894,-M894+2,0),OFFSET(C894,-M894+2,0),OFFSET(C894,-M894+3,0)+AB894,OFFSET(C894,-M894+4,0),0,2)/10*D894)</f>
        <v/>
      </c>
      <c r="R894" s="248" t="str">
        <f aca="true">IF(D894="","",xEURO(OFFSET(C894,-M894+1,0),E894,OFFSET(C894,-M894+2,0),OFFSET(C894,-M894+2,0),OFFSET(C894,-M894+3,0)+AB894,OFFSET(C894,-M894+4,0),0,3)/100*D894*10000)</f>
        <v/>
      </c>
      <c r="S894" s="248" t="str">
        <f aca="true">IF(D894="","",xEURO(OFFSET(C894,-M894+1,0),E894,OFFSET(C894,-M894+2,0),OFFSET(C894,-M894+2,0),OFFSET(C894,-M894+3,0)+AB894,OFFSET(C894,-M894+4,0),0,5)/365.25*D894*10000)</f>
        <v/>
      </c>
      <c r="U894" s="175" t="str">
        <f aca="true">IF(I894="","",xEURO(OFFSET(C894,-M894+1,0),J894,OFFSET(C894,-M894+2,0),OFFSET(C894,-M894+2,0),OFFSET(C894,-M894+3,0)+AC894,OFFSET(C894,-M894+4,0),1,1)*I894)</f>
        <v/>
      </c>
      <c r="V894" s="235" t="str">
        <f aca="true">IF(I894="","",xEURO(OFFSET(C894,-M894+1,0),J894,OFFSET(C894,-M894+2,0),OFFSET(C894,-M894+2,0),OFFSET(C894,-M894+3,0)+AC894,OFFSET(C894,-M894+4,0),1,0))</f>
        <v/>
      </c>
      <c r="W894" s="175" t="str">
        <f aca="false">IF(I894="","",(V894-K894)*I894*10)</f>
        <v/>
      </c>
      <c r="X894" s="175" t="str">
        <f aca="true">IF(I894="","",xEURO(OFFSET(C894,-M894+1,0),J894,OFFSET(C894,-M894+2,0),OFFSET(C894,-M894+2,0),OFFSET(C894,-M894+3,0)+AC894,OFFSET(C894,-M894+4,0),1,2)/10*I894)</f>
        <v/>
      </c>
      <c r="Y894" s="248" t="str">
        <f aca="true">IF(I894="","",xEURO(OFFSET(C894,-M894+1,0),J894,OFFSET(C894,-M894+2,0),OFFSET(C894,-M894+2,0),OFFSET(C894,-M894+3,0)+AC894,OFFSET(C894,-M894+4,0),1,3)/100*I894*10000)</f>
        <v/>
      </c>
      <c r="Z894" s="248" t="str">
        <f aca="true">IF(I894="","",xEURO(OFFSET(C894,-M894+1,0),J894,OFFSET(C894,-M894+2,0),OFFSET(C894,-M894+2,0),OFFSET(C894,-M894+3,0)+AC894,OFFSET(C894,-M894+4,0),1,5)/365.25*I894*10000)</f>
        <v/>
      </c>
      <c r="AB894" s="249" t="str">
        <f aca="true">IF(D894="","",xCalcSkew(OFFSET(C894,-M894,0),E894-OFFSET(C894,-M894+1,0),b)/100)</f>
        <v/>
      </c>
      <c r="AC894" s="249" t="str">
        <f aca="true">IF(I894="","",xCalcSkew(OFFSET(C894,-M894,0),J894-OFFSET(C894,-M894+1,0),b)/100)</f>
        <v/>
      </c>
      <c r="AE894" s="0" t="n">
        <f aca="false">D894*F894*10000*-1</f>
        <v>-0</v>
      </c>
      <c r="AF894" s="0" t="n">
        <f aca="false">I894*K894*10000*-1</f>
        <v>-0</v>
      </c>
      <c r="AG894" s="0" t="n">
        <f aca="false">AE894+AF894</f>
        <v>-0</v>
      </c>
    </row>
    <row r="895" customFormat="false" ht="12.75" hidden="false" customHeight="false" outlineLevel="0" collapsed="false">
      <c r="C895" s="272" t="e">
        <f aca="false">R923+Y923</f>
        <v>#NAME?</v>
      </c>
      <c r="D895" s="265"/>
      <c r="E895" s="266"/>
      <c r="F895" s="266"/>
      <c r="G895" s="267"/>
      <c r="I895" s="265"/>
      <c r="J895" s="266"/>
      <c r="K895" s="266"/>
      <c r="L895" s="268"/>
      <c r="M895" s="247" t="n">
        <f aca="false">M894+1</f>
        <v>8</v>
      </c>
      <c r="N895" s="175" t="str">
        <f aca="true">IF(D895="","",xEURO(OFFSET(C895,-M895+1,0),E895,OFFSET(C895,-M895+2,0),OFFSET(C895,-M895+2,0),OFFSET(C895,-M895+3,0)+AB895,OFFSET(C895,-M895+4,0),0,1)*D895)</f>
        <v/>
      </c>
      <c r="O895" s="235" t="str">
        <f aca="true">IF(D895="","",xEURO(OFFSET(C895,-M895+1,0),E895,OFFSET(C895,-M895+2,0),OFFSET(C895,-M895+2,0),OFFSET(C895,-M895+3,0)+AB895,OFFSET(C895,-M895+4,0),0,0))</f>
        <v/>
      </c>
      <c r="P895" s="175" t="str">
        <f aca="false">IF(D895="","",(O895-F895)*D895*10)</f>
        <v/>
      </c>
      <c r="Q895" s="175" t="str">
        <f aca="true">IF(D895="","",xEURO(OFFSET(C895,-M895+1,0),E895,OFFSET(C895,-M895+2,0),OFFSET(C895,-M895+2,0),OFFSET(C895,-M895+3,0)+AB895,OFFSET(C895,-M895+4,0),0,2)/10*D895)</f>
        <v/>
      </c>
      <c r="R895" s="248" t="str">
        <f aca="true">IF(D895="","",xEURO(OFFSET(C895,-M895+1,0),E895,OFFSET(C895,-M895+2,0),OFFSET(C895,-M895+2,0),OFFSET(C895,-M895+3,0)+AB895,OFFSET(C895,-M895+4,0),0,3)/100*D895*10000)</f>
        <v/>
      </c>
      <c r="S895" s="248" t="str">
        <f aca="true">IF(D895="","",xEURO(OFFSET(C895,-M895+1,0),E895,OFFSET(C895,-M895+2,0),OFFSET(C895,-M895+2,0),OFFSET(C895,-M895+3,0)+AB895,OFFSET(C895,-M895+4,0),0,5)/365.25*D895*10000)</f>
        <v/>
      </c>
      <c r="U895" s="175" t="str">
        <f aca="true">IF(I895="","",xEURO(OFFSET(C895,-M895+1,0),J895,OFFSET(C895,-M895+2,0),OFFSET(C895,-M895+2,0),OFFSET(C895,-M895+3,0)+AC895,OFFSET(C895,-M895+4,0),1,1)*I895)</f>
        <v/>
      </c>
      <c r="V895" s="235" t="str">
        <f aca="true">IF(I895="","",xEURO(OFFSET(C895,-M895+1,0),J895,OFFSET(C895,-M895+2,0),OFFSET(C895,-M895+2,0),OFFSET(C895,-M895+3,0)+AC895,OFFSET(C895,-M895+4,0),1,0))</f>
        <v/>
      </c>
      <c r="W895" s="175" t="str">
        <f aca="false">IF(I895="","",(V895-K895)*I895*10)</f>
        <v/>
      </c>
      <c r="X895" s="175" t="str">
        <f aca="true">IF(I895="","",xEURO(OFFSET(C895,-M895+1,0),J895,OFFSET(C895,-M895+2,0),OFFSET(C895,-M895+2,0),OFFSET(C895,-M895+3,0)+AC895,OFFSET(C895,-M895+4,0),1,2)/10*I895)</f>
        <v/>
      </c>
      <c r="Y895" s="248" t="str">
        <f aca="true">IF(I895="","",xEURO(OFFSET(C895,-M895+1,0),J895,OFFSET(C895,-M895+2,0),OFFSET(C895,-M895+2,0),OFFSET(C895,-M895+3,0)+AC895,OFFSET(C895,-M895+4,0),1,3)/100*I895*10000)</f>
        <v/>
      </c>
      <c r="Z895" s="248" t="str">
        <f aca="true">IF(I895="","",xEURO(OFFSET(C895,-M895+1,0),J895,OFFSET(C895,-M895+2,0),OFFSET(C895,-M895+2,0),OFFSET(C895,-M895+3,0)+AC895,OFFSET(C895,-M895+4,0),1,5)/365.25*I895*10000)</f>
        <v/>
      </c>
      <c r="AB895" s="249" t="str">
        <f aca="true">IF(D895="","",xCalcSkew(OFFSET(C895,-M895,0),E895-OFFSET(C895,-M895+1,0),b)/100)</f>
        <v/>
      </c>
      <c r="AC895" s="249" t="str">
        <f aca="true">IF(I895="","",xCalcSkew(OFFSET(C895,-M895,0),J895-OFFSET(C895,-M895+1,0),b)/100)</f>
        <v/>
      </c>
      <c r="AE895" s="0" t="n">
        <f aca="false">D895*F895*10000*-1</f>
        <v>-0</v>
      </c>
      <c r="AF895" s="0" t="n">
        <f aca="false">I895*K895*10000*-1</f>
        <v>-0</v>
      </c>
      <c r="AG895" s="0" t="n">
        <f aca="false">AE895+AF895</f>
        <v>-0</v>
      </c>
    </row>
    <row r="896" customFormat="false" ht="12.75" hidden="false" customHeight="false" outlineLevel="0" collapsed="false">
      <c r="C896" s="272" t="e">
        <f aca="false">S923+Z923</f>
        <v>#NAME?</v>
      </c>
      <c r="D896" s="265"/>
      <c r="E896" s="266"/>
      <c r="F896" s="266"/>
      <c r="G896" s="267"/>
      <c r="I896" s="265"/>
      <c r="J896" s="266"/>
      <c r="K896" s="266"/>
      <c r="L896" s="268"/>
      <c r="M896" s="247" t="n">
        <f aca="false">M895+1</f>
        <v>9</v>
      </c>
      <c r="N896" s="175" t="str">
        <f aca="true">IF(D896="","",xEURO(OFFSET(C896,-M896+1,0),E896,OFFSET(C896,-M896+2,0),OFFSET(C896,-M896+2,0),OFFSET(C896,-M896+3,0)+AB896,OFFSET(C896,-M896+4,0),0,1)*D896)</f>
        <v/>
      </c>
      <c r="O896" s="235" t="str">
        <f aca="true">IF(D896="","",xEURO(OFFSET(C896,-M896+1,0),E896,OFFSET(C896,-M896+2,0),OFFSET(C896,-M896+2,0),OFFSET(C896,-M896+3,0)+AB896,OFFSET(C896,-M896+4,0),0,0))</f>
        <v/>
      </c>
      <c r="P896" s="175" t="str">
        <f aca="false">IF(D896="","",(O896-F896)*D896*10)</f>
        <v/>
      </c>
      <c r="Q896" s="175" t="str">
        <f aca="true">IF(D896="","",xEURO(OFFSET(C896,-M896+1,0),E896,OFFSET(C896,-M896+2,0),OFFSET(C896,-M896+2,0),OFFSET(C896,-M896+3,0)+AB896,OFFSET(C896,-M896+4,0),0,2)/10*D896)</f>
        <v/>
      </c>
      <c r="R896" s="248" t="str">
        <f aca="true">IF(D896="","",xEURO(OFFSET(C896,-M896+1,0),E896,OFFSET(C896,-M896+2,0),OFFSET(C896,-M896+2,0),OFFSET(C896,-M896+3,0)+AB896,OFFSET(C896,-M896+4,0),0,3)/100*D896*10000)</f>
        <v/>
      </c>
      <c r="S896" s="248" t="str">
        <f aca="true">IF(D896="","",xEURO(OFFSET(C896,-M896+1,0),E896,OFFSET(C896,-M896+2,0),OFFSET(C896,-M896+2,0),OFFSET(C896,-M896+3,0)+AB896,OFFSET(C896,-M896+4,0),0,5)/365.25*D896*10000)</f>
        <v/>
      </c>
      <c r="U896" s="175" t="str">
        <f aca="true">IF(I896="","",xEURO(OFFSET(C896,-M896+1,0),J896,OFFSET(C896,-M896+2,0),OFFSET(C896,-M896+2,0),OFFSET(C896,-M896+3,0)+AC896,OFFSET(C896,-M896+4,0),1,1)*I896)</f>
        <v/>
      </c>
      <c r="V896" s="235" t="str">
        <f aca="true">IF(I896="","",xEURO(OFFSET(C896,-M896+1,0),J896,OFFSET(C896,-M896+2,0),OFFSET(C896,-M896+2,0),OFFSET(C896,-M896+3,0)+AC896,OFFSET(C896,-M896+4,0),1,0))</f>
        <v/>
      </c>
      <c r="W896" s="175" t="str">
        <f aca="false">IF(I896="","",(V896-K896)*I896*10)</f>
        <v/>
      </c>
      <c r="X896" s="175" t="str">
        <f aca="true">IF(I896="","",xEURO(OFFSET(C896,-M896+1,0),J896,OFFSET(C896,-M896+2,0),OFFSET(C896,-M896+2,0),OFFSET(C896,-M896+3,0)+AC896,OFFSET(C896,-M896+4,0),1,2)/10*I896)</f>
        <v/>
      </c>
      <c r="Y896" s="248" t="str">
        <f aca="true">IF(I896="","",xEURO(OFFSET(C896,-M896+1,0),J896,OFFSET(C896,-M896+2,0),OFFSET(C896,-M896+2,0),OFFSET(C896,-M896+3,0)+AC896,OFFSET(C896,-M896+4,0),1,3)/100*I896*10000)</f>
        <v/>
      </c>
      <c r="Z896" s="248" t="str">
        <f aca="true">IF(I896="","",xEURO(OFFSET(C896,-M896+1,0),J896,OFFSET(C896,-M896+2,0),OFFSET(C896,-M896+2,0),OFFSET(C896,-M896+3,0)+AC896,OFFSET(C896,-M896+4,0),1,5)/365.25*I896*10000)</f>
        <v/>
      </c>
      <c r="AB896" s="249" t="str">
        <f aca="true">IF(D896="","",xCalcSkew(OFFSET(C896,-M896,0),E896-OFFSET(C896,-M896+1,0),b)/100)</f>
        <v/>
      </c>
      <c r="AC896" s="249" t="str">
        <f aca="true">IF(I896="","",xCalcSkew(OFFSET(C896,-M896,0),J896-OFFSET(C896,-M896+1,0),b)/100)</f>
        <v/>
      </c>
      <c r="AE896" s="0" t="n">
        <f aca="false">D896*F896*10000*-1</f>
        <v>-0</v>
      </c>
      <c r="AF896" s="0" t="n">
        <f aca="false">I896*K896*10000*-1</f>
        <v>-0</v>
      </c>
      <c r="AG896" s="0" t="n">
        <f aca="false">AE896+AF896</f>
        <v>-0</v>
      </c>
    </row>
    <row r="897" customFormat="false" ht="12.75" hidden="false" customHeight="false" outlineLevel="0" collapsed="false">
      <c r="C897" s="272" t="e">
        <f aca="false">P923+W923</f>
        <v>#NAME?</v>
      </c>
      <c r="D897" s="265"/>
      <c r="E897" s="266"/>
      <c r="F897" s="266"/>
      <c r="G897" s="267"/>
      <c r="I897" s="265"/>
      <c r="J897" s="266"/>
      <c r="K897" s="266"/>
      <c r="L897" s="268"/>
      <c r="M897" s="247" t="n">
        <f aca="false">M896+1</f>
        <v>10</v>
      </c>
      <c r="N897" s="175" t="str">
        <f aca="true">IF(D897="","",xEURO(OFFSET(C897,-M897+1,0),E897,OFFSET(C897,-M897+2,0),OFFSET(C897,-M897+2,0),OFFSET(C897,-M897+3,0)+AB897,OFFSET(C897,-M897+4,0),0,1)*D897)</f>
        <v/>
      </c>
      <c r="O897" s="235" t="str">
        <f aca="true">IF(D897="","",xEURO(OFFSET(C897,-M897+1,0),E897,OFFSET(C897,-M897+2,0),OFFSET(C897,-M897+2,0),OFFSET(C897,-M897+3,0)+AB897,OFFSET(C897,-M897+4,0),0,0))</f>
        <v/>
      </c>
      <c r="P897" s="175" t="str">
        <f aca="false">IF(D897="","",(O897-F897)*D897*10)</f>
        <v/>
      </c>
      <c r="Q897" s="175" t="str">
        <f aca="true">IF(D897="","",xEURO(OFFSET(C897,-M897+1,0),E897,OFFSET(C897,-M897+2,0),OFFSET(C897,-M897+2,0),OFFSET(C897,-M897+3,0)+AB897,OFFSET(C897,-M897+4,0),0,2)/10*D897)</f>
        <v/>
      </c>
      <c r="R897" s="248" t="str">
        <f aca="true">IF(D897="","",xEURO(OFFSET(C897,-M897+1,0),E897,OFFSET(C897,-M897+2,0),OFFSET(C897,-M897+2,0),OFFSET(C897,-M897+3,0)+AB897,OFFSET(C897,-M897+4,0),0,3)/100*D897*10000)</f>
        <v/>
      </c>
      <c r="S897" s="248" t="str">
        <f aca="true">IF(D897="","",xEURO(OFFSET(C897,-M897+1,0),E897,OFFSET(C897,-M897+2,0),OFFSET(C897,-M897+2,0),OFFSET(C897,-M897+3,0)+AB897,OFFSET(C897,-M897+4,0),0,5)/365.25*D897*10000)</f>
        <v/>
      </c>
      <c r="U897" s="175" t="str">
        <f aca="true">IF(I897="","",xEURO(OFFSET(C897,-M897+1,0),J897,OFFSET(C897,-M897+2,0),OFFSET(C897,-M897+2,0),OFFSET(C897,-M897+3,0)+AC897,OFFSET(C897,-M897+4,0),1,1)*I897)</f>
        <v/>
      </c>
      <c r="V897" s="235" t="str">
        <f aca="true">IF(I897="","",xEURO(OFFSET(C897,-M897+1,0),J897,OFFSET(C897,-M897+2,0),OFFSET(C897,-M897+2,0),OFFSET(C897,-M897+3,0)+AC897,OFFSET(C897,-M897+4,0),1,0))</f>
        <v/>
      </c>
      <c r="W897" s="175" t="str">
        <f aca="false">IF(I897="","",(V897-K897)*I897*10)</f>
        <v/>
      </c>
      <c r="X897" s="175" t="str">
        <f aca="true">IF(I897="","",xEURO(OFFSET(C897,-M897+1,0),J897,OFFSET(C897,-M897+2,0),OFFSET(C897,-M897+2,0),OFFSET(C897,-M897+3,0)+AC897,OFFSET(C897,-M897+4,0),1,2)/10*I897)</f>
        <v/>
      </c>
      <c r="Y897" s="248" t="str">
        <f aca="true">IF(I897="","",xEURO(OFFSET(C897,-M897+1,0),J897,OFFSET(C897,-M897+2,0),OFFSET(C897,-M897+2,0),OFFSET(C897,-M897+3,0)+AC897,OFFSET(C897,-M897+4,0),1,3)/100*I897*10000)</f>
        <v/>
      </c>
      <c r="Z897" s="248" t="str">
        <f aca="true">IF(I897="","",xEURO(OFFSET(C897,-M897+1,0),J897,OFFSET(C897,-M897+2,0),OFFSET(C897,-M897+2,0),OFFSET(C897,-M897+3,0)+AC897,OFFSET(C897,-M897+4,0),1,5)/365.25*I897*10000)</f>
        <v/>
      </c>
      <c r="AB897" s="249" t="str">
        <f aca="true">IF(D897="","",xCalcSkew(OFFSET(C897,-M897,0),E897-OFFSET(C897,-M897+1,0),b)/100)</f>
        <v/>
      </c>
      <c r="AC897" s="249" t="str">
        <f aca="true">IF(I897="","",xCalcSkew(OFFSET(C897,-M897,0),J897-OFFSET(C897,-M897+1,0),b)/100)</f>
        <v/>
      </c>
      <c r="AE897" s="0" t="n">
        <f aca="false">D897*F897*10000*-1</f>
        <v>-0</v>
      </c>
      <c r="AF897" s="0" t="n">
        <f aca="false">I897*K897*10000*-1</f>
        <v>-0</v>
      </c>
      <c r="AG897" s="0" t="n">
        <f aca="false">AE897+AF897</f>
        <v>-0</v>
      </c>
    </row>
    <row r="898" customFormat="false" ht="12.75" hidden="false" customHeight="false" outlineLevel="0" collapsed="false">
      <c r="D898" s="265"/>
      <c r="E898" s="266"/>
      <c r="F898" s="266"/>
      <c r="G898" s="267"/>
      <c r="I898" s="265"/>
      <c r="J898" s="266"/>
      <c r="K898" s="266"/>
      <c r="L898" s="268"/>
      <c r="M898" s="247" t="n">
        <f aca="false">M897+1</f>
        <v>11</v>
      </c>
      <c r="N898" s="175" t="str">
        <f aca="true">IF(D898="","",xEURO(OFFSET(C898,-M898+1,0),E898,OFFSET(C898,-M898+2,0),OFFSET(C898,-M898+2,0),OFFSET(C898,-M898+3,0)+AB898,OFFSET(C898,-M898+4,0),0,1)*D898)</f>
        <v/>
      </c>
      <c r="O898" s="235" t="str">
        <f aca="true">IF(D898="","",xEURO(OFFSET(C898,-M898+1,0),E898,OFFSET(C898,-M898+2,0),OFFSET(C898,-M898+2,0),OFFSET(C898,-M898+3,0)+AB898,OFFSET(C898,-M898+4,0),0,0))</f>
        <v/>
      </c>
      <c r="P898" s="175" t="str">
        <f aca="false">IF(D898="","",(O898-F898)*D898*10)</f>
        <v/>
      </c>
      <c r="Q898" s="175" t="str">
        <f aca="true">IF(D898="","",xEURO(OFFSET(C898,-M898+1,0),E898,OFFSET(C898,-M898+2,0),OFFSET(C898,-M898+2,0),OFFSET(C898,-M898+3,0)+AB898,OFFSET(C898,-M898+4,0),0,2)/10*D898)</f>
        <v/>
      </c>
      <c r="R898" s="248" t="str">
        <f aca="true">IF(D898="","",xEURO(OFFSET(C898,-M898+1,0),E898,OFFSET(C898,-M898+2,0),OFFSET(C898,-M898+2,0),OFFSET(C898,-M898+3,0)+AB898,OFFSET(C898,-M898+4,0),0,3)/100*D898*10000)</f>
        <v/>
      </c>
      <c r="S898" s="248" t="str">
        <f aca="true">IF(D898="","",xEURO(OFFSET(C898,-M898+1,0),E898,OFFSET(C898,-M898+2,0),OFFSET(C898,-M898+2,0),OFFSET(C898,-M898+3,0)+AB898,OFFSET(C898,-M898+4,0),0,5)/365.25*D898*10000)</f>
        <v/>
      </c>
      <c r="U898" s="175" t="str">
        <f aca="true">IF(I898="","",xEURO(OFFSET(C898,-M898+1,0),J898,OFFSET(C898,-M898+2,0),OFFSET(C898,-M898+2,0),OFFSET(C898,-M898+3,0)+AC898,OFFSET(C898,-M898+4,0),1,1)*I898)</f>
        <v/>
      </c>
      <c r="V898" s="235" t="str">
        <f aca="true">IF(I898="","",xEURO(OFFSET(C898,-M898+1,0),J898,OFFSET(C898,-M898+2,0),OFFSET(C898,-M898+2,0),OFFSET(C898,-M898+3,0)+AC898,OFFSET(C898,-M898+4,0),1,0))</f>
        <v/>
      </c>
      <c r="W898" s="175" t="str">
        <f aca="false">IF(I898="","",(V898-K898)*I898*10)</f>
        <v/>
      </c>
      <c r="X898" s="175" t="str">
        <f aca="true">IF(I898="","",xEURO(OFFSET(C898,-M898+1,0),J898,OFFSET(C898,-M898+2,0),OFFSET(C898,-M898+2,0),OFFSET(C898,-M898+3,0)+AC898,OFFSET(C898,-M898+4,0),1,2)/10*I898)</f>
        <v/>
      </c>
      <c r="Y898" s="248" t="str">
        <f aca="true">IF(I898="","",xEURO(OFFSET(C898,-M898+1,0),J898,OFFSET(C898,-M898+2,0),OFFSET(C898,-M898+2,0),OFFSET(C898,-M898+3,0)+AC898,OFFSET(C898,-M898+4,0),1,3)/100*I898*10000)</f>
        <v/>
      </c>
      <c r="Z898" s="248" t="str">
        <f aca="true">IF(I898="","",xEURO(OFFSET(C898,-M898+1,0),J898,OFFSET(C898,-M898+2,0),OFFSET(C898,-M898+2,0),OFFSET(C898,-M898+3,0)+AC898,OFFSET(C898,-M898+4,0),1,5)/365.25*I898*10000)</f>
        <v/>
      </c>
      <c r="AB898" s="249" t="str">
        <f aca="true">IF(D898="","",xCalcSkew(OFFSET(C898,-M898,0),E898-OFFSET(C898,-M898+1,0),b)/100)</f>
        <v/>
      </c>
      <c r="AC898" s="249" t="str">
        <f aca="true">IF(I898="","",xCalcSkew(OFFSET(C898,-M898,0),J898-OFFSET(C898,-M898+1,0),b)/100)</f>
        <v/>
      </c>
      <c r="AE898" s="0" t="n">
        <f aca="false">D898*F898*10000*-1</f>
        <v>-0</v>
      </c>
      <c r="AF898" s="0" t="n">
        <f aca="false">I898*K898*10000*-1</f>
        <v>-0</v>
      </c>
      <c r="AG898" s="0" t="n">
        <f aca="false">AE898+AF898</f>
        <v>-0</v>
      </c>
    </row>
    <row r="899" customFormat="false" ht="12.75" hidden="false" customHeight="false" outlineLevel="0" collapsed="false">
      <c r="D899" s="265"/>
      <c r="E899" s="266"/>
      <c r="F899" s="266"/>
      <c r="G899" s="267"/>
      <c r="I899" s="265"/>
      <c r="J899" s="266"/>
      <c r="K899" s="266"/>
      <c r="L899" s="268"/>
      <c r="M899" s="247" t="n">
        <f aca="false">M898+1</f>
        <v>12</v>
      </c>
      <c r="N899" s="175" t="str">
        <f aca="true">IF(D899="","",xEURO(OFFSET(C899,-M899+1,0),E899,OFFSET(C899,-M899+2,0),OFFSET(C899,-M899+2,0),OFFSET(C899,-M899+3,0)+AB899,OFFSET(C899,-M899+4,0),0,1)*D899)</f>
        <v/>
      </c>
      <c r="O899" s="235" t="str">
        <f aca="true">IF(D899="","",xEURO(OFFSET(C899,-M899+1,0),E899,OFFSET(C899,-M899+2,0),OFFSET(C899,-M899+2,0),OFFSET(C899,-M899+3,0)+AB899,OFFSET(C899,-M899+4,0),0,0))</f>
        <v/>
      </c>
      <c r="P899" s="175" t="str">
        <f aca="false">IF(D899="","",(O899-F899)*D899*10)</f>
        <v/>
      </c>
      <c r="Q899" s="175" t="str">
        <f aca="true">IF(D899="","",xEURO(OFFSET(C899,-M899+1,0),E899,OFFSET(C899,-M899+2,0),OFFSET(C899,-M899+2,0),OFFSET(C899,-M899+3,0)+AB899,OFFSET(C899,-M899+4,0),0,2)/10*D899)</f>
        <v/>
      </c>
      <c r="R899" s="248" t="str">
        <f aca="true">IF(D899="","",xEURO(OFFSET(C899,-M899+1,0),E899,OFFSET(C899,-M899+2,0),OFFSET(C899,-M899+2,0),OFFSET(C899,-M899+3,0)+AB899,OFFSET(C899,-M899+4,0),0,3)/100*D899*10000)</f>
        <v/>
      </c>
      <c r="S899" s="248" t="str">
        <f aca="true">IF(D899="","",xEURO(OFFSET(C899,-M899+1,0),E899,OFFSET(C899,-M899+2,0),OFFSET(C899,-M899+2,0),OFFSET(C899,-M899+3,0)+AB899,OFFSET(C899,-M899+4,0),0,5)/365.25*D899*10000)</f>
        <v/>
      </c>
      <c r="U899" s="175" t="str">
        <f aca="true">IF(I899="","",xEURO(OFFSET(C899,-M899+1,0),J899,OFFSET(C899,-M899+2,0),OFFSET(C899,-M899+2,0),OFFSET(C899,-M899+3,0)+AC899,OFFSET(C899,-M899+4,0),1,1)*I899)</f>
        <v/>
      </c>
      <c r="V899" s="235" t="str">
        <f aca="true">IF(I899="","",xEURO(OFFSET(C899,-M899+1,0),J899,OFFSET(C899,-M899+2,0),OFFSET(C899,-M899+2,0),OFFSET(C899,-M899+3,0)+AC899,OFFSET(C899,-M899+4,0),1,0))</f>
        <v/>
      </c>
      <c r="W899" s="175" t="str">
        <f aca="false">IF(I899="","",(V899-K899)*I899*10)</f>
        <v/>
      </c>
      <c r="X899" s="175" t="str">
        <f aca="true">IF(I899="","",xEURO(OFFSET(C899,-M899+1,0),J899,OFFSET(C899,-M899+2,0),OFFSET(C899,-M899+2,0),OFFSET(C899,-M899+3,0)+AC899,OFFSET(C899,-M899+4,0),1,2)/10*I899)</f>
        <v/>
      </c>
      <c r="Y899" s="248" t="str">
        <f aca="true">IF(I899="","",xEURO(OFFSET(C899,-M899+1,0),J899,OFFSET(C899,-M899+2,0),OFFSET(C899,-M899+2,0),OFFSET(C899,-M899+3,0)+AC899,OFFSET(C899,-M899+4,0),1,3)/100*I899*10000)</f>
        <v/>
      </c>
      <c r="Z899" s="248" t="str">
        <f aca="true">IF(I899="","",xEURO(OFFSET(C899,-M899+1,0),J899,OFFSET(C899,-M899+2,0),OFFSET(C899,-M899+2,0),OFFSET(C899,-M899+3,0)+AC899,OFFSET(C899,-M899+4,0),1,5)/365.25*I899*10000)</f>
        <v/>
      </c>
      <c r="AB899" s="249" t="str">
        <f aca="true">IF(D899="","",xCalcSkew(OFFSET(C899,-M899,0),E899-OFFSET(C899,-M899+1,0),b)/100)</f>
        <v/>
      </c>
      <c r="AC899" s="249" t="str">
        <f aca="true">IF(I899="","",xCalcSkew(OFFSET(C899,-M899,0),J899-OFFSET(C899,-M899+1,0),b)/100)</f>
        <v/>
      </c>
      <c r="AE899" s="0" t="n">
        <f aca="false">D899*F899*10000*-1</f>
        <v>-0</v>
      </c>
      <c r="AF899" s="0" t="n">
        <f aca="false">I899*K899*10000*-1</f>
        <v>-0</v>
      </c>
      <c r="AG899" s="0" t="n">
        <f aca="false">AE899+AF899</f>
        <v>-0</v>
      </c>
    </row>
    <row r="900" customFormat="false" ht="12.75" hidden="false" customHeight="false" outlineLevel="0" collapsed="false">
      <c r="D900" s="265"/>
      <c r="E900" s="266"/>
      <c r="F900" s="266"/>
      <c r="G900" s="267"/>
      <c r="I900" s="265"/>
      <c r="J900" s="266"/>
      <c r="K900" s="266"/>
      <c r="L900" s="268"/>
      <c r="M900" s="247" t="n">
        <f aca="false">M899+1</f>
        <v>13</v>
      </c>
      <c r="N900" s="175" t="str">
        <f aca="true">IF(D900="","",xEURO(OFFSET(C900,-M900+1,0),E900,OFFSET(C900,-M900+2,0),OFFSET(C900,-M900+2,0),OFFSET(C900,-M900+3,0)+AB900,OFFSET(C900,-M900+4,0),0,1)*D900)</f>
        <v/>
      </c>
      <c r="O900" s="235" t="str">
        <f aca="true">IF(D900="","",xEURO(OFFSET(C900,-M900+1,0),E900,OFFSET(C900,-M900+2,0),OFFSET(C900,-M900+2,0),OFFSET(C900,-M900+3,0)+AB900,OFFSET(C900,-M900+4,0),0,0))</f>
        <v/>
      </c>
      <c r="P900" s="175" t="str">
        <f aca="false">IF(D900="","",(O900-F900)*D900*10)</f>
        <v/>
      </c>
      <c r="Q900" s="175" t="str">
        <f aca="true">IF(D900="","",xEURO(OFFSET(C900,-M900+1,0),E900,OFFSET(C900,-M900+2,0),OFFSET(C900,-M900+2,0),OFFSET(C900,-M900+3,0)+AB900,OFFSET(C900,-M900+4,0),0,2)/10*D900)</f>
        <v/>
      </c>
      <c r="R900" s="248" t="str">
        <f aca="true">IF(D900="","",xEURO(OFFSET(C900,-M900+1,0),E900,OFFSET(C900,-M900+2,0),OFFSET(C900,-M900+2,0),OFFSET(C900,-M900+3,0)+AB900,OFFSET(C900,-M900+4,0),0,3)/100*D900*10000)</f>
        <v/>
      </c>
      <c r="S900" s="248" t="str">
        <f aca="true">IF(D900="","",xEURO(OFFSET(C900,-M900+1,0),E900,OFFSET(C900,-M900+2,0),OFFSET(C900,-M900+2,0),OFFSET(C900,-M900+3,0)+AB900,OFFSET(C900,-M900+4,0),0,5)/365.25*D900*10000)</f>
        <v/>
      </c>
      <c r="U900" s="175" t="str">
        <f aca="true">IF(I900="","",xEURO(OFFSET(C900,-M900+1,0),J900,OFFSET(C900,-M900+2,0),OFFSET(C900,-M900+2,0),OFFSET(C900,-M900+3,0)+AC900,OFFSET(C900,-M900+4,0),1,1)*I900)</f>
        <v/>
      </c>
      <c r="V900" s="235" t="str">
        <f aca="true">IF(I900="","",xEURO(OFFSET(C900,-M900+1,0),J900,OFFSET(C900,-M900+2,0),OFFSET(C900,-M900+2,0),OFFSET(C900,-M900+3,0)+AC900,OFFSET(C900,-M900+4,0),1,0))</f>
        <v/>
      </c>
      <c r="W900" s="175" t="str">
        <f aca="false">IF(I900="","",(V900-K900)*I900*10)</f>
        <v/>
      </c>
      <c r="X900" s="175" t="str">
        <f aca="true">IF(I900="","",xEURO(OFFSET(C900,-M900+1,0),J900,OFFSET(C900,-M900+2,0),OFFSET(C900,-M900+2,0),OFFSET(C900,-M900+3,0)+AC900,OFFSET(C900,-M900+4,0),1,2)/10*I900)</f>
        <v/>
      </c>
      <c r="Y900" s="248" t="str">
        <f aca="true">IF(I900="","",xEURO(OFFSET(C900,-M900+1,0),J900,OFFSET(C900,-M900+2,0),OFFSET(C900,-M900+2,0),OFFSET(C900,-M900+3,0)+AC900,OFFSET(C900,-M900+4,0),1,3)/100*I900*10000)</f>
        <v/>
      </c>
      <c r="Z900" s="248" t="str">
        <f aca="true">IF(I900="","",xEURO(OFFSET(C900,-M900+1,0),J900,OFFSET(C900,-M900+2,0),OFFSET(C900,-M900+2,0),OFFSET(C900,-M900+3,0)+AC900,OFFSET(C900,-M900+4,0),1,5)/365.25*I900*10000)</f>
        <v/>
      </c>
      <c r="AB900" s="249" t="str">
        <f aca="true">IF(D900="","",xCalcSkew(OFFSET(C900,-M900,0),E900-OFFSET(C900,-M900+1,0),b)/100)</f>
        <v/>
      </c>
      <c r="AC900" s="249" t="str">
        <f aca="true">IF(I900="","",xCalcSkew(OFFSET(C900,-M900,0),J900-OFFSET(C900,-M900+1,0),b)/100)</f>
        <v/>
      </c>
      <c r="AE900" s="0" t="n">
        <f aca="false">D900*F900*10000*-1</f>
        <v>-0</v>
      </c>
      <c r="AF900" s="0" t="n">
        <f aca="false">I900*K900*10000*-1</f>
        <v>-0</v>
      </c>
      <c r="AG900" s="0" t="n">
        <f aca="false">AE900+AF900</f>
        <v>-0</v>
      </c>
    </row>
    <row r="901" customFormat="false" ht="12.75" hidden="false" customHeight="false" outlineLevel="0" collapsed="false">
      <c r="D901" s="265"/>
      <c r="E901" s="266"/>
      <c r="F901" s="266"/>
      <c r="G901" s="267"/>
      <c r="I901" s="265"/>
      <c r="J901" s="266"/>
      <c r="K901" s="266"/>
      <c r="L901" s="268"/>
      <c r="M901" s="247" t="n">
        <f aca="false">M900+1</f>
        <v>14</v>
      </c>
      <c r="N901" s="175" t="str">
        <f aca="true">IF(D901="","",xEURO(OFFSET(C901,-M901+1,0),E901,OFFSET(C901,-M901+2,0),OFFSET(C901,-M901+2,0),OFFSET(C901,-M901+3,0)+AB901,OFFSET(C901,-M901+4,0),0,1)*D901)</f>
        <v/>
      </c>
      <c r="O901" s="235" t="str">
        <f aca="true">IF(D901="","",xEURO(OFFSET(C901,-M901+1,0),E901,OFFSET(C901,-M901+2,0),OFFSET(C901,-M901+2,0),OFFSET(C901,-M901+3,0)+AB901,OFFSET(C901,-M901+4,0),0,0))</f>
        <v/>
      </c>
      <c r="P901" s="175" t="str">
        <f aca="false">IF(D901="","",(O901-F901)*D901*10)</f>
        <v/>
      </c>
      <c r="Q901" s="175" t="str">
        <f aca="true">IF(D901="","",xEURO(OFFSET(C901,-M901+1,0),E901,OFFSET(C901,-M901+2,0),OFFSET(C901,-M901+2,0),OFFSET(C901,-M901+3,0)+AB901,OFFSET(C901,-M901+4,0),0,2)/10*D901)</f>
        <v/>
      </c>
      <c r="R901" s="248" t="str">
        <f aca="true">IF(D901="","",xEURO(OFFSET(C901,-M901+1,0),E901,OFFSET(C901,-M901+2,0),OFFSET(C901,-M901+2,0),OFFSET(C901,-M901+3,0)+AB901,OFFSET(C901,-M901+4,0),0,3)/100*D901*10000)</f>
        <v/>
      </c>
      <c r="S901" s="248" t="str">
        <f aca="true">IF(D901="","",xEURO(OFFSET(C901,-M901+1,0),E901,OFFSET(C901,-M901+2,0),OFFSET(C901,-M901+2,0),OFFSET(C901,-M901+3,0)+AB901,OFFSET(C901,-M901+4,0),0,5)/365.25*D901*10000)</f>
        <v/>
      </c>
      <c r="U901" s="175" t="str">
        <f aca="true">IF(I901="","",xEURO(OFFSET(C901,-M901+1,0),J901,OFFSET(C901,-M901+2,0),OFFSET(C901,-M901+2,0),OFFSET(C901,-M901+3,0)+AC901,OFFSET(C901,-M901+4,0),1,1)*I901)</f>
        <v/>
      </c>
      <c r="V901" s="235" t="str">
        <f aca="true">IF(I901="","",xEURO(OFFSET(C901,-M901+1,0),J901,OFFSET(C901,-M901+2,0),OFFSET(C901,-M901+2,0),OFFSET(C901,-M901+3,0)+AC901,OFFSET(C901,-M901+4,0),1,0))</f>
        <v/>
      </c>
      <c r="W901" s="175" t="str">
        <f aca="false">IF(I901="","",(V901-K901)*I901*10)</f>
        <v/>
      </c>
      <c r="X901" s="175" t="str">
        <f aca="true">IF(I901="","",xEURO(OFFSET(C901,-M901+1,0),J901,OFFSET(C901,-M901+2,0),OFFSET(C901,-M901+2,0),OFFSET(C901,-M901+3,0)+AC901,OFFSET(C901,-M901+4,0),1,2)/10*I901)</f>
        <v/>
      </c>
      <c r="Y901" s="248" t="str">
        <f aca="true">IF(I901="","",xEURO(OFFSET(C901,-M901+1,0),J901,OFFSET(C901,-M901+2,0),OFFSET(C901,-M901+2,0),OFFSET(C901,-M901+3,0)+AC901,OFFSET(C901,-M901+4,0),1,3)/100*I901*10000)</f>
        <v/>
      </c>
      <c r="Z901" s="248" t="str">
        <f aca="true">IF(I901="","",xEURO(OFFSET(C901,-M901+1,0),J901,OFFSET(C901,-M901+2,0),OFFSET(C901,-M901+2,0),OFFSET(C901,-M901+3,0)+AC901,OFFSET(C901,-M901+4,0),1,5)/365.25*I901*10000)</f>
        <v/>
      </c>
      <c r="AB901" s="249" t="str">
        <f aca="true">IF(D901="","",xCalcSkew(OFFSET(C901,-M901,0),E901-OFFSET(C901,-M901+1,0),b)/100)</f>
        <v/>
      </c>
      <c r="AC901" s="249" t="str">
        <f aca="true">IF(I901="","",xCalcSkew(OFFSET(C901,-M901,0),J901-OFFSET(C901,-M901+1,0),b)/100)</f>
        <v/>
      </c>
      <c r="AE901" s="0" t="n">
        <f aca="false">D901*F901*10000*-1</f>
        <v>-0</v>
      </c>
      <c r="AF901" s="0" t="n">
        <f aca="false">I901*K901*10000*-1</f>
        <v>-0</v>
      </c>
      <c r="AG901" s="0" t="n">
        <f aca="false">AE901+AF901</f>
        <v>-0</v>
      </c>
    </row>
    <row r="902" customFormat="false" ht="12.75" hidden="false" customHeight="false" outlineLevel="0" collapsed="false">
      <c r="D902" s="265"/>
      <c r="E902" s="266"/>
      <c r="F902" s="266"/>
      <c r="G902" s="267"/>
      <c r="I902" s="265"/>
      <c r="J902" s="266"/>
      <c r="K902" s="266"/>
      <c r="L902" s="268"/>
      <c r="M902" s="247" t="n">
        <f aca="false">M901+1</f>
        <v>15</v>
      </c>
      <c r="N902" s="175" t="str">
        <f aca="true">IF(D902="","",xEURO(OFFSET(C902,-M902+1,0),E902,OFFSET(C902,-M902+2,0),OFFSET(C902,-M902+2,0),OFFSET(C902,-M902+3,0)+AB902,OFFSET(C902,-M902+4,0),0,1)*D902)</f>
        <v/>
      </c>
      <c r="O902" s="235" t="str">
        <f aca="true">IF(D902="","",xEURO(OFFSET(C902,-M902+1,0),E902,OFFSET(C902,-M902+2,0),OFFSET(C902,-M902+2,0),OFFSET(C902,-M902+3,0)+AB902,OFFSET(C902,-M902+4,0),0,0))</f>
        <v/>
      </c>
      <c r="P902" s="175" t="str">
        <f aca="false">IF(D902="","",(O902-F902)*D902*10)</f>
        <v/>
      </c>
      <c r="Q902" s="175" t="str">
        <f aca="true">IF(D902="","",xEURO(OFFSET(C902,-M902+1,0),E902,OFFSET(C902,-M902+2,0),OFFSET(C902,-M902+2,0),OFFSET(C902,-M902+3,0)+AB902,OFFSET(C902,-M902+4,0),0,2)/10*D902)</f>
        <v/>
      </c>
      <c r="R902" s="248" t="str">
        <f aca="true">IF(D902="","",xEURO(OFFSET(C902,-M902+1,0),E902,OFFSET(C902,-M902+2,0),OFFSET(C902,-M902+2,0),OFFSET(C902,-M902+3,0)+AB902,OFFSET(C902,-M902+4,0),0,3)/100*D902*10000)</f>
        <v/>
      </c>
      <c r="S902" s="248" t="str">
        <f aca="true">IF(D902="","",xEURO(OFFSET(C902,-M902+1,0),E902,OFFSET(C902,-M902+2,0),OFFSET(C902,-M902+2,0),OFFSET(C902,-M902+3,0)+AB902,OFFSET(C902,-M902+4,0),0,5)/365.25*D902*10000)</f>
        <v/>
      </c>
      <c r="U902" s="175" t="str">
        <f aca="true">IF(I902="","",xEURO(OFFSET(C902,-M902+1,0),J902,OFFSET(C902,-M902+2,0),OFFSET(C902,-M902+2,0),OFFSET(C902,-M902+3,0)+AC902,OFFSET(C902,-M902+4,0),1,1)*I902)</f>
        <v/>
      </c>
      <c r="V902" s="235" t="str">
        <f aca="true">IF(I902="","",xEURO(OFFSET(C902,-M902+1,0),J902,OFFSET(C902,-M902+2,0),OFFSET(C902,-M902+2,0),OFFSET(C902,-M902+3,0)+AC902,OFFSET(C902,-M902+4,0),1,0))</f>
        <v/>
      </c>
      <c r="W902" s="175" t="str">
        <f aca="false">IF(I902="","",(V902-K902)*I902*10)</f>
        <v/>
      </c>
      <c r="X902" s="175" t="str">
        <f aca="true">IF(I902="","",xEURO(OFFSET(C902,-M902+1,0),J902,OFFSET(C902,-M902+2,0),OFFSET(C902,-M902+2,0),OFFSET(C902,-M902+3,0)+AC902,OFFSET(C902,-M902+4,0),1,2)/10*I902)</f>
        <v/>
      </c>
      <c r="Y902" s="248" t="str">
        <f aca="true">IF(I902="","",xEURO(OFFSET(C902,-M902+1,0),J902,OFFSET(C902,-M902+2,0),OFFSET(C902,-M902+2,0),OFFSET(C902,-M902+3,0)+AC902,OFFSET(C902,-M902+4,0),1,3)/100*I902*10000)</f>
        <v/>
      </c>
      <c r="Z902" s="248" t="str">
        <f aca="true">IF(I902="","",xEURO(OFFSET(C902,-M902+1,0),J902,OFFSET(C902,-M902+2,0),OFFSET(C902,-M902+2,0),OFFSET(C902,-M902+3,0)+AC902,OFFSET(C902,-M902+4,0),1,5)/365.25*I902*10000)</f>
        <v/>
      </c>
      <c r="AB902" s="249" t="str">
        <f aca="true">IF(D902="","",xCalcSkew(OFFSET(C902,-M902,0),E902-OFFSET(C902,-M902+1,0),b)/100)</f>
        <v/>
      </c>
      <c r="AC902" s="249" t="str">
        <f aca="true">IF(I902="","",xCalcSkew(OFFSET(C902,-M902,0),J902-OFFSET(C902,-M902+1,0),b)/100)</f>
        <v/>
      </c>
      <c r="AE902" s="0" t="n">
        <f aca="false">D902*F902*10000*-1</f>
        <v>-0</v>
      </c>
      <c r="AF902" s="0" t="n">
        <f aca="false">I902*K902*10000*-1</f>
        <v>-0</v>
      </c>
      <c r="AG902" s="0" t="n">
        <f aca="false">AE902+AF902</f>
        <v>-0</v>
      </c>
    </row>
    <row r="903" customFormat="false" ht="12.75" hidden="false" customHeight="false" outlineLevel="0" collapsed="false">
      <c r="D903" s="265"/>
      <c r="E903" s="266"/>
      <c r="F903" s="266"/>
      <c r="G903" s="267"/>
      <c r="I903" s="265"/>
      <c r="J903" s="266"/>
      <c r="K903" s="266"/>
      <c r="L903" s="268"/>
      <c r="M903" s="247" t="n">
        <f aca="false">M902+1</f>
        <v>16</v>
      </c>
      <c r="N903" s="175" t="str">
        <f aca="true">IF(D903="","",xEURO(OFFSET(C903,-M903+1,0),E903,OFFSET(C903,-M903+2,0),OFFSET(C903,-M903+2,0),OFFSET(C903,-M903+3,0)+AB903,OFFSET(C903,-M903+4,0),0,1)*D903)</f>
        <v/>
      </c>
      <c r="O903" s="235" t="str">
        <f aca="true">IF(D903="","",xEURO(OFFSET(C903,-M903+1,0),E903,OFFSET(C903,-M903+2,0),OFFSET(C903,-M903+2,0),OFFSET(C903,-M903+3,0)+AB903,OFFSET(C903,-M903+4,0),0,0))</f>
        <v/>
      </c>
      <c r="P903" s="175" t="str">
        <f aca="false">IF(D903="","",(O903-F903)*D903*10)</f>
        <v/>
      </c>
      <c r="Q903" s="175" t="str">
        <f aca="true">IF(D903="","",xEURO(OFFSET(C903,-M903+1,0),E903,OFFSET(C903,-M903+2,0),OFFSET(C903,-M903+2,0),OFFSET(C903,-M903+3,0)+AB903,OFFSET(C903,-M903+4,0),0,2)/10*D903)</f>
        <v/>
      </c>
      <c r="R903" s="248" t="str">
        <f aca="true">IF(D903="","",xEURO(OFFSET(C903,-M903+1,0),E903,OFFSET(C903,-M903+2,0),OFFSET(C903,-M903+2,0),OFFSET(C903,-M903+3,0)+AB903,OFFSET(C903,-M903+4,0),0,3)/100*D903*10000)</f>
        <v/>
      </c>
      <c r="S903" s="248" t="str">
        <f aca="true">IF(D903="","",xEURO(OFFSET(C903,-M903+1,0),E903,OFFSET(C903,-M903+2,0),OFFSET(C903,-M903+2,0),OFFSET(C903,-M903+3,0)+AB903,OFFSET(C903,-M903+4,0),0,5)/365.25*D903*10000)</f>
        <v/>
      </c>
      <c r="U903" s="175" t="str">
        <f aca="true">IF(I903="","",xEURO(OFFSET(C903,-M903+1,0),J903,OFFSET(C903,-M903+2,0),OFFSET(C903,-M903+2,0),OFFSET(C903,-M903+3,0)+AC903,OFFSET(C903,-M903+4,0),1,1)*I903)</f>
        <v/>
      </c>
      <c r="V903" s="235" t="str">
        <f aca="true">IF(I903="","",xEURO(OFFSET(C903,-M903+1,0),J903,OFFSET(C903,-M903+2,0),OFFSET(C903,-M903+2,0),OFFSET(C903,-M903+3,0)+AC903,OFFSET(C903,-M903+4,0),1,0))</f>
        <v/>
      </c>
      <c r="W903" s="175" t="str">
        <f aca="false">IF(I903="","",(V903-K903)*I903*10)</f>
        <v/>
      </c>
      <c r="X903" s="175" t="str">
        <f aca="true">IF(I903="","",xEURO(OFFSET(C903,-M903+1,0),J903,OFFSET(C903,-M903+2,0),OFFSET(C903,-M903+2,0),OFFSET(C903,-M903+3,0)+AC903,OFFSET(C903,-M903+4,0),1,2)/10*I903)</f>
        <v/>
      </c>
      <c r="Y903" s="248" t="str">
        <f aca="true">IF(I903="","",xEURO(OFFSET(C903,-M903+1,0),J903,OFFSET(C903,-M903+2,0),OFFSET(C903,-M903+2,0),OFFSET(C903,-M903+3,0)+AC903,OFFSET(C903,-M903+4,0),1,3)/100*I903*10000)</f>
        <v/>
      </c>
      <c r="Z903" s="248" t="str">
        <f aca="true">IF(I903="","",xEURO(OFFSET(C903,-M903+1,0),J903,OFFSET(C903,-M903+2,0),OFFSET(C903,-M903+2,0),OFFSET(C903,-M903+3,0)+AC903,OFFSET(C903,-M903+4,0),1,5)/365.25*I903*10000)</f>
        <v/>
      </c>
      <c r="AB903" s="249" t="str">
        <f aca="true">IF(D903="","",xCalcSkew(OFFSET(C903,-M903,0),E903-OFFSET(C903,-M903+1,0),b)/100)</f>
        <v/>
      </c>
      <c r="AC903" s="249" t="str">
        <f aca="true">IF(I903="","",xCalcSkew(OFFSET(C903,-M903,0),J903-OFFSET(C903,-M903+1,0),b)/100)</f>
        <v/>
      </c>
      <c r="AE903" s="0" t="n">
        <f aca="false">D903*F903*10000*-1</f>
        <v>-0</v>
      </c>
      <c r="AF903" s="0" t="n">
        <f aca="false">I903*K903*10000*-1</f>
        <v>-0</v>
      </c>
      <c r="AG903" s="0" t="n">
        <f aca="false">AE903+AF903</f>
        <v>-0</v>
      </c>
    </row>
    <row r="904" customFormat="false" ht="12.75" hidden="false" customHeight="false" outlineLevel="0" collapsed="false">
      <c r="D904" s="265"/>
      <c r="E904" s="266"/>
      <c r="F904" s="266"/>
      <c r="G904" s="267"/>
      <c r="I904" s="265"/>
      <c r="J904" s="266"/>
      <c r="K904" s="266"/>
      <c r="L904" s="268"/>
      <c r="M904" s="247" t="n">
        <f aca="false">M903+1</f>
        <v>17</v>
      </c>
      <c r="N904" s="175" t="str">
        <f aca="true">IF(D904="","",xEURO(OFFSET(C904,-M904+1,0),E904,OFFSET(C904,-M904+2,0),OFFSET(C904,-M904+2,0),OFFSET(C904,-M904+3,0)+AB904,OFFSET(C904,-M904+4,0),0,1)*D904)</f>
        <v/>
      </c>
      <c r="O904" s="235" t="str">
        <f aca="true">IF(D904="","",xEURO(OFFSET(C904,-M904+1,0),E904,OFFSET(C904,-M904+2,0),OFFSET(C904,-M904+2,0),OFFSET(C904,-M904+3,0)+AB904,OFFSET(C904,-M904+4,0),0,0))</f>
        <v/>
      </c>
      <c r="P904" s="175" t="str">
        <f aca="false">IF(D904="","",(O904-F904)*D904*10)</f>
        <v/>
      </c>
      <c r="Q904" s="175" t="str">
        <f aca="true">IF(D904="","",xEURO(OFFSET(C904,-M904+1,0),E904,OFFSET(C904,-M904+2,0),OFFSET(C904,-M904+2,0),OFFSET(C904,-M904+3,0)+AB904,OFFSET(C904,-M904+4,0),0,2)/10*D904)</f>
        <v/>
      </c>
      <c r="R904" s="248" t="str">
        <f aca="true">IF(D904="","",xEURO(OFFSET(C904,-M904+1,0),E904,OFFSET(C904,-M904+2,0),OFFSET(C904,-M904+2,0),OFFSET(C904,-M904+3,0)+AB904,OFFSET(C904,-M904+4,0),0,3)/100*D904*10000)</f>
        <v/>
      </c>
      <c r="S904" s="248" t="str">
        <f aca="true">IF(D904="","",xEURO(OFFSET(C904,-M904+1,0),E904,OFFSET(C904,-M904+2,0),OFFSET(C904,-M904+2,0),OFFSET(C904,-M904+3,0)+AB904,OFFSET(C904,-M904+4,0),0,5)/365.25*D904*10000)</f>
        <v/>
      </c>
      <c r="U904" s="175" t="str">
        <f aca="true">IF(I904="","",xEURO(OFFSET(C904,-M904+1,0),J904,OFFSET(C904,-M904+2,0),OFFSET(C904,-M904+2,0),OFFSET(C904,-M904+3,0)+AC904,OFFSET(C904,-M904+4,0),1,1)*I904)</f>
        <v/>
      </c>
      <c r="V904" s="235" t="str">
        <f aca="true">IF(I904="","",xEURO(OFFSET(C904,-M904+1,0),J904,OFFSET(C904,-M904+2,0),OFFSET(C904,-M904+2,0),OFFSET(C904,-M904+3,0)+AC904,OFFSET(C904,-M904+4,0),1,0))</f>
        <v/>
      </c>
      <c r="W904" s="175" t="str">
        <f aca="false">IF(I904="","",(V904-K904)*I904*10)</f>
        <v/>
      </c>
      <c r="X904" s="175" t="str">
        <f aca="true">IF(I904="","",xEURO(OFFSET(C904,-M904+1,0),J904,OFFSET(C904,-M904+2,0),OFFSET(C904,-M904+2,0),OFFSET(C904,-M904+3,0)+AC904,OFFSET(C904,-M904+4,0),1,2)/10*I904)</f>
        <v/>
      </c>
      <c r="Y904" s="248" t="str">
        <f aca="true">IF(I904="","",xEURO(OFFSET(C904,-M904+1,0),J904,OFFSET(C904,-M904+2,0),OFFSET(C904,-M904+2,0),OFFSET(C904,-M904+3,0)+AC904,OFFSET(C904,-M904+4,0),1,3)/100*I904*10000)</f>
        <v/>
      </c>
      <c r="Z904" s="248" t="str">
        <f aca="true">IF(I904="","",xEURO(OFFSET(C904,-M904+1,0),J904,OFFSET(C904,-M904+2,0),OFFSET(C904,-M904+2,0),OFFSET(C904,-M904+3,0)+AC904,OFFSET(C904,-M904+4,0),1,5)/365.25*I904*10000)</f>
        <v/>
      </c>
      <c r="AB904" s="249" t="str">
        <f aca="true">IF(D904="","",xCalcSkew(OFFSET(C904,-M904,0),E904-OFFSET(C904,-M904+1,0),b)/100)</f>
        <v/>
      </c>
      <c r="AC904" s="249" t="str">
        <f aca="true">IF(I904="","",xCalcSkew(OFFSET(C904,-M904,0),J904-OFFSET(C904,-M904+1,0),b)/100)</f>
        <v/>
      </c>
      <c r="AE904" s="0" t="n">
        <f aca="false">D904*F904*10000*-1</f>
        <v>-0</v>
      </c>
      <c r="AF904" s="0" t="n">
        <f aca="false">I904*K904*10000*-1</f>
        <v>-0</v>
      </c>
      <c r="AG904" s="0" t="n">
        <f aca="false">AE904+AF904</f>
        <v>-0</v>
      </c>
    </row>
    <row r="905" customFormat="false" ht="12.75" hidden="false" customHeight="false" outlineLevel="0" collapsed="false">
      <c r="D905" s="265"/>
      <c r="E905" s="266"/>
      <c r="F905" s="266"/>
      <c r="G905" s="267"/>
      <c r="I905" s="265"/>
      <c r="J905" s="266"/>
      <c r="K905" s="266"/>
      <c r="L905" s="268"/>
      <c r="M905" s="247" t="n">
        <f aca="false">M904+1</f>
        <v>18</v>
      </c>
      <c r="N905" s="175" t="str">
        <f aca="true">IF(D905="","",xEURO(OFFSET(C905,-M905+1,0),E905,OFFSET(C905,-M905+2,0),OFFSET(C905,-M905+2,0),OFFSET(C905,-M905+3,0)+AB905,OFFSET(C905,-M905+4,0),0,1)*D905)</f>
        <v/>
      </c>
      <c r="O905" s="235" t="str">
        <f aca="true">IF(D905="","",xEURO(OFFSET(C905,-M905+1,0),E905,OFFSET(C905,-M905+2,0),OFFSET(C905,-M905+2,0),OFFSET(C905,-M905+3,0)+AB905,OFFSET(C905,-M905+4,0),0,0))</f>
        <v/>
      </c>
      <c r="P905" s="175" t="str">
        <f aca="false">IF(D905="","",(O905-F905)*D905*10)</f>
        <v/>
      </c>
      <c r="Q905" s="175" t="str">
        <f aca="true">IF(D905="","",xEURO(OFFSET(C905,-M905+1,0),E905,OFFSET(C905,-M905+2,0),OFFSET(C905,-M905+2,0),OFFSET(C905,-M905+3,0)+AB905,OFFSET(C905,-M905+4,0),0,2)/10*D905)</f>
        <v/>
      </c>
      <c r="R905" s="248" t="str">
        <f aca="true">IF(D905="","",xEURO(OFFSET(C905,-M905+1,0),E905,OFFSET(C905,-M905+2,0),OFFSET(C905,-M905+2,0),OFFSET(C905,-M905+3,0)+AB905,OFFSET(C905,-M905+4,0),0,3)/100*D905*10000)</f>
        <v/>
      </c>
      <c r="S905" s="248" t="str">
        <f aca="true">IF(D905="","",xEURO(OFFSET(C905,-M905+1,0),E905,OFFSET(C905,-M905+2,0),OFFSET(C905,-M905+2,0),OFFSET(C905,-M905+3,0)+AB905,OFFSET(C905,-M905+4,0),0,5)/365.25*D905*10000)</f>
        <v/>
      </c>
      <c r="U905" s="175" t="str">
        <f aca="true">IF(I905="","",xEURO(OFFSET(C905,-M905+1,0),J905,OFFSET(C905,-M905+2,0),OFFSET(C905,-M905+2,0),OFFSET(C905,-M905+3,0)+AC905,OFFSET(C905,-M905+4,0),1,1)*I905)</f>
        <v/>
      </c>
      <c r="V905" s="235" t="str">
        <f aca="true">IF(I905="","",xEURO(OFFSET(C905,-M905+1,0),J905,OFFSET(C905,-M905+2,0),OFFSET(C905,-M905+2,0),OFFSET(C905,-M905+3,0)+AC905,OFFSET(C905,-M905+4,0),1,0))</f>
        <v/>
      </c>
      <c r="W905" s="175" t="str">
        <f aca="false">IF(I905="","",(V905-K905)*I905*10)</f>
        <v/>
      </c>
      <c r="X905" s="175" t="str">
        <f aca="true">IF(I905="","",xEURO(OFFSET(C905,-M905+1,0),J905,OFFSET(C905,-M905+2,0),OFFSET(C905,-M905+2,0),OFFSET(C905,-M905+3,0)+AC905,OFFSET(C905,-M905+4,0),1,2)/10*I905)</f>
        <v/>
      </c>
      <c r="Y905" s="248" t="str">
        <f aca="true">IF(I905="","",xEURO(OFFSET(C905,-M905+1,0),J905,OFFSET(C905,-M905+2,0),OFFSET(C905,-M905+2,0),OFFSET(C905,-M905+3,0)+AC905,OFFSET(C905,-M905+4,0),1,3)/100*I905*10000)</f>
        <v/>
      </c>
      <c r="Z905" s="248" t="str">
        <f aca="true">IF(I905="","",xEURO(OFFSET(C905,-M905+1,0),J905,OFFSET(C905,-M905+2,0),OFFSET(C905,-M905+2,0),OFFSET(C905,-M905+3,0)+AC905,OFFSET(C905,-M905+4,0),1,5)/365.25*I905*10000)</f>
        <v/>
      </c>
      <c r="AB905" s="249" t="str">
        <f aca="true">IF(D905="","",xCalcSkew(OFFSET(C905,-M905,0),E905-OFFSET(C905,-M905+1,0),b)/100)</f>
        <v/>
      </c>
      <c r="AC905" s="249" t="str">
        <f aca="true">IF(I905="","",xCalcSkew(OFFSET(C905,-M905,0),J905-OFFSET(C905,-M905+1,0),b)/100)</f>
        <v/>
      </c>
      <c r="AE905" s="0" t="n">
        <f aca="false">D905*F905*10000*-1</f>
        <v>-0</v>
      </c>
      <c r="AF905" s="0" t="n">
        <f aca="false">I905*K905*10000*-1</f>
        <v>-0</v>
      </c>
      <c r="AG905" s="0" t="n">
        <f aca="false">AE905+AF905</f>
        <v>-0</v>
      </c>
    </row>
    <row r="906" customFormat="false" ht="12.75" hidden="false" customHeight="false" outlineLevel="0" collapsed="false">
      <c r="D906" s="265"/>
      <c r="E906" s="266"/>
      <c r="F906" s="266"/>
      <c r="G906" s="267"/>
      <c r="I906" s="265"/>
      <c r="J906" s="266"/>
      <c r="K906" s="266"/>
      <c r="L906" s="268"/>
      <c r="M906" s="247" t="n">
        <f aca="false">M905+1</f>
        <v>19</v>
      </c>
      <c r="N906" s="175" t="str">
        <f aca="true">IF(D906="","",xEURO(OFFSET(C906,-M906+1,0),E906,OFFSET(C906,-M906+2,0),OFFSET(C906,-M906+2,0),OFFSET(C906,-M906+3,0)+AB906,OFFSET(C906,-M906+4,0),0,1)*D906)</f>
        <v/>
      </c>
      <c r="O906" s="235" t="str">
        <f aca="true">IF(D906="","",xEURO(OFFSET(C906,-M906+1,0),E906,OFFSET(C906,-M906+2,0),OFFSET(C906,-M906+2,0),OFFSET(C906,-M906+3,0)+AB906,OFFSET(C906,-M906+4,0),0,0))</f>
        <v/>
      </c>
      <c r="P906" s="175" t="str">
        <f aca="false">IF(D906="","",(O906-F906)*D906*10)</f>
        <v/>
      </c>
      <c r="Q906" s="175" t="str">
        <f aca="true">IF(D906="","",xEURO(OFFSET(C906,-M906+1,0),E906,OFFSET(C906,-M906+2,0),OFFSET(C906,-M906+2,0),OFFSET(C906,-M906+3,0)+AB906,OFFSET(C906,-M906+4,0),0,2)/10*D906)</f>
        <v/>
      </c>
      <c r="R906" s="248" t="str">
        <f aca="true">IF(D906="","",xEURO(OFFSET(C906,-M906+1,0),E906,OFFSET(C906,-M906+2,0),OFFSET(C906,-M906+2,0),OFFSET(C906,-M906+3,0)+AB906,OFFSET(C906,-M906+4,0),0,3)/100*D906*10000)</f>
        <v/>
      </c>
      <c r="S906" s="248" t="str">
        <f aca="true">IF(D906="","",xEURO(OFFSET(C906,-M906+1,0),E906,OFFSET(C906,-M906+2,0),OFFSET(C906,-M906+2,0),OFFSET(C906,-M906+3,0)+AB906,OFFSET(C906,-M906+4,0),0,5)/365.25*D906*10000)</f>
        <v/>
      </c>
      <c r="U906" s="175" t="str">
        <f aca="true">IF(I906="","",xEURO(OFFSET(C906,-M906+1,0),J906,OFFSET(C906,-M906+2,0),OFFSET(C906,-M906+2,0),OFFSET(C906,-M906+3,0)+AC906,OFFSET(C906,-M906+4,0),1,1)*I906)</f>
        <v/>
      </c>
      <c r="V906" s="235" t="str">
        <f aca="true">IF(I906="","",xEURO(OFFSET(C906,-M906+1,0),J906,OFFSET(C906,-M906+2,0),OFFSET(C906,-M906+2,0),OFFSET(C906,-M906+3,0)+AC906,OFFSET(C906,-M906+4,0),1,0))</f>
        <v/>
      </c>
      <c r="W906" s="175" t="str">
        <f aca="false">IF(I906="","",(V906-K906)*I906*10)</f>
        <v/>
      </c>
      <c r="X906" s="175" t="str">
        <f aca="true">IF(I906="","",xEURO(OFFSET(C906,-M906+1,0),J906,OFFSET(C906,-M906+2,0),OFFSET(C906,-M906+2,0),OFFSET(C906,-M906+3,0)+AC906,OFFSET(C906,-M906+4,0),1,2)/10*I906)</f>
        <v/>
      </c>
      <c r="Y906" s="248" t="str">
        <f aca="true">IF(I906="","",xEURO(OFFSET(C906,-M906+1,0),J906,OFFSET(C906,-M906+2,0),OFFSET(C906,-M906+2,0),OFFSET(C906,-M906+3,0)+AC906,OFFSET(C906,-M906+4,0),1,3)/100*I906*10000)</f>
        <v/>
      </c>
      <c r="Z906" s="248" t="str">
        <f aca="true">IF(I906="","",xEURO(OFFSET(C906,-M906+1,0),J906,OFFSET(C906,-M906+2,0),OFFSET(C906,-M906+2,0),OFFSET(C906,-M906+3,0)+AC906,OFFSET(C906,-M906+4,0),1,5)/365.25*I906*10000)</f>
        <v/>
      </c>
      <c r="AB906" s="249" t="str">
        <f aca="true">IF(D906="","",xCalcSkew(OFFSET(C906,-M906,0),E906-OFFSET(C906,-M906+1,0),b)/100)</f>
        <v/>
      </c>
      <c r="AC906" s="249" t="str">
        <f aca="true">IF(I906="","",xCalcSkew(OFFSET(C906,-M906,0),J906-OFFSET(C906,-M906+1,0),b)/100)</f>
        <v/>
      </c>
      <c r="AE906" s="0" t="n">
        <f aca="false">D906*F906*10000*-1</f>
        <v>-0</v>
      </c>
      <c r="AF906" s="0" t="n">
        <f aca="false">I906*K906*10000*-1</f>
        <v>-0</v>
      </c>
      <c r="AG906" s="0" t="n">
        <f aca="false">AE906+AF906</f>
        <v>-0</v>
      </c>
    </row>
    <row r="907" customFormat="false" ht="12.75" hidden="false" customHeight="false" outlineLevel="0" collapsed="false">
      <c r="D907" s="265"/>
      <c r="E907" s="266"/>
      <c r="F907" s="266"/>
      <c r="G907" s="267"/>
      <c r="I907" s="265"/>
      <c r="J907" s="266"/>
      <c r="K907" s="266"/>
      <c r="L907" s="268"/>
      <c r="M907" s="247" t="n">
        <f aca="false">M906+1</f>
        <v>20</v>
      </c>
      <c r="N907" s="175" t="str">
        <f aca="true">IF(D907="","",xEURO(OFFSET(C907,-M907+1,0),E907,OFFSET(C907,-M907+2,0),OFFSET(C907,-M907+2,0),OFFSET(C907,-M907+3,0)+AB907,OFFSET(C907,-M907+4,0),0,1)*D907)</f>
        <v/>
      </c>
      <c r="O907" s="235" t="str">
        <f aca="true">IF(D907="","",xEURO(OFFSET(C907,-M907+1,0),E907,OFFSET(C907,-M907+2,0),OFFSET(C907,-M907+2,0),OFFSET(C907,-M907+3,0)+AB907,OFFSET(C907,-M907+4,0),0,0))</f>
        <v/>
      </c>
      <c r="P907" s="175" t="str">
        <f aca="false">IF(D907="","",(O907-F907)*D907*10)</f>
        <v/>
      </c>
      <c r="Q907" s="175" t="str">
        <f aca="true">IF(D907="","",xEURO(OFFSET(C907,-M907+1,0),E907,OFFSET(C907,-M907+2,0),OFFSET(C907,-M907+2,0),OFFSET(C907,-M907+3,0)+AB907,OFFSET(C907,-M907+4,0),0,2)/10*D907)</f>
        <v/>
      </c>
      <c r="R907" s="248" t="str">
        <f aca="true">IF(D907="","",xEURO(OFFSET(C907,-M907+1,0),E907,OFFSET(C907,-M907+2,0),OFFSET(C907,-M907+2,0),OFFSET(C907,-M907+3,0)+AB907,OFFSET(C907,-M907+4,0),0,3)/100*D907*10000)</f>
        <v/>
      </c>
      <c r="S907" s="248" t="str">
        <f aca="true">IF(D907="","",xEURO(OFFSET(C907,-M907+1,0),E907,OFFSET(C907,-M907+2,0),OFFSET(C907,-M907+2,0),OFFSET(C907,-M907+3,0)+AB907,OFFSET(C907,-M907+4,0),0,5)/365.25*D907*10000)</f>
        <v/>
      </c>
      <c r="U907" s="175" t="str">
        <f aca="true">IF(I907="","",xEURO(OFFSET(C907,-M907+1,0),J907,OFFSET(C907,-M907+2,0),OFFSET(C907,-M907+2,0),OFFSET(C907,-M907+3,0)+AC907,OFFSET(C907,-M907+4,0),1,1)*I907)</f>
        <v/>
      </c>
      <c r="V907" s="235" t="str">
        <f aca="true">IF(I907="","",xEURO(OFFSET(C907,-M907+1,0),J907,OFFSET(C907,-M907+2,0),OFFSET(C907,-M907+2,0),OFFSET(C907,-M907+3,0)+AC907,OFFSET(C907,-M907+4,0),1,0))</f>
        <v/>
      </c>
      <c r="W907" s="175" t="str">
        <f aca="false">IF(I907="","",(V907-K907)*I907*10)</f>
        <v/>
      </c>
      <c r="X907" s="175" t="str">
        <f aca="true">IF(I907="","",xEURO(OFFSET(C907,-M907+1,0),J907,OFFSET(C907,-M907+2,0),OFFSET(C907,-M907+2,0),OFFSET(C907,-M907+3,0)+AC907,OFFSET(C907,-M907+4,0),1,2)/10*I907)</f>
        <v/>
      </c>
      <c r="Y907" s="248" t="str">
        <f aca="true">IF(I907="","",xEURO(OFFSET(C907,-M907+1,0),J907,OFFSET(C907,-M907+2,0),OFFSET(C907,-M907+2,0),OFFSET(C907,-M907+3,0)+AC907,OFFSET(C907,-M907+4,0),1,3)/100*I907*10000)</f>
        <v/>
      </c>
      <c r="Z907" s="248" t="str">
        <f aca="true">IF(I907="","",xEURO(OFFSET(C907,-M907+1,0),J907,OFFSET(C907,-M907+2,0),OFFSET(C907,-M907+2,0),OFFSET(C907,-M907+3,0)+AC907,OFFSET(C907,-M907+4,0),1,5)/365.25*I907*10000)</f>
        <v/>
      </c>
      <c r="AB907" s="249" t="str">
        <f aca="true">IF(D907="","",xCalcSkew(OFFSET(C907,-M907,0),E907-OFFSET(C907,-M907+1,0),b)/100)</f>
        <v/>
      </c>
      <c r="AC907" s="249" t="str">
        <f aca="true">IF(I907="","",xCalcSkew(OFFSET(C907,-M907,0),J907-OFFSET(C907,-M907+1,0),b)/100)</f>
        <v/>
      </c>
      <c r="AE907" s="0" t="n">
        <f aca="false">D907*F907*10000*-1</f>
        <v>-0</v>
      </c>
      <c r="AF907" s="0" t="n">
        <f aca="false">I907*K907*10000*-1</f>
        <v>-0</v>
      </c>
      <c r="AG907" s="0" t="n">
        <f aca="false">AE907+AF907</f>
        <v>-0</v>
      </c>
    </row>
    <row r="908" customFormat="false" ht="12.75" hidden="false" customHeight="false" outlineLevel="0" collapsed="false">
      <c r="D908" s="265"/>
      <c r="E908" s="266"/>
      <c r="F908" s="266"/>
      <c r="G908" s="267"/>
      <c r="I908" s="265"/>
      <c r="J908" s="266"/>
      <c r="K908" s="266"/>
      <c r="L908" s="268"/>
      <c r="M908" s="247" t="n">
        <f aca="false">M907+1</f>
        <v>21</v>
      </c>
      <c r="N908" s="175" t="str">
        <f aca="true">IF(D908="","",xEURO(OFFSET(C908,-M908+1,0),E908,OFFSET(C908,-M908+2,0),OFFSET(C908,-M908+2,0),OFFSET(C908,-M908+3,0)+AB908,OFFSET(C908,-M908+4,0),0,1)*D908)</f>
        <v/>
      </c>
      <c r="O908" s="235" t="str">
        <f aca="true">IF(D908="","",xEURO(OFFSET(C908,-M908+1,0),E908,OFFSET(C908,-M908+2,0),OFFSET(C908,-M908+2,0),OFFSET(C908,-M908+3,0)+AB908,OFFSET(C908,-M908+4,0),0,0))</f>
        <v/>
      </c>
      <c r="P908" s="175" t="str">
        <f aca="false">IF(D908="","",(O908-F908)*D908*10)</f>
        <v/>
      </c>
      <c r="Q908" s="175" t="str">
        <f aca="true">IF(D908="","",xEURO(OFFSET(C908,-M908+1,0),E908,OFFSET(C908,-M908+2,0),OFFSET(C908,-M908+2,0),OFFSET(C908,-M908+3,0)+AB908,OFFSET(C908,-M908+4,0),0,2)/10*D908)</f>
        <v/>
      </c>
      <c r="R908" s="248" t="str">
        <f aca="true">IF(D908="","",xEURO(OFFSET(C908,-M908+1,0),E908,OFFSET(C908,-M908+2,0),OFFSET(C908,-M908+2,0),OFFSET(C908,-M908+3,0)+AB908,OFFSET(C908,-M908+4,0),0,3)/100*D908*10000)</f>
        <v/>
      </c>
      <c r="S908" s="248" t="str">
        <f aca="true">IF(D908="","",xEURO(OFFSET(C908,-M908+1,0),E908,OFFSET(C908,-M908+2,0),OFFSET(C908,-M908+2,0),OFFSET(C908,-M908+3,0)+AB908,OFFSET(C908,-M908+4,0),0,5)/365.25*D908*10000)</f>
        <v/>
      </c>
      <c r="U908" s="175" t="str">
        <f aca="true">IF(I908="","",xEURO(OFFSET(C908,-M908+1,0),J908,OFFSET(C908,-M908+2,0),OFFSET(C908,-M908+2,0),OFFSET(C908,-M908+3,0)+AC908,OFFSET(C908,-M908+4,0),1,1)*I908)</f>
        <v/>
      </c>
      <c r="V908" s="235" t="str">
        <f aca="true">IF(I908="","",xEURO(OFFSET(C908,-M908+1,0),J908,OFFSET(C908,-M908+2,0),OFFSET(C908,-M908+2,0),OFFSET(C908,-M908+3,0)+AC908,OFFSET(C908,-M908+4,0),1,0))</f>
        <v/>
      </c>
      <c r="W908" s="175" t="str">
        <f aca="false">IF(I908="","",(V908-K908)*I908*10)</f>
        <v/>
      </c>
      <c r="X908" s="175" t="str">
        <f aca="true">IF(I908="","",xEURO(OFFSET(C908,-M908+1,0),J908,OFFSET(C908,-M908+2,0),OFFSET(C908,-M908+2,0),OFFSET(C908,-M908+3,0)+AC908,OFFSET(C908,-M908+4,0),1,2)/10*I908)</f>
        <v/>
      </c>
      <c r="Y908" s="248" t="str">
        <f aca="true">IF(I908="","",xEURO(OFFSET(C908,-M908+1,0),J908,OFFSET(C908,-M908+2,0),OFFSET(C908,-M908+2,0),OFFSET(C908,-M908+3,0)+AC908,OFFSET(C908,-M908+4,0),1,3)/100*I908*10000)</f>
        <v/>
      </c>
      <c r="Z908" s="248" t="str">
        <f aca="true">IF(I908="","",xEURO(OFFSET(C908,-M908+1,0),J908,OFFSET(C908,-M908+2,0),OFFSET(C908,-M908+2,0),OFFSET(C908,-M908+3,0)+AC908,OFFSET(C908,-M908+4,0),1,5)/365.25*I908*10000)</f>
        <v/>
      </c>
      <c r="AB908" s="249" t="str">
        <f aca="true">IF(D908="","",xCalcSkew(OFFSET(C908,-M908,0),E908-OFFSET(C908,-M908+1,0),b)/100)</f>
        <v/>
      </c>
      <c r="AC908" s="249" t="str">
        <f aca="true">IF(I908="","",xCalcSkew(OFFSET(C908,-M908,0),J908-OFFSET(C908,-M908+1,0),b)/100)</f>
        <v/>
      </c>
      <c r="AE908" s="0" t="n">
        <f aca="false">D908*F908*10000*-1</f>
        <v>-0</v>
      </c>
      <c r="AF908" s="0" t="n">
        <f aca="false">I908*K908*10000*-1</f>
        <v>-0</v>
      </c>
      <c r="AG908" s="0" t="n">
        <f aca="false">AE908+AF908</f>
        <v>-0</v>
      </c>
    </row>
    <row r="909" customFormat="false" ht="12.75" hidden="false" customHeight="false" outlineLevel="0" collapsed="false">
      <c r="D909" s="265"/>
      <c r="E909" s="266"/>
      <c r="F909" s="266"/>
      <c r="G909" s="267"/>
      <c r="I909" s="265"/>
      <c r="J909" s="266"/>
      <c r="K909" s="266"/>
      <c r="L909" s="268"/>
      <c r="M909" s="247" t="n">
        <f aca="false">M908+1</f>
        <v>22</v>
      </c>
      <c r="N909" s="175" t="str">
        <f aca="true">IF(D909="","",xEURO(OFFSET(C909,-M909+1,0),E909,OFFSET(C909,-M909+2,0),OFFSET(C909,-M909+2,0),OFFSET(C909,-M909+3,0)+AB909,OFFSET(C909,-M909+4,0),0,1)*D909)</f>
        <v/>
      </c>
      <c r="O909" s="235" t="str">
        <f aca="true">IF(D909="","",xEURO(OFFSET(C909,-M909+1,0),E909,OFFSET(C909,-M909+2,0),OFFSET(C909,-M909+2,0),OFFSET(C909,-M909+3,0)+AB909,OFFSET(C909,-M909+4,0),0,0))</f>
        <v/>
      </c>
      <c r="P909" s="175" t="str">
        <f aca="false">IF(D909="","",(O909-F909)*D909*10)</f>
        <v/>
      </c>
      <c r="Q909" s="175" t="str">
        <f aca="true">IF(D909="","",xEURO(OFFSET(C909,-M909+1,0),E909,OFFSET(C909,-M909+2,0),OFFSET(C909,-M909+2,0),OFFSET(C909,-M909+3,0)+AB909,OFFSET(C909,-M909+4,0),0,2)/10*D909)</f>
        <v/>
      </c>
      <c r="R909" s="248" t="str">
        <f aca="true">IF(D909="","",xEURO(OFFSET(C909,-M909+1,0),E909,OFFSET(C909,-M909+2,0),OFFSET(C909,-M909+2,0),OFFSET(C909,-M909+3,0)+AB909,OFFSET(C909,-M909+4,0),0,3)/100*D909*10000)</f>
        <v/>
      </c>
      <c r="S909" s="248" t="str">
        <f aca="true">IF(D909="","",xEURO(OFFSET(C909,-M909+1,0),E909,OFFSET(C909,-M909+2,0),OFFSET(C909,-M909+2,0),OFFSET(C909,-M909+3,0)+AB909,OFFSET(C909,-M909+4,0),0,5)/365.25*D909*10000)</f>
        <v/>
      </c>
      <c r="U909" s="175" t="str">
        <f aca="true">IF(I909="","",xEURO(OFFSET(C909,-M909+1,0),J909,OFFSET(C909,-M909+2,0),OFFSET(C909,-M909+2,0),OFFSET(C909,-M909+3,0)+AC909,OFFSET(C909,-M909+4,0),1,1)*I909)</f>
        <v/>
      </c>
      <c r="V909" s="235" t="str">
        <f aca="true">IF(I909="","",xEURO(OFFSET(C909,-M909+1,0),J909,OFFSET(C909,-M909+2,0),OFFSET(C909,-M909+2,0),OFFSET(C909,-M909+3,0)+AC909,OFFSET(C909,-M909+4,0),1,0))</f>
        <v/>
      </c>
      <c r="W909" s="175" t="str">
        <f aca="false">IF(I909="","",(V909-K909)*I909*10)</f>
        <v/>
      </c>
      <c r="X909" s="175" t="str">
        <f aca="true">IF(I909="","",xEURO(OFFSET(C909,-M909+1,0),J909,OFFSET(C909,-M909+2,0),OFFSET(C909,-M909+2,0),OFFSET(C909,-M909+3,0)+AC909,OFFSET(C909,-M909+4,0),1,2)/10*I909)</f>
        <v/>
      </c>
      <c r="Y909" s="248" t="str">
        <f aca="true">IF(I909="","",xEURO(OFFSET(C909,-M909+1,0),J909,OFFSET(C909,-M909+2,0),OFFSET(C909,-M909+2,0),OFFSET(C909,-M909+3,0)+AC909,OFFSET(C909,-M909+4,0),1,3)/100*I909*10000)</f>
        <v/>
      </c>
      <c r="Z909" s="248" t="str">
        <f aca="true">IF(I909="","",xEURO(OFFSET(C909,-M909+1,0),J909,OFFSET(C909,-M909+2,0),OFFSET(C909,-M909+2,0),OFFSET(C909,-M909+3,0)+AC909,OFFSET(C909,-M909+4,0),1,5)/365.25*I909*10000)</f>
        <v/>
      </c>
      <c r="AB909" s="249" t="str">
        <f aca="true">IF(D909="","",xCalcSkew(OFFSET(C909,-M909,0),E909-OFFSET(C909,-M909+1,0),b)/100)</f>
        <v/>
      </c>
      <c r="AC909" s="249" t="str">
        <f aca="true">IF(I909="","",xCalcSkew(OFFSET(C909,-M909,0),J909-OFFSET(C909,-M909+1,0),b)/100)</f>
        <v/>
      </c>
      <c r="AE909" s="0" t="n">
        <f aca="false">D909*F909*10000*-1</f>
        <v>-0</v>
      </c>
      <c r="AF909" s="0" t="n">
        <f aca="false">I909*K909*10000*-1</f>
        <v>-0</v>
      </c>
      <c r="AG909" s="0" t="n">
        <f aca="false">AE909+AF909</f>
        <v>-0</v>
      </c>
    </row>
    <row r="910" customFormat="false" ht="12.75" hidden="false" customHeight="false" outlineLevel="0" collapsed="false">
      <c r="D910" s="265"/>
      <c r="E910" s="266"/>
      <c r="F910" s="266"/>
      <c r="G910" s="267"/>
      <c r="I910" s="265"/>
      <c r="J910" s="266"/>
      <c r="K910" s="266"/>
      <c r="L910" s="268"/>
      <c r="M910" s="247" t="n">
        <f aca="false">M909+1</f>
        <v>23</v>
      </c>
      <c r="N910" s="175" t="str">
        <f aca="true">IF(D910="","",xEURO(OFFSET(C910,-M910+1,0),E910,OFFSET(C910,-M910+2,0),OFFSET(C910,-M910+2,0),OFFSET(C910,-M910+3,0)+AB910,OFFSET(C910,-M910+4,0),0,1)*D910)</f>
        <v/>
      </c>
      <c r="O910" s="235" t="str">
        <f aca="true">IF(D910="","",xEURO(OFFSET(C910,-M910+1,0),E910,OFFSET(C910,-M910+2,0),OFFSET(C910,-M910+2,0),OFFSET(C910,-M910+3,0)+AB910,OFFSET(C910,-M910+4,0),0,0))</f>
        <v/>
      </c>
      <c r="P910" s="175" t="str">
        <f aca="false">IF(D910="","",(O910-F910)*D910*10)</f>
        <v/>
      </c>
      <c r="Q910" s="175" t="str">
        <f aca="true">IF(D910="","",xEURO(OFFSET(C910,-M910+1,0),E910,OFFSET(C910,-M910+2,0),OFFSET(C910,-M910+2,0),OFFSET(C910,-M910+3,0)+AB910,OFFSET(C910,-M910+4,0),0,2)/10*D910)</f>
        <v/>
      </c>
      <c r="R910" s="248" t="str">
        <f aca="true">IF(D910="","",xEURO(OFFSET(C910,-M910+1,0),E910,OFFSET(C910,-M910+2,0),OFFSET(C910,-M910+2,0),OFFSET(C910,-M910+3,0)+AB910,OFFSET(C910,-M910+4,0),0,3)/100*D910*10000)</f>
        <v/>
      </c>
      <c r="S910" s="248" t="str">
        <f aca="true">IF(D910="","",xEURO(OFFSET(C910,-M910+1,0),E910,OFFSET(C910,-M910+2,0),OFFSET(C910,-M910+2,0),OFFSET(C910,-M910+3,0)+AB910,OFFSET(C910,-M910+4,0),0,5)/365.25*D910*10000)</f>
        <v/>
      </c>
      <c r="U910" s="175" t="str">
        <f aca="true">IF(I910="","",xEURO(OFFSET(C910,-M910+1,0),J910,OFFSET(C910,-M910+2,0),OFFSET(C910,-M910+2,0),OFFSET(C910,-M910+3,0)+AC910,OFFSET(C910,-M910+4,0),1,1)*I910)</f>
        <v/>
      </c>
      <c r="V910" s="235" t="str">
        <f aca="true">IF(I910="","",xEURO(OFFSET(C910,-M910+1,0),J910,OFFSET(C910,-M910+2,0),OFFSET(C910,-M910+2,0),OFFSET(C910,-M910+3,0)+AC910,OFFSET(C910,-M910+4,0),1,0))</f>
        <v/>
      </c>
      <c r="W910" s="175" t="str">
        <f aca="false">IF(I910="","",(V910-K910)*I910*10)</f>
        <v/>
      </c>
      <c r="X910" s="175" t="str">
        <f aca="true">IF(I910="","",xEURO(OFFSET(C910,-M910+1,0),J910,OFFSET(C910,-M910+2,0),OFFSET(C910,-M910+2,0),OFFSET(C910,-M910+3,0)+AC910,OFFSET(C910,-M910+4,0),1,2)/10*I910)</f>
        <v/>
      </c>
      <c r="Y910" s="248" t="str">
        <f aca="true">IF(I910="","",xEURO(OFFSET(C910,-M910+1,0),J910,OFFSET(C910,-M910+2,0),OFFSET(C910,-M910+2,0),OFFSET(C910,-M910+3,0)+AC910,OFFSET(C910,-M910+4,0),1,3)/100*I910*10000)</f>
        <v/>
      </c>
      <c r="Z910" s="248" t="str">
        <f aca="true">IF(I910="","",xEURO(OFFSET(C910,-M910+1,0),J910,OFFSET(C910,-M910+2,0),OFFSET(C910,-M910+2,0),OFFSET(C910,-M910+3,0)+AC910,OFFSET(C910,-M910+4,0),1,5)/365.25*I910*10000)</f>
        <v/>
      </c>
      <c r="AB910" s="249" t="str">
        <f aca="true">IF(D910="","",xCalcSkew(OFFSET(C910,-M910,0),E910-OFFSET(C910,-M910+1,0),b)/100)</f>
        <v/>
      </c>
      <c r="AC910" s="249" t="str">
        <f aca="true">IF(I910="","",xCalcSkew(OFFSET(C910,-M910,0),J910-OFFSET(C910,-M910+1,0),b)/100)</f>
        <v/>
      </c>
      <c r="AE910" s="0" t="n">
        <f aca="false">D910*F910*10000*-1</f>
        <v>-0</v>
      </c>
      <c r="AF910" s="0" t="n">
        <f aca="false">I910*K910*10000*-1</f>
        <v>-0</v>
      </c>
      <c r="AG910" s="0" t="n">
        <f aca="false">AE910+AF910</f>
        <v>-0</v>
      </c>
    </row>
    <row r="911" customFormat="false" ht="12.75" hidden="false" customHeight="false" outlineLevel="0" collapsed="false">
      <c r="D911" s="265"/>
      <c r="E911" s="266"/>
      <c r="F911" s="266"/>
      <c r="G911" s="267"/>
      <c r="I911" s="265"/>
      <c r="J911" s="266"/>
      <c r="K911" s="266"/>
      <c r="L911" s="268"/>
      <c r="M911" s="247" t="n">
        <f aca="false">M910+1</f>
        <v>24</v>
      </c>
      <c r="N911" s="175" t="str">
        <f aca="true">IF(D911="","",xEURO(OFFSET(C911,-M911+1,0),E911,OFFSET(C911,-M911+2,0),OFFSET(C911,-M911+2,0),OFFSET(C911,-M911+3,0)+AB911,OFFSET(C911,-M911+4,0),0,1)*D911)</f>
        <v/>
      </c>
      <c r="O911" s="235" t="str">
        <f aca="true">IF(D911="","",xEURO(OFFSET(C911,-M911+1,0),E911,OFFSET(C911,-M911+2,0),OFFSET(C911,-M911+2,0),OFFSET(C911,-M911+3,0)+AB911,OFFSET(C911,-M911+4,0),0,0))</f>
        <v/>
      </c>
      <c r="P911" s="175" t="str">
        <f aca="false">IF(D911="","",(O911-F911)*D911*10)</f>
        <v/>
      </c>
      <c r="Q911" s="175" t="str">
        <f aca="true">IF(D911="","",xEURO(OFFSET(C911,-M911+1,0),E911,OFFSET(C911,-M911+2,0),OFFSET(C911,-M911+2,0),OFFSET(C911,-M911+3,0)+AB911,OFFSET(C911,-M911+4,0),0,2)/10*D911)</f>
        <v/>
      </c>
      <c r="R911" s="248" t="str">
        <f aca="true">IF(D911="","",xEURO(OFFSET(C911,-M911+1,0),E911,OFFSET(C911,-M911+2,0),OFFSET(C911,-M911+2,0),OFFSET(C911,-M911+3,0)+AB911,OFFSET(C911,-M911+4,0),0,3)/100*D911*10000)</f>
        <v/>
      </c>
      <c r="S911" s="248" t="str">
        <f aca="true">IF(D911="","",xEURO(OFFSET(C911,-M911+1,0),E911,OFFSET(C911,-M911+2,0),OFFSET(C911,-M911+2,0),OFFSET(C911,-M911+3,0)+AB911,OFFSET(C911,-M911+4,0),0,5)/365.25*D911*10000)</f>
        <v/>
      </c>
      <c r="U911" s="175" t="str">
        <f aca="true">IF(I911="","",xEURO(OFFSET(C911,-M911+1,0),J911,OFFSET(C911,-M911+2,0),OFFSET(C911,-M911+2,0),OFFSET(C911,-M911+3,0)+AC911,OFFSET(C911,-M911+4,0),1,1)*I911)</f>
        <v/>
      </c>
      <c r="V911" s="235" t="str">
        <f aca="true">IF(I911="","",xEURO(OFFSET(C911,-M911+1,0),J911,OFFSET(C911,-M911+2,0),OFFSET(C911,-M911+2,0),OFFSET(C911,-M911+3,0)+AC911,OFFSET(C911,-M911+4,0),1,0))</f>
        <v/>
      </c>
      <c r="W911" s="175" t="str">
        <f aca="false">IF(I911="","",(V911-K911)*I911*10)</f>
        <v/>
      </c>
      <c r="X911" s="175" t="str">
        <f aca="true">IF(I911="","",xEURO(OFFSET(C911,-M911+1,0),J911,OFFSET(C911,-M911+2,0),OFFSET(C911,-M911+2,0),OFFSET(C911,-M911+3,0)+AC911,OFFSET(C911,-M911+4,0),1,2)/10*I911)</f>
        <v/>
      </c>
      <c r="Y911" s="248" t="str">
        <f aca="true">IF(I911="","",xEURO(OFFSET(C911,-M911+1,0),J911,OFFSET(C911,-M911+2,0),OFFSET(C911,-M911+2,0),OFFSET(C911,-M911+3,0)+AC911,OFFSET(C911,-M911+4,0),1,3)/100*I911*10000)</f>
        <v/>
      </c>
      <c r="Z911" s="248" t="str">
        <f aca="true">IF(I911="","",xEURO(OFFSET(C911,-M911+1,0),J911,OFFSET(C911,-M911+2,0),OFFSET(C911,-M911+2,0),OFFSET(C911,-M911+3,0)+AC911,OFFSET(C911,-M911+4,0),1,5)/365.25*I911*10000)</f>
        <v/>
      </c>
      <c r="AB911" s="249" t="str">
        <f aca="true">IF(D911="","",xCalcSkew(OFFSET(C911,-M911,0),E911-OFFSET(C911,-M911+1,0),b)/100)</f>
        <v/>
      </c>
      <c r="AC911" s="249" t="str">
        <f aca="true">IF(I911="","",xCalcSkew(OFFSET(C911,-M911,0),J911-OFFSET(C911,-M911+1,0),b)/100)</f>
        <v/>
      </c>
      <c r="AE911" s="0" t="n">
        <f aca="false">D911*F911*10000*-1</f>
        <v>-0</v>
      </c>
      <c r="AF911" s="0" t="n">
        <f aca="false">I911*K911*10000*-1</f>
        <v>-0</v>
      </c>
      <c r="AG911" s="0" t="n">
        <f aca="false">AE911+AF911</f>
        <v>-0</v>
      </c>
    </row>
    <row r="912" customFormat="false" ht="12.75" hidden="false" customHeight="false" outlineLevel="0" collapsed="false">
      <c r="D912" s="265"/>
      <c r="E912" s="266"/>
      <c r="F912" s="266"/>
      <c r="G912" s="267"/>
      <c r="I912" s="265"/>
      <c r="J912" s="266"/>
      <c r="K912" s="266"/>
      <c r="L912" s="268"/>
      <c r="M912" s="247" t="n">
        <f aca="false">M911+1</f>
        <v>25</v>
      </c>
      <c r="N912" s="175" t="str">
        <f aca="true">IF(D912="","",xEURO(OFFSET(C912,-M912+1,0),E912,OFFSET(C912,-M912+2,0),OFFSET(C912,-M912+2,0),OFFSET(C912,-M912+3,0)+AB912,OFFSET(C912,-M912+4,0),0,1)*D912)</f>
        <v/>
      </c>
      <c r="O912" s="235" t="str">
        <f aca="true">IF(D912="","",xEURO(OFFSET(C912,-M912+1,0),E912,OFFSET(C912,-M912+2,0),OFFSET(C912,-M912+2,0),OFFSET(C912,-M912+3,0)+AB912,OFFSET(C912,-M912+4,0),0,0))</f>
        <v/>
      </c>
      <c r="P912" s="175" t="str">
        <f aca="false">IF(D912="","",(O912-F912)*D912*10)</f>
        <v/>
      </c>
      <c r="Q912" s="175" t="str">
        <f aca="true">IF(D912="","",xEURO(OFFSET(C912,-M912+1,0),E912,OFFSET(C912,-M912+2,0),OFFSET(C912,-M912+2,0),OFFSET(C912,-M912+3,0)+AB912,OFFSET(C912,-M912+4,0),0,2)/10*D912)</f>
        <v/>
      </c>
      <c r="R912" s="248" t="str">
        <f aca="true">IF(D912="","",xEURO(OFFSET(C912,-M912+1,0),E912,OFFSET(C912,-M912+2,0),OFFSET(C912,-M912+2,0),OFFSET(C912,-M912+3,0)+AB912,OFFSET(C912,-M912+4,0),0,3)/100*D912*10000)</f>
        <v/>
      </c>
      <c r="S912" s="248" t="str">
        <f aca="true">IF(D912="","",xEURO(OFFSET(C912,-M912+1,0),E912,OFFSET(C912,-M912+2,0),OFFSET(C912,-M912+2,0),OFFSET(C912,-M912+3,0)+AB912,OFFSET(C912,-M912+4,0),0,5)/365.25*D912*10000)</f>
        <v/>
      </c>
      <c r="U912" s="175" t="str">
        <f aca="true">IF(I912="","",xEURO(OFFSET(C912,-M912+1,0),J912,OFFSET(C912,-M912+2,0),OFFSET(C912,-M912+2,0),OFFSET(C912,-M912+3,0)+AC912,OFFSET(C912,-M912+4,0),1,1)*I912)</f>
        <v/>
      </c>
      <c r="V912" s="235" t="str">
        <f aca="true">IF(I912="","",xEURO(OFFSET(C912,-M912+1,0),J912,OFFSET(C912,-M912+2,0),OFFSET(C912,-M912+2,0),OFFSET(C912,-M912+3,0)+AC912,OFFSET(C912,-M912+4,0),1,0))</f>
        <v/>
      </c>
      <c r="W912" s="175" t="str">
        <f aca="false">IF(I912="","",(V912-K912)*I912*10)</f>
        <v/>
      </c>
      <c r="X912" s="175" t="str">
        <f aca="true">IF(I912="","",xEURO(OFFSET(C912,-M912+1,0),J912,OFFSET(C912,-M912+2,0),OFFSET(C912,-M912+2,0),OFFSET(C912,-M912+3,0)+AC912,OFFSET(C912,-M912+4,0),1,2)/10*I912)</f>
        <v/>
      </c>
      <c r="Y912" s="248" t="str">
        <f aca="true">IF(I912="","",xEURO(OFFSET(C912,-M912+1,0),J912,OFFSET(C912,-M912+2,0),OFFSET(C912,-M912+2,0),OFFSET(C912,-M912+3,0)+AC912,OFFSET(C912,-M912+4,0),1,3)/100*I912*10000)</f>
        <v/>
      </c>
      <c r="Z912" s="248" t="str">
        <f aca="true">IF(I912="","",xEURO(OFFSET(C912,-M912+1,0),J912,OFFSET(C912,-M912+2,0),OFFSET(C912,-M912+2,0),OFFSET(C912,-M912+3,0)+AC912,OFFSET(C912,-M912+4,0),1,5)/365.25*I912*10000)</f>
        <v/>
      </c>
      <c r="AB912" s="249" t="str">
        <f aca="true">IF(D912="","",xCalcSkew(OFFSET(C912,-M912,0),E912-OFFSET(C912,-M912+1,0),b)/100)</f>
        <v/>
      </c>
      <c r="AC912" s="249" t="str">
        <f aca="true">IF(I912="","",xCalcSkew(OFFSET(C912,-M912,0),J912-OFFSET(C912,-M912+1,0),b)/100)</f>
        <v/>
      </c>
      <c r="AE912" s="0" t="n">
        <f aca="false">D912*F912*10000*-1</f>
        <v>-0</v>
      </c>
      <c r="AF912" s="0" t="n">
        <f aca="false">I912*K912*10000*-1</f>
        <v>-0</v>
      </c>
      <c r="AG912" s="0" t="n">
        <f aca="false">AE912+AF912</f>
        <v>-0</v>
      </c>
    </row>
    <row r="913" customFormat="false" ht="12.75" hidden="false" customHeight="false" outlineLevel="0" collapsed="false">
      <c r="D913" s="265"/>
      <c r="E913" s="266"/>
      <c r="F913" s="266"/>
      <c r="G913" s="267"/>
      <c r="I913" s="265"/>
      <c r="J913" s="266"/>
      <c r="K913" s="266"/>
      <c r="L913" s="268"/>
      <c r="M913" s="247" t="n">
        <f aca="false">M912+1</f>
        <v>26</v>
      </c>
      <c r="N913" s="175" t="str">
        <f aca="true">IF(D913="","",xEURO(OFFSET(C913,-M913+1,0),E913,OFFSET(C913,-M913+2,0),OFFSET(C913,-M913+2,0),OFFSET(C913,-M913+3,0)+AB913,OFFSET(C913,-M913+4,0),0,1)*D913)</f>
        <v/>
      </c>
      <c r="O913" s="235" t="str">
        <f aca="true">IF(D913="","",xEURO(OFFSET(C913,-M913+1,0),E913,OFFSET(C913,-M913+2,0),OFFSET(C913,-M913+2,0),OFFSET(C913,-M913+3,0)+AB913,OFFSET(C913,-M913+4,0),0,0))</f>
        <v/>
      </c>
      <c r="P913" s="175" t="str">
        <f aca="false">IF(D913="","",(O913-F913)*D913*10)</f>
        <v/>
      </c>
      <c r="Q913" s="175" t="str">
        <f aca="true">IF(D913="","",xEURO(OFFSET(C913,-M913+1,0),E913,OFFSET(C913,-M913+2,0),OFFSET(C913,-M913+2,0),OFFSET(C913,-M913+3,0)+AB913,OFFSET(C913,-M913+4,0),0,2)/10*D913)</f>
        <v/>
      </c>
      <c r="R913" s="248" t="str">
        <f aca="true">IF(D913="","",xEURO(OFFSET(C913,-M913+1,0),E913,OFFSET(C913,-M913+2,0),OFFSET(C913,-M913+2,0),OFFSET(C913,-M913+3,0)+AB913,OFFSET(C913,-M913+4,0),0,3)/100*D913*10000)</f>
        <v/>
      </c>
      <c r="S913" s="248" t="str">
        <f aca="true">IF(D913="","",xEURO(OFFSET(C913,-M913+1,0),E913,OFFSET(C913,-M913+2,0),OFFSET(C913,-M913+2,0),OFFSET(C913,-M913+3,0)+AB913,OFFSET(C913,-M913+4,0),0,5)/365.25*D913*10000)</f>
        <v/>
      </c>
      <c r="U913" s="175" t="str">
        <f aca="true">IF(I913="","",xEURO(OFFSET(C913,-M913+1,0),J913,OFFSET(C913,-M913+2,0),OFFSET(C913,-M913+2,0),OFFSET(C913,-M913+3,0)+AC913,OFFSET(C913,-M913+4,0),1,1)*I913)</f>
        <v/>
      </c>
      <c r="V913" s="235" t="str">
        <f aca="true">IF(I913="","",xEURO(OFFSET(C913,-M913+1,0),J913,OFFSET(C913,-M913+2,0),OFFSET(C913,-M913+2,0),OFFSET(C913,-M913+3,0)+AC913,OFFSET(C913,-M913+4,0),1,0))</f>
        <v/>
      </c>
      <c r="W913" s="175" t="str">
        <f aca="false">IF(I913="","",(V913-K913)*I913*10)</f>
        <v/>
      </c>
      <c r="X913" s="175" t="str">
        <f aca="true">IF(I913="","",xEURO(OFFSET(C913,-M913+1,0),J913,OFFSET(C913,-M913+2,0),OFFSET(C913,-M913+2,0),OFFSET(C913,-M913+3,0)+AC913,OFFSET(C913,-M913+4,0),1,2)/10*I913)</f>
        <v/>
      </c>
      <c r="Y913" s="248" t="str">
        <f aca="true">IF(I913="","",xEURO(OFFSET(C913,-M913+1,0),J913,OFFSET(C913,-M913+2,0),OFFSET(C913,-M913+2,0),OFFSET(C913,-M913+3,0)+AC913,OFFSET(C913,-M913+4,0),1,3)/100*I913*10000)</f>
        <v/>
      </c>
      <c r="Z913" s="248" t="str">
        <f aca="true">IF(I913="","",xEURO(OFFSET(C913,-M913+1,0),J913,OFFSET(C913,-M913+2,0),OFFSET(C913,-M913+2,0),OFFSET(C913,-M913+3,0)+AC913,OFFSET(C913,-M913+4,0),1,5)/365.25*I913*10000)</f>
        <v/>
      </c>
      <c r="AB913" s="249" t="str">
        <f aca="true">IF(D913="","",xCalcSkew(OFFSET(C913,-M913,0),E913-OFFSET(C913,-M913+1,0),b)/100)</f>
        <v/>
      </c>
      <c r="AC913" s="249" t="str">
        <f aca="true">IF(I913="","",xCalcSkew(OFFSET(C913,-M913,0),J913-OFFSET(C913,-M913+1,0),b)/100)</f>
        <v/>
      </c>
      <c r="AE913" s="0" t="n">
        <f aca="false">D913*F913*10000*-1</f>
        <v>-0</v>
      </c>
      <c r="AF913" s="0" t="n">
        <f aca="false">I913*K913*10000*-1</f>
        <v>-0</v>
      </c>
      <c r="AG913" s="0" t="n">
        <f aca="false">AE913+AF913</f>
        <v>-0</v>
      </c>
    </row>
    <row r="914" customFormat="false" ht="12.75" hidden="false" customHeight="false" outlineLevel="0" collapsed="false">
      <c r="D914" s="265"/>
      <c r="E914" s="266"/>
      <c r="F914" s="266"/>
      <c r="G914" s="267"/>
      <c r="I914" s="265"/>
      <c r="J914" s="266"/>
      <c r="K914" s="266"/>
      <c r="L914" s="268"/>
      <c r="M914" s="247" t="n">
        <f aca="false">M913+1</f>
        <v>27</v>
      </c>
      <c r="N914" s="175" t="str">
        <f aca="true">IF(D914="","",xEURO(OFFSET(C914,-M914+1,0),E914,OFFSET(C914,-M914+2,0),OFFSET(C914,-M914+2,0),OFFSET(C914,-M914+3,0)+AB914,OFFSET(C914,-M914+4,0),0,1)*D914)</f>
        <v/>
      </c>
      <c r="O914" s="235" t="str">
        <f aca="true">IF(D914="","",xEURO(OFFSET(C914,-M914+1,0),E914,OFFSET(C914,-M914+2,0),OFFSET(C914,-M914+2,0),OFFSET(C914,-M914+3,0)+AB914,OFFSET(C914,-M914+4,0),0,0))</f>
        <v/>
      </c>
      <c r="P914" s="175" t="str">
        <f aca="false">IF(D914="","",(O914-F914)*D914*10)</f>
        <v/>
      </c>
      <c r="Q914" s="175" t="str">
        <f aca="true">IF(D914="","",xEURO(OFFSET(C914,-M914+1,0),E914,OFFSET(C914,-M914+2,0),OFFSET(C914,-M914+2,0),OFFSET(C914,-M914+3,0)+AB914,OFFSET(C914,-M914+4,0),0,2)/10*D914)</f>
        <v/>
      </c>
      <c r="R914" s="248" t="str">
        <f aca="true">IF(D914="","",xEURO(OFFSET(C914,-M914+1,0),E914,OFFSET(C914,-M914+2,0),OFFSET(C914,-M914+2,0),OFFSET(C914,-M914+3,0)+AB914,OFFSET(C914,-M914+4,0),0,3)/100*D914*10000)</f>
        <v/>
      </c>
      <c r="S914" s="248" t="str">
        <f aca="true">IF(D914="","",xEURO(OFFSET(C914,-M914+1,0),E914,OFFSET(C914,-M914+2,0),OFFSET(C914,-M914+2,0),OFFSET(C914,-M914+3,0)+AB914,OFFSET(C914,-M914+4,0),0,5)/365.25*D914*10000)</f>
        <v/>
      </c>
      <c r="U914" s="175" t="str">
        <f aca="true">IF(I914="","",xEURO(OFFSET(C914,-M914+1,0),J914,OFFSET(C914,-M914+2,0),OFFSET(C914,-M914+2,0),OFFSET(C914,-M914+3,0)+AC914,OFFSET(C914,-M914+4,0),1,1)*I914)</f>
        <v/>
      </c>
      <c r="V914" s="235" t="str">
        <f aca="true">IF(I914="","",xEURO(OFFSET(C914,-M914+1,0),J914,OFFSET(C914,-M914+2,0),OFFSET(C914,-M914+2,0),OFFSET(C914,-M914+3,0)+AC914,OFFSET(C914,-M914+4,0),1,0))</f>
        <v/>
      </c>
      <c r="W914" s="175" t="str">
        <f aca="false">IF(I914="","",(V914-K914)*I914*10)</f>
        <v/>
      </c>
      <c r="X914" s="175" t="str">
        <f aca="true">IF(I914="","",xEURO(OFFSET(C914,-M914+1,0),J914,OFFSET(C914,-M914+2,0),OFFSET(C914,-M914+2,0),OFFSET(C914,-M914+3,0)+AC914,OFFSET(C914,-M914+4,0),1,2)/10*I914)</f>
        <v/>
      </c>
      <c r="Y914" s="248" t="str">
        <f aca="true">IF(I914="","",xEURO(OFFSET(C914,-M914+1,0),J914,OFFSET(C914,-M914+2,0),OFFSET(C914,-M914+2,0),OFFSET(C914,-M914+3,0)+AC914,OFFSET(C914,-M914+4,0),1,3)/100*I914*10000)</f>
        <v/>
      </c>
      <c r="Z914" s="248" t="str">
        <f aca="true">IF(I914="","",xEURO(OFFSET(C914,-M914+1,0),J914,OFFSET(C914,-M914+2,0),OFFSET(C914,-M914+2,0),OFFSET(C914,-M914+3,0)+AC914,OFFSET(C914,-M914+4,0),1,5)/365.25*I914*10000)</f>
        <v/>
      </c>
      <c r="AB914" s="249" t="str">
        <f aca="true">IF(D914="","",xCalcSkew(OFFSET(C914,-M914,0),E914-OFFSET(C914,-M914+1,0),b)/100)</f>
        <v/>
      </c>
      <c r="AC914" s="249" t="str">
        <f aca="true">IF(I914="","",xCalcSkew(OFFSET(C914,-M914,0),J914-OFFSET(C914,-M914+1,0),b)/100)</f>
        <v/>
      </c>
      <c r="AE914" s="0" t="n">
        <f aca="false">D914*F914*10000*-1</f>
        <v>-0</v>
      </c>
      <c r="AF914" s="0" t="n">
        <f aca="false">I914*K914*10000*-1</f>
        <v>-0</v>
      </c>
      <c r="AG914" s="0" t="n">
        <f aca="false">AE914+AF914</f>
        <v>-0</v>
      </c>
    </row>
    <row r="915" customFormat="false" ht="12.75" hidden="false" customHeight="false" outlineLevel="0" collapsed="false">
      <c r="D915" s="265"/>
      <c r="E915" s="266"/>
      <c r="F915" s="266"/>
      <c r="G915" s="267"/>
      <c r="I915" s="265"/>
      <c r="J915" s="266"/>
      <c r="K915" s="266"/>
      <c r="L915" s="268"/>
      <c r="M915" s="247" t="n">
        <f aca="false">M914+1</f>
        <v>28</v>
      </c>
      <c r="N915" s="175" t="str">
        <f aca="true">IF(D915="","",xEURO(OFFSET(C915,-M915+1,0),E915,OFFSET(C915,-M915+2,0),OFFSET(C915,-M915+2,0),OFFSET(C915,-M915+3,0)+AB915,OFFSET(C915,-M915+4,0),0,1)*D915)</f>
        <v/>
      </c>
      <c r="O915" s="235" t="str">
        <f aca="true">IF(D915="","",xEURO(OFFSET(C915,-M915+1,0),E915,OFFSET(C915,-M915+2,0),OFFSET(C915,-M915+2,0),OFFSET(C915,-M915+3,0)+AB915,OFFSET(C915,-M915+4,0),0,0))</f>
        <v/>
      </c>
      <c r="P915" s="175" t="str">
        <f aca="false">IF(D915="","",(O915-F915)*D915*10)</f>
        <v/>
      </c>
      <c r="Q915" s="175" t="str">
        <f aca="true">IF(D915="","",xEURO(OFFSET(C915,-M915+1,0),E915,OFFSET(C915,-M915+2,0),OFFSET(C915,-M915+2,0),OFFSET(C915,-M915+3,0)+AB915,OFFSET(C915,-M915+4,0),0,2)/10*D915)</f>
        <v/>
      </c>
      <c r="R915" s="248" t="str">
        <f aca="true">IF(D915="","",xEURO(OFFSET(C915,-M915+1,0),E915,OFFSET(C915,-M915+2,0),OFFSET(C915,-M915+2,0),OFFSET(C915,-M915+3,0)+AB915,OFFSET(C915,-M915+4,0),0,3)/100*D915*10000)</f>
        <v/>
      </c>
      <c r="S915" s="248" t="str">
        <f aca="true">IF(D915="","",xEURO(OFFSET(C915,-M915+1,0),E915,OFFSET(C915,-M915+2,0),OFFSET(C915,-M915+2,0),OFFSET(C915,-M915+3,0)+AB915,OFFSET(C915,-M915+4,0),0,5)/365.25*D915*10000)</f>
        <v/>
      </c>
      <c r="U915" s="175" t="str">
        <f aca="true">IF(I915="","",xEURO(OFFSET(C915,-M915+1,0),J915,OFFSET(C915,-M915+2,0),OFFSET(C915,-M915+2,0),OFFSET(C915,-M915+3,0)+AC915,OFFSET(C915,-M915+4,0),1,1)*I915)</f>
        <v/>
      </c>
      <c r="V915" s="235" t="str">
        <f aca="true">IF(I915="","",xEURO(OFFSET(C915,-M915+1,0),J915,OFFSET(C915,-M915+2,0),OFFSET(C915,-M915+2,0),OFFSET(C915,-M915+3,0)+AC915,OFFSET(C915,-M915+4,0),1,0))</f>
        <v/>
      </c>
      <c r="W915" s="175" t="str">
        <f aca="false">IF(I915="","",(V915-K915)*I915*10)</f>
        <v/>
      </c>
      <c r="X915" s="175" t="str">
        <f aca="true">IF(I915="","",xEURO(OFFSET(C915,-M915+1,0),J915,OFFSET(C915,-M915+2,0),OFFSET(C915,-M915+2,0),OFFSET(C915,-M915+3,0)+AC915,OFFSET(C915,-M915+4,0),1,2)/10*I915)</f>
        <v/>
      </c>
      <c r="Y915" s="248" t="str">
        <f aca="true">IF(I915="","",xEURO(OFFSET(C915,-M915+1,0),J915,OFFSET(C915,-M915+2,0),OFFSET(C915,-M915+2,0),OFFSET(C915,-M915+3,0)+AC915,OFFSET(C915,-M915+4,0),1,3)/100*I915*10000)</f>
        <v/>
      </c>
      <c r="Z915" s="248" t="str">
        <f aca="true">IF(I915="","",xEURO(OFFSET(C915,-M915+1,0),J915,OFFSET(C915,-M915+2,0),OFFSET(C915,-M915+2,0),OFFSET(C915,-M915+3,0)+AC915,OFFSET(C915,-M915+4,0),1,5)/365.25*I915*10000)</f>
        <v/>
      </c>
      <c r="AB915" s="249" t="str">
        <f aca="true">IF(D915="","",xCalcSkew(OFFSET(C915,-M915,0),E915-OFFSET(C915,-M915+1,0),b)/100)</f>
        <v/>
      </c>
      <c r="AC915" s="249" t="str">
        <f aca="true">IF(I915="","",xCalcSkew(OFFSET(C915,-M915,0),J915-OFFSET(C915,-M915+1,0),b)/100)</f>
        <v/>
      </c>
      <c r="AE915" s="0" t="n">
        <f aca="false">D915*F915*10000*-1</f>
        <v>-0</v>
      </c>
      <c r="AF915" s="0" t="n">
        <f aca="false">I915*K915*10000*-1</f>
        <v>-0</v>
      </c>
      <c r="AG915" s="0" t="n">
        <f aca="false">AE915+AF915</f>
        <v>-0</v>
      </c>
    </row>
    <row r="916" customFormat="false" ht="12.75" hidden="false" customHeight="false" outlineLevel="0" collapsed="false">
      <c r="D916" s="265"/>
      <c r="E916" s="266"/>
      <c r="F916" s="266"/>
      <c r="G916" s="267"/>
      <c r="I916" s="265"/>
      <c r="J916" s="266"/>
      <c r="K916" s="266"/>
      <c r="L916" s="268"/>
      <c r="M916" s="247" t="n">
        <f aca="false">M915+1</f>
        <v>29</v>
      </c>
      <c r="N916" s="175" t="str">
        <f aca="true">IF(D916="","",xEURO(OFFSET(C916,-M916+1,0),E916,OFFSET(C916,-M916+2,0),OFFSET(C916,-M916+2,0),OFFSET(C916,-M916+3,0)+AB916,OFFSET(C916,-M916+4,0),0,1)*D916)</f>
        <v/>
      </c>
      <c r="O916" s="235" t="str">
        <f aca="true">IF(D916="","",xEURO(OFFSET(C916,-M916+1,0),E916,OFFSET(C916,-M916+2,0),OFFSET(C916,-M916+2,0),OFFSET(C916,-M916+3,0)+AB916,OFFSET(C916,-M916+4,0),0,0))</f>
        <v/>
      </c>
      <c r="P916" s="175" t="str">
        <f aca="false">IF(D916="","",(O916-F916)*D916*10)</f>
        <v/>
      </c>
      <c r="Q916" s="175" t="str">
        <f aca="true">IF(D916="","",xEURO(OFFSET(C916,-M916+1,0),E916,OFFSET(C916,-M916+2,0),OFFSET(C916,-M916+2,0),OFFSET(C916,-M916+3,0)+AB916,OFFSET(C916,-M916+4,0),0,2)/10*D916)</f>
        <v/>
      </c>
      <c r="R916" s="248" t="str">
        <f aca="true">IF(D916="","",xEURO(OFFSET(C916,-M916+1,0),E916,OFFSET(C916,-M916+2,0),OFFSET(C916,-M916+2,0),OFFSET(C916,-M916+3,0)+AB916,OFFSET(C916,-M916+4,0),0,3)/100*D916*10000)</f>
        <v/>
      </c>
      <c r="S916" s="248" t="str">
        <f aca="true">IF(D916="","",xEURO(OFFSET(C916,-M916+1,0),E916,OFFSET(C916,-M916+2,0),OFFSET(C916,-M916+2,0),OFFSET(C916,-M916+3,0)+AB916,OFFSET(C916,-M916+4,0),0,5)/365.25*D916*10000)</f>
        <v/>
      </c>
      <c r="U916" s="175" t="str">
        <f aca="true">IF(I916="","",xEURO(OFFSET(C916,-M916+1,0),J916,OFFSET(C916,-M916+2,0),OFFSET(C916,-M916+2,0),OFFSET(C916,-M916+3,0)+AC916,OFFSET(C916,-M916+4,0),1,1)*I916)</f>
        <v/>
      </c>
      <c r="V916" s="235" t="str">
        <f aca="true">IF(I916="","",xEURO(OFFSET(C916,-M916+1,0),J916,OFFSET(C916,-M916+2,0),OFFSET(C916,-M916+2,0),OFFSET(C916,-M916+3,0)+AC916,OFFSET(C916,-M916+4,0),1,0))</f>
        <v/>
      </c>
      <c r="W916" s="175" t="str">
        <f aca="false">IF(I916="","",(V916-K916)*I916*10)</f>
        <v/>
      </c>
      <c r="X916" s="175" t="str">
        <f aca="true">IF(I916="","",xEURO(OFFSET(C916,-M916+1,0),J916,OFFSET(C916,-M916+2,0),OFFSET(C916,-M916+2,0),OFFSET(C916,-M916+3,0)+AC916,OFFSET(C916,-M916+4,0),1,2)/10*I916)</f>
        <v/>
      </c>
      <c r="Y916" s="248" t="str">
        <f aca="true">IF(I916="","",xEURO(OFFSET(C916,-M916+1,0),J916,OFFSET(C916,-M916+2,0),OFFSET(C916,-M916+2,0),OFFSET(C916,-M916+3,0)+AC916,OFFSET(C916,-M916+4,0),1,3)/100*I916*10000)</f>
        <v/>
      </c>
      <c r="Z916" s="248" t="str">
        <f aca="true">IF(I916="","",xEURO(OFFSET(C916,-M916+1,0),J916,OFFSET(C916,-M916+2,0),OFFSET(C916,-M916+2,0),OFFSET(C916,-M916+3,0)+AC916,OFFSET(C916,-M916+4,0),1,5)/365.25*I916*10000)</f>
        <v/>
      </c>
      <c r="AB916" s="249" t="str">
        <f aca="true">IF(D916="","",xCalcSkew(OFFSET(C916,-M916,0),E916-OFFSET(C916,-M916+1,0),b)/100)</f>
        <v/>
      </c>
      <c r="AC916" s="249" t="str">
        <f aca="true">IF(I916="","",xCalcSkew(OFFSET(C916,-M916,0),J916-OFFSET(C916,-M916+1,0),b)/100)</f>
        <v/>
      </c>
      <c r="AE916" s="0" t="n">
        <f aca="false">D916*F916*10000*-1</f>
        <v>-0</v>
      </c>
      <c r="AF916" s="0" t="n">
        <f aca="false">I916*K916*10000*-1</f>
        <v>-0</v>
      </c>
      <c r="AG916" s="0" t="n">
        <f aca="false">AE916+AF916</f>
        <v>-0</v>
      </c>
    </row>
    <row r="917" customFormat="false" ht="12.75" hidden="false" customHeight="false" outlineLevel="0" collapsed="false">
      <c r="D917" s="265"/>
      <c r="E917" s="266"/>
      <c r="F917" s="266"/>
      <c r="G917" s="267"/>
      <c r="I917" s="265"/>
      <c r="J917" s="266"/>
      <c r="K917" s="266"/>
      <c r="L917" s="268"/>
      <c r="M917" s="247" t="n">
        <f aca="false">M916+1</f>
        <v>30</v>
      </c>
      <c r="N917" s="175" t="str">
        <f aca="true">IF(D917="","",xEURO(OFFSET(C917,-M917+1,0),E917,OFFSET(C917,-M917+2,0),OFFSET(C917,-M917+2,0),OFFSET(C917,-M917+3,0)+AB917,OFFSET(C917,-M917+4,0),0,1)*D917)</f>
        <v/>
      </c>
      <c r="O917" s="235" t="str">
        <f aca="true">IF(D917="","",xEURO(OFFSET(C917,-M917+1,0),E917,OFFSET(C917,-M917+2,0),OFFSET(C917,-M917+2,0),OFFSET(C917,-M917+3,0)+AB917,OFFSET(C917,-M917+4,0),0,0))</f>
        <v/>
      </c>
      <c r="P917" s="175" t="str">
        <f aca="false">IF(D917="","",(O917-F917)*D917*10)</f>
        <v/>
      </c>
      <c r="Q917" s="175" t="str">
        <f aca="true">IF(D917="","",xEURO(OFFSET(C917,-M917+1,0),E917,OFFSET(C917,-M917+2,0),OFFSET(C917,-M917+2,0),OFFSET(C917,-M917+3,0)+AB917,OFFSET(C917,-M917+4,0),0,2)/10*D917)</f>
        <v/>
      </c>
      <c r="R917" s="248" t="str">
        <f aca="true">IF(D917="","",xEURO(OFFSET(C917,-M917+1,0),E917,OFFSET(C917,-M917+2,0),OFFSET(C917,-M917+2,0),OFFSET(C917,-M917+3,0)+AB917,OFFSET(C917,-M917+4,0),0,3)/100*D917*10000)</f>
        <v/>
      </c>
      <c r="S917" s="248" t="str">
        <f aca="true">IF(D917="","",xEURO(OFFSET(C917,-M917+1,0),E917,OFFSET(C917,-M917+2,0),OFFSET(C917,-M917+2,0),OFFSET(C917,-M917+3,0)+AB917,OFFSET(C917,-M917+4,0),0,5)/365.25*D917*10000)</f>
        <v/>
      </c>
      <c r="U917" s="175" t="str">
        <f aca="true">IF(I917="","",xEURO(OFFSET(C917,-M917+1,0),J917,OFFSET(C917,-M917+2,0),OFFSET(C917,-M917+2,0),OFFSET(C917,-M917+3,0)+AC917,OFFSET(C917,-M917+4,0),1,1)*I917)</f>
        <v/>
      </c>
      <c r="V917" s="235" t="str">
        <f aca="true">IF(I917="","",xEURO(OFFSET(C917,-M917+1,0),J917,OFFSET(C917,-M917+2,0),OFFSET(C917,-M917+2,0),OFFSET(C917,-M917+3,0)+AC917,OFFSET(C917,-M917+4,0),1,0))</f>
        <v/>
      </c>
      <c r="W917" s="175" t="str">
        <f aca="false">IF(I917="","",(V917-K917)*I917*10)</f>
        <v/>
      </c>
      <c r="X917" s="175" t="str">
        <f aca="true">IF(I917="","",xEURO(OFFSET(C917,-M917+1,0),J917,OFFSET(C917,-M917+2,0),OFFSET(C917,-M917+2,0),OFFSET(C917,-M917+3,0)+AC917,OFFSET(C917,-M917+4,0),1,2)/10*I917)</f>
        <v/>
      </c>
      <c r="Y917" s="248" t="str">
        <f aca="true">IF(I917="","",xEURO(OFFSET(C917,-M917+1,0),J917,OFFSET(C917,-M917+2,0),OFFSET(C917,-M917+2,0),OFFSET(C917,-M917+3,0)+AC917,OFFSET(C917,-M917+4,0),1,3)/100*I917*10000)</f>
        <v/>
      </c>
      <c r="Z917" s="248" t="str">
        <f aca="true">IF(I917="","",xEURO(OFFSET(C917,-M917+1,0),J917,OFFSET(C917,-M917+2,0),OFFSET(C917,-M917+2,0),OFFSET(C917,-M917+3,0)+AC917,OFFSET(C917,-M917+4,0),1,5)/365.25*I917*10000)</f>
        <v/>
      </c>
      <c r="AB917" s="249" t="str">
        <f aca="true">IF(D917="","",xCalcSkew(OFFSET(C917,-M917,0),E917-OFFSET(C917,-M917+1,0),b)/100)</f>
        <v/>
      </c>
      <c r="AC917" s="249" t="str">
        <f aca="true">IF(I917="","",xCalcSkew(OFFSET(C917,-M917,0),J917-OFFSET(C917,-M917+1,0),b)/100)</f>
        <v/>
      </c>
      <c r="AE917" s="0" t="n">
        <f aca="false">D917*F917*10000*-1</f>
        <v>-0</v>
      </c>
      <c r="AF917" s="0" t="n">
        <f aca="false">I917*K917*10000*-1</f>
        <v>-0</v>
      </c>
      <c r="AG917" s="0" t="n">
        <f aca="false">AE917+AF917</f>
        <v>-0</v>
      </c>
    </row>
    <row r="918" customFormat="false" ht="12.75" hidden="false" customHeight="false" outlineLevel="0" collapsed="false">
      <c r="D918" s="265"/>
      <c r="E918" s="266"/>
      <c r="F918" s="266"/>
      <c r="G918" s="267"/>
      <c r="I918" s="265"/>
      <c r="J918" s="266"/>
      <c r="K918" s="266"/>
      <c r="L918" s="268"/>
      <c r="M918" s="247" t="n">
        <f aca="false">M917+1</f>
        <v>31</v>
      </c>
      <c r="N918" s="175" t="str">
        <f aca="true">IF(D918="","",xEURO(OFFSET(C918,-M918+1,0),E918,OFFSET(C918,-M918+2,0),OFFSET(C918,-M918+2,0),OFFSET(C918,-M918+3,0)+AB918,OFFSET(C918,-M918+4,0),0,1)*D918)</f>
        <v/>
      </c>
      <c r="O918" s="235" t="str">
        <f aca="true">IF(D918="","",xEURO(OFFSET(C918,-M918+1,0),E918,OFFSET(C918,-M918+2,0),OFFSET(C918,-M918+2,0),OFFSET(C918,-M918+3,0)+AB918,OFFSET(C918,-M918+4,0),0,0))</f>
        <v/>
      </c>
      <c r="P918" s="175" t="str">
        <f aca="false">IF(D918="","",(O918-F918)*D918*10)</f>
        <v/>
      </c>
      <c r="Q918" s="175" t="str">
        <f aca="true">IF(D918="","",xEURO(OFFSET(C918,-M918+1,0),E918,OFFSET(C918,-M918+2,0),OFFSET(C918,-M918+2,0),OFFSET(C918,-M918+3,0)+AB918,OFFSET(C918,-M918+4,0),0,2)/10*D918)</f>
        <v/>
      </c>
      <c r="R918" s="248" t="str">
        <f aca="true">IF(D918="","",xEURO(OFFSET(C918,-M918+1,0),E918,OFFSET(C918,-M918+2,0),OFFSET(C918,-M918+2,0),OFFSET(C918,-M918+3,0)+AB918,OFFSET(C918,-M918+4,0),0,3)/100*D918*10000)</f>
        <v/>
      </c>
      <c r="S918" s="248" t="str">
        <f aca="true">IF(D918="","",xEURO(OFFSET(C918,-M918+1,0),E918,OFFSET(C918,-M918+2,0),OFFSET(C918,-M918+2,0),OFFSET(C918,-M918+3,0)+AB918,OFFSET(C918,-M918+4,0),0,5)/365.25*D918*10000)</f>
        <v/>
      </c>
      <c r="U918" s="175" t="str">
        <f aca="true">IF(I918="","",xEURO(OFFSET(C918,-M918+1,0),J918,OFFSET(C918,-M918+2,0),OFFSET(C918,-M918+2,0),OFFSET(C918,-M918+3,0)+AC918,OFFSET(C918,-M918+4,0),1,1)*I918)</f>
        <v/>
      </c>
      <c r="V918" s="235" t="str">
        <f aca="true">IF(I918="","",xEURO(OFFSET(C918,-M918+1,0),J918,OFFSET(C918,-M918+2,0),OFFSET(C918,-M918+2,0),OFFSET(C918,-M918+3,0)+AC918,OFFSET(C918,-M918+4,0),1,0))</f>
        <v/>
      </c>
      <c r="W918" s="175" t="str">
        <f aca="false">IF(I918="","",(V918-K918)*I918*10)</f>
        <v/>
      </c>
      <c r="X918" s="175" t="str">
        <f aca="true">IF(I918="","",xEURO(OFFSET(C918,-M918+1,0),J918,OFFSET(C918,-M918+2,0),OFFSET(C918,-M918+2,0),OFFSET(C918,-M918+3,0)+AC918,OFFSET(C918,-M918+4,0),1,2)/10*I918)</f>
        <v/>
      </c>
      <c r="Y918" s="248" t="str">
        <f aca="true">IF(I918="","",xEURO(OFFSET(C918,-M918+1,0),J918,OFFSET(C918,-M918+2,0),OFFSET(C918,-M918+2,0),OFFSET(C918,-M918+3,0)+AC918,OFFSET(C918,-M918+4,0),1,3)/100*I918*10000)</f>
        <v/>
      </c>
      <c r="Z918" s="248" t="str">
        <f aca="true">IF(I918="","",xEURO(OFFSET(C918,-M918+1,0),J918,OFFSET(C918,-M918+2,0),OFFSET(C918,-M918+2,0),OFFSET(C918,-M918+3,0)+AC918,OFFSET(C918,-M918+4,0),1,5)/365.25*I918*10000)</f>
        <v/>
      </c>
      <c r="AB918" s="249" t="str">
        <f aca="true">IF(D918="","",xCalcSkew(OFFSET(C918,-M918,0),E918-OFFSET(C918,-M918+1,0),b)/100)</f>
        <v/>
      </c>
      <c r="AC918" s="249" t="str">
        <f aca="true">IF(I918="","",xCalcSkew(OFFSET(C918,-M918,0),J918-OFFSET(C918,-M918+1,0),b)/100)</f>
        <v/>
      </c>
      <c r="AE918" s="0" t="n">
        <f aca="false">D918*F918*10000*-1</f>
        <v>-0</v>
      </c>
      <c r="AF918" s="0" t="n">
        <f aca="false">I918*K918*10000*-1</f>
        <v>-0</v>
      </c>
      <c r="AG918" s="0" t="n">
        <f aca="false">AE918+AF918</f>
        <v>-0</v>
      </c>
    </row>
    <row r="919" customFormat="false" ht="12.75" hidden="false" customHeight="false" outlineLevel="0" collapsed="false">
      <c r="D919" s="265"/>
      <c r="E919" s="266"/>
      <c r="F919" s="266"/>
      <c r="G919" s="267"/>
      <c r="I919" s="265"/>
      <c r="J919" s="266"/>
      <c r="K919" s="266"/>
      <c r="L919" s="268"/>
      <c r="M919" s="247" t="n">
        <f aca="false">M918+1</f>
        <v>32</v>
      </c>
      <c r="N919" s="175" t="str">
        <f aca="true">IF(D919="","",xEURO(OFFSET(C919,-M919+1,0),E919,OFFSET(C919,-M919+2,0),OFFSET(C919,-M919+2,0),OFFSET(C919,-M919+3,0)+AB919,OFFSET(C919,-M919+4,0),0,1)*D919)</f>
        <v/>
      </c>
      <c r="O919" s="235" t="str">
        <f aca="true">IF(D919="","",xEURO(OFFSET(C919,-M919+1,0),E919,OFFSET(C919,-M919+2,0),OFFSET(C919,-M919+2,0),OFFSET(C919,-M919+3,0)+AB919,OFFSET(C919,-M919+4,0),0,0))</f>
        <v/>
      </c>
      <c r="P919" s="175" t="str">
        <f aca="false">IF(D919="","",(O919-F919)*D919*10)</f>
        <v/>
      </c>
      <c r="Q919" s="175" t="str">
        <f aca="true">IF(D919="","",xEURO(OFFSET(C919,-M919+1,0),E919,OFFSET(C919,-M919+2,0),OFFSET(C919,-M919+2,0),OFFSET(C919,-M919+3,0)+AB919,OFFSET(C919,-M919+4,0),0,2)/10*D919)</f>
        <v/>
      </c>
      <c r="R919" s="248" t="str">
        <f aca="true">IF(D919="","",xEURO(OFFSET(C919,-M919+1,0),E919,OFFSET(C919,-M919+2,0),OFFSET(C919,-M919+2,0),OFFSET(C919,-M919+3,0)+AB919,OFFSET(C919,-M919+4,0),0,3)/100*D919*10000)</f>
        <v/>
      </c>
      <c r="S919" s="248" t="str">
        <f aca="true">IF(D919="","",xEURO(OFFSET(C919,-M919+1,0),E919,OFFSET(C919,-M919+2,0),OFFSET(C919,-M919+2,0),OFFSET(C919,-M919+3,0)+AB919,OFFSET(C919,-M919+4,0),0,5)/365.25*D919*10000)</f>
        <v/>
      </c>
      <c r="U919" s="175" t="str">
        <f aca="true">IF(I919="","",xEURO(OFFSET(C919,-M919+1,0),J919,OFFSET(C919,-M919+2,0),OFFSET(C919,-M919+2,0),OFFSET(C919,-M919+3,0)+AC919,OFFSET(C919,-M919+4,0),1,1)*I919)</f>
        <v/>
      </c>
      <c r="V919" s="235" t="str">
        <f aca="true">IF(I919="","",xEURO(OFFSET(C919,-M919+1,0),J919,OFFSET(C919,-M919+2,0),OFFSET(C919,-M919+2,0),OFFSET(C919,-M919+3,0)+AC919,OFFSET(C919,-M919+4,0),1,0))</f>
        <v/>
      </c>
      <c r="W919" s="175" t="str">
        <f aca="false">IF(I919="","",(V919-K919)*I919*10)</f>
        <v/>
      </c>
      <c r="X919" s="175" t="str">
        <f aca="true">IF(I919="","",xEURO(OFFSET(C919,-M919+1,0),J919,OFFSET(C919,-M919+2,0),OFFSET(C919,-M919+2,0),OFFSET(C919,-M919+3,0)+AC919,OFFSET(C919,-M919+4,0),1,2)/10*I919)</f>
        <v/>
      </c>
      <c r="Y919" s="248" t="str">
        <f aca="true">IF(I919="","",xEURO(OFFSET(C919,-M919+1,0),J919,OFFSET(C919,-M919+2,0),OFFSET(C919,-M919+2,0),OFFSET(C919,-M919+3,0)+AC919,OFFSET(C919,-M919+4,0),1,3)/100*I919*10000)</f>
        <v/>
      </c>
      <c r="Z919" s="248" t="str">
        <f aca="true">IF(I919="","",xEURO(OFFSET(C919,-M919+1,0),J919,OFFSET(C919,-M919+2,0),OFFSET(C919,-M919+2,0),OFFSET(C919,-M919+3,0)+AC919,OFFSET(C919,-M919+4,0),1,5)/365.25*I919*10000)</f>
        <v/>
      </c>
      <c r="AB919" s="249" t="str">
        <f aca="true">IF(D919="","",xCalcSkew(OFFSET(C919,-M919,0),E919-OFFSET(C919,-M919+1,0),b)/100)</f>
        <v/>
      </c>
      <c r="AC919" s="249" t="str">
        <f aca="true">IF(I919="","",xCalcSkew(OFFSET(C919,-M919,0),J919-OFFSET(C919,-M919+1,0),b)/100)</f>
        <v/>
      </c>
      <c r="AE919" s="0" t="n">
        <f aca="false">D919*F919*10000*-1</f>
        <v>-0</v>
      </c>
      <c r="AF919" s="0" t="n">
        <f aca="false">I919*K919*10000*-1</f>
        <v>-0</v>
      </c>
      <c r="AG919" s="0" t="n">
        <f aca="false">AE919+AF919</f>
        <v>-0</v>
      </c>
    </row>
    <row r="920" customFormat="false" ht="12.75" hidden="false" customHeight="false" outlineLevel="0" collapsed="false">
      <c r="D920" s="265"/>
      <c r="E920" s="266"/>
      <c r="F920" s="266"/>
      <c r="G920" s="267"/>
      <c r="I920" s="265"/>
      <c r="J920" s="266"/>
      <c r="K920" s="266"/>
      <c r="L920" s="268"/>
      <c r="M920" s="247" t="n">
        <f aca="false">M919+1</f>
        <v>33</v>
      </c>
      <c r="N920" s="175" t="str">
        <f aca="true">IF(D920="","",xEURO(OFFSET(C920,-M920+1,0),E920,OFFSET(C920,-M920+2,0),OFFSET(C920,-M920+2,0),OFFSET(C920,-M920+3,0)+AB920,OFFSET(C920,-M920+4,0),0,1)*D920)</f>
        <v/>
      </c>
      <c r="O920" s="235" t="str">
        <f aca="true">IF(D920="","",xEURO(OFFSET(C920,-M920+1,0),E920,OFFSET(C920,-M920+2,0),OFFSET(C920,-M920+2,0),OFFSET(C920,-M920+3,0)+AB920,OFFSET(C920,-M920+4,0),0,0))</f>
        <v/>
      </c>
      <c r="P920" s="175" t="str">
        <f aca="false">IF(D920="","",(O920-F920)*D920*10)</f>
        <v/>
      </c>
      <c r="Q920" s="175" t="str">
        <f aca="true">IF(D920="","",xEURO(OFFSET(C920,-M920+1,0),E920,OFFSET(C920,-M920+2,0),OFFSET(C920,-M920+2,0),OFFSET(C920,-M920+3,0)+AB920,OFFSET(C920,-M920+4,0),0,2)/10*D920)</f>
        <v/>
      </c>
      <c r="R920" s="248" t="str">
        <f aca="true">IF(D920="","",xEURO(OFFSET(C920,-M920+1,0),E920,OFFSET(C920,-M920+2,0),OFFSET(C920,-M920+2,0),OFFSET(C920,-M920+3,0)+AB920,OFFSET(C920,-M920+4,0),0,3)/100*D920*10000)</f>
        <v/>
      </c>
      <c r="S920" s="248" t="str">
        <f aca="true">IF(D920="","",xEURO(OFFSET(C920,-M920+1,0),E920,OFFSET(C920,-M920+2,0),OFFSET(C920,-M920+2,0),OFFSET(C920,-M920+3,0)+AB920,OFFSET(C920,-M920+4,0),0,5)/365.25*D920*10000)</f>
        <v/>
      </c>
      <c r="U920" s="175" t="str">
        <f aca="true">IF(I920="","",xEURO(OFFSET(C920,-M920+1,0),J920,OFFSET(C920,-M920+2,0),OFFSET(C920,-M920+2,0),OFFSET(C920,-M920+3,0)+AC920,OFFSET(C920,-M920+4,0),1,1)*I920)</f>
        <v/>
      </c>
      <c r="V920" s="235" t="str">
        <f aca="true">IF(I920="","",xEURO(OFFSET(C920,-M920+1,0),J920,OFFSET(C920,-M920+2,0),OFFSET(C920,-M920+2,0),OFFSET(C920,-M920+3,0)+AC920,OFFSET(C920,-M920+4,0),1,0))</f>
        <v/>
      </c>
      <c r="W920" s="175" t="str">
        <f aca="false">IF(I920="","",(V920-K920)*I920*10)</f>
        <v/>
      </c>
      <c r="X920" s="175" t="str">
        <f aca="true">IF(I920="","",xEURO(OFFSET(C920,-M920+1,0),J920,OFFSET(C920,-M920+2,0),OFFSET(C920,-M920+2,0),OFFSET(C920,-M920+3,0)+AC920,OFFSET(C920,-M920+4,0),1,2)/10*I920)</f>
        <v/>
      </c>
      <c r="Y920" s="248" t="str">
        <f aca="true">IF(I920="","",xEURO(OFFSET(C920,-M920+1,0),J920,OFFSET(C920,-M920+2,0),OFFSET(C920,-M920+2,0),OFFSET(C920,-M920+3,0)+AC920,OFFSET(C920,-M920+4,0),1,3)/100*I920*10000)</f>
        <v/>
      </c>
      <c r="Z920" s="248" t="str">
        <f aca="true">IF(I920="","",xEURO(OFFSET(C920,-M920+1,0),J920,OFFSET(C920,-M920+2,0),OFFSET(C920,-M920+2,0),OFFSET(C920,-M920+3,0)+AC920,OFFSET(C920,-M920+4,0),1,5)/365.25*I920*10000)</f>
        <v/>
      </c>
      <c r="AB920" s="249" t="str">
        <f aca="true">IF(D920="","",xCalcSkew(OFFSET(C920,-M920,0),E920-OFFSET(C920,-M920+1,0),b)/100)</f>
        <v/>
      </c>
      <c r="AC920" s="249" t="str">
        <f aca="true">IF(I920="","",xCalcSkew(OFFSET(C920,-M920,0),J920-OFFSET(C920,-M920+1,0),b)/100)</f>
        <v/>
      </c>
      <c r="AE920" s="0" t="n">
        <f aca="false">D920*F920*10000*-1</f>
        <v>-0</v>
      </c>
      <c r="AF920" s="0" t="n">
        <f aca="false">I920*K920*10000*-1</f>
        <v>-0</v>
      </c>
      <c r="AG920" s="0" t="n">
        <f aca="false">AE920+AF920</f>
        <v>-0</v>
      </c>
    </row>
    <row r="921" customFormat="false" ht="12.75" hidden="false" customHeight="false" outlineLevel="0" collapsed="false">
      <c r="D921" s="265"/>
      <c r="E921" s="266"/>
      <c r="F921" s="266"/>
      <c r="G921" s="267"/>
      <c r="I921" s="265"/>
      <c r="J921" s="266"/>
      <c r="K921" s="266"/>
      <c r="L921" s="268"/>
      <c r="M921" s="247" t="n">
        <f aca="false">M920+1</f>
        <v>34</v>
      </c>
      <c r="N921" s="175" t="str">
        <f aca="true">IF(D921="","",xEURO(OFFSET(C921,-M921+1,0),E921,OFFSET(C921,-M921+2,0),OFFSET(C921,-M921+2,0),OFFSET(C921,-M921+3,0)+AB921,OFFSET(C921,-M921+4,0),0,1)*D921)</f>
        <v/>
      </c>
      <c r="O921" s="235" t="str">
        <f aca="true">IF(D921="","",xEURO(OFFSET(C921,-M921+1,0),E921,OFFSET(C921,-M921+2,0),OFFSET(C921,-M921+2,0),OFFSET(C921,-M921+3,0)+AB921,OFFSET(C921,-M921+4,0),0,0))</f>
        <v/>
      </c>
      <c r="P921" s="175" t="str">
        <f aca="false">IF(D921="","",(O921-F921)*D921*10)</f>
        <v/>
      </c>
      <c r="Q921" s="175" t="str">
        <f aca="true">IF(D921="","",xEURO(OFFSET(C921,-M921+1,0),E921,OFFSET(C921,-M921+2,0),OFFSET(C921,-M921+2,0),OFFSET(C921,-M921+3,0)+AB921,OFFSET(C921,-M921+4,0),0,2)/10*D921)</f>
        <v/>
      </c>
      <c r="R921" s="248" t="str">
        <f aca="true">IF(D921="","",xEURO(OFFSET(C921,-M921+1,0),E921,OFFSET(C921,-M921+2,0),OFFSET(C921,-M921+2,0),OFFSET(C921,-M921+3,0)+AB921,OFFSET(C921,-M921+4,0),0,3)/100*D921*10000)</f>
        <v/>
      </c>
      <c r="S921" s="248" t="str">
        <f aca="true">IF(D921="","",xEURO(OFFSET(C921,-M921+1,0),E921,OFFSET(C921,-M921+2,0),OFFSET(C921,-M921+2,0),OFFSET(C921,-M921+3,0)+AB921,OFFSET(C921,-M921+4,0),0,5)/365.25*D921*10000)</f>
        <v/>
      </c>
      <c r="U921" s="175" t="str">
        <f aca="true">IF(I921="","",xEURO(OFFSET(C921,-M921+1,0),J921,OFFSET(C921,-M921+2,0),OFFSET(C921,-M921+2,0),OFFSET(C921,-M921+3,0)+AC921,OFFSET(C921,-M921+4,0),1,1)*I921)</f>
        <v/>
      </c>
      <c r="V921" s="235" t="str">
        <f aca="true">IF(I921="","",xEURO(OFFSET(C921,-M921+1,0),J921,OFFSET(C921,-M921+2,0),OFFSET(C921,-M921+2,0),OFFSET(C921,-M921+3,0)+AC921,OFFSET(C921,-M921+4,0),1,0))</f>
        <v/>
      </c>
      <c r="W921" s="175" t="str">
        <f aca="false">IF(I921="","",(V921-K921)*I921*10)</f>
        <v/>
      </c>
      <c r="X921" s="175" t="str">
        <f aca="true">IF(I921="","",xEURO(OFFSET(C921,-M921+1,0),J921,OFFSET(C921,-M921+2,0),OFFSET(C921,-M921+2,0),OFFSET(C921,-M921+3,0)+AC921,OFFSET(C921,-M921+4,0),1,2)/10*I921)</f>
        <v/>
      </c>
      <c r="Y921" s="248" t="str">
        <f aca="true">IF(I921="","",xEURO(OFFSET(C921,-M921+1,0),J921,OFFSET(C921,-M921+2,0),OFFSET(C921,-M921+2,0),OFFSET(C921,-M921+3,0)+AC921,OFFSET(C921,-M921+4,0),1,3)/100*I921*10000)</f>
        <v/>
      </c>
      <c r="Z921" s="248" t="str">
        <f aca="true">IF(I921="","",xEURO(OFFSET(C921,-M921+1,0),J921,OFFSET(C921,-M921+2,0),OFFSET(C921,-M921+2,0),OFFSET(C921,-M921+3,0)+AC921,OFFSET(C921,-M921+4,0),1,5)/365.25*I921*10000)</f>
        <v/>
      </c>
      <c r="AB921" s="249" t="str">
        <f aca="true">IF(D921="","",xCalcSkew(OFFSET(C921,-M921,0),E921-OFFSET(C921,-M921+1,0),b)/100)</f>
        <v/>
      </c>
      <c r="AC921" s="249" t="str">
        <f aca="true">IF(I921="","",xCalcSkew(OFFSET(C921,-M921,0),J921-OFFSET(C921,-M921+1,0),b)/100)</f>
        <v/>
      </c>
      <c r="AE921" s="0" t="n">
        <f aca="false">D921*F921*10000*-1</f>
        <v>-0</v>
      </c>
      <c r="AF921" s="0" t="n">
        <f aca="false">I921*K921*10000*-1</f>
        <v>-0</v>
      </c>
      <c r="AG921" s="0" t="n">
        <f aca="false">AE921+AF921</f>
        <v>-0</v>
      </c>
    </row>
    <row r="922" customFormat="false" ht="12.75" hidden="false" customHeight="false" outlineLevel="0" collapsed="false">
      <c r="D922" s="265"/>
      <c r="E922" s="266"/>
      <c r="F922" s="266"/>
      <c r="G922" s="267"/>
      <c r="I922" s="265"/>
      <c r="J922" s="266"/>
      <c r="K922" s="266"/>
      <c r="L922" s="268"/>
      <c r="M922" s="247" t="n">
        <f aca="false">M921+1</f>
        <v>35</v>
      </c>
      <c r="N922" s="175" t="str">
        <f aca="true">IF(D922="","",xEURO(OFFSET(C922,-M922+1,0),E922,OFFSET(C922,-M922+2,0),OFFSET(C922,-M922+2,0),OFFSET(C922,-M922+3,0)+AB922,OFFSET(C922,-M922+4,0),0,1)*D922)</f>
        <v/>
      </c>
      <c r="O922" s="235" t="str">
        <f aca="true">IF(D922="","",xEURO(OFFSET(C922,-M922+1,0),E922,OFFSET(C922,-M922+2,0),OFFSET(C922,-M922+2,0),OFFSET(C922,-M922+3,0)+AB922,OFFSET(C922,-M922+4,0),0,0))</f>
        <v/>
      </c>
      <c r="P922" s="175" t="str">
        <f aca="false">IF(D922="","",(O922-F922)*D922*10)</f>
        <v/>
      </c>
      <c r="Q922" s="175" t="str">
        <f aca="true">IF(D922="","",xEURO(OFFSET(C922,-M922+1,0),E922,OFFSET(C922,-M922+2,0),OFFSET(C922,-M922+2,0),OFFSET(C922,-M922+3,0)+AB922,OFFSET(C922,-M922+4,0),0,2)/10*D922)</f>
        <v/>
      </c>
      <c r="R922" s="248" t="str">
        <f aca="true">IF(D922="","",xEURO(OFFSET(C922,-M922+1,0),E922,OFFSET(C922,-M922+2,0),OFFSET(C922,-M922+2,0),OFFSET(C922,-M922+3,0)+AB922,OFFSET(C922,-M922+4,0),0,3)/100*D922*10000)</f>
        <v/>
      </c>
      <c r="S922" s="248" t="str">
        <f aca="true">IF(D922="","",xEURO(OFFSET(C922,-M922+1,0),E922,OFFSET(C922,-M922+2,0),OFFSET(C922,-M922+2,0),OFFSET(C922,-M922+3,0)+AB922,OFFSET(C922,-M922+4,0),0,5)/365.25*D922*10000)</f>
        <v/>
      </c>
      <c r="U922" s="175" t="str">
        <f aca="true">IF(I922="","",xEURO(OFFSET(C922,-M922+1,0),J922,OFFSET(C922,-M922+2,0),OFFSET(C922,-M922+2,0),OFFSET(C922,-M922+3,0)+AC922,OFFSET(C922,-M922+4,0),1,1)*I922)</f>
        <v/>
      </c>
      <c r="V922" s="235" t="str">
        <f aca="true">IF(I922="","",xEURO(OFFSET(C922,-M922+1,0),J922,OFFSET(C922,-M922+2,0),OFFSET(C922,-M922+2,0),OFFSET(C922,-M922+3,0)+AC922,OFFSET(C922,-M922+4,0),1,0))</f>
        <v/>
      </c>
      <c r="W922" s="175" t="str">
        <f aca="false">IF(I922="","",(V922-K922)*I922*10)</f>
        <v/>
      </c>
      <c r="X922" s="175" t="str">
        <f aca="true">IF(I922="","",xEURO(OFFSET(C922,-M922+1,0),J922,OFFSET(C922,-M922+2,0),OFFSET(C922,-M922+2,0),OFFSET(C922,-M922+3,0)+AC922,OFFSET(C922,-M922+4,0),1,2)/10*I922)</f>
        <v/>
      </c>
      <c r="Y922" s="248" t="str">
        <f aca="true">IF(I922="","",xEURO(OFFSET(C922,-M922+1,0),J922,OFFSET(C922,-M922+2,0),OFFSET(C922,-M922+2,0),OFFSET(C922,-M922+3,0)+AC922,OFFSET(C922,-M922+4,0),1,3)/100*I922*10000)</f>
        <v/>
      </c>
      <c r="Z922" s="248" t="str">
        <f aca="true">IF(I922="","",xEURO(OFFSET(C922,-M922+1,0),J922,OFFSET(C922,-M922+2,0),OFFSET(C922,-M922+2,0),OFFSET(C922,-M922+3,0)+AC922,OFFSET(C922,-M922+4,0),1,5)/365.25*I922*10000)</f>
        <v/>
      </c>
      <c r="AB922" s="249" t="str">
        <f aca="true">IF(D922="","",xCalcSkew(OFFSET(C922,-M922,0),E922-OFFSET(C922,-M922+1,0),b)/100)</f>
        <v/>
      </c>
      <c r="AC922" s="249" t="str">
        <f aca="true">IF(I922="","",xCalcSkew(OFFSET(C922,-M922,0),J922-OFFSET(C922,-M922+1,0),b)/100)</f>
        <v/>
      </c>
      <c r="AE922" s="0" t="n">
        <f aca="false">D922*F922*10000*-1</f>
        <v>-0</v>
      </c>
      <c r="AF922" s="0" t="n">
        <f aca="false">I922*K922*10000*-1</f>
        <v>-0</v>
      </c>
      <c r="AG922" s="0" t="n">
        <f aca="false">AE922+AF922</f>
        <v>-0</v>
      </c>
    </row>
    <row r="923" customFormat="false" ht="12.75" hidden="false" customHeight="false" outlineLevel="0" collapsed="false">
      <c r="D923" s="274" t="n">
        <f aca="true">SUM(INDIRECT(CONCATENATE(ADDRESS(ROW(D887),COLUMN(D887)),":",ADDRESS(ROW()-1,COLUMN()))))</f>
        <v>15</v>
      </c>
      <c r="I923" s="274" t="n">
        <f aca="true">SUM(INDIRECT(CONCATENATE(ADDRESS(ROW(I887),COLUMN(I887)),":",ADDRESS(ROW()-1,COLUMN()))))</f>
        <v>15</v>
      </c>
      <c r="J923" s="170"/>
      <c r="K923" s="170"/>
      <c r="L923" s="170"/>
      <c r="N923" s="274" t="e">
        <f aca="true">SUM(INDIRECT(CONCATENATE(ADDRESS(ROW(N887),COLUMN(N887)),":",ADDRESS(ROW()-1,COLUMN()))))</f>
        <v>#NAME?</v>
      </c>
      <c r="O923" s="274" t="e">
        <f aca="true">SUM(INDIRECT(CONCATENATE(ADDRESS(ROW(O887),COLUMN(O887)),":",ADDRESS(ROW()-1,COLUMN()))))</f>
        <v>#NAME?</v>
      </c>
      <c r="P923" s="274" t="e">
        <f aca="true">SUM(INDIRECT(CONCATENATE(ADDRESS(ROW(P887),COLUMN(P887)),":",ADDRESS(ROW()-1,COLUMN()))))</f>
        <v>#NAME?</v>
      </c>
      <c r="Q923" s="274" t="e">
        <f aca="true">SUM(INDIRECT(CONCATENATE(ADDRESS(ROW(Q887),COLUMN(Q887)),":",ADDRESS(ROW()-1,COLUMN()))))</f>
        <v>#NAME?</v>
      </c>
      <c r="R923" s="274" t="e">
        <f aca="true">SUM(INDIRECT(CONCATENATE(ADDRESS(ROW(R887),COLUMN(R887)),":",ADDRESS(ROW()-1,COLUMN()))))</f>
        <v>#NAME?</v>
      </c>
      <c r="S923" s="274" t="e">
        <f aca="true">SUM(INDIRECT(CONCATENATE(ADDRESS(ROW(S887),COLUMN(S887)),":",ADDRESS(ROW()-1,COLUMN()))))</f>
        <v>#NAME?</v>
      </c>
      <c r="T923" s="175"/>
      <c r="U923" s="274" t="e">
        <f aca="true">SUM(INDIRECT(CONCATENATE(ADDRESS(ROW(U887),COLUMN(U887)),":",ADDRESS(ROW()-1,COLUMN()))))</f>
        <v>#NAME?</v>
      </c>
      <c r="V923" s="274" t="e">
        <f aca="true">SUM(INDIRECT(CONCATENATE(ADDRESS(ROW(V887),COLUMN(V887)),":",ADDRESS(ROW()-1,COLUMN()))))</f>
        <v>#NAME?</v>
      </c>
      <c r="W923" s="274" t="e">
        <f aca="true">SUM(INDIRECT(CONCATENATE(ADDRESS(ROW(W887),COLUMN(W887)),":",ADDRESS(ROW()-1,COLUMN()))))</f>
        <v>#NAME?</v>
      </c>
      <c r="X923" s="274" t="e">
        <f aca="true">SUM(INDIRECT(CONCATENATE(ADDRESS(ROW(X887),COLUMN(X887)),":",ADDRESS(ROW()-1,COLUMN()))))</f>
        <v>#NAME?</v>
      </c>
      <c r="Y923" s="274" t="e">
        <f aca="true">SUM(INDIRECT(CONCATENATE(ADDRESS(ROW(Y887),COLUMN(Y887)),":",ADDRESS(ROW()-1,COLUMN()))))</f>
        <v>#NAME?</v>
      </c>
      <c r="Z923" s="274" t="e">
        <f aca="true">SUM(INDIRECT(CONCATENATE(ADDRESS(ROW(Z887),COLUMN(Z887)),":",ADDRESS(ROW()-1,COLUMN()))))</f>
        <v>#NAME?</v>
      </c>
      <c r="AE923" s="0" t="n">
        <f aca="false">D923*F923*10000*-1</f>
        <v>-0</v>
      </c>
      <c r="AF923" s="0" t="n">
        <f aca="false">I923*K923*10000*-1</f>
        <v>-0</v>
      </c>
      <c r="AG923" s="0" t="n">
        <f aca="false">AE923+AF923</f>
        <v>-0</v>
      </c>
    </row>
    <row r="924" customFormat="false" ht="12.75" hidden="false" customHeight="false" outlineLevel="0" collapsed="false">
      <c r="AE924" s="0" t="n">
        <f aca="false">D924*F924*10000*-1</f>
        <v>-0</v>
      </c>
      <c r="AF924" s="0" t="n">
        <f aca="false">I924*K924*10000*-1</f>
        <v>-0</v>
      </c>
      <c r="AG924" s="0" t="n">
        <f aca="false">AE924+AF924</f>
        <v>-0</v>
      </c>
    </row>
    <row r="925" customFormat="false" ht="12.75" hidden="false" customHeight="false" outlineLevel="0" collapsed="false">
      <c r="C925" s="264" t="n">
        <f aca="false">EOMONTH(C887,0)+1</f>
        <v>37956</v>
      </c>
      <c r="D925" s="265" t="n">
        <v>15</v>
      </c>
      <c r="E925" s="266" t="n">
        <v>3.25</v>
      </c>
      <c r="F925" s="266" t="n">
        <v>0.565</v>
      </c>
      <c r="G925" s="267" t="s">
        <v>167</v>
      </c>
      <c r="I925" s="265" t="n">
        <v>15</v>
      </c>
      <c r="J925" s="266" t="n">
        <v>3.25</v>
      </c>
      <c r="K925" s="266" t="n">
        <v>0.565</v>
      </c>
      <c r="L925" s="268" t="s">
        <v>167</v>
      </c>
      <c r="M925" s="247" t="n">
        <v>0</v>
      </c>
      <c r="N925" s="175" t="e">
        <f aca="true">IF(D925="","",xEURO(OFFSET(C925,-M925+1,0),E925,OFFSET(C925,-M925+2,0),OFFSET(C925,-M925+2,0),OFFSET(C925,-M925+3,0)+AB925,OFFSET(C925,-M925+4,0),0,1)*D925)</f>
        <v>#NAME?</v>
      </c>
      <c r="O925" s="235" t="e">
        <f aca="true">IF(D925="","",xEURO(OFFSET(C925,-M925+1,0),E925,OFFSET(C925,-M925+2,0),OFFSET(C925,-M925+2,0),OFFSET(C925,-M925+3,0)+AB925,OFFSET(C925,-M925+4,0),0,0))</f>
        <v>#NAME?</v>
      </c>
      <c r="P925" s="175" t="e">
        <f aca="false">IF(D925="","",(O925-F925)*D925*10)</f>
        <v>#NAME?</v>
      </c>
      <c r="Q925" s="175" t="e">
        <f aca="true">IF(D925="","",xEURO(OFFSET(C925,-M925+1,0),E925,OFFSET(C925,-M925+2,0),OFFSET(C925,-M925+2,0),OFFSET(C925,-M925+3,0)+AB925,OFFSET(C925,-M925+4,0),0,2)/10*D925)</f>
        <v>#NAME?</v>
      </c>
      <c r="R925" s="248" t="e">
        <f aca="true">IF(D925="","",xEURO(OFFSET(C925,-M925+1,0),E925,OFFSET(C925,-M925+2,0),OFFSET(C925,-M925+2,0),OFFSET(C925,-M925+3,0)+AB925,OFFSET(C925,-M925+4,0),0,3)/100*D925*10000)</f>
        <v>#NAME?</v>
      </c>
      <c r="S925" s="248" t="e">
        <f aca="true">IF(D925="","",xEURO(OFFSET(C925,-M925+1,0),E925,OFFSET(C925,-M925+2,0),OFFSET(C925,-M925+2,0),OFFSET(C925,-M925+3,0)+AB925,OFFSET(C925,-M925+4,0),0,5)/365.25*D925*10000)</f>
        <v>#NAME?</v>
      </c>
      <c r="U925" s="175" t="e">
        <f aca="true">IF(I925="","",xEURO(OFFSET(C925,-M925+1,0),J925,OFFSET(C925,-M925+2,0),OFFSET(C925,-M925+2,0),OFFSET(C925,-M925+3,0)+AC925,OFFSET(C925,-M925+4,0),1,1)*I925)</f>
        <v>#NAME?</v>
      </c>
      <c r="V925" s="235" t="e">
        <f aca="true">IF(I925="","",xEURO(OFFSET(C925,-M925+1,0),J925,OFFSET(C925,-M925+2,0),OFFSET(C925,-M925+2,0),OFFSET(C925,-M925+3,0)+AC925,OFFSET(C925,-M925+4,0),1,0))</f>
        <v>#NAME?</v>
      </c>
      <c r="W925" s="175" t="e">
        <f aca="false">IF(I925="","",(V925-K925)*I925*10)</f>
        <v>#NAME?</v>
      </c>
      <c r="X925" s="175" t="e">
        <f aca="true">IF(I925="","",xEURO(OFFSET(C925,-M925+1,0),J925,OFFSET(C925,-M925+2,0),OFFSET(C925,-M925+2,0),OFFSET(C925,-M925+3,0)+AC925,OFFSET(C925,-M925+4,0),1,2)/10*I925)</f>
        <v>#NAME?</v>
      </c>
      <c r="Y925" s="248" t="e">
        <f aca="true">IF(I925="","",xEURO(OFFSET(C925,-M925+1,0),J925,OFFSET(C925,-M925+2,0),OFFSET(C925,-M925+2,0),OFFSET(C925,-M925+3,0)+AC925,OFFSET(C925,-M925+4,0),1,3)/100*I925*10000)</f>
        <v>#NAME?</v>
      </c>
      <c r="Z925" s="248" t="e">
        <f aca="true">IF(I925="","",xEURO(OFFSET(C925,-M925+1,0),J925,OFFSET(C925,-M925+2,0),OFFSET(C925,-M925+2,0),OFFSET(C925,-M925+3,0)+AC925,OFFSET(C925,-M925+4,0),1,5)/365.25*I925*10000)</f>
        <v>#NAME?</v>
      </c>
      <c r="AB925" s="249" t="e">
        <f aca="true">IF(D925="","",xCalcSkew(OFFSET(C925,-M925,0),E925-OFFSET(C925,-M925+1,0),b)/100)</f>
        <v>#NAME?</v>
      </c>
      <c r="AC925" s="249" t="e">
        <f aca="true">IF(I925="","",xCalcSkew(OFFSET(C925,-M925,0),J925-OFFSET(C925,-M925+1,0),b)/100)</f>
        <v>#NAME?</v>
      </c>
      <c r="AE925" s="0" t="n">
        <f aca="false">D925*F925*10000*-1</f>
        <v>-84750</v>
      </c>
      <c r="AF925" s="0" t="n">
        <f aca="false">I925*K925*10000*-1</f>
        <v>-84750</v>
      </c>
      <c r="AG925" s="0" t="n">
        <f aca="false">AE925+AF925</f>
        <v>-169500</v>
      </c>
    </row>
    <row r="926" customFormat="false" ht="12.75" hidden="false" customHeight="false" outlineLevel="0" collapsed="false">
      <c r="C926" s="269" t="n">
        <f aca="false">INDEX(Inputs!$1:$65536,MATCH(C925,Inputs!C:C,0),5)</f>
        <v>3.844</v>
      </c>
      <c r="D926" s="265"/>
      <c r="E926" s="266"/>
      <c r="F926" s="266"/>
      <c r="G926" s="267"/>
      <c r="I926" s="265"/>
      <c r="J926" s="266"/>
      <c r="K926" s="266"/>
      <c r="L926" s="268"/>
      <c r="M926" s="247" t="n">
        <f aca="false">M925+1</f>
        <v>1</v>
      </c>
      <c r="N926" s="175" t="str">
        <f aca="true">IF(D926="","",xEURO(OFFSET(C926,-M926+1,0),E926,OFFSET(C926,-M926+2,0),OFFSET(C926,-M926+2,0),OFFSET(C926,-M926+3,0)+AB926,OFFSET(C926,-M926+4,0),0,1)*D926)</f>
        <v/>
      </c>
      <c r="O926" s="235" t="str">
        <f aca="true">IF(D926="","",xEURO(OFFSET(C926,-M926+1,0),E926,OFFSET(C926,-M926+2,0),OFFSET(C926,-M926+2,0),OFFSET(C926,-M926+3,0)+AB926,OFFSET(C926,-M926+4,0),0,0))</f>
        <v/>
      </c>
      <c r="P926" s="175" t="str">
        <f aca="false">IF(D926="","",(O926-F926)*D926*10)</f>
        <v/>
      </c>
      <c r="Q926" s="175" t="str">
        <f aca="true">IF(D926="","",xEURO(OFFSET(C926,-M926+1,0),E926,OFFSET(C926,-M926+2,0),OFFSET(C926,-M926+2,0),OFFSET(C926,-M926+3,0)+AB926,OFFSET(C926,-M926+4,0),0,2)/10*D926)</f>
        <v/>
      </c>
      <c r="R926" s="248" t="str">
        <f aca="true">IF(D926="","",xEURO(OFFSET(C926,-M926+1,0),E926,OFFSET(C926,-M926+2,0),OFFSET(C926,-M926+2,0),OFFSET(C926,-M926+3,0)+AB926,OFFSET(C926,-M926+4,0),0,3)/100*D926*10000)</f>
        <v/>
      </c>
      <c r="S926" s="248" t="str">
        <f aca="true">IF(D926="","",xEURO(OFFSET(C926,-M926+1,0),E926,OFFSET(C926,-M926+2,0),OFFSET(C926,-M926+2,0),OFFSET(C926,-M926+3,0)+AB926,OFFSET(C926,-M926+4,0),0,5)/365.25*D926*10000)</f>
        <v/>
      </c>
      <c r="U926" s="175" t="str">
        <f aca="true">IF(I926="","",xEURO(OFFSET(C926,-M926+1,0),J926,OFFSET(C926,-M926+2,0),OFFSET(C926,-M926+2,0),OFFSET(C926,-M926+3,0)+AC926,OFFSET(C926,-M926+4,0),1,1)*I926)</f>
        <v/>
      </c>
      <c r="V926" s="235" t="str">
        <f aca="true">IF(I926="","",xEURO(OFFSET(C926,-M926+1,0),J926,OFFSET(C926,-M926+2,0),OFFSET(C926,-M926+2,0),OFFSET(C926,-M926+3,0)+AC926,OFFSET(C926,-M926+4,0),1,0))</f>
        <v/>
      </c>
      <c r="W926" s="175" t="str">
        <f aca="false">IF(I926="","",(V926-K926)*I926*10)</f>
        <v/>
      </c>
      <c r="X926" s="175" t="str">
        <f aca="true">IF(I926="","",xEURO(OFFSET(C926,-M926+1,0),J926,OFFSET(C926,-M926+2,0),OFFSET(C926,-M926+2,0),OFFSET(C926,-M926+3,0)+AC926,OFFSET(C926,-M926+4,0),1,2)/10*I926)</f>
        <v/>
      </c>
      <c r="Y926" s="248" t="str">
        <f aca="true">IF(I926="","",xEURO(OFFSET(C926,-M926+1,0),J926,OFFSET(C926,-M926+2,0),OFFSET(C926,-M926+2,0),OFFSET(C926,-M926+3,0)+AC926,OFFSET(C926,-M926+4,0),1,3)/100*I926*10000)</f>
        <v/>
      </c>
      <c r="Z926" s="248" t="str">
        <f aca="true">IF(I926="","",xEURO(OFFSET(C926,-M926+1,0),J926,OFFSET(C926,-M926+2,0),OFFSET(C926,-M926+2,0),OFFSET(C926,-M926+3,0)+AC926,OFFSET(C926,-M926+4,0),1,5)/365.25*I926*10000)</f>
        <v/>
      </c>
      <c r="AB926" s="249" t="str">
        <f aca="true">IF(D926="","",xCalcSkew(OFFSET(C926,-M926,0),E926-OFFSET(C926,-M926+1,0),b)/100)</f>
        <v/>
      </c>
      <c r="AC926" s="249" t="str">
        <f aca="true">IF(I926="","",xCalcSkew(OFFSET(C926,-M926,0),J926-OFFSET(C926,-M926+1,0),b)/100)</f>
        <v/>
      </c>
      <c r="AE926" s="0" t="n">
        <f aca="false">D926*F926*10000*-1</f>
        <v>-0</v>
      </c>
      <c r="AF926" s="0" t="n">
        <f aca="false">I926*K926*10000*-1</f>
        <v>-0</v>
      </c>
      <c r="AG926" s="0" t="n">
        <f aca="false">AE926+AF926</f>
        <v>-0</v>
      </c>
    </row>
    <row r="927" customFormat="false" ht="12.75" hidden="false" customHeight="false" outlineLevel="0" collapsed="false">
      <c r="C927" s="249" t="n">
        <f aca="false">INDEX(Inputs!$1:$65536,MATCH(C925,Inputs!C:C,0),7)</f>
        <v>0.0342025406145936</v>
      </c>
      <c r="D927" s="265"/>
      <c r="E927" s="266"/>
      <c r="F927" s="266"/>
      <c r="G927" s="267"/>
      <c r="I927" s="265"/>
      <c r="J927" s="266"/>
      <c r="K927" s="266"/>
      <c r="L927" s="268"/>
      <c r="M927" s="247" t="n">
        <f aca="false">M926+1</f>
        <v>2</v>
      </c>
      <c r="N927" s="175" t="str">
        <f aca="true">IF(D927="","",xEURO(OFFSET(C927,-M927+1,0),E927,OFFSET(C927,-M927+2,0),OFFSET(C927,-M927+2,0),OFFSET(C927,-M927+3,0)+AB927,OFFSET(C927,-M927+4,0),0,1)*D927)</f>
        <v/>
      </c>
      <c r="O927" s="235" t="str">
        <f aca="true">IF(D927="","",xEURO(OFFSET(C927,-M927+1,0),E927,OFFSET(C927,-M927+2,0),OFFSET(C927,-M927+2,0),OFFSET(C927,-M927+3,0)+AB927,OFFSET(C927,-M927+4,0),0,0))</f>
        <v/>
      </c>
      <c r="P927" s="175" t="str">
        <f aca="false">IF(D927="","",(O927-F927)*D927*10)</f>
        <v/>
      </c>
      <c r="Q927" s="175" t="str">
        <f aca="true">IF(D927="","",xEURO(OFFSET(C927,-M927+1,0),E927,OFFSET(C927,-M927+2,0),OFFSET(C927,-M927+2,0),OFFSET(C927,-M927+3,0)+AB927,OFFSET(C927,-M927+4,0),0,2)/10*D927)</f>
        <v/>
      </c>
      <c r="R927" s="248" t="str">
        <f aca="true">IF(D927="","",xEURO(OFFSET(C927,-M927+1,0),E927,OFFSET(C927,-M927+2,0),OFFSET(C927,-M927+2,0),OFFSET(C927,-M927+3,0)+AB927,OFFSET(C927,-M927+4,0),0,3)/100*D927*10000)</f>
        <v/>
      </c>
      <c r="S927" s="248" t="str">
        <f aca="true">IF(D927="","",xEURO(OFFSET(C927,-M927+1,0),E927,OFFSET(C927,-M927+2,0),OFFSET(C927,-M927+2,0),OFFSET(C927,-M927+3,0)+AB927,OFFSET(C927,-M927+4,0),0,5)/365.25*D927*10000)</f>
        <v/>
      </c>
      <c r="U927" s="175" t="str">
        <f aca="true">IF(I927="","",xEURO(OFFSET(C927,-M927+1,0),J927,OFFSET(C927,-M927+2,0),OFFSET(C927,-M927+2,0),OFFSET(C927,-M927+3,0)+AC927,OFFSET(C927,-M927+4,0),1,1)*I927)</f>
        <v/>
      </c>
      <c r="V927" s="235" t="str">
        <f aca="true">IF(I927="","",xEURO(OFFSET(C927,-M927+1,0),J927,OFFSET(C927,-M927+2,0),OFFSET(C927,-M927+2,0),OFFSET(C927,-M927+3,0)+AC927,OFFSET(C927,-M927+4,0),1,0))</f>
        <v/>
      </c>
      <c r="W927" s="175" t="str">
        <f aca="false">IF(I927="","",(V927-K927)*I927*10)</f>
        <v/>
      </c>
      <c r="X927" s="175" t="str">
        <f aca="true">IF(I927="","",xEURO(OFFSET(C927,-M927+1,0),J927,OFFSET(C927,-M927+2,0),OFFSET(C927,-M927+2,0),OFFSET(C927,-M927+3,0)+AC927,OFFSET(C927,-M927+4,0),1,2)/10*I927)</f>
        <v/>
      </c>
      <c r="Y927" s="248" t="str">
        <f aca="true">IF(I927="","",xEURO(OFFSET(C927,-M927+1,0),J927,OFFSET(C927,-M927+2,0),OFFSET(C927,-M927+2,0),OFFSET(C927,-M927+3,0)+AC927,OFFSET(C927,-M927+4,0),1,3)/100*I927*10000)</f>
        <v/>
      </c>
      <c r="Z927" s="248" t="str">
        <f aca="true">IF(I927="","",xEURO(OFFSET(C927,-M927+1,0),J927,OFFSET(C927,-M927+2,0),OFFSET(C927,-M927+2,0),OFFSET(C927,-M927+3,0)+AC927,OFFSET(C927,-M927+4,0),1,5)/365.25*I927*10000)</f>
        <v/>
      </c>
      <c r="AB927" s="249" t="str">
        <f aca="true">IF(D927="","",xCalcSkew(OFFSET(C927,-M927,0),E927-OFFSET(C927,-M927+1,0),b)/100)</f>
        <v/>
      </c>
      <c r="AC927" s="249" t="str">
        <f aca="true">IF(I927="","",xCalcSkew(OFFSET(C927,-M927,0),J927-OFFSET(C927,-M927+1,0),b)/100)</f>
        <v/>
      </c>
      <c r="AE927" s="0" t="n">
        <f aca="false">D927*F927*10000*-1</f>
        <v>-0</v>
      </c>
      <c r="AF927" s="0" t="n">
        <f aca="false">I927*K927*10000*-1</f>
        <v>-0</v>
      </c>
      <c r="AG927" s="0" t="n">
        <f aca="false">AE927+AF927</f>
        <v>-0</v>
      </c>
    </row>
    <row r="928" customFormat="false" ht="12.75" hidden="false" customHeight="false" outlineLevel="0" collapsed="false">
      <c r="C928" s="270" t="n">
        <f aca="false">INDEX(Inputs!$1:$65536,MATCH(C925,Inputs!C:C,0),6)</f>
        <v>0.385</v>
      </c>
      <c r="D928" s="265"/>
      <c r="E928" s="266"/>
      <c r="F928" s="266"/>
      <c r="G928" s="267"/>
      <c r="I928" s="265"/>
      <c r="J928" s="266"/>
      <c r="K928" s="266"/>
      <c r="L928" s="268"/>
      <c r="M928" s="247" t="n">
        <f aca="false">M927+1</f>
        <v>3</v>
      </c>
      <c r="N928" s="175" t="str">
        <f aca="true">IF(D928="","",xEURO(OFFSET(C928,-M928+1,0),E928,OFFSET(C928,-M928+2,0),OFFSET(C928,-M928+2,0),OFFSET(C928,-M928+3,0)+AB928,OFFSET(C928,-M928+4,0),0,1)*D928)</f>
        <v/>
      </c>
      <c r="O928" s="235" t="str">
        <f aca="true">IF(D928="","",xEURO(OFFSET(C928,-M928+1,0),E928,OFFSET(C928,-M928+2,0),OFFSET(C928,-M928+2,0),OFFSET(C928,-M928+3,0)+AB928,OFFSET(C928,-M928+4,0),0,0))</f>
        <v/>
      </c>
      <c r="P928" s="175" t="str">
        <f aca="false">IF(D928="","",(O928-F928)*D928*10)</f>
        <v/>
      </c>
      <c r="Q928" s="175" t="str">
        <f aca="true">IF(D928="","",xEURO(OFFSET(C928,-M928+1,0),E928,OFFSET(C928,-M928+2,0),OFFSET(C928,-M928+2,0),OFFSET(C928,-M928+3,0)+AB928,OFFSET(C928,-M928+4,0),0,2)/10*D928)</f>
        <v/>
      </c>
      <c r="R928" s="248" t="str">
        <f aca="true">IF(D928="","",xEURO(OFFSET(C928,-M928+1,0),E928,OFFSET(C928,-M928+2,0),OFFSET(C928,-M928+2,0),OFFSET(C928,-M928+3,0)+AB928,OFFSET(C928,-M928+4,0),0,3)/100*D928*10000)</f>
        <v/>
      </c>
      <c r="S928" s="248" t="str">
        <f aca="true">IF(D928="","",xEURO(OFFSET(C928,-M928+1,0),E928,OFFSET(C928,-M928+2,0),OFFSET(C928,-M928+2,0),OFFSET(C928,-M928+3,0)+AB928,OFFSET(C928,-M928+4,0),0,5)/365.25*D928*10000)</f>
        <v/>
      </c>
      <c r="U928" s="175" t="str">
        <f aca="true">IF(I928="","",xEURO(OFFSET(C928,-M928+1,0),J928,OFFSET(C928,-M928+2,0),OFFSET(C928,-M928+2,0),OFFSET(C928,-M928+3,0)+AC928,OFFSET(C928,-M928+4,0),1,1)*I928)</f>
        <v/>
      </c>
      <c r="V928" s="235" t="str">
        <f aca="true">IF(I928="","",xEURO(OFFSET(C928,-M928+1,0),J928,OFFSET(C928,-M928+2,0),OFFSET(C928,-M928+2,0),OFFSET(C928,-M928+3,0)+AC928,OFFSET(C928,-M928+4,0),1,0))</f>
        <v/>
      </c>
      <c r="W928" s="175" t="str">
        <f aca="false">IF(I928="","",(V928-K928)*I928*10)</f>
        <v/>
      </c>
      <c r="X928" s="175" t="str">
        <f aca="true">IF(I928="","",xEURO(OFFSET(C928,-M928+1,0),J928,OFFSET(C928,-M928+2,0),OFFSET(C928,-M928+2,0),OFFSET(C928,-M928+3,0)+AC928,OFFSET(C928,-M928+4,0),1,2)/10*I928)</f>
        <v/>
      </c>
      <c r="Y928" s="248" t="str">
        <f aca="true">IF(I928="","",xEURO(OFFSET(C928,-M928+1,0),J928,OFFSET(C928,-M928+2,0),OFFSET(C928,-M928+2,0),OFFSET(C928,-M928+3,0)+AC928,OFFSET(C928,-M928+4,0),1,3)/100*I928*10000)</f>
        <v/>
      </c>
      <c r="Z928" s="248" t="str">
        <f aca="true">IF(I928="","",xEURO(OFFSET(C928,-M928+1,0),J928,OFFSET(C928,-M928+2,0),OFFSET(C928,-M928+2,0),OFFSET(C928,-M928+3,0)+AC928,OFFSET(C928,-M928+4,0),1,5)/365.25*I928*10000)</f>
        <v/>
      </c>
      <c r="AB928" s="249" t="str">
        <f aca="true">IF(D928="","",xCalcSkew(OFFSET(C928,-M928,0),E928-OFFSET(C928,-M928+1,0),b)/100)</f>
        <v/>
      </c>
      <c r="AC928" s="249" t="str">
        <f aca="true">IF(I928="","",xCalcSkew(OFFSET(C928,-M928,0),J928-OFFSET(C928,-M928+1,0),b)/100)</f>
        <v/>
      </c>
      <c r="AE928" s="0" t="n">
        <f aca="false">D928*F928*10000*-1</f>
        <v>-0</v>
      </c>
      <c r="AF928" s="0" t="n">
        <f aca="false">I928*K928*10000*-1</f>
        <v>-0</v>
      </c>
      <c r="AG928" s="0" t="n">
        <f aca="false">AE928+AF928</f>
        <v>-0</v>
      </c>
    </row>
    <row r="929" customFormat="false" ht="12.75" hidden="false" customHeight="false" outlineLevel="0" collapsed="false">
      <c r="C929" s="271" t="n">
        <f aca="false">INDEX(Inputs!$1:$65536,MATCH(C925,Inputs!C:C,0),9)</f>
        <v>738</v>
      </c>
      <c r="D929" s="265"/>
      <c r="E929" s="266"/>
      <c r="F929" s="266"/>
      <c r="G929" s="267"/>
      <c r="I929" s="265"/>
      <c r="J929" s="266"/>
      <c r="K929" s="266"/>
      <c r="L929" s="268"/>
      <c r="M929" s="247" t="n">
        <f aca="false">M928+1</f>
        <v>4</v>
      </c>
      <c r="N929" s="175" t="str">
        <f aca="true">IF(D929="","",xEURO(OFFSET(C929,-M929+1,0),E929,OFFSET(C929,-M929+2,0),OFFSET(C929,-M929+2,0),OFFSET(C929,-M929+3,0)+AB929,OFFSET(C929,-M929+4,0),0,1)*D929)</f>
        <v/>
      </c>
      <c r="O929" s="235" t="str">
        <f aca="true">IF(D929="","",xEURO(OFFSET(C929,-M929+1,0),E929,OFFSET(C929,-M929+2,0),OFFSET(C929,-M929+2,0),OFFSET(C929,-M929+3,0)+AB929,OFFSET(C929,-M929+4,0),0,0))</f>
        <v/>
      </c>
      <c r="P929" s="175" t="str">
        <f aca="false">IF(D929="","",(O929-F929)*D929*10)</f>
        <v/>
      </c>
      <c r="Q929" s="175" t="str">
        <f aca="true">IF(D929="","",xEURO(OFFSET(C929,-M929+1,0),E929,OFFSET(C929,-M929+2,0),OFFSET(C929,-M929+2,0),OFFSET(C929,-M929+3,0)+AB929,OFFSET(C929,-M929+4,0),0,2)/10*D929)</f>
        <v/>
      </c>
      <c r="R929" s="248" t="str">
        <f aca="true">IF(D929="","",xEURO(OFFSET(C929,-M929+1,0),E929,OFFSET(C929,-M929+2,0),OFFSET(C929,-M929+2,0),OFFSET(C929,-M929+3,0)+AB929,OFFSET(C929,-M929+4,0),0,3)/100*D929*10000)</f>
        <v/>
      </c>
      <c r="S929" s="248" t="str">
        <f aca="true">IF(D929="","",xEURO(OFFSET(C929,-M929+1,0),E929,OFFSET(C929,-M929+2,0),OFFSET(C929,-M929+2,0),OFFSET(C929,-M929+3,0)+AB929,OFFSET(C929,-M929+4,0),0,5)/365.25*D929*10000)</f>
        <v/>
      </c>
      <c r="U929" s="175" t="str">
        <f aca="true">IF(I929="","",xEURO(OFFSET(C929,-M929+1,0),J929,OFFSET(C929,-M929+2,0),OFFSET(C929,-M929+2,0),OFFSET(C929,-M929+3,0)+AC929,OFFSET(C929,-M929+4,0),1,1)*I929)</f>
        <v/>
      </c>
      <c r="V929" s="235" t="str">
        <f aca="true">IF(I929="","",xEURO(OFFSET(C929,-M929+1,0),J929,OFFSET(C929,-M929+2,0),OFFSET(C929,-M929+2,0),OFFSET(C929,-M929+3,0)+AC929,OFFSET(C929,-M929+4,0),1,0))</f>
        <v/>
      </c>
      <c r="W929" s="175" t="str">
        <f aca="false">IF(I929="","",(V929-K929)*I929*10)</f>
        <v/>
      </c>
      <c r="X929" s="175" t="str">
        <f aca="true">IF(I929="","",xEURO(OFFSET(C929,-M929+1,0),J929,OFFSET(C929,-M929+2,0),OFFSET(C929,-M929+2,0),OFFSET(C929,-M929+3,0)+AC929,OFFSET(C929,-M929+4,0),1,2)/10*I929)</f>
        <v/>
      </c>
      <c r="Y929" s="248" t="str">
        <f aca="true">IF(I929="","",xEURO(OFFSET(C929,-M929+1,0),J929,OFFSET(C929,-M929+2,0),OFFSET(C929,-M929+2,0),OFFSET(C929,-M929+3,0)+AC929,OFFSET(C929,-M929+4,0),1,3)/100*I929*10000)</f>
        <v/>
      </c>
      <c r="Z929" s="248" t="str">
        <f aca="true">IF(I929="","",xEURO(OFFSET(C929,-M929+1,0),J929,OFFSET(C929,-M929+2,0),OFFSET(C929,-M929+2,0),OFFSET(C929,-M929+3,0)+AC929,OFFSET(C929,-M929+4,0),1,5)/365.25*I929*10000)</f>
        <v/>
      </c>
      <c r="AB929" s="249" t="str">
        <f aca="true">IF(D929="","",xCalcSkew(OFFSET(C929,-M929,0),E929-OFFSET(C929,-M929+1,0),b)/100)</f>
        <v/>
      </c>
      <c r="AC929" s="249" t="str">
        <f aca="true">IF(I929="","",xCalcSkew(OFFSET(C929,-M929,0),J929-OFFSET(C929,-M929+1,0),b)/100)</f>
        <v/>
      </c>
      <c r="AE929" s="0" t="n">
        <f aca="false">D929*F929*10000*-1</f>
        <v>-0</v>
      </c>
      <c r="AF929" s="0" t="n">
        <f aca="false">I929*K929*10000*-1</f>
        <v>-0</v>
      </c>
      <c r="AG929" s="0" t="n">
        <f aca="false">AE929+AF929</f>
        <v>-0</v>
      </c>
    </row>
    <row r="930" customFormat="false" ht="12.75" hidden="false" customHeight="false" outlineLevel="0" collapsed="false">
      <c r="C930" s="272" t="n">
        <f aca="false">D961+I961</f>
        <v>30</v>
      </c>
      <c r="D930" s="265"/>
      <c r="E930" s="266"/>
      <c r="F930" s="266"/>
      <c r="G930" s="267"/>
      <c r="I930" s="265"/>
      <c r="J930" s="266"/>
      <c r="K930" s="266"/>
      <c r="L930" s="268"/>
      <c r="M930" s="247" t="n">
        <f aca="false">M929+1</f>
        <v>5</v>
      </c>
      <c r="N930" s="175" t="str">
        <f aca="true">IF(D930="","",xEURO(OFFSET(C930,-M930+1,0),E930,OFFSET(C930,-M930+2,0),OFFSET(C930,-M930+2,0),OFFSET(C930,-M930+3,0)+AB930,OFFSET(C930,-M930+4,0),0,1)*D930)</f>
        <v/>
      </c>
      <c r="O930" s="235" t="str">
        <f aca="true">IF(D930="","",xEURO(OFFSET(C930,-M930+1,0),E930,OFFSET(C930,-M930+2,0),OFFSET(C930,-M930+2,0),OFFSET(C930,-M930+3,0)+AB930,OFFSET(C930,-M930+4,0),0,0))</f>
        <v/>
      </c>
      <c r="P930" s="175" t="str">
        <f aca="false">IF(D930="","",(O930-F930)*D930*10)</f>
        <v/>
      </c>
      <c r="Q930" s="175" t="str">
        <f aca="true">IF(D930="","",xEURO(OFFSET(C930,-M930+1,0),E930,OFFSET(C930,-M930+2,0),OFFSET(C930,-M930+2,0),OFFSET(C930,-M930+3,0)+AB930,OFFSET(C930,-M930+4,0),0,2)/10*D930)</f>
        <v/>
      </c>
      <c r="R930" s="248" t="str">
        <f aca="true">IF(D930="","",xEURO(OFFSET(C930,-M930+1,0),E930,OFFSET(C930,-M930+2,0),OFFSET(C930,-M930+2,0),OFFSET(C930,-M930+3,0)+AB930,OFFSET(C930,-M930+4,0),0,3)/100*D930*10000)</f>
        <v/>
      </c>
      <c r="S930" s="248" t="str">
        <f aca="true">IF(D930="","",xEURO(OFFSET(C930,-M930+1,0),E930,OFFSET(C930,-M930+2,0),OFFSET(C930,-M930+2,0),OFFSET(C930,-M930+3,0)+AB930,OFFSET(C930,-M930+4,0),0,5)/365.25*D930*10000)</f>
        <v/>
      </c>
      <c r="U930" s="175" t="str">
        <f aca="true">IF(I930="","",xEURO(OFFSET(C930,-M930+1,0),J930,OFFSET(C930,-M930+2,0),OFFSET(C930,-M930+2,0),OFFSET(C930,-M930+3,0)+AC930,OFFSET(C930,-M930+4,0),1,1)*I930)</f>
        <v/>
      </c>
      <c r="V930" s="235" t="str">
        <f aca="true">IF(I930="","",xEURO(OFFSET(C930,-M930+1,0),J930,OFFSET(C930,-M930+2,0),OFFSET(C930,-M930+2,0),OFFSET(C930,-M930+3,0)+AC930,OFFSET(C930,-M930+4,0),1,0))</f>
        <v/>
      </c>
      <c r="W930" s="175" t="str">
        <f aca="false">IF(I930="","",(V930-K930)*I930*10)</f>
        <v/>
      </c>
      <c r="X930" s="175" t="str">
        <f aca="true">IF(I930="","",xEURO(OFFSET(C930,-M930+1,0),J930,OFFSET(C930,-M930+2,0),OFFSET(C930,-M930+2,0),OFFSET(C930,-M930+3,0)+AC930,OFFSET(C930,-M930+4,0),1,2)/10*I930)</f>
        <v/>
      </c>
      <c r="Y930" s="248" t="str">
        <f aca="true">IF(I930="","",xEURO(OFFSET(C930,-M930+1,0),J930,OFFSET(C930,-M930+2,0),OFFSET(C930,-M930+2,0),OFFSET(C930,-M930+3,0)+AC930,OFFSET(C930,-M930+4,0),1,3)/100*I930*10000)</f>
        <v/>
      </c>
      <c r="Z930" s="248" t="str">
        <f aca="true">IF(I930="","",xEURO(OFFSET(C930,-M930+1,0),J930,OFFSET(C930,-M930+2,0),OFFSET(C930,-M930+2,0),OFFSET(C930,-M930+3,0)+AC930,OFFSET(C930,-M930+4,0),1,5)/365.25*I930*10000)</f>
        <v/>
      </c>
      <c r="AB930" s="249" t="str">
        <f aca="true">IF(D930="","",xCalcSkew(OFFSET(C930,-M930,0),E930-OFFSET(C930,-M930+1,0),b)/100)</f>
        <v/>
      </c>
      <c r="AC930" s="249" t="str">
        <f aca="true">IF(I930="","",xCalcSkew(OFFSET(C930,-M930,0),J930-OFFSET(C930,-M930+1,0),b)/100)</f>
        <v/>
      </c>
      <c r="AE930" s="0" t="n">
        <f aca="false">D930*F930*10000*-1</f>
        <v>-0</v>
      </c>
      <c r="AF930" s="0" t="n">
        <f aca="false">I930*K930*10000*-1</f>
        <v>-0</v>
      </c>
      <c r="AG930" s="0" t="n">
        <f aca="false">AE930+AF930</f>
        <v>-0</v>
      </c>
    </row>
    <row r="931" customFormat="false" ht="12.75" hidden="false" customHeight="false" outlineLevel="0" collapsed="false">
      <c r="C931" s="272" t="e">
        <f aca="false">N961+U961</f>
        <v>#NAME?</v>
      </c>
      <c r="D931" s="265"/>
      <c r="E931" s="266"/>
      <c r="F931" s="266"/>
      <c r="G931" s="267"/>
      <c r="I931" s="265"/>
      <c r="J931" s="266"/>
      <c r="K931" s="266"/>
      <c r="L931" s="268"/>
      <c r="M931" s="247" t="n">
        <f aca="false">M930+1</f>
        <v>6</v>
      </c>
      <c r="N931" s="175" t="str">
        <f aca="true">IF(D931="","",xEURO(OFFSET(C931,-M931+1,0),E931,OFFSET(C931,-M931+2,0),OFFSET(C931,-M931+2,0),OFFSET(C931,-M931+3,0)+AB931,OFFSET(C931,-M931+4,0),0,1)*D931)</f>
        <v/>
      </c>
      <c r="O931" s="235" t="str">
        <f aca="true">IF(D931="","",xEURO(OFFSET(C931,-M931+1,0),E931,OFFSET(C931,-M931+2,0),OFFSET(C931,-M931+2,0),OFFSET(C931,-M931+3,0)+AB931,OFFSET(C931,-M931+4,0),0,0))</f>
        <v/>
      </c>
      <c r="P931" s="175" t="str">
        <f aca="false">IF(D931="","",(O931-F931)*D931*10)</f>
        <v/>
      </c>
      <c r="Q931" s="175" t="str">
        <f aca="true">IF(D931="","",xEURO(OFFSET(C931,-M931+1,0),E931,OFFSET(C931,-M931+2,0),OFFSET(C931,-M931+2,0),OFFSET(C931,-M931+3,0)+AB931,OFFSET(C931,-M931+4,0),0,2)/10*D931)</f>
        <v/>
      </c>
      <c r="R931" s="248" t="str">
        <f aca="true">IF(D931="","",xEURO(OFFSET(C931,-M931+1,0),E931,OFFSET(C931,-M931+2,0),OFFSET(C931,-M931+2,0),OFFSET(C931,-M931+3,0)+AB931,OFFSET(C931,-M931+4,0),0,3)/100*D931*10000)</f>
        <v/>
      </c>
      <c r="S931" s="248" t="str">
        <f aca="true">IF(D931="","",xEURO(OFFSET(C931,-M931+1,0),E931,OFFSET(C931,-M931+2,0),OFFSET(C931,-M931+2,0),OFFSET(C931,-M931+3,0)+AB931,OFFSET(C931,-M931+4,0),0,5)/365.25*D931*10000)</f>
        <v/>
      </c>
      <c r="U931" s="175" t="str">
        <f aca="true">IF(I931="","",xEURO(OFFSET(C931,-M931+1,0),J931,OFFSET(C931,-M931+2,0),OFFSET(C931,-M931+2,0),OFFSET(C931,-M931+3,0)+AC931,OFFSET(C931,-M931+4,0),1,1)*I931)</f>
        <v/>
      </c>
      <c r="V931" s="235" t="str">
        <f aca="true">IF(I931="","",xEURO(OFFSET(C931,-M931+1,0),J931,OFFSET(C931,-M931+2,0),OFFSET(C931,-M931+2,0),OFFSET(C931,-M931+3,0)+AC931,OFFSET(C931,-M931+4,0),1,0))</f>
        <v/>
      </c>
      <c r="W931" s="175" t="str">
        <f aca="false">IF(I931="","",(V931-K931)*I931*10)</f>
        <v/>
      </c>
      <c r="X931" s="175" t="str">
        <f aca="true">IF(I931="","",xEURO(OFFSET(C931,-M931+1,0),J931,OFFSET(C931,-M931+2,0),OFFSET(C931,-M931+2,0),OFFSET(C931,-M931+3,0)+AC931,OFFSET(C931,-M931+4,0),1,2)/10*I931)</f>
        <v/>
      </c>
      <c r="Y931" s="248" t="str">
        <f aca="true">IF(I931="","",xEURO(OFFSET(C931,-M931+1,0),J931,OFFSET(C931,-M931+2,0),OFFSET(C931,-M931+2,0),OFFSET(C931,-M931+3,0)+AC931,OFFSET(C931,-M931+4,0),1,3)/100*I931*10000)</f>
        <v/>
      </c>
      <c r="Z931" s="248" t="str">
        <f aca="true">IF(I931="","",xEURO(OFFSET(C931,-M931+1,0),J931,OFFSET(C931,-M931+2,0),OFFSET(C931,-M931+2,0),OFFSET(C931,-M931+3,0)+AC931,OFFSET(C931,-M931+4,0),1,5)/365.25*I931*10000)</f>
        <v/>
      </c>
      <c r="AB931" s="249" t="str">
        <f aca="true">IF(D931="","",xCalcSkew(OFFSET(C931,-M931,0),E931-OFFSET(C931,-M931+1,0),b)/100)</f>
        <v/>
      </c>
      <c r="AC931" s="249" t="str">
        <f aca="true">IF(I931="","",xCalcSkew(OFFSET(C931,-M931,0),J931-OFFSET(C931,-M931+1,0),b)/100)</f>
        <v/>
      </c>
      <c r="AE931" s="0" t="n">
        <f aca="false">D931*F931*10000*-1</f>
        <v>-0</v>
      </c>
      <c r="AF931" s="0" t="n">
        <f aca="false">I931*K931*10000*-1</f>
        <v>-0</v>
      </c>
      <c r="AG931" s="0" t="n">
        <f aca="false">AE931+AF931</f>
        <v>-0</v>
      </c>
    </row>
    <row r="932" customFormat="false" ht="12.75" hidden="false" customHeight="false" outlineLevel="0" collapsed="false">
      <c r="C932" s="273" t="e">
        <f aca="false">Q961+X961</f>
        <v>#NAME?</v>
      </c>
      <c r="D932" s="265"/>
      <c r="E932" s="266"/>
      <c r="F932" s="266"/>
      <c r="G932" s="267"/>
      <c r="I932" s="265"/>
      <c r="J932" s="266"/>
      <c r="K932" s="266"/>
      <c r="L932" s="268"/>
      <c r="M932" s="247" t="n">
        <f aca="false">M931+1</f>
        <v>7</v>
      </c>
      <c r="N932" s="175" t="str">
        <f aca="true">IF(D932="","",xEURO(OFFSET(C932,-M932+1,0),E932,OFFSET(C932,-M932+2,0),OFFSET(C932,-M932+2,0),OFFSET(C932,-M932+3,0)+AB932,OFFSET(C932,-M932+4,0),0,1)*D932)</f>
        <v/>
      </c>
      <c r="O932" s="235" t="str">
        <f aca="true">IF(D932="","",xEURO(OFFSET(C932,-M932+1,0),E932,OFFSET(C932,-M932+2,0),OFFSET(C932,-M932+2,0),OFFSET(C932,-M932+3,0)+AB932,OFFSET(C932,-M932+4,0),0,0))</f>
        <v/>
      </c>
      <c r="P932" s="175" t="str">
        <f aca="false">IF(D932="","",(O932-F932)*D932*10)</f>
        <v/>
      </c>
      <c r="Q932" s="175" t="str">
        <f aca="true">IF(D932="","",xEURO(OFFSET(C932,-M932+1,0),E932,OFFSET(C932,-M932+2,0),OFFSET(C932,-M932+2,0),OFFSET(C932,-M932+3,0)+AB932,OFFSET(C932,-M932+4,0),0,2)/10*D932)</f>
        <v/>
      </c>
      <c r="R932" s="248" t="str">
        <f aca="true">IF(D932="","",xEURO(OFFSET(C932,-M932+1,0),E932,OFFSET(C932,-M932+2,0),OFFSET(C932,-M932+2,0),OFFSET(C932,-M932+3,0)+AB932,OFFSET(C932,-M932+4,0),0,3)/100*D932*10000)</f>
        <v/>
      </c>
      <c r="S932" s="248" t="str">
        <f aca="true">IF(D932="","",xEURO(OFFSET(C932,-M932+1,0),E932,OFFSET(C932,-M932+2,0),OFFSET(C932,-M932+2,0),OFFSET(C932,-M932+3,0)+AB932,OFFSET(C932,-M932+4,0),0,5)/365.25*D932*10000)</f>
        <v/>
      </c>
      <c r="U932" s="175" t="str">
        <f aca="true">IF(I932="","",xEURO(OFFSET(C932,-M932+1,0),J932,OFFSET(C932,-M932+2,0),OFFSET(C932,-M932+2,0),OFFSET(C932,-M932+3,0)+AC932,OFFSET(C932,-M932+4,0),1,1)*I932)</f>
        <v/>
      </c>
      <c r="V932" s="235" t="str">
        <f aca="true">IF(I932="","",xEURO(OFFSET(C932,-M932+1,0),J932,OFFSET(C932,-M932+2,0),OFFSET(C932,-M932+2,0),OFFSET(C932,-M932+3,0)+AC932,OFFSET(C932,-M932+4,0),1,0))</f>
        <v/>
      </c>
      <c r="W932" s="175" t="str">
        <f aca="false">IF(I932="","",(V932-K932)*I932*10)</f>
        <v/>
      </c>
      <c r="X932" s="175" t="str">
        <f aca="true">IF(I932="","",xEURO(OFFSET(C932,-M932+1,0),J932,OFFSET(C932,-M932+2,0),OFFSET(C932,-M932+2,0),OFFSET(C932,-M932+3,0)+AC932,OFFSET(C932,-M932+4,0),1,2)/10*I932)</f>
        <v/>
      </c>
      <c r="Y932" s="248" t="str">
        <f aca="true">IF(I932="","",xEURO(OFFSET(C932,-M932+1,0),J932,OFFSET(C932,-M932+2,0),OFFSET(C932,-M932+2,0),OFFSET(C932,-M932+3,0)+AC932,OFFSET(C932,-M932+4,0),1,3)/100*I932*10000)</f>
        <v/>
      </c>
      <c r="Z932" s="248" t="str">
        <f aca="true">IF(I932="","",xEURO(OFFSET(C932,-M932+1,0),J932,OFFSET(C932,-M932+2,0),OFFSET(C932,-M932+2,0),OFFSET(C932,-M932+3,0)+AC932,OFFSET(C932,-M932+4,0),1,5)/365.25*I932*10000)</f>
        <v/>
      </c>
      <c r="AB932" s="249" t="str">
        <f aca="true">IF(D932="","",xCalcSkew(OFFSET(C932,-M932,0),E932-OFFSET(C932,-M932+1,0),b)/100)</f>
        <v/>
      </c>
      <c r="AC932" s="249" t="str">
        <f aca="true">IF(I932="","",xCalcSkew(OFFSET(C932,-M932,0),J932-OFFSET(C932,-M932+1,0),b)/100)</f>
        <v/>
      </c>
      <c r="AE932" s="0" t="n">
        <f aca="false">D932*F932*10000*-1</f>
        <v>-0</v>
      </c>
      <c r="AF932" s="0" t="n">
        <f aca="false">I932*K932*10000*-1</f>
        <v>-0</v>
      </c>
      <c r="AG932" s="0" t="n">
        <f aca="false">AE932+AF932</f>
        <v>-0</v>
      </c>
    </row>
    <row r="933" customFormat="false" ht="12.75" hidden="false" customHeight="false" outlineLevel="0" collapsed="false">
      <c r="C933" s="272" t="e">
        <f aca="false">R961+Y961</f>
        <v>#NAME?</v>
      </c>
      <c r="D933" s="265"/>
      <c r="E933" s="266"/>
      <c r="F933" s="266"/>
      <c r="G933" s="267"/>
      <c r="I933" s="265"/>
      <c r="J933" s="266"/>
      <c r="K933" s="266"/>
      <c r="L933" s="268"/>
      <c r="M933" s="247" t="n">
        <f aca="false">M932+1</f>
        <v>8</v>
      </c>
      <c r="N933" s="175" t="str">
        <f aca="true">IF(D933="","",xEURO(OFFSET(C933,-M933+1,0),E933,OFFSET(C933,-M933+2,0),OFFSET(C933,-M933+2,0),OFFSET(C933,-M933+3,0)+AB933,OFFSET(C933,-M933+4,0),0,1)*D933)</f>
        <v/>
      </c>
      <c r="O933" s="235" t="str">
        <f aca="true">IF(D933="","",xEURO(OFFSET(C933,-M933+1,0),E933,OFFSET(C933,-M933+2,0),OFFSET(C933,-M933+2,0),OFFSET(C933,-M933+3,0)+AB933,OFFSET(C933,-M933+4,0),0,0))</f>
        <v/>
      </c>
      <c r="P933" s="175" t="str">
        <f aca="false">IF(D933="","",(O933-F933)*D933*10)</f>
        <v/>
      </c>
      <c r="Q933" s="175" t="str">
        <f aca="true">IF(D933="","",xEURO(OFFSET(C933,-M933+1,0),E933,OFFSET(C933,-M933+2,0),OFFSET(C933,-M933+2,0),OFFSET(C933,-M933+3,0)+AB933,OFFSET(C933,-M933+4,0),0,2)/10*D933)</f>
        <v/>
      </c>
      <c r="R933" s="248" t="str">
        <f aca="true">IF(D933="","",xEURO(OFFSET(C933,-M933+1,0),E933,OFFSET(C933,-M933+2,0),OFFSET(C933,-M933+2,0),OFFSET(C933,-M933+3,0)+AB933,OFFSET(C933,-M933+4,0),0,3)/100*D933*10000)</f>
        <v/>
      </c>
      <c r="S933" s="248" t="str">
        <f aca="true">IF(D933="","",xEURO(OFFSET(C933,-M933+1,0),E933,OFFSET(C933,-M933+2,0),OFFSET(C933,-M933+2,0),OFFSET(C933,-M933+3,0)+AB933,OFFSET(C933,-M933+4,0),0,5)/365.25*D933*10000)</f>
        <v/>
      </c>
      <c r="U933" s="175" t="str">
        <f aca="true">IF(I933="","",xEURO(OFFSET(C933,-M933+1,0),J933,OFFSET(C933,-M933+2,0),OFFSET(C933,-M933+2,0),OFFSET(C933,-M933+3,0)+AC933,OFFSET(C933,-M933+4,0),1,1)*I933)</f>
        <v/>
      </c>
      <c r="V933" s="235" t="str">
        <f aca="true">IF(I933="","",xEURO(OFFSET(C933,-M933+1,0),J933,OFFSET(C933,-M933+2,0),OFFSET(C933,-M933+2,0),OFFSET(C933,-M933+3,0)+AC933,OFFSET(C933,-M933+4,0),1,0))</f>
        <v/>
      </c>
      <c r="W933" s="175" t="str">
        <f aca="false">IF(I933="","",(V933-K933)*I933*10)</f>
        <v/>
      </c>
      <c r="X933" s="175" t="str">
        <f aca="true">IF(I933="","",xEURO(OFFSET(C933,-M933+1,0),J933,OFFSET(C933,-M933+2,0),OFFSET(C933,-M933+2,0),OFFSET(C933,-M933+3,0)+AC933,OFFSET(C933,-M933+4,0),1,2)/10*I933)</f>
        <v/>
      </c>
      <c r="Y933" s="248" t="str">
        <f aca="true">IF(I933="","",xEURO(OFFSET(C933,-M933+1,0),J933,OFFSET(C933,-M933+2,0),OFFSET(C933,-M933+2,0),OFFSET(C933,-M933+3,0)+AC933,OFFSET(C933,-M933+4,0),1,3)/100*I933*10000)</f>
        <v/>
      </c>
      <c r="Z933" s="248" t="str">
        <f aca="true">IF(I933="","",xEURO(OFFSET(C933,-M933+1,0),J933,OFFSET(C933,-M933+2,0),OFFSET(C933,-M933+2,0),OFFSET(C933,-M933+3,0)+AC933,OFFSET(C933,-M933+4,0),1,5)/365.25*I933*10000)</f>
        <v/>
      </c>
      <c r="AB933" s="249" t="str">
        <f aca="true">IF(D933="","",xCalcSkew(OFFSET(C933,-M933,0),E933-OFFSET(C933,-M933+1,0),b)/100)</f>
        <v/>
      </c>
      <c r="AC933" s="249" t="str">
        <f aca="true">IF(I933="","",xCalcSkew(OFFSET(C933,-M933,0),J933-OFFSET(C933,-M933+1,0),b)/100)</f>
        <v/>
      </c>
      <c r="AE933" s="0" t="n">
        <f aca="false">D933*F933*10000*-1</f>
        <v>-0</v>
      </c>
      <c r="AF933" s="0" t="n">
        <f aca="false">I933*K933*10000*-1</f>
        <v>-0</v>
      </c>
      <c r="AG933" s="0" t="n">
        <f aca="false">AE933+AF933</f>
        <v>-0</v>
      </c>
    </row>
    <row r="934" customFormat="false" ht="12.75" hidden="false" customHeight="false" outlineLevel="0" collapsed="false">
      <c r="C934" s="272" t="e">
        <f aca="false">S961+Z961</f>
        <v>#NAME?</v>
      </c>
      <c r="D934" s="265"/>
      <c r="E934" s="266"/>
      <c r="F934" s="266"/>
      <c r="G934" s="267"/>
      <c r="I934" s="265"/>
      <c r="J934" s="266"/>
      <c r="K934" s="266"/>
      <c r="L934" s="268"/>
      <c r="M934" s="247" t="n">
        <f aca="false">M933+1</f>
        <v>9</v>
      </c>
      <c r="N934" s="175" t="str">
        <f aca="true">IF(D934="","",xEURO(OFFSET(C934,-M934+1,0),E934,OFFSET(C934,-M934+2,0),OFFSET(C934,-M934+2,0),OFFSET(C934,-M934+3,0)+AB934,OFFSET(C934,-M934+4,0),0,1)*D934)</f>
        <v/>
      </c>
      <c r="O934" s="235" t="str">
        <f aca="true">IF(D934="","",xEURO(OFFSET(C934,-M934+1,0),E934,OFFSET(C934,-M934+2,0),OFFSET(C934,-M934+2,0),OFFSET(C934,-M934+3,0)+AB934,OFFSET(C934,-M934+4,0),0,0))</f>
        <v/>
      </c>
      <c r="P934" s="175" t="str">
        <f aca="false">IF(D934="","",(O934-F934)*D934*10)</f>
        <v/>
      </c>
      <c r="Q934" s="175" t="str">
        <f aca="true">IF(D934="","",xEURO(OFFSET(C934,-M934+1,0),E934,OFFSET(C934,-M934+2,0),OFFSET(C934,-M934+2,0),OFFSET(C934,-M934+3,0)+AB934,OFFSET(C934,-M934+4,0),0,2)/10*D934)</f>
        <v/>
      </c>
      <c r="R934" s="248" t="str">
        <f aca="true">IF(D934="","",xEURO(OFFSET(C934,-M934+1,0),E934,OFFSET(C934,-M934+2,0),OFFSET(C934,-M934+2,0),OFFSET(C934,-M934+3,0)+AB934,OFFSET(C934,-M934+4,0),0,3)/100*D934*10000)</f>
        <v/>
      </c>
      <c r="S934" s="248" t="str">
        <f aca="true">IF(D934="","",xEURO(OFFSET(C934,-M934+1,0),E934,OFFSET(C934,-M934+2,0),OFFSET(C934,-M934+2,0),OFFSET(C934,-M934+3,0)+AB934,OFFSET(C934,-M934+4,0),0,5)/365.25*D934*10000)</f>
        <v/>
      </c>
      <c r="U934" s="175" t="str">
        <f aca="true">IF(I934="","",xEURO(OFFSET(C934,-M934+1,0),J934,OFFSET(C934,-M934+2,0),OFFSET(C934,-M934+2,0),OFFSET(C934,-M934+3,0)+AC934,OFFSET(C934,-M934+4,0),1,1)*I934)</f>
        <v/>
      </c>
      <c r="V934" s="235" t="str">
        <f aca="true">IF(I934="","",xEURO(OFFSET(C934,-M934+1,0),J934,OFFSET(C934,-M934+2,0),OFFSET(C934,-M934+2,0),OFFSET(C934,-M934+3,0)+AC934,OFFSET(C934,-M934+4,0),1,0))</f>
        <v/>
      </c>
      <c r="W934" s="175" t="str">
        <f aca="false">IF(I934="","",(V934-K934)*I934*10)</f>
        <v/>
      </c>
      <c r="X934" s="175" t="str">
        <f aca="true">IF(I934="","",xEURO(OFFSET(C934,-M934+1,0),J934,OFFSET(C934,-M934+2,0),OFFSET(C934,-M934+2,0),OFFSET(C934,-M934+3,0)+AC934,OFFSET(C934,-M934+4,0),1,2)/10*I934)</f>
        <v/>
      </c>
      <c r="Y934" s="248" t="str">
        <f aca="true">IF(I934="","",xEURO(OFFSET(C934,-M934+1,0),J934,OFFSET(C934,-M934+2,0),OFFSET(C934,-M934+2,0),OFFSET(C934,-M934+3,0)+AC934,OFFSET(C934,-M934+4,0),1,3)/100*I934*10000)</f>
        <v/>
      </c>
      <c r="Z934" s="248" t="str">
        <f aca="true">IF(I934="","",xEURO(OFFSET(C934,-M934+1,0),J934,OFFSET(C934,-M934+2,0),OFFSET(C934,-M934+2,0),OFFSET(C934,-M934+3,0)+AC934,OFFSET(C934,-M934+4,0),1,5)/365.25*I934*10000)</f>
        <v/>
      </c>
      <c r="AB934" s="249" t="str">
        <f aca="true">IF(D934="","",xCalcSkew(OFFSET(C934,-M934,0),E934-OFFSET(C934,-M934+1,0),b)/100)</f>
        <v/>
      </c>
      <c r="AC934" s="249" t="str">
        <f aca="true">IF(I934="","",xCalcSkew(OFFSET(C934,-M934,0),J934-OFFSET(C934,-M934+1,0),b)/100)</f>
        <v/>
      </c>
      <c r="AE934" s="0" t="n">
        <f aca="false">D934*F934*10000*-1</f>
        <v>-0</v>
      </c>
      <c r="AF934" s="0" t="n">
        <f aca="false">I934*K934*10000*-1</f>
        <v>-0</v>
      </c>
      <c r="AG934" s="0" t="n">
        <f aca="false">AE934+AF934</f>
        <v>-0</v>
      </c>
    </row>
    <row r="935" customFormat="false" ht="12.75" hidden="false" customHeight="false" outlineLevel="0" collapsed="false">
      <c r="C935" s="272" t="e">
        <f aca="false">P961+W961</f>
        <v>#NAME?</v>
      </c>
      <c r="D935" s="265"/>
      <c r="E935" s="266"/>
      <c r="F935" s="266"/>
      <c r="G935" s="267"/>
      <c r="I935" s="265"/>
      <c r="J935" s="266"/>
      <c r="K935" s="266"/>
      <c r="L935" s="268"/>
      <c r="M935" s="247" t="n">
        <f aca="false">M934+1</f>
        <v>10</v>
      </c>
      <c r="N935" s="175" t="str">
        <f aca="true">IF(D935="","",xEURO(OFFSET(C935,-M935+1,0),E935,OFFSET(C935,-M935+2,0),OFFSET(C935,-M935+2,0),OFFSET(C935,-M935+3,0)+AB935,OFFSET(C935,-M935+4,0),0,1)*D935)</f>
        <v/>
      </c>
      <c r="O935" s="235" t="str">
        <f aca="true">IF(D935="","",xEURO(OFFSET(C935,-M935+1,0),E935,OFFSET(C935,-M935+2,0),OFFSET(C935,-M935+2,0),OFFSET(C935,-M935+3,0)+AB935,OFFSET(C935,-M935+4,0),0,0))</f>
        <v/>
      </c>
      <c r="P935" s="175" t="str">
        <f aca="false">IF(D935="","",(O935-F935)*D935*10)</f>
        <v/>
      </c>
      <c r="Q935" s="175" t="str">
        <f aca="true">IF(D935="","",xEURO(OFFSET(C935,-M935+1,0),E935,OFFSET(C935,-M935+2,0),OFFSET(C935,-M935+2,0),OFFSET(C935,-M935+3,0)+AB935,OFFSET(C935,-M935+4,0),0,2)/10*D935)</f>
        <v/>
      </c>
      <c r="R935" s="248" t="str">
        <f aca="true">IF(D935="","",xEURO(OFFSET(C935,-M935+1,0),E935,OFFSET(C935,-M935+2,0),OFFSET(C935,-M935+2,0),OFFSET(C935,-M935+3,0)+AB935,OFFSET(C935,-M935+4,0),0,3)/100*D935*10000)</f>
        <v/>
      </c>
      <c r="S935" s="248" t="str">
        <f aca="true">IF(D935="","",xEURO(OFFSET(C935,-M935+1,0),E935,OFFSET(C935,-M935+2,0),OFFSET(C935,-M935+2,0),OFFSET(C935,-M935+3,0)+AB935,OFFSET(C935,-M935+4,0),0,5)/365.25*D935*10000)</f>
        <v/>
      </c>
      <c r="U935" s="175" t="str">
        <f aca="true">IF(I935="","",xEURO(OFFSET(C935,-M935+1,0),J935,OFFSET(C935,-M935+2,0),OFFSET(C935,-M935+2,0),OFFSET(C935,-M935+3,0)+AC935,OFFSET(C935,-M935+4,0),1,1)*I935)</f>
        <v/>
      </c>
      <c r="V935" s="235" t="str">
        <f aca="true">IF(I935="","",xEURO(OFFSET(C935,-M935+1,0),J935,OFFSET(C935,-M935+2,0),OFFSET(C935,-M935+2,0),OFFSET(C935,-M935+3,0)+AC935,OFFSET(C935,-M935+4,0),1,0))</f>
        <v/>
      </c>
      <c r="W935" s="175" t="str">
        <f aca="false">IF(I935="","",(V935-K935)*I935*10)</f>
        <v/>
      </c>
      <c r="X935" s="175" t="str">
        <f aca="true">IF(I935="","",xEURO(OFFSET(C935,-M935+1,0),J935,OFFSET(C935,-M935+2,0),OFFSET(C935,-M935+2,0),OFFSET(C935,-M935+3,0)+AC935,OFFSET(C935,-M935+4,0),1,2)/10*I935)</f>
        <v/>
      </c>
      <c r="Y935" s="248" t="str">
        <f aca="true">IF(I935="","",xEURO(OFFSET(C935,-M935+1,0),J935,OFFSET(C935,-M935+2,0),OFFSET(C935,-M935+2,0),OFFSET(C935,-M935+3,0)+AC935,OFFSET(C935,-M935+4,0),1,3)/100*I935*10000)</f>
        <v/>
      </c>
      <c r="Z935" s="248" t="str">
        <f aca="true">IF(I935="","",xEURO(OFFSET(C935,-M935+1,0),J935,OFFSET(C935,-M935+2,0),OFFSET(C935,-M935+2,0),OFFSET(C935,-M935+3,0)+AC935,OFFSET(C935,-M935+4,0),1,5)/365.25*I935*10000)</f>
        <v/>
      </c>
      <c r="AB935" s="249" t="str">
        <f aca="true">IF(D935="","",xCalcSkew(OFFSET(C935,-M935,0),E935-OFFSET(C935,-M935+1,0),b)/100)</f>
        <v/>
      </c>
      <c r="AC935" s="249" t="str">
        <f aca="true">IF(I935="","",xCalcSkew(OFFSET(C935,-M935,0),J935-OFFSET(C935,-M935+1,0),b)/100)</f>
        <v/>
      </c>
      <c r="AE935" s="0" t="n">
        <f aca="false">D935*F935*10000*-1</f>
        <v>-0</v>
      </c>
      <c r="AF935" s="0" t="n">
        <f aca="false">I935*K935*10000*-1</f>
        <v>-0</v>
      </c>
      <c r="AG935" s="0" t="n">
        <f aca="false">AE935+AF935</f>
        <v>-0</v>
      </c>
    </row>
    <row r="936" customFormat="false" ht="12.75" hidden="false" customHeight="false" outlineLevel="0" collapsed="false">
      <c r="D936" s="265"/>
      <c r="E936" s="266"/>
      <c r="F936" s="266"/>
      <c r="G936" s="267"/>
      <c r="I936" s="265"/>
      <c r="J936" s="266"/>
      <c r="K936" s="266"/>
      <c r="L936" s="268"/>
      <c r="M936" s="247" t="n">
        <f aca="false">M935+1</f>
        <v>11</v>
      </c>
      <c r="N936" s="175" t="str">
        <f aca="true">IF(D936="","",xEURO(OFFSET(C936,-M936+1,0),E936,OFFSET(C936,-M936+2,0),OFFSET(C936,-M936+2,0),OFFSET(C936,-M936+3,0)+AB936,OFFSET(C936,-M936+4,0),0,1)*D936)</f>
        <v/>
      </c>
      <c r="O936" s="235" t="str">
        <f aca="true">IF(D936="","",xEURO(OFFSET(C936,-M936+1,0),E936,OFFSET(C936,-M936+2,0),OFFSET(C936,-M936+2,0),OFFSET(C936,-M936+3,0)+AB936,OFFSET(C936,-M936+4,0),0,0))</f>
        <v/>
      </c>
      <c r="P936" s="175" t="str">
        <f aca="false">IF(D936="","",(O936-F936)*D936*10)</f>
        <v/>
      </c>
      <c r="Q936" s="175" t="str">
        <f aca="true">IF(D936="","",xEURO(OFFSET(C936,-M936+1,0),E936,OFFSET(C936,-M936+2,0),OFFSET(C936,-M936+2,0),OFFSET(C936,-M936+3,0)+AB936,OFFSET(C936,-M936+4,0),0,2)/10*D936)</f>
        <v/>
      </c>
      <c r="R936" s="248" t="str">
        <f aca="true">IF(D936="","",xEURO(OFFSET(C936,-M936+1,0),E936,OFFSET(C936,-M936+2,0),OFFSET(C936,-M936+2,0),OFFSET(C936,-M936+3,0)+AB936,OFFSET(C936,-M936+4,0),0,3)/100*D936*10000)</f>
        <v/>
      </c>
      <c r="S936" s="248" t="str">
        <f aca="true">IF(D936="","",xEURO(OFFSET(C936,-M936+1,0),E936,OFFSET(C936,-M936+2,0),OFFSET(C936,-M936+2,0),OFFSET(C936,-M936+3,0)+AB936,OFFSET(C936,-M936+4,0),0,5)/365.25*D936*10000)</f>
        <v/>
      </c>
      <c r="U936" s="175" t="str">
        <f aca="true">IF(I936="","",xEURO(OFFSET(C936,-M936+1,0),J936,OFFSET(C936,-M936+2,0),OFFSET(C936,-M936+2,0),OFFSET(C936,-M936+3,0)+AC936,OFFSET(C936,-M936+4,0),1,1)*I936)</f>
        <v/>
      </c>
      <c r="V936" s="235" t="str">
        <f aca="true">IF(I936="","",xEURO(OFFSET(C936,-M936+1,0),J936,OFFSET(C936,-M936+2,0),OFFSET(C936,-M936+2,0),OFFSET(C936,-M936+3,0)+AC936,OFFSET(C936,-M936+4,0),1,0))</f>
        <v/>
      </c>
      <c r="W936" s="175" t="str">
        <f aca="false">IF(I936="","",(V936-K936)*I936*10)</f>
        <v/>
      </c>
      <c r="X936" s="175" t="str">
        <f aca="true">IF(I936="","",xEURO(OFFSET(C936,-M936+1,0),J936,OFFSET(C936,-M936+2,0),OFFSET(C936,-M936+2,0),OFFSET(C936,-M936+3,0)+AC936,OFFSET(C936,-M936+4,0),1,2)/10*I936)</f>
        <v/>
      </c>
      <c r="Y936" s="248" t="str">
        <f aca="true">IF(I936="","",xEURO(OFFSET(C936,-M936+1,0),J936,OFFSET(C936,-M936+2,0),OFFSET(C936,-M936+2,0),OFFSET(C936,-M936+3,0)+AC936,OFFSET(C936,-M936+4,0),1,3)/100*I936*10000)</f>
        <v/>
      </c>
      <c r="Z936" s="248" t="str">
        <f aca="true">IF(I936="","",xEURO(OFFSET(C936,-M936+1,0),J936,OFFSET(C936,-M936+2,0),OFFSET(C936,-M936+2,0),OFFSET(C936,-M936+3,0)+AC936,OFFSET(C936,-M936+4,0),1,5)/365.25*I936*10000)</f>
        <v/>
      </c>
      <c r="AB936" s="249" t="str">
        <f aca="true">IF(D936="","",xCalcSkew(OFFSET(C936,-M936,0),E936-OFFSET(C936,-M936+1,0),b)/100)</f>
        <v/>
      </c>
      <c r="AC936" s="249" t="str">
        <f aca="true">IF(I936="","",xCalcSkew(OFFSET(C936,-M936,0),J936-OFFSET(C936,-M936+1,0),b)/100)</f>
        <v/>
      </c>
      <c r="AE936" s="0" t="n">
        <f aca="false">D936*F936*10000*-1</f>
        <v>-0</v>
      </c>
      <c r="AF936" s="0" t="n">
        <f aca="false">I936*K936*10000*-1</f>
        <v>-0</v>
      </c>
      <c r="AG936" s="0" t="n">
        <f aca="false">AE936+AF936</f>
        <v>-0</v>
      </c>
    </row>
    <row r="937" customFormat="false" ht="12.75" hidden="false" customHeight="false" outlineLevel="0" collapsed="false">
      <c r="D937" s="265"/>
      <c r="E937" s="266"/>
      <c r="F937" s="266"/>
      <c r="G937" s="267"/>
      <c r="I937" s="265"/>
      <c r="J937" s="266"/>
      <c r="K937" s="266"/>
      <c r="L937" s="268"/>
      <c r="M937" s="247" t="n">
        <f aca="false">M936+1</f>
        <v>12</v>
      </c>
      <c r="N937" s="175" t="str">
        <f aca="true">IF(D937="","",xEURO(OFFSET(C937,-M937+1,0),E937,OFFSET(C937,-M937+2,0),OFFSET(C937,-M937+2,0),OFFSET(C937,-M937+3,0)+AB937,OFFSET(C937,-M937+4,0),0,1)*D937)</f>
        <v/>
      </c>
      <c r="O937" s="235" t="str">
        <f aca="true">IF(D937="","",xEURO(OFFSET(C937,-M937+1,0),E937,OFFSET(C937,-M937+2,0),OFFSET(C937,-M937+2,0),OFFSET(C937,-M937+3,0)+AB937,OFFSET(C937,-M937+4,0),0,0))</f>
        <v/>
      </c>
      <c r="P937" s="175" t="str">
        <f aca="false">IF(D937="","",(O937-F937)*D937*10)</f>
        <v/>
      </c>
      <c r="Q937" s="175" t="str">
        <f aca="true">IF(D937="","",xEURO(OFFSET(C937,-M937+1,0),E937,OFFSET(C937,-M937+2,0),OFFSET(C937,-M937+2,0),OFFSET(C937,-M937+3,0)+AB937,OFFSET(C937,-M937+4,0),0,2)/10*D937)</f>
        <v/>
      </c>
      <c r="R937" s="248" t="str">
        <f aca="true">IF(D937="","",xEURO(OFFSET(C937,-M937+1,0),E937,OFFSET(C937,-M937+2,0),OFFSET(C937,-M937+2,0),OFFSET(C937,-M937+3,0)+AB937,OFFSET(C937,-M937+4,0),0,3)/100*D937*10000)</f>
        <v/>
      </c>
      <c r="S937" s="248" t="str">
        <f aca="true">IF(D937="","",xEURO(OFFSET(C937,-M937+1,0),E937,OFFSET(C937,-M937+2,0),OFFSET(C937,-M937+2,0),OFFSET(C937,-M937+3,0)+AB937,OFFSET(C937,-M937+4,0),0,5)/365.25*D937*10000)</f>
        <v/>
      </c>
      <c r="U937" s="175" t="str">
        <f aca="true">IF(I937="","",xEURO(OFFSET(C937,-M937+1,0),J937,OFFSET(C937,-M937+2,0),OFFSET(C937,-M937+2,0),OFFSET(C937,-M937+3,0)+AC937,OFFSET(C937,-M937+4,0),1,1)*I937)</f>
        <v/>
      </c>
      <c r="V937" s="235" t="str">
        <f aca="true">IF(I937="","",xEURO(OFFSET(C937,-M937+1,0),J937,OFFSET(C937,-M937+2,0),OFFSET(C937,-M937+2,0),OFFSET(C937,-M937+3,0)+AC937,OFFSET(C937,-M937+4,0),1,0))</f>
        <v/>
      </c>
      <c r="W937" s="175" t="str">
        <f aca="false">IF(I937="","",(V937-K937)*I937*10)</f>
        <v/>
      </c>
      <c r="X937" s="175" t="str">
        <f aca="true">IF(I937="","",xEURO(OFFSET(C937,-M937+1,0),J937,OFFSET(C937,-M937+2,0),OFFSET(C937,-M937+2,0),OFFSET(C937,-M937+3,0)+AC937,OFFSET(C937,-M937+4,0),1,2)/10*I937)</f>
        <v/>
      </c>
      <c r="Y937" s="248" t="str">
        <f aca="true">IF(I937="","",xEURO(OFFSET(C937,-M937+1,0),J937,OFFSET(C937,-M937+2,0),OFFSET(C937,-M937+2,0),OFFSET(C937,-M937+3,0)+AC937,OFFSET(C937,-M937+4,0),1,3)/100*I937*10000)</f>
        <v/>
      </c>
      <c r="Z937" s="248" t="str">
        <f aca="true">IF(I937="","",xEURO(OFFSET(C937,-M937+1,0),J937,OFFSET(C937,-M937+2,0),OFFSET(C937,-M937+2,0),OFFSET(C937,-M937+3,0)+AC937,OFFSET(C937,-M937+4,0),1,5)/365.25*I937*10000)</f>
        <v/>
      </c>
      <c r="AB937" s="249" t="str">
        <f aca="true">IF(D937="","",xCalcSkew(OFFSET(C937,-M937,0),E937-OFFSET(C937,-M937+1,0),b)/100)</f>
        <v/>
      </c>
      <c r="AC937" s="249" t="str">
        <f aca="true">IF(I937="","",xCalcSkew(OFFSET(C937,-M937,0),J937-OFFSET(C937,-M937+1,0),b)/100)</f>
        <v/>
      </c>
      <c r="AE937" s="0" t="n">
        <f aca="false">D937*F937*10000*-1</f>
        <v>-0</v>
      </c>
      <c r="AF937" s="0" t="n">
        <f aca="false">I937*K937*10000*-1</f>
        <v>-0</v>
      </c>
      <c r="AG937" s="0" t="n">
        <f aca="false">AE937+AF937</f>
        <v>-0</v>
      </c>
    </row>
    <row r="938" customFormat="false" ht="12.75" hidden="false" customHeight="false" outlineLevel="0" collapsed="false">
      <c r="D938" s="265"/>
      <c r="E938" s="266"/>
      <c r="F938" s="266"/>
      <c r="G938" s="267"/>
      <c r="I938" s="265"/>
      <c r="J938" s="266"/>
      <c r="K938" s="266"/>
      <c r="L938" s="268"/>
      <c r="M938" s="247" t="n">
        <f aca="false">M937+1</f>
        <v>13</v>
      </c>
      <c r="N938" s="175" t="str">
        <f aca="true">IF(D938="","",xEURO(OFFSET(C938,-M938+1,0),E938,OFFSET(C938,-M938+2,0),OFFSET(C938,-M938+2,0),OFFSET(C938,-M938+3,0)+AB938,OFFSET(C938,-M938+4,0),0,1)*D938)</f>
        <v/>
      </c>
      <c r="O938" s="235" t="str">
        <f aca="true">IF(D938="","",xEURO(OFFSET(C938,-M938+1,0),E938,OFFSET(C938,-M938+2,0),OFFSET(C938,-M938+2,0),OFFSET(C938,-M938+3,0)+AB938,OFFSET(C938,-M938+4,0),0,0))</f>
        <v/>
      </c>
      <c r="P938" s="175" t="str">
        <f aca="false">IF(D938="","",(O938-F938)*D938*10)</f>
        <v/>
      </c>
      <c r="Q938" s="175" t="str">
        <f aca="true">IF(D938="","",xEURO(OFFSET(C938,-M938+1,0),E938,OFFSET(C938,-M938+2,0),OFFSET(C938,-M938+2,0),OFFSET(C938,-M938+3,0)+AB938,OFFSET(C938,-M938+4,0),0,2)/10*D938)</f>
        <v/>
      </c>
      <c r="R938" s="248" t="str">
        <f aca="true">IF(D938="","",xEURO(OFFSET(C938,-M938+1,0),E938,OFFSET(C938,-M938+2,0),OFFSET(C938,-M938+2,0),OFFSET(C938,-M938+3,0)+AB938,OFFSET(C938,-M938+4,0),0,3)/100*D938*10000)</f>
        <v/>
      </c>
      <c r="S938" s="248" t="str">
        <f aca="true">IF(D938="","",xEURO(OFFSET(C938,-M938+1,0),E938,OFFSET(C938,-M938+2,0),OFFSET(C938,-M938+2,0),OFFSET(C938,-M938+3,0)+AB938,OFFSET(C938,-M938+4,0),0,5)/365.25*D938*10000)</f>
        <v/>
      </c>
      <c r="U938" s="175" t="str">
        <f aca="true">IF(I938="","",xEURO(OFFSET(C938,-M938+1,0),J938,OFFSET(C938,-M938+2,0),OFFSET(C938,-M938+2,0),OFFSET(C938,-M938+3,0)+AC938,OFFSET(C938,-M938+4,0),1,1)*I938)</f>
        <v/>
      </c>
      <c r="V938" s="235" t="str">
        <f aca="true">IF(I938="","",xEURO(OFFSET(C938,-M938+1,0),J938,OFFSET(C938,-M938+2,0),OFFSET(C938,-M938+2,0),OFFSET(C938,-M938+3,0)+AC938,OFFSET(C938,-M938+4,0),1,0))</f>
        <v/>
      </c>
      <c r="W938" s="175" t="str">
        <f aca="false">IF(I938="","",(V938-K938)*I938*10)</f>
        <v/>
      </c>
      <c r="X938" s="175" t="str">
        <f aca="true">IF(I938="","",xEURO(OFFSET(C938,-M938+1,0),J938,OFFSET(C938,-M938+2,0),OFFSET(C938,-M938+2,0),OFFSET(C938,-M938+3,0)+AC938,OFFSET(C938,-M938+4,0),1,2)/10*I938)</f>
        <v/>
      </c>
      <c r="Y938" s="248" t="str">
        <f aca="true">IF(I938="","",xEURO(OFFSET(C938,-M938+1,0),J938,OFFSET(C938,-M938+2,0),OFFSET(C938,-M938+2,0),OFFSET(C938,-M938+3,0)+AC938,OFFSET(C938,-M938+4,0),1,3)/100*I938*10000)</f>
        <v/>
      </c>
      <c r="Z938" s="248" t="str">
        <f aca="true">IF(I938="","",xEURO(OFFSET(C938,-M938+1,0),J938,OFFSET(C938,-M938+2,0),OFFSET(C938,-M938+2,0),OFFSET(C938,-M938+3,0)+AC938,OFFSET(C938,-M938+4,0),1,5)/365.25*I938*10000)</f>
        <v/>
      </c>
      <c r="AB938" s="249" t="str">
        <f aca="true">IF(D938="","",xCalcSkew(OFFSET(C938,-M938,0),E938-OFFSET(C938,-M938+1,0),b)/100)</f>
        <v/>
      </c>
      <c r="AC938" s="249" t="str">
        <f aca="true">IF(I938="","",xCalcSkew(OFFSET(C938,-M938,0),J938-OFFSET(C938,-M938+1,0),b)/100)</f>
        <v/>
      </c>
      <c r="AE938" s="0" t="n">
        <f aca="false">D938*F938*10000*-1</f>
        <v>-0</v>
      </c>
      <c r="AF938" s="0" t="n">
        <f aca="false">I938*K938*10000*-1</f>
        <v>-0</v>
      </c>
      <c r="AG938" s="0" t="n">
        <f aca="false">AE938+AF938</f>
        <v>-0</v>
      </c>
    </row>
    <row r="939" customFormat="false" ht="12.75" hidden="false" customHeight="false" outlineLevel="0" collapsed="false">
      <c r="D939" s="265"/>
      <c r="E939" s="266"/>
      <c r="F939" s="266"/>
      <c r="G939" s="267"/>
      <c r="I939" s="265"/>
      <c r="J939" s="266"/>
      <c r="K939" s="266"/>
      <c r="L939" s="268"/>
      <c r="M939" s="247" t="n">
        <f aca="false">M938+1</f>
        <v>14</v>
      </c>
      <c r="N939" s="175" t="str">
        <f aca="true">IF(D939="","",xEURO(OFFSET(C939,-M939+1,0),E939,OFFSET(C939,-M939+2,0),OFFSET(C939,-M939+2,0),OFFSET(C939,-M939+3,0)+AB939,OFFSET(C939,-M939+4,0),0,1)*D939)</f>
        <v/>
      </c>
      <c r="O939" s="235" t="str">
        <f aca="true">IF(D939="","",xEURO(OFFSET(C939,-M939+1,0),E939,OFFSET(C939,-M939+2,0),OFFSET(C939,-M939+2,0),OFFSET(C939,-M939+3,0)+AB939,OFFSET(C939,-M939+4,0),0,0))</f>
        <v/>
      </c>
      <c r="P939" s="175" t="str">
        <f aca="false">IF(D939="","",(O939-F939)*D939*10)</f>
        <v/>
      </c>
      <c r="Q939" s="175" t="str">
        <f aca="true">IF(D939="","",xEURO(OFFSET(C939,-M939+1,0),E939,OFFSET(C939,-M939+2,0),OFFSET(C939,-M939+2,0),OFFSET(C939,-M939+3,0)+AB939,OFFSET(C939,-M939+4,0),0,2)/10*D939)</f>
        <v/>
      </c>
      <c r="R939" s="248" t="str">
        <f aca="true">IF(D939="","",xEURO(OFFSET(C939,-M939+1,0),E939,OFFSET(C939,-M939+2,0),OFFSET(C939,-M939+2,0),OFFSET(C939,-M939+3,0)+AB939,OFFSET(C939,-M939+4,0),0,3)/100*D939*10000)</f>
        <v/>
      </c>
      <c r="S939" s="248" t="str">
        <f aca="true">IF(D939="","",xEURO(OFFSET(C939,-M939+1,0),E939,OFFSET(C939,-M939+2,0),OFFSET(C939,-M939+2,0),OFFSET(C939,-M939+3,0)+AB939,OFFSET(C939,-M939+4,0),0,5)/365.25*D939*10000)</f>
        <v/>
      </c>
      <c r="U939" s="175" t="str">
        <f aca="true">IF(I939="","",xEURO(OFFSET(C939,-M939+1,0),J939,OFFSET(C939,-M939+2,0),OFFSET(C939,-M939+2,0),OFFSET(C939,-M939+3,0)+AC939,OFFSET(C939,-M939+4,0),1,1)*I939)</f>
        <v/>
      </c>
      <c r="V939" s="235" t="str">
        <f aca="true">IF(I939="","",xEURO(OFFSET(C939,-M939+1,0),J939,OFFSET(C939,-M939+2,0),OFFSET(C939,-M939+2,0),OFFSET(C939,-M939+3,0)+AC939,OFFSET(C939,-M939+4,0),1,0))</f>
        <v/>
      </c>
      <c r="W939" s="175" t="str">
        <f aca="false">IF(I939="","",(V939-K939)*I939*10)</f>
        <v/>
      </c>
      <c r="X939" s="175" t="str">
        <f aca="true">IF(I939="","",xEURO(OFFSET(C939,-M939+1,0),J939,OFFSET(C939,-M939+2,0),OFFSET(C939,-M939+2,0),OFFSET(C939,-M939+3,0)+AC939,OFFSET(C939,-M939+4,0),1,2)/10*I939)</f>
        <v/>
      </c>
      <c r="Y939" s="248" t="str">
        <f aca="true">IF(I939="","",xEURO(OFFSET(C939,-M939+1,0),J939,OFFSET(C939,-M939+2,0),OFFSET(C939,-M939+2,0),OFFSET(C939,-M939+3,0)+AC939,OFFSET(C939,-M939+4,0),1,3)/100*I939*10000)</f>
        <v/>
      </c>
      <c r="Z939" s="248" t="str">
        <f aca="true">IF(I939="","",xEURO(OFFSET(C939,-M939+1,0),J939,OFFSET(C939,-M939+2,0),OFFSET(C939,-M939+2,0),OFFSET(C939,-M939+3,0)+AC939,OFFSET(C939,-M939+4,0),1,5)/365.25*I939*10000)</f>
        <v/>
      </c>
      <c r="AB939" s="249" t="str">
        <f aca="true">IF(D939="","",xCalcSkew(OFFSET(C939,-M939,0),E939-OFFSET(C939,-M939+1,0),b)/100)</f>
        <v/>
      </c>
      <c r="AC939" s="249" t="str">
        <f aca="true">IF(I939="","",xCalcSkew(OFFSET(C939,-M939,0),J939-OFFSET(C939,-M939+1,0),b)/100)</f>
        <v/>
      </c>
      <c r="AE939" s="0" t="n">
        <f aca="false">D939*F939*10000*-1</f>
        <v>-0</v>
      </c>
      <c r="AF939" s="0" t="n">
        <f aca="false">I939*K939*10000*-1</f>
        <v>-0</v>
      </c>
      <c r="AG939" s="0" t="n">
        <f aca="false">AE939+AF939</f>
        <v>-0</v>
      </c>
    </row>
    <row r="940" customFormat="false" ht="12.75" hidden="false" customHeight="false" outlineLevel="0" collapsed="false">
      <c r="D940" s="265"/>
      <c r="E940" s="266"/>
      <c r="F940" s="266"/>
      <c r="G940" s="267"/>
      <c r="I940" s="265"/>
      <c r="J940" s="266"/>
      <c r="K940" s="266"/>
      <c r="L940" s="268"/>
      <c r="M940" s="247" t="n">
        <f aca="false">M939+1</f>
        <v>15</v>
      </c>
      <c r="N940" s="175" t="str">
        <f aca="true">IF(D940="","",xEURO(OFFSET(C940,-M940+1,0),E940,OFFSET(C940,-M940+2,0),OFFSET(C940,-M940+2,0),OFFSET(C940,-M940+3,0)+AB940,OFFSET(C940,-M940+4,0),0,1)*D940)</f>
        <v/>
      </c>
      <c r="O940" s="235" t="str">
        <f aca="true">IF(D940="","",xEURO(OFFSET(C940,-M940+1,0),E940,OFFSET(C940,-M940+2,0),OFFSET(C940,-M940+2,0),OFFSET(C940,-M940+3,0)+AB940,OFFSET(C940,-M940+4,0),0,0))</f>
        <v/>
      </c>
      <c r="P940" s="175" t="str">
        <f aca="false">IF(D940="","",(O940-F940)*D940*10)</f>
        <v/>
      </c>
      <c r="Q940" s="175" t="str">
        <f aca="true">IF(D940="","",xEURO(OFFSET(C940,-M940+1,0),E940,OFFSET(C940,-M940+2,0),OFFSET(C940,-M940+2,0),OFFSET(C940,-M940+3,0)+AB940,OFFSET(C940,-M940+4,0),0,2)/10*D940)</f>
        <v/>
      </c>
      <c r="R940" s="248" t="str">
        <f aca="true">IF(D940="","",xEURO(OFFSET(C940,-M940+1,0),E940,OFFSET(C940,-M940+2,0),OFFSET(C940,-M940+2,0),OFFSET(C940,-M940+3,0)+AB940,OFFSET(C940,-M940+4,0),0,3)/100*D940*10000)</f>
        <v/>
      </c>
      <c r="S940" s="248" t="str">
        <f aca="true">IF(D940="","",xEURO(OFFSET(C940,-M940+1,0),E940,OFFSET(C940,-M940+2,0),OFFSET(C940,-M940+2,0),OFFSET(C940,-M940+3,0)+AB940,OFFSET(C940,-M940+4,0),0,5)/365.25*D940*10000)</f>
        <v/>
      </c>
      <c r="U940" s="175" t="str">
        <f aca="true">IF(I940="","",xEURO(OFFSET(C940,-M940+1,0),J940,OFFSET(C940,-M940+2,0),OFFSET(C940,-M940+2,0),OFFSET(C940,-M940+3,0)+AC940,OFFSET(C940,-M940+4,0),1,1)*I940)</f>
        <v/>
      </c>
      <c r="V940" s="235" t="str">
        <f aca="true">IF(I940="","",xEURO(OFFSET(C940,-M940+1,0),J940,OFFSET(C940,-M940+2,0),OFFSET(C940,-M940+2,0),OFFSET(C940,-M940+3,0)+AC940,OFFSET(C940,-M940+4,0),1,0))</f>
        <v/>
      </c>
      <c r="W940" s="175" t="str">
        <f aca="false">IF(I940="","",(V940-K940)*I940*10)</f>
        <v/>
      </c>
      <c r="X940" s="175" t="str">
        <f aca="true">IF(I940="","",xEURO(OFFSET(C940,-M940+1,0),J940,OFFSET(C940,-M940+2,0),OFFSET(C940,-M940+2,0),OFFSET(C940,-M940+3,0)+AC940,OFFSET(C940,-M940+4,0),1,2)/10*I940)</f>
        <v/>
      </c>
      <c r="Y940" s="248" t="str">
        <f aca="true">IF(I940="","",xEURO(OFFSET(C940,-M940+1,0),J940,OFFSET(C940,-M940+2,0),OFFSET(C940,-M940+2,0),OFFSET(C940,-M940+3,0)+AC940,OFFSET(C940,-M940+4,0),1,3)/100*I940*10000)</f>
        <v/>
      </c>
      <c r="Z940" s="248" t="str">
        <f aca="true">IF(I940="","",xEURO(OFFSET(C940,-M940+1,0),J940,OFFSET(C940,-M940+2,0),OFFSET(C940,-M940+2,0),OFFSET(C940,-M940+3,0)+AC940,OFFSET(C940,-M940+4,0),1,5)/365.25*I940*10000)</f>
        <v/>
      </c>
      <c r="AB940" s="249" t="str">
        <f aca="true">IF(D940="","",xCalcSkew(OFFSET(C940,-M940,0),E940-OFFSET(C940,-M940+1,0),b)/100)</f>
        <v/>
      </c>
      <c r="AC940" s="249" t="str">
        <f aca="true">IF(I940="","",xCalcSkew(OFFSET(C940,-M940,0),J940-OFFSET(C940,-M940+1,0),b)/100)</f>
        <v/>
      </c>
      <c r="AE940" s="0" t="n">
        <f aca="false">D940*F940*10000*-1</f>
        <v>-0</v>
      </c>
      <c r="AF940" s="0" t="n">
        <f aca="false">I940*K940*10000*-1</f>
        <v>-0</v>
      </c>
      <c r="AG940" s="0" t="n">
        <f aca="false">AE940+AF940</f>
        <v>-0</v>
      </c>
    </row>
    <row r="941" customFormat="false" ht="12.75" hidden="false" customHeight="false" outlineLevel="0" collapsed="false">
      <c r="D941" s="265"/>
      <c r="E941" s="266"/>
      <c r="F941" s="266"/>
      <c r="G941" s="267"/>
      <c r="I941" s="265"/>
      <c r="J941" s="266"/>
      <c r="K941" s="266"/>
      <c r="L941" s="268"/>
      <c r="M941" s="247" t="n">
        <f aca="false">M940+1</f>
        <v>16</v>
      </c>
      <c r="N941" s="175" t="str">
        <f aca="true">IF(D941="","",xEURO(OFFSET(C941,-M941+1,0),E941,OFFSET(C941,-M941+2,0),OFFSET(C941,-M941+2,0),OFFSET(C941,-M941+3,0)+AB941,OFFSET(C941,-M941+4,0),0,1)*D941)</f>
        <v/>
      </c>
      <c r="O941" s="235" t="str">
        <f aca="true">IF(D941="","",xEURO(OFFSET(C941,-M941+1,0),E941,OFFSET(C941,-M941+2,0),OFFSET(C941,-M941+2,0),OFFSET(C941,-M941+3,0)+AB941,OFFSET(C941,-M941+4,0),0,0))</f>
        <v/>
      </c>
      <c r="P941" s="175" t="str">
        <f aca="false">IF(D941="","",(O941-F941)*D941*10)</f>
        <v/>
      </c>
      <c r="Q941" s="175" t="str">
        <f aca="true">IF(D941="","",xEURO(OFFSET(C941,-M941+1,0),E941,OFFSET(C941,-M941+2,0),OFFSET(C941,-M941+2,0),OFFSET(C941,-M941+3,0)+AB941,OFFSET(C941,-M941+4,0),0,2)/10*D941)</f>
        <v/>
      </c>
      <c r="R941" s="248" t="str">
        <f aca="true">IF(D941="","",xEURO(OFFSET(C941,-M941+1,0),E941,OFFSET(C941,-M941+2,0),OFFSET(C941,-M941+2,0),OFFSET(C941,-M941+3,0)+AB941,OFFSET(C941,-M941+4,0),0,3)/100*D941*10000)</f>
        <v/>
      </c>
      <c r="S941" s="248" t="str">
        <f aca="true">IF(D941="","",xEURO(OFFSET(C941,-M941+1,0),E941,OFFSET(C941,-M941+2,0),OFFSET(C941,-M941+2,0),OFFSET(C941,-M941+3,0)+AB941,OFFSET(C941,-M941+4,0),0,5)/365.25*D941*10000)</f>
        <v/>
      </c>
      <c r="U941" s="175" t="str">
        <f aca="true">IF(I941="","",xEURO(OFFSET(C941,-M941+1,0),J941,OFFSET(C941,-M941+2,0),OFFSET(C941,-M941+2,0),OFFSET(C941,-M941+3,0)+AC941,OFFSET(C941,-M941+4,0),1,1)*I941)</f>
        <v/>
      </c>
      <c r="V941" s="235" t="str">
        <f aca="true">IF(I941="","",xEURO(OFFSET(C941,-M941+1,0),J941,OFFSET(C941,-M941+2,0),OFFSET(C941,-M941+2,0),OFFSET(C941,-M941+3,0)+AC941,OFFSET(C941,-M941+4,0),1,0))</f>
        <v/>
      </c>
      <c r="W941" s="175" t="str">
        <f aca="false">IF(I941="","",(V941-K941)*I941*10)</f>
        <v/>
      </c>
      <c r="X941" s="175" t="str">
        <f aca="true">IF(I941="","",xEURO(OFFSET(C941,-M941+1,0),J941,OFFSET(C941,-M941+2,0),OFFSET(C941,-M941+2,0),OFFSET(C941,-M941+3,0)+AC941,OFFSET(C941,-M941+4,0),1,2)/10*I941)</f>
        <v/>
      </c>
      <c r="Y941" s="248" t="str">
        <f aca="true">IF(I941="","",xEURO(OFFSET(C941,-M941+1,0),J941,OFFSET(C941,-M941+2,0),OFFSET(C941,-M941+2,0),OFFSET(C941,-M941+3,0)+AC941,OFFSET(C941,-M941+4,0),1,3)/100*I941*10000)</f>
        <v/>
      </c>
      <c r="Z941" s="248" t="str">
        <f aca="true">IF(I941="","",xEURO(OFFSET(C941,-M941+1,0),J941,OFFSET(C941,-M941+2,0),OFFSET(C941,-M941+2,0),OFFSET(C941,-M941+3,0)+AC941,OFFSET(C941,-M941+4,0),1,5)/365.25*I941*10000)</f>
        <v/>
      </c>
      <c r="AB941" s="249" t="str">
        <f aca="true">IF(D941="","",xCalcSkew(OFFSET(C941,-M941,0),E941-OFFSET(C941,-M941+1,0),b)/100)</f>
        <v/>
      </c>
      <c r="AC941" s="249" t="str">
        <f aca="true">IF(I941="","",xCalcSkew(OFFSET(C941,-M941,0),J941-OFFSET(C941,-M941+1,0),b)/100)</f>
        <v/>
      </c>
      <c r="AE941" s="0" t="n">
        <f aca="false">D941*F941*10000*-1</f>
        <v>-0</v>
      </c>
      <c r="AF941" s="0" t="n">
        <f aca="false">I941*K941*10000*-1</f>
        <v>-0</v>
      </c>
      <c r="AG941" s="0" t="n">
        <f aca="false">AE941+AF941</f>
        <v>-0</v>
      </c>
    </row>
    <row r="942" customFormat="false" ht="12.75" hidden="false" customHeight="false" outlineLevel="0" collapsed="false">
      <c r="D942" s="265"/>
      <c r="E942" s="266"/>
      <c r="F942" s="266"/>
      <c r="G942" s="267"/>
      <c r="I942" s="265"/>
      <c r="J942" s="266"/>
      <c r="K942" s="266"/>
      <c r="L942" s="268"/>
      <c r="M942" s="247" t="n">
        <f aca="false">M941+1</f>
        <v>17</v>
      </c>
      <c r="N942" s="175" t="str">
        <f aca="true">IF(D942="","",xEURO(OFFSET(C942,-M942+1,0),E942,OFFSET(C942,-M942+2,0),OFFSET(C942,-M942+2,0),OFFSET(C942,-M942+3,0)+AB942,OFFSET(C942,-M942+4,0),0,1)*D942)</f>
        <v/>
      </c>
      <c r="O942" s="235" t="str">
        <f aca="true">IF(D942="","",xEURO(OFFSET(C942,-M942+1,0),E942,OFFSET(C942,-M942+2,0),OFFSET(C942,-M942+2,0),OFFSET(C942,-M942+3,0)+AB942,OFFSET(C942,-M942+4,0),0,0))</f>
        <v/>
      </c>
      <c r="P942" s="175" t="str">
        <f aca="false">IF(D942="","",(O942-F942)*D942*10)</f>
        <v/>
      </c>
      <c r="Q942" s="175" t="str">
        <f aca="true">IF(D942="","",xEURO(OFFSET(C942,-M942+1,0),E942,OFFSET(C942,-M942+2,0),OFFSET(C942,-M942+2,0),OFFSET(C942,-M942+3,0)+AB942,OFFSET(C942,-M942+4,0),0,2)/10*D942)</f>
        <v/>
      </c>
      <c r="R942" s="248" t="str">
        <f aca="true">IF(D942="","",xEURO(OFFSET(C942,-M942+1,0),E942,OFFSET(C942,-M942+2,0),OFFSET(C942,-M942+2,0),OFFSET(C942,-M942+3,0)+AB942,OFFSET(C942,-M942+4,0),0,3)/100*D942*10000)</f>
        <v/>
      </c>
      <c r="S942" s="248" t="str">
        <f aca="true">IF(D942="","",xEURO(OFFSET(C942,-M942+1,0),E942,OFFSET(C942,-M942+2,0),OFFSET(C942,-M942+2,0),OFFSET(C942,-M942+3,0)+AB942,OFFSET(C942,-M942+4,0),0,5)/365.25*D942*10000)</f>
        <v/>
      </c>
      <c r="U942" s="175" t="str">
        <f aca="true">IF(I942="","",xEURO(OFFSET(C942,-M942+1,0),J942,OFFSET(C942,-M942+2,0),OFFSET(C942,-M942+2,0),OFFSET(C942,-M942+3,0)+AC942,OFFSET(C942,-M942+4,0),1,1)*I942)</f>
        <v/>
      </c>
      <c r="V942" s="235" t="str">
        <f aca="true">IF(I942="","",xEURO(OFFSET(C942,-M942+1,0),J942,OFFSET(C942,-M942+2,0),OFFSET(C942,-M942+2,0),OFFSET(C942,-M942+3,0)+AC942,OFFSET(C942,-M942+4,0),1,0))</f>
        <v/>
      </c>
      <c r="W942" s="175" t="str">
        <f aca="false">IF(I942="","",(V942-K942)*I942*10)</f>
        <v/>
      </c>
      <c r="X942" s="175" t="str">
        <f aca="true">IF(I942="","",xEURO(OFFSET(C942,-M942+1,0),J942,OFFSET(C942,-M942+2,0),OFFSET(C942,-M942+2,0),OFFSET(C942,-M942+3,0)+AC942,OFFSET(C942,-M942+4,0),1,2)/10*I942)</f>
        <v/>
      </c>
      <c r="Y942" s="248" t="str">
        <f aca="true">IF(I942="","",xEURO(OFFSET(C942,-M942+1,0),J942,OFFSET(C942,-M942+2,0),OFFSET(C942,-M942+2,0),OFFSET(C942,-M942+3,0)+AC942,OFFSET(C942,-M942+4,0),1,3)/100*I942*10000)</f>
        <v/>
      </c>
      <c r="Z942" s="248" t="str">
        <f aca="true">IF(I942="","",xEURO(OFFSET(C942,-M942+1,0),J942,OFFSET(C942,-M942+2,0),OFFSET(C942,-M942+2,0),OFFSET(C942,-M942+3,0)+AC942,OFFSET(C942,-M942+4,0),1,5)/365.25*I942*10000)</f>
        <v/>
      </c>
      <c r="AB942" s="249" t="str">
        <f aca="true">IF(D942="","",xCalcSkew(OFFSET(C942,-M942,0),E942-OFFSET(C942,-M942+1,0),b)/100)</f>
        <v/>
      </c>
      <c r="AC942" s="249" t="str">
        <f aca="true">IF(I942="","",xCalcSkew(OFFSET(C942,-M942,0),J942-OFFSET(C942,-M942+1,0),b)/100)</f>
        <v/>
      </c>
      <c r="AE942" s="0" t="n">
        <f aca="false">D942*F942*10000*-1</f>
        <v>-0</v>
      </c>
      <c r="AF942" s="0" t="n">
        <f aca="false">I942*K942*10000*-1</f>
        <v>-0</v>
      </c>
      <c r="AG942" s="0" t="n">
        <f aca="false">AE942+AF942</f>
        <v>-0</v>
      </c>
    </row>
    <row r="943" customFormat="false" ht="12.75" hidden="false" customHeight="false" outlineLevel="0" collapsed="false">
      <c r="D943" s="265"/>
      <c r="E943" s="266"/>
      <c r="F943" s="266"/>
      <c r="G943" s="267"/>
      <c r="I943" s="265"/>
      <c r="J943" s="266"/>
      <c r="K943" s="266"/>
      <c r="L943" s="268"/>
      <c r="M943" s="247" t="n">
        <f aca="false">M942+1</f>
        <v>18</v>
      </c>
      <c r="N943" s="175" t="str">
        <f aca="true">IF(D943="","",xEURO(OFFSET(C943,-M943+1,0),E943,OFFSET(C943,-M943+2,0),OFFSET(C943,-M943+2,0),OFFSET(C943,-M943+3,0)+AB943,OFFSET(C943,-M943+4,0),0,1)*D943)</f>
        <v/>
      </c>
      <c r="O943" s="235" t="str">
        <f aca="true">IF(D943="","",xEURO(OFFSET(C943,-M943+1,0),E943,OFFSET(C943,-M943+2,0),OFFSET(C943,-M943+2,0),OFFSET(C943,-M943+3,0)+AB943,OFFSET(C943,-M943+4,0),0,0))</f>
        <v/>
      </c>
      <c r="P943" s="175" t="str">
        <f aca="false">IF(D943="","",(O943-F943)*D943*10)</f>
        <v/>
      </c>
      <c r="Q943" s="175" t="str">
        <f aca="true">IF(D943="","",xEURO(OFFSET(C943,-M943+1,0),E943,OFFSET(C943,-M943+2,0),OFFSET(C943,-M943+2,0),OFFSET(C943,-M943+3,0)+AB943,OFFSET(C943,-M943+4,0),0,2)/10*D943)</f>
        <v/>
      </c>
      <c r="R943" s="248" t="str">
        <f aca="true">IF(D943="","",xEURO(OFFSET(C943,-M943+1,0),E943,OFFSET(C943,-M943+2,0),OFFSET(C943,-M943+2,0),OFFSET(C943,-M943+3,0)+AB943,OFFSET(C943,-M943+4,0),0,3)/100*D943*10000)</f>
        <v/>
      </c>
      <c r="S943" s="248" t="str">
        <f aca="true">IF(D943="","",xEURO(OFFSET(C943,-M943+1,0),E943,OFFSET(C943,-M943+2,0),OFFSET(C943,-M943+2,0),OFFSET(C943,-M943+3,0)+AB943,OFFSET(C943,-M943+4,0),0,5)/365.25*D943*10000)</f>
        <v/>
      </c>
      <c r="U943" s="175" t="str">
        <f aca="true">IF(I943="","",xEURO(OFFSET(C943,-M943+1,0),J943,OFFSET(C943,-M943+2,0),OFFSET(C943,-M943+2,0),OFFSET(C943,-M943+3,0)+AC943,OFFSET(C943,-M943+4,0),1,1)*I943)</f>
        <v/>
      </c>
      <c r="V943" s="235" t="str">
        <f aca="true">IF(I943="","",xEURO(OFFSET(C943,-M943+1,0),J943,OFFSET(C943,-M943+2,0),OFFSET(C943,-M943+2,0),OFFSET(C943,-M943+3,0)+AC943,OFFSET(C943,-M943+4,0),1,0))</f>
        <v/>
      </c>
      <c r="W943" s="175" t="str">
        <f aca="false">IF(I943="","",(V943-K943)*I943*10)</f>
        <v/>
      </c>
      <c r="X943" s="175" t="str">
        <f aca="true">IF(I943="","",xEURO(OFFSET(C943,-M943+1,0),J943,OFFSET(C943,-M943+2,0),OFFSET(C943,-M943+2,0),OFFSET(C943,-M943+3,0)+AC943,OFFSET(C943,-M943+4,0),1,2)/10*I943)</f>
        <v/>
      </c>
      <c r="Y943" s="248" t="str">
        <f aca="true">IF(I943="","",xEURO(OFFSET(C943,-M943+1,0),J943,OFFSET(C943,-M943+2,0),OFFSET(C943,-M943+2,0),OFFSET(C943,-M943+3,0)+AC943,OFFSET(C943,-M943+4,0),1,3)/100*I943*10000)</f>
        <v/>
      </c>
      <c r="Z943" s="248" t="str">
        <f aca="true">IF(I943="","",xEURO(OFFSET(C943,-M943+1,0),J943,OFFSET(C943,-M943+2,0),OFFSET(C943,-M943+2,0),OFFSET(C943,-M943+3,0)+AC943,OFFSET(C943,-M943+4,0),1,5)/365.25*I943*10000)</f>
        <v/>
      </c>
      <c r="AB943" s="249" t="str">
        <f aca="true">IF(D943="","",xCalcSkew(OFFSET(C943,-M943,0),E943-OFFSET(C943,-M943+1,0),b)/100)</f>
        <v/>
      </c>
      <c r="AC943" s="249" t="str">
        <f aca="true">IF(I943="","",xCalcSkew(OFFSET(C943,-M943,0),J943-OFFSET(C943,-M943+1,0),b)/100)</f>
        <v/>
      </c>
      <c r="AE943" s="0" t="n">
        <f aca="false">D943*F943*10000*-1</f>
        <v>-0</v>
      </c>
      <c r="AF943" s="0" t="n">
        <f aca="false">I943*K943*10000*-1</f>
        <v>-0</v>
      </c>
      <c r="AG943" s="0" t="n">
        <f aca="false">AE943+AF943</f>
        <v>-0</v>
      </c>
    </row>
    <row r="944" customFormat="false" ht="12.75" hidden="false" customHeight="false" outlineLevel="0" collapsed="false">
      <c r="D944" s="265"/>
      <c r="E944" s="266"/>
      <c r="F944" s="266"/>
      <c r="G944" s="267"/>
      <c r="I944" s="265"/>
      <c r="J944" s="266"/>
      <c r="K944" s="266"/>
      <c r="L944" s="268"/>
      <c r="M944" s="247" t="n">
        <f aca="false">M943+1</f>
        <v>19</v>
      </c>
      <c r="N944" s="175" t="str">
        <f aca="true">IF(D944="","",xEURO(OFFSET(C944,-M944+1,0),E944,OFFSET(C944,-M944+2,0),OFFSET(C944,-M944+2,0),OFFSET(C944,-M944+3,0)+AB944,OFFSET(C944,-M944+4,0),0,1)*D944)</f>
        <v/>
      </c>
      <c r="O944" s="235" t="str">
        <f aca="true">IF(D944="","",xEURO(OFFSET(C944,-M944+1,0),E944,OFFSET(C944,-M944+2,0),OFFSET(C944,-M944+2,0),OFFSET(C944,-M944+3,0)+AB944,OFFSET(C944,-M944+4,0),0,0))</f>
        <v/>
      </c>
      <c r="P944" s="175" t="str">
        <f aca="false">IF(D944="","",(O944-F944)*D944*10)</f>
        <v/>
      </c>
      <c r="Q944" s="175" t="str">
        <f aca="true">IF(D944="","",xEURO(OFFSET(C944,-M944+1,0),E944,OFFSET(C944,-M944+2,0),OFFSET(C944,-M944+2,0),OFFSET(C944,-M944+3,0)+AB944,OFFSET(C944,-M944+4,0),0,2)/10*D944)</f>
        <v/>
      </c>
      <c r="R944" s="248" t="str">
        <f aca="true">IF(D944="","",xEURO(OFFSET(C944,-M944+1,0),E944,OFFSET(C944,-M944+2,0),OFFSET(C944,-M944+2,0),OFFSET(C944,-M944+3,0)+AB944,OFFSET(C944,-M944+4,0),0,3)/100*D944*10000)</f>
        <v/>
      </c>
      <c r="S944" s="248" t="str">
        <f aca="true">IF(D944="","",xEURO(OFFSET(C944,-M944+1,0),E944,OFFSET(C944,-M944+2,0),OFFSET(C944,-M944+2,0),OFFSET(C944,-M944+3,0)+AB944,OFFSET(C944,-M944+4,0),0,5)/365.25*D944*10000)</f>
        <v/>
      </c>
      <c r="U944" s="175" t="str">
        <f aca="true">IF(I944="","",xEURO(OFFSET(C944,-M944+1,0),J944,OFFSET(C944,-M944+2,0),OFFSET(C944,-M944+2,0),OFFSET(C944,-M944+3,0)+AC944,OFFSET(C944,-M944+4,0),1,1)*I944)</f>
        <v/>
      </c>
      <c r="V944" s="235" t="str">
        <f aca="true">IF(I944="","",xEURO(OFFSET(C944,-M944+1,0),J944,OFFSET(C944,-M944+2,0),OFFSET(C944,-M944+2,0),OFFSET(C944,-M944+3,0)+AC944,OFFSET(C944,-M944+4,0),1,0))</f>
        <v/>
      </c>
      <c r="W944" s="175" t="str">
        <f aca="false">IF(I944="","",(V944-K944)*I944*10)</f>
        <v/>
      </c>
      <c r="X944" s="175" t="str">
        <f aca="true">IF(I944="","",xEURO(OFFSET(C944,-M944+1,0),J944,OFFSET(C944,-M944+2,0),OFFSET(C944,-M944+2,0),OFFSET(C944,-M944+3,0)+AC944,OFFSET(C944,-M944+4,0),1,2)/10*I944)</f>
        <v/>
      </c>
      <c r="Y944" s="248" t="str">
        <f aca="true">IF(I944="","",xEURO(OFFSET(C944,-M944+1,0),J944,OFFSET(C944,-M944+2,0),OFFSET(C944,-M944+2,0),OFFSET(C944,-M944+3,0)+AC944,OFFSET(C944,-M944+4,0),1,3)/100*I944*10000)</f>
        <v/>
      </c>
      <c r="Z944" s="248" t="str">
        <f aca="true">IF(I944="","",xEURO(OFFSET(C944,-M944+1,0),J944,OFFSET(C944,-M944+2,0),OFFSET(C944,-M944+2,0),OFFSET(C944,-M944+3,0)+AC944,OFFSET(C944,-M944+4,0),1,5)/365.25*I944*10000)</f>
        <v/>
      </c>
      <c r="AB944" s="249" t="str">
        <f aca="true">IF(D944="","",xCalcSkew(OFFSET(C944,-M944,0),E944-OFFSET(C944,-M944+1,0),b)/100)</f>
        <v/>
      </c>
      <c r="AC944" s="249" t="str">
        <f aca="true">IF(I944="","",xCalcSkew(OFFSET(C944,-M944,0),J944-OFFSET(C944,-M944+1,0),b)/100)</f>
        <v/>
      </c>
      <c r="AE944" s="0" t="n">
        <f aca="false">D944*F944*10000*-1</f>
        <v>-0</v>
      </c>
      <c r="AF944" s="0" t="n">
        <f aca="false">I944*K944*10000*-1</f>
        <v>-0</v>
      </c>
      <c r="AG944" s="0" t="n">
        <f aca="false">AE944+AF944</f>
        <v>-0</v>
      </c>
    </row>
    <row r="945" customFormat="false" ht="12.75" hidden="false" customHeight="false" outlineLevel="0" collapsed="false">
      <c r="D945" s="265"/>
      <c r="E945" s="266"/>
      <c r="F945" s="266"/>
      <c r="G945" s="267"/>
      <c r="I945" s="265"/>
      <c r="J945" s="266"/>
      <c r="K945" s="266"/>
      <c r="L945" s="268"/>
      <c r="M945" s="247" t="n">
        <f aca="false">M944+1</f>
        <v>20</v>
      </c>
      <c r="N945" s="175" t="str">
        <f aca="true">IF(D945="","",xEURO(OFFSET(C945,-M945+1,0),E945,OFFSET(C945,-M945+2,0),OFFSET(C945,-M945+2,0),OFFSET(C945,-M945+3,0)+AB945,OFFSET(C945,-M945+4,0),0,1)*D945)</f>
        <v/>
      </c>
      <c r="O945" s="235" t="str">
        <f aca="true">IF(D945="","",xEURO(OFFSET(C945,-M945+1,0),E945,OFFSET(C945,-M945+2,0),OFFSET(C945,-M945+2,0),OFFSET(C945,-M945+3,0)+AB945,OFFSET(C945,-M945+4,0),0,0))</f>
        <v/>
      </c>
      <c r="P945" s="175" t="str">
        <f aca="false">IF(D945="","",(O945-F945)*D945*10)</f>
        <v/>
      </c>
      <c r="Q945" s="175" t="str">
        <f aca="true">IF(D945="","",xEURO(OFFSET(C945,-M945+1,0),E945,OFFSET(C945,-M945+2,0),OFFSET(C945,-M945+2,0),OFFSET(C945,-M945+3,0)+AB945,OFFSET(C945,-M945+4,0),0,2)/10*D945)</f>
        <v/>
      </c>
      <c r="R945" s="248" t="str">
        <f aca="true">IF(D945="","",xEURO(OFFSET(C945,-M945+1,0),E945,OFFSET(C945,-M945+2,0),OFFSET(C945,-M945+2,0),OFFSET(C945,-M945+3,0)+AB945,OFFSET(C945,-M945+4,0),0,3)/100*D945*10000)</f>
        <v/>
      </c>
      <c r="S945" s="248" t="str">
        <f aca="true">IF(D945="","",xEURO(OFFSET(C945,-M945+1,0),E945,OFFSET(C945,-M945+2,0),OFFSET(C945,-M945+2,0),OFFSET(C945,-M945+3,0)+AB945,OFFSET(C945,-M945+4,0),0,5)/365.25*D945*10000)</f>
        <v/>
      </c>
      <c r="U945" s="175" t="str">
        <f aca="true">IF(I945="","",xEURO(OFFSET(C945,-M945+1,0),J945,OFFSET(C945,-M945+2,0),OFFSET(C945,-M945+2,0),OFFSET(C945,-M945+3,0)+AC945,OFFSET(C945,-M945+4,0),1,1)*I945)</f>
        <v/>
      </c>
      <c r="V945" s="235" t="str">
        <f aca="true">IF(I945="","",xEURO(OFFSET(C945,-M945+1,0),J945,OFFSET(C945,-M945+2,0),OFFSET(C945,-M945+2,0),OFFSET(C945,-M945+3,0)+AC945,OFFSET(C945,-M945+4,0),1,0))</f>
        <v/>
      </c>
      <c r="W945" s="175" t="str">
        <f aca="false">IF(I945="","",(V945-K945)*I945*10)</f>
        <v/>
      </c>
      <c r="X945" s="175" t="str">
        <f aca="true">IF(I945="","",xEURO(OFFSET(C945,-M945+1,0),J945,OFFSET(C945,-M945+2,0),OFFSET(C945,-M945+2,0),OFFSET(C945,-M945+3,0)+AC945,OFFSET(C945,-M945+4,0),1,2)/10*I945)</f>
        <v/>
      </c>
      <c r="Y945" s="248" t="str">
        <f aca="true">IF(I945="","",xEURO(OFFSET(C945,-M945+1,0),J945,OFFSET(C945,-M945+2,0),OFFSET(C945,-M945+2,0),OFFSET(C945,-M945+3,0)+AC945,OFFSET(C945,-M945+4,0),1,3)/100*I945*10000)</f>
        <v/>
      </c>
      <c r="Z945" s="248" t="str">
        <f aca="true">IF(I945="","",xEURO(OFFSET(C945,-M945+1,0),J945,OFFSET(C945,-M945+2,0),OFFSET(C945,-M945+2,0),OFFSET(C945,-M945+3,0)+AC945,OFFSET(C945,-M945+4,0),1,5)/365.25*I945*10000)</f>
        <v/>
      </c>
      <c r="AB945" s="249" t="str">
        <f aca="true">IF(D945="","",xCalcSkew(OFFSET(C945,-M945,0),E945-OFFSET(C945,-M945+1,0),b)/100)</f>
        <v/>
      </c>
      <c r="AC945" s="249" t="str">
        <f aca="true">IF(I945="","",xCalcSkew(OFFSET(C945,-M945,0),J945-OFFSET(C945,-M945+1,0),b)/100)</f>
        <v/>
      </c>
      <c r="AE945" s="0" t="n">
        <f aca="false">D945*F945*10000*-1</f>
        <v>-0</v>
      </c>
      <c r="AF945" s="0" t="n">
        <f aca="false">I945*K945*10000*-1</f>
        <v>-0</v>
      </c>
      <c r="AG945" s="0" t="n">
        <f aca="false">AE945+AF945</f>
        <v>-0</v>
      </c>
    </row>
    <row r="946" customFormat="false" ht="12.75" hidden="false" customHeight="false" outlineLevel="0" collapsed="false">
      <c r="D946" s="265"/>
      <c r="E946" s="266"/>
      <c r="F946" s="266"/>
      <c r="G946" s="267"/>
      <c r="I946" s="265"/>
      <c r="J946" s="266"/>
      <c r="K946" s="266"/>
      <c r="L946" s="268"/>
      <c r="M946" s="247" t="n">
        <f aca="false">M945+1</f>
        <v>21</v>
      </c>
      <c r="N946" s="175" t="str">
        <f aca="true">IF(D946="","",xEURO(OFFSET(C946,-M946+1,0),E946,OFFSET(C946,-M946+2,0),OFFSET(C946,-M946+2,0),OFFSET(C946,-M946+3,0)+AB946,OFFSET(C946,-M946+4,0),0,1)*D946)</f>
        <v/>
      </c>
      <c r="O946" s="235" t="str">
        <f aca="true">IF(D946="","",xEURO(OFFSET(C946,-M946+1,0),E946,OFFSET(C946,-M946+2,0),OFFSET(C946,-M946+2,0),OFFSET(C946,-M946+3,0)+AB946,OFFSET(C946,-M946+4,0),0,0))</f>
        <v/>
      </c>
      <c r="P946" s="175" t="str">
        <f aca="false">IF(D946="","",(O946-F946)*D946*10)</f>
        <v/>
      </c>
      <c r="Q946" s="175" t="str">
        <f aca="true">IF(D946="","",xEURO(OFFSET(C946,-M946+1,0),E946,OFFSET(C946,-M946+2,0),OFFSET(C946,-M946+2,0),OFFSET(C946,-M946+3,0)+AB946,OFFSET(C946,-M946+4,0),0,2)/10*D946)</f>
        <v/>
      </c>
      <c r="R946" s="248" t="str">
        <f aca="true">IF(D946="","",xEURO(OFFSET(C946,-M946+1,0),E946,OFFSET(C946,-M946+2,0),OFFSET(C946,-M946+2,0),OFFSET(C946,-M946+3,0)+AB946,OFFSET(C946,-M946+4,0),0,3)/100*D946*10000)</f>
        <v/>
      </c>
      <c r="S946" s="248" t="str">
        <f aca="true">IF(D946="","",xEURO(OFFSET(C946,-M946+1,0),E946,OFFSET(C946,-M946+2,0),OFFSET(C946,-M946+2,0),OFFSET(C946,-M946+3,0)+AB946,OFFSET(C946,-M946+4,0),0,5)/365.25*D946*10000)</f>
        <v/>
      </c>
      <c r="U946" s="175" t="str">
        <f aca="true">IF(I946="","",xEURO(OFFSET(C946,-M946+1,0),J946,OFFSET(C946,-M946+2,0),OFFSET(C946,-M946+2,0),OFFSET(C946,-M946+3,0)+AC946,OFFSET(C946,-M946+4,0),1,1)*I946)</f>
        <v/>
      </c>
      <c r="V946" s="235" t="str">
        <f aca="true">IF(I946="","",xEURO(OFFSET(C946,-M946+1,0),J946,OFFSET(C946,-M946+2,0),OFFSET(C946,-M946+2,0),OFFSET(C946,-M946+3,0)+AC946,OFFSET(C946,-M946+4,0),1,0))</f>
        <v/>
      </c>
      <c r="W946" s="175" t="str">
        <f aca="false">IF(I946="","",(V946-K946)*I946*10)</f>
        <v/>
      </c>
      <c r="X946" s="175" t="str">
        <f aca="true">IF(I946="","",xEURO(OFFSET(C946,-M946+1,0),J946,OFFSET(C946,-M946+2,0),OFFSET(C946,-M946+2,0),OFFSET(C946,-M946+3,0)+AC946,OFFSET(C946,-M946+4,0),1,2)/10*I946)</f>
        <v/>
      </c>
      <c r="Y946" s="248" t="str">
        <f aca="true">IF(I946="","",xEURO(OFFSET(C946,-M946+1,0),J946,OFFSET(C946,-M946+2,0),OFFSET(C946,-M946+2,0),OFFSET(C946,-M946+3,0)+AC946,OFFSET(C946,-M946+4,0),1,3)/100*I946*10000)</f>
        <v/>
      </c>
      <c r="Z946" s="248" t="str">
        <f aca="true">IF(I946="","",xEURO(OFFSET(C946,-M946+1,0),J946,OFFSET(C946,-M946+2,0),OFFSET(C946,-M946+2,0),OFFSET(C946,-M946+3,0)+AC946,OFFSET(C946,-M946+4,0),1,5)/365.25*I946*10000)</f>
        <v/>
      </c>
      <c r="AB946" s="249" t="str">
        <f aca="true">IF(D946="","",xCalcSkew(OFFSET(C946,-M946,0),E946-OFFSET(C946,-M946+1,0),b)/100)</f>
        <v/>
      </c>
      <c r="AC946" s="249" t="str">
        <f aca="true">IF(I946="","",xCalcSkew(OFFSET(C946,-M946,0),J946-OFFSET(C946,-M946+1,0),b)/100)</f>
        <v/>
      </c>
      <c r="AE946" s="0" t="n">
        <f aca="false">D946*F946*10000*-1</f>
        <v>-0</v>
      </c>
      <c r="AF946" s="0" t="n">
        <f aca="false">I946*K946*10000*-1</f>
        <v>-0</v>
      </c>
      <c r="AG946" s="0" t="n">
        <f aca="false">AE946+AF946</f>
        <v>-0</v>
      </c>
    </row>
    <row r="947" customFormat="false" ht="12.75" hidden="false" customHeight="false" outlineLevel="0" collapsed="false">
      <c r="D947" s="265"/>
      <c r="E947" s="266"/>
      <c r="F947" s="266"/>
      <c r="G947" s="267"/>
      <c r="I947" s="265"/>
      <c r="J947" s="266"/>
      <c r="K947" s="266"/>
      <c r="L947" s="268"/>
      <c r="M947" s="247" t="n">
        <f aca="false">M946+1</f>
        <v>22</v>
      </c>
      <c r="N947" s="175" t="str">
        <f aca="true">IF(D947="","",xEURO(OFFSET(C947,-M947+1,0),E947,OFFSET(C947,-M947+2,0),OFFSET(C947,-M947+2,0),OFFSET(C947,-M947+3,0)+AB947,OFFSET(C947,-M947+4,0),0,1)*D947)</f>
        <v/>
      </c>
      <c r="O947" s="235" t="str">
        <f aca="true">IF(D947="","",xEURO(OFFSET(C947,-M947+1,0),E947,OFFSET(C947,-M947+2,0),OFFSET(C947,-M947+2,0),OFFSET(C947,-M947+3,0)+AB947,OFFSET(C947,-M947+4,0),0,0))</f>
        <v/>
      </c>
      <c r="P947" s="175" t="str">
        <f aca="false">IF(D947="","",(O947-F947)*D947*10)</f>
        <v/>
      </c>
      <c r="Q947" s="175" t="str">
        <f aca="true">IF(D947="","",xEURO(OFFSET(C947,-M947+1,0),E947,OFFSET(C947,-M947+2,0),OFFSET(C947,-M947+2,0),OFFSET(C947,-M947+3,0)+AB947,OFFSET(C947,-M947+4,0),0,2)/10*D947)</f>
        <v/>
      </c>
      <c r="R947" s="248" t="str">
        <f aca="true">IF(D947="","",xEURO(OFFSET(C947,-M947+1,0),E947,OFFSET(C947,-M947+2,0),OFFSET(C947,-M947+2,0),OFFSET(C947,-M947+3,0)+AB947,OFFSET(C947,-M947+4,0),0,3)/100*D947*10000)</f>
        <v/>
      </c>
      <c r="S947" s="248" t="str">
        <f aca="true">IF(D947="","",xEURO(OFFSET(C947,-M947+1,0),E947,OFFSET(C947,-M947+2,0),OFFSET(C947,-M947+2,0),OFFSET(C947,-M947+3,0)+AB947,OFFSET(C947,-M947+4,0),0,5)/365.25*D947*10000)</f>
        <v/>
      </c>
      <c r="U947" s="175" t="str">
        <f aca="true">IF(I947="","",xEURO(OFFSET(C947,-M947+1,0),J947,OFFSET(C947,-M947+2,0),OFFSET(C947,-M947+2,0),OFFSET(C947,-M947+3,0)+AC947,OFFSET(C947,-M947+4,0),1,1)*I947)</f>
        <v/>
      </c>
      <c r="V947" s="235" t="str">
        <f aca="true">IF(I947="","",xEURO(OFFSET(C947,-M947+1,0),J947,OFFSET(C947,-M947+2,0),OFFSET(C947,-M947+2,0),OFFSET(C947,-M947+3,0)+AC947,OFFSET(C947,-M947+4,0),1,0))</f>
        <v/>
      </c>
      <c r="W947" s="175" t="str">
        <f aca="false">IF(I947="","",(V947-K947)*I947*10)</f>
        <v/>
      </c>
      <c r="X947" s="175" t="str">
        <f aca="true">IF(I947="","",xEURO(OFFSET(C947,-M947+1,0),J947,OFFSET(C947,-M947+2,0),OFFSET(C947,-M947+2,0),OFFSET(C947,-M947+3,0)+AC947,OFFSET(C947,-M947+4,0),1,2)/10*I947)</f>
        <v/>
      </c>
      <c r="Y947" s="248" t="str">
        <f aca="true">IF(I947="","",xEURO(OFFSET(C947,-M947+1,0),J947,OFFSET(C947,-M947+2,0),OFFSET(C947,-M947+2,0),OFFSET(C947,-M947+3,0)+AC947,OFFSET(C947,-M947+4,0),1,3)/100*I947*10000)</f>
        <v/>
      </c>
      <c r="Z947" s="248" t="str">
        <f aca="true">IF(I947="","",xEURO(OFFSET(C947,-M947+1,0),J947,OFFSET(C947,-M947+2,0),OFFSET(C947,-M947+2,0),OFFSET(C947,-M947+3,0)+AC947,OFFSET(C947,-M947+4,0),1,5)/365.25*I947*10000)</f>
        <v/>
      </c>
      <c r="AB947" s="249" t="str">
        <f aca="true">IF(D947="","",xCalcSkew(OFFSET(C947,-M947,0),E947-OFFSET(C947,-M947+1,0),b)/100)</f>
        <v/>
      </c>
      <c r="AC947" s="249" t="str">
        <f aca="true">IF(I947="","",xCalcSkew(OFFSET(C947,-M947,0),J947-OFFSET(C947,-M947+1,0),b)/100)</f>
        <v/>
      </c>
      <c r="AE947" s="0" t="n">
        <f aca="false">D947*F947*10000*-1</f>
        <v>-0</v>
      </c>
      <c r="AF947" s="0" t="n">
        <f aca="false">I947*K947*10000*-1</f>
        <v>-0</v>
      </c>
      <c r="AG947" s="0" t="n">
        <f aca="false">AE947+AF947</f>
        <v>-0</v>
      </c>
    </row>
    <row r="948" customFormat="false" ht="12.75" hidden="false" customHeight="false" outlineLevel="0" collapsed="false">
      <c r="D948" s="265"/>
      <c r="E948" s="266"/>
      <c r="F948" s="266"/>
      <c r="G948" s="267"/>
      <c r="I948" s="265"/>
      <c r="J948" s="266"/>
      <c r="K948" s="266"/>
      <c r="L948" s="268"/>
      <c r="M948" s="247" t="n">
        <f aca="false">M947+1</f>
        <v>23</v>
      </c>
      <c r="N948" s="175" t="str">
        <f aca="true">IF(D948="","",xEURO(OFFSET(C948,-M948+1,0),E948,OFFSET(C948,-M948+2,0),OFFSET(C948,-M948+2,0),OFFSET(C948,-M948+3,0)+AB948,OFFSET(C948,-M948+4,0),0,1)*D948)</f>
        <v/>
      </c>
      <c r="O948" s="235" t="str">
        <f aca="true">IF(D948="","",xEURO(OFFSET(C948,-M948+1,0),E948,OFFSET(C948,-M948+2,0),OFFSET(C948,-M948+2,0),OFFSET(C948,-M948+3,0)+AB948,OFFSET(C948,-M948+4,0),0,0))</f>
        <v/>
      </c>
      <c r="P948" s="175" t="str">
        <f aca="false">IF(D948="","",(O948-F948)*D948*10)</f>
        <v/>
      </c>
      <c r="Q948" s="175" t="str">
        <f aca="true">IF(D948="","",xEURO(OFFSET(C948,-M948+1,0),E948,OFFSET(C948,-M948+2,0),OFFSET(C948,-M948+2,0),OFFSET(C948,-M948+3,0)+AB948,OFFSET(C948,-M948+4,0),0,2)/10*D948)</f>
        <v/>
      </c>
      <c r="R948" s="248" t="str">
        <f aca="true">IF(D948="","",xEURO(OFFSET(C948,-M948+1,0),E948,OFFSET(C948,-M948+2,0),OFFSET(C948,-M948+2,0),OFFSET(C948,-M948+3,0)+AB948,OFFSET(C948,-M948+4,0),0,3)/100*D948*10000)</f>
        <v/>
      </c>
      <c r="S948" s="248" t="str">
        <f aca="true">IF(D948="","",xEURO(OFFSET(C948,-M948+1,0),E948,OFFSET(C948,-M948+2,0),OFFSET(C948,-M948+2,0),OFFSET(C948,-M948+3,0)+AB948,OFFSET(C948,-M948+4,0),0,5)/365.25*D948*10000)</f>
        <v/>
      </c>
      <c r="U948" s="175" t="str">
        <f aca="true">IF(I948="","",xEURO(OFFSET(C948,-M948+1,0),J948,OFFSET(C948,-M948+2,0),OFFSET(C948,-M948+2,0),OFFSET(C948,-M948+3,0)+AC948,OFFSET(C948,-M948+4,0),1,1)*I948)</f>
        <v/>
      </c>
      <c r="V948" s="235" t="str">
        <f aca="true">IF(I948="","",xEURO(OFFSET(C948,-M948+1,0),J948,OFFSET(C948,-M948+2,0),OFFSET(C948,-M948+2,0),OFFSET(C948,-M948+3,0)+AC948,OFFSET(C948,-M948+4,0),1,0))</f>
        <v/>
      </c>
      <c r="W948" s="175" t="str">
        <f aca="false">IF(I948="","",(V948-K948)*I948*10)</f>
        <v/>
      </c>
      <c r="X948" s="175" t="str">
        <f aca="true">IF(I948="","",xEURO(OFFSET(C948,-M948+1,0),J948,OFFSET(C948,-M948+2,0),OFFSET(C948,-M948+2,0),OFFSET(C948,-M948+3,0)+AC948,OFFSET(C948,-M948+4,0),1,2)/10*I948)</f>
        <v/>
      </c>
      <c r="Y948" s="248" t="str">
        <f aca="true">IF(I948="","",xEURO(OFFSET(C948,-M948+1,0),J948,OFFSET(C948,-M948+2,0),OFFSET(C948,-M948+2,0),OFFSET(C948,-M948+3,0)+AC948,OFFSET(C948,-M948+4,0),1,3)/100*I948*10000)</f>
        <v/>
      </c>
      <c r="Z948" s="248" t="str">
        <f aca="true">IF(I948="","",xEURO(OFFSET(C948,-M948+1,0),J948,OFFSET(C948,-M948+2,0),OFFSET(C948,-M948+2,0),OFFSET(C948,-M948+3,0)+AC948,OFFSET(C948,-M948+4,0),1,5)/365.25*I948*10000)</f>
        <v/>
      </c>
      <c r="AB948" s="249" t="str">
        <f aca="true">IF(D948="","",xCalcSkew(OFFSET(C948,-M948,0),E948-OFFSET(C948,-M948+1,0),b)/100)</f>
        <v/>
      </c>
      <c r="AC948" s="249" t="str">
        <f aca="true">IF(I948="","",xCalcSkew(OFFSET(C948,-M948,0),J948-OFFSET(C948,-M948+1,0),b)/100)</f>
        <v/>
      </c>
      <c r="AE948" s="0" t="n">
        <f aca="false">D948*F948*10000*-1</f>
        <v>-0</v>
      </c>
      <c r="AF948" s="0" t="n">
        <f aca="false">I948*K948*10000*-1</f>
        <v>-0</v>
      </c>
      <c r="AG948" s="0" t="n">
        <f aca="false">AE948+AF948</f>
        <v>-0</v>
      </c>
    </row>
    <row r="949" customFormat="false" ht="12.75" hidden="false" customHeight="false" outlineLevel="0" collapsed="false">
      <c r="D949" s="265"/>
      <c r="E949" s="266"/>
      <c r="F949" s="266"/>
      <c r="G949" s="267"/>
      <c r="I949" s="265"/>
      <c r="J949" s="266"/>
      <c r="K949" s="266"/>
      <c r="L949" s="268"/>
      <c r="M949" s="247" t="n">
        <f aca="false">M948+1</f>
        <v>24</v>
      </c>
      <c r="N949" s="175" t="str">
        <f aca="true">IF(D949="","",xEURO(OFFSET(C949,-M949+1,0),E949,OFFSET(C949,-M949+2,0),OFFSET(C949,-M949+2,0),OFFSET(C949,-M949+3,0)+AB949,OFFSET(C949,-M949+4,0),0,1)*D949)</f>
        <v/>
      </c>
      <c r="O949" s="235" t="str">
        <f aca="true">IF(D949="","",xEURO(OFFSET(C949,-M949+1,0),E949,OFFSET(C949,-M949+2,0),OFFSET(C949,-M949+2,0),OFFSET(C949,-M949+3,0)+AB949,OFFSET(C949,-M949+4,0),0,0))</f>
        <v/>
      </c>
      <c r="P949" s="175" t="str">
        <f aca="false">IF(D949="","",(O949-F949)*D949*10)</f>
        <v/>
      </c>
      <c r="Q949" s="175" t="str">
        <f aca="true">IF(D949="","",xEURO(OFFSET(C949,-M949+1,0),E949,OFFSET(C949,-M949+2,0),OFFSET(C949,-M949+2,0),OFFSET(C949,-M949+3,0)+AB949,OFFSET(C949,-M949+4,0),0,2)/10*D949)</f>
        <v/>
      </c>
      <c r="R949" s="248" t="str">
        <f aca="true">IF(D949="","",xEURO(OFFSET(C949,-M949+1,0),E949,OFFSET(C949,-M949+2,0),OFFSET(C949,-M949+2,0),OFFSET(C949,-M949+3,0)+AB949,OFFSET(C949,-M949+4,0),0,3)/100*D949*10000)</f>
        <v/>
      </c>
      <c r="S949" s="248" t="str">
        <f aca="true">IF(D949="","",xEURO(OFFSET(C949,-M949+1,0),E949,OFFSET(C949,-M949+2,0),OFFSET(C949,-M949+2,0),OFFSET(C949,-M949+3,0)+AB949,OFFSET(C949,-M949+4,0),0,5)/365.25*D949*10000)</f>
        <v/>
      </c>
      <c r="U949" s="175" t="str">
        <f aca="true">IF(I949="","",xEURO(OFFSET(C949,-M949+1,0),J949,OFFSET(C949,-M949+2,0),OFFSET(C949,-M949+2,0),OFFSET(C949,-M949+3,0)+AC949,OFFSET(C949,-M949+4,0),1,1)*I949)</f>
        <v/>
      </c>
      <c r="V949" s="235" t="str">
        <f aca="true">IF(I949="","",xEURO(OFFSET(C949,-M949+1,0),J949,OFFSET(C949,-M949+2,0),OFFSET(C949,-M949+2,0),OFFSET(C949,-M949+3,0)+AC949,OFFSET(C949,-M949+4,0),1,0))</f>
        <v/>
      </c>
      <c r="W949" s="175" t="str">
        <f aca="false">IF(I949="","",(V949-K949)*I949*10)</f>
        <v/>
      </c>
      <c r="X949" s="175" t="str">
        <f aca="true">IF(I949="","",xEURO(OFFSET(C949,-M949+1,0),J949,OFFSET(C949,-M949+2,0),OFFSET(C949,-M949+2,0),OFFSET(C949,-M949+3,0)+AC949,OFFSET(C949,-M949+4,0),1,2)/10*I949)</f>
        <v/>
      </c>
      <c r="Y949" s="248" t="str">
        <f aca="true">IF(I949="","",xEURO(OFFSET(C949,-M949+1,0),J949,OFFSET(C949,-M949+2,0),OFFSET(C949,-M949+2,0),OFFSET(C949,-M949+3,0)+AC949,OFFSET(C949,-M949+4,0),1,3)/100*I949*10000)</f>
        <v/>
      </c>
      <c r="Z949" s="248" t="str">
        <f aca="true">IF(I949="","",xEURO(OFFSET(C949,-M949+1,0),J949,OFFSET(C949,-M949+2,0),OFFSET(C949,-M949+2,0),OFFSET(C949,-M949+3,0)+AC949,OFFSET(C949,-M949+4,0),1,5)/365.25*I949*10000)</f>
        <v/>
      </c>
      <c r="AB949" s="249" t="str">
        <f aca="true">IF(D949="","",xCalcSkew(OFFSET(C949,-M949,0),E949-OFFSET(C949,-M949+1,0),b)/100)</f>
        <v/>
      </c>
      <c r="AC949" s="249" t="str">
        <f aca="true">IF(I949="","",xCalcSkew(OFFSET(C949,-M949,0),J949-OFFSET(C949,-M949+1,0),b)/100)</f>
        <v/>
      </c>
      <c r="AE949" s="0" t="n">
        <f aca="false">D949*F949*10000*-1</f>
        <v>-0</v>
      </c>
      <c r="AF949" s="0" t="n">
        <f aca="false">I949*K949*10000*-1</f>
        <v>-0</v>
      </c>
      <c r="AG949" s="0" t="n">
        <f aca="false">AE949+AF949</f>
        <v>-0</v>
      </c>
    </row>
    <row r="950" customFormat="false" ht="12.75" hidden="false" customHeight="false" outlineLevel="0" collapsed="false">
      <c r="D950" s="265"/>
      <c r="E950" s="266"/>
      <c r="F950" s="266"/>
      <c r="G950" s="267"/>
      <c r="I950" s="265"/>
      <c r="J950" s="266"/>
      <c r="K950" s="266"/>
      <c r="L950" s="268"/>
      <c r="M950" s="247" t="n">
        <f aca="false">M949+1</f>
        <v>25</v>
      </c>
      <c r="N950" s="175" t="str">
        <f aca="true">IF(D950="","",xEURO(OFFSET(C950,-M950+1,0),E950,OFFSET(C950,-M950+2,0),OFFSET(C950,-M950+2,0),OFFSET(C950,-M950+3,0)+AB950,OFFSET(C950,-M950+4,0),0,1)*D950)</f>
        <v/>
      </c>
      <c r="O950" s="235" t="str">
        <f aca="true">IF(D950="","",xEURO(OFFSET(C950,-M950+1,0),E950,OFFSET(C950,-M950+2,0),OFFSET(C950,-M950+2,0),OFFSET(C950,-M950+3,0)+AB950,OFFSET(C950,-M950+4,0),0,0))</f>
        <v/>
      </c>
      <c r="P950" s="175" t="str">
        <f aca="false">IF(D950="","",(O950-F950)*D950*10)</f>
        <v/>
      </c>
      <c r="Q950" s="175" t="str">
        <f aca="true">IF(D950="","",xEURO(OFFSET(C950,-M950+1,0),E950,OFFSET(C950,-M950+2,0),OFFSET(C950,-M950+2,0),OFFSET(C950,-M950+3,0)+AB950,OFFSET(C950,-M950+4,0),0,2)/10*D950)</f>
        <v/>
      </c>
      <c r="R950" s="248" t="str">
        <f aca="true">IF(D950="","",xEURO(OFFSET(C950,-M950+1,0),E950,OFFSET(C950,-M950+2,0),OFFSET(C950,-M950+2,0),OFFSET(C950,-M950+3,0)+AB950,OFFSET(C950,-M950+4,0),0,3)/100*D950*10000)</f>
        <v/>
      </c>
      <c r="S950" s="248" t="str">
        <f aca="true">IF(D950="","",xEURO(OFFSET(C950,-M950+1,0),E950,OFFSET(C950,-M950+2,0),OFFSET(C950,-M950+2,0),OFFSET(C950,-M950+3,0)+AB950,OFFSET(C950,-M950+4,0),0,5)/365.25*D950*10000)</f>
        <v/>
      </c>
      <c r="U950" s="175" t="str">
        <f aca="true">IF(I950="","",xEURO(OFFSET(C950,-M950+1,0),J950,OFFSET(C950,-M950+2,0),OFFSET(C950,-M950+2,0),OFFSET(C950,-M950+3,0)+AC950,OFFSET(C950,-M950+4,0),1,1)*I950)</f>
        <v/>
      </c>
      <c r="V950" s="235" t="str">
        <f aca="true">IF(I950="","",xEURO(OFFSET(C950,-M950+1,0),J950,OFFSET(C950,-M950+2,0),OFFSET(C950,-M950+2,0),OFFSET(C950,-M950+3,0)+AC950,OFFSET(C950,-M950+4,0),1,0))</f>
        <v/>
      </c>
      <c r="W950" s="175" t="str">
        <f aca="false">IF(I950="","",(V950-K950)*I950*10)</f>
        <v/>
      </c>
      <c r="X950" s="175" t="str">
        <f aca="true">IF(I950="","",xEURO(OFFSET(C950,-M950+1,0),J950,OFFSET(C950,-M950+2,0),OFFSET(C950,-M950+2,0),OFFSET(C950,-M950+3,0)+AC950,OFFSET(C950,-M950+4,0),1,2)/10*I950)</f>
        <v/>
      </c>
      <c r="Y950" s="248" t="str">
        <f aca="true">IF(I950="","",xEURO(OFFSET(C950,-M950+1,0),J950,OFFSET(C950,-M950+2,0),OFFSET(C950,-M950+2,0),OFFSET(C950,-M950+3,0)+AC950,OFFSET(C950,-M950+4,0),1,3)/100*I950*10000)</f>
        <v/>
      </c>
      <c r="Z950" s="248" t="str">
        <f aca="true">IF(I950="","",xEURO(OFFSET(C950,-M950+1,0),J950,OFFSET(C950,-M950+2,0),OFFSET(C950,-M950+2,0),OFFSET(C950,-M950+3,0)+AC950,OFFSET(C950,-M950+4,0),1,5)/365.25*I950*10000)</f>
        <v/>
      </c>
      <c r="AB950" s="249" t="str">
        <f aca="true">IF(D950="","",xCalcSkew(OFFSET(C950,-M950,0),E950-OFFSET(C950,-M950+1,0),b)/100)</f>
        <v/>
      </c>
      <c r="AC950" s="249" t="str">
        <f aca="true">IF(I950="","",xCalcSkew(OFFSET(C950,-M950,0),J950-OFFSET(C950,-M950+1,0),b)/100)</f>
        <v/>
      </c>
      <c r="AE950" s="0" t="n">
        <f aca="false">D950*F950*10000*-1</f>
        <v>-0</v>
      </c>
      <c r="AF950" s="0" t="n">
        <f aca="false">I950*K950*10000*-1</f>
        <v>-0</v>
      </c>
      <c r="AG950" s="0" t="n">
        <f aca="false">AE950+AF950</f>
        <v>-0</v>
      </c>
    </row>
    <row r="951" customFormat="false" ht="12.75" hidden="false" customHeight="false" outlineLevel="0" collapsed="false">
      <c r="D951" s="265"/>
      <c r="E951" s="266"/>
      <c r="F951" s="266"/>
      <c r="G951" s="267"/>
      <c r="I951" s="265"/>
      <c r="J951" s="266"/>
      <c r="K951" s="266"/>
      <c r="L951" s="268"/>
      <c r="M951" s="247" t="n">
        <f aca="false">M950+1</f>
        <v>26</v>
      </c>
      <c r="N951" s="175" t="str">
        <f aca="true">IF(D951="","",xEURO(OFFSET(C951,-M951+1,0),E951,OFFSET(C951,-M951+2,0),OFFSET(C951,-M951+2,0),OFFSET(C951,-M951+3,0)+AB951,OFFSET(C951,-M951+4,0),0,1)*D951)</f>
        <v/>
      </c>
      <c r="O951" s="235" t="str">
        <f aca="true">IF(D951="","",xEURO(OFFSET(C951,-M951+1,0),E951,OFFSET(C951,-M951+2,0),OFFSET(C951,-M951+2,0),OFFSET(C951,-M951+3,0)+AB951,OFFSET(C951,-M951+4,0),0,0))</f>
        <v/>
      </c>
      <c r="P951" s="175" t="str">
        <f aca="false">IF(D951="","",(O951-F951)*D951*10)</f>
        <v/>
      </c>
      <c r="Q951" s="175" t="str">
        <f aca="true">IF(D951="","",xEURO(OFFSET(C951,-M951+1,0),E951,OFFSET(C951,-M951+2,0),OFFSET(C951,-M951+2,0),OFFSET(C951,-M951+3,0)+AB951,OFFSET(C951,-M951+4,0),0,2)/10*D951)</f>
        <v/>
      </c>
      <c r="R951" s="248" t="str">
        <f aca="true">IF(D951="","",xEURO(OFFSET(C951,-M951+1,0),E951,OFFSET(C951,-M951+2,0),OFFSET(C951,-M951+2,0),OFFSET(C951,-M951+3,0)+AB951,OFFSET(C951,-M951+4,0),0,3)/100*D951*10000)</f>
        <v/>
      </c>
      <c r="S951" s="248" t="str">
        <f aca="true">IF(D951="","",xEURO(OFFSET(C951,-M951+1,0),E951,OFFSET(C951,-M951+2,0),OFFSET(C951,-M951+2,0),OFFSET(C951,-M951+3,0)+AB951,OFFSET(C951,-M951+4,0),0,5)/365.25*D951*10000)</f>
        <v/>
      </c>
      <c r="U951" s="175" t="str">
        <f aca="true">IF(I951="","",xEURO(OFFSET(C951,-M951+1,0),J951,OFFSET(C951,-M951+2,0),OFFSET(C951,-M951+2,0),OFFSET(C951,-M951+3,0)+AC951,OFFSET(C951,-M951+4,0),1,1)*I951)</f>
        <v/>
      </c>
      <c r="V951" s="235" t="str">
        <f aca="true">IF(I951="","",xEURO(OFFSET(C951,-M951+1,0),J951,OFFSET(C951,-M951+2,0),OFFSET(C951,-M951+2,0),OFFSET(C951,-M951+3,0)+AC951,OFFSET(C951,-M951+4,0),1,0))</f>
        <v/>
      </c>
      <c r="W951" s="175" t="str">
        <f aca="false">IF(I951="","",(V951-K951)*I951*10)</f>
        <v/>
      </c>
      <c r="X951" s="175" t="str">
        <f aca="true">IF(I951="","",xEURO(OFFSET(C951,-M951+1,0),J951,OFFSET(C951,-M951+2,0),OFFSET(C951,-M951+2,0),OFFSET(C951,-M951+3,0)+AC951,OFFSET(C951,-M951+4,0),1,2)/10*I951)</f>
        <v/>
      </c>
      <c r="Y951" s="248" t="str">
        <f aca="true">IF(I951="","",xEURO(OFFSET(C951,-M951+1,0),J951,OFFSET(C951,-M951+2,0),OFFSET(C951,-M951+2,0),OFFSET(C951,-M951+3,0)+AC951,OFFSET(C951,-M951+4,0),1,3)/100*I951*10000)</f>
        <v/>
      </c>
      <c r="Z951" s="248" t="str">
        <f aca="true">IF(I951="","",xEURO(OFFSET(C951,-M951+1,0),J951,OFFSET(C951,-M951+2,0),OFFSET(C951,-M951+2,0),OFFSET(C951,-M951+3,0)+AC951,OFFSET(C951,-M951+4,0),1,5)/365.25*I951*10000)</f>
        <v/>
      </c>
      <c r="AB951" s="249" t="str">
        <f aca="true">IF(D951="","",xCalcSkew(OFFSET(C951,-M951,0),E951-OFFSET(C951,-M951+1,0),b)/100)</f>
        <v/>
      </c>
      <c r="AC951" s="249" t="str">
        <f aca="true">IF(I951="","",xCalcSkew(OFFSET(C951,-M951,0),J951-OFFSET(C951,-M951+1,0),b)/100)</f>
        <v/>
      </c>
      <c r="AE951" s="0" t="n">
        <f aca="false">D951*F951*10000*-1</f>
        <v>-0</v>
      </c>
      <c r="AF951" s="0" t="n">
        <f aca="false">I951*K951*10000*-1</f>
        <v>-0</v>
      </c>
      <c r="AG951" s="0" t="n">
        <f aca="false">AE951+AF951</f>
        <v>-0</v>
      </c>
    </row>
    <row r="952" customFormat="false" ht="12.75" hidden="false" customHeight="false" outlineLevel="0" collapsed="false">
      <c r="D952" s="265"/>
      <c r="E952" s="266"/>
      <c r="F952" s="266"/>
      <c r="G952" s="267"/>
      <c r="I952" s="265"/>
      <c r="J952" s="266"/>
      <c r="K952" s="266"/>
      <c r="L952" s="268"/>
      <c r="M952" s="247" t="n">
        <f aca="false">M951+1</f>
        <v>27</v>
      </c>
      <c r="N952" s="175" t="str">
        <f aca="true">IF(D952="","",xEURO(OFFSET(C952,-M952+1,0),E952,OFFSET(C952,-M952+2,0),OFFSET(C952,-M952+2,0),OFFSET(C952,-M952+3,0)+AB952,OFFSET(C952,-M952+4,0),0,1)*D952)</f>
        <v/>
      </c>
      <c r="O952" s="235" t="str">
        <f aca="true">IF(D952="","",xEURO(OFFSET(C952,-M952+1,0),E952,OFFSET(C952,-M952+2,0),OFFSET(C952,-M952+2,0),OFFSET(C952,-M952+3,0)+AB952,OFFSET(C952,-M952+4,0),0,0))</f>
        <v/>
      </c>
      <c r="P952" s="175" t="str">
        <f aca="false">IF(D952="","",(O952-F952)*D952*10)</f>
        <v/>
      </c>
      <c r="Q952" s="175" t="str">
        <f aca="true">IF(D952="","",xEURO(OFFSET(C952,-M952+1,0),E952,OFFSET(C952,-M952+2,0),OFFSET(C952,-M952+2,0),OFFSET(C952,-M952+3,0)+AB952,OFFSET(C952,-M952+4,0),0,2)/10*D952)</f>
        <v/>
      </c>
      <c r="R952" s="248" t="str">
        <f aca="true">IF(D952="","",xEURO(OFFSET(C952,-M952+1,0),E952,OFFSET(C952,-M952+2,0),OFFSET(C952,-M952+2,0),OFFSET(C952,-M952+3,0)+AB952,OFFSET(C952,-M952+4,0),0,3)/100*D952*10000)</f>
        <v/>
      </c>
      <c r="S952" s="248" t="str">
        <f aca="true">IF(D952="","",xEURO(OFFSET(C952,-M952+1,0),E952,OFFSET(C952,-M952+2,0),OFFSET(C952,-M952+2,0),OFFSET(C952,-M952+3,0)+AB952,OFFSET(C952,-M952+4,0),0,5)/365.25*D952*10000)</f>
        <v/>
      </c>
      <c r="U952" s="175" t="str">
        <f aca="true">IF(I952="","",xEURO(OFFSET(C952,-M952+1,0),J952,OFFSET(C952,-M952+2,0),OFFSET(C952,-M952+2,0),OFFSET(C952,-M952+3,0)+AC952,OFFSET(C952,-M952+4,0),1,1)*I952)</f>
        <v/>
      </c>
      <c r="V952" s="235" t="str">
        <f aca="true">IF(I952="","",xEURO(OFFSET(C952,-M952+1,0),J952,OFFSET(C952,-M952+2,0),OFFSET(C952,-M952+2,0),OFFSET(C952,-M952+3,0)+AC952,OFFSET(C952,-M952+4,0),1,0))</f>
        <v/>
      </c>
      <c r="W952" s="175" t="str">
        <f aca="false">IF(I952="","",(V952-K952)*I952*10)</f>
        <v/>
      </c>
      <c r="X952" s="175" t="str">
        <f aca="true">IF(I952="","",xEURO(OFFSET(C952,-M952+1,0),J952,OFFSET(C952,-M952+2,0),OFFSET(C952,-M952+2,0),OFFSET(C952,-M952+3,0)+AC952,OFFSET(C952,-M952+4,0),1,2)/10*I952)</f>
        <v/>
      </c>
      <c r="Y952" s="248" t="str">
        <f aca="true">IF(I952="","",xEURO(OFFSET(C952,-M952+1,0),J952,OFFSET(C952,-M952+2,0),OFFSET(C952,-M952+2,0),OFFSET(C952,-M952+3,0)+AC952,OFFSET(C952,-M952+4,0),1,3)/100*I952*10000)</f>
        <v/>
      </c>
      <c r="Z952" s="248" t="str">
        <f aca="true">IF(I952="","",xEURO(OFFSET(C952,-M952+1,0),J952,OFFSET(C952,-M952+2,0),OFFSET(C952,-M952+2,0),OFFSET(C952,-M952+3,0)+AC952,OFFSET(C952,-M952+4,0),1,5)/365.25*I952*10000)</f>
        <v/>
      </c>
      <c r="AB952" s="249" t="str">
        <f aca="true">IF(D952="","",xCalcSkew(OFFSET(C952,-M952,0),E952-OFFSET(C952,-M952+1,0),b)/100)</f>
        <v/>
      </c>
      <c r="AC952" s="249" t="str">
        <f aca="true">IF(I952="","",xCalcSkew(OFFSET(C952,-M952,0),J952-OFFSET(C952,-M952+1,0),b)/100)</f>
        <v/>
      </c>
      <c r="AE952" s="0" t="n">
        <f aca="false">D952*F952*10000*-1</f>
        <v>-0</v>
      </c>
      <c r="AF952" s="0" t="n">
        <f aca="false">I952*K952*10000*-1</f>
        <v>-0</v>
      </c>
      <c r="AG952" s="0" t="n">
        <f aca="false">AE952+AF952</f>
        <v>-0</v>
      </c>
    </row>
    <row r="953" customFormat="false" ht="12.75" hidden="false" customHeight="false" outlineLevel="0" collapsed="false">
      <c r="D953" s="265"/>
      <c r="E953" s="266"/>
      <c r="F953" s="266"/>
      <c r="G953" s="267"/>
      <c r="I953" s="265"/>
      <c r="J953" s="266"/>
      <c r="K953" s="266"/>
      <c r="L953" s="268"/>
      <c r="M953" s="247" t="n">
        <f aca="false">M952+1</f>
        <v>28</v>
      </c>
      <c r="N953" s="175" t="str">
        <f aca="true">IF(D953="","",xEURO(OFFSET(C953,-M953+1,0),E953,OFFSET(C953,-M953+2,0),OFFSET(C953,-M953+2,0),OFFSET(C953,-M953+3,0)+AB953,OFFSET(C953,-M953+4,0),0,1)*D953)</f>
        <v/>
      </c>
      <c r="O953" s="235" t="str">
        <f aca="true">IF(D953="","",xEURO(OFFSET(C953,-M953+1,0),E953,OFFSET(C953,-M953+2,0),OFFSET(C953,-M953+2,0),OFFSET(C953,-M953+3,0)+AB953,OFFSET(C953,-M953+4,0),0,0))</f>
        <v/>
      </c>
      <c r="P953" s="175" t="str">
        <f aca="false">IF(D953="","",(O953-F953)*D953*10)</f>
        <v/>
      </c>
      <c r="Q953" s="175" t="str">
        <f aca="true">IF(D953="","",xEURO(OFFSET(C953,-M953+1,0),E953,OFFSET(C953,-M953+2,0),OFFSET(C953,-M953+2,0),OFFSET(C953,-M953+3,0)+AB953,OFFSET(C953,-M953+4,0),0,2)/10*D953)</f>
        <v/>
      </c>
      <c r="R953" s="248" t="str">
        <f aca="true">IF(D953="","",xEURO(OFFSET(C953,-M953+1,0),E953,OFFSET(C953,-M953+2,0),OFFSET(C953,-M953+2,0),OFFSET(C953,-M953+3,0)+AB953,OFFSET(C953,-M953+4,0),0,3)/100*D953*10000)</f>
        <v/>
      </c>
      <c r="S953" s="248" t="str">
        <f aca="true">IF(D953="","",xEURO(OFFSET(C953,-M953+1,0),E953,OFFSET(C953,-M953+2,0),OFFSET(C953,-M953+2,0),OFFSET(C953,-M953+3,0)+AB953,OFFSET(C953,-M953+4,0),0,5)/365.25*D953*10000)</f>
        <v/>
      </c>
      <c r="U953" s="175" t="str">
        <f aca="true">IF(I953="","",xEURO(OFFSET(C953,-M953+1,0),J953,OFFSET(C953,-M953+2,0),OFFSET(C953,-M953+2,0),OFFSET(C953,-M953+3,0)+AC953,OFFSET(C953,-M953+4,0),1,1)*I953)</f>
        <v/>
      </c>
      <c r="V953" s="235" t="str">
        <f aca="true">IF(I953="","",xEURO(OFFSET(C953,-M953+1,0),J953,OFFSET(C953,-M953+2,0),OFFSET(C953,-M953+2,0),OFFSET(C953,-M953+3,0)+AC953,OFFSET(C953,-M953+4,0),1,0))</f>
        <v/>
      </c>
      <c r="W953" s="175" t="str">
        <f aca="false">IF(I953="","",(V953-K953)*I953*10)</f>
        <v/>
      </c>
      <c r="X953" s="175" t="str">
        <f aca="true">IF(I953="","",xEURO(OFFSET(C953,-M953+1,0),J953,OFFSET(C953,-M953+2,0),OFFSET(C953,-M953+2,0),OFFSET(C953,-M953+3,0)+AC953,OFFSET(C953,-M953+4,0),1,2)/10*I953)</f>
        <v/>
      </c>
      <c r="Y953" s="248" t="str">
        <f aca="true">IF(I953="","",xEURO(OFFSET(C953,-M953+1,0),J953,OFFSET(C953,-M953+2,0),OFFSET(C953,-M953+2,0),OFFSET(C953,-M953+3,0)+AC953,OFFSET(C953,-M953+4,0),1,3)/100*I953*10000)</f>
        <v/>
      </c>
      <c r="Z953" s="248" t="str">
        <f aca="true">IF(I953="","",xEURO(OFFSET(C953,-M953+1,0),J953,OFFSET(C953,-M953+2,0),OFFSET(C953,-M953+2,0),OFFSET(C953,-M953+3,0)+AC953,OFFSET(C953,-M953+4,0),1,5)/365.25*I953*10000)</f>
        <v/>
      </c>
      <c r="AB953" s="249" t="str">
        <f aca="true">IF(D953="","",xCalcSkew(OFFSET(C953,-M953,0),E953-OFFSET(C953,-M953+1,0),b)/100)</f>
        <v/>
      </c>
      <c r="AC953" s="249" t="str">
        <f aca="true">IF(I953="","",xCalcSkew(OFFSET(C953,-M953,0),J953-OFFSET(C953,-M953+1,0),b)/100)</f>
        <v/>
      </c>
      <c r="AE953" s="0" t="n">
        <f aca="false">D953*F953*10000*-1</f>
        <v>-0</v>
      </c>
      <c r="AF953" s="0" t="n">
        <f aca="false">I953*K953*10000*-1</f>
        <v>-0</v>
      </c>
      <c r="AG953" s="0" t="n">
        <f aca="false">AE953+AF953</f>
        <v>-0</v>
      </c>
    </row>
    <row r="954" customFormat="false" ht="12.75" hidden="false" customHeight="false" outlineLevel="0" collapsed="false">
      <c r="D954" s="265"/>
      <c r="E954" s="266"/>
      <c r="F954" s="266"/>
      <c r="G954" s="267"/>
      <c r="I954" s="265"/>
      <c r="J954" s="266"/>
      <c r="K954" s="266"/>
      <c r="L954" s="268"/>
      <c r="M954" s="247" t="n">
        <f aca="false">M953+1</f>
        <v>29</v>
      </c>
      <c r="N954" s="175" t="str">
        <f aca="true">IF(D954="","",xEURO(OFFSET(C954,-M954+1,0),E954,OFFSET(C954,-M954+2,0),OFFSET(C954,-M954+2,0),OFFSET(C954,-M954+3,0)+AB954,OFFSET(C954,-M954+4,0),0,1)*D954)</f>
        <v/>
      </c>
      <c r="O954" s="235" t="str">
        <f aca="true">IF(D954="","",xEURO(OFFSET(C954,-M954+1,0),E954,OFFSET(C954,-M954+2,0),OFFSET(C954,-M954+2,0),OFFSET(C954,-M954+3,0)+AB954,OFFSET(C954,-M954+4,0),0,0))</f>
        <v/>
      </c>
      <c r="P954" s="175" t="str">
        <f aca="false">IF(D954="","",(O954-F954)*D954*10)</f>
        <v/>
      </c>
      <c r="Q954" s="175" t="str">
        <f aca="true">IF(D954="","",xEURO(OFFSET(C954,-M954+1,0),E954,OFFSET(C954,-M954+2,0),OFFSET(C954,-M954+2,0),OFFSET(C954,-M954+3,0)+AB954,OFFSET(C954,-M954+4,0),0,2)/10*D954)</f>
        <v/>
      </c>
      <c r="R954" s="248" t="str">
        <f aca="true">IF(D954="","",xEURO(OFFSET(C954,-M954+1,0),E954,OFFSET(C954,-M954+2,0),OFFSET(C954,-M954+2,0),OFFSET(C954,-M954+3,0)+AB954,OFFSET(C954,-M954+4,0),0,3)/100*D954*10000)</f>
        <v/>
      </c>
      <c r="S954" s="248" t="str">
        <f aca="true">IF(D954="","",xEURO(OFFSET(C954,-M954+1,0),E954,OFFSET(C954,-M954+2,0),OFFSET(C954,-M954+2,0),OFFSET(C954,-M954+3,0)+AB954,OFFSET(C954,-M954+4,0),0,5)/365.25*D954*10000)</f>
        <v/>
      </c>
      <c r="U954" s="175" t="str">
        <f aca="true">IF(I954="","",xEURO(OFFSET(C954,-M954+1,0),J954,OFFSET(C954,-M954+2,0),OFFSET(C954,-M954+2,0),OFFSET(C954,-M954+3,0)+AC954,OFFSET(C954,-M954+4,0),1,1)*I954)</f>
        <v/>
      </c>
      <c r="V954" s="235" t="str">
        <f aca="true">IF(I954="","",xEURO(OFFSET(C954,-M954+1,0),J954,OFFSET(C954,-M954+2,0),OFFSET(C954,-M954+2,0),OFFSET(C954,-M954+3,0)+AC954,OFFSET(C954,-M954+4,0),1,0))</f>
        <v/>
      </c>
      <c r="W954" s="175" t="str">
        <f aca="false">IF(I954="","",(V954-K954)*I954*10)</f>
        <v/>
      </c>
      <c r="X954" s="175" t="str">
        <f aca="true">IF(I954="","",xEURO(OFFSET(C954,-M954+1,0),J954,OFFSET(C954,-M954+2,0),OFFSET(C954,-M954+2,0),OFFSET(C954,-M954+3,0)+AC954,OFFSET(C954,-M954+4,0),1,2)/10*I954)</f>
        <v/>
      </c>
      <c r="Y954" s="248" t="str">
        <f aca="true">IF(I954="","",xEURO(OFFSET(C954,-M954+1,0),J954,OFFSET(C954,-M954+2,0),OFFSET(C954,-M954+2,0),OFFSET(C954,-M954+3,0)+AC954,OFFSET(C954,-M954+4,0),1,3)/100*I954*10000)</f>
        <v/>
      </c>
      <c r="Z954" s="248" t="str">
        <f aca="true">IF(I954="","",xEURO(OFFSET(C954,-M954+1,0),J954,OFFSET(C954,-M954+2,0),OFFSET(C954,-M954+2,0),OFFSET(C954,-M954+3,0)+AC954,OFFSET(C954,-M954+4,0),1,5)/365.25*I954*10000)</f>
        <v/>
      </c>
      <c r="AB954" s="249" t="str">
        <f aca="true">IF(D954="","",xCalcSkew(OFFSET(C954,-M954,0),E954-OFFSET(C954,-M954+1,0),b)/100)</f>
        <v/>
      </c>
      <c r="AC954" s="249" t="str">
        <f aca="true">IF(I954="","",xCalcSkew(OFFSET(C954,-M954,0),J954-OFFSET(C954,-M954+1,0),b)/100)</f>
        <v/>
      </c>
      <c r="AE954" s="0" t="n">
        <f aca="false">D954*F954*10000*-1</f>
        <v>-0</v>
      </c>
      <c r="AF954" s="0" t="n">
        <f aca="false">I954*K954*10000*-1</f>
        <v>-0</v>
      </c>
      <c r="AG954" s="0" t="n">
        <f aca="false">AE954+AF954</f>
        <v>-0</v>
      </c>
    </row>
    <row r="955" customFormat="false" ht="12.75" hidden="false" customHeight="false" outlineLevel="0" collapsed="false">
      <c r="D955" s="265"/>
      <c r="E955" s="266"/>
      <c r="F955" s="266"/>
      <c r="G955" s="267"/>
      <c r="I955" s="265"/>
      <c r="J955" s="266"/>
      <c r="K955" s="266"/>
      <c r="L955" s="268"/>
      <c r="M955" s="247" t="n">
        <f aca="false">M954+1</f>
        <v>30</v>
      </c>
      <c r="N955" s="175" t="str">
        <f aca="true">IF(D955="","",xEURO(OFFSET(C955,-M955+1,0),E955,OFFSET(C955,-M955+2,0),OFFSET(C955,-M955+2,0),OFFSET(C955,-M955+3,0)+AB955,OFFSET(C955,-M955+4,0),0,1)*D955)</f>
        <v/>
      </c>
      <c r="O955" s="235" t="str">
        <f aca="true">IF(D955="","",xEURO(OFFSET(C955,-M955+1,0),E955,OFFSET(C955,-M955+2,0),OFFSET(C955,-M955+2,0),OFFSET(C955,-M955+3,0)+AB955,OFFSET(C955,-M955+4,0),0,0))</f>
        <v/>
      </c>
      <c r="P955" s="175" t="str">
        <f aca="false">IF(D955="","",(O955-F955)*D955*10)</f>
        <v/>
      </c>
      <c r="Q955" s="175" t="str">
        <f aca="true">IF(D955="","",xEURO(OFFSET(C955,-M955+1,0),E955,OFFSET(C955,-M955+2,0),OFFSET(C955,-M955+2,0),OFFSET(C955,-M955+3,0)+AB955,OFFSET(C955,-M955+4,0),0,2)/10*D955)</f>
        <v/>
      </c>
      <c r="R955" s="248" t="str">
        <f aca="true">IF(D955="","",xEURO(OFFSET(C955,-M955+1,0),E955,OFFSET(C955,-M955+2,0),OFFSET(C955,-M955+2,0),OFFSET(C955,-M955+3,0)+AB955,OFFSET(C955,-M955+4,0),0,3)/100*D955*10000)</f>
        <v/>
      </c>
      <c r="S955" s="248" t="str">
        <f aca="true">IF(D955="","",xEURO(OFFSET(C955,-M955+1,0),E955,OFFSET(C955,-M955+2,0),OFFSET(C955,-M955+2,0),OFFSET(C955,-M955+3,0)+AB955,OFFSET(C955,-M955+4,0),0,5)/365.25*D955*10000)</f>
        <v/>
      </c>
      <c r="U955" s="175" t="str">
        <f aca="true">IF(I955="","",xEURO(OFFSET(C955,-M955+1,0),J955,OFFSET(C955,-M955+2,0),OFFSET(C955,-M955+2,0),OFFSET(C955,-M955+3,0)+AC955,OFFSET(C955,-M955+4,0),1,1)*I955)</f>
        <v/>
      </c>
      <c r="V955" s="235" t="str">
        <f aca="true">IF(I955="","",xEURO(OFFSET(C955,-M955+1,0),J955,OFFSET(C955,-M955+2,0),OFFSET(C955,-M955+2,0),OFFSET(C955,-M955+3,0)+AC955,OFFSET(C955,-M955+4,0),1,0))</f>
        <v/>
      </c>
      <c r="W955" s="175" t="str">
        <f aca="false">IF(I955="","",(V955-K955)*I955*10)</f>
        <v/>
      </c>
      <c r="X955" s="175" t="str">
        <f aca="true">IF(I955="","",xEURO(OFFSET(C955,-M955+1,0),J955,OFFSET(C955,-M955+2,0),OFFSET(C955,-M955+2,0),OFFSET(C955,-M955+3,0)+AC955,OFFSET(C955,-M955+4,0),1,2)/10*I955)</f>
        <v/>
      </c>
      <c r="Y955" s="248" t="str">
        <f aca="true">IF(I955="","",xEURO(OFFSET(C955,-M955+1,0),J955,OFFSET(C955,-M955+2,0),OFFSET(C955,-M955+2,0),OFFSET(C955,-M955+3,0)+AC955,OFFSET(C955,-M955+4,0),1,3)/100*I955*10000)</f>
        <v/>
      </c>
      <c r="Z955" s="248" t="str">
        <f aca="true">IF(I955="","",xEURO(OFFSET(C955,-M955+1,0),J955,OFFSET(C955,-M955+2,0),OFFSET(C955,-M955+2,0),OFFSET(C955,-M955+3,0)+AC955,OFFSET(C955,-M955+4,0),1,5)/365.25*I955*10000)</f>
        <v/>
      </c>
      <c r="AB955" s="249" t="str">
        <f aca="true">IF(D955="","",xCalcSkew(OFFSET(C955,-M955,0),E955-OFFSET(C955,-M955+1,0),b)/100)</f>
        <v/>
      </c>
      <c r="AC955" s="249" t="str">
        <f aca="true">IF(I955="","",xCalcSkew(OFFSET(C955,-M955,0),J955-OFFSET(C955,-M955+1,0),b)/100)</f>
        <v/>
      </c>
      <c r="AE955" s="0" t="n">
        <f aca="false">D955*F955*10000*-1</f>
        <v>-0</v>
      </c>
      <c r="AF955" s="0" t="n">
        <f aca="false">I955*K955*10000*-1</f>
        <v>-0</v>
      </c>
      <c r="AG955" s="0" t="n">
        <f aca="false">AE955+AF955</f>
        <v>-0</v>
      </c>
    </row>
    <row r="956" customFormat="false" ht="12.75" hidden="false" customHeight="false" outlineLevel="0" collapsed="false">
      <c r="D956" s="265"/>
      <c r="E956" s="266"/>
      <c r="F956" s="266"/>
      <c r="G956" s="267"/>
      <c r="I956" s="265"/>
      <c r="J956" s="266"/>
      <c r="K956" s="266"/>
      <c r="L956" s="268"/>
      <c r="M956" s="247" t="n">
        <f aca="false">M955+1</f>
        <v>31</v>
      </c>
      <c r="N956" s="175" t="str">
        <f aca="true">IF(D956="","",xEURO(OFFSET(C956,-M956+1,0),E956,OFFSET(C956,-M956+2,0),OFFSET(C956,-M956+2,0),OFFSET(C956,-M956+3,0)+AB956,OFFSET(C956,-M956+4,0),0,1)*D956)</f>
        <v/>
      </c>
      <c r="O956" s="235" t="str">
        <f aca="true">IF(D956="","",xEURO(OFFSET(C956,-M956+1,0),E956,OFFSET(C956,-M956+2,0),OFFSET(C956,-M956+2,0),OFFSET(C956,-M956+3,0)+AB956,OFFSET(C956,-M956+4,0),0,0))</f>
        <v/>
      </c>
      <c r="P956" s="175" t="str">
        <f aca="false">IF(D956="","",(O956-F956)*D956*10)</f>
        <v/>
      </c>
      <c r="Q956" s="175" t="str">
        <f aca="true">IF(D956="","",xEURO(OFFSET(C956,-M956+1,0),E956,OFFSET(C956,-M956+2,0),OFFSET(C956,-M956+2,0),OFFSET(C956,-M956+3,0)+AB956,OFFSET(C956,-M956+4,0),0,2)/10*D956)</f>
        <v/>
      </c>
      <c r="R956" s="248" t="str">
        <f aca="true">IF(D956="","",xEURO(OFFSET(C956,-M956+1,0),E956,OFFSET(C956,-M956+2,0),OFFSET(C956,-M956+2,0),OFFSET(C956,-M956+3,0)+AB956,OFFSET(C956,-M956+4,0),0,3)/100*D956*10000)</f>
        <v/>
      </c>
      <c r="S956" s="248" t="str">
        <f aca="true">IF(D956="","",xEURO(OFFSET(C956,-M956+1,0),E956,OFFSET(C956,-M956+2,0),OFFSET(C956,-M956+2,0),OFFSET(C956,-M956+3,0)+AB956,OFFSET(C956,-M956+4,0),0,5)/365.25*D956*10000)</f>
        <v/>
      </c>
      <c r="U956" s="175" t="str">
        <f aca="true">IF(I956="","",xEURO(OFFSET(C956,-M956+1,0),J956,OFFSET(C956,-M956+2,0),OFFSET(C956,-M956+2,0),OFFSET(C956,-M956+3,0)+AC956,OFFSET(C956,-M956+4,0),1,1)*I956)</f>
        <v/>
      </c>
      <c r="V956" s="235" t="str">
        <f aca="true">IF(I956="","",xEURO(OFFSET(C956,-M956+1,0),J956,OFFSET(C956,-M956+2,0),OFFSET(C956,-M956+2,0),OFFSET(C956,-M956+3,0)+AC956,OFFSET(C956,-M956+4,0),1,0))</f>
        <v/>
      </c>
      <c r="W956" s="175" t="str">
        <f aca="false">IF(I956="","",(V956-K956)*I956*10)</f>
        <v/>
      </c>
      <c r="X956" s="175" t="str">
        <f aca="true">IF(I956="","",xEURO(OFFSET(C956,-M956+1,0),J956,OFFSET(C956,-M956+2,0),OFFSET(C956,-M956+2,0),OFFSET(C956,-M956+3,0)+AC956,OFFSET(C956,-M956+4,0),1,2)/10*I956)</f>
        <v/>
      </c>
      <c r="Y956" s="248" t="str">
        <f aca="true">IF(I956="","",xEURO(OFFSET(C956,-M956+1,0),J956,OFFSET(C956,-M956+2,0),OFFSET(C956,-M956+2,0),OFFSET(C956,-M956+3,0)+AC956,OFFSET(C956,-M956+4,0),1,3)/100*I956*10000)</f>
        <v/>
      </c>
      <c r="Z956" s="248" t="str">
        <f aca="true">IF(I956="","",xEURO(OFFSET(C956,-M956+1,0),J956,OFFSET(C956,-M956+2,0),OFFSET(C956,-M956+2,0),OFFSET(C956,-M956+3,0)+AC956,OFFSET(C956,-M956+4,0),1,5)/365.25*I956*10000)</f>
        <v/>
      </c>
      <c r="AB956" s="249" t="str">
        <f aca="true">IF(D956="","",xCalcSkew(OFFSET(C956,-M956,0),E956-OFFSET(C956,-M956+1,0),b)/100)</f>
        <v/>
      </c>
      <c r="AC956" s="249" t="str">
        <f aca="true">IF(I956="","",xCalcSkew(OFFSET(C956,-M956,0),J956-OFFSET(C956,-M956+1,0),b)/100)</f>
        <v/>
      </c>
      <c r="AE956" s="0" t="n">
        <f aca="false">D956*F956*10000*-1</f>
        <v>-0</v>
      </c>
      <c r="AF956" s="0" t="n">
        <f aca="false">I956*K956*10000*-1</f>
        <v>-0</v>
      </c>
      <c r="AG956" s="0" t="n">
        <f aca="false">AE956+AF956</f>
        <v>-0</v>
      </c>
    </row>
    <row r="957" customFormat="false" ht="12.75" hidden="false" customHeight="false" outlineLevel="0" collapsed="false">
      <c r="D957" s="265"/>
      <c r="E957" s="266"/>
      <c r="F957" s="266"/>
      <c r="G957" s="267"/>
      <c r="I957" s="265"/>
      <c r="J957" s="266"/>
      <c r="K957" s="266"/>
      <c r="L957" s="268"/>
      <c r="M957" s="247" t="n">
        <f aca="false">M956+1</f>
        <v>32</v>
      </c>
      <c r="N957" s="175" t="str">
        <f aca="true">IF(D957="","",xEURO(OFFSET(C957,-M957+1,0),E957,OFFSET(C957,-M957+2,0),OFFSET(C957,-M957+2,0),OFFSET(C957,-M957+3,0)+AB957,OFFSET(C957,-M957+4,0),0,1)*D957)</f>
        <v/>
      </c>
      <c r="O957" s="235" t="str">
        <f aca="true">IF(D957="","",xEURO(OFFSET(C957,-M957+1,0),E957,OFFSET(C957,-M957+2,0),OFFSET(C957,-M957+2,0),OFFSET(C957,-M957+3,0)+AB957,OFFSET(C957,-M957+4,0),0,0))</f>
        <v/>
      </c>
      <c r="P957" s="175" t="str">
        <f aca="false">IF(D957="","",(O957-F957)*D957*10)</f>
        <v/>
      </c>
      <c r="Q957" s="175" t="str">
        <f aca="true">IF(D957="","",xEURO(OFFSET(C957,-M957+1,0),E957,OFFSET(C957,-M957+2,0),OFFSET(C957,-M957+2,0),OFFSET(C957,-M957+3,0)+AB957,OFFSET(C957,-M957+4,0),0,2)/10*D957)</f>
        <v/>
      </c>
      <c r="R957" s="248" t="str">
        <f aca="true">IF(D957="","",xEURO(OFFSET(C957,-M957+1,0),E957,OFFSET(C957,-M957+2,0),OFFSET(C957,-M957+2,0),OFFSET(C957,-M957+3,0)+AB957,OFFSET(C957,-M957+4,0),0,3)/100*D957*10000)</f>
        <v/>
      </c>
      <c r="S957" s="248" t="str">
        <f aca="true">IF(D957="","",xEURO(OFFSET(C957,-M957+1,0),E957,OFFSET(C957,-M957+2,0),OFFSET(C957,-M957+2,0),OFFSET(C957,-M957+3,0)+AB957,OFFSET(C957,-M957+4,0),0,5)/365.25*D957*10000)</f>
        <v/>
      </c>
      <c r="U957" s="175" t="str">
        <f aca="true">IF(I957="","",xEURO(OFFSET(C957,-M957+1,0),J957,OFFSET(C957,-M957+2,0),OFFSET(C957,-M957+2,0),OFFSET(C957,-M957+3,0)+AC957,OFFSET(C957,-M957+4,0),1,1)*I957)</f>
        <v/>
      </c>
      <c r="V957" s="235" t="str">
        <f aca="true">IF(I957="","",xEURO(OFFSET(C957,-M957+1,0),J957,OFFSET(C957,-M957+2,0),OFFSET(C957,-M957+2,0),OFFSET(C957,-M957+3,0)+AC957,OFFSET(C957,-M957+4,0),1,0))</f>
        <v/>
      </c>
      <c r="W957" s="175" t="str">
        <f aca="false">IF(I957="","",(V957-K957)*I957*10)</f>
        <v/>
      </c>
      <c r="X957" s="175" t="str">
        <f aca="true">IF(I957="","",xEURO(OFFSET(C957,-M957+1,0),J957,OFFSET(C957,-M957+2,0),OFFSET(C957,-M957+2,0),OFFSET(C957,-M957+3,0)+AC957,OFFSET(C957,-M957+4,0),1,2)/10*I957)</f>
        <v/>
      </c>
      <c r="Y957" s="248" t="str">
        <f aca="true">IF(I957="","",xEURO(OFFSET(C957,-M957+1,0),J957,OFFSET(C957,-M957+2,0),OFFSET(C957,-M957+2,0),OFFSET(C957,-M957+3,0)+AC957,OFFSET(C957,-M957+4,0),1,3)/100*I957*10000)</f>
        <v/>
      </c>
      <c r="Z957" s="248" t="str">
        <f aca="true">IF(I957="","",xEURO(OFFSET(C957,-M957+1,0),J957,OFFSET(C957,-M957+2,0),OFFSET(C957,-M957+2,0),OFFSET(C957,-M957+3,0)+AC957,OFFSET(C957,-M957+4,0),1,5)/365.25*I957*10000)</f>
        <v/>
      </c>
      <c r="AB957" s="249" t="str">
        <f aca="true">IF(D957="","",xCalcSkew(OFFSET(C957,-M957,0),E957-OFFSET(C957,-M957+1,0),b)/100)</f>
        <v/>
      </c>
      <c r="AC957" s="249" t="str">
        <f aca="true">IF(I957="","",xCalcSkew(OFFSET(C957,-M957,0),J957-OFFSET(C957,-M957+1,0),b)/100)</f>
        <v/>
      </c>
      <c r="AE957" s="0" t="n">
        <f aca="false">D957*F957*10000*-1</f>
        <v>-0</v>
      </c>
      <c r="AF957" s="0" t="n">
        <f aca="false">I957*K957*10000*-1</f>
        <v>-0</v>
      </c>
      <c r="AG957" s="0" t="n">
        <f aca="false">AE957+AF957</f>
        <v>-0</v>
      </c>
    </row>
    <row r="958" customFormat="false" ht="12.75" hidden="false" customHeight="false" outlineLevel="0" collapsed="false">
      <c r="D958" s="265"/>
      <c r="E958" s="266"/>
      <c r="F958" s="266"/>
      <c r="G958" s="267"/>
      <c r="I958" s="265"/>
      <c r="J958" s="266"/>
      <c r="K958" s="266"/>
      <c r="L958" s="268"/>
      <c r="M958" s="247" t="n">
        <f aca="false">M957+1</f>
        <v>33</v>
      </c>
      <c r="N958" s="175" t="str">
        <f aca="true">IF(D958="","",xEURO(OFFSET(C958,-M958+1,0),E958,OFFSET(C958,-M958+2,0),OFFSET(C958,-M958+2,0),OFFSET(C958,-M958+3,0)+AB958,OFFSET(C958,-M958+4,0),0,1)*D958)</f>
        <v/>
      </c>
      <c r="O958" s="235" t="str">
        <f aca="true">IF(D958="","",xEURO(OFFSET(C958,-M958+1,0),E958,OFFSET(C958,-M958+2,0),OFFSET(C958,-M958+2,0),OFFSET(C958,-M958+3,0)+AB958,OFFSET(C958,-M958+4,0),0,0))</f>
        <v/>
      </c>
      <c r="P958" s="175" t="str">
        <f aca="false">IF(D958="","",(O958-F958)*D958*10)</f>
        <v/>
      </c>
      <c r="Q958" s="175" t="str">
        <f aca="true">IF(D958="","",xEURO(OFFSET(C958,-M958+1,0),E958,OFFSET(C958,-M958+2,0),OFFSET(C958,-M958+2,0),OFFSET(C958,-M958+3,0)+AB958,OFFSET(C958,-M958+4,0),0,2)/10*D958)</f>
        <v/>
      </c>
      <c r="R958" s="248" t="str">
        <f aca="true">IF(D958="","",xEURO(OFFSET(C958,-M958+1,0),E958,OFFSET(C958,-M958+2,0),OFFSET(C958,-M958+2,0),OFFSET(C958,-M958+3,0)+AB958,OFFSET(C958,-M958+4,0),0,3)/100*D958*10000)</f>
        <v/>
      </c>
      <c r="S958" s="248" t="str">
        <f aca="true">IF(D958="","",xEURO(OFFSET(C958,-M958+1,0),E958,OFFSET(C958,-M958+2,0),OFFSET(C958,-M958+2,0),OFFSET(C958,-M958+3,0)+AB958,OFFSET(C958,-M958+4,0),0,5)/365.25*D958*10000)</f>
        <v/>
      </c>
      <c r="U958" s="175" t="str">
        <f aca="true">IF(I958="","",xEURO(OFFSET(C958,-M958+1,0),J958,OFFSET(C958,-M958+2,0),OFFSET(C958,-M958+2,0),OFFSET(C958,-M958+3,0)+AC958,OFFSET(C958,-M958+4,0),1,1)*I958)</f>
        <v/>
      </c>
      <c r="V958" s="235" t="str">
        <f aca="true">IF(I958="","",xEURO(OFFSET(C958,-M958+1,0),J958,OFFSET(C958,-M958+2,0),OFFSET(C958,-M958+2,0),OFFSET(C958,-M958+3,0)+AC958,OFFSET(C958,-M958+4,0),1,0))</f>
        <v/>
      </c>
      <c r="W958" s="175" t="str">
        <f aca="false">IF(I958="","",(V958-K958)*I958*10)</f>
        <v/>
      </c>
      <c r="X958" s="175" t="str">
        <f aca="true">IF(I958="","",xEURO(OFFSET(C958,-M958+1,0),J958,OFFSET(C958,-M958+2,0),OFFSET(C958,-M958+2,0),OFFSET(C958,-M958+3,0)+AC958,OFFSET(C958,-M958+4,0),1,2)/10*I958)</f>
        <v/>
      </c>
      <c r="Y958" s="248" t="str">
        <f aca="true">IF(I958="","",xEURO(OFFSET(C958,-M958+1,0),J958,OFFSET(C958,-M958+2,0),OFFSET(C958,-M958+2,0),OFFSET(C958,-M958+3,0)+AC958,OFFSET(C958,-M958+4,0),1,3)/100*I958*10000)</f>
        <v/>
      </c>
      <c r="Z958" s="248" t="str">
        <f aca="true">IF(I958="","",xEURO(OFFSET(C958,-M958+1,0),J958,OFFSET(C958,-M958+2,0),OFFSET(C958,-M958+2,0),OFFSET(C958,-M958+3,0)+AC958,OFFSET(C958,-M958+4,0),1,5)/365.25*I958*10000)</f>
        <v/>
      </c>
      <c r="AB958" s="249" t="str">
        <f aca="true">IF(D958="","",xCalcSkew(OFFSET(C958,-M958,0),E958-OFFSET(C958,-M958+1,0),b)/100)</f>
        <v/>
      </c>
      <c r="AC958" s="249" t="str">
        <f aca="true">IF(I958="","",xCalcSkew(OFFSET(C958,-M958,0),J958-OFFSET(C958,-M958+1,0),b)/100)</f>
        <v/>
      </c>
      <c r="AE958" s="0" t="n">
        <f aca="false">D958*F958*10000*-1</f>
        <v>-0</v>
      </c>
      <c r="AF958" s="0" t="n">
        <f aca="false">I958*K958*10000*-1</f>
        <v>-0</v>
      </c>
      <c r="AG958" s="0" t="n">
        <f aca="false">AE958+AF958</f>
        <v>-0</v>
      </c>
    </row>
    <row r="959" customFormat="false" ht="12.75" hidden="false" customHeight="false" outlineLevel="0" collapsed="false">
      <c r="D959" s="265"/>
      <c r="E959" s="266"/>
      <c r="F959" s="266"/>
      <c r="G959" s="267"/>
      <c r="I959" s="265"/>
      <c r="J959" s="266"/>
      <c r="K959" s="266"/>
      <c r="L959" s="268"/>
      <c r="M959" s="247" t="n">
        <f aca="false">M958+1</f>
        <v>34</v>
      </c>
      <c r="N959" s="175" t="str">
        <f aca="true">IF(D959="","",xEURO(OFFSET(C959,-M959+1,0),E959,OFFSET(C959,-M959+2,0),OFFSET(C959,-M959+2,0),OFFSET(C959,-M959+3,0)+AB959,OFFSET(C959,-M959+4,0),0,1)*D959)</f>
        <v/>
      </c>
      <c r="O959" s="235" t="str">
        <f aca="true">IF(D959="","",xEURO(OFFSET(C959,-M959+1,0),E959,OFFSET(C959,-M959+2,0),OFFSET(C959,-M959+2,0),OFFSET(C959,-M959+3,0)+AB959,OFFSET(C959,-M959+4,0),0,0))</f>
        <v/>
      </c>
      <c r="P959" s="175" t="str">
        <f aca="false">IF(D959="","",(O959-F959)*D959*10)</f>
        <v/>
      </c>
      <c r="Q959" s="175" t="str">
        <f aca="true">IF(D959="","",xEURO(OFFSET(C959,-M959+1,0),E959,OFFSET(C959,-M959+2,0),OFFSET(C959,-M959+2,0),OFFSET(C959,-M959+3,0)+AB959,OFFSET(C959,-M959+4,0),0,2)/10*D959)</f>
        <v/>
      </c>
      <c r="R959" s="248" t="str">
        <f aca="true">IF(D959="","",xEURO(OFFSET(C959,-M959+1,0),E959,OFFSET(C959,-M959+2,0),OFFSET(C959,-M959+2,0),OFFSET(C959,-M959+3,0)+AB959,OFFSET(C959,-M959+4,0),0,3)/100*D959*10000)</f>
        <v/>
      </c>
      <c r="S959" s="248" t="str">
        <f aca="true">IF(D959="","",xEURO(OFFSET(C959,-M959+1,0),E959,OFFSET(C959,-M959+2,0),OFFSET(C959,-M959+2,0),OFFSET(C959,-M959+3,0)+AB959,OFFSET(C959,-M959+4,0),0,5)/365.25*D959*10000)</f>
        <v/>
      </c>
      <c r="U959" s="175" t="str">
        <f aca="true">IF(I959="","",xEURO(OFFSET(C959,-M959+1,0),J959,OFFSET(C959,-M959+2,0),OFFSET(C959,-M959+2,0),OFFSET(C959,-M959+3,0)+AC959,OFFSET(C959,-M959+4,0),1,1)*I959)</f>
        <v/>
      </c>
      <c r="V959" s="235" t="str">
        <f aca="true">IF(I959="","",xEURO(OFFSET(C959,-M959+1,0),J959,OFFSET(C959,-M959+2,0),OFFSET(C959,-M959+2,0),OFFSET(C959,-M959+3,0)+AC959,OFFSET(C959,-M959+4,0),1,0))</f>
        <v/>
      </c>
      <c r="W959" s="175" t="str">
        <f aca="false">IF(I959="","",(V959-K959)*I959*10)</f>
        <v/>
      </c>
      <c r="X959" s="175" t="str">
        <f aca="true">IF(I959="","",xEURO(OFFSET(C959,-M959+1,0),J959,OFFSET(C959,-M959+2,0),OFFSET(C959,-M959+2,0),OFFSET(C959,-M959+3,0)+AC959,OFFSET(C959,-M959+4,0),1,2)/10*I959)</f>
        <v/>
      </c>
      <c r="Y959" s="248" t="str">
        <f aca="true">IF(I959="","",xEURO(OFFSET(C959,-M959+1,0),J959,OFFSET(C959,-M959+2,0),OFFSET(C959,-M959+2,0),OFFSET(C959,-M959+3,0)+AC959,OFFSET(C959,-M959+4,0),1,3)/100*I959*10000)</f>
        <v/>
      </c>
      <c r="Z959" s="248" t="str">
        <f aca="true">IF(I959="","",xEURO(OFFSET(C959,-M959+1,0),J959,OFFSET(C959,-M959+2,0),OFFSET(C959,-M959+2,0),OFFSET(C959,-M959+3,0)+AC959,OFFSET(C959,-M959+4,0),1,5)/365.25*I959*10000)</f>
        <v/>
      </c>
      <c r="AB959" s="249" t="str">
        <f aca="true">IF(D959="","",xCalcSkew(OFFSET(C959,-M959,0),E959-OFFSET(C959,-M959+1,0),b)/100)</f>
        <v/>
      </c>
      <c r="AC959" s="249" t="str">
        <f aca="true">IF(I959="","",xCalcSkew(OFFSET(C959,-M959,0),J959-OFFSET(C959,-M959+1,0),b)/100)</f>
        <v/>
      </c>
      <c r="AE959" s="0" t="n">
        <f aca="false">D959*F959*10000*-1</f>
        <v>-0</v>
      </c>
      <c r="AF959" s="0" t="n">
        <f aca="false">I959*K959*10000*-1</f>
        <v>-0</v>
      </c>
      <c r="AG959" s="0" t="n">
        <f aca="false">AE959+AF959</f>
        <v>-0</v>
      </c>
    </row>
    <row r="960" customFormat="false" ht="12.75" hidden="false" customHeight="false" outlineLevel="0" collapsed="false">
      <c r="D960" s="265"/>
      <c r="E960" s="266"/>
      <c r="F960" s="266"/>
      <c r="G960" s="267"/>
      <c r="I960" s="265"/>
      <c r="J960" s="266"/>
      <c r="K960" s="266"/>
      <c r="L960" s="268"/>
      <c r="M960" s="247" t="n">
        <f aca="false">M959+1</f>
        <v>35</v>
      </c>
      <c r="N960" s="175" t="str">
        <f aca="true">IF(D960="","",xEURO(OFFSET(C960,-M960+1,0),E960,OFFSET(C960,-M960+2,0),OFFSET(C960,-M960+2,0),OFFSET(C960,-M960+3,0)+AB960,OFFSET(C960,-M960+4,0),0,1)*D960)</f>
        <v/>
      </c>
      <c r="O960" s="235" t="str">
        <f aca="true">IF(D960="","",xEURO(OFFSET(C960,-M960+1,0),E960,OFFSET(C960,-M960+2,0),OFFSET(C960,-M960+2,0),OFFSET(C960,-M960+3,0)+AB960,OFFSET(C960,-M960+4,0),0,0))</f>
        <v/>
      </c>
      <c r="P960" s="175" t="str">
        <f aca="false">IF(D960="","",(O960-F960)*D960*10)</f>
        <v/>
      </c>
      <c r="Q960" s="175" t="str">
        <f aca="true">IF(D960="","",xEURO(OFFSET(C960,-M960+1,0),E960,OFFSET(C960,-M960+2,0),OFFSET(C960,-M960+2,0),OFFSET(C960,-M960+3,0)+AB960,OFFSET(C960,-M960+4,0),0,2)/10*D960)</f>
        <v/>
      </c>
      <c r="R960" s="248" t="str">
        <f aca="true">IF(D960="","",xEURO(OFFSET(C960,-M960+1,0),E960,OFFSET(C960,-M960+2,0),OFFSET(C960,-M960+2,0),OFFSET(C960,-M960+3,0)+AB960,OFFSET(C960,-M960+4,0),0,3)/100*D960*10000)</f>
        <v/>
      </c>
      <c r="S960" s="248" t="str">
        <f aca="true">IF(D960="","",xEURO(OFFSET(C960,-M960+1,0),E960,OFFSET(C960,-M960+2,0),OFFSET(C960,-M960+2,0),OFFSET(C960,-M960+3,0)+AB960,OFFSET(C960,-M960+4,0),0,5)/365.25*D960*10000)</f>
        <v/>
      </c>
      <c r="U960" s="175" t="str">
        <f aca="true">IF(I960="","",xEURO(OFFSET(C960,-M960+1,0),J960,OFFSET(C960,-M960+2,0),OFFSET(C960,-M960+2,0),OFFSET(C960,-M960+3,0)+AC960,OFFSET(C960,-M960+4,0),1,1)*I960)</f>
        <v/>
      </c>
      <c r="V960" s="235" t="str">
        <f aca="true">IF(I960="","",xEURO(OFFSET(C960,-M960+1,0),J960,OFFSET(C960,-M960+2,0),OFFSET(C960,-M960+2,0),OFFSET(C960,-M960+3,0)+AC960,OFFSET(C960,-M960+4,0),1,0))</f>
        <v/>
      </c>
      <c r="W960" s="175" t="str">
        <f aca="false">IF(I960="","",(V960-K960)*I960*10)</f>
        <v/>
      </c>
      <c r="X960" s="175" t="str">
        <f aca="true">IF(I960="","",xEURO(OFFSET(C960,-M960+1,0),J960,OFFSET(C960,-M960+2,0),OFFSET(C960,-M960+2,0),OFFSET(C960,-M960+3,0)+AC960,OFFSET(C960,-M960+4,0),1,2)/10*I960)</f>
        <v/>
      </c>
      <c r="Y960" s="248" t="str">
        <f aca="true">IF(I960="","",xEURO(OFFSET(C960,-M960+1,0),J960,OFFSET(C960,-M960+2,0),OFFSET(C960,-M960+2,0),OFFSET(C960,-M960+3,0)+AC960,OFFSET(C960,-M960+4,0),1,3)/100*I960*10000)</f>
        <v/>
      </c>
      <c r="Z960" s="248" t="str">
        <f aca="true">IF(I960="","",xEURO(OFFSET(C960,-M960+1,0),J960,OFFSET(C960,-M960+2,0),OFFSET(C960,-M960+2,0),OFFSET(C960,-M960+3,0)+AC960,OFFSET(C960,-M960+4,0),1,5)/365.25*I960*10000)</f>
        <v/>
      </c>
      <c r="AB960" s="249" t="str">
        <f aca="true">IF(D960="","",xCalcSkew(OFFSET(C960,-M960,0),E960-OFFSET(C960,-M960+1,0),b)/100)</f>
        <v/>
      </c>
      <c r="AC960" s="249" t="str">
        <f aca="true">IF(I960="","",xCalcSkew(OFFSET(C960,-M960,0),J960-OFFSET(C960,-M960+1,0),b)/100)</f>
        <v/>
      </c>
      <c r="AE960" s="0" t="n">
        <f aca="false">D960*F960*10000*-1</f>
        <v>-0</v>
      </c>
      <c r="AF960" s="0" t="n">
        <f aca="false">I960*K960*10000*-1</f>
        <v>-0</v>
      </c>
      <c r="AG960" s="0" t="n">
        <f aca="false">AE960+AF960</f>
        <v>-0</v>
      </c>
    </row>
    <row r="961" customFormat="false" ht="12.75" hidden="false" customHeight="false" outlineLevel="0" collapsed="false">
      <c r="D961" s="274" t="n">
        <f aca="true">SUM(INDIRECT(CONCATENATE(ADDRESS(ROW(D925),COLUMN(D925)),":",ADDRESS(ROW()-1,COLUMN()))))</f>
        <v>15</v>
      </c>
      <c r="I961" s="274" t="n">
        <f aca="true">SUM(INDIRECT(CONCATENATE(ADDRESS(ROW(I925),COLUMN(I925)),":",ADDRESS(ROW()-1,COLUMN()))))</f>
        <v>15</v>
      </c>
      <c r="J961" s="170"/>
      <c r="K961" s="170"/>
      <c r="L961" s="170"/>
      <c r="N961" s="274" t="e">
        <f aca="true">SUM(INDIRECT(CONCATENATE(ADDRESS(ROW(N925),COLUMN(N925)),":",ADDRESS(ROW()-1,COLUMN()))))</f>
        <v>#NAME?</v>
      </c>
      <c r="O961" s="274" t="e">
        <f aca="true">SUM(INDIRECT(CONCATENATE(ADDRESS(ROW(O925),COLUMN(O925)),":",ADDRESS(ROW()-1,COLUMN()))))</f>
        <v>#NAME?</v>
      </c>
      <c r="P961" s="274" t="e">
        <f aca="true">SUM(INDIRECT(CONCATENATE(ADDRESS(ROW(P925),COLUMN(P925)),":",ADDRESS(ROW()-1,COLUMN()))))</f>
        <v>#NAME?</v>
      </c>
      <c r="Q961" s="274" t="e">
        <f aca="true">SUM(INDIRECT(CONCATENATE(ADDRESS(ROW(Q925),COLUMN(Q925)),":",ADDRESS(ROW()-1,COLUMN()))))</f>
        <v>#NAME?</v>
      </c>
      <c r="R961" s="274" t="e">
        <f aca="true">SUM(INDIRECT(CONCATENATE(ADDRESS(ROW(R925),COLUMN(R925)),":",ADDRESS(ROW()-1,COLUMN()))))</f>
        <v>#NAME?</v>
      </c>
      <c r="S961" s="274" t="e">
        <f aca="true">SUM(INDIRECT(CONCATENATE(ADDRESS(ROW(S925),COLUMN(S925)),":",ADDRESS(ROW()-1,COLUMN()))))</f>
        <v>#NAME?</v>
      </c>
      <c r="T961" s="175"/>
      <c r="U961" s="274" t="e">
        <f aca="true">SUM(INDIRECT(CONCATENATE(ADDRESS(ROW(U925),COLUMN(U925)),":",ADDRESS(ROW()-1,COLUMN()))))</f>
        <v>#NAME?</v>
      </c>
      <c r="V961" s="274" t="e">
        <f aca="true">SUM(INDIRECT(CONCATENATE(ADDRESS(ROW(V925),COLUMN(V925)),":",ADDRESS(ROW()-1,COLUMN()))))</f>
        <v>#NAME?</v>
      </c>
      <c r="W961" s="274" t="e">
        <f aca="true">SUM(INDIRECT(CONCATENATE(ADDRESS(ROW(W925),COLUMN(W925)),":",ADDRESS(ROW()-1,COLUMN()))))</f>
        <v>#NAME?</v>
      </c>
      <c r="X961" s="274" t="e">
        <f aca="true">SUM(INDIRECT(CONCATENATE(ADDRESS(ROW(X925),COLUMN(X925)),":",ADDRESS(ROW()-1,COLUMN()))))</f>
        <v>#NAME?</v>
      </c>
      <c r="Y961" s="274" t="e">
        <f aca="true">SUM(INDIRECT(CONCATENATE(ADDRESS(ROW(Y925),COLUMN(Y925)),":",ADDRESS(ROW()-1,COLUMN()))))</f>
        <v>#NAME?</v>
      </c>
      <c r="Z961" s="274" t="e">
        <f aca="true">SUM(INDIRECT(CONCATENATE(ADDRESS(ROW(Z925),COLUMN(Z925)),":",ADDRESS(ROW()-1,COLUMN()))))</f>
        <v>#NAME?</v>
      </c>
      <c r="AE961" s="0" t="n">
        <f aca="false">D961*F961*10000*-1</f>
        <v>-0</v>
      </c>
      <c r="AF961" s="0" t="n">
        <f aca="false">I961*K961*10000*-1</f>
        <v>-0</v>
      </c>
      <c r="AG961" s="0" t="n">
        <f aca="false">AE961+AF961</f>
        <v>-0</v>
      </c>
    </row>
    <row r="962" customFormat="false" ht="12.75" hidden="false" customHeight="false" outlineLevel="0" collapsed="false">
      <c r="AE962" s="0" t="n">
        <f aca="false">D962*F962*10000*-1</f>
        <v>-0</v>
      </c>
      <c r="AF962" s="0" t="n">
        <f aca="false">I962*K962*10000*-1</f>
        <v>-0</v>
      </c>
      <c r="AG962" s="0" t="n">
        <f aca="false">AE962+AF962</f>
        <v>-0</v>
      </c>
    </row>
    <row r="963" customFormat="false" ht="12.75" hidden="false" customHeight="false" outlineLevel="0" collapsed="false">
      <c r="C963" s="264" t="n">
        <f aca="false">EOMONTH(C925,0)+1</f>
        <v>37987</v>
      </c>
      <c r="D963" s="265"/>
      <c r="E963" s="266"/>
      <c r="F963" s="266"/>
      <c r="G963" s="267"/>
      <c r="I963" s="265"/>
      <c r="J963" s="266"/>
      <c r="K963" s="266"/>
      <c r="L963" s="268"/>
      <c r="M963" s="247" t="n">
        <v>0</v>
      </c>
      <c r="N963" s="175" t="str">
        <f aca="true">IF(D963="","",xEURO(OFFSET(C963,-M963+1,0),E963,OFFSET(C963,-M963+2,0),OFFSET(C963,-M963+2,0),OFFSET(C963,-M963+3,0)+AB963,OFFSET(C963,-M963+4,0),0,1)*D963)</f>
        <v/>
      </c>
      <c r="O963" s="235" t="str">
        <f aca="true">IF(D963="","",xEURO(OFFSET(C963,-M963+1,0),E963,OFFSET(C963,-M963+2,0),OFFSET(C963,-M963+2,0),OFFSET(C963,-M963+3,0)+AB963,OFFSET(C963,-M963+4,0),0,0))</f>
        <v/>
      </c>
      <c r="P963" s="175" t="str">
        <f aca="false">IF(D963="","",(O963-F963)*D963*10)</f>
        <v/>
      </c>
      <c r="Q963" s="175" t="str">
        <f aca="true">IF(D963="","",xEURO(OFFSET(C963,-M963+1,0),E963,OFFSET(C963,-M963+2,0),OFFSET(C963,-M963+2,0),OFFSET(C963,-M963+3,0)+AB963,OFFSET(C963,-M963+4,0),0,2)/10*D963)</f>
        <v/>
      </c>
      <c r="R963" s="248" t="str">
        <f aca="true">IF(D963="","",xEURO(OFFSET(C963,-M963+1,0),E963,OFFSET(C963,-M963+2,0),OFFSET(C963,-M963+2,0),OFFSET(C963,-M963+3,0)+AB963,OFFSET(C963,-M963+4,0),0,3)/100*D963*10000)</f>
        <v/>
      </c>
      <c r="S963" s="248" t="str">
        <f aca="true">IF(D963="","",xEURO(OFFSET(C963,-M963+1,0),E963,OFFSET(C963,-M963+2,0),OFFSET(C963,-M963+2,0),OFFSET(C963,-M963+3,0)+AB963,OFFSET(C963,-M963+4,0),0,5)/365.25*D963*10000)</f>
        <v/>
      </c>
      <c r="U963" s="175" t="str">
        <f aca="true">IF(I963="","",xEURO(OFFSET(C963,-M963+1,0),J963,OFFSET(C963,-M963+2,0),OFFSET(C963,-M963+2,0),OFFSET(C963,-M963+3,0)+AC963,OFFSET(C963,-M963+4,0),1,1)*I963)</f>
        <v/>
      </c>
      <c r="V963" s="235" t="str">
        <f aca="true">IF(I963="","",xEURO(OFFSET(C963,-M963+1,0),J963,OFFSET(C963,-M963+2,0),OFFSET(C963,-M963+2,0),OFFSET(C963,-M963+3,0)+AC963,OFFSET(C963,-M963+4,0),1,0))</f>
        <v/>
      </c>
      <c r="W963" s="175" t="str">
        <f aca="false">IF(I963="","",(V963-K963)*I963*10)</f>
        <v/>
      </c>
      <c r="X963" s="175" t="str">
        <f aca="true">IF(I963="","",xEURO(OFFSET(C963,-M963+1,0),J963,OFFSET(C963,-M963+2,0),OFFSET(C963,-M963+2,0),OFFSET(C963,-M963+3,0)+AC963,OFFSET(C963,-M963+4,0),1,2)/10*I963)</f>
        <v/>
      </c>
      <c r="Y963" s="248" t="str">
        <f aca="true">IF(I963="","",xEURO(OFFSET(C963,-M963+1,0),J963,OFFSET(C963,-M963+2,0),OFFSET(C963,-M963+2,0),OFFSET(C963,-M963+3,0)+AC963,OFFSET(C963,-M963+4,0),1,3)/100*I963*10000)</f>
        <v/>
      </c>
      <c r="Z963" s="248" t="str">
        <f aca="true">IF(I963="","",xEURO(OFFSET(C963,-M963+1,0),J963,OFFSET(C963,-M963+2,0),OFFSET(C963,-M963+2,0),OFFSET(C963,-M963+3,0)+AC963,OFFSET(C963,-M963+4,0),1,5)/365.25*I963*10000)</f>
        <v/>
      </c>
      <c r="AB963" s="249" t="str">
        <f aca="true">IF(D963="","",xCalcSkew(OFFSET(C963,-M963,0),E963-OFFSET(C963,-M963+1,0),b)/100)</f>
        <v/>
      </c>
      <c r="AC963" s="249" t="str">
        <f aca="true">IF(I963="","",xCalcSkew(OFFSET(C963,-M963,0),J963-OFFSET(C963,-M963+1,0),b)/100)</f>
        <v/>
      </c>
      <c r="AE963" s="0" t="n">
        <f aca="false">D963*F963*10000*-1</f>
        <v>-0</v>
      </c>
      <c r="AF963" s="0" t="n">
        <f aca="false">I963*K963*10000*-1</f>
        <v>-0</v>
      </c>
      <c r="AG963" s="0" t="n">
        <f aca="false">AE963+AF963</f>
        <v>-0</v>
      </c>
    </row>
    <row r="964" customFormat="false" ht="12.75" hidden="false" customHeight="false" outlineLevel="0" collapsed="false">
      <c r="C964" s="269" t="n">
        <f aca="false">INDEX(Inputs!$1:$65536,MATCH(C963,Inputs!C:C,0),5)</f>
        <v>3.903</v>
      </c>
      <c r="D964" s="265"/>
      <c r="E964" s="266"/>
      <c r="F964" s="266"/>
      <c r="G964" s="267"/>
      <c r="I964" s="265"/>
      <c r="J964" s="266"/>
      <c r="K964" s="266"/>
      <c r="L964" s="268"/>
      <c r="M964" s="247" t="n">
        <f aca="false">M963+1</f>
        <v>1</v>
      </c>
      <c r="N964" s="175" t="str">
        <f aca="true">IF(D964="","",xEURO(OFFSET(C964,-M964+1,0),E964,OFFSET(C964,-M964+2,0),OFFSET(C964,-M964+2,0),OFFSET(C964,-M964+3,0)+AB964,OFFSET(C964,-M964+4,0),0,1)*D964)</f>
        <v/>
      </c>
      <c r="O964" s="235" t="str">
        <f aca="true">IF(D964="","",xEURO(OFFSET(C964,-M964+1,0),E964,OFFSET(C964,-M964+2,0),OFFSET(C964,-M964+2,0),OFFSET(C964,-M964+3,0)+AB964,OFFSET(C964,-M964+4,0),0,0))</f>
        <v/>
      </c>
      <c r="P964" s="175" t="str">
        <f aca="false">IF(D964="","",(O964-F964)*D964*10)</f>
        <v/>
      </c>
      <c r="Q964" s="175" t="str">
        <f aca="true">IF(D964="","",xEURO(OFFSET(C964,-M964+1,0),E964,OFFSET(C964,-M964+2,0),OFFSET(C964,-M964+2,0),OFFSET(C964,-M964+3,0)+AB964,OFFSET(C964,-M964+4,0),0,2)/10*D964)</f>
        <v/>
      </c>
      <c r="R964" s="248" t="str">
        <f aca="true">IF(D964="","",xEURO(OFFSET(C964,-M964+1,0),E964,OFFSET(C964,-M964+2,0),OFFSET(C964,-M964+2,0),OFFSET(C964,-M964+3,0)+AB964,OFFSET(C964,-M964+4,0),0,3)/100*D964*10000)</f>
        <v/>
      </c>
      <c r="S964" s="248" t="str">
        <f aca="true">IF(D964="","",xEURO(OFFSET(C964,-M964+1,0),E964,OFFSET(C964,-M964+2,0),OFFSET(C964,-M964+2,0),OFFSET(C964,-M964+3,0)+AB964,OFFSET(C964,-M964+4,0),0,5)/365.25*D964*10000)</f>
        <v/>
      </c>
      <c r="U964" s="175" t="str">
        <f aca="true">IF(I964="","",xEURO(OFFSET(C964,-M964+1,0),J964,OFFSET(C964,-M964+2,0),OFFSET(C964,-M964+2,0),OFFSET(C964,-M964+3,0)+AC964,OFFSET(C964,-M964+4,0),1,1)*I964)</f>
        <v/>
      </c>
      <c r="V964" s="235" t="str">
        <f aca="true">IF(I964="","",xEURO(OFFSET(C964,-M964+1,0),J964,OFFSET(C964,-M964+2,0),OFFSET(C964,-M964+2,0),OFFSET(C964,-M964+3,0)+AC964,OFFSET(C964,-M964+4,0),1,0))</f>
        <v/>
      </c>
      <c r="W964" s="175" t="str">
        <f aca="false">IF(I964="","",(V964-K964)*I964*10)</f>
        <v/>
      </c>
      <c r="X964" s="175" t="str">
        <f aca="true">IF(I964="","",xEURO(OFFSET(C964,-M964+1,0),J964,OFFSET(C964,-M964+2,0),OFFSET(C964,-M964+2,0),OFFSET(C964,-M964+3,0)+AC964,OFFSET(C964,-M964+4,0),1,2)/10*I964)</f>
        <v/>
      </c>
      <c r="Y964" s="248" t="str">
        <f aca="true">IF(I964="","",xEURO(OFFSET(C964,-M964+1,0),J964,OFFSET(C964,-M964+2,0),OFFSET(C964,-M964+2,0),OFFSET(C964,-M964+3,0)+AC964,OFFSET(C964,-M964+4,0),1,3)/100*I964*10000)</f>
        <v/>
      </c>
      <c r="Z964" s="248" t="str">
        <f aca="true">IF(I964="","",xEURO(OFFSET(C964,-M964+1,0),J964,OFFSET(C964,-M964+2,0),OFFSET(C964,-M964+2,0),OFFSET(C964,-M964+3,0)+AC964,OFFSET(C964,-M964+4,0),1,5)/365.25*I964*10000)</f>
        <v/>
      </c>
      <c r="AB964" s="249" t="str">
        <f aca="true">IF(D964="","",xCalcSkew(OFFSET(C964,-M964,0),E964-OFFSET(C964,-M964+1,0),b)/100)</f>
        <v/>
      </c>
      <c r="AC964" s="249" t="str">
        <f aca="true">IF(I964="","",xCalcSkew(OFFSET(C964,-M964,0),J964-OFFSET(C964,-M964+1,0),b)/100)</f>
        <v/>
      </c>
      <c r="AE964" s="0" t="n">
        <f aca="false">D964*F964*10000*-1</f>
        <v>-0</v>
      </c>
      <c r="AF964" s="0" t="n">
        <f aca="false">I964*K964*10000*-1</f>
        <v>-0</v>
      </c>
      <c r="AG964" s="0" t="n">
        <f aca="false">AE964+AF964</f>
        <v>-0</v>
      </c>
    </row>
    <row r="965" customFormat="false" ht="12.75" hidden="false" customHeight="false" outlineLevel="0" collapsed="false">
      <c r="C965" s="249" t="n">
        <f aca="false">INDEX(Inputs!$1:$65536,MATCH(C963,Inputs!C:C,0),7)</f>
        <v>0.0348707264151522</v>
      </c>
      <c r="D965" s="265"/>
      <c r="E965" s="266"/>
      <c r="F965" s="266"/>
      <c r="G965" s="267"/>
      <c r="I965" s="265"/>
      <c r="J965" s="266"/>
      <c r="K965" s="266"/>
      <c r="L965" s="268"/>
      <c r="M965" s="247" t="n">
        <f aca="false">M964+1</f>
        <v>2</v>
      </c>
      <c r="N965" s="175" t="str">
        <f aca="true">IF(D965="","",xEURO(OFFSET(C965,-M965+1,0),E965,OFFSET(C965,-M965+2,0),OFFSET(C965,-M965+2,0),OFFSET(C965,-M965+3,0)+AB965,OFFSET(C965,-M965+4,0),0,1)*D965)</f>
        <v/>
      </c>
      <c r="O965" s="235" t="str">
        <f aca="true">IF(D965="","",xEURO(OFFSET(C965,-M965+1,0),E965,OFFSET(C965,-M965+2,0),OFFSET(C965,-M965+2,0),OFFSET(C965,-M965+3,0)+AB965,OFFSET(C965,-M965+4,0),0,0))</f>
        <v/>
      </c>
      <c r="P965" s="175" t="str">
        <f aca="false">IF(D965="","",(O965-F965)*D965*10)</f>
        <v/>
      </c>
      <c r="Q965" s="175" t="str">
        <f aca="true">IF(D965="","",xEURO(OFFSET(C965,-M965+1,0),E965,OFFSET(C965,-M965+2,0),OFFSET(C965,-M965+2,0),OFFSET(C965,-M965+3,0)+AB965,OFFSET(C965,-M965+4,0),0,2)/10*D965)</f>
        <v/>
      </c>
      <c r="R965" s="248" t="str">
        <f aca="true">IF(D965="","",xEURO(OFFSET(C965,-M965+1,0),E965,OFFSET(C965,-M965+2,0),OFFSET(C965,-M965+2,0),OFFSET(C965,-M965+3,0)+AB965,OFFSET(C965,-M965+4,0),0,3)/100*D965*10000)</f>
        <v/>
      </c>
      <c r="S965" s="248" t="str">
        <f aca="true">IF(D965="","",xEURO(OFFSET(C965,-M965+1,0),E965,OFFSET(C965,-M965+2,0),OFFSET(C965,-M965+2,0),OFFSET(C965,-M965+3,0)+AB965,OFFSET(C965,-M965+4,0),0,5)/365.25*D965*10000)</f>
        <v/>
      </c>
      <c r="U965" s="175" t="str">
        <f aca="true">IF(I965="","",xEURO(OFFSET(C965,-M965+1,0),J965,OFFSET(C965,-M965+2,0),OFFSET(C965,-M965+2,0),OFFSET(C965,-M965+3,0)+AC965,OFFSET(C965,-M965+4,0),1,1)*I965)</f>
        <v/>
      </c>
      <c r="V965" s="235" t="str">
        <f aca="true">IF(I965="","",xEURO(OFFSET(C965,-M965+1,0),J965,OFFSET(C965,-M965+2,0),OFFSET(C965,-M965+2,0),OFFSET(C965,-M965+3,0)+AC965,OFFSET(C965,-M965+4,0),1,0))</f>
        <v/>
      </c>
      <c r="W965" s="175" t="str">
        <f aca="false">IF(I965="","",(V965-K965)*I965*10)</f>
        <v/>
      </c>
      <c r="X965" s="175" t="str">
        <f aca="true">IF(I965="","",xEURO(OFFSET(C965,-M965+1,0),J965,OFFSET(C965,-M965+2,0),OFFSET(C965,-M965+2,0),OFFSET(C965,-M965+3,0)+AC965,OFFSET(C965,-M965+4,0),1,2)/10*I965)</f>
        <v/>
      </c>
      <c r="Y965" s="248" t="str">
        <f aca="true">IF(I965="","",xEURO(OFFSET(C965,-M965+1,0),J965,OFFSET(C965,-M965+2,0),OFFSET(C965,-M965+2,0),OFFSET(C965,-M965+3,0)+AC965,OFFSET(C965,-M965+4,0),1,3)/100*I965*10000)</f>
        <v/>
      </c>
      <c r="Z965" s="248" t="str">
        <f aca="true">IF(I965="","",xEURO(OFFSET(C965,-M965+1,0),J965,OFFSET(C965,-M965+2,0),OFFSET(C965,-M965+2,0),OFFSET(C965,-M965+3,0)+AC965,OFFSET(C965,-M965+4,0),1,5)/365.25*I965*10000)</f>
        <v/>
      </c>
      <c r="AB965" s="249" t="str">
        <f aca="true">IF(D965="","",xCalcSkew(OFFSET(C965,-M965,0),E965-OFFSET(C965,-M965+1,0),b)/100)</f>
        <v/>
      </c>
      <c r="AC965" s="249" t="str">
        <f aca="true">IF(I965="","",xCalcSkew(OFFSET(C965,-M965,0),J965-OFFSET(C965,-M965+1,0),b)/100)</f>
        <v/>
      </c>
      <c r="AE965" s="0" t="n">
        <f aca="false">D965*F965*10000*-1</f>
        <v>-0</v>
      </c>
      <c r="AF965" s="0" t="n">
        <f aca="false">I965*K965*10000*-1</f>
        <v>-0</v>
      </c>
      <c r="AG965" s="0" t="n">
        <f aca="false">AE965+AF965</f>
        <v>-0</v>
      </c>
    </row>
    <row r="966" customFormat="false" ht="12.75" hidden="false" customHeight="false" outlineLevel="0" collapsed="false">
      <c r="C966" s="270" t="n">
        <f aca="false">INDEX(Inputs!$1:$65536,MATCH(C963,Inputs!C:C,0),6)</f>
        <v>0.38</v>
      </c>
      <c r="D966" s="265"/>
      <c r="E966" s="266"/>
      <c r="F966" s="266"/>
      <c r="G966" s="267"/>
      <c r="I966" s="265"/>
      <c r="J966" s="266"/>
      <c r="K966" s="266"/>
      <c r="L966" s="268"/>
      <c r="M966" s="247" t="n">
        <f aca="false">M965+1</f>
        <v>3</v>
      </c>
      <c r="N966" s="175" t="str">
        <f aca="true">IF(D966="","",xEURO(OFFSET(C966,-M966+1,0),E966,OFFSET(C966,-M966+2,0),OFFSET(C966,-M966+2,0),OFFSET(C966,-M966+3,0)+AB966,OFFSET(C966,-M966+4,0),0,1)*D966)</f>
        <v/>
      </c>
      <c r="O966" s="235" t="str">
        <f aca="true">IF(D966="","",xEURO(OFFSET(C966,-M966+1,0),E966,OFFSET(C966,-M966+2,0),OFFSET(C966,-M966+2,0),OFFSET(C966,-M966+3,0)+AB966,OFFSET(C966,-M966+4,0),0,0))</f>
        <v/>
      </c>
      <c r="P966" s="175" t="str">
        <f aca="false">IF(D966="","",(O966-F966)*D966*10)</f>
        <v/>
      </c>
      <c r="Q966" s="175" t="str">
        <f aca="true">IF(D966="","",xEURO(OFFSET(C966,-M966+1,0),E966,OFFSET(C966,-M966+2,0),OFFSET(C966,-M966+2,0),OFFSET(C966,-M966+3,0)+AB966,OFFSET(C966,-M966+4,0),0,2)/10*D966)</f>
        <v/>
      </c>
      <c r="R966" s="248" t="str">
        <f aca="true">IF(D966="","",xEURO(OFFSET(C966,-M966+1,0),E966,OFFSET(C966,-M966+2,0),OFFSET(C966,-M966+2,0),OFFSET(C966,-M966+3,0)+AB966,OFFSET(C966,-M966+4,0),0,3)/100*D966*10000)</f>
        <v/>
      </c>
      <c r="S966" s="248" t="str">
        <f aca="true">IF(D966="","",xEURO(OFFSET(C966,-M966+1,0),E966,OFFSET(C966,-M966+2,0),OFFSET(C966,-M966+2,0),OFFSET(C966,-M966+3,0)+AB966,OFFSET(C966,-M966+4,0),0,5)/365.25*D966*10000)</f>
        <v/>
      </c>
      <c r="U966" s="175" t="str">
        <f aca="true">IF(I966="","",xEURO(OFFSET(C966,-M966+1,0),J966,OFFSET(C966,-M966+2,0),OFFSET(C966,-M966+2,0),OFFSET(C966,-M966+3,0)+AC966,OFFSET(C966,-M966+4,0),1,1)*I966)</f>
        <v/>
      </c>
      <c r="V966" s="235" t="str">
        <f aca="true">IF(I966="","",xEURO(OFFSET(C966,-M966+1,0),J966,OFFSET(C966,-M966+2,0),OFFSET(C966,-M966+2,0),OFFSET(C966,-M966+3,0)+AC966,OFFSET(C966,-M966+4,0),1,0))</f>
        <v/>
      </c>
      <c r="W966" s="175" t="str">
        <f aca="false">IF(I966="","",(V966-K966)*I966*10)</f>
        <v/>
      </c>
      <c r="X966" s="175" t="str">
        <f aca="true">IF(I966="","",xEURO(OFFSET(C966,-M966+1,0),J966,OFFSET(C966,-M966+2,0),OFFSET(C966,-M966+2,0),OFFSET(C966,-M966+3,0)+AC966,OFFSET(C966,-M966+4,0),1,2)/10*I966)</f>
        <v/>
      </c>
      <c r="Y966" s="248" t="str">
        <f aca="true">IF(I966="","",xEURO(OFFSET(C966,-M966+1,0),J966,OFFSET(C966,-M966+2,0),OFFSET(C966,-M966+2,0),OFFSET(C966,-M966+3,0)+AC966,OFFSET(C966,-M966+4,0),1,3)/100*I966*10000)</f>
        <v/>
      </c>
      <c r="Z966" s="248" t="str">
        <f aca="true">IF(I966="","",xEURO(OFFSET(C966,-M966+1,0),J966,OFFSET(C966,-M966+2,0),OFFSET(C966,-M966+2,0),OFFSET(C966,-M966+3,0)+AC966,OFFSET(C966,-M966+4,0),1,5)/365.25*I966*10000)</f>
        <v/>
      </c>
      <c r="AB966" s="249" t="str">
        <f aca="true">IF(D966="","",xCalcSkew(OFFSET(C966,-M966,0),E966-OFFSET(C966,-M966+1,0),b)/100)</f>
        <v/>
      </c>
      <c r="AC966" s="249" t="str">
        <f aca="true">IF(I966="","",xCalcSkew(OFFSET(C966,-M966,0),J966-OFFSET(C966,-M966+1,0),b)/100)</f>
        <v/>
      </c>
      <c r="AE966" s="0" t="n">
        <f aca="false">D966*F966*10000*-1</f>
        <v>-0</v>
      </c>
      <c r="AF966" s="0" t="n">
        <f aca="false">I966*K966*10000*-1</f>
        <v>-0</v>
      </c>
      <c r="AG966" s="0" t="n">
        <f aca="false">AE966+AF966</f>
        <v>-0</v>
      </c>
    </row>
    <row r="967" customFormat="false" ht="12.75" hidden="false" customHeight="false" outlineLevel="0" collapsed="false">
      <c r="C967" s="271" t="n">
        <f aca="false">INDEX(Inputs!$1:$65536,MATCH(C963,Inputs!C:C,0),9)</f>
        <v>770</v>
      </c>
      <c r="D967" s="265"/>
      <c r="E967" s="266"/>
      <c r="F967" s="266"/>
      <c r="G967" s="267"/>
      <c r="I967" s="265"/>
      <c r="J967" s="266"/>
      <c r="K967" s="266"/>
      <c r="L967" s="268"/>
      <c r="M967" s="247" t="n">
        <f aca="false">M966+1</f>
        <v>4</v>
      </c>
      <c r="N967" s="175" t="str">
        <f aca="true">IF(D967="","",xEURO(OFFSET(C967,-M967+1,0),E967,OFFSET(C967,-M967+2,0),OFFSET(C967,-M967+2,0),OFFSET(C967,-M967+3,0)+AB967,OFFSET(C967,-M967+4,0),0,1)*D967)</f>
        <v/>
      </c>
      <c r="O967" s="235" t="str">
        <f aca="true">IF(D967="","",xEURO(OFFSET(C967,-M967+1,0),E967,OFFSET(C967,-M967+2,0),OFFSET(C967,-M967+2,0),OFFSET(C967,-M967+3,0)+AB967,OFFSET(C967,-M967+4,0),0,0))</f>
        <v/>
      </c>
      <c r="P967" s="175" t="str">
        <f aca="false">IF(D967="","",(O967-F967)*D967*10)</f>
        <v/>
      </c>
      <c r="Q967" s="175" t="str">
        <f aca="true">IF(D967="","",xEURO(OFFSET(C967,-M967+1,0),E967,OFFSET(C967,-M967+2,0),OFFSET(C967,-M967+2,0),OFFSET(C967,-M967+3,0)+AB967,OFFSET(C967,-M967+4,0),0,2)/10*D967)</f>
        <v/>
      </c>
      <c r="R967" s="248" t="str">
        <f aca="true">IF(D967="","",xEURO(OFFSET(C967,-M967+1,0),E967,OFFSET(C967,-M967+2,0),OFFSET(C967,-M967+2,0),OFFSET(C967,-M967+3,0)+AB967,OFFSET(C967,-M967+4,0),0,3)/100*D967*10000)</f>
        <v/>
      </c>
      <c r="S967" s="248" t="str">
        <f aca="true">IF(D967="","",xEURO(OFFSET(C967,-M967+1,0),E967,OFFSET(C967,-M967+2,0),OFFSET(C967,-M967+2,0),OFFSET(C967,-M967+3,0)+AB967,OFFSET(C967,-M967+4,0),0,5)/365.25*D967*10000)</f>
        <v/>
      </c>
      <c r="U967" s="175" t="str">
        <f aca="true">IF(I967="","",xEURO(OFFSET(C967,-M967+1,0),J967,OFFSET(C967,-M967+2,0),OFFSET(C967,-M967+2,0),OFFSET(C967,-M967+3,0)+AC967,OFFSET(C967,-M967+4,0),1,1)*I967)</f>
        <v/>
      </c>
      <c r="V967" s="235" t="str">
        <f aca="true">IF(I967="","",xEURO(OFFSET(C967,-M967+1,0),J967,OFFSET(C967,-M967+2,0),OFFSET(C967,-M967+2,0),OFFSET(C967,-M967+3,0)+AC967,OFFSET(C967,-M967+4,0),1,0))</f>
        <v/>
      </c>
      <c r="W967" s="175" t="str">
        <f aca="false">IF(I967="","",(V967-K967)*I967*10)</f>
        <v/>
      </c>
      <c r="X967" s="175" t="str">
        <f aca="true">IF(I967="","",xEURO(OFFSET(C967,-M967+1,0),J967,OFFSET(C967,-M967+2,0),OFFSET(C967,-M967+2,0),OFFSET(C967,-M967+3,0)+AC967,OFFSET(C967,-M967+4,0),1,2)/10*I967)</f>
        <v/>
      </c>
      <c r="Y967" s="248" t="str">
        <f aca="true">IF(I967="","",xEURO(OFFSET(C967,-M967+1,0),J967,OFFSET(C967,-M967+2,0),OFFSET(C967,-M967+2,0),OFFSET(C967,-M967+3,0)+AC967,OFFSET(C967,-M967+4,0),1,3)/100*I967*10000)</f>
        <v/>
      </c>
      <c r="Z967" s="248" t="str">
        <f aca="true">IF(I967="","",xEURO(OFFSET(C967,-M967+1,0),J967,OFFSET(C967,-M967+2,0),OFFSET(C967,-M967+2,0),OFFSET(C967,-M967+3,0)+AC967,OFFSET(C967,-M967+4,0),1,5)/365.25*I967*10000)</f>
        <v/>
      </c>
      <c r="AB967" s="249" t="str">
        <f aca="true">IF(D967="","",xCalcSkew(OFFSET(C967,-M967,0),E967-OFFSET(C967,-M967+1,0),b)/100)</f>
        <v/>
      </c>
      <c r="AC967" s="249" t="str">
        <f aca="true">IF(I967="","",xCalcSkew(OFFSET(C967,-M967,0),J967-OFFSET(C967,-M967+1,0),b)/100)</f>
        <v/>
      </c>
      <c r="AE967" s="0" t="n">
        <f aca="false">D967*F967*10000*-1</f>
        <v>-0</v>
      </c>
      <c r="AF967" s="0" t="n">
        <f aca="false">I967*K967*10000*-1</f>
        <v>-0</v>
      </c>
      <c r="AG967" s="0" t="n">
        <f aca="false">AE967+AF967</f>
        <v>-0</v>
      </c>
    </row>
    <row r="968" customFormat="false" ht="12.75" hidden="false" customHeight="false" outlineLevel="0" collapsed="false">
      <c r="C968" s="272" t="n">
        <f aca="false">D999+I999</f>
        <v>0</v>
      </c>
      <c r="D968" s="265"/>
      <c r="E968" s="266"/>
      <c r="F968" s="266"/>
      <c r="G968" s="267"/>
      <c r="I968" s="265"/>
      <c r="J968" s="266"/>
      <c r="K968" s="266"/>
      <c r="L968" s="268"/>
      <c r="M968" s="247" t="n">
        <f aca="false">M967+1</f>
        <v>5</v>
      </c>
      <c r="N968" s="175" t="str">
        <f aca="true">IF(D968="","",xEURO(OFFSET(C968,-M968+1,0),E968,OFFSET(C968,-M968+2,0),OFFSET(C968,-M968+2,0),OFFSET(C968,-M968+3,0)+AB968,OFFSET(C968,-M968+4,0),0,1)*D968)</f>
        <v/>
      </c>
      <c r="O968" s="235" t="str">
        <f aca="true">IF(D968="","",xEURO(OFFSET(C968,-M968+1,0),E968,OFFSET(C968,-M968+2,0),OFFSET(C968,-M968+2,0),OFFSET(C968,-M968+3,0)+AB968,OFFSET(C968,-M968+4,0),0,0))</f>
        <v/>
      </c>
      <c r="P968" s="175" t="str">
        <f aca="false">IF(D968="","",(O968-F968)*D968*10)</f>
        <v/>
      </c>
      <c r="Q968" s="175" t="str">
        <f aca="true">IF(D968="","",xEURO(OFFSET(C968,-M968+1,0),E968,OFFSET(C968,-M968+2,0),OFFSET(C968,-M968+2,0),OFFSET(C968,-M968+3,0)+AB968,OFFSET(C968,-M968+4,0),0,2)/10*D968)</f>
        <v/>
      </c>
      <c r="R968" s="248" t="str">
        <f aca="true">IF(D968="","",xEURO(OFFSET(C968,-M968+1,0),E968,OFFSET(C968,-M968+2,0),OFFSET(C968,-M968+2,0),OFFSET(C968,-M968+3,0)+AB968,OFFSET(C968,-M968+4,0),0,3)/100*D968*10000)</f>
        <v/>
      </c>
      <c r="S968" s="248" t="str">
        <f aca="true">IF(D968="","",xEURO(OFFSET(C968,-M968+1,0),E968,OFFSET(C968,-M968+2,0),OFFSET(C968,-M968+2,0),OFFSET(C968,-M968+3,0)+AB968,OFFSET(C968,-M968+4,0),0,5)/365.25*D968*10000)</f>
        <v/>
      </c>
      <c r="U968" s="175" t="str">
        <f aca="true">IF(I968="","",xEURO(OFFSET(C968,-M968+1,0),J968,OFFSET(C968,-M968+2,0),OFFSET(C968,-M968+2,0),OFFSET(C968,-M968+3,0)+AC968,OFFSET(C968,-M968+4,0),1,1)*I968)</f>
        <v/>
      </c>
      <c r="V968" s="235" t="str">
        <f aca="true">IF(I968="","",xEURO(OFFSET(C968,-M968+1,0),J968,OFFSET(C968,-M968+2,0),OFFSET(C968,-M968+2,0),OFFSET(C968,-M968+3,0)+AC968,OFFSET(C968,-M968+4,0),1,0))</f>
        <v/>
      </c>
      <c r="W968" s="175" t="str">
        <f aca="false">IF(I968="","",(V968-K968)*I968*10)</f>
        <v/>
      </c>
      <c r="X968" s="175" t="str">
        <f aca="true">IF(I968="","",xEURO(OFFSET(C968,-M968+1,0),J968,OFFSET(C968,-M968+2,0),OFFSET(C968,-M968+2,0),OFFSET(C968,-M968+3,0)+AC968,OFFSET(C968,-M968+4,0),1,2)/10*I968)</f>
        <v/>
      </c>
      <c r="Y968" s="248" t="str">
        <f aca="true">IF(I968="","",xEURO(OFFSET(C968,-M968+1,0),J968,OFFSET(C968,-M968+2,0),OFFSET(C968,-M968+2,0),OFFSET(C968,-M968+3,0)+AC968,OFFSET(C968,-M968+4,0),1,3)/100*I968*10000)</f>
        <v/>
      </c>
      <c r="Z968" s="248" t="str">
        <f aca="true">IF(I968="","",xEURO(OFFSET(C968,-M968+1,0),J968,OFFSET(C968,-M968+2,0),OFFSET(C968,-M968+2,0),OFFSET(C968,-M968+3,0)+AC968,OFFSET(C968,-M968+4,0),1,5)/365.25*I968*10000)</f>
        <v/>
      </c>
      <c r="AB968" s="249" t="str">
        <f aca="true">IF(D968="","",xCalcSkew(OFFSET(C968,-M968,0),E968-OFFSET(C968,-M968+1,0),b)/100)</f>
        <v/>
      </c>
      <c r="AC968" s="249" t="str">
        <f aca="true">IF(I968="","",xCalcSkew(OFFSET(C968,-M968,0),J968-OFFSET(C968,-M968+1,0),b)/100)</f>
        <v/>
      </c>
      <c r="AE968" s="0" t="n">
        <f aca="false">D968*F968*10000*-1</f>
        <v>-0</v>
      </c>
      <c r="AF968" s="0" t="n">
        <f aca="false">I968*K968*10000*-1</f>
        <v>-0</v>
      </c>
      <c r="AG968" s="0" t="n">
        <f aca="false">AE968+AF968</f>
        <v>-0</v>
      </c>
    </row>
    <row r="969" customFormat="false" ht="12.75" hidden="false" customHeight="false" outlineLevel="0" collapsed="false">
      <c r="C969" s="272" t="n">
        <f aca="false">N999+U999</f>
        <v>0</v>
      </c>
      <c r="D969" s="265"/>
      <c r="E969" s="266"/>
      <c r="F969" s="266"/>
      <c r="G969" s="267"/>
      <c r="I969" s="265"/>
      <c r="J969" s="266"/>
      <c r="K969" s="266"/>
      <c r="L969" s="268"/>
      <c r="M969" s="247" t="n">
        <f aca="false">M968+1</f>
        <v>6</v>
      </c>
      <c r="N969" s="175" t="str">
        <f aca="true">IF(D969="","",xEURO(OFFSET(C969,-M969+1,0),E969,OFFSET(C969,-M969+2,0),OFFSET(C969,-M969+2,0),OFFSET(C969,-M969+3,0)+AB969,OFFSET(C969,-M969+4,0),0,1)*D969)</f>
        <v/>
      </c>
      <c r="O969" s="235" t="str">
        <f aca="true">IF(D969="","",xEURO(OFFSET(C969,-M969+1,0),E969,OFFSET(C969,-M969+2,0),OFFSET(C969,-M969+2,0),OFFSET(C969,-M969+3,0)+AB969,OFFSET(C969,-M969+4,0),0,0))</f>
        <v/>
      </c>
      <c r="P969" s="175" t="str">
        <f aca="false">IF(D969="","",(O969-F969)*D969*10)</f>
        <v/>
      </c>
      <c r="Q969" s="175" t="str">
        <f aca="true">IF(D969="","",xEURO(OFFSET(C969,-M969+1,0),E969,OFFSET(C969,-M969+2,0),OFFSET(C969,-M969+2,0),OFFSET(C969,-M969+3,0)+AB969,OFFSET(C969,-M969+4,0),0,2)/10*D969)</f>
        <v/>
      </c>
      <c r="R969" s="248" t="str">
        <f aca="true">IF(D969="","",xEURO(OFFSET(C969,-M969+1,0),E969,OFFSET(C969,-M969+2,0),OFFSET(C969,-M969+2,0),OFFSET(C969,-M969+3,0)+AB969,OFFSET(C969,-M969+4,0),0,3)/100*D969*10000)</f>
        <v/>
      </c>
      <c r="S969" s="248" t="str">
        <f aca="true">IF(D969="","",xEURO(OFFSET(C969,-M969+1,0),E969,OFFSET(C969,-M969+2,0),OFFSET(C969,-M969+2,0),OFFSET(C969,-M969+3,0)+AB969,OFFSET(C969,-M969+4,0),0,5)/365.25*D969*10000)</f>
        <v/>
      </c>
      <c r="U969" s="175" t="str">
        <f aca="true">IF(I969="","",xEURO(OFFSET(C969,-M969+1,0),J969,OFFSET(C969,-M969+2,0),OFFSET(C969,-M969+2,0),OFFSET(C969,-M969+3,0)+AC969,OFFSET(C969,-M969+4,0),1,1)*I969)</f>
        <v/>
      </c>
      <c r="V969" s="235" t="str">
        <f aca="true">IF(I969="","",xEURO(OFFSET(C969,-M969+1,0),J969,OFFSET(C969,-M969+2,0),OFFSET(C969,-M969+2,0),OFFSET(C969,-M969+3,0)+AC969,OFFSET(C969,-M969+4,0),1,0))</f>
        <v/>
      </c>
      <c r="W969" s="175" t="str">
        <f aca="false">IF(I969="","",(V969-K969)*I969*10)</f>
        <v/>
      </c>
      <c r="X969" s="175" t="str">
        <f aca="true">IF(I969="","",xEURO(OFFSET(C969,-M969+1,0),J969,OFFSET(C969,-M969+2,0),OFFSET(C969,-M969+2,0),OFFSET(C969,-M969+3,0)+AC969,OFFSET(C969,-M969+4,0),1,2)/10*I969)</f>
        <v/>
      </c>
      <c r="Y969" s="248" t="str">
        <f aca="true">IF(I969="","",xEURO(OFFSET(C969,-M969+1,0),J969,OFFSET(C969,-M969+2,0),OFFSET(C969,-M969+2,0),OFFSET(C969,-M969+3,0)+AC969,OFFSET(C969,-M969+4,0),1,3)/100*I969*10000)</f>
        <v/>
      </c>
      <c r="Z969" s="248" t="str">
        <f aca="true">IF(I969="","",xEURO(OFFSET(C969,-M969+1,0),J969,OFFSET(C969,-M969+2,0),OFFSET(C969,-M969+2,0),OFFSET(C969,-M969+3,0)+AC969,OFFSET(C969,-M969+4,0),1,5)/365.25*I969*10000)</f>
        <v/>
      </c>
      <c r="AB969" s="249" t="str">
        <f aca="true">IF(D969="","",xCalcSkew(OFFSET(C969,-M969,0),E969-OFFSET(C969,-M969+1,0),b)/100)</f>
        <v/>
      </c>
      <c r="AC969" s="249" t="str">
        <f aca="true">IF(I969="","",xCalcSkew(OFFSET(C969,-M969,0),J969-OFFSET(C969,-M969+1,0),b)/100)</f>
        <v/>
      </c>
      <c r="AE969" s="0" t="n">
        <f aca="false">D969*F969*10000*-1</f>
        <v>-0</v>
      </c>
      <c r="AF969" s="0" t="n">
        <f aca="false">I969*K969*10000*-1</f>
        <v>-0</v>
      </c>
      <c r="AG969" s="0" t="n">
        <f aca="false">AE969+AF969</f>
        <v>-0</v>
      </c>
    </row>
    <row r="970" customFormat="false" ht="12.75" hidden="false" customHeight="false" outlineLevel="0" collapsed="false">
      <c r="C970" s="273" t="n">
        <f aca="false">Q999+X999</f>
        <v>0</v>
      </c>
      <c r="D970" s="265"/>
      <c r="E970" s="266"/>
      <c r="F970" s="266"/>
      <c r="G970" s="267"/>
      <c r="I970" s="265"/>
      <c r="J970" s="266"/>
      <c r="K970" s="266"/>
      <c r="L970" s="268"/>
      <c r="M970" s="247" t="n">
        <f aca="false">M969+1</f>
        <v>7</v>
      </c>
      <c r="N970" s="175" t="str">
        <f aca="true">IF(D970="","",xEURO(OFFSET(C970,-M970+1,0),E970,OFFSET(C970,-M970+2,0),OFFSET(C970,-M970+2,0),OFFSET(C970,-M970+3,0)+AB970,OFFSET(C970,-M970+4,0),0,1)*D970)</f>
        <v/>
      </c>
      <c r="O970" s="235" t="str">
        <f aca="true">IF(D970="","",xEURO(OFFSET(C970,-M970+1,0),E970,OFFSET(C970,-M970+2,0),OFFSET(C970,-M970+2,0),OFFSET(C970,-M970+3,0)+AB970,OFFSET(C970,-M970+4,0),0,0))</f>
        <v/>
      </c>
      <c r="P970" s="175" t="str">
        <f aca="false">IF(D970="","",(O970-F970)*D970*10)</f>
        <v/>
      </c>
      <c r="Q970" s="175" t="str">
        <f aca="true">IF(D970="","",xEURO(OFFSET(C970,-M970+1,0),E970,OFFSET(C970,-M970+2,0),OFFSET(C970,-M970+2,0),OFFSET(C970,-M970+3,0)+AB970,OFFSET(C970,-M970+4,0),0,2)/10*D970)</f>
        <v/>
      </c>
      <c r="R970" s="248" t="str">
        <f aca="true">IF(D970="","",xEURO(OFFSET(C970,-M970+1,0),E970,OFFSET(C970,-M970+2,0),OFFSET(C970,-M970+2,0),OFFSET(C970,-M970+3,0)+AB970,OFFSET(C970,-M970+4,0),0,3)/100*D970*10000)</f>
        <v/>
      </c>
      <c r="S970" s="248" t="str">
        <f aca="true">IF(D970="","",xEURO(OFFSET(C970,-M970+1,0),E970,OFFSET(C970,-M970+2,0),OFFSET(C970,-M970+2,0),OFFSET(C970,-M970+3,0)+AB970,OFFSET(C970,-M970+4,0),0,5)/365.25*D970*10000)</f>
        <v/>
      </c>
      <c r="U970" s="175" t="str">
        <f aca="true">IF(I970="","",xEURO(OFFSET(C970,-M970+1,0),J970,OFFSET(C970,-M970+2,0),OFFSET(C970,-M970+2,0),OFFSET(C970,-M970+3,0)+AC970,OFFSET(C970,-M970+4,0),1,1)*I970)</f>
        <v/>
      </c>
      <c r="V970" s="235" t="str">
        <f aca="true">IF(I970="","",xEURO(OFFSET(C970,-M970+1,0),J970,OFFSET(C970,-M970+2,0),OFFSET(C970,-M970+2,0),OFFSET(C970,-M970+3,0)+AC970,OFFSET(C970,-M970+4,0),1,0))</f>
        <v/>
      </c>
      <c r="W970" s="175" t="str">
        <f aca="false">IF(I970="","",(V970-K970)*I970*10)</f>
        <v/>
      </c>
      <c r="X970" s="175" t="str">
        <f aca="true">IF(I970="","",xEURO(OFFSET(C970,-M970+1,0),J970,OFFSET(C970,-M970+2,0),OFFSET(C970,-M970+2,0),OFFSET(C970,-M970+3,0)+AC970,OFFSET(C970,-M970+4,0),1,2)/10*I970)</f>
        <v/>
      </c>
      <c r="Y970" s="248" t="str">
        <f aca="true">IF(I970="","",xEURO(OFFSET(C970,-M970+1,0),J970,OFFSET(C970,-M970+2,0),OFFSET(C970,-M970+2,0),OFFSET(C970,-M970+3,0)+AC970,OFFSET(C970,-M970+4,0),1,3)/100*I970*10000)</f>
        <v/>
      </c>
      <c r="Z970" s="248" t="str">
        <f aca="true">IF(I970="","",xEURO(OFFSET(C970,-M970+1,0),J970,OFFSET(C970,-M970+2,0),OFFSET(C970,-M970+2,0),OFFSET(C970,-M970+3,0)+AC970,OFFSET(C970,-M970+4,0),1,5)/365.25*I970*10000)</f>
        <v/>
      </c>
      <c r="AB970" s="249" t="str">
        <f aca="true">IF(D970="","",xCalcSkew(OFFSET(C970,-M970,0),E970-OFFSET(C970,-M970+1,0),b)/100)</f>
        <v/>
      </c>
      <c r="AC970" s="249" t="str">
        <f aca="true">IF(I970="","",xCalcSkew(OFFSET(C970,-M970,0),J970-OFFSET(C970,-M970+1,0),b)/100)</f>
        <v/>
      </c>
      <c r="AE970" s="0" t="n">
        <f aca="false">D970*F970*10000*-1</f>
        <v>-0</v>
      </c>
      <c r="AF970" s="0" t="n">
        <f aca="false">I970*K970*10000*-1</f>
        <v>-0</v>
      </c>
      <c r="AG970" s="0" t="n">
        <f aca="false">AE970+AF970</f>
        <v>-0</v>
      </c>
    </row>
    <row r="971" customFormat="false" ht="12.75" hidden="false" customHeight="false" outlineLevel="0" collapsed="false">
      <c r="C971" s="272" t="n">
        <f aca="false">R999+Y999</f>
        <v>0</v>
      </c>
      <c r="D971" s="265"/>
      <c r="E971" s="266"/>
      <c r="F971" s="266"/>
      <c r="G971" s="267"/>
      <c r="I971" s="265"/>
      <c r="J971" s="266"/>
      <c r="K971" s="266"/>
      <c r="L971" s="268"/>
      <c r="M971" s="247" t="n">
        <f aca="false">M970+1</f>
        <v>8</v>
      </c>
      <c r="N971" s="175" t="str">
        <f aca="true">IF(D971="","",xEURO(OFFSET(C971,-M971+1,0),E971,OFFSET(C971,-M971+2,0),OFFSET(C971,-M971+2,0),OFFSET(C971,-M971+3,0)+AB971,OFFSET(C971,-M971+4,0),0,1)*D971)</f>
        <v/>
      </c>
      <c r="O971" s="235" t="str">
        <f aca="true">IF(D971="","",xEURO(OFFSET(C971,-M971+1,0),E971,OFFSET(C971,-M971+2,0),OFFSET(C971,-M971+2,0),OFFSET(C971,-M971+3,0)+AB971,OFFSET(C971,-M971+4,0),0,0))</f>
        <v/>
      </c>
      <c r="P971" s="175" t="str">
        <f aca="false">IF(D971="","",(O971-F971)*D971*10)</f>
        <v/>
      </c>
      <c r="Q971" s="175" t="str">
        <f aca="true">IF(D971="","",xEURO(OFFSET(C971,-M971+1,0),E971,OFFSET(C971,-M971+2,0),OFFSET(C971,-M971+2,0),OFFSET(C971,-M971+3,0)+AB971,OFFSET(C971,-M971+4,0),0,2)/10*D971)</f>
        <v/>
      </c>
      <c r="R971" s="248" t="str">
        <f aca="true">IF(D971="","",xEURO(OFFSET(C971,-M971+1,0),E971,OFFSET(C971,-M971+2,0),OFFSET(C971,-M971+2,0),OFFSET(C971,-M971+3,0)+AB971,OFFSET(C971,-M971+4,0),0,3)/100*D971*10000)</f>
        <v/>
      </c>
      <c r="S971" s="248" t="str">
        <f aca="true">IF(D971="","",xEURO(OFFSET(C971,-M971+1,0),E971,OFFSET(C971,-M971+2,0),OFFSET(C971,-M971+2,0),OFFSET(C971,-M971+3,0)+AB971,OFFSET(C971,-M971+4,0),0,5)/365.25*D971*10000)</f>
        <v/>
      </c>
      <c r="U971" s="175" t="str">
        <f aca="true">IF(I971="","",xEURO(OFFSET(C971,-M971+1,0),J971,OFFSET(C971,-M971+2,0),OFFSET(C971,-M971+2,0),OFFSET(C971,-M971+3,0)+AC971,OFFSET(C971,-M971+4,0),1,1)*I971)</f>
        <v/>
      </c>
      <c r="V971" s="235" t="str">
        <f aca="true">IF(I971="","",xEURO(OFFSET(C971,-M971+1,0),J971,OFFSET(C971,-M971+2,0),OFFSET(C971,-M971+2,0),OFFSET(C971,-M971+3,0)+AC971,OFFSET(C971,-M971+4,0),1,0))</f>
        <v/>
      </c>
      <c r="W971" s="175" t="str">
        <f aca="false">IF(I971="","",(V971-K971)*I971*10)</f>
        <v/>
      </c>
      <c r="X971" s="175" t="str">
        <f aca="true">IF(I971="","",xEURO(OFFSET(C971,-M971+1,0),J971,OFFSET(C971,-M971+2,0),OFFSET(C971,-M971+2,0),OFFSET(C971,-M971+3,0)+AC971,OFFSET(C971,-M971+4,0),1,2)/10*I971)</f>
        <v/>
      </c>
      <c r="Y971" s="248" t="str">
        <f aca="true">IF(I971="","",xEURO(OFFSET(C971,-M971+1,0),J971,OFFSET(C971,-M971+2,0),OFFSET(C971,-M971+2,0),OFFSET(C971,-M971+3,0)+AC971,OFFSET(C971,-M971+4,0),1,3)/100*I971*10000)</f>
        <v/>
      </c>
      <c r="Z971" s="248" t="str">
        <f aca="true">IF(I971="","",xEURO(OFFSET(C971,-M971+1,0),J971,OFFSET(C971,-M971+2,0),OFFSET(C971,-M971+2,0),OFFSET(C971,-M971+3,0)+AC971,OFFSET(C971,-M971+4,0),1,5)/365.25*I971*10000)</f>
        <v/>
      </c>
      <c r="AB971" s="249" t="str">
        <f aca="true">IF(D971="","",xCalcSkew(OFFSET(C971,-M971,0),E971-OFFSET(C971,-M971+1,0),b)/100)</f>
        <v/>
      </c>
      <c r="AC971" s="249" t="str">
        <f aca="true">IF(I971="","",xCalcSkew(OFFSET(C971,-M971,0),J971-OFFSET(C971,-M971+1,0),b)/100)</f>
        <v/>
      </c>
      <c r="AE971" s="0" t="n">
        <f aca="false">D971*F971*10000*-1</f>
        <v>-0</v>
      </c>
      <c r="AF971" s="0" t="n">
        <f aca="false">I971*K971*10000*-1</f>
        <v>-0</v>
      </c>
      <c r="AG971" s="0" t="n">
        <f aca="false">AE971+AF971</f>
        <v>-0</v>
      </c>
    </row>
    <row r="972" customFormat="false" ht="12.75" hidden="false" customHeight="false" outlineLevel="0" collapsed="false">
      <c r="C972" s="272" t="n">
        <f aca="false">S999+Z999</f>
        <v>0</v>
      </c>
      <c r="D972" s="265"/>
      <c r="E972" s="266"/>
      <c r="F972" s="266"/>
      <c r="G972" s="267"/>
      <c r="I972" s="265"/>
      <c r="J972" s="266"/>
      <c r="K972" s="266"/>
      <c r="L972" s="268"/>
      <c r="M972" s="247" t="n">
        <f aca="false">M971+1</f>
        <v>9</v>
      </c>
      <c r="N972" s="175" t="str">
        <f aca="true">IF(D972="","",xEURO(OFFSET(C972,-M972+1,0),E972,OFFSET(C972,-M972+2,0),OFFSET(C972,-M972+2,0),OFFSET(C972,-M972+3,0)+AB972,OFFSET(C972,-M972+4,0),0,1)*D972)</f>
        <v/>
      </c>
      <c r="O972" s="235" t="str">
        <f aca="true">IF(D972="","",xEURO(OFFSET(C972,-M972+1,0),E972,OFFSET(C972,-M972+2,0),OFFSET(C972,-M972+2,0),OFFSET(C972,-M972+3,0)+AB972,OFFSET(C972,-M972+4,0),0,0))</f>
        <v/>
      </c>
      <c r="P972" s="175" t="str">
        <f aca="false">IF(D972="","",(O972-F972)*D972*10)</f>
        <v/>
      </c>
      <c r="Q972" s="175" t="str">
        <f aca="true">IF(D972="","",xEURO(OFFSET(C972,-M972+1,0),E972,OFFSET(C972,-M972+2,0),OFFSET(C972,-M972+2,0),OFFSET(C972,-M972+3,0)+AB972,OFFSET(C972,-M972+4,0),0,2)/10*D972)</f>
        <v/>
      </c>
      <c r="R972" s="248" t="str">
        <f aca="true">IF(D972="","",xEURO(OFFSET(C972,-M972+1,0),E972,OFFSET(C972,-M972+2,0),OFFSET(C972,-M972+2,0),OFFSET(C972,-M972+3,0)+AB972,OFFSET(C972,-M972+4,0),0,3)/100*D972*10000)</f>
        <v/>
      </c>
      <c r="S972" s="248" t="str">
        <f aca="true">IF(D972="","",xEURO(OFFSET(C972,-M972+1,0),E972,OFFSET(C972,-M972+2,0),OFFSET(C972,-M972+2,0),OFFSET(C972,-M972+3,0)+AB972,OFFSET(C972,-M972+4,0),0,5)/365.25*D972*10000)</f>
        <v/>
      </c>
      <c r="U972" s="175" t="str">
        <f aca="true">IF(I972="","",xEURO(OFFSET(C972,-M972+1,0),J972,OFFSET(C972,-M972+2,0),OFFSET(C972,-M972+2,0),OFFSET(C972,-M972+3,0)+AC972,OFFSET(C972,-M972+4,0),1,1)*I972)</f>
        <v/>
      </c>
      <c r="V972" s="235" t="str">
        <f aca="true">IF(I972="","",xEURO(OFFSET(C972,-M972+1,0),J972,OFFSET(C972,-M972+2,0),OFFSET(C972,-M972+2,0),OFFSET(C972,-M972+3,0)+AC972,OFFSET(C972,-M972+4,0),1,0))</f>
        <v/>
      </c>
      <c r="W972" s="175" t="str">
        <f aca="false">IF(I972="","",(V972-K972)*I972*10)</f>
        <v/>
      </c>
      <c r="X972" s="175" t="str">
        <f aca="true">IF(I972="","",xEURO(OFFSET(C972,-M972+1,0),J972,OFFSET(C972,-M972+2,0),OFFSET(C972,-M972+2,0),OFFSET(C972,-M972+3,0)+AC972,OFFSET(C972,-M972+4,0),1,2)/10*I972)</f>
        <v/>
      </c>
      <c r="Y972" s="248" t="str">
        <f aca="true">IF(I972="","",xEURO(OFFSET(C972,-M972+1,0),J972,OFFSET(C972,-M972+2,0),OFFSET(C972,-M972+2,0),OFFSET(C972,-M972+3,0)+AC972,OFFSET(C972,-M972+4,0),1,3)/100*I972*10000)</f>
        <v/>
      </c>
      <c r="Z972" s="248" t="str">
        <f aca="true">IF(I972="","",xEURO(OFFSET(C972,-M972+1,0),J972,OFFSET(C972,-M972+2,0),OFFSET(C972,-M972+2,0),OFFSET(C972,-M972+3,0)+AC972,OFFSET(C972,-M972+4,0),1,5)/365.25*I972*10000)</f>
        <v/>
      </c>
      <c r="AB972" s="249" t="str">
        <f aca="true">IF(D972="","",xCalcSkew(OFFSET(C972,-M972,0),E972-OFFSET(C972,-M972+1,0),b)/100)</f>
        <v/>
      </c>
      <c r="AC972" s="249" t="str">
        <f aca="true">IF(I972="","",xCalcSkew(OFFSET(C972,-M972,0),J972-OFFSET(C972,-M972+1,0),b)/100)</f>
        <v/>
      </c>
      <c r="AE972" s="0" t="n">
        <f aca="false">D972*F972*10000*-1</f>
        <v>-0</v>
      </c>
      <c r="AF972" s="0" t="n">
        <f aca="false">I972*K972*10000*-1</f>
        <v>-0</v>
      </c>
      <c r="AG972" s="0" t="n">
        <f aca="false">AE972+AF972</f>
        <v>-0</v>
      </c>
    </row>
    <row r="973" customFormat="false" ht="12.75" hidden="false" customHeight="false" outlineLevel="0" collapsed="false">
      <c r="C973" s="272" t="n">
        <f aca="false">P999+W999</f>
        <v>0</v>
      </c>
      <c r="D973" s="265"/>
      <c r="E973" s="266"/>
      <c r="F973" s="266"/>
      <c r="G973" s="267"/>
      <c r="I973" s="265"/>
      <c r="J973" s="266"/>
      <c r="K973" s="266"/>
      <c r="L973" s="268"/>
      <c r="M973" s="247" t="n">
        <f aca="false">M972+1</f>
        <v>10</v>
      </c>
      <c r="N973" s="175" t="str">
        <f aca="true">IF(D973="","",xEURO(OFFSET(C973,-M973+1,0),E973,OFFSET(C973,-M973+2,0),OFFSET(C973,-M973+2,0),OFFSET(C973,-M973+3,0)+AB973,OFFSET(C973,-M973+4,0),0,1)*D973)</f>
        <v/>
      </c>
      <c r="O973" s="235" t="str">
        <f aca="true">IF(D973="","",xEURO(OFFSET(C973,-M973+1,0),E973,OFFSET(C973,-M973+2,0),OFFSET(C973,-M973+2,0),OFFSET(C973,-M973+3,0)+AB973,OFFSET(C973,-M973+4,0),0,0))</f>
        <v/>
      </c>
      <c r="P973" s="175" t="str">
        <f aca="false">IF(D973="","",(O973-F973)*D973*10)</f>
        <v/>
      </c>
      <c r="Q973" s="175" t="str">
        <f aca="true">IF(D973="","",xEURO(OFFSET(C973,-M973+1,0),E973,OFFSET(C973,-M973+2,0),OFFSET(C973,-M973+2,0),OFFSET(C973,-M973+3,0)+AB973,OFFSET(C973,-M973+4,0),0,2)/10*D973)</f>
        <v/>
      </c>
      <c r="R973" s="248" t="str">
        <f aca="true">IF(D973="","",xEURO(OFFSET(C973,-M973+1,0),E973,OFFSET(C973,-M973+2,0),OFFSET(C973,-M973+2,0),OFFSET(C973,-M973+3,0)+AB973,OFFSET(C973,-M973+4,0),0,3)/100*D973*10000)</f>
        <v/>
      </c>
      <c r="S973" s="248" t="str">
        <f aca="true">IF(D973="","",xEURO(OFFSET(C973,-M973+1,0),E973,OFFSET(C973,-M973+2,0),OFFSET(C973,-M973+2,0),OFFSET(C973,-M973+3,0)+AB973,OFFSET(C973,-M973+4,0),0,5)/365.25*D973*10000)</f>
        <v/>
      </c>
      <c r="U973" s="175" t="str">
        <f aca="true">IF(I973="","",xEURO(OFFSET(C973,-M973+1,0),J973,OFFSET(C973,-M973+2,0),OFFSET(C973,-M973+2,0),OFFSET(C973,-M973+3,0)+AC973,OFFSET(C973,-M973+4,0),1,1)*I973)</f>
        <v/>
      </c>
      <c r="V973" s="235" t="str">
        <f aca="true">IF(I973="","",xEURO(OFFSET(C973,-M973+1,0),J973,OFFSET(C973,-M973+2,0),OFFSET(C973,-M973+2,0),OFFSET(C973,-M973+3,0)+AC973,OFFSET(C973,-M973+4,0),1,0))</f>
        <v/>
      </c>
      <c r="W973" s="175" t="str">
        <f aca="false">IF(I973="","",(V973-K973)*I973*10)</f>
        <v/>
      </c>
      <c r="X973" s="175" t="str">
        <f aca="true">IF(I973="","",xEURO(OFFSET(C973,-M973+1,0),J973,OFFSET(C973,-M973+2,0),OFFSET(C973,-M973+2,0),OFFSET(C973,-M973+3,0)+AC973,OFFSET(C973,-M973+4,0),1,2)/10*I973)</f>
        <v/>
      </c>
      <c r="Y973" s="248" t="str">
        <f aca="true">IF(I973="","",xEURO(OFFSET(C973,-M973+1,0),J973,OFFSET(C973,-M973+2,0),OFFSET(C973,-M973+2,0),OFFSET(C973,-M973+3,0)+AC973,OFFSET(C973,-M973+4,0),1,3)/100*I973*10000)</f>
        <v/>
      </c>
      <c r="Z973" s="248" t="str">
        <f aca="true">IF(I973="","",xEURO(OFFSET(C973,-M973+1,0),J973,OFFSET(C973,-M973+2,0),OFFSET(C973,-M973+2,0),OFFSET(C973,-M973+3,0)+AC973,OFFSET(C973,-M973+4,0),1,5)/365.25*I973*10000)</f>
        <v/>
      </c>
      <c r="AB973" s="249" t="str">
        <f aca="true">IF(D973="","",xCalcSkew(OFFSET(C973,-M973,0),E973-OFFSET(C973,-M973+1,0),b)/100)</f>
        <v/>
      </c>
      <c r="AC973" s="249" t="str">
        <f aca="true">IF(I973="","",xCalcSkew(OFFSET(C973,-M973,0),J973-OFFSET(C973,-M973+1,0),b)/100)</f>
        <v/>
      </c>
      <c r="AE973" s="0" t="n">
        <f aca="false">D973*F973*10000*-1</f>
        <v>-0</v>
      </c>
      <c r="AF973" s="0" t="n">
        <f aca="false">I973*K973*10000*-1</f>
        <v>-0</v>
      </c>
      <c r="AG973" s="0" t="n">
        <f aca="false">AE973+AF973</f>
        <v>-0</v>
      </c>
    </row>
    <row r="974" customFormat="false" ht="12.75" hidden="false" customHeight="false" outlineLevel="0" collapsed="false">
      <c r="D974" s="265"/>
      <c r="E974" s="266"/>
      <c r="F974" s="266"/>
      <c r="G974" s="267"/>
      <c r="I974" s="265"/>
      <c r="J974" s="266"/>
      <c r="K974" s="266"/>
      <c r="L974" s="268"/>
      <c r="M974" s="247" t="n">
        <f aca="false">M973+1</f>
        <v>11</v>
      </c>
      <c r="N974" s="175" t="str">
        <f aca="true">IF(D974="","",xEURO(OFFSET(C974,-M974+1,0),E974,OFFSET(C974,-M974+2,0),OFFSET(C974,-M974+2,0),OFFSET(C974,-M974+3,0)+AB974,OFFSET(C974,-M974+4,0),0,1)*D974)</f>
        <v/>
      </c>
      <c r="O974" s="235" t="str">
        <f aca="true">IF(D974="","",xEURO(OFFSET(C974,-M974+1,0),E974,OFFSET(C974,-M974+2,0),OFFSET(C974,-M974+2,0),OFFSET(C974,-M974+3,0)+AB974,OFFSET(C974,-M974+4,0),0,0))</f>
        <v/>
      </c>
      <c r="P974" s="175" t="str">
        <f aca="false">IF(D974="","",(O974-F974)*D974*10)</f>
        <v/>
      </c>
      <c r="Q974" s="175" t="str">
        <f aca="true">IF(D974="","",xEURO(OFFSET(C974,-M974+1,0),E974,OFFSET(C974,-M974+2,0),OFFSET(C974,-M974+2,0),OFFSET(C974,-M974+3,0)+AB974,OFFSET(C974,-M974+4,0),0,2)/10*D974)</f>
        <v/>
      </c>
      <c r="R974" s="248" t="str">
        <f aca="true">IF(D974="","",xEURO(OFFSET(C974,-M974+1,0),E974,OFFSET(C974,-M974+2,0),OFFSET(C974,-M974+2,0),OFFSET(C974,-M974+3,0)+AB974,OFFSET(C974,-M974+4,0),0,3)/100*D974*10000)</f>
        <v/>
      </c>
      <c r="S974" s="248" t="str">
        <f aca="true">IF(D974="","",xEURO(OFFSET(C974,-M974+1,0),E974,OFFSET(C974,-M974+2,0),OFFSET(C974,-M974+2,0),OFFSET(C974,-M974+3,0)+AB974,OFFSET(C974,-M974+4,0),0,5)/365.25*D974*10000)</f>
        <v/>
      </c>
      <c r="U974" s="175" t="str">
        <f aca="true">IF(I974="","",xEURO(OFFSET(C974,-M974+1,0),J974,OFFSET(C974,-M974+2,0),OFFSET(C974,-M974+2,0),OFFSET(C974,-M974+3,0)+AC974,OFFSET(C974,-M974+4,0),1,1)*I974)</f>
        <v/>
      </c>
      <c r="V974" s="235" t="str">
        <f aca="true">IF(I974="","",xEURO(OFFSET(C974,-M974+1,0),J974,OFFSET(C974,-M974+2,0),OFFSET(C974,-M974+2,0),OFFSET(C974,-M974+3,0)+AC974,OFFSET(C974,-M974+4,0),1,0))</f>
        <v/>
      </c>
      <c r="W974" s="175" t="str">
        <f aca="false">IF(I974="","",(V974-K974)*I974*10)</f>
        <v/>
      </c>
      <c r="X974" s="175" t="str">
        <f aca="true">IF(I974="","",xEURO(OFFSET(C974,-M974+1,0),J974,OFFSET(C974,-M974+2,0),OFFSET(C974,-M974+2,0),OFFSET(C974,-M974+3,0)+AC974,OFFSET(C974,-M974+4,0),1,2)/10*I974)</f>
        <v/>
      </c>
      <c r="Y974" s="248" t="str">
        <f aca="true">IF(I974="","",xEURO(OFFSET(C974,-M974+1,0),J974,OFFSET(C974,-M974+2,0),OFFSET(C974,-M974+2,0),OFFSET(C974,-M974+3,0)+AC974,OFFSET(C974,-M974+4,0),1,3)/100*I974*10000)</f>
        <v/>
      </c>
      <c r="Z974" s="248" t="str">
        <f aca="true">IF(I974="","",xEURO(OFFSET(C974,-M974+1,0),J974,OFFSET(C974,-M974+2,0),OFFSET(C974,-M974+2,0),OFFSET(C974,-M974+3,0)+AC974,OFFSET(C974,-M974+4,0),1,5)/365.25*I974*10000)</f>
        <v/>
      </c>
      <c r="AB974" s="249" t="str">
        <f aca="true">IF(D974="","",xCalcSkew(OFFSET(C974,-M974,0),E974-OFFSET(C974,-M974+1,0),b)/100)</f>
        <v/>
      </c>
      <c r="AC974" s="249" t="str">
        <f aca="true">IF(I974="","",xCalcSkew(OFFSET(C974,-M974,0),J974-OFFSET(C974,-M974+1,0),b)/100)</f>
        <v/>
      </c>
      <c r="AE974" s="0" t="n">
        <f aca="false">D974*F974*10000*-1</f>
        <v>-0</v>
      </c>
      <c r="AF974" s="0" t="n">
        <f aca="false">I974*K974*10000*-1</f>
        <v>-0</v>
      </c>
      <c r="AG974" s="0" t="n">
        <f aca="false">AE974+AF974</f>
        <v>-0</v>
      </c>
    </row>
    <row r="975" customFormat="false" ht="12.75" hidden="false" customHeight="false" outlineLevel="0" collapsed="false">
      <c r="D975" s="265"/>
      <c r="E975" s="266"/>
      <c r="F975" s="266"/>
      <c r="G975" s="267"/>
      <c r="I975" s="265"/>
      <c r="J975" s="266"/>
      <c r="K975" s="266"/>
      <c r="L975" s="268"/>
      <c r="M975" s="247" t="n">
        <f aca="false">M974+1</f>
        <v>12</v>
      </c>
      <c r="N975" s="175" t="str">
        <f aca="true">IF(D975="","",xEURO(OFFSET(C975,-M975+1,0),E975,OFFSET(C975,-M975+2,0),OFFSET(C975,-M975+2,0),OFFSET(C975,-M975+3,0)+AB975,OFFSET(C975,-M975+4,0),0,1)*D975)</f>
        <v/>
      </c>
      <c r="O975" s="235" t="str">
        <f aca="true">IF(D975="","",xEURO(OFFSET(C975,-M975+1,0),E975,OFFSET(C975,-M975+2,0),OFFSET(C975,-M975+2,0),OFFSET(C975,-M975+3,0)+AB975,OFFSET(C975,-M975+4,0),0,0))</f>
        <v/>
      </c>
      <c r="P975" s="175" t="str">
        <f aca="false">IF(D975="","",(O975-F975)*D975*10)</f>
        <v/>
      </c>
      <c r="Q975" s="175" t="str">
        <f aca="true">IF(D975="","",xEURO(OFFSET(C975,-M975+1,0),E975,OFFSET(C975,-M975+2,0),OFFSET(C975,-M975+2,0),OFFSET(C975,-M975+3,0)+AB975,OFFSET(C975,-M975+4,0),0,2)/10*D975)</f>
        <v/>
      </c>
      <c r="R975" s="248" t="str">
        <f aca="true">IF(D975="","",xEURO(OFFSET(C975,-M975+1,0),E975,OFFSET(C975,-M975+2,0),OFFSET(C975,-M975+2,0),OFFSET(C975,-M975+3,0)+AB975,OFFSET(C975,-M975+4,0),0,3)/100*D975*10000)</f>
        <v/>
      </c>
      <c r="S975" s="248" t="str">
        <f aca="true">IF(D975="","",xEURO(OFFSET(C975,-M975+1,0),E975,OFFSET(C975,-M975+2,0),OFFSET(C975,-M975+2,0),OFFSET(C975,-M975+3,0)+AB975,OFFSET(C975,-M975+4,0),0,5)/365.25*D975*10000)</f>
        <v/>
      </c>
      <c r="U975" s="175" t="str">
        <f aca="true">IF(I975="","",xEURO(OFFSET(C975,-M975+1,0),J975,OFFSET(C975,-M975+2,0),OFFSET(C975,-M975+2,0),OFFSET(C975,-M975+3,0)+AC975,OFFSET(C975,-M975+4,0),1,1)*I975)</f>
        <v/>
      </c>
      <c r="V975" s="235" t="str">
        <f aca="true">IF(I975="","",xEURO(OFFSET(C975,-M975+1,0),J975,OFFSET(C975,-M975+2,0),OFFSET(C975,-M975+2,0),OFFSET(C975,-M975+3,0)+AC975,OFFSET(C975,-M975+4,0),1,0))</f>
        <v/>
      </c>
      <c r="W975" s="175" t="str">
        <f aca="false">IF(I975="","",(V975-K975)*I975*10)</f>
        <v/>
      </c>
      <c r="X975" s="175" t="str">
        <f aca="true">IF(I975="","",xEURO(OFFSET(C975,-M975+1,0),J975,OFFSET(C975,-M975+2,0),OFFSET(C975,-M975+2,0),OFFSET(C975,-M975+3,0)+AC975,OFFSET(C975,-M975+4,0),1,2)/10*I975)</f>
        <v/>
      </c>
      <c r="Y975" s="248" t="str">
        <f aca="true">IF(I975="","",xEURO(OFFSET(C975,-M975+1,0),J975,OFFSET(C975,-M975+2,0),OFFSET(C975,-M975+2,0),OFFSET(C975,-M975+3,0)+AC975,OFFSET(C975,-M975+4,0),1,3)/100*I975*10000)</f>
        <v/>
      </c>
      <c r="Z975" s="248" t="str">
        <f aca="true">IF(I975="","",xEURO(OFFSET(C975,-M975+1,0),J975,OFFSET(C975,-M975+2,0),OFFSET(C975,-M975+2,0),OFFSET(C975,-M975+3,0)+AC975,OFFSET(C975,-M975+4,0),1,5)/365.25*I975*10000)</f>
        <v/>
      </c>
      <c r="AB975" s="249" t="str">
        <f aca="true">IF(D975="","",xCalcSkew(OFFSET(C975,-M975,0),E975-OFFSET(C975,-M975+1,0),b)/100)</f>
        <v/>
      </c>
      <c r="AC975" s="249" t="str">
        <f aca="true">IF(I975="","",xCalcSkew(OFFSET(C975,-M975,0),J975-OFFSET(C975,-M975+1,0),b)/100)</f>
        <v/>
      </c>
      <c r="AE975" s="0" t="n">
        <f aca="false">D975*F975*10000*-1</f>
        <v>-0</v>
      </c>
      <c r="AF975" s="0" t="n">
        <f aca="false">I975*K975*10000*-1</f>
        <v>-0</v>
      </c>
      <c r="AG975" s="0" t="n">
        <f aca="false">AE975+AF975</f>
        <v>-0</v>
      </c>
    </row>
    <row r="976" customFormat="false" ht="12.75" hidden="false" customHeight="false" outlineLevel="0" collapsed="false">
      <c r="D976" s="265"/>
      <c r="E976" s="266"/>
      <c r="F976" s="266"/>
      <c r="G976" s="267"/>
      <c r="I976" s="265"/>
      <c r="J976" s="266"/>
      <c r="K976" s="266"/>
      <c r="L976" s="268"/>
      <c r="M976" s="247" t="n">
        <f aca="false">M975+1</f>
        <v>13</v>
      </c>
      <c r="N976" s="175" t="str">
        <f aca="true">IF(D976="","",xEURO(OFFSET(C976,-M976+1,0),E976,OFFSET(C976,-M976+2,0),OFFSET(C976,-M976+2,0),OFFSET(C976,-M976+3,0)+AB976,OFFSET(C976,-M976+4,0),0,1)*D976)</f>
        <v/>
      </c>
      <c r="O976" s="235" t="str">
        <f aca="true">IF(D976="","",xEURO(OFFSET(C976,-M976+1,0),E976,OFFSET(C976,-M976+2,0),OFFSET(C976,-M976+2,0),OFFSET(C976,-M976+3,0)+AB976,OFFSET(C976,-M976+4,0),0,0))</f>
        <v/>
      </c>
      <c r="P976" s="175" t="str">
        <f aca="false">IF(D976="","",(O976-F976)*D976*10)</f>
        <v/>
      </c>
      <c r="Q976" s="175" t="str">
        <f aca="true">IF(D976="","",xEURO(OFFSET(C976,-M976+1,0),E976,OFFSET(C976,-M976+2,0),OFFSET(C976,-M976+2,0),OFFSET(C976,-M976+3,0)+AB976,OFFSET(C976,-M976+4,0),0,2)/10*D976)</f>
        <v/>
      </c>
      <c r="R976" s="248" t="str">
        <f aca="true">IF(D976="","",xEURO(OFFSET(C976,-M976+1,0),E976,OFFSET(C976,-M976+2,0),OFFSET(C976,-M976+2,0),OFFSET(C976,-M976+3,0)+AB976,OFFSET(C976,-M976+4,0),0,3)/100*D976*10000)</f>
        <v/>
      </c>
      <c r="S976" s="248" t="str">
        <f aca="true">IF(D976="","",xEURO(OFFSET(C976,-M976+1,0),E976,OFFSET(C976,-M976+2,0),OFFSET(C976,-M976+2,0),OFFSET(C976,-M976+3,0)+AB976,OFFSET(C976,-M976+4,0),0,5)/365.25*D976*10000)</f>
        <v/>
      </c>
      <c r="U976" s="175" t="str">
        <f aca="true">IF(I976="","",xEURO(OFFSET(C976,-M976+1,0),J976,OFFSET(C976,-M976+2,0),OFFSET(C976,-M976+2,0),OFFSET(C976,-M976+3,0)+AC976,OFFSET(C976,-M976+4,0),1,1)*I976)</f>
        <v/>
      </c>
      <c r="V976" s="235" t="str">
        <f aca="true">IF(I976="","",xEURO(OFFSET(C976,-M976+1,0),J976,OFFSET(C976,-M976+2,0),OFFSET(C976,-M976+2,0),OFFSET(C976,-M976+3,0)+AC976,OFFSET(C976,-M976+4,0),1,0))</f>
        <v/>
      </c>
      <c r="W976" s="175" t="str">
        <f aca="false">IF(I976="","",(V976-K976)*I976*10)</f>
        <v/>
      </c>
      <c r="X976" s="175" t="str">
        <f aca="true">IF(I976="","",xEURO(OFFSET(C976,-M976+1,0),J976,OFFSET(C976,-M976+2,0),OFFSET(C976,-M976+2,0),OFFSET(C976,-M976+3,0)+AC976,OFFSET(C976,-M976+4,0),1,2)/10*I976)</f>
        <v/>
      </c>
      <c r="Y976" s="248" t="str">
        <f aca="true">IF(I976="","",xEURO(OFFSET(C976,-M976+1,0),J976,OFFSET(C976,-M976+2,0),OFFSET(C976,-M976+2,0),OFFSET(C976,-M976+3,0)+AC976,OFFSET(C976,-M976+4,0),1,3)/100*I976*10000)</f>
        <v/>
      </c>
      <c r="Z976" s="248" t="str">
        <f aca="true">IF(I976="","",xEURO(OFFSET(C976,-M976+1,0),J976,OFFSET(C976,-M976+2,0),OFFSET(C976,-M976+2,0),OFFSET(C976,-M976+3,0)+AC976,OFFSET(C976,-M976+4,0),1,5)/365.25*I976*10000)</f>
        <v/>
      </c>
      <c r="AB976" s="249" t="str">
        <f aca="true">IF(D976="","",xCalcSkew(OFFSET(C976,-M976,0),E976-OFFSET(C976,-M976+1,0),b)/100)</f>
        <v/>
      </c>
      <c r="AC976" s="249" t="str">
        <f aca="true">IF(I976="","",xCalcSkew(OFFSET(C976,-M976,0),J976-OFFSET(C976,-M976+1,0),b)/100)</f>
        <v/>
      </c>
      <c r="AE976" s="0" t="n">
        <f aca="false">D976*F976*10000*-1</f>
        <v>-0</v>
      </c>
      <c r="AF976" s="0" t="n">
        <f aca="false">I976*K976*10000*-1</f>
        <v>-0</v>
      </c>
      <c r="AG976" s="0" t="n">
        <f aca="false">AE976+AF976</f>
        <v>-0</v>
      </c>
    </row>
    <row r="977" customFormat="false" ht="12.75" hidden="false" customHeight="false" outlineLevel="0" collapsed="false">
      <c r="D977" s="265"/>
      <c r="E977" s="266"/>
      <c r="F977" s="266"/>
      <c r="G977" s="267"/>
      <c r="I977" s="265"/>
      <c r="J977" s="266"/>
      <c r="K977" s="266"/>
      <c r="L977" s="268"/>
      <c r="M977" s="247" t="n">
        <f aca="false">M976+1</f>
        <v>14</v>
      </c>
      <c r="N977" s="175" t="str">
        <f aca="true">IF(D977="","",xEURO(OFFSET(C977,-M977+1,0),E977,OFFSET(C977,-M977+2,0),OFFSET(C977,-M977+2,0),OFFSET(C977,-M977+3,0)+AB977,OFFSET(C977,-M977+4,0),0,1)*D977)</f>
        <v/>
      </c>
      <c r="O977" s="235" t="str">
        <f aca="true">IF(D977="","",xEURO(OFFSET(C977,-M977+1,0),E977,OFFSET(C977,-M977+2,0),OFFSET(C977,-M977+2,0),OFFSET(C977,-M977+3,0)+AB977,OFFSET(C977,-M977+4,0),0,0))</f>
        <v/>
      </c>
      <c r="P977" s="175" t="str">
        <f aca="false">IF(D977="","",(O977-F977)*D977*10)</f>
        <v/>
      </c>
      <c r="Q977" s="175" t="str">
        <f aca="true">IF(D977="","",xEURO(OFFSET(C977,-M977+1,0),E977,OFFSET(C977,-M977+2,0),OFFSET(C977,-M977+2,0),OFFSET(C977,-M977+3,0)+AB977,OFFSET(C977,-M977+4,0),0,2)/10*D977)</f>
        <v/>
      </c>
      <c r="R977" s="248" t="str">
        <f aca="true">IF(D977="","",xEURO(OFFSET(C977,-M977+1,0),E977,OFFSET(C977,-M977+2,0),OFFSET(C977,-M977+2,0),OFFSET(C977,-M977+3,0)+AB977,OFFSET(C977,-M977+4,0),0,3)/100*D977*10000)</f>
        <v/>
      </c>
      <c r="S977" s="248" t="str">
        <f aca="true">IF(D977="","",xEURO(OFFSET(C977,-M977+1,0),E977,OFFSET(C977,-M977+2,0),OFFSET(C977,-M977+2,0),OFFSET(C977,-M977+3,0)+AB977,OFFSET(C977,-M977+4,0),0,5)/365.25*D977*10000)</f>
        <v/>
      </c>
      <c r="U977" s="175" t="str">
        <f aca="true">IF(I977="","",xEURO(OFFSET(C977,-M977+1,0),J977,OFFSET(C977,-M977+2,0),OFFSET(C977,-M977+2,0),OFFSET(C977,-M977+3,0)+AC977,OFFSET(C977,-M977+4,0),1,1)*I977)</f>
        <v/>
      </c>
      <c r="V977" s="235" t="str">
        <f aca="true">IF(I977="","",xEURO(OFFSET(C977,-M977+1,0),J977,OFFSET(C977,-M977+2,0),OFFSET(C977,-M977+2,0),OFFSET(C977,-M977+3,0)+AC977,OFFSET(C977,-M977+4,0),1,0))</f>
        <v/>
      </c>
      <c r="W977" s="175" t="str">
        <f aca="false">IF(I977="","",(V977-K977)*I977*10)</f>
        <v/>
      </c>
      <c r="X977" s="175" t="str">
        <f aca="true">IF(I977="","",xEURO(OFFSET(C977,-M977+1,0),J977,OFFSET(C977,-M977+2,0),OFFSET(C977,-M977+2,0),OFFSET(C977,-M977+3,0)+AC977,OFFSET(C977,-M977+4,0),1,2)/10*I977)</f>
        <v/>
      </c>
      <c r="Y977" s="248" t="str">
        <f aca="true">IF(I977="","",xEURO(OFFSET(C977,-M977+1,0),J977,OFFSET(C977,-M977+2,0),OFFSET(C977,-M977+2,0),OFFSET(C977,-M977+3,0)+AC977,OFFSET(C977,-M977+4,0),1,3)/100*I977*10000)</f>
        <v/>
      </c>
      <c r="Z977" s="248" t="str">
        <f aca="true">IF(I977="","",xEURO(OFFSET(C977,-M977+1,0),J977,OFFSET(C977,-M977+2,0),OFFSET(C977,-M977+2,0),OFFSET(C977,-M977+3,0)+AC977,OFFSET(C977,-M977+4,0),1,5)/365.25*I977*10000)</f>
        <v/>
      </c>
      <c r="AB977" s="249" t="str">
        <f aca="true">IF(D977="","",xCalcSkew(OFFSET(C977,-M977,0),E977-OFFSET(C977,-M977+1,0),b)/100)</f>
        <v/>
      </c>
      <c r="AC977" s="249" t="str">
        <f aca="true">IF(I977="","",xCalcSkew(OFFSET(C977,-M977,0),J977-OFFSET(C977,-M977+1,0),b)/100)</f>
        <v/>
      </c>
      <c r="AE977" s="0" t="n">
        <f aca="false">D977*F977*10000*-1</f>
        <v>-0</v>
      </c>
      <c r="AF977" s="0" t="n">
        <f aca="false">I977*K977*10000*-1</f>
        <v>-0</v>
      </c>
      <c r="AG977" s="0" t="n">
        <f aca="false">AE977+AF977</f>
        <v>-0</v>
      </c>
    </row>
    <row r="978" customFormat="false" ht="12.75" hidden="false" customHeight="false" outlineLevel="0" collapsed="false">
      <c r="D978" s="265"/>
      <c r="E978" s="266"/>
      <c r="F978" s="266"/>
      <c r="G978" s="267"/>
      <c r="I978" s="265"/>
      <c r="J978" s="266"/>
      <c r="K978" s="266"/>
      <c r="L978" s="268"/>
      <c r="M978" s="247" t="n">
        <f aca="false">M977+1</f>
        <v>15</v>
      </c>
      <c r="N978" s="175" t="str">
        <f aca="true">IF(D978="","",xEURO(OFFSET(C978,-M978+1,0),E978,OFFSET(C978,-M978+2,0),OFFSET(C978,-M978+2,0),OFFSET(C978,-M978+3,0)+AB978,OFFSET(C978,-M978+4,0),0,1)*D978)</f>
        <v/>
      </c>
      <c r="O978" s="235" t="str">
        <f aca="true">IF(D978="","",xEURO(OFFSET(C978,-M978+1,0),E978,OFFSET(C978,-M978+2,0),OFFSET(C978,-M978+2,0),OFFSET(C978,-M978+3,0)+AB978,OFFSET(C978,-M978+4,0),0,0))</f>
        <v/>
      </c>
      <c r="P978" s="175" t="str">
        <f aca="false">IF(D978="","",(O978-F978)*D978*10)</f>
        <v/>
      </c>
      <c r="Q978" s="175" t="str">
        <f aca="true">IF(D978="","",xEURO(OFFSET(C978,-M978+1,0),E978,OFFSET(C978,-M978+2,0),OFFSET(C978,-M978+2,0),OFFSET(C978,-M978+3,0)+AB978,OFFSET(C978,-M978+4,0),0,2)/10*D978)</f>
        <v/>
      </c>
      <c r="R978" s="248" t="str">
        <f aca="true">IF(D978="","",xEURO(OFFSET(C978,-M978+1,0),E978,OFFSET(C978,-M978+2,0),OFFSET(C978,-M978+2,0),OFFSET(C978,-M978+3,0)+AB978,OFFSET(C978,-M978+4,0),0,3)/100*D978*10000)</f>
        <v/>
      </c>
      <c r="S978" s="248" t="str">
        <f aca="true">IF(D978="","",xEURO(OFFSET(C978,-M978+1,0),E978,OFFSET(C978,-M978+2,0),OFFSET(C978,-M978+2,0),OFFSET(C978,-M978+3,0)+AB978,OFFSET(C978,-M978+4,0),0,5)/365.25*D978*10000)</f>
        <v/>
      </c>
      <c r="U978" s="175" t="str">
        <f aca="true">IF(I978="","",xEURO(OFFSET(C978,-M978+1,0),J978,OFFSET(C978,-M978+2,0),OFFSET(C978,-M978+2,0),OFFSET(C978,-M978+3,0)+AC978,OFFSET(C978,-M978+4,0),1,1)*I978)</f>
        <v/>
      </c>
      <c r="V978" s="235" t="str">
        <f aca="true">IF(I978="","",xEURO(OFFSET(C978,-M978+1,0),J978,OFFSET(C978,-M978+2,0),OFFSET(C978,-M978+2,0),OFFSET(C978,-M978+3,0)+AC978,OFFSET(C978,-M978+4,0),1,0))</f>
        <v/>
      </c>
      <c r="W978" s="175" t="str">
        <f aca="false">IF(I978="","",(V978-K978)*I978*10)</f>
        <v/>
      </c>
      <c r="X978" s="175" t="str">
        <f aca="true">IF(I978="","",xEURO(OFFSET(C978,-M978+1,0),J978,OFFSET(C978,-M978+2,0),OFFSET(C978,-M978+2,0),OFFSET(C978,-M978+3,0)+AC978,OFFSET(C978,-M978+4,0),1,2)/10*I978)</f>
        <v/>
      </c>
      <c r="Y978" s="248" t="str">
        <f aca="true">IF(I978="","",xEURO(OFFSET(C978,-M978+1,0),J978,OFFSET(C978,-M978+2,0),OFFSET(C978,-M978+2,0),OFFSET(C978,-M978+3,0)+AC978,OFFSET(C978,-M978+4,0),1,3)/100*I978*10000)</f>
        <v/>
      </c>
      <c r="Z978" s="248" t="str">
        <f aca="true">IF(I978="","",xEURO(OFFSET(C978,-M978+1,0),J978,OFFSET(C978,-M978+2,0),OFFSET(C978,-M978+2,0),OFFSET(C978,-M978+3,0)+AC978,OFFSET(C978,-M978+4,0),1,5)/365.25*I978*10000)</f>
        <v/>
      </c>
      <c r="AB978" s="249" t="str">
        <f aca="true">IF(D978="","",xCalcSkew(OFFSET(C978,-M978,0),E978-OFFSET(C978,-M978+1,0),b)/100)</f>
        <v/>
      </c>
      <c r="AC978" s="249" t="str">
        <f aca="true">IF(I978="","",xCalcSkew(OFFSET(C978,-M978,0),J978-OFFSET(C978,-M978+1,0),b)/100)</f>
        <v/>
      </c>
      <c r="AE978" s="0" t="n">
        <f aca="false">D978*F978*10000*-1</f>
        <v>-0</v>
      </c>
      <c r="AF978" s="0" t="n">
        <f aca="false">I978*K978*10000*-1</f>
        <v>-0</v>
      </c>
      <c r="AG978" s="0" t="n">
        <f aca="false">AE978+AF978</f>
        <v>-0</v>
      </c>
    </row>
    <row r="979" customFormat="false" ht="12.75" hidden="false" customHeight="false" outlineLevel="0" collapsed="false">
      <c r="D979" s="265"/>
      <c r="E979" s="266"/>
      <c r="F979" s="266"/>
      <c r="G979" s="267"/>
      <c r="I979" s="265"/>
      <c r="J979" s="266"/>
      <c r="K979" s="266"/>
      <c r="L979" s="268"/>
      <c r="M979" s="247" t="n">
        <f aca="false">M978+1</f>
        <v>16</v>
      </c>
      <c r="N979" s="175" t="str">
        <f aca="true">IF(D979="","",xEURO(OFFSET(C979,-M979+1,0),E979,OFFSET(C979,-M979+2,0),OFFSET(C979,-M979+2,0),OFFSET(C979,-M979+3,0)+AB979,OFFSET(C979,-M979+4,0),0,1)*D979)</f>
        <v/>
      </c>
      <c r="O979" s="235" t="str">
        <f aca="true">IF(D979="","",xEURO(OFFSET(C979,-M979+1,0),E979,OFFSET(C979,-M979+2,0),OFFSET(C979,-M979+2,0),OFFSET(C979,-M979+3,0)+AB979,OFFSET(C979,-M979+4,0),0,0))</f>
        <v/>
      </c>
      <c r="P979" s="175" t="str">
        <f aca="false">IF(D979="","",(O979-F979)*D979*10)</f>
        <v/>
      </c>
      <c r="Q979" s="175" t="str">
        <f aca="true">IF(D979="","",xEURO(OFFSET(C979,-M979+1,0),E979,OFFSET(C979,-M979+2,0),OFFSET(C979,-M979+2,0),OFFSET(C979,-M979+3,0)+AB979,OFFSET(C979,-M979+4,0),0,2)/10*D979)</f>
        <v/>
      </c>
      <c r="R979" s="248" t="str">
        <f aca="true">IF(D979="","",xEURO(OFFSET(C979,-M979+1,0),E979,OFFSET(C979,-M979+2,0),OFFSET(C979,-M979+2,0),OFFSET(C979,-M979+3,0)+AB979,OFFSET(C979,-M979+4,0),0,3)/100*D979*10000)</f>
        <v/>
      </c>
      <c r="S979" s="248" t="str">
        <f aca="true">IF(D979="","",xEURO(OFFSET(C979,-M979+1,0),E979,OFFSET(C979,-M979+2,0),OFFSET(C979,-M979+2,0),OFFSET(C979,-M979+3,0)+AB979,OFFSET(C979,-M979+4,0),0,5)/365.25*D979*10000)</f>
        <v/>
      </c>
      <c r="U979" s="175" t="str">
        <f aca="true">IF(I979="","",xEURO(OFFSET(C979,-M979+1,0),J979,OFFSET(C979,-M979+2,0),OFFSET(C979,-M979+2,0),OFFSET(C979,-M979+3,0)+AC979,OFFSET(C979,-M979+4,0),1,1)*I979)</f>
        <v/>
      </c>
      <c r="V979" s="235" t="str">
        <f aca="true">IF(I979="","",xEURO(OFFSET(C979,-M979+1,0),J979,OFFSET(C979,-M979+2,0),OFFSET(C979,-M979+2,0),OFFSET(C979,-M979+3,0)+AC979,OFFSET(C979,-M979+4,0),1,0))</f>
        <v/>
      </c>
      <c r="W979" s="175" t="str">
        <f aca="false">IF(I979="","",(V979-K979)*I979*10)</f>
        <v/>
      </c>
      <c r="X979" s="175" t="str">
        <f aca="true">IF(I979="","",xEURO(OFFSET(C979,-M979+1,0),J979,OFFSET(C979,-M979+2,0),OFFSET(C979,-M979+2,0),OFFSET(C979,-M979+3,0)+AC979,OFFSET(C979,-M979+4,0),1,2)/10*I979)</f>
        <v/>
      </c>
      <c r="Y979" s="248" t="str">
        <f aca="true">IF(I979="","",xEURO(OFFSET(C979,-M979+1,0),J979,OFFSET(C979,-M979+2,0),OFFSET(C979,-M979+2,0),OFFSET(C979,-M979+3,0)+AC979,OFFSET(C979,-M979+4,0),1,3)/100*I979*10000)</f>
        <v/>
      </c>
      <c r="Z979" s="248" t="str">
        <f aca="true">IF(I979="","",xEURO(OFFSET(C979,-M979+1,0),J979,OFFSET(C979,-M979+2,0),OFFSET(C979,-M979+2,0),OFFSET(C979,-M979+3,0)+AC979,OFFSET(C979,-M979+4,0),1,5)/365.25*I979*10000)</f>
        <v/>
      </c>
      <c r="AB979" s="249" t="str">
        <f aca="true">IF(D979="","",xCalcSkew(OFFSET(C979,-M979,0),E979-OFFSET(C979,-M979+1,0),b)/100)</f>
        <v/>
      </c>
      <c r="AC979" s="249" t="str">
        <f aca="true">IF(I979="","",xCalcSkew(OFFSET(C979,-M979,0),J979-OFFSET(C979,-M979+1,0),b)/100)</f>
        <v/>
      </c>
      <c r="AE979" s="0" t="n">
        <f aca="false">D979*F979*10000*-1</f>
        <v>-0</v>
      </c>
      <c r="AF979" s="0" t="n">
        <f aca="false">I979*K979*10000*-1</f>
        <v>-0</v>
      </c>
      <c r="AG979" s="0" t="n">
        <f aca="false">AE979+AF979</f>
        <v>-0</v>
      </c>
    </row>
    <row r="980" customFormat="false" ht="12.75" hidden="false" customHeight="false" outlineLevel="0" collapsed="false">
      <c r="D980" s="265"/>
      <c r="E980" s="266"/>
      <c r="F980" s="266"/>
      <c r="G980" s="267"/>
      <c r="I980" s="265"/>
      <c r="J980" s="266"/>
      <c r="K980" s="266"/>
      <c r="L980" s="268"/>
      <c r="M980" s="247" t="n">
        <f aca="false">M979+1</f>
        <v>17</v>
      </c>
      <c r="N980" s="175" t="str">
        <f aca="true">IF(D980="","",xEURO(OFFSET(C980,-M980+1,0),E980,OFFSET(C980,-M980+2,0),OFFSET(C980,-M980+2,0),OFFSET(C980,-M980+3,0)+AB980,OFFSET(C980,-M980+4,0),0,1)*D980)</f>
        <v/>
      </c>
      <c r="O980" s="235" t="str">
        <f aca="true">IF(D980="","",xEURO(OFFSET(C980,-M980+1,0),E980,OFFSET(C980,-M980+2,0),OFFSET(C980,-M980+2,0),OFFSET(C980,-M980+3,0)+AB980,OFFSET(C980,-M980+4,0),0,0))</f>
        <v/>
      </c>
      <c r="P980" s="175" t="str">
        <f aca="false">IF(D980="","",(O980-F980)*D980*10)</f>
        <v/>
      </c>
      <c r="Q980" s="175" t="str">
        <f aca="true">IF(D980="","",xEURO(OFFSET(C980,-M980+1,0),E980,OFFSET(C980,-M980+2,0),OFFSET(C980,-M980+2,0),OFFSET(C980,-M980+3,0)+AB980,OFFSET(C980,-M980+4,0),0,2)/10*D980)</f>
        <v/>
      </c>
      <c r="R980" s="248" t="str">
        <f aca="true">IF(D980="","",xEURO(OFFSET(C980,-M980+1,0),E980,OFFSET(C980,-M980+2,0),OFFSET(C980,-M980+2,0),OFFSET(C980,-M980+3,0)+AB980,OFFSET(C980,-M980+4,0),0,3)/100*D980*10000)</f>
        <v/>
      </c>
      <c r="S980" s="248" t="str">
        <f aca="true">IF(D980="","",xEURO(OFFSET(C980,-M980+1,0),E980,OFFSET(C980,-M980+2,0),OFFSET(C980,-M980+2,0),OFFSET(C980,-M980+3,0)+AB980,OFFSET(C980,-M980+4,0),0,5)/365.25*D980*10000)</f>
        <v/>
      </c>
      <c r="U980" s="175" t="str">
        <f aca="true">IF(I980="","",xEURO(OFFSET(C980,-M980+1,0),J980,OFFSET(C980,-M980+2,0),OFFSET(C980,-M980+2,0),OFFSET(C980,-M980+3,0)+AC980,OFFSET(C980,-M980+4,0),1,1)*I980)</f>
        <v/>
      </c>
      <c r="V980" s="235" t="str">
        <f aca="true">IF(I980="","",xEURO(OFFSET(C980,-M980+1,0),J980,OFFSET(C980,-M980+2,0),OFFSET(C980,-M980+2,0),OFFSET(C980,-M980+3,0)+AC980,OFFSET(C980,-M980+4,0),1,0))</f>
        <v/>
      </c>
      <c r="W980" s="175" t="str">
        <f aca="false">IF(I980="","",(V980-K980)*I980*10)</f>
        <v/>
      </c>
      <c r="X980" s="175" t="str">
        <f aca="true">IF(I980="","",xEURO(OFFSET(C980,-M980+1,0),J980,OFFSET(C980,-M980+2,0),OFFSET(C980,-M980+2,0),OFFSET(C980,-M980+3,0)+AC980,OFFSET(C980,-M980+4,0),1,2)/10*I980)</f>
        <v/>
      </c>
      <c r="Y980" s="248" t="str">
        <f aca="true">IF(I980="","",xEURO(OFFSET(C980,-M980+1,0),J980,OFFSET(C980,-M980+2,0),OFFSET(C980,-M980+2,0),OFFSET(C980,-M980+3,0)+AC980,OFFSET(C980,-M980+4,0),1,3)/100*I980*10000)</f>
        <v/>
      </c>
      <c r="Z980" s="248" t="str">
        <f aca="true">IF(I980="","",xEURO(OFFSET(C980,-M980+1,0),J980,OFFSET(C980,-M980+2,0),OFFSET(C980,-M980+2,0),OFFSET(C980,-M980+3,0)+AC980,OFFSET(C980,-M980+4,0),1,5)/365.25*I980*10000)</f>
        <v/>
      </c>
      <c r="AB980" s="249" t="str">
        <f aca="true">IF(D980="","",xCalcSkew(OFFSET(C980,-M980,0),E980-OFFSET(C980,-M980+1,0),b)/100)</f>
        <v/>
      </c>
      <c r="AC980" s="249" t="str">
        <f aca="true">IF(I980="","",xCalcSkew(OFFSET(C980,-M980,0),J980-OFFSET(C980,-M980+1,0),b)/100)</f>
        <v/>
      </c>
      <c r="AE980" s="0" t="n">
        <f aca="false">D980*F980*10000*-1</f>
        <v>-0</v>
      </c>
      <c r="AF980" s="0" t="n">
        <f aca="false">I980*K980*10000*-1</f>
        <v>-0</v>
      </c>
      <c r="AG980" s="0" t="n">
        <f aca="false">AE980+AF980</f>
        <v>-0</v>
      </c>
    </row>
    <row r="981" customFormat="false" ht="12.75" hidden="false" customHeight="false" outlineLevel="0" collapsed="false">
      <c r="D981" s="265"/>
      <c r="E981" s="266"/>
      <c r="F981" s="266"/>
      <c r="G981" s="267"/>
      <c r="I981" s="265"/>
      <c r="J981" s="266"/>
      <c r="K981" s="266"/>
      <c r="L981" s="268"/>
      <c r="M981" s="247" t="n">
        <f aca="false">M980+1</f>
        <v>18</v>
      </c>
      <c r="N981" s="175" t="str">
        <f aca="true">IF(D981="","",xEURO(OFFSET(C981,-M981+1,0),E981,OFFSET(C981,-M981+2,0),OFFSET(C981,-M981+2,0),OFFSET(C981,-M981+3,0)+AB981,OFFSET(C981,-M981+4,0),0,1)*D981)</f>
        <v/>
      </c>
      <c r="O981" s="235" t="str">
        <f aca="true">IF(D981="","",xEURO(OFFSET(C981,-M981+1,0),E981,OFFSET(C981,-M981+2,0),OFFSET(C981,-M981+2,0),OFFSET(C981,-M981+3,0)+AB981,OFFSET(C981,-M981+4,0),0,0))</f>
        <v/>
      </c>
      <c r="P981" s="175" t="str">
        <f aca="false">IF(D981="","",(O981-F981)*D981*10)</f>
        <v/>
      </c>
      <c r="Q981" s="175" t="str">
        <f aca="true">IF(D981="","",xEURO(OFFSET(C981,-M981+1,0),E981,OFFSET(C981,-M981+2,0),OFFSET(C981,-M981+2,0),OFFSET(C981,-M981+3,0)+AB981,OFFSET(C981,-M981+4,0),0,2)/10*D981)</f>
        <v/>
      </c>
      <c r="R981" s="248" t="str">
        <f aca="true">IF(D981="","",xEURO(OFFSET(C981,-M981+1,0),E981,OFFSET(C981,-M981+2,0),OFFSET(C981,-M981+2,0),OFFSET(C981,-M981+3,0)+AB981,OFFSET(C981,-M981+4,0),0,3)/100*D981*10000)</f>
        <v/>
      </c>
      <c r="S981" s="248" t="str">
        <f aca="true">IF(D981="","",xEURO(OFFSET(C981,-M981+1,0),E981,OFFSET(C981,-M981+2,0),OFFSET(C981,-M981+2,0),OFFSET(C981,-M981+3,0)+AB981,OFFSET(C981,-M981+4,0),0,5)/365.25*D981*10000)</f>
        <v/>
      </c>
      <c r="U981" s="175" t="str">
        <f aca="true">IF(I981="","",xEURO(OFFSET(C981,-M981+1,0),J981,OFFSET(C981,-M981+2,0),OFFSET(C981,-M981+2,0),OFFSET(C981,-M981+3,0)+AC981,OFFSET(C981,-M981+4,0),1,1)*I981)</f>
        <v/>
      </c>
      <c r="V981" s="235" t="str">
        <f aca="true">IF(I981="","",xEURO(OFFSET(C981,-M981+1,0),J981,OFFSET(C981,-M981+2,0),OFFSET(C981,-M981+2,0),OFFSET(C981,-M981+3,0)+AC981,OFFSET(C981,-M981+4,0),1,0))</f>
        <v/>
      </c>
      <c r="W981" s="175" t="str">
        <f aca="false">IF(I981="","",(V981-K981)*I981*10)</f>
        <v/>
      </c>
      <c r="X981" s="175" t="str">
        <f aca="true">IF(I981="","",xEURO(OFFSET(C981,-M981+1,0),J981,OFFSET(C981,-M981+2,0),OFFSET(C981,-M981+2,0),OFFSET(C981,-M981+3,0)+AC981,OFFSET(C981,-M981+4,0),1,2)/10*I981)</f>
        <v/>
      </c>
      <c r="Y981" s="248" t="str">
        <f aca="true">IF(I981="","",xEURO(OFFSET(C981,-M981+1,0),J981,OFFSET(C981,-M981+2,0),OFFSET(C981,-M981+2,0),OFFSET(C981,-M981+3,0)+AC981,OFFSET(C981,-M981+4,0),1,3)/100*I981*10000)</f>
        <v/>
      </c>
      <c r="Z981" s="248" t="str">
        <f aca="true">IF(I981="","",xEURO(OFFSET(C981,-M981+1,0),J981,OFFSET(C981,-M981+2,0),OFFSET(C981,-M981+2,0),OFFSET(C981,-M981+3,0)+AC981,OFFSET(C981,-M981+4,0),1,5)/365.25*I981*10000)</f>
        <v/>
      </c>
      <c r="AB981" s="249" t="str">
        <f aca="true">IF(D981="","",xCalcSkew(OFFSET(C981,-M981,0),E981-OFFSET(C981,-M981+1,0),b)/100)</f>
        <v/>
      </c>
      <c r="AC981" s="249" t="str">
        <f aca="true">IF(I981="","",xCalcSkew(OFFSET(C981,-M981,0),J981-OFFSET(C981,-M981+1,0),b)/100)</f>
        <v/>
      </c>
      <c r="AE981" s="0" t="n">
        <f aca="false">D981*F981*10000*-1</f>
        <v>-0</v>
      </c>
      <c r="AF981" s="0" t="n">
        <f aca="false">I981*K981*10000*-1</f>
        <v>-0</v>
      </c>
      <c r="AG981" s="0" t="n">
        <f aca="false">AE981+AF981</f>
        <v>-0</v>
      </c>
    </row>
    <row r="982" customFormat="false" ht="12.75" hidden="false" customHeight="false" outlineLevel="0" collapsed="false">
      <c r="D982" s="265"/>
      <c r="E982" s="266"/>
      <c r="F982" s="266"/>
      <c r="G982" s="267"/>
      <c r="I982" s="265"/>
      <c r="J982" s="266"/>
      <c r="K982" s="266"/>
      <c r="L982" s="268"/>
      <c r="M982" s="247" t="n">
        <f aca="false">M981+1</f>
        <v>19</v>
      </c>
      <c r="N982" s="175" t="str">
        <f aca="true">IF(D982="","",xEURO(OFFSET(C982,-M982+1,0),E982,OFFSET(C982,-M982+2,0),OFFSET(C982,-M982+2,0),OFFSET(C982,-M982+3,0)+AB982,OFFSET(C982,-M982+4,0),0,1)*D982)</f>
        <v/>
      </c>
      <c r="O982" s="235" t="str">
        <f aca="true">IF(D982="","",xEURO(OFFSET(C982,-M982+1,0),E982,OFFSET(C982,-M982+2,0),OFFSET(C982,-M982+2,0),OFFSET(C982,-M982+3,0)+AB982,OFFSET(C982,-M982+4,0),0,0))</f>
        <v/>
      </c>
      <c r="P982" s="175" t="str">
        <f aca="false">IF(D982="","",(O982-F982)*D982*10)</f>
        <v/>
      </c>
      <c r="Q982" s="175" t="str">
        <f aca="true">IF(D982="","",xEURO(OFFSET(C982,-M982+1,0),E982,OFFSET(C982,-M982+2,0),OFFSET(C982,-M982+2,0),OFFSET(C982,-M982+3,0)+AB982,OFFSET(C982,-M982+4,0),0,2)/10*D982)</f>
        <v/>
      </c>
      <c r="R982" s="248" t="str">
        <f aca="true">IF(D982="","",xEURO(OFFSET(C982,-M982+1,0),E982,OFFSET(C982,-M982+2,0),OFFSET(C982,-M982+2,0),OFFSET(C982,-M982+3,0)+AB982,OFFSET(C982,-M982+4,0),0,3)/100*D982*10000)</f>
        <v/>
      </c>
      <c r="S982" s="248" t="str">
        <f aca="true">IF(D982="","",xEURO(OFFSET(C982,-M982+1,0),E982,OFFSET(C982,-M982+2,0),OFFSET(C982,-M982+2,0),OFFSET(C982,-M982+3,0)+AB982,OFFSET(C982,-M982+4,0),0,5)/365.25*D982*10000)</f>
        <v/>
      </c>
      <c r="U982" s="175" t="str">
        <f aca="true">IF(I982="","",xEURO(OFFSET(C982,-M982+1,0),J982,OFFSET(C982,-M982+2,0),OFFSET(C982,-M982+2,0),OFFSET(C982,-M982+3,0)+AC982,OFFSET(C982,-M982+4,0),1,1)*I982)</f>
        <v/>
      </c>
      <c r="V982" s="235" t="str">
        <f aca="true">IF(I982="","",xEURO(OFFSET(C982,-M982+1,0),J982,OFFSET(C982,-M982+2,0),OFFSET(C982,-M982+2,0),OFFSET(C982,-M982+3,0)+AC982,OFFSET(C982,-M982+4,0),1,0))</f>
        <v/>
      </c>
      <c r="W982" s="175" t="str">
        <f aca="false">IF(I982="","",(V982-K982)*I982*10)</f>
        <v/>
      </c>
      <c r="X982" s="175" t="str">
        <f aca="true">IF(I982="","",xEURO(OFFSET(C982,-M982+1,0),J982,OFFSET(C982,-M982+2,0),OFFSET(C982,-M982+2,0),OFFSET(C982,-M982+3,0)+AC982,OFFSET(C982,-M982+4,0),1,2)/10*I982)</f>
        <v/>
      </c>
      <c r="Y982" s="248" t="str">
        <f aca="true">IF(I982="","",xEURO(OFFSET(C982,-M982+1,0),J982,OFFSET(C982,-M982+2,0),OFFSET(C982,-M982+2,0),OFFSET(C982,-M982+3,0)+AC982,OFFSET(C982,-M982+4,0),1,3)/100*I982*10000)</f>
        <v/>
      </c>
      <c r="Z982" s="248" t="str">
        <f aca="true">IF(I982="","",xEURO(OFFSET(C982,-M982+1,0),J982,OFFSET(C982,-M982+2,0),OFFSET(C982,-M982+2,0),OFFSET(C982,-M982+3,0)+AC982,OFFSET(C982,-M982+4,0),1,5)/365.25*I982*10000)</f>
        <v/>
      </c>
      <c r="AB982" s="249" t="str">
        <f aca="true">IF(D982="","",xCalcSkew(OFFSET(C982,-M982,0),E982-OFFSET(C982,-M982+1,0),b)/100)</f>
        <v/>
      </c>
      <c r="AC982" s="249" t="str">
        <f aca="true">IF(I982="","",xCalcSkew(OFFSET(C982,-M982,0),J982-OFFSET(C982,-M982+1,0),b)/100)</f>
        <v/>
      </c>
      <c r="AE982" s="0" t="n">
        <f aca="false">D982*F982*10000*-1</f>
        <v>-0</v>
      </c>
      <c r="AF982" s="0" t="n">
        <f aca="false">I982*K982*10000*-1</f>
        <v>-0</v>
      </c>
      <c r="AG982" s="0" t="n">
        <f aca="false">AE982+AF982</f>
        <v>-0</v>
      </c>
    </row>
    <row r="983" customFormat="false" ht="12.75" hidden="false" customHeight="false" outlineLevel="0" collapsed="false">
      <c r="D983" s="265"/>
      <c r="E983" s="266"/>
      <c r="F983" s="266"/>
      <c r="G983" s="267"/>
      <c r="I983" s="265"/>
      <c r="J983" s="266"/>
      <c r="K983" s="266"/>
      <c r="L983" s="268"/>
      <c r="M983" s="247" t="n">
        <f aca="false">M982+1</f>
        <v>20</v>
      </c>
      <c r="N983" s="175" t="str">
        <f aca="true">IF(D983="","",xEURO(OFFSET(C983,-M983+1,0),E983,OFFSET(C983,-M983+2,0),OFFSET(C983,-M983+2,0),OFFSET(C983,-M983+3,0)+AB983,OFFSET(C983,-M983+4,0),0,1)*D983)</f>
        <v/>
      </c>
      <c r="O983" s="235" t="str">
        <f aca="true">IF(D983="","",xEURO(OFFSET(C983,-M983+1,0),E983,OFFSET(C983,-M983+2,0),OFFSET(C983,-M983+2,0),OFFSET(C983,-M983+3,0)+AB983,OFFSET(C983,-M983+4,0),0,0))</f>
        <v/>
      </c>
      <c r="P983" s="175" t="str">
        <f aca="false">IF(D983="","",(O983-F983)*D983*10)</f>
        <v/>
      </c>
      <c r="Q983" s="175" t="str">
        <f aca="true">IF(D983="","",xEURO(OFFSET(C983,-M983+1,0),E983,OFFSET(C983,-M983+2,0),OFFSET(C983,-M983+2,0),OFFSET(C983,-M983+3,0)+AB983,OFFSET(C983,-M983+4,0),0,2)/10*D983)</f>
        <v/>
      </c>
      <c r="R983" s="248" t="str">
        <f aca="true">IF(D983="","",xEURO(OFFSET(C983,-M983+1,0),E983,OFFSET(C983,-M983+2,0),OFFSET(C983,-M983+2,0),OFFSET(C983,-M983+3,0)+AB983,OFFSET(C983,-M983+4,0),0,3)/100*D983*10000)</f>
        <v/>
      </c>
      <c r="S983" s="248" t="str">
        <f aca="true">IF(D983="","",xEURO(OFFSET(C983,-M983+1,0),E983,OFFSET(C983,-M983+2,0),OFFSET(C983,-M983+2,0),OFFSET(C983,-M983+3,0)+AB983,OFFSET(C983,-M983+4,0),0,5)/365.25*D983*10000)</f>
        <v/>
      </c>
      <c r="U983" s="175" t="str">
        <f aca="true">IF(I983="","",xEURO(OFFSET(C983,-M983+1,0),J983,OFFSET(C983,-M983+2,0),OFFSET(C983,-M983+2,0),OFFSET(C983,-M983+3,0)+AC983,OFFSET(C983,-M983+4,0),1,1)*I983)</f>
        <v/>
      </c>
      <c r="V983" s="235" t="str">
        <f aca="true">IF(I983="","",xEURO(OFFSET(C983,-M983+1,0),J983,OFFSET(C983,-M983+2,0),OFFSET(C983,-M983+2,0),OFFSET(C983,-M983+3,0)+AC983,OFFSET(C983,-M983+4,0),1,0))</f>
        <v/>
      </c>
      <c r="W983" s="175" t="str">
        <f aca="false">IF(I983="","",(V983-K983)*I983*10)</f>
        <v/>
      </c>
      <c r="X983" s="175" t="str">
        <f aca="true">IF(I983="","",xEURO(OFFSET(C983,-M983+1,0),J983,OFFSET(C983,-M983+2,0),OFFSET(C983,-M983+2,0),OFFSET(C983,-M983+3,0)+AC983,OFFSET(C983,-M983+4,0),1,2)/10*I983)</f>
        <v/>
      </c>
      <c r="Y983" s="248" t="str">
        <f aca="true">IF(I983="","",xEURO(OFFSET(C983,-M983+1,0),J983,OFFSET(C983,-M983+2,0),OFFSET(C983,-M983+2,0),OFFSET(C983,-M983+3,0)+AC983,OFFSET(C983,-M983+4,0),1,3)/100*I983*10000)</f>
        <v/>
      </c>
      <c r="Z983" s="248" t="str">
        <f aca="true">IF(I983="","",xEURO(OFFSET(C983,-M983+1,0),J983,OFFSET(C983,-M983+2,0),OFFSET(C983,-M983+2,0),OFFSET(C983,-M983+3,0)+AC983,OFFSET(C983,-M983+4,0),1,5)/365.25*I983*10000)</f>
        <v/>
      </c>
      <c r="AB983" s="249" t="str">
        <f aca="true">IF(D983="","",xCalcSkew(OFFSET(C983,-M983,0),E983-OFFSET(C983,-M983+1,0),b)/100)</f>
        <v/>
      </c>
      <c r="AC983" s="249" t="str">
        <f aca="true">IF(I983="","",xCalcSkew(OFFSET(C983,-M983,0),J983-OFFSET(C983,-M983+1,0),b)/100)</f>
        <v/>
      </c>
      <c r="AE983" s="0" t="n">
        <f aca="false">D983*F983*10000*-1</f>
        <v>-0</v>
      </c>
      <c r="AF983" s="0" t="n">
        <f aca="false">I983*K983*10000*-1</f>
        <v>-0</v>
      </c>
      <c r="AG983" s="0" t="n">
        <f aca="false">AE983+AF983</f>
        <v>-0</v>
      </c>
    </row>
    <row r="984" customFormat="false" ht="12.75" hidden="false" customHeight="false" outlineLevel="0" collapsed="false">
      <c r="D984" s="265"/>
      <c r="E984" s="266"/>
      <c r="F984" s="266"/>
      <c r="G984" s="267"/>
      <c r="I984" s="265"/>
      <c r="J984" s="266"/>
      <c r="K984" s="266"/>
      <c r="L984" s="268"/>
      <c r="M984" s="247" t="n">
        <f aca="false">M983+1</f>
        <v>21</v>
      </c>
      <c r="N984" s="175" t="str">
        <f aca="true">IF(D984="","",xEURO(OFFSET(C984,-M984+1,0),E984,OFFSET(C984,-M984+2,0),OFFSET(C984,-M984+2,0),OFFSET(C984,-M984+3,0)+AB984,OFFSET(C984,-M984+4,0),0,1)*D984)</f>
        <v/>
      </c>
      <c r="O984" s="235" t="str">
        <f aca="true">IF(D984="","",xEURO(OFFSET(C984,-M984+1,0),E984,OFFSET(C984,-M984+2,0),OFFSET(C984,-M984+2,0),OFFSET(C984,-M984+3,0)+AB984,OFFSET(C984,-M984+4,0),0,0))</f>
        <v/>
      </c>
      <c r="P984" s="175" t="str">
        <f aca="false">IF(D984="","",(O984-F984)*D984*10)</f>
        <v/>
      </c>
      <c r="Q984" s="175" t="str">
        <f aca="true">IF(D984="","",xEURO(OFFSET(C984,-M984+1,0),E984,OFFSET(C984,-M984+2,0),OFFSET(C984,-M984+2,0),OFFSET(C984,-M984+3,0)+AB984,OFFSET(C984,-M984+4,0),0,2)/10*D984)</f>
        <v/>
      </c>
      <c r="R984" s="248" t="str">
        <f aca="true">IF(D984="","",xEURO(OFFSET(C984,-M984+1,0),E984,OFFSET(C984,-M984+2,0),OFFSET(C984,-M984+2,0),OFFSET(C984,-M984+3,0)+AB984,OFFSET(C984,-M984+4,0),0,3)/100*D984*10000)</f>
        <v/>
      </c>
      <c r="S984" s="248" t="str">
        <f aca="true">IF(D984="","",xEURO(OFFSET(C984,-M984+1,0),E984,OFFSET(C984,-M984+2,0),OFFSET(C984,-M984+2,0),OFFSET(C984,-M984+3,0)+AB984,OFFSET(C984,-M984+4,0),0,5)/365.25*D984*10000)</f>
        <v/>
      </c>
      <c r="U984" s="175" t="str">
        <f aca="true">IF(I984="","",xEURO(OFFSET(C984,-M984+1,0),J984,OFFSET(C984,-M984+2,0),OFFSET(C984,-M984+2,0),OFFSET(C984,-M984+3,0)+AC984,OFFSET(C984,-M984+4,0),1,1)*I984)</f>
        <v/>
      </c>
      <c r="V984" s="235" t="str">
        <f aca="true">IF(I984="","",xEURO(OFFSET(C984,-M984+1,0),J984,OFFSET(C984,-M984+2,0),OFFSET(C984,-M984+2,0),OFFSET(C984,-M984+3,0)+AC984,OFFSET(C984,-M984+4,0),1,0))</f>
        <v/>
      </c>
      <c r="W984" s="175" t="str">
        <f aca="false">IF(I984="","",(V984-K984)*I984*10)</f>
        <v/>
      </c>
      <c r="X984" s="175" t="str">
        <f aca="true">IF(I984="","",xEURO(OFFSET(C984,-M984+1,0),J984,OFFSET(C984,-M984+2,0),OFFSET(C984,-M984+2,0),OFFSET(C984,-M984+3,0)+AC984,OFFSET(C984,-M984+4,0),1,2)/10*I984)</f>
        <v/>
      </c>
      <c r="Y984" s="248" t="str">
        <f aca="true">IF(I984="","",xEURO(OFFSET(C984,-M984+1,0),J984,OFFSET(C984,-M984+2,0),OFFSET(C984,-M984+2,0),OFFSET(C984,-M984+3,0)+AC984,OFFSET(C984,-M984+4,0),1,3)/100*I984*10000)</f>
        <v/>
      </c>
      <c r="Z984" s="248" t="str">
        <f aca="true">IF(I984="","",xEURO(OFFSET(C984,-M984+1,0),J984,OFFSET(C984,-M984+2,0),OFFSET(C984,-M984+2,0),OFFSET(C984,-M984+3,0)+AC984,OFFSET(C984,-M984+4,0),1,5)/365.25*I984*10000)</f>
        <v/>
      </c>
      <c r="AB984" s="249" t="str">
        <f aca="true">IF(D984="","",xCalcSkew(OFFSET(C984,-M984,0),E984-OFFSET(C984,-M984+1,0),b)/100)</f>
        <v/>
      </c>
      <c r="AC984" s="249" t="str">
        <f aca="true">IF(I984="","",xCalcSkew(OFFSET(C984,-M984,0),J984-OFFSET(C984,-M984+1,0),b)/100)</f>
        <v/>
      </c>
      <c r="AE984" s="0" t="n">
        <f aca="false">D984*F984*10000*-1</f>
        <v>-0</v>
      </c>
      <c r="AF984" s="0" t="n">
        <f aca="false">I984*K984*10000*-1</f>
        <v>-0</v>
      </c>
      <c r="AG984" s="0" t="n">
        <f aca="false">AE984+AF984</f>
        <v>-0</v>
      </c>
    </row>
    <row r="985" customFormat="false" ht="12.75" hidden="false" customHeight="false" outlineLevel="0" collapsed="false">
      <c r="D985" s="265"/>
      <c r="E985" s="266"/>
      <c r="F985" s="266"/>
      <c r="G985" s="267"/>
      <c r="I985" s="265"/>
      <c r="J985" s="266"/>
      <c r="K985" s="266"/>
      <c r="L985" s="268"/>
      <c r="M985" s="247" t="n">
        <f aca="false">M984+1</f>
        <v>22</v>
      </c>
      <c r="N985" s="175" t="str">
        <f aca="true">IF(D985="","",xEURO(OFFSET(C985,-M985+1,0),E985,OFFSET(C985,-M985+2,0),OFFSET(C985,-M985+2,0),OFFSET(C985,-M985+3,0)+AB985,OFFSET(C985,-M985+4,0),0,1)*D985)</f>
        <v/>
      </c>
      <c r="O985" s="235" t="str">
        <f aca="true">IF(D985="","",xEURO(OFFSET(C985,-M985+1,0),E985,OFFSET(C985,-M985+2,0),OFFSET(C985,-M985+2,0),OFFSET(C985,-M985+3,0)+AB985,OFFSET(C985,-M985+4,0),0,0))</f>
        <v/>
      </c>
      <c r="P985" s="175" t="str">
        <f aca="false">IF(D985="","",(O985-F985)*D985*10)</f>
        <v/>
      </c>
      <c r="Q985" s="175" t="str">
        <f aca="true">IF(D985="","",xEURO(OFFSET(C985,-M985+1,0),E985,OFFSET(C985,-M985+2,0),OFFSET(C985,-M985+2,0),OFFSET(C985,-M985+3,0)+AB985,OFFSET(C985,-M985+4,0),0,2)/10*D985)</f>
        <v/>
      </c>
      <c r="R985" s="248" t="str">
        <f aca="true">IF(D985="","",xEURO(OFFSET(C985,-M985+1,0),E985,OFFSET(C985,-M985+2,0),OFFSET(C985,-M985+2,0),OFFSET(C985,-M985+3,0)+AB985,OFFSET(C985,-M985+4,0),0,3)/100*D985*10000)</f>
        <v/>
      </c>
      <c r="S985" s="248" t="str">
        <f aca="true">IF(D985="","",xEURO(OFFSET(C985,-M985+1,0),E985,OFFSET(C985,-M985+2,0),OFFSET(C985,-M985+2,0),OFFSET(C985,-M985+3,0)+AB985,OFFSET(C985,-M985+4,0),0,5)/365.25*D985*10000)</f>
        <v/>
      </c>
      <c r="U985" s="175" t="str">
        <f aca="true">IF(I985="","",xEURO(OFFSET(C985,-M985+1,0),J985,OFFSET(C985,-M985+2,0),OFFSET(C985,-M985+2,0),OFFSET(C985,-M985+3,0)+AC985,OFFSET(C985,-M985+4,0),1,1)*I985)</f>
        <v/>
      </c>
      <c r="V985" s="235" t="str">
        <f aca="true">IF(I985="","",xEURO(OFFSET(C985,-M985+1,0),J985,OFFSET(C985,-M985+2,0),OFFSET(C985,-M985+2,0),OFFSET(C985,-M985+3,0)+AC985,OFFSET(C985,-M985+4,0),1,0))</f>
        <v/>
      </c>
      <c r="W985" s="175" t="str">
        <f aca="false">IF(I985="","",(V985-K985)*I985*10)</f>
        <v/>
      </c>
      <c r="X985" s="175" t="str">
        <f aca="true">IF(I985="","",xEURO(OFFSET(C985,-M985+1,0),J985,OFFSET(C985,-M985+2,0),OFFSET(C985,-M985+2,0),OFFSET(C985,-M985+3,0)+AC985,OFFSET(C985,-M985+4,0),1,2)/10*I985)</f>
        <v/>
      </c>
      <c r="Y985" s="248" t="str">
        <f aca="true">IF(I985="","",xEURO(OFFSET(C985,-M985+1,0),J985,OFFSET(C985,-M985+2,0),OFFSET(C985,-M985+2,0),OFFSET(C985,-M985+3,0)+AC985,OFFSET(C985,-M985+4,0),1,3)/100*I985*10000)</f>
        <v/>
      </c>
      <c r="Z985" s="248" t="str">
        <f aca="true">IF(I985="","",xEURO(OFFSET(C985,-M985+1,0),J985,OFFSET(C985,-M985+2,0),OFFSET(C985,-M985+2,0),OFFSET(C985,-M985+3,0)+AC985,OFFSET(C985,-M985+4,0),1,5)/365.25*I985*10000)</f>
        <v/>
      </c>
      <c r="AB985" s="249" t="str">
        <f aca="true">IF(D985="","",xCalcSkew(OFFSET(C985,-M985,0),E985-OFFSET(C985,-M985+1,0),b)/100)</f>
        <v/>
      </c>
      <c r="AC985" s="249" t="str">
        <f aca="true">IF(I985="","",xCalcSkew(OFFSET(C985,-M985,0),J985-OFFSET(C985,-M985+1,0),b)/100)</f>
        <v/>
      </c>
      <c r="AE985" s="0" t="n">
        <f aca="false">D985*F985*10000*-1</f>
        <v>-0</v>
      </c>
      <c r="AF985" s="0" t="n">
        <f aca="false">I985*K985*10000*-1</f>
        <v>-0</v>
      </c>
      <c r="AG985" s="0" t="n">
        <f aca="false">AE985+AF985</f>
        <v>-0</v>
      </c>
    </row>
    <row r="986" customFormat="false" ht="12.75" hidden="false" customHeight="false" outlineLevel="0" collapsed="false">
      <c r="D986" s="265"/>
      <c r="E986" s="266"/>
      <c r="F986" s="266"/>
      <c r="G986" s="267"/>
      <c r="I986" s="265"/>
      <c r="J986" s="266"/>
      <c r="K986" s="266"/>
      <c r="L986" s="268"/>
      <c r="M986" s="247" t="n">
        <f aca="false">M985+1</f>
        <v>23</v>
      </c>
      <c r="N986" s="175" t="str">
        <f aca="true">IF(D986="","",xEURO(OFFSET(C986,-M986+1,0),E986,OFFSET(C986,-M986+2,0),OFFSET(C986,-M986+2,0),OFFSET(C986,-M986+3,0)+AB986,OFFSET(C986,-M986+4,0),0,1)*D986)</f>
        <v/>
      </c>
      <c r="O986" s="235" t="str">
        <f aca="true">IF(D986="","",xEURO(OFFSET(C986,-M986+1,0),E986,OFFSET(C986,-M986+2,0),OFFSET(C986,-M986+2,0),OFFSET(C986,-M986+3,0)+AB986,OFFSET(C986,-M986+4,0),0,0))</f>
        <v/>
      </c>
      <c r="P986" s="175" t="str">
        <f aca="false">IF(D986="","",(O986-F986)*D986*10)</f>
        <v/>
      </c>
      <c r="Q986" s="175" t="str">
        <f aca="true">IF(D986="","",xEURO(OFFSET(C986,-M986+1,0),E986,OFFSET(C986,-M986+2,0),OFFSET(C986,-M986+2,0),OFFSET(C986,-M986+3,0)+AB986,OFFSET(C986,-M986+4,0),0,2)/10*D986)</f>
        <v/>
      </c>
      <c r="R986" s="248" t="str">
        <f aca="true">IF(D986="","",xEURO(OFFSET(C986,-M986+1,0),E986,OFFSET(C986,-M986+2,0),OFFSET(C986,-M986+2,0),OFFSET(C986,-M986+3,0)+AB986,OFFSET(C986,-M986+4,0),0,3)/100*D986*10000)</f>
        <v/>
      </c>
      <c r="S986" s="248" t="str">
        <f aca="true">IF(D986="","",xEURO(OFFSET(C986,-M986+1,0),E986,OFFSET(C986,-M986+2,0),OFFSET(C986,-M986+2,0),OFFSET(C986,-M986+3,0)+AB986,OFFSET(C986,-M986+4,0),0,5)/365.25*D986*10000)</f>
        <v/>
      </c>
      <c r="U986" s="175" t="str">
        <f aca="true">IF(I986="","",xEURO(OFFSET(C986,-M986+1,0),J986,OFFSET(C986,-M986+2,0),OFFSET(C986,-M986+2,0),OFFSET(C986,-M986+3,0)+AC986,OFFSET(C986,-M986+4,0),1,1)*I986)</f>
        <v/>
      </c>
      <c r="V986" s="235" t="str">
        <f aca="true">IF(I986="","",xEURO(OFFSET(C986,-M986+1,0),J986,OFFSET(C986,-M986+2,0),OFFSET(C986,-M986+2,0),OFFSET(C986,-M986+3,0)+AC986,OFFSET(C986,-M986+4,0),1,0))</f>
        <v/>
      </c>
      <c r="W986" s="175" t="str">
        <f aca="false">IF(I986="","",(V986-K986)*I986*10)</f>
        <v/>
      </c>
      <c r="X986" s="175" t="str">
        <f aca="true">IF(I986="","",xEURO(OFFSET(C986,-M986+1,0),J986,OFFSET(C986,-M986+2,0),OFFSET(C986,-M986+2,0),OFFSET(C986,-M986+3,0)+AC986,OFFSET(C986,-M986+4,0),1,2)/10*I986)</f>
        <v/>
      </c>
      <c r="Y986" s="248" t="str">
        <f aca="true">IF(I986="","",xEURO(OFFSET(C986,-M986+1,0),J986,OFFSET(C986,-M986+2,0),OFFSET(C986,-M986+2,0),OFFSET(C986,-M986+3,0)+AC986,OFFSET(C986,-M986+4,0),1,3)/100*I986*10000)</f>
        <v/>
      </c>
      <c r="Z986" s="248" t="str">
        <f aca="true">IF(I986="","",xEURO(OFFSET(C986,-M986+1,0),J986,OFFSET(C986,-M986+2,0),OFFSET(C986,-M986+2,0),OFFSET(C986,-M986+3,0)+AC986,OFFSET(C986,-M986+4,0),1,5)/365.25*I986*10000)</f>
        <v/>
      </c>
      <c r="AB986" s="249" t="str">
        <f aca="true">IF(D986="","",xCalcSkew(OFFSET(C986,-M986,0),E986-OFFSET(C986,-M986+1,0),b)/100)</f>
        <v/>
      </c>
      <c r="AC986" s="249" t="str">
        <f aca="true">IF(I986="","",xCalcSkew(OFFSET(C986,-M986,0),J986-OFFSET(C986,-M986+1,0),b)/100)</f>
        <v/>
      </c>
      <c r="AE986" s="0" t="n">
        <f aca="false">D986*F986*10000*-1</f>
        <v>-0</v>
      </c>
      <c r="AF986" s="0" t="n">
        <f aca="false">I986*K986*10000*-1</f>
        <v>-0</v>
      </c>
      <c r="AG986" s="0" t="n">
        <f aca="false">AE986+AF986</f>
        <v>-0</v>
      </c>
    </row>
    <row r="987" customFormat="false" ht="12.75" hidden="false" customHeight="false" outlineLevel="0" collapsed="false">
      <c r="D987" s="265"/>
      <c r="E987" s="266"/>
      <c r="F987" s="266"/>
      <c r="G987" s="267"/>
      <c r="I987" s="265"/>
      <c r="J987" s="266"/>
      <c r="K987" s="266"/>
      <c r="L987" s="268"/>
      <c r="M987" s="247" t="n">
        <f aca="false">M986+1</f>
        <v>24</v>
      </c>
      <c r="N987" s="175" t="str">
        <f aca="true">IF(D987="","",xEURO(OFFSET(C987,-M987+1,0),E987,OFFSET(C987,-M987+2,0),OFFSET(C987,-M987+2,0),OFFSET(C987,-M987+3,0)+AB987,OFFSET(C987,-M987+4,0),0,1)*D987)</f>
        <v/>
      </c>
      <c r="O987" s="235" t="str">
        <f aca="true">IF(D987="","",xEURO(OFFSET(C987,-M987+1,0),E987,OFFSET(C987,-M987+2,0),OFFSET(C987,-M987+2,0),OFFSET(C987,-M987+3,0)+AB987,OFFSET(C987,-M987+4,0),0,0))</f>
        <v/>
      </c>
      <c r="P987" s="175" t="str">
        <f aca="false">IF(D987="","",(O987-F987)*D987*10)</f>
        <v/>
      </c>
      <c r="Q987" s="175" t="str">
        <f aca="true">IF(D987="","",xEURO(OFFSET(C987,-M987+1,0),E987,OFFSET(C987,-M987+2,0),OFFSET(C987,-M987+2,0),OFFSET(C987,-M987+3,0)+AB987,OFFSET(C987,-M987+4,0),0,2)/10*D987)</f>
        <v/>
      </c>
      <c r="R987" s="248" t="str">
        <f aca="true">IF(D987="","",xEURO(OFFSET(C987,-M987+1,0),E987,OFFSET(C987,-M987+2,0),OFFSET(C987,-M987+2,0),OFFSET(C987,-M987+3,0)+AB987,OFFSET(C987,-M987+4,0),0,3)/100*D987*10000)</f>
        <v/>
      </c>
      <c r="S987" s="248" t="str">
        <f aca="true">IF(D987="","",xEURO(OFFSET(C987,-M987+1,0),E987,OFFSET(C987,-M987+2,0),OFFSET(C987,-M987+2,0),OFFSET(C987,-M987+3,0)+AB987,OFFSET(C987,-M987+4,0),0,5)/365.25*D987*10000)</f>
        <v/>
      </c>
      <c r="U987" s="175" t="str">
        <f aca="true">IF(I987="","",xEURO(OFFSET(C987,-M987+1,0),J987,OFFSET(C987,-M987+2,0),OFFSET(C987,-M987+2,0),OFFSET(C987,-M987+3,0)+AC987,OFFSET(C987,-M987+4,0),1,1)*I987)</f>
        <v/>
      </c>
      <c r="V987" s="235" t="str">
        <f aca="true">IF(I987="","",xEURO(OFFSET(C987,-M987+1,0),J987,OFFSET(C987,-M987+2,0),OFFSET(C987,-M987+2,0),OFFSET(C987,-M987+3,0)+AC987,OFFSET(C987,-M987+4,0),1,0))</f>
        <v/>
      </c>
      <c r="W987" s="175" t="str">
        <f aca="false">IF(I987="","",(V987-K987)*I987*10)</f>
        <v/>
      </c>
      <c r="X987" s="175" t="str">
        <f aca="true">IF(I987="","",xEURO(OFFSET(C987,-M987+1,0),J987,OFFSET(C987,-M987+2,0),OFFSET(C987,-M987+2,0),OFFSET(C987,-M987+3,0)+AC987,OFFSET(C987,-M987+4,0),1,2)/10*I987)</f>
        <v/>
      </c>
      <c r="Y987" s="248" t="str">
        <f aca="true">IF(I987="","",xEURO(OFFSET(C987,-M987+1,0),J987,OFFSET(C987,-M987+2,0),OFFSET(C987,-M987+2,0),OFFSET(C987,-M987+3,0)+AC987,OFFSET(C987,-M987+4,0),1,3)/100*I987*10000)</f>
        <v/>
      </c>
      <c r="Z987" s="248" t="str">
        <f aca="true">IF(I987="","",xEURO(OFFSET(C987,-M987+1,0),J987,OFFSET(C987,-M987+2,0),OFFSET(C987,-M987+2,0),OFFSET(C987,-M987+3,0)+AC987,OFFSET(C987,-M987+4,0),1,5)/365.25*I987*10000)</f>
        <v/>
      </c>
      <c r="AB987" s="249" t="str">
        <f aca="true">IF(D987="","",xCalcSkew(OFFSET(C987,-M987,0),E987-OFFSET(C987,-M987+1,0),b)/100)</f>
        <v/>
      </c>
      <c r="AC987" s="249" t="str">
        <f aca="true">IF(I987="","",xCalcSkew(OFFSET(C987,-M987,0),J987-OFFSET(C987,-M987+1,0),b)/100)</f>
        <v/>
      </c>
      <c r="AE987" s="0" t="n">
        <f aca="false">D987*F987*10000*-1</f>
        <v>-0</v>
      </c>
      <c r="AF987" s="0" t="n">
        <f aca="false">I987*K987*10000*-1</f>
        <v>-0</v>
      </c>
      <c r="AG987" s="0" t="n">
        <f aca="false">AE987+AF987</f>
        <v>-0</v>
      </c>
    </row>
    <row r="988" customFormat="false" ht="12.75" hidden="false" customHeight="false" outlineLevel="0" collapsed="false">
      <c r="D988" s="265"/>
      <c r="E988" s="266"/>
      <c r="F988" s="266"/>
      <c r="G988" s="267"/>
      <c r="I988" s="265"/>
      <c r="J988" s="266"/>
      <c r="K988" s="266"/>
      <c r="L988" s="268"/>
      <c r="M988" s="247" t="n">
        <f aca="false">M987+1</f>
        <v>25</v>
      </c>
      <c r="N988" s="175" t="str">
        <f aca="true">IF(D988="","",xEURO(OFFSET(C988,-M988+1,0),E988,OFFSET(C988,-M988+2,0),OFFSET(C988,-M988+2,0),OFFSET(C988,-M988+3,0)+AB988,OFFSET(C988,-M988+4,0),0,1)*D988)</f>
        <v/>
      </c>
      <c r="O988" s="235" t="str">
        <f aca="true">IF(D988="","",xEURO(OFFSET(C988,-M988+1,0),E988,OFFSET(C988,-M988+2,0),OFFSET(C988,-M988+2,0),OFFSET(C988,-M988+3,0)+AB988,OFFSET(C988,-M988+4,0),0,0))</f>
        <v/>
      </c>
      <c r="P988" s="175" t="str">
        <f aca="false">IF(D988="","",(O988-F988)*D988*10)</f>
        <v/>
      </c>
      <c r="Q988" s="175" t="str">
        <f aca="true">IF(D988="","",xEURO(OFFSET(C988,-M988+1,0),E988,OFFSET(C988,-M988+2,0),OFFSET(C988,-M988+2,0),OFFSET(C988,-M988+3,0)+AB988,OFFSET(C988,-M988+4,0),0,2)/10*D988)</f>
        <v/>
      </c>
      <c r="R988" s="248" t="str">
        <f aca="true">IF(D988="","",xEURO(OFFSET(C988,-M988+1,0),E988,OFFSET(C988,-M988+2,0),OFFSET(C988,-M988+2,0),OFFSET(C988,-M988+3,0)+AB988,OFFSET(C988,-M988+4,0),0,3)/100*D988*10000)</f>
        <v/>
      </c>
      <c r="S988" s="248" t="str">
        <f aca="true">IF(D988="","",xEURO(OFFSET(C988,-M988+1,0),E988,OFFSET(C988,-M988+2,0),OFFSET(C988,-M988+2,0),OFFSET(C988,-M988+3,0)+AB988,OFFSET(C988,-M988+4,0),0,5)/365.25*D988*10000)</f>
        <v/>
      </c>
      <c r="U988" s="175" t="str">
        <f aca="true">IF(I988="","",xEURO(OFFSET(C988,-M988+1,0),J988,OFFSET(C988,-M988+2,0),OFFSET(C988,-M988+2,0),OFFSET(C988,-M988+3,0)+AC988,OFFSET(C988,-M988+4,0),1,1)*I988)</f>
        <v/>
      </c>
      <c r="V988" s="235" t="str">
        <f aca="true">IF(I988="","",xEURO(OFFSET(C988,-M988+1,0),J988,OFFSET(C988,-M988+2,0),OFFSET(C988,-M988+2,0),OFFSET(C988,-M988+3,0)+AC988,OFFSET(C988,-M988+4,0),1,0))</f>
        <v/>
      </c>
      <c r="W988" s="175" t="str">
        <f aca="false">IF(I988="","",(V988-K988)*I988*10)</f>
        <v/>
      </c>
      <c r="X988" s="175" t="str">
        <f aca="true">IF(I988="","",xEURO(OFFSET(C988,-M988+1,0),J988,OFFSET(C988,-M988+2,0),OFFSET(C988,-M988+2,0),OFFSET(C988,-M988+3,0)+AC988,OFFSET(C988,-M988+4,0),1,2)/10*I988)</f>
        <v/>
      </c>
      <c r="Y988" s="248" t="str">
        <f aca="true">IF(I988="","",xEURO(OFFSET(C988,-M988+1,0),J988,OFFSET(C988,-M988+2,0),OFFSET(C988,-M988+2,0),OFFSET(C988,-M988+3,0)+AC988,OFFSET(C988,-M988+4,0),1,3)/100*I988*10000)</f>
        <v/>
      </c>
      <c r="Z988" s="248" t="str">
        <f aca="true">IF(I988="","",xEURO(OFFSET(C988,-M988+1,0),J988,OFFSET(C988,-M988+2,0),OFFSET(C988,-M988+2,0),OFFSET(C988,-M988+3,0)+AC988,OFFSET(C988,-M988+4,0),1,5)/365.25*I988*10000)</f>
        <v/>
      </c>
      <c r="AB988" s="249" t="str">
        <f aca="true">IF(D988="","",xCalcSkew(OFFSET(C988,-M988,0),E988-OFFSET(C988,-M988+1,0),b)/100)</f>
        <v/>
      </c>
      <c r="AC988" s="249" t="str">
        <f aca="true">IF(I988="","",xCalcSkew(OFFSET(C988,-M988,0),J988-OFFSET(C988,-M988+1,0),b)/100)</f>
        <v/>
      </c>
      <c r="AE988" s="0" t="n">
        <f aca="false">D988*F988*10000*-1</f>
        <v>-0</v>
      </c>
      <c r="AF988" s="0" t="n">
        <f aca="false">I988*K988*10000*-1</f>
        <v>-0</v>
      </c>
      <c r="AG988" s="0" t="n">
        <f aca="false">AE988+AF988</f>
        <v>-0</v>
      </c>
    </row>
    <row r="989" customFormat="false" ht="12.75" hidden="false" customHeight="false" outlineLevel="0" collapsed="false">
      <c r="D989" s="265"/>
      <c r="E989" s="266"/>
      <c r="F989" s="266"/>
      <c r="G989" s="267"/>
      <c r="I989" s="265"/>
      <c r="J989" s="266"/>
      <c r="K989" s="266"/>
      <c r="L989" s="268"/>
      <c r="M989" s="247" t="n">
        <f aca="false">M988+1</f>
        <v>26</v>
      </c>
      <c r="N989" s="175" t="str">
        <f aca="true">IF(D989="","",xEURO(OFFSET(C989,-M989+1,0),E989,OFFSET(C989,-M989+2,0),OFFSET(C989,-M989+2,0),OFFSET(C989,-M989+3,0)+AB989,OFFSET(C989,-M989+4,0),0,1)*D989)</f>
        <v/>
      </c>
      <c r="O989" s="235" t="str">
        <f aca="true">IF(D989="","",xEURO(OFFSET(C989,-M989+1,0),E989,OFFSET(C989,-M989+2,0),OFFSET(C989,-M989+2,0),OFFSET(C989,-M989+3,0)+AB989,OFFSET(C989,-M989+4,0),0,0))</f>
        <v/>
      </c>
      <c r="P989" s="175" t="str">
        <f aca="false">IF(D989="","",(O989-F989)*D989*10)</f>
        <v/>
      </c>
      <c r="Q989" s="175" t="str">
        <f aca="true">IF(D989="","",xEURO(OFFSET(C989,-M989+1,0),E989,OFFSET(C989,-M989+2,0),OFFSET(C989,-M989+2,0),OFFSET(C989,-M989+3,0)+AB989,OFFSET(C989,-M989+4,0),0,2)/10*D989)</f>
        <v/>
      </c>
      <c r="R989" s="248" t="str">
        <f aca="true">IF(D989="","",xEURO(OFFSET(C989,-M989+1,0),E989,OFFSET(C989,-M989+2,0),OFFSET(C989,-M989+2,0),OFFSET(C989,-M989+3,0)+AB989,OFFSET(C989,-M989+4,0),0,3)/100*D989*10000)</f>
        <v/>
      </c>
      <c r="S989" s="248" t="str">
        <f aca="true">IF(D989="","",xEURO(OFFSET(C989,-M989+1,0),E989,OFFSET(C989,-M989+2,0),OFFSET(C989,-M989+2,0),OFFSET(C989,-M989+3,0)+AB989,OFFSET(C989,-M989+4,0),0,5)/365.25*D989*10000)</f>
        <v/>
      </c>
      <c r="U989" s="175" t="str">
        <f aca="true">IF(I989="","",xEURO(OFFSET(C989,-M989+1,0),J989,OFFSET(C989,-M989+2,0),OFFSET(C989,-M989+2,0),OFFSET(C989,-M989+3,0)+AC989,OFFSET(C989,-M989+4,0),1,1)*I989)</f>
        <v/>
      </c>
      <c r="V989" s="235" t="str">
        <f aca="true">IF(I989="","",xEURO(OFFSET(C989,-M989+1,0),J989,OFFSET(C989,-M989+2,0),OFFSET(C989,-M989+2,0),OFFSET(C989,-M989+3,0)+AC989,OFFSET(C989,-M989+4,0),1,0))</f>
        <v/>
      </c>
      <c r="W989" s="175" t="str">
        <f aca="false">IF(I989="","",(V989-K989)*I989*10)</f>
        <v/>
      </c>
      <c r="X989" s="175" t="str">
        <f aca="true">IF(I989="","",xEURO(OFFSET(C989,-M989+1,0),J989,OFFSET(C989,-M989+2,0),OFFSET(C989,-M989+2,0),OFFSET(C989,-M989+3,0)+AC989,OFFSET(C989,-M989+4,0),1,2)/10*I989)</f>
        <v/>
      </c>
      <c r="Y989" s="248" t="str">
        <f aca="true">IF(I989="","",xEURO(OFFSET(C989,-M989+1,0),J989,OFFSET(C989,-M989+2,0),OFFSET(C989,-M989+2,0),OFFSET(C989,-M989+3,0)+AC989,OFFSET(C989,-M989+4,0),1,3)/100*I989*10000)</f>
        <v/>
      </c>
      <c r="Z989" s="248" t="str">
        <f aca="true">IF(I989="","",xEURO(OFFSET(C989,-M989+1,0),J989,OFFSET(C989,-M989+2,0),OFFSET(C989,-M989+2,0),OFFSET(C989,-M989+3,0)+AC989,OFFSET(C989,-M989+4,0),1,5)/365.25*I989*10000)</f>
        <v/>
      </c>
      <c r="AB989" s="249" t="str">
        <f aca="true">IF(D989="","",xCalcSkew(OFFSET(C989,-M989,0),E989-OFFSET(C989,-M989+1,0),b)/100)</f>
        <v/>
      </c>
      <c r="AC989" s="249" t="str">
        <f aca="true">IF(I989="","",xCalcSkew(OFFSET(C989,-M989,0),J989-OFFSET(C989,-M989+1,0),b)/100)</f>
        <v/>
      </c>
      <c r="AE989" s="0" t="n">
        <f aca="false">D989*F989*10000*-1</f>
        <v>-0</v>
      </c>
      <c r="AF989" s="0" t="n">
        <f aca="false">I989*K989*10000*-1</f>
        <v>-0</v>
      </c>
      <c r="AG989" s="0" t="n">
        <f aca="false">AE989+AF989</f>
        <v>-0</v>
      </c>
    </row>
    <row r="990" customFormat="false" ht="12.75" hidden="false" customHeight="false" outlineLevel="0" collapsed="false">
      <c r="D990" s="265"/>
      <c r="E990" s="266"/>
      <c r="F990" s="266"/>
      <c r="G990" s="267"/>
      <c r="I990" s="265"/>
      <c r="J990" s="266"/>
      <c r="K990" s="266"/>
      <c r="L990" s="268"/>
      <c r="M990" s="247" t="n">
        <f aca="false">M989+1</f>
        <v>27</v>
      </c>
      <c r="N990" s="175" t="str">
        <f aca="true">IF(D990="","",xEURO(OFFSET(C990,-M990+1,0),E990,OFFSET(C990,-M990+2,0),OFFSET(C990,-M990+2,0),OFFSET(C990,-M990+3,0)+AB990,OFFSET(C990,-M990+4,0),0,1)*D990)</f>
        <v/>
      </c>
      <c r="O990" s="235" t="str">
        <f aca="true">IF(D990="","",xEURO(OFFSET(C990,-M990+1,0),E990,OFFSET(C990,-M990+2,0),OFFSET(C990,-M990+2,0),OFFSET(C990,-M990+3,0)+AB990,OFFSET(C990,-M990+4,0),0,0))</f>
        <v/>
      </c>
      <c r="P990" s="175" t="str">
        <f aca="false">IF(D990="","",(O990-F990)*D990*10)</f>
        <v/>
      </c>
      <c r="Q990" s="175" t="str">
        <f aca="true">IF(D990="","",xEURO(OFFSET(C990,-M990+1,0),E990,OFFSET(C990,-M990+2,0),OFFSET(C990,-M990+2,0),OFFSET(C990,-M990+3,0)+AB990,OFFSET(C990,-M990+4,0),0,2)/10*D990)</f>
        <v/>
      </c>
      <c r="R990" s="248" t="str">
        <f aca="true">IF(D990="","",xEURO(OFFSET(C990,-M990+1,0),E990,OFFSET(C990,-M990+2,0),OFFSET(C990,-M990+2,0),OFFSET(C990,-M990+3,0)+AB990,OFFSET(C990,-M990+4,0),0,3)/100*D990*10000)</f>
        <v/>
      </c>
      <c r="S990" s="248" t="str">
        <f aca="true">IF(D990="","",xEURO(OFFSET(C990,-M990+1,0),E990,OFFSET(C990,-M990+2,0),OFFSET(C990,-M990+2,0),OFFSET(C990,-M990+3,0)+AB990,OFFSET(C990,-M990+4,0),0,5)/365.25*D990*10000)</f>
        <v/>
      </c>
      <c r="U990" s="175" t="str">
        <f aca="true">IF(I990="","",xEURO(OFFSET(C990,-M990+1,0),J990,OFFSET(C990,-M990+2,0),OFFSET(C990,-M990+2,0),OFFSET(C990,-M990+3,0)+AC990,OFFSET(C990,-M990+4,0),1,1)*I990)</f>
        <v/>
      </c>
      <c r="V990" s="235" t="str">
        <f aca="true">IF(I990="","",xEURO(OFFSET(C990,-M990+1,0),J990,OFFSET(C990,-M990+2,0),OFFSET(C990,-M990+2,0),OFFSET(C990,-M990+3,0)+AC990,OFFSET(C990,-M990+4,0),1,0))</f>
        <v/>
      </c>
      <c r="W990" s="175" t="str">
        <f aca="false">IF(I990="","",(V990-K990)*I990*10)</f>
        <v/>
      </c>
      <c r="X990" s="175" t="str">
        <f aca="true">IF(I990="","",xEURO(OFFSET(C990,-M990+1,0),J990,OFFSET(C990,-M990+2,0),OFFSET(C990,-M990+2,0),OFFSET(C990,-M990+3,0)+AC990,OFFSET(C990,-M990+4,0),1,2)/10*I990)</f>
        <v/>
      </c>
      <c r="Y990" s="248" t="str">
        <f aca="true">IF(I990="","",xEURO(OFFSET(C990,-M990+1,0),J990,OFFSET(C990,-M990+2,0),OFFSET(C990,-M990+2,0),OFFSET(C990,-M990+3,0)+AC990,OFFSET(C990,-M990+4,0),1,3)/100*I990*10000)</f>
        <v/>
      </c>
      <c r="Z990" s="248" t="str">
        <f aca="true">IF(I990="","",xEURO(OFFSET(C990,-M990+1,0),J990,OFFSET(C990,-M990+2,0),OFFSET(C990,-M990+2,0),OFFSET(C990,-M990+3,0)+AC990,OFFSET(C990,-M990+4,0),1,5)/365.25*I990*10000)</f>
        <v/>
      </c>
      <c r="AB990" s="249" t="str">
        <f aca="true">IF(D990="","",xCalcSkew(OFFSET(C990,-M990,0),E990-OFFSET(C990,-M990+1,0),b)/100)</f>
        <v/>
      </c>
      <c r="AC990" s="249" t="str">
        <f aca="true">IF(I990="","",xCalcSkew(OFFSET(C990,-M990,0),J990-OFFSET(C990,-M990+1,0),b)/100)</f>
        <v/>
      </c>
      <c r="AE990" s="0" t="n">
        <f aca="false">D990*F990*10000*-1</f>
        <v>-0</v>
      </c>
      <c r="AF990" s="0" t="n">
        <f aca="false">I990*K990*10000*-1</f>
        <v>-0</v>
      </c>
      <c r="AG990" s="0" t="n">
        <f aca="false">AE990+AF990</f>
        <v>-0</v>
      </c>
    </row>
    <row r="991" customFormat="false" ht="12.75" hidden="false" customHeight="false" outlineLevel="0" collapsed="false">
      <c r="D991" s="265"/>
      <c r="E991" s="266"/>
      <c r="F991" s="266"/>
      <c r="G991" s="267"/>
      <c r="I991" s="265"/>
      <c r="J991" s="266"/>
      <c r="K991" s="266"/>
      <c r="L991" s="268"/>
      <c r="M991" s="247" t="n">
        <f aca="false">M990+1</f>
        <v>28</v>
      </c>
      <c r="N991" s="175" t="str">
        <f aca="true">IF(D991="","",xEURO(OFFSET(C991,-M991+1,0),E991,OFFSET(C991,-M991+2,0),OFFSET(C991,-M991+2,0),OFFSET(C991,-M991+3,0)+AB991,OFFSET(C991,-M991+4,0),0,1)*D991)</f>
        <v/>
      </c>
      <c r="O991" s="235" t="str">
        <f aca="true">IF(D991="","",xEURO(OFFSET(C991,-M991+1,0),E991,OFFSET(C991,-M991+2,0),OFFSET(C991,-M991+2,0),OFFSET(C991,-M991+3,0)+AB991,OFFSET(C991,-M991+4,0),0,0))</f>
        <v/>
      </c>
      <c r="P991" s="175" t="str">
        <f aca="false">IF(D991="","",(O991-F991)*D991*10)</f>
        <v/>
      </c>
      <c r="Q991" s="175" t="str">
        <f aca="true">IF(D991="","",xEURO(OFFSET(C991,-M991+1,0),E991,OFFSET(C991,-M991+2,0),OFFSET(C991,-M991+2,0),OFFSET(C991,-M991+3,0)+AB991,OFFSET(C991,-M991+4,0),0,2)/10*D991)</f>
        <v/>
      </c>
      <c r="R991" s="248" t="str">
        <f aca="true">IF(D991="","",xEURO(OFFSET(C991,-M991+1,0),E991,OFFSET(C991,-M991+2,0),OFFSET(C991,-M991+2,0),OFFSET(C991,-M991+3,0)+AB991,OFFSET(C991,-M991+4,0),0,3)/100*D991*10000)</f>
        <v/>
      </c>
      <c r="S991" s="248" t="str">
        <f aca="true">IF(D991="","",xEURO(OFFSET(C991,-M991+1,0),E991,OFFSET(C991,-M991+2,0),OFFSET(C991,-M991+2,0),OFFSET(C991,-M991+3,0)+AB991,OFFSET(C991,-M991+4,0),0,5)/365.25*D991*10000)</f>
        <v/>
      </c>
      <c r="U991" s="175" t="str">
        <f aca="true">IF(I991="","",xEURO(OFFSET(C991,-M991+1,0),J991,OFFSET(C991,-M991+2,0),OFFSET(C991,-M991+2,0),OFFSET(C991,-M991+3,0)+AC991,OFFSET(C991,-M991+4,0),1,1)*I991)</f>
        <v/>
      </c>
      <c r="V991" s="235" t="str">
        <f aca="true">IF(I991="","",xEURO(OFFSET(C991,-M991+1,0),J991,OFFSET(C991,-M991+2,0),OFFSET(C991,-M991+2,0),OFFSET(C991,-M991+3,0)+AC991,OFFSET(C991,-M991+4,0),1,0))</f>
        <v/>
      </c>
      <c r="W991" s="175" t="str">
        <f aca="false">IF(I991="","",(V991-K991)*I991*10)</f>
        <v/>
      </c>
      <c r="X991" s="175" t="str">
        <f aca="true">IF(I991="","",xEURO(OFFSET(C991,-M991+1,0),J991,OFFSET(C991,-M991+2,0),OFFSET(C991,-M991+2,0),OFFSET(C991,-M991+3,0)+AC991,OFFSET(C991,-M991+4,0),1,2)/10*I991)</f>
        <v/>
      </c>
      <c r="Y991" s="248" t="str">
        <f aca="true">IF(I991="","",xEURO(OFFSET(C991,-M991+1,0),J991,OFFSET(C991,-M991+2,0),OFFSET(C991,-M991+2,0),OFFSET(C991,-M991+3,0)+AC991,OFFSET(C991,-M991+4,0),1,3)/100*I991*10000)</f>
        <v/>
      </c>
      <c r="Z991" s="248" t="str">
        <f aca="true">IF(I991="","",xEURO(OFFSET(C991,-M991+1,0),J991,OFFSET(C991,-M991+2,0),OFFSET(C991,-M991+2,0),OFFSET(C991,-M991+3,0)+AC991,OFFSET(C991,-M991+4,0),1,5)/365.25*I991*10000)</f>
        <v/>
      </c>
      <c r="AB991" s="249" t="str">
        <f aca="true">IF(D991="","",xCalcSkew(OFFSET(C991,-M991,0),E991-OFFSET(C991,-M991+1,0),b)/100)</f>
        <v/>
      </c>
      <c r="AC991" s="249" t="str">
        <f aca="true">IF(I991="","",xCalcSkew(OFFSET(C991,-M991,0),J991-OFFSET(C991,-M991+1,0),b)/100)</f>
        <v/>
      </c>
      <c r="AE991" s="0" t="n">
        <f aca="false">D991*F991*10000*-1</f>
        <v>-0</v>
      </c>
      <c r="AF991" s="0" t="n">
        <f aca="false">I991*K991*10000*-1</f>
        <v>-0</v>
      </c>
      <c r="AG991" s="0" t="n">
        <f aca="false">AE991+AF991</f>
        <v>-0</v>
      </c>
    </row>
    <row r="992" customFormat="false" ht="12.75" hidden="false" customHeight="false" outlineLevel="0" collapsed="false">
      <c r="D992" s="265"/>
      <c r="E992" s="266"/>
      <c r="F992" s="266"/>
      <c r="G992" s="267"/>
      <c r="I992" s="265"/>
      <c r="J992" s="266"/>
      <c r="K992" s="266"/>
      <c r="L992" s="268"/>
      <c r="M992" s="247" t="n">
        <f aca="false">M991+1</f>
        <v>29</v>
      </c>
      <c r="N992" s="175" t="str">
        <f aca="true">IF(D992="","",xEURO(OFFSET(C992,-M992+1,0),E992,OFFSET(C992,-M992+2,0),OFFSET(C992,-M992+2,0),OFFSET(C992,-M992+3,0)+AB992,OFFSET(C992,-M992+4,0),0,1)*D992)</f>
        <v/>
      </c>
      <c r="O992" s="235" t="str">
        <f aca="true">IF(D992="","",xEURO(OFFSET(C992,-M992+1,0),E992,OFFSET(C992,-M992+2,0),OFFSET(C992,-M992+2,0),OFFSET(C992,-M992+3,0)+AB992,OFFSET(C992,-M992+4,0),0,0))</f>
        <v/>
      </c>
      <c r="P992" s="175" t="str">
        <f aca="false">IF(D992="","",(O992-F992)*D992*10)</f>
        <v/>
      </c>
      <c r="Q992" s="175" t="str">
        <f aca="true">IF(D992="","",xEURO(OFFSET(C992,-M992+1,0),E992,OFFSET(C992,-M992+2,0),OFFSET(C992,-M992+2,0),OFFSET(C992,-M992+3,0)+AB992,OFFSET(C992,-M992+4,0),0,2)/10*D992)</f>
        <v/>
      </c>
      <c r="R992" s="248" t="str">
        <f aca="true">IF(D992="","",xEURO(OFFSET(C992,-M992+1,0),E992,OFFSET(C992,-M992+2,0),OFFSET(C992,-M992+2,0),OFFSET(C992,-M992+3,0)+AB992,OFFSET(C992,-M992+4,0),0,3)/100*D992*10000)</f>
        <v/>
      </c>
      <c r="S992" s="248" t="str">
        <f aca="true">IF(D992="","",xEURO(OFFSET(C992,-M992+1,0),E992,OFFSET(C992,-M992+2,0),OFFSET(C992,-M992+2,0),OFFSET(C992,-M992+3,0)+AB992,OFFSET(C992,-M992+4,0),0,5)/365.25*D992*10000)</f>
        <v/>
      </c>
      <c r="U992" s="175" t="str">
        <f aca="true">IF(I992="","",xEURO(OFFSET(C992,-M992+1,0),J992,OFFSET(C992,-M992+2,0),OFFSET(C992,-M992+2,0),OFFSET(C992,-M992+3,0)+AC992,OFFSET(C992,-M992+4,0),1,1)*I992)</f>
        <v/>
      </c>
      <c r="V992" s="235" t="str">
        <f aca="true">IF(I992="","",xEURO(OFFSET(C992,-M992+1,0),J992,OFFSET(C992,-M992+2,0),OFFSET(C992,-M992+2,0),OFFSET(C992,-M992+3,0)+AC992,OFFSET(C992,-M992+4,0),1,0))</f>
        <v/>
      </c>
      <c r="W992" s="175" t="str">
        <f aca="false">IF(I992="","",(V992-K992)*I992*10)</f>
        <v/>
      </c>
      <c r="X992" s="175" t="str">
        <f aca="true">IF(I992="","",xEURO(OFFSET(C992,-M992+1,0),J992,OFFSET(C992,-M992+2,0),OFFSET(C992,-M992+2,0),OFFSET(C992,-M992+3,0)+AC992,OFFSET(C992,-M992+4,0),1,2)/10*I992)</f>
        <v/>
      </c>
      <c r="Y992" s="248" t="str">
        <f aca="true">IF(I992="","",xEURO(OFFSET(C992,-M992+1,0),J992,OFFSET(C992,-M992+2,0),OFFSET(C992,-M992+2,0),OFFSET(C992,-M992+3,0)+AC992,OFFSET(C992,-M992+4,0),1,3)/100*I992*10000)</f>
        <v/>
      </c>
      <c r="Z992" s="248" t="str">
        <f aca="true">IF(I992="","",xEURO(OFFSET(C992,-M992+1,0),J992,OFFSET(C992,-M992+2,0),OFFSET(C992,-M992+2,0),OFFSET(C992,-M992+3,0)+AC992,OFFSET(C992,-M992+4,0),1,5)/365.25*I992*10000)</f>
        <v/>
      </c>
      <c r="AB992" s="249" t="str">
        <f aca="true">IF(D992="","",xCalcSkew(OFFSET(C992,-M992,0),E992-OFFSET(C992,-M992+1,0),b)/100)</f>
        <v/>
      </c>
      <c r="AC992" s="249" t="str">
        <f aca="true">IF(I992="","",xCalcSkew(OFFSET(C992,-M992,0),J992-OFFSET(C992,-M992+1,0),b)/100)</f>
        <v/>
      </c>
      <c r="AE992" s="0" t="n">
        <f aca="false">D992*F992*10000*-1</f>
        <v>-0</v>
      </c>
      <c r="AF992" s="0" t="n">
        <f aca="false">I992*K992*10000*-1</f>
        <v>-0</v>
      </c>
      <c r="AG992" s="0" t="n">
        <f aca="false">AE992+AF992</f>
        <v>-0</v>
      </c>
    </row>
    <row r="993" customFormat="false" ht="12.75" hidden="false" customHeight="false" outlineLevel="0" collapsed="false">
      <c r="D993" s="265"/>
      <c r="E993" s="266"/>
      <c r="F993" s="266"/>
      <c r="G993" s="267"/>
      <c r="I993" s="265"/>
      <c r="J993" s="266"/>
      <c r="K993" s="266"/>
      <c r="L993" s="268"/>
      <c r="M993" s="247" t="n">
        <f aca="false">M992+1</f>
        <v>30</v>
      </c>
      <c r="N993" s="175" t="str">
        <f aca="true">IF(D993="","",xEURO(OFFSET(C993,-M993+1,0),E993,OFFSET(C993,-M993+2,0),OFFSET(C993,-M993+2,0),OFFSET(C993,-M993+3,0)+AB993,OFFSET(C993,-M993+4,0),0,1)*D993)</f>
        <v/>
      </c>
      <c r="O993" s="235" t="str">
        <f aca="true">IF(D993="","",xEURO(OFFSET(C993,-M993+1,0),E993,OFFSET(C993,-M993+2,0),OFFSET(C993,-M993+2,0),OFFSET(C993,-M993+3,0)+AB993,OFFSET(C993,-M993+4,0),0,0))</f>
        <v/>
      </c>
      <c r="P993" s="175" t="str">
        <f aca="false">IF(D993="","",(O993-F993)*D993*10)</f>
        <v/>
      </c>
      <c r="Q993" s="175" t="str">
        <f aca="true">IF(D993="","",xEURO(OFFSET(C993,-M993+1,0),E993,OFFSET(C993,-M993+2,0),OFFSET(C993,-M993+2,0),OFFSET(C993,-M993+3,0)+AB993,OFFSET(C993,-M993+4,0),0,2)/10*D993)</f>
        <v/>
      </c>
      <c r="R993" s="248" t="str">
        <f aca="true">IF(D993="","",xEURO(OFFSET(C993,-M993+1,0),E993,OFFSET(C993,-M993+2,0),OFFSET(C993,-M993+2,0),OFFSET(C993,-M993+3,0)+AB993,OFFSET(C993,-M993+4,0),0,3)/100*D993*10000)</f>
        <v/>
      </c>
      <c r="S993" s="248" t="str">
        <f aca="true">IF(D993="","",xEURO(OFFSET(C993,-M993+1,0),E993,OFFSET(C993,-M993+2,0),OFFSET(C993,-M993+2,0),OFFSET(C993,-M993+3,0)+AB993,OFFSET(C993,-M993+4,0),0,5)/365.25*D993*10000)</f>
        <v/>
      </c>
      <c r="U993" s="175" t="str">
        <f aca="true">IF(I993="","",xEURO(OFFSET(C993,-M993+1,0),J993,OFFSET(C993,-M993+2,0),OFFSET(C993,-M993+2,0),OFFSET(C993,-M993+3,0)+AC993,OFFSET(C993,-M993+4,0),1,1)*I993)</f>
        <v/>
      </c>
      <c r="V993" s="235" t="str">
        <f aca="true">IF(I993="","",xEURO(OFFSET(C993,-M993+1,0),J993,OFFSET(C993,-M993+2,0),OFFSET(C993,-M993+2,0),OFFSET(C993,-M993+3,0)+AC993,OFFSET(C993,-M993+4,0),1,0))</f>
        <v/>
      </c>
      <c r="W993" s="175" t="str">
        <f aca="false">IF(I993="","",(V993-K993)*I993*10)</f>
        <v/>
      </c>
      <c r="X993" s="175" t="str">
        <f aca="true">IF(I993="","",xEURO(OFFSET(C993,-M993+1,0),J993,OFFSET(C993,-M993+2,0),OFFSET(C993,-M993+2,0),OFFSET(C993,-M993+3,0)+AC993,OFFSET(C993,-M993+4,0),1,2)/10*I993)</f>
        <v/>
      </c>
      <c r="Y993" s="248" t="str">
        <f aca="true">IF(I993="","",xEURO(OFFSET(C993,-M993+1,0),J993,OFFSET(C993,-M993+2,0),OFFSET(C993,-M993+2,0),OFFSET(C993,-M993+3,0)+AC993,OFFSET(C993,-M993+4,0),1,3)/100*I993*10000)</f>
        <v/>
      </c>
      <c r="Z993" s="248" t="str">
        <f aca="true">IF(I993="","",xEURO(OFFSET(C993,-M993+1,0),J993,OFFSET(C993,-M993+2,0),OFFSET(C993,-M993+2,0),OFFSET(C993,-M993+3,0)+AC993,OFFSET(C993,-M993+4,0),1,5)/365.25*I993*10000)</f>
        <v/>
      </c>
      <c r="AB993" s="249" t="str">
        <f aca="true">IF(D993="","",xCalcSkew(OFFSET(C993,-M993,0),E993-OFFSET(C993,-M993+1,0),b)/100)</f>
        <v/>
      </c>
      <c r="AC993" s="249" t="str">
        <f aca="true">IF(I993="","",xCalcSkew(OFFSET(C993,-M993,0),J993-OFFSET(C993,-M993+1,0),b)/100)</f>
        <v/>
      </c>
      <c r="AE993" s="0" t="n">
        <f aca="false">D993*F993*10000*-1</f>
        <v>-0</v>
      </c>
      <c r="AF993" s="0" t="n">
        <f aca="false">I993*K993*10000*-1</f>
        <v>-0</v>
      </c>
      <c r="AG993" s="0" t="n">
        <f aca="false">AE993+AF993</f>
        <v>-0</v>
      </c>
    </row>
    <row r="994" customFormat="false" ht="12.75" hidden="false" customHeight="false" outlineLevel="0" collapsed="false">
      <c r="D994" s="265"/>
      <c r="E994" s="266"/>
      <c r="F994" s="266"/>
      <c r="G994" s="267"/>
      <c r="I994" s="265"/>
      <c r="J994" s="266"/>
      <c r="K994" s="266"/>
      <c r="L994" s="268"/>
      <c r="M994" s="247" t="n">
        <f aca="false">M993+1</f>
        <v>31</v>
      </c>
      <c r="N994" s="175" t="str">
        <f aca="true">IF(D994="","",xEURO(OFFSET(C994,-M994+1,0),E994,OFFSET(C994,-M994+2,0),OFFSET(C994,-M994+2,0),OFFSET(C994,-M994+3,0)+AB994,OFFSET(C994,-M994+4,0),0,1)*D994)</f>
        <v/>
      </c>
      <c r="O994" s="235" t="str">
        <f aca="true">IF(D994="","",xEURO(OFFSET(C994,-M994+1,0),E994,OFFSET(C994,-M994+2,0),OFFSET(C994,-M994+2,0),OFFSET(C994,-M994+3,0)+AB994,OFFSET(C994,-M994+4,0),0,0))</f>
        <v/>
      </c>
      <c r="P994" s="175" t="str">
        <f aca="false">IF(D994="","",(O994-F994)*D994*10)</f>
        <v/>
      </c>
      <c r="Q994" s="175" t="str">
        <f aca="true">IF(D994="","",xEURO(OFFSET(C994,-M994+1,0),E994,OFFSET(C994,-M994+2,0),OFFSET(C994,-M994+2,0),OFFSET(C994,-M994+3,0)+AB994,OFFSET(C994,-M994+4,0),0,2)/10*D994)</f>
        <v/>
      </c>
      <c r="R994" s="248" t="str">
        <f aca="true">IF(D994="","",xEURO(OFFSET(C994,-M994+1,0),E994,OFFSET(C994,-M994+2,0),OFFSET(C994,-M994+2,0),OFFSET(C994,-M994+3,0)+AB994,OFFSET(C994,-M994+4,0),0,3)/100*D994*10000)</f>
        <v/>
      </c>
      <c r="S994" s="248" t="str">
        <f aca="true">IF(D994="","",xEURO(OFFSET(C994,-M994+1,0),E994,OFFSET(C994,-M994+2,0),OFFSET(C994,-M994+2,0),OFFSET(C994,-M994+3,0)+AB994,OFFSET(C994,-M994+4,0),0,5)/365.25*D994*10000)</f>
        <v/>
      </c>
      <c r="U994" s="175" t="str">
        <f aca="true">IF(I994="","",xEURO(OFFSET(C994,-M994+1,0),J994,OFFSET(C994,-M994+2,0),OFFSET(C994,-M994+2,0),OFFSET(C994,-M994+3,0)+AC994,OFFSET(C994,-M994+4,0),1,1)*I994)</f>
        <v/>
      </c>
      <c r="V994" s="235" t="str">
        <f aca="true">IF(I994="","",xEURO(OFFSET(C994,-M994+1,0),J994,OFFSET(C994,-M994+2,0),OFFSET(C994,-M994+2,0),OFFSET(C994,-M994+3,0)+AC994,OFFSET(C994,-M994+4,0),1,0))</f>
        <v/>
      </c>
      <c r="W994" s="175" t="str">
        <f aca="false">IF(I994="","",(V994-K994)*I994*10)</f>
        <v/>
      </c>
      <c r="X994" s="175" t="str">
        <f aca="true">IF(I994="","",xEURO(OFFSET(C994,-M994+1,0),J994,OFFSET(C994,-M994+2,0),OFFSET(C994,-M994+2,0),OFFSET(C994,-M994+3,0)+AC994,OFFSET(C994,-M994+4,0),1,2)/10*I994)</f>
        <v/>
      </c>
      <c r="Y994" s="248" t="str">
        <f aca="true">IF(I994="","",xEURO(OFFSET(C994,-M994+1,0),J994,OFFSET(C994,-M994+2,0),OFFSET(C994,-M994+2,0),OFFSET(C994,-M994+3,0)+AC994,OFFSET(C994,-M994+4,0),1,3)/100*I994*10000)</f>
        <v/>
      </c>
      <c r="Z994" s="248" t="str">
        <f aca="true">IF(I994="","",xEURO(OFFSET(C994,-M994+1,0),J994,OFFSET(C994,-M994+2,0),OFFSET(C994,-M994+2,0),OFFSET(C994,-M994+3,0)+AC994,OFFSET(C994,-M994+4,0),1,5)/365.25*I994*10000)</f>
        <v/>
      </c>
      <c r="AB994" s="249" t="str">
        <f aca="true">IF(D994="","",xCalcSkew(OFFSET(C994,-M994,0),E994-OFFSET(C994,-M994+1,0),b)/100)</f>
        <v/>
      </c>
      <c r="AC994" s="249" t="str">
        <f aca="true">IF(I994="","",xCalcSkew(OFFSET(C994,-M994,0),J994-OFFSET(C994,-M994+1,0),b)/100)</f>
        <v/>
      </c>
      <c r="AE994" s="0" t="n">
        <f aca="false">D994*F994*10000*-1</f>
        <v>-0</v>
      </c>
      <c r="AF994" s="0" t="n">
        <f aca="false">I994*K994*10000*-1</f>
        <v>-0</v>
      </c>
      <c r="AG994" s="0" t="n">
        <f aca="false">AE994+AF994</f>
        <v>-0</v>
      </c>
    </row>
    <row r="995" customFormat="false" ht="12.75" hidden="false" customHeight="false" outlineLevel="0" collapsed="false">
      <c r="D995" s="265"/>
      <c r="E995" s="266"/>
      <c r="F995" s="266"/>
      <c r="G995" s="267"/>
      <c r="I995" s="265"/>
      <c r="J995" s="266"/>
      <c r="K995" s="266"/>
      <c r="L995" s="268"/>
      <c r="M995" s="247" t="n">
        <f aca="false">M994+1</f>
        <v>32</v>
      </c>
      <c r="N995" s="175" t="str">
        <f aca="true">IF(D995="","",xEURO(OFFSET(C995,-M995+1,0),E995,OFFSET(C995,-M995+2,0),OFFSET(C995,-M995+2,0),OFFSET(C995,-M995+3,0)+AB995,OFFSET(C995,-M995+4,0),0,1)*D995)</f>
        <v/>
      </c>
      <c r="O995" s="235" t="str">
        <f aca="true">IF(D995="","",xEURO(OFFSET(C995,-M995+1,0),E995,OFFSET(C995,-M995+2,0),OFFSET(C995,-M995+2,0),OFFSET(C995,-M995+3,0)+AB995,OFFSET(C995,-M995+4,0),0,0))</f>
        <v/>
      </c>
      <c r="P995" s="175" t="str">
        <f aca="false">IF(D995="","",(O995-F995)*D995*10)</f>
        <v/>
      </c>
      <c r="Q995" s="175" t="str">
        <f aca="true">IF(D995="","",xEURO(OFFSET(C995,-M995+1,0),E995,OFFSET(C995,-M995+2,0),OFFSET(C995,-M995+2,0),OFFSET(C995,-M995+3,0)+AB995,OFFSET(C995,-M995+4,0),0,2)/10*D995)</f>
        <v/>
      </c>
      <c r="R995" s="248" t="str">
        <f aca="true">IF(D995="","",xEURO(OFFSET(C995,-M995+1,0),E995,OFFSET(C995,-M995+2,0),OFFSET(C995,-M995+2,0),OFFSET(C995,-M995+3,0)+AB995,OFFSET(C995,-M995+4,0),0,3)/100*D995*10000)</f>
        <v/>
      </c>
      <c r="S995" s="248" t="str">
        <f aca="true">IF(D995="","",xEURO(OFFSET(C995,-M995+1,0),E995,OFFSET(C995,-M995+2,0),OFFSET(C995,-M995+2,0),OFFSET(C995,-M995+3,0)+AB995,OFFSET(C995,-M995+4,0),0,5)/365.25*D995*10000)</f>
        <v/>
      </c>
      <c r="U995" s="175" t="str">
        <f aca="true">IF(I995="","",xEURO(OFFSET(C995,-M995+1,0),J995,OFFSET(C995,-M995+2,0),OFFSET(C995,-M995+2,0),OFFSET(C995,-M995+3,0)+AC995,OFFSET(C995,-M995+4,0),1,1)*I995)</f>
        <v/>
      </c>
      <c r="V995" s="235" t="str">
        <f aca="true">IF(I995="","",xEURO(OFFSET(C995,-M995+1,0),J995,OFFSET(C995,-M995+2,0),OFFSET(C995,-M995+2,0),OFFSET(C995,-M995+3,0)+AC995,OFFSET(C995,-M995+4,0),1,0))</f>
        <v/>
      </c>
      <c r="W995" s="175" t="str">
        <f aca="false">IF(I995="","",(V995-K995)*I995*10)</f>
        <v/>
      </c>
      <c r="X995" s="175" t="str">
        <f aca="true">IF(I995="","",xEURO(OFFSET(C995,-M995+1,0),J995,OFFSET(C995,-M995+2,0),OFFSET(C995,-M995+2,0),OFFSET(C995,-M995+3,0)+AC995,OFFSET(C995,-M995+4,0),1,2)/10*I995)</f>
        <v/>
      </c>
      <c r="Y995" s="248" t="str">
        <f aca="true">IF(I995="","",xEURO(OFFSET(C995,-M995+1,0),J995,OFFSET(C995,-M995+2,0),OFFSET(C995,-M995+2,0),OFFSET(C995,-M995+3,0)+AC995,OFFSET(C995,-M995+4,0),1,3)/100*I995*10000)</f>
        <v/>
      </c>
      <c r="Z995" s="248" t="str">
        <f aca="true">IF(I995="","",xEURO(OFFSET(C995,-M995+1,0),J995,OFFSET(C995,-M995+2,0),OFFSET(C995,-M995+2,0),OFFSET(C995,-M995+3,0)+AC995,OFFSET(C995,-M995+4,0),1,5)/365.25*I995*10000)</f>
        <v/>
      </c>
      <c r="AB995" s="249" t="str">
        <f aca="true">IF(D995="","",xCalcSkew(OFFSET(C995,-M995,0),E995-OFFSET(C995,-M995+1,0),b)/100)</f>
        <v/>
      </c>
      <c r="AC995" s="249" t="str">
        <f aca="true">IF(I995="","",xCalcSkew(OFFSET(C995,-M995,0),J995-OFFSET(C995,-M995+1,0),b)/100)</f>
        <v/>
      </c>
      <c r="AE995" s="0" t="n">
        <f aca="false">D995*F995*10000*-1</f>
        <v>-0</v>
      </c>
      <c r="AF995" s="0" t="n">
        <f aca="false">I995*K995*10000*-1</f>
        <v>-0</v>
      </c>
      <c r="AG995" s="0" t="n">
        <f aca="false">AE995+AF995</f>
        <v>-0</v>
      </c>
    </row>
    <row r="996" customFormat="false" ht="12.75" hidden="false" customHeight="false" outlineLevel="0" collapsed="false">
      <c r="D996" s="265"/>
      <c r="E996" s="266"/>
      <c r="F996" s="266"/>
      <c r="G996" s="267"/>
      <c r="I996" s="265"/>
      <c r="J996" s="266"/>
      <c r="K996" s="266"/>
      <c r="L996" s="268"/>
      <c r="M996" s="247" t="n">
        <f aca="false">M995+1</f>
        <v>33</v>
      </c>
      <c r="N996" s="175" t="str">
        <f aca="true">IF(D996="","",xEURO(OFFSET(C996,-M996+1,0),E996,OFFSET(C996,-M996+2,0),OFFSET(C996,-M996+2,0),OFFSET(C996,-M996+3,0)+AB996,OFFSET(C996,-M996+4,0),0,1)*D996)</f>
        <v/>
      </c>
      <c r="O996" s="235" t="str">
        <f aca="true">IF(D996="","",xEURO(OFFSET(C996,-M996+1,0),E996,OFFSET(C996,-M996+2,0),OFFSET(C996,-M996+2,0),OFFSET(C996,-M996+3,0)+AB996,OFFSET(C996,-M996+4,0),0,0))</f>
        <v/>
      </c>
      <c r="P996" s="175" t="str">
        <f aca="false">IF(D996="","",(O996-F996)*D996*10)</f>
        <v/>
      </c>
      <c r="Q996" s="175" t="str">
        <f aca="true">IF(D996="","",xEURO(OFFSET(C996,-M996+1,0),E996,OFFSET(C996,-M996+2,0),OFFSET(C996,-M996+2,0),OFFSET(C996,-M996+3,0)+AB996,OFFSET(C996,-M996+4,0),0,2)/10*D996)</f>
        <v/>
      </c>
      <c r="R996" s="248" t="str">
        <f aca="true">IF(D996="","",xEURO(OFFSET(C996,-M996+1,0),E996,OFFSET(C996,-M996+2,0),OFFSET(C996,-M996+2,0),OFFSET(C996,-M996+3,0)+AB996,OFFSET(C996,-M996+4,0),0,3)/100*D996*10000)</f>
        <v/>
      </c>
      <c r="S996" s="248" t="str">
        <f aca="true">IF(D996="","",xEURO(OFFSET(C996,-M996+1,0),E996,OFFSET(C996,-M996+2,0),OFFSET(C996,-M996+2,0),OFFSET(C996,-M996+3,0)+AB996,OFFSET(C996,-M996+4,0),0,5)/365.25*D996*10000)</f>
        <v/>
      </c>
      <c r="U996" s="175" t="str">
        <f aca="true">IF(I996="","",xEURO(OFFSET(C996,-M996+1,0),J996,OFFSET(C996,-M996+2,0),OFFSET(C996,-M996+2,0),OFFSET(C996,-M996+3,0)+AC996,OFFSET(C996,-M996+4,0),1,1)*I996)</f>
        <v/>
      </c>
      <c r="V996" s="235" t="str">
        <f aca="true">IF(I996="","",xEURO(OFFSET(C996,-M996+1,0),J996,OFFSET(C996,-M996+2,0),OFFSET(C996,-M996+2,0),OFFSET(C996,-M996+3,0)+AC996,OFFSET(C996,-M996+4,0),1,0))</f>
        <v/>
      </c>
      <c r="W996" s="175" t="str">
        <f aca="false">IF(I996="","",(V996-K996)*I996*10)</f>
        <v/>
      </c>
      <c r="X996" s="175" t="str">
        <f aca="true">IF(I996="","",xEURO(OFFSET(C996,-M996+1,0),J996,OFFSET(C996,-M996+2,0),OFFSET(C996,-M996+2,0),OFFSET(C996,-M996+3,0)+AC996,OFFSET(C996,-M996+4,0),1,2)/10*I996)</f>
        <v/>
      </c>
      <c r="Y996" s="248" t="str">
        <f aca="true">IF(I996="","",xEURO(OFFSET(C996,-M996+1,0),J996,OFFSET(C996,-M996+2,0),OFFSET(C996,-M996+2,0),OFFSET(C996,-M996+3,0)+AC996,OFFSET(C996,-M996+4,0),1,3)/100*I996*10000)</f>
        <v/>
      </c>
      <c r="Z996" s="248" t="str">
        <f aca="true">IF(I996="","",xEURO(OFFSET(C996,-M996+1,0),J996,OFFSET(C996,-M996+2,0),OFFSET(C996,-M996+2,0),OFFSET(C996,-M996+3,0)+AC996,OFFSET(C996,-M996+4,0),1,5)/365.25*I996*10000)</f>
        <v/>
      </c>
      <c r="AB996" s="249" t="str">
        <f aca="true">IF(D996="","",xCalcSkew(OFFSET(C996,-M996,0),E996-OFFSET(C996,-M996+1,0),b)/100)</f>
        <v/>
      </c>
      <c r="AC996" s="249" t="str">
        <f aca="true">IF(I996="","",xCalcSkew(OFFSET(C996,-M996,0),J996-OFFSET(C996,-M996+1,0),b)/100)</f>
        <v/>
      </c>
      <c r="AE996" s="0" t="n">
        <f aca="false">D996*F996*10000*-1</f>
        <v>-0</v>
      </c>
      <c r="AF996" s="0" t="n">
        <f aca="false">I996*K996*10000*-1</f>
        <v>-0</v>
      </c>
      <c r="AG996" s="0" t="n">
        <f aca="false">AE996+AF996</f>
        <v>-0</v>
      </c>
    </row>
    <row r="997" customFormat="false" ht="12.75" hidden="false" customHeight="false" outlineLevel="0" collapsed="false">
      <c r="D997" s="265"/>
      <c r="E997" s="266"/>
      <c r="F997" s="266"/>
      <c r="G997" s="267"/>
      <c r="I997" s="265"/>
      <c r="J997" s="266"/>
      <c r="K997" s="266"/>
      <c r="L997" s="268"/>
      <c r="M997" s="247" t="n">
        <f aca="false">M996+1</f>
        <v>34</v>
      </c>
      <c r="N997" s="175" t="str">
        <f aca="true">IF(D997="","",xEURO(OFFSET(C997,-M997+1,0),E997,OFFSET(C997,-M997+2,0),OFFSET(C997,-M997+2,0),OFFSET(C997,-M997+3,0)+AB997,OFFSET(C997,-M997+4,0),0,1)*D997)</f>
        <v/>
      </c>
      <c r="O997" s="235" t="str">
        <f aca="true">IF(D997="","",xEURO(OFFSET(C997,-M997+1,0),E997,OFFSET(C997,-M997+2,0),OFFSET(C997,-M997+2,0),OFFSET(C997,-M997+3,0)+AB997,OFFSET(C997,-M997+4,0),0,0))</f>
        <v/>
      </c>
      <c r="P997" s="175" t="str">
        <f aca="false">IF(D997="","",(O997-F997)*D997*10)</f>
        <v/>
      </c>
      <c r="Q997" s="175" t="str">
        <f aca="true">IF(D997="","",xEURO(OFFSET(C997,-M997+1,0),E997,OFFSET(C997,-M997+2,0),OFFSET(C997,-M997+2,0),OFFSET(C997,-M997+3,0)+AB997,OFFSET(C997,-M997+4,0),0,2)/10*D997)</f>
        <v/>
      </c>
      <c r="R997" s="248" t="str">
        <f aca="true">IF(D997="","",xEURO(OFFSET(C997,-M997+1,0),E997,OFFSET(C997,-M997+2,0),OFFSET(C997,-M997+2,0),OFFSET(C997,-M997+3,0)+AB997,OFFSET(C997,-M997+4,0),0,3)/100*D997*10000)</f>
        <v/>
      </c>
      <c r="S997" s="248" t="str">
        <f aca="true">IF(D997="","",xEURO(OFFSET(C997,-M997+1,0),E997,OFFSET(C997,-M997+2,0),OFFSET(C997,-M997+2,0),OFFSET(C997,-M997+3,0)+AB997,OFFSET(C997,-M997+4,0),0,5)/365.25*D997*10000)</f>
        <v/>
      </c>
      <c r="U997" s="175" t="str">
        <f aca="true">IF(I997="","",xEURO(OFFSET(C997,-M997+1,0),J997,OFFSET(C997,-M997+2,0),OFFSET(C997,-M997+2,0),OFFSET(C997,-M997+3,0)+AC997,OFFSET(C997,-M997+4,0),1,1)*I997)</f>
        <v/>
      </c>
      <c r="V997" s="235" t="str">
        <f aca="true">IF(I997="","",xEURO(OFFSET(C997,-M997+1,0),J997,OFFSET(C997,-M997+2,0),OFFSET(C997,-M997+2,0),OFFSET(C997,-M997+3,0)+AC997,OFFSET(C997,-M997+4,0),1,0))</f>
        <v/>
      </c>
      <c r="W997" s="175" t="str">
        <f aca="false">IF(I997="","",(V997-K997)*I997*10)</f>
        <v/>
      </c>
      <c r="X997" s="175" t="str">
        <f aca="true">IF(I997="","",xEURO(OFFSET(C997,-M997+1,0),J997,OFFSET(C997,-M997+2,0),OFFSET(C997,-M997+2,0),OFFSET(C997,-M997+3,0)+AC997,OFFSET(C997,-M997+4,0),1,2)/10*I997)</f>
        <v/>
      </c>
      <c r="Y997" s="248" t="str">
        <f aca="true">IF(I997="","",xEURO(OFFSET(C997,-M997+1,0),J997,OFFSET(C997,-M997+2,0),OFFSET(C997,-M997+2,0),OFFSET(C997,-M997+3,0)+AC997,OFFSET(C997,-M997+4,0),1,3)/100*I997*10000)</f>
        <v/>
      </c>
      <c r="Z997" s="248" t="str">
        <f aca="true">IF(I997="","",xEURO(OFFSET(C997,-M997+1,0),J997,OFFSET(C997,-M997+2,0),OFFSET(C997,-M997+2,0),OFFSET(C997,-M997+3,0)+AC997,OFFSET(C997,-M997+4,0),1,5)/365.25*I997*10000)</f>
        <v/>
      </c>
      <c r="AB997" s="249" t="str">
        <f aca="true">IF(D997="","",xCalcSkew(OFFSET(C997,-M997,0),E997-OFFSET(C997,-M997+1,0),b)/100)</f>
        <v/>
      </c>
      <c r="AC997" s="249" t="str">
        <f aca="true">IF(I997="","",xCalcSkew(OFFSET(C997,-M997,0),J997-OFFSET(C997,-M997+1,0),b)/100)</f>
        <v/>
      </c>
      <c r="AE997" s="0" t="n">
        <f aca="false">D997*F997*10000*-1</f>
        <v>-0</v>
      </c>
      <c r="AF997" s="0" t="n">
        <f aca="false">I997*K997*10000*-1</f>
        <v>-0</v>
      </c>
      <c r="AG997" s="0" t="n">
        <f aca="false">AE997+AF997</f>
        <v>-0</v>
      </c>
    </row>
    <row r="998" customFormat="false" ht="12.75" hidden="false" customHeight="false" outlineLevel="0" collapsed="false">
      <c r="D998" s="265"/>
      <c r="E998" s="266"/>
      <c r="F998" s="266"/>
      <c r="G998" s="267"/>
      <c r="I998" s="265"/>
      <c r="J998" s="266"/>
      <c r="K998" s="266"/>
      <c r="L998" s="268"/>
      <c r="M998" s="247" t="n">
        <f aca="false">M997+1</f>
        <v>35</v>
      </c>
      <c r="N998" s="175" t="str">
        <f aca="true">IF(D998="","",xEURO(OFFSET(C998,-M998+1,0),E998,OFFSET(C998,-M998+2,0),OFFSET(C998,-M998+2,0),OFFSET(C998,-M998+3,0)+AB998,OFFSET(C998,-M998+4,0),0,1)*D998)</f>
        <v/>
      </c>
      <c r="O998" s="235" t="str">
        <f aca="true">IF(D998="","",xEURO(OFFSET(C998,-M998+1,0),E998,OFFSET(C998,-M998+2,0),OFFSET(C998,-M998+2,0),OFFSET(C998,-M998+3,0)+AB998,OFFSET(C998,-M998+4,0),0,0))</f>
        <v/>
      </c>
      <c r="P998" s="175" t="str">
        <f aca="false">IF(D998="","",(O998-F998)*D998*10)</f>
        <v/>
      </c>
      <c r="Q998" s="175" t="str">
        <f aca="true">IF(D998="","",xEURO(OFFSET(C998,-M998+1,0),E998,OFFSET(C998,-M998+2,0),OFFSET(C998,-M998+2,0),OFFSET(C998,-M998+3,0)+AB998,OFFSET(C998,-M998+4,0),0,2)/10*D998)</f>
        <v/>
      </c>
      <c r="R998" s="248" t="str">
        <f aca="true">IF(D998="","",xEURO(OFFSET(C998,-M998+1,0),E998,OFFSET(C998,-M998+2,0),OFFSET(C998,-M998+2,0),OFFSET(C998,-M998+3,0)+AB998,OFFSET(C998,-M998+4,0),0,3)/100*D998*10000)</f>
        <v/>
      </c>
      <c r="S998" s="248" t="str">
        <f aca="true">IF(D998="","",xEURO(OFFSET(C998,-M998+1,0),E998,OFFSET(C998,-M998+2,0),OFFSET(C998,-M998+2,0),OFFSET(C998,-M998+3,0)+AB998,OFFSET(C998,-M998+4,0),0,5)/365.25*D998*10000)</f>
        <v/>
      </c>
      <c r="U998" s="175" t="str">
        <f aca="true">IF(I998="","",xEURO(OFFSET(C998,-M998+1,0),J998,OFFSET(C998,-M998+2,0),OFFSET(C998,-M998+2,0),OFFSET(C998,-M998+3,0)+AC998,OFFSET(C998,-M998+4,0),1,1)*I998)</f>
        <v/>
      </c>
      <c r="V998" s="235" t="str">
        <f aca="true">IF(I998="","",xEURO(OFFSET(C998,-M998+1,0),J998,OFFSET(C998,-M998+2,0),OFFSET(C998,-M998+2,0),OFFSET(C998,-M998+3,0)+AC998,OFFSET(C998,-M998+4,0),1,0))</f>
        <v/>
      </c>
      <c r="W998" s="175" t="str">
        <f aca="false">IF(I998="","",(V998-K998)*I998*10)</f>
        <v/>
      </c>
      <c r="X998" s="175" t="str">
        <f aca="true">IF(I998="","",xEURO(OFFSET(C998,-M998+1,0),J998,OFFSET(C998,-M998+2,0),OFFSET(C998,-M998+2,0),OFFSET(C998,-M998+3,0)+AC998,OFFSET(C998,-M998+4,0),1,2)/10*I998)</f>
        <v/>
      </c>
      <c r="Y998" s="248" t="str">
        <f aca="true">IF(I998="","",xEURO(OFFSET(C998,-M998+1,0),J998,OFFSET(C998,-M998+2,0),OFFSET(C998,-M998+2,0),OFFSET(C998,-M998+3,0)+AC998,OFFSET(C998,-M998+4,0),1,3)/100*I998*10000)</f>
        <v/>
      </c>
      <c r="Z998" s="248" t="str">
        <f aca="true">IF(I998="","",xEURO(OFFSET(C998,-M998+1,0),J998,OFFSET(C998,-M998+2,0),OFFSET(C998,-M998+2,0),OFFSET(C998,-M998+3,0)+AC998,OFFSET(C998,-M998+4,0),1,5)/365.25*I998*10000)</f>
        <v/>
      </c>
      <c r="AB998" s="249" t="str">
        <f aca="true">IF(D998="","",xCalcSkew(OFFSET(C998,-M998,0),E998-OFFSET(C998,-M998+1,0),b)/100)</f>
        <v/>
      </c>
      <c r="AC998" s="249" t="str">
        <f aca="true">IF(I998="","",xCalcSkew(OFFSET(C998,-M998,0),J998-OFFSET(C998,-M998+1,0),b)/100)</f>
        <v/>
      </c>
      <c r="AE998" s="0" t="n">
        <f aca="false">D998*F998*10000*-1</f>
        <v>-0</v>
      </c>
      <c r="AF998" s="0" t="n">
        <f aca="false">I998*K998*10000*-1</f>
        <v>-0</v>
      </c>
      <c r="AG998" s="0" t="n">
        <f aca="false">AE998+AF998</f>
        <v>-0</v>
      </c>
    </row>
    <row r="999" customFormat="false" ht="12.75" hidden="false" customHeight="false" outlineLevel="0" collapsed="false">
      <c r="D999" s="274" t="n">
        <f aca="true">SUM(INDIRECT(CONCATENATE(ADDRESS(ROW(D963),COLUMN(D963)),":",ADDRESS(ROW()-1,COLUMN()))))</f>
        <v>0</v>
      </c>
      <c r="I999" s="274" t="n">
        <f aca="true">SUM(INDIRECT(CONCATENATE(ADDRESS(ROW(I963),COLUMN(I963)),":",ADDRESS(ROW()-1,COLUMN()))))</f>
        <v>0</v>
      </c>
      <c r="J999" s="170"/>
      <c r="K999" s="170"/>
      <c r="L999" s="170"/>
      <c r="N999" s="274" t="n">
        <f aca="true">SUM(INDIRECT(CONCATENATE(ADDRESS(ROW(N963),COLUMN(N963)),":",ADDRESS(ROW()-1,COLUMN()))))</f>
        <v>0</v>
      </c>
      <c r="O999" s="274" t="n">
        <f aca="true">SUM(INDIRECT(CONCATENATE(ADDRESS(ROW(O963),COLUMN(O963)),":",ADDRESS(ROW()-1,COLUMN()))))</f>
        <v>0</v>
      </c>
      <c r="P999" s="274" t="n">
        <f aca="true">SUM(INDIRECT(CONCATENATE(ADDRESS(ROW(P963),COLUMN(P963)),":",ADDRESS(ROW()-1,COLUMN()))))</f>
        <v>0</v>
      </c>
      <c r="Q999" s="274" t="n">
        <f aca="true">SUM(INDIRECT(CONCATENATE(ADDRESS(ROW(Q963),COLUMN(Q963)),":",ADDRESS(ROW()-1,COLUMN()))))</f>
        <v>0</v>
      </c>
      <c r="R999" s="274" t="n">
        <f aca="true">SUM(INDIRECT(CONCATENATE(ADDRESS(ROW(R963),COLUMN(R963)),":",ADDRESS(ROW()-1,COLUMN()))))</f>
        <v>0</v>
      </c>
      <c r="S999" s="274" t="n">
        <f aca="true">SUM(INDIRECT(CONCATENATE(ADDRESS(ROW(S963),COLUMN(S963)),":",ADDRESS(ROW()-1,COLUMN()))))</f>
        <v>0</v>
      </c>
      <c r="T999" s="175"/>
      <c r="U999" s="274" t="n">
        <f aca="true">SUM(INDIRECT(CONCATENATE(ADDRESS(ROW(U963),COLUMN(U963)),":",ADDRESS(ROW()-1,COLUMN()))))</f>
        <v>0</v>
      </c>
      <c r="V999" s="274" t="n">
        <f aca="true">SUM(INDIRECT(CONCATENATE(ADDRESS(ROW(V963),COLUMN(V963)),":",ADDRESS(ROW()-1,COLUMN()))))</f>
        <v>0</v>
      </c>
      <c r="W999" s="274" t="n">
        <f aca="true">SUM(INDIRECT(CONCATENATE(ADDRESS(ROW(W963),COLUMN(W963)),":",ADDRESS(ROW()-1,COLUMN()))))</f>
        <v>0</v>
      </c>
      <c r="X999" s="274" t="n">
        <f aca="true">SUM(INDIRECT(CONCATENATE(ADDRESS(ROW(X963),COLUMN(X963)),":",ADDRESS(ROW()-1,COLUMN()))))</f>
        <v>0</v>
      </c>
      <c r="Y999" s="274" t="n">
        <f aca="true">SUM(INDIRECT(CONCATENATE(ADDRESS(ROW(Y963),COLUMN(Y963)),":",ADDRESS(ROW()-1,COLUMN()))))</f>
        <v>0</v>
      </c>
      <c r="Z999" s="274" t="n">
        <f aca="true">SUM(INDIRECT(CONCATENATE(ADDRESS(ROW(Z963),COLUMN(Z963)),":",ADDRESS(ROW()-1,COLUMN()))))</f>
        <v>0</v>
      </c>
      <c r="AE999" s="0" t="n">
        <f aca="false">D999*F999*10000*-1</f>
        <v>-0</v>
      </c>
      <c r="AF999" s="0" t="n">
        <f aca="false">I999*K999*10000*-1</f>
        <v>-0</v>
      </c>
      <c r="AG999" s="0" t="n">
        <f aca="false">AE999+AF999</f>
        <v>-0</v>
      </c>
    </row>
    <row r="1000" customFormat="false" ht="12.75" hidden="false" customHeight="false" outlineLevel="0" collapsed="false">
      <c r="AE1000" s="0" t="n">
        <f aca="false">D1000*F1000*10000*-1</f>
        <v>-0</v>
      </c>
      <c r="AF1000" s="0" t="n">
        <f aca="false">I1000*K1000*10000*-1</f>
        <v>-0</v>
      </c>
      <c r="AG1000" s="0" t="n">
        <f aca="false">AE1000+AF1000</f>
        <v>-0</v>
      </c>
    </row>
    <row r="1001" customFormat="false" ht="12.75" hidden="false" customHeight="false" outlineLevel="0" collapsed="false">
      <c r="C1001" s="264" t="n">
        <f aca="false">EOMONTH(C963,0)+1</f>
        <v>38018</v>
      </c>
      <c r="D1001" s="265"/>
      <c r="E1001" s="266"/>
      <c r="F1001" s="266"/>
      <c r="G1001" s="267"/>
      <c r="I1001" s="265"/>
      <c r="J1001" s="266"/>
      <c r="K1001" s="266"/>
      <c r="L1001" s="268"/>
      <c r="M1001" s="247" t="n">
        <v>0</v>
      </c>
      <c r="N1001" s="175" t="str">
        <f aca="true">IF(D1001="","",xEURO(OFFSET(C1001,-M1001+1,0),E1001,OFFSET(C1001,-M1001+2,0),OFFSET(C1001,-M1001+2,0),OFFSET(C1001,-M1001+3,0)+AB1001,OFFSET(C1001,-M1001+4,0),0,1)*D1001)</f>
        <v/>
      </c>
      <c r="O1001" s="235" t="str">
        <f aca="true">IF(D1001="","",xEURO(OFFSET(C1001,-M1001+1,0),E1001,OFFSET(C1001,-M1001+2,0),OFFSET(C1001,-M1001+2,0),OFFSET(C1001,-M1001+3,0)+AB1001,OFFSET(C1001,-M1001+4,0),0,0))</f>
        <v/>
      </c>
      <c r="P1001" s="175" t="str">
        <f aca="false">IF(D1001="","",(O1001-F1001)*D1001*10)</f>
        <v/>
      </c>
      <c r="Q1001" s="175" t="str">
        <f aca="true">IF(D1001="","",xEURO(OFFSET(C1001,-M1001+1,0),E1001,OFFSET(C1001,-M1001+2,0),OFFSET(C1001,-M1001+2,0),OFFSET(C1001,-M1001+3,0)+AB1001,OFFSET(C1001,-M1001+4,0),0,2)/10*D1001)</f>
        <v/>
      </c>
      <c r="R1001" s="248" t="str">
        <f aca="true">IF(D1001="","",xEURO(OFFSET(C1001,-M1001+1,0),E1001,OFFSET(C1001,-M1001+2,0),OFFSET(C1001,-M1001+2,0),OFFSET(C1001,-M1001+3,0)+AB1001,OFFSET(C1001,-M1001+4,0),0,3)/100*D1001*10000)</f>
        <v/>
      </c>
      <c r="S1001" s="248" t="str">
        <f aca="true">IF(D1001="","",xEURO(OFFSET(C1001,-M1001+1,0),E1001,OFFSET(C1001,-M1001+2,0),OFFSET(C1001,-M1001+2,0),OFFSET(C1001,-M1001+3,0)+AB1001,OFFSET(C1001,-M1001+4,0),0,5)/365.25*D1001*10000)</f>
        <v/>
      </c>
      <c r="U1001" s="175" t="str">
        <f aca="true">IF(I1001="","",xEURO(OFFSET(C1001,-M1001+1,0),J1001,OFFSET(C1001,-M1001+2,0),OFFSET(C1001,-M1001+2,0),OFFSET(C1001,-M1001+3,0)+AC1001,OFFSET(C1001,-M1001+4,0),1,1)*I1001)</f>
        <v/>
      </c>
      <c r="V1001" s="235" t="str">
        <f aca="true">IF(I1001="","",xEURO(OFFSET(C1001,-M1001+1,0),J1001,OFFSET(C1001,-M1001+2,0),OFFSET(C1001,-M1001+2,0),OFFSET(C1001,-M1001+3,0)+AC1001,OFFSET(C1001,-M1001+4,0),1,0))</f>
        <v/>
      </c>
      <c r="W1001" s="175" t="str">
        <f aca="false">IF(I1001="","",(V1001-K1001)*I1001*10)</f>
        <v/>
      </c>
      <c r="X1001" s="175" t="str">
        <f aca="true">IF(I1001="","",xEURO(OFFSET(C1001,-M1001+1,0),J1001,OFFSET(C1001,-M1001+2,0),OFFSET(C1001,-M1001+2,0),OFFSET(C1001,-M1001+3,0)+AC1001,OFFSET(C1001,-M1001+4,0),1,2)/10*I1001)</f>
        <v/>
      </c>
      <c r="Y1001" s="248" t="str">
        <f aca="true">IF(I1001="","",xEURO(OFFSET(C1001,-M1001+1,0),J1001,OFFSET(C1001,-M1001+2,0),OFFSET(C1001,-M1001+2,0),OFFSET(C1001,-M1001+3,0)+AC1001,OFFSET(C1001,-M1001+4,0),1,3)/100*I1001*10000)</f>
        <v/>
      </c>
      <c r="Z1001" s="248" t="str">
        <f aca="true">IF(I1001="","",xEURO(OFFSET(C1001,-M1001+1,0),J1001,OFFSET(C1001,-M1001+2,0),OFFSET(C1001,-M1001+2,0),OFFSET(C1001,-M1001+3,0)+AC1001,OFFSET(C1001,-M1001+4,0),1,5)/365.25*I1001*10000)</f>
        <v/>
      </c>
      <c r="AB1001" s="249" t="str">
        <f aca="true">IF(D1001="","",xCalcSkew(OFFSET(C1001,-M1001,0),E1001-OFFSET(C1001,-M1001+1,0),b)/100)</f>
        <v/>
      </c>
      <c r="AC1001" s="249" t="str">
        <f aca="true">IF(I1001="","",xCalcSkew(OFFSET(C1001,-M1001,0),J1001-OFFSET(C1001,-M1001+1,0),b)/100)</f>
        <v/>
      </c>
      <c r="AE1001" s="0" t="n">
        <f aca="false">D1001*F1001*10000*-1</f>
        <v>-0</v>
      </c>
      <c r="AF1001" s="0" t="n">
        <f aca="false">I1001*K1001*10000*-1</f>
        <v>-0</v>
      </c>
      <c r="AG1001" s="0" t="n">
        <f aca="false">AE1001+AF1001</f>
        <v>-0</v>
      </c>
    </row>
    <row r="1002" customFormat="false" ht="12.75" hidden="false" customHeight="false" outlineLevel="0" collapsed="false">
      <c r="C1002" s="269" t="n">
        <f aca="false">INDEX(Inputs!$1:$65536,MATCH(C1001,Inputs!C:C,0),5)</f>
        <v>3.819</v>
      </c>
      <c r="D1002" s="265"/>
      <c r="E1002" s="266"/>
      <c r="F1002" s="266"/>
      <c r="G1002" s="267"/>
      <c r="I1002" s="265"/>
      <c r="J1002" s="266"/>
      <c r="K1002" s="266"/>
      <c r="L1002" s="268"/>
      <c r="M1002" s="247" t="n">
        <f aca="false">M1001+1</f>
        <v>1</v>
      </c>
      <c r="N1002" s="175" t="str">
        <f aca="true">IF(D1002="","",xEURO(OFFSET(C1002,-M1002+1,0),E1002,OFFSET(C1002,-M1002+2,0),OFFSET(C1002,-M1002+2,0),OFFSET(C1002,-M1002+3,0)+AB1002,OFFSET(C1002,-M1002+4,0),0,1)*D1002)</f>
        <v/>
      </c>
      <c r="O1002" s="235" t="str">
        <f aca="true">IF(D1002="","",xEURO(OFFSET(C1002,-M1002+1,0),E1002,OFFSET(C1002,-M1002+2,0),OFFSET(C1002,-M1002+2,0),OFFSET(C1002,-M1002+3,0)+AB1002,OFFSET(C1002,-M1002+4,0),0,0))</f>
        <v/>
      </c>
      <c r="P1002" s="175" t="str">
        <f aca="false">IF(D1002="","",(O1002-F1002)*D1002*10)</f>
        <v/>
      </c>
      <c r="Q1002" s="175" t="str">
        <f aca="true">IF(D1002="","",xEURO(OFFSET(C1002,-M1002+1,0),E1002,OFFSET(C1002,-M1002+2,0),OFFSET(C1002,-M1002+2,0),OFFSET(C1002,-M1002+3,0)+AB1002,OFFSET(C1002,-M1002+4,0),0,2)/10*D1002)</f>
        <v/>
      </c>
      <c r="R1002" s="248" t="str">
        <f aca="true">IF(D1002="","",xEURO(OFFSET(C1002,-M1002+1,0),E1002,OFFSET(C1002,-M1002+2,0),OFFSET(C1002,-M1002+2,0),OFFSET(C1002,-M1002+3,0)+AB1002,OFFSET(C1002,-M1002+4,0),0,3)/100*D1002*10000)</f>
        <v/>
      </c>
      <c r="S1002" s="248" t="str">
        <f aca="true">IF(D1002="","",xEURO(OFFSET(C1002,-M1002+1,0),E1002,OFFSET(C1002,-M1002+2,0),OFFSET(C1002,-M1002+2,0),OFFSET(C1002,-M1002+3,0)+AB1002,OFFSET(C1002,-M1002+4,0),0,5)/365.25*D1002*10000)</f>
        <v/>
      </c>
      <c r="U1002" s="175" t="str">
        <f aca="true">IF(I1002="","",xEURO(OFFSET(C1002,-M1002+1,0),J1002,OFFSET(C1002,-M1002+2,0),OFFSET(C1002,-M1002+2,0),OFFSET(C1002,-M1002+3,0)+AC1002,OFFSET(C1002,-M1002+4,0),1,1)*I1002)</f>
        <v/>
      </c>
      <c r="V1002" s="235" t="str">
        <f aca="true">IF(I1002="","",xEURO(OFFSET(C1002,-M1002+1,0),J1002,OFFSET(C1002,-M1002+2,0),OFFSET(C1002,-M1002+2,0),OFFSET(C1002,-M1002+3,0)+AC1002,OFFSET(C1002,-M1002+4,0),1,0))</f>
        <v/>
      </c>
      <c r="W1002" s="175" t="str">
        <f aca="false">IF(I1002="","",(V1002-K1002)*I1002*10)</f>
        <v/>
      </c>
      <c r="X1002" s="175" t="str">
        <f aca="true">IF(I1002="","",xEURO(OFFSET(C1002,-M1002+1,0),J1002,OFFSET(C1002,-M1002+2,0),OFFSET(C1002,-M1002+2,0),OFFSET(C1002,-M1002+3,0)+AC1002,OFFSET(C1002,-M1002+4,0),1,2)/10*I1002)</f>
        <v/>
      </c>
      <c r="Y1002" s="248" t="str">
        <f aca="true">IF(I1002="","",xEURO(OFFSET(C1002,-M1002+1,0),J1002,OFFSET(C1002,-M1002+2,0),OFFSET(C1002,-M1002+2,0),OFFSET(C1002,-M1002+3,0)+AC1002,OFFSET(C1002,-M1002+4,0),1,3)/100*I1002*10000)</f>
        <v/>
      </c>
      <c r="Z1002" s="248" t="str">
        <f aca="true">IF(I1002="","",xEURO(OFFSET(C1002,-M1002+1,0),J1002,OFFSET(C1002,-M1002+2,0),OFFSET(C1002,-M1002+2,0),OFFSET(C1002,-M1002+3,0)+AC1002,OFFSET(C1002,-M1002+4,0),1,5)/365.25*I1002*10000)</f>
        <v/>
      </c>
      <c r="AB1002" s="249" t="str">
        <f aca="true">IF(D1002="","",xCalcSkew(OFFSET(C1002,-M1002,0),E1002-OFFSET(C1002,-M1002+1,0),b)/100)</f>
        <v/>
      </c>
      <c r="AC1002" s="249" t="str">
        <f aca="true">IF(I1002="","",xCalcSkew(OFFSET(C1002,-M1002,0),J1002-OFFSET(C1002,-M1002+1,0),b)/100)</f>
        <v/>
      </c>
      <c r="AE1002" s="0" t="n">
        <f aca="false">D1002*F1002*10000*-1</f>
        <v>-0</v>
      </c>
      <c r="AF1002" s="0" t="n">
        <f aca="false">I1002*K1002*10000*-1</f>
        <v>-0</v>
      </c>
      <c r="AG1002" s="0" t="n">
        <f aca="false">AE1002+AF1002</f>
        <v>-0</v>
      </c>
    </row>
    <row r="1003" customFormat="false" ht="12.75" hidden="false" customHeight="false" outlineLevel="0" collapsed="false">
      <c r="C1003" s="249" t="n">
        <f aca="false">INDEX(Inputs!$1:$65536,MATCH(C1001,Inputs!C:C,0),7)</f>
        <v>0.0355180556759254</v>
      </c>
      <c r="D1003" s="265"/>
      <c r="E1003" s="266"/>
      <c r="F1003" s="266"/>
      <c r="G1003" s="267"/>
      <c r="I1003" s="265"/>
      <c r="J1003" s="266"/>
      <c r="K1003" s="266"/>
      <c r="L1003" s="268"/>
      <c r="M1003" s="247" t="n">
        <f aca="false">M1002+1</f>
        <v>2</v>
      </c>
      <c r="N1003" s="175" t="str">
        <f aca="true">IF(D1003="","",xEURO(OFFSET(C1003,-M1003+1,0),E1003,OFFSET(C1003,-M1003+2,0),OFFSET(C1003,-M1003+2,0),OFFSET(C1003,-M1003+3,0)+AB1003,OFFSET(C1003,-M1003+4,0),0,1)*D1003)</f>
        <v/>
      </c>
      <c r="O1003" s="235" t="str">
        <f aca="true">IF(D1003="","",xEURO(OFFSET(C1003,-M1003+1,0),E1003,OFFSET(C1003,-M1003+2,0),OFFSET(C1003,-M1003+2,0),OFFSET(C1003,-M1003+3,0)+AB1003,OFFSET(C1003,-M1003+4,0),0,0))</f>
        <v/>
      </c>
      <c r="P1003" s="175" t="str">
        <f aca="false">IF(D1003="","",(O1003-F1003)*D1003*10)</f>
        <v/>
      </c>
      <c r="Q1003" s="175" t="str">
        <f aca="true">IF(D1003="","",xEURO(OFFSET(C1003,-M1003+1,0),E1003,OFFSET(C1003,-M1003+2,0),OFFSET(C1003,-M1003+2,0),OFFSET(C1003,-M1003+3,0)+AB1003,OFFSET(C1003,-M1003+4,0),0,2)/10*D1003)</f>
        <v/>
      </c>
      <c r="R1003" s="248" t="str">
        <f aca="true">IF(D1003="","",xEURO(OFFSET(C1003,-M1003+1,0),E1003,OFFSET(C1003,-M1003+2,0),OFFSET(C1003,-M1003+2,0),OFFSET(C1003,-M1003+3,0)+AB1003,OFFSET(C1003,-M1003+4,0),0,3)/100*D1003*10000)</f>
        <v/>
      </c>
      <c r="S1003" s="248" t="str">
        <f aca="true">IF(D1003="","",xEURO(OFFSET(C1003,-M1003+1,0),E1003,OFFSET(C1003,-M1003+2,0),OFFSET(C1003,-M1003+2,0),OFFSET(C1003,-M1003+3,0)+AB1003,OFFSET(C1003,-M1003+4,0),0,5)/365.25*D1003*10000)</f>
        <v/>
      </c>
      <c r="U1003" s="175" t="str">
        <f aca="true">IF(I1003="","",xEURO(OFFSET(C1003,-M1003+1,0),J1003,OFFSET(C1003,-M1003+2,0),OFFSET(C1003,-M1003+2,0),OFFSET(C1003,-M1003+3,0)+AC1003,OFFSET(C1003,-M1003+4,0),1,1)*I1003)</f>
        <v/>
      </c>
      <c r="V1003" s="235" t="str">
        <f aca="true">IF(I1003="","",xEURO(OFFSET(C1003,-M1003+1,0),J1003,OFFSET(C1003,-M1003+2,0),OFFSET(C1003,-M1003+2,0),OFFSET(C1003,-M1003+3,0)+AC1003,OFFSET(C1003,-M1003+4,0),1,0))</f>
        <v/>
      </c>
      <c r="W1003" s="175" t="str">
        <f aca="false">IF(I1003="","",(V1003-K1003)*I1003*10)</f>
        <v/>
      </c>
      <c r="X1003" s="175" t="str">
        <f aca="true">IF(I1003="","",xEURO(OFFSET(C1003,-M1003+1,0),J1003,OFFSET(C1003,-M1003+2,0),OFFSET(C1003,-M1003+2,0),OFFSET(C1003,-M1003+3,0)+AC1003,OFFSET(C1003,-M1003+4,0),1,2)/10*I1003)</f>
        <v/>
      </c>
      <c r="Y1003" s="248" t="str">
        <f aca="true">IF(I1003="","",xEURO(OFFSET(C1003,-M1003+1,0),J1003,OFFSET(C1003,-M1003+2,0),OFFSET(C1003,-M1003+2,0),OFFSET(C1003,-M1003+3,0)+AC1003,OFFSET(C1003,-M1003+4,0),1,3)/100*I1003*10000)</f>
        <v/>
      </c>
      <c r="Z1003" s="248" t="str">
        <f aca="true">IF(I1003="","",xEURO(OFFSET(C1003,-M1003+1,0),J1003,OFFSET(C1003,-M1003+2,0),OFFSET(C1003,-M1003+2,0),OFFSET(C1003,-M1003+3,0)+AC1003,OFFSET(C1003,-M1003+4,0),1,5)/365.25*I1003*10000)</f>
        <v/>
      </c>
      <c r="AB1003" s="249" t="str">
        <f aca="true">IF(D1003="","",xCalcSkew(OFFSET(C1003,-M1003,0),E1003-OFFSET(C1003,-M1003+1,0),b)/100)</f>
        <v/>
      </c>
      <c r="AC1003" s="249" t="str">
        <f aca="true">IF(I1003="","",xCalcSkew(OFFSET(C1003,-M1003,0),J1003-OFFSET(C1003,-M1003+1,0),b)/100)</f>
        <v/>
      </c>
      <c r="AE1003" s="0" t="n">
        <f aca="false">D1003*F1003*10000*-1</f>
        <v>-0</v>
      </c>
      <c r="AF1003" s="0" t="n">
        <f aca="false">I1003*K1003*10000*-1</f>
        <v>-0</v>
      </c>
      <c r="AG1003" s="0" t="n">
        <f aca="false">AE1003+AF1003</f>
        <v>-0</v>
      </c>
    </row>
    <row r="1004" customFormat="false" ht="12.75" hidden="false" customHeight="false" outlineLevel="0" collapsed="false">
      <c r="C1004" s="270" t="n">
        <f aca="false">INDEX(Inputs!$1:$65536,MATCH(C1001,Inputs!C:C,0),6)</f>
        <v>0.375</v>
      </c>
      <c r="D1004" s="265"/>
      <c r="E1004" s="266"/>
      <c r="F1004" s="266"/>
      <c r="G1004" s="267"/>
      <c r="I1004" s="265"/>
      <c r="J1004" s="266"/>
      <c r="K1004" s="266"/>
      <c r="L1004" s="268"/>
      <c r="M1004" s="247" t="n">
        <f aca="false">M1003+1</f>
        <v>3</v>
      </c>
      <c r="N1004" s="175" t="str">
        <f aca="true">IF(D1004="","",xEURO(OFFSET(C1004,-M1004+1,0),E1004,OFFSET(C1004,-M1004+2,0),OFFSET(C1004,-M1004+2,0),OFFSET(C1004,-M1004+3,0)+AB1004,OFFSET(C1004,-M1004+4,0),0,1)*D1004)</f>
        <v/>
      </c>
      <c r="O1004" s="235" t="str">
        <f aca="true">IF(D1004="","",xEURO(OFFSET(C1004,-M1004+1,0),E1004,OFFSET(C1004,-M1004+2,0),OFFSET(C1004,-M1004+2,0),OFFSET(C1004,-M1004+3,0)+AB1004,OFFSET(C1004,-M1004+4,0),0,0))</f>
        <v/>
      </c>
      <c r="P1004" s="175" t="str">
        <f aca="false">IF(D1004="","",(O1004-F1004)*D1004*10)</f>
        <v/>
      </c>
      <c r="Q1004" s="175" t="str">
        <f aca="true">IF(D1004="","",xEURO(OFFSET(C1004,-M1004+1,0),E1004,OFFSET(C1004,-M1004+2,0),OFFSET(C1004,-M1004+2,0),OFFSET(C1004,-M1004+3,0)+AB1004,OFFSET(C1004,-M1004+4,0),0,2)/10*D1004)</f>
        <v/>
      </c>
      <c r="R1004" s="248" t="str">
        <f aca="true">IF(D1004="","",xEURO(OFFSET(C1004,-M1004+1,0),E1004,OFFSET(C1004,-M1004+2,0),OFFSET(C1004,-M1004+2,0),OFFSET(C1004,-M1004+3,0)+AB1004,OFFSET(C1004,-M1004+4,0),0,3)/100*D1004*10000)</f>
        <v/>
      </c>
      <c r="S1004" s="248" t="str">
        <f aca="true">IF(D1004="","",xEURO(OFFSET(C1004,-M1004+1,0),E1004,OFFSET(C1004,-M1004+2,0),OFFSET(C1004,-M1004+2,0),OFFSET(C1004,-M1004+3,0)+AB1004,OFFSET(C1004,-M1004+4,0),0,5)/365.25*D1004*10000)</f>
        <v/>
      </c>
      <c r="U1004" s="175" t="str">
        <f aca="true">IF(I1004="","",xEURO(OFFSET(C1004,-M1004+1,0),J1004,OFFSET(C1004,-M1004+2,0),OFFSET(C1004,-M1004+2,0),OFFSET(C1004,-M1004+3,0)+AC1004,OFFSET(C1004,-M1004+4,0),1,1)*I1004)</f>
        <v/>
      </c>
      <c r="V1004" s="235" t="str">
        <f aca="true">IF(I1004="","",xEURO(OFFSET(C1004,-M1004+1,0),J1004,OFFSET(C1004,-M1004+2,0),OFFSET(C1004,-M1004+2,0),OFFSET(C1004,-M1004+3,0)+AC1004,OFFSET(C1004,-M1004+4,0),1,0))</f>
        <v/>
      </c>
      <c r="W1004" s="175" t="str">
        <f aca="false">IF(I1004="","",(V1004-K1004)*I1004*10)</f>
        <v/>
      </c>
      <c r="X1004" s="175" t="str">
        <f aca="true">IF(I1004="","",xEURO(OFFSET(C1004,-M1004+1,0),J1004,OFFSET(C1004,-M1004+2,0),OFFSET(C1004,-M1004+2,0),OFFSET(C1004,-M1004+3,0)+AC1004,OFFSET(C1004,-M1004+4,0),1,2)/10*I1004)</f>
        <v/>
      </c>
      <c r="Y1004" s="248" t="str">
        <f aca="true">IF(I1004="","",xEURO(OFFSET(C1004,-M1004+1,0),J1004,OFFSET(C1004,-M1004+2,0),OFFSET(C1004,-M1004+2,0),OFFSET(C1004,-M1004+3,0)+AC1004,OFFSET(C1004,-M1004+4,0),1,3)/100*I1004*10000)</f>
        <v/>
      </c>
      <c r="Z1004" s="248" t="str">
        <f aca="true">IF(I1004="","",xEURO(OFFSET(C1004,-M1004+1,0),J1004,OFFSET(C1004,-M1004+2,0),OFFSET(C1004,-M1004+2,0),OFFSET(C1004,-M1004+3,0)+AC1004,OFFSET(C1004,-M1004+4,0),1,5)/365.25*I1004*10000)</f>
        <v/>
      </c>
      <c r="AB1004" s="249" t="str">
        <f aca="true">IF(D1004="","",xCalcSkew(OFFSET(C1004,-M1004,0),E1004-OFFSET(C1004,-M1004+1,0),b)/100)</f>
        <v/>
      </c>
      <c r="AC1004" s="249" t="str">
        <f aca="true">IF(I1004="","",xCalcSkew(OFFSET(C1004,-M1004,0),J1004-OFFSET(C1004,-M1004+1,0),b)/100)</f>
        <v/>
      </c>
      <c r="AE1004" s="0" t="n">
        <f aca="false">D1004*F1004*10000*-1</f>
        <v>-0</v>
      </c>
      <c r="AF1004" s="0" t="n">
        <f aca="false">I1004*K1004*10000*-1</f>
        <v>-0</v>
      </c>
      <c r="AG1004" s="0" t="n">
        <f aca="false">AE1004+AF1004</f>
        <v>-0</v>
      </c>
    </row>
    <row r="1005" customFormat="false" ht="12.75" hidden="false" customHeight="false" outlineLevel="0" collapsed="false">
      <c r="C1005" s="271" t="n">
        <f aca="false">INDEX(Inputs!$1:$65536,MATCH(C1001,Inputs!C:C,0),9)</f>
        <v>802</v>
      </c>
      <c r="D1005" s="265"/>
      <c r="E1005" s="266"/>
      <c r="F1005" s="266"/>
      <c r="G1005" s="267"/>
      <c r="I1005" s="265"/>
      <c r="J1005" s="266"/>
      <c r="K1005" s="266"/>
      <c r="L1005" s="268"/>
      <c r="M1005" s="247" t="n">
        <f aca="false">M1004+1</f>
        <v>4</v>
      </c>
      <c r="N1005" s="175" t="str">
        <f aca="true">IF(D1005="","",xEURO(OFFSET(C1005,-M1005+1,0),E1005,OFFSET(C1005,-M1005+2,0),OFFSET(C1005,-M1005+2,0),OFFSET(C1005,-M1005+3,0)+AB1005,OFFSET(C1005,-M1005+4,0),0,1)*D1005)</f>
        <v/>
      </c>
      <c r="O1005" s="235" t="str">
        <f aca="true">IF(D1005="","",xEURO(OFFSET(C1005,-M1005+1,0),E1005,OFFSET(C1005,-M1005+2,0),OFFSET(C1005,-M1005+2,0),OFFSET(C1005,-M1005+3,0)+AB1005,OFFSET(C1005,-M1005+4,0),0,0))</f>
        <v/>
      </c>
      <c r="P1005" s="175" t="str">
        <f aca="false">IF(D1005="","",(O1005-F1005)*D1005*10)</f>
        <v/>
      </c>
      <c r="Q1005" s="175" t="str">
        <f aca="true">IF(D1005="","",xEURO(OFFSET(C1005,-M1005+1,0),E1005,OFFSET(C1005,-M1005+2,0),OFFSET(C1005,-M1005+2,0),OFFSET(C1005,-M1005+3,0)+AB1005,OFFSET(C1005,-M1005+4,0),0,2)/10*D1005)</f>
        <v/>
      </c>
      <c r="R1005" s="248" t="str">
        <f aca="true">IF(D1005="","",xEURO(OFFSET(C1005,-M1005+1,0),E1005,OFFSET(C1005,-M1005+2,0),OFFSET(C1005,-M1005+2,0),OFFSET(C1005,-M1005+3,0)+AB1005,OFFSET(C1005,-M1005+4,0),0,3)/100*D1005*10000)</f>
        <v/>
      </c>
      <c r="S1005" s="248" t="str">
        <f aca="true">IF(D1005="","",xEURO(OFFSET(C1005,-M1005+1,0),E1005,OFFSET(C1005,-M1005+2,0),OFFSET(C1005,-M1005+2,0),OFFSET(C1005,-M1005+3,0)+AB1005,OFFSET(C1005,-M1005+4,0),0,5)/365.25*D1005*10000)</f>
        <v/>
      </c>
      <c r="U1005" s="175" t="str">
        <f aca="true">IF(I1005="","",xEURO(OFFSET(C1005,-M1005+1,0),J1005,OFFSET(C1005,-M1005+2,0),OFFSET(C1005,-M1005+2,0),OFFSET(C1005,-M1005+3,0)+AC1005,OFFSET(C1005,-M1005+4,0),1,1)*I1005)</f>
        <v/>
      </c>
      <c r="V1005" s="235" t="str">
        <f aca="true">IF(I1005="","",xEURO(OFFSET(C1005,-M1005+1,0),J1005,OFFSET(C1005,-M1005+2,0),OFFSET(C1005,-M1005+2,0),OFFSET(C1005,-M1005+3,0)+AC1005,OFFSET(C1005,-M1005+4,0),1,0))</f>
        <v/>
      </c>
      <c r="W1005" s="175" t="str">
        <f aca="false">IF(I1005="","",(V1005-K1005)*I1005*10)</f>
        <v/>
      </c>
      <c r="X1005" s="175" t="str">
        <f aca="true">IF(I1005="","",xEURO(OFFSET(C1005,-M1005+1,0),J1005,OFFSET(C1005,-M1005+2,0),OFFSET(C1005,-M1005+2,0),OFFSET(C1005,-M1005+3,0)+AC1005,OFFSET(C1005,-M1005+4,0),1,2)/10*I1005)</f>
        <v/>
      </c>
      <c r="Y1005" s="248" t="str">
        <f aca="true">IF(I1005="","",xEURO(OFFSET(C1005,-M1005+1,0),J1005,OFFSET(C1005,-M1005+2,0),OFFSET(C1005,-M1005+2,0),OFFSET(C1005,-M1005+3,0)+AC1005,OFFSET(C1005,-M1005+4,0),1,3)/100*I1005*10000)</f>
        <v/>
      </c>
      <c r="Z1005" s="248" t="str">
        <f aca="true">IF(I1005="","",xEURO(OFFSET(C1005,-M1005+1,0),J1005,OFFSET(C1005,-M1005+2,0),OFFSET(C1005,-M1005+2,0),OFFSET(C1005,-M1005+3,0)+AC1005,OFFSET(C1005,-M1005+4,0),1,5)/365.25*I1005*10000)</f>
        <v/>
      </c>
      <c r="AB1005" s="249" t="str">
        <f aca="true">IF(D1005="","",xCalcSkew(OFFSET(C1005,-M1005,0),E1005-OFFSET(C1005,-M1005+1,0),b)/100)</f>
        <v/>
      </c>
      <c r="AC1005" s="249" t="str">
        <f aca="true">IF(I1005="","",xCalcSkew(OFFSET(C1005,-M1005,0),J1005-OFFSET(C1005,-M1005+1,0),b)/100)</f>
        <v/>
      </c>
      <c r="AE1005" s="0" t="n">
        <f aca="false">D1005*F1005*10000*-1</f>
        <v>-0</v>
      </c>
      <c r="AF1005" s="0" t="n">
        <f aca="false">I1005*K1005*10000*-1</f>
        <v>-0</v>
      </c>
      <c r="AG1005" s="0" t="n">
        <f aca="false">AE1005+AF1005</f>
        <v>-0</v>
      </c>
    </row>
    <row r="1006" customFormat="false" ht="12.75" hidden="false" customHeight="false" outlineLevel="0" collapsed="false">
      <c r="C1006" s="272" t="n">
        <f aca="false">D1037+I1037</f>
        <v>0</v>
      </c>
      <c r="D1006" s="265"/>
      <c r="E1006" s="266"/>
      <c r="F1006" s="266"/>
      <c r="G1006" s="267"/>
      <c r="I1006" s="265"/>
      <c r="J1006" s="266"/>
      <c r="K1006" s="266"/>
      <c r="L1006" s="268"/>
      <c r="M1006" s="247" t="n">
        <f aca="false">M1005+1</f>
        <v>5</v>
      </c>
      <c r="N1006" s="175" t="str">
        <f aca="true">IF(D1006="","",xEURO(OFFSET(C1006,-M1006+1,0),E1006,OFFSET(C1006,-M1006+2,0),OFFSET(C1006,-M1006+2,0),OFFSET(C1006,-M1006+3,0)+AB1006,OFFSET(C1006,-M1006+4,0),0,1)*D1006)</f>
        <v/>
      </c>
      <c r="O1006" s="235" t="str">
        <f aca="true">IF(D1006="","",xEURO(OFFSET(C1006,-M1006+1,0),E1006,OFFSET(C1006,-M1006+2,0),OFFSET(C1006,-M1006+2,0),OFFSET(C1006,-M1006+3,0)+AB1006,OFFSET(C1006,-M1006+4,0),0,0))</f>
        <v/>
      </c>
      <c r="P1006" s="175" t="str">
        <f aca="false">IF(D1006="","",(O1006-F1006)*D1006*10)</f>
        <v/>
      </c>
      <c r="Q1006" s="175" t="str">
        <f aca="true">IF(D1006="","",xEURO(OFFSET(C1006,-M1006+1,0),E1006,OFFSET(C1006,-M1006+2,0),OFFSET(C1006,-M1006+2,0),OFFSET(C1006,-M1006+3,0)+AB1006,OFFSET(C1006,-M1006+4,0),0,2)/10*D1006)</f>
        <v/>
      </c>
      <c r="R1006" s="248" t="str">
        <f aca="true">IF(D1006="","",xEURO(OFFSET(C1006,-M1006+1,0),E1006,OFFSET(C1006,-M1006+2,0),OFFSET(C1006,-M1006+2,0),OFFSET(C1006,-M1006+3,0)+AB1006,OFFSET(C1006,-M1006+4,0),0,3)/100*D1006*10000)</f>
        <v/>
      </c>
      <c r="S1006" s="248" t="str">
        <f aca="true">IF(D1006="","",xEURO(OFFSET(C1006,-M1006+1,0),E1006,OFFSET(C1006,-M1006+2,0),OFFSET(C1006,-M1006+2,0),OFFSET(C1006,-M1006+3,0)+AB1006,OFFSET(C1006,-M1006+4,0),0,5)/365.25*D1006*10000)</f>
        <v/>
      </c>
      <c r="U1006" s="175" t="str">
        <f aca="true">IF(I1006="","",xEURO(OFFSET(C1006,-M1006+1,0),J1006,OFFSET(C1006,-M1006+2,0),OFFSET(C1006,-M1006+2,0),OFFSET(C1006,-M1006+3,0)+AC1006,OFFSET(C1006,-M1006+4,0),1,1)*I1006)</f>
        <v/>
      </c>
      <c r="V1006" s="235" t="str">
        <f aca="true">IF(I1006="","",xEURO(OFFSET(C1006,-M1006+1,0),J1006,OFFSET(C1006,-M1006+2,0),OFFSET(C1006,-M1006+2,0),OFFSET(C1006,-M1006+3,0)+AC1006,OFFSET(C1006,-M1006+4,0),1,0))</f>
        <v/>
      </c>
      <c r="W1006" s="175" t="str">
        <f aca="false">IF(I1006="","",(V1006-K1006)*I1006*10)</f>
        <v/>
      </c>
      <c r="X1006" s="175" t="str">
        <f aca="true">IF(I1006="","",xEURO(OFFSET(C1006,-M1006+1,0),J1006,OFFSET(C1006,-M1006+2,0),OFFSET(C1006,-M1006+2,0),OFFSET(C1006,-M1006+3,0)+AC1006,OFFSET(C1006,-M1006+4,0),1,2)/10*I1006)</f>
        <v/>
      </c>
      <c r="Y1006" s="248" t="str">
        <f aca="true">IF(I1006="","",xEURO(OFFSET(C1006,-M1006+1,0),J1006,OFFSET(C1006,-M1006+2,0),OFFSET(C1006,-M1006+2,0),OFFSET(C1006,-M1006+3,0)+AC1006,OFFSET(C1006,-M1006+4,0),1,3)/100*I1006*10000)</f>
        <v/>
      </c>
      <c r="Z1006" s="248" t="str">
        <f aca="true">IF(I1006="","",xEURO(OFFSET(C1006,-M1006+1,0),J1006,OFFSET(C1006,-M1006+2,0),OFFSET(C1006,-M1006+2,0),OFFSET(C1006,-M1006+3,0)+AC1006,OFFSET(C1006,-M1006+4,0),1,5)/365.25*I1006*10000)</f>
        <v/>
      </c>
      <c r="AB1006" s="249" t="str">
        <f aca="true">IF(D1006="","",xCalcSkew(OFFSET(C1006,-M1006,0),E1006-OFFSET(C1006,-M1006+1,0),b)/100)</f>
        <v/>
      </c>
      <c r="AC1006" s="249" t="str">
        <f aca="true">IF(I1006="","",xCalcSkew(OFFSET(C1006,-M1006,0),J1006-OFFSET(C1006,-M1006+1,0),b)/100)</f>
        <v/>
      </c>
      <c r="AE1006" s="0" t="n">
        <f aca="false">D1006*F1006*10000*-1</f>
        <v>-0</v>
      </c>
      <c r="AF1006" s="0" t="n">
        <f aca="false">I1006*K1006*10000*-1</f>
        <v>-0</v>
      </c>
      <c r="AG1006" s="0" t="n">
        <f aca="false">AE1006+AF1006</f>
        <v>-0</v>
      </c>
    </row>
    <row r="1007" customFormat="false" ht="12.75" hidden="false" customHeight="false" outlineLevel="0" collapsed="false">
      <c r="C1007" s="272" t="n">
        <f aca="false">N1037+U1037</f>
        <v>0</v>
      </c>
      <c r="D1007" s="265"/>
      <c r="E1007" s="266"/>
      <c r="F1007" s="266"/>
      <c r="G1007" s="267"/>
      <c r="I1007" s="265"/>
      <c r="J1007" s="266"/>
      <c r="K1007" s="266"/>
      <c r="L1007" s="268"/>
      <c r="M1007" s="247" t="n">
        <f aca="false">M1006+1</f>
        <v>6</v>
      </c>
      <c r="N1007" s="175" t="str">
        <f aca="true">IF(D1007="","",xEURO(OFFSET(C1007,-M1007+1,0),E1007,OFFSET(C1007,-M1007+2,0),OFFSET(C1007,-M1007+2,0),OFFSET(C1007,-M1007+3,0)+AB1007,OFFSET(C1007,-M1007+4,0),0,1)*D1007)</f>
        <v/>
      </c>
      <c r="O1007" s="235" t="str">
        <f aca="true">IF(D1007="","",xEURO(OFFSET(C1007,-M1007+1,0),E1007,OFFSET(C1007,-M1007+2,0),OFFSET(C1007,-M1007+2,0),OFFSET(C1007,-M1007+3,0)+AB1007,OFFSET(C1007,-M1007+4,0),0,0))</f>
        <v/>
      </c>
      <c r="P1007" s="175" t="str">
        <f aca="false">IF(D1007="","",(O1007-F1007)*D1007*10)</f>
        <v/>
      </c>
      <c r="Q1007" s="175" t="str">
        <f aca="true">IF(D1007="","",xEURO(OFFSET(C1007,-M1007+1,0),E1007,OFFSET(C1007,-M1007+2,0),OFFSET(C1007,-M1007+2,0),OFFSET(C1007,-M1007+3,0)+AB1007,OFFSET(C1007,-M1007+4,0),0,2)/10*D1007)</f>
        <v/>
      </c>
      <c r="R1007" s="248" t="str">
        <f aca="true">IF(D1007="","",xEURO(OFFSET(C1007,-M1007+1,0),E1007,OFFSET(C1007,-M1007+2,0),OFFSET(C1007,-M1007+2,0),OFFSET(C1007,-M1007+3,0)+AB1007,OFFSET(C1007,-M1007+4,0),0,3)/100*D1007*10000)</f>
        <v/>
      </c>
      <c r="S1007" s="248" t="str">
        <f aca="true">IF(D1007="","",xEURO(OFFSET(C1007,-M1007+1,0),E1007,OFFSET(C1007,-M1007+2,0),OFFSET(C1007,-M1007+2,0),OFFSET(C1007,-M1007+3,0)+AB1007,OFFSET(C1007,-M1007+4,0),0,5)/365.25*D1007*10000)</f>
        <v/>
      </c>
      <c r="U1007" s="175" t="str">
        <f aca="true">IF(I1007="","",xEURO(OFFSET(C1007,-M1007+1,0),J1007,OFFSET(C1007,-M1007+2,0),OFFSET(C1007,-M1007+2,0),OFFSET(C1007,-M1007+3,0)+AC1007,OFFSET(C1007,-M1007+4,0),1,1)*I1007)</f>
        <v/>
      </c>
      <c r="V1007" s="235" t="str">
        <f aca="true">IF(I1007="","",xEURO(OFFSET(C1007,-M1007+1,0),J1007,OFFSET(C1007,-M1007+2,0),OFFSET(C1007,-M1007+2,0),OFFSET(C1007,-M1007+3,0)+AC1007,OFFSET(C1007,-M1007+4,0),1,0))</f>
        <v/>
      </c>
      <c r="W1007" s="175" t="str">
        <f aca="false">IF(I1007="","",(V1007-K1007)*I1007*10)</f>
        <v/>
      </c>
      <c r="X1007" s="175" t="str">
        <f aca="true">IF(I1007="","",xEURO(OFFSET(C1007,-M1007+1,0),J1007,OFFSET(C1007,-M1007+2,0),OFFSET(C1007,-M1007+2,0),OFFSET(C1007,-M1007+3,0)+AC1007,OFFSET(C1007,-M1007+4,0),1,2)/10*I1007)</f>
        <v/>
      </c>
      <c r="Y1007" s="248" t="str">
        <f aca="true">IF(I1007="","",xEURO(OFFSET(C1007,-M1007+1,0),J1007,OFFSET(C1007,-M1007+2,0),OFFSET(C1007,-M1007+2,0),OFFSET(C1007,-M1007+3,0)+AC1007,OFFSET(C1007,-M1007+4,0),1,3)/100*I1007*10000)</f>
        <v/>
      </c>
      <c r="Z1007" s="248" t="str">
        <f aca="true">IF(I1007="","",xEURO(OFFSET(C1007,-M1007+1,0),J1007,OFFSET(C1007,-M1007+2,0),OFFSET(C1007,-M1007+2,0),OFFSET(C1007,-M1007+3,0)+AC1007,OFFSET(C1007,-M1007+4,0),1,5)/365.25*I1007*10000)</f>
        <v/>
      </c>
      <c r="AB1007" s="249" t="str">
        <f aca="true">IF(D1007="","",xCalcSkew(OFFSET(C1007,-M1007,0),E1007-OFFSET(C1007,-M1007+1,0),b)/100)</f>
        <v/>
      </c>
      <c r="AC1007" s="249" t="str">
        <f aca="true">IF(I1007="","",xCalcSkew(OFFSET(C1007,-M1007,0),J1007-OFFSET(C1007,-M1007+1,0),b)/100)</f>
        <v/>
      </c>
      <c r="AE1007" s="0" t="n">
        <f aca="false">D1007*F1007*10000*-1</f>
        <v>-0</v>
      </c>
      <c r="AF1007" s="0" t="n">
        <f aca="false">I1007*K1007*10000*-1</f>
        <v>-0</v>
      </c>
      <c r="AG1007" s="0" t="n">
        <f aca="false">AE1007+AF1007</f>
        <v>-0</v>
      </c>
    </row>
    <row r="1008" customFormat="false" ht="12.75" hidden="false" customHeight="false" outlineLevel="0" collapsed="false">
      <c r="C1008" s="273" t="n">
        <f aca="false">Q1037+X1037</f>
        <v>0</v>
      </c>
      <c r="D1008" s="265"/>
      <c r="E1008" s="266"/>
      <c r="F1008" s="266"/>
      <c r="G1008" s="267"/>
      <c r="I1008" s="265"/>
      <c r="J1008" s="266"/>
      <c r="K1008" s="266"/>
      <c r="L1008" s="268"/>
      <c r="M1008" s="247" t="n">
        <f aca="false">M1007+1</f>
        <v>7</v>
      </c>
      <c r="N1008" s="175" t="str">
        <f aca="true">IF(D1008="","",xEURO(OFFSET(C1008,-M1008+1,0),E1008,OFFSET(C1008,-M1008+2,0),OFFSET(C1008,-M1008+2,0),OFFSET(C1008,-M1008+3,0)+AB1008,OFFSET(C1008,-M1008+4,0),0,1)*D1008)</f>
        <v/>
      </c>
      <c r="O1008" s="235" t="str">
        <f aca="true">IF(D1008="","",xEURO(OFFSET(C1008,-M1008+1,0),E1008,OFFSET(C1008,-M1008+2,0),OFFSET(C1008,-M1008+2,0),OFFSET(C1008,-M1008+3,0)+AB1008,OFFSET(C1008,-M1008+4,0),0,0))</f>
        <v/>
      </c>
      <c r="P1008" s="175" t="str">
        <f aca="false">IF(D1008="","",(O1008-F1008)*D1008*10)</f>
        <v/>
      </c>
      <c r="Q1008" s="175" t="str">
        <f aca="true">IF(D1008="","",xEURO(OFFSET(C1008,-M1008+1,0),E1008,OFFSET(C1008,-M1008+2,0),OFFSET(C1008,-M1008+2,0),OFFSET(C1008,-M1008+3,0)+AB1008,OFFSET(C1008,-M1008+4,0),0,2)/10*D1008)</f>
        <v/>
      </c>
      <c r="R1008" s="248" t="str">
        <f aca="true">IF(D1008="","",xEURO(OFFSET(C1008,-M1008+1,0),E1008,OFFSET(C1008,-M1008+2,0),OFFSET(C1008,-M1008+2,0),OFFSET(C1008,-M1008+3,0)+AB1008,OFFSET(C1008,-M1008+4,0),0,3)/100*D1008*10000)</f>
        <v/>
      </c>
      <c r="S1008" s="248" t="str">
        <f aca="true">IF(D1008="","",xEURO(OFFSET(C1008,-M1008+1,0),E1008,OFFSET(C1008,-M1008+2,0),OFFSET(C1008,-M1008+2,0),OFFSET(C1008,-M1008+3,0)+AB1008,OFFSET(C1008,-M1008+4,0),0,5)/365.25*D1008*10000)</f>
        <v/>
      </c>
      <c r="U1008" s="175" t="str">
        <f aca="true">IF(I1008="","",xEURO(OFFSET(C1008,-M1008+1,0),J1008,OFFSET(C1008,-M1008+2,0),OFFSET(C1008,-M1008+2,0),OFFSET(C1008,-M1008+3,0)+AC1008,OFFSET(C1008,-M1008+4,0),1,1)*I1008)</f>
        <v/>
      </c>
      <c r="V1008" s="235" t="str">
        <f aca="true">IF(I1008="","",xEURO(OFFSET(C1008,-M1008+1,0),J1008,OFFSET(C1008,-M1008+2,0),OFFSET(C1008,-M1008+2,0),OFFSET(C1008,-M1008+3,0)+AC1008,OFFSET(C1008,-M1008+4,0),1,0))</f>
        <v/>
      </c>
      <c r="W1008" s="175" t="str">
        <f aca="false">IF(I1008="","",(V1008-K1008)*I1008*10)</f>
        <v/>
      </c>
      <c r="X1008" s="175" t="str">
        <f aca="true">IF(I1008="","",xEURO(OFFSET(C1008,-M1008+1,0),J1008,OFFSET(C1008,-M1008+2,0),OFFSET(C1008,-M1008+2,0),OFFSET(C1008,-M1008+3,0)+AC1008,OFFSET(C1008,-M1008+4,0),1,2)/10*I1008)</f>
        <v/>
      </c>
      <c r="Y1008" s="248" t="str">
        <f aca="true">IF(I1008="","",xEURO(OFFSET(C1008,-M1008+1,0),J1008,OFFSET(C1008,-M1008+2,0),OFFSET(C1008,-M1008+2,0),OFFSET(C1008,-M1008+3,0)+AC1008,OFFSET(C1008,-M1008+4,0),1,3)/100*I1008*10000)</f>
        <v/>
      </c>
      <c r="Z1008" s="248" t="str">
        <f aca="true">IF(I1008="","",xEURO(OFFSET(C1008,-M1008+1,0),J1008,OFFSET(C1008,-M1008+2,0),OFFSET(C1008,-M1008+2,0),OFFSET(C1008,-M1008+3,0)+AC1008,OFFSET(C1008,-M1008+4,0),1,5)/365.25*I1008*10000)</f>
        <v/>
      </c>
      <c r="AB1008" s="249" t="str">
        <f aca="true">IF(D1008="","",xCalcSkew(OFFSET(C1008,-M1008,0),E1008-OFFSET(C1008,-M1008+1,0),b)/100)</f>
        <v/>
      </c>
      <c r="AC1008" s="249" t="str">
        <f aca="true">IF(I1008="","",xCalcSkew(OFFSET(C1008,-M1008,0),J1008-OFFSET(C1008,-M1008+1,0),b)/100)</f>
        <v/>
      </c>
      <c r="AE1008" s="0" t="n">
        <f aca="false">D1008*F1008*10000*-1</f>
        <v>-0</v>
      </c>
      <c r="AF1008" s="0" t="n">
        <f aca="false">I1008*K1008*10000*-1</f>
        <v>-0</v>
      </c>
      <c r="AG1008" s="0" t="n">
        <f aca="false">AE1008+AF1008</f>
        <v>-0</v>
      </c>
    </row>
    <row r="1009" customFormat="false" ht="12.75" hidden="false" customHeight="false" outlineLevel="0" collapsed="false">
      <c r="C1009" s="272" t="n">
        <f aca="false">R1037+Y1037</f>
        <v>0</v>
      </c>
      <c r="D1009" s="265"/>
      <c r="E1009" s="266"/>
      <c r="F1009" s="266"/>
      <c r="G1009" s="267"/>
      <c r="I1009" s="265"/>
      <c r="J1009" s="266"/>
      <c r="K1009" s="266"/>
      <c r="L1009" s="268"/>
      <c r="M1009" s="247" t="n">
        <f aca="false">M1008+1</f>
        <v>8</v>
      </c>
      <c r="N1009" s="175" t="str">
        <f aca="true">IF(D1009="","",xEURO(OFFSET(C1009,-M1009+1,0),E1009,OFFSET(C1009,-M1009+2,0),OFFSET(C1009,-M1009+2,0),OFFSET(C1009,-M1009+3,0)+AB1009,OFFSET(C1009,-M1009+4,0),0,1)*D1009)</f>
        <v/>
      </c>
      <c r="O1009" s="235" t="str">
        <f aca="true">IF(D1009="","",xEURO(OFFSET(C1009,-M1009+1,0),E1009,OFFSET(C1009,-M1009+2,0),OFFSET(C1009,-M1009+2,0),OFFSET(C1009,-M1009+3,0)+AB1009,OFFSET(C1009,-M1009+4,0),0,0))</f>
        <v/>
      </c>
      <c r="P1009" s="175" t="str">
        <f aca="false">IF(D1009="","",(O1009-F1009)*D1009*10)</f>
        <v/>
      </c>
      <c r="Q1009" s="175" t="str">
        <f aca="true">IF(D1009="","",xEURO(OFFSET(C1009,-M1009+1,0),E1009,OFFSET(C1009,-M1009+2,0),OFFSET(C1009,-M1009+2,0),OFFSET(C1009,-M1009+3,0)+AB1009,OFFSET(C1009,-M1009+4,0),0,2)/10*D1009)</f>
        <v/>
      </c>
      <c r="R1009" s="248" t="str">
        <f aca="true">IF(D1009="","",xEURO(OFFSET(C1009,-M1009+1,0),E1009,OFFSET(C1009,-M1009+2,0),OFFSET(C1009,-M1009+2,0),OFFSET(C1009,-M1009+3,0)+AB1009,OFFSET(C1009,-M1009+4,0),0,3)/100*D1009*10000)</f>
        <v/>
      </c>
      <c r="S1009" s="248" t="str">
        <f aca="true">IF(D1009="","",xEURO(OFFSET(C1009,-M1009+1,0),E1009,OFFSET(C1009,-M1009+2,0),OFFSET(C1009,-M1009+2,0),OFFSET(C1009,-M1009+3,0)+AB1009,OFFSET(C1009,-M1009+4,0),0,5)/365.25*D1009*10000)</f>
        <v/>
      </c>
      <c r="U1009" s="175" t="str">
        <f aca="true">IF(I1009="","",xEURO(OFFSET(C1009,-M1009+1,0),J1009,OFFSET(C1009,-M1009+2,0),OFFSET(C1009,-M1009+2,0),OFFSET(C1009,-M1009+3,0)+AC1009,OFFSET(C1009,-M1009+4,0),1,1)*I1009)</f>
        <v/>
      </c>
      <c r="V1009" s="235" t="str">
        <f aca="true">IF(I1009="","",xEURO(OFFSET(C1009,-M1009+1,0),J1009,OFFSET(C1009,-M1009+2,0),OFFSET(C1009,-M1009+2,0),OFFSET(C1009,-M1009+3,0)+AC1009,OFFSET(C1009,-M1009+4,0),1,0))</f>
        <v/>
      </c>
      <c r="W1009" s="175" t="str">
        <f aca="false">IF(I1009="","",(V1009-K1009)*I1009*10)</f>
        <v/>
      </c>
      <c r="X1009" s="175" t="str">
        <f aca="true">IF(I1009="","",xEURO(OFFSET(C1009,-M1009+1,0),J1009,OFFSET(C1009,-M1009+2,0),OFFSET(C1009,-M1009+2,0),OFFSET(C1009,-M1009+3,0)+AC1009,OFFSET(C1009,-M1009+4,0),1,2)/10*I1009)</f>
        <v/>
      </c>
      <c r="Y1009" s="248" t="str">
        <f aca="true">IF(I1009="","",xEURO(OFFSET(C1009,-M1009+1,0),J1009,OFFSET(C1009,-M1009+2,0),OFFSET(C1009,-M1009+2,0),OFFSET(C1009,-M1009+3,0)+AC1009,OFFSET(C1009,-M1009+4,0),1,3)/100*I1009*10000)</f>
        <v/>
      </c>
      <c r="Z1009" s="248" t="str">
        <f aca="true">IF(I1009="","",xEURO(OFFSET(C1009,-M1009+1,0),J1009,OFFSET(C1009,-M1009+2,0),OFFSET(C1009,-M1009+2,0),OFFSET(C1009,-M1009+3,0)+AC1009,OFFSET(C1009,-M1009+4,0),1,5)/365.25*I1009*10000)</f>
        <v/>
      </c>
      <c r="AB1009" s="249" t="str">
        <f aca="true">IF(D1009="","",xCalcSkew(OFFSET(C1009,-M1009,0),E1009-OFFSET(C1009,-M1009+1,0),b)/100)</f>
        <v/>
      </c>
      <c r="AC1009" s="249" t="str">
        <f aca="true">IF(I1009="","",xCalcSkew(OFFSET(C1009,-M1009,0),J1009-OFFSET(C1009,-M1009+1,0),b)/100)</f>
        <v/>
      </c>
      <c r="AE1009" s="0" t="n">
        <f aca="false">D1009*F1009*10000*-1</f>
        <v>-0</v>
      </c>
      <c r="AF1009" s="0" t="n">
        <f aca="false">I1009*K1009*10000*-1</f>
        <v>-0</v>
      </c>
      <c r="AG1009" s="0" t="n">
        <f aca="false">AE1009+AF1009</f>
        <v>-0</v>
      </c>
    </row>
    <row r="1010" customFormat="false" ht="12.75" hidden="false" customHeight="false" outlineLevel="0" collapsed="false">
      <c r="C1010" s="272" t="n">
        <f aca="false">S1037+Z1037</f>
        <v>0</v>
      </c>
      <c r="D1010" s="265"/>
      <c r="E1010" s="266"/>
      <c r="F1010" s="266"/>
      <c r="G1010" s="267"/>
      <c r="I1010" s="265"/>
      <c r="J1010" s="266"/>
      <c r="K1010" s="266"/>
      <c r="L1010" s="268"/>
      <c r="M1010" s="247" t="n">
        <f aca="false">M1009+1</f>
        <v>9</v>
      </c>
      <c r="N1010" s="175" t="str">
        <f aca="true">IF(D1010="","",xEURO(OFFSET(C1010,-M1010+1,0),E1010,OFFSET(C1010,-M1010+2,0),OFFSET(C1010,-M1010+2,0),OFFSET(C1010,-M1010+3,0)+AB1010,OFFSET(C1010,-M1010+4,0),0,1)*D1010)</f>
        <v/>
      </c>
      <c r="O1010" s="235" t="str">
        <f aca="true">IF(D1010="","",xEURO(OFFSET(C1010,-M1010+1,0),E1010,OFFSET(C1010,-M1010+2,0),OFFSET(C1010,-M1010+2,0),OFFSET(C1010,-M1010+3,0)+AB1010,OFFSET(C1010,-M1010+4,0),0,0))</f>
        <v/>
      </c>
      <c r="P1010" s="175" t="str">
        <f aca="false">IF(D1010="","",(O1010-F1010)*D1010*10)</f>
        <v/>
      </c>
      <c r="Q1010" s="175" t="str">
        <f aca="true">IF(D1010="","",xEURO(OFFSET(C1010,-M1010+1,0),E1010,OFFSET(C1010,-M1010+2,0),OFFSET(C1010,-M1010+2,0),OFFSET(C1010,-M1010+3,0)+AB1010,OFFSET(C1010,-M1010+4,0),0,2)/10*D1010)</f>
        <v/>
      </c>
      <c r="R1010" s="248" t="str">
        <f aca="true">IF(D1010="","",xEURO(OFFSET(C1010,-M1010+1,0),E1010,OFFSET(C1010,-M1010+2,0),OFFSET(C1010,-M1010+2,0),OFFSET(C1010,-M1010+3,0)+AB1010,OFFSET(C1010,-M1010+4,0),0,3)/100*D1010*10000)</f>
        <v/>
      </c>
      <c r="S1010" s="248" t="str">
        <f aca="true">IF(D1010="","",xEURO(OFFSET(C1010,-M1010+1,0),E1010,OFFSET(C1010,-M1010+2,0),OFFSET(C1010,-M1010+2,0),OFFSET(C1010,-M1010+3,0)+AB1010,OFFSET(C1010,-M1010+4,0),0,5)/365.25*D1010*10000)</f>
        <v/>
      </c>
      <c r="U1010" s="175" t="str">
        <f aca="true">IF(I1010="","",xEURO(OFFSET(C1010,-M1010+1,0),J1010,OFFSET(C1010,-M1010+2,0),OFFSET(C1010,-M1010+2,0),OFFSET(C1010,-M1010+3,0)+AC1010,OFFSET(C1010,-M1010+4,0),1,1)*I1010)</f>
        <v/>
      </c>
      <c r="V1010" s="235" t="str">
        <f aca="true">IF(I1010="","",xEURO(OFFSET(C1010,-M1010+1,0),J1010,OFFSET(C1010,-M1010+2,0),OFFSET(C1010,-M1010+2,0),OFFSET(C1010,-M1010+3,0)+AC1010,OFFSET(C1010,-M1010+4,0),1,0))</f>
        <v/>
      </c>
      <c r="W1010" s="175" t="str">
        <f aca="false">IF(I1010="","",(V1010-K1010)*I1010*10)</f>
        <v/>
      </c>
      <c r="X1010" s="175" t="str">
        <f aca="true">IF(I1010="","",xEURO(OFFSET(C1010,-M1010+1,0),J1010,OFFSET(C1010,-M1010+2,0),OFFSET(C1010,-M1010+2,0),OFFSET(C1010,-M1010+3,0)+AC1010,OFFSET(C1010,-M1010+4,0),1,2)/10*I1010)</f>
        <v/>
      </c>
      <c r="Y1010" s="248" t="str">
        <f aca="true">IF(I1010="","",xEURO(OFFSET(C1010,-M1010+1,0),J1010,OFFSET(C1010,-M1010+2,0),OFFSET(C1010,-M1010+2,0),OFFSET(C1010,-M1010+3,0)+AC1010,OFFSET(C1010,-M1010+4,0),1,3)/100*I1010*10000)</f>
        <v/>
      </c>
      <c r="Z1010" s="248" t="str">
        <f aca="true">IF(I1010="","",xEURO(OFFSET(C1010,-M1010+1,0),J1010,OFFSET(C1010,-M1010+2,0),OFFSET(C1010,-M1010+2,0),OFFSET(C1010,-M1010+3,0)+AC1010,OFFSET(C1010,-M1010+4,0),1,5)/365.25*I1010*10000)</f>
        <v/>
      </c>
      <c r="AB1010" s="249" t="str">
        <f aca="true">IF(D1010="","",xCalcSkew(OFFSET(C1010,-M1010,0),E1010-OFFSET(C1010,-M1010+1,0),b)/100)</f>
        <v/>
      </c>
      <c r="AC1010" s="249" t="str">
        <f aca="true">IF(I1010="","",xCalcSkew(OFFSET(C1010,-M1010,0),J1010-OFFSET(C1010,-M1010+1,0),b)/100)</f>
        <v/>
      </c>
      <c r="AE1010" s="0" t="n">
        <f aca="false">D1010*F1010*10000*-1</f>
        <v>-0</v>
      </c>
      <c r="AF1010" s="0" t="n">
        <f aca="false">I1010*K1010*10000*-1</f>
        <v>-0</v>
      </c>
      <c r="AG1010" s="0" t="n">
        <f aca="false">AE1010+AF1010</f>
        <v>-0</v>
      </c>
    </row>
    <row r="1011" customFormat="false" ht="12.75" hidden="false" customHeight="false" outlineLevel="0" collapsed="false">
      <c r="C1011" s="272" t="n">
        <f aca="false">P1037+W1037</f>
        <v>0</v>
      </c>
      <c r="D1011" s="265"/>
      <c r="E1011" s="266"/>
      <c r="F1011" s="266"/>
      <c r="G1011" s="267"/>
      <c r="I1011" s="265"/>
      <c r="J1011" s="266"/>
      <c r="K1011" s="266"/>
      <c r="L1011" s="268"/>
      <c r="M1011" s="247" t="n">
        <f aca="false">M1010+1</f>
        <v>10</v>
      </c>
      <c r="N1011" s="175" t="str">
        <f aca="true">IF(D1011="","",xEURO(OFFSET(C1011,-M1011+1,0),E1011,OFFSET(C1011,-M1011+2,0),OFFSET(C1011,-M1011+2,0),OFFSET(C1011,-M1011+3,0)+AB1011,OFFSET(C1011,-M1011+4,0),0,1)*D1011)</f>
        <v/>
      </c>
      <c r="O1011" s="235" t="str">
        <f aca="true">IF(D1011="","",xEURO(OFFSET(C1011,-M1011+1,0),E1011,OFFSET(C1011,-M1011+2,0),OFFSET(C1011,-M1011+2,0),OFFSET(C1011,-M1011+3,0)+AB1011,OFFSET(C1011,-M1011+4,0),0,0))</f>
        <v/>
      </c>
      <c r="P1011" s="175" t="str">
        <f aca="false">IF(D1011="","",(O1011-F1011)*D1011*10)</f>
        <v/>
      </c>
      <c r="Q1011" s="175" t="str">
        <f aca="true">IF(D1011="","",xEURO(OFFSET(C1011,-M1011+1,0),E1011,OFFSET(C1011,-M1011+2,0),OFFSET(C1011,-M1011+2,0),OFFSET(C1011,-M1011+3,0)+AB1011,OFFSET(C1011,-M1011+4,0),0,2)/10*D1011)</f>
        <v/>
      </c>
      <c r="R1011" s="248" t="str">
        <f aca="true">IF(D1011="","",xEURO(OFFSET(C1011,-M1011+1,0),E1011,OFFSET(C1011,-M1011+2,0),OFFSET(C1011,-M1011+2,0),OFFSET(C1011,-M1011+3,0)+AB1011,OFFSET(C1011,-M1011+4,0),0,3)/100*D1011*10000)</f>
        <v/>
      </c>
      <c r="S1011" s="248" t="str">
        <f aca="true">IF(D1011="","",xEURO(OFFSET(C1011,-M1011+1,0),E1011,OFFSET(C1011,-M1011+2,0),OFFSET(C1011,-M1011+2,0),OFFSET(C1011,-M1011+3,0)+AB1011,OFFSET(C1011,-M1011+4,0),0,5)/365.25*D1011*10000)</f>
        <v/>
      </c>
      <c r="U1011" s="175" t="str">
        <f aca="true">IF(I1011="","",xEURO(OFFSET(C1011,-M1011+1,0),J1011,OFFSET(C1011,-M1011+2,0),OFFSET(C1011,-M1011+2,0),OFFSET(C1011,-M1011+3,0)+AC1011,OFFSET(C1011,-M1011+4,0),1,1)*I1011)</f>
        <v/>
      </c>
      <c r="V1011" s="235" t="str">
        <f aca="true">IF(I1011="","",xEURO(OFFSET(C1011,-M1011+1,0),J1011,OFFSET(C1011,-M1011+2,0),OFFSET(C1011,-M1011+2,0),OFFSET(C1011,-M1011+3,0)+AC1011,OFFSET(C1011,-M1011+4,0),1,0))</f>
        <v/>
      </c>
      <c r="W1011" s="175" t="str">
        <f aca="false">IF(I1011="","",(V1011-K1011)*I1011*10)</f>
        <v/>
      </c>
      <c r="X1011" s="175" t="str">
        <f aca="true">IF(I1011="","",xEURO(OFFSET(C1011,-M1011+1,0),J1011,OFFSET(C1011,-M1011+2,0),OFFSET(C1011,-M1011+2,0),OFFSET(C1011,-M1011+3,0)+AC1011,OFFSET(C1011,-M1011+4,0),1,2)/10*I1011)</f>
        <v/>
      </c>
      <c r="Y1011" s="248" t="str">
        <f aca="true">IF(I1011="","",xEURO(OFFSET(C1011,-M1011+1,0),J1011,OFFSET(C1011,-M1011+2,0),OFFSET(C1011,-M1011+2,0),OFFSET(C1011,-M1011+3,0)+AC1011,OFFSET(C1011,-M1011+4,0),1,3)/100*I1011*10000)</f>
        <v/>
      </c>
      <c r="Z1011" s="248" t="str">
        <f aca="true">IF(I1011="","",xEURO(OFFSET(C1011,-M1011+1,0),J1011,OFFSET(C1011,-M1011+2,0),OFFSET(C1011,-M1011+2,0),OFFSET(C1011,-M1011+3,0)+AC1011,OFFSET(C1011,-M1011+4,0),1,5)/365.25*I1011*10000)</f>
        <v/>
      </c>
      <c r="AB1011" s="249" t="str">
        <f aca="true">IF(D1011="","",xCalcSkew(OFFSET(C1011,-M1011,0),E1011-OFFSET(C1011,-M1011+1,0),b)/100)</f>
        <v/>
      </c>
      <c r="AC1011" s="249" t="str">
        <f aca="true">IF(I1011="","",xCalcSkew(OFFSET(C1011,-M1011,0),J1011-OFFSET(C1011,-M1011+1,0),b)/100)</f>
        <v/>
      </c>
      <c r="AE1011" s="0" t="n">
        <f aca="false">D1011*F1011*10000*-1</f>
        <v>-0</v>
      </c>
      <c r="AF1011" s="0" t="n">
        <f aca="false">I1011*K1011*10000*-1</f>
        <v>-0</v>
      </c>
      <c r="AG1011" s="0" t="n">
        <f aca="false">AE1011+AF1011</f>
        <v>-0</v>
      </c>
    </row>
    <row r="1012" customFormat="false" ht="12.75" hidden="false" customHeight="false" outlineLevel="0" collapsed="false">
      <c r="D1012" s="265"/>
      <c r="E1012" s="266"/>
      <c r="F1012" s="266"/>
      <c r="G1012" s="267"/>
      <c r="I1012" s="265"/>
      <c r="J1012" s="266"/>
      <c r="K1012" s="266"/>
      <c r="L1012" s="268"/>
      <c r="M1012" s="247" t="n">
        <f aca="false">M1011+1</f>
        <v>11</v>
      </c>
      <c r="N1012" s="175" t="str">
        <f aca="true">IF(D1012="","",xEURO(OFFSET(C1012,-M1012+1,0),E1012,OFFSET(C1012,-M1012+2,0),OFFSET(C1012,-M1012+2,0),OFFSET(C1012,-M1012+3,0)+AB1012,OFFSET(C1012,-M1012+4,0),0,1)*D1012)</f>
        <v/>
      </c>
      <c r="O1012" s="235" t="str">
        <f aca="true">IF(D1012="","",xEURO(OFFSET(C1012,-M1012+1,0),E1012,OFFSET(C1012,-M1012+2,0),OFFSET(C1012,-M1012+2,0),OFFSET(C1012,-M1012+3,0)+AB1012,OFFSET(C1012,-M1012+4,0),0,0))</f>
        <v/>
      </c>
      <c r="P1012" s="175" t="str">
        <f aca="false">IF(D1012="","",(O1012-F1012)*D1012*10)</f>
        <v/>
      </c>
      <c r="Q1012" s="175" t="str">
        <f aca="true">IF(D1012="","",xEURO(OFFSET(C1012,-M1012+1,0),E1012,OFFSET(C1012,-M1012+2,0),OFFSET(C1012,-M1012+2,0),OFFSET(C1012,-M1012+3,0)+AB1012,OFFSET(C1012,-M1012+4,0),0,2)/10*D1012)</f>
        <v/>
      </c>
      <c r="R1012" s="248" t="str">
        <f aca="true">IF(D1012="","",xEURO(OFFSET(C1012,-M1012+1,0),E1012,OFFSET(C1012,-M1012+2,0),OFFSET(C1012,-M1012+2,0),OFFSET(C1012,-M1012+3,0)+AB1012,OFFSET(C1012,-M1012+4,0),0,3)/100*D1012*10000)</f>
        <v/>
      </c>
      <c r="S1012" s="248" t="str">
        <f aca="true">IF(D1012="","",xEURO(OFFSET(C1012,-M1012+1,0),E1012,OFFSET(C1012,-M1012+2,0),OFFSET(C1012,-M1012+2,0),OFFSET(C1012,-M1012+3,0)+AB1012,OFFSET(C1012,-M1012+4,0),0,5)/365.25*D1012*10000)</f>
        <v/>
      </c>
      <c r="U1012" s="175" t="str">
        <f aca="true">IF(I1012="","",xEURO(OFFSET(C1012,-M1012+1,0),J1012,OFFSET(C1012,-M1012+2,0),OFFSET(C1012,-M1012+2,0),OFFSET(C1012,-M1012+3,0)+AC1012,OFFSET(C1012,-M1012+4,0),1,1)*I1012)</f>
        <v/>
      </c>
      <c r="V1012" s="235" t="str">
        <f aca="true">IF(I1012="","",xEURO(OFFSET(C1012,-M1012+1,0),J1012,OFFSET(C1012,-M1012+2,0),OFFSET(C1012,-M1012+2,0),OFFSET(C1012,-M1012+3,0)+AC1012,OFFSET(C1012,-M1012+4,0),1,0))</f>
        <v/>
      </c>
      <c r="W1012" s="175" t="str">
        <f aca="false">IF(I1012="","",(V1012-K1012)*I1012*10)</f>
        <v/>
      </c>
      <c r="X1012" s="175" t="str">
        <f aca="true">IF(I1012="","",xEURO(OFFSET(C1012,-M1012+1,0),J1012,OFFSET(C1012,-M1012+2,0),OFFSET(C1012,-M1012+2,0),OFFSET(C1012,-M1012+3,0)+AC1012,OFFSET(C1012,-M1012+4,0),1,2)/10*I1012)</f>
        <v/>
      </c>
      <c r="Y1012" s="248" t="str">
        <f aca="true">IF(I1012="","",xEURO(OFFSET(C1012,-M1012+1,0),J1012,OFFSET(C1012,-M1012+2,0),OFFSET(C1012,-M1012+2,0),OFFSET(C1012,-M1012+3,0)+AC1012,OFFSET(C1012,-M1012+4,0),1,3)/100*I1012*10000)</f>
        <v/>
      </c>
      <c r="Z1012" s="248" t="str">
        <f aca="true">IF(I1012="","",xEURO(OFFSET(C1012,-M1012+1,0),J1012,OFFSET(C1012,-M1012+2,0),OFFSET(C1012,-M1012+2,0),OFFSET(C1012,-M1012+3,0)+AC1012,OFFSET(C1012,-M1012+4,0),1,5)/365.25*I1012*10000)</f>
        <v/>
      </c>
      <c r="AB1012" s="249" t="str">
        <f aca="true">IF(D1012="","",xCalcSkew(OFFSET(C1012,-M1012,0),E1012-OFFSET(C1012,-M1012+1,0),b)/100)</f>
        <v/>
      </c>
      <c r="AC1012" s="249" t="str">
        <f aca="true">IF(I1012="","",xCalcSkew(OFFSET(C1012,-M1012,0),J1012-OFFSET(C1012,-M1012+1,0),b)/100)</f>
        <v/>
      </c>
      <c r="AE1012" s="0" t="n">
        <f aca="false">D1012*F1012*10000*-1</f>
        <v>-0</v>
      </c>
      <c r="AF1012" s="0" t="n">
        <f aca="false">I1012*K1012*10000*-1</f>
        <v>-0</v>
      </c>
      <c r="AG1012" s="0" t="n">
        <f aca="false">AE1012+AF1012</f>
        <v>-0</v>
      </c>
    </row>
    <row r="1013" customFormat="false" ht="12.75" hidden="false" customHeight="false" outlineLevel="0" collapsed="false">
      <c r="D1013" s="265"/>
      <c r="E1013" s="266"/>
      <c r="F1013" s="266"/>
      <c r="G1013" s="267"/>
      <c r="I1013" s="265"/>
      <c r="J1013" s="266"/>
      <c r="K1013" s="266"/>
      <c r="L1013" s="268"/>
      <c r="M1013" s="247" t="n">
        <f aca="false">M1012+1</f>
        <v>12</v>
      </c>
      <c r="N1013" s="175" t="str">
        <f aca="true">IF(D1013="","",xEURO(OFFSET(C1013,-M1013+1,0),E1013,OFFSET(C1013,-M1013+2,0),OFFSET(C1013,-M1013+2,0),OFFSET(C1013,-M1013+3,0)+AB1013,OFFSET(C1013,-M1013+4,0),0,1)*D1013)</f>
        <v/>
      </c>
      <c r="O1013" s="235" t="str">
        <f aca="true">IF(D1013="","",xEURO(OFFSET(C1013,-M1013+1,0),E1013,OFFSET(C1013,-M1013+2,0),OFFSET(C1013,-M1013+2,0),OFFSET(C1013,-M1013+3,0)+AB1013,OFFSET(C1013,-M1013+4,0),0,0))</f>
        <v/>
      </c>
      <c r="P1013" s="175" t="str">
        <f aca="false">IF(D1013="","",(O1013-F1013)*D1013*10)</f>
        <v/>
      </c>
      <c r="Q1013" s="175" t="str">
        <f aca="true">IF(D1013="","",xEURO(OFFSET(C1013,-M1013+1,0),E1013,OFFSET(C1013,-M1013+2,0),OFFSET(C1013,-M1013+2,0),OFFSET(C1013,-M1013+3,0)+AB1013,OFFSET(C1013,-M1013+4,0),0,2)/10*D1013)</f>
        <v/>
      </c>
      <c r="R1013" s="248" t="str">
        <f aca="true">IF(D1013="","",xEURO(OFFSET(C1013,-M1013+1,0),E1013,OFFSET(C1013,-M1013+2,0),OFFSET(C1013,-M1013+2,0),OFFSET(C1013,-M1013+3,0)+AB1013,OFFSET(C1013,-M1013+4,0),0,3)/100*D1013*10000)</f>
        <v/>
      </c>
      <c r="S1013" s="248" t="str">
        <f aca="true">IF(D1013="","",xEURO(OFFSET(C1013,-M1013+1,0),E1013,OFFSET(C1013,-M1013+2,0),OFFSET(C1013,-M1013+2,0),OFFSET(C1013,-M1013+3,0)+AB1013,OFFSET(C1013,-M1013+4,0),0,5)/365.25*D1013*10000)</f>
        <v/>
      </c>
      <c r="U1013" s="175" t="str">
        <f aca="true">IF(I1013="","",xEURO(OFFSET(C1013,-M1013+1,0),J1013,OFFSET(C1013,-M1013+2,0),OFFSET(C1013,-M1013+2,0),OFFSET(C1013,-M1013+3,0)+AC1013,OFFSET(C1013,-M1013+4,0),1,1)*I1013)</f>
        <v/>
      </c>
      <c r="V1013" s="235" t="str">
        <f aca="true">IF(I1013="","",xEURO(OFFSET(C1013,-M1013+1,0),J1013,OFFSET(C1013,-M1013+2,0),OFFSET(C1013,-M1013+2,0),OFFSET(C1013,-M1013+3,0)+AC1013,OFFSET(C1013,-M1013+4,0),1,0))</f>
        <v/>
      </c>
      <c r="W1013" s="175" t="str">
        <f aca="false">IF(I1013="","",(V1013-K1013)*I1013*10)</f>
        <v/>
      </c>
      <c r="X1013" s="175" t="str">
        <f aca="true">IF(I1013="","",xEURO(OFFSET(C1013,-M1013+1,0),J1013,OFFSET(C1013,-M1013+2,0),OFFSET(C1013,-M1013+2,0),OFFSET(C1013,-M1013+3,0)+AC1013,OFFSET(C1013,-M1013+4,0),1,2)/10*I1013)</f>
        <v/>
      </c>
      <c r="Y1013" s="248" t="str">
        <f aca="true">IF(I1013="","",xEURO(OFFSET(C1013,-M1013+1,0),J1013,OFFSET(C1013,-M1013+2,0),OFFSET(C1013,-M1013+2,0),OFFSET(C1013,-M1013+3,0)+AC1013,OFFSET(C1013,-M1013+4,0),1,3)/100*I1013*10000)</f>
        <v/>
      </c>
      <c r="Z1013" s="248" t="str">
        <f aca="true">IF(I1013="","",xEURO(OFFSET(C1013,-M1013+1,0),J1013,OFFSET(C1013,-M1013+2,0),OFFSET(C1013,-M1013+2,0),OFFSET(C1013,-M1013+3,0)+AC1013,OFFSET(C1013,-M1013+4,0),1,5)/365.25*I1013*10000)</f>
        <v/>
      </c>
      <c r="AB1013" s="249" t="str">
        <f aca="true">IF(D1013="","",xCalcSkew(OFFSET(C1013,-M1013,0),E1013-OFFSET(C1013,-M1013+1,0),b)/100)</f>
        <v/>
      </c>
      <c r="AC1013" s="249" t="str">
        <f aca="true">IF(I1013="","",xCalcSkew(OFFSET(C1013,-M1013,0),J1013-OFFSET(C1013,-M1013+1,0),b)/100)</f>
        <v/>
      </c>
      <c r="AE1013" s="0" t="n">
        <f aca="false">D1013*F1013*10000*-1</f>
        <v>-0</v>
      </c>
      <c r="AF1013" s="0" t="n">
        <f aca="false">I1013*K1013*10000*-1</f>
        <v>-0</v>
      </c>
      <c r="AG1013" s="0" t="n">
        <f aca="false">AE1013+AF1013</f>
        <v>-0</v>
      </c>
    </row>
    <row r="1014" customFormat="false" ht="12.75" hidden="false" customHeight="false" outlineLevel="0" collapsed="false">
      <c r="D1014" s="265"/>
      <c r="E1014" s="266"/>
      <c r="F1014" s="266"/>
      <c r="G1014" s="267"/>
      <c r="I1014" s="265"/>
      <c r="J1014" s="266"/>
      <c r="K1014" s="266"/>
      <c r="L1014" s="268"/>
      <c r="M1014" s="247" t="n">
        <f aca="false">M1013+1</f>
        <v>13</v>
      </c>
      <c r="N1014" s="175" t="str">
        <f aca="true">IF(D1014="","",xEURO(OFFSET(C1014,-M1014+1,0),E1014,OFFSET(C1014,-M1014+2,0),OFFSET(C1014,-M1014+2,0),OFFSET(C1014,-M1014+3,0)+AB1014,OFFSET(C1014,-M1014+4,0),0,1)*D1014)</f>
        <v/>
      </c>
      <c r="O1014" s="235" t="str">
        <f aca="true">IF(D1014="","",xEURO(OFFSET(C1014,-M1014+1,0),E1014,OFFSET(C1014,-M1014+2,0),OFFSET(C1014,-M1014+2,0),OFFSET(C1014,-M1014+3,0)+AB1014,OFFSET(C1014,-M1014+4,0),0,0))</f>
        <v/>
      </c>
      <c r="P1014" s="175" t="str">
        <f aca="false">IF(D1014="","",(O1014-F1014)*D1014*10)</f>
        <v/>
      </c>
      <c r="Q1014" s="175" t="str">
        <f aca="true">IF(D1014="","",xEURO(OFFSET(C1014,-M1014+1,0),E1014,OFFSET(C1014,-M1014+2,0),OFFSET(C1014,-M1014+2,0),OFFSET(C1014,-M1014+3,0)+AB1014,OFFSET(C1014,-M1014+4,0),0,2)/10*D1014)</f>
        <v/>
      </c>
      <c r="R1014" s="248" t="str">
        <f aca="true">IF(D1014="","",xEURO(OFFSET(C1014,-M1014+1,0),E1014,OFFSET(C1014,-M1014+2,0),OFFSET(C1014,-M1014+2,0),OFFSET(C1014,-M1014+3,0)+AB1014,OFFSET(C1014,-M1014+4,0),0,3)/100*D1014*10000)</f>
        <v/>
      </c>
      <c r="S1014" s="248" t="str">
        <f aca="true">IF(D1014="","",xEURO(OFFSET(C1014,-M1014+1,0),E1014,OFFSET(C1014,-M1014+2,0),OFFSET(C1014,-M1014+2,0),OFFSET(C1014,-M1014+3,0)+AB1014,OFFSET(C1014,-M1014+4,0),0,5)/365.25*D1014*10000)</f>
        <v/>
      </c>
      <c r="U1014" s="175" t="str">
        <f aca="true">IF(I1014="","",xEURO(OFFSET(C1014,-M1014+1,0),J1014,OFFSET(C1014,-M1014+2,0),OFFSET(C1014,-M1014+2,0),OFFSET(C1014,-M1014+3,0)+AC1014,OFFSET(C1014,-M1014+4,0),1,1)*I1014)</f>
        <v/>
      </c>
      <c r="V1014" s="235" t="str">
        <f aca="true">IF(I1014="","",xEURO(OFFSET(C1014,-M1014+1,0),J1014,OFFSET(C1014,-M1014+2,0),OFFSET(C1014,-M1014+2,0),OFFSET(C1014,-M1014+3,0)+AC1014,OFFSET(C1014,-M1014+4,0),1,0))</f>
        <v/>
      </c>
      <c r="W1014" s="175" t="str">
        <f aca="false">IF(I1014="","",(V1014-K1014)*I1014*10)</f>
        <v/>
      </c>
      <c r="X1014" s="175" t="str">
        <f aca="true">IF(I1014="","",xEURO(OFFSET(C1014,-M1014+1,0),J1014,OFFSET(C1014,-M1014+2,0),OFFSET(C1014,-M1014+2,0),OFFSET(C1014,-M1014+3,0)+AC1014,OFFSET(C1014,-M1014+4,0),1,2)/10*I1014)</f>
        <v/>
      </c>
      <c r="Y1014" s="248" t="str">
        <f aca="true">IF(I1014="","",xEURO(OFFSET(C1014,-M1014+1,0),J1014,OFFSET(C1014,-M1014+2,0),OFFSET(C1014,-M1014+2,0),OFFSET(C1014,-M1014+3,0)+AC1014,OFFSET(C1014,-M1014+4,0),1,3)/100*I1014*10000)</f>
        <v/>
      </c>
      <c r="Z1014" s="248" t="str">
        <f aca="true">IF(I1014="","",xEURO(OFFSET(C1014,-M1014+1,0),J1014,OFFSET(C1014,-M1014+2,0),OFFSET(C1014,-M1014+2,0),OFFSET(C1014,-M1014+3,0)+AC1014,OFFSET(C1014,-M1014+4,0),1,5)/365.25*I1014*10000)</f>
        <v/>
      </c>
      <c r="AB1014" s="249" t="str">
        <f aca="true">IF(D1014="","",xCalcSkew(OFFSET(C1014,-M1014,0),E1014-OFFSET(C1014,-M1014+1,0),b)/100)</f>
        <v/>
      </c>
      <c r="AC1014" s="249" t="str">
        <f aca="true">IF(I1014="","",xCalcSkew(OFFSET(C1014,-M1014,0),J1014-OFFSET(C1014,-M1014+1,0),b)/100)</f>
        <v/>
      </c>
      <c r="AE1014" s="0" t="n">
        <f aca="false">D1014*F1014*10000*-1</f>
        <v>-0</v>
      </c>
      <c r="AF1014" s="0" t="n">
        <f aca="false">I1014*K1014*10000*-1</f>
        <v>-0</v>
      </c>
      <c r="AG1014" s="0" t="n">
        <f aca="false">AE1014+AF1014</f>
        <v>-0</v>
      </c>
    </row>
    <row r="1015" customFormat="false" ht="12.75" hidden="false" customHeight="false" outlineLevel="0" collapsed="false">
      <c r="D1015" s="265"/>
      <c r="E1015" s="266"/>
      <c r="F1015" s="266"/>
      <c r="G1015" s="267"/>
      <c r="I1015" s="265"/>
      <c r="J1015" s="266"/>
      <c r="K1015" s="266"/>
      <c r="L1015" s="268"/>
      <c r="M1015" s="247" t="n">
        <f aca="false">M1014+1</f>
        <v>14</v>
      </c>
      <c r="N1015" s="175" t="str">
        <f aca="true">IF(D1015="","",xEURO(OFFSET(C1015,-M1015+1,0),E1015,OFFSET(C1015,-M1015+2,0),OFFSET(C1015,-M1015+2,0),OFFSET(C1015,-M1015+3,0)+AB1015,OFFSET(C1015,-M1015+4,0),0,1)*D1015)</f>
        <v/>
      </c>
      <c r="O1015" s="235" t="str">
        <f aca="true">IF(D1015="","",xEURO(OFFSET(C1015,-M1015+1,0),E1015,OFFSET(C1015,-M1015+2,0),OFFSET(C1015,-M1015+2,0),OFFSET(C1015,-M1015+3,0)+AB1015,OFFSET(C1015,-M1015+4,0),0,0))</f>
        <v/>
      </c>
      <c r="P1015" s="175" t="str">
        <f aca="false">IF(D1015="","",(O1015-F1015)*D1015*10)</f>
        <v/>
      </c>
      <c r="Q1015" s="175" t="str">
        <f aca="true">IF(D1015="","",xEURO(OFFSET(C1015,-M1015+1,0),E1015,OFFSET(C1015,-M1015+2,0),OFFSET(C1015,-M1015+2,0),OFFSET(C1015,-M1015+3,0)+AB1015,OFFSET(C1015,-M1015+4,0),0,2)/10*D1015)</f>
        <v/>
      </c>
      <c r="R1015" s="248" t="str">
        <f aca="true">IF(D1015="","",xEURO(OFFSET(C1015,-M1015+1,0),E1015,OFFSET(C1015,-M1015+2,0),OFFSET(C1015,-M1015+2,0),OFFSET(C1015,-M1015+3,0)+AB1015,OFFSET(C1015,-M1015+4,0),0,3)/100*D1015*10000)</f>
        <v/>
      </c>
      <c r="S1015" s="248" t="str">
        <f aca="true">IF(D1015="","",xEURO(OFFSET(C1015,-M1015+1,0),E1015,OFFSET(C1015,-M1015+2,0),OFFSET(C1015,-M1015+2,0),OFFSET(C1015,-M1015+3,0)+AB1015,OFFSET(C1015,-M1015+4,0),0,5)/365.25*D1015*10000)</f>
        <v/>
      </c>
      <c r="U1015" s="175" t="str">
        <f aca="true">IF(I1015="","",xEURO(OFFSET(C1015,-M1015+1,0),J1015,OFFSET(C1015,-M1015+2,0),OFFSET(C1015,-M1015+2,0),OFFSET(C1015,-M1015+3,0)+AC1015,OFFSET(C1015,-M1015+4,0),1,1)*I1015)</f>
        <v/>
      </c>
      <c r="V1015" s="235" t="str">
        <f aca="true">IF(I1015="","",xEURO(OFFSET(C1015,-M1015+1,0),J1015,OFFSET(C1015,-M1015+2,0),OFFSET(C1015,-M1015+2,0),OFFSET(C1015,-M1015+3,0)+AC1015,OFFSET(C1015,-M1015+4,0),1,0))</f>
        <v/>
      </c>
      <c r="W1015" s="175" t="str">
        <f aca="false">IF(I1015="","",(V1015-K1015)*I1015*10)</f>
        <v/>
      </c>
      <c r="X1015" s="175" t="str">
        <f aca="true">IF(I1015="","",xEURO(OFFSET(C1015,-M1015+1,0),J1015,OFFSET(C1015,-M1015+2,0),OFFSET(C1015,-M1015+2,0),OFFSET(C1015,-M1015+3,0)+AC1015,OFFSET(C1015,-M1015+4,0),1,2)/10*I1015)</f>
        <v/>
      </c>
      <c r="Y1015" s="248" t="str">
        <f aca="true">IF(I1015="","",xEURO(OFFSET(C1015,-M1015+1,0),J1015,OFFSET(C1015,-M1015+2,0),OFFSET(C1015,-M1015+2,0),OFFSET(C1015,-M1015+3,0)+AC1015,OFFSET(C1015,-M1015+4,0),1,3)/100*I1015*10000)</f>
        <v/>
      </c>
      <c r="Z1015" s="248" t="str">
        <f aca="true">IF(I1015="","",xEURO(OFFSET(C1015,-M1015+1,0),J1015,OFFSET(C1015,-M1015+2,0),OFFSET(C1015,-M1015+2,0),OFFSET(C1015,-M1015+3,0)+AC1015,OFFSET(C1015,-M1015+4,0),1,5)/365.25*I1015*10000)</f>
        <v/>
      </c>
      <c r="AB1015" s="249" t="str">
        <f aca="true">IF(D1015="","",xCalcSkew(OFFSET(C1015,-M1015,0),E1015-OFFSET(C1015,-M1015+1,0),b)/100)</f>
        <v/>
      </c>
      <c r="AC1015" s="249" t="str">
        <f aca="true">IF(I1015="","",xCalcSkew(OFFSET(C1015,-M1015,0),J1015-OFFSET(C1015,-M1015+1,0),b)/100)</f>
        <v/>
      </c>
      <c r="AE1015" s="0" t="n">
        <f aca="false">D1015*F1015*10000*-1</f>
        <v>-0</v>
      </c>
      <c r="AF1015" s="0" t="n">
        <f aca="false">I1015*K1015*10000*-1</f>
        <v>-0</v>
      </c>
      <c r="AG1015" s="0" t="n">
        <f aca="false">AE1015+AF1015</f>
        <v>-0</v>
      </c>
    </row>
    <row r="1016" customFormat="false" ht="12.75" hidden="false" customHeight="false" outlineLevel="0" collapsed="false">
      <c r="D1016" s="265"/>
      <c r="E1016" s="266"/>
      <c r="F1016" s="266"/>
      <c r="G1016" s="267"/>
      <c r="I1016" s="265"/>
      <c r="J1016" s="266"/>
      <c r="K1016" s="266"/>
      <c r="L1016" s="268"/>
      <c r="M1016" s="247" t="n">
        <f aca="false">M1015+1</f>
        <v>15</v>
      </c>
      <c r="N1016" s="175" t="str">
        <f aca="true">IF(D1016="","",xEURO(OFFSET(C1016,-M1016+1,0),E1016,OFFSET(C1016,-M1016+2,0),OFFSET(C1016,-M1016+2,0),OFFSET(C1016,-M1016+3,0)+AB1016,OFFSET(C1016,-M1016+4,0),0,1)*D1016)</f>
        <v/>
      </c>
      <c r="O1016" s="235" t="str">
        <f aca="true">IF(D1016="","",xEURO(OFFSET(C1016,-M1016+1,0),E1016,OFFSET(C1016,-M1016+2,0),OFFSET(C1016,-M1016+2,0),OFFSET(C1016,-M1016+3,0)+AB1016,OFFSET(C1016,-M1016+4,0),0,0))</f>
        <v/>
      </c>
      <c r="P1016" s="175" t="str">
        <f aca="false">IF(D1016="","",(O1016-F1016)*D1016*10)</f>
        <v/>
      </c>
      <c r="Q1016" s="175" t="str">
        <f aca="true">IF(D1016="","",xEURO(OFFSET(C1016,-M1016+1,0),E1016,OFFSET(C1016,-M1016+2,0),OFFSET(C1016,-M1016+2,0),OFFSET(C1016,-M1016+3,0)+AB1016,OFFSET(C1016,-M1016+4,0),0,2)/10*D1016)</f>
        <v/>
      </c>
      <c r="R1016" s="248" t="str">
        <f aca="true">IF(D1016="","",xEURO(OFFSET(C1016,-M1016+1,0),E1016,OFFSET(C1016,-M1016+2,0),OFFSET(C1016,-M1016+2,0),OFFSET(C1016,-M1016+3,0)+AB1016,OFFSET(C1016,-M1016+4,0),0,3)/100*D1016*10000)</f>
        <v/>
      </c>
      <c r="S1016" s="248" t="str">
        <f aca="true">IF(D1016="","",xEURO(OFFSET(C1016,-M1016+1,0),E1016,OFFSET(C1016,-M1016+2,0),OFFSET(C1016,-M1016+2,0),OFFSET(C1016,-M1016+3,0)+AB1016,OFFSET(C1016,-M1016+4,0),0,5)/365.25*D1016*10000)</f>
        <v/>
      </c>
      <c r="U1016" s="175" t="str">
        <f aca="true">IF(I1016="","",xEURO(OFFSET(C1016,-M1016+1,0),J1016,OFFSET(C1016,-M1016+2,0),OFFSET(C1016,-M1016+2,0),OFFSET(C1016,-M1016+3,0)+AC1016,OFFSET(C1016,-M1016+4,0),1,1)*I1016)</f>
        <v/>
      </c>
      <c r="V1016" s="235" t="str">
        <f aca="true">IF(I1016="","",xEURO(OFFSET(C1016,-M1016+1,0),J1016,OFFSET(C1016,-M1016+2,0),OFFSET(C1016,-M1016+2,0),OFFSET(C1016,-M1016+3,0)+AC1016,OFFSET(C1016,-M1016+4,0),1,0))</f>
        <v/>
      </c>
      <c r="W1016" s="175" t="str">
        <f aca="false">IF(I1016="","",(V1016-K1016)*I1016*10)</f>
        <v/>
      </c>
      <c r="X1016" s="175" t="str">
        <f aca="true">IF(I1016="","",xEURO(OFFSET(C1016,-M1016+1,0),J1016,OFFSET(C1016,-M1016+2,0),OFFSET(C1016,-M1016+2,0),OFFSET(C1016,-M1016+3,0)+AC1016,OFFSET(C1016,-M1016+4,0),1,2)/10*I1016)</f>
        <v/>
      </c>
      <c r="Y1016" s="248" t="str">
        <f aca="true">IF(I1016="","",xEURO(OFFSET(C1016,-M1016+1,0),J1016,OFFSET(C1016,-M1016+2,0),OFFSET(C1016,-M1016+2,0),OFFSET(C1016,-M1016+3,0)+AC1016,OFFSET(C1016,-M1016+4,0),1,3)/100*I1016*10000)</f>
        <v/>
      </c>
      <c r="Z1016" s="248" t="str">
        <f aca="true">IF(I1016="","",xEURO(OFFSET(C1016,-M1016+1,0),J1016,OFFSET(C1016,-M1016+2,0),OFFSET(C1016,-M1016+2,0),OFFSET(C1016,-M1016+3,0)+AC1016,OFFSET(C1016,-M1016+4,0),1,5)/365.25*I1016*10000)</f>
        <v/>
      </c>
      <c r="AB1016" s="249" t="str">
        <f aca="true">IF(D1016="","",xCalcSkew(OFFSET(C1016,-M1016,0),E1016-OFFSET(C1016,-M1016+1,0),b)/100)</f>
        <v/>
      </c>
      <c r="AC1016" s="249" t="str">
        <f aca="true">IF(I1016="","",xCalcSkew(OFFSET(C1016,-M1016,0),J1016-OFFSET(C1016,-M1016+1,0),b)/100)</f>
        <v/>
      </c>
      <c r="AE1016" s="0" t="n">
        <f aca="false">D1016*F1016*10000*-1</f>
        <v>-0</v>
      </c>
      <c r="AF1016" s="0" t="n">
        <f aca="false">I1016*K1016*10000*-1</f>
        <v>-0</v>
      </c>
      <c r="AG1016" s="0" t="n">
        <f aca="false">AE1016+AF1016</f>
        <v>-0</v>
      </c>
    </row>
    <row r="1017" customFormat="false" ht="12.75" hidden="false" customHeight="false" outlineLevel="0" collapsed="false">
      <c r="D1017" s="265"/>
      <c r="E1017" s="266"/>
      <c r="F1017" s="266"/>
      <c r="G1017" s="267"/>
      <c r="I1017" s="265"/>
      <c r="J1017" s="266"/>
      <c r="K1017" s="266"/>
      <c r="L1017" s="268"/>
      <c r="M1017" s="247" t="n">
        <f aca="false">M1016+1</f>
        <v>16</v>
      </c>
      <c r="N1017" s="175" t="str">
        <f aca="true">IF(D1017="","",xEURO(OFFSET(C1017,-M1017+1,0),E1017,OFFSET(C1017,-M1017+2,0),OFFSET(C1017,-M1017+2,0),OFFSET(C1017,-M1017+3,0)+AB1017,OFFSET(C1017,-M1017+4,0),0,1)*D1017)</f>
        <v/>
      </c>
      <c r="O1017" s="235" t="str">
        <f aca="true">IF(D1017="","",xEURO(OFFSET(C1017,-M1017+1,0),E1017,OFFSET(C1017,-M1017+2,0),OFFSET(C1017,-M1017+2,0),OFFSET(C1017,-M1017+3,0)+AB1017,OFFSET(C1017,-M1017+4,0),0,0))</f>
        <v/>
      </c>
      <c r="P1017" s="175" t="str">
        <f aca="false">IF(D1017="","",(O1017-F1017)*D1017*10)</f>
        <v/>
      </c>
      <c r="Q1017" s="175" t="str">
        <f aca="true">IF(D1017="","",xEURO(OFFSET(C1017,-M1017+1,0),E1017,OFFSET(C1017,-M1017+2,0),OFFSET(C1017,-M1017+2,0),OFFSET(C1017,-M1017+3,0)+AB1017,OFFSET(C1017,-M1017+4,0),0,2)/10*D1017)</f>
        <v/>
      </c>
      <c r="R1017" s="248" t="str">
        <f aca="true">IF(D1017="","",xEURO(OFFSET(C1017,-M1017+1,0),E1017,OFFSET(C1017,-M1017+2,0),OFFSET(C1017,-M1017+2,0),OFFSET(C1017,-M1017+3,0)+AB1017,OFFSET(C1017,-M1017+4,0),0,3)/100*D1017*10000)</f>
        <v/>
      </c>
      <c r="S1017" s="248" t="str">
        <f aca="true">IF(D1017="","",xEURO(OFFSET(C1017,-M1017+1,0),E1017,OFFSET(C1017,-M1017+2,0),OFFSET(C1017,-M1017+2,0),OFFSET(C1017,-M1017+3,0)+AB1017,OFFSET(C1017,-M1017+4,0),0,5)/365.25*D1017*10000)</f>
        <v/>
      </c>
      <c r="U1017" s="175" t="str">
        <f aca="true">IF(I1017="","",xEURO(OFFSET(C1017,-M1017+1,0),J1017,OFFSET(C1017,-M1017+2,0),OFFSET(C1017,-M1017+2,0),OFFSET(C1017,-M1017+3,0)+AC1017,OFFSET(C1017,-M1017+4,0),1,1)*I1017)</f>
        <v/>
      </c>
      <c r="V1017" s="235" t="str">
        <f aca="true">IF(I1017="","",xEURO(OFFSET(C1017,-M1017+1,0),J1017,OFFSET(C1017,-M1017+2,0),OFFSET(C1017,-M1017+2,0),OFFSET(C1017,-M1017+3,0)+AC1017,OFFSET(C1017,-M1017+4,0),1,0))</f>
        <v/>
      </c>
      <c r="W1017" s="175" t="str">
        <f aca="false">IF(I1017="","",(V1017-K1017)*I1017*10)</f>
        <v/>
      </c>
      <c r="X1017" s="175" t="str">
        <f aca="true">IF(I1017="","",xEURO(OFFSET(C1017,-M1017+1,0),J1017,OFFSET(C1017,-M1017+2,0),OFFSET(C1017,-M1017+2,0),OFFSET(C1017,-M1017+3,0)+AC1017,OFFSET(C1017,-M1017+4,0),1,2)/10*I1017)</f>
        <v/>
      </c>
      <c r="Y1017" s="248" t="str">
        <f aca="true">IF(I1017="","",xEURO(OFFSET(C1017,-M1017+1,0),J1017,OFFSET(C1017,-M1017+2,0),OFFSET(C1017,-M1017+2,0),OFFSET(C1017,-M1017+3,0)+AC1017,OFFSET(C1017,-M1017+4,0),1,3)/100*I1017*10000)</f>
        <v/>
      </c>
      <c r="Z1017" s="248" t="str">
        <f aca="true">IF(I1017="","",xEURO(OFFSET(C1017,-M1017+1,0),J1017,OFFSET(C1017,-M1017+2,0),OFFSET(C1017,-M1017+2,0),OFFSET(C1017,-M1017+3,0)+AC1017,OFFSET(C1017,-M1017+4,0),1,5)/365.25*I1017*10000)</f>
        <v/>
      </c>
      <c r="AB1017" s="249" t="str">
        <f aca="true">IF(D1017="","",xCalcSkew(OFFSET(C1017,-M1017,0),E1017-OFFSET(C1017,-M1017+1,0),b)/100)</f>
        <v/>
      </c>
      <c r="AC1017" s="249" t="str">
        <f aca="true">IF(I1017="","",xCalcSkew(OFFSET(C1017,-M1017,0),J1017-OFFSET(C1017,-M1017+1,0),b)/100)</f>
        <v/>
      </c>
      <c r="AE1017" s="0" t="n">
        <f aca="false">D1017*F1017*10000*-1</f>
        <v>-0</v>
      </c>
      <c r="AF1017" s="0" t="n">
        <f aca="false">I1017*K1017*10000*-1</f>
        <v>-0</v>
      </c>
      <c r="AG1017" s="0" t="n">
        <f aca="false">AE1017+AF1017</f>
        <v>-0</v>
      </c>
    </row>
    <row r="1018" customFormat="false" ht="12.75" hidden="false" customHeight="false" outlineLevel="0" collapsed="false">
      <c r="D1018" s="265"/>
      <c r="E1018" s="266"/>
      <c r="F1018" s="266"/>
      <c r="G1018" s="267"/>
      <c r="I1018" s="265"/>
      <c r="J1018" s="266"/>
      <c r="K1018" s="266"/>
      <c r="L1018" s="268"/>
      <c r="M1018" s="247" t="n">
        <f aca="false">M1017+1</f>
        <v>17</v>
      </c>
      <c r="N1018" s="175" t="str">
        <f aca="true">IF(D1018="","",xEURO(OFFSET(C1018,-M1018+1,0),E1018,OFFSET(C1018,-M1018+2,0),OFFSET(C1018,-M1018+2,0),OFFSET(C1018,-M1018+3,0)+AB1018,OFFSET(C1018,-M1018+4,0),0,1)*D1018)</f>
        <v/>
      </c>
      <c r="O1018" s="235" t="str">
        <f aca="true">IF(D1018="","",xEURO(OFFSET(C1018,-M1018+1,0),E1018,OFFSET(C1018,-M1018+2,0),OFFSET(C1018,-M1018+2,0),OFFSET(C1018,-M1018+3,0)+AB1018,OFFSET(C1018,-M1018+4,0),0,0))</f>
        <v/>
      </c>
      <c r="P1018" s="175" t="str">
        <f aca="false">IF(D1018="","",(O1018-F1018)*D1018*10)</f>
        <v/>
      </c>
      <c r="Q1018" s="175" t="str">
        <f aca="true">IF(D1018="","",xEURO(OFFSET(C1018,-M1018+1,0),E1018,OFFSET(C1018,-M1018+2,0),OFFSET(C1018,-M1018+2,0),OFFSET(C1018,-M1018+3,0)+AB1018,OFFSET(C1018,-M1018+4,0),0,2)/10*D1018)</f>
        <v/>
      </c>
      <c r="R1018" s="248" t="str">
        <f aca="true">IF(D1018="","",xEURO(OFFSET(C1018,-M1018+1,0),E1018,OFFSET(C1018,-M1018+2,0),OFFSET(C1018,-M1018+2,0),OFFSET(C1018,-M1018+3,0)+AB1018,OFFSET(C1018,-M1018+4,0),0,3)/100*D1018*10000)</f>
        <v/>
      </c>
      <c r="S1018" s="248" t="str">
        <f aca="true">IF(D1018="","",xEURO(OFFSET(C1018,-M1018+1,0),E1018,OFFSET(C1018,-M1018+2,0),OFFSET(C1018,-M1018+2,0),OFFSET(C1018,-M1018+3,0)+AB1018,OFFSET(C1018,-M1018+4,0),0,5)/365.25*D1018*10000)</f>
        <v/>
      </c>
      <c r="U1018" s="175" t="str">
        <f aca="true">IF(I1018="","",xEURO(OFFSET(C1018,-M1018+1,0),J1018,OFFSET(C1018,-M1018+2,0),OFFSET(C1018,-M1018+2,0),OFFSET(C1018,-M1018+3,0)+AC1018,OFFSET(C1018,-M1018+4,0),1,1)*I1018)</f>
        <v/>
      </c>
      <c r="V1018" s="235" t="str">
        <f aca="true">IF(I1018="","",xEURO(OFFSET(C1018,-M1018+1,0),J1018,OFFSET(C1018,-M1018+2,0),OFFSET(C1018,-M1018+2,0),OFFSET(C1018,-M1018+3,0)+AC1018,OFFSET(C1018,-M1018+4,0),1,0))</f>
        <v/>
      </c>
      <c r="W1018" s="175" t="str">
        <f aca="false">IF(I1018="","",(V1018-K1018)*I1018*10)</f>
        <v/>
      </c>
      <c r="X1018" s="175" t="str">
        <f aca="true">IF(I1018="","",xEURO(OFFSET(C1018,-M1018+1,0),J1018,OFFSET(C1018,-M1018+2,0),OFFSET(C1018,-M1018+2,0),OFFSET(C1018,-M1018+3,0)+AC1018,OFFSET(C1018,-M1018+4,0),1,2)/10*I1018)</f>
        <v/>
      </c>
      <c r="Y1018" s="248" t="str">
        <f aca="true">IF(I1018="","",xEURO(OFFSET(C1018,-M1018+1,0),J1018,OFFSET(C1018,-M1018+2,0),OFFSET(C1018,-M1018+2,0),OFFSET(C1018,-M1018+3,0)+AC1018,OFFSET(C1018,-M1018+4,0),1,3)/100*I1018*10000)</f>
        <v/>
      </c>
      <c r="Z1018" s="248" t="str">
        <f aca="true">IF(I1018="","",xEURO(OFFSET(C1018,-M1018+1,0),J1018,OFFSET(C1018,-M1018+2,0),OFFSET(C1018,-M1018+2,0),OFFSET(C1018,-M1018+3,0)+AC1018,OFFSET(C1018,-M1018+4,0),1,5)/365.25*I1018*10000)</f>
        <v/>
      </c>
      <c r="AB1018" s="249" t="str">
        <f aca="true">IF(D1018="","",xCalcSkew(OFFSET(C1018,-M1018,0),E1018-OFFSET(C1018,-M1018+1,0),b)/100)</f>
        <v/>
      </c>
      <c r="AC1018" s="249" t="str">
        <f aca="true">IF(I1018="","",xCalcSkew(OFFSET(C1018,-M1018,0),J1018-OFFSET(C1018,-M1018+1,0),b)/100)</f>
        <v/>
      </c>
      <c r="AE1018" s="0" t="n">
        <f aca="false">D1018*F1018*10000*-1</f>
        <v>-0</v>
      </c>
      <c r="AF1018" s="0" t="n">
        <f aca="false">I1018*K1018*10000*-1</f>
        <v>-0</v>
      </c>
      <c r="AG1018" s="0" t="n">
        <f aca="false">AE1018+AF1018</f>
        <v>-0</v>
      </c>
    </row>
    <row r="1019" customFormat="false" ht="12.75" hidden="false" customHeight="false" outlineLevel="0" collapsed="false">
      <c r="D1019" s="265"/>
      <c r="E1019" s="266"/>
      <c r="F1019" s="266"/>
      <c r="G1019" s="267"/>
      <c r="I1019" s="265"/>
      <c r="J1019" s="266"/>
      <c r="K1019" s="266"/>
      <c r="L1019" s="268"/>
      <c r="M1019" s="247" t="n">
        <f aca="false">M1018+1</f>
        <v>18</v>
      </c>
      <c r="N1019" s="175" t="str">
        <f aca="true">IF(D1019="","",xEURO(OFFSET(C1019,-M1019+1,0),E1019,OFFSET(C1019,-M1019+2,0),OFFSET(C1019,-M1019+2,0),OFFSET(C1019,-M1019+3,0)+AB1019,OFFSET(C1019,-M1019+4,0),0,1)*D1019)</f>
        <v/>
      </c>
      <c r="O1019" s="235" t="str">
        <f aca="true">IF(D1019="","",xEURO(OFFSET(C1019,-M1019+1,0),E1019,OFFSET(C1019,-M1019+2,0),OFFSET(C1019,-M1019+2,0),OFFSET(C1019,-M1019+3,0)+AB1019,OFFSET(C1019,-M1019+4,0),0,0))</f>
        <v/>
      </c>
      <c r="P1019" s="175" t="str">
        <f aca="false">IF(D1019="","",(O1019-F1019)*D1019*10)</f>
        <v/>
      </c>
      <c r="Q1019" s="175" t="str">
        <f aca="true">IF(D1019="","",xEURO(OFFSET(C1019,-M1019+1,0),E1019,OFFSET(C1019,-M1019+2,0),OFFSET(C1019,-M1019+2,0),OFFSET(C1019,-M1019+3,0)+AB1019,OFFSET(C1019,-M1019+4,0),0,2)/10*D1019)</f>
        <v/>
      </c>
      <c r="R1019" s="248" t="str">
        <f aca="true">IF(D1019="","",xEURO(OFFSET(C1019,-M1019+1,0),E1019,OFFSET(C1019,-M1019+2,0),OFFSET(C1019,-M1019+2,0),OFFSET(C1019,-M1019+3,0)+AB1019,OFFSET(C1019,-M1019+4,0),0,3)/100*D1019*10000)</f>
        <v/>
      </c>
      <c r="S1019" s="248" t="str">
        <f aca="true">IF(D1019="","",xEURO(OFFSET(C1019,-M1019+1,0),E1019,OFFSET(C1019,-M1019+2,0),OFFSET(C1019,-M1019+2,0),OFFSET(C1019,-M1019+3,0)+AB1019,OFFSET(C1019,-M1019+4,0),0,5)/365.25*D1019*10000)</f>
        <v/>
      </c>
      <c r="U1019" s="175" t="str">
        <f aca="true">IF(I1019="","",xEURO(OFFSET(C1019,-M1019+1,0),J1019,OFFSET(C1019,-M1019+2,0),OFFSET(C1019,-M1019+2,0),OFFSET(C1019,-M1019+3,0)+AC1019,OFFSET(C1019,-M1019+4,0),1,1)*I1019)</f>
        <v/>
      </c>
      <c r="V1019" s="235" t="str">
        <f aca="true">IF(I1019="","",xEURO(OFFSET(C1019,-M1019+1,0),J1019,OFFSET(C1019,-M1019+2,0),OFFSET(C1019,-M1019+2,0),OFFSET(C1019,-M1019+3,0)+AC1019,OFFSET(C1019,-M1019+4,0),1,0))</f>
        <v/>
      </c>
      <c r="W1019" s="175" t="str">
        <f aca="false">IF(I1019="","",(V1019-K1019)*I1019*10)</f>
        <v/>
      </c>
      <c r="X1019" s="175" t="str">
        <f aca="true">IF(I1019="","",xEURO(OFFSET(C1019,-M1019+1,0),J1019,OFFSET(C1019,-M1019+2,0),OFFSET(C1019,-M1019+2,0),OFFSET(C1019,-M1019+3,0)+AC1019,OFFSET(C1019,-M1019+4,0),1,2)/10*I1019)</f>
        <v/>
      </c>
      <c r="Y1019" s="248" t="str">
        <f aca="true">IF(I1019="","",xEURO(OFFSET(C1019,-M1019+1,0),J1019,OFFSET(C1019,-M1019+2,0),OFFSET(C1019,-M1019+2,0),OFFSET(C1019,-M1019+3,0)+AC1019,OFFSET(C1019,-M1019+4,0),1,3)/100*I1019*10000)</f>
        <v/>
      </c>
      <c r="Z1019" s="248" t="str">
        <f aca="true">IF(I1019="","",xEURO(OFFSET(C1019,-M1019+1,0),J1019,OFFSET(C1019,-M1019+2,0),OFFSET(C1019,-M1019+2,0),OFFSET(C1019,-M1019+3,0)+AC1019,OFFSET(C1019,-M1019+4,0),1,5)/365.25*I1019*10000)</f>
        <v/>
      </c>
      <c r="AB1019" s="249" t="str">
        <f aca="true">IF(D1019="","",xCalcSkew(OFFSET(C1019,-M1019,0),E1019-OFFSET(C1019,-M1019+1,0),b)/100)</f>
        <v/>
      </c>
      <c r="AC1019" s="249" t="str">
        <f aca="true">IF(I1019="","",xCalcSkew(OFFSET(C1019,-M1019,0),J1019-OFFSET(C1019,-M1019+1,0),b)/100)</f>
        <v/>
      </c>
      <c r="AE1019" s="0" t="n">
        <f aca="false">D1019*F1019*10000*-1</f>
        <v>-0</v>
      </c>
      <c r="AF1019" s="0" t="n">
        <f aca="false">I1019*K1019*10000*-1</f>
        <v>-0</v>
      </c>
      <c r="AG1019" s="0" t="n">
        <f aca="false">AE1019+AF1019</f>
        <v>-0</v>
      </c>
    </row>
    <row r="1020" customFormat="false" ht="12.75" hidden="false" customHeight="false" outlineLevel="0" collapsed="false">
      <c r="D1020" s="265"/>
      <c r="E1020" s="266"/>
      <c r="F1020" s="266"/>
      <c r="G1020" s="267"/>
      <c r="I1020" s="265"/>
      <c r="J1020" s="266"/>
      <c r="K1020" s="266"/>
      <c r="L1020" s="268"/>
      <c r="M1020" s="247" t="n">
        <f aca="false">M1019+1</f>
        <v>19</v>
      </c>
      <c r="N1020" s="175" t="str">
        <f aca="true">IF(D1020="","",xEURO(OFFSET(C1020,-M1020+1,0),E1020,OFFSET(C1020,-M1020+2,0),OFFSET(C1020,-M1020+2,0),OFFSET(C1020,-M1020+3,0)+AB1020,OFFSET(C1020,-M1020+4,0),0,1)*D1020)</f>
        <v/>
      </c>
      <c r="O1020" s="235" t="str">
        <f aca="true">IF(D1020="","",xEURO(OFFSET(C1020,-M1020+1,0),E1020,OFFSET(C1020,-M1020+2,0),OFFSET(C1020,-M1020+2,0),OFFSET(C1020,-M1020+3,0)+AB1020,OFFSET(C1020,-M1020+4,0),0,0))</f>
        <v/>
      </c>
      <c r="P1020" s="175" t="str">
        <f aca="false">IF(D1020="","",(O1020-F1020)*D1020*10)</f>
        <v/>
      </c>
      <c r="Q1020" s="175" t="str">
        <f aca="true">IF(D1020="","",xEURO(OFFSET(C1020,-M1020+1,0),E1020,OFFSET(C1020,-M1020+2,0),OFFSET(C1020,-M1020+2,0),OFFSET(C1020,-M1020+3,0)+AB1020,OFFSET(C1020,-M1020+4,0),0,2)/10*D1020)</f>
        <v/>
      </c>
      <c r="R1020" s="248" t="str">
        <f aca="true">IF(D1020="","",xEURO(OFFSET(C1020,-M1020+1,0),E1020,OFFSET(C1020,-M1020+2,0),OFFSET(C1020,-M1020+2,0),OFFSET(C1020,-M1020+3,0)+AB1020,OFFSET(C1020,-M1020+4,0),0,3)/100*D1020*10000)</f>
        <v/>
      </c>
      <c r="S1020" s="248" t="str">
        <f aca="true">IF(D1020="","",xEURO(OFFSET(C1020,-M1020+1,0),E1020,OFFSET(C1020,-M1020+2,0),OFFSET(C1020,-M1020+2,0),OFFSET(C1020,-M1020+3,0)+AB1020,OFFSET(C1020,-M1020+4,0),0,5)/365.25*D1020*10000)</f>
        <v/>
      </c>
      <c r="U1020" s="175" t="str">
        <f aca="true">IF(I1020="","",xEURO(OFFSET(C1020,-M1020+1,0),J1020,OFFSET(C1020,-M1020+2,0),OFFSET(C1020,-M1020+2,0),OFFSET(C1020,-M1020+3,0)+AC1020,OFFSET(C1020,-M1020+4,0),1,1)*I1020)</f>
        <v/>
      </c>
      <c r="V1020" s="235" t="str">
        <f aca="true">IF(I1020="","",xEURO(OFFSET(C1020,-M1020+1,0),J1020,OFFSET(C1020,-M1020+2,0),OFFSET(C1020,-M1020+2,0),OFFSET(C1020,-M1020+3,0)+AC1020,OFFSET(C1020,-M1020+4,0),1,0))</f>
        <v/>
      </c>
      <c r="W1020" s="175" t="str">
        <f aca="false">IF(I1020="","",(V1020-K1020)*I1020*10)</f>
        <v/>
      </c>
      <c r="X1020" s="175" t="str">
        <f aca="true">IF(I1020="","",xEURO(OFFSET(C1020,-M1020+1,0),J1020,OFFSET(C1020,-M1020+2,0),OFFSET(C1020,-M1020+2,0),OFFSET(C1020,-M1020+3,0)+AC1020,OFFSET(C1020,-M1020+4,0),1,2)/10*I1020)</f>
        <v/>
      </c>
      <c r="Y1020" s="248" t="str">
        <f aca="true">IF(I1020="","",xEURO(OFFSET(C1020,-M1020+1,0),J1020,OFFSET(C1020,-M1020+2,0),OFFSET(C1020,-M1020+2,0),OFFSET(C1020,-M1020+3,0)+AC1020,OFFSET(C1020,-M1020+4,0),1,3)/100*I1020*10000)</f>
        <v/>
      </c>
      <c r="Z1020" s="248" t="str">
        <f aca="true">IF(I1020="","",xEURO(OFFSET(C1020,-M1020+1,0),J1020,OFFSET(C1020,-M1020+2,0),OFFSET(C1020,-M1020+2,0),OFFSET(C1020,-M1020+3,0)+AC1020,OFFSET(C1020,-M1020+4,0),1,5)/365.25*I1020*10000)</f>
        <v/>
      </c>
      <c r="AB1020" s="249" t="str">
        <f aca="true">IF(D1020="","",xCalcSkew(OFFSET(C1020,-M1020,0),E1020-OFFSET(C1020,-M1020+1,0),b)/100)</f>
        <v/>
      </c>
      <c r="AC1020" s="249" t="str">
        <f aca="true">IF(I1020="","",xCalcSkew(OFFSET(C1020,-M1020,0),J1020-OFFSET(C1020,-M1020+1,0),b)/100)</f>
        <v/>
      </c>
      <c r="AE1020" s="0" t="n">
        <f aca="false">D1020*F1020*10000*-1</f>
        <v>-0</v>
      </c>
      <c r="AF1020" s="0" t="n">
        <f aca="false">I1020*K1020*10000*-1</f>
        <v>-0</v>
      </c>
      <c r="AG1020" s="0" t="n">
        <f aca="false">AE1020+AF1020</f>
        <v>-0</v>
      </c>
    </row>
    <row r="1021" customFormat="false" ht="12.75" hidden="false" customHeight="false" outlineLevel="0" collapsed="false">
      <c r="D1021" s="265"/>
      <c r="E1021" s="266"/>
      <c r="F1021" s="266"/>
      <c r="G1021" s="267"/>
      <c r="I1021" s="265"/>
      <c r="J1021" s="266"/>
      <c r="K1021" s="266"/>
      <c r="L1021" s="268"/>
      <c r="M1021" s="247" t="n">
        <f aca="false">M1020+1</f>
        <v>20</v>
      </c>
      <c r="N1021" s="175" t="str">
        <f aca="true">IF(D1021="","",xEURO(OFFSET(C1021,-M1021+1,0),E1021,OFFSET(C1021,-M1021+2,0),OFFSET(C1021,-M1021+2,0),OFFSET(C1021,-M1021+3,0)+AB1021,OFFSET(C1021,-M1021+4,0),0,1)*D1021)</f>
        <v/>
      </c>
      <c r="O1021" s="235" t="str">
        <f aca="true">IF(D1021="","",xEURO(OFFSET(C1021,-M1021+1,0),E1021,OFFSET(C1021,-M1021+2,0),OFFSET(C1021,-M1021+2,0),OFFSET(C1021,-M1021+3,0)+AB1021,OFFSET(C1021,-M1021+4,0),0,0))</f>
        <v/>
      </c>
      <c r="P1021" s="175" t="str">
        <f aca="false">IF(D1021="","",(O1021-F1021)*D1021*10)</f>
        <v/>
      </c>
      <c r="Q1021" s="175" t="str">
        <f aca="true">IF(D1021="","",xEURO(OFFSET(C1021,-M1021+1,0),E1021,OFFSET(C1021,-M1021+2,0),OFFSET(C1021,-M1021+2,0),OFFSET(C1021,-M1021+3,0)+AB1021,OFFSET(C1021,-M1021+4,0),0,2)/10*D1021)</f>
        <v/>
      </c>
      <c r="R1021" s="248" t="str">
        <f aca="true">IF(D1021="","",xEURO(OFFSET(C1021,-M1021+1,0),E1021,OFFSET(C1021,-M1021+2,0),OFFSET(C1021,-M1021+2,0),OFFSET(C1021,-M1021+3,0)+AB1021,OFFSET(C1021,-M1021+4,0),0,3)/100*D1021*10000)</f>
        <v/>
      </c>
      <c r="S1021" s="248" t="str">
        <f aca="true">IF(D1021="","",xEURO(OFFSET(C1021,-M1021+1,0),E1021,OFFSET(C1021,-M1021+2,0),OFFSET(C1021,-M1021+2,0),OFFSET(C1021,-M1021+3,0)+AB1021,OFFSET(C1021,-M1021+4,0),0,5)/365.25*D1021*10000)</f>
        <v/>
      </c>
      <c r="U1021" s="175" t="str">
        <f aca="true">IF(I1021="","",xEURO(OFFSET(C1021,-M1021+1,0),J1021,OFFSET(C1021,-M1021+2,0),OFFSET(C1021,-M1021+2,0),OFFSET(C1021,-M1021+3,0)+AC1021,OFFSET(C1021,-M1021+4,0),1,1)*I1021)</f>
        <v/>
      </c>
      <c r="V1021" s="235" t="str">
        <f aca="true">IF(I1021="","",xEURO(OFFSET(C1021,-M1021+1,0),J1021,OFFSET(C1021,-M1021+2,0),OFFSET(C1021,-M1021+2,0),OFFSET(C1021,-M1021+3,0)+AC1021,OFFSET(C1021,-M1021+4,0),1,0))</f>
        <v/>
      </c>
      <c r="W1021" s="175" t="str">
        <f aca="false">IF(I1021="","",(V1021-K1021)*I1021*10)</f>
        <v/>
      </c>
      <c r="X1021" s="175" t="str">
        <f aca="true">IF(I1021="","",xEURO(OFFSET(C1021,-M1021+1,0),J1021,OFFSET(C1021,-M1021+2,0),OFFSET(C1021,-M1021+2,0),OFFSET(C1021,-M1021+3,0)+AC1021,OFFSET(C1021,-M1021+4,0),1,2)/10*I1021)</f>
        <v/>
      </c>
      <c r="Y1021" s="248" t="str">
        <f aca="true">IF(I1021="","",xEURO(OFFSET(C1021,-M1021+1,0),J1021,OFFSET(C1021,-M1021+2,0),OFFSET(C1021,-M1021+2,0),OFFSET(C1021,-M1021+3,0)+AC1021,OFFSET(C1021,-M1021+4,0),1,3)/100*I1021*10000)</f>
        <v/>
      </c>
      <c r="Z1021" s="248" t="str">
        <f aca="true">IF(I1021="","",xEURO(OFFSET(C1021,-M1021+1,0),J1021,OFFSET(C1021,-M1021+2,0),OFFSET(C1021,-M1021+2,0),OFFSET(C1021,-M1021+3,0)+AC1021,OFFSET(C1021,-M1021+4,0),1,5)/365.25*I1021*10000)</f>
        <v/>
      </c>
      <c r="AB1021" s="249" t="str">
        <f aca="true">IF(D1021="","",xCalcSkew(OFFSET(C1021,-M1021,0),E1021-OFFSET(C1021,-M1021+1,0),b)/100)</f>
        <v/>
      </c>
      <c r="AC1021" s="249" t="str">
        <f aca="true">IF(I1021="","",xCalcSkew(OFFSET(C1021,-M1021,0),J1021-OFFSET(C1021,-M1021+1,0),b)/100)</f>
        <v/>
      </c>
      <c r="AE1021" s="0" t="n">
        <f aca="false">D1021*F1021*10000*-1</f>
        <v>-0</v>
      </c>
      <c r="AF1021" s="0" t="n">
        <f aca="false">I1021*K1021*10000*-1</f>
        <v>-0</v>
      </c>
      <c r="AG1021" s="0" t="n">
        <f aca="false">AE1021+AF1021</f>
        <v>-0</v>
      </c>
    </row>
    <row r="1022" customFormat="false" ht="12.75" hidden="false" customHeight="false" outlineLevel="0" collapsed="false">
      <c r="D1022" s="265"/>
      <c r="E1022" s="266"/>
      <c r="F1022" s="266"/>
      <c r="G1022" s="267"/>
      <c r="I1022" s="265"/>
      <c r="J1022" s="266"/>
      <c r="K1022" s="266"/>
      <c r="L1022" s="268"/>
      <c r="M1022" s="247" t="n">
        <f aca="false">M1021+1</f>
        <v>21</v>
      </c>
      <c r="N1022" s="175" t="str">
        <f aca="true">IF(D1022="","",xEURO(OFFSET(C1022,-M1022+1,0),E1022,OFFSET(C1022,-M1022+2,0),OFFSET(C1022,-M1022+2,0),OFFSET(C1022,-M1022+3,0)+AB1022,OFFSET(C1022,-M1022+4,0),0,1)*D1022)</f>
        <v/>
      </c>
      <c r="O1022" s="235" t="str">
        <f aca="true">IF(D1022="","",xEURO(OFFSET(C1022,-M1022+1,0),E1022,OFFSET(C1022,-M1022+2,0),OFFSET(C1022,-M1022+2,0),OFFSET(C1022,-M1022+3,0)+AB1022,OFFSET(C1022,-M1022+4,0),0,0))</f>
        <v/>
      </c>
      <c r="P1022" s="175" t="str">
        <f aca="false">IF(D1022="","",(O1022-F1022)*D1022*10)</f>
        <v/>
      </c>
      <c r="Q1022" s="175" t="str">
        <f aca="true">IF(D1022="","",xEURO(OFFSET(C1022,-M1022+1,0),E1022,OFFSET(C1022,-M1022+2,0),OFFSET(C1022,-M1022+2,0),OFFSET(C1022,-M1022+3,0)+AB1022,OFFSET(C1022,-M1022+4,0),0,2)/10*D1022)</f>
        <v/>
      </c>
      <c r="R1022" s="248" t="str">
        <f aca="true">IF(D1022="","",xEURO(OFFSET(C1022,-M1022+1,0),E1022,OFFSET(C1022,-M1022+2,0),OFFSET(C1022,-M1022+2,0),OFFSET(C1022,-M1022+3,0)+AB1022,OFFSET(C1022,-M1022+4,0),0,3)/100*D1022*10000)</f>
        <v/>
      </c>
      <c r="S1022" s="248" t="str">
        <f aca="true">IF(D1022="","",xEURO(OFFSET(C1022,-M1022+1,0),E1022,OFFSET(C1022,-M1022+2,0),OFFSET(C1022,-M1022+2,0),OFFSET(C1022,-M1022+3,0)+AB1022,OFFSET(C1022,-M1022+4,0),0,5)/365.25*D1022*10000)</f>
        <v/>
      </c>
      <c r="U1022" s="175" t="str">
        <f aca="true">IF(I1022="","",xEURO(OFFSET(C1022,-M1022+1,0),J1022,OFFSET(C1022,-M1022+2,0),OFFSET(C1022,-M1022+2,0),OFFSET(C1022,-M1022+3,0)+AC1022,OFFSET(C1022,-M1022+4,0),1,1)*I1022)</f>
        <v/>
      </c>
      <c r="V1022" s="235" t="str">
        <f aca="true">IF(I1022="","",xEURO(OFFSET(C1022,-M1022+1,0),J1022,OFFSET(C1022,-M1022+2,0),OFFSET(C1022,-M1022+2,0),OFFSET(C1022,-M1022+3,0)+AC1022,OFFSET(C1022,-M1022+4,0),1,0))</f>
        <v/>
      </c>
      <c r="W1022" s="175" t="str">
        <f aca="false">IF(I1022="","",(V1022-K1022)*I1022*10)</f>
        <v/>
      </c>
      <c r="X1022" s="175" t="str">
        <f aca="true">IF(I1022="","",xEURO(OFFSET(C1022,-M1022+1,0),J1022,OFFSET(C1022,-M1022+2,0),OFFSET(C1022,-M1022+2,0),OFFSET(C1022,-M1022+3,0)+AC1022,OFFSET(C1022,-M1022+4,0),1,2)/10*I1022)</f>
        <v/>
      </c>
      <c r="Y1022" s="248" t="str">
        <f aca="true">IF(I1022="","",xEURO(OFFSET(C1022,-M1022+1,0),J1022,OFFSET(C1022,-M1022+2,0),OFFSET(C1022,-M1022+2,0),OFFSET(C1022,-M1022+3,0)+AC1022,OFFSET(C1022,-M1022+4,0),1,3)/100*I1022*10000)</f>
        <v/>
      </c>
      <c r="Z1022" s="248" t="str">
        <f aca="true">IF(I1022="","",xEURO(OFFSET(C1022,-M1022+1,0),J1022,OFFSET(C1022,-M1022+2,0),OFFSET(C1022,-M1022+2,0),OFFSET(C1022,-M1022+3,0)+AC1022,OFFSET(C1022,-M1022+4,0),1,5)/365.25*I1022*10000)</f>
        <v/>
      </c>
      <c r="AB1022" s="249" t="str">
        <f aca="true">IF(D1022="","",xCalcSkew(OFFSET(C1022,-M1022,0),E1022-OFFSET(C1022,-M1022+1,0),b)/100)</f>
        <v/>
      </c>
      <c r="AC1022" s="249" t="str">
        <f aca="true">IF(I1022="","",xCalcSkew(OFFSET(C1022,-M1022,0),J1022-OFFSET(C1022,-M1022+1,0),b)/100)</f>
        <v/>
      </c>
      <c r="AE1022" s="0" t="n">
        <f aca="false">D1022*F1022*10000*-1</f>
        <v>-0</v>
      </c>
      <c r="AF1022" s="0" t="n">
        <f aca="false">I1022*K1022*10000*-1</f>
        <v>-0</v>
      </c>
      <c r="AG1022" s="0" t="n">
        <f aca="false">AE1022+AF1022</f>
        <v>-0</v>
      </c>
    </row>
    <row r="1023" customFormat="false" ht="12.75" hidden="false" customHeight="false" outlineLevel="0" collapsed="false">
      <c r="D1023" s="265"/>
      <c r="E1023" s="266"/>
      <c r="F1023" s="266"/>
      <c r="G1023" s="267"/>
      <c r="I1023" s="265"/>
      <c r="J1023" s="266"/>
      <c r="K1023" s="266"/>
      <c r="L1023" s="268"/>
      <c r="M1023" s="247" t="n">
        <f aca="false">M1022+1</f>
        <v>22</v>
      </c>
      <c r="N1023" s="175" t="str">
        <f aca="true">IF(D1023="","",xEURO(OFFSET(C1023,-M1023+1,0),E1023,OFFSET(C1023,-M1023+2,0),OFFSET(C1023,-M1023+2,0),OFFSET(C1023,-M1023+3,0)+AB1023,OFFSET(C1023,-M1023+4,0),0,1)*D1023)</f>
        <v/>
      </c>
      <c r="O1023" s="235" t="str">
        <f aca="true">IF(D1023="","",xEURO(OFFSET(C1023,-M1023+1,0),E1023,OFFSET(C1023,-M1023+2,0),OFFSET(C1023,-M1023+2,0),OFFSET(C1023,-M1023+3,0)+AB1023,OFFSET(C1023,-M1023+4,0),0,0))</f>
        <v/>
      </c>
      <c r="P1023" s="175" t="str">
        <f aca="false">IF(D1023="","",(O1023-F1023)*D1023*10)</f>
        <v/>
      </c>
      <c r="Q1023" s="175" t="str">
        <f aca="true">IF(D1023="","",xEURO(OFFSET(C1023,-M1023+1,0),E1023,OFFSET(C1023,-M1023+2,0),OFFSET(C1023,-M1023+2,0),OFFSET(C1023,-M1023+3,0)+AB1023,OFFSET(C1023,-M1023+4,0),0,2)/10*D1023)</f>
        <v/>
      </c>
      <c r="R1023" s="248" t="str">
        <f aca="true">IF(D1023="","",xEURO(OFFSET(C1023,-M1023+1,0),E1023,OFFSET(C1023,-M1023+2,0),OFFSET(C1023,-M1023+2,0),OFFSET(C1023,-M1023+3,0)+AB1023,OFFSET(C1023,-M1023+4,0),0,3)/100*D1023*10000)</f>
        <v/>
      </c>
      <c r="S1023" s="248" t="str">
        <f aca="true">IF(D1023="","",xEURO(OFFSET(C1023,-M1023+1,0),E1023,OFFSET(C1023,-M1023+2,0),OFFSET(C1023,-M1023+2,0),OFFSET(C1023,-M1023+3,0)+AB1023,OFFSET(C1023,-M1023+4,0),0,5)/365.25*D1023*10000)</f>
        <v/>
      </c>
      <c r="U1023" s="175" t="str">
        <f aca="true">IF(I1023="","",xEURO(OFFSET(C1023,-M1023+1,0),J1023,OFFSET(C1023,-M1023+2,0),OFFSET(C1023,-M1023+2,0),OFFSET(C1023,-M1023+3,0)+AC1023,OFFSET(C1023,-M1023+4,0),1,1)*I1023)</f>
        <v/>
      </c>
      <c r="V1023" s="235" t="str">
        <f aca="true">IF(I1023="","",xEURO(OFFSET(C1023,-M1023+1,0),J1023,OFFSET(C1023,-M1023+2,0),OFFSET(C1023,-M1023+2,0),OFFSET(C1023,-M1023+3,0)+AC1023,OFFSET(C1023,-M1023+4,0),1,0))</f>
        <v/>
      </c>
      <c r="W1023" s="175" t="str">
        <f aca="false">IF(I1023="","",(V1023-K1023)*I1023*10)</f>
        <v/>
      </c>
      <c r="X1023" s="175" t="str">
        <f aca="true">IF(I1023="","",xEURO(OFFSET(C1023,-M1023+1,0),J1023,OFFSET(C1023,-M1023+2,0),OFFSET(C1023,-M1023+2,0),OFFSET(C1023,-M1023+3,0)+AC1023,OFFSET(C1023,-M1023+4,0),1,2)/10*I1023)</f>
        <v/>
      </c>
      <c r="Y1023" s="248" t="str">
        <f aca="true">IF(I1023="","",xEURO(OFFSET(C1023,-M1023+1,0),J1023,OFFSET(C1023,-M1023+2,0),OFFSET(C1023,-M1023+2,0),OFFSET(C1023,-M1023+3,0)+AC1023,OFFSET(C1023,-M1023+4,0),1,3)/100*I1023*10000)</f>
        <v/>
      </c>
      <c r="Z1023" s="248" t="str">
        <f aca="true">IF(I1023="","",xEURO(OFFSET(C1023,-M1023+1,0),J1023,OFFSET(C1023,-M1023+2,0),OFFSET(C1023,-M1023+2,0),OFFSET(C1023,-M1023+3,0)+AC1023,OFFSET(C1023,-M1023+4,0),1,5)/365.25*I1023*10000)</f>
        <v/>
      </c>
      <c r="AB1023" s="249" t="str">
        <f aca="true">IF(D1023="","",xCalcSkew(OFFSET(C1023,-M1023,0),E1023-OFFSET(C1023,-M1023+1,0),b)/100)</f>
        <v/>
      </c>
      <c r="AC1023" s="249" t="str">
        <f aca="true">IF(I1023="","",xCalcSkew(OFFSET(C1023,-M1023,0),J1023-OFFSET(C1023,-M1023+1,0),b)/100)</f>
        <v/>
      </c>
      <c r="AE1023" s="0" t="n">
        <f aca="false">D1023*F1023*10000*-1</f>
        <v>-0</v>
      </c>
      <c r="AF1023" s="0" t="n">
        <f aca="false">I1023*K1023*10000*-1</f>
        <v>-0</v>
      </c>
      <c r="AG1023" s="0" t="n">
        <f aca="false">AE1023+AF1023</f>
        <v>-0</v>
      </c>
    </row>
    <row r="1024" customFormat="false" ht="12.75" hidden="false" customHeight="false" outlineLevel="0" collapsed="false">
      <c r="D1024" s="265"/>
      <c r="E1024" s="266"/>
      <c r="F1024" s="266"/>
      <c r="G1024" s="267"/>
      <c r="I1024" s="265"/>
      <c r="J1024" s="266"/>
      <c r="K1024" s="266"/>
      <c r="L1024" s="268"/>
      <c r="M1024" s="247" t="n">
        <f aca="false">M1023+1</f>
        <v>23</v>
      </c>
      <c r="N1024" s="175" t="str">
        <f aca="true">IF(D1024="","",xEURO(OFFSET(C1024,-M1024+1,0),E1024,OFFSET(C1024,-M1024+2,0),OFFSET(C1024,-M1024+2,0),OFFSET(C1024,-M1024+3,0)+AB1024,OFFSET(C1024,-M1024+4,0),0,1)*D1024)</f>
        <v/>
      </c>
      <c r="O1024" s="235" t="str">
        <f aca="true">IF(D1024="","",xEURO(OFFSET(C1024,-M1024+1,0),E1024,OFFSET(C1024,-M1024+2,0),OFFSET(C1024,-M1024+2,0),OFFSET(C1024,-M1024+3,0)+AB1024,OFFSET(C1024,-M1024+4,0),0,0))</f>
        <v/>
      </c>
      <c r="P1024" s="175" t="str">
        <f aca="false">IF(D1024="","",(O1024-F1024)*D1024*10)</f>
        <v/>
      </c>
      <c r="Q1024" s="175" t="str">
        <f aca="true">IF(D1024="","",xEURO(OFFSET(C1024,-M1024+1,0),E1024,OFFSET(C1024,-M1024+2,0),OFFSET(C1024,-M1024+2,0),OFFSET(C1024,-M1024+3,0)+AB1024,OFFSET(C1024,-M1024+4,0),0,2)/10*D1024)</f>
        <v/>
      </c>
      <c r="R1024" s="248" t="str">
        <f aca="true">IF(D1024="","",xEURO(OFFSET(C1024,-M1024+1,0),E1024,OFFSET(C1024,-M1024+2,0),OFFSET(C1024,-M1024+2,0),OFFSET(C1024,-M1024+3,0)+AB1024,OFFSET(C1024,-M1024+4,0),0,3)/100*D1024*10000)</f>
        <v/>
      </c>
      <c r="S1024" s="248" t="str">
        <f aca="true">IF(D1024="","",xEURO(OFFSET(C1024,-M1024+1,0),E1024,OFFSET(C1024,-M1024+2,0),OFFSET(C1024,-M1024+2,0),OFFSET(C1024,-M1024+3,0)+AB1024,OFFSET(C1024,-M1024+4,0),0,5)/365.25*D1024*10000)</f>
        <v/>
      </c>
      <c r="U1024" s="175" t="str">
        <f aca="true">IF(I1024="","",xEURO(OFFSET(C1024,-M1024+1,0),J1024,OFFSET(C1024,-M1024+2,0),OFFSET(C1024,-M1024+2,0),OFFSET(C1024,-M1024+3,0)+AC1024,OFFSET(C1024,-M1024+4,0),1,1)*I1024)</f>
        <v/>
      </c>
      <c r="V1024" s="235" t="str">
        <f aca="true">IF(I1024="","",xEURO(OFFSET(C1024,-M1024+1,0),J1024,OFFSET(C1024,-M1024+2,0),OFFSET(C1024,-M1024+2,0),OFFSET(C1024,-M1024+3,0)+AC1024,OFFSET(C1024,-M1024+4,0),1,0))</f>
        <v/>
      </c>
      <c r="W1024" s="175" t="str">
        <f aca="false">IF(I1024="","",(V1024-K1024)*I1024*10)</f>
        <v/>
      </c>
      <c r="X1024" s="175" t="str">
        <f aca="true">IF(I1024="","",xEURO(OFFSET(C1024,-M1024+1,0),J1024,OFFSET(C1024,-M1024+2,0),OFFSET(C1024,-M1024+2,0),OFFSET(C1024,-M1024+3,0)+AC1024,OFFSET(C1024,-M1024+4,0),1,2)/10*I1024)</f>
        <v/>
      </c>
      <c r="Y1024" s="248" t="str">
        <f aca="true">IF(I1024="","",xEURO(OFFSET(C1024,-M1024+1,0),J1024,OFFSET(C1024,-M1024+2,0),OFFSET(C1024,-M1024+2,0),OFFSET(C1024,-M1024+3,0)+AC1024,OFFSET(C1024,-M1024+4,0),1,3)/100*I1024*10000)</f>
        <v/>
      </c>
      <c r="Z1024" s="248" t="str">
        <f aca="true">IF(I1024="","",xEURO(OFFSET(C1024,-M1024+1,0),J1024,OFFSET(C1024,-M1024+2,0),OFFSET(C1024,-M1024+2,0),OFFSET(C1024,-M1024+3,0)+AC1024,OFFSET(C1024,-M1024+4,0),1,5)/365.25*I1024*10000)</f>
        <v/>
      </c>
      <c r="AB1024" s="249" t="str">
        <f aca="true">IF(D1024="","",xCalcSkew(OFFSET(C1024,-M1024,0),E1024-OFFSET(C1024,-M1024+1,0),b)/100)</f>
        <v/>
      </c>
      <c r="AC1024" s="249" t="str">
        <f aca="true">IF(I1024="","",xCalcSkew(OFFSET(C1024,-M1024,0),J1024-OFFSET(C1024,-M1024+1,0),b)/100)</f>
        <v/>
      </c>
      <c r="AE1024" s="0" t="n">
        <f aca="false">D1024*F1024*10000*-1</f>
        <v>-0</v>
      </c>
      <c r="AF1024" s="0" t="n">
        <f aca="false">I1024*K1024*10000*-1</f>
        <v>-0</v>
      </c>
      <c r="AG1024" s="0" t="n">
        <f aca="false">AE1024+AF1024</f>
        <v>-0</v>
      </c>
    </row>
    <row r="1025" customFormat="false" ht="12.75" hidden="false" customHeight="false" outlineLevel="0" collapsed="false">
      <c r="D1025" s="265"/>
      <c r="E1025" s="266"/>
      <c r="F1025" s="266"/>
      <c r="G1025" s="267"/>
      <c r="I1025" s="265"/>
      <c r="J1025" s="266"/>
      <c r="K1025" s="266"/>
      <c r="L1025" s="268"/>
      <c r="M1025" s="247" t="n">
        <f aca="false">M1024+1</f>
        <v>24</v>
      </c>
      <c r="N1025" s="175" t="str">
        <f aca="true">IF(D1025="","",xEURO(OFFSET(C1025,-M1025+1,0),E1025,OFFSET(C1025,-M1025+2,0),OFFSET(C1025,-M1025+2,0),OFFSET(C1025,-M1025+3,0)+AB1025,OFFSET(C1025,-M1025+4,0),0,1)*D1025)</f>
        <v/>
      </c>
      <c r="O1025" s="235" t="str">
        <f aca="true">IF(D1025="","",xEURO(OFFSET(C1025,-M1025+1,0),E1025,OFFSET(C1025,-M1025+2,0),OFFSET(C1025,-M1025+2,0),OFFSET(C1025,-M1025+3,0)+AB1025,OFFSET(C1025,-M1025+4,0),0,0))</f>
        <v/>
      </c>
      <c r="P1025" s="175" t="str">
        <f aca="false">IF(D1025="","",(O1025-F1025)*D1025*10)</f>
        <v/>
      </c>
      <c r="Q1025" s="175" t="str">
        <f aca="true">IF(D1025="","",xEURO(OFFSET(C1025,-M1025+1,0),E1025,OFFSET(C1025,-M1025+2,0),OFFSET(C1025,-M1025+2,0),OFFSET(C1025,-M1025+3,0)+AB1025,OFFSET(C1025,-M1025+4,0),0,2)/10*D1025)</f>
        <v/>
      </c>
      <c r="R1025" s="248" t="str">
        <f aca="true">IF(D1025="","",xEURO(OFFSET(C1025,-M1025+1,0),E1025,OFFSET(C1025,-M1025+2,0),OFFSET(C1025,-M1025+2,0),OFFSET(C1025,-M1025+3,0)+AB1025,OFFSET(C1025,-M1025+4,0),0,3)/100*D1025*10000)</f>
        <v/>
      </c>
      <c r="S1025" s="248" t="str">
        <f aca="true">IF(D1025="","",xEURO(OFFSET(C1025,-M1025+1,0),E1025,OFFSET(C1025,-M1025+2,0),OFFSET(C1025,-M1025+2,0),OFFSET(C1025,-M1025+3,0)+AB1025,OFFSET(C1025,-M1025+4,0),0,5)/365.25*D1025*10000)</f>
        <v/>
      </c>
      <c r="U1025" s="175" t="str">
        <f aca="true">IF(I1025="","",xEURO(OFFSET(C1025,-M1025+1,0),J1025,OFFSET(C1025,-M1025+2,0),OFFSET(C1025,-M1025+2,0),OFFSET(C1025,-M1025+3,0)+AC1025,OFFSET(C1025,-M1025+4,0),1,1)*I1025)</f>
        <v/>
      </c>
      <c r="V1025" s="235" t="str">
        <f aca="true">IF(I1025="","",xEURO(OFFSET(C1025,-M1025+1,0),J1025,OFFSET(C1025,-M1025+2,0),OFFSET(C1025,-M1025+2,0),OFFSET(C1025,-M1025+3,0)+AC1025,OFFSET(C1025,-M1025+4,0),1,0))</f>
        <v/>
      </c>
      <c r="W1025" s="175" t="str">
        <f aca="false">IF(I1025="","",(V1025-K1025)*I1025*10)</f>
        <v/>
      </c>
      <c r="X1025" s="175" t="str">
        <f aca="true">IF(I1025="","",xEURO(OFFSET(C1025,-M1025+1,0),J1025,OFFSET(C1025,-M1025+2,0),OFFSET(C1025,-M1025+2,0),OFFSET(C1025,-M1025+3,0)+AC1025,OFFSET(C1025,-M1025+4,0),1,2)/10*I1025)</f>
        <v/>
      </c>
      <c r="Y1025" s="248" t="str">
        <f aca="true">IF(I1025="","",xEURO(OFFSET(C1025,-M1025+1,0),J1025,OFFSET(C1025,-M1025+2,0),OFFSET(C1025,-M1025+2,0),OFFSET(C1025,-M1025+3,0)+AC1025,OFFSET(C1025,-M1025+4,0),1,3)/100*I1025*10000)</f>
        <v/>
      </c>
      <c r="Z1025" s="248" t="str">
        <f aca="true">IF(I1025="","",xEURO(OFFSET(C1025,-M1025+1,0),J1025,OFFSET(C1025,-M1025+2,0),OFFSET(C1025,-M1025+2,0),OFFSET(C1025,-M1025+3,0)+AC1025,OFFSET(C1025,-M1025+4,0),1,5)/365.25*I1025*10000)</f>
        <v/>
      </c>
      <c r="AB1025" s="249" t="str">
        <f aca="true">IF(D1025="","",xCalcSkew(OFFSET(C1025,-M1025,0),E1025-OFFSET(C1025,-M1025+1,0),b)/100)</f>
        <v/>
      </c>
      <c r="AC1025" s="249" t="str">
        <f aca="true">IF(I1025="","",xCalcSkew(OFFSET(C1025,-M1025,0),J1025-OFFSET(C1025,-M1025+1,0),b)/100)</f>
        <v/>
      </c>
      <c r="AE1025" s="0" t="n">
        <f aca="false">D1025*F1025*10000*-1</f>
        <v>-0</v>
      </c>
      <c r="AF1025" s="0" t="n">
        <f aca="false">I1025*K1025*10000*-1</f>
        <v>-0</v>
      </c>
      <c r="AG1025" s="0" t="n">
        <f aca="false">AE1025+AF1025</f>
        <v>-0</v>
      </c>
    </row>
    <row r="1026" customFormat="false" ht="12.75" hidden="false" customHeight="false" outlineLevel="0" collapsed="false">
      <c r="D1026" s="265"/>
      <c r="E1026" s="266"/>
      <c r="F1026" s="266"/>
      <c r="G1026" s="267"/>
      <c r="I1026" s="265"/>
      <c r="J1026" s="266"/>
      <c r="K1026" s="266"/>
      <c r="L1026" s="268"/>
      <c r="M1026" s="247" t="n">
        <f aca="false">M1025+1</f>
        <v>25</v>
      </c>
      <c r="N1026" s="175" t="str">
        <f aca="true">IF(D1026="","",xEURO(OFFSET(C1026,-M1026+1,0),E1026,OFFSET(C1026,-M1026+2,0),OFFSET(C1026,-M1026+2,0),OFFSET(C1026,-M1026+3,0)+AB1026,OFFSET(C1026,-M1026+4,0),0,1)*D1026)</f>
        <v/>
      </c>
      <c r="O1026" s="235" t="str">
        <f aca="true">IF(D1026="","",xEURO(OFFSET(C1026,-M1026+1,0),E1026,OFFSET(C1026,-M1026+2,0),OFFSET(C1026,-M1026+2,0),OFFSET(C1026,-M1026+3,0)+AB1026,OFFSET(C1026,-M1026+4,0),0,0))</f>
        <v/>
      </c>
      <c r="P1026" s="175" t="str">
        <f aca="false">IF(D1026="","",(O1026-F1026)*D1026*10)</f>
        <v/>
      </c>
      <c r="Q1026" s="175" t="str">
        <f aca="true">IF(D1026="","",xEURO(OFFSET(C1026,-M1026+1,0),E1026,OFFSET(C1026,-M1026+2,0),OFFSET(C1026,-M1026+2,0),OFFSET(C1026,-M1026+3,0)+AB1026,OFFSET(C1026,-M1026+4,0),0,2)/10*D1026)</f>
        <v/>
      </c>
      <c r="R1026" s="248" t="str">
        <f aca="true">IF(D1026="","",xEURO(OFFSET(C1026,-M1026+1,0),E1026,OFFSET(C1026,-M1026+2,0),OFFSET(C1026,-M1026+2,0),OFFSET(C1026,-M1026+3,0)+AB1026,OFFSET(C1026,-M1026+4,0),0,3)/100*D1026*10000)</f>
        <v/>
      </c>
      <c r="S1026" s="248" t="str">
        <f aca="true">IF(D1026="","",xEURO(OFFSET(C1026,-M1026+1,0),E1026,OFFSET(C1026,-M1026+2,0),OFFSET(C1026,-M1026+2,0),OFFSET(C1026,-M1026+3,0)+AB1026,OFFSET(C1026,-M1026+4,0),0,5)/365.25*D1026*10000)</f>
        <v/>
      </c>
      <c r="U1026" s="175" t="str">
        <f aca="true">IF(I1026="","",xEURO(OFFSET(C1026,-M1026+1,0),J1026,OFFSET(C1026,-M1026+2,0),OFFSET(C1026,-M1026+2,0),OFFSET(C1026,-M1026+3,0)+AC1026,OFFSET(C1026,-M1026+4,0),1,1)*I1026)</f>
        <v/>
      </c>
      <c r="V1026" s="235" t="str">
        <f aca="true">IF(I1026="","",xEURO(OFFSET(C1026,-M1026+1,0),J1026,OFFSET(C1026,-M1026+2,0),OFFSET(C1026,-M1026+2,0),OFFSET(C1026,-M1026+3,0)+AC1026,OFFSET(C1026,-M1026+4,0),1,0))</f>
        <v/>
      </c>
      <c r="W1026" s="175" t="str">
        <f aca="false">IF(I1026="","",(V1026-K1026)*I1026*10)</f>
        <v/>
      </c>
      <c r="X1026" s="175" t="str">
        <f aca="true">IF(I1026="","",xEURO(OFFSET(C1026,-M1026+1,0),J1026,OFFSET(C1026,-M1026+2,0),OFFSET(C1026,-M1026+2,0),OFFSET(C1026,-M1026+3,0)+AC1026,OFFSET(C1026,-M1026+4,0),1,2)/10*I1026)</f>
        <v/>
      </c>
      <c r="Y1026" s="248" t="str">
        <f aca="true">IF(I1026="","",xEURO(OFFSET(C1026,-M1026+1,0),J1026,OFFSET(C1026,-M1026+2,0),OFFSET(C1026,-M1026+2,0),OFFSET(C1026,-M1026+3,0)+AC1026,OFFSET(C1026,-M1026+4,0),1,3)/100*I1026*10000)</f>
        <v/>
      </c>
      <c r="Z1026" s="248" t="str">
        <f aca="true">IF(I1026="","",xEURO(OFFSET(C1026,-M1026+1,0),J1026,OFFSET(C1026,-M1026+2,0),OFFSET(C1026,-M1026+2,0),OFFSET(C1026,-M1026+3,0)+AC1026,OFFSET(C1026,-M1026+4,0),1,5)/365.25*I1026*10000)</f>
        <v/>
      </c>
      <c r="AB1026" s="249" t="str">
        <f aca="true">IF(D1026="","",xCalcSkew(OFFSET(C1026,-M1026,0),E1026-OFFSET(C1026,-M1026+1,0),b)/100)</f>
        <v/>
      </c>
      <c r="AC1026" s="249" t="str">
        <f aca="true">IF(I1026="","",xCalcSkew(OFFSET(C1026,-M1026,0),J1026-OFFSET(C1026,-M1026+1,0),b)/100)</f>
        <v/>
      </c>
      <c r="AE1026" s="0" t="n">
        <f aca="false">D1026*F1026*10000*-1</f>
        <v>-0</v>
      </c>
      <c r="AF1026" s="0" t="n">
        <f aca="false">I1026*K1026*10000*-1</f>
        <v>-0</v>
      </c>
      <c r="AG1026" s="0" t="n">
        <f aca="false">AE1026+AF1026</f>
        <v>-0</v>
      </c>
    </row>
    <row r="1027" customFormat="false" ht="12.75" hidden="false" customHeight="false" outlineLevel="0" collapsed="false">
      <c r="D1027" s="265"/>
      <c r="E1027" s="266"/>
      <c r="F1027" s="266"/>
      <c r="G1027" s="267"/>
      <c r="I1027" s="265"/>
      <c r="J1027" s="266"/>
      <c r="K1027" s="266"/>
      <c r="L1027" s="268"/>
      <c r="M1027" s="247" t="n">
        <f aca="false">M1026+1</f>
        <v>26</v>
      </c>
      <c r="N1027" s="175" t="str">
        <f aca="true">IF(D1027="","",xEURO(OFFSET(C1027,-M1027+1,0),E1027,OFFSET(C1027,-M1027+2,0),OFFSET(C1027,-M1027+2,0),OFFSET(C1027,-M1027+3,0)+AB1027,OFFSET(C1027,-M1027+4,0),0,1)*D1027)</f>
        <v/>
      </c>
      <c r="O1027" s="235" t="str">
        <f aca="true">IF(D1027="","",xEURO(OFFSET(C1027,-M1027+1,0),E1027,OFFSET(C1027,-M1027+2,0),OFFSET(C1027,-M1027+2,0),OFFSET(C1027,-M1027+3,0)+AB1027,OFFSET(C1027,-M1027+4,0),0,0))</f>
        <v/>
      </c>
      <c r="P1027" s="175" t="str">
        <f aca="false">IF(D1027="","",(O1027-F1027)*D1027*10)</f>
        <v/>
      </c>
      <c r="Q1027" s="175" t="str">
        <f aca="true">IF(D1027="","",xEURO(OFFSET(C1027,-M1027+1,0),E1027,OFFSET(C1027,-M1027+2,0),OFFSET(C1027,-M1027+2,0),OFFSET(C1027,-M1027+3,0)+AB1027,OFFSET(C1027,-M1027+4,0),0,2)/10*D1027)</f>
        <v/>
      </c>
      <c r="R1027" s="248" t="str">
        <f aca="true">IF(D1027="","",xEURO(OFFSET(C1027,-M1027+1,0),E1027,OFFSET(C1027,-M1027+2,0),OFFSET(C1027,-M1027+2,0),OFFSET(C1027,-M1027+3,0)+AB1027,OFFSET(C1027,-M1027+4,0),0,3)/100*D1027*10000)</f>
        <v/>
      </c>
      <c r="S1027" s="248" t="str">
        <f aca="true">IF(D1027="","",xEURO(OFFSET(C1027,-M1027+1,0),E1027,OFFSET(C1027,-M1027+2,0),OFFSET(C1027,-M1027+2,0),OFFSET(C1027,-M1027+3,0)+AB1027,OFFSET(C1027,-M1027+4,0),0,5)/365.25*D1027*10000)</f>
        <v/>
      </c>
      <c r="U1027" s="175" t="str">
        <f aca="true">IF(I1027="","",xEURO(OFFSET(C1027,-M1027+1,0),J1027,OFFSET(C1027,-M1027+2,0),OFFSET(C1027,-M1027+2,0),OFFSET(C1027,-M1027+3,0)+AC1027,OFFSET(C1027,-M1027+4,0),1,1)*I1027)</f>
        <v/>
      </c>
      <c r="V1027" s="235" t="str">
        <f aca="true">IF(I1027="","",xEURO(OFFSET(C1027,-M1027+1,0),J1027,OFFSET(C1027,-M1027+2,0),OFFSET(C1027,-M1027+2,0),OFFSET(C1027,-M1027+3,0)+AC1027,OFFSET(C1027,-M1027+4,0),1,0))</f>
        <v/>
      </c>
      <c r="W1027" s="175" t="str">
        <f aca="false">IF(I1027="","",(V1027-K1027)*I1027*10)</f>
        <v/>
      </c>
      <c r="X1027" s="175" t="str">
        <f aca="true">IF(I1027="","",xEURO(OFFSET(C1027,-M1027+1,0),J1027,OFFSET(C1027,-M1027+2,0),OFFSET(C1027,-M1027+2,0),OFFSET(C1027,-M1027+3,0)+AC1027,OFFSET(C1027,-M1027+4,0),1,2)/10*I1027)</f>
        <v/>
      </c>
      <c r="Y1027" s="248" t="str">
        <f aca="true">IF(I1027="","",xEURO(OFFSET(C1027,-M1027+1,0),J1027,OFFSET(C1027,-M1027+2,0),OFFSET(C1027,-M1027+2,0),OFFSET(C1027,-M1027+3,0)+AC1027,OFFSET(C1027,-M1027+4,0),1,3)/100*I1027*10000)</f>
        <v/>
      </c>
      <c r="Z1027" s="248" t="str">
        <f aca="true">IF(I1027="","",xEURO(OFFSET(C1027,-M1027+1,0),J1027,OFFSET(C1027,-M1027+2,0),OFFSET(C1027,-M1027+2,0),OFFSET(C1027,-M1027+3,0)+AC1027,OFFSET(C1027,-M1027+4,0),1,5)/365.25*I1027*10000)</f>
        <v/>
      </c>
      <c r="AB1027" s="249" t="str">
        <f aca="true">IF(D1027="","",xCalcSkew(OFFSET(C1027,-M1027,0),E1027-OFFSET(C1027,-M1027+1,0),b)/100)</f>
        <v/>
      </c>
      <c r="AC1027" s="249" t="str">
        <f aca="true">IF(I1027="","",xCalcSkew(OFFSET(C1027,-M1027,0),J1027-OFFSET(C1027,-M1027+1,0),b)/100)</f>
        <v/>
      </c>
      <c r="AE1027" s="0" t="n">
        <f aca="false">D1027*F1027*10000*-1</f>
        <v>-0</v>
      </c>
      <c r="AF1027" s="0" t="n">
        <f aca="false">I1027*K1027*10000*-1</f>
        <v>-0</v>
      </c>
      <c r="AG1027" s="0" t="n">
        <f aca="false">AE1027+AF1027</f>
        <v>-0</v>
      </c>
    </row>
    <row r="1028" customFormat="false" ht="12.75" hidden="false" customHeight="false" outlineLevel="0" collapsed="false">
      <c r="D1028" s="265"/>
      <c r="E1028" s="266"/>
      <c r="F1028" s="266"/>
      <c r="G1028" s="267"/>
      <c r="I1028" s="265"/>
      <c r="J1028" s="266"/>
      <c r="K1028" s="266"/>
      <c r="L1028" s="268"/>
      <c r="M1028" s="247" t="n">
        <f aca="false">M1027+1</f>
        <v>27</v>
      </c>
      <c r="N1028" s="175" t="str">
        <f aca="true">IF(D1028="","",xEURO(OFFSET(C1028,-M1028+1,0),E1028,OFFSET(C1028,-M1028+2,0),OFFSET(C1028,-M1028+2,0),OFFSET(C1028,-M1028+3,0)+AB1028,OFFSET(C1028,-M1028+4,0),0,1)*D1028)</f>
        <v/>
      </c>
      <c r="O1028" s="235" t="str">
        <f aca="true">IF(D1028="","",xEURO(OFFSET(C1028,-M1028+1,0),E1028,OFFSET(C1028,-M1028+2,0),OFFSET(C1028,-M1028+2,0),OFFSET(C1028,-M1028+3,0)+AB1028,OFFSET(C1028,-M1028+4,0),0,0))</f>
        <v/>
      </c>
      <c r="P1028" s="175" t="str">
        <f aca="false">IF(D1028="","",(O1028-F1028)*D1028*10)</f>
        <v/>
      </c>
      <c r="Q1028" s="175" t="str">
        <f aca="true">IF(D1028="","",xEURO(OFFSET(C1028,-M1028+1,0),E1028,OFFSET(C1028,-M1028+2,0),OFFSET(C1028,-M1028+2,0),OFFSET(C1028,-M1028+3,0)+AB1028,OFFSET(C1028,-M1028+4,0),0,2)/10*D1028)</f>
        <v/>
      </c>
      <c r="R1028" s="248" t="str">
        <f aca="true">IF(D1028="","",xEURO(OFFSET(C1028,-M1028+1,0),E1028,OFFSET(C1028,-M1028+2,0),OFFSET(C1028,-M1028+2,0),OFFSET(C1028,-M1028+3,0)+AB1028,OFFSET(C1028,-M1028+4,0),0,3)/100*D1028*10000)</f>
        <v/>
      </c>
      <c r="S1028" s="248" t="str">
        <f aca="true">IF(D1028="","",xEURO(OFFSET(C1028,-M1028+1,0),E1028,OFFSET(C1028,-M1028+2,0),OFFSET(C1028,-M1028+2,0),OFFSET(C1028,-M1028+3,0)+AB1028,OFFSET(C1028,-M1028+4,0),0,5)/365.25*D1028*10000)</f>
        <v/>
      </c>
      <c r="U1028" s="175" t="str">
        <f aca="true">IF(I1028="","",xEURO(OFFSET(C1028,-M1028+1,0),J1028,OFFSET(C1028,-M1028+2,0),OFFSET(C1028,-M1028+2,0),OFFSET(C1028,-M1028+3,0)+AC1028,OFFSET(C1028,-M1028+4,0),1,1)*I1028)</f>
        <v/>
      </c>
      <c r="V1028" s="235" t="str">
        <f aca="true">IF(I1028="","",xEURO(OFFSET(C1028,-M1028+1,0),J1028,OFFSET(C1028,-M1028+2,0),OFFSET(C1028,-M1028+2,0),OFFSET(C1028,-M1028+3,0)+AC1028,OFFSET(C1028,-M1028+4,0),1,0))</f>
        <v/>
      </c>
      <c r="W1028" s="175" t="str">
        <f aca="false">IF(I1028="","",(V1028-K1028)*I1028*10)</f>
        <v/>
      </c>
      <c r="X1028" s="175" t="str">
        <f aca="true">IF(I1028="","",xEURO(OFFSET(C1028,-M1028+1,0),J1028,OFFSET(C1028,-M1028+2,0),OFFSET(C1028,-M1028+2,0),OFFSET(C1028,-M1028+3,0)+AC1028,OFFSET(C1028,-M1028+4,0),1,2)/10*I1028)</f>
        <v/>
      </c>
      <c r="Y1028" s="248" t="str">
        <f aca="true">IF(I1028="","",xEURO(OFFSET(C1028,-M1028+1,0),J1028,OFFSET(C1028,-M1028+2,0),OFFSET(C1028,-M1028+2,0),OFFSET(C1028,-M1028+3,0)+AC1028,OFFSET(C1028,-M1028+4,0),1,3)/100*I1028*10000)</f>
        <v/>
      </c>
      <c r="Z1028" s="248" t="str">
        <f aca="true">IF(I1028="","",xEURO(OFFSET(C1028,-M1028+1,0),J1028,OFFSET(C1028,-M1028+2,0),OFFSET(C1028,-M1028+2,0),OFFSET(C1028,-M1028+3,0)+AC1028,OFFSET(C1028,-M1028+4,0),1,5)/365.25*I1028*10000)</f>
        <v/>
      </c>
      <c r="AB1028" s="249" t="str">
        <f aca="true">IF(D1028="","",xCalcSkew(OFFSET(C1028,-M1028,0),E1028-OFFSET(C1028,-M1028+1,0),b)/100)</f>
        <v/>
      </c>
      <c r="AC1028" s="249" t="str">
        <f aca="true">IF(I1028="","",xCalcSkew(OFFSET(C1028,-M1028,0),J1028-OFFSET(C1028,-M1028+1,0),b)/100)</f>
        <v/>
      </c>
      <c r="AE1028" s="0" t="n">
        <f aca="false">D1028*F1028*10000*-1</f>
        <v>-0</v>
      </c>
      <c r="AF1028" s="0" t="n">
        <f aca="false">I1028*K1028*10000*-1</f>
        <v>-0</v>
      </c>
      <c r="AG1028" s="0" t="n">
        <f aca="false">AE1028+AF1028</f>
        <v>-0</v>
      </c>
    </row>
    <row r="1029" customFormat="false" ht="12.75" hidden="false" customHeight="false" outlineLevel="0" collapsed="false">
      <c r="D1029" s="265"/>
      <c r="E1029" s="266"/>
      <c r="F1029" s="266"/>
      <c r="G1029" s="267"/>
      <c r="I1029" s="265"/>
      <c r="J1029" s="266"/>
      <c r="K1029" s="266"/>
      <c r="L1029" s="268"/>
      <c r="M1029" s="247" t="n">
        <f aca="false">M1028+1</f>
        <v>28</v>
      </c>
      <c r="N1029" s="175" t="str">
        <f aca="true">IF(D1029="","",xEURO(OFFSET(C1029,-M1029+1,0),E1029,OFFSET(C1029,-M1029+2,0),OFFSET(C1029,-M1029+2,0),OFFSET(C1029,-M1029+3,0)+AB1029,OFFSET(C1029,-M1029+4,0),0,1)*D1029)</f>
        <v/>
      </c>
      <c r="O1029" s="235" t="str">
        <f aca="true">IF(D1029="","",xEURO(OFFSET(C1029,-M1029+1,0),E1029,OFFSET(C1029,-M1029+2,0),OFFSET(C1029,-M1029+2,0),OFFSET(C1029,-M1029+3,0)+AB1029,OFFSET(C1029,-M1029+4,0),0,0))</f>
        <v/>
      </c>
      <c r="P1029" s="175" t="str">
        <f aca="false">IF(D1029="","",(O1029-F1029)*D1029*10)</f>
        <v/>
      </c>
      <c r="Q1029" s="175" t="str">
        <f aca="true">IF(D1029="","",xEURO(OFFSET(C1029,-M1029+1,0),E1029,OFFSET(C1029,-M1029+2,0),OFFSET(C1029,-M1029+2,0),OFFSET(C1029,-M1029+3,0)+AB1029,OFFSET(C1029,-M1029+4,0),0,2)/10*D1029)</f>
        <v/>
      </c>
      <c r="R1029" s="248" t="str">
        <f aca="true">IF(D1029="","",xEURO(OFFSET(C1029,-M1029+1,0),E1029,OFFSET(C1029,-M1029+2,0),OFFSET(C1029,-M1029+2,0),OFFSET(C1029,-M1029+3,0)+AB1029,OFFSET(C1029,-M1029+4,0),0,3)/100*D1029*10000)</f>
        <v/>
      </c>
      <c r="S1029" s="248" t="str">
        <f aca="true">IF(D1029="","",xEURO(OFFSET(C1029,-M1029+1,0),E1029,OFFSET(C1029,-M1029+2,0),OFFSET(C1029,-M1029+2,0),OFFSET(C1029,-M1029+3,0)+AB1029,OFFSET(C1029,-M1029+4,0),0,5)/365.25*D1029*10000)</f>
        <v/>
      </c>
      <c r="U1029" s="175" t="str">
        <f aca="true">IF(I1029="","",xEURO(OFFSET(C1029,-M1029+1,0),J1029,OFFSET(C1029,-M1029+2,0),OFFSET(C1029,-M1029+2,0),OFFSET(C1029,-M1029+3,0)+AC1029,OFFSET(C1029,-M1029+4,0),1,1)*I1029)</f>
        <v/>
      </c>
      <c r="V1029" s="235" t="str">
        <f aca="true">IF(I1029="","",xEURO(OFFSET(C1029,-M1029+1,0),J1029,OFFSET(C1029,-M1029+2,0),OFFSET(C1029,-M1029+2,0),OFFSET(C1029,-M1029+3,0)+AC1029,OFFSET(C1029,-M1029+4,0),1,0))</f>
        <v/>
      </c>
      <c r="W1029" s="175" t="str">
        <f aca="false">IF(I1029="","",(V1029-K1029)*I1029*10)</f>
        <v/>
      </c>
      <c r="X1029" s="175" t="str">
        <f aca="true">IF(I1029="","",xEURO(OFFSET(C1029,-M1029+1,0),J1029,OFFSET(C1029,-M1029+2,0),OFFSET(C1029,-M1029+2,0),OFFSET(C1029,-M1029+3,0)+AC1029,OFFSET(C1029,-M1029+4,0),1,2)/10*I1029)</f>
        <v/>
      </c>
      <c r="Y1029" s="248" t="str">
        <f aca="true">IF(I1029="","",xEURO(OFFSET(C1029,-M1029+1,0),J1029,OFFSET(C1029,-M1029+2,0),OFFSET(C1029,-M1029+2,0),OFFSET(C1029,-M1029+3,0)+AC1029,OFFSET(C1029,-M1029+4,0),1,3)/100*I1029*10000)</f>
        <v/>
      </c>
      <c r="Z1029" s="248" t="str">
        <f aca="true">IF(I1029="","",xEURO(OFFSET(C1029,-M1029+1,0),J1029,OFFSET(C1029,-M1029+2,0),OFFSET(C1029,-M1029+2,0),OFFSET(C1029,-M1029+3,0)+AC1029,OFFSET(C1029,-M1029+4,0),1,5)/365.25*I1029*10000)</f>
        <v/>
      </c>
      <c r="AB1029" s="249" t="str">
        <f aca="true">IF(D1029="","",xCalcSkew(OFFSET(C1029,-M1029,0),E1029-OFFSET(C1029,-M1029+1,0),b)/100)</f>
        <v/>
      </c>
      <c r="AC1029" s="249" t="str">
        <f aca="true">IF(I1029="","",xCalcSkew(OFFSET(C1029,-M1029,0),J1029-OFFSET(C1029,-M1029+1,0),b)/100)</f>
        <v/>
      </c>
      <c r="AE1029" s="0" t="n">
        <f aca="false">D1029*F1029*10000*-1</f>
        <v>-0</v>
      </c>
      <c r="AF1029" s="0" t="n">
        <f aca="false">I1029*K1029*10000*-1</f>
        <v>-0</v>
      </c>
      <c r="AG1029" s="0" t="n">
        <f aca="false">AE1029+AF1029</f>
        <v>-0</v>
      </c>
    </row>
    <row r="1030" customFormat="false" ht="12.75" hidden="false" customHeight="false" outlineLevel="0" collapsed="false">
      <c r="D1030" s="265"/>
      <c r="E1030" s="266"/>
      <c r="F1030" s="266"/>
      <c r="G1030" s="267"/>
      <c r="I1030" s="265"/>
      <c r="J1030" s="266"/>
      <c r="K1030" s="266"/>
      <c r="L1030" s="268"/>
      <c r="M1030" s="247" t="n">
        <f aca="false">M1029+1</f>
        <v>29</v>
      </c>
      <c r="N1030" s="175" t="str">
        <f aca="true">IF(D1030="","",xEURO(OFFSET(C1030,-M1030+1,0),E1030,OFFSET(C1030,-M1030+2,0),OFFSET(C1030,-M1030+2,0),OFFSET(C1030,-M1030+3,0)+AB1030,OFFSET(C1030,-M1030+4,0),0,1)*D1030)</f>
        <v/>
      </c>
      <c r="O1030" s="235" t="str">
        <f aca="true">IF(D1030="","",xEURO(OFFSET(C1030,-M1030+1,0),E1030,OFFSET(C1030,-M1030+2,0),OFFSET(C1030,-M1030+2,0),OFFSET(C1030,-M1030+3,0)+AB1030,OFFSET(C1030,-M1030+4,0),0,0))</f>
        <v/>
      </c>
      <c r="P1030" s="175" t="str">
        <f aca="false">IF(D1030="","",(O1030-F1030)*D1030*10)</f>
        <v/>
      </c>
      <c r="Q1030" s="175" t="str">
        <f aca="true">IF(D1030="","",xEURO(OFFSET(C1030,-M1030+1,0),E1030,OFFSET(C1030,-M1030+2,0),OFFSET(C1030,-M1030+2,0),OFFSET(C1030,-M1030+3,0)+AB1030,OFFSET(C1030,-M1030+4,0),0,2)/10*D1030)</f>
        <v/>
      </c>
      <c r="R1030" s="248" t="str">
        <f aca="true">IF(D1030="","",xEURO(OFFSET(C1030,-M1030+1,0),E1030,OFFSET(C1030,-M1030+2,0),OFFSET(C1030,-M1030+2,0),OFFSET(C1030,-M1030+3,0)+AB1030,OFFSET(C1030,-M1030+4,0),0,3)/100*D1030*10000)</f>
        <v/>
      </c>
      <c r="S1030" s="248" t="str">
        <f aca="true">IF(D1030="","",xEURO(OFFSET(C1030,-M1030+1,0),E1030,OFFSET(C1030,-M1030+2,0),OFFSET(C1030,-M1030+2,0),OFFSET(C1030,-M1030+3,0)+AB1030,OFFSET(C1030,-M1030+4,0),0,5)/365.25*D1030*10000)</f>
        <v/>
      </c>
      <c r="U1030" s="175" t="str">
        <f aca="true">IF(I1030="","",xEURO(OFFSET(C1030,-M1030+1,0),J1030,OFFSET(C1030,-M1030+2,0),OFFSET(C1030,-M1030+2,0),OFFSET(C1030,-M1030+3,0)+AC1030,OFFSET(C1030,-M1030+4,0),1,1)*I1030)</f>
        <v/>
      </c>
      <c r="V1030" s="235" t="str">
        <f aca="true">IF(I1030="","",xEURO(OFFSET(C1030,-M1030+1,0),J1030,OFFSET(C1030,-M1030+2,0),OFFSET(C1030,-M1030+2,0),OFFSET(C1030,-M1030+3,0)+AC1030,OFFSET(C1030,-M1030+4,0),1,0))</f>
        <v/>
      </c>
      <c r="W1030" s="175" t="str">
        <f aca="false">IF(I1030="","",(V1030-K1030)*I1030*10)</f>
        <v/>
      </c>
      <c r="X1030" s="175" t="str">
        <f aca="true">IF(I1030="","",xEURO(OFFSET(C1030,-M1030+1,0),J1030,OFFSET(C1030,-M1030+2,0),OFFSET(C1030,-M1030+2,0),OFFSET(C1030,-M1030+3,0)+AC1030,OFFSET(C1030,-M1030+4,0),1,2)/10*I1030)</f>
        <v/>
      </c>
      <c r="Y1030" s="248" t="str">
        <f aca="true">IF(I1030="","",xEURO(OFFSET(C1030,-M1030+1,0),J1030,OFFSET(C1030,-M1030+2,0),OFFSET(C1030,-M1030+2,0),OFFSET(C1030,-M1030+3,0)+AC1030,OFFSET(C1030,-M1030+4,0),1,3)/100*I1030*10000)</f>
        <v/>
      </c>
      <c r="Z1030" s="248" t="str">
        <f aca="true">IF(I1030="","",xEURO(OFFSET(C1030,-M1030+1,0),J1030,OFFSET(C1030,-M1030+2,0),OFFSET(C1030,-M1030+2,0),OFFSET(C1030,-M1030+3,0)+AC1030,OFFSET(C1030,-M1030+4,0),1,5)/365.25*I1030*10000)</f>
        <v/>
      </c>
      <c r="AB1030" s="249" t="str">
        <f aca="true">IF(D1030="","",xCalcSkew(OFFSET(C1030,-M1030,0),E1030-OFFSET(C1030,-M1030+1,0),b)/100)</f>
        <v/>
      </c>
      <c r="AC1030" s="249" t="str">
        <f aca="true">IF(I1030="","",xCalcSkew(OFFSET(C1030,-M1030,0),J1030-OFFSET(C1030,-M1030+1,0),b)/100)</f>
        <v/>
      </c>
      <c r="AE1030" s="0" t="n">
        <f aca="false">D1030*F1030*10000*-1</f>
        <v>-0</v>
      </c>
      <c r="AF1030" s="0" t="n">
        <f aca="false">I1030*K1030*10000*-1</f>
        <v>-0</v>
      </c>
      <c r="AG1030" s="0" t="n">
        <f aca="false">AE1030+AF1030</f>
        <v>-0</v>
      </c>
    </row>
    <row r="1031" customFormat="false" ht="12.75" hidden="false" customHeight="false" outlineLevel="0" collapsed="false">
      <c r="D1031" s="265"/>
      <c r="E1031" s="266"/>
      <c r="F1031" s="266"/>
      <c r="G1031" s="267"/>
      <c r="I1031" s="265"/>
      <c r="J1031" s="266"/>
      <c r="K1031" s="266"/>
      <c r="L1031" s="268"/>
      <c r="M1031" s="247" t="n">
        <f aca="false">M1030+1</f>
        <v>30</v>
      </c>
      <c r="N1031" s="175" t="str">
        <f aca="true">IF(D1031="","",xEURO(OFFSET(C1031,-M1031+1,0),E1031,OFFSET(C1031,-M1031+2,0),OFFSET(C1031,-M1031+2,0),OFFSET(C1031,-M1031+3,0)+AB1031,OFFSET(C1031,-M1031+4,0),0,1)*D1031)</f>
        <v/>
      </c>
      <c r="O1031" s="235" t="str">
        <f aca="true">IF(D1031="","",xEURO(OFFSET(C1031,-M1031+1,0),E1031,OFFSET(C1031,-M1031+2,0),OFFSET(C1031,-M1031+2,0),OFFSET(C1031,-M1031+3,0)+AB1031,OFFSET(C1031,-M1031+4,0),0,0))</f>
        <v/>
      </c>
      <c r="P1031" s="175" t="str">
        <f aca="false">IF(D1031="","",(O1031-F1031)*D1031*10)</f>
        <v/>
      </c>
      <c r="Q1031" s="175" t="str">
        <f aca="true">IF(D1031="","",xEURO(OFFSET(C1031,-M1031+1,0),E1031,OFFSET(C1031,-M1031+2,0),OFFSET(C1031,-M1031+2,0),OFFSET(C1031,-M1031+3,0)+AB1031,OFFSET(C1031,-M1031+4,0),0,2)/10*D1031)</f>
        <v/>
      </c>
      <c r="R1031" s="248" t="str">
        <f aca="true">IF(D1031="","",xEURO(OFFSET(C1031,-M1031+1,0),E1031,OFFSET(C1031,-M1031+2,0),OFFSET(C1031,-M1031+2,0),OFFSET(C1031,-M1031+3,0)+AB1031,OFFSET(C1031,-M1031+4,0),0,3)/100*D1031*10000)</f>
        <v/>
      </c>
      <c r="S1031" s="248" t="str">
        <f aca="true">IF(D1031="","",xEURO(OFFSET(C1031,-M1031+1,0),E1031,OFFSET(C1031,-M1031+2,0),OFFSET(C1031,-M1031+2,0),OFFSET(C1031,-M1031+3,0)+AB1031,OFFSET(C1031,-M1031+4,0),0,5)/365.25*D1031*10000)</f>
        <v/>
      </c>
      <c r="U1031" s="175" t="str">
        <f aca="true">IF(I1031="","",xEURO(OFFSET(C1031,-M1031+1,0),J1031,OFFSET(C1031,-M1031+2,0),OFFSET(C1031,-M1031+2,0),OFFSET(C1031,-M1031+3,0)+AC1031,OFFSET(C1031,-M1031+4,0),1,1)*I1031)</f>
        <v/>
      </c>
      <c r="V1031" s="235" t="str">
        <f aca="true">IF(I1031="","",xEURO(OFFSET(C1031,-M1031+1,0),J1031,OFFSET(C1031,-M1031+2,0),OFFSET(C1031,-M1031+2,0),OFFSET(C1031,-M1031+3,0)+AC1031,OFFSET(C1031,-M1031+4,0),1,0))</f>
        <v/>
      </c>
      <c r="W1031" s="175" t="str">
        <f aca="false">IF(I1031="","",(V1031-K1031)*I1031*10)</f>
        <v/>
      </c>
      <c r="X1031" s="175" t="str">
        <f aca="true">IF(I1031="","",xEURO(OFFSET(C1031,-M1031+1,0),J1031,OFFSET(C1031,-M1031+2,0),OFFSET(C1031,-M1031+2,0),OFFSET(C1031,-M1031+3,0)+AC1031,OFFSET(C1031,-M1031+4,0),1,2)/10*I1031)</f>
        <v/>
      </c>
      <c r="Y1031" s="248" t="str">
        <f aca="true">IF(I1031="","",xEURO(OFFSET(C1031,-M1031+1,0),J1031,OFFSET(C1031,-M1031+2,0),OFFSET(C1031,-M1031+2,0),OFFSET(C1031,-M1031+3,0)+AC1031,OFFSET(C1031,-M1031+4,0),1,3)/100*I1031*10000)</f>
        <v/>
      </c>
      <c r="Z1031" s="248" t="str">
        <f aca="true">IF(I1031="","",xEURO(OFFSET(C1031,-M1031+1,0),J1031,OFFSET(C1031,-M1031+2,0),OFFSET(C1031,-M1031+2,0),OFFSET(C1031,-M1031+3,0)+AC1031,OFFSET(C1031,-M1031+4,0),1,5)/365.25*I1031*10000)</f>
        <v/>
      </c>
      <c r="AB1031" s="249" t="str">
        <f aca="true">IF(D1031="","",xCalcSkew(OFFSET(C1031,-M1031,0),E1031-OFFSET(C1031,-M1031+1,0),b)/100)</f>
        <v/>
      </c>
      <c r="AC1031" s="249" t="str">
        <f aca="true">IF(I1031="","",xCalcSkew(OFFSET(C1031,-M1031,0),J1031-OFFSET(C1031,-M1031+1,0),b)/100)</f>
        <v/>
      </c>
      <c r="AE1031" s="0" t="n">
        <f aca="false">D1031*F1031*10000*-1</f>
        <v>-0</v>
      </c>
      <c r="AF1031" s="0" t="n">
        <f aca="false">I1031*K1031*10000*-1</f>
        <v>-0</v>
      </c>
      <c r="AG1031" s="0" t="n">
        <f aca="false">AE1031+AF1031</f>
        <v>-0</v>
      </c>
    </row>
    <row r="1032" customFormat="false" ht="12.75" hidden="false" customHeight="false" outlineLevel="0" collapsed="false">
      <c r="D1032" s="265"/>
      <c r="E1032" s="266"/>
      <c r="F1032" s="266"/>
      <c r="G1032" s="267"/>
      <c r="I1032" s="265"/>
      <c r="J1032" s="266"/>
      <c r="K1032" s="266"/>
      <c r="L1032" s="268"/>
      <c r="M1032" s="247" t="n">
        <f aca="false">M1031+1</f>
        <v>31</v>
      </c>
      <c r="N1032" s="175" t="str">
        <f aca="true">IF(D1032="","",xEURO(OFFSET(C1032,-M1032+1,0),E1032,OFFSET(C1032,-M1032+2,0),OFFSET(C1032,-M1032+2,0),OFFSET(C1032,-M1032+3,0)+AB1032,OFFSET(C1032,-M1032+4,0),0,1)*D1032)</f>
        <v/>
      </c>
      <c r="O1032" s="235" t="str">
        <f aca="true">IF(D1032="","",xEURO(OFFSET(C1032,-M1032+1,0),E1032,OFFSET(C1032,-M1032+2,0),OFFSET(C1032,-M1032+2,0),OFFSET(C1032,-M1032+3,0)+AB1032,OFFSET(C1032,-M1032+4,0),0,0))</f>
        <v/>
      </c>
      <c r="P1032" s="175" t="str">
        <f aca="false">IF(D1032="","",(O1032-F1032)*D1032*10)</f>
        <v/>
      </c>
      <c r="Q1032" s="175" t="str">
        <f aca="true">IF(D1032="","",xEURO(OFFSET(C1032,-M1032+1,0),E1032,OFFSET(C1032,-M1032+2,0),OFFSET(C1032,-M1032+2,0),OFFSET(C1032,-M1032+3,0)+AB1032,OFFSET(C1032,-M1032+4,0),0,2)/10*D1032)</f>
        <v/>
      </c>
      <c r="R1032" s="248" t="str">
        <f aca="true">IF(D1032="","",xEURO(OFFSET(C1032,-M1032+1,0),E1032,OFFSET(C1032,-M1032+2,0),OFFSET(C1032,-M1032+2,0),OFFSET(C1032,-M1032+3,0)+AB1032,OFFSET(C1032,-M1032+4,0),0,3)/100*D1032*10000)</f>
        <v/>
      </c>
      <c r="S1032" s="248" t="str">
        <f aca="true">IF(D1032="","",xEURO(OFFSET(C1032,-M1032+1,0),E1032,OFFSET(C1032,-M1032+2,0),OFFSET(C1032,-M1032+2,0),OFFSET(C1032,-M1032+3,0)+AB1032,OFFSET(C1032,-M1032+4,0),0,5)/365.25*D1032*10000)</f>
        <v/>
      </c>
      <c r="U1032" s="175" t="str">
        <f aca="true">IF(I1032="","",xEURO(OFFSET(C1032,-M1032+1,0),J1032,OFFSET(C1032,-M1032+2,0),OFFSET(C1032,-M1032+2,0),OFFSET(C1032,-M1032+3,0)+AC1032,OFFSET(C1032,-M1032+4,0),1,1)*I1032)</f>
        <v/>
      </c>
      <c r="V1032" s="235" t="str">
        <f aca="true">IF(I1032="","",xEURO(OFFSET(C1032,-M1032+1,0),J1032,OFFSET(C1032,-M1032+2,0),OFFSET(C1032,-M1032+2,0),OFFSET(C1032,-M1032+3,0)+AC1032,OFFSET(C1032,-M1032+4,0),1,0))</f>
        <v/>
      </c>
      <c r="W1032" s="175" t="str">
        <f aca="false">IF(I1032="","",(V1032-K1032)*I1032*10)</f>
        <v/>
      </c>
      <c r="X1032" s="175" t="str">
        <f aca="true">IF(I1032="","",xEURO(OFFSET(C1032,-M1032+1,0),J1032,OFFSET(C1032,-M1032+2,0),OFFSET(C1032,-M1032+2,0),OFFSET(C1032,-M1032+3,0)+AC1032,OFFSET(C1032,-M1032+4,0),1,2)/10*I1032)</f>
        <v/>
      </c>
      <c r="Y1032" s="248" t="str">
        <f aca="true">IF(I1032="","",xEURO(OFFSET(C1032,-M1032+1,0),J1032,OFFSET(C1032,-M1032+2,0),OFFSET(C1032,-M1032+2,0),OFFSET(C1032,-M1032+3,0)+AC1032,OFFSET(C1032,-M1032+4,0),1,3)/100*I1032*10000)</f>
        <v/>
      </c>
      <c r="Z1032" s="248" t="str">
        <f aca="true">IF(I1032="","",xEURO(OFFSET(C1032,-M1032+1,0),J1032,OFFSET(C1032,-M1032+2,0),OFFSET(C1032,-M1032+2,0),OFFSET(C1032,-M1032+3,0)+AC1032,OFFSET(C1032,-M1032+4,0),1,5)/365.25*I1032*10000)</f>
        <v/>
      </c>
      <c r="AB1032" s="249" t="str">
        <f aca="true">IF(D1032="","",xCalcSkew(OFFSET(C1032,-M1032,0),E1032-OFFSET(C1032,-M1032+1,0),b)/100)</f>
        <v/>
      </c>
      <c r="AC1032" s="249" t="str">
        <f aca="true">IF(I1032="","",xCalcSkew(OFFSET(C1032,-M1032,0),J1032-OFFSET(C1032,-M1032+1,0),b)/100)</f>
        <v/>
      </c>
      <c r="AE1032" s="0" t="n">
        <f aca="false">D1032*F1032*10000*-1</f>
        <v>-0</v>
      </c>
      <c r="AF1032" s="0" t="n">
        <f aca="false">I1032*K1032*10000*-1</f>
        <v>-0</v>
      </c>
      <c r="AG1032" s="0" t="n">
        <f aca="false">AE1032+AF1032</f>
        <v>-0</v>
      </c>
    </row>
    <row r="1033" customFormat="false" ht="12.75" hidden="false" customHeight="false" outlineLevel="0" collapsed="false">
      <c r="D1033" s="265"/>
      <c r="E1033" s="266"/>
      <c r="F1033" s="266"/>
      <c r="G1033" s="267"/>
      <c r="I1033" s="265"/>
      <c r="J1033" s="266"/>
      <c r="K1033" s="266"/>
      <c r="L1033" s="268"/>
      <c r="M1033" s="247" t="n">
        <f aca="false">M1032+1</f>
        <v>32</v>
      </c>
      <c r="N1033" s="175" t="str">
        <f aca="true">IF(D1033="","",xEURO(OFFSET(C1033,-M1033+1,0),E1033,OFFSET(C1033,-M1033+2,0),OFFSET(C1033,-M1033+2,0),OFFSET(C1033,-M1033+3,0)+AB1033,OFFSET(C1033,-M1033+4,0),0,1)*D1033)</f>
        <v/>
      </c>
      <c r="O1033" s="235" t="str">
        <f aca="true">IF(D1033="","",xEURO(OFFSET(C1033,-M1033+1,0),E1033,OFFSET(C1033,-M1033+2,0),OFFSET(C1033,-M1033+2,0),OFFSET(C1033,-M1033+3,0)+AB1033,OFFSET(C1033,-M1033+4,0),0,0))</f>
        <v/>
      </c>
      <c r="P1033" s="175" t="str">
        <f aca="false">IF(D1033="","",(O1033-F1033)*D1033*10)</f>
        <v/>
      </c>
      <c r="Q1033" s="175" t="str">
        <f aca="true">IF(D1033="","",xEURO(OFFSET(C1033,-M1033+1,0),E1033,OFFSET(C1033,-M1033+2,0),OFFSET(C1033,-M1033+2,0),OFFSET(C1033,-M1033+3,0)+AB1033,OFFSET(C1033,-M1033+4,0),0,2)/10*D1033)</f>
        <v/>
      </c>
      <c r="R1033" s="248" t="str">
        <f aca="true">IF(D1033="","",xEURO(OFFSET(C1033,-M1033+1,0),E1033,OFFSET(C1033,-M1033+2,0),OFFSET(C1033,-M1033+2,0),OFFSET(C1033,-M1033+3,0)+AB1033,OFFSET(C1033,-M1033+4,0),0,3)/100*D1033*10000)</f>
        <v/>
      </c>
      <c r="S1033" s="248" t="str">
        <f aca="true">IF(D1033="","",xEURO(OFFSET(C1033,-M1033+1,0),E1033,OFFSET(C1033,-M1033+2,0),OFFSET(C1033,-M1033+2,0),OFFSET(C1033,-M1033+3,0)+AB1033,OFFSET(C1033,-M1033+4,0),0,5)/365.25*D1033*10000)</f>
        <v/>
      </c>
      <c r="U1033" s="175" t="str">
        <f aca="true">IF(I1033="","",xEURO(OFFSET(C1033,-M1033+1,0),J1033,OFFSET(C1033,-M1033+2,0),OFFSET(C1033,-M1033+2,0),OFFSET(C1033,-M1033+3,0)+AC1033,OFFSET(C1033,-M1033+4,0),1,1)*I1033)</f>
        <v/>
      </c>
      <c r="V1033" s="235" t="str">
        <f aca="true">IF(I1033="","",xEURO(OFFSET(C1033,-M1033+1,0),J1033,OFFSET(C1033,-M1033+2,0),OFFSET(C1033,-M1033+2,0),OFFSET(C1033,-M1033+3,0)+AC1033,OFFSET(C1033,-M1033+4,0),1,0))</f>
        <v/>
      </c>
      <c r="W1033" s="175" t="str">
        <f aca="false">IF(I1033="","",(V1033-K1033)*I1033*10)</f>
        <v/>
      </c>
      <c r="X1033" s="175" t="str">
        <f aca="true">IF(I1033="","",xEURO(OFFSET(C1033,-M1033+1,0),J1033,OFFSET(C1033,-M1033+2,0),OFFSET(C1033,-M1033+2,0),OFFSET(C1033,-M1033+3,0)+AC1033,OFFSET(C1033,-M1033+4,0),1,2)/10*I1033)</f>
        <v/>
      </c>
      <c r="Y1033" s="248" t="str">
        <f aca="true">IF(I1033="","",xEURO(OFFSET(C1033,-M1033+1,0),J1033,OFFSET(C1033,-M1033+2,0),OFFSET(C1033,-M1033+2,0),OFFSET(C1033,-M1033+3,0)+AC1033,OFFSET(C1033,-M1033+4,0),1,3)/100*I1033*10000)</f>
        <v/>
      </c>
      <c r="Z1033" s="248" t="str">
        <f aca="true">IF(I1033="","",xEURO(OFFSET(C1033,-M1033+1,0),J1033,OFFSET(C1033,-M1033+2,0),OFFSET(C1033,-M1033+2,0),OFFSET(C1033,-M1033+3,0)+AC1033,OFFSET(C1033,-M1033+4,0),1,5)/365.25*I1033*10000)</f>
        <v/>
      </c>
      <c r="AB1033" s="249" t="str">
        <f aca="true">IF(D1033="","",xCalcSkew(OFFSET(C1033,-M1033,0),E1033-OFFSET(C1033,-M1033+1,0),b)/100)</f>
        <v/>
      </c>
      <c r="AC1033" s="249" t="str">
        <f aca="true">IF(I1033="","",xCalcSkew(OFFSET(C1033,-M1033,0),J1033-OFFSET(C1033,-M1033+1,0),b)/100)</f>
        <v/>
      </c>
      <c r="AE1033" s="0" t="n">
        <f aca="false">D1033*F1033*10000*-1</f>
        <v>-0</v>
      </c>
      <c r="AF1033" s="0" t="n">
        <f aca="false">I1033*K1033*10000*-1</f>
        <v>-0</v>
      </c>
      <c r="AG1033" s="0" t="n">
        <f aca="false">AE1033+AF1033</f>
        <v>-0</v>
      </c>
    </row>
    <row r="1034" customFormat="false" ht="12.75" hidden="false" customHeight="false" outlineLevel="0" collapsed="false">
      <c r="D1034" s="265"/>
      <c r="E1034" s="266"/>
      <c r="F1034" s="266"/>
      <c r="G1034" s="267"/>
      <c r="I1034" s="265"/>
      <c r="J1034" s="266"/>
      <c r="K1034" s="266"/>
      <c r="L1034" s="268"/>
      <c r="M1034" s="247" t="n">
        <f aca="false">M1033+1</f>
        <v>33</v>
      </c>
      <c r="N1034" s="175" t="str">
        <f aca="true">IF(D1034="","",xEURO(OFFSET(C1034,-M1034+1,0),E1034,OFFSET(C1034,-M1034+2,0),OFFSET(C1034,-M1034+2,0),OFFSET(C1034,-M1034+3,0)+AB1034,OFFSET(C1034,-M1034+4,0),0,1)*D1034)</f>
        <v/>
      </c>
      <c r="O1034" s="235" t="str">
        <f aca="true">IF(D1034="","",xEURO(OFFSET(C1034,-M1034+1,0),E1034,OFFSET(C1034,-M1034+2,0),OFFSET(C1034,-M1034+2,0),OFFSET(C1034,-M1034+3,0)+AB1034,OFFSET(C1034,-M1034+4,0),0,0))</f>
        <v/>
      </c>
      <c r="P1034" s="175" t="str">
        <f aca="false">IF(D1034="","",(O1034-F1034)*D1034*10)</f>
        <v/>
      </c>
      <c r="Q1034" s="175" t="str">
        <f aca="true">IF(D1034="","",xEURO(OFFSET(C1034,-M1034+1,0),E1034,OFFSET(C1034,-M1034+2,0),OFFSET(C1034,-M1034+2,0),OFFSET(C1034,-M1034+3,0)+AB1034,OFFSET(C1034,-M1034+4,0),0,2)/10*D1034)</f>
        <v/>
      </c>
      <c r="R1034" s="248" t="str">
        <f aca="true">IF(D1034="","",xEURO(OFFSET(C1034,-M1034+1,0),E1034,OFFSET(C1034,-M1034+2,0),OFFSET(C1034,-M1034+2,0),OFFSET(C1034,-M1034+3,0)+AB1034,OFFSET(C1034,-M1034+4,0),0,3)/100*D1034*10000)</f>
        <v/>
      </c>
      <c r="S1034" s="248" t="str">
        <f aca="true">IF(D1034="","",xEURO(OFFSET(C1034,-M1034+1,0),E1034,OFFSET(C1034,-M1034+2,0),OFFSET(C1034,-M1034+2,0),OFFSET(C1034,-M1034+3,0)+AB1034,OFFSET(C1034,-M1034+4,0),0,5)/365.25*D1034*10000)</f>
        <v/>
      </c>
      <c r="U1034" s="175" t="str">
        <f aca="true">IF(I1034="","",xEURO(OFFSET(C1034,-M1034+1,0),J1034,OFFSET(C1034,-M1034+2,0),OFFSET(C1034,-M1034+2,0),OFFSET(C1034,-M1034+3,0)+AC1034,OFFSET(C1034,-M1034+4,0),1,1)*I1034)</f>
        <v/>
      </c>
      <c r="V1034" s="235" t="str">
        <f aca="true">IF(I1034="","",xEURO(OFFSET(C1034,-M1034+1,0),J1034,OFFSET(C1034,-M1034+2,0),OFFSET(C1034,-M1034+2,0),OFFSET(C1034,-M1034+3,0)+AC1034,OFFSET(C1034,-M1034+4,0),1,0))</f>
        <v/>
      </c>
      <c r="W1034" s="175" t="str">
        <f aca="false">IF(I1034="","",(V1034-K1034)*I1034*10)</f>
        <v/>
      </c>
      <c r="X1034" s="175" t="str">
        <f aca="true">IF(I1034="","",xEURO(OFFSET(C1034,-M1034+1,0),J1034,OFFSET(C1034,-M1034+2,0),OFFSET(C1034,-M1034+2,0),OFFSET(C1034,-M1034+3,0)+AC1034,OFFSET(C1034,-M1034+4,0),1,2)/10*I1034)</f>
        <v/>
      </c>
      <c r="Y1034" s="248" t="str">
        <f aca="true">IF(I1034="","",xEURO(OFFSET(C1034,-M1034+1,0),J1034,OFFSET(C1034,-M1034+2,0),OFFSET(C1034,-M1034+2,0),OFFSET(C1034,-M1034+3,0)+AC1034,OFFSET(C1034,-M1034+4,0),1,3)/100*I1034*10000)</f>
        <v/>
      </c>
      <c r="Z1034" s="248" t="str">
        <f aca="true">IF(I1034="","",xEURO(OFFSET(C1034,-M1034+1,0),J1034,OFFSET(C1034,-M1034+2,0),OFFSET(C1034,-M1034+2,0),OFFSET(C1034,-M1034+3,0)+AC1034,OFFSET(C1034,-M1034+4,0),1,5)/365.25*I1034*10000)</f>
        <v/>
      </c>
      <c r="AB1034" s="249" t="str">
        <f aca="true">IF(D1034="","",xCalcSkew(OFFSET(C1034,-M1034,0),E1034-OFFSET(C1034,-M1034+1,0),b)/100)</f>
        <v/>
      </c>
      <c r="AC1034" s="249" t="str">
        <f aca="true">IF(I1034="","",xCalcSkew(OFFSET(C1034,-M1034,0),J1034-OFFSET(C1034,-M1034+1,0),b)/100)</f>
        <v/>
      </c>
      <c r="AE1034" s="0" t="n">
        <f aca="false">D1034*F1034*10000*-1</f>
        <v>-0</v>
      </c>
      <c r="AF1034" s="0" t="n">
        <f aca="false">I1034*K1034*10000*-1</f>
        <v>-0</v>
      </c>
      <c r="AG1034" s="0" t="n">
        <f aca="false">AE1034+AF1034</f>
        <v>-0</v>
      </c>
    </row>
    <row r="1035" customFormat="false" ht="12.75" hidden="false" customHeight="false" outlineLevel="0" collapsed="false">
      <c r="D1035" s="265"/>
      <c r="E1035" s="266"/>
      <c r="F1035" s="266"/>
      <c r="G1035" s="267"/>
      <c r="I1035" s="265"/>
      <c r="J1035" s="266"/>
      <c r="K1035" s="266"/>
      <c r="L1035" s="268"/>
      <c r="M1035" s="247" t="n">
        <f aca="false">M1034+1</f>
        <v>34</v>
      </c>
      <c r="N1035" s="175" t="str">
        <f aca="true">IF(D1035="","",xEURO(OFFSET(C1035,-M1035+1,0),E1035,OFFSET(C1035,-M1035+2,0),OFFSET(C1035,-M1035+2,0),OFFSET(C1035,-M1035+3,0)+AB1035,OFFSET(C1035,-M1035+4,0),0,1)*D1035)</f>
        <v/>
      </c>
      <c r="O1035" s="235" t="str">
        <f aca="true">IF(D1035="","",xEURO(OFFSET(C1035,-M1035+1,0),E1035,OFFSET(C1035,-M1035+2,0),OFFSET(C1035,-M1035+2,0),OFFSET(C1035,-M1035+3,0)+AB1035,OFFSET(C1035,-M1035+4,0),0,0))</f>
        <v/>
      </c>
      <c r="P1035" s="175" t="str">
        <f aca="false">IF(D1035="","",(O1035-F1035)*D1035*10)</f>
        <v/>
      </c>
      <c r="Q1035" s="175" t="str">
        <f aca="true">IF(D1035="","",xEURO(OFFSET(C1035,-M1035+1,0),E1035,OFFSET(C1035,-M1035+2,0),OFFSET(C1035,-M1035+2,0),OFFSET(C1035,-M1035+3,0)+AB1035,OFFSET(C1035,-M1035+4,0),0,2)/10*D1035)</f>
        <v/>
      </c>
      <c r="R1035" s="248" t="str">
        <f aca="true">IF(D1035="","",xEURO(OFFSET(C1035,-M1035+1,0),E1035,OFFSET(C1035,-M1035+2,0),OFFSET(C1035,-M1035+2,0),OFFSET(C1035,-M1035+3,0)+AB1035,OFFSET(C1035,-M1035+4,0),0,3)/100*D1035*10000)</f>
        <v/>
      </c>
      <c r="S1035" s="248" t="str">
        <f aca="true">IF(D1035="","",xEURO(OFFSET(C1035,-M1035+1,0),E1035,OFFSET(C1035,-M1035+2,0),OFFSET(C1035,-M1035+2,0),OFFSET(C1035,-M1035+3,0)+AB1035,OFFSET(C1035,-M1035+4,0),0,5)/365.25*D1035*10000)</f>
        <v/>
      </c>
      <c r="U1035" s="175" t="str">
        <f aca="true">IF(I1035="","",xEURO(OFFSET(C1035,-M1035+1,0),J1035,OFFSET(C1035,-M1035+2,0),OFFSET(C1035,-M1035+2,0),OFFSET(C1035,-M1035+3,0)+AC1035,OFFSET(C1035,-M1035+4,0),1,1)*I1035)</f>
        <v/>
      </c>
      <c r="V1035" s="235" t="str">
        <f aca="true">IF(I1035="","",xEURO(OFFSET(C1035,-M1035+1,0),J1035,OFFSET(C1035,-M1035+2,0),OFFSET(C1035,-M1035+2,0),OFFSET(C1035,-M1035+3,0)+AC1035,OFFSET(C1035,-M1035+4,0),1,0))</f>
        <v/>
      </c>
      <c r="W1035" s="175" t="str">
        <f aca="false">IF(I1035="","",(V1035-K1035)*I1035*10)</f>
        <v/>
      </c>
      <c r="X1035" s="175" t="str">
        <f aca="true">IF(I1035="","",xEURO(OFFSET(C1035,-M1035+1,0),J1035,OFFSET(C1035,-M1035+2,0),OFFSET(C1035,-M1035+2,0),OFFSET(C1035,-M1035+3,0)+AC1035,OFFSET(C1035,-M1035+4,0),1,2)/10*I1035)</f>
        <v/>
      </c>
      <c r="Y1035" s="248" t="str">
        <f aca="true">IF(I1035="","",xEURO(OFFSET(C1035,-M1035+1,0),J1035,OFFSET(C1035,-M1035+2,0),OFFSET(C1035,-M1035+2,0),OFFSET(C1035,-M1035+3,0)+AC1035,OFFSET(C1035,-M1035+4,0),1,3)/100*I1035*10000)</f>
        <v/>
      </c>
      <c r="Z1035" s="248" t="str">
        <f aca="true">IF(I1035="","",xEURO(OFFSET(C1035,-M1035+1,0),J1035,OFFSET(C1035,-M1035+2,0),OFFSET(C1035,-M1035+2,0),OFFSET(C1035,-M1035+3,0)+AC1035,OFFSET(C1035,-M1035+4,0),1,5)/365.25*I1035*10000)</f>
        <v/>
      </c>
      <c r="AB1035" s="249" t="str">
        <f aca="true">IF(D1035="","",xCalcSkew(OFFSET(C1035,-M1035,0),E1035-OFFSET(C1035,-M1035+1,0),b)/100)</f>
        <v/>
      </c>
      <c r="AC1035" s="249" t="str">
        <f aca="true">IF(I1035="","",xCalcSkew(OFFSET(C1035,-M1035,0),J1035-OFFSET(C1035,-M1035+1,0),b)/100)</f>
        <v/>
      </c>
      <c r="AE1035" s="0" t="n">
        <f aca="false">D1035*F1035*10000*-1</f>
        <v>-0</v>
      </c>
      <c r="AF1035" s="0" t="n">
        <f aca="false">I1035*K1035*10000*-1</f>
        <v>-0</v>
      </c>
      <c r="AG1035" s="0" t="n">
        <f aca="false">AE1035+AF1035</f>
        <v>-0</v>
      </c>
    </row>
    <row r="1036" customFormat="false" ht="12.75" hidden="false" customHeight="false" outlineLevel="0" collapsed="false">
      <c r="D1036" s="265"/>
      <c r="E1036" s="266"/>
      <c r="F1036" s="266"/>
      <c r="G1036" s="267"/>
      <c r="I1036" s="265"/>
      <c r="J1036" s="266"/>
      <c r="K1036" s="266"/>
      <c r="L1036" s="268"/>
      <c r="M1036" s="247" t="n">
        <f aca="false">M1035+1</f>
        <v>35</v>
      </c>
      <c r="N1036" s="175" t="str">
        <f aca="true">IF(D1036="","",xEURO(OFFSET(C1036,-M1036+1,0),E1036,OFFSET(C1036,-M1036+2,0),OFFSET(C1036,-M1036+2,0),OFFSET(C1036,-M1036+3,0)+AB1036,OFFSET(C1036,-M1036+4,0),0,1)*D1036)</f>
        <v/>
      </c>
      <c r="O1036" s="235" t="str">
        <f aca="true">IF(D1036="","",xEURO(OFFSET(C1036,-M1036+1,0),E1036,OFFSET(C1036,-M1036+2,0),OFFSET(C1036,-M1036+2,0),OFFSET(C1036,-M1036+3,0)+AB1036,OFFSET(C1036,-M1036+4,0),0,0))</f>
        <v/>
      </c>
      <c r="P1036" s="175" t="str">
        <f aca="false">IF(D1036="","",(O1036-F1036)*D1036*10)</f>
        <v/>
      </c>
      <c r="Q1036" s="175" t="str">
        <f aca="true">IF(D1036="","",xEURO(OFFSET(C1036,-M1036+1,0),E1036,OFFSET(C1036,-M1036+2,0),OFFSET(C1036,-M1036+2,0),OFFSET(C1036,-M1036+3,0)+AB1036,OFFSET(C1036,-M1036+4,0),0,2)/10*D1036)</f>
        <v/>
      </c>
      <c r="R1036" s="248" t="str">
        <f aca="true">IF(D1036="","",xEURO(OFFSET(C1036,-M1036+1,0),E1036,OFFSET(C1036,-M1036+2,0),OFFSET(C1036,-M1036+2,0),OFFSET(C1036,-M1036+3,0)+AB1036,OFFSET(C1036,-M1036+4,0),0,3)/100*D1036*10000)</f>
        <v/>
      </c>
      <c r="S1036" s="248" t="str">
        <f aca="true">IF(D1036="","",xEURO(OFFSET(C1036,-M1036+1,0),E1036,OFFSET(C1036,-M1036+2,0),OFFSET(C1036,-M1036+2,0),OFFSET(C1036,-M1036+3,0)+AB1036,OFFSET(C1036,-M1036+4,0),0,5)/365.25*D1036*10000)</f>
        <v/>
      </c>
      <c r="U1036" s="175" t="str">
        <f aca="true">IF(I1036="","",xEURO(OFFSET(C1036,-M1036+1,0),J1036,OFFSET(C1036,-M1036+2,0),OFFSET(C1036,-M1036+2,0),OFFSET(C1036,-M1036+3,0)+AC1036,OFFSET(C1036,-M1036+4,0),1,1)*I1036)</f>
        <v/>
      </c>
      <c r="V1036" s="235" t="str">
        <f aca="true">IF(I1036="","",xEURO(OFFSET(C1036,-M1036+1,0),J1036,OFFSET(C1036,-M1036+2,0),OFFSET(C1036,-M1036+2,0),OFFSET(C1036,-M1036+3,0)+AC1036,OFFSET(C1036,-M1036+4,0),1,0))</f>
        <v/>
      </c>
      <c r="W1036" s="175" t="str">
        <f aca="false">IF(I1036="","",(V1036-K1036)*I1036*10)</f>
        <v/>
      </c>
      <c r="X1036" s="175" t="str">
        <f aca="true">IF(I1036="","",xEURO(OFFSET(C1036,-M1036+1,0),J1036,OFFSET(C1036,-M1036+2,0),OFFSET(C1036,-M1036+2,0),OFFSET(C1036,-M1036+3,0)+AC1036,OFFSET(C1036,-M1036+4,0),1,2)/10*I1036)</f>
        <v/>
      </c>
      <c r="Y1036" s="248" t="str">
        <f aca="true">IF(I1036="","",xEURO(OFFSET(C1036,-M1036+1,0),J1036,OFFSET(C1036,-M1036+2,0),OFFSET(C1036,-M1036+2,0),OFFSET(C1036,-M1036+3,0)+AC1036,OFFSET(C1036,-M1036+4,0),1,3)/100*I1036*10000)</f>
        <v/>
      </c>
      <c r="Z1036" s="248" t="str">
        <f aca="true">IF(I1036="","",xEURO(OFFSET(C1036,-M1036+1,0),J1036,OFFSET(C1036,-M1036+2,0),OFFSET(C1036,-M1036+2,0),OFFSET(C1036,-M1036+3,0)+AC1036,OFFSET(C1036,-M1036+4,0),1,5)/365.25*I1036*10000)</f>
        <v/>
      </c>
      <c r="AB1036" s="249" t="str">
        <f aca="true">IF(D1036="","",xCalcSkew(OFFSET(C1036,-M1036,0),E1036-OFFSET(C1036,-M1036+1,0),b)/100)</f>
        <v/>
      </c>
      <c r="AC1036" s="249" t="str">
        <f aca="true">IF(I1036="","",xCalcSkew(OFFSET(C1036,-M1036,0),J1036-OFFSET(C1036,-M1036+1,0),b)/100)</f>
        <v/>
      </c>
      <c r="AE1036" s="0" t="n">
        <f aca="false">D1036*F1036*10000*-1</f>
        <v>-0</v>
      </c>
      <c r="AF1036" s="0" t="n">
        <f aca="false">I1036*K1036*10000*-1</f>
        <v>-0</v>
      </c>
      <c r="AG1036" s="0" t="n">
        <f aca="false">AE1036+AF1036</f>
        <v>-0</v>
      </c>
    </row>
    <row r="1037" customFormat="false" ht="12.75" hidden="false" customHeight="false" outlineLevel="0" collapsed="false">
      <c r="D1037" s="274" t="n">
        <f aca="true">SUM(INDIRECT(CONCATENATE(ADDRESS(ROW(D1001),COLUMN(D1001)),":",ADDRESS(ROW()-1,COLUMN()))))</f>
        <v>0</v>
      </c>
      <c r="I1037" s="274" t="n">
        <f aca="true">SUM(INDIRECT(CONCATENATE(ADDRESS(ROW(I1001),COLUMN(I1001)),":",ADDRESS(ROW()-1,COLUMN()))))</f>
        <v>0</v>
      </c>
      <c r="J1037" s="170"/>
      <c r="K1037" s="170"/>
      <c r="L1037" s="170"/>
      <c r="N1037" s="274" t="n">
        <f aca="true">SUM(INDIRECT(CONCATENATE(ADDRESS(ROW(N1001),COLUMN(N1001)),":",ADDRESS(ROW()-1,COLUMN()))))</f>
        <v>0</v>
      </c>
      <c r="O1037" s="274" t="n">
        <f aca="true">SUM(INDIRECT(CONCATENATE(ADDRESS(ROW(O1001),COLUMN(O1001)),":",ADDRESS(ROW()-1,COLUMN()))))</f>
        <v>0</v>
      </c>
      <c r="P1037" s="274" t="n">
        <f aca="true">SUM(INDIRECT(CONCATENATE(ADDRESS(ROW(P1001),COLUMN(P1001)),":",ADDRESS(ROW()-1,COLUMN()))))</f>
        <v>0</v>
      </c>
      <c r="Q1037" s="274" t="n">
        <f aca="true">SUM(INDIRECT(CONCATENATE(ADDRESS(ROW(Q1001),COLUMN(Q1001)),":",ADDRESS(ROW()-1,COLUMN()))))</f>
        <v>0</v>
      </c>
      <c r="R1037" s="274" t="n">
        <f aca="true">SUM(INDIRECT(CONCATENATE(ADDRESS(ROW(R1001),COLUMN(R1001)),":",ADDRESS(ROW()-1,COLUMN()))))</f>
        <v>0</v>
      </c>
      <c r="S1037" s="274" t="n">
        <f aca="true">SUM(INDIRECT(CONCATENATE(ADDRESS(ROW(S1001),COLUMN(S1001)),":",ADDRESS(ROW()-1,COLUMN()))))</f>
        <v>0</v>
      </c>
      <c r="T1037" s="175"/>
      <c r="U1037" s="274" t="n">
        <f aca="true">SUM(INDIRECT(CONCATENATE(ADDRESS(ROW(U1001),COLUMN(U1001)),":",ADDRESS(ROW()-1,COLUMN()))))</f>
        <v>0</v>
      </c>
      <c r="V1037" s="274" t="n">
        <f aca="true">SUM(INDIRECT(CONCATENATE(ADDRESS(ROW(V1001),COLUMN(V1001)),":",ADDRESS(ROW()-1,COLUMN()))))</f>
        <v>0</v>
      </c>
      <c r="W1037" s="274" t="n">
        <f aca="true">SUM(INDIRECT(CONCATENATE(ADDRESS(ROW(W1001),COLUMN(W1001)),":",ADDRESS(ROW()-1,COLUMN()))))</f>
        <v>0</v>
      </c>
      <c r="X1037" s="274" t="n">
        <f aca="true">SUM(INDIRECT(CONCATENATE(ADDRESS(ROW(X1001),COLUMN(X1001)),":",ADDRESS(ROW()-1,COLUMN()))))</f>
        <v>0</v>
      </c>
      <c r="Y1037" s="274" t="n">
        <f aca="true">SUM(INDIRECT(CONCATENATE(ADDRESS(ROW(Y1001),COLUMN(Y1001)),":",ADDRESS(ROW()-1,COLUMN()))))</f>
        <v>0</v>
      </c>
      <c r="Z1037" s="274" t="n">
        <f aca="true">SUM(INDIRECT(CONCATENATE(ADDRESS(ROW(Z1001),COLUMN(Z1001)),":",ADDRESS(ROW()-1,COLUMN()))))</f>
        <v>0</v>
      </c>
      <c r="AE1037" s="0" t="n">
        <f aca="false">D1037*F1037*10000*-1</f>
        <v>-0</v>
      </c>
      <c r="AF1037" s="0" t="n">
        <f aca="false">I1037*K1037*10000*-1</f>
        <v>-0</v>
      </c>
      <c r="AG1037" s="0" t="n">
        <f aca="false">AE1037+AF1037</f>
        <v>-0</v>
      </c>
    </row>
    <row r="1038" customFormat="false" ht="12.75" hidden="false" customHeight="false" outlineLevel="0" collapsed="false">
      <c r="AE1038" s="0" t="n">
        <f aca="false">D1038*F1038*10000*-1</f>
        <v>-0</v>
      </c>
      <c r="AF1038" s="0" t="n">
        <f aca="false">I1038*K1038*10000*-1</f>
        <v>-0</v>
      </c>
      <c r="AG1038" s="0" t="n">
        <f aca="false">AE1038+AF1038</f>
        <v>-0</v>
      </c>
    </row>
    <row r="1039" customFormat="false" ht="12.75" hidden="false" customHeight="false" outlineLevel="0" collapsed="false">
      <c r="C1039" s="264" t="n">
        <f aca="false">EOMONTH(C1001,0)+1</f>
        <v>38047</v>
      </c>
      <c r="D1039" s="265"/>
      <c r="E1039" s="266"/>
      <c r="F1039" s="266"/>
      <c r="G1039" s="267"/>
      <c r="I1039" s="265"/>
      <c r="J1039" s="266"/>
      <c r="K1039" s="266"/>
      <c r="L1039" s="268"/>
      <c r="M1039" s="247" t="n">
        <v>0</v>
      </c>
      <c r="N1039" s="175" t="str">
        <f aca="true">IF(D1039="","",xEURO(OFFSET(C1039,-M1039+1,0),E1039,OFFSET(C1039,-M1039+2,0),OFFSET(C1039,-M1039+2,0),OFFSET(C1039,-M1039+3,0)+AB1039,OFFSET(C1039,-M1039+4,0),0,1)*D1039)</f>
        <v/>
      </c>
      <c r="O1039" s="235" t="str">
        <f aca="true">IF(D1039="","",xEURO(OFFSET(C1039,-M1039+1,0),E1039,OFFSET(C1039,-M1039+2,0),OFFSET(C1039,-M1039+2,0),OFFSET(C1039,-M1039+3,0)+AB1039,OFFSET(C1039,-M1039+4,0),0,0))</f>
        <v/>
      </c>
      <c r="P1039" s="175" t="str">
        <f aca="false">IF(D1039="","",(O1039-F1039)*D1039*10)</f>
        <v/>
      </c>
      <c r="Q1039" s="175" t="str">
        <f aca="true">IF(D1039="","",xEURO(OFFSET(C1039,-M1039+1,0),E1039,OFFSET(C1039,-M1039+2,0),OFFSET(C1039,-M1039+2,0),OFFSET(C1039,-M1039+3,0)+AB1039,OFFSET(C1039,-M1039+4,0),0,2)/10*D1039)</f>
        <v/>
      </c>
      <c r="R1039" s="248" t="str">
        <f aca="true">IF(D1039="","",xEURO(OFFSET(C1039,-M1039+1,0),E1039,OFFSET(C1039,-M1039+2,0),OFFSET(C1039,-M1039+2,0),OFFSET(C1039,-M1039+3,0)+AB1039,OFFSET(C1039,-M1039+4,0),0,3)/100*D1039*10000)</f>
        <v/>
      </c>
      <c r="S1039" s="248" t="str">
        <f aca="true">IF(D1039="","",xEURO(OFFSET(C1039,-M1039+1,0),E1039,OFFSET(C1039,-M1039+2,0),OFFSET(C1039,-M1039+2,0),OFFSET(C1039,-M1039+3,0)+AB1039,OFFSET(C1039,-M1039+4,0),0,5)/365.25*D1039*10000)</f>
        <v/>
      </c>
      <c r="U1039" s="175" t="str">
        <f aca="true">IF(I1039="","",xEURO(OFFSET(C1039,-M1039+1,0),J1039,OFFSET(C1039,-M1039+2,0),OFFSET(C1039,-M1039+2,0),OFFSET(C1039,-M1039+3,0)+AC1039,OFFSET(C1039,-M1039+4,0),1,1)*I1039)</f>
        <v/>
      </c>
      <c r="V1039" s="235" t="str">
        <f aca="true">IF(I1039="","",xEURO(OFFSET(C1039,-M1039+1,0),J1039,OFFSET(C1039,-M1039+2,0),OFFSET(C1039,-M1039+2,0),OFFSET(C1039,-M1039+3,0)+AC1039,OFFSET(C1039,-M1039+4,0),1,0))</f>
        <v/>
      </c>
      <c r="W1039" s="175" t="str">
        <f aca="false">IF(I1039="","",(V1039-K1039)*I1039*10)</f>
        <v/>
      </c>
      <c r="X1039" s="175" t="str">
        <f aca="true">IF(I1039="","",xEURO(OFFSET(C1039,-M1039+1,0),J1039,OFFSET(C1039,-M1039+2,0),OFFSET(C1039,-M1039+2,0),OFFSET(C1039,-M1039+3,0)+AC1039,OFFSET(C1039,-M1039+4,0),1,2)/10*I1039)</f>
        <v/>
      </c>
      <c r="Y1039" s="248" t="str">
        <f aca="true">IF(I1039="","",xEURO(OFFSET(C1039,-M1039+1,0),J1039,OFFSET(C1039,-M1039+2,0),OFFSET(C1039,-M1039+2,0),OFFSET(C1039,-M1039+3,0)+AC1039,OFFSET(C1039,-M1039+4,0),1,3)/100*I1039*10000)</f>
        <v/>
      </c>
      <c r="Z1039" s="248" t="str">
        <f aca="true">IF(I1039="","",xEURO(OFFSET(C1039,-M1039+1,0),J1039,OFFSET(C1039,-M1039+2,0),OFFSET(C1039,-M1039+2,0),OFFSET(C1039,-M1039+3,0)+AC1039,OFFSET(C1039,-M1039+4,0),1,5)/365.25*I1039*10000)</f>
        <v/>
      </c>
      <c r="AB1039" s="249" t="str">
        <f aca="true">IF(D1039="","",xCalcSkew(OFFSET(C1039,-M1039,0),E1039-OFFSET(C1039,-M1039+1,0),b)/100)</f>
        <v/>
      </c>
      <c r="AC1039" s="249" t="str">
        <f aca="true">IF(I1039="","",xCalcSkew(OFFSET(C1039,-M1039,0),J1039-OFFSET(C1039,-M1039+1,0),b)/100)</f>
        <v/>
      </c>
      <c r="AE1039" s="0" t="n">
        <f aca="false">D1039*F1039*10000*-1</f>
        <v>-0</v>
      </c>
      <c r="AF1039" s="0" t="n">
        <f aca="false">I1039*K1039*10000*-1</f>
        <v>-0</v>
      </c>
      <c r="AG1039" s="0" t="n">
        <f aca="false">AE1039+AF1039</f>
        <v>-0</v>
      </c>
    </row>
    <row r="1040" customFormat="false" ht="12.75" hidden="false" customHeight="false" outlineLevel="0" collapsed="false">
      <c r="C1040" s="269" t="n">
        <f aca="false">INDEX(Inputs!$1:$65536,MATCH(C1039,Inputs!C:C,0),5)</f>
        <v>3.684</v>
      </c>
      <c r="D1040" s="265"/>
      <c r="E1040" s="266"/>
      <c r="F1040" s="266"/>
      <c r="G1040" s="267"/>
      <c r="I1040" s="265"/>
      <c r="J1040" s="266"/>
      <c r="K1040" s="266"/>
      <c r="L1040" s="268"/>
      <c r="M1040" s="247" t="n">
        <f aca="false">M1039+1</f>
        <v>1</v>
      </c>
      <c r="N1040" s="175" t="str">
        <f aca="true">IF(D1040="","",xEURO(OFFSET(C1040,-M1040+1,0),E1040,OFFSET(C1040,-M1040+2,0),OFFSET(C1040,-M1040+2,0),OFFSET(C1040,-M1040+3,0)+AB1040,OFFSET(C1040,-M1040+4,0),0,1)*D1040)</f>
        <v/>
      </c>
      <c r="O1040" s="235" t="str">
        <f aca="true">IF(D1040="","",xEURO(OFFSET(C1040,-M1040+1,0),E1040,OFFSET(C1040,-M1040+2,0),OFFSET(C1040,-M1040+2,0),OFFSET(C1040,-M1040+3,0)+AB1040,OFFSET(C1040,-M1040+4,0),0,0))</f>
        <v/>
      </c>
      <c r="P1040" s="175" t="str">
        <f aca="false">IF(D1040="","",(O1040-F1040)*D1040*10)</f>
        <v/>
      </c>
      <c r="Q1040" s="175" t="str">
        <f aca="true">IF(D1040="","",xEURO(OFFSET(C1040,-M1040+1,0),E1040,OFFSET(C1040,-M1040+2,0),OFFSET(C1040,-M1040+2,0),OFFSET(C1040,-M1040+3,0)+AB1040,OFFSET(C1040,-M1040+4,0),0,2)/10*D1040)</f>
        <v/>
      </c>
      <c r="R1040" s="248" t="str">
        <f aca="true">IF(D1040="","",xEURO(OFFSET(C1040,-M1040+1,0),E1040,OFFSET(C1040,-M1040+2,0),OFFSET(C1040,-M1040+2,0),OFFSET(C1040,-M1040+3,0)+AB1040,OFFSET(C1040,-M1040+4,0),0,3)/100*D1040*10000)</f>
        <v/>
      </c>
      <c r="S1040" s="248" t="str">
        <f aca="true">IF(D1040="","",xEURO(OFFSET(C1040,-M1040+1,0),E1040,OFFSET(C1040,-M1040+2,0),OFFSET(C1040,-M1040+2,0),OFFSET(C1040,-M1040+3,0)+AB1040,OFFSET(C1040,-M1040+4,0),0,5)/365.25*D1040*10000)</f>
        <v/>
      </c>
      <c r="U1040" s="175" t="str">
        <f aca="true">IF(I1040="","",xEURO(OFFSET(C1040,-M1040+1,0),J1040,OFFSET(C1040,-M1040+2,0),OFFSET(C1040,-M1040+2,0),OFFSET(C1040,-M1040+3,0)+AC1040,OFFSET(C1040,-M1040+4,0),1,1)*I1040)</f>
        <v/>
      </c>
      <c r="V1040" s="235" t="str">
        <f aca="true">IF(I1040="","",xEURO(OFFSET(C1040,-M1040+1,0),J1040,OFFSET(C1040,-M1040+2,0),OFFSET(C1040,-M1040+2,0),OFFSET(C1040,-M1040+3,0)+AC1040,OFFSET(C1040,-M1040+4,0),1,0))</f>
        <v/>
      </c>
      <c r="W1040" s="175" t="str">
        <f aca="false">IF(I1040="","",(V1040-K1040)*I1040*10)</f>
        <v/>
      </c>
      <c r="X1040" s="175" t="str">
        <f aca="true">IF(I1040="","",xEURO(OFFSET(C1040,-M1040+1,0),J1040,OFFSET(C1040,-M1040+2,0),OFFSET(C1040,-M1040+2,0),OFFSET(C1040,-M1040+3,0)+AC1040,OFFSET(C1040,-M1040+4,0),1,2)/10*I1040)</f>
        <v/>
      </c>
      <c r="Y1040" s="248" t="str">
        <f aca="true">IF(I1040="","",xEURO(OFFSET(C1040,-M1040+1,0),J1040,OFFSET(C1040,-M1040+2,0),OFFSET(C1040,-M1040+2,0),OFFSET(C1040,-M1040+3,0)+AC1040,OFFSET(C1040,-M1040+4,0),1,3)/100*I1040*10000)</f>
        <v/>
      </c>
      <c r="Z1040" s="248" t="str">
        <f aca="true">IF(I1040="","",xEURO(OFFSET(C1040,-M1040+1,0),J1040,OFFSET(C1040,-M1040+2,0),OFFSET(C1040,-M1040+2,0),OFFSET(C1040,-M1040+3,0)+AC1040,OFFSET(C1040,-M1040+4,0),1,5)/365.25*I1040*10000)</f>
        <v/>
      </c>
      <c r="AB1040" s="249" t="str">
        <f aca="true">IF(D1040="","",xCalcSkew(OFFSET(C1040,-M1040,0),E1040-OFFSET(C1040,-M1040+1,0),b)/100)</f>
        <v/>
      </c>
      <c r="AC1040" s="249" t="str">
        <f aca="true">IF(I1040="","",xCalcSkew(OFFSET(C1040,-M1040,0),J1040-OFFSET(C1040,-M1040+1,0),b)/100)</f>
        <v/>
      </c>
      <c r="AE1040" s="0" t="n">
        <f aca="false">D1040*F1040*10000*-1</f>
        <v>-0</v>
      </c>
      <c r="AF1040" s="0" t="n">
        <f aca="false">I1040*K1040*10000*-1</f>
        <v>-0</v>
      </c>
      <c r="AG1040" s="0" t="n">
        <f aca="false">AE1040+AF1040</f>
        <v>-0</v>
      </c>
    </row>
    <row r="1041" customFormat="false" ht="12.75" hidden="false" customHeight="false" outlineLevel="0" collapsed="false">
      <c r="C1041" s="249" t="n">
        <f aca="false">INDEX(Inputs!$1:$65536,MATCH(C1039,Inputs!C:C,0),7)</f>
        <v>0.0361236218861469</v>
      </c>
      <c r="D1041" s="265"/>
      <c r="E1041" s="266"/>
      <c r="F1041" s="266"/>
      <c r="G1041" s="267"/>
      <c r="I1041" s="265"/>
      <c r="J1041" s="266"/>
      <c r="K1041" s="266"/>
      <c r="L1041" s="268"/>
      <c r="M1041" s="247" t="n">
        <f aca="false">M1040+1</f>
        <v>2</v>
      </c>
      <c r="N1041" s="175" t="str">
        <f aca="true">IF(D1041="","",xEURO(OFFSET(C1041,-M1041+1,0),E1041,OFFSET(C1041,-M1041+2,0),OFFSET(C1041,-M1041+2,0),OFFSET(C1041,-M1041+3,0)+AB1041,OFFSET(C1041,-M1041+4,0),0,1)*D1041)</f>
        <v/>
      </c>
      <c r="O1041" s="235" t="str">
        <f aca="true">IF(D1041="","",xEURO(OFFSET(C1041,-M1041+1,0),E1041,OFFSET(C1041,-M1041+2,0),OFFSET(C1041,-M1041+2,0),OFFSET(C1041,-M1041+3,0)+AB1041,OFFSET(C1041,-M1041+4,0),0,0))</f>
        <v/>
      </c>
      <c r="P1041" s="175" t="str">
        <f aca="false">IF(D1041="","",(O1041-F1041)*D1041*10)</f>
        <v/>
      </c>
      <c r="Q1041" s="175" t="str">
        <f aca="true">IF(D1041="","",xEURO(OFFSET(C1041,-M1041+1,0),E1041,OFFSET(C1041,-M1041+2,0),OFFSET(C1041,-M1041+2,0),OFFSET(C1041,-M1041+3,0)+AB1041,OFFSET(C1041,-M1041+4,0),0,2)/10*D1041)</f>
        <v/>
      </c>
      <c r="R1041" s="248" t="str">
        <f aca="true">IF(D1041="","",xEURO(OFFSET(C1041,-M1041+1,0),E1041,OFFSET(C1041,-M1041+2,0),OFFSET(C1041,-M1041+2,0),OFFSET(C1041,-M1041+3,0)+AB1041,OFFSET(C1041,-M1041+4,0),0,3)/100*D1041*10000)</f>
        <v/>
      </c>
      <c r="S1041" s="248" t="str">
        <f aca="true">IF(D1041="","",xEURO(OFFSET(C1041,-M1041+1,0),E1041,OFFSET(C1041,-M1041+2,0),OFFSET(C1041,-M1041+2,0),OFFSET(C1041,-M1041+3,0)+AB1041,OFFSET(C1041,-M1041+4,0),0,5)/365.25*D1041*10000)</f>
        <v/>
      </c>
      <c r="U1041" s="175" t="str">
        <f aca="true">IF(I1041="","",xEURO(OFFSET(C1041,-M1041+1,0),J1041,OFFSET(C1041,-M1041+2,0),OFFSET(C1041,-M1041+2,0),OFFSET(C1041,-M1041+3,0)+AC1041,OFFSET(C1041,-M1041+4,0),1,1)*I1041)</f>
        <v/>
      </c>
      <c r="V1041" s="235" t="str">
        <f aca="true">IF(I1041="","",xEURO(OFFSET(C1041,-M1041+1,0),J1041,OFFSET(C1041,-M1041+2,0),OFFSET(C1041,-M1041+2,0),OFFSET(C1041,-M1041+3,0)+AC1041,OFFSET(C1041,-M1041+4,0),1,0))</f>
        <v/>
      </c>
      <c r="W1041" s="175" t="str">
        <f aca="false">IF(I1041="","",(V1041-K1041)*I1041*10)</f>
        <v/>
      </c>
      <c r="X1041" s="175" t="str">
        <f aca="true">IF(I1041="","",xEURO(OFFSET(C1041,-M1041+1,0),J1041,OFFSET(C1041,-M1041+2,0),OFFSET(C1041,-M1041+2,0),OFFSET(C1041,-M1041+3,0)+AC1041,OFFSET(C1041,-M1041+4,0),1,2)/10*I1041)</f>
        <v/>
      </c>
      <c r="Y1041" s="248" t="str">
        <f aca="true">IF(I1041="","",xEURO(OFFSET(C1041,-M1041+1,0),J1041,OFFSET(C1041,-M1041+2,0),OFFSET(C1041,-M1041+2,0),OFFSET(C1041,-M1041+3,0)+AC1041,OFFSET(C1041,-M1041+4,0),1,3)/100*I1041*10000)</f>
        <v/>
      </c>
      <c r="Z1041" s="248" t="str">
        <f aca="true">IF(I1041="","",xEURO(OFFSET(C1041,-M1041+1,0),J1041,OFFSET(C1041,-M1041+2,0),OFFSET(C1041,-M1041+2,0),OFFSET(C1041,-M1041+3,0)+AC1041,OFFSET(C1041,-M1041+4,0),1,5)/365.25*I1041*10000)</f>
        <v/>
      </c>
      <c r="AB1041" s="249" t="str">
        <f aca="true">IF(D1041="","",xCalcSkew(OFFSET(C1041,-M1041,0),E1041-OFFSET(C1041,-M1041+1,0),b)/100)</f>
        <v/>
      </c>
      <c r="AC1041" s="249" t="str">
        <f aca="true">IF(I1041="","",xCalcSkew(OFFSET(C1041,-M1041,0),J1041-OFFSET(C1041,-M1041+1,0),b)/100)</f>
        <v/>
      </c>
      <c r="AE1041" s="0" t="n">
        <f aca="false">D1041*F1041*10000*-1</f>
        <v>-0</v>
      </c>
      <c r="AF1041" s="0" t="n">
        <f aca="false">I1041*K1041*10000*-1</f>
        <v>-0</v>
      </c>
      <c r="AG1041" s="0" t="n">
        <f aca="false">AE1041+AF1041</f>
        <v>-0</v>
      </c>
    </row>
    <row r="1042" customFormat="false" ht="12.75" hidden="false" customHeight="false" outlineLevel="0" collapsed="false">
      <c r="C1042" s="270" t="n">
        <f aca="false">INDEX(Inputs!$1:$65536,MATCH(C1039,Inputs!C:C,0),6)</f>
        <v>0.36</v>
      </c>
      <c r="D1042" s="265"/>
      <c r="E1042" s="266"/>
      <c r="F1042" s="266"/>
      <c r="G1042" s="267"/>
      <c r="I1042" s="265"/>
      <c r="J1042" s="266"/>
      <c r="K1042" s="266"/>
      <c r="L1042" s="268"/>
      <c r="M1042" s="247" t="n">
        <f aca="false">M1041+1</f>
        <v>3</v>
      </c>
      <c r="N1042" s="175" t="str">
        <f aca="true">IF(D1042="","",xEURO(OFFSET(C1042,-M1042+1,0),E1042,OFFSET(C1042,-M1042+2,0),OFFSET(C1042,-M1042+2,0),OFFSET(C1042,-M1042+3,0)+AB1042,OFFSET(C1042,-M1042+4,0),0,1)*D1042)</f>
        <v/>
      </c>
      <c r="O1042" s="235" t="str">
        <f aca="true">IF(D1042="","",xEURO(OFFSET(C1042,-M1042+1,0),E1042,OFFSET(C1042,-M1042+2,0),OFFSET(C1042,-M1042+2,0),OFFSET(C1042,-M1042+3,0)+AB1042,OFFSET(C1042,-M1042+4,0),0,0))</f>
        <v/>
      </c>
      <c r="P1042" s="175" t="str">
        <f aca="false">IF(D1042="","",(O1042-F1042)*D1042*10)</f>
        <v/>
      </c>
      <c r="Q1042" s="175" t="str">
        <f aca="true">IF(D1042="","",xEURO(OFFSET(C1042,-M1042+1,0),E1042,OFFSET(C1042,-M1042+2,0),OFFSET(C1042,-M1042+2,0),OFFSET(C1042,-M1042+3,0)+AB1042,OFFSET(C1042,-M1042+4,0),0,2)/10*D1042)</f>
        <v/>
      </c>
      <c r="R1042" s="248" t="str">
        <f aca="true">IF(D1042="","",xEURO(OFFSET(C1042,-M1042+1,0),E1042,OFFSET(C1042,-M1042+2,0),OFFSET(C1042,-M1042+2,0),OFFSET(C1042,-M1042+3,0)+AB1042,OFFSET(C1042,-M1042+4,0),0,3)/100*D1042*10000)</f>
        <v/>
      </c>
      <c r="S1042" s="248" t="str">
        <f aca="true">IF(D1042="","",xEURO(OFFSET(C1042,-M1042+1,0),E1042,OFFSET(C1042,-M1042+2,0),OFFSET(C1042,-M1042+2,0),OFFSET(C1042,-M1042+3,0)+AB1042,OFFSET(C1042,-M1042+4,0),0,5)/365.25*D1042*10000)</f>
        <v/>
      </c>
      <c r="U1042" s="175" t="str">
        <f aca="true">IF(I1042="","",xEURO(OFFSET(C1042,-M1042+1,0),J1042,OFFSET(C1042,-M1042+2,0),OFFSET(C1042,-M1042+2,0),OFFSET(C1042,-M1042+3,0)+AC1042,OFFSET(C1042,-M1042+4,0),1,1)*I1042)</f>
        <v/>
      </c>
      <c r="V1042" s="235" t="str">
        <f aca="true">IF(I1042="","",xEURO(OFFSET(C1042,-M1042+1,0),J1042,OFFSET(C1042,-M1042+2,0),OFFSET(C1042,-M1042+2,0),OFFSET(C1042,-M1042+3,0)+AC1042,OFFSET(C1042,-M1042+4,0),1,0))</f>
        <v/>
      </c>
      <c r="W1042" s="175" t="str">
        <f aca="false">IF(I1042="","",(V1042-K1042)*I1042*10)</f>
        <v/>
      </c>
      <c r="X1042" s="175" t="str">
        <f aca="true">IF(I1042="","",xEURO(OFFSET(C1042,-M1042+1,0),J1042,OFFSET(C1042,-M1042+2,0),OFFSET(C1042,-M1042+2,0),OFFSET(C1042,-M1042+3,0)+AC1042,OFFSET(C1042,-M1042+4,0),1,2)/10*I1042)</f>
        <v/>
      </c>
      <c r="Y1042" s="248" t="str">
        <f aca="true">IF(I1042="","",xEURO(OFFSET(C1042,-M1042+1,0),J1042,OFFSET(C1042,-M1042+2,0),OFFSET(C1042,-M1042+2,0),OFFSET(C1042,-M1042+3,0)+AC1042,OFFSET(C1042,-M1042+4,0),1,3)/100*I1042*10000)</f>
        <v/>
      </c>
      <c r="Z1042" s="248" t="str">
        <f aca="true">IF(I1042="","",xEURO(OFFSET(C1042,-M1042+1,0),J1042,OFFSET(C1042,-M1042+2,0),OFFSET(C1042,-M1042+2,0),OFFSET(C1042,-M1042+3,0)+AC1042,OFFSET(C1042,-M1042+4,0),1,5)/365.25*I1042*10000)</f>
        <v/>
      </c>
      <c r="AB1042" s="249" t="str">
        <f aca="true">IF(D1042="","",xCalcSkew(OFFSET(C1042,-M1042,0),E1042-OFFSET(C1042,-M1042+1,0),b)/100)</f>
        <v/>
      </c>
      <c r="AC1042" s="249" t="str">
        <f aca="true">IF(I1042="","",xCalcSkew(OFFSET(C1042,-M1042,0),J1042-OFFSET(C1042,-M1042+1,0),b)/100)</f>
        <v/>
      </c>
      <c r="AE1042" s="0" t="n">
        <f aca="false">D1042*F1042*10000*-1</f>
        <v>-0</v>
      </c>
      <c r="AF1042" s="0" t="n">
        <f aca="false">I1042*K1042*10000*-1</f>
        <v>-0</v>
      </c>
      <c r="AG1042" s="0" t="n">
        <f aca="false">AE1042+AF1042</f>
        <v>-0</v>
      </c>
    </row>
    <row r="1043" customFormat="false" ht="12.75" hidden="false" customHeight="false" outlineLevel="0" collapsed="false">
      <c r="C1043" s="271" t="n">
        <f aca="false">INDEX(Inputs!$1:$65536,MATCH(C1039,Inputs!C:C,0),9)</f>
        <v>830</v>
      </c>
      <c r="D1043" s="265"/>
      <c r="E1043" s="266"/>
      <c r="F1043" s="266"/>
      <c r="G1043" s="267"/>
      <c r="I1043" s="265"/>
      <c r="J1043" s="266"/>
      <c r="K1043" s="266"/>
      <c r="L1043" s="268"/>
      <c r="M1043" s="247" t="n">
        <f aca="false">M1042+1</f>
        <v>4</v>
      </c>
      <c r="N1043" s="175" t="str">
        <f aca="true">IF(D1043="","",xEURO(OFFSET(C1043,-M1043+1,0),E1043,OFFSET(C1043,-M1043+2,0),OFFSET(C1043,-M1043+2,0),OFFSET(C1043,-M1043+3,0)+AB1043,OFFSET(C1043,-M1043+4,0),0,1)*D1043)</f>
        <v/>
      </c>
      <c r="O1043" s="235" t="str">
        <f aca="true">IF(D1043="","",xEURO(OFFSET(C1043,-M1043+1,0),E1043,OFFSET(C1043,-M1043+2,0),OFFSET(C1043,-M1043+2,0),OFFSET(C1043,-M1043+3,0)+AB1043,OFFSET(C1043,-M1043+4,0),0,0))</f>
        <v/>
      </c>
      <c r="P1043" s="175" t="str">
        <f aca="false">IF(D1043="","",(O1043-F1043)*D1043*10)</f>
        <v/>
      </c>
      <c r="Q1043" s="175" t="str">
        <f aca="true">IF(D1043="","",xEURO(OFFSET(C1043,-M1043+1,0),E1043,OFFSET(C1043,-M1043+2,0),OFFSET(C1043,-M1043+2,0),OFFSET(C1043,-M1043+3,0)+AB1043,OFFSET(C1043,-M1043+4,0),0,2)/10*D1043)</f>
        <v/>
      </c>
      <c r="R1043" s="248" t="str">
        <f aca="true">IF(D1043="","",xEURO(OFFSET(C1043,-M1043+1,0),E1043,OFFSET(C1043,-M1043+2,0),OFFSET(C1043,-M1043+2,0),OFFSET(C1043,-M1043+3,0)+AB1043,OFFSET(C1043,-M1043+4,0),0,3)/100*D1043*10000)</f>
        <v/>
      </c>
      <c r="S1043" s="248" t="str">
        <f aca="true">IF(D1043="","",xEURO(OFFSET(C1043,-M1043+1,0),E1043,OFFSET(C1043,-M1043+2,0),OFFSET(C1043,-M1043+2,0),OFFSET(C1043,-M1043+3,0)+AB1043,OFFSET(C1043,-M1043+4,0),0,5)/365.25*D1043*10000)</f>
        <v/>
      </c>
      <c r="U1043" s="175" t="str">
        <f aca="true">IF(I1043="","",xEURO(OFFSET(C1043,-M1043+1,0),J1043,OFFSET(C1043,-M1043+2,0),OFFSET(C1043,-M1043+2,0),OFFSET(C1043,-M1043+3,0)+AC1043,OFFSET(C1043,-M1043+4,0),1,1)*I1043)</f>
        <v/>
      </c>
      <c r="V1043" s="235" t="str">
        <f aca="true">IF(I1043="","",xEURO(OFFSET(C1043,-M1043+1,0),J1043,OFFSET(C1043,-M1043+2,0),OFFSET(C1043,-M1043+2,0),OFFSET(C1043,-M1043+3,0)+AC1043,OFFSET(C1043,-M1043+4,0),1,0))</f>
        <v/>
      </c>
      <c r="W1043" s="175" t="str">
        <f aca="false">IF(I1043="","",(V1043-K1043)*I1043*10)</f>
        <v/>
      </c>
      <c r="X1043" s="175" t="str">
        <f aca="true">IF(I1043="","",xEURO(OFFSET(C1043,-M1043+1,0),J1043,OFFSET(C1043,-M1043+2,0),OFFSET(C1043,-M1043+2,0),OFFSET(C1043,-M1043+3,0)+AC1043,OFFSET(C1043,-M1043+4,0),1,2)/10*I1043)</f>
        <v/>
      </c>
      <c r="Y1043" s="248" t="str">
        <f aca="true">IF(I1043="","",xEURO(OFFSET(C1043,-M1043+1,0),J1043,OFFSET(C1043,-M1043+2,0),OFFSET(C1043,-M1043+2,0),OFFSET(C1043,-M1043+3,0)+AC1043,OFFSET(C1043,-M1043+4,0),1,3)/100*I1043*10000)</f>
        <v/>
      </c>
      <c r="Z1043" s="248" t="str">
        <f aca="true">IF(I1043="","",xEURO(OFFSET(C1043,-M1043+1,0),J1043,OFFSET(C1043,-M1043+2,0),OFFSET(C1043,-M1043+2,0),OFFSET(C1043,-M1043+3,0)+AC1043,OFFSET(C1043,-M1043+4,0),1,5)/365.25*I1043*10000)</f>
        <v/>
      </c>
      <c r="AB1043" s="249" t="str">
        <f aca="true">IF(D1043="","",xCalcSkew(OFFSET(C1043,-M1043,0),E1043-OFFSET(C1043,-M1043+1,0),b)/100)</f>
        <v/>
      </c>
      <c r="AC1043" s="249" t="str">
        <f aca="true">IF(I1043="","",xCalcSkew(OFFSET(C1043,-M1043,0),J1043-OFFSET(C1043,-M1043+1,0),b)/100)</f>
        <v/>
      </c>
      <c r="AE1043" s="0" t="n">
        <f aca="false">D1043*F1043*10000*-1</f>
        <v>-0</v>
      </c>
      <c r="AF1043" s="0" t="n">
        <f aca="false">I1043*K1043*10000*-1</f>
        <v>-0</v>
      </c>
      <c r="AG1043" s="0" t="n">
        <f aca="false">AE1043+AF1043</f>
        <v>-0</v>
      </c>
    </row>
    <row r="1044" customFormat="false" ht="12.75" hidden="false" customHeight="false" outlineLevel="0" collapsed="false">
      <c r="C1044" s="272" t="n">
        <f aca="false">D1075+I1075</f>
        <v>0</v>
      </c>
      <c r="D1044" s="265"/>
      <c r="E1044" s="266"/>
      <c r="F1044" s="266"/>
      <c r="G1044" s="267"/>
      <c r="I1044" s="265"/>
      <c r="J1044" s="266"/>
      <c r="K1044" s="266"/>
      <c r="L1044" s="268"/>
      <c r="M1044" s="247" t="n">
        <f aca="false">M1043+1</f>
        <v>5</v>
      </c>
      <c r="N1044" s="175" t="str">
        <f aca="true">IF(D1044="","",xEURO(OFFSET(C1044,-M1044+1,0),E1044,OFFSET(C1044,-M1044+2,0),OFFSET(C1044,-M1044+2,0),OFFSET(C1044,-M1044+3,0)+AB1044,OFFSET(C1044,-M1044+4,0),0,1)*D1044)</f>
        <v/>
      </c>
      <c r="O1044" s="235" t="str">
        <f aca="true">IF(D1044="","",xEURO(OFFSET(C1044,-M1044+1,0),E1044,OFFSET(C1044,-M1044+2,0),OFFSET(C1044,-M1044+2,0),OFFSET(C1044,-M1044+3,0)+AB1044,OFFSET(C1044,-M1044+4,0),0,0))</f>
        <v/>
      </c>
      <c r="P1044" s="175" t="str">
        <f aca="false">IF(D1044="","",(O1044-F1044)*D1044*10)</f>
        <v/>
      </c>
      <c r="Q1044" s="175" t="str">
        <f aca="true">IF(D1044="","",xEURO(OFFSET(C1044,-M1044+1,0),E1044,OFFSET(C1044,-M1044+2,0),OFFSET(C1044,-M1044+2,0),OFFSET(C1044,-M1044+3,0)+AB1044,OFFSET(C1044,-M1044+4,0),0,2)/10*D1044)</f>
        <v/>
      </c>
      <c r="R1044" s="248" t="str">
        <f aca="true">IF(D1044="","",xEURO(OFFSET(C1044,-M1044+1,0),E1044,OFFSET(C1044,-M1044+2,0),OFFSET(C1044,-M1044+2,0),OFFSET(C1044,-M1044+3,0)+AB1044,OFFSET(C1044,-M1044+4,0),0,3)/100*D1044*10000)</f>
        <v/>
      </c>
      <c r="S1044" s="248" t="str">
        <f aca="true">IF(D1044="","",xEURO(OFFSET(C1044,-M1044+1,0),E1044,OFFSET(C1044,-M1044+2,0),OFFSET(C1044,-M1044+2,0),OFFSET(C1044,-M1044+3,0)+AB1044,OFFSET(C1044,-M1044+4,0),0,5)/365.25*D1044*10000)</f>
        <v/>
      </c>
      <c r="U1044" s="175" t="str">
        <f aca="true">IF(I1044="","",xEURO(OFFSET(C1044,-M1044+1,0),J1044,OFFSET(C1044,-M1044+2,0),OFFSET(C1044,-M1044+2,0),OFFSET(C1044,-M1044+3,0)+AC1044,OFFSET(C1044,-M1044+4,0),1,1)*I1044)</f>
        <v/>
      </c>
      <c r="V1044" s="235" t="str">
        <f aca="true">IF(I1044="","",xEURO(OFFSET(C1044,-M1044+1,0),J1044,OFFSET(C1044,-M1044+2,0),OFFSET(C1044,-M1044+2,0),OFFSET(C1044,-M1044+3,0)+AC1044,OFFSET(C1044,-M1044+4,0),1,0))</f>
        <v/>
      </c>
      <c r="W1044" s="175" t="str">
        <f aca="false">IF(I1044="","",(V1044-K1044)*I1044*10)</f>
        <v/>
      </c>
      <c r="X1044" s="175" t="str">
        <f aca="true">IF(I1044="","",xEURO(OFFSET(C1044,-M1044+1,0),J1044,OFFSET(C1044,-M1044+2,0),OFFSET(C1044,-M1044+2,0),OFFSET(C1044,-M1044+3,0)+AC1044,OFFSET(C1044,-M1044+4,0),1,2)/10*I1044)</f>
        <v/>
      </c>
      <c r="Y1044" s="248" t="str">
        <f aca="true">IF(I1044="","",xEURO(OFFSET(C1044,-M1044+1,0),J1044,OFFSET(C1044,-M1044+2,0),OFFSET(C1044,-M1044+2,0),OFFSET(C1044,-M1044+3,0)+AC1044,OFFSET(C1044,-M1044+4,0),1,3)/100*I1044*10000)</f>
        <v/>
      </c>
      <c r="Z1044" s="248" t="str">
        <f aca="true">IF(I1044="","",xEURO(OFFSET(C1044,-M1044+1,0),J1044,OFFSET(C1044,-M1044+2,0),OFFSET(C1044,-M1044+2,0),OFFSET(C1044,-M1044+3,0)+AC1044,OFFSET(C1044,-M1044+4,0),1,5)/365.25*I1044*10000)</f>
        <v/>
      </c>
      <c r="AB1044" s="249" t="str">
        <f aca="true">IF(D1044="","",xCalcSkew(OFFSET(C1044,-M1044,0),E1044-OFFSET(C1044,-M1044+1,0),b)/100)</f>
        <v/>
      </c>
      <c r="AC1044" s="249" t="str">
        <f aca="true">IF(I1044="","",xCalcSkew(OFFSET(C1044,-M1044,0),J1044-OFFSET(C1044,-M1044+1,0),b)/100)</f>
        <v/>
      </c>
      <c r="AE1044" s="0" t="n">
        <f aca="false">D1044*F1044*10000*-1</f>
        <v>-0</v>
      </c>
      <c r="AF1044" s="0" t="n">
        <f aca="false">I1044*K1044*10000*-1</f>
        <v>-0</v>
      </c>
      <c r="AG1044" s="0" t="n">
        <f aca="false">AE1044+AF1044</f>
        <v>-0</v>
      </c>
    </row>
    <row r="1045" customFormat="false" ht="12.75" hidden="false" customHeight="false" outlineLevel="0" collapsed="false">
      <c r="C1045" s="272" t="n">
        <f aca="false">N1075+U1075</f>
        <v>0</v>
      </c>
      <c r="D1045" s="265"/>
      <c r="E1045" s="266"/>
      <c r="F1045" s="266"/>
      <c r="G1045" s="267"/>
      <c r="I1045" s="265"/>
      <c r="J1045" s="266"/>
      <c r="K1045" s="266"/>
      <c r="L1045" s="268"/>
      <c r="M1045" s="247" t="n">
        <f aca="false">M1044+1</f>
        <v>6</v>
      </c>
      <c r="N1045" s="175" t="str">
        <f aca="true">IF(D1045="","",xEURO(OFFSET(C1045,-M1045+1,0),E1045,OFFSET(C1045,-M1045+2,0),OFFSET(C1045,-M1045+2,0),OFFSET(C1045,-M1045+3,0)+AB1045,OFFSET(C1045,-M1045+4,0),0,1)*D1045)</f>
        <v/>
      </c>
      <c r="O1045" s="235" t="str">
        <f aca="true">IF(D1045="","",xEURO(OFFSET(C1045,-M1045+1,0),E1045,OFFSET(C1045,-M1045+2,0),OFFSET(C1045,-M1045+2,0),OFFSET(C1045,-M1045+3,0)+AB1045,OFFSET(C1045,-M1045+4,0),0,0))</f>
        <v/>
      </c>
      <c r="P1045" s="175" t="str">
        <f aca="false">IF(D1045="","",(O1045-F1045)*D1045*10)</f>
        <v/>
      </c>
      <c r="Q1045" s="175" t="str">
        <f aca="true">IF(D1045="","",xEURO(OFFSET(C1045,-M1045+1,0),E1045,OFFSET(C1045,-M1045+2,0),OFFSET(C1045,-M1045+2,0),OFFSET(C1045,-M1045+3,0)+AB1045,OFFSET(C1045,-M1045+4,0),0,2)/10*D1045)</f>
        <v/>
      </c>
      <c r="R1045" s="248" t="str">
        <f aca="true">IF(D1045="","",xEURO(OFFSET(C1045,-M1045+1,0),E1045,OFFSET(C1045,-M1045+2,0),OFFSET(C1045,-M1045+2,0),OFFSET(C1045,-M1045+3,0)+AB1045,OFFSET(C1045,-M1045+4,0),0,3)/100*D1045*10000)</f>
        <v/>
      </c>
      <c r="S1045" s="248" t="str">
        <f aca="true">IF(D1045="","",xEURO(OFFSET(C1045,-M1045+1,0),E1045,OFFSET(C1045,-M1045+2,0),OFFSET(C1045,-M1045+2,0),OFFSET(C1045,-M1045+3,0)+AB1045,OFFSET(C1045,-M1045+4,0),0,5)/365.25*D1045*10000)</f>
        <v/>
      </c>
      <c r="U1045" s="175" t="str">
        <f aca="true">IF(I1045="","",xEURO(OFFSET(C1045,-M1045+1,0),J1045,OFFSET(C1045,-M1045+2,0),OFFSET(C1045,-M1045+2,0),OFFSET(C1045,-M1045+3,0)+AC1045,OFFSET(C1045,-M1045+4,0),1,1)*I1045)</f>
        <v/>
      </c>
      <c r="V1045" s="235" t="str">
        <f aca="true">IF(I1045="","",xEURO(OFFSET(C1045,-M1045+1,0),J1045,OFFSET(C1045,-M1045+2,0),OFFSET(C1045,-M1045+2,0),OFFSET(C1045,-M1045+3,0)+AC1045,OFFSET(C1045,-M1045+4,0),1,0))</f>
        <v/>
      </c>
      <c r="W1045" s="175" t="str">
        <f aca="false">IF(I1045="","",(V1045-K1045)*I1045*10)</f>
        <v/>
      </c>
      <c r="X1045" s="175" t="str">
        <f aca="true">IF(I1045="","",xEURO(OFFSET(C1045,-M1045+1,0),J1045,OFFSET(C1045,-M1045+2,0),OFFSET(C1045,-M1045+2,0),OFFSET(C1045,-M1045+3,0)+AC1045,OFFSET(C1045,-M1045+4,0),1,2)/10*I1045)</f>
        <v/>
      </c>
      <c r="Y1045" s="248" t="str">
        <f aca="true">IF(I1045="","",xEURO(OFFSET(C1045,-M1045+1,0),J1045,OFFSET(C1045,-M1045+2,0),OFFSET(C1045,-M1045+2,0),OFFSET(C1045,-M1045+3,0)+AC1045,OFFSET(C1045,-M1045+4,0),1,3)/100*I1045*10000)</f>
        <v/>
      </c>
      <c r="Z1045" s="248" t="str">
        <f aca="true">IF(I1045="","",xEURO(OFFSET(C1045,-M1045+1,0),J1045,OFFSET(C1045,-M1045+2,0),OFFSET(C1045,-M1045+2,0),OFFSET(C1045,-M1045+3,0)+AC1045,OFFSET(C1045,-M1045+4,0),1,5)/365.25*I1045*10000)</f>
        <v/>
      </c>
      <c r="AB1045" s="249" t="str">
        <f aca="true">IF(D1045="","",xCalcSkew(OFFSET(C1045,-M1045,0),E1045-OFFSET(C1045,-M1045+1,0),b)/100)</f>
        <v/>
      </c>
      <c r="AC1045" s="249" t="str">
        <f aca="true">IF(I1045="","",xCalcSkew(OFFSET(C1045,-M1045,0),J1045-OFFSET(C1045,-M1045+1,0),b)/100)</f>
        <v/>
      </c>
      <c r="AE1045" s="0" t="n">
        <f aca="false">D1045*F1045*10000*-1</f>
        <v>-0</v>
      </c>
      <c r="AF1045" s="0" t="n">
        <f aca="false">I1045*K1045*10000*-1</f>
        <v>-0</v>
      </c>
      <c r="AG1045" s="0" t="n">
        <f aca="false">AE1045+AF1045</f>
        <v>-0</v>
      </c>
    </row>
    <row r="1046" customFormat="false" ht="12.75" hidden="false" customHeight="false" outlineLevel="0" collapsed="false">
      <c r="C1046" s="273" t="n">
        <f aca="false">Q1075+X1075</f>
        <v>0</v>
      </c>
      <c r="D1046" s="265"/>
      <c r="E1046" s="266"/>
      <c r="F1046" s="266"/>
      <c r="G1046" s="267"/>
      <c r="I1046" s="265"/>
      <c r="J1046" s="266"/>
      <c r="K1046" s="266"/>
      <c r="L1046" s="268"/>
      <c r="M1046" s="247" t="n">
        <f aca="false">M1045+1</f>
        <v>7</v>
      </c>
      <c r="N1046" s="175" t="str">
        <f aca="true">IF(D1046="","",xEURO(OFFSET(C1046,-M1046+1,0),E1046,OFFSET(C1046,-M1046+2,0),OFFSET(C1046,-M1046+2,0),OFFSET(C1046,-M1046+3,0)+AB1046,OFFSET(C1046,-M1046+4,0),0,1)*D1046)</f>
        <v/>
      </c>
      <c r="O1046" s="235" t="str">
        <f aca="true">IF(D1046="","",xEURO(OFFSET(C1046,-M1046+1,0),E1046,OFFSET(C1046,-M1046+2,0),OFFSET(C1046,-M1046+2,0),OFFSET(C1046,-M1046+3,0)+AB1046,OFFSET(C1046,-M1046+4,0),0,0))</f>
        <v/>
      </c>
      <c r="P1046" s="175" t="str">
        <f aca="false">IF(D1046="","",(O1046-F1046)*D1046*10)</f>
        <v/>
      </c>
      <c r="Q1046" s="175" t="str">
        <f aca="true">IF(D1046="","",xEURO(OFFSET(C1046,-M1046+1,0),E1046,OFFSET(C1046,-M1046+2,0),OFFSET(C1046,-M1046+2,0),OFFSET(C1046,-M1046+3,0)+AB1046,OFFSET(C1046,-M1046+4,0),0,2)/10*D1046)</f>
        <v/>
      </c>
      <c r="R1046" s="248" t="str">
        <f aca="true">IF(D1046="","",xEURO(OFFSET(C1046,-M1046+1,0),E1046,OFFSET(C1046,-M1046+2,0),OFFSET(C1046,-M1046+2,0),OFFSET(C1046,-M1046+3,0)+AB1046,OFFSET(C1046,-M1046+4,0),0,3)/100*D1046*10000)</f>
        <v/>
      </c>
      <c r="S1046" s="248" t="str">
        <f aca="true">IF(D1046="","",xEURO(OFFSET(C1046,-M1046+1,0),E1046,OFFSET(C1046,-M1046+2,0),OFFSET(C1046,-M1046+2,0),OFFSET(C1046,-M1046+3,0)+AB1046,OFFSET(C1046,-M1046+4,0),0,5)/365.25*D1046*10000)</f>
        <v/>
      </c>
      <c r="U1046" s="175" t="str">
        <f aca="true">IF(I1046="","",xEURO(OFFSET(C1046,-M1046+1,0),J1046,OFFSET(C1046,-M1046+2,0),OFFSET(C1046,-M1046+2,0),OFFSET(C1046,-M1046+3,0)+AC1046,OFFSET(C1046,-M1046+4,0),1,1)*I1046)</f>
        <v/>
      </c>
      <c r="V1046" s="235" t="str">
        <f aca="true">IF(I1046="","",xEURO(OFFSET(C1046,-M1046+1,0),J1046,OFFSET(C1046,-M1046+2,0),OFFSET(C1046,-M1046+2,0),OFFSET(C1046,-M1046+3,0)+AC1046,OFFSET(C1046,-M1046+4,0),1,0))</f>
        <v/>
      </c>
      <c r="W1046" s="175" t="str">
        <f aca="false">IF(I1046="","",(V1046-K1046)*I1046*10)</f>
        <v/>
      </c>
      <c r="X1046" s="175" t="str">
        <f aca="true">IF(I1046="","",xEURO(OFFSET(C1046,-M1046+1,0),J1046,OFFSET(C1046,-M1046+2,0),OFFSET(C1046,-M1046+2,0),OFFSET(C1046,-M1046+3,0)+AC1046,OFFSET(C1046,-M1046+4,0),1,2)/10*I1046)</f>
        <v/>
      </c>
      <c r="Y1046" s="248" t="str">
        <f aca="true">IF(I1046="","",xEURO(OFFSET(C1046,-M1046+1,0),J1046,OFFSET(C1046,-M1046+2,0),OFFSET(C1046,-M1046+2,0),OFFSET(C1046,-M1046+3,0)+AC1046,OFFSET(C1046,-M1046+4,0),1,3)/100*I1046*10000)</f>
        <v/>
      </c>
      <c r="Z1046" s="248" t="str">
        <f aca="true">IF(I1046="","",xEURO(OFFSET(C1046,-M1046+1,0),J1046,OFFSET(C1046,-M1046+2,0),OFFSET(C1046,-M1046+2,0),OFFSET(C1046,-M1046+3,0)+AC1046,OFFSET(C1046,-M1046+4,0),1,5)/365.25*I1046*10000)</f>
        <v/>
      </c>
      <c r="AB1046" s="249" t="str">
        <f aca="true">IF(D1046="","",xCalcSkew(OFFSET(C1046,-M1046,0),E1046-OFFSET(C1046,-M1046+1,0),b)/100)</f>
        <v/>
      </c>
      <c r="AC1046" s="249" t="str">
        <f aca="true">IF(I1046="","",xCalcSkew(OFFSET(C1046,-M1046,0),J1046-OFFSET(C1046,-M1046+1,0),b)/100)</f>
        <v/>
      </c>
      <c r="AE1046" s="0" t="n">
        <f aca="false">D1046*F1046*10000*-1</f>
        <v>-0</v>
      </c>
      <c r="AF1046" s="0" t="n">
        <f aca="false">I1046*K1046*10000*-1</f>
        <v>-0</v>
      </c>
      <c r="AG1046" s="0" t="n">
        <f aca="false">AE1046+AF1046</f>
        <v>-0</v>
      </c>
    </row>
    <row r="1047" customFormat="false" ht="12.75" hidden="false" customHeight="false" outlineLevel="0" collapsed="false">
      <c r="C1047" s="272" t="n">
        <f aca="false">R1075+Y1075</f>
        <v>0</v>
      </c>
      <c r="D1047" s="265"/>
      <c r="E1047" s="266"/>
      <c r="F1047" s="266"/>
      <c r="G1047" s="267"/>
      <c r="I1047" s="265"/>
      <c r="J1047" s="266"/>
      <c r="K1047" s="266"/>
      <c r="L1047" s="268"/>
      <c r="M1047" s="247" t="n">
        <f aca="false">M1046+1</f>
        <v>8</v>
      </c>
      <c r="N1047" s="175" t="str">
        <f aca="true">IF(D1047="","",xEURO(OFFSET(C1047,-M1047+1,0),E1047,OFFSET(C1047,-M1047+2,0),OFFSET(C1047,-M1047+2,0),OFFSET(C1047,-M1047+3,0)+AB1047,OFFSET(C1047,-M1047+4,0),0,1)*D1047)</f>
        <v/>
      </c>
      <c r="O1047" s="235" t="str">
        <f aca="true">IF(D1047="","",xEURO(OFFSET(C1047,-M1047+1,0),E1047,OFFSET(C1047,-M1047+2,0),OFFSET(C1047,-M1047+2,0),OFFSET(C1047,-M1047+3,0)+AB1047,OFFSET(C1047,-M1047+4,0),0,0))</f>
        <v/>
      </c>
      <c r="P1047" s="175" t="str">
        <f aca="false">IF(D1047="","",(O1047-F1047)*D1047*10)</f>
        <v/>
      </c>
      <c r="Q1047" s="175" t="str">
        <f aca="true">IF(D1047="","",xEURO(OFFSET(C1047,-M1047+1,0),E1047,OFFSET(C1047,-M1047+2,0),OFFSET(C1047,-M1047+2,0),OFFSET(C1047,-M1047+3,0)+AB1047,OFFSET(C1047,-M1047+4,0),0,2)/10*D1047)</f>
        <v/>
      </c>
      <c r="R1047" s="248" t="str">
        <f aca="true">IF(D1047="","",xEURO(OFFSET(C1047,-M1047+1,0),E1047,OFFSET(C1047,-M1047+2,0),OFFSET(C1047,-M1047+2,0),OFFSET(C1047,-M1047+3,0)+AB1047,OFFSET(C1047,-M1047+4,0),0,3)/100*D1047*10000)</f>
        <v/>
      </c>
      <c r="S1047" s="248" t="str">
        <f aca="true">IF(D1047="","",xEURO(OFFSET(C1047,-M1047+1,0),E1047,OFFSET(C1047,-M1047+2,0),OFFSET(C1047,-M1047+2,0),OFFSET(C1047,-M1047+3,0)+AB1047,OFFSET(C1047,-M1047+4,0),0,5)/365.25*D1047*10000)</f>
        <v/>
      </c>
      <c r="U1047" s="175" t="str">
        <f aca="true">IF(I1047="","",xEURO(OFFSET(C1047,-M1047+1,0),J1047,OFFSET(C1047,-M1047+2,0),OFFSET(C1047,-M1047+2,0),OFFSET(C1047,-M1047+3,0)+AC1047,OFFSET(C1047,-M1047+4,0),1,1)*I1047)</f>
        <v/>
      </c>
      <c r="V1047" s="235" t="str">
        <f aca="true">IF(I1047="","",xEURO(OFFSET(C1047,-M1047+1,0),J1047,OFFSET(C1047,-M1047+2,0),OFFSET(C1047,-M1047+2,0),OFFSET(C1047,-M1047+3,0)+AC1047,OFFSET(C1047,-M1047+4,0),1,0))</f>
        <v/>
      </c>
      <c r="W1047" s="175" t="str">
        <f aca="false">IF(I1047="","",(V1047-K1047)*I1047*10)</f>
        <v/>
      </c>
      <c r="X1047" s="175" t="str">
        <f aca="true">IF(I1047="","",xEURO(OFFSET(C1047,-M1047+1,0),J1047,OFFSET(C1047,-M1047+2,0),OFFSET(C1047,-M1047+2,0),OFFSET(C1047,-M1047+3,0)+AC1047,OFFSET(C1047,-M1047+4,0),1,2)/10*I1047)</f>
        <v/>
      </c>
      <c r="Y1047" s="248" t="str">
        <f aca="true">IF(I1047="","",xEURO(OFFSET(C1047,-M1047+1,0),J1047,OFFSET(C1047,-M1047+2,0),OFFSET(C1047,-M1047+2,0),OFFSET(C1047,-M1047+3,0)+AC1047,OFFSET(C1047,-M1047+4,0),1,3)/100*I1047*10000)</f>
        <v/>
      </c>
      <c r="Z1047" s="248" t="str">
        <f aca="true">IF(I1047="","",xEURO(OFFSET(C1047,-M1047+1,0),J1047,OFFSET(C1047,-M1047+2,0),OFFSET(C1047,-M1047+2,0),OFFSET(C1047,-M1047+3,0)+AC1047,OFFSET(C1047,-M1047+4,0),1,5)/365.25*I1047*10000)</f>
        <v/>
      </c>
      <c r="AB1047" s="249" t="str">
        <f aca="true">IF(D1047="","",xCalcSkew(OFFSET(C1047,-M1047,0),E1047-OFFSET(C1047,-M1047+1,0),b)/100)</f>
        <v/>
      </c>
      <c r="AC1047" s="249" t="str">
        <f aca="true">IF(I1047="","",xCalcSkew(OFFSET(C1047,-M1047,0),J1047-OFFSET(C1047,-M1047+1,0),b)/100)</f>
        <v/>
      </c>
      <c r="AE1047" s="0" t="n">
        <f aca="false">D1047*F1047*10000*-1</f>
        <v>-0</v>
      </c>
      <c r="AF1047" s="0" t="n">
        <f aca="false">I1047*K1047*10000*-1</f>
        <v>-0</v>
      </c>
      <c r="AG1047" s="0" t="n">
        <f aca="false">AE1047+AF1047</f>
        <v>-0</v>
      </c>
    </row>
    <row r="1048" customFormat="false" ht="12.75" hidden="false" customHeight="false" outlineLevel="0" collapsed="false">
      <c r="C1048" s="272" t="n">
        <f aca="false">S1075+Z1075</f>
        <v>0</v>
      </c>
      <c r="D1048" s="265"/>
      <c r="E1048" s="266"/>
      <c r="F1048" s="266"/>
      <c r="G1048" s="267"/>
      <c r="I1048" s="265"/>
      <c r="J1048" s="266"/>
      <c r="K1048" s="266"/>
      <c r="L1048" s="268"/>
      <c r="M1048" s="247" t="n">
        <f aca="false">M1047+1</f>
        <v>9</v>
      </c>
      <c r="N1048" s="175" t="str">
        <f aca="true">IF(D1048="","",xEURO(OFFSET(C1048,-M1048+1,0),E1048,OFFSET(C1048,-M1048+2,0),OFFSET(C1048,-M1048+2,0),OFFSET(C1048,-M1048+3,0)+AB1048,OFFSET(C1048,-M1048+4,0),0,1)*D1048)</f>
        <v/>
      </c>
      <c r="O1048" s="235" t="str">
        <f aca="true">IF(D1048="","",xEURO(OFFSET(C1048,-M1048+1,0),E1048,OFFSET(C1048,-M1048+2,0),OFFSET(C1048,-M1048+2,0),OFFSET(C1048,-M1048+3,0)+AB1048,OFFSET(C1048,-M1048+4,0),0,0))</f>
        <v/>
      </c>
      <c r="P1048" s="175" t="str">
        <f aca="false">IF(D1048="","",(O1048-F1048)*D1048*10)</f>
        <v/>
      </c>
      <c r="Q1048" s="175" t="str">
        <f aca="true">IF(D1048="","",xEURO(OFFSET(C1048,-M1048+1,0),E1048,OFFSET(C1048,-M1048+2,0),OFFSET(C1048,-M1048+2,0),OFFSET(C1048,-M1048+3,0)+AB1048,OFFSET(C1048,-M1048+4,0),0,2)/10*D1048)</f>
        <v/>
      </c>
      <c r="R1048" s="248" t="str">
        <f aca="true">IF(D1048="","",xEURO(OFFSET(C1048,-M1048+1,0),E1048,OFFSET(C1048,-M1048+2,0),OFFSET(C1048,-M1048+2,0),OFFSET(C1048,-M1048+3,0)+AB1048,OFFSET(C1048,-M1048+4,0),0,3)/100*D1048*10000)</f>
        <v/>
      </c>
      <c r="S1048" s="248" t="str">
        <f aca="true">IF(D1048="","",xEURO(OFFSET(C1048,-M1048+1,0),E1048,OFFSET(C1048,-M1048+2,0),OFFSET(C1048,-M1048+2,0),OFFSET(C1048,-M1048+3,0)+AB1048,OFFSET(C1048,-M1048+4,0),0,5)/365.25*D1048*10000)</f>
        <v/>
      </c>
      <c r="U1048" s="175" t="str">
        <f aca="true">IF(I1048="","",xEURO(OFFSET(C1048,-M1048+1,0),J1048,OFFSET(C1048,-M1048+2,0),OFFSET(C1048,-M1048+2,0),OFFSET(C1048,-M1048+3,0)+AC1048,OFFSET(C1048,-M1048+4,0),1,1)*I1048)</f>
        <v/>
      </c>
      <c r="V1048" s="235" t="str">
        <f aca="true">IF(I1048="","",xEURO(OFFSET(C1048,-M1048+1,0),J1048,OFFSET(C1048,-M1048+2,0),OFFSET(C1048,-M1048+2,0),OFFSET(C1048,-M1048+3,0)+AC1048,OFFSET(C1048,-M1048+4,0),1,0))</f>
        <v/>
      </c>
      <c r="W1048" s="175" t="str">
        <f aca="false">IF(I1048="","",(V1048-K1048)*I1048*10)</f>
        <v/>
      </c>
      <c r="X1048" s="175" t="str">
        <f aca="true">IF(I1048="","",xEURO(OFFSET(C1048,-M1048+1,0),J1048,OFFSET(C1048,-M1048+2,0),OFFSET(C1048,-M1048+2,0),OFFSET(C1048,-M1048+3,0)+AC1048,OFFSET(C1048,-M1048+4,0),1,2)/10*I1048)</f>
        <v/>
      </c>
      <c r="Y1048" s="248" t="str">
        <f aca="true">IF(I1048="","",xEURO(OFFSET(C1048,-M1048+1,0),J1048,OFFSET(C1048,-M1048+2,0),OFFSET(C1048,-M1048+2,0),OFFSET(C1048,-M1048+3,0)+AC1048,OFFSET(C1048,-M1048+4,0),1,3)/100*I1048*10000)</f>
        <v/>
      </c>
      <c r="Z1048" s="248" t="str">
        <f aca="true">IF(I1048="","",xEURO(OFFSET(C1048,-M1048+1,0),J1048,OFFSET(C1048,-M1048+2,0),OFFSET(C1048,-M1048+2,0),OFFSET(C1048,-M1048+3,0)+AC1048,OFFSET(C1048,-M1048+4,0),1,5)/365.25*I1048*10000)</f>
        <v/>
      </c>
      <c r="AB1048" s="249" t="str">
        <f aca="true">IF(D1048="","",xCalcSkew(OFFSET(C1048,-M1048,0),E1048-OFFSET(C1048,-M1048+1,0),b)/100)</f>
        <v/>
      </c>
      <c r="AC1048" s="249" t="str">
        <f aca="true">IF(I1048="","",xCalcSkew(OFFSET(C1048,-M1048,0),J1048-OFFSET(C1048,-M1048+1,0),b)/100)</f>
        <v/>
      </c>
      <c r="AE1048" s="0" t="n">
        <f aca="false">D1048*F1048*10000*-1</f>
        <v>-0</v>
      </c>
      <c r="AF1048" s="0" t="n">
        <f aca="false">I1048*K1048*10000*-1</f>
        <v>-0</v>
      </c>
      <c r="AG1048" s="0" t="n">
        <f aca="false">AE1048+AF1048</f>
        <v>-0</v>
      </c>
    </row>
    <row r="1049" customFormat="false" ht="12.75" hidden="false" customHeight="false" outlineLevel="0" collapsed="false">
      <c r="C1049" s="272" t="n">
        <f aca="false">P1075+W1075</f>
        <v>0</v>
      </c>
      <c r="D1049" s="265"/>
      <c r="E1049" s="266"/>
      <c r="F1049" s="266"/>
      <c r="G1049" s="267"/>
      <c r="I1049" s="265"/>
      <c r="J1049" s="266"/>
      <c r="K1049" s="266"/>
      <c r="L1049" s="268"/>
      <c r="M1049" s="247" t="n">
        <f aca="false">M1048+1</f>
        <v>10</v>
      </c>
      <c r="N1049" s="175" t="str">
        <f aca="true">IF(D1049="","",xEURO(OFFSET(C1049,-M1049+1,0),E1049,OFFSET(C1049,-M1049+2,0),OFFSET(C1049,-M1049+2,0),OFFSET(C1049,-M1049+3,0)+AB1049,OFFSET(C1049,-M1049+4,0),0,1)*D1049)</f>
        <v/>
      </c>
      <c r="O1049" s="235" t="str">
        <f aca="true">IF(D1049="","",xEURO(OFFSET(C1049,-M1049+1,0),E1049,OFFSET(C1049,-M1049+2,0),OFFSET(C1049,-M1049+2,0),OFFSET(C1049,-M1049+3,0)+AB1049,OFFSET(C1049,-M1049+4,0),0,0))</f>
        <v/>
      </c>
      <c r="P1049" s="175" t="str">
        <f aca="false">IF(D1049="","",(O1049-F1049)*D1049*10)</f>
        <v/>
      </c>
      <c r="Q1049" s="175" t="str">
        <f aca="true">IF(D1049="","",xEURO(OFFSET(C1049,-M1049+1,0),E1049,OFFSET(C1049,-M1049+2,0),OFFSET(C1049,-M1049+2,0),OFFSET(C1049,-M1049+3,0)+AB1049,OFFSET(C1049,-M1049+4,0),0,2)/10*D1049)</f>
        <v/>
      </c>
      <c r="R1049" s="248" t="str">
        <f aca="true">IF(D1049="","",xEURO(OFFSET(C1049,-M1049+1,0),E1049,OFFSET(C1049,-M1049+2,0),OFFSET(C1049,-M1049+2,0),OFFSET(C1049,-M1049+3,0)+AB1049,OFFSET(C1049,-M1049+4,0),0,3)/100*D1049*10000)</f>
        <v/>
      </c>
      <c r="S1049" s="248" t="str">
        <f aca="true">IF(D1049="","",xEURO(OFFSET(C1049,-M1049+1,0),E1049,OFFSET(C1049,-M1049+2,0),OFFSET(C1049,-M1049+2,0),OFFSET(C1049,-M1049+3,0)+AB1049,OFFSET(C1049,-M1049+4,0),0,5)/365.25*D1049*10000)</f>
        <v/>
      </c>
      <c r="U1049" s="175" t="str">
        <f aca="true">IF(I1049="","",xEURO(OFFSET(C1049,-M1049+1,0),J1049,OFFSET(C1049,-M1049+2,0),OFFSET(C1049,-M1049+2,0),OFFSET(C1049,-M1049+3,0)+AC1049,OFFSET(C1049,-M1049+4,0),1,1)*I1049)</f>
        <v/>
      </c>
      <c r="V1049" s="235" t="str">
        <f aca="true">IF(I1049="","",xEURO(OFFSET(C1049,-M1049+1,0),J1049,OFFSET(C1049,-M1049+2,0),OFFSET(C1049,-M1049+2,0),OFFSET(C1049,-M1049+3,0)+AC1049,OFFSET(C1049,-M1049+4,0),1,0))</f>
        <v/>
      </c>
      <c r="W1049" s="175" t="str">
        <f aca="false">IF(I1049="","",(V1049-K1049)*I1049*10)</f>
        <v/>
      </c>
      <c r="X1049" s="175" t="str">
        <f aca="true">IF(I1049="","",xEURO(OFFSET(C1049,-M1049+1,0),J1049,OFFSET(C1049,-M1049+2,0),OFFSET(C1049,-M1049+2,0),OFFSET(C1049,-M1049+3,0)+AC1049,OFFSET(C1049,-M1049+4,0),1,2)/10*I1049)</f>
        <v/>
      </c>
      <c r="Y1049" s="248" t="str">
        <f aca="true">IF(I1049="","",xEURO(OFFSET(C1049,-M1049+1,0),J1049,OFFSET(C1049,-M1049+2,0),OFFSET(C1049,-M1049+2,0),OFFSET(C1049,-M1049+3,0)+AC1049,OFFSET(C1049,-M1049+4,0),1,3)/100*I1049*10000)</f>
        <v/>
      </c>
      <c r="Z1049" s="248" t="str">
        <f aca="true">IF(I1049="","",xEURO(OFFSET(C1049,-M1049+1,0),J1049,OFFSET(C1049,-M1049+2,0),OFFSET(C1049,-M1049+2,0),OFFSET(C1049,-M1049+3,0)+AC1049,OFFSET(C1049,-M1049+4,0),1,5)/365.25*I1049*10000)</f>
        <v/>
      </c>
      <c r="AB1049" s="249" t="str">
        <f aca="true">IF(D1049="","",xCalcSkew(OFFSET(C1049,-M1049,0),E1049-OFFSET(C1049,-M1049+1,0),b)/100)</f>
        <v/>
      </c>
      <c r="AC1049" s="249" t="str">
        <f aca="true">IF(I1049="","",xCalcSkew(OFFSET(C1049,-M1049,0),J1049-OFFSET(C1049,-M1049+1,0),b)/100)</f>
        <v/>
      </c>
      <c r="AE1049" s="0" t="n">
        <f aca="false">D1049*F1049*10000*-1</f>
        <v>-0</v>
      </c>
      <c r="AF1049" s="0" t="n">
        <f aca="false">I1049*K1049*10000*-1</f>
        <v>-0</v>
      </c>
      <c r="AG1049" s="0" t="n">
        <f aca="false">AE1049+AF1049</f>
        <v>-0</v>
      </c>
    </row>
    <row r="1050" customFormat="false" ht="12.75" hidden="false" customHeight="false" outlineLevel="0" collapsed="false">
      <c r="D1050" s="265"/>
      <c r="E1050" s="266"/>
      <c r="F1050" s="266"/>
      <c r="G1050" s="267"/>
      <c r="I1050" s="265"/>
      <c r="J1050" s="266"/>
      <c r="K1050" s="266"/>
      <c r="L1050" s="268"/>
      <c r="M1050" s="247" t="n">
        <f aca="false">M1049+1</f>
        <v>11</v>
      </c>
      <c r="N1050" s="175" t="str">
        <f aca="true">IF(D1050="","",xEURO(OFFSET(C1050,-M1050+1,0),E1050,OFFSET(C1050,-M1050+2,0),OFFSET(C1050,-M1050+2,0),OFFSET(C1050,-M1050+3,0)+AB1050,OFFSET(C1050,-M1050+4,0),0,1)*D1050)</f>
        <v/>
      </c>
      <c r="O1050" s="235" t="str">
        <f aca="true">IF(D1050="","",xEURO(OFFSET(C1050,-M1050+1,0),E1050,OFFSET(C1050,-M1050+2,0),OFFSET(C1050,-M1050+2,0),OFFSET(C1050,-M1050+3,0)+AB1050,OFFSET(C1050,-M1050+4,0),0,0))</f>
        <v/>
      </c>
      <c r="P1050" s="175" t="str">
        <f aca="false">IF(D1050="","",(O1050-F1050)*D1050*10)</f>
        <v/>
      </c>
      <c r="Q1050" s="175" t="str">
        <f aca="true">IF(D1050="","",xEURO(OFFSET(C1050,-M1050+1,0),E1050,OFFSET(C1050,-M1050+2,0),OFFSET(C1050,-M1050+2,0),OFFSET(C1050,-M1050+3,0)+AB1050,OFFSET(C1050,-M1050+4,0),0,2)/10*D1050)</f>
        <v/>
      </c>
      <c r="R1050" s="248" t="str">
        <f aca="true">IF(D1050="","",xEURO(OFFSET(C1050,-M1050+1,0),E1050,OFFSET(C1050,-M1050+2,0),OFFSET(C1050,-M1050+2,0),OFFSET(C1050,-M1050+3,0)+AB1050,OFFSET(C1050,-M1050+4,0),0,3)/100*D1050*10000)</f>
        <v/>
      </c>
      <c r="S1050" s="248" t="str">
        <f aca="true">IF(D1050="","",xEURO(OFFSET(C1050,-M1050+1,0),E1050,OFFSET(C1050,-M1050+2,0),OFFSET(C1050,-M1050+2,0),OFFSET(C1050,-M1050+3,0)+AB1050,OFFSET(C1050,-M1050+4,0),0,5)/365.25*D1050*10000)</f>
        <v/>
      </c>
      <c r="U1050" s="175" t="str">
        <f aca="true">IF(I1050="","",xEURO(OFFSET(C1050,-M1050+1,0),J1050,OFFSET(C1050,-M1050+2,0),OFFSET(C1050,-M1050+2,0),OFFSET(C1050,-M1050+3,0)+AC1050,OFFSET(C1050,-M1050+4,0),1,1)*I1050)</f>
        <v/>
      </c>
      <c r="V1050" s="235" t="str">
        <f aca="true">IF(I1050="","",xEURO(OFFSET(C1050,-M1050+1,0),J1050,OFFSET(C1050,-M1050+2,0),OFFSET(C1050,-M1050+2,0),OFFSET(C1050,-M1050+3,0)+AC1050,OFFSET(C1050,-M1050+4,0),1,0))</f>
        <v/>
      </c>
      <c r="W1050" s="175" t="str">
        <f aca="false">IF(I1050="","",(V1050-K1050)*I1050*10)</f>
        <v/>
      </c>
      <c r="X1050" s="175" t="str">
        <f aca="true">IF(I1050="","",xEURO(OFFSET(C1050,-M1050+1,0),J1050,OFFSET(C1050,-M1050+2,0),OFFSET(C1050,-M1050+2,0),OFFSET(C1050,-M1050+3,0)+AC1050,OFFSET(C1050,-M1050+4,0),1,2)/10*I1050)</f>
        <v/>
      </c>
      <c r="Y1050" s="248" t="str">
        <f aca="true">IF(I1050="","",xEURO(OFFSET(C1050,-M1050+1,0),J1050,OFFSET(C1050,-M1050+2,0),OFFSET(C1050,-M1050+2,0),OFFSET(C1050,-M1050+3,0)+AC1050,OFFSET(C1050,-M1050+4,0),1,3)/100*I1050*10000)</f>
        <v/>
      </c>
      <c r="Z1050" s="248" t="str">
        <f aca="true">IF(I1050="","",xEURO(OFFSET(C1050,-M1050+1,0),J1050,OFFSET(C1050,-M1050+2,0),OFFSET(C1050,-M1050+2,0),OFFSET(C1050,-M1050+3,0)+AC1050,OFFSET(C1050,-M1050+4,0),1,5)/365.25*I1050*10000)</f>
        <v/>
      </c>
      <c r="AB1050" s="249" t="str">
        <f aca="true">IF(D1050="","",xCalcSkew(OFFSET(C1050,-M1050,0),E1050-OFFSET(C1050,-M1050+1,0),b)/100)</f>
        <v/>
      </c>
      <c r="AC1050" s="249" t="str">
        <f aca="true">IF(I1050="","",xCalcSkew(OFFSET(C1050,-M1050,0),J1050-OFFSET(C1050,-M1050+1,0),b)/100)</f>
        <v/>
      </c>
      <c r="AE1050" s="0" t="n">
        <f aca="false">D1050*F1050*10000*-1</f>
        <v>-0</v>
      </c>
      <c r="AF1050" s="0" t="n">
        <f aca="false">I1050*K1050*10000*-1</f>
        <v>-0</v>
      </c>
      <c r="AG1050" s="0" t="n">
        <f aca="false">AE1050+AF1050</f>
        <v>-0</v>
      </c>
    </row>
    <row r="1051" customFormat="false" ht="12.75" hidden="false" customHeight="false" outlineLevel="0" collapsed="false">
      <c r="D1051" s="265"/>
      <c r="E1051" s="266"/>
      <c r="F1051" s="266"/>
      <c r="G1051" s="267"/>
      <c r="I1051" s="265"/>
      <c r="J1051" s="266"/>
      <c r="K1051" s="266"/>
      <c r="L1051" s="268"/>
      <c r="M1051" s="247" t="n">
        <f aca="false">M1050+1</f>
        <v>12</v>
      </c>
      <c r="N1051" s="175" t="str">
        <f aca="true">IF(D1051="","",xEURO(OFFSET(C1051,-M1051+1,0),E1051,OFFSET(C1051,-M1051+2,0),OFFSET(C1051,-M1051+2,0),OFFSET(C1051,-M1051+3,0)+AB1051,OFFSET(C1051,-M1051+4,0),0,1)*D1051)</f>
        <v/>
      </c>
      <c r="O1051" s="235" t="str">
        <f aca="true">IF(D1051="","",xEURO(OFFSET(C1051,-M1051+1,0),E1051,OFFSET(C1051,-M1051+2,0),OFFSET(C1051,-M1051+2,0),OFFSET(C1051,-M1051+3,0)+AB1051,OFFSET(C1051,-M1051+4,0),0,0))</f>
        <v/>
      </c>
      <c r="P1051" s="175" t="str">
        <f aca="false">IF(D1051="","",(O1051-F1051)*D1051*10)</f>
        <v/>
      </c>
      <c r="Q1051" s="175" t="str">
        <f aca="true">IF(D1051="","",xEURO(OFFSET(C1051,-M1051+1,0),E1051,OFFSET(C1051,-M1051+2,0),OFFSET(C1051,-M1051+2,0),OFFSET(C1051,-M1051+3,0)+AB1051,OFFSET(C1051,-M1051+4,0),0,2)/10*D1051)</f>
        <v/>
      </c>
      <c r="R1051" s="248" t="str">
        <f aca="true">IF(D1051="","",xEURO(OFFSET(C1051,-M1051+1,0),E1051,OFFSET(C1051,-M1051+2,0),OFFSET(C1051,-M1051+2,0),OFFSET(C1051,-M1051+3,0)+AB1051,OFFSET(C1051,-M1051+4,0),0,3)/100*D1051*10000)</f>
        <v/>
      </c>
      <c r="S1051" s="248" t="str">
        <f aca="true">IF(D1051="","",xEURO(OFFSET(C1051,-M1051+1,0),E1051,OFFSET(C1051,-M1051+2,0),OFFSET(C1051,-M1051+2,0),OFFSET(C1051,-M1051+3,0)+AB1051,OFFSET(C1051,-M1051+4,0),0,5)/365.25*D1051*10000)</f>
        <v/>
      </c>
      <c r="U1051" s="175" t="str">
        <f aca="true">IF(I1051="","",xEURO(OFFSET(C1051,-M1051+1,0),J1051,OFFSET(C1051,-M1051+2,0),OFFSET(C1051,-M1051+2,0),OFFSET(C1051,-M1051+3,0)+AC1051,OFFSET(C1051,-M1051+4,0),1,1)*I1051)</f>
        <v/>
      </c>
      <c r="V1051" s="235" t="str">
        <f aca="true">IF(I1051="","",xEURO(OFFSET(C1051,-M1051+1,0),J1051,OFFSET(C1051,-M1051+2,0),OFFSET(C1051,-M1051+2,0),OFFSET(C1051,-M1051+3,0)+AC1051,OFFSET(C1051,-M1051+4,0),1,0))</f>
        <v/>
      </c>
      <c r="W1051" s="175" t="str">
        <f aca="false">IF(I1051="","",(V1051-K1051)*I1051*10)</f>
        <v/>
      </c>
      <c r="X1051" s="175" t="str">
        <f aca="true">IF(I1051="","",xEURO(OFFSET(C1051,-M1051+1,0),J1051,OFFSET(C1051,-M1051+2,0),OFFSET(C1051,-M1051+2,0),OFFSET(C1051,-M1051+3,0)+AC1051,OFFSET(C1051,-M1051+4,0),1,2)/10*I1051)</f>
        <v/>
      </c>
      <c r="Y1051" s="248" t="str">
        <f aca="true">IF(I1051="","",xEURO(OFFSET(C1051,-M1051+1,0),J1051,OFFSET(C1051,-M1051+2,0),OFFSET(C1051,-M1051+2,0),OFFSET(C1051,-M1051+3,0)+AC1051,OFFSET(C1051,-M1051+4,0),1,3)/100*I1051*10000)</f>
        <v/>
      </c>
      <c r="Z1051" s="248" t="str">
        <f aca="true">IF(I1051="","",xEURO(OFFSET(C1051,-M1051+1,0),J1051,OFFSET(C1051,-M1051+2,0),OFFSET(C1051,-M1051+2,0),OFFSET(C1051,-M1051+3,0)+AC1051,OFFSET(C1051,-M1051+4,0),1,5)/365.25*I1051*10000)</f>
        <v/>
      </c>
      <c r="AB1051" s="249" t="str">
        <f aca="true">IF(D1051="","",xCalcSkew(OFFSET(C1051,-M1051,0),E1051-OFFSET(C1051,-M1051+1,0),b)/100)</f>
        <v/>
      </c>
      <c r="AC1051" s="249" t="str">
        <f aca="true">IF(I1051="","",xCalcSkew(OFFSET(C1051,-M1051,0),J1051-OFFSET(C1051,-M1051+1,0),b)/100)</f>
        <v/>
      </c>
      <c r="AE1051" s="0" t="n">
        <f aca="false">D1051*F1051*10000*-1</f>
        <v>-0</v>
      </c>
      <c r="AF1051" s="0" t="n">
        <f aca="false">I1051*K1051*10000*-1</f>
        <v>-0</v>
      </c>
      <c r="AG1051" s="0" t="n">
        <f aca="false">AE1051+AF1051</f>
        <v>-0</v>
      </c>
    </row>
    <row r="1052" customFormat="false" ht="12.75" hidden="false" customHeight="false" outlineLevel="0" collapsed="false">
      <c r="D1052" s="265"/>
      <c r="E1052" s="266"/>
      <c r="F1052" s="266"/>
      <c r="G1052" s="267"/>
      <c r="I1052" s="265"/>
      <c r="J1052" s="266"/>
      <c r="K1052" s="266"/>
      <c r="L1052" s="268"/>
      <c r="M1052" s="247" t="n">
        <f aca="false">M1051+1</f>
        <v>13</v>
      </c>
      <c r="N1052" s="175" t="str">
        <f aca="true">IF(D1052="","",xEURO(OFFSET(C1052,-M1052+1,0),E1052,OFFSET(C1052,-M1052+2,0),OFFSET(C1052,-M1052+2,0),OFFSET(C1052,-M1052+3,0)+AB1052,OFFSET(C1052,-M1052+4,0),0,1)*D1052)</f>
        <v/>
      </c>
      <c r="O1052" s="235" t="str">
        <f aca="true">IF(D1052="","",xEURO(OFFSET(C1052,-M1052+1,0),E1052,OFFSET(C1052,-M1052+2,0),OFFSET(C1052,-M1052+2,0),OFFSET(C1052,-M1052+3,0)+AB1052,OFFSET(C1052,-M1052+4,0),0,0))</f>
        <v/>
      </c>
      <c r="P1052" s="175" t="str">
        <f aca="false">IF(D1052="","",(O1052-F1052)*D1052*10)</f>
        <v/>
      </c>
      <c r="Q1052" s="175" t="str">
        <f aca="true">IF(D1052="","",xEURO(OFFSET(C1052,-M1052+1,0),E1052,OFFSET(C1052,-M1052+2,0),OFFSET(C1052,-M1052+2,0),OFFSET(C1052,-M1052+3,0)+AB1052,OFFSET(C1052,-M1052+4,0),0,2)/10*D1052)</f>
        <v/>
      </c>
      <c r="R1052" s="248" t="str">
        <f aca="true">IF(D1052="","",xEURO(OFFSET(C1052,-M1052+1,0),E1052,OFFSET(C1052,-M1052+2,0),OFFSET(C1052,-M1052+2,0),OFFSET(C1052,-M1052+3,0)+AB1052,OFFSET(C1052,-M1052+4,0),0,3)/100*D1052*10000)</f>
        <v/>
      </c>
      <c r="S1052" s="248" t="str">
        <f aca="true">IF(D1052="","",xEURO(OFFSET(C1052,-M1052+1,0),E1052,OFFSET(C1052,-M1052+2,0),OFFSET(C1052,-M1052+2,0),OFFSET(C1052,-M1052+3,0)+AB1052,OFFSET(C1052,-M1052+4,0),0,5)/365.25*D1052*10000)</f>
        <v/>
      </c>
      <c r="U1052" s="175" t="str">
        <f aca="true">IF(I1052="","",xEURO(OFFSET(C1052,-M1052+1,0),J1052,OFFSET(C1052,-M1052+2,0),OFFSET(C1052,-M1052+2,0),OFFSET(C1052,-M1052+3,0)+AC1052,OFFSET(C1052,-M1052+4,0),1,1)*I1052)</f>
        <v/>
      </c>
      <c r="V1052" s="235" t="str">
        <f aca="true">IF(I1052="","",xEURO(OFFSET(C1052,-M1052+1,0),J1052,OFFSET(C1052,-M1052+2,0),OFFSET(C1052,-M1052+2,0),OFFSET(C1052,-M1052+3,0)+AC1052,OFFSET(C1052,-M1052+4,0),1,0))</f>
        <v/>
      </c>
      <c r="W1052" s="175" t="str">
        <f aca="false">IF(I1052="","",(V1052-K1052)*I1052*10)</f>
        <v/>
      </c>
      <c r="X1052" s="175" t="str">
        <f aca="true">IF(I1052="","",xEURO(OFFSET(C1052,-M1052+1,0),J1052,OFFSET(C1052,-M1052+2,0),OFFSET(C1052,-M1052+2,0),OFFSET(C1052,-M1052+3,0)+AC1052,OFFSET(C1052,-M1052+4,0),1,2)/10*I1052)</f>
        <v/>
      </c>
      <c r="Y1052" s="248" t="str">
        <f aca="true">IF(I1052="","",xEURO(OFFSET(C1052,-M1052+1,0),J1052,OFFSET(C1052,-M1052+2,0),OFFSET(C1052,-M1052+2,0),OFFSET(C1052,-M1052+3,0)+AC1052,OFFSET(C1052,-M1052+4,0),1,3)/100*I1052*10000)</f>
        <v/>
      </c>
      <c r="Z1052" s="248" t="str">
        <f aca="true">IF(I1052="","",xEURO(OFFSET(C1052,-M1052+1,0),J1052,OFFSET(C1052,-M1052+2,0),OFFSET(C1052,-M1052+2,0),OFFSET(C1052,-M1052+3,0)+AC1052,OFFSET(C1052,-M1052+4,0),1,5)/365.25*I1052*10000)</f>
        <v/>
      </c>
      <c r="AB1052" s="249" t="str">
        <f aca="true">IF(D1052="","",xCalcSkew(OFFSET(C1052,-M1052,0),E1052-OFFSET(C1052,-M1052+1,0),b)/100)</f>
        <v/>
      </c>
      <c r="AC1052" s="249" t="str">
        <f aca="true">IF(I1052="","",xCalcSkew(OFFSET(C1052,-M1052,0),J1052-OFFSET(C1052,-M1052+1,0),b)/100)</f>
        <v/>
      </c>
      <c r="AE1052" s="0" t="n">
        <f aca="false">D1052*F1052*10000*-1</f>
        <v>-0</v>
      </c>
      <c r="AF1052" s="0" t="n">
        <f aca="false">I1052*K1052*10000*-1</f>
        <v>-0</v>
      </c>
      <c r="AG1052" s="0" t="n">
        <f aca="false">AE1052+AF1052</f>
        <v>-0</v>
      </c>
    </row>
    <row r="1053" customFormat="false" ht="12.75" hidden="false" customHeight="false" outlineLevel="0" collapsed="false">
      <c r="D1053" s="265"/>
      <c r="E1053" s="266"/>
      <c r="F1053" s="266"/>
      <c r="G1053" s="267"/>
      <c r="I1053" s="265"/>
      <c r="J1053" s="266"/>
      <c r="K1053" s="266"/>
      <c r="L1053" s="268"/>
      <c r="M1053" s="247" t="n">
        <f aca="false">M1052+1</f>
        <v>14</v>
      </c>
      <c r="N1053" s="175" t="str">
        <f aca="true">IF(D1053="","",xEURO(OFFSET(C1053,-M1053+1,0),E1053,OFFSET(C1053,-M1053+2,0),OFFSET(C1053,-M1053+2,0),OFFSET(C1053,-M1053+3,0)+AB1053,OFFSET(C1053,-M1053+4,0),0,1)*D1053)</f>
        <v/>
      </c>
      <c r="O1053" s="235" t="str">
        <f aca="true">IF(D1053="","",xEURO(OFFSET(C1053,-M1053+1,0),E1053,OFFSET(C1053,-M1053+2,0),OFFSET(C1053,-M1053+2,0),OFFSET(C1053,-M1053+3,0)+AB1053,OFFSET(C1053,-M1053+4,0),0,0))</f>
        <v/>
      </c>
      <c r="P1053" s="175" t="str">
        <f aca="false">IF(D1053="","",(O1053-F1053)*D1053*10)</f>
        <v/>
      </c>
      <c r="Q1053" s="175" t="str">
        <f aca="true">IF(D1053="","",xEURO(OFFSET(C1053,-M1053+1,0),E1053,OFFSET(C1053,-M1053+2,0),OFFSET(C1053,-M1053+2,0),OFFSET(C1053,-M1053+3,0)+AB1053,OFFSET(C1053,-M1053+4,0),0,2)/10*D1053)</f>
        <v/>
      </c>
      <c r="R1053" s="248" t="str">
        <f aca="true">IF(D1053="","",xEURO(OFFSET(C1053,-M1053+1,0),E1053,OFFSET(C1053,-M1053+2,0),OFFSET(C1053,-M1053+2,0),OFFSET(C1053,-M1053+3,0)+AB1053,OFFSET(C1053,-M1053+4,0),0,3)/100*D1053*10000)</f>
        <v/>
      </c>
      <c r="S1053" s="248" t="str">
        <f aca="true">IF(D1053="","",xEURO(OFFSET(C1053,-M1053+1,0),E1053,OFFSET(C1053,-M1053+2,0),OFFSET(C1053,-M1053+2,0),OFFSET(C1053,-M1053+3,0)+AB1053,OFFSET(C1053,-M1053+4,0),0,5)/365.25*D1053*10000)</f>
        <v/>
      </c>
      <c r="U1053" s="175" t="str">
        <f aca="true">IF(I1053="","",xEURO(OFFSET(C1053,-M1053+1,0),J1053,OFFSET(C1053,-M1053+2,0),OFFSET(C1053,-M1053+2,0),OFFSET(C1053,-M1053+3,0)+AC1053,OFFSET(C1053,-M1053+4,0),1,1)*I1053)</f>
        <v/>
      </c>
      <c r="V1053" s="235" t="str">
        <f aca="true">IF(I1053="","",xEURO(OFFSET(C1053,-M1053+1,0),J1053,OFFSET(C1053,-M1053+2,0),OFFSET(C1053,-M1053+2,0),OFFSET(C1053,-M1053+3,0)+AC1053,OFFSET(C1053,-M1053+4,0),1,0))</f>
        <v/>
      </c>
      <c r="W1053" s="175" t="str">
        <f aca="false">IF(I1053="","",(V1053-K1053)*I1053*10)</f>
        <v/>
      </c>
      <c r="X1053" s="175" t="str">
        <f aca="true">IF(I1053="","",xEURO(OFFSET(C1053,-M1053+1,0),J1053,OFFSET(C1053,-M1053+2,0),OFFSET(C1053,-M1053+2,0),OFFSET(C1053,-M1053+3,0)+AC1053,OFFSET(C1053,-M1053+4,0),1,2)/10*I1053)</f>
        <v/>
      </c>
      <c r="Y1053" s="248" t="str">
        <f aca="true">IF(I1053="","",xEURO(OFFSET(C1053,-M1053+1,0),J1053,OFFSET(C1053,-M1053+2,0),OFFSET(C1053,-M1053+2,0),OFFSET(C1053,-M1053+3,0)+AC1053,OFFSET(C1053,-M1053+4,0),1,3)/100*I1053*10000)</f>
        <v/>
      </c>
      <c r="Z1053" s="248" t="str">
        <f aca="true">IF(I1053="","",xEURO(OFFSET(C1053,-M1053+1,0),J1053,OFFSET(C1053,-M1053+2,0),OFFSET(C1053,-M1053+2,0),OFFSET(C1053,-M1053+3,0)+AC1053,OFFSET(C1053,-M1053+4,0),1,5)/365.25*I1053*10000)</f>
        <v/>
      </c>
      <c r="AB1053" s="249" t="str">
        <f aca="true">IF(D1053="","",xCalcSkew(OFFSET(C1053,-M1053,0),E1053-OFFSET(C1053,-M1053+1,0),b)/100)</f>
        <v/>
      </c>
      <c r="AC1053" s="249" t="str">
        <f aca="true">IF(I1053="","",xCalcSkew(OFFSET(C1053,-M1053,0),J1053-OFFSET(C1053,-M1053+1,0),b)/100)</f>
        <v/>
      </c>
      <c r="AE1053" s="0" t="n">
        <f aca="false">D1053*F1053*10000*-1</f>
        <v>-0</v>
      </c>
      <c r="AF1053" s="0" t="n">
        <f aca="false">I1053*K1053*10000*-1</f>
        <v>-0</v>
      </c>
      <c r="AG1053" s="0" t="n">
        <f aca="false">AE1053+AF1053</f>
        <v>-0</v>
      </c>
    </row>
    <row r="1054" customFormat="false" ht="12.75" hidden="false" customHeight="false" outlineLevel="0" collapsed="false">
      <c r="D1054" s="265"/>
      <c r="E1054" s="266"/>
      <c r="F1054" s="266"/>
      <c r="G1054" s="267"/>
      <c r="I1054" s="265"/>
      <c r="J1054" s="266"/>
      <c r="K1054" s="266"/>
      <c r="L1054" s="268"/>
      <c r="M1054" s="247" t="n">
        <f aca="false">M1053+1</f>
        <v>15</v>
      </c>
      <c r="N1054" s="175" t="str">
        <f aca="true">IF(D1054="","",xEURO(OFFSET(C1054,-M1054+1,0),E1054,OFFSET(C1054,-M1054+2,0),OFFSET(C1054,-M1054+2,0),OFFSET(C1054,-M1054+3,0)+AB1054,OFFSET(C1054,-M1054+4,0),0,1)*D1054)</f>
        <v/>
      </c>
      <c r="O1054" s="235" t="str">
        <f aca="true">IF(D1054="","",xEURO(OFFSET(C1054,-M1054+1,0),E1054,OFFSET(C1054,-M1054+2,0),OFFSET(C1054,-M1054+2,0),OFFSET(C1054,-M1054+3,0)+AB1054,OFFSET(C1054,-M1054+4,0),0,0))</f>
        <v/>
      </c>
      <c r="P1054" s="175" t="str">
        <f aca="false">IF(D1054="","",(O1054-F1054)*D1054*10)</f>
        <v/>
      </c>
      <c r="Q1054" s="175" t="str">
        <f aca="true">IF(D1054="","",xEURO(OFFSET(C1054,-M1054+1,0),E1054,OFFSET(C1054,-M1054+2,0),OFFSET(C1054,-M1054+2,0),OFFSET(C1054,-M1054+3,0)+AB1054,OFFSET(C1054,-M1054+4,0),0,2)/10*D1054)</f>
        <v/>
      </c>
      <c r="R1054" s="248" t="str">
        <f aca="true">IF(D1054="","",xEURO(OFFSET(C1054,-M1054+1,0),E1054,OFFSET(C1054,-M1054+2,0),OFFSET(C1054,-M1054+2,0),OFFSET(C1054,-M1054+3,0)+AB1054,OFFSET(C1054,-M1054+4,0),0,3)/100*D1054*10000)</f>
        <v/>
      </c>
      <c r="S1054" s="248" t="str">
        <f aca="true">IF(D1054="","",xEURO(OFFSET(C1054,-M1054+1,0),E1054,OFFSET(C1054,-M1054+2,0),OFFSET(C1054,-M1054+2,0),OFFSET(C1054,-M1054+3,0)+AB1054,OFFSET(C1054,-M1054+4,0),0,5)/365.25*D1054*10000)</f>
        <v/>
      </c>
      <c r="U1054" s="175" t="str">
        <f aca="true">IF(I1054="","",xEURO(OFFSET(C1054,-M1054+1,0),J1054,OFFSET(C1054,-M1054+2,0),OFFSET(C1054,-M1054+2,0),OFFSET(C1054,-M1054+3,0)+AC1054,OFFSET(C1054,-M1054+4,0),1,1)*I1054)</f>
        <v/>
      </c>
      <c r="V1054" s="235" t="str">
        <f aca="true">IF(I1054="","",xEURO(OFFSET(C1054,-M1054+1,0),J1054,OFFSET(C1054,-M1054+2,0),OFFSET(C1054,-M1054+2,0),OFFSET(C1054,-M1054+3,0)+AC1054,OFFSET(C1054,-M1054+4,0),1,0))</f>
        <v/>
      </c>
      <c r="W1054" s="175" t="str">
        <f aca="false">IF(I1054="","",(V1054-K1054)*I1054*10)</f>
        <v/>
      </c>
      <c r="X1054" s="175" t="str">
        <f aca="true">IF(I1054="","",xEURO(OFFSET(C1054,-M1054+1,0),J1054,OFFSET(C1054,-M1054+2,0),OFFSET(C1054,-M1054+2,0),OFFSET(C1054,-M1054+3,0)+AC1054,OFFSET(C1054,-M1054+4,0),1,2)/10*I1054)</f>
        <v/>
      </c>
      <c r="Y1054" s="248" t="str">
        <f aca="true">IF(I1054="","",xEURO(OFFSET(C1054,-M1054+1,0),J1054,OFFSET(C1054,-M1054+2,0),OFFSET(C1054,-M1054+2,0),OFFSET(C1054,-M1054+3,0)+AC1054,OFFSET(C1054,-M1054+4,0),1,3)/100*I1054*10000)</f>
        <v/>
      </c>
      <c r="Z1054" s="248" t="str">
        <f aca="true">IF(I1054="","",xEURO(OFFSET(C1054,-M1054+1,0),J1054,OFFSET(C1054,-M1054+2,0),OFFSET(C1054,-M1054+2,0),OFFSET(C1054,-M1054+3,0)+AC1054,OFFSET(C1054,-M1054+4,0),1,5)/365.25*I1054*10000)</f>
        <v/>
      </c>
      <c r="AB1054" s="249" t="str">
        <f aca="true">IF(D1054="","",xCalcSkew(OFFSET(C1054,-M1054,0),E1054-OFFSET(C1054,-M1054+1,0),b)/100)</f>
        <v/>
      </c>
      <c r="AC1054" s="249" t="str">
        <f aca="true">IF(I1054="","",xCalcSkew(OFFSET(C1054,-M1054,0),J1054-OFFSET(C1054,-M1054+1,0),b)/100)</f>
        <v/>
      </c>
      <c r="AE1054" s="0" t="n">
        <f aca="false">D1054*F1054*10000*-1</f>
        <v>-0</v>
      </c>
      <c r="AF1054" s="0" t="n">
        <f aca="false">I1054*K1054*10000*-1</f>
        <v>-0</v>
      </c>
      <c r="AG1054" s="0" t="n">
        <f aca="false">AE1054+AF1054</f>
        <v>-0</v>
      </c>
    </row>
    <row r="1055" customFormat="false" ht="12.75" hidden="false" customHeight="false" outlineLevel="0" collapsed="false">
      <c r="D1055" s="265"/>
      <c r="E1055" s="266"/>
      <c r="F1055" s="266"/>
      <c r="G1055" s="267"/>
      <c r="I1055" s="265"/>
      <c r="J1055" s="266"/>
      <c r="K1055" s="266"/>
      <c r="L1055" s="268"/>
      <c r="M1055" s="247" t="n">
        <f aca="false">M1054+1</f>
        <v>16</v>
      </c>
      <c r="N1055" s="175" t="str">
        <f aca="true">IF(D1055="","",xEURO(OFFSET(C1055,-M1055+1,0),E1055,OFFSET(C1055,-M1055+2,0),OFFSET(C1055,-M1055+2,0),OFFSET(C1055,-M1055+3,0)+AB1055,OFFSET(C1055,-M1055+4,0),0,1)*D1055)</f>
        <v/>
      </c>
      <c r="O1055" s="235" t="str">
        <f aca="true">IF(D1055="","",xEURO(OFFSET(C1055,-M1055+1,0),E1055,OFFSET(C1055,-M1055+2,0),OFFSET(C1055,-M1055+2,0),OFFSET(C1055,-M1055+3,0)+AB1055,OFFSET(C1055,-M1055+4,0),0,0))</f>
        <v/>
      </c>
      <c r="P1055" s="175" t="str">
        <f aca="false">IF(D1055="","",(O1055-F1055)*D1055*10)</f>
        <v/>
      </c>
      <c r="Q1055" s="175" t="str">
        <f aca="true">IF(D1055="","",xEURO(OFFSET(C1055,-M1055+1,0),E1055,OFFSET(C1055,-M1055+2,0),OFFSET(C1055,-M1055+2,0),OFFSET(C1055,-M1055+3,0)+AB1055,OFFSET(C1055,-M1055+4,0),0,2)/10*D1055)</f>
        <v/>
      </c>
      <c r="R1055" s="248" t="str">
        <f aca="true">IF(D1055="","",xEURO(OFFSET(C1055,-M1055+1,0),E1055,OFFSET(C1055,-M1055+2,0),OFFSET(C1055,-M1055+2,0),OFFSET(C1055,-M1055+3,0)+AB1055,OFFSET(C1055,-M1055+4,0),0,3)/100*D1055*10000)</f>
        <v/>
      </c>
      <c r="S1055" s="248" t="str">
        <f aca="true">IF(D1055="","",xEURO(OFFSET(C1055,-M1055+1,0),E1055,OFFSET(C1055,-M1055+2,0),OFFSET(C1055,-M1055+2,0),OFFSET(C1055,-M1055+3,0)+AB1055,OFFSET(C1055,-M1055+4,0),0,5)/365.25*D1055*10000)</f>
        <v/>
      </c>
      <c r="U1055" s="175" t="str">
        <f aca="true">IF(I1055="","",xEURO(OFFSET(C1055,-M1055+1,0),J1055,OFFSET(C1055,-M1055+2,0),OFFSET(C1055,-M1055+2,0),OFFSET(C1055,-M1055+3,0)+AC1055,OFFSET(C1055,-M1055+4,0),1,1)*I1055)</f>
        <v/>
      </c>
      <c r="V1055" s="235" t="str">
        <f aca="true">IF(I1055="","",xEURO(OFFSET(C1055,-M1055+1,0),J1055,OFFSET(C1055,-M1055+2,0),OFFSET(C1055,-M1055+2,0),OFFSET(C1055,-M1055+3,0)+AC1055,OFFSET(C1055,-M1055+4,0),1,0))</f>
        <v/>
      </c>
      <c r="W1055" s="175" t="str">
        <f aca="false">IF(I1055="","",(V1055-K1055)*I1055*10)</f>
        <v/>
      </c>
      <c r="X1055" s="175" t="str">
        <f aca="true">IF(I1055="","",xEURO(OFFSET(C1055,-M1055+1,0),J1055,OFFSET(C1055,-M1055+2,0),OFFSET(C1055,-M1055+2,0),OFFSET(C1055,-M1055+3,0)+AC1055,OFFSET(C1055,-M1055+4,0),1,2)/10*I1055)</f>
        <v/>
      </c>
      <c r="Y1055" s="248" t="str">
        <f aca="true">IF(I1055="","",xEURO(OFFSET(C1055,-M1055+1,0),J1055,OFFSET(C1055,-M1055+2,0),OFFSET(C1055,-M1055+2,0),OFFSET(C1055,-M1055+3,0)+AC1055,OFFSET(C1055,-M1055+4,0),1,3)/100*I1055*10000)</f>
        <v/>
      </c>
      <c r="Z1055" s="248" t="str">
        <f aca="true">IF(I1055="","",xEURO(OFFSET(C1055,-M1055+1,0),J1055,OFFSET(C1055,-M1055+2,0),OFFSET(C1055,-M1055+2,0),OFFSET(C1055,-M1055+3,0)+AC1055,OFFSET(C1055,-M1055+4,0),1,5)/365.25*I1055*10000)</f>
        <v/>
      </c>
      <c r="AB1055" s="249" t="str">
        <f aca="true">IF(D1055="","",xCalcSkew(OFFSET(C1055,-M1055,0),E1055-OFFSET(C1055,-M1055+1,0),b)/100)</f>
        <v/>
      </c>
      <c r="AC1055" s="249" t="str">
        <f aca="true">IF(I1055="","",xCalcSkew(OFFSET(C1055,-M1055,0),J1055-OFFSET(C1055,-M1055+1,0),b)/100)</f>
        <v/>
      </c>
      <c r="AE1055" s="0" t="n">
        <f aca="false">D1055*F1055*10000*-1</f>
        <v>-0</v>
      </c>
      <c r="AF1055" s="0" t="n">
        <f aca="false">I1055*K1055*10000*-1</f>
        <v>-0</v>
      </c>
      <c r="AG1055" s="0" t="n">
        <f aca="false">AE1055+AF1055</f>
        <v>-0</v>
      </c>
    </row>
    <row r="1056" customFormat="false" ht="12.75" hidden="false" customHeight="false" outlineLevel="0" collapsed="false">
      <c r="D1056" s="265"/>
      <c r="E1056" s="266"/>
      <c r="F1056" s="266"/>
      <c r="G1056" s="267"/>
      <c r="I1056" s="265"/>
      <c r="J1056" s="266"/>
      <c r="K1056" s="266"/>
      <c r="L1056" s="268"/>
      <c r="M1056" s="247" t="n">
        <f aca="false">M1055+1</f>
        <v>17</v>
      </c>
      <c r="N1056" s="175" t="str">
        <f aca="true">IF(D1056="","",xEURO(OFFSET(C1056,-M1056+1,0),E1056,OFFSET(C1056,-M1056+2,0),OFFSET(C1056,-M1056+2,0),OFFSET(C1056,-M1056+3,0)+AB1056,OFFSET(C1056,-M1056+4,0),0,1)*D1056)</f>
        <v/>
      </c>
      <c r="O1056" s="235" t="str">
        <f aca="true">IF(D1056="","",xEURO(OFFSET(C1056,-M1056+1,0),E1056,OFFSET(C1056,-M1056+2,0),OFFSET(C1056,-M1056+2,0),OFFSET(C1056,-M1056+3,0)+AB1056,OFFSET(C1056,-M1056+4,0),0,0))</f>
        <v/>
      </c>
      <c r="P1056" s="175" t="str">
        <f aca="false">IF(D1056="","",(O1056-F1056)*D1056*10)</f>
        <v/>
      </c>
      <c r="Q1056" s="175" t="str">
        <f aca="true">IF(D1056="","",xEURO(OFFSET(C1056,-M1056+1,0),E1056,OFFSET(C1056,-M1056+2,0),OFFSET(C1056,-M1056+2,0),OFFSET(C1056,-M1056+3,0)+AB1056,OFFSET(C1056,-M1056+4,0),0,2)/10*D1056)</f>
        <v/>
      </c>
      <c r="R1056" s="248" t="str">
        <f aca="true">IF(D1056="","",xEURO(OFFSET(C1056,-M1056+1,0),E1056,OFFSET(C1056,-M1056+2,0),OFFSET(C1056,-M1056+2,0),OFFSET(C1056,-M1056+3,0)+AB1056,OFFSET(C1056,-M1056+4,0),0,3)/100*D1056*10000)</f>
        <v/>
      </c>
      <c r="S1056" s="248" t="str">
        <f aca="true">IF(D1056="","",xEURO(OFFSET(C1056,-M1056+1,0),E1056,OFFSET(C1056,-M1056+2,0),OFFSET(C1056,-M1056+2,0),OFFSET(C1056,-M1056+3,0)+AB1056,OFFSET(C1056,-M1056+4,0),0,5)/365.25*D1056*10000)</f>
        <v/>
      </c>
      <c r="U1056" s="175" t="str">
        <f aca="true">IF(I1056="","",xEURO(OFFSET(C1056,-M1056+1,0),J1056,OFFSET(C1056,-M1056+2,0),OFFSET(C1056,-M1056+2,0),OFFSET(C1056,-M1056+3,0)+AC1056,OFFSET(C1056,-M1056+4,0),1,1)*I1056)</f>
        <v/>
      </c>
      <c r="V1056" s="235" t="str">
        <f aca="true">IF(I1056="","",xEURO(OFFSET(C1056,-M1056+1,0),J1056,OFFSET(C1056,-M1056+2,0),OFFSET(C1056,-M1056+2,0),OFFSET(C1056,-M1056+3,0)+AC1056,OFFSET(C1056,-M1056+4,0),1,0))</f>
        <v/>
      </c>
      <c r="W1056" s="175" t="str">
        <f aca="false">IF(I1056="","",(V1056-K1056)*I1056*10)</f>
        <v/>
      </c>
      <c r="X1056" s="175" t="str">
        <f aca="true">IF(I1056="","",xEURO(OFFSET(C1056,-M1056+1,0),J1056,OFFSET(C1056,-M1056+2,0),OFFSET(C1056,-M1056+2,0),OFFSET(C1056,-M1056+3,0)+AC1056,OFFSET(C1056,-M1056+4,0),1,2)/10*I1056)</f>
        <v/>
      </c>
      <c r="Y1056" s="248" t="str">
        <f aca="true">IF(I1056="","",xEURO(OFFSET(C1056,-M1056+1,0),J1056,OFFSET(C1056,-M1056+2,0),OFFSET(C1056,-M1056+2,0),OFFSET(C1056,-M1056+3,0)+AC1056,OFFSET(C1056,-M1056+4,0),1,3)/100*I1056*10000)</f>
        <v/>
      </c>
      <c r="Z1056" s="248" t="str">
        <f aca="true">IF(I1056="","",xEURO(OFFSET(C1056,-M1056+1,0),J1056,OFFSET(C1056,-M1056+2,0),OFFSET(C1056,-M1056+2,0),OFFSET(C1056,-M1056+3,0)+AC1056,OFFSET(C1056,-M1056+4,0),1,5)/365.25*I1056*10000)</f>
        <v/>
      </c>
      <c r="AB1056" s="249" t="str">
        <f aca="true">IF(D1056="","",xCalcSkew(OFFSET(C1056,-M1056,0),E1056-OFFSET(C1056,-M1056+1,0),b)/100)</f>
        <v/>
      </c>
      <c r="AC1056" s="249" t="str">
        <f aca="true">IF(I1056="","",xCalcSkew(OFFSET(C1056,-M1056,0),J1056-OFFSET(C1056,-M1056+1,0),b)/100)</f>
        <v/>
      </c>
      <c r="AE1056" s="0" t="n">
        <f aca="false">D1056*F1056*10000*-1</f>
        <v>-0</v>
      </c>
      <c r="AF1056" s="0" t="n">
        <f aca="false">I1056*K1056*10000*-1</f>
        <v>-0</v>
      </c>
      <c r="AG1056" s="0" t="n">
        <f aca="false">AE1056+AF1056</f>
        <v>-0</v>
      </c>
    </row>
    <row r="1057" customFormat="false" ht="12.75" hidden="false" customHeight="false" outlineLevel="0" collapsed="false">
      <c r="D1057" s="265"/>
      <c r="E1057" s="266"/>
      <c r="F1057" s="266"/>
      <c r="G1057" s="267"/>
      <c r="I1057" s="265"/>
      <c r="J1057" s="266"/>
      <c r="K1057" s="266"/>
      <c r="L1057" s="268"/>
      <c r="M1057" s="247" t="n">
        <f aca="false">M1056+1</f>
        <v>18</v>
      </c>
      <c r="N1057" s="175" t="str">
        <f aca="true">IF(D1057="","",xEURO(OFFSET(C1057,-M1057+1,0),E1057,OFFSET(C1057,-M1057+2,0),OFFSET(C1057,-M1057+2,0),OFFSET(C1057,-M1057+3,0)+AB1057,OFFSET(C1057,-M1057+4,0),0,1)*D1057)</f>
        <v/>
      </c>
      <c r="O1057" s="235" t="str">
        <f aca="true">IF(D1057="","",xEURO(OFFSET(C1057,-M1057+1,0),E1057,OFFSET(C1057,-M1057+2,0),OFFSET(C1057,-M1057+2,0),OFFSET(C1057,-M1057+3,0)+AB1057,OFFSET(C1057,-M1057+4,0),0,0))</f>
        <v/>
      </c>
      <c r="P1057" s="175" t="str">
        <f aca="false">IF(D1057="","",(O1057-F1057)*D1057*10)</f>
        <v/>
      </c>
      <c r="Q1057" s="175" t="str">
        <f aca="true">IF(D1057="","",xEURO(OFFSET(C1057,-M1057+1,0),E1057,OFFSET(C1057,-M1057+2,0),OFFSET(C1057,-M1057+2,0),OFFSET(C1057,-M1057+3,0)+AB1057,OFFSET(C1057,-M1057+4,0),0,2)/10*D1057)</f>
        <v/>
      </c>
      <c r="R1057" s="248" t="str">
        <f aca="true">IF(D1057="","",xEURO(OFFSET(C1057,-M1057+1,0),E1057,OFFSET(C1057,-M1057+2,0),OFFSET(C1057,-M1057+2,0),OFFSET(C1057,-M1057+3,0)+AB1057,OFFSET(C1057,-M1057+4,0),0,3)/100*D1057*10000)</f>
        <v/>
      </c>
      <c r="S1057" s="248" t="str">
        <f aca="true">IF(D1057="","",xEURO(OFFSET(C1057,-M1057+1,0),E1057,OFFSET(C1057,-M1057+2,0),OFFSET(C1057,-M1057+2,0),OFFSET(C1057,-M1057+3,0)+AB1057,OFFSET(C1057,-M1057+4,0),0,5)/365.25*D1057*10000)</f>
        <v/>
      </c>
      <c r="U1057" s="175" t="str">
        <f aca="true">IF(I1057="","",xEURO(OFFSET(C1057,-M1057+1,0),J1057,OFFSET(C1057,-M1057+2,0),OFFSET(C1057,-M1057+2,0),OFFSET(C1057,-M1057+3,0)+AC1057,OFFSET(C1057,-M1057+4,0),1,1)*I1057)</f>
        <v/>
      </c>
      <c r="V1057" s="235" t="str">
        <f aca="true">IF(I1057="","",xEURO(OFFSET(C1057,-M1057+1,0),J1057,OFFSET(C1057,-M1057+2,0),OFFSET(C1057,-M1057+2,0),OFFSET(C1057,-M1057+3,0)+AC1057,OFFSET(C1057,-M1057+4,0),1,0))</f>
        <v/>
      </c>
      <c r="W1057" s="175" t="str">
        <f aca="false">IF(I1057="","",(V1057-K1057)*I1057*10)</f>
        <v/>
      </c>
      <c r="X1057" s="175" t="str">
        <f aca="true">IF(I1057="","",xEURO(OFFSET(C1057,-M1057+1,0),J1057,OFFSET(C1057,-M1057+2,0),OFFSET(C1057,-M1057+2,0),OFFSET(C1057,-M1057+3,0)+AC1057,OFFSET(C1057,-M1057+4,0),1,2)/10*I1057)</f>
        <v/>
      </c>
      <c r="Y1057" s="248" t="str">
        <f aca="true">IF(I1057="","",xEURO(OFFSET(C1057,-M1057+1,0),J1057,OFFSET(C1057,-M1057+2,0),OFFSET(C1057,-M1057+2,0),OFFSET(C1057,-M1057+3,0)+AC1057,OFFSET(C1057,-M1057+4,0),1,3)/100*I1057*10000)</f>
        <v/>
      </c>
      <c r="Z1057" s="248" t="str">
        <f aca="true">IF(I1057="","",xEURO(OFFSET(C1057,-M1057+1,0),J1057,OFFSET(C1057,-M1057+2,0),OFFSET(C1057,-M1057+2,0),OFFSET(C1057,-M1057+3,0)+AC1057,OFFSET(C1057,-M1057+4,0),1,5)/365.25*I1057*10000)</f>
        <v/>
      </c>
      <c r="AB1057" s="249" t="str">
        <f aca="true">IF(D1057="","",xCalcSkew(OFFSET(C1057,-M1057,0),E1057-OFFSET(C1057,-M1057+1,0),b)/100)</f>
        <v/>
      </c>
      <c r="AC1057" s="249" t="str">
        <f aca="true">IF(I1057="","",xCalcSkew(OFFSET(C1057,-M1057,0),J1057-OFFSET(C1057,-M1057+1,0),b)/100)</f>
        <v/>
      </c>
      <c r="AE1057" s="0" t="n">
        <f aca="false">D1057*F1057*10000*-1</f>
        <v>-0</v>
      </c>
      <c r="AF1057" s="0" t="n">
        <f aca="false">I1057*K1057*10000*-1</f>
        <v>-0</v>
      </c>
      <c r="AG1057" s="0" t="n">
        <f aca="false">AE1057+AF1057</f>
        <v>-0</v>
      </c>
    </row>
    <row r="1058" customFormat="false" ht="12.75" hidden="false" customHeight="false" outlineLevel="0" collapsed="false">
      <c r="D1058" s="265"/>
      <c r="E1058" s="266"/>
      <c r="F1058" s="266"/>
      <c r="G1058" s="267"/>
      <c r="I1058" s="265"/>
      <c r="J1058" s="266"/>
      <c r="K1058" s="266"/>
      <c r="L1058" s="268"/>
      <c r="M1058" s="247" t="n">
        <f aca="false">M1057+1</f>
        <v>19</v>
      </c>
      <c r="N1058" s="175" t="str">
        <f aca="true">IF(D1058="","",xEURO(OFFSET(C1058,-M1058+1,0),E1058,OFFSET(C1058,-M1058+2,0),OFFSET(C1058,-M1058+2,0),OFFSET(C1058,-M1058+3,0)+AB1058,OFFSET(C1058,-M1058+4,0),0,1)*D1058)</f>
        <v/>
      </c>
      <c r="O1058" s="235" t="str">
        <f aca="true">IF(D1058="","",xEURO(OFFSET(C1058,-M1058+1,0),E1058,OFFSET(C1058,-M1058+2,0),OFFSET(C1058,-M1058+2,0),OFFSET(C1058,-M1058+3,0)+AB1058,OFFSET(C1058,-M1058+4,0),0,0))</f>
        <v/>
      </c>
      <c r="P1058" s="175" t="str">
        <f aca="false">IF(D1058="","",(O1058-F1058)*D1058*10)</f>
        <v/>
      </c>
      <c r="Q1058" s="175" t="str">
        <f aca="true">IF(D1058="","",xEURO(OFFSET(C1058,-M1058+1,0),E1058,OFFSET(C1058,-M1058+2,0),OFFSET(C1058,-M1058+2,0),OFFSET(C1058,-M1058+3,0)+AB1058,OFFSET(C1058,-M1058+4,0),0,2)/10*D1058)</f>
        <v/>
      </c>
      <c r="R1058" s="248" t="str">
        <f aca="true">IF(D1058="","",xEURO(OFFSET(C1058,-M1058+1,0),E1058,OFFSET(C1058,-M1058+2,0),OFFSET(C1058,-M1058+2,0),OFFSET(C1058,-M1058+3,0)+AB1058,OFFSET(C1058,-M1058+4,0),0,3)/100*D1058*10000)</f>
        <v/>
      </c>
      <c r="S1058" s="248" t="str">
        <f aca="true">IF(D1058="","",xEURO(OFFSET(C1058,-M1058+1,0),E1058,OFFSET(C1058,-M1058+2,0),OFFSET(C1058,-M1058+2,0),OFFSET(C1058,-M1058+3,0)+AB1058,OFFSET(C1058,-M1058+4,0),0,5)/365.25*D1058*10000)</f>
        <v/>
      </c>
      <c r="U1058" s="175" t="str">
        <f aca="true">IF(I1058="","",xEURO(OFFSET(C1058,-M1058+1,0),J1058,OFFSET(C1058,-M1058+2,0),OFFSET(C1058,-M1058+2,0),OFFSET(C1058,-M1058+3,0)+AC1058,OFFSET(C1058,-M1058+4,0),1,1)*I1058)</f>
        <v/>
      </c>
      <c r="V1058" s="235" t="str">
        <f aca="true">IF(I1058="","",xEURO(OFFSET(C1058,-M1058+1,0),J1058,OFFSET(C1058,-M1058+2,0),OFFSET(C1058,-M1058+2,0),OFFSET(C1058,-M1058+3,0)+AC1058,OFFSET(C1058,-M1058+4,0),1,0))</f>
        <v/>
      </c>
      <c r="W1058" s="175" t="str">
        <f aca="false">IF(I1058="","",(V1058-K1058)*I1058*10)</f>
        <v/>
      </c>
      <c r="X1058" s="175" t="str">
        <f aca="true">IF(I1058="","",xEURO(OFFSET(C1058,-M1058+1,0),J1058,OFFSET(C1058,-M1058+2,0),OFFSET(C1058,-M1058+2,0),OFFSET(C1058,-M1058+3,0)+AC1058,OFFSET(C1058,-M1058+4,0),1,2)/10*I1058)</f>
        <v/>
      </c>
      <c r="Y1058" s="248" t="str">
        <f aca="true">IF(I1058="","",xEURO(OFFSET(C1058,-M1058+1,0),J1058,OFFSET(C1058,-M1058+2,0),OFFSET(C1058,-M1058+2,0),OFFSET(C1058,-M1058+3,0)+AC1058,OFFSET(C1058,-M1058+4,0),1,3)/100*I1058*10000)</f>
        <v/>
      </c>
      <c r="Z1058" s="248" t="str">
        <f aca="true">IF(I1058="","",xEURO(OFFSET(C1058,-M1058+1,0),J1058,OFFSET(C1058,-M1058+2,0),OFFSET(C1058,-M1058+2,0),OFFSET(C1058,-M1058+3,0)+AC1058,OFFSET(C1058,-M1058+4,0),1,5)/365.25*I1058*10000)</f>
        <v/>
      </c>
      <c r="AB1058" s="249" t="str">
        <f aca="true">IF(D1058="","",xCalcSkew(OFFSET(C1058,-M1058,0),E1058-OFFSET(C1058,-M1058+1,0),b)/100)</f>
        <v/>
      </c>
      <c r="AC1058" s="249" t="str">
        <f aca="true">IF(I1058="","",xCalcSkew(OFFSET(C1058,-M1058,0),J1058-OFFSET(C1058,-M1058+1,0),b)/100)</f>
        <v/>
      </c>
      <c r="AE1058" s="0" t="n">
        <f aca="false">D1058*F1058*10000*-1</f>
        <v>-0</v>
      </c>
      <c r="AF1058" s="0" t="n">
        <f aca="false">I1058*K1058*10000*-1</f>
        <v>-0</v>
      </c>
      <c r="AG1058" s="0" t="n">
        <f aca="false">AE1058+AF1058</f>
        <v>-0</v>
      </c>
    </row>
    <row r="1059" customFormat="false" ht="12.75" hidden="false" customHeight="false" outlineLevel="0" collapsed="false">
      <c r="D1059" s="265"/>
      <c r="E1059" s="266"/>
      <c r="F1059" s="266"/>
      <c r="G1059" s="267"/>
      <c r="I1059" s="265"/>
      <c r="J1059" s="266"/>
      <c r="K1059" s="266"/>
      <c r="L1059" s="268"/>
      <c r="M1059" s="247" t="n">
        <f aca="false">M1058+1</f>
        <v>20</v>
      </c>
      <c r="N1059" s="175" t="str">
        <f aca="true">IF(D1059="","",xEURO(OFFSET(C1059,-M1059+1,0),E1059,OFFSET(C1059,-M1059+2,0),OFFSET(C1059,-M1059+2,0),OFFSET(C1059,-M1059+3,0)+AB1059,OFFSET(C1059,-M1059+4,0),0,1)*D1059)</f>
        <v/>
      </c>
      <c r="O1059" s="235" t="str">
        <f aca="true">IF(D1059="","",xEURO(OFFSET(C1059,-M1059+1,0),E1059,OFFSET(C1059,-M1059+2,0),OFFSET(C1059,-M1059+2,0),OFFSET(C1059,-M1059+3,0)+AB1059,OFFSET(C1059,-M1059+4,0),0,0))</f>
        <v/>
      </c>
      <c r="P1059" s="175" t="str">
        <f aca="false">IF(D1059="","",(O1059-F1059)*D1059*10)</f>
        <v/>
      </c>
      <c r="Q1059" s="175" t="str">
        <f aca="true">IF(D1059="","",xEURO(OFFSET(C1059,-M1059+1,0),E1059,OFFSET(C1059,-M1059+2,0),OFFSET(C1059,-M1059+2,0),OFFSET(C1059,-M1059+3,0)+AB1059,OFFSET(C1059,-M1059+4,0),0,2)/10*D1059)</f>
        <v/>
      </c>
      <c r="R1059" s="248" t="str">
        <f aca="true">IF(D1059="","",xEURO(OFFSET(C1059,-M1059+1,0),E1059,OFFSET(C1059,-M1059+2,0),OFFSET(C1059,-M1059+2,0),OFFSET(C1059,-M1059+3,0)+AB1059,OFFSET(C1059,-M1059+4,0),0,3)/100*D1059*10000)</f>
        <v/>
      </c>
      <c r="S1059" s="248" t="str">
        <f aca="true">IF(D1059="","",xEURO(OFFSET(C1059,-M1059+1,0),E1059,OFFSET(C1059,-M1059+2,0),OFFSET(C1059,-M1059+2,0),OFFSET(C1059,-M1059+3,0)+AB1059,OFFSET(C1059,-M1059+4,0),0,5)/365.25*D1059*10000)</f>
        <v/>
      </c>
      <c r="U1059" s="175" t="str">
        <f aca="true">IF(I1059="","",xEURO(OFFSET(C1059,-M1059+1,0),J1059,OFFSET(C1059,-M1059+2,0),OFFSET(C1059,-M1059+2,0),OFFSET(C1059,-M1059+3,0)+AC1059,OFFSET(C1059,-M1059+4,0),1,1)*I1059)</f>
        <v/>
      </c>
      <c r="V1059" s="235" t="str">
        <f aca="true">IF(I1059="","",xEURO(OFFSET(C1059,-M1059+1,0),J1059,OFFSET(C1059,-M1059+2,0),OFFSET(C1059,-M1059+2,0),OFFSET(C1059,-M1059+3,0)+AC1059,OFFSET(C1059,-M1059+4,0),1,0))</f>
        <v/>
      </c>
      <c r="W1059" s="175" t="str">
        <f aca="false">IF(I1059="","",(V1059-K1059)*I1059*10)</f>
        <v/>
      </c>
      <c r="X1059" s="175" t="str">
        <f aca="true">IF(I1059="","",xEURO(OFFSET(C1059,-M1059+1,0),J1059,OFFSET(C1059,-M1059+2,0),OFFSET(C1059,-M1059+2,0),OFFSET(C1059,-M1059+3,0)+AC1059,OFFSET(C1059,-M1059+4,0),1,2)/10*I1059)</f>
        <v/>
      </c>
      <c r="Y1059" s="248" t="str">
        <f aca="true">IF(I1059="","",xEURO(OFFSET(C1059,-M1059+1,0),J1059,OFFSET(C1059,-M1059+2,0),OFFSET(C1059,-M1059+2,0),OFFSET(C1059,-M1059+3,0)+AC1059,OFFSET(C1059,-M1059+4,0),1,3)/100*I1059*10000)</f>
        <v/>
      </c>
      <c r="Z1059" s="248" t="str">
        <f aca="true">IF(I1059="","",xEURO(OFFSET(C1059,-M1059+1,0),J1059,OFFSET(C1059,-M1059+2,0),OFFSET(C1059,-M1059+2,0),OFFSET(C1059,-M1059+3,0)+AC1059,OFFSET(C1059,-M1059+4,0),1,5)/365.25*I1059*10000)</f>
        <v/>
      </c>
      <c r="AB1059" s="249" t="str">
        <f aca="true">IF(D1059="","",xCalcSkew(OFFSET(C1059,-M1059,0),E1059-OFFSET(C1059,-M1059+1,0),b)/100)</f>
        <v/>
      </c>
      <c r="AC1059" s="249" t="str">
        <f aca="true">IF(I1059="","",xCalcSkew(OFFSET(C1059,-M1059,0),J1059-OFFSET(C1059,-M1059+1,0),b)/100)</f>
        <v/>
      </c>
      <c r="AE1059" s="0" t="n">
        <f aca="false">D1059*F1059*10000*-1</f>
        <v>-0</v>
      </c>
      <c r="AF1059" s="0" t="n">
        <f aca="false">I1059*K1059*10000*-1</f>
        <v>-0</v>
      </c>
      <c r="AG1059" s="0" t="n">
        <f aca="false">AE1059+AF1059</f>
        <v>-0</v>
      </c>
    </row>
    <row r="1060" customFormat="false" ht="12.75" hidden="false" customHeight="false" outlineLevel="0" collapsed="false">
      <c r="D1060" s="265"/>
      <c r="E1060" s="266"/>
      <c r="F1060" s="266"/>
      <c r="G1060" s="267"/>
      <c r="I1060" s="265"/>
      <c r="J1060" s="266"/>
      <c r="K1060" s="266"/>
      <c r="L1060" s="268"/>
      <c r="M1060" s="247" t="n">
        <f aca="false">M1059+1</f>
        <v>21</v>
      </c>
      <c r="N1060" s="175" t="str">
        <f aca="true">IF(D1060="","",xEURO(OFFSET(C1060,-M1060+1,0),E1060,OFFSET(C1060,-M1060+2,0),OFFSET(C1060,-M1060+2,0),OFFSET(C1060,-M1060+3,0)+AB1060,OFFSET(C1060,-M1060+4,0),0,1)*D1060)</f>
        <v/>
      </c>
      <c r="O1060" s="235" t="str">
        <f aca="true">IF(D1060="","",xEURO(OFFSET(C1060,-M1060+1,0),E1060,OFFSET(C1060,-M1060+2,0),OFFSET(C1060,-M1060+2,0),OFFSET(C1060,-M1060+3,0)+AB1060,OFFSET(C1060,-M1060+4,0),0,0))</f>
        <v/>
      </c>
      <c r="P1060" s="175" t="str">
        <f aca="false">IF(D1060="","",(O1060-F1060)*D1060*10)</f>
        <v/>
      </c>
      <c r="Q1060" s="175" t="str">
        <f aca="true">IF(D1060="","",xEURO(OFFSET(C1060,-M1060+1,0),E1060,OFFSET(C1060,-M1060+2,0),OFFSET(C1060,-M1060+2,0),OFFSET(C1060,-M1060+3,0)+AB1060,OFFSET(C1060,-M1060+4,0),0,2)/10*D1060)</f>
        <v/>
      </c>
      <c r="R1060" s="248" t="str">
        <f aca="true">IF(D1060="","",xEURO(OFFSET(C1060,-M1060+1,0),E1060,OFFSET(C1060,-M1060+2,0),OFFSET(C1060,-M1060+2,0),OFFSET(C1060,-M1060+3,0)+AB1060,OFFSET(C1060,-M1060+4,0),0,3)/100*D1060*10000)</f>
        <v/>
      </c>
      <c r="S1060" s="248" t="str">
        <f aca="true">IF(D1060="","",xEURO(OFFSET(C1060,-M1060+1,0),E1060,OFFSET(C1060,-M1060+2,0),OFFSET(C1060,-M1060+2,0),OFFSET(C1060,-M1060+3,0)+AB1060,OFFSET(C1060,-M1060+4,0),0,5)/365.25*D1060*10000)</f>
        <v/>
      </c>
      <c r="U1060" s="175" t="str">
        <f aca="true">IF(I1060="","",xEURO(OFFSET(C1060,-M1060+1,0),J1060,OFFSET(C1060,-M1060+2,0),OFFSET(C1060,-M1060+2,0),OFFSET(C1060,-M1060+3,0)+AC1060,OFFSET(C1060,-M1060+4,0),1,1)*I1060)</f>
        <v/>
      </c>
      <c r="V1060" s="235" t="str">
        <f aca="true">IF(I1060="","",xEURO(OFFSET(C1060,-M1060+1,0),J1060,OFFSET(C1060,-M1060+2,0),OFFSET(C1060,-M1060+2,0),OFFSET(C1060,-M1060+3,0)+AC1060,OFFSET(C1060,-M1060+4,0),1,0))</f>
        <v/>
      </c>
      <c r="W1060" s="175" t="str">
        <f aca="false">IF(I1060="","",(V1060-K1060)*I1060*10)</f>
        <v/>
      </c>
      <c r="X1060" s="175" t="str">
        <f aca="true">IF(I1060="","",xEURO(OFFSET(C1060,-M1060+1,0),J1060,OFFSET(C1060,-M1060+2,0),OFFSET(C1060,-M1060+2,0),OFFSET(C1060,-M1060+3,0)+AC1060,OFFSET(C1060,-M1060+4,0),1,2)/10*I1060)</f>
        <v/>
      </c>
      <c r="Y1060" s="248" t="str">
        <f aca="true">IF(I1060="","",xEURO(OFFSET(C1060,-M1060+1,0),J1060,OFFSET(C1060,-M1060+2,0),OFFSET(C1060,-M1060+2,0),OFFSET(C1060,-M1060+3,0)+AC1060,OFFSET(C1060,-M1060+4,0),1,3)/100*I1060*10000)</f>
        <v/>
      </c>
      <c r="Z1060" s="248" t="str">
        <f aca="true">IF(I1060="","",xEURO(OFFSET(C1060,-M1060+1,0),J1060,OFFSET(C1060,-M1060+2,0),OFFSET(C1060,-M1060+2,0),OFFSET(C1060,-M1060+3,0)+AC1060,OFFSET(C1060,-M1060+4,0),1,5)/365.25*I1060*10000)</f>
        <v/>
      </c>
      <c r="AB1060" s="249" t="str">
        <f aca="true">IF(D1060="","",xCalcSkew(OFFSET(C1060,-M1060,0),E1060-OFFSET(C1060,-M1060+1,0),b)/100)</f>
        <v/>
      </c>
      <c r="AC1060" s="249" t="str">
        <f aca="true">IF(I1060="","",xCalcSkew(OFFSET(C1060,-M1060,0),J1060-OFFSET(C1060,-M1060+1,0),b)/100)</f>
        <v/>
      </c>
      <c r="AE1060" s="0" t="n">
        <f aca="false">D1060*F1060*10000*-1</f>
        <v>-0</v>
      </c>
      <c r="AF1060" s="0" t="n">
        <f aca="false">I1060*K1060*10000*-1</f>
        <v>-0</v>
      </c>
      <c r="AG1060" s="0" t="n">
        <f aca="false">AE1060+AF1060</f>
        <v>-0</v>
      </c>
    </row>
    <row r="1061" customFormat="false" ht="12.75" hidden="false" customHeight="false" outlineLevel="0" collapsed="false">
      <c r="D1061" s="265"/>
      <c r="E1061" s="266"/>
      <c r="F1061" s="266"/>
      <c r="G1061" s="267"/>
      <c r="I1061" s="265"/>
      <c r="J1061" s="266"/>
      <c r="K1061" s="266"/>
      <c r="L1061" s="268"/>
      <c r="M1061" s="247" t="n">
        <f aca="false">M1060+1</f>
        <v>22</v>
      </c>
      <c r="N1061" s="175" t="str">
        <f aca="true">IF(D1061="","",xEURO(OFFSET(C1061,-M1061+1,0),E1061,OFFSET(C1061,-M1061+2,0),OFFSET(C1061,-M1061+2,0),OFFSET(C1061,-M1061+3,0)+AB1061,OFFSET(C1061,-M1061+4,0),0,1)*D1061)</f>
        <v/>
      </c>
      <c r="O1061" s="235" t="str">
        <f aca="true">IF(D1061="","",xEURO(OFFSET(C1061,-M1061+1,0),E1061,OFFSET(C1061,-M1061+2,0),OFFSET(C1061,-M1061+2,0),OFFSET(C1061,-M1061+3,0)+AB1061,OFFSET(C1061,-M1061+4,0),0,0))</f>
        <v/>
      </c>
      <c r="P1061" s="175" t="str">
        <f aca="false">IF(D1061="","",(O1061-F1061)*D1061*10)</f>
        <v/>
      </c>
      <c r="Q1061" s="175" t="str">
        <f aca="true">IF(D1061="","",xEURO(OFFSET(C1061,-M1061+1,0),E1061,OFFSET(C1061,-M1061+2,0),OFFSET(C1061,-M1061+2,0),OFFSET(C1061,-M1061+3,0)+AB1061,OFFSET(C1061,-M1061+4,0),0,2)/10*D1061)</f>
        <v/>
      </c>
      <c r="R1061" s="248" t="str">
        <f aca="true">IF(D1061="","",xEURO(OFFSET(C1061,-M1061+1,0),E1061,OFFSET(C1061,-M1061+2,0),OFFSET(C1061,-M1061+2,0),OFFSET(C1061,-M1061+3,0)+AB1061,OFFSET(C1061,-M1061+4,0),0,3)/100*D1061*10000)</f>
        <v/>
      </c>
      <c r="S1061" s="248" t="str">
        <f aca="true">IF(D1061="","",xEURO(OFFSET(C1061,-M1061+1,0),E1061,OFFSET(C1061,-M1061+2,0),OFFSET(C1061,-M1061+2,0),OFFSET(C1061,-M1061+3,0)+AB1061,OFFSET(C1061,-M1061+4,0),0,5)/365.25*D1061*10000)</f>
        <v/>
      </c>
      <c r="U1061" s="175" t="str">
        <f aca="true">IF(I1061="","",xEURO(OFFSET(C1061,-M1061+1,0),J1061,OFFSET(C1061,-M1061+2,0),OFFSET(C1061,-M1061+2,0),OFFSET(C1061,-M1061+3,0)+AC1061,OFFSET(C1061,-M1061+4,0),1,1)*I1061)</f>
        <v/>
      </c>
      <c r="V1061" s="235" t="str">
        <f aca="true">IF(I1061="","",xEURO(OFFSET(C1061,-M1061+1,0),J1061,OFFSET(C1061,-M1061+2,0),OFFSET(C1061,-M1061+2,0),OFFSET(C1061,-M1061+3,0)+AC1061,OFFSET(C1061,-M1061+4,0),1,0))</f>
        <v/>
      </c>
      <c r="W1061" s="175" t="str">
        <f aca="false">IF(I1061="","",(V1061-K1061)*I1061*10)</f>
        <v/>
      </c>
      <c r="X1061" s="175" t="str">
        <f aca="true">IF(I1061="","",xEURO(OFFSET(C1061,-M1061+1,0),J1061,OFFSET(C1061,-M1061+2,0),OFFSET(C1061,-M1061+2,0),OFFSET(C1061,-M1061+3,0)+AC1061,OFFSET(C1061,-M1061+4,0),1,2)/10*I1061)</f>
        <v/>
      </c>
      <c r="Y1061" s="248" t="str">
        <f aca="true">IF(I1061="","",xEURO(OFFSET(C1061,-M1061+1,0),J1061,OFFSET(C1061,-M1061+2,0),OFFSET(C1061,-M1061+2,0),OFFSET(C1061,-M1061+3,0)+AC1061,OFFSET(C1061,-M1061+4,0),1,3)/100*I1061*10000)</f>
        <v/>
      </c>
      <c r="Z1061" s="248" t="str">
        <f aca="true">IF(I1061="","",xEURO(OFFSET(C1061,-M1061+1,0),J1061,OFFSET(C1061,-M1061+2,0),OFFSET(C1061,-M1061+2,0),OFFSET(C1061,-M1061+3,0)+AC1061,OFFSET(C1061,-M1061+4,0),1,5)/365.25*I1061*10000)</f>
        <v/>
      </c>
      <c r="AB1061" s="249" t="str">
        <f aca="true">IF(D1061="","",xCalcSkew(OFFSET(C1061,-M1061,0),E1061-OFFSET(C1061,-M1061+1,0),b)/100)</f>
        <v/>
      </c>
      <c r="AC1061" s="249" t="str">
        <f aca="true">IF(I1061="","",xCalcSkew(OFFSET(C1061,-M1061,0),J1061-OFFSET(C1061,-M1061+1,0),b)/100)</f>
        <v/>
      </c>
      <c r="AE1061" s="0" t="n">
        <f aca="false">D1061*F1061*10000*-1</f>
        <v>-0</v>
      </c>
      <c r="AF1061" s="0" t="n">
        <f aca="false">I1061*K1061*10000*-1</f>
        <v>-0</v>
      </c>
      <c r="AG1061" s="0" t="n">
        <f aca="false">AE1061+AF1061</f>
        <v>-0</v>
      </c>
    </row>
    <row r="1062" customFormat="false" ht="12.75" hidden="false" customHeight="false" outlineLevel="0" collapsed="false">
      <c r="D1062" s="265"/>
      <c r="E1062" s="266"/>
      <c r="F1062" s="266"/>
      <c r="G1062" s="267"/>
      <c r="I1062" s="265"/>
      <c r="J1062" s="266"/>
      <c r="K1062" s="266"/>
      <c r="L1062" s="268"/>
      <c r="M1062" s="247" t="n">
        <f aca="false">M1061+1</f>
        <v>23</v>
      </c>
      <c r="N1062" s="175" t="str">
        <f aca="true">IF(D1062="","",xEURO(OFFSET(C1062,-M1062+1,0),E1062,OFFSET(C1062,-M1062+2,0),OFFSET(C1062,-M1062+2,0),OFFSET(C1062,-M1062+3,0)+AB1062,OFFSET(C1062,-M1062+4,0),0,1)*D1062)</f>
        <v/>
      </c>
      <c r="O1062" s="235" t="str">
        <f aca="true">IF(D1062="","",xEURO(OFFSET(C1062,-M1062+1,0),E1062,OFFSET(C1062,-M1062+2,0),OFFSET(C1062,-M1062+2,0),OFFSET(C1062,-M1062+3,0)+AB1062,OFFSET(C1062,-M1062+4,0),0,0))</f>
        <v/>
      </c>
      <c r="P1062" s="175" t="str">
        <f aca="false">IF(D1062="","",(O1062-F1062)*D1062*10)</f>
        <v/>
      </c>
      <c r="Q1062" s="175" t="str">
        <f aca="true">IF(D1062="","",xEURO(OFFSET(C1062,-M1062+1,0),E1062,OFFSET(C1062,-M1062+2,0),OFFSET(C1062,-M1062+2,0),OFFSET(C1062,-M1062+3,0)+AB1062,OFFSET(C1062,-M1062+4,0),0,2)/10*D1062)</f>
        <v/>
      </c>
      <c r="R1062" s="248" t="str">
        <f aca="true">IF(D1062="","",xEURO(OFFSET(C1062,-M1062+1,0),E1062,OFFSET(C1062,-M1062+2,0),OFFSET(C1062,-M1062+2,0),OFFSET(C1062,-M1062+3,0)+AB1062,OFFSET(C1062,-M1062+4,0),0,3)/100*D1062*10000)</f>
        <v/>
      </c>
      <c r="S1062" s="248" t="str">
        <f aca="true">IF(D1062="","",xEURO(OFFSET(C1062,-M1062+1,0),E1062,OFFSET(C1062,-M1062+2,0),OFFSET(C1062,-M1062+2,0),OFFSET(C1062,-M1062+3,0)+AB1062,OFFSET(C1062,-M1062+4,0),0,5)/365.25*D1062*10000)</f>
        <v/>
      </c>
      <c r="U1062" s="175" t="str">
        <f aca="true">IF(I1062="","",xEURO(OFFSET(C1062,-M1062+1,0),J1062,OFFSET(C1062,-M1062+2,0),OFFSET(C1062,-M1062+2,0),OFFSET(C1062,-M1062+3,0)+AC1062,OFFSET(C1062,-M1062+4,0),1,1)*I1062)</f>
        <v/>
      </c>
      <c r="V1062" s="235" t="str">
        <f aca="true">IF(I1062="","",xEURO(OFFSET(C1062,-M1062+1,0),J1062,OFFSET(C1062,-M1062+2,0),OFFSET(C1062,-M1062+2,0),OFFSET(C1062,-M1062+3,0)+AC1062,OFFSET(C1062,-M1062+4,0),1,0))</f>
        <v/>
      </c>
      <c r="W1062" s="175" t="str">
        <f aca="false">IF(I1062="","",(V1062-K1062)*I1062*10)</f>
        <v/>
      </c>
      <c r="X1062" s="175" t="str">
        <f aca="true">IF(I1062="","",xEURO(OFFSET(C1062,-M1062+1,0),J1062,OFFSET(C1062,-M1062+2,0),OFFSET(C1062,-M1062+2,0),OFFSET(C1062,-M1062+3,0)+AC1062,OFFSET(C1062,-M1062+4,0),1,2)/10*I1062)</f>
        <v/>
      </c>
      <c r="Y1062" s="248" t="str">
        <f aca="true">IF(I1062="","",xEURO(OFFSET(C1062,-M1062+1,0),J1062,OFFSET(C1062,-M1062+2,0),OFFSET(C1062,-M1062+2,0),OFFSET(C1062,-M1062+3,0)+AC1062,OFFSET(C1062,-M1062+4,0),1,3)/100*I1062*10000)</f>
        <v/>
      </c>
      <c r="Z1062" s="248" t="str">
        <f aca="true">IF(I1062="","",xEURO(OFFSET(C1062,-M1062+1,0),J1062,OFFSET(C1062,-M1062+2,0),OFFSET(C1062,-M1062+2,0),OFFSET(C1062,-M1062+3,0)+AC1062,OFFSET(C1062,-M1062+4,0),1,5)/365.25*I1062*10000)</f>
        <v/>
      </c>
      <c r="AB1062" s="249" t="str">
        <f aca="true">IF(D1062="","",xCalcSkew(OFFSET(C1062,-M1062,0),E1062-OFFSET(C1062,-M1062+1,0),b)/100)</f>
        <v/>
      </c>
      <c r="AC1062" s="249" t="str">
        <f aca="true">IF(I1062="","",xCalcSkew(OFFSET(C1062,-M1062,0),J1062-OFFSET(C1062,-M1062+1,0),b)/100)</f>
        <v/>
      </c>
      <c r="AE1062" s="0" t="n">
        <f aca="false">D1062*F1062*10000*-1</f>
        <v>-0</v>
      </c>
      <c r="AF1062" s="0" t="n">
        <f aca="false">I1062*K1062*10000*-1</f>
        <v>-0</v>
      </c>
      <c r="AG1062" s="0" t="n">
        <f aca="false">AE1062+AF1062</f>
        <v>-0</v>
      </c>
    </row>
    <row r="1063" customFormat="false" ht="12.75" hidden="false" customHeight="false" outlineLevel="0" collapsed="false">
      <c r="D1063" s="265"/>
      <c r="E1063" s="266"/>
      <c r="F1063" s="266"/>
      <c r="G1063" s="267"/>
      <c r="I1063" s="265"/>
      <c r="J1063" s="266"/>
      <c r="K1063" s="266"/>
      <c r="L1063" s="268"/>
      <c r="M1063" s="247" t="n">
        <f aca="false">M1062+1</f>
        <v>24</v>
      </c>
      <c r="N1063" s="175" t="str">
        <f aca="true">IF(D1063="","",xEURO(OFFSET(C1063,-M1063+1,0),E1063,OFFSET(C1063,-M1063+2,0),OFFSET(C1063,-M1063+2,0),OFFSET(C1063,-M1063+3,0)+AB1063,OFFSET(C1063,-M1063+4,0),0,1)*D1063)</f>
        <v/>
      </c>
      <c r="O1063" s="235" t="str">
        <f aca="true">IF(D1063="","",xEURO(OFFSET(C1063,-M1063+1,0),E1063,OFFSET(C1063,-M1063+2,0),OFFSET(C1063,-M1063+2,0),OFFSET(C1063,-M1063+3,0)+AB1063,OFFSET(C1063,-M1063+4,0),0,0))</f>
        <v/>
      </c>
      <c r="P1063" s="175" t="str">
        <f aca="false">IF(D1063="","",(O1063-F1063)*D1063*10)</f>
        <v/>
      </c>
      <c r="Q1063" s="175" t="str">
        <f aca="true">IF(D1063="","",xEURO(OFFSET(C1063,-M1063+1,0),E1063,OFFSET(C1063,-M1063+2,0),OFFSET(C1063,-M1063+2,0),OFFSET(C1063,-M1063+3,0)+AB1063,OFFSET(C1063,-M1063+4,0),0,2)/10*D1063)</f>
        <v/>
      </c>
      <c r="R1063" s="248" t="str">
        <f aca="true">IF(D1063="","",xEURO(OFFSET(C1063,-M1063+1,0),E1063,OFFSET(C1063,-M1063+2,0),OFFSET(C1063,-M1063+2,0),OFFSET(C1063,-M1063+3,0)+AB1063,OFFSET(C1063,-M1063+4,0),0,3)/100*D1063*10000)</f>
        <v/>
      </c>
      <c r="S1063" s="248" t="str">
        <f aca="true">IF(D1063="","",xEURO(OFFSET(C1063,-M1063+1,0),E1063,OFFSET(C1063,-M1063+2,0),OFFSET(C1063,-M1063+2,0),OFFSET(C1063,-M1063+3,0)+AB1063,OFFSET(C1063,-M1063+4,0),0,5)/365.25*D1063*10000)</f>
        <v/>
      </c>
      <c r="U1063" s="175" t="str">
        <f aca="true">IF(I1063="","",xEURO(OFFSET(C1063,-M1063+1,0),J1063,OFFSET(C1063,-M1063+2,0),OFFSET(C1063,-M1063+2,0),OFFSET(C1063,-M1063+3,0)+AC1063,OFFSET(C1063,-M1063+4,0),1,1)*I1063)</f>
        <v/>
      </c>
      <c r="V1063" s="235" t="str">
        <f aca="true">IF(I1063="","",xEURO(OFFSET(C1063,-M1063+1,0),J1063,OFFSET(C1063,-M1063+2,0),OFFSET(C1063,-M1063+2,0),OFFSET(C1063,-M1063+3,0)+AC1063,OFFSET(C1063,-M1063+4,0),1,0))</f>
        <v/>
      </c>
      <c r="W1063" s="175" t="str">
        <f aca="false">IF(I1063="","",(V1063-K1063)*I1063*10)</f>
        <v/>
      </c>
      <c r="X1063" s="175" t="str">
        <f aca="true">IF(I1063="","",xEURO(OFFSET(C1063,-M1063+1,0),J1063,OFFSET(C1063,-M1063+2,0),OFFSET(C1063,-M1063+2,0),OFFSET(C1063,-M1063+3,0)+AC1063,OFFSET(C1063,-M1063+4,0),1,2)/10*I1063)</f>
        <v/>
      </c>
      <c r="Y1063" s="248" t="str">
        <f aca="true">IF(I1063="","",xEURO(OFFSET(C1063,-M1063+1,0),J1063,OFFSET(C1063,-M1063+2,0),OFFSET(C1063,-M1063+2,0),OFFSET(C1063,-M1063+3,0)+AC1063,OFFSET(C1063,-M1063+4,0),1,3)/100*I1063*10000)</f>
        <v/>
      </c>
      <c r="Z1063" s="248" t="str">
        <f aca="true">IF(I1063="","",xEURO(OFFSET(C1063,-M1063+1,0),J1063,OFFSET(C1063,-M1063+2,0),OFFSET(C1063,-M1063+2,0),OFFSET(C1063,-M1063+3,0)+AC1063,OFFSET(C1063,-M1063+4,0),1,5)/365.25*I1063*10000)</f>
        <v/>
      </c>
      <c r="AB1063" s="249" t="str">
        <f aca="true">IF(D1063="","",xCalcSkew(OFFSET(C1063,-M1063,0),E1063-OFFSET(C1063,-M1063+1,0),b)/100)</f>
        <v/>
      </c>
      <c r="AC1063" s="249" t="str">
        <f aca="true">IF(I1063="","",xCalcSkew(OFFSET(C1063,-M1063,0),J1063-OFFSET(C1063,-M1063+1,0),b)/100)</f>
        <v/>
      </c>
      <c r="AE1063" s="0" t="n">
        <f aca="false">D1063*F1063*10000*-1</f>
        <v>-0</v>
      </c>
      <c r="AF1063" s="0" t="n">
        <f aca="false">I1063*K1063*10000*-1</f>
        <v>-0</v>
      </c>
      <c r="AG1063" s="0" t="n">
        <f aca="false">AE1063+AF1063</f>
        <v>-0</v>
      </c>
    </row>
    <row r="1064" customFormat="false" ht="12.75" hidden="false" customHeight="false" outlineLevel="0" collapsed="false">
      <c r="D1064" s="265"/>
      <c r="E1064" s="266"/>
      <c r="F1064" s="266"/>
      <c r="G1064" s="267"/>
      <c r="I1064" s="265"/>
      <c r="J1064" s="266"/>
      <c r="K1064" s="266"/>
      <c r="L1064" s="268"/>
      <c r="M1064" s="247" t="n">
        <f aca="false">M1063+1</f>
        <v>25</v>
      </c>
      <c r="N1064" s="175" t="str">
        <f aca="true">IF(D1064="","",xEURO(OFFSET(C1064,-M1064+1,0),E1064,OFFSET(C1064,-M1064+2,0),OFFSET(C1064,-M1064+2,0),OFFSET(C1064,-M1064+3,0)+AB1064,OFFSET(C1064,-M1064+4,0),0,1)*D1064)</f>
        <v/>
      </c>
      <c r="O1064" s="235" t="str">
        <f aca="true">IF(D1064="","",xEURO(OFFSET(C1064,-M1064+1,0),E1064,OFFSET(C1064,-M1064+2,0),OFFSET(C1064,-M1064+2,0),OFFSET(C1064,-M1064+3,0)+AB1064,OFFSET(C1064,-M1064+4,0),0,0))</f>
        <v/>
      </c>
      <c r="P1064" s="175" t="str">
        <f aca="false">IF(D1064="","",(O1064-F1064)*D1064*10)</f>
        <v/>
      </c>
      <c r="Q1064" s="175" t="str">
        <f aca="true">IF(D1064="","",xEURO(OFFSET(C1064,-M1064+1,0),E1064,OFFSET(C1064,-M1064+2,0),OFFSET(C1064,-M1064+2,0),OFFSET(C1064,-M1064+3,0)+AB1064,OFFSET(C1064,-M1064+4,0),0,2)/10*D1064)</f>
        <v/>
      </c>
      <c r="R1064" s="248" t="str">
        <f aca="true">IF(D1064="","",xEURO(OFFSET(C1064,-M1064+1,0),E1064,OFFSET(C1064,-M1064+2,0),OFFSET(C1064,-M1064+2,0),OFFSET(C1064,-M1064+3,0)+AB1064,OFFSET(C1064,-M1064+4,0),0,3)/100*D1064*10000)</f>
        <v/>
      </c>
      <c r="S1064" s="248" t="str">
        <f aca="true">IF(D1064="","",xEURO(OFFSET(C1064,-M1064+1,0),E1064,OFFSET(C1064,-M1064+2,0),OFFSET(C1064,-M1064+2,0),OFFSET(C1064,-M1064+3,0)+AB1064,OFFSET(C1064,-M1064+4,0),0,5)/365.25*D1064*10000)</f>
        <v/>
      </c>
      <c r="U1064" s="175" t="str">
        <f aca="true">IF(I1064="","",xEURO(OFFSET(C1064,-M1064+1,0),J1064,OFFSET(C1064,-M1064+2,0),OFFSET(C1064,-M1064+2,0),OFFSET(C1064,-M1064+3,0)+AC1064,OFFSET(C1064,-M1064+4,0),1,1)*I1064)</f>
        <v/>
      </c>
      <c r="V1064" s="235" t="str">
        <f aca="true">IF(I1064="","",xEURO(OFFSET(C1064,-M1064+1,0),J1064,OFFSET(C1064,-M1064+2,0),OFFSET(C1064,-M1064+2,0),OFFSET(C1064,-M1064+3,0)+AC1064,OFFSET(C1064,-M1064+4,0),1,0))</f>
        <v/>
      </c>
      <c r="W1064" s="175" t="str">
        <f aca="false">IF(I1064="","",(V1064-K1064)*I1064*10)</f>
        <v/>
      </c>
      <c r="X1064" s="175" t="str">
        <f aca="true">IF(I1064="","",xEURO(OFFSET(C1064,-M1064+1,0),J1064,OFFSET(C1064,-M1064+2,0),OFFSET(C1064,-M1064+2,0),OFFSET(C1064,-M1064+3,0)+AC1064,OFFSET(C1064,-M1064+4,0),1,2)/10*I1064)</f>
        <v/>
      </c>
      <c r="Y1064" s="248" t="str">
        <f aca="true">IF(I1064="","",xEURO(OFFSET(C1064,-M1064+1,0),J1064,OFFSET(C1064,-M1064+2,0),OFFSET(C1064,-M1064+2,0),OFFSET(C1064,-M1064+3,0)+AC1064,OFFSET(C1064,-M1064+4,0),1,3)/100*I1064*10000)</f>
        <v/>
      </c>
      <c r="Z1064" s="248" t="str">
        <f aca="true">IF(I1064="","",xEURO(OFFSET(C1064,-M1064+1,0),J1064,OFFSET(C1064,-M1064+2,0),OFFSET(C1064,-M1064+2,0),OFFSET(C1064,-M1064+3,0)+AC1064,OFFSET(C1064,-M1064+4,0),1,5)/365.25*I1064*10000)</f>
        <v/>
      </c>
      <c r="AB1064" s="249" t="str">
        <f aca="true">IF(D1064="","",xCalcSkew(OFFSET(C1064,-M1064,0),E1064-OFFSET(C1064,-M1064+1,0),b)/100)</f>
        <v/>
      </c>
      <c r="AC1064" s="249" t="str">
        <f aca="true">IF(I1064="","",xCalcSkew(OFFSET(C1064,-M1064,0),J1064-OFFSET(C1064,-M1064+1,0),b)/100)</f>
        <v/>
      </c>
      <c r="AE1064" s="0" t="n">
        <f aca="false">D1064*F1064*10000*-1</f>
        <v>-0</v>
      </c>
      <c r="AF1064" s="0" t="n">
        <f aca="false">I1064*K1064*10000*-1</f>
        <v>-0</v>
      </c>
      <c r="AG1064" s="0" t="n">
        <f aca="false">AE1064+AF1064</f>
        <v>-0</v>
      </c>
    </row>
    <row r="1065" customFormat="false" ht="12.75" hidden="false" customHeight="false" outlineLevel="0" collapsed="false">
      <c r="D1065" s="265"/>
      <c r="E1065" s="266"/>
      <c r="F1065" s="266"/>
      <c r="G1065" s="267"/>
      <c r="I1065" s="265"/>
      <c r="J1065" s="266"/>
      <c r="K1065" s="266"/>
      <c r="L1065" s="268"/>
      <c r="M1065" s="247" t="n">
        <f aca="false">M1064+1</f>
        <v>26</v>
      </c>
      <c r="N1065" s="175" t="str">
        <f aca="true">IF(D1065="","",xEURO(OFFSET(C1065,-M1065+1,0),E1065,OFFSET(C1065,-M1065+2,0),OFFSET(C1065,-M1065+2,0),OFFSET(C1065,-M1065+3,0)+AB1065,OFFSET(C1065,-M1065+4,0),0,1)*D1065)</f>
        <v/>
      </c>
      <c r="O1065" s="235" t="str">
        <f aca="true">IF(D1065="","",xEURO(OFFSET(C1065,-M1065+1,0),E1065,OFFSET(C1065,-M1065+2,0),OFFSET(C1065,-M1065+2,0),OFFSET(C1065,-M1065+3,0)+AB1065,OFFSET(C1065,-M1065+4,0),0,0))</f>
        <v/>
      </c>
      <c r="P1065" s="175" t="str">
        <f aca="false">IF(D1065="","",(O1065-F1065)*D1065*10)</f>
        <v/>
      </c>
      <c r="Q1065" s="175" t="str">
        <f aca="true">IF(D1065="","",xEURO(OFFSET(C1065,-M1065+1,0),E1065,OFFSET(C1065,-M1065+2,0),OFFSET(C1065,-M1065+2,0),OFFSET(C1065,-M1065+3,0)+AB1065,OFFSET(C1065,-M1065+4,0),0,2)/10*D1065)</f>
        <v/>
      </c>
      <c r="R1065" s="248" t="str">
        <f aca="true">IF(D1065="","",xEURO(OFFSET(C1065,-M1065+1,0),E1065,OFFSET(C1065,-M1065+2,0),OFFSET(C1065,-M1065+2,0),OFFSET(C1065,-M1065+3,0)+AB1065,OFFSET(C1065,-M1065+4,0),0,3)/100*D1065*10000)</f>
        <v/>
      </c>
      <c r="S1065" s="248" t="str">
        <f aca="true">IF(D1065="","",xEURO(OFFSET(C1065,-M1065+1,0),E1065,OFFSET(C1065,-M1065+2,0),OFFSET(C1065,-M1065+2,0),OFFSET(C1065,-M1065+3,0)+AB1065,OFFSET(C1065,-M1065+4,0),0,5)/365.25*D1065*10000)</f>
        <v/>
      </c>
      <c r="U1065" s="175" t="str">
        <f aca="true">IF(I1065="","",xEURO(OFFSET(C1065,-M1065+1,0),J1065,OFFSET(C1065,-M1065+2,0),OFFSET(C1065,-M1065+2,0),OFFSET(C1065,-M1065+3,0)+AC1065,OFFSET(C1065,-M1065+4,0),1,1)*I1065)</f>
        <v/>
      </c>
      <c r="V1065" s="235" t="str">
        <f aca="true">IF(I1065="","",xEURO(OFFSET(C1065,-M1065+1,0),J1065,OFFSET(C1065,-M1065+2,0),OFFSET(C1065,-M1065+2,0),OFFSET(C1065,-M1065+3,0)+AC1065,OFFSET(C1065,-M1065+4,0),1,0))</f>
        <v/>
      </c>
      <c r="W1065" s="175" t="str">
        <f aca="false">IF(I1065="","",(V1065-K1065)*I1065*10)</f>
        <v/>
      </c>
      <c r="X1065" s="175" t="str">
        <f aca="true">IF(I1065="","",xEURO(OFFSET(C1065,-M1065+1,0),J1065,OFFSET(C1065,-M1065+2,0),OFFSET(C1065,-M1065+2,0),OFFSET(C1065,-M1065+3,0)+AC1065,OFFSET(C1065,-M1065+4,0),1,2)/10*I1065)</f>
        <v/>
      </c>
      <c r="Y1065" s="248" t="str">
        <f aca="true">IF(I1065="","",xEURO(OFFSET(C1065,-M1065+1,0),J1065,OFFSET(C1065,-M1065+2,0),OFFSET(C1065,-M1065+2,0),OFFSET(C1065,-M1065+3,0)+AC1065,OFFSET(C1065,-M1065+4,0),1,3)/100*I1065*10000)</f>
        <v/>
      </c>
      <c r="Z1065" s="248" t="str">
        <f aca="true">IF(I1065="","",xEURO(OFFSET(C1065,-M1065+1,0),J1065,OFFSET(C1065,-M1065+2,0),OFFSET(C1065,-M1065+2,0),OFFSET(C1065,-M1065+3,0)+AC1065,OFFSET(C1065,-M1065+4,0),1,5)/365.25*I1065*10000)</f>
        <v/>
      </c>
      <c r="AB1065" s="249" t="str">
        <f aca="true">IF(D1065="","",xCalcSkew(OFFSET(C1065,-M1065,0),E1065-OFFSET(C1065,-M1065+1,0),b)/100)</f>
        <v/>
      </c>
      <c r="AC1065" s="249" t="str">
        <f aca="true">IF(I1065="","",xCalcSkew(OFFSET(C1065,-M1065,0),J1065-OFFSET(C1065,-M1065+1,0),b)/100)</f>
        <v/>
      </c>
      <c r="AE1065" s="0" t="n">
        <f aca="false">D1065*F1065*10000*-1</f>
        <v>-0</v>
      </c>
      <c r="AF1065" s="0" t="n">
        <f aca="false">I1065*K1065*10000*-1</f>
        <v>-0</v>
      </c>
      <c r="AG1065" s="0" t="n">
        <f aca="false">AE1065+AF1065</f>
        <v>-0</v>
      </c>
    </row>
    <row r="1066" customFormat="false" ht="12.75" hidden="false" customHeight="false" outlineLevel="0" collapsed="false">
      <c r="D1066" s="265"/>
      <c r="E1066" s="266"/>
      <c r="F1066" s="266"/>
      <c r="G1066" s="267"/>
      <c r="I1066" s="265"/>
      <c r="J1066" s="266"/>
      <c r="K1066" s="266"/>
      <c r="L1066" s="268"/>
      <c r="M1066" s="247" t="n">
        <f aca="false">M1065+1</f>
        <v>27</v>
      </c>
      <c r="N1066" s="175" t="str">
        <f aca="true">IF(D1066="","",xEURO(OFFSET(C1066,-M1066+1,0),E1066,OFFSET(C1066,-M1066+2,0),OFFSET(C1066,-M1066+2,0),OFFSET(C1066,-M1066+3,0)+AB1066,OFFSET(C1066,-M1066+4,0),0,1)*D1066)</f>
        <v/>
      </c>
      <c r="O1066" s="235" t="str">
        <f aca="true">IF(D1066="","",xEURO(OFFSET(C1066,-M1066+1,0),E1066,OFFSET(C1066,-M1066+2,0),OFFSET(C1066,-M1066+2,0),OFFSET(C1066,-M1066+3,0)+AB1066,OFFSET(C1066,-M1066+4,0),0,0))</f>
        <v/>
      </c>
      <c r="P1066" s="175" t="str">
        <f aca="false">IF(D1066="","",(O1066-F1066)*D1066*10)</f>
        <v/>
      </c>
      <c r="Q1066" s="175" t="str">
        <f aca="true">IF(D1066="","",xEURO(OFFSET(C1066,-M1066+1,0),E1066,OFFSET(C1066,-M1066+2,0),OFFSET(C1066,-M1066+2,0),OFFSET(C1066,-M1066+3,0)+AB1066,OFFSET(C1066,-M1066+4,0),0,2)/10*D1066)</f>
        <v/>
      </c>
      <c r="R1066" s="248" t="str">
        <f aca="true">IF(D1066="","",xEURO(OFFSET(C1066,-M1066+1,0),E1066,OFFSET(C1066,-M1066+2,0),OFFSET(C1066,-M1066+2,0),OFFSET(C1066,-M1066+3,0)+AB1066,OFFSET(C1066,-M1066+4,0),0,3)/100*D1066*10000)</f>
        <v/>
      </c>
      <c r="S1066" s="248" t="str">
        <f aca="true">IF(D1066="","",xEURO(OFFSET(C1066,-M1066+1,0),E1066,OFFSET(C1066,-M1066+2,0),OFFSET(C1066,-M1066+2,0),OFFSET(C1066,-M1066+3,0)+AB1066,OFFSET(C1066,-M1066+4,0),0,5)/365.25*D1066*10000)</f>
        <v/>
      </c>
      <c r="U1066" s="175" t="str">
        <f aca="true">IF(I1066="","",xEURO(OFFSET(C1066,-M1066+1,0),J1066,OFFSET(C1066,-M1066+2,0),OFFSET(C1066,-M1066+2,0),OFFSET(C1066,-M1066+3,0)+AC1066,OFFSET(C1066,-M1066+4,0),1,1)*I1066)</f>
        <v/>
      </c>
      <c r="V1066" s="235" t="str">
        <f aca="true">IF(I1066="","",xEURO(OFFSET(C1066,-M1066+1,0),J1066,OFFSET(C1066,-M1066+2,0),OFFSET(C1066,-M1066+2,0),OFFSET(C1066,-M1066+3,0)+AC1066,OFFSET(C1066,-M1066+4,0),1,0))</f>
        <v/>
      </c>
      <c r="W1066" s="175" t="str">
        <f aca="false">IF(I1066="","",(V1066-K1066)*I1066*10)</f>
        <v/>
      </c>
      <c r="X1066" s="175" t="str">
        <f aca="true">IF(I1066="","",xEURO(OFFSET(C1066,-M1066+1,0),J1066,OFFSET(C1066,-M1066+2,0),OFFSET(C1066,-M1066+2,0),OFFSET(C1066,-M1066+3,0)+AC1066,OFFSET(C1066,-M1066+4,0),1,2)/10*I1066)</f>
        <v/>
      </c>
      <c r="Y1066" s="248" t="str">
        <f aca="true">IF(I1066="","",xEURO(OFFSET(C1066,-M1066+1,0),J1066,OFFSET(C1066,-M1066+2,0),OFFSET(C1066,-M1066+2,0),OFFSET(C1066,-M1066+3,0)+AC1066,OFFSET(C1066,-M1066+4,0),1,3)/100*I1066*10000)</f>
        <v/>
      </c>
      <c r="Z1066" s="248" t="str">
        <f aca="true">IF(I1066="","",xEURO(OFFSET(C1066,-M1066+1,0),J1066,OFFSET(C1066,-M1066+2,0),OFFSET(C1066,-M1066+2,0),OFFSET(C1066,-M1066+3,0)+AC1066,OFFSET(C1066,-M1066+4,0),1,5)/365.25*I1066*10000)</f>
        <v/>
      </c>
      <c r="AB1066" s="249" t="str">
        <f aca="true">IF(D1066="","",xCalcSkew(OFFSET(C1066,-M1066,0),E1066-OFFSET(C1066,-M1066+1,0),b)/100)</f>
        <v/>
      </c>
      <c r="AC1066" s="249" t="str">
        <f aca="true">IF(I1066="","",xCalcSkew(OFFSET(C1066,-M1066,0),J1066-OFFSET(C1066,-M1066+1,0),b)/100)</f>
        <v/>
      </c>
      <c r="AE1066" s="0" t="n">
        <f aca="false">D1066*F1066*10000*-1</f>
        <v>-0</v>
      </c>
      <c r="AF1066" s="0" t="n">
        <f aca="false">I1066*K1066*10000*-1</f>
        <v>-0</v>
      </c>
      <c r="AG1066" s="0" t="n">
        <f aca="false">AE1066+AF1066</f>
        <v>-0</v>
      </c>
    </row>
    <row r="1067" customFormat="false" ht="12.75" hidden="false" customHeight="false" outlineLevel="0" collapsed="false">
      <c r="D1067" s="265"/>
      <c r="E1067" s="266"/>
      <c r="F1067" s="266"/>
      <c r="G1067" s="267"/>
      <c r="I1067" s="265"/>
      <c r="J1067" s="266"/>
      <c r="K1067" s="266"/>
      <c r="L1067" s="268"/>
      <c r="M1067" s="247" t="n">
        <f aca="false">M1066+1</f>
        <v>28</v>
      </c>
      <c r="N1067" s="175" t="str">
        <f aca="true">IF(D1067="","",xEURO(OFFSET(C1067,-M1067+1,0),E1067,OFFSET(C1067,-M1067+2,0),OFFSET(C1067,-M1067+2,0),OFFSET(C1067,-M1067+3,0)+AB1067,OFFSET(C1067,-M1067+4,0),0,1)*D1067)</f>
        <v/>
      </c>
      <c r="O1067" s="235" t="str">
        <f aca="true">IF(D1067="","",xEURO(OFFSET(C1067,-M1067+1,0),E1067,OFFSET(C1067,-M1067+2,0),OFFSET(C1067,-M1067+2,0),OFFSET(C1067,-M1067+3,0)+AB1067,OFFSET(C1067,-M1067+4,0),0,0))</f>
        <v/>
      </c>
      <c r="P1067" s="175" t="str">
        <f aca="false">IF(D1067="","",(O1067-F1067)*D1067*10)</f>
        <v/>
      </c>
      <c r="Q1067" s="175" t="str">
        <f aca="true">IF(D1067="","",xEURO(OFFSET(C1067,-M1067+1,0),E1067,OFFSET(C1067,-M1067+2,0),OFFSET(C1067,-M1067+2,0),OFFSET(C1067,-M1067+3,0)+AB1067,OFFSET(C1067,-M1067+4,0),0,2)/10*D1067)</f>
        <v/>
      </c>
      <c r="R1067" s="248" t="str">
        <f aca="true">IF(D1067="","",xEURO(OFFSET(C1067,-M1067+1,0),E1067,OFFSET(C1067,-M1067+2,0),OFFSET(C1067,-M1067+2,0),OFFSET(C1067,-M1067+3,0)+AB1067,OFFSET(C1067,-M1067+4,0),0,3)/100*D1067*10000)</f>
        <v/>
      </c>
      <c r="S1067" s="248" t="str">
        <f aca="true">IF(D1067="","",xEURO(OFFSET(C1067,-M1067+1,0),E1067,OFFSET(C1067,-M1067+2,0),OFFSET(C1067,-M1067+2,0),OFFSET(C1067,-M1067+3,0)+AB1067,OFFSET(C1067,-M1067+4,0),0,5)/365.25*D1067*10000)</f>
        <v/>
      </c>
      <c r="U1067" s="175" t="str">
        <f aca="true">IF(I1067="","",xEURO(OFFSET(C1067,-M1067+1,0),J1067,OFFSET(C1067,-M1067+2,0),OFFSET(C1067,-M1067+2,0),OFFSET(C1067,-M1067+3,0)+AC1067,OFFSET(C1067,-M1067+4,0),1,1)*I1067)</f>
        <v/>
      </c>
      <c r="V1067" s="235" t="str">
        <f aca="true">IF(I1067="","",xEURO(OFFSET(C1067,-M1067+1,0),J1067,OFFSET(C1067,-M1067+2,0),OFFSET(C1067,-M1067+2,0),OFFSET(C1067,-M1067+3,0)+AC1067,OFFSET(C1067,-M1067+4,0),1,0))</f>
        <v/>
      </c>
      <c r="W1067" s="175" t="str">
        <f aca="false">IF(I1067="","",(V1067-K1067)*I1067*10)</f>
        <v/>
      </c>
      <c r="X1067" s="175" t="str">
        <f aca="true">IF(I1067="","",xEURO(OFFSET(C1067,-M1067+1,0),J1067,OFFSET(C1067,-M1067+2,0),OFFSET(C1067,-M1067+2,0),OFFSET(C1067,-M1067+3,0)+AC1067,OFFSET(C1067,-M1067+4,0),1,2)/10*I1067)</f>
        <v/>
      </c>
      <c r="Y1067" s="248" t="str">
        <f aca="true">IF(I1067="","",xEURO(OFFSET(C1067,-M1067+1,0),J1067,OFFSET(C1067,-M1067+2,0),OFFSET(C1067,-M1067+2,0),OFFSET(C1067,-M1067+3,0)+AC1067,OFFSET(C1067,-M1067+4,0),1,3)/100*I1067*10000)</f>
        <v/>
      </c>
      <c r="Z1067" s="248" t="str">
        <f aca="true">IF(I1067="","",xEURO(OFFSET(C1067,-M1067+1,0),J1067,OFFSET(C1067,-M1067+2,0),OFFSET(C1067,-M1067+2,0),OFFSET(C1067,-M1067+3,0)+AC1067,OFFSET(C1067,-M1067+4,0),1,5)/365.25*I1067*10000)</f>
        <v/>
      </c>
      <c r="AB1067" s="249" t="str">
        <f aca="true">IF(D1067="","",xCalcSkew(OFFSET(C1067,-M1067,0),E1067-OFFSET(C1067,-M1067+1,0),b)/100)</f>
        <v/>
      </c>
      <c r="AC1067" s="249" t="str">
        <f aca="true">IF(I1067="","",xCalcSkew(OFFSET(C1067,-M1067,0),J1067-OFFSET(C1067,-M1067+1,0),b)/100)</f>
        <v/>
      </c>
      <c r="AE1067" s="0" t="n">
        <f aca="false">D1067*F1067*10000*-1</f>
        <v>-0</v>
      </c>
      <c r="AF1067" s="0" t="n">
        <f aca="false">I1067*K1067*10000*-1</f>
        <v>-0</v>
      </c>
      <c r="AG1067" s="0" t="n">
        <f aca="false">AE1067+AF1067</f>
        <v>-0</v>
      </c>
    </row>
    <row r="1068" customFormat="false" ht="12.75" hidden="false" customHeight="false" outlineLevel="0" collapsed="false">
      <c r="D1068" s="265"/>
      <c r="E1068" s="266"/>
      <c r="F1068" s="266"/>
      <c r="G1068" s="267"/>
      <c r="I1068" s="265"/>
      <c r="J1068" s="266"/>
      <c r="K1068" s="266"/>
      <c r="L1068" s="268"/>
      <c r="M1068" s="247" t="n">
        <f aca="false">M1067+1</f>
        <v>29</v>
      </c>
      <c r="N1068" s="175" t="str">
        <f aca="true">IF(D1068="","",xEURO(OFFSET(C1068,-M1068+1,0),E1068,OFFSET(C1068,-M1068+2,0),OFFSET(C1068,-M1068+2,0),OFFSET(C1068,-M1068+3,0)+AB1068,OFFSET(C1068,-M1068+4,0),0,1)*D1068)</f>
        <v/>
      </c>
      <c r="O1068" s="235" t="str">
        <f aca="true">IF(D1068="","",xEURO(OFFSET(C1068,-M1068+1,0),E1068,OFFSET(C1068,-M1068+2,0),OFFSET(C1068,-M1068+2,0),OFFSET(C1068,-M1068+3,0)+AB1068,OFFSET(C1068,-M1068+4,0),0,0))</f>
        <v/>
      </c>
      <c r="P1068" s="175" t="str">
        <f aca="false">IF(D1068="","",(O1068-F1068)*D1068*10)</f>
        <v/>
      </c>
      <c r="Q1068" s="175" t="str">
        <f aca="true">IF(D1068="","",xEURO(OFFSET(C1068,-M1068+1,0),E1068,OFFSET(C1068,-M1068+2,0),OFFSET(C1068,-M1068+2,0),OFFSET(C1068,-M1068+3,0)+AB1068,OFFSET(C1068,-M1068+4,0),0,2)/10*D1068)</f>
        <v/>
      </c>
      <c r="R1068" s="248" t="str">
        <f aca="true">IF(D1068="","",xEURO(OFFSET(C1068,-M1068+1,0),E1068,OFFSET(C1068,-M1068+2,0),OFFSET(C1068,-M1068+2,0),OFFSET(C1068,-M1068+3,0)+AB1068,OFFSET(C1068,-M1068+4,0),0,3)/100*D1068*10000)</f>
        <v/>
      </c>
      <c r="S1068" s="248" t="str">
        <f aca="true">IF(D1068="","",xEURO(OFFSET(C1068,-M1068+1,0),E1068,OFFSET(C1068,-M1068+2,0),OFFSET(C1068,-M1068+2,0),OFFSET(C1068,-M1068+3,0)+AB1068,OFFSET(C1068,-M1068+4,0),0,5)/365.25*D1068*10000)</f>
        <v/>
      </c>
      <c r="U1068" s="175" t="str">
        <f aca="true">IF(I1068="","",xEURO(OFFSET(C1068,-M1068+1,0),J1068,OFFSET(C1068,-M1068+2,0),OFFSET(C1068,-M1068+2,0),OFFSET(C1068,-M1068+3,0)+AC1068,OFFSET(C1068,-M1068+4,0),1,1)*I1068)</f>
        <v/>
      </c>
      <c r="V1068" s="235" t="str">
        <f aca="true">IF(I1068="","",xEURO(OFFSET(C1068,-M1068+1,0),J1068,OFFSET(C1068,-M1068+2,0),OFFSET(C1068,-M1068+2,0),OFFSET(C1068,-M1068+3,0)+AC1068,OFFSET(C1068,-M1068+4,0),1,0))</f>
        <v/>
      </c>
      <c r="W1068" s="175" t="str">
        <f aca="false">IF(I1068="","",(V1068-K1068)*I1068*10)</f>
        <v/>
      </c>
      <c r="X1068" s="175" t="str">
        <f aca="true">IF(I1068="","",xEURO(OFFSET(C1068,-M1068+1,0),J1068,OFFSET(C1068,-M1068+2,0),OFFSET(C1068,-M1068+2,0),OFFSET(C1068,-M1068+3,0)+AC1068,OFFSET(C1068,-M1068+4,0),1,2)/10*I1068)</f>
        <v/>
      </c>
      <c r="Y1068" s="248" t="str">
        <f aca="true">IF(I1068="","",xEURO(OFFSET(C1068,-M1068+1,0),J1068,OFFSET(C1068,-M1068+2,0),OFFSET(C1068,-M1068+2,0),OFFSET(C1068,-M1068+3,0)+AC1068,OFFSET(C1068,-M1068+4,0),1,3)/100*I1068*10000)</f>
        <v/>
      </c>
      <c r="Z1068" s="248" t="str">
        <f aca="true">IF(I1068="","",xEURO(OFFSET(C1068,-M1068+1,0),J1068,OFFSET(C1068,-M1068+2,0),OFFSET(C1068,-M1068+2,0),OFFSET(C1068,-M1068+3,0)+AC1068,OFFSET(C1068,-M1068+4,0),1,5)/365.25*I1068*10000)</f>
        <v/>
      </c>
      <c r="AB1068" s="249" t="str">
        <f aca="true">IF(D1068="","",xCalcSkew(OFFSET(C1068,-M1068,0),E1068-OFFSET(C1068,-M1068+1,0),b)/100)</f>
        <v/>
      </c>
      <c r="AC1068" s="249" t="str">
        <f aca="true">IF(I1068="","",xCalcSkew(OFFSET(C1068,-M1068,0),J1068-OFFSET(C1068,-M1068+1,0),b)/100)</f>
        <v/>
      </c>
      <c r="AE1068" s="0" t="n">
        <f aca="false">D1068*F1068*10000*-1</f>
        <v>-0</v>
      </c>
      <c r="AF1068" s="0" t="n">
        <f aca="false">I1068*K1068*10000*-1</f>
        <v>-0</v>
      </c>
      <c r="AG1068" s="0" t="n">
        <f aca="false">AE1068+AF1068</f>
        <v>-0</v>
      </c>
    </row>
    <row r="1069" customFormat="false" ht="12.75" hidden="false" customHeight="false" outlineLevel="0" collapsed="false">
      <c r="D1069" s="265"/>
      <c r="E1069" s="266"/>
      <c r="F1069" s="266"/>
      <c r="G1069" s="267"/>
      <c r="I1069" s="265"/>
      <c r="J1069" s="266"/>
      <c r="K1069" s="266"/>
      <c r="L1069" s="268"/>
      <c r="M1069" s="247" t="n">
        <f aca="false">M1068+1</f>
        <v>30</v>
      </c>
      <c r="N1069" s="175" t="str">
        <f aca="true">IF(D1069="","",xEURO(OFFSET(C1069,-M1069+1,0),E1069,OFFSET(C1069,-M1069+2,0),OFFSET(C1069,-M1069+2,0),OFFSET(C1069,-M1069+3,0)+AB1069,OFFSET(C1069,-M1069+4,0),0,1)*D1069)</f>
        <v/>
      </c>
      <c r="O1069" s="235" t="str">
        <f aca="true">IF(D1069="","",xEURO(OFFSET(C1069,-M1069+1,0),E1069,OFFSET(C1069,-M1069+2,0),OFFSET(C1069,-M1069+2,0),OFFSET(C1069,-M1069+3,0)+AB1069,OFFSET(C1069,-M1069+4,0),0,0))</f>
        <v/>
      </c>
      <c r="P1069" s="175" t="str">
        <f aca="false">IF(D1069="","",(O1069-F1069)*D1069*10)</f>
        <v/>
      </c>
      <c r="Q1069" s="175" t="str">
        <f aca="true">IF(D1069="","",xEURO(OFFSET(C1069,-M1069+1,0),E1069,OFFSET(C1069,-M1069+2,0),OFFSET(C1069,-M1069+2,0),OFFSET(C1069,-M1069+3,0)+AB1069,OFFSET(C1069,-M1069+4,0),0,2)/10*D1069)</f>
        <v/>
      </c>
      <c r="R1069" s="248" t="str">
        <f aca="true">IF(D1069="","",xEURO(OFFSET(C1069,-M1069+1,0),E1069,OFFSET(C1069,-M1069+2,0),OFFSET(C1069,-M1069+2,0),OFFSET(C1069,-M1069+3,0)+AB1069,OFFSET(C1069,-M1069+4,0),0,3)/100*D1069*10000)</f>
        <v/>
      </c>
      <c r="S1069" s="248" t="str">
        <f aca="true">IF(D1069="","",xEURO(OFFSET(C1069,-M1069+1,0),E1069,OFFSET(C1069,-M1069+2,0),OFFSET(C1069,-M1069+2,0),OFFSET(C1069,-M1069+3,0)+AB1069,OFFSET(C1069,-M1069+4,0),0,5)/365.25*D1069*10000)</f>
        <v/>
      </c>
      <c r="U1069" s="175" t="str">
        <f aca="true">IF(I1069="","",xEURO(OFFSET(C1069,-M1069+1,0),J1069,OFFSET(C1069,-M1069+2,0),OFFSET(C1069,-M1069+2,0),OFFSET(C1069,-M1069+3,0)+AC1069,OFFSET(C1069,-M1069+4,0),1,1)*I1069)</f>
        <v/>
      </c>
      <c r="V1069" s="235" t="str">
        <f aca="true">IF(I1069="","",xEURO(OFFSET(C1069,-M1069+1,0),J1069,OFFSET(C1069,-M1069+2,0),OFFSET(C1069,-M1069+2,0),OFFSET(C1069,-M1069+3,0)+AC1069,OFFSET(C1069,-M1069+4,0),1,0))</f>
        <v/>
      </c>
      <c r="W1069" s="175" t="str">
        <f aca="false">IF(I1069="","",(V1069-K1069)*I1069*10)</f>
        <v/>
      </c>
      <c r="X1069" s="175" t="str">
        <f aca="true">IF(I1069="","",xEURO(OFFSET(C1069,-M1069+1,0),J1069,OFFSET(C1069,-M1069+2,0),OFFSET(C1069,-M1069+2,0),OFFSET(C1069,-M1069+3,0)+AC1069,OFFSET(C1069,-M1069+4,0),1,2)/10*I1069)</f>
        <v/>
      </c>
      <c r="Y1069" s="248" t="str">
        <f aca="true">IF(I1069="","",xEURO(OFFSET(C1069,-M1069+1,0),J1069,OFFSET(C1069,-M1069+2,0),OFFSET(C1069,-M1069+2,0),OFFSET(C1069,-M1069+3,0)+AC1069,OFFSET(C1069,-M1069+4,0),1,3)/100*I1069*10000)</f>
        <v/>
      </c>
      <c r="Z1069" s="248" t="str">
        <f aca="true">IF(I1069="","",xEURO(OFFSET(C1069,-M1069+1,0),J1069,OFFSET(C1069,-M1069+2,0),OFFSET(C1069,-M1069+2,0),OFFSET(C1069,-M1069+3,0)+AC1069,OFFSET(C1069,-M1069+4,0),1,5)/365.25*I1069*10000)</f>
        <v/>
      </c>
      <c r="AB1069" s="249" t="str">
        <f aca="true">IF(D1069="","",xCalcSkew(OFFSET(C1069,-M1069,0),E1069-OFFSET(C1069,-M1069+1,0),b)/100)</f>
        <v/>
      </c>
      <c r="AC1069" s="249" t="str">
        <f aca="true">IF(I1069="","",xCalcSkew(OFFSET(C1069,-M1069,0),J1069-OFFSET(C1069,-M1069+1,0),b)/100)</f>
        <v/>
      </c>
      <c r="AE1069" s="0" t="n">
        <f aca="false">D1069*F1069*10000*-1</f>
        <v>-0</v>
      </c>
      <c r="AF1069" s="0" t="n">
        <f aca="false">I1069*K1069*10000*-1</f>
        <v>-0</v>
      </c>
      <c r="AG1069" s="0" t="n">
        <f aca="false">AE1069+AF1069</f>
        <v>-0</v>
      </c>
    </row>
    <row r="1070" customFormat="false" ht="12.75" hidden="false" customHeight="false" outlineLevel="0" collapsed="false">
      <c r="D1070" s="265"/>
      <c r="E1070" s="266"/>
      <c r="F1070" s="266"/>
      <c r="G1070" s="267"/>
      <c r="I1070" s="265"/>
      <c r="J1070" s="266"/>
      <c r="K1070" s="266"/>
      <c r="L1070" s="268"/>
      <c r="M1070" s="247" t="n">
        <f aca="false">M1069+1</f>
        <v>31</v>
      </c>
      <c r="N1070" s="175" t="str">
        <f aca="true">IF(D1070="","",xEURO(OFFSET(C1070,-M1070+1,0),E1070,OFFSET(C1070,-M1070+2,0),OFFSET(C1070,-M1070+2,0),OFFSET(C1070,-M1070+3,0)+AB1070,OFFSET(C1070,-M1070+4,0),0,1)*D1070)</f>
        <v/>
      </c>
      <c r="O1070" s="235" t="str">
        <f aca="true">IF(D1070="","",xEURO(OFFSET(C1070,-M1070+1,0),E1070,OFFSET(C1070,-M1070+2,0),OFFSET(C1070,-M1070+2,0),OFFSET(C1070,-M1070+3,0)+AB1070,OFFSET(C1070,-M1070+4,0),0,0))</f>
        <v/>
      </c>
      <c r="P1070" s="175" t="str">
        <f aca="false">IF(D1070="","",(O1070-F1070)*D1070*10)</f>
        <v/>
      </c>
      <c r="Q1070" s="175" t="str">
        <f aca="true">IF(D1070="","",xEURO(OFFSET(C1070,-M1070+1,0),E1070,OFFSET(C1070,-M1070+2,0),OFFSET(C1070,-M1070+2,0),OFFSET(C1070,-M1070+3,0)+AB1070,OFFSET(C1070,-M1070+4,0),0,2)/10*D1070)</f>
        <v/>
      </c>
      <c r="R1070" s="248" t="str">
        <f aca="true">IF(D1070="","",xEURO(OFFSET(C1070,-M1070+1,0),E1070,OFFSET(C1070,-M1070+2,0),OFFSET(C1070,-M1070+2,0),OFFSET(C1070,-M1070+3,0)+AB1070,OFFSET(C1070,-M1070+4,0),0,3)/100*D1070*10000)</f>
        <v/>
      </c>
      <c r="S1070" s="248" t="str">
        <f aca="true">IF(D1070="","",xEURO(OFFSET(C1070,-M1070+1,0),E1070,OFFSET(C1070,-M1070+2,0),OFFSET(C1070,-M1070+2,0),OFFSET(C1070,-M1070+3,0)+AB1070,OFFSET(C1070,-M1070+4,0),0,5)/365.25*D1070*10000)</f>
        <v/>
      </c>
      <c r="U1070" s="175" t="str">
        <f aca="true">IF(I1070="","",xEURO(OFFSET(C1070,-M1070+1,0),J1070,OFFSET(C1070,-M1070+2,0),OFFSET(C1070,-M1070+2,0),OFFSET(C1070,-M1070+3,0)+AC1070,OFFSET(C1070,-M1070+4,0),1,1)*I1070)</f>
        <v/>
      </c>
      <c r="V1070" s="235" t="str">
        <f aca="true">IF(I1070="","",xEURO(OFFSET(C1070,-M1070+1,0),J1070,OFFSET(C1070,-M1070+2,0),OFFSET(C1070,-M1070+2,0),OFFSET(C1070,-M1070+3,0)+AC1070,OFFSET(C1070,-M1070+4,0),1,0))</f>
        <v/>
      </c>
      <c r="W1070" s="175" t="str">
        <f aca="false">IF(I1070="","",(V1070-K1070)*I1070*10)</f>
        <v/>
      </c>
      <c r="X1070" s="175" t="str">
        <f aca="true">IF(I1070="","",xEURO(OFFSET(C1070,-M1070+1,0),J1070,OFFSET(C1070,-M1070+2,0),OFFSET(C1070,-M1070+2,0),OFFSET(C1070,-M1070+3,0)+AC1070,OFFSET(C1070,-M1070+4,0),1,2)/10*I1070)</f>
        <v/>
      </c>
      <c r="Y1070" s="248" t="str">
        <f aca="true">IF(I1070="","",xEURO(OFFSET(C1070,-M1070+1,0),J1070,OFFSET(C1070,-M1070+2,0),OFFSET(C1070,-M1070+2,0),OFFSET(C1070,-M1070+3,0)+AC1070,OFFSET(C1070,-M1070+4,0),1,3)/100*I1070*10000)</f>
        <v/>
      </c>
      <c r="Z1070" s="248" t="str">
        <f aca="true">IF(I1070="","",xEURO(OFFSET(C1070,-M1070+1,0),J1070,OFFSET(C1070,-M1070+2,0),OFFSET(C1070,-M1070+2,0),OFFSET(C1070,-M1070+3,0)+AC1070,OFFSET(C1070,-M1070+4,0),1,5)/365.25*I1070*10000)</f>
        <v/>
      </c>
      <c r="AB1070" s="249" t="str">
        <f aca="true">IF(D1070="","",xCalcSkew(OFFSET(C1070,-M1070,0),E1070-OFFSET(C1070,-M1070+1,0),b)/100)</f>
        <v/>
      </c>
      <c r="AC1070" s="249" t="str">
        <f aca="true">IF(I1070="","",xCalcSkew(OFFSET(C1070,-M1070,0),J1070-OFFSET(C1070,-M1070+1,0),b)/100)</f>
        <v/>
      </c>
      <c r="AE1070" s="0" t="n">
        <f aca="false">D1070*F1070*10000*-1</f>
        <v>-0</v>
      </c>
      <c r="AF1070" s="0" t="n">
        <f aca="false">I1070*K1070*10000*-1</f>
        <v>-0</v>
      </c>
      <c r="AG1070" s="0" t="n">
        <f aca="false">AE1070+AF1070</f>
        <v>-0</v>
      </c>
    </row>
    <row r="1071" customFormat="false" ht="12.75" hidden="false" customHeight="false" outlineLevel="0" collapsed="false">
      <c r="D1071" s="265"/>
      <c r="E1071" s="266"/>
      <c r="F1071" s="266"/>
      <c r="G1071" s="267"/>
      <c r="I1071" s="265"/>
      <c r="J1071" s="266"/>
      <c r="K1071" s="266"/>
      <c r="L1071" s="268"/>
      <c r="M1071" s="247" t="n">
        <f aca="false">M1070+1</f>
        <v>32</v>
      </c>
      <c r="N1071" s="175" t="str">
        <f aca="true">IF(D1071="","",xEURO(OFFSET(C1071,-M1071+1,0),E1071,OFFSET(C1071,-M1071+2,0),OFFSET(C1071,-M1071+2,0),OFFSET(C1071,-M1071+3,0)+AB1071,OFFSET(C1071,-M1071+4,0),0,1)*D1071)</f>
        <v/>
      </c>
      <c r="O1071" s="235" t="str">
        <f aca="true">IF(D1071="","",xEURO(OFFSET(C1071,-M1071+1,0),E1071,OFFSET(C1071,-M1071+2,0),OFFSET(C1071,-M1071+2,0),OFFSET(C1071,-M1071+3,0)+AB1071,OFFSET(C1071,-M1071+4,0),0,0))</f>
        <v/>
      </c>
      <c r="P1071" s="175" t="str">
        <f aca="false">IF(D1071="","",(O1071-F1071)*D1071*10)</f>
        <v/>
      </c>
      <c r="Q1071" s="175" t="str">
        <f aca="true">IF(D1071="","",xEURO(OFFSET(C1071,-M1071+1,0),E1071,OFFSET(C1071,-M1071+2,0),OFFSET(C1071,-M1071+2,0),OFFSET(C1071,-M1071+3,0)+AB1071,OFFSET(C1071,-M1071+4,0),0,2)/10*D1071)</f>
        <v/>
      </c>
      <c r="R1071" s="248" t="str">
        <f aca="true">IF(D1071="","",xEURO(OFFSET(C1071,-M1071+1,0),E1071,OFFSET(C1071,-M1071+2,0),OFFSET(C1071,-M1071+2,0),OFFSET(C1071,-M1071+3,0)+AB1071,OFFSET(C1071,-M1071+4,0),0,3)/100*D1071*10000)</f>
        <v/>
      </c>
      <c r="S1071" s="248" t="str">
        <f aca="true">IF(D1071="","",xEURO(OFFSET(C1071,-M1071+1,0),E1071,OFFSET(C1071,-M1071+2,0),OFFSET(C1071,-M1071+2,0),OFFSET(C1071,-M1071+3,0)+AB1071,OFFSET(C1071,-M1071+4,0),0,5)/365.25*D1071*10000)</f>
        <v/>
      </c>
      <c r="U1071" s="175" t="str">
        <f aca="true">IF(I1071="","",xEURO(OFFSET(C1071,-M1071+1,0),J1071,OFFSET(C1071,-M1071+2,0),OFFSET(C1071,-M1071+2,0),OFFSET(C1071,-M1071+3,0)+AC1071,OFFSET(C1071,-M1071+4,0),1,1)*I1071)</f>
        <v/>
      </c>
      <c r="V1071" s="235" t="str">
        <f aca="true">IF(I1071="","",xEURO(OFFSET(C1071,-M1071+1,0),J1071,OFFSET(C1071,-M1071+2,0),OFFSET(C1071,-M1071+2,0),OFFSET(C1071,-M1071+3,0)+AC1071,OFFSET(C1071,-M1071+4,0),1,0))</f>
        <v/>
      </c>
      <c r="W1071" s="175" t="str">
        <f aca="false">IF(I1071="","",(V1071-K1071)*I1071*10)</f>
        <v/>
      </c>
      <c r="X1071" s="175" t="str">
        <f aca="true">IF(I1071="","",xEURO(OFFSET(C1071,-M1071+1,0),J1071,OFFSET(C1071,-M1071+2,0),OFFSET(C1071,-M1071+2,0),OFFSET(C1071,-M1071+3,0)+AC1071,OFFSET(C1071,-M1071+4,0),1,2)/10*I1071)</f>
        <v/>
      </c>
      <c r="Y1071" s="248" t="str">
        <f aca="true">IF(I1071="","",xEURO(OFFSET(C1071,-M1071+1,0),J1071,OFFSET(C1071,-M1071+2,0),OFFSET(C1071,-M1071+2,0),OFFSET(C1071,-M1071+3,0)+AC1071,OFFSET(C1071,-M1071+4,0),1,3)/100*I1071*10000)</f>
        <v/>
      </c>
      <c r="Z1071" s="248" t="str">
        <f aca="true">IF(I1071="","",xEURO(OFFSET(C1071,-M1071+1,0),J1071,OFFSET(C1071,-M1071+2,0),OFFSET(C1071,-M1071+2,0),OFFSET(C1071,-M1071+3,0)+AC1071,OFFSET(C1071,-M1071+4,0),1,5)/365.25*I1071*10000)</f>
        <v/>
      </c>
      <c r="AB1071" s="249" t="str">
        <f aca="true">IF(D1071="","",xCalcSkew(OFFSET(C1071,-M1071,0),E1071-OFFSET(C1071,-M1071+1,0),b)/100)</f>
        <v/>
      </c>
      <c r="AC1071" s="249" t="str">
        <f aca="true">IF(I1071="","",xCalcSkew(OFFSET(C1071,-M1071,0),J1071-OFFSET(C1071,-M1071+1,0),b)/100)</f>
        <v/>
      </c>
      <c r="AE1071" s="0" t="n">
        <f aca="false">D1071*F1071*10000*-1</f>
        <v>-0</v>
      </c>
      <c r="AF1071" s="0" t="n">
        <f aca="false">I1071*K1071*10000*-1</f>
        <v>-0</v>
      </c>
      <c r="AG1071" s="0" t="n">
        <f aca="false">AE1071+AF1071</f>
        <v>-0</v>
      </c>
    </row>
    <row r="1072" customFormat="false" ht="12.75" hidden="false" customHeight="false" outlineLevel="0" collapsed="false">
      <c r="D1072" s="265"/>
      <c r="E1072" s="266"/>
      <c r="F1072" s="266"/>
      <c r="G1072" s="267"/>
      <c r="I1072" s="265"/>
      <c r="J1072" s="266"/>
      <c r="K1072" s="266"/>
      <c r="L1072" s="268"/>
      <c r="M1072" s="247" t="n">
        <f aca="false">M1071+1</f>
        <v>33</v>
      </c>
      <c r="N1072" s="175" t="str">
        <f aca="true">IF(D1072="","",xEURO(OFFSET(C1072,-M1072+1,0),E1072,OFFSET(C1072,-M1072+2,0),OFFSET(C1072,-M1072+2,0),OFFSET(C1072,-M1072+3,0)+AB1072,OFFSET(C1072,-M1072+4,0),0,1)*D1072)</f>
        <v/>
      </c>
      <c r="O1072" s="235" t="str">
        <f aca="true">IF(D1072="","",xEURO(OFFSET(C1072,-M1072+1,0),E1072,OFFSET(C1072,-M1072+2,0),OFFSET(C1072,-M1072+2,0),OFFSET(C1072,-M1072+3,0)+AB1072,OFFSET(C1072,-M1072+4,0),0,0))</f>
        <v/>
      </c>
      <c r="P1072" s="175" t="str">
        <f aca="false">IF(D1072="","",(O1072-F1072)*D1072*10)</f>
        <v/>
      </c>
      <c r="Q1072" s="175" t="str">
        <f aca="true">IF(D1072="","",xEURO(OFFSET(C1072,-M1072+1,0),E1072,OFFSET(C1072,-M1072+2,0),OFFSET(C1072,-M1072+2,0),OFFSET(C1072,-M1072+3,0)+AB1072,OFFSET(C1072,-M1072+4,0),0,2)/10*D1072)</f>
        <v/>
      </c>
      <c r="R1072" s="248" t="str">
        <f aca="true">IF(D1072="","",xEURO(OFFSET(C1072,-M1072+1,0),E1072,OFFSET(C1072,-M1072+2,0),OFFSET(C1072,-M1072+2,0),OFFSET(C1072,-M1072+3,0)+AB1072,OFFSET(C1072,-M1072+4,0),0,3)/100*D1072*10000)</f>
        <v/>
      </c>
      <c r="S1072" s="248" t="str">
        <f aca="true">IF(D1072="","",xEURO(OFFSET(C1072,-M1072+1,0),E1072,OFFSET(C1072,-M1072+2,0),OFFSET(C1072,-M1072+2,0),OFFSET(C1072,-M1072+3,0)+AB1072,OFFSET(C1072,-M1072+4,0),0,5)/365.25*D1072*10000)</f>
        <v/>
      </c>
      <c r="U1072" s="175" t="str">
        <f aca="true">IF(I1072="","",xEURO(OFFSET(C1072,-M1072+1,0),J1072,OFFSET(C1072,-M1072+2,0),OFFSET(C1072,-M1072+2,0),OFFSET(C1072,-M1072+3,0)+AC1072,OFFSET(C1072,-M1072+4,0),1,1)*I1072)</f>
        <v/>
      </c>
      <c r="V1072" s="235" t="str">
        <f aca="true">IF(I1072="","",xEURO(OFFSET(C1072,-M1072+1,0),J1072,OFFSET(C1072,-M1072+2,0),OFFSET(C1072,-M1072+2,0),OFFSET(C1072,-M1072+3,0)+AC1072,OFFSET(C1072,-M1072+4,0),1,0))</f>
        <v/>
      </c>
      <c r="W1072" s="175" t="str">
        <f aca="false">IF(I1072="","",(V1072-K1072)*I1072*10)</f>
        <v/>
      </c>
      <c r="X1072" s="175" t="str">
        <f aca="true">IF(I1072="","",xEURO(OFFSET(C1072,-M1072+1,0),J1072,OFFSET(C1072,-M1072+2,0),OFFSET(C1072,-M1072+2,0),OFFSET(C1072,-M1072+3,0)+AC1072,OFFSET(C1072,-M1072+4,0),1,2)/10*I1072)</f>
        <v/>
      </c>
      <c r="Y1072" s="248" t="str">
        <f aca="true">IF(I1072="","",xEURO(OFFSET(C1072,-M1072+1,0),J1072,OFFSET(C1072,-M1072+2,0),OFFSET(C1072,-M1072+2,0),OFFSET(C1072,-M1072+3,0)+AC1072,OFFSET(C1072,-M1072+4,0),1,3)/100*I1072*10000)</f>
        <v/>
      </c>
      <c r="Z1072" s="248" t="str">
        <f aca="true">IF(I1072="","",xEURO(OFFSET(C1072,-M1072+1,0),J1072,OFFSET(C1072,-M1072+2,0),OFFSET(C1072,-M1072+2,0),OFFSET(C1072,-M1072+3,0)+AC1072,OFFSET(C1072,-M1072+4,0),1,5)/365.25*I1072*10000)</f>
        <v/>
      </c>
      <c r="AB1072" s="249" t="str">
        <f aca="true">IF(D1072="","",xCalcSkew(OFFSET(C1072,-M1072,0),E1072-OFFSET(C1072,-M1072+1,0),b)/100)</f>
        <v/>
      </c>
      <c r="AC1072" s="249" t="str">
        <f aca="true">IF(I1072="","",xCalcSkew(OFFSET(C1072,-M1072,0),J1072-OFFSET(C1072,-M1072+1,0),b)/100)</f>
        <v/>
      </c>
      <c r="AE1072" s="0" t="n">
        <f aca="false">D1072*F1072*10000*-1</f>
        <v>-0</v>
      </c>
      <c r="AF1072" s="0" t="n">
        <f aca="false">I1072*K1072*10000*-1</f>
        <v>-0</v>
      </c>
      <c r="AG1072" s="0" t="n">
        <f aca="false">AE1072+AF1072</f>
        <v>-0</v>
      </c>
    </row>
    <row r="1073" customFormat="false" ht="12.75" hidden="false" customHeight="false" outlineLevel="0" collapsed="false">
      <c r="D1073" s="265"/>
      <c r="E1073" s="266"/>
      <c r="F1073" s="266"/>
      <c r="G1073" s="267"/>
      <c r="I1073" s="265"/>
      <c r="J1073" s="266"/>
      <c r="K1073" s="266"/>
      <c r="L1073" s="268"/>
      <c r="M1073" s="247" t="n">
        <f aca="false">M1072+1</f>
        <v>34</v>
      </c>
      <c r="N1073" s="175" t="str">
        <f aca="true">IF(D1073="","",xEURO(OFFSET(C1073,-M1073+1,0),E1073,OFFSET(C1073,-M1073+2,0),OFFSET(C1073,-M1073+2,0),OFFSET(C1073,-M1073+3,0)+AB1073,OFFSET(C1073,-M1073+4,0),0,1)*D1073)</f>
        <v/>
      </c>
      <c r="O1073" s="235" t="str">
        <f aca="true">IF(D1073="","",xEURO(OFFSET(C1073,-M1073+1,0),E1073,OFFSET(C1073,-M1073+2,0),OFFSET(C1073,-M1073+2,0),OFFSET(C1073,-M1073+3,0)+AB1073,OFFSET(C1073,-M1073+4,0),0,0))</f>
        <v/>
      </c>
      <c r="P1073" s="175" t="str">
        <f aca="false">IF(D1073="","",(O1073-F1073)*D1073*10)</f>
        <v/>
      </c>
      <c r="Q1073" s="175" t="str">
        <f aca="true">IF(D1073="","",xEURO(OFFSET(C1073,-M1073+1,0),E1073,OFFSET(C1073,-M1073+2,0),OFFSET(C1073,-M1073+2,0),OFFSET(C1073,-M1073+3,0)+AB1073,OFFSET(C1073,-M1073+4,0),0,2)/10*D1073)</f>
        <v/>
      </c>
      <c r="R1073" s="248" t="str">
        <f aca="true">IF(D1073="","",xEURO(OFFSET(C1073,-M1073+1,0),E1073,OFFSET(C1073,-M1073+2,0),OFFSET(C1073,-M1073+2,0),OFFSET(C1073,-M1073+3,0)+AB1073,OFFSET(C1073,-M1073+4,0),0,3)/100*D1073*10000)</f>
        <v/>
      </c>
      <c r="S1073" s="248" t="str">
        <f aca="true">IF(D1073="","",xEURO(OFFSET(C1073,-M1073+1,0),E1073,OFFSET(C1073,-M1073+2,0),OFFSET(C1073,-M1073+2,0),OFFSET(C1073,-M1073+3,0)+AB1073,OFFSET(C1073,-M1073+4,0),0,5)/365.25*D1073*10000)</f>
        <v/>
      </c>
      <c r="U1073" s="175" t="str">
        <f aca="true">IF(I1073="","",xEURO(OFFSET(C1073,-M1073+1,0),J1073,OFFSET(C1073,-M1073+2,0),OFFSET(C1073,-M1073+2,0),OFFSET(C1073,-M1073+3,0)+AC1073,OFFSET(C1073,-M1073+4,0),1,1)*I1073)</f>
        <v/>
      </c>
      <c r="V1073" s="235" t="str">
        <f aca="true">IF(I1073="","",xEURO(OFFSET(C1073,-M1073+1,0),J1073,OFFSET(C1073,-M1073+2,0),OFFSET(C1073,-M1073+2,0),OFFSET(C1073,-M1073+3,0)+AC1073,OFFSET(C1073,-M1073+4,0),1,0))</f>
        <v/>
      </c>
      <c r="W1073" s="175" t="str">
        <f aca="false">IF(I1073="","",(V1073-K1073)*I1073*10)</f>
        <v/>
      </c>
      <c r="X1073" s="175" t="str">
        <f aca="true">IF(I1073="","",xEURO(OFFSET(C1073,-M1073+1,0),J1073,OFFSET(C1073,-M1073+2,0),OFFSET(C1073,-M1073+2,0),OFFSET(C1073,-M1073+3,0)+AC1073,OFFSET(C1073,-M1073+4,0),1,2)/10*I1073)</f>
        <v/>
      </c>
      <c r="Y1073" s="248" t="str">
        <f aca="true">IF(I1073="","",xEURO(OFFSET(C1073,-M1073+1,0),J1073,OFFSET(C1073,-M1073+2,0),OFFSET(C1073,-M1073+2,0),OFFSET(C1073,-M1073+3,0)+AC1073,OFFSET(C1073,-M1073+4,0),1,3)/100*I1073*10000)</f>
        <v/>
      </c>
      <c r="Z1073" s="248" t="str">
        <f aca="true">IF(I1073="","",xEURO(OFFSET(C1073,-M1073+1,0),J1073,OFFSET(C1073,-M1073+2,0),OFFSET(C1073,-M1073+2,0),OFFSET(C1073,-M1073+3,0)+AC1073,OFFSET(C1073,-M1073+4,0),1,5)/365.25*I1073*10000)</f>
        <v/>
      </c>
      <c r="AB1073" s="249" t="str">
        <f aca="true">IF(D1073="","",xCalcSkew(OFFSET(C1073,-M1073,0),E1073-OFFSET(C1073,-M1073+1,0),b)/100)</f>
        <v/>
      </c>
      <c r="AC1073" s="249" t="str">
        <f aca="true">IF(I1073="","",xCalcSkew(OFFSET(C1073,-M1073,0),J1073-OFFSET(C1073,-M1073+1,0),b)/100)</f>
        <v/>
      </c>
      <c r="AE1073" s="0" t="n">
        <f aca="false">D1073*F1073*10000*-1</f>
        <v>-0</v>
      </c>
      <c r="AF1073" s="0" t="n">
        <f aca="false">I1073*K1073*10000*-1</f>
        <v>-0</v>
      </c>
      <c r="AG1073" s="0" t="n">
        <f aca="false">AE1073+AF1073</f>
        <v>-0</v>
      </c>
    </row>
    <row r="1074" customFormat="false" ht="12.75" hidden="false" customHeight="false" outlineLevel="0" collapsed="false">
      <c r="D1074" s="265"/>
      <c r="E1074" s="266"/>
      <c r="F1074" s="266"/>
      <c r="G1074" s="267"/>
      <c r="I1074" s="265"/>
      <c r="J1074" s="266"/>
      <c r="K1074" s="266"/>
      <c r="L1074" s="268"/>
      <c r="M1074" s="247" t="n">
        <f aca="false">M1073+1</f>
        <v>35</v>
      </c>
      <c r="N1074" s="175" t="str">
        <f aca="true">IF(D1074="","",xEURO(OFFSET(C1074,-M1074+1,0),E1074,OFFSET(C1074,-M1074+2,0),OFFSET(C1074,-M1074+2,0),OFFSET(C1074,-M1074+3,0)+AB1074,OFFSET(C1074,-M1074+4,0),0,1)*D1074)</f>
        <v/>
      </c>
      <c r="O1074" s="235" t="str">
        <f aca="true">IF(D1074="","",xEURO(OFFSET(C1074,-M1074+1,0),E1074,OFFSET(C1074,-M1074+2,0),OFFSET(C1074,-M1074+2,0),OFFSET(C1074,-M1074+3,0)+AB1074,OFFSET(C1074,-M1074+4,0),0,0))</f>
        <v/>
      </c>
      <c r="P1074" s="175" t="str">
        <f aca="false">IF(D1074="","",(O1074-F1074)*D1074*10)</f>
        <v/>
      </c>
      <c r="Q1074" s="175" t="str">
        <f aca="true">IF(D1074="","",xEURO(OFFSET(C1074,-M1074+1,0),E1074,OFFSET(C1074,-M1074+2,0),OFFSET(C1074,-M1074+2,0),OFFSET(C1074,-M1074+3,0)+AB1074,OFFSET(C1074,-M1074+4,0),0,2)/10*D1074)</f>
        <v/>
      </c>
      <c r="R1074" s="248" t="str">
        <f aca="true">IF(D1074="","",xEURO(OFFSET(C1074,-M1074+1,0),E1074,OFFSET(C1074,-M1074+2,0),OFFSET(C1074,-M1074+2,0),OFFSET(C1074,-M1074+3,0)+AB1074,OFFSET(C1074,-M1074+4,0),0,3)/100*D1074*10000)</f>
        <v/>
      </c>
      <c r="S1074" s="248" t="str">
        <f aca="true">IF(D1074="","",xEURO(OFFSET(C1074,-M1074+1,0),E1074,OFFSET(C1074,-M1074+2,0),OFFSET(C1074,-M1074+2,0),OFFSET(C1074,-M1074+3,0)+AB1074,OFFSET(C1074,-M1074+4,0),0,5)/365.25*D1074*10000)</f>
        <v/>
      </c>
      <c r="U1074" s="175" t="str">
        <f aca="true">IF(I1074="","",xEURO(OFFSET(C1074,-M1074+1,0),J1074,OFFSET(C1074,-M1074+2,0),OFFSET(C1074,-M1074+2,0),OFFSET(C1074,-M1074+3,0)+AC1074,OFFSET(C1074,-M1074+4,0),1,1)*I1074)</f>
        <v/>
      </c>
      <c r="V1074" s="235" t="str">
        <f aca="true">IF(I1074="","",xEURO(OFFSET(C1074,-M1074+1,0),J1074,OFFSET(C1074,-M1074+2,0),OFFSET(C1074,-M1074+2,0),OFFSET(C1074,-M1074+3,0)+AC1074,OFFSET(C1074,-M1074+4,0),1,0))</f>
        <v/>
      </c>
      <c r="W1074" s="175" t="str">
        <f aca="false">IF(I1074="","",(V1074-K1074)*I1074*10)</f>
        <v/>
      </c>
      <c r="X1074" s="175" t="str">
        <f aca="true">IF(I1074="","",xEURO(OFFSET(C1074,-M1074+1,0),J1074,OFFSET(C1074,-M1074+2,0),OFFSET(C1074,-M1074+2,0),OFFSET(C1074,-M1074+3,0)+AC1074,OFFSET(C1074,-M1074+4,0),1,2)/10*I1074)</f>
        <v/>
      </c>
      <c r="Y1074" s="248" t="str">
        <f aca="true">IF(I1074="","",xEURO(OFFSET(C1074,-M1074+1,0),J1074,OFFSET(C1074,-M1074+2,0),OFFSET(C1074,-M1074+2,0),OFFSET(C1074,-M1074+3,0)+AC1074,OFFSET(C1074,-M1074+4,0),1,3)/100*I1074*10000)</f>
        <v/>
      </c>
      <c r="Z1074" s="248" t="str">
        <f aca="true">IF(I1074="","",xEURO(OFFSET(C1074,-M1074+1,0),J1074,OFFSET(C1074,-M1074+2,0),OFFSET(C1074,-M1074+2,0),OFFSET(C1074,-M1074+3,0)+AC1074,OFFSET(C1074,-M1074+4,0),1,5)/365.25*I1074*10000)</f>
        <v/>
      </c>
      <c r="AB1074" s="249" t="str">
        <f aca="true">IF(D1074="","",xCalcSkew(OFFSET(C1074,-M1074,0),E1074-OFFSET(C1074,-M1074+1,0),b)/100)</f>
        <v/>
      </c>
      <c r="AC1074" s="249" t="str">
        <f aca="true">IF(I1074="","",xCalcSkew(OFFSET(C1074,-M1074,0),J1074-OFFSET(C1074,-M1074+1,0),b)/100)</f>
        <v/>
      </c>
      <c r="AE1074" s="0" t="n">
        <f aca="false">D1074*F1074*10000*-1</f>
        <v>-0</v>
      </c>
      <c r="AF1074" s="0" t="n">
        <f aca="false">I1074*K1074*10000*-1</f>
        <v>-0</v>
      </c>
      <c r="AG1074" s="0" t="n">
        <f aca="false">AE1074+AF1074</f>
        <v>-0</v>
      </c>
    </row>
    <row r="1075" customFormat="false" ht="12.75" hidden="false" customHeight="false" outlineLevel="0" collapsed="false">
      <c r="D1075" s="274" t="n">
        <f aca="true">SUM(INDIRECT(CONCATENATE(ADDRESS(ROW(D1039),COLUMN(D1039)),":",ADDRESS(ROW()-1,COLUMN()))))</f>
        <v>0</v>
      </c>
      <c r="I1075" s="274" t="n">
        <f aca="true">SUM(INDIRECT(CONCATENATE(ADDRESS(ROW(I1039),COLUMN(I1039)),":",ADDRESS(ROW()-1,COLUMN()))))</f>
        <v>0</v>
      </c>
      <c r="J1075" s="170"/>
      <c r="K1075" s="170"/>
      <c r="L1075" s="170"/>
      <c r="N1075" s="274" t="n">
        <f aca="true">SUM(INDIRECT(CONCATENATE(ADDRESS(ROW(N1039),COLUMN(N1039)),":",ADDRESS(ROW()-1,COLUMN()))))</f>
        <v>0</v>
      </c>
      <c r="O1075" s="274" t="n">
        <f aca="true">SUM(INDIRECT(CONCATENATE(ADDRESS(ROW(O1039),COLUMN(O1039)),":",ADDRESS(ROW()-1,COLUMN()))))</f>
        <v>0</v>
      </c>
      <c r="P1075" s="274" t="n">
        <f aca="true">SUM(INDIRECT(CONCATENATE(ADDRESS(ROW(P1039),COLUMN(P1039)),":",ADDRESS(ROW()-1,COLUMN()))))</f>
        <v>0</v>
      </c>
      <c r="Q1075" s="274" t="n">
        <f aca="true">SUM(INDIRECT(CONCATENATE(ADDRESS(ROW(Q1039),COLUMN(Q1039)),":",ADDRESS(ROW()-1,COLUMN()))))</f>
        <v>0</v>
      </c>
      <c r="R1075" s="274" t="n">
        <f aca="true">SUM(INDIRECT(CONCATENATE(ADDRESS(ROW(R1039),COLUMN(R1039)),":",ADDRESS(ROW()-1,COLUMN()))))</f>
        <v>0</v>
      </c>
      <c r="S1075" s="274" t="n">
        <f aca="true">SUM(INDIRECT(CONCATENATE(ADDRESS(ROW(S1039),COLUMN(S1039)),":",ADDRESS(ROW()-1,COLUMN()))))</f>
        <v>0</v>
      </c>
      <c r="T1075" s="175"/>
      <c r="U1075" s="274" t="n">
        <f aca="true">SUM(INDIRECT(CONCATENATE(ADDRESS(ROW(U1039),COLUMN(U1039)),":",ADDRESS(ROW()-1,COLUMN()))))</f>
        <v>0</v>
      </c>
      <c r="V1075" s="274" t="n">
        <f aca="true">SUM(INDIRECT(CONCATENATE(ADDRESS(ROW(V1039),COLUMN(V1039)),":",ADDRESS(ROW()-1,COLUMN()))))</f>
        <v>0</v>
      </c>
      <c r="W1075" s="274" t="n">
        <f aca="true">SUM(INDIRECT(CONCATENATE(ADDRESS(ROW(W1039),COLUMN(W1039)),":",ADDRESS(ROW()-1,COLUMN()))))</f>
        <v>0</v>
      </c>
      <c r="X1075" s="274" t="n">
        <f aca="true">SUM(INDIRECT(CONCATENATE(ADDRESS(ROW(X1039),COLUMN(X1039)),":",ADDRESS(ROW()-1,COLUMN()))))</f>
        <v>0</v>
      </c>
      <c r="Y1075" s="274" t="n">
        <f aca="true">SUM(INDIRECT(CONCATENATE(ADDRESS(ROW(Y1039),COLUMN(Y1039)),":",ADDRESS(ROW()-1,COLUMN()))))</f>
        <v>0</v>
      </c>
      <c r="Z1075" s="274" t="n">
        <f aca="true">SUM(INDIRECT(CONCATENATE(ADDRESS(ROW(Z1039),COLUMN(Z1039)),":",ADDRESS(ROW()-1,COLUMN()))))</f>
        <v>0</v>
      </c>
      <c r="AE1075" s="0" t="n">
        <f aca="false">D1075*F1075*10000*-1</f>
        <v>-0</v>
      </c>
      <c r="AF1075" s="0" t="n">
        <f aca="false">I1075*K1075*10000*-1</f>
        <v>-0</v>
      </c>
      <c r="AG1075" s="0" t="n">
        <f aca="false">AE1075+AF1075</f>
        <v>-0</v>
      </c>
    </row>
    <row r="1076" customFormat="false" ht="12.75" hidden="false" customHeight="false" outlineLevel="0" collapsed="false">
      <c r="AE1076" s="0" t="n">
        <f aca="false">D1076*F1076*10000*-1</f>
        <v>-0</v>
      </c>
      <c r="AF1076" s="0" t="n">
        <f aca="false">I1076*K1076*10000*-1</f>
        <v>-0</v>
      </c>
      <c r="AG1076" s="0" t="n">
        <f aca="false">AE1076+AF1076</f>
        <v>-0</v>
      </c>
    </row>
    <row r="1077" customFormat="false" ht="12.75" hidden="false" customHeight="false" outlineLevel="0" collapsed="false">
      <c r="C1077" s="264" t="n">
        <f aca="false">EOMONTH(C1039,0)+1</f>
        <v>38078</v>
      </c>
      <c r="D1077" s="265"/>
      <c r="E1077" s="266"/>
      <c r="F1077" s="266"/>
      <c r="G1077" s="267"/>
      <c r="I1077" s="265"/>
      <c r="J1077" s="266"/>
      <c r="K1077" s="266"/>
      <c r="L1077" s="268"/>
      <c r="M1077" s="247" t="n">
        <v>0</v>
      </c>
      <c r="N1077" s="175" t="str">
        <f aca="true">IF(D1077="","",xEURO(OFFSET(C1077,-M1077+1,0),E1077,OFFSET(C1077,-M1077+2,0),OFFSET(C1077,-M1077+2,0),OFFSET(C1077,-M1077+3,0)+AB1077,OFFSET(C1077,-M1077+4,0),0,1)*D1077)</f>
        <v/>
      </c>
      <c r="O1077" s="235" t="str">
        <f aca="true">IF(D1077="","",xEURO(OFFSET(C1077,-M1077+1,0),E1077,OFFSET(C1077,-M1077+2,0),OFFSET(C1077,-M1077+2,0),OFFSET(C1077,-M1077+3,0)+AB1077,OFFSET(C1077,-M1077+4,0),0,0))</f>
        <v/>
      </c>
      <c r="P1077" s="175" t="str">
        <f aca="false">IF(D1077="","",(O1077-F1077)*D1077*10)</f>
        <v/>
      </c>
      <c r="Q1077" s="175" t="str">
        <f aca="true">IF(D1077="","",xEURO(OFFSET(C1077,-M1077+1,0),E1077,OFFSET(C1077,-M1077+2,0),OFFSET(C1077,-M1077+2,0),OFFSET(C1077,-M1077+3,0)+AB1077,OFFSET(C1077,-M1077+4,0),0,2)/10*D1077)</f>
        <v/>
      </c>
      <c r="R1077" s="248" t="str">
        <f aca="true">IF(D1077="","",xEURO(OFFSET(C1077,-M1077+1,0),E1077,OFFSET(C1077,-M1077+2,0),OFFSET(C1077,-M1077+2,0),OFFSET(C1077,-M1077+3,0)+AB1077,OFFSET(C1077,-M1077+4,0),0,3)/100*D1077*10000)</f>
        <v/>
      </c>
      <c r="S1077" s="248" t="str">
        <f aca="true">IF(D1077="","",xEURO(OFFSET(C1077,-M1077+1,0),E1077,OFFSET(C1077,-M1077+2,0),OFFSET(C1077,-M1077+2,0),OFFSET(C1077,-M1077+3,0)+AB1077,OFFSET(C1077,-M1077+4,0),0,5)/365.25*D1077*10000)</f>
        <v/>
      </c>
      <c r="U1077" s="175" t="str">
        <f aca="true">IF(I1077="","",xEURO(OFFSET(C1077,-M1077+1,0),J1077,OFFSET(C1077,-M1077+2,0),OFFSET(C1077,-M1077+2,0),OFFSET(C1077,-M1077+3,0)+AC1077,OFFSET(C1077,-M1077+4,0),1,1)*I1077)</f>
        <v/>
      </c>
      <c r="V1077" s="235" t="str">
        <f aca="true">IF(I1077="","",xEURO(OFFSET(C1077,-M1077+1,0),J1077,OFFSET(C1077,-M1077+2,0),OFFSET(C1077,-M1077+2,0),OFFSET(C1077,-M1077+3,0)+AC1077,OFFSET(C1077,-M1077+4,0),1,0))</f>
        <v/>
      </c>
      <c r="W1077" s="175" t="str">
        <f aca="false">IF(I1077="","",(V1077-K1077)*I1077*10)</f>
        <v/>
      </c>
      <c r="X1077" s="175" t="str">
        <f aca="true">IF(I1077="","",xEURO(OFFSET(C1077,-M1077+1,0),J1077,OFFSET(C1077,-M1077+2,0),OFFSET(C1077,-M1077+2,0),OFFSET(C1077,-M1077+3,0)+AC1077,OFFSET(C1077,-M1077+4,0),1,2)/10*I1077)</f>
        <v/>
      </c>
      <c r="Y1077" s="248" t="str">
        <f aca="true">IF(I1077="","",xEURO(OFFSET(C1077,-M1077+1,0),J1077,OFFSET(C1077,-M1077+2,0),OFFSET(C1077,-M1077+2,0),OFFSET(C1077,-M1077+3,0)+AC1077,OFFSET(C1077,-M1077+4,0),1,3)/100*I1077*10000)</f>
        <v/>
      </c>
      <c r="Z1077" s="248" t="str">
        <f aca="true">IF(I1077="","",xEURO(OFFSET(C1077,-M1077+1,0),J1077,OFFSET(C1077,-M1077+2,0),OFFSET(C1077,-M1077+2,0),OFFSET(C1077,-M1077+3,0)+AC1077,OFFSET(C1077,-M1077+4,0),1,5)/365.25*I1077*10000)</f>
        <v/>
      </c>
      <c r="AB1077" s="249" t="str">
        <f aca="true">IF(D1077="","",xCalcSkew(OFFSET(C1077,-M1077,0),E1077-OFFSET(C1077,-M1077+1,0),b)/100)</f>
        <v/>
      </c>
      <c r="AC1077" s="249" t="str">
        <f aca="true">IF(I1077="","",xCalcSkew(OFFSET(C1077,-M1077,0),J1077-OFFSET(C1077,-M1077+1,0),b)/100)</f>
        <v/>
      </c>
      <c r="AE1077" s="0" t="n">
        <f aca="false">D1077*F1077*10000*-1</f>
        <v>-0</v>
      </c>
      <c r="AF1077" s="0" t="n">
        <f aca="false">I1077*K1077*10000*-1</f>
        <v>-0</v>
      </c>
      <c r="AG1077" s="0" t="n">
        <f aca="false">AE1077+AF1077</f>
        <v>-0</v>
      </c>
    </row>
    <row r="1078" customFormat="false" ht="12.75" hidden="false" customHeight="false" outlineLevel="0" collapsed="false">
      <c r="C1078" s="269" t="n">
        <f aca="false">INDEX(Inputs!$1:$65536,MATCH(C1077,Inputs!C:C,0),5)</f>
        <v>3.534</v>
      </c>
      <c r="D1078" s="265"/>
      <c r="E1078" s="266"/>
      <c r="F1078" s="266"/>
      <c r="G1078" s="267"/>
      <c r="I1078" s="265"/>
      <c r="J1078" s="266"/>
      <c r="K1078" s="266"/>
      <c r="L1078" s="268"/>
      <c r="M1078" s="247" t="n">
        <f aca="false">M1077+1</f>
        <v>1</v>
      </c>
      <c r="N1078" s="175" t="str">
        <f aca="true">IF(D1078="","",xEURO(OFFSET(C1078,-M1078+1,0),E1078,OFFSET(C1078,-M1078+2,0),OFFSET(C1078,-M1078+2,0),OFFSET(C1078,-M1078+3,0)+AB1078,OFFSET(C1078,-M1078+4,0),0,1)*D1078)</f>
        <v/>
      </c>
      <c r="O1078" s="235" t="str">
        <f aca="true">IF(D1078="","",xEURO(OFFSET(C1078,-M1078+1,0),E1078,OFFSET(C1078,-M1078+2,0),OFFSET(C1078,-M1078+2,0),OFFSET(C1078,-M1078+3,0)+AB1078,OFFSET(C1078,-M1078+4,0),0,0))</f>
        <v/>
      </c>
      <c r="P1078" s="175" t="str">
        <f aca="false">IF(D1078="","",(O1078-F1078)*D1078*10)</f>
        <v/>
      </c>
      <c r="Q1078" s="175" t="str">
        <f aca="true">IF(D1078="","",xEURO(OFFSET(C1078,-M1078+1,0),E1078,OFFSET(C1078,-M1078+2,0),OFFSET(C1078,-M1078+2,0),OFFSET(C1078,-M1078+3,0)+AB1078,OFFSET(C1078,-M1078+4,0),0,2)/10*D1078)</f>
        <v/>
      </c>
      <c r="R1078" s="248" t="str">
        <f aca="true">IF(D1078="","",xEURO(OFFSET(C1078,-M1078+1,0),E1078,OFFSET(C1078,-M1078+2,0),OFFSET(C1078,-M1078+2,0),OFFSET(C1078,-M1078+3,0)+AB1078,OFFSET(C1078,-M1078+4,0),0,3)/100*D1078*10000)</f>
        <v/>
      </c>
      <c r="S1078" s="248" t="str">
        <f aca="true">IF(D1078="","",xEURO(OFFSET(C1078,-M1078+1,0),E1078,OFFSET(C1078,-M1078+2,0),OFFSET(C1078,-M1078+2,0),OFFSET(C1078,-M1078+3,0)+AB1078,OFFSET(C1078,-M1078+4,0),0,5)/365.25*D1078*10000)</f>
        <v/>
      </c>
      <c r="U1078" s="175" t="str">
        <f aca="true">IF(I1078="","",xEURO(OFFSET(C1078,-M1078+1,0),J1078,OFFSET(C1078,-M1078+2,0),OFFSET(C1078,-M1078+2,0),OFFSET(C1078,-M1078+3,0)+AC1078,OFFSET(C1078,-M1078+4,0),1,1)*I1078)</f>
        <v/>
      </c>
      <c r="V1078" s="235" t="str">
        <f aca="true">IF(I1078="","",xEURO(OFFSET(C1078,-M1078+1,0),J1078,OFFSET(C1078,-M1078+2,0),OFFSET(C1078,-M1078+2,0),OFFSET(C1078,-M1078+3,0)+AC1078,OFFSET(C1078,-M1078+4,0),1,0))</f>
        <v/>
      </c>
      <c r="W1078" s="175" t="str">
        <f aca="false">IF(I1078="","",(V1078-K1078)*I1078*10)</f>
        <v/>
      </c>
      <c r="X1078" s="175" t="str">
        <f aca="true">IF(I1078="","",xEURO(OFFSET(C1078,-M1078+1,0),J1078,OFFSET(C1078,-M1078+2,0),OFFSET(C1078,-M1078+2,0),OFFSET(C1078,-M1078+3,0)+AC1078,OFFSET(C1078,-M1078+4,0),1,2)/10*I1078)</f>
        <v/>
      </c>
      <c r="Y1078" s="248" t="str">
        <f aca="true">IF(I1078="","",xEURO(OFFSET(C1078,-M1078+1,0),J1078,OFFSET(C1078,-M1078+2,0),OFFSET(C1078,-M1078+2,0),OFFSET(C1078,-M1078+3,0)+AC1078,OFFSET(C1078,-M1078+4,0),1,3)/100*I1078*10000)</f>
        <v/>
      </c>
      <c r="Z1078" s="248" t="str">
        <f aca="true">IF(I1078="","",xEURO(OFFSET(C1078,-M1078+1,0),J1078,OFFSET(C1078,-M1078+2,0),OFFSET(C1078,-M1078+2,0),OFFSET(C1078,-M1078+3,0)+AC1078,OFFSET(C1078,-M1078+4,0),1,5)/365.25*I1078*10000)</f>
        <v/>
      </c>
      <c r="AB1078" s="249" t="str">
        <f aca="true">IF(D1078="","",xCalcSkew(OFFSET(C1078,-M1078,0),E1078-OFFSET(C1078,-M1078+1,0),b)/100)</f>
        <v/>
      </c>
      <c r="AC1078" s="249" t="str">
        <f aca="true">IF(I1078="","",xCalcSkew(OFFSET(C1078,-M1078,0),J1078-OFFSET(C1078,-M1078+1,0),b)/100)</f>
        <v/>
      </c>
      <c r="AE1078" s="0" t="n">
        <f aca="false">D1078*F1078*10000*-1</f>
        <v>-0</v>
      </c>
      <c r="AF1078" s="0" t="n">
        <f aca="false">I1078*K1078*10000*-1</f>
        <v>-0</v>
      </c>
      <c r="AG1078" s="0" t="n">
        <f aca="false">AE1078+AF1078</f>
        <v>-0</v>
      </c>
    </row>
    <row r="1079" customFormat="false" ht="12.75" hidden="false" customHeight="false" outlineLevel="0" collapsed="false">
      <c r="C1079" s="249" t="n">
        <f aca="false">INDEX(Inputs!$1:$65536,MATCH(C1077,Inputs!C:C,0),7)</f>
        <v>0.036732134872453</v>
      </c>
      <c r="D1079" s="265"/>
      <c r="E1079" s="266"/>
      <c r="F1079" s="266"/>
      <c r="G1079" s="267"/>
      <c r="I1079" s="265"/>
      <c r="J1079" s="266"/>
      <c r="K1079" s="266"/>
      <c r="L1079" s="268"/>
      <c r="M1079" s="247" t="n">
        <f aca="false">M1078+1</f>
        <v>2</v>
      </c>
      <c r="N1079" s="175" t="str">
        <f aca="true">IF(D1079="","",xEURO(OFFSET(C1079,-M1079+1,0),E1079,OFFSET(C1079,-M1079+2,0),OFFSET(C1079,-M1079+2,0),OFFSET(C1079,-M1079+3,0)+AB1079,OFFSET(C1079,-M1079+4,0),0,1)*D1079)</f>
        <v/>
      </c>
      <c r="O1079" s="235" t="str">
        <f aca="true">IF(D1079="","",xEURO(OFFSET(C1079,-M1079+1,0),E1079,OFFSET(C1079,-M1079+2,0),OFFSET(C1079,-M1079+2,0),OFFSET(C1079,-M1079+3,0)+AB1079,OFFSET(C1079,-M1079+4,0),0,0))</f>
        <v/>
      </c>
      <c r="P1079" s="175" t="str">
        <f aca="false">IF(D1079="","",(O1079-F1079)*D1079*10)</f>
        <v/>
      </c>
      <c r="Q1079" s="175" t="str">
        <f aca="true">IF(D1079="","",xEURO(OFFSET(C1079,-M1079+1,0),E1079,OFFSET(C1079,-M1079+2,0),OFFSET(C1079,-M1079+2,0),OFFSET(C1079,-M1079+3,0)+AB1079,OFFSET(C1079,-M1079+4,0),0,2)/10*D1079)</f>
        <v/>
      </c>
      <c r="R1079" s="248" t="str">
        <f aca="true">IF(D1079="","",xEURO(OFFSET(C1079,-M1079+1,0),E1079,OFFSET(C1079,-M1079+2,0),OFFSET(C1079,-M1079+2,0),OFFSET(C1079,-M1079+3,0)+AB1079,OFFSET(C1079,-M1079+4,0),0,3)/100*D1079*10000)</f>
        <v/>
      </c>
      <c r="S1079" s="248" t="str">
        <f aca="true">IF(D1079="","",xEURO(OFFSET(C1079,-M1079+1,0),E1079,OFFSET(C1079,-M1079+2,0),OFFSET(C1079,-M1079+2,0),OFFSET(C1079,-M1079+3,0)+AB1079,OFFSET(C1079,-M1079+4,0),0,5)/365.25*D1079*10000)</f>
        <v/>
      </c>
      <c r="U1079" s="175" t="str">
        <f aca="true">IF(I1079="","",xEURO(OFFSET(C1079,-M1079+1,0),J1079,OFFSET(C1079,-M1079+2,0),OFFSET(C1079,-M1079+2,0),OFFSET(C1079,-M1079+3,0)+AC1079,OFFSET(C1079,-M1079+4,0),1,1)*I1079)</f>
        <v/>
      </c>
      <c r="V1079" s="235" t="str">
        <f aca="true">IF(I1079="","",xEURO(OFFSET(C1079,-M1079+1,0),J1079,OFFSET(C1079,-M1079+2,0),OFFSET(C1079,-M1079+2,0),OFFSET(C1079,-M1079+3,0)+AC1079,OFFSET(C1079,-M1079+4,0),1,0))</f>
        <v/>
      </c>
      <c r="W1079" s="175" t="str">
        <f aca="false">IF(I1079="","",(V1079-K1079)*I1079*10)</f>
        <v/>
      </c>
      <c r="X1079" s="175" t="str">
        <f aca="true">IF(I1079="","",xEURO(OFFSET(C1079,-M1079+1,0),J1079,OFFSET(C1079,-M1079+2,0),OFFSET(C1079,-M1079+2,0),OFFSET(C1079,-M1079+3,0)+AC1079,OFFSET(C1079,-M1079+4,0),1,2)/10*I1079)</f>
        <v/>
      </c>
      <c r="Y1079" s="248" t="str">
        <f aca="true">IF(I1079="","",xEURO(OFFSET(C1079,-M1079+1,0),J1079,OFFSET(C1079,-M1079+2,0),OFFSET(C1079,-M1079+2,0),OFFSET(C1079,-M1079+3,0)+AC1079,OFFSET(C1079,-M1079+4,0),1,3)/100*I1079*10000)</f>
        <v/>
      </c>
      <c r="Z1079" s="248" t="str">
        <f aca="true">IF(I1079="","",xEURO(OFFSET(C1079,-M1079+1,0),J1079,OFFSET(C1079,-M1079+2,0),OFFSET(C1079,-M1079+2,0),OFFSET(C1079,-M1079+3,0)+AC1079,OFFSET(C1079,-M1079+4,0),1,5)/365.25*I1079*10000)</f>
        <v/>
      </c>
      <c r="AB1079" s="249" t="str">
        <f aca="true">IF(D1079="","",xCalcSkew(OFFSET(C1079,-M1079,0),E1079-OFFSET(C1079,-M1079+1,0),b)/100)</f>
        <v/>
      </c>
      <c r="AC1079" s="249" t="str">
        <f aca="true">IF(I1079="","",xCalcSkew(OFFSET(C1079,-M1079,0),J1079-OFFSET(C1079,-M1079+1,0),b)/100)</f>
        <v/>
      </c>
      <c r="AE1079" s="0" t="n">
        <f aca="false">D1079*F1079*10000*-1</f>
        <v>-0</v>
      </c>
      <c r="AF1079" s="0" t="n">
        <f aca="false">I1079*K1079*10000*-1</f>
        <v>-0</v>
      </c>
      <c r="AG1079" s="0" t="n">
        <f aca="false">AE1079+AF1079</f>
        <v>-0</v>
      </c>
    </row>
    <row r="1080" customFormat="false" ht="12.75" hidden="false" customHeight="false" outlineLevel="0" collapsed="false">
      <c r="C1080" s="270" t="n">
        <f aca="false">INDEX(Inputs!$1:$65536,MATCH(C1077,Inputs!C:C,0),6)</f>
        <v>0.3275</v>
      </c>
      <c r="D1080" s="265"/>
      <c r="E1080" s="266"/>
      <c r="F1080" s="266"/>
      <c r="G1080" s="267"/>
      <c r="I1080" s="265"/>
      <c r="J1080" s="266"/>
      <c r="K1080" s="266"/>
      <c r="L1080" s="268"/>
      <c r="M1080" s="247" t="n">
        <f aca="false">M1079+1</f>
        <v>3</v>
      </c>
      <c r="N1080" s="175" t="str">
        <f aca="true">IF(D1080="","",xEURO(OFFSET(C1080,-M1080+1,0),E1080,OFFSET(C1080,-M1080+2,0),OFFSET(C1080,-M1080+2,0),OFFSET(C1080,-M1080+3,0)+AB1080,OFFSET(C1080,-M1080+4,0),0,1)*D1080)</f>
        <v/>
      </c>
      <c r="O1080" s="235" t="str">
        <f aca="true">IF(D1080="","",xEURO(OFFSET(C1080,-M1080+1,0),E1080,OFFSET(C1080,-M1080+2,0),OFFSET(C1080,-M1080+2,0),OFFSET(C1080,-M1080+3,0)+AB1080,OFFSET(C1080,-M1080+4,0),0,0))</f>
        <v/>
      </c>
      <c r="P1080" s="175" t="str">
        <f aca="false">IF(D1080="","",(O1080-F1080)*D1080*10)</f>
        <v/>
      </c>
      <c r="Q1080" s="175" t="str">
        <f aca="true">IF(D1080="","",xEURO(OFFSET(C1080,-M1080+1,0),E1080,OFFSET(C1080,-M1080+2,0),OFFSET(C1080,-M1080+2,0),OFFSET(C1080,-M1080+3,0)+AB1080,OFFSET(C1080,-M1080+4,0),0,2)/10*D1080)</f>
        <v/>
      </c>
      <c r="R1080" s="248" t="str">
        <f aca="true">IF(D1080="","",xEURO(OFFSET(C1080,-M1080+1,0),E1080,OFFSET(C1080,-M1080+2,0),OFFSET(C1080,-M1080+2,0),OFFSET(C1080,-M1080+3,0)+AB1080,OFFSET(C1080,-M1080+4,0),0,3)/100*D1080*10000)</f>
        <v/>
      </c>
      <c r="S1080" s="248" t="str">
        <f aca="true">IF(D1080="","",xEURO(OFFSET(C1080,-M1080+1,0),E1080,OFFSET(C1080,-M1080+2,0),OFFSET(C1080,-M1080+2,0),OFFSET(C1080,-M1080+3,0)+AB1080,OFFSET(C1080,-M1080+4,0),0,5)/365.25*D1080*10000)</f>
        <v/>
      </c>
      <c r="U1080" s="175" t="str">
        <f aca="true">IF(I1080="","",xEURO(OFFSET(C1080,-M1080+1,0),J1080,OFFSET(C1080,-M1080+2,0),OFFSET(C1080,-M1080+2,0),OFFSET(C1080,-M1080+3,0)+AC1080,OFFSET(C1080,-M1080+4,0),1,1)*I1080)</f>
        <v/>
      </c>
      <c r="V1080" s="235" t="str">
        <f aca="true">IF(I1080="","",xEURO(OFFSET(C1080,-M1080+1,0),J1080,OFFSET(C1080,-M1080+2,0),OFFSET(C1080,-M1080+2,0),OFFSET(C1080,-M1080+3,0)+AC1080,OFFSET(C1080,-M1080+4,0),1,0))</f>
        <v/>
      </c>
      <c r="W1080" s="175" t="str">
        <f aca="false">IF(I1080="","",(V1080-K1080)*I1080*10)</f>
        <v/>
      </c>
      <c r="X1080" s="175" t="str">
        <f aca="true">IF(I1080="","",xEURO(OFFSET(C1080,-M1080+1,0),J1080,OFFSET(C1080,-M1080+2,0),OFFSET(C1080,-M1080+2,0),OFFSET(C1080,-M1080+3,0)+AC1080,OFFSET(C1080,-M1080+4,0),1,2)/10*I1080)</f>
        <v/>
      </c>
      <c r="Y1080" s="248" t="str">
        <f aca="true">IF(I1080="","",xEURO(OFFSET(C1080,-M1080+1,0),J1080,OFFSET(C1080,-M1080+2,0),OFFSET(C1080,-M1080+2,0),OFFSET(C1080,-M1080+3,0)+AC1080,OFFSET(C1080,-M1080+4,0),1,3)/100*I1080*10000)</f>
        <v/>
      </c>
      <c r="Z1080" s="248" t="str">
        <f aca="true">IF(I1080="","",xEURO(OFFSET(C1080,-M1080+1,0),J1080,OFFSET(C1080,-M1080+2,0),OFFSET(C1080,-M1080+2,0),OFFSET(C1080,-M1080+3,0)+AC1080,OFFSET(C1080,-M1080+4,0),1,5)/365.25*I1080*10000)</f>
        <v/>
      </c>
      <c r="AB1080" s="249" t="str">
        <f aca="true">IF(D1080="","",xCalcSkew(OFFSET(C1080,-M1080,0),E1080-OFFSET(C1080,-M1080+1,0),b)/100)</f>
        <v/>
      </c>
      <c r="AC1080" s="249" t="str">
        <f aca="true">IF(I1080="","",xCalcSkew(OFFSET(C1080,-M1080,0),J1080-OFFSET(C1080,-M1080+1,0),b)/100)</f>
        <v/>
      </c>
      <c r="AE1080" s="0" t="n">
        <f aca="false">D1080*F1080*10000*-1</f>
        <v>-0</v>
      </c>
      <c r="AF1080" s="0" t="n">
        <f aca="false">I1080*K1080*10000*-1</f>
        <v>-0</v>
      </c>
      <c r="AG1080" s="0" t="n">
        <f aca="false">AE1080+AF1080</f>
        <v>-0</v>
      </c>
    </row>
    <row r="1081" customFormat="false" ht="12.75" hidden="false" customHeight="false" outlineLevel="0" collapsed="false">
      <c r="C1081" s="271" t="n">
        <f aca="false">INDEX(Inputs!$1:$65536,MATCH(C1077,Inputs!C:C,0),9)</f>
        <v>861</v>
      </c>
      <c r="D1081" s="265"/>
      <c r="E1081" s="266"/>
      <c r="F1081" s="266"/>
      <c r="G1081" s="267"/>
      <c r="I1081" s="265"/>
      <c r="J1081" s="266"/>
      <c r="K1081" s="266"/>
      <c r="L1081" s="268"/>
      <c r="M1081" s="247" t="n">
        <f aca="false">M1080+1</f>
        <v>4</v>
      </c>
      <c r="N1081" s="175" t="str">
        <f aca="true">IF(D1081="","",xEURO(OFFSET(C1081,-M1081+1,0),E1081,OFFSET(C1081,-M1081+2,0),OFFSET(C1081,-M1081+2,0),OFFSET(C1081,-M1081+3,0)+AB1081,OFFSET(C1081,-M1081+4,0),0,1)*D1081)</f>
        <v/>
      </c>
      <c r="O1081" s="235" t="str">
        <f aca="true">IF(D1081="","",xEURO(OFFSET(C1081,-M1081+1,0),E1081,OFFSET(C1081,-M1081+2,0),OFFSET(C1081,-M1081+2,0),OFFSET(C1081,-M1081+3,0)+AB1081,OFFSET(C1081,-M1081+4,0),0,0))</f>
        <v/>
      </c>
      <c r="P1081" s="175" t="str">
        <f aca="false">IF(D1081="","",(O1081-F1081)*D1081*10)</f>
        <v/>
      </c>
      <c r="Q1081" s="175" t="str">
        <f aca="true">IF(D1081="","",xEURO(OFFSET(C1081,-M1081+1,0),E1081,OFFSET(C1081,-M1081+2,0),OFFSET(C1081,-M1081+2,0),OFFSET(C1081,-M1081+3,0)+AB1081,OFFSET(C1081,-M1081+4,0),0,2)/10*D1081)</f>
        <v/>
      </c>
      <c r="R1081" s="248" t="str">
        <f aca="true">IF(D1081="","",xEURO(OFFSET(C1081,-M1081+1,0),E1081,OFFSET(C1081,-M1081+2,0),OFFSET(C1081,-M1081+2,0),OFFSET(C1081,-M1081+3,0)+AB1081,OFFSET(C1081,-M1081+4,0),0,3)/100*D1081*10000)</f>
        <v/>
      </c>
      <c r="S1081" s="248" t="str">
        <f aca="true">IF(D1081="","",xEURO(OFFSET(C1081,-M1081+1,0),E1081,OFFSET(C1081,-M1081+2,0),OFFSET(C1081,-M1081+2,0),OFFSET(C1081,-M1081+3,0)+AB1081,OFFSET(C1081,-M1081+4,0),0,5)/365.25*D1081*10000)</f>
        <v/>
      </c>
      <c r="U1081" s="175" t="str">
        <f aca="true">IF(I1081="","",xEURO(OFFSET(C1081,-M1081+1,0),J1081,OFFSET(C1081,-M1081+2,0),OFFSET(C1081,-M1081+2,0),OFFSET(C1081,-M1081+3,0)+AC1081,OFFSET(C1081,-M1081+4,0),1,1)*I1081)</f>
        <v/>
      </c>
      <c r="V1081" s="235" t="str">
        <f aca="true">IF(I1081="","",xEURO(OFFSET(C1081,-M1081+1,0),J1081,OFFSET(C1081,-M1081+2,0),OFFSET(C1081,-M1081+2,0),OFFSET(C1081,-M1081+3,0)+AC1081,OFFSET(C1081,-M1081+4,0),1,0))</f>
        <v/>
      </c>
      <c r="W1081" s="175" t="str">
        <f aca="false">IF(I1081="","",(V1081-K1081)*I1081*10)</f>
        <v/>
      </c>
      <c r="X1081" s="175" t="str">
        <f aca="true">IF(I1081="","",xEURO(OFFSET(C1081,-M1081+1,0),J1081,OFFSET(C1081,-M1081+2,0),OFFSET(C1081,-M1081+2,0),OFFSET(C1081,-M1081+3,0)+AC1081,OFFSET(C1081,-M1081+4,0),1,2)/10*I1081)</f>
        <v/>
      </c>
      <c r="Y1081" s="248" t="str">
        <f aca="true">IF(I1081="","",xEURO(OFFSET(C1081,-M1081+1,0),J1081,OFFSET(C1081,-M1081+2,0),OFFSET(C1081,-M1081+2,0),OFFSET(C1081,-M1081+3,0)+AC1081,OFFSET(C1081,-M1081+4,0),1,3)/100*I1081*10000)</f>
        <v/>
      </c>
      <c r="Z1081" s="248" t="str">
        <f aca="true">IF(I1081="","",xEURO(OFFSET(C1081,-M1081+1,0),J1081,OFFSET(C1081,-M1081+2,0),OFFSET(C1081,-M1081+2,0),OFFSET(C1081,-M1081+3,0)+AC1081,OFFSET(C1081,-M1081+4,0),1,5)/365.25*I1081*10000)</f>
        <v/>
      </c>
      <c r="AB1081" s="249" t="str">
        <f aca="true">IF(D1081="","",xCalcSkew(OFFSET(C1081,-M1081,0),E1081-OFFSET(C1081,-M1081+1,0),b)/100)</f>
        <v/>
      </c>
      <c r="AC1081" s="249" t="str">
        <f aca="true">IF(I1081="","",xCalcSkew(OFFSET(C1081,-M1081,0),J1081-OFFSET(C1081,-M1081+1,0),b)/100)</f>
        <v/>
      </c>
      <c r="AE1081" s="0" t="n">
        <f aca="false">D1081*F1081*10000*-1</f>
        <v>-0</v>
      </c>
      <c r="AF1081" s="0" t="n">
        <f aca="false">I1081*K1081*10000*-1</f>
        <v>-0</v>
      </c>
      <c r="AG1081" s="0" t="n">
        <f aca="false">AE1081+AF1081</f>
        <v>-0</v>
      </c>
    </row>
    <row r="1082" customFormat="false" ht="12.75" hidden="false" customHeight="false" outlineLevel="0" collapsed="false">
      <c r="C1082" s="272" t="n">
        <f aca="false">D1113+I1113</f>
        <v>0</v>
      </c>
      <c r="D1082" s="265"/>
      <c r="E1082" s="266"/>
      <c r="F1082" s="266"/>
      <c r="G1082" s="267"/>
      <c r="I1082" s="265"/>
      <c r="J1082" s="266"/>
      <c r="K1082" s="266"/>
      <c r="L1082" s="268"/>
      <c r="M1082" s="247" t="n">
        <f aca="false">M1081+1</f>
        <v>5</v>
      </c>
      <c r="N1082" s="175" t="str">
        <f aca="true">IF(D1082="","",xEURO(OFFSET(C1082,-M1082+1,0),E1082,OFFSET(C1082,-M1082+2,0),OFFSET(C1082,-M1082+2,0),OFFSET(C1082,-M1082+3,0)+AB1082,OFFSET(C1082,-M1082+4,0),0,1)*D1082)</f>
        <v/>
      </c>
      <c r="O1082" s="235" t="str">
        <f aca="true">IF(D1082="","",xEURO(OFFSET(C1082,-M1082+1,0),E1082,OFFSET(C1082,-M1082+2,0),OFFSET(C1082,-M1082+2,0),OFFSET(C1082,-M1082+3,0)+AB1082,OFFSET(C1082,-M1082+4,0),0,0))</f>
        <v/>
      </c>
      <c r="P1082" s="175" t="str">
        <f aca="false">IF(D1082="","",(O1082-F1082)*D1082*10)</f>
        <v/>
      </c>
      <c r="Q1082" s="175" t="str">
        <f aca="true">IF(D1082="","",xEURO(OFFSET(C1082,-M1082+1,0),E1082,OFFSET(C1082,-M1082+2,0),OFFSET(C1082,-M1082+2,0),OFFSET(C1082,-M1082+3,0)+AB1082,OFFSET(C1082,-M1082+4,0),0,2)/10*D1082)</f>
        <v/>
      </c>
      <c r="R1082" s="248" t="str">
        <f aca="true">IF(D1082="","",xEURO(OFFSET(C1082,-M1082+1,0),E1082,OFFSET(C1082,-M1082+2,0),OFFSET(C1082,-M1082+2,0),OFFSET(C1082,-M1082+3,0)+AB1082,OFFSET(C1082,-M1082+4,0),0,3)/100*D1082*10000)</f>
        <v/>
      </c>
      <c r="S1082" s="248" t="str">
        <f aca="true">IF(D1082="","",xEURO(OFFSET(C1082,-M1082+1,0),E1082,OFFSET(C1082,-M1082+2,0),OFFSET(C1082,-M1082+2,0),OFFSET(C1082,-M1082+3,0)+AB1082,OFFSET(C1082,-M1082+4,0),0,5)/365.25*D1082*10000)</f>
        <v/>
      </c>
      <c r="U1082" s="175" t="str">
        <f aca="true">IF(I1082="","",xEURO(OFFSET(C1082,-M1082+1,0),J1082,OFFSET(C1082,-M1082+2,0),OFFSET(C1082,-M1082+2,0),OFFSET(C1082,-M1082+3,0)+AC1082,OFFSET(C1082,-M1082+4,0),1,1)*I1082)</f>
        <v/>
      </c>
      <c r="V1082" s="235" t="str">
        <f aca="true">IF(I1082="","",xEURO(OFFSET(C1082,-M1082+1,0),J1082,OFFSET(C1082,-M1082+2,0),OFFSET(C1082,-M1082+2,0),OFFSET(C1082,-M1082+3,0)+AC1082,OFFSET(C1082,-M1082+4,0),1,0))</f>
        <v/>
      </c>
      <c r="W1082" s="175" t="str">
        <f aca="false">IF(I1082="","",(V1082-K1082)*I1082*10)</f>
        <v/>
      </c>
      <c r="X1082" s="175" t="str">
        <f aca="true">IF(I1082="","",xEURO(OFFSET(C1082,-M1082+1,0),J1082,OFFSET(C1082,-M1082+2,0),OFFSET(C1082,-M1082+2,0),OFFSET(C1082,-M1082+3,0)+AC1082,OFFSET(C1082,-M1082+4,0),1,2)/10*I1082)</f>
        <v/>
      </c>
      <c r="Y1082" s="248" t="str">
        <f aca="true">IF(I1082="","",xEURO(OFFSET(C1082,-M1082+1,0),J1082,OFFSET(C1082,-M1082+2,0),OFFSET(C1082,-M1082+2,0),OFFSET(C1082,-M1082+3,0)+AC1082,OFFSET(C1082,-M1082+4,0),1,3)/100*I1082*10000)</f>
        <v/>
      </c>
      <c r="Z1082" s="248" t="str">
        <f aca="true">IF(I1082="","",xEURO(OFFSET(C1082,-M1082+1,0),J1082,OFFSET(C1082,-M1082+2,0),OFFSET(C1082,-M1082+2,0),OFFSET(C1082,-M1082+3,0)+AC1082,OFFSET(C1082,-M1082+4,0),1,5)/365.25*I1082*10000)</f>
        <v/>
      </c>
      <c r="AB1082" s="249" t="str">
        <f aca="true">IF(D1082="","",xCalcSkew(OFFSET(C1082,-M1082,0),E1082-OFFSET(C1082,-M1082+1,0),b)/100)</f>
        <v/>
      </c>
      <c r="AC1082" s="249" t="str">
        <f aca="true">IF(I1082="","",xCalcSkew(OFFSET(C1082,-M1082,0),J1082-OFFSET(C1082,-M1082+1,0),b)/100)</f>
        <v/>
      </c>
      <c r="AE1082" s="0" t="n">
        <f aca="false">D1082*F1082*10000*-1</f>
        <v>-0</v>
      </c>
      <c r="AF1082" s="0" t="n">
        <f aca="false">I1082*K1082*10000*-1</f>
        <v>-0</v>
      </c>
      <c r="AG1082" s="0" t="n">
        <f aca="false">AE1082+AF1082</f>
        <v>-0</v>
      </c>
    </row>
    <row r="1083" customFormat="false" ht="12.75" hidden="false" customHeight="false" outlineLevel="0" collapsed="false">
      <c r="C1083" s="272" t="n">
        <f aca="false">N1113+U1113</f>
        <v>0</v>
      </c>
      <c r="D1083" s="265"/>
      <c r="E1083" s="266"/>
      <c r="F1083" s="266"/>
      <c r="G1083" s="267"/>
      <c r="I1083" s="265"/>
      <c r="J1083" s="266"/>
      <c r="K1083" s="266"/>
      <c r="L1083" s="268"/>
      <c r="M1083" s="247" t="n">
        <f aca="false">M1082+1</f>
        <v>6</v>
      </c>
      <c r="N1083" s="175" t="str">
        <f aca="true">IF(D1083="","",xEURO(OFFSET(C1083,-M1083+1,0),E1083,OFFSET(C1083,-M1083+2,0),OFFSET(C1083,-M1083+2,0),OFFSET(C1083,-M1083+3,0)+AB1083,OFFSET(C1083,-M1083+4,0),0,1)*D1083)</f>
        <v/>
      </c>
      <c r="O1083" s="235" t="str">
        <f aca="true">IF(D1083="","",xEURO(OFFSET(C1083,-M1083+1,0),E1083,OFFSET(C1083,-M1083+2,0),OFFSET(C1083,-M1083+2,0),OFFSET(C1083,-M1083+3,0)+AB1083,OFFSET(C1083,-M1083+4,0),0,0))</f>
        <v/>
      </c>
      <c r="P1083" s="175" t="str">
        <f aca="false">IF(D1083="","",(O1083-F1083)*D1083*10)</f>
        <v/>
      </c>
      <c r="Q1083" s="175" t="str">
        <f aca="true">IF(D1083="","",xEURO(OFFSET(C1083,-M1083+1,0),E1083,OFFSET(C1083,-M1083+2,0),OFFSET(C1083,-M1083+2,0),OFFSET(C1083,-M1083+3,0)+AB1083,OFFSET(C1083,-M1083+4,0),0,2)/10*D1083)</f>
        <v/>
      </c>
      <c r="R1083" s="248" t="str">
        <f aca="true">IF(D1083="","",xEURO(OFFSET(C1083,-M1083+1,0),E1083,OFFSET(C1083,-M1083+2,0),OFFSET(C1083,-M1083+2,0),OFFSET(C1083,-M1083+3,0)+AB1083,OFFSET(C1083,-M1083+4,0),0,3)/100*D1083*10000)</f>
        <v/>
      </c>
      <c r="S1083" s="248" t="str">
        <f aca="true">IF(D1083="","",xEURO(OFFSET(C1083,-M1083+1,0),E1083,OFFSET(C1083,-M1083+2,0),OFFSET(C1083,-M1083+2,0),OFFSET(C1083,-M1083+3,0)+AB1083,OFFSET(C1083,-M1083+4,0),0,5)/365.25*D1083*10000)</f>
        <v/>
      </c>
      <c r="U1083" s="175" t="str">
        <f aca="true">IF(I1083="","",xEURO(OFFSET(C1083,-M1083+1,0),J1083,OFFSET(C1083,-M1083+2,0),OFFSET(C1083,-M1083+2,0),OFFSET(C1083,-M1083+3,0)+AC1083,OFFSET(C1083,-M1083+4,0),1,1)*I1083)</f>
        <v/>
      </c>
      <c r="V1083" s="235" t="str">
        <f aca="true">IF(I1083="","",xEURO(OFFSET(C1083,-M1083+1,0),J1083,OFFSET(C1083,-M1083+2,0),OFFSET(C1083,-M1083+2,0),OFFSET(C1083,-M1083+3,0)+AC1083,OFFSET(C1083,-M1083+4,0),1,0))</f>
        <v/>
      </c>
      <c r="W1083" s="175" t="str">
        <f aca="false">IF(I1083="","",(V1083-K1083)*I1083*10)</f>
        <v/>
      </c>
      <c r="X1083" s="175" t="str">
        <f aca="true">IF(I1083="","",xEURO(OFFSET(C1083,-M1083+1,0),J1083,OFFSET(C1083,-M1083+2,0),OFFSET(C1083,-M1083+2,0),OFFSET(C1083,-M1083+3,0)+AC1083,OFFSET(C1083,-M1083+4,0),1,2)/10*I1083)</f>
        <v/>
      </c>
      <c r="Y1083" s="248" t="str">
        <f aca="true">IF(I1083="","",xEURO(OFFSET(C1083,-M1083+1,0),J1083,OFFSET(C1083,-M1083+2,0),OFFSET(C1083,-M1083+2,0),OFFSET(C1083,-M1083+3,0)+AC1083,OFFSET(C1083,-M1083+4,0),1,3)/100*I1083*10000)</f>
        <v/>
      </c>
      <c r="Z1083" s="248" t="str">
        <f aca="true">IF(I1083="","",xEURO(OFFSET(C1083,-M1083+1,0),J1083,OFFSET(C1083,-M1083+2,0),OFFSET(C1083,-M1083+2,0),OFFSET(C1083,-M1083+3,0)+AC1083,OFFSET(C1083,-M1083+4,0),1,5)/365.25*I1083*10000)</f>
        <v/>
      </c>
      <c r="AB1083" s="249" t="str">
        <f aca="true">IF(D1083="","",xCalcSkew(OFFSET(C1083,-M1083,0),E1083-OFFSET(C1083,-M1083+1,0),b)/100)</f>
        <v/>
      </c>
      <c r="AC1083" s="249" t="str">
        <f aca="true">IF(I1083="","",xCalcSkew(OFFSET(C1083,-M1083,0),J1083-OFFSET(C1083,-M1083+1,0),b)/100)</f>
        <v/>
      </c>
      <c r="AE1083" s="0" t="n">
        <f aca="false">D1083*F1083*10000*-1</f>
        <v>-0</v>
      </c>
      <c r="AF1083" s="0" t="n">
        <f aca="false">I1083*K1083*10000*-1</f>
        <v>-0</v>
      </c>
      <c r="AG1083" s="0" t="n">
        <f aca="false">AE1083+AF1083</f>
        <v>-0</v>
      </c>
    </row>
    <row r="1084" customFormat="false" ht="12.75" hidden="false" customHeight="false" outlineLevel="0" collapsed="false">
      <c r="C1084" s="273" t="n">
        <f aca="false">Q1113+X1113</f>
        <v>0</v>
      </c>
      <c r="D1084" s="265"/>
      <c r="E1084" s="266"/>
      <c r="F1084" s="266"/>
      <c r="G1084" s="267"/>
      <c r="I1084" s="265"/>
      <c r="J1084" s="266"/>
      <c r="K1084" s="266"/>
      <c r="L1084" s="268"/>
      <c r="M1084" s="247" t="n">
        <f aca="false">M1083+1</f>
        <v>7</v>
      </c>
      <c r="N1084" s="175" t="str">
        <f aca="true">IF(D1084="","",xEURO(OFFSET(C1084,-M1084+1,0),E1084,OFFSET(C1084,-M1084+2,0),OFFSET(C1084,-M1084+2,0),OFFSET(C1084,-M1084+3,0)+AB1084,OFFSET(C1084,-M1084+4,0),0,1)*D1084)</f>
        <v/>
      </c>
      <c r="O1084" s="235" t="str">
        <f aca="true">IF(D1084="","",xEURO(OFFSET(C1084,-M1084+1,0),E1084,OFFSET(C1084,-M1084+2,0),OFFSET(C1084,-M1084+2,0),OFFSET(C1084,-M1084+3,0)+AB1084,OFFSET(C1084,-M1084+4,0),0,0))</f>
        <v/>
      </c>
      <c r="P1084" s="175" t="str">
        <f aca="false">IF(D1084="","",(O1084-F1084)*D1084*10)</f>
        <v/>
      </c>
      <c r="Q1084" s="175" t="str">
        <f aca="true">IF(D1084="","",xEURO(OFFSET(C1084,-M1084+1,0),E1084,OFFSET(C1084,-M1084+2,0),OFFSET(C1084,-M1084+2,0),OFFSET(C1084,-M1084+3,0)+AB1084,OFFSET(C1084,-M1084+4,0),0,2)/10*D1084)</f>
        <v/>
      </c>
      <c r="R1084" s="248" t="str">
        <f aca="true">IF(D1084="","",xEURO(OFFSET(C1084,-M1084+1,0),E1084,OFFSET(C1084,-M1084+2,0),OFFSET(C1084,-M1084+2,0),OFFSET(C1084,-M1084+3,0)+AB1084,OFFSET(C1084,-M1084+4,0),0,3)/100*D1084*10000)</f>
        <v/>
      </c>
      <c r="S1084" s="248" t="str">
        <f aca="true">IF(D1084="","",xEURO(OFFSET(C1084,-M1084+1,0),E1084,OFFSET(C1084,-M1084+2,0),OFFSET(C1084,-M1084+2,0),OFFSET(C1084,-M1084+3,0)+AB1084,OFFSET(C1084,-M1084+4,0),0,5)/365.25*D1084*10000)</f>
        <v/>
      </c>
      <c r="U1084" s="175" t="str">
        <f aca="true">IF(I1084="","",xEURO(OFFSET(C1084,-M1084+1,0),J1084,OFFSET(C1084,-M1084+2,0),OFFSET(C1084,-M1084+2,0),OFFSET(C1084,-M1084+3,0)+AC1084,OFFSET(C1084,-M1084+4,0),1,1)*I1084)</f>
        <v/>
      </c>
      <c r="V1084" s="235" t="str">
        <f aca="true">IF(I1084="","",xEURO(OFFSET(C1084,-M1084+1,0),J1084,OFFSET(C1084,-M1084+2,0),OFFSET(C1084,-M1084+2,0),OFFSET(C1084,-M1084+3,0)+AC1084,OFFSET(C1084,-M1084+4,0),1,0))</f>
        <v/>
      </c>
      <c r="W1084" s="175" t="str">
        <f aca="false">IF(I1084="","",(V1084-K1084)*I1084*10)</f>
        <v/>
      </c>
      <c r="X1084" s="175" t="str">
        <f aca="true">IF(I1084="","",xEURO(OFFSET(C1084,-M1084+1,0),J1084,OFFSET(C1084,-M1084+2,0),OFFSET(C1084,-M1084+2,0),OFFSET(C1084,-M1084+3,0)+AC1084,OFFSET(C1084,-M1084+4,0),1,2)/10*I1084)</f>
        <v/>
      </c>
      <c r="Y1084" s="248" t="str">
        <f aca="true">IF(I1084="","",xEURO(OFFSET(C1084,-M1084+1,0),J1084,OFFSET(C1084,-M1084+2,0),OFFSET(C1084,-M1084+2,0),OFFSET(C1084,-M1084+3,0)+AC1084,OFFSET(C1084,-M1084+4,0),1,3)/100*I1084*10000)</f>
        <v/>
      </c>
      <c r="Z1084" s="248" t="str">
        <f aca="true">IF(I1084="","",xEURO(OFFSET(C1084,-M1084+1,0),J1084,OFFSET(C1084,-M1084+2,0),OFFSET(C1084,-M1084+2,0),OFFSET(C1084,-M1084+3,0)+AC1084,OFFSET(C1084,-M1084+4,0),1,5)/365.25*I1084*10000)</f>
        <v/>
      </c>
      <c r="AB1084" s="249" t="str">
        <f aca="true">IF(D1084="","",xCalcSkew(OFFSET(C1084,-M1084,0),E1084-OFFSET(C1084,-M1084+1,0),b)/100)</f>
        <v/>
      </c>
      <c r="AC1084" s="249" t="str">
        <f aca="true">IF(I1084="","",xCalcSkew(OFFSET(C1084,-M1084,0),J1084-OFFSET(C1084,-M1084+1,0),b)/100)</f>
        <v/>
      </c>
      <c r="AE1084" s="0" t="n">
        <f aca="false">D1084*F1084*10000*-1</f>
        <v>-0</v>
      </c>
      <c r="AF1084" s="0" t="n">
        <f aca="false">I1084*K1084*10000*-1</f>
        <v>-0</v>
      </c>
      <c r="AG1084" s="0" t="n">
        <f aca="false">AE1084+AF1084</f>
        <v>-0</v>
      </c>
    </row>
    <row r="1085" customFormat="false" ht="12.75" hidden="false" customHeight="false" outlineLevel="0" collapsed="false">
      <c r="C1085" s="272" t="n">
        <f aca="false">R1113+Y1113</f>
        <v>0</v>
      </c>
      <c r="D1085" s="265"/>
      <c r="E1085" s="266"/>
      <c r="F1085" s="266"/>
      <c r="G1085" s="267"/>
      <c r="I1085" s="265"/>
      <c r="J1085" s="266"/>
      <c r="K1085" s="266"/>
      <c r="L1085" s="268"/>
      <c r="M1085" s="247" t="n">
        <f aca="false">M1084+1</f>
        <v>8</v>
      </c>
      <c r="N1085" s="175" t="str">
        <f aca="true">IF(D1085="","",xEURO(OFFSET(C1085,-M1085+1,0),E1085,OFFSET(C1085,-M1085+2,0),OFFSET(C1085,-M1085+2,0),OFFSET(C1085,-M1085+3,0)+AB1085,OFFSET(C1085,-M1085+4,0),0,1)*D1085)</f>
        <v/>
      </c>
      <c r="O1085" s="235" t="str">
        <f aca="true">IF(D1085="","",xEURO(OFFSET(C1085,-M1085+1,0),E1085,OFFSET(C1085,-M1085+2,0),OFFSET(C1085,-M1085+2,0),OFFSET(C1085,-M1085+3,0)+AB1085,OFFSET(C1085,-M1085+4,0),0,0))</f>
        <v/>
      </c>
      <c r="P1085" s="175" t="str">
        <f aca="false">IF(D1085="","",(O1085-F1085)*D1085*10)</f>
        <v/>
      </c>
      <c r="Q1085" s="175" t="str">
        <f aca="true">IF(D1085="","",xEURO(OFFSET(C1085,-M1085+1,0),E1085,OFFSET(C1085,-M1085+2,0),OFFSET(C1085,-M1085+2,0),OFFSET(C1085,-M1085+3,0)+AB1085,OFFSET(C1085,-M1085+4,0),0,2)/10*D1085)</f>
        <v/>
      </c>
      <c r="R1085" s="248" t="str">
        <f aca="true">IF(D1085="","",xEURO(OFFSET(C1085,-M1085+1,0),E1085,OFFSET(C1085,-M1085+2,0),OFFSET(C1085,-M1085+2,0),OFFSET(C1085,-M1085+3,0)+AB1085,OFFSET(C1085,-M1085+4,0),0,3)/100*D1085*10000)</f>
        <v/>
      </c>
      <c r="S1085" s="248" t="str">
        <f aca="true">IF(D1085="","",xEURO(OFFSET(C1085,-M1085+1,0),E1085,OFFSET(C1085,-M1085+2,0),OFFSET(C1085,-M1085+2,0),OFFSET(C1085,-M1085+3,0)+AB1085,OFFSET(C1085,-M1085+4,0),0,5)/365.25*D1085*10000)</f>
        <v/>
      </c>
      <c r="U1085" s="175" t="str">
        <f aca="true">IF(I1085="","",xEURO(OFFSET(C1085,-M1085+1,0),J1085,OFFSET(C1085,-M1085+2,0),OFFSET(C1085,-M1085+2,0),OFFSET(C1085,-M1085+3,0)+AC1085,OFFSET(C1085,-M1085+4,0),1,1)*I1085)</f>
        <v/>
      </c>
      <c r="V1085" s="235" t="str">
        <f aca="true">IF(I1085="","",xEURO(OFFSET(C1085,-M1085+1,0),J1085,OFFSET(C1085,-M1085+2,0),OFFSET(C1085,-M1085+2,0),OFFSET(C1085,-M1085+3,0)+AC1085,OFFSET(C1085,-M1085+4,0),1,0))</f>
        <v/>
      </c>
      <c r="W1085" s="175" t="str">
        <f aca="false">IF(I1085="","",(V1085-K1085)*I1085*10)</f>
        <v/>
      </c>
      <c r="X1085" s="175" t="str">
        <f aca="true">IF(I1085="","",xEURO(OFFSET(C1085,-M1085+1,0),J1085,OFFSET(C1085,-M1085+2,0),OFFSET(C1085,-M1085+2,0),OFFSET(C1085,-M1085+3,0)+AC1085,OFFSET(C1085,-M1085+4,0),1,2)/10*I1085)</f>
        <v/>
      </c>
      <c r="Y1085" s="248" t="str">
        <f aca="true">IF(I1085="","",xEURO(OFFSET(C1085,-M1085+1,0),J1085,OFFSET(C1085,-M1085+2,0),OFFSET(C1085,-M1085+2,0),OFFSET(C1085,-M1085+3,0)+AC1085,OFFSET(C1085,-M1085+4,0),1,3)/100*I1085*10000)</f>
        <v/>
      </c>
      <c r="Z1085" s="248" t="str">
        <f aca="true">IF(I1085="","",xEURO(OFFSET(C1085,-M1085+1,0),J1085,OFFSET(C1085,-M1085+2,0),OFFSET(C1085,-M1085+2,0),OFFSET(C1085,-M1085+3,0)+AC1085,OFFSET(C1085,-M1085+4,0),1,5)/365.25*I1085*10000)</f>
        <v/>
      </c>
      <c r="AB1085" s="249" t="str">
        <f aca="true">IF(D1085="","",xCalcSkew(OFFSET(C1085,-M1085,0),E1085-OFFSET(C1085,-M1085+1,0),b)/100)</f>
        <v/>
      </c>
      <c r="AC1085" s="249" t="str">
        <f aca="true">IF(I1085="","",xCalcSkew(OFFSET(C1085,-M1085,0),J1085-OFFSET(C1085,-M1085+1,0),b)/100)</f>
        <v/>
      </c>
      <c r="AE1085" s="0" t="n">
        <f aca="false">D1085*F1085*10000*-1</f>
        <v>-0</v>
      </c>
      <c r="AF1085" s="0" t="n">
        <f aca="false">I1085*K1085*10000*-1</f>
        <v>-0</v>
      </c>
      <c r="AG1085" s="0" t="n">
        <f aca="false">AE1085+AF1085</f>
        <v>-0</v>
      </c>
    </row>
    <row r="1086" customFormat="false" ht="12.75" hidden="false" customHeight="false" outlineLevel="0" collapsed="false">
      <c r="C1086" s="272" t="n">
        <f aca="false">S1113+Z1113</f>
        <v>0</v>
      </c>
      <c r="D1086" s="265"/>
      <c r="E1086" s="266"/>
      <c r="F1086" s="266"/>
      <c r="G1086" s="267"/>
      <c r="I1086" s="265"/>
      <c r="J1086" s="266"/>
      <c r="K1086" s="266"/>
      <c r="L1086" s="268"/>
      <c r="M1086" s="247" t="n">
        <f aca="false">M1085+1</f>
        <v>9</v>
      </c>
      <c r="N1086" s="175" t="str">
        <f aca="true">IF(D1086="","",xEURO(OFFSET(C1086,-M1086+1,0),E1086,OFFSET(C1086,-M1086+2,0),OFFSET(C1086,-M1086+2,0),OFFSET(C1086,-M1086+3,0)+AB1086,OFFSET(C1086,-M1086+4,0),0,1)*D1086)</f>
        <v/>
      </c>
      <c r="O1086" s="235" t="str">
        <f aca="true">IF(D1086="","",xEURO(OFFSET(C1086,-M1086+1,0),E1086,OFFSET(C1086,-M1086+2,0),OFFSET(C1086,-M1086+2,0),OFFSET(C1086,-M1086+3,0)+AB1086,OFFSET(C1086,-M1086+4,0),0,0))</f>
        <v/>
      </c>
      <c r="P1086" s="175" t="str">
        <f aca="false">IF(D1086="","",(O1086-F1086)*D1086*10)</f>
        <v/>
      </c>
      <c r="Q1086" s="175" t="str">
        <f aca="true">IF(D1086="","",xEURO(OFFSET(C1086,-M1086+1,0),E1086,OFFSET(C1086,-M1086+2,0),OFFSET(C1086,-M1086+2,0),OFFSET(C1086,-M1086+3,0)+AB1086,OFFSET(C1086,-M1086+4,0),0,2)/10*D1086)</f>
        <v/>
      </c>
      <c r="R1086" s="248" t="str">
        <f aca="true">IF(D1086="","",xEURO(OFFSET(C1086,-M1086+1,0),E1086,OFFSET(C1086,-M1086+2,0),OFFSET(C1086,-M1086+2,0),OFFSET(C1086,-M1086+3,0)+AB1086,OFFSET(C1086,-M1086+4,0),0,3)/100*D1086*10000)</f>
        <v/>
      </c>
      <c r="S1086" s="248" t="str">
        <f aca="true">IF(D1086="","",xEURO(OFFSET(C1086,-M1086+1,0),E1086,OFFSET(C1086,-M1086+2,0),OFFSET(C1086,-M1086+2,0),OFFSET(C1086,-M1086+3,0)+AB1086,OFFSET(C1086,-M1086+4,0),0,5)/365.25*D1086*10000)</f>
        <v/>
      </c>
      <c r="U1086" s="175" t="str">
        <f aca="true">IF(I1086="","",xEURO(OFFSET(C1086,-M1086+1,0),J1086,OFFSET(C1086,-M1086+2,0),OFFSET(C1086,-M1086+2,0),OFFSET(C1086,-M1086+3,0)+AC1086,OFFSET(C1086,-M1086+4,0),1,1)*I1086)</f>
        <v/>
      </c>
      <c r="V1086" s="235" t="str">
        <f aca="true">IF(I1086="","",xEURO(OFFSET(C1086,-M1086+1,0),J1086,OFFSET(C1086,-M1086+2,0),OFFSET(C1086,-M1086+2,0),OFFSET(C1086,-M1086+3,0)+AC1086,OFFSET(C1086,-M1086+4,0),1,0))</f>
        <v/>
      </c>
      <c r="W1086" s="175" t="str">
        <f aca="false">IF(I1086="","",(V1086-K1086)*I1086*10)</f>
        <v/>
      </c>
      <c r="X1086" s="175" t="str">
        <f aca="true">IF(I1086="","",xEURO(OFFSET(C1086,-M1086+1,0),J1086,OFFSET(C1086,-M1086+2,0),OFFSET(C1086,-M1086+2,0),OFFSET(C1086,-M1086+3,0)+AC1086,OFFSET(C1086,-M1086+4,0),1,2)/10*I1086)</f>
        <v/>
      </c>
      <c r="Y1086" s="248" t="str">
        <f aca="true">IF(I1086="","",xEURO(OFFSET(C1086,-M1086+1,0),J1086,OFFSET(C1086,-M1086+2,0),OFFSET(C1086,-M1086+2,0),OFFSET(C1086,-M1086+3,0)+AC1086,OFFSET(C1086,-M1086+4,0),1,3)/100*I1086*10000)</f>
        <v/>
      </c>
      <c r="Z1086" s="248" t="str">
        <f aca="true">IF(I1086="","",xEURO(OFFSET(C1086,-M1086+1,0),J1086,OFFSET(C1086,-M1086+2,0),OFFSET(C1086,-M1086+2,0),OFFSET(C1086,-M1086+3,0)+AC1086,OFFSET(C1086,-M1086+4,0),1,5)/365.25*I1086*10000)</f>
        <v/>
      </c>
      <c r="AB1086" s="249" t="str">
        <f aca="true">IF(D1086="","",xCalcSkew(OFFSET(C1086,-M1086,0),E1086-OFFSET(C1086,-M1086+1,0),b)/100)</f>
        <v/>
      </c>
      <c r="AC1086" s="249" t="str">
        <f aca="true">IF(I1086="","",xCalcSkew(OFFSET(C1086,-M1086,0),J1086-OFFSET(C1086,-M1086+1,0),b)/100)</f>
        <v/>
      </c>
      <c r="AE1086" s="0" t="n">
        <f aca="false">D1086*F1086*10000*-1</f>
        <v>-0</v>
      </c>
      <c r="AF1086" s="0" t="n">
        <f aca="false">I1086*K1086*10000*-1</f>
        <v>-0</v>
      </c>
      <c r="AG1086" s="0" t="n">
        <f aca="false">AE1086+AF1086</f>
        <v>-0</v>
      </c>
    </row>
    <row r="1087" customFormat="false" ht="12.75" hidden="false" customHeight="false" outlineLevel="0" collapsed="false">
      <c r="C1087" s="272" t="n">
        <f aca="false">P1113+W1113</f>
        <v>0</v>
      </c>
      <c r="D1087" s="265"/>
      <c r="E1087" s="266"/>
      <c r="F1087" s="266"/>
      <c r="G1087" s="267"/>
      <c r="I1087" s="265"/>
      <c r="J1087" s="266"/>
      <c r="K1087" s="266"/>
      <c r="L1087" s="268"/>
      <c r="M1087" s="247" t="n">
        <f aca="false">M1086+1</f>
        <v>10</v>
      </c>
      <c r="N1087" s="175" t="str">
        <f aca="true">IF(D1087="","",xEURO(OFFSET(C1087,-M1087+1,0),E1087,OFFSET(C1087,-M1087+2,0),OFFSET(C1087,-M1087+2,0),OFFSET(C1087,-M1087+3,0)+AB1087,OFFSET(C1087,-M1087+4,0),0,1)*D1087)</f>
        <v/>
      </c>
      <c r="O1087" s="235" t="str">
        <f aca="true">IF(D1087="","",xEURO(OFFSET(C1087,-M1087+1,0),E1087,OFFSET(C1087,-M1087+2,0),OFFSET(C1087,-M1087+2,0),OFFSET(C1087,-M1087+3,0)+AB1087,OFFSET(C1087,-M1087+4,0),0,0))</f>
        <v/>
      </c>
      <c r="P1087" s="175" t="str">
        <f aca="false">IF(D1087="","",(O1087-F1087)*D1087*10)</f>
        <v/>
      </c>
      <c r="Q1087" s="175" t="str">
        <f aca="true">IF(D1087="","",xEURO(OFFSET(C1087,-M1087+1,0),E1087,OFFSET(C1087,-M1087+2,0),OFFSET(C1087,-M1087+2,0),OFFSET(C1087,-M1087+3,0)+AB1087,OFFSET(C1087,-M1087+4,0),0,2)/10*D1087)</f>
        <v/>
      </c>
      <c r="R1087" s="248" t="str">
        <f aca="true">IF(D1087="","",xEURO(OFFSET(C1087,-M1087+1,0),E1087,OFFSET(C1087,-M1087+2,0),OFFSET(C1087,-M1087+2,0),OFFSET(C1087,-M1087+3,0)+AB1087,OFFSET(C1087,-M1087+4,0),0,3)/100*D1087*10000)</f>
        <v/>
      </c>
      <c r="S1087" s="248" t="str">
        <f aca="true">IF(D1087="","",xEURO(OFFSET(C1087,-M1087+1,0),E1087,OFFSET(C1087,-M1087+2,0),OFFSET(C1087,-M1087+2,0),OFFSET(C1087,-M1087+3,0)+AB1087,OFFSET(C1087,-M1087+4,0),0,5)/365.25*D1087*10000)</f>
        <v/>
      </c>
      <c r="U1087" s="175" t="str">
        <f aca="true">IF(I1087="","",xEURO(OFFSET(C1087,-M1087+1,0),J1087,OFFSET(C1087,-M1087+2,0),OFFSET(C1087,-M1087+2,0),OFFSET(C1087,-M1087+3,0)+AC1087,OFFSET(C1087,-M1087+4,0),1,1)*I1087)</f>
        <v/>
      </c>
      <c r="V1087" s="235" t="str">
        <f aca="true">IF(I1087="","",xEURO(OFFSET(C1087,-M1087+1,0),J1087,OFFSET(C1087,-M1087+2,0),OFFSET(C1087,-M1087+2,0),OFFSET(C1087,-M1087+3,0)+AC1087,OFFSET(C1087,-M1087+4,0),1,0))</f>
        <v/>
      </c>
      <c r="W1087" s="175" t="str">
        <f aca="false">IF(I1087="","",(V1087-K1087)*I1087*10)</f>
        <v/>
      </c>
      <c r="X1087" s="175" t="str">
        <f aca="true">IF(I1087="","",xEURO(OFFSET(C1087,-M1087+1,0),J1087,OFFSET(C1087,-M1087+2,0),OFFSET(C1087,-M1087+2,0),OFFSET(C1087,-M1087+3,0)+AC1087,OFFSET(C1087,-M1087+4,0),1,2)/10*I1087)</f>
        <v/>
      </c>
      <c r="Y1087" s="248" t="str">
        <f aca="true">IF(I1087="","",xEURO(OFFSET(C1087,-M1087+1,0),J1087,OFFSET(C1087,-M1087+2,0),OFFSET(C1087,-M1087+2,0),OFFSET(C1087,-M1087+3,0)+AC1087,OFFSET(C1087,-M1087+4,0),1,3)/100*I1087*10000)</f>
        <v/>
      </c>
      <c r="Z1087" s="248" t="str">
        <f aca="true">IF(I1087="","",xEURO(OFFSET(C1087,-M1087+1,0),J1087,OFFSET(C1087,-M1087+2,0),OFFSET(C1087,-M1087+2,0),OFFSET(C1087,-M1087+3,0)+AC1087,OFFSET(C1087,-M1087+4,0),1,5)/365.25*I1087*10000)</f>
        <v/>
      </c>
      <c r="AB1087" s="249" t="str">
        <f aca="true">IF(D1087="","",xCalcSkew(OFFSET(C1087,-M1087,0),E1087-OFFSET(C1087,-M1087+1,0),b)/100)</f>
        <v/>
      </c>
      <c r="AC1087" s="249" t="str">
        <f aca="true">IF(I1087="","",xCalcSkew(OFFSET(C1087,-M1087,0),J1087-OFFSET(C1087,-M1087+1,0),b)/100)</f>
        <v/>
      </c>
      <c r="AE1087" s="0" t="n">
        <f aca="false">D1087*F1087*10000*-1</f>
        <v>-0</v>
      </c>
      <c r="AF1087" s="0" t="n">
        <f aca="false">I1087*K1087*10000*-1</f>
        <v>-0</v>
      </c>
      <c r="AG1087" s="0" t="n">
        <f aca="false">AE1087+AF1087</f>
        <v>-0</v>
      </c>
    </row>
    <row r="1088" customFormat="false" ht="12.75" hidden="false" customHeight="false" outlineLevel="0" collapsed="false">
      <c r="D1088" s="265"/>
      <c r="E1088" s="266"/>
      <c r="F1088" s="266"/>
      <c r="G1088" s="267"/>
      <c r="I1088" s="265"/>
      <c r="J1088" s="266"/>
      <c r="K1088" s="266"/>
      <c r="L1088" s="268"/>
      <c r="M1088" s="247" t="n">
        <f aca="false">M1087+1</f>
        <v>11</v>
      </c>
      <c r="N1088" s="175" t="str">
        <f aca="true">IF(D1088="","",xEURO(OFFSET(C1088,-M1088+1,0),E1088,OFFSET(C1088,-M1088+2,0),OFFSET(C1088,-M1088+2,0),OFFSET(C1088,-M1088+3,0)+AB1088,OFFSET(C1088,-M1088+4,0),0,1)*D1088)</f>
        <v/>
      </c>
      <c r="O1088" s="235" t="str">
        <f aca="true">IF(D1088="","",xEURO(OFFSET(C1088,-M1088+1,0),E1088,OFFSET(C1088,-M1088+2,0),OFFSET(C1088,-M1088+2,0),OFFSET(C1088,-M1088+3,0)+AB1088,OFFSET(C1088,-M1088+4,0),0,0))</f>
        <v/>
      </c>
      <c r="P1088" s="175" t="str">
        <f aca="false">IF(D1088="","",(O1088-F1088)*D1088*10)</f>
        <v/>
      </c>
      <c r="Q1088" s="175" t="str">
        <f aca="true">IF(D1088="","",xEURO(OFFSET(C1088,-M1088+1,0),E1088,OFFSET(C1088,-M1088+2,0),OFFSET(C1088,-M1088+2,0),OFFSET(C1088,-M1088+3,0)+AB1088,OFFSET(C1088,-M1088+4,0),0,2)/10*D1088)</f>
        <v/>
      </c>
      <c r="R1088" s="248" t="str">
        <f aca="true">IF(D1088="","",xEURO(OFFSET(C1088,-M1088+1,0),E1088,OFFSET(C1088,-M1088+2,0),OFFSET(C1088,-M1088+2,0),OFFSET(C1088,-M1088+3,0)+AB1088,OFFSET(C1088,-M1088+4,0),0,3)/100*D1088*10000)</f>
        <v/>
      </c>
      <c r="S1088" s="248" t="str">
        <f aca="true">IF(D1088="","",xEURO(OFFSET(C1088,-M1088+1,0),E1088,OFFSET(C1088,-M1088+2,0),OFFSET(C1088,-M1088+2,0),OFFSET(C1088,-M1088+3,0)+AB1088,OFFSET(C1088,-M1088+4,0),0,5)/365.25*D1088*10000)</f>
        <v/>
      </c>
      <c r="U1088" s="175" t="str">
        <f aca="true">IF(I1088="","",xEURO(OFFSET(C1088,-M1088+1,0),J1088,OFFSET(C1088,-M1088+2,0),OFFSET(C1088,-M1088+2,0),OFFSET(C1088,-M1088+3,0)+AC1088,OFFSET(C1088,-M1088+4,0),1,1)*I1088)</f>
        <v/>
      </c>
      <c r="V1088" s="235" t="str">
        <f aca="true">IF(I1088="","",xEURO(OFFSET(C1088,-M1088+1,0),J1088,OFFSET(C1088,-M1088+2,0),OFFSET(C1088,-M1088+2,0),OFFSET(C1088,-M1088+3,0)+AC1088,OFFSET(C1088,-M1088+4,0),1,0))</f>
        <v/>
      </c>
      <c r="W1088" s="175" t="str">
        <f aca="false">IF(I1088="","",(V1088-K1088)*I1088*10)</f>
        <v/>
      </c>
      <c r="X1088" s="175" t="str">
        <f aca="true">IF(I1088="","",xEURO(OFFSET(C1088,-M1088+1,0),J1088,OFFSET(C1088,-M1088+2,0),OFFSET(C1088,-M1088+2,0),OFFSET(C1088,-M1088+3,0)+AC1088,OFFSET(C1088,-M1088+4,0),1,2)/10*I1088)</f>
        <v/>
      </c>
      <c r="Y1088" s="248" t="str">
        <f aca="true">IF(I1088="","",xEURO(OFFSET(C1088,-M1088+1,0),J1088,OFFSET(C1088,-M1088+2,0),OFFSET(C1088,-M1088+2,0),OFFSET(C1088,-M1088+3,0)+AC1088,OFFSET(C1088,-M1088+4,0),1,3)/100*I1088*10000)</f>
        <v/>
      </c>
      <c r="Z1088" s="248" t="str">
        <f aca="true">IF(I1088="","",xEURO(OFFSET(C1088,-M1088+1,0),J1088,OFFSET(C1088,-M1088+2,0),OFFSET(C1088,-M1088+2,0),OFFSET(C1088,-M1088+3,0)+AC1088,OFFSET(C1088,-M1088+4,0),1,5)/365.25*I1088*10000)</f>
        <v/>
      </c>
      <c r="AB1088" s="249" t="str">
        <f aca="true">IF(D1088="","",xCalcSkew(OFFSET(C1088,-M1088,0),E1088-OFFSET(C1088,-M1088+1,0),b)/100)</f>
        <v/>
      </c>
      <c r="AC1088" s="249" t="str">
        <f aca="true">IF(I1088="","",xCalcSkew(OFFSET(C1088,-M1088,0),J1088-OFFSET(C1088,-M1088+1,0),b)/100)</f>
        <v/>
      </c>
      <c r="AE1088" s="0" t="n">
        <f aca="false">D1088*F1088*10000*-1</f>
        <v>-0</v>
      </c>
      <c r="AF1088" s="0" t="n">
        <f aca="false">I1088*K1088*10000*-1</f>
        <v>-0</v>
      </c>
      <c r="AG1088" s="0" t="n">
        <f aca="false">AE1088+AF1088</f>
        <v>-0</v>
      </c>
    </row>
    <row r="1089" customFormat="false" ht="12.75" hidden="false" customHeight="false" outlineLevel="0" collapsed="false">
      <c r="D1089" s="265"/>
      <c r="E1089" s="266"/>
      <c r="F1089" s="266"/>
      <c r="G1089" s="267"/>
      <c r="I1089" s="265"/>
      <c r="J1089" s="266"/>
      <c r="K1089" s="266"/>
      <c r="L1089" s="268"/>
      <c r="M1089" s="247" t="n">
        <f aca="false">M1088+1</f>
        <v>12</v>
      </c>
      <c r="N1089" s="175" t="str">
        <f aca="true">IF(D1089="","",xEURO(OFFSET(C1089,-M1089+1,0),E1089,OFFSET(C1089,-M1089+2,0),OFFSET(C1089,-M1089+2,0),OFFSET(C1089,-M1089+3,0)+AB1089,OFFSET(C1089,-M1089+4,0),0,1)*D1089)</f>
        <v/>
      </c>
      <c r="O1089" s="235" t="str">
        <f aca="true">IF(D1089="","",xEURO(OFFSET(C1089,-M1089+1,0),E1089,OFFSET(C1089,-M1089+2,0),OFFSET(C1089,-M1089+2,0),OFFSET(C1089,-M1089+3,0)+AB1089,OFFSET(C1089,-M1089+4,0),0,0))</f>
        <v/>
      </c>
      <c r="P1089" s="175" t="str">
        <f aca="false">IF(D1089="","",(O1089-F1089)*D1089*10)</f>
        <v/>
      </c>
      <c r="Q1089" s="175" t="str">
        <f aca="true">IF(D1089="","",xEURO(OFFSET(C1089,-M1089+1,0),E1089,OFFSET(C1089,-M1089+2,0),OFFSET(C1089,-M1089+2,0),OFFSET(C1089,-M1089+3,0)+AB1089,OFFSET(C1089,-M1089+4,0),0,2)/10*D1089)</f>
        <v/>
      </c>
      <c r="R1089" s="248" t="str">
        <f aca="true">IF(D1089="","",xEURO(OFFSET(C1089,-M1089+1,0),E1089,OFFSET(C1089,-M1089+2,0),OFFSET(C1089,-M1089+2,0),OFFSET(C1089,-M1089+3,0)+AB1089,OFFSET(C1089,-M1089+4,0),0,3)/100*D1089*10000)</f>
        <v/>
      </c>
      <c r="S1089" s="248" t="str">
        <f aca="true">IF(D1089="","",xEURO(OFFSET(C1089,-M1089+1,0),E1089,OFFSET(C1089,-M1089+2,0),OFFSET(C1089,-M1089+2,0),OFFSET(C1089,-M1089+3,0)+AB1089,OFFSET(C1089,-M1089+4,0),0,5)/365.25*D1089*10000)</f>
        <v/>
      </c>
      <c r="U1089" s="175" t="str">
        <f aca="true">IF(I1089="","",xEURO(OFFSET(C1089,-M1089+1,0),J1089,OFFSET(C1089,-M1089+2,0),OFFSET(C1089,-M1089+2,0),OFFSET(C1089,-M1089+3,0)+AC1089,OFFSET(C1089,-M1089+4,0),1,1)*I1089)</f>
        <v/>
      </c>
      <c r="V1089" s="235" t="str">
        <f aca="true">IF(I1089="","",xEURO(OFFSET(C1089,-M1089+1,0),J1089,OFFSET(C1089,-M1089+2,0),OFFSET(C1089,-M1089+2,0),OFFSET(C1089,-M1089+3,0)+AC1089,OFFSET(C1089,-M1089+4,0),1,0))</f>
        <v/>
      </c>
      <c r="W1089" s="175" t="str">
        <f aca="false">IF(I1089="","",(V1089-K1089)*I1089*10)</f>
        <v/>
      </c>
      <c r="X1089" s="175" t="str">
        <f aca="true">IF(I1089="","",xEURO(OFFSET(C1089,-M1089+1,0),J1089,OFFSET(C1089,-M1089+2,0),OFFSET(C1089,-M1089+2,0),OFFSET(C1089,-M1089+3,0)+AC1089,OFFSET(C1089,-M1089+4,0),1,2)/10*I1089)</f>
        <v/>
      </c>
      <c r="Y1089" s="248" t="str">
        <f aca="true">IF(I1089="","",xEURO(OFFSET(C1089,-M1089+1,0),J1089,OFFSET(C1089,-M1089+2,0),OFFSET(C1089,-M1089+2,0),OFFSET(C1089,-M1089+3,0)+AC1089,OFFSET(C1089,-M1089+4,0),1,3)/100*I1089*10000)</f>
        <v/>
      </c>
      <c r="Z1089" s="248" t="str">
        <f aca="true">IF(I1089="","",xEURO(OFFSET(C1089,-M1089+1,0),J1089,OFFSET(C1089,-M1089+2,0),OFFSET(C1089,-M1089+2,0),OFFSET(C1089,-M1089+3,0)+AC1089,OFFSET(C1089,-M1089+4,0),1,5)/365.25*I1089*10000)</f>
        <v/>
      </c>
      <c r="AB1089" s="249" t="str">
        <f aca="true">IF(D1089="","",xCalcSkew(OFFSET(C1089,-M1089,0),E1089-OFFSET(C1089,-M1089+1,0),b)/100)</f>
        <v/>
      </c>
      <c r="AC1089" s="249" t="str">
        <f aca="true">IF(I1089="","",xCalcSkew(OFFSET(C1089,-M1089,0),J1089-OFFSET(C1089,-M1089+1,0),b)/100)</f>
        <v/>
      </c>
      <c r="AE1089" s="0" t="n">
        <f aca="false">D1089*F1089*10000*-1</f>
        <v>-0</v>
      </c>
      <c r="AF1089" s="0" t="n">
        <f aca="false">I1089*K1089*10000*-1</f>
        <v>-0</v>
      </c>
      <c r="AG1089" s="0" t="n">
        <f aca="false">AE1089+AF1089</f>
        <v>-0</v>
      </c>
    </row>
    <row r="1090" customFormat="false" ht="12.75" hidden="false" customHeight="false" outlineLevel="0" collapsed="false">
      <c r="D1090" s="265"/>
      <c r="E1090" s="266"/>
      <c r="F1090" s="266"/>
      <c r="G1090" s="267"/>
      <c r="I1090" s="265"/>
      <c r="J1090" s="266"/>
      <c r="K1090" s="266"/>
      <c r="L1090" s="268"/>
      <c r="M1090" s="247" t="n">
        <f aca="false">M1089+1</f>
        <v>13</v>
      </c>
      <c r="N1090" s="175" t="str">
        <f aca="true">IF(D1090="","",xEURO(OFFSET(C1090,-M1090+1,0),E1090,OFFSET(C1090,-M1090+2,0),OFFSET(C1090,-M1090+2,0),OFFSET(C1090,-M1090+3,0)+AB1090,OFFSET(C1090,-M1090+4,0),0,1)*D1090)</f>
        <v/>
      </c>
      <c r="O1090" s="235" t="str">
        <f aca="true">IF(D1090="","",xEURO(OFFSET(C1090,-M1090+1,0),E1090,OFFSET(C1090,-M1090+2,0),OFFSET(C1090,-M1090+2,0),OFFSET(C1090,-M1090+3,0)+AB1090,OFFSET(C1090,-M1090+4,0),0,0))</f>
        <v/>
      </c>
      <c r="P1090" s="175" t="str">
        <f aca="false">IF(D1090="","",(O1090-F1090)*D1090*10)</f>
        <v/>
      </c>
      <c r="Q1090" s="175" t="str">
        <f aca="true">IF(D1090="","",xEURO(OFFSET(C1090,-M1090+1,0),E1090,OFFSET(C1090,-M1090+2,0),OFFSET(C1090,-M1090+2,0),OFFSET(C1090,-M1090+3,0)+AB1090,OFFSET(C1090,-M1090+4,0),0,2)/10*D1090)</f>
        <v/>
      </c>
      <c r="R1090" s="248" t="str">
        <f aca="true">IF(D1090="","",xEURO(OFFSET(C1090,-M1090+1,0),E1090,OFFSET(C1090,-M1090+2,0),OFFSET(C1090,-M1090+2,0),OFFSET(C1090,-M1090+3,0)+AB1090,OFFSET(C1090,-M1090+4,0),0,3)/100*D1090*10000)</f>
        <v/>
      </c>
      <c r="S1090" s="248" t="str">
        <f aca="true">IF(D1090="","",xEURO(OFFSET(C1090,-M1090+1,0),E1090,OFFSET(C1090,-M1090+2,0),OFFSET(C1090,-M1090+2,0),OFFSET(C1090,-M1090+3,0)+AB1090,OFFSET(C1090,-M1090+4,0),0,5)/365.25*D1090*10000)</f>
        <v/>
      </c>
      <c r="U1090" s="175" t="str">
        <f aca="true">IF(I1090="","",xEURO(OFFSET(C1090,-M1090+1,0),J1090,OFFSET(C1090,-M1090+2,0),OFFSET(C1090,-M1090+2,0),OFFSET(C1090,-M1090+3,0)+AC1090,OFFSET(C1090,-M1090+4,0),1,1)*I1090)</f>
        <v/>
      </c>
      <c r="V1090" s="235" t="str">
        <f aca="true">IF(I1090="","",xEURO(OFFSET(C1090,-M1090+1,0),J1090,OFFSET(C1090,-M1090+2,0),OFFSET(C1090,-M1090+2,0),OFFSET(C1090,-M1090+3,0)+AC1090,OFFSET(C1090,-M1090+4,0),1,0))</f>
        <v/>
      </c>
      <c r="W1090" s="175" t="str">
        <f aca="false">IF(I1090="","",(V1090-K1090)*I1090*10)</f>
        <v/>
      </c>
      <c r="X1090" s="175" t="str">
        <f aca="true">IF(I1090="","",xEURO(OFFSET(C1090,-M1090+1,0),J1090,OFFSET(C1090,-M1090+2,0),OFFSET(C1090,-M1090+2,0),OFFSET(C1090,-M1090+3,0)+AC1090,OFFSET(C1090,-M1090+4,0),1,2)/10*I1090)</f>
        <v/>
      </c>
      <c r="Y1090" s="248" t="str">
        <f aca="true">IF(I1090="","",xEURO(OFFSET(C1090,-M1090+1,0),J1090,OFFSET(C1090,-M1090+2,0),OFFSET(C1090,-M1090+2,0),OFFSET(C1090,-M1090+3,0)+AC1090,OFFSET(C1090,-M1090+4,0),1,3)/100*I1090*10000)</f>
        <v/>
      </c>
      <c r="Z1090" s="248" t="str">
        <f aca="true">IF(I1090="","",xEURO(OFFSET(C1090,-M1090+1,0),J1090,OFFSET(C1090,-M1090+2,0),OFFSET(C1090,-M1090+2,0),OFFSET(C1090,-M1090+3,0)+AC1090,OFFSET(C1090,-M1090+4,0),1,5)/365.25*I1090*10000)</f>
        <v/>
      </c>
      <c r="AB1090" s="249" t="str">
        <f aca="true">IF(D1090="","",xCalcSkew(OFFSET(C1090,-M1090,0),E1090-OFFSET(C1090,-M1090+1,0),b)/100)</f>
        <v/>
      </c>
      <c r="AC1090" s="249" t="str">
        <f aca="true">IF(I1090="","",xCalcSkew(OFFSET(C1090,-M1090,0),J1090-OFFSET(C1090,-M1090+1,0),b)/100)</f>
        <v/>
      </c>
      <c r="AE1090" s="0" t="n">
        <f aca="false">D1090*F1090*10000*-1</f>
        <v>-0</v>
      </c>
      <c r="AF1090" s="0" t="n">
        <f aca="false">I1090*K1090*10000*-1</f>
        <v>-0</v>
      </c>
      <c r="AG1090" s="0" t="n">
        <f aca="false">AE1090+AF1090</f>
        <v>-0</v>
      </c>
    </row>
    <row r="1091" customFormat="false" ht="12.75" hidden="false" customHeight="false" outlineLevel="0" collapsed="false">
      <c r="D1091" s="265"/>
      <c r="E1091" s="266"/>
      <c r="F1091" s="266"/>
      <c r="G1091" s="267"/>
      <c r="I1091" s="265"/>
      <c r="J1091" s="266"/>
      <c r="K1091" s="266"/>
      <c r="L1091" s="268"/>
      <c r="M1091" s="247" t="n">
        <f aca="false">M1090+1</f>
        <v>14</v>
      </c>
      <c r="N1091" s="175" t="str">
        <f aca="true">IF(D1091="","",xEURO(OFFSET(C1091,-M1091+1,0),E1091,OFFSET(C1091,-M1091+2,0),OFFSET(C1091,-M1091+2,0),OFFSET(C1091,-M1091+3,0)+AB1091,OFFSET(C1091,-M1091+4,0),0,1)*D1091)</f>
        <v/>
      </c>
      <c r="O1091" s="235" t="str">
        <f aca="true">IF(D1091="","",xEURO(OFFSET(C1091,-M1091+1,0),E1091,OFFSET(C1091,-M1091+2,0),OFFSET(C1091,-M1091+2,0),OFFSET(C1091,-M1091+3,0)+AB1091,OFFSET(C1091,-M1091+4,0),0,0))</f>
        <v/>
      </c>
      <c r="P1091" s="175" t="str">
        <f aca="false">IF(D1091="","",(O1091-F1091)*D1091*10)</f>
        <v/>
      </c>
      <c r="Q1091" s="175" t="str">
        <f aca="true">IF(D1091="","",xEURO(OFFSET(C1091,-M1091+1,0),E1091,OFFSET(C1091,-M1091+2,0),OFFSET(C1091,-M1091+2,0),OFFSET(C1091,-M1091+3,0)+AB1091,OFFSET(C1091,-M1091+4,0),0,2)/10*D1091)</f>
        <v/>
      </c>
      <c r="R1091" s="248" t="str">
        <f aca="true">IF(D1091="","",xEURO(OFFSET(C1091,-M1091+1,0),E1091,OFFSET(C1091,-M1091+2,0),OFFSET(C1091,-M1091+2,0),OFFSET(C1091,-M1091+3,0)+AB1091,OFFSET(C1091,-M1091+4,0),0,3)/100*D1091*10000)</f>
        <v/>
      </c>
      <c r="S1091" s="248" t="str">
        <f aca="true">IF(D1091="","",xEURO(OFFSET(C1091,-M1091+1,0),E1091,OFFSET(C1091,-M1091+2,0),OFFSET(C1091,-M1091+2,0),OFFSET(C1091,-M1091+3,0)+AB1091,OFFSET(C1091,-M1091+4,0),0,5)/365.25*D1091*10000)</f>
        <v/>
      </c>
      <c r="U1091" s="175" t="str">
        <f aca="true">IF(I1091="","",xEURO(OFFSET(C1091,-M1091+1,0),J1091,OFFSET(C1091,-M1091+2,0),OFFSET(C1091,-M1091+2,0),OFFSET(C1091,-M1091+3,0)+AC1091,OFFSET(C1091,-M1091+4,0),1,1)*I1091)</f>
        <v/>
      </c>
      <c r="V1091" s="235" t="str">
        <f aca="true">IF(I1091="","",xEURO(OFFSET(C1091,-M1091+1,0),J1091,OFFSET(C1091,-M1091+2,0),OFFSET(C1091,-M1091+2,0),OFFSET(C1091,-M1091+3,0)+AC1091,OFFSET(C1091,-M1091+4,0),1,0))</f>
        <v/>
      </c>
      <c r="W1091" s="175" t="str">
        <f aca="false">IF(I1091="","",(V1091-K1091)*I1091*10)</f>
        <v/>
      </c>
      <c r="X1091" s="175" t="str">
        <f aca="true">IF(I1091="","",xEURO(OFFSET(C1091,-M1091+1,0),J1091,OFFSET(C1091,-M1091+2,0),OFFSET(C1091,-M1091+2,0),OFFSET(C1091,-M1091+3,0)+AC1091,OFFSET(C1091,-M1091+4,0),1,2)/10*I1091)</f>
        <v/>
      </c>
      <c r="Y1091" s="248" t="str">
        <f aca="true">IF(I1091="","",xEURO(OFFSET(C1091,-M1091+1,0),J1091,OFFSET(C1091,-M1091+2,0),OFFSET(C1091,-M1091+2,0),OFFSET(C1091,-M1091+3,0)+AC1091,OFFSET(C1091,-M1091+4,0),1,3)/100*I1091*10000)</f>
        <v/>
      </c>
      <c r="Z1091" s="248" t="str">
        <f aca="true">IF(I1091="","",xEURO(OFFSET(C1091,-M1091+1,0),J1091,OFFSET(C1091,-M1091+2,0),OFFSET(C1091,-M1091+2,0),OFFSET(C1091,-M1091+3,0)+AC1091,OFFSET(C1091,-M1091+4,0),1,5)/365.25*I1091*10000)</f>
        <v/>
      </c>
      <c r="AB1091" s="249" t="str">
        <f aca="true">IF(D1091="","",xCalcSkew(OFFSET(C1091,-M1091,0),E1091-OFFSET(C1091,-M1091+1,0),b)/100)</f>
        <v/>
      </c>
      <c r="AC1091" s="249" t="str">
        <f aca="true">IF(I1091="","",xCalcSkew(OFFSET(C1091,-M1091,0),J1091-OFFSET(C1091,-M1091+1,0),b)/100)</f>
        <v/>
      </c>
      <c r="AE1091" s="0" t="n">
        <f aca="false">D1091*F1091*10000*-1</f>
        <v>-0</v>
      </c>
      <c r="AF1091" s="0" t="n">
        <f aca="false">I1091*K1091*10000*-1</f>
        <v>-0</v>
      </c>
      <c r="AG1091" s="0" t="n">
        <f aca="false">AE1091+AF1091</f>
        <v>-0</v>
      </c>
    </row>
    <row r="1092" customFormat="false" ht="12.75" hidden="false" customHeight="false" outlineLevel="0" collapsed="false">
      <c r="D1092" s="265"/>
      <c r="E1092" s="266"/>
      <c r="F1092" s="266"/>
      <c r="G1092" s="267"/>
      <c r="I1092" s="265"/>
      <c r="J1092" s="266"/>
      <c r="K1092" s="266"/>
      <c r="L1092" s="268"/>
      <c r="M1092" s="247" t="n">
        <f aca="false">M1091+1</f>
        <v>15</v>
      </c>
      <c r="N1092" s="175" t="str">
        <f aca="true">IF(D1092="","",xEURO(OFFSET(C1092,-M1092+1,0),E1092,OFFSET(C1092,-M1092+2,0),OFFSET(C1092,-M1092+2,0),OFFSET(C1092,-M1092+3,0)+AB1092,OFFSET(C1092,-M1092+4,0),0,1)*D1092)</f>
        <v/>
      </c>
      <c r="O1092" s="235" t="str">
        <f aca="true">IF(D1092="","",xEURO(OFFSET(C1092,-M1092+1,0),E1092,OFFSET(C1092,-M1092+2,0),OFFSET(C1092,-M1092+2,0),OFFSET(C1092,-M1092+3,0)+AB1092,OFFSET(C1092,-M1092+4,0),0,0))</f>
        <v/>
      </c>
      <c r="P1092" s="175" t="str">
        <f aca="false">IF(D1092="","",(O1092-F1092)*D1092*10)</f>
        <v/>
      </c>
      <c r="Q1092" s="175" t="str">
        <f aca="true">IF(D1092="","",xEURO(OFFSET(C1092,-M1092+1,0),E1092,OFFSET(C1092,-M1092+2,0),OFFSET(C1092,-M1092+2,0),OFFSET(C1092,-M1092+3,0)+AB1092,OFFSET(C1092,-M1092+4,0),0,2)/10*D1092)</f>
        <v/>
      </c>
      <c r="R1092" s="248" t="str">
        <f aca="true">IF(D1092="","",xEURO(OFFSET(C1092,-M1092+1,0),E1092,OFFSET(C1092,-M1092+2,0),OFFSET(C1092,-M1092+2,0),OFFSET(C1092,-M1092+3,0)+AB1092,OFFSET(C1092,-M1092+4,0),0,3)/100*D1092*10000)</f>
        <v/>
      </c>
      <c r="S1092" s="248" t="str">
        <f aca="true">IF(D1092="","",xEURO(OFFSET(C1092,-M1092+1,0),E1092,OFFSET(C1092,-M1092+2,0),OFFSET(C1092,-M1092+2,0),OFFSET(C1092,-M1092+3,0)+AB1092,OFFSET(C1092,-M1092+4,0),0,5)/365.25*D1092*10000)</f>
        <v/>
      </c>
      <c r="U1092" s="175" t="str">
        <f aca="true">IF(I1092="","",xEURO(OFFSET(C1092,-M1092+1,0),J1092,OFFSET(C1092,-M1092+2,0),OFFSET(C1092,-M1092+2,0),OFFSET(C1092,-M1092+3,0)+AC1092,OFFSET(C1092,-M1092+4,0),1,1)*I1092)</f>
        <v/>
      </c>
      <c r="V1092" s="235" t="str">
        <f aca="true">IF(I1092="","",xEURO(OFFSET(C1092,-M1092+1,0),J1092,OFFSET(C1092,-M1092+2,0),OFFSET(C1092,-M1092+2,0),OFFSET(C1092,-M1092+3,0)+AC1092,OFFSET(C1092,-M1092+4,0),1,0))</f>
        <v/>
      </c>
      <c r="W1092" s="175" t="str">
        <f aca="false">IF(I1092="","",(V1092-K1092)*I1092*10)</f>
        <v/>
      </c>
      <c r="X1092" s="175" t="str">
        <f aca="true">IF(I1092="","",xEURO(OFFSET(C1092,-M1092+1,0),J1092,OFFSET(C1092,-M1092+2,0),OFFSET(C1092,-M1092+2,0),OFFSET(C1092,-M1092+3,0)+AC1092,OFFSET(C1092,-M1092+4,0),1,2)/10*I1092)</f>
        <v/>
      </c>
      <c r="Y1092" s="248" t="str">
        <f aca="true">IF(I1092="","",xEURO(OFFSET(C1092,-M1092+1,0),J1092,OFFSET(C1092,-M1092+2,0),OFFSET(C1092,-M1092+2,0),OFFSET(C1092,-M1092+3,0)+AC1092,OFFSET(C1092,-M1092+4,0),1,3)/100*I1092*10000)</f>
        <v/>
      </c>
      <c r="Z1092" s="248" t="str">
        <f aca="true">IF(I1092="","",xEURO(OFFSET(C1092,-M1092+1,0),J1092,OFFSET(C1092,-M1092+2,0),OFFSET(C1092,-M1092+2,0),OFFSET(C1092,-M1092+3,0)+AC1092,OFFSET(C1092,-M1092+4,0),1,5)/365.25*I1092*10000)</f>
        <v/>
      </c>
      <c r="AB1092" s="249" t="str">
        <f aca="true">IF(D1092="","",xCalcSkew(OFFSET(C1092,-M1092,0),E1092-OFFSET(C1092,-M1092+1,0),b)/100)</f>
        <v/>
      </c>
      <c r="AC1092" s="249" t="str">
        <f aca="true">IF(I1092="","",xCalcSkew(OFFSET(C1092,-M1092,0),J1092-OFFSET(C1092,-M1092+1,0),b)/100)</f>
        <v/>
      </c>
      <c r="AE1092" s="0" t="n">
        <f aca="false">D1092*F1092*10000*-1</f>
        <v>-0</v>
      </c>
      <c r="AF1092" s="0" t="n">
        <f aca="false">I1092*K1092*10000*-1</f>
        <v>-0</v>
      </c>
      <c r="AG1092" s="0" t="n">
        <f aca="false">AE1092+AF1092</f>
        <v>-0</v>
      </c>
    </row>
    <row r="1093" customFormat="false" ht="12.75" hidden="false" customHeight="false" outlineLevel="0" collapsed="false">
      <c r="D1093" s="265"/>
      <c r="E1093" s="266"/>
      <c r="F1093" s="266"/>
      <c r="G1093" s="267"/>
      <c r="I1093" s="265"/>
      <c r="J1093" s="266"/>
      <c r="K1093" s="266"/>
      <c r="L1093" s="268"/>
      <c r="M1093" s="247" t="n">
        <f aca="false">M1092+1</f>
        <v>16</v>
      </c>
      <c r="N1093" s="175" t="str">
        <f aca="true">IF(D1093="","",xEURO(OFFSET(C1093,-M1093+1,0),E1093,OFFSET(C1093,-M1093+2,0),OFFSET(C1093,-M1093+2,0),OFFSET(C1093,-M1093+3,0)+AB1093,OFFSET(C1093,-M1093+4,0),0,1)*D1093)</f>
        <v/>
      </c>
      <c r="O1093" s="235" t="str">
        <f aca="true">IF(D1093="","",xEURO(OFFSET(C1093,-M1093+1,0),E1093,OFFSET(C1093,-M1093+2,0),OFFSET(C1093,-M1093+2,0),OFFSET(C1093,-M1093+3,0)+AB1093,OFFSET(C1093,-M1093+4,0),0,0))</f>
        <v/>
      </c>
      <c r="P1093" s="175" t="str">
        <f aca="false">IF(D1093="","",(O1093-F1093)*D1093*10)</f>
        <v/>
      </c>
      <c r="Q1093" s="175" t="str">
        <f aca="true">IF(D1093="","",xEURO(OFFSET(C1093,-M1093+1,0),E1093,OFFSET(C1093,-M1093+2,0),OFFSET(C1093,-M1093+2,0),OFFSET(C1093,-M1093+3,0)+AB1093,OFFSET(C1093,-M1093+4,0),0,2)/10*D1093)</f>
        <v/>
      </c>
      <c r="R1093" s="248" t="str">
        <f aca="true">IF(D1093="","",xEURO(OFFSET(C1093,-M1093+1,0),E1093,OFFSET(C1093,-M1093+2,0),OFFSET(C1093,-M1093+2,0),OFFSET(C1093,-M1093+3,0)+AB1093,OFFSET(C1093,-M1093+4,0),0,3)/100*D1093*10000)</f>
        <v/>
      </c>
      <c r="S1093" s="248" t="str">
        <f aca="true">IF(D1093="","",xEURO(OFFSET(C1093,-M1093+1,0),E1093,OFFSET(C1093,-M1093+2,0),OFFSET(C1093,-M1093+2,0),OFFSET(C1093,-M1093+3,0)+AB1093,OFFSET(C1093,-M1093+4,0),0,5)/365.25*D1093*10000)</f>
        <v/>
      </c>
      <c r="U1093" s="175" t="str">
        <f aca="true">IF(I1093="","",xEURO(OFFSET(C1093,-M1093+1,0),J1093,OFFSET(C1093,-M1093+2,0),OFFSET(C1093,-M1093+2,0),OFFSET(C1093,-M1093+3,0)+AC1093,OFFSET(C1093,-M1093+4,0),1,1)*I1093)</f>
        <v/>
      </c>
      <c r="V1093" s="235" t="str">
        <f aca="true">IF(I1093="","",xEURO(OFFSET(C1093,-M1093+1,0),J1093,OFFSET(C1093,-M1093+2,0),OFFSET(C1093,-M1093+2,0),OFFSET(C1093,-M1093+3,0)+AC1093,OFFSET(C1093,-M1093+4,0),1,0))</f>
        <v/>
      </c>
      <c r="W1093" s="175" t="str">
        <f aca="false">IF(I1093="","",(V1093-K1093)*I1093*10)</f>
        <v/>
      </c>
      <c r="X1093" s="175" t="str">
        <f aca="true">IF(I1093="","",xEURO(OFFSET(C1093,-M1093+1,0),J1093,OFFSET(C1093,-M1093+2,0),OFFSET(C1093,-M1093+2,0),OFFSET(C1093,-M1093+3,0)+AC1093,OFFSET(C1093,-M1093+4,0),1,2)/10*I1093)</f>
        <v/>
      </c>
      <c r="Y1093" s="248" t="str">
        <f aca="true">IF(I1093="","",xEURO(OFFSET(C1093,-M1093+1,0),J1093,OFFSET(C1093,-M1093+2,0),OFFSET(C1093,-M1093+2,0),OFFSET(C1093,-M1093+3,0)+AC1093,OFFSET(C1093,-M1093+4,0),1,3)/100*I1093*10000)</f>
        <v/>
      </c>
      <c r="Z1093" s="248" t="str">
        <f aca="true">IF(I1093="","",xEURO(OFFSET(C1093,-M1093+1,0),J1093,OFFSET(C1093,-M1093+2,0),OFFSET(C1093,-M1093+2,0),OFFSET(C1093,-M1093+3,0)+AC1093,OFFSET(C1093,-M1093+4,0),1,5)/365.25*I1093*10000)</f>
        <v/>
      </c>
      <c r="AB1093" s="249" t="str">
        <f aca="true">IF(D1093="","",xCalcSkew(OFFSET(C1093,-M1093,0),E1093-OFFSET(C1093,-M1093+1,0),b)/100)</f>
        <v/>
      </c>
      <c r="AC1093" s="249" t="str">
        <f aca="true">IF(I1093="","",xCalcSkew(OFFSET(C1093,-M1093,0),J1093-OFFSET(C1093,-M1093+1,0),b)/100)</f>
        <v/>
      </c>
      <c r="AE1093" s="0" t="n">
        <f aca="false">D1093*F1093*10000*-1</f>
        <v>-0</v>
      </c>
      <c r="AF1093" s="0" t="n">
        <f aca="false">I1093*K1093*10000*-1</f>
        <v>-0</v>
      </c>
      <c r="AG1093" s="0" t="n">
        <f aca="false">AE1093+AF1093</f>
        <v>-0</v>
      </c>
    </row>
    <row r="1094" customFormat="false" ht="12.75" hidden="false" customHeight="false" outlineLevel="0" collapsed="false">
      <c r="D1094" s="265"/>
      <c r="E1094" s="266"/>
      <c r="F1094" s="266"/>
      <c r="G1094" s="267"/>
      <c r="I1094" s="265"/>
      <c r="J1094" s="266"/>
      <c r="K1094" s="266"/>
      <c r="L1094" s="268"/>
      <c r="M1094" s="247" t="n">
        <f aca="false">M1093+1</f>
        <v>17</v>
      </c>
      <c r="N1094" s="175" t="str">
        <f aca="true">IF(D1094="","",xEURO(OFFSET(C1094,-M1094+1,0),E1094,OFFSET(C1094,-M1094+2,0),OFFSET(C1094,-M1094+2,0),OFFSET(C1094,-M1094+3,0)+AB1094,OFFSET(C1094,-M1094+4,0),0,1)*D1094)</f>
        <v/>
      </c>
      <c r="O1094" s="235" t="str">
        <f aca="true">IF(D1094="","",xEURO(OFFSET(C1094,-M1094+1,0),E1094,OFFSET(C1094,-M1094+2,0),OFFSET(C1094,-M1094+2,0),OFFSET(C1094,-M1094+3,0)+AB1094,OFFSET(C1094,-M1094+4,0),0,0))</f>
        <v/>
      </c>
      <c r="P1094" s="175" t="str">
        <f aca="false">IF(D1094="","",(O1094-F1094)*D1094*10)</f>
        <v/>
      </c>
      <c r="Q1094" s="175" t="str">
        <f aca="true">IF(D1094="","",xEURO(OFFSET(C1094,-M1094+1,0),E1094,OFFSET(C1094,-M1094+2,0),OFFSET(C1094,-M1094+2,0),OFFSET(C1094,-M1094+3,0)+AB1094,OFFSET(C1094,-M1094+4,0),0,2)/10*D1094)</f>
        <v/>
      </c>
      <c r="R1094" s="248" t="str">
        <f aca="true">IF(D1094="","",xEURO(OFFSET(C1094,-M1094+1,0),E1094,OFFSET(C1094,-M1094+2,0),OFFSET(C1094,-M1094+2,0),OFFSET(C1094,-M1094+3,0)+AB1094,OFFSET(C1094,-M1094+4,0),0,3)/100*D1094*10000)</f>
        <v/>
      </c>
      <c r="S1094" s="248" t="str">
        <f aca="true">IF(D1094="","",xEURO(OFFSET(C1094,-M1094+1,0),E1094,OFFSET(C1094,-M1094+2,0),OFFSET(C1094,-M1094+2,0),OFFSET(C1094,-M1094+3,0)+AB1094,OFFSET(C1094,-M1094+4,0),0,5)/365.25*D1094*10000)</f>
        <v/>
      </c>
      <c r="U1094" s="175" t="str">
        <f aca="true">IF(I1094="","",xEURO(OFFSET(C1094,-M1094+1,0),J1094,OFFSET(C1094,-M1094+2,0),OFFSET(C1094,-M1094+2,0),OFFSET(C1094,-M1094+3,0)+AC1094,OFFSET(C1094,-M1094+4,0),1,1)*I1094)</f>
        <v/>
      </c>
      <c r="V1094" s="235" t="str">
        <f aca="true">IF(I1094="","",xEURO(OFFSET(C1094,-M1094+1,0),J1094,OFFSET(C1094,-M1094+2,0),OFFSET(C1094,-M1094+2,0),OFFSET(C1094,-M1094+3,0)+AC1094,OFFSET(C1094,-M1094+4,0),1,0))</f>
        <v/>
      </c>
      <c r="W1094" s="175" t="str">
        <f aca="false">IF(I1094="","",(V1094-K1094)*I1094*10)</f>
        <v/>
      </c>
      <c r="X1094" s="175" t="str">
        <f aca="true">IF(I1094="","",xEURO(OFFSET(C1094,-M1094+1,0),J1094,OFFSET(C1094,-M1094+2,0),OFFSET(C1094,-M1094+2,0),OFFSET(C1094,-M1094+3,0)+AC1094,OFFSET(C1094,-M1094+4,0),1,2)/10*I1094)</f>
        <v/>
      </c>
      <c r="Y1094" s="248" t="str">
        <f aca="true">IF(I1094="","",xEURO(OFFSET(C1094,-M1094+1,0),J1094,OFFSET(C1094,-M1094+2,0),OFFSET(C1094,-M1094+2,0),OFFSET(C1094,-M1094+3,0)+AC1094,OFFSET(C1094,-M1094+4,0),1,3)/100*I1094*10000)</f>
        <v/>
      </c>
      <c r="Z1094" s="248" t="str">
        <f aca="true">IF(I1094="","",xEURO(OFFSET(C1094,-M1094+1,0),J1094,OFFSET(C1094,-M1094+2,0),OFFSET(C1094,-M1094+2,0),OFFSET(C1094,-M1094+3,0)+AC1094,OFFSET(C1094,-M1094+4,0),1,5)/365.25*I1094*10000)</f>
        <v/>
      </c>
      <c r="AB1094" s="249" t="str">
        <f aca="true">IF(D1094="","",xCalcSkew(OFFSET(C1094,-M1094,0),E1094-OFFSET(C1094,-M1094+1,0),b)/100)</f>
        <v/>
      </c>
      <c r="AC1094" s="249" t="str">
        <f aca="true">IF(I1094="","",xCalcSkew(OFFSET(C1094,-M1094,0),J1094-OFFSET(C1094,-M1094+1,0),b)/100)</f>
        <v/>
      </c>
      <c r="AE1094" s="0" t="n">
        <f aca="false">D1094*F1094*10000*-1</f>
        <v>-0</v>
      </c>
      <c r="AF1094" s="0" t="n">
        <f aca="false">I1094*K1094*10000*-1</f>
        <v>-0</v>
      </c>
      <c r="AG1094" s="0" t="n">
        <f aca="false">AE1094+AF1094</f>
        <v>-0</v>
      </c>
    </row>
    <row r="1095" customFormat="false" ht="12.75" hidden="false" customHeight="false" outlineLevel="0" collapsed="false">
      <c r="D1095" s="265"/>
      <c r="E1095" s="266"/>
      <c r="F1095" s="266"/>
      <c r="G1095" s="267"/>
      <c r="I1095" s="265"/>
      <c r="J1095" s="266"/>
      <c r="K1095" s="266"/>
      <c r="L1095" s="268"/>
      <c r="M1095" s="247" t="n">
        <f aca="false">M1094+1</f>
        <v>18</v>
      </c>
      <c r="N1095" s="175" t="str">
        <f aca="true">IF(D1095="","",xEURO(OFFSET(C1095,-M1095+1,0),E1095,OFFSET(C1095,-M1095+2,0),OFFSET(C1095,-M1095+2,0),OFFSET(C1095,-M1095+3,0)+AB1095,OFFSET(C1095,-M1095+4,0),0,1)*D1095)</f>
        <v/>
      </c>
      <c r="O1095" s="235" t="str">
        <f aca="true">IF(D1095="","",xEURO(OFFSET(C1095,-M1095+1,0),E1095,OFFSET(C1095,-M1095+2,0),OFFSET(C1095,-M1095+2,0),OFFSET(C1095,-M1095+3,0)+AB1095,OFFSET(C1095,-M1095+4,0),0,0))</f>
        <v/>
      </c>
      <c r="P1095" s="175" t="str">
        <f aca="false">IF(D1095="","",(O1095-F1095)*D1095*10)</f>
        <v/>
      </c>
      <c r="Q1095" s="175" t="str">
        <f aca="true">IF(D1095="","",xEURO(OFFSET(C1095,-M1095+1,0),E1095,OFFSET(C1095,-M1095+2,0),OFFSET(C1095,-M1095+2,0),OFFSET(C1095,-M1095+3,0)+AB1095,OFFSET(C1095,-M1095+4,0),0,2)/10*D1095)</f>
        <v/>
      </c>
      <c r="R1095" s="248" t="str">
        <f aca="true">IF(D1095="","",xEURO(OFFSET(C1095,-M1095+1,0),E1095,OFFSET(C1095,-M1095+2,0),OFFSET(C1095,-M1095+2,0),OFFSET(C1095,-M1095+3,0)+AB1095,OFFSET(C1095,-M1095+4,0),0,3)/100*D1095*10000)</f>
        <v/>
      </c>
      <c r="S1095" s="248" t="str">
        <f aca="true">IF(D1095="","",xEURO(OFFSET(C1095,-M1095+1,0),E1095,OFFSET(C1095,-M1095+2,0),OFFSET(C1095,-M1095+2,0),OFFSET(C1095,-M1095+3,0)+AB1095,OFFSET(C1095,-M1095+4,0),0,5)/365.25*D1095*10000)</f>
        <v/>
      </c>
      <c r="U1095" s="175" t="str">
        <f aca="true">IF(I1095="","",xEURO(OFFSET(C1095,-M1095+1,0),J1095,OFFSET(C1095,-M1095+2,0),OFFSET(C1095,-M1095+2,0),OFFSET(C1095,-M1095+3,0)+AC1095,OFFSET(C1095,-M1095+4,0),1,1)*I1095)</f>
        <v/>
      </c>
      <c r="V1095" s="235" t="str">
        <f aca="true">IF(I1095="","",xEURO(OFFSET(C1095,-M1095+1,0),J1095,OFFSET(C1095,-M1095+2,0),OFFSET(C1095,-M1095+2,0),OFFSET(C1095,-M1095+3,0)+AC1095,OFFSET(C1095,-M1095+4,0),1,0))</f>
        <v/>
      </c>
      <c r="W1095" s="175" t="str">
        <f aca="false">IF(I1095="","",(V1095-K1095)*I1095*10)</f>
        <v/>
      </c>
      <c r="X1095" s="175" t="str">
        <f aca="true">IF(I1095="","",xEURO(OFFSET(C1095,-M1095+1,0),J1095,OFFSET(C1095,-M1095+2,0),OFFSET(C1095,-M1095+2,0),OFFSET(C1095,-M1095+3,0)+AC1095,OFFSET(C1095,-M1095+4,0),1,2)/10*I1095)</f>
        <v/>
      </c>
      <c r="Y1095" s="248" t="str">
        <f aca="true">IF(I1095="","",xEURO(OFFSET(C1095,-M1095+1,0),J1095,OFFSET(C1095,-M1095+2,0),OFFSET(C1095,-M1095+2,0),OFFSET(C1095,-M1095+3,0)+AC1095,OFFSET(C1095,-M1095+4,0),1,3)/100*I1095*10000)</f>
        <v/>
      </c>
      <c r="Z1095" s="248" t="str">
        <f aca="true">IF(I1095="","",xEURO(OFFSET(C1095,-M1095+1,0),J1095,OFFSET(C1095,-M1095+2,0),OFFSET(C1095,-M1095+2,0),OFFSET(C1095,-M1095+3,0)+AC1095,OFFSET(C1095,-M1095+4,0),1,5)/365.25*I1095*10000)</f>
        <v/>
      </c>
      <c r="AB1095" s="249" t="str">
        <f aca="true">IF(D1095="","",xCalcSkew(OFFSET(C1095,-M1095,0),E1095-OFFSET(C1095,-M1095+1,0),b)/100)</f>
        <v/>
      </c>
      <c r="AC1095" s="249" t="str">
        <f aca="true">IF(I1095="","",xCalcSkew(OFFSET(C1095,-M1095,0),J1095-OFFSET(C1095,-M1095+1,0),b)/100)</f>
        <v/>
      </c>
      <c r="AE1095" s="0" t="n">
        <f aca="false">D1095*F1095*10000*-1</f>
        <v>-0</v>
      </c>
      <c r="AF1095" s="0" t="n">
        <f aca="false">I1095*K1095*10000*-1</f>
        <v>-0</v>
      </c>
      <c r="AG1095" s="0" t="n">
        <f aca="false">AE1095+AF1095</f>
        <v>-0</v>
      </c>
    </row>
    <row r="1096" customFormat="false" ht="12.75" hidden="false" customHeight="false" outlineLevel="0" collapsed="false">
      <c r="D1096" s="265"/>
      <c r="E1096" s="266"/>
      <c r="F1096" s="266"/>
      <c r="G1096" s="267"/>
      <c r="I1096" s="265"/>
      <c r="J1096" s="266"/>
      <c r="K1096" s="266"/>
      <c r="L1096" s="268"/>
      <c r="M1096" s="247" t="n">
        <f aca="false">M1095+1</f>
        <v>19</v>
      </c>
      <c r="N1096" s="175" t="str">
        <f aca="true">IF(D1096="","",xEURO(OFFSET(C1096,-M1096+1,0),E1096,OFFSET(C1096,-M1096+2,0),OFFSET(C1096,-M1096+2,0),OFFSET(C1096,-M1096+3,0)+AB1096,OFFSET(C1096,-M1096+4,0),0,1)*D1096)</f>
        <v/>
      </c>
      <c r="O1096" s="235" t="str">
        <f aca="true">IF(D1096="","",xEURO(OFFSET(C1096,-M1096+1,0),E1096,OFFSET(C1096,-M1096+2,0),OFFSET(C1096,-M1096+2,0),OFFSET(C1096,-M1096+3,0)+AB1096,OFFSET(C1096,-M1096+4,0),0,0))</f>
        <v/>
      </c>
      <c r="P1096" s="175" t="str">
        <f aca="false">IF(D1096="","",(O1096-F1096)*D1096*10)</f>
        <v/>
      </c>
      <c r="Q1096" s="175" t="str">
        <f aca="true">IF(D1096="","",xEURO(OFFSET(C1096,-M1096+1,0),E1096,OFFSET(C1096,-M1096+2,0),OFFSET(C1096,-M1096+2,0),OFFSET(C1096,-M1096+3,0)+AB1096,OFFSET(C1096,-M1096+4,0),0,2)/10*D1096)</f>
        <v/>
      </c>
      <c r="R1096" s="248" t="str">
        <f aca="true">IF(D1096="","",xEURO(OFFSET(C1096,-M1096+1,0),E1096,OFFSET(C1096,-M1096+2,0),OFFSET(C1096,-M1096+2,0),OFFSET(C1096,-M1096+3,0)+AB1096,OFFSET(C1096,-M1096+4,0),0,3)/100*D1096*10000)</f>
        <v/>
      </c>
      <c r="S1096" s="248" t="str">
        <f aca="true">IF(D1096="","",xEURO(OFFSET(C1096,-M1096+1,0),E1096,OFFSET(C1096,-M1096+2,0),OFFSET(C1096,-M1096+2,0),OFFSET(C1096,-M1096+3,0)+AB1096,OFFSET(C1096,-M1096+4,0),0,5)/365.25*D1096*10000)</f>
        <v/>
      </c>
      <c r="U1096" s="175" t="str">
        <f aca="true">IF(I1096="","",xEURO(OFFSET(C1096,-M1096+1,0),J1096,OFFSET(C1096,-M1096+2,0),OFFSET(C1096,-M1096+2,0),OFFSET(C1096,-M1096+3,0)+AC1096,OFFSET(C1096,-M1096+4,0),1,1)*I1096)</f>
        <v/>
      </c>
      <c r="V1096" s="235" t="str">
        <f aca="true">IF(I1096="","",xEURO(OFFSET(C1096,-M1096+1,0),J1096,OFFSET(C1096,-M1096+2,0),OFFSET(C1096,-M1096+2,0),OFFSET(C1096,-M1096+3,0)+AC1096,OFFSET(C1096,-M1096+4,0),1,0))</f>
        <v/>
      </c>
      <c r="W1096" s="175" t="str">
        <f aca="false">IF(I1096="","",(V1096-K1096)*I1096*10)</f>
        <v/>
      </c>
      <c r="X1096" s="175" t="str">
        <f aca="true">IF(I1096="","",xEURO(OFFSET(C1096,-M1096+1,0),J1096,OFFSET(C1096,-M1096+2,0),OFFSET(C1096,-M1096+2,0),OFFSET(C1096,-M1096+3,0)+AC1096,OFFSET(C1096,-M1096+4,0),1,2)/10*I1096)</f>
        <v/>
      </c>
      <c r="Y1096" s="248" t="str">
        <f aca="true">IF(I1096="","",xEURO(OFFSET(C1096,-M1096+1,0),J1096,OFFSET(C1096,-M1096+2,0),OFFSET(C1096,-M1096+2,0),OFFSET(C1096,-M1096+3,0)+AC1096,OFFSET(C1096,-M1096+4,0),1,3)/100*I1096*10000)</f>
        <v/>
      </c>
      <c r="Z1096" s="248" t="str">
        <f aca="true">IF(I1096="","",xEURO(OFFSET(C1096,-M1096+1,0),J1096,OFFSET(C1096,-M1096+2,0),OFFSET(C1096,-M1096+2,0),OFFSET(C1096,-M1096+3,0)+AC1096,OFFSET(C1096,-M1096+4,0),1,5)/365.25*I1096*10000)</f>
        <v/>
      </c>
      <c r="AB1096" s="249" t="str">
        <f aca="true">IF(D1096="","",xCalcSkew(OFFSET(C1096,-M1096,0),E1096-OFFSET(C1096,-M1096+1,0),b)/100)</f>
        <v/>
      </c>
      <c r="AC1096" s="249" t="str">
        <f aca="true">IF(I1096="","",xCalcSkew(OFFSET(C1096,-M1096,0),J1096-OFFSET(C1096,-M1096+1,0),b)/100)</f>
        <v/>
      </c>
      <c r="AE1096" s="0" t="n">
        <f aca="false">D1096*F1096*10000*-1</f>
        <v>-0</v>
      </c>
      <c r="AF1096" s="0" t="n">
        <f aca="false">I1096*K1096*10000*-1</f>
        <v>-0</v>
      </c>
      <c r="AG1096" s="0" t="n">
        <f aca="false">AE1096+AF1096</f>
        <v>-0</v>
      </c>
    </row>
    <row r="1097" customFormat="false" ht="12.75" hidden="false" customHeight="false" outlineLevel="0" collapsed="false">
      <c r="D1097" s="265"/>
      <c r="E1097" s="266"/>
      <c r="F1097" s="266"/>
      <c r="G1097" s="267"/>
      <c r="I1097" s="265"/>
      <c r="J1097" s="266"/>
      <c r="K1097" s="266"/>
      <c r="L1097" s="268"/>
      <c r="M1097" s="247" t="n">
        <f aca="false">M1096+1</f>
        <v>20</v>
      </c>
      <c r="N1097" s="175" t="str">
        <f aca="true">IF(D1097="","",xEURO(OFFSET(C1097,-M1097+1,0),E1097,OFFSET(C1097,-M1097+2,0),OFFSET(C1097,-M1097+2,0),OFFSET(C1097,-M1097+3,0)+AB1097,OFFSET(C1097,-M1097+4,0),0,1)*D1097)</f>
        <v/>
      </c>
      <c r="O1097" s="235" t="str">
        <f aca="true">IF(D1097="","",xEURO(OFFSET(C1097,-M1097+1,0),E1097,OFFSET(C1097,-M1097+2,0),OFFSET(C1097,-M1097+2,0),OFFSET(C1097,-M1097+3,0)+AB1097,OFFSET(C1097,-M1097+4,0),0,0))</f>
        <v/>
      </c>
      <c r="P1097" s="175" t="str">
        <f aca="false">IF(D1097="","",(O1097-F1097)*D1097*10)</f>
        <v/>
      </c>
      <c r="Q1097" s="175" t="str">
        <f aca="true">IF(D1097="","",xEURO(OFFSET(C1097,-M1097+1,0),E1097,OFFSET(C1097,-M1097+2,0),OFFSET(C1097,-M1097+2,0),OFFSET(C1097,-M1097+3,0)+AB1097,OFFSET(C1097,-M1097+4,0),0,2)/10*D1097)</f>
        <v/>
      </c>
      <c r="R1097" s="248" t="str">
        <f aca="true">IF(D1097="","",xEURO(OFFSET(C1097,-M1097+1,0),E1097,OFFSET(C1097,-M1097+2,0),OFFSET(C1097,-M1097+2,0),OFFSET(C1097,-M1097+3,0)+AB1097,OFFSET(C1097,-M1097+4,0),0,3)/100*D1097*10000)</f>
        <v/>
      </c>
      <c r="S1097" s="248" t="str">
        <f aca="true">IF(D1097="","",xEURO(OFFSET(C1097,-M1097+1,0),E1097,OFFSET(C1097,-M1097+2,0),OFFSET(C1097,-M1097+2,0),OFFSET(C1097,-M1097+3,0)+AB1097,OFFSET(C1097,-M1097+4,0),0,5)/365.25*D1097*10000)</f>
        <v/>
      </c>
      <c r="U1097" s="175" t="str">
        <f aca="true">IF(I1097="","",xEURO(OFFSET(C1097,-M1097+1,0),J1097,OFFSET(C1097,-M1097+2,0),OFFSET(C1097,-M1097+2,0),OFFSET(C1097,-M1097+3,0)+AC1097,OFFSET(C1097,-M1097+4,0),1,1)*I1097)</f>
        <v/>
      </c>
      <c r="V1097" s="235" t="str">
        <f aca="true">IF(I1097="","",xEURO(OFFSET(C1097,-M1097+1,0),J1097,OFFSET(C1097,-M1097+2,0),OFFSET(C1097,-M1097+2,0),OFFSET(C1097,-M1097+3,0)+AC1097,OFFSET(C1097,-M1097+4,0),1,0))</f>
        <v/>
      </c>
      <c r="W1097" s="175" t="str">
        <f aca="false">IF(I1097="","",(V1097-K1097)*I1097*10)</f>
        <v/>
      </c>
      <c r="X1097" s="175" t="str">
        <f aca="true">IF(I1097="","",xEURO(OFFSET(C1097,-M1097+1,0),J1097,OFFSET(C1097,-M1097+2,0),OFFSET(C1097,-M1097+2,0),OFFSET(C1097,-M1097+3,0)+AC1097,OFFSET(C1097,-M1097+4,0),1,2)/10*I1097)</f>
        <v/>
      </c>
      <c r="Y1097" s="248" t="str">
        <f aca="true">IF(I1097="","",xEURO(OFFSET(C1097,-M1097+1,0),J1097,OFFSET(C1097,-M1097+2,0),OFFSET(C1097,-M1097+2,0),OFFSET(C1097,-M1097+3,0)+AC1097,OFFSET(C1097,-M1097+4,0),1,3)/100*I1097*10000)</f>
        <v/>
      </c>
      <c r="Z1097" s="248" t="str">
        <f aca="true">IF(I1097="","",xEURO(OFFSET(C1097,-M1097+1,0),J1097,OFFSET(C1097,-M1097+2,0),OFFSET(C1097,-M1097+2,0),OFFSET(C1097,-M1097+3,0)+AC1097,OFFSET(C1097,-M1097+4,0),1,5)/365.25*I1097*10000)</f>
        <v/>
      </c>
      <c r="AB1097" s="249" t="str">
        <f aca="true">IF(D1097="","",xCalcSkew(OFFSET(C1097,-M1097,0),E1097-OFFSET(C1097,-M1097+1,0),b)/100)</f>
        <v/>
      </c>
      <c r="AC1097" s="249" t="str">
        <f aca="true">IF(I1097="","",xCalcSkew(OFFSET(C1097,-M1097,0),J1097-OFFSET(C1097,-M1097+1,0),b)/100)</f>
        <v/>
      </c>
      <c r="AE1097" s="0" t="n">
        <f aca="false">D1097*F1097*10000*-1</f>
        <v>-0</v>
      </c>
      <c r="AF1097" s="0" t="n">
        <f aca="false">I1097*K1097*10000*-1</f>
        <v>-0</v>
      </c>
      <c r="AG1097" s="0" t="n">
        <f aca="false">AE1097+AF1097</f>
        <v>-0</v>
      </c>
    </row>
    <row r="1098" customFormat="false" ht="12.75" hidden="false" customHeight="false" outlineLevel="0" collapsed="false">
      <c r="D1098" s="265"/>
      <c r="E1098" s="266"/>
      <c r="F1098" s="266"/>
      <c r="G1098" s="267"/>
      <c r="I1098" s="265"/>
      <c r="J1098" s="266"/>
      <c r="K1098" s="266"/>
      <c r="L1098" s="268"/>
      <c r="M1098" s="247" t="n">
        <f aca="false">M1097+1</f>
        <v>21</v>
      </c>
      <c r="N1098" s="175" t="str">
        <f aca="true">IF(D1098="","",xEURO(OFFSET(C1098,-M1098+1,0),E1098,OFFSET(C1098,-M1098+2,0),OFFSET(C1098,-M1098+2,0),OFFSET(C1098,-M1098+3,0)+AB1098,OFFSET(C1098,-M1098+4,0),0,1)*D1098)</f>
        <v/>
      </c>
      <c r="O1098" s="235" t="str">
        <f aca="true">IF(D1098="","",xEURO(OFFSET(C1098,-M1098+1,0),E1098,OFFSET(C1098,-M1098+2,0),OFFSET(C1098,-M1098+2,0),OFFSET(C1098,-M1098+3,0)+AB1098,OFFSET(C1098,-M1098+4,0),0,0))</f>
        <v/>
      </c>
      <c r="P1098" s="175" t="str">
        <f aca="false">IF(D1098="","",(O1098-F1098)*D1098*10)</f>
        <v/>
      </c>
      <c r="Q1098" s="175" t="str">
        <f aca="true">IF(D1098="","",xEURO(OFFSET(C1098,-M1098+1,0),E1098,OFFSET(C1098,-M1098+2,0),OFFSET(C1098,-M1098+2,0),OFFSET(C1098,-M1098+3,0)+AB1098,OFFSET(C1098,-M1098+4,0),0,2)/10*D1098)</f>
        <v/>
      </c>
      <c r="R1098" s="248" t="str">
        <f aca="true">IF(D1098="","",xEURO(OFFSET(C1098,-M1098+1,0),E1098,OFFSET(C1098,-M1098+2,0),OFFSET(C1098,-M1098+2,0),OFFSET(C1098,-M1098+3,0)+AB1098,OFFSET(C1098,-M1098+4,0),0,3)/100*D1098*10000)</f>
        <v/>
      </c>
      <c r="S1098" s="248" t="str">
        <f aca="true">IF(D1098="","",xEURO(OFFSET(C1098,-M1098+1,0),E1098,OFFSET(C1098,-M1098+2,0),OFFSET(C1098,-M1098+2,0),OFFSET(C1098,-M1098+3,0)+AB1098,OFFSET(C1098,-M1098+4,0),0,5)/365.25*D1098*10000)</f>
        <v/>
      </c>
      <c r="U1098" s="175" t="str">
        <f aca="true">IF(I1098="","",xEURO(OFFSET(C1098,-M1098+1,0),J1098,OFFSET(C1098,-M1098+2,0),OFFSET(C1098,-M1098+2,0),OFFSET(C1098,-M1098+3,0)+AC1098,OFFSET(C1098,-M1098+4,0),1,1)*I1098)</f>
        <v/>
      </c>
      <c r="V1098" s="235" t="str">
        <f aca="true">IF(I1098="","",xEURO(OFFSET(C1098,-M1098+1,0),J1098,OFFSET(C1098,-M1098+2,0),OFFSET(C1098,-M1098+2,0),OFFSET(C1098,-M1098+3,0)+AC1098,OFFSET(C1098,-M1098+4,0),1,0))</f>
        <v/>
      </c>
      <c r="W1098" s="175" t="str">
        <f aca="false">IF(I1098="","",(V1098-K1098)*I1098*10)</f>
        <v/>
      </c>
      <c r="X1098" s="175" t="str">
        <f aca="true">IF(I1098="","",xEURO(OFFSET(C1098,-M1098+1,0),J1098,OFFSET(C1098,-M1098+2,0),OFFSET(C1098,-M1098+2,0),OFFSET(C1098,-M1098+3,0)+AC1098,OFFSET(C1098,-M1098+4,0),1,2)/10*I1098)</f>
        <v/>
      </c>
      <c r="Y1098" s="248" t="str">
        <f aca="true">IF(I1098="","",xEURO(OFFSET(C1098,-M1098+1,0),J1098,OFFSET(C1098,-M1098+2,0),OFFSET(C1098,-M1098+2,0),OFFSET(C1098,-M1098+3,0)+AC1098,OFFSET(C1098,-M1098+4,0),1,3)/100*I1098*10000)</f>
        <v/>
      </c>
      <c r="Z1098" s="248" t="str">
        <f aca="true">IF(I1098="","",xEURO(OFFSET(C1098,-M1098+1,0),J1098,OFFSET(C1098,-M1098+2,0),OFFSET(C1098,-M1098+2,0),OFFSET(C1098,-M1098+3,0)+AC1098,OFFSET(C1098,-M1098+4,0),1,5)/365.25*I1098*10000)</f>
        <v/>
      </c>
      <c r="AB1098" s="249" t="str">
        <f aca="true">IF(D1098="","",xCalcSkew(OFFSET(C1098,-M1098,0),E1098-OFFSET(C1098,-M1098+1,0),b)/100)</f>
        <v/>
      </c>
      <c r="AC1098" s="249" t="str">
        <f aca="true">IF(I1098="","",xCalcSkew(OFFSET(C1098,-M1098,0),J1098-OFFSET(C1098,-M1098+1,0),b)/100)</f>
        <v/>
      </c>
      <c r="AE1098" s="0" t="n">
        <f aca="false">D1098*F1098*10000*-1</f>
        <v>-0</v>
      </c>
      <c r="AF1098" s="0" t="n">
        <f aca="false">I1098*K1098*10000*-1</f>
        <v>-0</v>
      </c>
      <c r="AG1098" s="0" t="n">
        <f aca="false">AE1098+AF1098</f>
        <v>-0</v>
      </c>
    </row>
    <row r="1099" customFormat="false" ht="12.75" hidden="false" customHeight="false" outlineLevel="0" collapsed="false">
      <c r="D1099" s="265"/>
      <c r="E1099" s="266"/>
      <c r="F1099" s="266"/>
      <c r="G1099" s="267"/>
      <c r="I1099" s="265"/>
      <c r="J1099" s="266"/>
      <c r="K1099" s="266"/>
      <c r="L1099" s="268"/>
      <c r="M1099" s="247" t="n">
        <f aca="false">M1098+1</f>
        <v>22</v>
      </c>
      <c r="N1099" s="175" t="str">
        <f aca="true">IF(D1099="","",xEURO(OFFSET(C1099,-M1099+1,0),E1099,OFFSET(C1099,-M1099+2,0),OFFSET(C1099,-M1099+2,0),OFFSET(C1099,-M1099+3,0)+AB1099,OFFSET(C1099,-M1099+4,0),0,1)*D1099)</f>
        <v/>
      </c>
      <c r="O1099" s="235" t="str">
        <f aca="true">IF(D1099="","",xEURO(OFFSET(C1099,-M1099+1,0),E1099,OFFSET(C1099,-M1099+2,0),OFFSET(C1099,-M1099+2,0),OFFSET(C1099,-M1099+3,0)+AB1099,OFFSET(C1099,-M1099+4,0),0,0))</f>
        <v/>
      </c>
      <c r="P1099" s="175" t="str">
        <f aca="false">IF(D1099="","",(O1099-F1099)*D1099*10)</f>
        <v/>
      </c>
      <c r="Q1099" s="175" t="str">
        <f aca="true">IF(D1099="","",xEURO(OFFSET(C1099,-M1099+1,0),E1099,OFFSET(C1099,-M1099+2,0),OFFSET(C1099,-M1099+2,0),OFFSET(C1099,-M1099+3,0)+AB1099,OFFSET(C1099,-M1099+4,0),0,2)/10*D1099)</f>
        <v/>
      </c>
      <c r="R1099" s="248" t="str">
        <f aca="true">IF(D1099="","",xEURO(OFFSET(C1099,-M1099+1,0),E1099,OFFSET(C1099,-M1099+2,0),OFFSET(C1099,-M1099+2,0),OFFSET(C1099,-M1099+3,0)+AB1099,OFFSET(C1099,-M1099+4,0),0,3)/100*D1099*10000)</f>
        <v/>
      </c>
      <c r="S1099" s="248" t="str">
        <f aca="true">IF(D1099="","",xEURO(OFFSET(C1099,-M1099+1,0),E1099,OFFSET(C1099,-M1099+2,0),OFFSET(C1099,-M1099+2,0),OFFSET(C1099,-M1099+3,0)+AB1099,OFFSET(C1099,-M1099+4,0),0,5)/365.25*D1099*10000)</f>
        <v/>
      </c>
      <c r="U1099" s="175" t="str">
        <f aca="true">IF(I1099="","",xEURO(OFFSET(C1099,-M1099+1,0),J1099,OFFSET(C1099,-M1099+2,0),OFFSET(C1099,-M1099+2,0),OFFSET(C1099,-M1099+3,0)+AC1099,OFFSET(C1099,-M1099+4,0),1,1)*I1099)</f>
        <v/>
      </c>
      <c r="V1099" s="235" t="str">
        <f aca="true">IF(I1099="","",xEURO(OFFSET(C1099,-M1099+1,0),J1099,OFFSET(C1099,-M1099+2,0),OFFSET(C1099,-M1099+2,0),OFFSET(C1099,-M1099+3,0)+AC1099,OFFSET(C1099,-M1099+4,0),1,0))</f>
        <v/>
      </c>
      <c r="W1099" s="175" t="str">
        <f aca="false">IF(I1099="","",(V1099-K1099)*I1099*10)</f>
        <v/>
      </c>
      <c r="X1099" s="175" t="str">
        <f aca="true">IF(I1099="","",xEURO(OFFSET(C1099,-M1099+1,0),J1099,OFFSET(C1099,-M1099+2,0),OFFSET(C1099,-M1099+2,0),OFFSET(C1099,-M1099+3,0)+AC1099,OFFSET(C1099,-M1099+4,0),1,2)/10*I1099)</f>
        <v/>
      </c>
      <c r="Y1099" s="248" t="str">
        <f aca="true">IF(I1099="","",xEURO(OFFSET(C1099,-M1099+1,0),J1099,OFFSET(C1099,-M1099+2,0),OFFSET(C1099,-M1099+2,0),OFFSET(C1099,-M1099+3,0)+AC1099,OFFSET(C1099,-M1099+4,0),1,3)/100*I1099*10000)</f>
        <v/>
      </c>
      <c r="Z1099" s="248" t="str">
        <f aca="true">IF(I1099="","",xEURO(OFFSET(C1099,-M1099+1,0),J1099,OFFSET(C1099,-M1099+2,0),OFFSET(C1099,-M1099+2,0),OFFSET(C1099,-M1099+3,0)+AC1099,OFFSET(C1099,-M1099+4,0),1,5)/365.25*I1099*10000)</f>
        <v/>
      </c>
      <c r="AB1099" s="249" t="str">
        <f aca="true">IF(D1099="","",xCalcSkew(OFFSET(C1099,-M1099,0),E1099-OFFSET(C1099,-M1099+1,0),b)/100)</f>
        <v/>
      </c>
      <c r="AC1099" s="249" t="str">
        <f aca="true">IF(I1099="","",xCalcSkew(OFFSET(C1099,-M1099,0),J1099-OFFSET(C1099,-M1099+1,0),b)/100)</f>
        <v/>
      </c>
      <c r="AE1099" s="0" t="n">
        <f aca="false">D1099*F1099*10000*-1</f>
        <v>-0</v>
      </c>
      <c r="AF1099" s="0" t="n">
        <f aca="false">I1099*K1099*10000*-1</f>
        <v>-0</v>
      </c>
      <c r="AG1099" s="0" t="n">
        <f aca="false">AE1099+AF1099</f>
        <v>-0</v>
      </c>
    </row>
    <row r="1100" customFormat="false" ht="12.75" hidden="false" customHeight="false" outlineLevel="0" collapsed="false">
      <c r="D1100" s="265"/>
      <c r="E1100" s="266"/>
      <c r="F1100" s="266"/>
      <c r="G1100" s="267"/>
      <c r="I1100" s="265"/>
      <c r="J1100" s="266"/>
      <c r="K1100" s="266"/>
      <c r="L1100" s="268"/>
      <c r="M1100" s="247" t="n">
        <f aca="false">M1099+1</f>
        <v>23</v>
      </c>
      <c r="N1100" s="175" t="str">
        <f aca="true">IF(D1100="","",xEURO(OFFSET(C1100,-M1100+1,0),E1100,OFFSET(C1100,-M1100+2,0),OFFSET(C1100,-M1100+2,0),OFFSET(C1100,-M1100+3,0)+AB1100,OFFSET(C1100,-M1100+4,0),0,1)*D1100)</f>
        <v/>
      </c>
      <c r="O1100" s="235" t="str">
        <f aca="true">IF(D1100="","",xEURO(OFFSET(C1100,-M1100+1,0),E1100,OFFSET(C1100,-M1100+2,0),OFFSET(C1100,-M1100+2,0),OFFSET(C1100,-M1100+3,0)+AB1100,OFFSET(C1100,-M1100+4,0),0,0))</f>
        <v/>
      </c>
      <c r="P1100" s="175" t="str">
        <f aca="false">IF(D1100="","",(O1100-F1100)*D1100*10)</f>
        <v/>
      </c>
      <c r="Q1100" s="175" t="str">
        <f aca="true">IF(D1100="","",xEURO(OFFSET(C1100,-M1100+1,0),E1100,OFFSET(C1100,-M1100+2,0),OFFSET(C1100,-M1100+2,0),OFFSET(C1100,-M1100+3,0)+AB1100,OFFSET(C1100,-M1100+4,0),0,2)/10*D1100)</f>
        <v/>
      </c>
      <c r="R1100" s="248" t="str">
        <f aca="true">IF(D1100="","",xEURO(OFFSET(C1100,-M1100+1,0),E1100,OFFSET(C1100,-M1100+2,0),OFFSET(C1100,-M1100+2,0),OFFSET(C1100,-M1100+3,0)+AB1100,OFFSET(C1100,-M1100+4,0),0,3)/100*D1100*10000)</f>
        <v/>
      </c>
      <c r="S1100" s="248" t="str">
        <f aca="true">IF(D1100="","",xEURO(OFFSET(C1100,-M1100+1,0),E1100,OFFSET(C1100,-M1100+2,0),OFFSET(C1100,-M1100+2,0),OFFSET(C1100,-M1100+3,0)+AB1100,OFFSET(C1100,-M1100+4,0),0,5)/365.25*D1100*10000)</f>
        <v/>
      </c>
      <c r="U1100" s="175" t="str">
        <f aca="true">IF(I1100="","",xEURO(OFFSET(C1100,-M1100+1,0),J1100,OFFSET(C1100,-M1100+2,0),OFFSET(C1100,-M1100+2,0),OFFSET(C1100,-M1100+3,0)+AC1100,OFFSET(C1100,-M1100+4,0),1,1)*I1100)</f>
        <v/>
      </c>
      <c r="V1100" s="235" t="str">
        <f aca="true">IF(I1100="","",xEURO(OFFSET(C1100,-M1100+1,0),J1100,OFFSET(C1100,-M1100+2,0),OFFSET(C1100,-M1100+2,0),OFFSET(C1100,-M1100+3,0)+AC1100,OFFSET(C1100,-M1100+4,0),1,0))</f>
        <v/>
      </c>
      <c r="W1100" s="175" t="str">
        <f aca="false">IF(I1100="","",(V1100-K1100)*I1100*10)</f>
        <v/>
      </c>
      <c r="X1100" s="175" t="str">
        <f aca="true">IF(I1100="","",xEURO(OFFSET(C1100,-M1100+1,0),J1100,OFFSET(C1100,-M1100+2,0),OFFSET(C1100,-M1100+2,0),OFFSET(C1100,-M1100+3,0)+AC1100,OFFSET(C1100,-M1100+4,0),1,2)/10*I1100)</f>
        <v/>
      </c>
      <c r="Y1100" s="248" t="str">
        <f aca="true">IF(I1100="","",xEURO(OFFSET(C1100,-M1100+1,0),J1100,OFFSET(C1100,-M1100+2,0),OFFSET(C1100,-M1100+2,0),OFFSET(C1100,-M1100+3,0)+AC1100,OFFSET(C1100,-M1100+4,0),1,3)/100*I1100*10000)</f>
        <v/>
      </c>
      <c r="Z1100" s="248" t="str">
        <f aca="true">IF(I1100="","",xEURO(OFFSET(C1100,-M1100+1,0),J1100,OFFSET(C1100,-M1100+2,0),OFFSET(C1100,-M1100+2,0),OFFSET(C1100,-M1100+3,0)+AC1100,OFFSET(C1100,-M1100+4,0),1,5)/365.25*I1100*10000)</f>
        <v/>
      </c>
      <c r="AB1100" s="249" t="str">
        <f aca="true">IF(D1100="","",xCalcSkew(OFFSET(C1100,-M1100,0),E1100-OFFSET(C1100,-M1100+1,0),b)/100)</f>
        <v/>
      </c>
      <c r="AC1100" s="249" t="str">
        <f aca="true">IF(I1100="","",xCalcSkew(OFFSET(C1100,-M1100,0),J1100-OFFSET(C1100,-M1100+1,0),b)/100)</f>
        <v/>
      </c>
      <c r="AE1100" s="0" t="n">
        <f aca="false">D1100*F1100*10000*-1</f>
        <v>-0</v>
      </c>
      <c r="AF1100" s="0" t="n">
        <f aca="false">I1100*K1100*10000*-1</f>
        <v>-0</v>
      </c>
      <c r="AG1100" s="0" t="n">
        <f aca="false">AE1100+AF1100</f>
        <v>-0</v>
      </c>
    </row>
    <row r="1101" customFormat="false" ht="12.75" hidden="false" customHeight="false" outlineLevel="0" collapsed="false">
      <c r="D1101" s="265"/>
      <c r="E1101" s="266"/>
      <c r="F1101" s="266"/>
      <c r="G1101" s="267"/>
      <c r="I1101" s="265"/>
      <c r="J1101" s="266"/>
      <c r="K1101" s="266"/>
      <c r="L1101" s="268"/>
      <c r="M1101" s="247" t="n">
        <f aca="false">M1100+1</f>
        <v>24</v>
      </c>
      <c r="N1101" s="175" t="str">
        <f aca="true">IF(D1101="","",xEURO(OFFSET(C1101,-M1101+1,0),E1101,OFFSET(C1101,-M1101+2,0),OFFSET(C1101,-M1101+2,0),OFFSET(C1101,-M1101+3,0)+AB1101,OFFSET(C1101,-M1101+4,0),0,1)*D1101)</f>
        <v/>
      </c>
      <c r="O1101" s="235" t="str">
        <f aca="true">IF(D1101="","",xEURO(OFFSET(C1101,-M1101+1,0),E1101,OFFSET(C1101,-M1101+2,0),OFFSET(C1101,-M1101+2,0),OFFSET(C1101,-M1101+3,0)+AB1101,OFFSET(C1101,-M1101+4,0),0,0))</f>
        <v/>
      </c>
      <c r="P1101" s="175" t="str">
        <f aca="false">IF(D1101="","",(O1101-F1101)*D1101*10)</f>
        <v/>
      </c>
      <c r="Q1101" s="175" t="str">
        <f aca="true">IF(D1101="","",xEURO(OFFSET(C1101,-M1101+1,0),E1101,OFFSET(C1101,-M1101+2,0),OFFSET(C1101,-M1101+2,0),OFFSET(C1101,-M1101+3,0)+AB1101,OFFSET(C1101,-M1101+4,0),0,2)/10*D1101)</f>
        <v/>
      </c>
      <c r="R1101" s="248" t="str">
        <f aca="true">IF(D1101="","",xEURO(OFFSET(C1101,-M1101+1,0),E1101,OFFSET(C1101,-M1101+2,0),OFFSET(C1101,-M1101+2,0),OFFSET(C1101,-M1101+3,0)+AB1101,OFFSET(C1101,-M1101+4,0),0,3)/100*D1101*10000)</f>
        <v/>
      </c>
      <c r="S1101" s="248" t="str">
        <f aca="true">IF(D1101="","",xEURO(OFFSET(C1101,-M1101+1,0),E1101,OFFSET(C1101,-M1101+2,0),OFFSET(C1101,-M1101+2,0),OFFSET(C1101,-M1101+3,0)+AB1101,OFFSET(C1101,-M1101+4,0),0,5)/365.25*D1101*10000)</f>
        <v/>
      </c>
      <c r="U1101" s="175" t="str">
        <f aca="true">IF(I1101="","",xEURO(OFFSET(C1101,-M1101+1,0),J1101,OFFSET(C1101,-M1101+2,0),OFFSET(C1101,-M1101+2,0),OFFSET(C1101,-M1101+3,0)+AC1101,OFFSET(C1101,-M1101+4,0),1,1)*I1101)</f>
        <v/>
      </c>
      <c r="V1101" s="235" t="str">
        <f aca="true">IF(I1101="","",xEURO(OFFSET(C1101,-M1101+1,0),J1101,OFFSET(C1101,-M1101+2,0),OFFSET(C1101,-M1101+2,0),OFFSET(C1101,-M1101+3,0)+AC1101,OFFSET(C1101,-M1101+4,0),1,0))</f>
        <v/>
      </c>
      <c r="W1101" s="175" t="str">
        <f aca="false">IF(I1101="","",(V1101-K1101)*I1101*10)</f>
        <v/>
      </c>
      <c r="X1101" s="175" t="str">
        <f aca="true">IF(I1101="","",xEURO(OFFSET(C1101,-M1101+1,0),J1101,OFFSET(C1101,-M1101+2,0),OFFSET(C1101,-M1101+2,0),OFFSET(C1101,-M1101+3,0)+AC1101,OFFSET(C1101,-M1101+4,0),1,2)/10*I1101)</f>
        <v/>
      </c>
      <c r="Y1101" s="248" t="str">
        <f aca="true">IF(I1101="","",xEURO(OFFSET(C1101,-M1101+1,0),J1101,OFFSET(C1101,-M1101+2,0),OFFSET(C1101,-M1101+2,0),OFFSET(C1101,-M1101+3,0)+AC1101,OFFSET(C1101,-M1101+4,0),1,3)/100*I1101*10000)</f>
        <v/>
      </c>
      <c r="Z1101" s="248" t="str">
        <f aca="true">IF(I1101="","",xEURO(OFFSET(C1101,-M1101+1,0),J1101,OFFSET(C1101,-M1101+2,0),OFFSET(C1101,-M1101+2,0),OFFSET(C1101,-M1101+3,0)+AC1101,OFFSET(C1101,-M1101+4,0),1,5)/365.25*I1101*10000)</f>
        <v/>
      </c>
      <c r="AB1101" s="249" t="str">
        <f aca="true">IF(D1101="","",xCalcSkew(OFFSET(C1101,-M1101,0),E1101-OFFSET(C1101,-M1101+1,0),b)/100)</f>
        <v/>
      </c>
      <c r="AC1101" s="249" t="str">
        <f aca="true">IF(I1101="","",xCalcSkew(OFFSET(C1101,-M1101,0),J1101-OFFSET(C1101,-M1101+1,0),b)/100)</f>
        <v/>
      </c>
      <c r="AE1101" s="0" t="n">
        <f aca="false">D1101*F1101*10000*-1</f>
        <v>-0</v>
      </c>
      <c r="AF1101" s="0" t="n">
        <f aca="false">I1101*K1101*10000*-1</f>
        <v>-0</v>
      </c>
      <c r="AG1101" s="0" t="n">
        <f aca="false">AE1101+AF1101</f>
        <v>-0</v>
      </c>
    </row>
    <row r="1102" customFormat="false" ht="12.75" hidden="false" customHeight="false" outlineLevel="0" collapsed="false">
      <c r="D1102" s="265"/>
      <c r="E1102" s="266"/>
      <c r="F1102" s="266"/>
      <c r="G1102" s="267"/>
      <c r="I1102" s="265"/>
      <c r="J1102" s="266"/>
      <c r="K1102" s="266"/>
      <c r="L1102" s="268"/>
      <c r="M1102" s="247" t="n">
        <f aca="false">M1101+1</f>
        <v>25</v>
      </c>
      <c r="N1102" s="175" t="str">
        <f aca="true">IF(D1102="","",xEURO(OFFSET(C1102,-M1102+1,0),E1102,OFFSET(C1102,-M1102+2,0),OFFSET(C1102,-M1102+2,0),OFFSET(C1102,-M1102+3,0)+AB1102,OFFSET(C1102,-M1102+4,0),0,1)*D1102)</f>
        <v/>
      </c>
      <c r="O1102" s="235" t="str">
        <f aca="true">IF(D1102="","",xEURO(OFFSET(C1102,-M1102+1,0),E1102,OFFSET(C1102,-M1102+2,0),OFFSET(C1102,-M1102+2,0),OFFSET(C1102,-M1102+3,0)+AB1102,OFFSET(C1102,-M1102+4,0),0,0))</f>
        <v/>
      </c>
      <c r="P1102" s="175" t="str">
        <f aca="false">IF(D1102="","",(O1102-F1102)*D1102*10)</f>
        <v/>
      </c>
      <c r="Q1102" s="175" t="str">
        <f aca="true">IF(D1102="","",xEURO(OFFSET(C1102,-M1102+1,0),E1102,OFFSET(C1102,-M1102+2,0),OFFSET(C1102,-M1102+2,0),OFFSET(C1102,-M1102+3,0)+AB1102,OFFSET(C1102,-M1102+4,0),0,2)/10*D1102)</f>
        <v/>
      </c>
      <c r="R1102" s="248" t="str">
        <f aca="true">IF(D1102="","",xEURO(OFFSET(C1102,-M1102+1,0),E1102,OFFSET(C1102,-M1102+2,0),OFFSET(C1102,-M1102+2,0),OFFSET(C1102,-M1102+3,0)+AB1102,OFFSET(C1102,-M1102+4,0),0,3)/100*D1102*10000)</f>
        <v/>
      </c>
      <c r="S1102" s="248" t="str">
        <f aca="true">IF(D1102="","",xEURO(OFFSET(C1102,-M1102+1,0),E1102,OFFSET(C1102,-M1102+2,0),OFFSET(C1102,-M1102+2,0),OFFSET(C1102,-M1102+3,0)+AB1102,OFFSET(C1102,-M1102+4,0),0,5)/365.25*D1102*10000)</f>
        <v/>
      </c>
      <c r="U1102" s="175" t="str">
        <f aca="true">IF(I1102="","",xEURO(OFFSET(C1102,-M1102+1,0),J1102,OFFSET(C1102,-M1102+2,0),OFFSET(C1102,-M1102+2,0),OFFSET(C1102,-M1102+3,0)+AC1102,OFFSET(C1102,-M1102+4,0),1,1)*I1102)</f>
        <v/>
      </c>
      <c r="V1102" s="235" t="str">
        <f aca="true">IF(I1102="","",xEURO(OFFSET(C1102,-M1102+1,0),J1102,OFFSET(C1102,-M1102+2,0),OFFSET(C1102,-M1102+2,0),OFFSET(C1102,-M1102+3,0)+AC1102,OFFSET(C1102,-M1102+4,0),1,0))</f>
        <v/>
      </c>
      <c r="W1102" s="175" t="str">
        <f aca="false">IF(I1102="","",(V1102-K1102)*I1102*10)</f>
        <v/>
      </c>
      <c r="X1102" s="175" t="str">
        <f aca="true">IF(I1102="","",xEURO(OFFSET(C1102,-M1102+1,0),J1102,OFFSET(C1102,-M1102+2,0),OFFSET(C1102,-M1102+2,0),OFFSET(C1102,-M1102+3,0)+AC1102,OFFSET(C1102,-M1102+4,0),1,2)/10*I1102)</f>
        <v/>
      </c>
      <c r="Y1102" s="248" t="str">
        <f aca="true">IF(I1102="","",xEURO(OFFSET(C1102,-M1102+1,0),J1102,OFFSET(C1102,-M1102+2,0),OFFSET(C1102,-M1102+2,0),OFFSET(C1102,-M1102+3,0)+AC1102,OFFSET(C1102,-M1102+4,0),1,3)/100*I1102*10000)</f>
        <v/>
      </c>
      <c r="Z1102" s="248" t="str">
        <f aca="true">IF(I1102="","",xEURO(OFFSET(C1102,-M1102+1,0),J1102,OFFSET(C1102,-M1102+2,0),OFFSET(C1102,-M1102+2,0),OFFSET(C1102,-M1102+3,0)+AC1102,OFFSET(C1102,-M1102+4,0),1,5)/365.25*I1102*10000)</f>
        <v/>
      </c>
      <c r="AB1102" s="249" t="str">
        <f aca="true">IF(D1102="","",xCalcSkew(OFFSET(C1102,-M1102,0),E1102-OFFSET(C1102,-M1102+1,0),b)/100)</f>
        <v/>
      </c>
      <c r="AC1102" s="249" t="str">
        <f aca="true">IF(I1102="","",xCalcSkew(OFFSET(C1102,-M1102,0),J1102-OFFSET(C1102,-M1102+1,0),b)/100)</f>
        <v/>
      </c>
      <c r="AE1102" s="0" t="n">
        <f aca="false">D1102*F1102*10000*-1</f>
        <v>-0</v>
      </c>
      <c r="AF1102" s="0" t="n">
        <f aca="false">I1102*K1102*10000*-1</f>
        <v>-0</v>
      </c>
      <c r="AG1102" s="0" t="n">
        <f aca="false">AE1102+AF1102</f>
        <v>-0</v>
      </c>
    </row>
    <row r="1103" customFormat="false" ht="12.75" hidden="false" customHeight="false" outlineLevel="0" collapsed="false">
      <c r="D1103" s="265"/>
      <c r="E1103" s="266"/>
      <c r="F1103" s="266"/>
      <c r="G1103" s="267"/>
      <c r="I1103" s="265"/>
      <c r="J1103" s="266"/>
      <c r="K1103" s="266"/>
      <c r="L1103" s="268"/>
      <c r="M1103" s="247" t="n">
        <f aca="false">M1102+1</f>
        <v>26</v>
      </c>
      <c r="N1103" s="175" t="str">
        <f aca="true">IF(D1103="","",xEURO(OFFSET(C1103,-M1103+1,0),E1103,OFFSET(C1103,-M1103+2,0),OFFSET(C1103,-M1103+2,0),OFFSET(C1103,-M1103+3,0)+AB1103,OFFSET(C1103,-M1103+4,0),0,1)*D1103)</f>
        <v/>
      </c>
      <c r="O1103" s="235" t="str">
        <f aca="true">IF(D1103="","",xEURO(OFFSET(C1103,-M1103+1,0),E1103,OFFSET(C1103,-M1103+2,0),OFFSET(C1103,-M1103+2,0),OFFSET(C1103,-M1103+3,0)+AB1103,OFFSET(C1103,-M1103+4,0),0,0))</f>
        <v/>
      </c>
      <c r="P1103" s="175" t="str">
        <f aca="false">IF(D1103="","",(O1103-F1103)*D1103*10)</f>
        <v/>
      </c>
      <c r="Q1103" s="175" t="str">
        <f aca="true">IF(D1103="","",xEURO(OFFSET(C1103,-M1103+1,0),E1103,OFFSET(C1103,-M1103+2,0),OFFSET(C1103,-M1103+2,0),OFFSET(C1103,-M1103+3,0)+AB1103,OFFSET(C1103,-M1103+4,0),0,2)/10*D1103)</f>
        <v/>
      </c>
      <c r="R1103" s="248" t="str">
        <f aca="true">IF(D1103="","",xEURO(OFFSET(C1103,-M1103+1,0),E1103,OFFSET(C1103,-M1103+2,0),OFFSET(C1103,-M1103+2,0),OFFSET(C1103,-M1103+3,0)+AB1103,OFFSET(C1103,-M1103+4,0),0,3)/100*D1103*10000)</f>
        <v/>
      </c>
      <c r="S1103" s="248" t="str">
        <f aca="true">IF(D1103="","",xEURO(OFFSET(C1103,-M1103+1,0),E1103,OFFSET(C1103,-M1103+2,0),OFFSET(C1103,-M1103+2,0),OFFSET(C1103,-M1103+3,0)+AB1103,OFFSET(C1103,-M1103+4,0),0,5)/365.25*D1103*10000)</f>
        <v/>
      </c>
      <c r="U1103" s="175" t="str">
        <f aca="true">IF(I1103="","",xEURO(OFFSET(C1103,-M1103+1,0),J1103,OFFSET(C1103,-M1103+2,0),OFFSET(C1103,-M1103+2,0),OFFSET(C1103,-M1103+3,0)+AC1103,OFFSET(C1103,-M1103+4,0),1,1)*I1103)</f>
        <v/>
      </c>
      <c r="V1103" s="235" t="str">
        <f aca="true">IF(I1103="","",xEURO(OFFSET(C1103,-M1103+1,0),J1103,OFFSET(C1103,-M1103+2,0),OFFSET(C1103,-M1103+2,0),OFFSET(C1103,-M1103+3,0)+AC1103,OFFSET(C1103,-M1103+4,0),1,0))</f>
        <v/>
      </c>
      <c r="W1103" s="175" t="str">
        <f aca="false">IF(I1103="","",(V1103-K1103)*I1103*10)</f>
        <v/>
      </c>
      <c r="X1103" s="175" t="str">
        <f aca="true">IF(I1103="","",xEURO(OFFSET(C1103,-M1103+1,0),J1103,OFFSET(C1103,-M1103+2,0),OFFSET(C1103,-M1103+2,0),OFFSET(C1103,-M1103+3,0)+AC1103,OFFSET(C1103,-M1103+4,0),1,2)/10*I1103)</f>
        <v/>
      </c>
      <c r="Y1103" s="248" t="str">
        <f aca="true">IF(I1103="","",xEURO(OFFSET(C1103,-M1103+1,0),J1103,OFFSET(C1103,-M1103+2,0),OFFSET(C1103,-M1103+2,0),OFFSET(C1103,-M1103+3,0)+AC1103,OFFSET(C1103,-M1103+4,0),1,3)/100*I1103*10000)</f>
        <v/>
      </c>
      <c r="Z1103" s="248" t="str">
        <f aca="true">IF(I1103="","",xEURO(OFFSET(C1103,-M1103+1,0),J1103,OFFSET(C1103,-M1103+2,0),OFFSET(C1103,-M1103+2,0),OFFSET(C1103,-M1103+3,0)+AC1103,OFFSET(C1103,-M1103+4,0),1,5)/365.25*I1103*10000)</f>
        <v/>
      </c>
      <c r="AB1103" s="249" t="str">
        <f aca="true">IF(D1103="","",xCalcSkew(OFFSET(C1103,-M1103,0),E1103-OFFSET(C1103,-M1103+1,0),b)/100)</f>
        <v/>
      </c>
      <c r="AC1103" s="249" t="str">
        <f aca="true">IF(I1103="","",xCalcSkew(OFFSET(C1103,-M1103,0),J1103-OFFSET(C1103,-M1103+1,0),b)/100)</f>
        <v/>
      </c>
      <c r="AE1103" s="0" t="n">
        <f aca="false">D1103*F1103*10000*-1</f>
        <v>-0</v>
      </c>
      <c r="AF1103" s="0" t="n">
        <f aca="false">I1103*K1103*10000*-1</f>
        <v>-0</v>
      </c>
      <c r="AG1103" s="0" t="n">
        <f aca="false">AE1103+AF1103</f>
        <v>-0</v>
      </c>
    </row>
    <row r="1104" customFormat="false" ht="12.75" hidden="false" customHeight="false" outlineLevel="0" collapsed="false">
      <c r="D1104" s="265"/>
      <c r="E1104" s="266"/>
      <c r="F1104" s="266"/>
      <c r="G1104" s="267"/>
      <c r="I1104" s="265"/>
      <c r="J1104" s="266"/>
      <c r="K1104" s="266"/>
      <c r="L1104" s="268"/>
      <c r="M1104" s="247" t="n">
        <f aca="false">M1103+1</f>
        <v>27</v>
      </c>
      <c r="N1104" s="175" t="str">
        <f aca="true">IF(D1104="","",xEURO(OFFSET(C1104,-M1104+1,0),E1104,OFFSET(C1104,-M1104+2,0),OFFSET(C1104,-M1104+2,0),OFFSET(C1104,-M1104+3,0)+AB1104,OFFSET(C1104,-M1104+4,0),0,1)*D1104)</f>
        <v/>
      </c>
      <c r="O1104" s="235" t="str">
        <f aca="true">IF(D1104="","",xEURO(OFFSET(C1104,-M1104+1,0),E1104,OFFSET(C1104,-M1104+2,0),OFFSET(C1104,-M1104+2,0),OFFSET(C1104,-M1104+3,0)+AB1104,OFFSET(C1104,-M1104+4,0),0,0))</f>
        <v/>
      </c>
      <c r="P1104" s="175" t="str">
        <f aca="false">IF(D1104="","",(O1104-F1104)*D1104*10)</f>
        <v/>
      </c>
      <c r="Q1104" s="175" t="str">
        <f aca="true">IF(D1104="","",xEURO(OFFSET(C1104,-M1104+1,0),E1104,OFFSET(C1104,-M1104+2,0),OFFSET(C1104,-M1104+2,0),OFFSET(C1104,-M1104+3,0)+AB1104,OFFSET(C1104,-M1104+4,0),0,2)/10*D1104)</f>
        <v/>
      </c>
      <c r="R1104" s="248" t="str">
        <f aca="true">IF(D1104="","",xEURO(OFFSET(C1104,-M1104+1,0),E1104,OFFSET(C1104,-M1104+2,0),OFFSET(C1104,-M1104+2,0),OFFSET(C1104,-M1104+3,0)+AB1104,OFFSET(C1104,-M1104+4,0),0,3)/100*D1104*10000)</f>
        <v/>
      </c>
      <c r="S1104" s="248" t="str">
        <f aca="true">IF(D1104="","",xEURO(OFFSET(C1104,-M1104+1,0),E1104,OFFSET(C1104,-M1104+2,0),OFFSET(C1104,-M1104+2,0),OFFSET(C1104,-M1104+3,0)+AB1104,OFFSET(C1104,-M1104+4,0),0,5)/365.25*D1104*10000)</f>
        <v/>
      </c>
      <c r="U1104" s="175" t="str">
        <f aca="true">IF(I1104="","",xEURO(OFFSET(C1104,-M1104+1,0),J1104,OFFSET(C1104,-M1104+2,0),OFFSET(C1104,-M1104+2,0),OFFSET(C1104,-M1104+3,0)+AC1104,OFFSET(C1104,-M1104+4,0),1,1)*I1104)</f>
        <v/>
      </c>
      <c r="V1104" s="235" t="str">
        <f aca="true">IF(I1104="","",xEURO(OFFSET(C1104,-M1104+1,0),J1104,OFFSET(C1104,-M1104+2,0),OFFSET(C1104,-M1104+2,0),OFFSET(C1104,-M1104+3,0)+AC1104,OFFSET(C1104,-M1104+4,0),1,0))</f>
        <v/>
      </c>
      <c r="W1104" s="175" t="str">
        <f aca="false">IF(I1104="","",(V1104-K1104)*I1104*10)</f>
        <v/>
      </c>
      <c r="X1104" s="175" t="str">
        <f aca="true">IF(I1104="","",xEURO(OFFSET(C1104,-M1104+1,0),J1104,OFFSET(C1104,-M1104+2,0),OFFSET(C1104,-M1104+2,0),OFFSET(C1104,-M1104+3,0)+AC1104,OFFSET(C1104,-M1104+4,0),1,2)/10*I1104)</f>
        <v/>
      </c>
      <c r="Y1104" s="248" t="str">
        <f aca="true">IF(I1104="","",xEURO(OFFSET(C1104,-M1104+1,0),J1104,OFFSET(C1104,-M1104+2,0),OFFSET(C1104,-M1104+2,0),OFFSET(C1104,-M1104+3,0)+AC1104,OFFSET(C1104,-M1104+4,0),1,3)/100*I1104*10000)</f>
        <v/>
      </c>
      <c r="Z1104" s="248" t="str">
        <f aca="true">IF(I1104="","",xEURO(OFFSET(C1104,-M1104+1,0),J1104,OFFSET(C1104,-M1104+2,0),OFFSET(C1104,-M1104+2,0),OFFSET(C1104,-M1104+3,0)+AC1104,OFFSET(C1104,-M1104+4,0),1,5)/365.25*I1104*10000)</f>
        <v/>
      </c>
      <c r="AB1104" s="249" t="str">
        <f aca="true">IF(D1104="","",xCalcSkew(OFFSET(C1104,-M1104,0),E1104-OFFSET(C1104,-M1104+1,0),b)/100)</f>
        <v/>
      </c>
      <c r="AC1104" s="249" t="str">
        <f aca="true">IF(I1104="","",xCalcSkew(OFFSET(C1104,-M1104,0),J1104-OFFSET(C1104,-M1104+1,0),b)/100)</f>
        <v/>
      </c>
      <c r="AE1104" s="0" t="n">
        <f aca="false">D1104*F1104*10000*-1</f>
        <v>-0</v>
      </c>
      <c r="AF1104" s="0" t="n">
        <f aca="false">I1104*K1104*10000*-1</f>
        <v>-0</v>
      </c>
      <c r="AG1104" s="0" t="n">
        <f aca="false">AE1104+AF1104</f>
        <v>-0</v>
      </c>
    </row>
    <row r="1105" customFormat="false" ht="12.75" hidden="false" customHeight="false" outlineLevel="0" collapsed="false">
      <c r="D1105" s="265"/>
      <c r="E1105" s="266"/>
      <c r="F1105" s="266"/>
      <c r="G1105" s="267"/>
      <c r="I1105" s="265"/>
      <c r="J1105" s="266"/>
      <c r="K1105" s="266"/>
      <c r="L1105" s="268"/>
      <c r="M1105" s="247" t="n">
        <f aca="false">M1104+1</f>
        <v>28</v>
      </c>
      <c r="N1105" s="175" t="str">
        <f aca="true">IF(D1105="","",xEURO(OFFSET(C1105,-M1105+1,0),E1105,OFFSET(C1105,-M1105+2,0),OFFSET(C1105,-M1105+2,0),OFFSET(C1105,-M1105+3,0)+AB1105,OFFSET(C1105,-M1105+4,0),0,1)*D1105)</f>
        <v/>
      </c>
      <c r="O1105" s="235" t="str">
        <f aca="true">IF(D1105="","",xEURO(OFFSET(C1105,-M1105+1,0),E1105,OFFSET(C1105,-M1105+2,0),OFFSET(C1105,-M1105+2,0),OFFSET(C1105,-M1105+3,0)+AB1105,OFFSET(C1105,-M1105+4,0),0,0))</f>
        <v/>
      </c>
      <c r="P1105" s="175" t="str">
        <f aca="false">IF(D1105="","",(O1105-F1105)*D1105*10)</f>
        <v/>
      </c>
      <c r="Q1105" s="175" t="str">
        <f aca="true">IF(D1105="","",xEURO(OFFSET(C1105,-M1105+1,0),E1105,OFFSET(C1105,-M1105+2,0),OFFSET(C1105,-M1105+2,0),OFFSET(C1105,-M1105+3,0)+AB1105,OFFSET(C1105,-M1105+4,0),0,2)/10*D1105)</f>
        <v/>
      </c>
      <c r="R1105" s="248" t="str">
        <f aca="true">IF(D1105="","",xEURO(OFFSET(C1105,-M1105+1,0),E1105,OFFSET(C1105,-M1105+2,0),OFFSET(C1105,-M1105+2,0),OFFSET(C1105,-M1105+3,0)+AB1105,OFFSET(C1105,-M1105+4,0),0,3)/100*D1105*10000)</f>
        <v/>
      </c>
      <c r="S1105" s="248" t="str">
        <f aca="true">IF(D1105="","",xEURO(OFFSET(C1105,-M1105+1,0),E1105,OFFSET(C1105,-M1105+2,0),OFFSET(C1105,-M1105+2,0),OFFSET(C1105,-M1105+3,0)+AB1105,OFFSET(C1105,-M1105+4,0),0,5)/365.25*D1105*10000)</f>
        <v/>
      </c>
      <c r="U1105" s="175" t="str">
        <f aca="true">IF(I1105="","",xEURO(OFFSET(C1105,-M1105+1,0),J1105,OFFSET(C1105,-M1105+2,0),OFFSET(C1105,-M1105+2,0),OFFSET(C1105,-M1105+3,0)+AC1105,OFFSET(C1105,-M1105+4,0),1,1)*I1105)</f>
        <v/>
      </c>
      <c r="V1105" s="235" t="str">
        <f aca="true">IF(I1105="","",xEURO(OFFSET(C1105,-M1105+1,0),J1105,OFFSET(C1105,-M1105+2,0),OFFSET(C1105,-M1105+2,0),OFFSET(C1105,-M1105+3,0)+AC1105,OFFSET(C1105,-M1105+4,0),1,0))</f>
        <v/>
      </c>
      <c r="W1105" s="175" t="str">
        <f aca="false">IF(I1105="","",(V1105-K1105)*I1105*10)</f>
        <v/>
      </c>
      <c r="X1105" s="175" t="str">
        <f aca="true">IF(I1105="","",xEURO(OFFSET(C1105,-M1105+1,0),J1105,OFFSET(C1105,-M1105+2,0),OFFSET(C1105,-M1105+2,0),OFFSET(C1105,-M1105+3,0)+AC1105,OFFSET(C1105,-M1105+4,0),1,2)/10*I1105)</f>
        <v/>
      </c>
      <c r="Y1105" s="248" t="str">
        <f aca="true">IF(I1105="","",xEURO(OFFSET(C1105,-M1105+1,0),J1105,OFFSET(C1105,-M1105+2,0),OFFSET(C1105,-M1105+2,0),OFFSET(C1105,-M1105+3,0)+AC1105,OFFSET(C1105,-M1105+4,0),1,3)/100*I1105*10000)</f>
        <v/>
      </c>
      <c r="Z1105" s="248" t="str">
        <f aca="true">IF(I1105="","",xEURO(OFFSET(C1105,-M1105+1,0),J1105,OFFSET(C1105,-M1105+2,0),OFFSET(C1105,-M1105+2,0),OFFSET(C1105,-M1105+3,0)+AC1105,OFFSET(C1105,-M1105+4,0),1,5)/365.25*I1105*10000)</f>
        <v/>
      </c>
      <c r="AB1105" s="249" t="str">
        <f aca="true">IF(D1105="","",xCalcSkew(OFFSET(C1105,-M1105,0),E1105-OFFSET(C1105,-M1105+1,0),b)/100)</f>
        <v/>
      </c>
      <c r="AC1105" s="249" t="str">
        <f aca="true">IF(I1105="","",xCalcSkew(OFFSET(C1105,-M1105,0),J1105-OFFSET(C1105,-M1105+1,0),b)/100)</f>
        <v/>
      </c>
      <c r="AE1105" s="0" t="n">
        <f aca="false">D1105*F1105*10000*-1</f>
        <v>-0</v>
      </c>
      <c r="AF1105" s="0" t="n">
        <f aca="false">I1105*K1105*10000*-1</f>
        <v>-0</v>
      </c>
      <c r="AG1105" s="0" t="n">
        <f aca="false">AE1105+AF1105</f>
        <v>-0</v>
      </c>
    </row>
    <row r="1106" customFormat="false" ht="12.75" hidden="false" customHeight="false" outlineLevel="0" collapsed="false">
      <c r="D1106" s="265"/>
      <c r="E1106" s="266"/>
      <c r="F1106" s="266"/>
      <c r="G1106" s="267"/>
      <c r="I1106" s="265"/>
      <c r="J1106" s="266"/>
      <c r="K1106" s="266"/>
      <c r="L1106" s="268"/>
      <c r="M1106" s="247" t="n">
        <f aca="false">M1105+1</f>
        <v>29</v>
      </c>
      <c r="N1106" s="175" t="str">
        <f aca="true">IF(D1106="","",xEURO(OFFSET(C1106,-M1106+1,0),E1106,OFFSET(C1106,-M1106+2,0),OFFSET(C1106,-M1106+2,0),OFFSET(C1106,-M1106+3,0)+AB1106,OFFSET(C1106,-M1106+4,0),0,1)*D1106)</f>
        <v/>
      </c>
      <c r="O1106" s="235" t="str">
        <f aca="true">IF(D1106="","",xEURO(OFFSET(C1106,-M1106+1,0),E1106,OFFSET(C1106,-M1106+2,0),OFFSET(C1106,-M1106+2,0),OFFSET(C1106,-M1106+3,0)+AB1106,OFFSET(C1106,-M1106+4,0),0,0))</f>
        <v/>
      </c>
      <c r="P1106" s="175" t="str">
        <f aca="false">IF(D1106="","",(O1106-F1106)*D1106*10)</f>
        <v/>
      </c>
      <c r="Q1106" s="175" t="str">
        <f aca="true">IF(D1106="","",xEURO(OFFSET(C1106,-M1106+1,0),E1106,OFFSET(C1106,-M1106+2,0),OFFSET(C1106,-M1106+2,0),OFFSET(C1106,-M1106+3,0)+AB1106,OFFSET(C1106,-M1106+4,0),0,2)/10*D1106)</f>
        <v/>
      </c>
      <c r="R1106" s="248" t="str">
        <f aca="true">IF(D1106="","",xEURO(OFFSET(C1106,-M1106+1,0),E1106,OFFSET(C1106,-M1106+2,0),OFFSET(C1106,-M1106+2,0),OFFSET(C1106,-M1106+3,0)+AB1106,OFFSET(C1106,-M1106+4,0),0,3)/100*D1106*10000)</f>
        <v/>
      </c>
      <c r="S1106" s="248" t="str">
        <f aca="true">IF(D1106="","",xEURO(OFFSET(C1106,-M1106+1,0),E1106,OFFSET(C1106,-M1106+2,0),OFFSET(C1106,-M1106+2,0),OFFSET(C1106,-M1106+3,0)+AB1106,OFFSET(C1106,-M1106+4,0),0,5)/365.25*D1106*10000)</f>
        <v/>
      </c>
      <c r="U1106" s="175" t="str">
        <f aca="true">IF(I1106="","",xEURO(OFFSET(C1106,-M1106+1,0),J1106,OFFSET(C1106,-M1106+2,0),OFFSET(C1106,-M1106+2,0),OFFSET(C1106,-M1106+3,0)+AC1106,OFFSET(C1106,-M1106+4,0),1,1)*I1106)</f>
        <v/>
      </c>
      <c r="V1106" s="235" t="str">
        <f aca="true">IF(I1106="","",xEURO(OFFSET(C1106,-M1106+1,0),J1106,OFFSET(C1106,-M1106+2,0),OFFSET(C1106,-M1106+2,0),OFFSET(C1106,-M1106+3,0)+AC1106,OFFSET(C1106,-M1106+4,0),1,0))</f>
        <v/>
      </c>
      <c r="W1106" s="175" t="str">
        <f aca="false">IF(I1106="","",(V1106-K1106)*I1106*10)</f>
        <v/>
      </c>
      <c r="X1106" s="175" t="str">
        <f aca="true">IF(I1106="","",xEURO(OFFSET(C1106,-M1106+1,0),J1106,OFFSET(C1106,-M1106+2,0),OFFSET(C1106,-M1106+2,0),OFFSET(C1106,-M1106+3,0)+AC1106,OFFSET(C1106,-M1106+4,0),1,2)/10*I1106)</f>
        <v/>
      </c>
      <c r="Y1106" s="248" t="str">
        <f aca="true">IF(I1106="","",xEURO(OFFSET(C1106,-M1106+1,0),J1106,OFFSET(C1106,-M1106+2,0),OFFSET(C1106,-M1106+2,0),OFFSET(C1106,-M1106+3,0)+AC1106,OFFSET(C1106,-M1106+4,0),1,3)/100*I1106*10000)</f>
        <v/>
      </c>
      <c r="Z1106" s="248" t="str">
        <f aca="true">IF(I1106="","",xEURO(OFFSET(C1106,-M1106+1,0),J1106,OFFSET(C1106,-M1106+2,0),OFFSET(C1106,-M1106+2,0),OFFSET(C1106,-M1106+3,0)+AC1106,OFFSET(C1106,-M1106+4,0),1,5)/365.25*I1106*10000)</f>
        <v/>
      </c>
      <c r="AB1106" s="249" t="str">
        <f aca="true">IF(D1106="","",xCalcSkew(OFFSET(C1106,-M1106,0),E1106-OFFSET(C1106,-M1106+1,0),b)/100)</f>
        <v/>
      </c>
      <c r="AC1106" s="249" t="str">
        <f aca="true">IF(I1106="","",xCalcSkew(OFFSET(C1106,-M1106,0),J1106-OFFSET(C1106,-M1106+1,0),b)/100)</f>
        <v/>
      </c>
      <c r="AE1106" s="0" t="n">
        <f aca="false">D1106*F1106*10000*-1</f>
        <v>-0</v>
      </c>
      <c r="AF1106" s="0" t="n">
        <f aca="false">I1106*K1106*10000*-1</f>
        <v>-0</v>
      </c>
      <c r="AG1106" s="0" t="n">
        <f aca="false">AE1106+AF1106</f>
        <v>-0</v>
      </c>
    </row>
    <row r="1107" customFormat="false" ht="12.75" hidden="false" customHeight="false" outlineLevel="0" collapsed="false">
      <c r="D1107" s="265"/>
      <c r="E1107" s="266"/>
      <c r="F1107" s="266"/>
      <c r="G1107" s="267"/>
      <c r="I1107" s="265"/>
      <c r="J1107" s="266"/>
      <c r="K1107" s="266"/>
      <c r="L1107" s="268"/>
      <c r="M1107" s="247" t="n">
        <f aca="false">M1106+1</f>
        <v>30</v>
      </c>
      <c r="N1107" s="175" t="str">
        <f aca="true">IF(D1107="","",xEURO(OFFSET(C1107,-M1107+1,0),E1107,OFFSET(C1107,-M1107+2,0),OFFSET(C1107,-M1107+2,0),OFFSET(C1107,-M1107+3,0)+AB1107,OFFSET(C1107,-M1107+4,0),0,1)*D1107)</f>
        <v/>
      </c>
      <c r="O1107" s="235" t="str">
        <f aca="true">IF(D1107="","",xEURO(OFFSET(C1107,-M1107+1,0),E1107,OFFSET(C1107,-M1107+2,0),OFFSET(C1107,-M1107+2,0),OFFSET(C1107,-M1107+3,0)+AB1107,OFFSET(C1107,-M1107+4,0),0,0))</f>
        <v/>
      </c>
      <c r="P1107" s="175" t="str">
        <f aca="false">IF(D1107="","",(O1107-F1107)*D1107*10)</f>
        <v/>
      </c>
      <c r="Q1107" s="175" t="str">
        <f aca="true">IF(D1107="","",xEURO(OFFSET(C1107,-M1107+1,0),E1107,OFFSET(C1107,-M1107+2,0),OFFSET(C1107,-M1107+2,0),OFFSET(C1107,-M1107+3,0)+AB1107,OFFSET(C1107,-M1107+4,0),0,2)/10*D1107)</f>
        <v/>
      </c>
      <c r="R1107" s="248" t="str">
        <f aca="true">IF(D1107="","",xEURO(OFFSET(C1107,-M1107+1,0),E1107,OFFSET(C1107,-M1107+2,0),OFFSET(C1107,-M1107+2,0),OFFSET(C1107,-M1107+3,0)+AB1107,OFFSET(C1107,-M1107+4,0),0,3)/100*D1107*10000)</f>
        <v/>
      </c>
      <c r="S1107" s="248" t="str">
        <f aca="true">IF(D1107="","",xEURO(OFFSET(C1107,-M1107+1,0),E1107,OFFSET(C1107,-M1107+2,0),OFFSET(C1107,-M1107+2,0),OFFSET(C1107,-M1107+3,0)+AB1107,OFFSET(C1107,-M1107+4,0),0,5)/365.25*D1107*10000)</f>
        <v/>
      </c>
      <c r="U1107" s="175" t="str">
        <f aca="true">IF(I1107="","",xEURO(OFFSET(C1107,-M1107+1,0),J1107,OFFSET(C1107,-M1107+2,0),OFFSET(C1107,-M1107+2,0),OFFSET(C1107,-M1107+3,0)+AC1107,OFFSET(C1107,-M1107+4,0),1,1)*I1107)</f>
        <v/>
      </c>
      <c r="V1107" s="235" t="str">
        <f aca="true">IF(I1107="","",xEURO(OFFSET(C1107,-M1107+1,0),J1107,OFFSET(C1107,-M1107+2,0),OFFSET(C1107,-M1107+2,0),OFFSET(C1107,-M1107+3,0)+AC1107,OFFSET(C1107,-M1107+4,0),1,0))</f>
        <v/>
      </c>
      <c r="W1107" s="175" t="str">
        <f aca="false">IF(I1107="","",(V1107-K1107)*I1107*10)</f>
        <v/>
      </c>
      <c r="X1107" s="175" t="str">
        <f aca="true">IF(I1107="","",xEURO(OFFSET(C1107,-M1107+1,0),J1107,OFFSET(C1107,-M1107+2,0),OFFSET(C1107,-M1107+2,0),OFFSET(C1107,-M1107+3,0)+AC1107,OFFSET(C1107,-M1107+4,0),1,2)/10*I1107)</f>
        <v/>
      </c>
      <c r="Y1107" s="248" t="str">
        <f aca="true">IF(I1107="","",xEURO(OFFSET(C1107,-M1107+1,0),J1107,OFFSET(C1107,-M1107+2,0),OFFSET(C1107,-M1107+2,0),OFFSET(C1107,-M1107+3,0)+AC1107,OFFSET(C1107,-M1107+4,0),1,3)/100*I1107*10000)</f>
        <v/>
      </c>
      <c r="Z1107" s="248" t="str">
        <f aca="true">IF(I1107="","",xEURO(OFFSET(C1107,-M1107+1,0),J1107,OFFSET(C1107,-M1107+2,0),OFFSET(C1107,-M1107+2,0),OFFSET(C1107,-M1107+3,0)+AC1107,OFFSET(C1107,-M1107+4,0),1,5)/365.25*I1107*10000)</f>
        <v/>
      </c>
      <c r="AB1107" s="249" t="str">
        <f aca="true">IF(D1107="","",xCalcSkew(OFFSET(C1107,-M1107,0),E1107-OFFSET(C1107,-M1107+1,0),b)/100)</f>
        <v/>
      </c>
      <c r="AC1107" s="249" t="str">
        <f aca="true">IF(I1107="","",xCalcSkew(OFFSET(C1107,-M1107,0),J1107-OFFSET(C1107,-M1107+1,0),b)/100)</f>
        <v/>
      </c>
      <c r="AE1107" s="0" t="n">
        <f aca="false">D1107*F1107*10000*-1</f>
        <v>-0</v>
      </c>
      <c r="AF1107" s="0" t="n">
        <f aca="false">I1107*K1107*10000*-1</f>
        <v>-0</v>
      </c>
      <c r="AG1107" s="0" t="n">
        <f aca="false">AE1107+AF1107</f>
        <v>-0</v>
      </c>
    </row>
    <row r="1108" customFormat="false" ht="12.75" hidden="false" customHeight="false" outlineLevel="0" collapsed="false">
      <c r="D1108" s="265"/>
      <c r="E1108" s="266"/>
      <c r="F1108" s="266"/>
      <c r="G1108" s="267"/>
      <c r="I1108" s="265"/>
      <c r="J1108" s="266"/>
      <c r="K1108" s="266"/>
      <c r="L1108" s="268"/>
      <c r="M1108" s="247" t="n">
        <f aca="false">M1107+1</f>
        <v>31</v>
      </c>
      <c r="N1108" s="175" t="str">
        <f aca="true">IF(D1108="","",xEURO(OFFSET(C1108,-M1108+1,0),E1108,OFFSET(C1108,-M1108+2,0),OFFSET(C1108,-M1108+2,0),OFFSET(C1108,-M1108+3,0)+AB1108,OFFSET(C1108,-M1108+4,0),0,1)*D1108)</f>
        <v/>
      </c>
      <c r="O1108" s="235" t="str">
        <f aca="true">IF(D1108="","",xEURO(OFFSET(C1108,-M1108+1,0),E1108,OFFSET(C1108,-M1108+2,0),OFFSET(C1108,-M1108+2,0),OFFSET(C1108,-M1108+3,0)+AB1108,OFFSET(C1108,-M1108+4,0),0,0))</f>
        <v/>
      </c>
      <c r="P1108" s="175" t="str">
        <f aca="false">IF(D1108="","",(O1108-F1108)*D1108*10)</f>
        <v/>
      </c>
      <c r="Q1108" s="175" t="str">
        <f aca="true">IF(D1108="","",xEURO(OFFSET(C1108,-M1108+1,0),E1108,OFFSET(C1108,-M1108+2,0),OFFSET(C1108,-M1108+2,0),OFFSET(C1108,-M1108+3,0)+AB1108,OFFSET(C1108,-M1108+4,0),0,2)/10*D1108)</f>
        <v/>
      </c>
      <c r="R1108" s="248" t="str">
        <f aca="true">IF(D1108="","",xEURO(OFFSET(C1108,-M1108+1,0),E1108,OFFSET(C1108,-M1108+2,0),OFFSET(C1108,-M1108+2,0),OFFSET(C1108,-M1108+3,0)+AB1108,OFFSET(C1108,-M1108+4,0),0,3)/100*D1108*10000)</f>
        <v/>
      </c>
      <c r="S1108" s="248" t="str">
        <f aca="true">IF(D1108="","",xEURO(OFFSET(C1108,-M1108+1,0),E1108,OFFSET(C1108,-M1108+2,0),OFFSET(C1108,-M1108+2,0),OFFSET(C1108,-M1108+3,0)+AB1108,OFFSET(C1108,-M1108+4,0),0,5)/365.25*D1108*10000)</f>
        <v/>
      </c>
      <c r="U1108" s="175" t="str">
        <f aca="true">IF(I1108="","",xEURO(OFFSET(C1108,-M1108+1,0),J1108,OFFSET(C1108,-M1108+2,0),OFFSET(C1108,-M1108+2,0),OFFSET(C1108,-M1108+3,0)+AC1108,OFFSET(C1108,-M1108+4,0),1,1)*I1108)</f>
        <v/>
      </c>
      <c r="V1108" s="235" t="str">
        <f aca="true">IF(I1108="","",xEURO(OFFSET(C1108,-M1108+1,0),J1108,OFFSET(C1108,-M1108+2,0),OFFSET(C1108,-M1108+2,0),OFFSET(C1108,-M1108+3,0)+AC1108,OFFSET(C1108,-M1108+4,0),1,0))</f>
        <v/>
      </c>
      <c r="W1108" s="175" t="str">
        <f aca="false">IF(I1108="","",(V1108-K1108)*I1108*10)</f>
        <v/>
      </c>
      <c r="X1108" s="175" t="str">
        <f aca="true">IF(I1108="","",xEURO(OFFSET(C1108,-M1108+1,0),J1108,OFFSET(C1108,-M1108+2,0),OFFSET(C1108,-M1108+2,0),OFFSET(C1108,-M1108+3,0)+AC1108,OFFSET(C1108,-M1108+4,0),1,2)/10*I1108)</f>
        <v/>
      </c>
      <c r="Y1108" s="248" t="str">
        <f aca="true">IF(I1108="","",xEURO(OFFSET(C1108,-M1108+1,0),J1108,OFFSET(C1108,-M1108+2,0),OFFSET(C1108,-M1108+2,0),OFFSET(C1108,-M1108+3,0)+AC1108,OFFSET(C1108,-M1108+4,0),1,3)/100*I1108*10000)</f>
        <v/>
      </c>
      <c r="Z1108" s="248" t="str">
        <f aca="true">IF(I1108="","",xEURO(OFFSET(C1108,-M1108+1,0),J1108,OFFSET(C1108,-M1108+2,0),OFFSET(C1108,-M1108+2,0),OFFSET(C1108,-M1108+3,0)+AC1108,OFFSET(C1108,-M1108+4,0),1,5)/365.25*I1108*10000)</f>
        <v/>
      </c>
      <c r="AB1108" s="249" t="str">
        <f aca="true">IF(D1108="","",xCalcSkew(OFFSET(C1108,-M1108,0),E1108-OFFSET(C1108,-M1108+1,0),b)/100)</f>
        <v/>
      </c>
      <c r="AC1108" s="249" t="str">
        <f aca="true">IF(I1108="","",xCalcSkew(OFFSET(C1108,-M1108,0),J1108-OFFSET(C1108,-M1108+1,0),b)/100)</f>
        <v/>
      </c>
      <c r="AE1108" s="0" t="n">
        <f aca="false">D1108*F1108*10000*-1</f>
        <v>-0</v>
      </c>
      <c r="AF1108" s="0" t="n">
        <f aca="false">I1108*K1108*10000*-1</f>
        <v>-0</v>
      </c>
      <c r="AG1108" s="0" t="n">
        <f aca="false">AE1108+AF1108</f>
        <v>-0</v>
      </c>
    </row>
    <row r="1109" customFormat="false" ht="12.75" hidden="false" customHeight="false" outlineLevel="0" collapsed="false">
      <c r="D1109" s="265"/>
      <c r="E1109" s="266"/>
      <c r="F1109" s="266"/>
      <c r="G1109" s="267"/>
      <c r="I1109" s="265"/>
      <c r="J1109" s="266"/>
      <c r="K1109" s="266"/>
      <c r="L1109" s="268"/>
      <c r="M1109" s="247" t="n">
        <f aca="false">M1108+1</f>
        <v>32</v>
      </c>
      <c r="N1109" s="175" t="str">
        <f aca="true">IF(D1109="","",xEURO(OFFSET(C1109,-M1109+1,0),E1109,OFFSET(C1109,-M1109+2,0),OFFSET(C1109,-M1109+2,0),OFFSET(C1109,-M1109+3,0)+AB1109,OFFSET(C1109,-M1109+4,0),0,1)*D1109)</f>
        <v/>
      </c>
      <c r="O1109" s="235" t="str">
        <f aca="true">IF(D1109="","",xEURO(OFFSET(C1109,-M1109+1,0),E1109,OFFSET(C1109,-M1109+2,0),OFFSET(C1109,-M1109+2,0),OFFSET(C1109,-M1109+3,0)+AB1109,OFFSET(C1109,-M1109+4,0),0,0))</f>
        <v/>
      </c>
      <c r="P1109" s="175" t="str">
        <f aca="false">IF(D1109="","",(O1109-F1109)*D1109*10)</f>
        <v/>
      </c>
      <c r="Q1109" s="175" t="str">
        <f aca="true">IF(D1109="","",xEURO(OFFSET(C1109,-M1109+1,0),E1109,OFFSET(C1109,-M1109+2,0),OFFSET(C1109,-M1109+2,0),OFFSET(C1109,-M1109+3,0)+AB1109,OFFSET(C1109,-M1109+4,0),0,2)/10*D1109)</f>
        <v/>
      </c>
      <c r="R1109" s="248" t="str">
        <f aca="true">IF(D1109="","",xEURO(OFFSET(C1109,-M1109+1,0),E1109,OFFSET(C1109,-M1109+2,0),OFFSET(C1109,-M1109+2,0),OFFSET(C1109,-M1109+3,0)+AB1109,OFFSET(C1109,-M1109+4,0),0,3)/100*D1109*10000)</f>
        <v/>
      </c>
      <c r="S1109" s="248" t="str">
        <f aca="true">IF(D1109="","",xEURO(OFFSET(C1109,-M1109+1,0),E1109,OFFSET(C1109,-M1109+2,0),OFFSET(C1109,-M1109+2,0),OFFSET(C1109,-M1109+3,0)+AB1109,OFFSET(C1109,-M1109+4,0),0,5)/365.25*D1109*10000)</f>
        <v/>
      </c>
      <c r="U1109" s="175" t="str">
        <f aca="true">IF(I1109="","",xEURO(OFFSET(C1109,-M1109+1,0),J1109,OFFSET(C1109,-M1109+2,0),OFFSET(C1109,-M1109+2,0),OFFSET(C1109,-M1109+3,0)+AC1109,OFFSET(C1109,-M1109+4,0),1,1)*I1109)</f>
        <v/>
      </c>
      <c r="V1109" s="235" t="str">
        <f aca="true">IF(I1109="","",xEURO(OFFSET(C1109,-M1109+1,0),J1109,OFFSET(C1109,-M1109+2,0),OFFSET(C1109,-M1109+2,0),OFFSET(C1109,-M1109+3,0)+AC1109,OFFSET(C1109,-M1109+4,0),1,0))</f>
        <v/>
      </c>
      <c r="W1109" s="175" t="str">
        <f aca="false">IF(I1109="","",(V1109-K1109)*I1109*10)</f>
        <v/>
      </c>
      <c r="X1109" s="175" t="str">
        <f aca="true">IF(I1109="","",xEURO(OFFSET(C1109,-M1109+1,0),J1109,OFFSET(C1109,-M1109+2,0),OFFSET(C1109,-M1109+2,0),OFFSET(C1109,-M1109+3,0)+AC1109,OFFSET(C1109,-M1109+4,0),1,2)/10*I1109)</f>
        <v/>
      </c>
      <c r="Y1109" s="248" t="str">
        <f aca="true">IF(I1109="","",xEURO(OFFSET(C1109,-M1109+1,0),J1109,OFFSET(C1109,-M1109+2,0),OFFSET(C1109,-M1109+2,0),OFFSET(C1109,-M1109+3,0)+AC1109,OFFSET(C1109,-M1109+4,0),1,3)/100*I1109*10000)</f>
        <v/>
      </c>
      <c r="Z1109" s="248" t="str">
        <f aca="true">IF(I1109="","",xEURO(OFFSET(C1109,-M1109+1,0),J1109,OFFSET(C1109,-M1109+2,0),OFFSET(C1109,-M1109+2,0),OFFSET(C1109,-M1109+3,0)+AC1109,OFFSET(C1109,-M1109+4,0),1,5)/365.25*I1109*10000)</f>
        <v/>
      </c>
      <c r="AB1109" s="249" t="str">
        <f aca="true">IF(D1109="","",xCalcSkew(OFFSET(C1109,-M1109,0),E1109-OFFSET(C1109,-M1109+1,0),b)/100)</f>
        <v/>
      </c>
      <c r="AC1109" s="249" t="str">
        <f aca="true">IF(I1109="","",xCalcSkew(OFFSET(C1109,-M1109,0),J1109-OFFSET(C1109,-M1109+1,0),b)/100)</f>
        <v/>
      </c>
      <c r="AE1109" s="0" t="n">
        <f aca="false">D1109*F1109*10000*-1</f>
        <v>-0</v>
      </c>
      <c r="AF1109" s="0" t="n">
        <f aca="false">I1109*K1109*10000*-1</f>
        <v>-0</v>
      </c>
      <c r="AG1109" s="0" t="n">
        <f aca="false">AE1109+AF1109</f>
        <v>-0</v>
      </c>
    </row>
    <row r="1110" customFormat="false" ht="12.75" hidden="false" customHeight="false" outlineLevel="0" collapsed="false">
      <c r="D1110" s="265"/>
      <c r="E1110" s="266"/>
      <c r="F1110" s="266"/>
      <c r="G1110" s="267"/>
      <c r="I1110" s="265"/>
      <c r="J1110" s="266"/>
      <c r="K1110" s="266"/>
      <c r="L1110" s="268"/>
      <c r="M1110" s="247" t="n">
        <f aca="false">M1109+1</f>
        <v>33</v>
      </c>
      <c r="N1110" s="175" t="str">
        <f aca="true">IF(D1110="","",xEURO(OFFSET(C1110,-M1110+1,0),E1110,OFFSET(C1110,-M1110+2,0),OFFSET(C1110,-M1110+2,0),OFFSET(C1110,-M1110+3,0)+AB1110,OFFSET(C1110,-M1110+4,0),0,1)*D1110)</f>
        <v/>
      </c>
      <c r="O1110" s="235" t="str">
        <f aca="true">IF(D1110="","",xEURO(OFFSET(C1110,-M1110+1,0),E1110,OFFSET(C1110,-M1110+2,0),OFFSET(C1110,-M1110+2,0),OFFSET(C1110,-M1110+3,0)+AB1110,OFFSET(C1110,-M1110+4,0),0,0))</f>
        <v/>
      </c>
      <c r="P1110" s="175" t="str">
        <f aca="false">IF(D1110="","",(O1110-F1110)*D1110*10)</f>
        <v/>
      </c>
      <c r="Q1110" s="175" t="str">
        <f aca="true">IF(D1110="","",xEURO(OFFSET(C1110,-M1110+1,0),E1110,OFFSET(C1110,-M1110+2,0),OFFSET(C1110,-M1110+2,0),OFFSET(C1110,-M1110+3,0)+AB1110,OFFSET(C1110,-M1110+4,0),0,2)/10*D1110)</f>
        <v/>
      </c>
      <c r="R1110" s="248" t="str">
        <f aca="true">IF(D1110="","",xEURO(OFFSET(C1110,-M1110+1,0),E1110,OFFSET(C1110,-M1110+2,0),OFFSET(C1110,-M1110+2,0),OFFSET(C1110,-M1110+3,0)+AB1110,OFFSET(C1110,-M1110+4,0),0,3)/100*D1110*10000)</f>
        <v/>
      </c>
      <c r="S1110" s="248" t="str">
        <f aca="true">IF(D1110="","",xEURO(OFFSET(C1110,-M1110+1,0),E1110,OFFSET(C1110,-M1110+2,0),OFFSET(C1110,-M1110+2,0),OFFSET(C1110,-M1110+3,0)+AB1110,OFFSET(C1110,-M1110+4,0),0,5)/365.25*D1110*10000)</f>
        <v/>
      </c>
      <c r="U1110" s="175" t="str">
        <f aca="true">IF(I1110="","",xEURO(OFFSET(C1110,-M1110+1,0),J1110,OFFSET(C1110,-M1110+2,0),OFFSET(C1110,-M1110+2,0),OFFSET(C1110,-M1110+3,0)+AC1110,OFFSET(C1110,-M1110+4,0),1,1)*I1110)</f>
        <v/>
      </c>
      <c r="V1110" s="235" t="str">
        <f aca="true">IF(I1110="","",xEURO(OFFSET(C1110,-M1110+1,0),J1110,OFFSET(C1110,-M1110+2,0),OFFSET(C1110,-M1110+2,0),OFFSET(C1110,-M1110+3,0)+AC1110,OFFSET(C1110,-M1110+4,0),1,0))</f>
        <v/>
      </c>
      <c r="W1110" s="175" t="str">
        <f aca="false">IF(I1110="","",(V1110-K1110)*I1110*10)</f>
        <v/>
      </c>
      <c r="X1110" s="175" t="str">
        <f aca="true">IF(I1110="","",xEURO(OFFSET(C1110,-M1110+1,0),J1110,OFFSET(C1110,-M1110+2,0),OFFSET(C1110,-M1110+2,0),OFFSET(C1110,-M1110+3,0)+AC1110,OFFSET(C1110,-M1110+4,0),1,2)/10*I1110)</f>
        <v/>
      </c>
      <c r="Y1110" s="248" t="str">
        <f aca="true">IF(I1110="","",xEURO(OFFSET(C1110,-M1110+1,0),J1110,OFFSET(C1110,-M1110+2,0),OFFSET(C1110,-M1110+2,0),OFFSET(C1110,-M1110+3,0)+AC1110,OFFSET(C1110,-M1110+4,0),1,3)/100*I1110*10000)</f>
        <v/>
      </c>
      <c r="Z1110" s="248" t="str">
        <f aca="true">IF(I1110="","",xEURO(OFFSET(C1110,-M1110+1,0),J1110,OFFSET(C1110,-M1110+2,0),OFFSET(C1110,-M1110+2,0),OFFSET(C1110,-M1110+3,0)+AC1110,OFFSET(C1110,-M1110+4,0),1,5)/365.25*I1110*10000)</f>
        <v/>
      </c>
      <c r="AB1110" s="249" t="str">
        <f aca="true">IF(D1110="","",xCalcSkew(OFFSET(C1110,-M1110,0),E1110-OFFSET(C1110,-M1110+1,0),b)/100)</f>
        <v/>
      </c>
      <c r="AC1110" s="249" t="str">
        <f aca="true">IF(I1110="","",xCalcSkew(OFFSET(C1110,-M1110,0),J1110-OFFSET(C1110,-M1110+1,0),b)/100)</f>
        <v/>
      </c>
      <c r="AE1110" s="0" t="n">
        <f aca="false">D1110*F1110*10000*-1</f>
        <v>-0</v>
      </c>
      <c r="AF1110" s="0" t="n">
        <f aca="false">I1110*K1110*10000*-1</f>
        <v>-0</v>
      </c>
      <c r="AG1110" s="0" t="n">
        <f aca="false">AE1110+AF1110</f>
        <v>-0</v>
      </c>
    </row>
    <row r="1111" customFormat="false" ht="12.75" hidden="false" customHeight="false" outlineLevel="0" collapsed="false">
      <c r="D1111" s="265"/>
      <c r="E1111" s="266"/>
      <c r="F1111" s="266"/>
      <c r="G1111" s="267"/>
      <c r="I1111" s="265"/>
      <c r="J1111" s="266"/>
      <c r="K1111" s="266"/>
      <c r="L1111" s="268"/>
      <c r="M1111" s="247" t="n">
        <f aca="false">M1110+1</f>
        <v>34</v>
      </c>
      <c r="N1111" s="175" t="str">
        <f aca="true">IF(D1111="","",xEURO(OFFSET(C1111,-M1111+1,0),E1111,OFFSET(C1111,-M1111+2,0),OFFSET(C1111,-M1111+2,0),OFFSET(C1111,-M1111+3,0)+AB1111,OFFSET(C1111,-M1111+4,0),0,1)*D1111)</f>
        <v/>
      </c>
      <c r="O1111" s="235" t="str">
        <f aca="true">IF(D1111="","",xEURO(OFFSET(C1111,-M1111+1,0),E1111,OFFSET(C1111,-M1111+2,0),OFFSET(C1111,-M1111+2,0),OFFSET(C1111,-M1111+3,0)+AB1111,OFFSET(C1111,-M1111+4,0),0,0))</f>
        <v/>
      </c>
      <c r="P1111" s="175" t="str">
        <f aca="false">IF(D1111="","",(O1111-F1111)*D1111*10)</f>
        <v/>
      </c>
      <c r="Q1111" s="175" t="str">
        <f aca="true">IF(D1111="","",xEURO(OFFSET(C1111,-M1111+1,0),E1111,OFFSET(C1111,-M1111+2,0),OFFSET(C1111,-M1111+2,0),OFFSET(C1111,-M1111+3,0)+AB1111,OFFSET(C1111,-M1111+4,0),0,2)/10*D1111)</f>
        <v/>
      </c>
      <c r="R1111" s="248" t="str">
        <f aca="true">IF(D1111="","",xEURO(OFFSET(C1111,-M1111+1,0),E1111,OFFSET(C1111,-M1111+2,0),OFFSET(C1111,-M1111+2,0),OFFSET(C1111,-M1111+3,0)+AB1111,OFFSET(C1111,-M1111+4,0),0,3)/100*D1111*10000)</f>
        <v/>
      </c>
      <c r="S1111" s="248" t="str">
        <f aca="true">IF(D1111="","",xEURO(OFFSET(C1111,-M1111+1,0),E1111,OFFSET(C1111,-M1111+2,0),OFFSET(C1111,-M1111+2,0),OFFSET(C1111,-M1111+3,0)+AB1111,OFFSET(C1111,-M1111+4,0),0,5)/365.25*D1111*10000)</f>
        <v/>
      </c>
      <c r="U1111" s="175" t="str">
        <f aca="true">IF(I1111="","",xEURO(OFFSET(C1111,-M1111+1,0),J1111,OFFSET(C1111,-M1111+2,0),OFFSET(C1111,-M1111+2,0),OFFSET(C1111,-M1111+3,0)+AC1111,OFFSET(C1111,-M1111+4,0),1,1)*I1111)</f>
        <v/>
      </c>
      <c r="V1111" s="235" t="str">
        <f aca="true">IF(I1111="","",xEURO(OFFSET(C1111,-M1111+1,0),J1111,OFFSET(C1111,-M1111+2,0),OFFSET(C1111,-M1111+2,0),OFFSET(C1111,-M1111+3,0)+AC1111,OFFSET(C1111,-M1111+4,0),1,0))</f>
        <v/>
      </c>
      <c r="W1111" s="175" t="str">
        <f aca="false">IF(I1111="","",(V1111-K1111)*I1111*10)</f>
        <v/>
      </c>
      <c r="X1111" s="175" t="str">
        <f aca="true">IF(I1111="","",xEURO(OFFSET(C1111,-M1111+1,0),J1111,OFFSET(C1111,-M1111+2,0),OFFSET(C1111,-M1111+2,0),OFFSET(C1111,-M1111+3,0)+AC1111,OFFSET(C1111,-M1111+4,0),1,2)/10*I1111)</f>
        <v/>
      </c>
      <c r="Y1111" s="248" t="str">
        <f aca="true">IF(I1111="","",xEURO(OFFSET(C1111,-M1111+1,0),J1111,OFFSET(C1111,-M1111+2,0),OFFSET(C1111,-M1111+2,0),OFFSET(C1111,-M1111+3,0)+AC1111,OFFSET(C1111,-M1111+4,0),1,3)/100*I1111*10000)</f>
        <v/>
      </c>
      <c r="Z1111" s="248" t="str">
        <f aca="true">IF(I1111="","",xEURO(OFFSET(C1111,-M1111+1,0),J1111,OFFSET(C1111,-M1111+2,0),OFFSET(C1111,-M1111+2,0),OFFSET(C1111,-M1111+3,0)+AC1111,OFFSET(C1111,-M1111+4,0),1,5)/365.25*I1111*10000)</f>
        <v/>
      </c>
      <c r="AB1111" s="249" t="str">
        <f aca="true">IF(D1111="","",xCalcSkew(OFFSET(C1111,-M1111,0),E1111-OFFSET(C1111,-M1111+1,0),b)/100)</f>
        <v/>
      </c>
      <c r="AC1111" s="249" t="str">
        <f aca="true">IF(I1111="","",xCalcSkew(OFFSET(C1111,-M1111,0),J1111-OFFSET(C1111,-M1111+1,0),b)/100)</f>
        <v/>
      </c>
      <c r="AE1111" s="0" t="n">
        <f aca="false">D1111*F1111*10000*-1</f>
        <v>-0</v>
      </c>
      <c r="AF1111" s="0" t="n">
        <f aca="false">I1111*K1111*10000*-1</f>
        <v>-0</v>
      </c>
      <c r="AG1111" s="0" t="n">
        <f aca="false">AE1111+AF1111</f>
        <v>-0</v>
      </c>
    </row>
    <row r="1112" customFormat="false" ht="12.75" hidden="false" customHeight="false" outlineLevel="0" collapsed="false">
      <c r="D1112" s="265"/>
      <c r="E1112" s="266"/>
      <c r="F1112" s="266"/>
      <c r="G1112" s="267"/>
      <c r="I1112" s="265"/>
      <c r="J1112" s="266"/>
      <c r="K1112" s="266"/>
      <c r="L1112" s="268"/>
      <c r="M1112" s="247" t="n">
        <f aca="false">M1111+1</f>
        <v>35</v>
      </c>
      <c r="N1112" s="175" t="str">
        <f aca="true">IF(D1112="","",xEURO(OFFSET(C1112,-M1112+1,0),E1112,OFFSET(C1112,-M1112+2,0),OFFSET(C1112,-M1112+2,0),OFFSET(C1112,-M1112+3,0)+AB1112,OFFSET(C1112,-M1112+4,0),0,1)*D1112)</f>
        <v/>
      </c>
      <c r="O1112" s="235" t="str">
        <f aca="true">IF(D1112="","",xEURO(OFFSET(C1112,-M1112+1,0),E1112,OFFSET(C1112,-M1112+2,0),OFFSET(C1112,-M1112+2,0),OFFSET(C1112,-M1112+3,0)+AB1112,OFFSET(C1112,-M1112+4,0),0,0))</f>
        <v/>
      </c>
      <c r="P1112" s="175" t="str">
        <f aca="false">IF(D1112="","",(O1112-F1112)*D1112*10)</f>
        <v/>
      </c>
      <c r="Q1112" s="175" t="str">
        <f aca="true">IF(D1112="","",xEURO(OFFSET(C1112,-M1112+1,0),E1112,OFFSET(C1112,-M1112+2,0),OFFSET(C1112,-M1112+2,0),OFFSET(C1112,-M1112+3,0)+AB1112,OFFSET(C1112,-M1112+4,0),0,2)/10*D1112)</f>
        <v/>
      </c>
      <c r="R1112" s="248" t="str">
        <f aca="true">IF(D1112="","",xEURO(OFFSET(C1112,-M1112+1,0),E1112,OFFSET(C1112,-M1112+2,0),OFFSET(C1112,-M1112+2,0),OFFSET(C1112,-M1112+3,0)+AB1112,OFFSET(C1112,-M1112+4,0),0,3)/100*D1112*10000)</f>
        <v/>
      </c>
      <c r="S1112" s="248" t="str">
        <f aca="true">IF(D1112="","",xEURO(OFFSET(C1112,-M1112+1,0),E1112,OFFSET(C1112,-M1112+2,0),OFFSET(C1112,-M1112+2,0),OFFSET(C1112,-M1112+3,0)+AB1112,OFFSET(C1112,-M1112+4,0),0,5)/365.25*D1112*10000)</f>
        <v/>
      </c>
      <c r="U1112" s="175" t="str">
        <f aca="true">IF(I1112="","",xEURO(OFFSET(C1112,-M1112+1,0),J1112,OFFSET(C1112,-M1112+2,0),OFFSET(C1112,-M1112+2,0),OFFSET(C1112,-M1112+3,0)+AC1112,OFFSET(C1112,-M1112+4,0),1,1)*I1112)</f>
        <v/>
      </c>
      <c r="V1112" s="235" t="str">
        <f aca="true">IF(I1112="","",xEURO(OFFSET(C1112,-M1112+1,0),J1112,OFFSET(C1112,-M1112+2,0),OFFSET(C1112,-M1112+2,0),OFFSET(C1112,-M1112+3,0)+AC1112,OFFSET(C1112,-M1112+4,0),1,0))</f>
        <v/>
      </c>
      <c r="W1112" s="175" t="str">
        <f aca="false">IF(I1112="","",(V1112-K1112)*I1112*10)</f>
        <v/>
      </c>
      <c r="X1112" s="175" t="str">
        <f aca="true">IF(I1112="","",xEURO(OFFSET(C1112,-M1112+1,0),J1112,OFFSET(C1112,-M1112+2,0),OFFSET(C1112,-M1112+2,0),OFFSET(C1112,-M1112+3,0)+AC1112,OFFSET(C1112,-M1112+4,0),1,2)/10*I1112)</f>
        <v/>
      </c>
      <c r="Y1112" s="248" t="str">
        <f aca="true">IF(I1112="","",xEURO(OFFSET(C1112,-M1112+1,0),J1112,OFFSET(C1112,-M1112+2,0),OFFSET(C1112,-M1112+2,0),OFFSET(C1112,-M1112+3,0)+AC1112,OFFSET(C1112,-M1112+4,0),1,3)/100*I1112*10000)</f>
        <v/>
      </c>
      <c r="Z1112" s="248" t="str">
        <f aca="true">IF(I1112="","",xEURO(OFFSET(C1112,-M1112+1,0),J1112,OFFSET(C1112,-M1112+2,0),OFFSET(C1112,-M1112+2,0),OFFSET(C1112,-M1112+3,0)+AC1112,OFFSET(C1112,-M1112+4,0),1,5)/365.25*I1112*10000)</f>
        <v/>
      </c>
      <c r="AB1112" s="249" t="str">
        <f aca="true">IF(D1112="","",xCalcSkew(OFFSET(C1112,-M1112,0),E1112-OFFSET(C1112,-M1112+1,0),b)/100)</f>
        <v/>
      </c>
      <c r="AC1112" s="249" t="str">
        <f aca="true">IF(I1112="","",xCalcSkew(OFFSET(C1112,-M1112,0),J1112-OFFSET(C1112,-M1112+1,0),b)/100)</f>
        <v/>
      </c>
      <c r="AE1112" s="0" t="n">
        <f aca="false">D1112*F1112*10000*-1</f>
        <v>-0</v>
      </c>
      <c r="AF1112" s="0" t="n">
        <f aca="false">I1112*K1112*10000*-1</f>
        <v>-0</v>
      </c>
      <c r="AG1112" s="0" t="n">
        <f aca="false">AE1112+AF1112</f>
        <v>-0</v>
      </c>
    </row>
    <row r="1113" customFormat="false" ht="12.75" hidden="false" customHeight="false" outlineLevel="0" collapsed="false">
      <c r="D1113" s="274" t="n">
        <f aca="true">SUM(INDIRECT(CONCATENATE(ADDRESS(ROW(D1077),COLUMN(D1077)),":",ADDRESS(ROW()-1,COLUMN()))))</f>
        <v>0</v>
      </c>
      <c r="I1113" s="274" t="n">
        <f aca="true">SUM(INDIRECT(CONCATENATE(ADDRESS(ROW(I1077),COLUMN(I1077)),":",ADDRESS(ROW()-1,COLUMN()))))</f>
        <v>0</v>
      </c>
      <c r="J1113" s="170"/>
      <c r="K1113" s="170"/>
      <c r="L1113" s="170"/>
      <c r="N1113" s="274" t="n">
        <f aca="true">SUM(INDIRECT(CONCATENATE(ADDRESS(ROW(N1077),COLUMN(N1077)),":",ADDRESS(ROW()-1,COLUMN()))))</f>
        <v>0</v>
      </c>
      <c r="O1113" s="274" t="n">
        <f aca="true">SUM(INDIRECT(CONCATENATE(ADDRESS(ROW(O1077),COLUMN(O1077)),":",ADDRESS(ROW()-1,COLUMN()))))</f>
        <v>0</v>
      </c>
      <c r="P1113" s="274" t="n">
        <f aca="true">SUM(INDIRECT(CONCATENATE(ADDRESS(ROW(P1077),COLUMN(P1077)),":",ADDRESS(ROW()-1,COLUMN()))))</f>
        <v>0</v>
      </c>
      <c r="Q1113" s="274" t="n">
        <f aca="true">SUM(INDIRECT(CONCATENATE(ADDRESS(ROW(Q1077),COLUMN(Q1077)),":",ADDRESS(ROW()-1,COLUMN()))))</f>
        <v>0</v>
      </c>
      <c r="R1113" s="274" t="n">
        <f aca="true">SUM(INDIRECT(CONCATENATE(ADDRESS(ROW(R1077),COLUMN(R1077)),":",ADDRESS(ROW()-1,COLUMN()))))</f>
        <v>0</v>
      </c>
      <c r="S1113" s="274" t="n">
        <f aca="true">SUM(INDIRECT(CONCATENATE(ADDRESS(ROW(S1077),COLUMN(S1077)),":",ADDRESS(ROW()-1,COLUMN()))))</f>
        <v>0</v>
      </c>
      <c r="T1113" s="175"/>
      <c r="U1113" s="274" t="n">
        <f aca="true">SUM(INDIRECT(CONCATENATE(ADDRESS(ROW(U1077),COLUMN(U1077)),":",ADDRESS(ROW()-1,COLUMN()))))</f>
        <v>0</v>
      </c>
      <c r="V1113" s="274" t="n">
        <f aca="true">SUM(INDIRECT(CONCATENATE(ADDRESS(ROW(V1077),COLUMN(V1077)),":",ADDRESS(ROW()-1,COLUMN()))))</f>
        <v>0</v>
      </c>
      <c r="W1113" s="274" t="n">
        <f aca="true">SUM(INDIRECT(CONCATENATE(ADDRESS(ROW(W1077),COLUMN(W1077)),":",ADDRESS(ROW()-1,COLUMN()))))</f>
        <v>0</v>
      </c>
      <c r="X1113" s="274" t="n">
        <f aca="true">SUM(INDIRECT(CONCATENATE(ADDRESS(ROW(X1077),COLUMN(X1077)),":",ADDRESS(ROW()-1,COLUMN()))))</f>
        <v>0</v>
      </c>
      <c r="Y1113" s="274" t="n">
        <f aca="true">SUM(INDIRECT(CONCATENATE(ADDRESS(ROW(Y1077),COLUMN(Y1077)),":",ADDRESS(ROW()-1,COLUMN()))))</f>
        <v>0</v>
      </c>
      <c r="Z1113" s="274" t="n">
        <f aca="true">SUM(INDIRECT(CONCATENATE(ADDRESS(ROW(Z1077),COLUMN(Z1077)),":",ADDRESS(ROW()-1,COLUMN()))))</f>
        <v>0</v>
      </c>
      <c r="AE1113" s="0" t="n">
        <f aca="false">D1113*F1113*10000*-1</f>
        <v>-0</v>
      </c>
      <c r="AF1113" s="0" t="n">
        <f aca="false">I1113*K1113*10000*-1</f>
        <v>-0</v>
      </c>
      <c r="AG1113" s="0" t="n">
        <f aca="false">AE1113+AF1113</f>
        <v>-0</v>
      </c>
    </row>
    <row r="1114" customFormat="false" ht="12.75" hidden="false" customHeight="false" outlineLevel="0" collapsed="false">
      <c r="AE1114" s="0" t="n">
        <f aca="false">D1114*F1114*10000*-1</f>
        <v>-0</v>
      </c>
      <c r="AF1114" s="0" t="n">
        <f aca="false">I1114*K1114*10000*-1</f>
        <v>-0</v>
      </c>
      <c r="AG1114" s="0" t="n">
        <f aca="false">AE1114+AF1114</f>
        <v>-0</v>
      </c>
    </row>
    <row r="1115" customFormat="false" ht="12.75" hidden="false" customHeight="false" outlineLevel="0" collapsed="false">
      <c r="C1115" s="264" t="n">
        <f aca="false">EOMONTH(C1077,0)+1</f>
        <v>38108</v>
      </c>
      <c r="D1115" s="265"/>
      <c r="E1115" s="266"/>
      <c r="F1115" s="266"/>
      <c r="G1115" s="267"/>
      <c r="I1115" s="265"/>
      <c r="J1115" s="266"/>
      <c r="K1115" s="266"/>
      <c r="L1115" s="268"/>
      <c r="M1115" s="247" t="n">
        <v>0</v>
      </c>
      <c r="N1115" s="175" t="str">
        <f aca="true">IF(D1115="","",xEURO(OFFSET(C1115,-M1115+1,0),E1115,OFFSET(C1115,-M1115+2,0),OFFSET(C1115,-M1115+2,0),OFFSET(C1115,-M1115+3,0)+AB1115,OFFSET(C1115,-M1115+4,0),0,1)*D1115)</f>
        <v/>
      </c>
      <c r="O1115" s="235" t="str">
        <f aca="true">IF(D1115="","",xEURO(OFFSET(C1115,-M1115+1,0),E1115,OFFSET(C1115,-M1115+2,0),OFFSET(C1115,-M1115+2,0),OFFSET(C1115,-M1115+3,0)+AB1115,OFFSET(C1115,-M1115+4,0),0,0))</f>
        <v/>
      </c>
      <c r="P1115" s="175" t="str">
        <f aca="false">IF(D1115="","",(O1115-F1115)*D1115*10)</f>
        <v/>
      </c>
      <c r="Q1115" s="175" t="str">
        <f aca="true">IF(D1115="","",xEURO(OFFSET(C1115,-M1115+1,0),E1115,OFFSET(C1115,-M1115+2,0),OFFSET(C1115,-M1115+2,0),OFFSET(C1115,-M1115+3,0)+AB1115,OFFSET(C1115,-M1115+4,0),0,2)/10*D1115)</f>
        <v/>
      </c>
      <c r="R1115" s="248" t="str">
        <f aca="true">IF(D1115="","",xEURO(OFFSET(C1115,-M1115+1,0),E1115,OFFSET(C1115,-M1115+2,0),OFFSET(C1115,-M1115+2,0),OFFSET(C1115,-M1115+3,0)+AB1115,OFFSET(C1115,-M1115+4,0),0,3)/100*D1115*10000)</f>
        <v/>
      </c>
      <c r="S1115" s="248" t="str">
        <f aca="true">IF(D1115="","",xEURO(OFFSET(C1115,-M1115+1,0),E1115,OFFSET(C1115,-M1115+2,0),OFFSET(C1115,-M1115+2,0),OFFSET(C1115,-M1115+3,0)+AB1115,OFFSET(C1115,-M1115+4,0),0,5)/365.25*D1115*10000)</f>
        <v/>
      </c>
      <c r="U1115" s="175" t="str">
        <f aca="true">IF(I1115="","",xEURO(OFFSET(C1115,-M1115+1,0),J1115,OFFSET(C1115,-M1115+2,0),OFFSET(C1115,-M1115+2,0),OFFSET(C1115,-M1115+3,0)+AC1115,OFFSET(C1115,-M1115+4,0),1,1)*I1115)</f>
        <v/>
      </c>
      <c r="V1115" s="235" t="str">
        <f aca="true">IF(I1115="","",xEURO(OFFSET(C1115,-M1115+1,0),J1115,OFFSET(C1115,-M1115+2,0),OFFSET(C1115,-M1115+2,0),OFFSET(C1115,-M1115+3,0)+AC1115,OFFSET(C1115,-M1115+4,0),1,0))</f>
        <v/>
      </c>
      <c r="W1115" s="175" t="str">
        <f aca="false">IF(I1115="","",(V1115-K1115)*I1115*10)</f>
        <v/>
      </c>
      <c r="X1115" s="175" t="str">
        <f aca="true">IF(I1115="","",xEURO(OFFSET(C1115,-M1115+1,0),J1115,OFFSET(C1115,-M1115+2,0),OFFSET(C1115,-M1115+2,0),OFFSET(C1115,-M1115+3,0)+AC1115,OFFSET(C1115,-M1115+4,0),1,2)/10*I1115)</f>
        <v/>
      </c>
      <c r="Y1115" s="248" t="str">
        <f aca="true">IF(I1115="","",xEURO(OFFSET(C1115,-M1115+1,0),J1115,OFFSET(C1115,-M1115+2,0),OFFSET(C1115,-M1115+2,0),OFFSET(C1115,-M1115+3,0)+AC1115,OFFSET(C1115,-M1115+4,0),1,3)/100*I1115*10000)</f>
        <v/>
      </c>
      <c r="Z1115" s="248" t="str">
        <f aca="true">IF(I1115="","",xEURO(OFFSET(C1115,-M1115+1,0),J1115,OFFSET(C1115,-M1115+2,0),OFFSET(C1115,-M1115+2,0),OFFSET(C1115,-M1115+3,0)+AC1115,OFFSET(C1115,-M1115+4,0),1,5)/365.25*I1115*10000)</f>
        <v/>
      </c>
      <c r="AB1115" s="249" t="str">
        <f aca="true">IF(D1115="","",xCalcSkew(OFFSET(C1115,-M1115,0),E1115-OFFSET(C1115,-M1115+1,0),b)/100)</f>
        <v/>
      </c>
      <c r="AC1115" s="249" t="str">
        <f aca="true">IF(I1115="","",xCalcSkew(OFFSET(C1115,-M1115,0),J1115-OFFSET(C1115,-M1115+1,0),b)/100)</f>
        <v/>
      </c>
      <c r="AE1115" s="0" t="n">
        <f aca="false">D1115*F1115*10000*-1</f>
        <v>-0</v>
      </c>
      <c r="AF1115" s="0" t="n">
        <f aca="false">I1115*K1115*10000*-1</f>
        <v>-0</v>
      </c>
      <c r="AG1115" s="0" t="n">
        <f aca="false">AE1115+AF1115</f>
        <v>-0</v>
      </c>
    </row>
    <row r="1116" customFormat="false" ht="12.75" hidden="false" customHeight="false" outlineLevel="0" collapsed="false">
      <c r="C1116" s="269" t="n">
        <f aca="false">INDEX(Inputs!$1:$65536,MATCH(C1115,Inputs!C:C,0),5)</f>
        <v>3.538</v>
      </c>
      <c r="D1116" s="265"/>
      <c r="E1116" s="266"/>
      <c r="F1116" s="266"/>
      <c r="G1116" s="267"/>
      <c r="I1116" s="265"/>
      <c r="J1116" s="266"/>
      <c r="K1116" s="266"/>
      <c r="L1116" s="268"/>
      <c r="M1116" s="247" t="n">
        <f aca="false">M1115+1</f>
        <v>1</v>
      </c>
      <c r="N1116" s="175" t="str">
        <f aca="true">IF(D1116="","",xEURO(OFFSET(C1116,-M1116+1,0),E1116,OFFSET(C1116,-M1116+2,0),OFFSET(C1116,-M1116+2,0),OFFSET(C1116,-M1116+3,0)+AB1116,OFFSET(C1116,-M1116+4,0),0,1)*D1116)</f>
        <v/>
      </c>
      <c r="O1116" s="235" t="str">
        <f aca="true">IF(D1116="","",xEURO(OFFSET(C1116,-M1116+1,0),E1116,OFFSET(C1116,-M1116+2,0),OFFSET(C1116,-M1116+2,0),OFFSET(C1116,-M1116+3,0)+AB1116,OFFSET(C1116,-M1116+4,0),0,0))</f>
        <v/>
      </c>
      <c r="P1116" s="175" t="str">
        <f aca="false">IF(D1116="","",(O1116-F1116)*D1116*10)</f>
        <v/>
      </c>
      <c r="Q1116" s="175" t="str">
        <f aca="true">IF(D1116="","",xEURO(OFFSET(C1116,-M1116+1,0),E1116,OFFSET(C1116,-M1116+2,0),OFFSET(C1116,-M1116+2,0),OFFSET(C1116,-M1116+3,0)+AB1116,OFFSET(C1116,-M1116+4,0),0,2)/10*D1116)</f>
        <v/>
      </c>
      <c r="R1116" s="248" t="str">
        <f aca="true">IF(D1116="","",xEURO(OFFSET(C1116,-M1116+1,0),E1116,OFFSET(C1116,-M1116+2,0),OFFSET(C1116,-M1116+2,0),OFFSET(C1116,-M1116+3,0)+AB1116,OFFSET(C1116,-M1116+4,0),0,3)/100*D1116*10000)</f>
        <v/>
      </c>
      <c r="S1116" s="248" t="str">
        <f aca="true">IF(D1116="","",xEURO(OFFSET(C1116,-M1116+1,0),E1116,OFFSET(C1116,-M1116+2,0),OFFSET(C1116,-M1116+2,0),OFFSET(C1116,-M1116+3,0)+AB1116,OFFSET(C1116,-M1116+4,0),0,5)/365.25*D1116*10000)</f>
        <v/>
      </c>
      <c r="U1116" s="175" t="str">
        <f aca="true">IF(I1116="","",xEURO(OFFSET(C1116,-M1116+1,0),J1116,OFFSET(C1116,-M1116+2,0),OFFSET(C1116,-M1116+2,0),OFFSET(C1116,-M1116+3,0)+AC1116,OFFSET(C1116,-M1116+4,0),1,1)*I1116)</f>
        <v/>
      </c>
      <c r="V1116" s="235" t="str">
        <f aca="true">IF(I1116="","",xEURO(OFFSET(C1116,-M1116+1,0),J1116,OFFSET(C1116,-M1116+2,0),OFFSET(C1116,-M1116+2,0),OFFSET(C1116,-M1116+3,0)+AC1116,OFFSET(C1116,-M1116+4,0),1,0))</f>
        <v/>
      </c>
      <c r="W1116" s="175" t="str">
        <f aca="false">IF(I1116="","",(V1116-K1116)*I1116*10)</f>
        <v/>
      </c>
      <c r="X1116" s="175" t="str">
        <f aca="true">IF(I1116="","",xEURO(OFFSET(C1116,-M1116+1,0),J1116,OFFSET(C1116,-M1116+2,0),OFFSET(C1116,-M1116+2,0),OFFSET(C1116,-M1116+3,0)+AC1116,OFFSET(C1116,-M1116+4,0),1,2)/10*I1116)</f>
        <v/>
      </c>
      <c r="Y1116" s="248" t="str">
        <f aca="true">IF(I1116="","",xEURO(OFFSET(C1116,-M1116+1,0),J1116,OFFSET(C1116,-M1116+2,0),OFFSET(C1116,-M1116+2,0),OFFSET(C1116,-M1116+3,0)+AC1116,OFFSET(C1116,-M1116+4,0),1,3)/100*I1116*10000)</f>
        <v/>
      </c>
      <c r="Z1116" s="248" t="str">
        <f aca="true">IF(I1116="","",xEURO(OFFSET(C1116,-M1116+1,0),J1116,OFFSET(C1116,-M1116+2,0),OFFSET(C1116,-M1116+2,0),OFFSET(C1116,-M1116+3,0)+AC1116,OFFSET(C1116,-M1116+4,0),1,5)/365.25*I1116*10000)</f>
        <v/>
      </c>
      <c r="AB1116" s="249" t="str">
        <f aca="true">IF(D1116="","",xCalcSkew(OFFSET(C1116,-M1116,0),E1116-OFFSET(C1116,-M1116+1,0),b)/100)</f>
        <v/>
      </c>
      <c r="AC1116" s="249" t="str">
        <f aca="true">IF(I1116="","",xCalcSkew(OFFSET(C1116,-M1116,0),J1116-OFFSET(C1116,-M1116+1,0),b)/100)</f>
        <v/>
      </c>
      <c r="AE1116" s="0" t="n">
        <f aca="false">D1116*F1116*10000*-1</f>
        <v>-0</v>
      </c>
      <c r="AF1116" s="0" t="n">
        <f aca="false">I1116*K1116*10000*-1</f>
        <v>-0</v>
      </c>
      <c r="AG1116" s="0" t="n">
        <f aca="false">AE1116+AF1116</f>
        <v>-0</v>
      </c>
    </row>
    <row r="1117" customFormat="false" ht="12.75" hidden="false" customHeight="false" outlineLevel="0" collapsed="false">
      <c r="C1117" s="249" t="n">
        <f aca="false">INDEX(Inputs!$1:$65536,MATCH(C1115,Inputs!C:C,0),7)</f>
        <v>0.0372809498248459</v>
      </c>
      <c r="D1117" s="265"/>
      <c r="E1117" s="266"/>
      <c r="F1117" s="266"/>
      <c r="G1117" s="267"/>
      <c r="I1117" s="265"/>
      <c r="J1117" s="266"/>
      <c r="K1117" s="266"/>
      <c r="L1117" s="268"/>
      <c r="M1117" s="247" t="n">
        <f aca="false">M1116+1</f>
        <v>2</v>
      </c>
      <c r="N1117" s="175" t="str">
        <f aca="true">IF(D1117="","",xEURO(OFFSET(C1117,-M1117+1,0),E1117,OFFSET(C1117,-M1117+2,0),OFFSET(C1117,-M1117+2,0),OFFSET(C1117,-M1117+3,0)+AB1117,OFFSET(C1117,-M1117+4,0),0,1)*D1117)</f>
        <v/>
      </c>
      <c r="O1117" s="235" t="str">
        <f aca="true">IF(D1117="","",xEURO(OFFSET(C1117,-M1117+1,0),E1117,OFFSET(C1117,-M1117+2,0),OFFSET(C1117,-M1117+2,0),OFFSET(C1117,-M1117+3,0)+AB1117,OFFSET(C1117,-M1117+4,0),0,0))</f>
        <v/>
      </c>
      <c r="P1117" s="175" t="str">
        <f aca="false">IF(D1117="","",(O1117-F1117)*D1117*10)</f>
        <v/>
      </c>
      <c r="Q1117" s="175" t="str">
        <f aca="true">IF(D1117="","",xEURO(OFFSET(C1117,-M1117+1,0),E1117,OFFSET(C1117,-M1117+2,0),OFFSET(C1117,-M1117+2,0),OFFSET(C1117,-M1117+3,0)+AB1117,OFFSET(C1117,-M1117+4,0),0,2)/10*D1117)</f>
        <v/>
      </c>
      <c r="R1117" s="248" t="str">
        <f aca="true">IF(D1117="","",xEURO(OFFSET(C1117,-M1117+1,0),E1117,OFFSET(C1117,-M1117+2,0),OFFSET(C1117,-M1117+2,0),OFFSET(C1117,-M1117+3,0)+AB1117,OFFSET(C1117,-M1117+4,0),0,3)/100*D1117*10000)</f>
        <v/>
      </c>
      <c r="S1117" s="248" t="str">
        <f aca="true">IF(D1117="","",xEURO(OFFSET(C1117,-M1117+1,0),E1117,OFFSET(C1117,-M1117+2,0),OFFSET(C1117,-M1117+2,0),OFFSET(C1117,-M1117+3,0)+AB1117,OFFSET(C1117,-M1117+4,0),0,5)/365.25*D1117*10000)</f>
        <v/>
      </c>
      <c r="U1117" s="175" t="str">
        <f aca="true">IF(I1117="","",xEURO(OFFSET(C1117,-M1117+1,0),J1117,OFFSET(C1117,-M1117+2,0),OFFSET(C1117,-M1117+2,0),OFFSET(C1117,-M1117+3,0)+AC1117,OFFSET(C1117,-M1117+4,0),1,1)*I1117)</f>
        <v/>
      </c>
      <c r="V1117" s="235" t="str">
        <f aca="true">IF(I1117="","",xEURO(OFFSET(C1117,-M1117+1,0),J1117,OFFSET(C1117,-M1117+2,0),OFFSET(C1117,-M1117+2,0),OFFSET(C1117,-M1117+3,0)+AC1117,OFFSET(C1117,-M1117+4,0),1,0))</f>
        <v/>
      </c>
      <c r="W1117" s="175" t="str">
        <f aca="false">IF(I1117="","",(V1117-K1117)*I1117*10)</f>
        <v/>
      </c>
      <c r="X1117" s="175" t="str">
        <f aca="true">IF(I1117="","",xEURO(OFFSET(C1117,-M1117+1,0),J1117,OFFSET(C1117,-M1117+2,0),OFFSET(C1117,-M1117+2,0),OFFSET(C1117,-M1117+3,0)+AC1117,OFFSET(C1117,-M1117+4,0),1,2)/10*I1117)</f>
        <v/>
      </c>
      <c r="Y1117" s="248" t="str">
        <f aca="true">IF(I1117="","",xEURO(OFFSET(C1117,-M1117+1,0),J1117,OFFSET(C1117,-M1117+2,0),OFFSET(C1117,-M1117+2,0),OFFSET(C1117,-M1117+3,0)+AC1117,OFFSET(C1117,-M1117+4,0),1,3)/100*I1117*10000)</f>
        <v/>
      </c>
      <c r="Z1117" s="248" t="str">
        <f aca="true">IF(I1117="","",xEURO(OFFSET(C1117,-M1117+1,0),J1117,OFFSET(C1117,-M1117+2,0),OFFSET(C1117,-M1117+2,0),OFFSET(C1117,-M1117+3,0)+AC1117,OFFSET(C1117,-M1117+4,0),1,5)/365.25*I1117*10000)</f>
        <v/>
      </c>
      <c r="AB1117" s="249" t="str">
        <f aca="true">IF(D1117="","",xCalcSkew(OFFSET(C1117,-M1117,0),E1117-OFFSET(C1117,-M1117+1,0),b)/100)</f>
        <v/>
      </c>
      <c r="AC1117" s="249" t="str">
        <f aca="true">IF(I1117="","",xCalcSkew(OFFSET(C1117,-M1117,0),J1117-OFFSET(C1117,-M1117+1,0),b)/100)</f>
        <v/>
      </c>
      <c r="AE1117" s="0" t="n">
        <f aca="false">D1117*F1117*10000*-1</f>
        <v>-0</v>
      </c>
      <c r="AF1117" s="0" t="n">
        <f aca="false">I1117*K1117*10000*-1</f>
        <v>-0</v>
      </c>
      <c r="AG1117" s="0" t="n">
        <f aca="false">AE1117+AF1117</f>
        <v>-0</v>
      </c>
    </row>
    <row r="1118" customFormat="false" ht="12.75" hidden="false" customHeight="false" outlineLevel="0" collapsed="false">
      <c r="C1118" s="270" t="n">
        <f aca="false">INDEX(Inputs!$1:$65536,MATCH(C1115,Inputs!C:C,0),6)</f>
        <v>0.3225</v>
      </c>
      <c r="D1118" s="265"/>
      <c r="E1118" s="266"/>
      <c r="F1118" s="266"/>
      <c r="G1118" s="267"/>
      <c r="I1118" s="265"/>
      <c r="J1118" s="266"/>
      <c r="K1118" s="266"/>
      <c r="L1118" s="268"/>
      <c r="M1118" s="247" t="n">
        <f aca="false">M1117+1</f>
        <v>3</v>
      </c>
      <c r="N1118" s="175" t="str">
        <f aca="true">IF(D1118="","",xEURO(OFFSET(C1118,-M1118+1,0),E1118,OFFSET(C1118,-M1118+2,0),OFFSET(C1118,-M1118+2,0),OFFSET(C1118,-M1118+3,0)+AB1118,OFFSET(C1118,-M1118+4,0),0,1)*D1118)</f>
        <v/>
      </c>
      <c r="O1118" s="235" t="str">
        <f aca="true">IF(D1118="","",xEURO(OFFSET(C1118,-M1118+1,0),E1118,OFFSET(C1118,-M1118+2,0),OFFSET(C1118,-M1118+2,0),OFFSET(C1118,-M1118+3,0)+AB1118,OFFSET(C1118,-M1118+4,0),0,0))</f>
        <v/>
      </c>
      <c r="P1118" s="175" t="str">
        <f aca="false">IF(D1118="","",(O1118-F1118)*D1118*10)</f>
        <v/>
      </c>
      <c r="Q1118" s="175" t="str">
        <f aca="true">IF(D1118="","",xEURO(OFFSET(C1118,-M1118+1,0),E1118,OFFSET(C1118,-M1118+2,0),OFFSET(C1118,-M1118+2,0),OFFSET(C1118,-M1118+3,0)+AB1118,OFFSET(C1118,-M1118+4,0),0,2)/10*D1118)</f>
        <v/>
      </c>
      <c r="R1118" s="248" t="str">
        <f aca="true">IF(D1118="","",xEURO(OFFSET(C1118,-M1118+1,0),E1118,OFFSET(C1118,-M1118+2,0),OFFSET(C1118,-M1118+2,0),OFFSET(C1118,-M1118+3,0)+AB1118,OFFSET(C1118,-M1118+4,0),0,3)/100*D1118*10000)</f>
        <v/>
      </c>
      <c r="S1118" s="248" t="str">
        <f aca="true">IF(D1118="","",xEURO(OFFSET(C1118,-M1118+1,0),E1118,OFFSET(C1118,-M1118+2,0),OFFSET(C1118,-M1118+2,0),OFFSET(C1118,-M1118+3,0)+AB1118,OFFSET(C1118,-M1118+4,0),0,5)/365.25*D1118*10000)</f>
        <v/>
      </c>
      <c r="U1118" s="175" t="str">
        <f aca="true">IF(I1118="","",xEURO(OFFSET(C1118,-M1118+1,0),J1118,OFFSET(C1118,-M1118+2,0),OFFSET(C1118,-M1118+2,0),OFFSET(C1118,-M1118+3,0)+AC1118,OFFSET(C1118,-M1118+4,0),1,1)*I1118)</f>
        <v/>
      </c>
      <c r="V1118" s="235" t="str">
        <f aca="true">IF(I1118="","",xEURO(OFFSET(C1118,-M1118+1,0),J1118,OFFSET(C1118,-M1118+2,0),OFFSET(C1118,-M1118+2,0),OFFSET(C1118,-M1118+3,0)+AC1118,OFFSET(C1118,-M1118+4,0),1,0))</f>
        <v/>
      </c>
      <c r="W1118" s="175" t="str">
        <f aca="false">IF(I1118="","",(V1118-K1118)*I1118*10)</f>
        <v/>
      </c>
      <c r="X1118" s="175" t="str">
        <f aca="true">IF(I1118="","",xEURO(OFFSET(C1118,-M1118+1,0),J1118,OFFSET(C1118,-M1118+2,0),OFFSET(C1118,-M1118+2,0),OFFSET(C1118,-M1118+3,0)+AC1118,OFFSET(C1118,-M1118+4,0),1,2)/10*I1118)</f>
        <v/>
      </c>
      <c r="Y1118" s="248" t="str">
        <f aca="true">IF(I1118="","",xEURO(OFFSET(C1118,-M1118+1,0),J1118,OFFSET(C1118,-M1118+2,0),OFFSET(C1118,-M1118+2,0),OFFSET(C1118,-M1118+3,0)+AC1118,OFFSET(C1118,-M1118+4,0),1,3)/100*I1118*10000)</f>
        <v/>
      </c>
      <c r="Z1118" s="248" t="str">
        <f aca="true">IF(I1118="","",xEURO(OFFSET(C1118,-M1118+1,0),J1118,OFFSET(C1118,-M1118+2,0),OFFSET(C1118,-M1118+2,0),OFFSET(C1118,-M1118+3,0)+AC1118,OFFSET(C1118,-M1118+4,0),1,5)/365.25*I1118*10000)</f>
        <v/>
      </c>
      <c r="AB1118" s="249" t="str">
        <f aca="true">IF(D1118="","",xCalcSkew(OFFSET(C1118,-M1118,0),E1118-OFFSET(C1118,-M1118+1,0),b)/100)</f>
        <v/>
      </c>
      <c r="AC1118" s="249" t="str">
        <f aca="true">IF(I1118="","",xCalcSkew(OFFSET(C1118,-M1118,0),J1118-OFFSET(C1118,-M1118+1,0),b)/100)</f>
        <v/>
      </c>
      <c r="AE1118" s="0" t="n">
        <f aca="false">D1118*F1118*10000*-1</f>
        <v>-0</v>
      </c>
      <c r="AF1118" s="0" t="n">
        <f aca="false">I1118*K1118*10000*-1</f>
        <v>-0</v>
      </c>
      <c r="AG1118" s="0" t="n">
        <f aca="false">AE1118+AF1118</f>
        <v>-0</v>
      </c>
    </row>
    <row r="1119" customFormat="false" ht="12.75" hidden="false" customHeight="false" outlineLevel="0" collapsed="false">
      <c r="C1119" s="271" t="n">
        <f aca="false">INDEX(Inputs!$1:$65536,MATCH(C1115,Inputs!C:C,0),9)</f>
        <v>893</v>
      </c>
      <c r="D1119" s="265"/>
      <c r="E1119" s="266"/>
      <c r="F1119" s="266"/>
      <c r="G1119" s="267"/>
      <c r="I1119" s="265"/>
      <c r="J1119" s="266"/>
      <c r="K1119" s="266"/>
      <c r="L1119" s="268"/>
      <c r="M1119" s="247" t="n">
        <f aca="false">M1118+1</f>
        <v>4</v>
      </c>
      <c r="N1119" s="175" t="str">
        <f aca="true">IF(D1119="","",xEURO(OFFSET(C1119,-M1119+1,0),E1119,OFFSET(C1119,-M1119+2,0),OFFSET(C1119,-M1119+2,0),OFFSET(C1119,-M1119+3,0)+AB1119,OFFSET(C1119,-M1119+4,0),0,1)*D1119)</f>
        <v/>
      </c>
      <c r="O1119" s="235" t="str">
        <f aca="true">IF(D1119="","",xEURO(OFFSET(C1119,-M1119+1,0),E1119,OFFSET(C1119,-M1119+2,0),OFFSET(C1119,-M1119+2,0),OFFSET(C1119,-M1119+3,0)+AB1119,OFFSET(C1119,-M1119+4,0),0,0))</f>
        <v/>
      </c>
      <c r="P1119" s="175" t="str">
        <f aca="false">IF(D1119="","",(O1119-F1119)*D1119*10)</f>
        <v/>
      </c>
      <c r="Q1119" s="175" t="str">
        <f aca="true">IF(D1119="","",xEURO(OFFSET(C1119,-M1119+1,0),E1119,OFFSET(C1119,-M1119+2,0),OFFSET(C1119,-M1119+2,0),OFFSET(C1119,-M1119+3,0)+AB1119,OFFSET(C1119,-M1119+4,0),0,2)/10*D1119)</f>
        <v/>
      </c>
      <c r="R1119" s="248" t="str">
        <f aca="true">IF(D1119="","",xEURO(OFFSET(C1119,-M1119+1,0),E1119,OFFSET(C1119,-M1119+2,0),OFFSET(C1119,-M1119+2,0),OFFSET(C1119,-M1119+3,0)+AB1119,OFFSET(C1119,-M1119+4,0),0,3)/100*D1119*10000)</f>
        <v/>
      </c>
      <c r="S1119" s="248" t="str">
        <f aca="true">IF(D1119="","",xEURO(OFFSET(C1119,-M1119+1,0),E1119,OFFSET(C1119,-M1119+2,0),OFFSET(C1119,-M1119+2,0),OFFSET(C1119,-M1119+3,0)+AB1119,OFFSET(C1119,-M1119+4,0),0,5)/365.25*D1119*10000)</f>
        <v/>
      </c>
      <c r="U1119" s="175" t="str">
        <f aca="true">IF(I1119="","",xEURO(OFFSET(C1119,-M1119+1,0),J1119,OFFSET(C1119,-M1119+2,0),OFFSET(C1119,-M1119+2,0),OFFSET(C1119,-M1119+3,0)+AC1119,OFFSET(C1119,-M1119+4,0),1,1)*I1119)</f>
        <v/>
      </c>
      <c r="V1119" s="235" t="str">
        <f aca="true">IF(I1119="","",xEURO(OFFSET(C1119,-M1119+1,0),J1119,OFFSET(C1119,-M1119+2,0),OFFSET(C1119,-M1119+2,0),OFFSET(C1119,-M1119+3,0)+AC1119,OFFSET(C1119,-M1119+4,0),1,0))</f>
        <v/>
      </c>
      <c r="W1119" s="175" t="str">
        <f aca="false">IF(I1119="","",(V1119-K1119)*I1119*10)</f>
        <v/>
      </c>
      <c r="X1119" s="175" t="str">
        <f aca="true">IF(I1119="","",xEURO(OFFSET(C1119,-M1119+1,0),J1119,OFFSET(C1119,-M1119+2,0),OFFSET(C1119,-M1119+2,0),OFFSET(C1119,-M1119+3,0)+AC1119,OFFSET(C1119,-M1119+4,0),1,2)/10*I1119)</f>
        <v/>
      </c>
      <c r="Y1119" s="248" t="str">
        <f aca="true">IF(I1119="","",xEURO(OFFSET(C1119,-M1119+1,0),J1119,OFFSET(C1119,-M1119+2,0),OFFSET(C1119,-M1119+2,0),OFFSET(C1119,-M1119+3,0)+AC1119,OFFSET(C1119,-M1119+4,0),1,3)/100*I1119*10000)</f>
        <v/>
      </c>
      <c r="Z1119" s="248" t="str">
        <f aca="true">IF(I1119="","",xEURO(OFFSET(C1119,-M1119+1,0),J1119,OFFSET(C1119,-M1119+2,0),OFFSET(C1119,-M1119+2,0),OFFSET(C1119,-M1119+3,0)+AC1119,OFFSET(C1119,-M1119+4,0),1,5)/365.25*I1119*10000)</f>
        <v/>
      </c>
      <c r="AB1119" s="249" t="str">
        <f aca="true">IF(D1119="","",xCalcSkew(OFFSET(C1119,-M1119,0),E1119-OFFSET(C1119,-M1119+1,0),b)/100)</f>
        <v/>
      </c>
      <c r="AC1119" s="249" t="str">
        <f aca="true">IF(I1119="","",xCalcSkew(OFFSET(C1119,-M1119,0),J1119-OFFSET(C1119,-M1119+1,0),b)/100)</f>
        <v/>
      </c>
      <c r="AE1119" s="0" t="n">
        <f aca="false">D1119*F1119*10000*-1</f>
        <v>-0</v>
      </c>
      <c r="AF1119" s="0" t="n">
        <f aca="false">I1119*K1119*10000*-1</f>
        <v>-0</v>
      </c>
      <c r="AG1119" s="0" t="n">
        <f aca="false">AE1119+AF1119</f>
        <v>-0</v>
      </c>
    </row>
    <row r="1120" customFormat="false" ht="12.75" hidden="false" customHeight="false" outlineLevel="0" collapsed="false">
      <c r="C1120" s="272" t="n">
        <f aca="false">D1151+I1151</f>
        <v>0</v>
      </c>
      <c r="D1120" s="265"/>
      <c r="E1120" s="266"/>
      <c r="F1120" s="266"/>
      <c r="G1120" s="267"/>
      <c r="I1120" s="265"/>
      <c r="J1120" s="266"/>
      <c r="K1120" s="266"/>
      <c r="L1120" s="268"/>
      <c r="M1120" s="247" t="n">
        <f aca="false">M1119+1</f>
        <v>5</v>
      </c>
      <c r="N1120" s="175" t="str">
        <f aca="true">IF(D1120="","",xEURO(OFFSET(C1120,-M1120+1,0),E1120,OFFSET(C1120,-M1120+2,0),OFFSET(C1120,-M1120+2,0),OFFSET(C1120,-M1120+3,0)+AB1120,OFFSET(C1120,-M1120+4,0),0,1)*D1120)</f>
        <v/>
      </c>
      <c r="O1120" s="235" t="str">
        <f aca="true">IF(D1120="","",xEURO(OFFSET(C1120,-M1120+1,0),E1120,OFFSET(C1120,-M1120+2,0),OFFSET(C1120,-M1120+2,0),OFFSET(C1120,-M1120+3,0)+AB1120,OFFSET(C1120,-M1120+4,0),0,0))</f>
        <v/>
      </c>
      <c r="P1120" s="175" t="str">
        <f aca="false">IF(D1120="","",(O1120-F1120)*D1120*10)</f>
        <v/>
      </c>
      <c r="Q1120" s="175" t="str">
        <f aca="true">IF(D1120="","",xEURO(OFFSET(C1120,-M1120+1,0),E1120,OFFSET(C1120,-M1120+2,0),OFFSET(C1120,-M1120+2,0),OFFSET(C1120,-M1120+3,0)+AB1120,OFFSET(C1120,-M1120+4,0),0,2)/10*D1120)</f>
        <v/>
      </c>
      <c r="R1120" s="248" t="str">
        <f aca="true">IF(D1120="","",xEURO(OFFSET(C1120,-M1120+1,0),E1120,OFFSET(C1120,-M1120+2,0),OFFSET(C1120,-M1120+2,0),OFFSET(C1120,-M1120+3,0)+AB1120,OFFSET(C1120,-M1120+4,0),0,3)/100*D1120*10000)</f>
        <v/>
      </c>
      <c r="S1120" s="248" t="str">
        <f aca="true">IF(D1120="","",xEURO(OFFSET(C1120,-M1120+1,0),E1120,OFFSET(C1120,-M1120+2,0),OFFSET(C1120,-M1120+2,0),OFFSET(C1120,-M1120+3,0)+AB1120,OFFSET(C1120,-M1120+4,0),0,5)/365.25*D1120*10000)</f>
        <v/>
      </c>
      <c r="U1120" s="175" t="str">
        <f aca="true">IF(I1120="","",xEURO(OFFSET(C1120,-M1120+1,0),J1120,OFFSET(C1120,-M1120+2,0),OFFSET(C1120,-M1120+2,0),OFFSET(C1120,-M1120+3,0)+AC1120,OFFSET(C1120,-M1120+4,0),1,1)*I1120)</f>
        <v/>
      </c>
      <c r="V1120" s="235" t="str">
        <f aca="true">IF(I1120="","",xEURO(OFFSET(C1120,-M1120+1,0),J1120,OFFSET(C1120,-M1120+2,0),OFFSET(C1120,-M1120+2,0),OFFSET(C1120,-M1120+3,0)+AC1120,OFFSET(C1120,-M1120+4,0),1,0))</f>
        <v/>
      </c>
      <c r="W1120" s="175" t="str">
        <f aca="false">IF(I1120="","",(V1120-K1120)*I1120*10)</f>
        <v/>
      </c>
      <c r="X1120" s="175" t="str">
        <f aca="true">IF(I1120="","",xEURO(OFFSET(C1120,-M1120+1,0),J1120,OFFSET(C1120,-M1120+2,0),OFFSET(C1120,-M1120+2,0),OFFSET(C1120,-M1120+3,0)+AC1120,OFFSET(C1120,-M1120+4,0),1,2)/10*I1120)</f>
        <v/>
      </c>
      <c r="Y1120" s="248" t="str">
        <f aca="true">IF(I1120="","",xEURO(OFFSET(C1120,-M1120+1,0),J1120,OFFSET(C1120,-M1120+2,0),OFFSET(C1120,-M1120+2,0),OFFSET(C1120,-M1120+3,0)+AC1120,OFFSET(C1120,-M1120+4,0),1,3)/100*I1120*10000)</f>
        <v/>
      </c>
      <c r="Z1120" s="248" t="str">
        <f aca="true">IF(I1120="","",xEURO(OFFSET(C1120,-M1120+1,0),J1120,OFFSET(C1120,-M1120+2,0),OFFSET(C1120,-M1120+2,0),OFFSET(C1120,-M1120+3,0)+AC1120,OFFSET(C1120,-M1120+4,0),1,5)/365.25*I1120*10000)</f>
        <v/>
      </c>
      <c r="AB1120" s="249" t="str">
        <f aca="true">IF(D1120="","",xCalcSkew(OFFSET(C1120,-M1120,0),E1120-OFFSET(C1120,-M1120+1,0),b)/100)</f>
        <v/>
      </c>
      <c r="AC1120" s="249" t="str">
        <f aca="true">IF(I1120="","",xCalcSkew(OFFSET(C1120,-M1120,0),J1120-OFFSET(C1120,-M1120+1,0),b)/100)</f>
        <v/>
      </c>
      <c r="AE1120" s="0" t="n">
        <f aca="false">D1120*F1120*10000*-1</f>
        <v>-0</v>
      </c>
      <c r="AF1120" s="0" t="n">
        <f aca="false">I1120*K1120*10000*-1</f>
        <v>-0</v>
      </c>
      <c r="AG1120" s="0" t="n">
        <f aca="false">AE1120+AF1120</f>
        <v>-0</v>
      </c>
    </row>
    <row r="1121" customFormat="false" ht="12.75" hidden="false" customHeight="false" outlineLevel="0" collapsed="false">
      <c r="C1121" s="272" t="n">
        <f aca="false">N1151+U1151</f>
        <v>0</v>
      </c>
      <c r="D1121" s="265"/>
      <c r="E1121" s="266"/>
      <c r="F1121" s="266"/>
      <c r="G1121" s="267"/>
      <c r="I1121" s="265"/>
      <c r="J1121" s="266"/>
      <c r="K1121" s="266"/>
      <c r="L1121" s="268"/>
      <c r="M1121" s="247" t="n">
        <f aca="false">M1120+1</f>
        <v>6</v>
      </c>
      <c r="N1121" s="175" t="str">
        <f aca="true">IF(D1121="","",xEURO(OFFSET(C1121,-M1121+1,0),E1121,OFFSET(C1121,-M1121+2,0),OFFSET(C1121,-M1121+2,0),OFFSET(C1121,-M1121+3,0)+AB1121,OFFSET(C1121,-M1121+4,0),0,1)*D1121)</f>
        <v/>
      </c>
      <c r="O1121" s="235" t="str">
        <f aca="true">IF(D1121="","",xEURO(OFFSET(C1121,-M1121+1,0),E1121,OFFSET(C1121,-M1121+2,0),OFFSET(C1121,-M1121+2,0),OFFSET(C1121,-M1121+3,0)+AB1121,OFFSET(C1121,-M1121+4,0),0,0))</f>
        <v/>
      </c>
      <c r="P1121" s="175" t="str">
        <f aca="false">IF(D1121="","",(O1121-F1121)*D1121*10)</f>
        <v/>
      </c>
      <c r="Q1121" s="175" t="str">
        <f aca="true">IF(D1121="","",xEURO(OFFSET(C1121,-M1121+1,0),E1121,OFFSET(C1121,-M1121+2,0),OFFSET(C1121,-M1121+2,0),OFFSET(C1121,-M1121+3,0)+AB1121,OFFSET(C1121,-M1121+4,0),0,2)/10*D1121)</f>
        <v/>
      </c>
      <c r="R1121" s="248" t="str">
        <f aca="true">IF(D1121="","",xEURO(OFFSET(C1121,-M1121+1,0),E1121,OFFSET(C1121,-M1121+2,0),OFFSET(C1121,-M1121+2,0),OFFSET(C1121,-M1121+3,0)+AB1121,OFFSET(C1121,-M1121+4,0),0,3)/100*D1121*10000)</f>
        <v/>
      </c>
      <c r="S1121" s="248" t="str">
        <f aca="true">IF(D1121="","",xEURO(OFFSET(C1121,-M1121+1,0),E1121,OFFSET(C1121,-M1121+2,0),OFFSET(C1121,-M1121+2,0),OFFSET(C1121,-M1121+3,0)+AB1121,OFFSET(C1121,-M1121+4,0),0,5)/365.25*D1121*10000)</f>
        <v/>
      </c>
      <c r="U1121" s="175" t="str">
        <f aca="true">IF(I1121="","",xEURO(OFFSET(C1121,-M1121+1,0),J1121,OFFSET(C1121,-M1121+2,0),OFFSET(C1121,-M1121+2,0),OFFSET(C1121,-M1121+3,0)+AC1121,OFFSET(C1121,-M1121+4,0),1,1)*I1121)</f>
        <v/>
      </c>
      <c r="V1121" s="235" t="str">
        <f aca="true">IF(I1121="","",xEURO(OFFSET(C1121,-M1121+1,0),J1121,OFFSET(C1121,-M1121+2,0),OFFSET(C1121,-M1121+2,0),OFFSET(C1121,-M1121+3,0)+AC1121,OFFSET(C1121,-M1121+4,0),1,0))</f>
        <v/>
      </c>
      <c r="W1121" s="175" t="str">
        <f aca="false">IF(I1121="","",(V1121-K1121)*I1121*10)</f>
        <v/>
      </c>
      <c r="X1121" s="175" t="str">
        <f aca="true">IF(I1121="","",xEURO(OFFSET(C1121,-M1121+1,0),J1121,OFFSET(C1121,-M1121+2,0),OFFSET(C1121,-M1121+2,0),OFFSET(C1121,-M1121+3,0)+AC1121,OFFSET(C1121,-M1121+4,0),1,2)/10*I1121)</f>
        <v/>
      </c>
      <c r="Y1121" s="248" t="str">
        <f aca="true">IF(I1121="","",xEURO(OFFSET(C1121,-M1121+1,0),J1121,OFFSET(C1121,-M1121+2,0),OFFSET(C1121,-M1121+2,0),OFFSET(C1121,-M1121+3,0)+AC1121,OFFSET(C1121,-M1121+4,0),1,3)/100*I1121*10000)</f>
        <v/>
      </c>
      <c r="Z1121" s="248" t="str">
        <f aca="true">IF(I1121="","",xEURO(OFFSET(C1121,-M1121+1,0),J1121,OFFSET(C1121,-M1121+2,0),OFFSET(C1121,-M1121+2,0),OFFSET(C1121,-M1121+3,0)+AC1121,OFFSET(C1121,-M1121+4,0),1,5)/365.25*I1121*10000)</f>
        <v/>
      </c>
      <c r="AB1121" s="249" t="str">
        <f aca="true">IF(D1121="","",xCalcSkew(OFFSET(C1121,-M1121,0),E1121-OFFSET(C1121,-M1121+1,0),b)/100)</f>
        <v/>
      </c>
      <c r="AC1121" s="249" t="str">
        <f aca="true">IF(I1121="","",xCalcSkew(OFFSET(C1121,-M1121,0),J1121-OFFSET(C1121,-M1121+1,0),b)/100)</f>
        <v/>
      </c>
      <c r="AE1121" s="0" t="n">
        <f aca="false">D1121*F1121*10000*-1</f>
        <v>-0</v>
      </c>
      <c r="AF1121" s="0" t="n">
        <f aca="false">I1121*K1121*10000*-1</f>
        <v>-0</v>
      </c>
      <c r="AG1121" s="0" t="n">
        <f aca="false">AE1121+AF1121</f>
        <v>-0</v>
      </c>
    </row>
    <row r="1122" customFormat="false" ht="12.75" hidden="false" customHeight="false" outlineLevel="0" collapsed="false">
      <c r="C1122" s="273" t="n">
        <f aca="false">Q1151+X1151</f>
        <v>0</v>
      </c>
      <c r="D1122" s="265"/>
      <c r="E1122" s="266"/>
      <c r="F1122" s="266"/>
      <c r="G1122" s="267"/>
      <c r="I1122" s="265"/>
      <c r="J1122" s="266"/>
      <c r="K1122" s="266"/>
      <c r="L1122" s="268"/>
      <c r="M1122" s="247" t="n">
        <f aca="false">M1121+1</f>
        <v>7</v>
      </c>
      <c r="N1122" s="175" t="str">
        <f aca="true">IF(D1122="","",xEURO(OFFSET(C1122,-M1122+1,0),E1122,OFFSET(C1122,-M1122+2,0),OFFSET(C1122,-M1122+2,0),OFFSET(C1122,-M1122+3,0)+AB1122,OFFSET(C1122,-M1122+4,0),0,1)*D1122)</f>
        <v/>
      </c>
      <c r="O1122" s="235" t="str">
        <f aca="true">IF(D1122="","",xEURO(OFFSET(C1122,-M1122+1,0),E1122,OFFSET(C1122,-M1122+2,0),OFFSET(C1122,-M1122+2,0),OFFSET(C1122,-M1122+3,0)+AB1122,OFFSET(C1122,-M1122+4,0),0,0))</f>
        <v/>
      </c>
      <c r="P1122" s="175" t="str">
        <f aca="false">IF(D1122="","",(O1122-F1122)*D1122*10)</f>
        <v/>
      </c>
      <c r="Q1122" s="175" t="str">
        <f aca="true">IF(D1122="","",xEURO(OFFSET(C1122,-M1122+1,0),E1122,OFFSET(C1122,-M1122+2,0),OFFSET(C1122,-M1122+2,0),OFFSET(C1122,-M1122+3,0)+AB1122,OFFSET(C1122,-M1122+4,0),0,2)/10*D1122)</f>
        <v/>
      </c>
      <c r="R1122" s="248" t="str">
        <f aca="true">IF(D1122="","",xEURO(OFFSET(C1122,-M1122+1,0),E1122,OFFSET(C1122,-M1122+2,0),OFFSET(C1122,-M1122+2,0),OFFSET(C1122,-M1122+3,0)+AB1122,OFFSET(C1122,-M1122+4,0),0,3)/100*D1122*10000)</f>
        <v/>
      </c>
      <c r="S1122" s="248" t="str">
        <f aca="true">IF(D1122="","",xEURO(OFFSET(C1122,-M1122+1,0),E1122,OFFSET(C1122,-M1122+2,0),OFFSET(C1122,-M1122+2,0),OFFSET(C1122,-M1122+3,0)+AB1122,OFFSET(C1122,-M1122+4,0),0,5)/365.25*D1122*10000)</f>
        <v/>
      </c>
      <c r="U1122" s="175" t="str">
        <f aca="true">IF(I1122="","",xEURO(OFFSET(C1122,-M1122+1,0),J1122,OFFSET(C1122,-M1122+2,0),OFFSET(C1122,-M1122+2,0),OFFSET(C1122,-M1122+3,0)+AC1122,OFFSET(C1122,-M1122+4,0),1,1)*I1122)</f>
        <v/>
      </c>
      <c r="V1122" s="235" t="str">
        <f aca="true">IF(I1122="","",xEURO(OFFSET(C1122,-M1122+1,0),J1122,OFFSET(C1122,-M1122+2,0),OFFSET(C1122,-M1122+2,0),OFFSET(C1122,-M1122+3,0)+AC1122,OFFSET(C1122,-M1122+4,0),1,0))</f>
        <v/>
      </c>
      <c r="W1122" s="175" t="str">
        <f aca="false">IF(I1122="","",(V1122-K1122)*I1122*10)</f>
        <v/>
      </c>
      <c r="X1122" s="175" t="str">
        <f aca="true">IF(I1122="","",xEURO(OFFSET(C1122,-M1122+1,0),J1122,OFFSET(C1122,-M1122+2,0),OFFSET(C1122,-M1122+2,0),OFFSET(C1122,-M1122+3,0)+AC1122,OFFSET(C1122,-M1122+4,0),1,2)/10*I1122)</f>
        <v/>
      </c>
      <c r="Y1122" s="248" t="str">
        <f aca="true">IF(I1122="","",xEURO(OFFSET(C1122,-M1122+1,0),J1122,OFFSET(C1122,-M1122+2,0),OFFSET(C1122,-M1122+2,0),OFFSET(C1122,-M1122+3,0)+AC1122,OFFSET(C1122,-M1122+4,0),1,3)/100*I1122*10000)</f>
        <v/>
      </c>
      <c r="Z1122" s="248" t="str">
        <f aca="true">IF(I1122="","",xEURO(OFFSET(C1122,-M1122+1,0),J1122,OFFSET(C1122,-M1122+2,0),OFFSET(C1122,-M1122+2,0),OFFSET(C1122,-M1122+3,0)+AC1122,OFFSET(C1122,-M1122+4,0),1,5)/365.25*I1122*10000)</f>
        <v/>
      </c>
      <c r="AB1122" s="249" t="str">
        <f aca="true">IF(D1122="","",xCalcSkew(OFFSET(C1122,-M1122,0),E1122-OFFSET(C1122,-M1122+1,0),b)/100)</f>
        <v/>
      </c>
      <c r="AC1122" s="249" t="str">
        <f aca="true">IF(I1122="","",xCalcSkew(OFFSET(C1122,-M1122,0),J1122-OFFSET(C1122,-M1122+1,0),b)/100)</f>
        <v/>
      </c>
      <c r="AE1122" s="0" t="n">
        <f aca="false">D1122*F1122*10000*-1</f>
        <v>-0</v>
      </c>
      <c r="AF1122" s="0" t="n">
        <f aca="false">I1122*K1122*10000*-1</f>
        <v>-0</v>
      </c>
      <c r="AG1122" s="0" t="n">
        <f aca="false">AE1122+AF1122</f>
        <v>-0</v>
      </c>
    </row>
    <row r="1123" customFormat="false" ht="12.75" hidden="false" customHeight="false" outlineLevel="0" collapsed="false">
      <c r="C1123" s="272" t="n">
        <f aca="false">R1151+Y1151</f>
        <v>0</v>
      </c>
      <c r="D1123" s="265"/>
      <c r="E1123" s="266"/>
      <c r="F1123" s="266"/>
      <c r="G1123" s="267"/>
      <c r="I1123" s="265"/>
      <c r="J1123" s="266"/>
      <c r="K1123" s="266"/>
      <c r="L1123" s="268"/>
      <c r="M1123" s="247" t="n">
        <f aca="false">M1122+1</f>
        <v>8</v>
      </c>
      <c r="N1123" s="175" t="str">
        <f aca="true">IF(D1123="","",xEURO(OFFSET(C1123,-M1123+1,0),E1123,OFFSET(C1123,-M1123+2,0),OFFSET(C1123,-M1123+2,0),OFFSET(C1123,-M1123+3,0)+AB1123,OFFSET(C1123,-M1123+4,0),0,1)*D1123)</f>
        <v/>
      </c>
      <c r="O1123" s="235" t="str">
        <f aca="true">IF(D1123="","",xEURO(OFFSET(C1123,-M1123+1,0),E1123,OFFSET(C1123,-M1123+2,0),OFFSET(C1123,-M1123+2,0),OFFSET(C1123,-M1123+3,0)+AB1123,OFFSET(C1123,-M1123+4,0),0,0))</f>
        <v/>
      </c>
      <c r="P1123" s="175" t="str">
        <f aca="false">IF(D1123="","",(O1123-F1123)*D1123*10)</f>
        <v/>
      </c>
      <c r="Q1123" s="175" t="str">
        <f aca="true">IF(D1123="","",xEURO(OFFSET(C1123,-M1123+1,0),E1123,OFFSET(C1123,-M1123+2,0),OFFSET(C1123,-M1123+2,0),OFFSET(C1123,-M1123+3,0)+AB1123,OFFSET(C1123,-M1123+4,0),0,2)/10*D1123)</f>
        <v/>
      </c>
      <c r="R1123" s="248" t="str">
        <f aca="true">IF(D1123="","",xEURO(OFFSET(C1123,-M1123+1,0),E1123,OFFSET(C1123,-M1123+2,0),OFFSET(C1123,-M1123+2,0),OFFSET(C1123,-M1123+3,0)+AB1123,OFFSET(C1123,-M1123+4,0),0,3)/100*D1123*10000)</f>
        <v/>
      </c>
      <c r="S1123" s="248" t="str">
        <f aca="true">IF(D1123="","",xEURO(OFFSET(C1123,-M1123+1,0),E1123,OFFSET(C1123,-M1123+2,0),OFFSET(C1123,-M1123+2,0),OFFSET(C1123,-M1123+3,0)+AB1123,OFFSET(C1123,-M1123+4,0),0,5)/365.25*D1123*10000)</f>
        <v/>
      </c>
      <c r="U1123" s="175" t="str">
        <f aca="true">IF(I1123="","",xEURO(OFFSET(C1123,-M1123+1,0),J1123,OFFSET(C1123,-M1123+2,0),OFFSET(C1123,-M1123+2,0),OFFSET(C1123,-M1123+3,0)+AC1123,OFFSET(C1123,-M1123+4,0),1,1)*I1123)</f>
        <v/>
      </c>
      <c r="V1123" s="235" t="str">
        <f aca="true">IF(I1123="","",xEURO(OFFSET(C1123,-M1123+1,0),J1123,OFFSET(C1123,-M1123+2,0),OFFSET(C1123,-M1123+2,0),OFFSET(C1123,-M1123+3,0)+AC1123,OFFSET(C1123,-M1123+4,0),1,0))</f>
        <v/>
      </c>
      <c r="W1123" s="175" t="str">
        <f aca="false">IF(I1123="","",(V1123-K1123)*I1123*10)</f>
        <v/>
      </c>
      <c r="X1123" s="175" t="str">
        <f aca="true">IF(I1123="","",xEURO(OFFSET(C1123,-M1123+1,0),J1123,OFFSET(C1123,-M1123+2,0),OFFSET(C1123,-M1123+2,0),OFFSET(C1123,-M1123+3,0)+AC1123,OFFSET(C1123,-M1123+4,0),1,2)/10*I1123)</f>
        <v/>
      </c>
      <c r="Y1123" s="248" t="str">
        <f aca="true">IF(I1123="","",xEURO(OFFSET(C1123,-M1123+1,0),J1123,OFFSET(C1123,-M1123+2,0),OFFSET(C1123,-M1123+2,0),OFFSET(C1123,-M1123+3,0)+AC1123,OFFSET(C1123,-M1123+4,0),1,3)/100*I1123*10000)</f>
        <v/>
      </c>
      <c r="Z1123" s="248" t="str">
        <f aca="true">IF(I1123="","",xEURO(OFFSET(C1123,-M1123+1,0),J1123,OFFSET(C1123,-M1123+2,0),OFFSET(C1123,-M1123+2,0),OFFSET(C1123,-M1123+3,0)+AC1123,OFFSET(C1123,-M1123+4,0),1,5)/365.25*I1123*10000)</f>
        <v/>
      </c>
      <c r="AB1123" s="249" t="str">
        <f aca="true">IF(D1123="","",xCalcSkew(OFFSET(C1123,-M1123,0),E1123-OFFSET(C1123,-M1123+1,0),b)/100)</f>
        <v/>
      </c>
      <c r="AC1123" s="249" t="str">
        <f aca="true">IF(I1123="","",xCalcSkew(OFFSET(C1123,-M1123,0),J1123-OFFSET(C1123,-M1123+1,0),b)/100)</f>
        <v/>
      </c>
      <c r="AE1123" s="0" t="n">
        <f aca="false">D1123*F1123*10000*-1</f>
        <v>-0</v>
      </c>
      <c r="AF1123" s="0" t="n">
        <f aca="false">I1123*K1123*10000*-1</f>
        <v>-0</v>
      </c>
      <c r="AG1123" s="0" t="n">
        <f aca="false">AE1123+AF1123</f>
        <v>-0</v>
      </c>
    </row>
    <row r="1124" customFormat="false" ht="12.75" hidden="false" customHeight="false" outlineLevel="0" collapsed="false">
      <c r="C1124" s="272" t="n">
        <f aca="false">S1151+Z1151</f>
        <v>0</v>
      </c>
      <c r="D1124" s="265"/>
      <c r="E1124" s="266"/>
      <c r="F1124" s="266"/>
      <c r="G1124" s="267"/>
      <c r="I1124" s="265"/>
      <c r="J1124" s="266"/>
      <c r="K1124" s="266"/>
      <c r="L1124" s="268"/>
      <c r="M1124" s="247" t="n">
        <f aca="false">M1123+1</f>
        <v>9</v>
      </c>
      <c r="N1124" s="175" t="str">
        <f aca="true">IF(D1124="","",xEURO(OFFSET(C1124,-M1124+1,0),E1124,OFFSET(C1124,-M1124+2,0),OFFSET(C1124,-M1124+2,0),OFFSET(C1124,-M1124+3,0)+AB1124,OFFSET(C1124,-M1124+4,0),0,1)*D1124)</f>
        <v/>
      </c>
      <c r="O1124" s="235" t="str">
        <f aca="true">IF(D1124="","",xEURO(OFFSET(C1124,-M1124+1,0),E1124,OFFSET(C1124,-M1124+2,0),OFFSET(C1124,-M1124+2,0),OFFSET(C1124,-M1124+3,0)+AB1124,OFFSET(C1124,-M1124+4,0),0,0))</f>
        <v/>
      </c>
      <c r="P1124" s="175" t="str">
        <f aca="false">IF(D1124="","",(O1124-F1124)*D1124*10)</f>
        <v/>
      </c>
      <c r="Q1124" s="175" t="str">
        <f aca="true">IF(D1124="","",xEURO(OFFSET(C1124,-M1124+1,0),E1124,OFFSET(C1124,-M1124+2,0),OFFSET(C1124,-M1124+2,0),OFFSET(C1124,-M1124+3,0)+AB1124,OFFSET(C1124,-M1124+4,0),0,2)/10*D1124)</f>
        <v/>
      </c>
      <c r="R1124" s="248" t="str">
        <f aca="true">IF(D1124="","",xEURO(OFFSET(C1124,-M1124+1,0),E1124,OFFSET(C1124,-M1124+2,0),OFFSET(C1124,-M1124+2,0),OFFSET(C1124,-M1124+3,0)+AB1124,OFFSET(C1124,-M1124+4,0),0,3)/100*D1124*10000)</f>
        <v/>
      </c>
      <c r="S1124" s="248" t="str">
        <f aca="true">IF(D1124="","",xEURO(OFFSET(C1124,-M1124+1,0),E1124,OFFSET(C1124,-M1124+2,0),OFFSET(C1124,-M1124+2,0),OFFSET(C1124,-M1124+3,0)+AB1124,OFFSET(C1124,-M1124+4,0),0,5)/365.25*D1124*10000)</f>
        <v/>
      </c>
      <c r="U1124" s="175" t="str">
        <f aca="true">IF(I1124="","",xEURO(OFFSET(C1124,-M1124+1,0),J1124,OFFSET(C1124,-M1124+2,0),OFFSET(C1124,-M1124+2,0),OFFSET(C1124,-M1124+3,0)+AC1124,OFFSET(C1124,-M1124+4,0),1,1)*I1124)</f>
        <v/>
      </c>
      <c r="V1124" s="235" t="str">
        <f aca="true">IF(I1124="","",xEURO(OFFSET(C1124,-M1124+1,0),J1124,OFFSET(C1124,-M1124+2,0),OFFSET(C1124,-M1124+2,0),OFFSET(C1124,-M1124+3,0)+AC1124,OFFSET(C1124,-M1124+4,0),1,0))</f>
        <v/>
      </c>
      <c r="W1124" s="175" t="str">
        <f aca="false">IF(I1124="","",(V1124-K1124)*I1124*10)</f>
        <v/>
      </c>
      <c r="X1124" s="175" t="str">
        <f aca="true">IF(I1124="","",xEURO(OFFSET(C1124,-M1124+1,0),J1124,OFFSET(C1124,-M1124+2,0),OFFSET(C1124,-M1124+2,0),OFFSET(C1124,-M1124+3,0)+AC1124,OFFSET(C1124,-M1124+4,0),1,2)/10*I1124)</f>
        <v/>
      </c>
      <c r="Y1124" s="248" t="str">
        <f aca="true">IF(I1124="","",xEURO(OFFSET(C1124,-M1124+1,0),J1124,OFFSET(C1124,-M1124+2,0),OFFSET(C1124,-M1124+2,0),OFFSET(C1124,-M1124+3,0)+AC1124,OFFSET(C1124,-M1124+4,0),1,3)/100*I1124*10000)</f>
        <v/>
      </c>
      <c r="Z1124" s="248" t="str">
        <f aca="true">IF(I1124="","",xEURO(OFFSET(C1124,-M1124+1,0),J1124,OFFSET(C1124,-M1124+2,0),OFFSET(C1124,-M1124+2,0),OFFSET(C1124,-M1124+3,0)+AC1124,OFFSET(C1124,-M1124+4,0),1,5)/365.25*I1124*10000)</f>
        <v/>
      </c>
      <c r="AB1124" s="249" t="str">
        <f aca="true">IF(D1124="","",xCalcSkew(OFFSET(C1124,-M1124,0),E1124-OFFSET(C1124,-M1124+1,0),b)/100)</f>
        <v/>
      </c>
      <c r="AC1124" s="249" t="str">
        <f aca="true">IF(I1124="","",xCalcSkew(OFFSET(C1124,-M1124,0),J1124-OFFSET(C1124,-M1124+1,0),b)/100)</f>
        <v/>
      </c>
      <c r="AE1124" s="0" t="n">
        <f aca="false">D1124*F1124*10000*-1</f>
        <v>-0</v>
      </c>
      <c r="AF1124" s="0" t="n">
        <f aca="false">I1124*K1124*10000*-1</f>
        <v>-0</v>
      </c>
      <c r="AG1124" s="0" t="n">
        <f aca="false">AE1124+AF1124</f>
        <v>-0</v>
      </c>
    </row>
    <row r="1125" customFormat="false" ht="12.75" hidden="false" customHeight="false" outlineLevel="0" collapsed="false">
      <c r="C1125" s="272" t="n">
        <f aca="false">P1151+W1151</f>
        <v>0</v>
      </c>
      <c r="D1125" s="265"/>
      <c r="E1125" s="266"/>
      <c r="F1125" s="266"/>
      <c r="G1125" s="267"/>
      <c r="I1125" s="265"/>
      <c r="J1125" s="266"/>
      <c r="K1125" s="266"/>
      <c r="L1125" s="268"/>
      <c r="M1125" s="247" t="n">
        <f aca="false">M1124+1</f>
        <v>10</v>
      </c>
      <c r="N1125" s="175" t="str">
        <f aca="true">IF(D1125="","",xEURO(OFFSET(C1125,-M1125+1,0),E1125,OFFSET(C1125,-M1125+2,0),OFFSET(C1125,-M1125+2,0),OFFSET(C1125,-M1125+3,0)+AB1125,OFFSET(C1125,-M1125+4,0),0,1)*D1125)</f>
        <v/>
      </c>
      <c r="O1125" s="235" t="str">
        <f aca="true">IF(D1125="","",xEURO(OFFSET(C1125,-M1125+1,0),E1125,OFFSET(C1125,-M1125+2,0),OFFSET(C1125,-M1125+2,0),OFFSET(C1125,-M1125+3,0)+AB1125,OFFSET(C1125,-M1125+4,0),0,0))</f>
        <v/>
      </c>
      <c r="P1125" s="175" t="str">
        <f aca="false">IF(D1125="","",(O1125-F1125)*D1125*10)</f>
        <v/>
      </c>
      <c r="Q1125" s="175" t="str">
        <f aca="true">IF(D1125="","",xEURO(OFFSET(C1125,-M1125+1,0),E1125,OFFSET(C1125,-M1125+2,0),OFFSET(C1125,-M1125+2,0),OFFSET(C1125,-M1125+3,0)+AB1125,OFFSET(C1125,-M1125+4,0),0,2)/10*D1125)</f>
        <v/>
      </c>
      <c r="R1125" s="248" t="str">
        <f aca="true">IF(D1125="","",xEURO(OFFSET(C1125,-M1125+1,0),E1125,OFFSET(C1125,-M1125+2,0),OFFSET(C1125,-M1125+2,0),OFFSET(C1125,-M1125+3,0)+AB1125,OFFSET(C1125,-M1125+4,0),0,3)/100*D1125*10000)</f>
        <v/>
      </c>
      <c r="S1125" s="248" t="str">
        <f aca="true">IF(D1125="","",xEURO(OFFSET(C1125,-M1125+1,0),E1125,OFFSET(C1125,-M1125+2,0),OFFSET(C1125,-M1125+2,0),OFFSET(C1125,-M1125+3,0)+AB1125,OFFSET(C1125,-M1125+4,0),0,5)/365.25*D1125*10000)</f>
        <v/>
      </c>
      <c r="U1125" s="175" t="str">
        <f aca="true">IF(I1125="","",xEURO(OFFSET(C1125,-M1125+1,0),J1125,OFFSET(C1125,-M1125+2,0),OFFSET(C1125,-M1125+2,0),OFFSET(C1125,-M1125+3,0)+AC1125,OFFSET(C1125,-M1125+4,0),1,1)*I1125)</f>
        <v/>
      </c>
      <c r="V1125" s="235" t="str">
        <f aca="true">IF(I1125="","",xEURO(OFFSET(C1125,-M1125+1,0),J1125,OFFSET(C1125,-M1125+2,0),OFFSET(C1125,-M1125+2,0),OFFSET(C1125,-M1125+3,0)+AC1125,OFFSET(C1125,-M1125+4,0),1,0))</f>
        <v/>
      </c>
      <c r="W1125" s="175" t="str">
        <f aca="false">IF(I1125="","",(V1125-K1125)*I1125*10)</f>
        <v/>
      </c>
      <c r="X1125" s="175" t="str">
        <f aca="true">IF(I1125="","",xEURO(OFFSET(C1125,-M1125+1,0),J1125,OFFSET(C1125,-M1125+2,0),OFFSET(C1125,-M1125+2,0),OFFSET(C1125,-M1125+3,0)+AC1125,OFFSET(C1125,-M1125+4,0),1,2)/10*I1125)</f>
        <v/>
      </c>
      <c r="Y1125" s="248" t="str">
        <f aca="true">IF(I1125="","",xEURO(OFFSET(C1125,-M1125+1,0),J1125,OFFSET(C1125,-M1125+2,0),OFFSET(C1125,-M1125+2,0),OFFSET(C1125,-M1125+3,0)+AC1125,OFFSET(C1125,-M1125+4,0),1,3)/100*I1125*10000)</f>
        <v/>
      </c>
      <c r="Z1125" s="248" t="str">
        <f aca="true">IF(I1125="","",xEURO(OFFSET(C1125,-M1125+1,0),J1125,OFFSET(C1125,-M1125+2,0),OFFSET(C1125,-M1125+2,0),OFFSET(C1125,-M1125+3,0)+AC1125,OFFSET(C1125,-M1125+4,0),1,5)/365.25*I1125*10000)</f>
        <v/>
      </c>
      <c r="AB1125" s="249" t="str">
        <f aca="true">IF(D1125="","",xCalcSkew(OFFSET(C1125,-M1125,0),E1125-OFFSET(C1125,-M1125+1,0),b)/100)</f>
        <v/>
      </c>
      <c r="AC1125" s="249" t="str">
        <f aca="true">IF(I1125="","",xCalcSkew(OFFSET(C1125,-M1125,0),J1125-OFFSET(C1125,-M1125+1,0),b)/100)</f>
        <v/>
      </c>
      <c r="AE1125" s="0" t="n">
        <f aca="false">D1125*F1125*10000*-1</f>
        <v>-0</v>
      </c>
      <c r="AF1125" s="0" t="n">
        <f aca="false">I1125*K1125*10000*-1</f>
        <v>-0</v>
      </c>
      <c r="AG1125" s="0" t="n">
        <f aca="false">AE1125+AF1125</f>
        <v>-0</v>
      </c>
    </row>
    <row r="1126" customFormat="false" ht="12.75" hidden="false" customHeight="false" outlineLevel="0" collapsed="false">
      <c r="D1126" s="265"/>
      <c r="E1126" s="266"/>
      <c r="F1126" s="266"/>
      <c r="G1126" s="267"/>
      <c r="I1126" s="265"/>
      <c r="J1126" s="266"/>
      <c r="K1126" s="266"/>
      <c r="L1126" s="268"/>
      <c r="M1126" s="247" t="n">
        <f aca="false">M1125+1</f>
        <v>11</v>
      </c>
      <c r="N1126" s="175" t="str">
        <f aca="true">IF(D1126="","",xEURO(OFFSET(C1126,-M1126+1,0),E1126,OFFSET(C1126,-M1126+2,0),OFFSET(C1126,-M1126+2,0),OFFSET(C1126,-M1126+3,0)+AB1126,OFFSET(C1126,-M1126+4,0),0,1)*D1126)</f>
        <v/>
      </c>
      <c r="O1126" s="235" t="str">
        <f aca="true">IF(D1126="","",xEURO(OFFSET(C1126,-M1126+1,0),E1126,OFFSET(C1126,-M1126+2,0),OFFSET(C1126,-M1126+2,0),OFFSET(C1126,-M1126+3,0)+AB1126,OFFSET(C1126,-M1126+4,0),0,0))</f>
        <v/>
      </c>
      <c r="P1126" s="175" t="str">
        <f aca="false">IF(D1126="","",(O1126-F1126)*D1126*10)</f>
        <v/>
      </c>
      <c r="Q1126" s="175" t="str">
        <f aca="true">IF(D1126="","",xEURO(OFFSET(C1126,-M1126+1,0),E1126,OFFSET(C1126,-M1126+2,0),OFFSET(C1126,-M1126+2,0),OFFSET(C1126,-M1126+3,0)+AB1126,OFFSET(C1126,-M1126+4,0),0,2)/10*D1126)</f>
        <v/>
      </c>
      <c r="R1126" s="248" t="str">
        <f aca="true">IF(D1126="","",xEURO(OFFSET(C1126,-M1126+1,0),E1126,OFFSET(C1126,-M1126+2,0),OFFSET(C1126,-M1126+2,0),OFFSET(C1126,-M1126+3,0)+AB1126,OFFSET(C1126,-M1126+4,0),0,3)/100*D1126*10000)</f>
        <v/>
      </c>
      <c r="S1126" s="248" t="str">
        <f aca="true">IF(D1126="","",xEURO(OFFSET(C1126,-M1126+1,0),E1126,OFFSET(C1126,-M1126+2,0),OFFSET(C1126,-M1126+2,0),OFFSET(C1126,-M1126+3,0)+AB1126,OFFSET(C1126,-M1126+4,0),0,5)/365.25*D1126*10000)</f>
        <v/>
      </c>
      <c r="U1126" s="175" t="str">
        <f aca="true">IF(I1126="","",xEURO(OFFSET(C1126,-M1126+1,0),J1126,OFFSET(C1126,-M1126+2,0),OFFSET(C1126,-M1126+2,0),OFFSET(C1126,-M1126+3,0)+AC1126,OFFSET(C1126,-M1126+4,0),1,1)*I1126)</f>
        <v/>
      </c>
      <c r="V1126" s="235" t="str">
        <f aca="true">IF(I1126="","",xEURO(OFFSET(C1126,-M1126+1,0),J1126,OFFSET(C1126,-M1126+2,0),OFFSET(C1126,-M1126+2,0),OFFSET(C1126,-M1126+3,0)+AC1126,OFFSET(C1126,-M1126+4,0),1,0))</f>
        <v/>
      </c>
      <c r="W1126" s="175" t="str">
        <f aca="false">IF(I1126="","",(V1126-K1126)*I1126*10)</f>
        <v/>
      </c>
      <c r="X1126" s="175" t="str">
        <f aca="true">IF(I1126="","",xEURO(OFFSET(C1126,-M1126+1,0),J1126,OFFSET(C1126,-M1126+2,0),OFFSET(C1126,-M1126+2,0),OFFSET(C1126,-M1126+3,0)+AC1126,OFFSET(C1126,-M1126+4,0),1,2)/10*I1126)</f>
        <v/>
      </c>
      <c r="Y1126" s="248" t="str">
        <f aca="true">IF(I1126="","",xEURO(OFFSET(C1126,-M1126+1,0),J1126,OFFSET(C1126,-M1126+2,0),OFFSET(C1126,-M1126+2,0),OFFSET(C1126,-M1126+3,0)+AC1126,OFFSET(C1126,-M1126+4,0),1,3)/100*I1126*10000)</f>
        <v/>
      </c>
      <c r="Z1126" s="248" t="str">
        <f aca="true">IF(I1126="","",xEURO(OFFSET(C1126,-M1126+1,0),J1126,OFFSET(C1126,-M1126+2,0),OFFSET(C1126,-M1126+2,0),OFFSET(C1126,-M1126+3,0)+AC1126,OFFSET(C1126,-M1126+4,0),1,5)/365.25*I1126*10000)</f>
        <v/>
      </c>
      <c r="AB1126" s="249" t="str">
        <f aca="true">IF(D1126="","",xCalcSkew(OFFSET(C1126,-M1126,0),E1126-OFFSET(C1126,-M1126+1,0),b)/100)</f>
        <v/>
      </c>
      <c r="AC1126" s="249" t="str">
        <f aca="true">IF(I1126="","",xCalcSkew(OFFSET(C1126,-M1126,0),J1126-OFFSET(C1126,-M1126+1,0),b)/100)</f>
        <v/>
      </c>
      <c r="AE1126" s="0" t="n">
        <f aca="false">D1126*F1126*10000*-1</f>
        <v>-0</v>
      </c>
      <c r="AF1126" s="0" t="n">
        <f aca="false">I1126*K1126*10000*-1</f>
        <v>-0</v>
      </c>
      <c r="AG1126" s="0" t="n">
        <f aca="false">AE1126+AF1126</f>
        <v>-0</v>
      </c>
    </row>
    <row r="1127" customFormat="false" ht="12.75" hidden="false" customHeight="false" outlineLevel="0" collapsed="false">
      <c r="D1127" s="265"/>
      <c r="E1127" s="266"/>
      <c r="F1127" s="266"/>
      <c r="G1127" s="267"/>
      <c r="I1127" s="265"/>
      <c r="J1127" s="266"/>
      <c r="K1127" s="266"/>
      <c r="L1127" s="268"/>
      <c r="M1127" s="247" t="n">
        <f aca="false">M1126+1</f>
        <v>12</v>
      </c>
      <c r="N1127" s="175" t="str">
        <f aca="true">IF(D1127="","",xEURO(OFFSET(C1127,-M1127+1,0),E1127,OFFSET(C1127,-M1127+2,0),OFFSET(C1127,-M1127+2,0),OFFSET(C1127,-M1127+3,0)+AB1127,OFFSET(C1127,-M1127+4,0),0,1)*D1127)</f>
        <v/>
      </c>
      <c r="O1127" s="235" t="str">
        <f aca="true">IF(D1127="","",xEURO(OFFSET(C1127,-M1127+1,0),E1127,OFFSET(C1127,-M1127+2,0),OFFSET(C1127,-M1127+2,0),OFFSET(C1127,-M1127+3,0)+AB1127,OFFSET(C1127,-M1127+4,0),0,0))</f>
        <v/>
      </c>
      <c r="P1127" s="175" t="str">
        <f aca="false">IF(D1127="","",(O1127-F1127)*D1127*10)</f>
        <v/>
      </c>
      <c r="Q1127" s="175" t="str">
        <f aca="true">IF(D1127="","",xEURO(OFFSET(C1127,-M1127+1,0),E1127,OFFSET(C1127,-M1127+2,0),OFFSET(C1127,-M1127+2,0),OFFSET(C1127,-M1127+3,0)+AB1127,OFFSET(C1127,-M1127+4,0),0,2)/10*D1127)</f>
        <v/>
      </c>
      <c r="R1127" s="248" t="str">
        <f aca="true">IF(D1127="","",xEURO(OFFSET(C1127,-M1127+1,0),E1127,OFFSET(C1127,-M1127+2,0),OFFSET(C1127,-M1127+2,0),OFFSET(C1127,-M1127+3,0)+AB1127,OFFSET(C1127,-M1127+4,0),0,3)/100*D1127*10000)</f>
        <v/>
      </c>
      <c r="S1127" s="248" t="str">
        <f aca="true">IF(D1127="","",xEURO(OFFSET(C1127,-M1127+1,0),E1127,OFFSET(C1127,-M1127+2,0),OFFSET(C1127,-M1127+2,0),OFFSET(C1127,-M1127+3,0)+AB1127,OFFSET(C1127,-M1127+4,0),0,5)/365.25*D1127*10000)</f>
        <v/>
      </c>
      <c r="U1127" s="175" t="str">
        <f aca="true">IF(I1127="","",xEURO(OFFSET(C1127,-M1127+1,0),J1127,OFFSET(C1127,-M1127+2,0),OFFSET(C1127,-M1127+2,0),OFFSET(C1127,-M1127+3,0)+AC1127,OFFSET(C1127,-M1127+4,0),1,1)*I1127)</f>
        <v/>
      </c>
      <c r="V1127" s="235" t="str">
        <f aca="true">IF(I1127="","",xEURO(OFFSET(C1127,-M1127+1,0),J1127,OFFSET(C1127,-M1127+2,0),OFFSET(C1127,-M1127+2,0),OFFSET(C1127,-M1127+3,0)+AC1127,OFFSET(C1127,-M1127+4,0),1,0))</f>
        <v/>
      </c>
      <c r="W1127" s="175" t="str">
        <f aca="false">IF(I1127="","",(V1127-K1127)*I1127*10)</f>
        <v/>
      </c>
      <c r="X1127" s="175" t="str">
        <f aca="true">IF(I1127="","",xEURO(OFFSET(C1127,-M1127+1,0),J1127,OFFSET(C1127,-M1127+2,0),OFFSET(C1127,-M1127+2,0),OFFSET(C1127,-M1127+3,0)+AC1127,OFFSET(C1127,-M1127+4,0),1,2)/10*I1127)</f>
        <v/>
      </c>
      <c r="Y1127" s="248" t="str">
        <f aca="true">IF(I1127="","",xEURO(OFFSET(C1127,-M1127+1,0),J1127,OFFSET(C1127,-M1127+2,0),OFFSET(C1127,-M1127+2,0),OFFSET(C1127,-M1127+3,0)+AC1127,OFFSET(C1127,-M1127+4,0),1,3)/100*I1127*10000)</f>
        <v/>
      </c>
      <c r="Z1127" s="248" t="str">
        <f aca="true">IF(I1127="","",xEURO(OFFSET(C1127,-M1127+1,0),J1127,OFFSET(C1127,-M1127+2,0),OFFSET(C1127,-M1127+2,0),OFFSET(C1127,-M1127+3,0)+AC1127,OFFSET(C1127,-M1127+4,0),1,5)/365.25*I1127*10000)</f>
        <v/>
      </c>
      <c r="AB1127" s="249" t="str">
        <f aca="true">IF(D1127="","",xCalcSkew(OFFSET(C1127,-M1127,0),E1127-OFFSET(C1127,-M1127+1,0),b)/100)</f>
        <v/>
      </c>
      <c r="AC1127" s="249" t="str">
        <f aca="true">IF(I1127="","",xCalcSkew(OFFSET(C1127,-M1127,0),J1127-OFFSET(C1127,-M1127+1,0),b)/100)</f>
        <v/>
      </c>
      <c r="AE1127" s="0" t="n">
        <f aca="false">D1127*F1127*10000*-1</f>
        <v>-0</v>
      </c>
      <c r="AF1127" s="0" t="n">
        <f aca="false">I1127*K1127*10000*-1</f>
        <v>-0</v>
      </c>
      <c r="AG1127" s="0" t="n">
        <f aca="false">AE1127+AF1127</f>
        <v>-0</v>
      </c>
    </row>
    <row r="1128" customFormat="false" ht="12.75" hidden="false" customHeight="false" outlineLevel="0" collapsed="false">
      <c r="D1128" s="265"/>
      <c r="E1128" s="266"/>
      <c r="F1128" s="266"/>
      <c r="G1128" s="267"/>
      <c r="I1128" s="265"/>
      <c r="J1128" s="266"/>
      <c r="K1128" s="266"/>
      <c r="L1128" s="268"/>
      <c r="M1128" s="247" t="n">
        <f aca="false">M1127+1</f>
        <v>13</v>
      </c>
      <c r="N1128" s="175" t="str">
        <f aca="true">IF(D1128="","",xEURO(OFFSET(C1128,-M1128+1,0),E1128,OFFSET(C1128,-M1128+2,0),OFFSET(C1128,-M1128+2,0),OFFSET(C1128,-M1128+3,0)+AB1128,OFFSET(C1128,-M1128+4,0),0,1)*D1128)</f>
        <v/>
      </c>
      <c r="O1128" s="235" t="str">
        <f aca="true">IF(D1128="","",xEURO(OFFSET(C1128,-M1128+1,0),E1128,OFFSET(C1128,-M1128+2,0),OFFSET(C1128,-M1128+2,0),OFFSET(C1128,-M1128+3,0)+AB1128,OFFSET(C1128,-M1128+4,0),0,0))</f>
        <v/>
      </c>
      <c r="P1128" s="175" t="str">
        <f aca="false">IF(D1128="","",(O1128-F1128)*D1128*10)</f>
        <v/>
      </c>
      <c r="Q1128" s="175" t="str">
        <f aca="true">IF(D1128="","",xEURO(OFFSET(C1128,-M1128+1,0),E1128,OFFSET(C1128,-M1128+2,0),OFFSET(C1128,-M1128+2,0),OFFSET(C1128,-M1128+3,0)+AB1128,OFFSET(C1128,-M1128+4,0),0,2)/10*D1128)</f>
        <v/>
      </c>
      <c r="R1128" s="248" t="str">
        <f aca="true">IF(D1128="","",xEURO(OFFSET(C1128,-M1128+1,0),E1128,OFFSET(C1128,-M1128+2,0),OFFSET(C1128,-M1128+2,0),OFFSET(C1128,-M1128+3,0)+AB1128,OFFSET(C1128,-M1128+4,0),0,3)/100*D1128*10000)</f>
        <v/>
      </c>
      <c r="S1128" s="248" t="str">
        <f aca="true">IF(D1128="","",xEURO(OFFSET(C1128,-M1128+1,0),E1128,OFFSET(C1128,-M1128+2,0),OFFSET(C1128,-M1128+2,0),OFFSET(C1128,-M1128+3,0)+AB1128,OFFSET(C1128,-M1128+4,0),0,5)/365.25*D1128*10000)</f>
        <v/>
      </c>
      <c r="U1128" s="175" t="str">
        <f aca="true">IF(I1128="","",xEURO(OFFSET(C1128,-M1128+1,0),J1128,OFFSET(C1128,-M1128+2,0),OFFSET(C1128,-M1128+2,0),OFFSET(C1128,-M1128+3,0)+AC1128,OFFSET(C1128,-M1128+4,0),1,1)*I1128)</f>
        <v/>
      </c>
      <c r="V1128" s="235" t="str">
        <f aca="true">IF(I1128="","",xEURO(OFFSET(C1128,-M1128+1,0),J1128,OFFSET(C1128,-M1128+2,0),OFFSET(C1128,-M1128+2,0),OFFSET(C1128,-M1128+3,0)+AC1128,OFFSET(C1128,-M1128+4,0),1,0))</f>
        <v/>
      </c>
      <c r="W1128" s="175" t="str">
        <f aca="false">IF(I1128="","",(V1128-K1128)*I1128*10)</f>
        <v/>
      </c>
      <c r="X1128" s="175" t="str">
        <f aca="true">IF(I1128="","",xEURO(OFFSET(C1128,-M1128+1,0),J1128,OFFSET(C1128,-M1128+2,0),OFFSET(C1128,-M1128+2,0),OFFSET(C1128,-M1128+3,0)+AC1128,OFFSET(C1128,-M1128+4,0),1,2)/10*I1128)</f>
        <v/>
      </c>
      <c r="Y1128" s="248" t="str">
        <f aca="true">IF(I1128="","",xEURO(OFFSET(C1128,-M1128+1,0),J1128,OFFSET(C1128,-M1128+2,0),OFFSET(C1128,-M1128+2,0),OFFSET(C1128,-M1128+3,0)+AC1128,OFFSET(C1128,-M1128+4,0),1,3)/100*I1128*10000)</f>
        <v/>
      </c>
      <c r="Z1128" s="248" t="str">
        <f aca="true">IF(I1128="","",xEURO(OFFSET(C1128,-M1128+1,0),J1128,OFFSET(C1128,-M1128+2,0),OFFSET(C1128,-M1128+2,0),OFFSET(C1128,-M1128+3,0)+AC1128,OFFSET(C1128,-M1128+4,0),1,5)/365.25*I1128*10000)</f>
        <v/>
      </c>
      <c r="AB1128" s="249" t="str">
        <f aca="true">IF(D1128="","",xCalcSkew(OFFSET(C1128,-M1128,0),E1128-OFFSET(C1128,-M1128+1,0),b)/100)</f>
        <v/>
      </c>
      <c r="AC1128" s="249" t="str">
        <f aca="true">IF(I1128="","",xCalcSkew(OFFSET(C1128,-M1128,0),J1128-OFFSET(C1128,-M1128+1,0),b)/100)</f>
        <v/>
      </c>
      <c r="AE1128" s="0" t="n">
        <f aca="false">D1128*F1128*10000*-1</f>
        <v>-0</v>
      </c>
      <c r="AF1128" s="0" t="n">
        <f aca="false">I1128*K1128*10000*-1</f>
        <v>-0</v>
      </c>
      <c r="AG1128" s="0" t="n">
        <f aca="false">AE1128+AF1128</f>
        <v>-0</v>
      </c>
    </row>
    <row r="1129" customFormat="false" ht="12.75" hidden="false" customHeight="false" outlineLevel="0" collapsed="false">
      <c r="D1129" s="265"/>
      <c r="E1129" s="266"/>
      <c r="F1129" s="266"/>
      <c r="G1129" s="267"/>
      <c r="I1129" s="265"/>
      <c r="J1129" s="266"/>
      <c r="K1129" s="266"/>
      <c r="L1129" s="268"/>
      <c r="M1129" s="247" t="n">
        <f aca="false">M1128+1</f>
        <v>14</v>
      </c>
      <c r="N1129" s="175" t="str">
        <f aca="true">IF(D1129="","",xEURO(OFFSET(C1129,-M1129+1,0),E1129,OFFSET(C1129,-M1129+2,0),OFFSET(C1129,-M1129+2,0),OFFSET(C1129,-M1129+3,0)+AB1129,OFFSET(C1129,-M1129+4,0),0,1)*D1129)</f>
        <v/>
      </c>
      <c r="O1129" s="235" t="str">
        <f aca="true">IF(D1129="","",xEURO(OFFSET(C1129,-M1129+1,0),E1129,OFFSET(C1129,-M1129+2,0),OFFSET(C1129,-M1129+2,0),OFFSET(C1129,-M1129+3,0)+AB1129,OFFSET(C1129,-M1129+4,0),0,0))</f>
        <v/>
      </c>
      <c r="P1129" s="175" t="str">
        <f aca="false">IF(D1129="","",(O1129-F1129)*D1129*10)</f>
        <v/>
      </c>
      <c r="Q1129" s="175" t="str">
        <f aca="true">IF(D1129="","",xEURO(OFFSET(C1129,-M1129+1,0),E1129,OFFSET(C1129,-M1129+2,0),OFFSET(C1129,-M1129+2,0),OFFSET(C1129,-M1129+3,0)+AB1129,OFFSET(C1129,-M1129+4,0),0,2)/10*D1129)</f>
        <v/>
      </c>
      <c r="R1129" s="248" t="str">
        <f aca="true">IF(D1129="","",xEURO(OFFSET(C1129,-M1129+1,0),E1129,OFFSET(C1129,-M1129+2,0),OFFSET(C1129,-M1129+2,0),OFFSET(C1129,-M1129+3,0)+AB1129,OFFSET(C1129,-M1129+4,0),0,3)/100*D1129*10000)</f>
        <v/>
      </c>
      <c r="S1129" s="248" t="str">
        <f aca="true">IF(D1129="","",xEURO(OFFSET(C1129,-M1129+1,0),E1129,OFFSET(C1129,-M1129+2,0),OFFSET(C1129,-M1129+2,0),OFFSET(C1129,-M1129+3,0)+AB1129,OFFSET(C1129,-M1129+4,0),0,5)/365.25*D1129*10000)</f>
        <v/>
      </c>
      <c r="U1129" s="175" t="str">
        <f aca="true">IF(I1129="","",xEURO(OFFSET(C1129,-M1129+1,0),J1129,OFFSET(C1129,-M1129+2,0),OFFSET(C1129,-M1129+2,0),OFFSET(C1129,-M1129+3,0)+AC1129,OFFSET(C1129,-M1129+4,0),1,1)*I1129)</f>
        <v/>
      </c>
      <c r="V1129" s="235" t="str">
        <f aca="true">IF(I1129="","",xEURO(OFFSET(C1129,-M1129+1,0),J1129,OFFSET(C1129,-M1129+2,0),OFFSET(C1129,-M1129+2,0),OFFSET(C1129,-M1129+3,0)+AC1129,OFFSET(C1129,-M1129+4,0),1,0))</f>
        <v/>
      </c>
      <c r="W1129" s="175" t="str">
        <f aca="false">IF(I1129="","",(V1129-K1129)*I1129*10)</f>
        <v/>
      </c>
      <c r="X1129" s="175" t="str">
        <f aca="true">IF(I1129="","",xEURO(OFFSET(C1129,-M1129+1,0),J1129,OFFSET(C1129,-M1129+2,0),OFFSET(C1129,-M1129+2,0),OFFSET(C1129,-M1129+3,0)+AC1129,OFFSET(C1129,-M1129+4,0),1,2)/10*I1129)</f>
        <v/>
      </c>
      <c r="Y1129" s="248" t="str">
        <f aca="true">IF(I1129="","",xEURO(OFFSET(C1129,-M1129+1,0),J1129,OFFSET(C1129,-M1129+2,0),OFFSET(C1129,-M1129+2,0),OFFSET(C1129,-M1129+3,0)+AC1129,OFFSET(C1129,-M1129+4,0),1,3)/100*I1129*10000)</f>
        <v/>
      </c>
      <c r="Z1129" s="248" t="str">
        <f aca="true">IF(I1129="","",xEURO(OFFSET(C1129,-M1129+1,0),J1129,OFFSET(C1129,-M1129+2,0),OFFSET(C1129,-M1129+2,0),OFFSET(C1129,-M1129+3,0)+AC1129,OFFSET(C1129,-M1129+4,0),1,5)/365.25*I1129*10000)</f>
        <v/>
      </c>
      <c r="AB1129" s="249" t="str">
        <f aca="true">IF(D1129="","",xCalcSkew(OFFSET(C1129,-M1129,0),E1129-OFFSET(C1129,-M1129+1,0),b)/100)</f>
        <v/>
      </c>
      <c r="AC1129" s="249" t="str">
        <f aca="true">IF(I1129="","",xCalcSkew(OFFSET(C1129,-M1129,0),J1129-OFFSET(C1129,-M1129+1,0),b)/100)</f>
        <v/>
      </c>
      <c r="AE1129" s="0" t="n">
        <f aca="false">D1129*F1129*10000*-1</f>
        <v>-0</v>
      </c>
      <c r="AF1129" s="0" t="n">
        <f aca="false">I1129*K1129*10000*-1</f>
        <v>-0</v>
      </c>
      <c r="AG1129" s="0" t="n">
        <f aca="false">AE1129+AF1129</f>
        <v>-0</v>
      </c>
    </row>
    <row r="1130" customFormat="false" ht="12.75" hidden="false" customHeight="false" outlineLevel="0" collapsed="false">
      <c r="D1130" s="265"/>
      <c r="E1130" s="266"/>
      <c r="F1130" s="266"/>
      <c r="G1130" s="267"/>
      <c r="I1130" s="265"/>
      <c r="J1130" s="266"/>
      <c r="K1130" s="266"/>
      <c r="L1130" s="268"/>
      <c r="M1130" s="247" t="n">
        <f aca="false">M1129+1</f>
        <v>15</v>
      </c>
      <c r="N1130" s="175" t="str">
        <f aca="true">IF(D1130="","",xEURO(OFFSET(C1130,-M1130+1,0),E1130,OFFSET(C1130,-M1130+2,0),OFFSET(C1130,-M1130+2,0),OFFSET(C1130,-M1130+3,0)+AB1130,OFFSET(C1130,-M1130+4,0),0,1)*D1130)</f>
        <v/>
      </c>
      <c r="O1130" s="235" t="str">
        <f aca="true">IF(D1130="","",xEURO(OFFSET(C1130,-M1130+1,0),E1130,OFFSET(C1130,-M1130+2,0),OFFSET(C1130,-M1130+2,0),OFFSET(C1130,-M1130+3,0)+AB1130,OFFSET(C1130,-M1130+4,0),0,0))</f>
        <v/>
      </c>
      <c r="P1130" s="175" t="str">
        <f aca="false">IF(D1130="","",(O1130-F1130)*D1130*10)</f>
        <v/>
      </c>
      <c r="Q1130" s="175" t="str">
        <f aca="true">IF(D1130="","",xEURO(OFFSET(C1130,-M1130+1,0),E1130,OFFSET(C1130,-M1130+2,0),OFFSET(C1130,-M1130+2,0),OFFSET(C1130,-M1130+3,0)+AB1130,OFFSET(C1130,-M1130+4,0),0,2)/10*D1130)</f>
        <v/>
      </c>
      <c r="R1130" s="248" t="str">
        <f aca="true">IF(D1130="","",xEURO(OFFSET(C1130,-M1130+1,0),E1130,OFFSET(C1130,-M1130+2,0),OFFSET(C1130,-M1130+2,0),OFFSET(C1130,-M1130+3,0)+AB1130,OFFSET(C1130,-M1130+4,0),0,3)/100*D1130*10000)</f>
        <v/>
      </c>
      <c r="S1130" s="248" t="str">
        <f aca="true">IF(D1130="","",xEURO(OFFSET(C1130,-M1130+1,0),E1130,OFFSET(C1130,-M1130+2,0),OFFSET(C1130,-M1130+2,0),OFFSET(C1130,-M1130+3,0)+AB1130,OFFSET(C1130,-M1130+4,0),0,5)/365.25*D1130*10000)</f>
        <v/>
      </c>
      <c r="U1130" s="175" t="str">
        <f aca="true">IF(I1130="","",xEURO(OFFSET(C1130,-M1130+1,0),J1130,OFFSET(C1130,-M1130+2,0),OFFSET(C1130,-M1130+2,0),OFFSET(C1130,-M1130+3,0)+AC1130,OFFSET(C1130,-M1130+4,0),1,1)*I1130)</f>
        <v/>
      </c>
      <c r="V1130" s="235" t="str">
        <f aca="true">IF(I1130="","",xEURO(OFFSET(C1130,-M1130+1,0),J1130,OFFSET(C1130,-M1130+2,0),OFFSET(C1130,-M1130+2,0),OFFSET(C1130,-M1130+3,0)+AC1130,OFFSET(C1130,-M1130+4,0),1,0))</f>
        <v/>
      </c>
      <c r="W1130" s="175" t="str">
        <f aca="false">IF(I1130="","",(V1130-K1130)*I1130*10)</f>
        <v/>
      </c>
      <c r="X1130" s="175" t="str">
        <f aca="true">IF(I1130="","",xEURO(OFFSET(C1130,-M1130+1,0),J1130,OFFSET(C1130,-M1130+2,0),OFFSET(C1130,-M1130+2,0),OFFSET(C1130,-M1130+3,0)+AC1130,OFFSET(C1130,-M1130+4,0),1,2)/10*I1130)</f>
        <v/>
      </c>
      <c r="Y1130" s="248" t="str">
        <f aca="true">IF(I1130="","",xEURO(OFFSET(C1130,-M1130+1,0),J1130,OFFSET(C1130,-M1130+2,0),OFFSET(C1130,-M1130+2,0),OFFSET(C1130,-M1130+3,0)+AC1130,OFFSET(C1130,-M1130+4,0),1,3)/100*I1130*10000)</f>
        <v/>
      </c>
      <c r="Z1130" s="248" t="str">
        <f aca="true">IF(I1130="","",xEURO(OFFSET(C1130,-M1130+1,0),J1130,OFFSET(C1130,-M1130+2,0),OFFSET(C1130,-M1130+2,0),OFFSET(C1130,-M1130+3,0)+AC1130,OFFSET(C1130,-M1130+4,0),1,5)/365.25*I1130*10000)</f>
        <v/>
      </c>
      <c r="AB1130" s="249" t="str">
        <f aca="true">IF(D1130="","",xCalcSkew(OFFSET(C1130,-M1130,0),E1130-OFFSET(C1130,-M1130+1,0),b)/100)</f>
        <v/>
      </c>
      <c r="AC1130" s="249" t="str">
        <f aca="true">IF(I1130="","",xCalcSkew(OFFSET(C1130,-M1130,0),J1130-OFFSET(C1130,-M1130+1,0),b)/100)</f>
        <v/>
      </c>
      <c r="AE1130" s="0" t="n">
        <f aca="false">D1130*F1130*10000*-1</f>
        <v>-0</v>
      </c>
      <c r="AF1130" s="0" t="n">
        <f aca="false">I1130*K1130*10000*-1</f>
        <v>-0</v>
      </c>
      <c r="AG1130" s="0" t="n">
        <f aca="false">AE1130+AF1130</f>
        <v>-0</v>
      </c>
    </row>
    <row r="1131" customFormat="false" ht="12.75" hidden="false" customHeight="false" outlineLevel="0" collapsed="false">
      <c r="D1131" s="265"/>
      <c r="E1131" s="266"/>
      <c r="F1131" s="266"/>
      <c r="G1131" s="267"/>
      <c r="I1131" s="265"/>
      <c r="J1131" s="266"/>
      <c r="K1131" s="266"/>
      <c r="L1131" s="268"/>
      <c r="M1131" s="247" t="n">
        <f aca="false">M1130+1</f>
        <v>16</v>
      </c>
      <c r="N1131" s="175" t="str">
        <f aca="true">IF(D1131="","",xEURO(OFFSET(C1131,-M1131+1,0),E1131,OFFSET(C1131,-M1131+2,0),OFFSET(C1131,-M1131+2,0),OFFSET(C1131,-M1131+3,0)+AB1131,OFFSET(C1131,-M1131+4,0),0,1)*D1131)</f>
        <v/>
      </c>
      <c r="O1131" s="235" t="str">
        <f aca="true">IF(D1131="","",xEURO(OFFSET(C1131,-M1131+1,0),E1131,OFFSET(C1131,-M1131+2,0),OFFSET(C1131,-M1131+2,0),OFFSET(C1131,-M1131+3,0)+AB1131,OFFSET(C1131,-M1131+4,0),0,0))</f>
        <v/>
      </c>
      <c r="P1131" s="175" t="str">
        <f aca="false">IF(D1131="","",(O1131-F1131)*D1131*10)</f>
        <v/>
      </c>
      <c r="Q1131" s="175" t="str">
        <f aca="true">IF(D1131="","",xEURO(OFFSET(C1131,-M1131+1,0),E1131,OFFSET(C1131,-M1131+2,0),OFFSET(C1131,-M1131+2,0),OFFSET(C1131,-M1131+3,0)+AB1131,OFFSET(C1131,-M1131+4,0),0,2)/10*D1131)</f>
        <v/>
      </c>
      <c r="R1131" s="248" t="str">
        <f aca="true">IF(D1131="","",xEURO(OFFSET(C1131,-M1131+1,0),E1131,OFFSET(C1131,-M1131+2,0),OFFSET(C1131,-M1131+2,0),OFFSET(C1131,-M1131+3,0)+AB1131,OFFSET(C1131,-M1131+4,0),0,3)/100*D1131*10000)</f>
        <v/>
      </c>
      <c r="S1131" s="248" t="str">
        <f aca="true">IF(D1131="","",xEURO(OFFSET(C1131,-M1131+1,0),E1131,OFFSET(C1131,-M1131+2,0),OFFSET(C1131,-M1131+2,0),OFFSET(C1131,-M1131+3,0)+AB1131,OFFSET(C1131,-M1131+4,0),0,5)/365.25*D1131*10000)</f>
        <v/>
      </c>
      <c r="U1131" s="175" t="str">
        <f aca="true">IF(I1131="","",xEURO(OFFSET(C1131,-M1131+1,0),J1131,OFFSET(C1131,-M1131+2,0),OFFSET(C1131,-M1131+2,0),OFFSET(C1131,-M1131+3,0)+AC1131,OFFSET(C1131,-M1131+4,0),1,1)*I1131)</f>
        <v/>
      </c>
      <c r="V1131" s="235" t="str">
        <f aca="true">IF(I1131="","",xEURO(OFFSET(C1131,-M1131+1,0),J1131,OFFSET(C1131,-M1131+2,0),OFFSET(C1131,-M1131+2,0),OFFSET(C1131,-M1131+3,0)+AC1131,OFFSET(C1131,-M1131+4,0),1,0))</f>
        <v/>
      </c>
      <c r="W1131" s="175" t="str">
        <f aca="false">IF(I1131="","",(V1131-K1131)*I1131*10)</f>
        <v/>
      </c>
      <c r="X1131" s="175" t="str">
        <f aca="true">IF(I1131="","",xEURO(OFFSET(C1131,-M1131+1,0),J1131,OFFSET(C1131,-M1131+2,0),OFFSET(C1131,-M1131+2,0),OFFSET(C1131,-M1131+3,0)+AC1131,OFFSET(C1131,-M1131+4,0),1,2)/10*I1131)</f>
        <v/>
      </c>
      <c r="Y1131" s="248" t="str">
        <f aca="true">IF(I1131="","",xEURO(OFFSET(C1131,-M1131+1,0),J1131,OFFSET(C1131,-M1131+2,0),OFFSET(C1131,-M1131+2,0),OFFSET(C1131,-M1131+3,0)+AC1131,OFFSET(C1131,-M1131+4,0),1,3)/100*I1131*10000)</f>
        <v/>
      </c>
      <c r="Z1131" s="248" t="str">
        <f aca="true">IF(I1131="","",xEURO(OFFSET(C1131,-M1131+1,0),J1131,OFFSET(C1131,-M1131+2,0),OFFSET(C1131,-M1131+2,0),OFFSET(C1131,-M1131+3,0)+AC1131,OFFSET(C1131,-M1131+4,0),1,5)/365.25*I1131*10000)</f>
        <v/>
      </c>
      <c r="AB1131" s="249" t="str">
        <f aca="true">IF(D1131="","",xCalcSkew(OFFSET(C1131,-M1131,0),E1131-OFFSET(C1131,-M1131+1,0),b)/100)</f>
        <v/>
      </c>
      <c r="AC1131" s="249" t="str">
        <f aca="true">IF(I1131="","",xCalcSkew(OFFSET(C1131,-M1131,0),J1131-OFFSET(C1131,-M1131+1,0),b)/100)</f>
        <v/>
      </c>
      <c r="AE1131" s="0" t="n">
        <f aca="false">D1131*F1131*10000*-1</f>
        <v>-0</v>
      </c>
      <c r="AF1131" s="0" t="n">
        <f aca="false">I1131*K1131*10000*-1</f>
        <v>-0</v>
      </c>
      <c r="AG1131" s="0" t="n">
        <f aca="false">AE1131+AF1131</f>
        <v>-0</v>
      </c>
    </row>
    <row r="1132" customFormat="false" ht="12.75" hidden="false" customHeight="false" outlineLevel="0" collapsed="false">
      <c r="D1132" s="265"/>
      <c r="E1132" s="266"/>
      <c r="F1132" s="266"/>
      <c r="G1132" s="267"/>
      <c r="I1132" s="265"/>
      <c r="J1132" s="266"/>
      <c r="K1132" s="266"/>
      <c r="L1132" s="268"/>
      <c r="M1132" s="247" t="n">
        <f aca="false">M1131+1</f>
        <v>17</v>
      </c>
      <c r="N1132" s="175" t="str">
        <f aca="true">IF(D1132="","",xEURO(OFFSET(C1132,-M1132+1,0),E1132,OFFSET(C1132,-M1132+2,0),OFFSET(C1132,-M1132+2,0),OFFSET(C1132,-M1132+3,0)+AB1132,OFFSET(C1132,-M1132+4,0),0,1)*D1132)</f>
        <v/>
      </c>
      <c r="O1132" s="235" t="str">
        <f aca="true">IF(D1132="","",xEURO(OFFSET(C1132,-M1132+1,0),E1132,OFFSET(C1132,-M1132+2,0),OFFSET(C1132,-M1132+2,0),OFFSET(C1132,-M1132+3,0)+AB1132,OFFSET(C1132,-M1132+4,0),0,0))</f>
        <v/>
      </c>
      <c r="P1132" s="175" t="str">
        <f aca="false">IF(D1132="","",(O1132-F1132)*D1132*10)</f>
        <v/>
      </c>
      <c r="Q1132" s="175" t="str">
        <f aca="true">IF(D1132="","",xEURO(OFFSET(C1132,-M1132+1,0),E1132,OFFSET(C1132,-M1132+2,0),OFFSET(C1132,-M1132+2,0),OFFSET(C1132,-M1132+3,0)+AB1132,OFFSET(C1132,-M1132+4,0),0,2)/10*D1132)</f>
        <v/>
      </c>
      <c r="R1132" s="248" t="str">
        <f aca="true">IF(D1132="","",xEURO(OFFSET(C1132,-M1132+1,0),E1132,OFFSET(C1132,-M1132+2,0),OFFSET(C1132,-M1132+2,0),OFFSET(C1132,-M1132+3,0)+AB1132,OFFSET(C1132,-M1132+4,0),0,3)/100*D1132*10000)</f>
        <v/>
      </c>
      <c r="S1132" s="248" t="str">
        <f aca="true">IF(D1132="","",xEURO(OFFSET(C1132,-M1132+1,0),E1132,OFFSET(C1132,-M1132+2,0),OFFSET(C1132,-M1132+2,0),OFFSET(C1132,-M1132+3,0)+AB1132,OFFSET(C1132,-M1132+4,0),0,5)/365.25*D1132*10000)</f>
        <v/>
      </c>
      <c r="U1132" s="175" t="str">
        <f aca="true">IF(I1132="","",xEURO(OFFSET(C1132,-M1132+1,0),J1132,OFFSET(C1132,-M1132+2,0),OFFSET(C1132,-M1132+2,0),OFFSET(C1132,-M1132+3,0)+AC1132,OFFSET(C1132,-M1132+4,0),1,1)*I1132)</f>
        <v/>
      </c>
      <c r="V1132" s="235" t="str">
        <f aca="true">IF(I1132="","",xEURO(OFFSET(C1132,-M1132+1,0),J1132,OFFSET(C1132,-M1132+2,0),OFFSET(C1132,-M1132+2,0),OFFSET(C1132,-M1132+3,0)+AC1132,OFFSET(C1132,-M1132+4,0),1,0))</f>
        <v/>
      </c>
      <c r="W1132" s="175" t="str">
        <f aca="false">IF(I1132="","",(V1132-K1132)*I1132*10)</f>
        <v/>
      </c>
      <c r="X1132" s="175" t="str">
        <f aca="true">IF(I1132="","",xEURO(OFFSET(C1132,-M1132+1,0),J1132,OFFSET(C1132,-M1132+2,0),OFFSET(C1132,-M1132+2,0),OFFSET(C1132,-M1132+3,0)+AC1132,OFFSET(C1132,-M1132+4,0),1,2)/10*I1132)</f>
        <v/>
      </c>
      <c r="Y1132" s="248" t="str">
        <f aca="true">IF(I1132="","",xEURO(OFFSET(C1132,-M1132+1,0),J1132,OFFSET(C1132,-M1132+2,0),OFFSET(C1132,-M1132+2,0),OFFSET(C1132,-M1132+3,0)+AC1132,OFFSET(C1132,-M1132+4,0),1,3)/100*I1132*10000)</f>
        <v/>
      </c>
      <c r="Z1132" s="248" t="str">
        <f aca="true">IF(I1132="","",xEURO(OFFSET(C1132,-M1132+1,0),J1132,OFFSET(C1132,-M1132+2,0),OFFSET(C1132,-M1132+2,0),OFFSET(C1132,-M1132+3,0)+AC1132,OFFSET(C1132,-M1132+4,0),1,5)/365.25*I1132*10000)</f>
        <v/>
      </c>
      <c r="AB1132" s="249" t="str">
        <f aca="true">IF(D1132="","",xCalcSkew(OFFSET(C1132,-M1132,0),E1132-OFFSET(C1132,-M1132+1,0),b)/100)</f>
        <v/>
      </c>
      <c r="AC1132" s="249" t="str">
        <f aca="true">IF(I1132="","",xCalcSkew(OFFSET(C1132,-M1132,0),J1132-OFFSET(C1132,-M1132+1,0),b)/100)</f>
        <v/>
      </c>
      <c r="AE1132" s="0" t="n">
        <f aca="false">D1132*F1132*10000*-1</f>
        <v>-0</v>
      </c>
      <c r="AF1132" s="0" t="n">
        <f aca="false">I1132*K1132*10000*-1</f>
        <v>-0</v>
      </c>
      <c r="AG1132" s="0" t="n">
        <f aca="false">AE1132+AF1132</f>
        <v>-0</v>
      </c>
    </row>
    <row r="1133" customFormat="false" ht="12.75" hidden="false" customHeight="false" outlineLevel="0" collapsed="false">
      <c r="D1133" s="265"/>
      <c r="E1133" s="266"/>
      <c r="F1133" s="266"/>
      <c r="G1133" s="267"/>
      <c r="I1133" s="265"/>
      <c r="J1133" s="266"/>
      <c r="K1133" s="266"/>
      <c r="L1133" s="268"/>
      <c r="M1133" s="247" t="n">
        <f aca="false">M1132+1</f>
        <v>18</v>
      </c>
      <c r="N1133" s="175" t="str">
        <f aca="true">IF(D1133="","",xEURO(OFFSET(C1133,-M1133+1,0),E1133,OFFSET(C1133,-M1133+2,0),OFFSET(C1133,-M1133+2,0),OFFSET(C1133,-M1133+3,0)+AB1133,OFFSET(C1133,-M1133+4,0),0,1)*D1133)</f>
        <v/>
      </c>
      <c r="O1133" s="235" t="str">
        <f aca="true">IF(D1133="","",xEURO(OFFSET(C1133,-M1133+1,0),E1133,OFFSET(C1133,-M1133+2,0),OFFSET(C1133,-M1133+2,0),OFFSET(C1133,-M1133+3,0)+AB1133,OFFSET(C1133,-M1133+4,0),0,0))</f>
        <v/>
      </c>
      <c r="P1133" s="175" t="str">
        <f aca="false">IF(D1133="","",(O1133-F1133)*D1133*10)</f>
        <v/>
      </c>
      <c r="Q1133" s="175" t="str">
        <f aca="true">IF(D1133="","",xEURO(OFFSET(C1133,-M1133+1,0),E1133,OFFSET(C1133,-M1133+2,0),OFFSET(C1133,-M1133+2,0),OFFSET(C1133,-M1133+3,0)+AB1133,OFFSET(C1133,-M1133+4,0),0,2)/10*D1133)</f>
        <v/>
      </c>
      <c r="R1133" s="248" t="str">
        <f aca="true">IF(D1133="","",xEURO(OFFSET(C1133,-M1133+1,0),E1133,OFFSET(C1133,-M1133+2,0),OFFSET(C1133,-M1133+2,0),OFFSET(C1133,-M1133+3,0)+AB1133,OFFSET(C1133,-M1133+4,0),0,3)/100*D1133*10000)</f>
        <v/>
      </c>
      <c r="S1133" s="248" t="str">
        <f aca="true">IF(D1133="","",xEURO(OFFSET(C1133,-M1133+1,0),E1133,OFFSET(C1133,-M1133+2,0),OFFSET(C1133,-M1133+2,0),OFFSET(C1133,-M1133+3,0)+AB1133,OFFSET(C1133,-M1133+4,0),0,5)/365.25*D1133*10000)</f>
        <v/>
      </c>
      <c r="U1133" s="175" t="str">
        <f aca="true">IF(I1133="","",xEURO(OFFSET(C1133,-M1133+1,0),J1133,OFFSET(C1133,-M1133+2,0),OFFSET(C1133,-M1133+2,0),OFFSET(C1133,-M1133+3,0)+AC1133,OFFSET(C1133,-M1133+4,0),1,1)*I1133)</f>
        <v/>
      </c>
      <c r="V1133" s="235" t="str">
        <f aca="true">IF(I1133="","",xEURO(OFFSET(C1133,-M1133+1,0),J1133,OFFSET(C1133,-M1133+2,0),OFFSET(C1133,-M1133+2,0),OFFSET(C1133,-M1133+3,0)+AC1133,OFFSET(C1133,-M1133+4,0),1,0))</f>
        <v/>
      </c>
      <c r="W1133" s="175" t="str">
        <f aca="false">IF(I1133="","",(V1133-K1133)*I1133*10)</f>
        <v/>
      </c>
      <c r="X1133" s="175" t="str">
        <f aca="true">IF(I1133="","",xEURO(OFFSET(C1133,-M1133+1,0),J1133,OFFSET(C1133,-M1133+2,0),OFFSET(C1133,-M1133+2,0),OFFSET(C1133,-M1133+3,0)+AC1133,OFFSET(C1133,-M1133+4,0),1,2)/10*I1133)</f>
        <v/>
      </c>
      <c r="Y1133" s="248" t="str">
        <f aca="true">IF(I1133="","",xEURO(OFFSET(C1133,-M1133+1,0),J1133,OFFSET(C1133,-M1133+2,0),OFFSET(C1133,-M1133+2,0),OFFSET(C1133,-M1133+3,0)+AC1133,OFFSET(C1133,-M1133+4,0),1,3)/100*I1133*10000)</f>
        <v/>
      </c>
      <c r="Z1133" s="248" t="str">
        <f aca="true">IF(I1133="","",xEURO(OFFSET(C1133,-M1133+1,0),J1133,OFFSET(C1133,-M1133+2,0),OFFSET(C1133,-M1133+2,0),OFFSET(C1133,-M1133+3,0)+AC1133,OFFSET(C1133,-M1133+4,0),1,5)/365.25*I1133*10000)</f>
        <v/>
      </c>
      <c r="AB1133" s="249" t="str">
        <f aca="true">IF(D1133="","",xCalcSkew(OFFSET(C1133,-M1133,0),E1133-OFFSET(C1133,-M1133+1,0),b)/100)</f>
        <v/>
      </c>
      <c r="AC1133" s="249" t="str">
        <f aca="true">IF(I1133="","",xCalcSkew(OFFSET(C1133,-M1133,0),J1133-OFFSET(C1133,-M1133+1,0),b)/100)</f>
        <v/>
      </c>
      <c r="AE1133" s="0" t="n">
        <f aca="false">D1133*F1133*10000*-1</f>
        <v>-0</v>
      </c>
      <c r="AF1133" s="0" t="n">
        <f aca="false">I1133*K1133*10000*-1</f>
        <v>-0</v>
      </c>
      <c r="AG1133" s="0" t="n">
        <f aca="false">AE1133+AF1133</f>
        <v>-0</v>
      </c>
    </row>
    <row r="1134" customFormat="false" ht="12.75" hidden="false" customHeight="false" outlineLevel="0" collapsed="false">
      <c r="D1134" s="265"/>
      <c r="E1134" s="266"/>
      <c r="F1134" s="266"/>
      <c r="G1134" s="267"/>
      <c r="I1134" s="265"/>
      <c r="J1134" s="266"/>
      <c r="K1134" s="266"/>
      <c r="L1134" s="268"/>
      <c r="M1134" s="247" t="n">
        <f aca="false">M1133+1</f>
        <v>19</v>
      </c>
      <c r="N1134" s="175" t="str">
        <f aca="true">IF(D1134="","",xEURO(OFFSET(C1134,-M1134+1,0),E1134,OFFSET(C1134,-M1134+2,0),OFFSET(C1134,-M1134+2,0),OFFSET(C1134,-M1134+3,0)+AB1134,OFFSET(C1134,-M1134+4,0),0,1)*D1134)</f>
        <v/>
      </c>
      <c r="O1134" s="235" t="str">
        <f aca="true">IF(D1134="","",xEURO(OFFSET(C1134,-M1134+1,0),E1134,OFFSET(C1134,-M1134+2,0),OFFSET(C1134,-M1134+2,0),OFFSET(C1134,-M1134+3,0)+AB1134,OFFSET(C1134,-M1134+4,0),0,0))</f>
        <v/>
      </c>
      <c r="P1134" s="175" t="str">
        <f aca="false">IF(D1134="","",(O1134-F1134)*D1134*10)</f>
        <v/>
      </c>
      <c r="Q1134" s="175" t="str">
        <f aca="true">IF(D1134="","",xEURO(OFFSET(C1134,-M1134+1,0),E1134,OFFSET(C1134,-M1134+2,0),OFFSET(C1134,-M1134+2,0),OFFSET(C1134,-M1134+3,0)+AB1134,OFFSET(C1134,-M1134+4,0),0,2)/10*D1134)</f>
        <v/>
      </c>
      <c r="R1134" s="248" t="str">
        <f aca="true">IF(D1134="","",xEURO(OFFSET(C1134,-M1134+1,0),E1134,OFFSET(C1134,-M1134+2,0),OFFSET(C1134,-M1134+2,0),OFFSET(C1134,-M1134+3,0)+AB1134,OFFSET(C1134,-M1134+4,0),0,3)/100*D1134*10000)</f>
        <v/>
      </c>
      <c r="S1134" s="248" t="str">
        <f aca="true">IF(D1134="","",xEURO(OFFSET(C1134,-M1134+1,0),E1134,OFFSET(C1134,-M1134+2,0),OFFSET(C1134,-M1134+2,0),OFFSET(C1134,-M1134+3,0)+AB1134,OFFSET(C1134,-M1134+4,0),0,5)/365.25*D1134*10000)</f>
        <v/>
      </c>
      <c r="U1134" s="175" t="str">
        <f aca="true">IF(I1134="","",xEURO(OFFSET(C1134,-M1134+1,0),J1134,OFFSET(C1134,-M1134+2,0),OFFSET(C1134,-M1134+2,0),OFFSET(C1134,-M1134+3,0)+AC1134,OFFSET(C1134,-M1134+4,0),1,1)*I1134)</f>
        <v/>
      </c>
      <c r="V1134" s="235" t="str">
        <f aca="true">IF(I1134="","",xEURO(OFFSET(C1134,-M1134+1,0),J1134,OFFSET(C1134,-M1134+2,0),OFFSET(C1134,-M1134+2,0),OFFSET(C1134,-M1134+3,0)+AC1134,OFFSET(C1134,-M1134+4,0),1,0))</f>
        <v/>
      </c>
      <c r="W1134" s="175" t="str">
        <f aca="false">IF(I1134="","",(V1134-K1134)*I1134*10)</f>
        <v/>
      </c>
      <c r="X1134" s="175" t="str">
        <f aca="true">IF(I1134="","",xEURO(OFFSET(C1134,-M1134+1,0),J1134,OFFSET(C1134,-M1134+2,0),OFFSET(C1134,-M1134+2,0),OFFSET(C1134,-M1134+3,0)+AC1134,OFFSET(C1134,-M1134+4,0),1,2)/10*I1134)</f>
        <v/>
      </c>
      <c r="Y1134" s="248" t="str">
        <f aca="true">IF(I1134="","",xEURO(OFFSET(C1134,-M1134+1,0),J1134,OFFSET(C1134,-M1134+2,0),OFFSET(C1134,-M1134+2,0),OFFSET(C1134,-M1134+3,0)+AC1134,OFFSET(C1134,-M1134+4,0),1,3)/100*I1134*10000)</f>
        <v/>
      </c>
      <c r="Z1134" s="248" t="str">
        <f aca="true">IF(I1134="","",xEURO(OFFSET(C1134,-M1134+1,0),J1134,OFFSET(C1134,-M1134+2,0),OFFSET(C1134,-M1134+2,0),OFFSET(C1134,-M1134+3,0)+AC1134,OFFSET(C1134,-M1134+4,0),1,5)/365.25*I1134*10000)</f>
        <v/>
      </c>
      <c r="AB1134" s="249" t="str">
        <f aca="true">IF(D1134="","",xCalcSkew(OFFSET(C1134,-M1134,0),E1134-OFFSET(C1134,-M1134+1,0),b)/100)</f>
        <v/>
      </c>
      <c r="AC1134" s="249" t="str">
        <f aca="true">IF(I1134="","",xCalcSkew(OFFSET(C1134,-M1134,0),J1134-OFFSET(C1134,-M1134+1,0),b)/100)</f>
        <v/>
      </c>
      <c r="AE1134" s="0" t="n">
        <f aca="false">D1134*F1134*10000*-1</f>
        <v>-0</v>
      </c>
      <c r="AF1134" s="0" t="n">
        <f aca="false">I1134*K1134*10000*-1</f>
        <v>-0</v>
      </c>
      <c r="AG1134" s="0" t="n">
        <f aca="false">AE1134+AF1134</f>
        <v>-0</v>
      </c>
    </row>
    <row r="1135" customFormat="false" ht="12.75" hidden="false" customHeight="false" outlineLevel="0" collapsed="false">
      <c r="D1135" s="265"/>
      <c r="E1135" s="266"/>
      <c r="F1135" s="266"/>
      <c r="G1135" s="267"/>
      <c r="I1135" s="265"/>
      <c r="J1135" s="266"/>
      <c r="K1135" s="266"/>
      <c r="L1135" s="268"/>
      <c r="M1135" s="247" t="n">
        <f aca="false">M1134+1</f>
        <v>20</v>
      </c>
      <c r="N1135" s="175" t="str">
        <f aca="true">IF(D1135="","",xEURO(OFFSET(C1135,-M1135+1,0),E1135,OFFSET(C1135,-M1135+2,0),OFFSET(C1135,-M1135+2,0),OFFSET(C1135,-M1135+3,0)+AB1135,OFFSET(C1135,-M1135+4,0),0,1)*D1135)</f>
        <v/>
      </c>
      <c r="O1135" s="235" t="str">
        <f aca="true">IF(D1135="","",xEURO(OFFSET(C1135,-M1135+1,0),E1135,OFFSET(C1135,-M1135+2,0),OFFSET(C1135,-M1135+2,0),OFFSET(C1135,-M1135+3,0)+AB1135,OFFSET(C1135,-M1135+4,0),0,0))</f>
        <v/>
      </c>
      <c r="P1135" s="175" t="str">
        <f aca="false">IF(D1135="","",(O1135-F1135)*D1135*10)</f>
        <v/>
      </c>
      <c r="Q1135" s="175" t="str">
        <f aca="true">IF(D1135="","",xEURO(OFFSET(C1135,-M1135+1,0),E1135,OFFSET(C1135,-M1135+2,0),OFFSET(C1135,-M1135+2,0),OFFSET(C1135,-M1135+3,0)+AB1135,OFFSET(C1135,-M1135+4,0),0,2)/10*D1135)</f>
        <v/>
      </c>
      <c r="R1135" s="248" t="str">
        <f aca="true">IF(D1135="","",xEURO(OFFSET(C1135,-M1135+1,0),E1135,OFFSET(C1135,-M1135+2,0),OFFSET(C1135,-M1135+2,0),OFFSET(C1135,-M1135+3,0)+AB1135,OFFSET(C1135,-M1135+4,0),0,3)/100*D1135*10000)</f>
        <v/>
      </c>
      <c r="S1135" s="248" t="str">
        <f aca="true">IF(D1135="","",xEURO(OFFSET(C1135,-M1135+1,0),E1135,OFFSET(C1135,-M1135+2,0),OFFSET(C1135,-M1135+2,0),OFFSET(C1135,-M1135+3,0)+AB1135,OFFSET(C1135,-M1135+4,0),0,5)/365.25*D1135*10000)</f>
        <v/>
      </c>
      <c r="U1135" s="175" t="str">
        <f aca="true">IF(I1135="","",xEURO(OFFSET(C1135,-M1135+1,0),J1135,OFFSET(C1135,-M1135+2,0),OFFSET(C1135,-M1135+2,0),OFFSET(C1135,-M1135+3,0)+AC1135,OFFSET(C1135,-M1135+4,0),1,1)*I1135)</f>
        <v/>
      </c>
      <c r="V1135" s="235" t="str">
        <f aca="true">IF(I1135="","",xEURO(OFFSET(C1135,-M1135+1,0),J1135,OFFSET(C1135,-M1135+2,0),OFFSET(C1135,-M1135+2,0),OFFSET(C1135,-M1135+3,0)+AC1135,OFFSET(C1135,-M1135+4,0),1,0))</f>
        <v/>
      </c>
      <c r="W1135" s="175" t="str">
        <f aca="false">IF(I1135="","",(V1135-K1135)*I1135*10)</f>
        <v/>
      </c>
      <c r="X1135" s="175" t="str">
        <f aca="true">IF(I1135="","",xEURO(OFFSET(C1135,-M1135+1,0),J1135,OFFSET(C1135,-M1135+2,0),OFFSET(C1135,-M1135+2,0),OFFSET(C1135,-M1135+3,0)+AC1135,OFFSET(C1135,-M1135+4,0),1,2)/10*I1135)</f>
        <v/>
      </c>
      <c r="Y1135" s="248" t="str">
        <f aca="true">IF(I1135="","",xEURO(OFFSET(C1135,-M1135+1,0),J1135,OFFSET(C1135,-M1135+2,0),OFFSET(C1135,-M1135+2,0),OFFSET(C1135,-M1135+3,0)+AC1135,OFFSET(C1135,-M1135+4,0),1,3)/100*I1135*10000)</f>
        <v/>
      </c>
      <c r="Z1135" s="248" t="str">
        <f aca="true">IF(I1135="","",xEURO(OFFSET(C1135,-M1135+1,0),J1135,OFFSET(C1135,-M1135+2,0),OFFSET(C1135,-M1135+2,0),OFFSET(C1135,-M1135+3,0)+AC1135,OFFSET(C1135,-M1135+4,0),1,5)/365.25*I1135*10000)</f>
        <v/>
      </c>
      <c r="AB1135" s="249" t="str">
        <f aca="true">IF(D1135="","",xCalcSkew(OFFSET(C1135,-M1135,0),E1135-OFFSET(C1135,-M1135+1,0),b)/100)</f>
        <v/>
      </c>
      <c r="AC1135" s="249" t="str">
        <f aca="true">IF(I1135="","",xCalcSkew(OFFSET(C1135,-M1135,0),J1135-OFFSET(C1135,-M1135+1,0),b)/100)</f>
        <v/>
      </c>
      <c r="AE1135" s="0" t="n">
        <f aca="false">D1135*F1135*10000*-1</f>
        <v>-0</v>
      </c>
      <c r="AF1135" s="0" t="n">
        <f aca="false">I1135*K1135*10000*-1</f>
        <v>-0</v>
      </c>
      <c r="AG1135" s="0" t="n">
        <f aca="false">AE1135+AF1135</f>
        <v>-0</v>
      </c>
    </row>
    <row r="1136" customFormat="false" ht="12.75" hidden="false" customHeight="false" outlineLevel="0" collapsed="false">
      <c r="D1136" s="265"/>
      <c r="E1136" s="266"/>
      <c r="F1136" s="266"/>
      <c r="G1136" s="267"/>
      <c r="I1136" s="265"/>
      <c r="J1136" s="266"/>
      <c r="K1136" s="266"/>
      <c r="L1136" s="268"/>
      <c r="M1136" s="247" t="n">
        <f aca="false">M1135+1</f>
        <v>21</v>
      </c>
      <c r="N1136" s="175" t="str">
        <f aca="true">IF(D1136="","",xEURO(OFFSET(C1136,-M1136+1,0),E1136,OFFSET(C1136,-M1136+2,0),OFFSET(C1136,-M1136+2,0),OFFSET(C1136,-M1136+3,0)+AB1136,OFFSET(C1136,-M1136+4,0),0,1)*D1136)</f>
        <v/>
      </c>
      <c r="O1136" s="235" t="str">
        <f aca="true">IF(D1136="","",xEURO(OFFSET(C1136,-M1136+1,0),E1136,OFFSET(C1136,-M1136+2,0),OFFSET(C1136,-M1136+2,0),OFFSET(C1136,-M1136+3,0)+AB1136,OFFSET(C1136,-M1136+4,0),0,0))</f>
        <v/>
      </c>
      <c r="P1136" s="175" t="str">
        <f aca="false">IF(D1136="","",(O1136-F1136)*D1136*10)</f>
        <v/>
      </c>
      <c r="Q1136" s="175" t="str">
        <f aca="true">IF(D1136="","",xEURO(OFFSET(C1136,-M1136+1,0),E1136,OFFSET(C1136,-M1136+2,0),OFFSET(C1136,-M1136+2,0),OFFSET(C1136,-M1136+3,0)+AB1136,OFFSET(C1136,-M1136+4,0),0,2)/10*D1136)</f>
        <v/>
      </c>
      <c r="R1136" s="248" t="str">
        <f aca="true">IF(D1136="","",xEURO(OFFSET(C1136,-M1136+1,0),E1136,OFFSET(C1136,-M1136+2,0),OFFSET(C1136,-M1136+2,0),OFFSET(C1136,-M1136+3,0)+AB1136,OFFSET(C1136,-M1136+4,0),0,3)/100*D1136*10000)</f>
        <v/>
      </c>
      <c r="S1136" s="248" t="str">
        <f aca="true">IF(D1136="","",xEURO(OFFSET(C1136,-M1136+1,0),E1136,OFFSET(C1136,-M1136+2,0),OFFSET(C1136,-M1136+2,0),OFFSET(C1136,-M1136+3,0)+AB1136,OFFSET(C1136,-M1136+4,0),0,5)/365.25*D1136*10000)</f>
        <v/>
      </c>
      <c r="U1136" s="175" t="str">
        <f aca="true">IF(I1136="","",xEURO(OFFSET(C1136,-M1136+1,0),J1136,OFFSET(C1136,-M1136+2,0),OFFSET(C1136,-M1136+2,0),OFFSET(C1136,-M1136+3,0)+AC1136,OFFSET(C1136,-M1136+4,0),1,1)*I1136)</f>
        <v/>
      </c>
      <c r="V1136" s="235" t="str">
        <f aca="true">IF(I1136="","",xEURO(OFFSET(C1136,-M1136+1,0),J1136,OFFSET(C1136,-M1136+2,0),OFFSET(C1136,-M1136+2,0),OFFSET(C1136,-M1136+3,0)+AC1136,OFFSET(C1136,-M1136+4,0),1,0))</f>
        <v/>
      </c>
      <c r="W1136" s="175" t="str">
        <f aca="false">IF(I1136="","",(V1136-K1136)*I1136*10)</f>
        <v/>
      </c>
      <c r="X1136" s="175" t="str">
        <f aca="true">IF(I1136="","",xEURO(OFFSET(C1136,-M1136+1,0),J1136,OFFSET(C1136,-M1136+2,0),OFFSET(C1136,-M1136+2,0),OFFSET(C1136,-M1136+3,0)+AC1136,OFFSET(C1136,-M1136+4,0),1,2)/10*I1136)</f>
        <v/>
      </c>
      <c r="Y1136" s="248" t="str">
        <f aca="true">IF(I1136="","",xEURO(OFFSET(C1136,-M1136+1,0),J1136,OFFSET(C1136,-M1136+2,0),OFFSET(C1136,-M1136+2,0),OFFSET(C1136,-M1136+3,0)+AC1136,OFFSET(C1136,-M1136+4,0),1,3)/100*I1136*10000)</f>
        <v/>
      </c>
      <c r="Z1136" s="248" t="str">
        <f aca="true">IF(I1136="","",xEURO(OFFSET(C1136,-M1136+1,0),J1136,OFFSET(C1136,-M1136+2,0),OFFSET(C1136,-M1136+2,0),OFFSET(C1136,-M1136+3,0)+AC1136,OFFSET(C1136,-M1136+4,0),1,5)/365.25*I1136*10000)</f>
        <v/>
      </c>
      <c r="AB1136" s="249" t="str">
        <f aca="true">IF(D1136="","",xCalcSkew(OFFSET(C1136,-M1136,0),E1136-OFFSET(C1136,-M1136+1,0),b)/100)</f>
        <v/>
      </c>
      <c r="AC1136" s="249" t="str">
        <f aca="true">IF(I1136="","",xCalcSkew(OFFSET(C1136,-M1136,0),J1136-OFFSET(C1136,-M1136+1,0),b)/100)</f>
        <v/>
      </c>
      <c r="AE1136" s="0" t="n">
        <f aca="false">D1136*F1136*10000*-1</f>
        <v>-0</v>
      </c>
      <c r="AF1136" s="0" t="n">
        <f aca="false">I1136*K1136*10000*-1</f>
        <v>-0</v>
      </c>
      <c r="AG1136" s="0" t="n">
        <f aca="false">AE1136+AF1136</f>
        <v>-0</v>
      </c>
    </row>
    <row r="1137" customFormat="false" ht="12.75" hidden="false" customHeight="false" outlineLevel="0" collapsed="false">
      <c r="D1137" s="265"/>
      <c r="E1137" s="266"/>
      <c r="F1137" s="266"/>
      <c r="G1137" s="267"/>
      <c r="I1137" s="265"/>
      <c r="J1137" s="266"/>
      <c r="K1137" s="266"/>
      <c r="L1137" s="268"/>
      <c r="M1137" s="247" t="n">
        <f aca="false">M1136+1</f>
        <v>22</v>
      </c>
      <c r="N1137" s="175" t="str">
        <f aca="true">IF(D1137="","",xEURO(OFFSET(C1137,-M1137+1,0),E1137,OFFSET(C1137,-M1137+2,0),OFFSET(C1137,-M1137+2,0),OFFSET(C1137,-M1137+3,0)+AB1137,OFFSET(C1137,-M1137+4,0),0,1)*D1137)</f>
        <v/>
      </c>
      <c r="O1137" s="235" t="str">
        <f aca="true">IF(D1137="","",xEURO(OFFSET(C1137,-M1137+1,0),E1137,OFFSET(C1137,-M1137+2,0),OFFSET(C1137,-M1137+2,0),OFFSET(C1137,-M1137+3,0)+AB1137,OFFSET(C1137,-M1137+4,0),0,0))</f>
        <v/>
      </c>
      <c r="P1137" s="175" t="str">
        <f aca="false">IF(D1137="","",(O1137-F1137)*D1137*10)</f>
        <v/>
      </c>
      <c r="Q1137" s="175" t="str">
        <f aca="true">IF(D1137="","",xEURO(OFFSET(C1137,-M1137+1,0),E1137,OFFSET(C1137,-M1137+2,0),OFFSET(C1137,-M1137+2,0),OFFSET(C1137,-M1137+3,0)+AB1137,OFFSET(C1137,-M1137+4,0),0,2)/10*D1137)</f>
        <v/>
      </c>
      <c r="R1137" s="248" t="str">
        <f aca="true">IF(D1137="","",xEURO(OFFSET(C1137,-M1137+1,0),E1137,OFFSET(C1137,-M1137+2,0),OFFSET(C1137,-M1137+2,0),OFFSET(C1137,-M1137+3,0)+AB1137,OFFSET(C1137,-M1137+4,0),0,3)/100*D1137*10000)</f>
        <v/>
      </c>
      <c r="S1137" s="248" t="str">
        <f aca="true">IF(D1137="","",xEURO(OFFSET(C1137,-M1137+1,0),E1137,OFFSET(C1137,-M1137+2,0),OFFSET(C1137,-M1137+2,0),OFFSET(C1137,-M1137+3,0)+AB1137,OFFSET(C1137,-M1137+4,0),0,5)/365.25*D1137*10000)</f>
        <v/>
      </c>
      <c r="U1137" s="175" t="str">
        <f aca="true">IF(I1137="","",xEURO(OFFSET(C1137,-M1137+1,0),J1137,OFFSET(C1137,-M1137+2,0),OFFSET(C1137,-M1137+2,0),OFFSET(C1137,-M1137+3,0)+AC1137,OFFSET(C1137,-M1137+4,0),1,1)*I1137)</f>
        <v/>
      </c>
      <c r="V1137" s="235" t="str">
        <f aca="true">IF(I1137="","",xEURO(OFFSET(C1137,-M1137+1,0),J1137,OFFSET(C1137,-M1137+2,0),OFFSET(C1137,-M1137+2,0),OFFSET(C1137,-M1137+3,0)+AC1137,OFFSET(C1137,-M1137+4,0),1,0))</f>
        <v/>
      </c>
      <c r="W1137" s="175" t="str">
        <f aca="false">IF(I1137="","",(V1137-K1137)*I1137*10)</f>
        <v/>
      </c>
      <c r="X1137" s="175" t="str">
        <f aca="true">IF(I1137="","",xEURO(OFFSET(C1137,-M1137+1,0),J1137,OFFSET(C1137,-M1137+2,0),OFFSET(C1137,-M1137+2,0),OFFSET(C1137,-M1137+3,0)+AC1137,OFFSET(C1137,-M1137+4,0),1,2)/10*I1137)</f>
        <v/>
      </c>
      <c r="Y1137" s="248" t="str">
        <f aca="true">IF(I1137="","",xEURO(OFFSET(C1137,-M1137+1,0),J1137,OFFSET(C1137,-M1137+2,0),OFFSET(C1137,-M1137+2,0),OFFSET(C1137,-M1137+3,0)+AC1137,OFFSET(C1137,-M1137+4,0),1,3)/100*I1137*10000)</f>
        <v/>
      </c>
      <c r="Z1137" s="248" t="str">
        <f aca="true">IF(I1137="","",xEURO(OFFSET(C1137,-M1137+1,0),J1137,OFFSET(C1137,-M1137+2,0),OFFSET(C1137,-M1137+2,0),OFFSET(C1137,-M1137+3,0)+AC1137,OFFSET(C1137,-M1137+4,0),1,5)/365.25*I1137*10000)</f>
        <v/>
      </c>
      <c r="AB1137" s="249" t="str">
        <f aca="true">IF(D1137="","",xCalcSkew(OFFSET(C1137,-M1137,0),E1137-OFFSET(C1137,-M1137+1,0),b)/100)</f>
        <v/>
      </c>
      <c r="AC1137" s="249" t="str">
        <f aca="true">IF(I1137="","",xCalcSkew(OFFSET(C1137,-M1137,0),J1137-OFFSET(C1137,-M1137+1,0),b)/100)</f>
        <v/>
      </c>
      <c r="AE1137" s="0" t="n">
        <f aca="false">D1137*F1137*10000*-1</f>
        <v>-0</v>
      </c>
      <c r="AF1137" s="0" t="n">
        <f aca="false">I1137*K1137*10000*-1</f>
        <v>-0</v>
      </c>
      <c r="AG1137" s="0" t="n">
        <f aca="false">AE1137+AF1137</f>
        <v>-0</v>
      </c>
    </row>
    <row r="1138" customFormat="false" ht="12.75" hidden="false" customHeight="false" outlineLevel="0" collapsed="false">
      <c r="D1138" s="265"/>
      <c r="E1138" s="266"/>
      <c r="F1138" s="266"/>
      <c r="G1138" s="267"/>
      <c r="I1138" s="265"/>
      <c r="J1138" s="266"/>
      <c r="K1138" s="266"/>
      <c r="L1138" s="268"/>
      <c r="M1138" s="247" t="n">
        <f aca="false">M1137+1</f>
        <v>23</v>
      </c>
      <c r="N1138" s="175" t="str">
        <f aca="true">IF(D1138="","",xEURO(OFFSET(C1138,-M1138+1,0),E1138,OFFSET(C1138,-M1138+2,0),OFFSET(C1138,-M1138+2,0),OFFSET(C1138,-M1138+3,0)+AB1138,OFFSET(C1138,-M1138+4,0),0,1)*D1138)</f>
        <v/>
      </c>
      <c r="O1138" s="235" t="str">
        <f aca="true">IF(D1138="","",xEURO(OFFSET(C1138,-M1138+1,0),E1138,OFFSET(C1138,-M1138+2,0),OFFSET(C1138,-M1138+2,0),OFFSET(C1138,-M1138+3,0)+AB1138,OFFSET(C1138,-M1138+4,0),0,0))</f>
        <v/>
      </c>
      <c r="P1138" s="175" t="str">
        <f aca="false">IF(D1138="","",(O1138-F1138)*D1138*10)</f>
        <v/>
      </c>
      <c r="Q1138" s="175" t="str">
        <f aca="true">IF(D1138="","",xEURO(OFFSET(C1138,-M1138+1,0),E1138,OFFSET(C1138,-M1138+2,0),OFFSET(C1138,-M1138+2,0),OFFSET(C1138,-M1138+3,0)+AB1138,OFFSET(C1138,-M1138+4,0),0,2)/10*D1138)</f>
        <v/>
      </c>
      <c r="R1138" s="248" t="str">
        <f aca="true">IF(D1138="","",xEURO(OFFSET(C1138,-M1138+1,0),E1138,OFFSET(C1138,-M1138+2,0),OFFSET(C1138,-M1138+2,0),OFFSET(C1138,-M1138+3,0)+AB1138,OFFSET(C1138,-M1138+4,0),0,3)/100*D1138*10000)</f>
        <v/>
      </c>
      <c r="S1138" s="248" t="str">
        <f aca="true">IF(D1138="","",xEURO(OFFSET(C1138,-M1138+1,0),E1138,OFFSET(C1138,-M1138+2,0),OFFSET(C1138,-M1138+2,0),OFFSET(C1138,-M1138+3,0)+AB1138,OFFSET(C1138,-M1138+4,0),0,5)/365.25*D1138*10000)</f>
        <v/>
      </c>
      <c r="U1138" s="175" t="str">
        <f aca="true">IF(I1138="","",xEURO(OFFSET(C1138,-M1138+1,0),J1138,OFFSET(C1138,-M1138+2,0),OFFSET(C1138,-M1138+2,0),OFFSET(C1138,-M1138+3,0)+AC1138,OFFSET(C1138,-M1138+4,0),1,1)*I1138)</f>
        <v/>
      </c>
      <c r="V1138" s="235" t="str">
        <f aca="true">IF(I1138="","",xEURO(OFFSET(C1138,-M1138+1,0),J1138,OFFSET(C1138,-M1138+2,0),OFFSET(C1138,-M1138+2,0),OFFSET(C1138,-M1138+3,0)+AC1138,OFFSET(C1138,-M1138+4,0),1,0))</f>
        <v/>
      </c>
      <c r="W1138" s="175" t="str">
        <f aca="false">IF(I1138="","",(V1138-K1138)*I1138*10)</f>
        <v/>
      </c>
      <c r="X1138" s="175" t="str">
        <f aca="true">IF(I1138="","",xEURO(OFFSET(C1138,-M1138+1,0),J1138,OFFSET(C1138,-M1138+2,0),OFFSET(C1138,-M1138+2,0),OFFSET(C1138,-M1138+3,0)+AC1138,OFFSET(C1138,-M1138+4,0),1,2)/10*I1138)</f>
        <v/>
      </c>
      <c r="Y1138" s="248" t="str">
        <f aca="true">IF(I1138="","",xEURO(OFFSET(C1138,-M1138+1,0),J1138,OFFSET(C1138,-M1138+2,0),OFFSET(C1138,-M1138+2,0),OFFSET(C1138,-M1138+3,0)+AC1138,OFFSET(C1138,-M1138+4,0),1,3)/100*I1138*10000)</f>
        <v/>
      </c>
      <c r="Z1138" s="248" t="str">
        <f aca="true">IF(I1138="","",xEURO(OFFSET(C1138,-M1138+1,0),J1138,OFFSET(C1138,-M1138+2,0),OFFSET(C1138,-M1138+2,0),OFFSET(C1138,-M1138+3,0)+AC1138,OFFSET(C1138,-M1138+4,0),1,5)/365.25*I1138*10000)</f>
        <v/>
      </c>
      <c r="AB1138" s="249" t="str">
        <f aca="true">IF(D1138="","",xCalcSkew(OFFSET(C1138,-M1138,0),E1138-OFFSET(C1138,-M1138+1,0),b)/100)</f>
        <v/>
      </c>
      <c r="AC1138" s="249" t="str">
        <f aca="true">IF(I1138="","",xCalcSkew(OFFSET(C1138,-M1138,0),J1138-OFFSET(C1138,-M1138+1,0),b)/100)</f>
        <v/>
      </c>
      <c r="AE1138" s="0" t="n">
        <f aca="false">D1138*F1138*10000*-1</f>
        <v>-0</v>
      </c>
      <c r="AF1138" s="0" t="n">
        <f aca="false">I1138*K1138*10000*-1</f>
        <v>-0</v>
      </c>
      <c r="AG1138" s="0" t="n">
        <f aca="false">AE1138+AF1138</f>
        <v>-0</v>
      </c>
    </row>
    <row r="1139" customFormat="false" ht="12.75" hidden="false" customHeight="false" outlineLevel="0" collapsed="false">
      <c r="D1139" s="265"/>
      <c r="E1139" s="266"/>
      <c r="F1139" s="266"/>
      <c r="G1139" s="267"/>
      <c r="I1139" s="265"/>
      <c r="J1139" s="266"/>
      <c r="K1139" s="266"/>
      <c r="L1139" s="268"/>
      <c r="M1139" s="247" t="n">
        <f aca="false">M1138+1</f>
        <v>24</v>
      </c>
      <c r="N1139" s="175" t="str">
        <f aca="true">IF(D1139="","",xEURO(OFFSET(C1139,-M1139+1,0),E1139,OFFSET(C1139,-M1139+2,0),OFFSET(C1139,-M1139+2,0),OFFSET(C1139,-M1139+3,0)+AB1139,OFFSET(C1139,-M1139+4,0),0,1)*D1139)</f>
        <v/>
      </c>
      <c r="O1139" s="235" t="str">
        <f aca="true">IF(D1139="","",xEURO(OFFSET(C1139,-M1139+1,0),E1139,OFFSET(C1139,-M1139+2,0),OFFSET(C1139,-M1139+2,0),OFFSET(C1139,-M1139+3,0)+AB1139,OFFSET(C1139,-M1139+4,0),0,0))</f>
        <v/>
      </c>
      <c r="P1139" s="175" t="str">
        <f aca="false">IF(D1139="","",(O1139-F1139)*D1139*10)</f>
        <v/>
      </c>
      <c r="Q1139" s="175" t="str">
        <f aca="true">IF(D1139="","",xEURO(OFFSET(C1139,-M1139+1,0),E1139,OFFSET(C1139,-M1139+2,0),OFFSET(C1139,-M1139+2,0),OFFSET(C1139,-M1139+3,0)+AB1139,OFFSET(C1139,-M1139+4,0),0,2)/10*D1139)</f>
        <v/>
      </c>
      <c r="R1139" s="248" t="str">
        <f aca="true">IF(D1139="","",xEURO(OFFSET(C1139,-M1139+1,0),E1139,OFFSET(C1139,-M1139+2,0),OFFSET(C1139,-M1139+2,0),OFFSET(C1139,-M1139+3,0)+AB1139,OFFSET(C1139,-M1139+4,0),0,3)/100*D1139*10000)</f>
        <v/>
      </c>
      <c r="S1139" s="248" t="str">
        <f aca="true">IF(D1139="","",xEURO(OFFSET(C1139,-M1139+1,0),E1139,OFFSET(C1139,-M1139+2,0),OFFSET(C1139,-M1139+2,0),OFFSET(C1139,-M1139+3,0)+AB1139,OFFSET(C1139,-M1139+4,0),0,5)/365.25*D1139*10000)</f>
        <v/>
      </c>
      <c r="U1139" s="175" t="str">
        <f aca="true">IF(I1139="","",xEURO(OFFSET(C1139,-M1139+1,0),J1139,OFFSET(C1139,-M1139+2,0),OFFSET(C1139,-M1139+2,0),OFFSET(C1139,-M1139+3,0)+AC1139,OFFSET(C1139,-M1139+4,0),1,1)*I1139)</f>
        <v/>
      </c>
      <c r="V1139" s="235" t="str">
        <f aca="true">IF(I1139="","",xEURO(OFFSET(C1139,-M1139+1,0),J1139,OFFSET(C1139,-M1139+2,0),OFFSET(C1139,-M1139+2,0),OFFSET(C1139,-M1139+3,0)+AC1139,OFFSET(C1139,-M1139+4,0),1,0))</f>
        <v/>
      </c>
      <c r="W1139" s="175" t="str">
        <f aca="false">IF(I1139="","",(V1139-K1139)*I1139*10)</f>
        <v/>
      </c>
      <c r="X1139" s="175" t="str">
        <f aca="true">IF(I1139="","",xEURO(OFFSET(C1139,-M1139+1,0),J1139,OFFSET(C1139,-M1139+2,0),OFFSET(C1139,-M1139+2,0),OFFSET(C1139,-M1139+3,0)+AC1139,OFFSET(C1139,-M1139+4,0),1,2)/10*I1139)</f>
        <v/>
      </c>
      <c r="Y1139" s="248" t="str">
        <f aca="true">IF(I1139="","",xEURO(OFFSET(C1139,-M1139+1,0),J1139,OFFSET(C1139,-M1139+2,0),OFFSET(C1139,-M1139+2,0),OFFSET(C1139,-M1139+3,0)+AC1139,OFFSET(C1139,-M1139+4,0),1,3)/100*I1139*10000)</f>
        <v/>
      </c>
      <c r="Z1139" s="248" t="str">
        <f aca="true">IF(I1139="","",xEURO(OFFSET(C1139,-M1139+1,0),J1139,OFFSET(C1139,-M1139+2,0),OFFSET(C1139,-M1139+2,0),OFFSET(C1139,-M1139+3,0)+AC1139,OFFSET(C1139,-M1139+4,0),1,5)/365.25*I1139*10000)</f>
        <v/>
      </c>
      <c r="AB1139" s="249" t="str">
        <f aca="true">IF(D1139="","",xCalcSkew(OFFSET(C1139,-M1139,0),E1139-OFFSET(C1139,-M1139+1,0),b)/100)</f>
        <v/>
      </c>
      <c r="AC1139" s="249" t="str">
        <f aca="true">IF(I1139="","",xCalcSkew(OFFSET(C1139,-M1139,0),J1139-OFFSET(C1139,-M1139+1,0),b)/100)</f>
        <v/>
      </c>
      <c r="AE1139" s="0" t="n">
        <f aca="false">D1139*F1139*10000*-1</f>
        <v>-0</v>
      </c>
      <c r="AF1139" s="0" t="n">
        <f aca="false">I1139*K1139*10000*-1</f>
        <v>-0</v>
      </c>
      <c r="AG1139" s="0" t="n">
        <f aca="false">AE1139+AF1139</f>
        <v>-0</v>
      </c>
    </row>
    <row r="1140" customFormat="false" ht="12.75" hidden="false" customHeight="false" outlineLevel="0" collapsed="false">
      <c r="D1140" s="265"/>
      <c r="E1140" s="266"/>
      <c r="F1140" s="266"/>
      <c r="G1140" s="267"/>
      <c r="I1140" s="265"/>
      <c r="J1140" s="266"/>
      <c r="K1140" s="266"/>
      <c r="L1140" s="268"/>
      <c r="M1140" s="247" t="n">
        <f aca="false">M1139+1</f>
        <v>25</v>
      </c>
      <c r="N1140" s="175" t="str">
        <f aca="true">IF(D1140="","",xEURO(OFFSET(C1140,-M1140+1,0),E1140,OFFSET(C1140,-M1140+2,0),OFFSET(C1140,-M1140+2,0),OFFSET(C1140,-M1140+3,0)+AB1140,OFFSET(C1140,-M1140+4,0),0,1)*D1140)</f>
        <v/>
      </c>
      <c r="O1140" s="235" t="str">
        <f aca="true">IF(D1140="","",xEURO(OFFSET(C1140,-M1140+1,0),E1140,OFFSET(C1140,-M1140+2,0),OFFSET(C1140,-M1140+2,0),OFFSET(C1140,-M1140+3,0)+AB1140,OFFSET(C1140,-M1140+4,0),0,0))</f>
        <v/>
      </c>
      <c r="P1140" s="175" t="str">
        <f aca="false">IF(D1140="","",(O1140-F1140)*D1140*10)</f>
        <v/>
      </c>
      <c r="Q1140" s="175" t="str">
        <f aca="true">IF(D1140="","",xEURO(OFFSET(C1140,-M1140+1,0),E1140,OFFSET(C1140,-M1140+2,0),OFFSET(C1140,-M1140+2,0),OFFSET(C1140,-M1140+3,0)+AB1140,OFFSET(C1140,-M1140+4,0),0,2)/10*D1140)</f>
        <v/>
      </c>
      <c r="R1140" s="248" t="str">
        <f aca="true">IF(D1140="","",xEURO(OFFSET(C1140,-M1140+1,0),E1140,OFFSET(C1140,-M1140+2,0),OFFSET(C1140,-M1140+2,0),OFFSET(C1140,-M1140+3,0)+AB1140,OFFSET(C1140,-M1140+4,0),0,3)/100*D1140*10000)</f>
        <v/>
      </c>
      <c r="S1140" s="248" t="str">
        <f aca="true">IF(D1140="","",xEURO(OFFSET(C1140,-M1140+1,0),E1140,OFFSET(C1140,-M1140+2,0),OFFSET(C1140,-M1140+2,0),OFFSET(C1140,-M1140+3,0)+AB1140,OFFSET(C1140,-M1140+4,0),0,5)/365.25*D1140*10000)</f>
        <v/>
      </c>
      <c r="U1140" s="175" t="str">
        <f aca="true">IF(I1140="","",xEURO(OFFSET(C1140,-M1140+1,0),J1140,OFFSET(C1140,-M1140+2,0),OFFSET(C1140,-M1140+2,0),OFFSET(C1140,-M1140+3,0)+AC1140,OFFSET(C1140,-M1140+4,0),1,1)*I1140)</f>
        <v/>
      </c>
      <c r="V1140" s="235" t="str">
        <f aca="true">IF(I1140="","",xEURO(OFFSET(C1140,-M1140+1,0),J1140,OFFSET(C1140,-M1140+2,0),OFFSET(C1140,-M1140+2,0),OFFSET(C1140,-M1140+3,0)+AC1140,OFFSET(C1140,-M1140+4,0),1,0))</f>
        <v/>
      </c>
      <c r="W1140" s="175" t="str">
        <f aca="false">IF(I1140="","",(V1140-K1140)*I1140*10)</f>
        <v/>
      </c>
      <c r="X1140" s="175" t="str">
        <f aca="true">IF(I1140="","",xEURO(OFFSET(C1140,-M1140+1,0),J1140,OFFSET(C1140,-M1140+2,0),OFFSET(C1140,-M1140+2,0),OFFSET(C1140,-M1140+3,0)+AC1140,OFFSET(C1140,-M1140+4,0),1,2)/10*I1140)</f>
        <v/>
      </c>
      <c r="Y1140" s="248" t="str">
        <f aca="true">IF(I1140="","",xEURO(OFFSET(C1140,-M1140+1,0),J1140,OFFSET(C1140,-M1140+2,0),OFFSET(C1140,-M1140+2,0),OFFSET(C1140,-M1140+3,0)+AC1140,OFFSET(C1140,-M1140+4,0),1,3)/100*I1140*10000)</f>
        <v/>
      </c>
      <c r="Z1140" s="248" t="str">
        <f aca="true">IF(I1140="","",xEURO(OFFSET(C1140,-M1140+1,0),J1140,OFFSET(C1140,-M1140+2,0),OFFSET(C1140,-M1140+2,0),OFFSET(C1140,-M1140+3,0)+AC1140,OFFSET(C1140,-M1140+4,0),1,5)/365.25*I1140*10000)</f>
        <v/>
      </c>
      <c r="AB1140" s="249" t="str">
        <f aca="true">IF(D1140="","",xCalcSkew(OFFSET(C1140,-M1140,0),E1140-OFFSET(C1140,-M1140+1,0),b)/100)</f>
        <v/>
      </c>
      <c r="AC1140" s="249" t="str">
        <f aca="true">IF(I1140="","",xCalcSkew(OFFSET(C1140,-M1140,0),J1140-OFFSET(C1140,-M1140+1,0),b)/100)</f>
        <v/>
      </c>
      <c r="AE1140" s="0" t="n">
        <f aca="false">D1140*F1140*10000*-1</f>
        <v>-0</v>
      </c>
      <c r="AF1140" s="0" t="n">
        <f aca="false">I1140*K1140*10000*-1</f>
        <v>-0</v>
      </c>
      <c r="AG1140" s="0" t="n">
        <f aca="false">AE1140+AF1140</f>
        <v>-0</v>
      </c>
    </row>
    <row r="1141" customFormat="false" ht="12.75" hidden="false" customHeight="false" outlineLevel="0" collapsed="false">
      <c r="D1141" s="265"/>
      <c r="E1141" s="266"/>
      <c r="F1141" s="266"/>
      <c r="G1141" s="267"/>
      <c r="I1141" s="265"/>
      <c r="J1141" s="266"/>
      <c r="K1141" s="266"/>
      <c r="L1141" s="268"/>
      <c r="M1141" s="247" t="n">
        <f aca="false">M1140+1</f>
        <v>26</v>
      </c>
      <c r="N1141" s="175" t="str">
        <f aca="true">IF(D1141="","",xEURO(OFFSET(C1141,-M1141+1,0),E1141,OFFSET(C1141,-M1141+2,0),OFFSET(C1141,-M1141+2,0),OFFSET(C1141,-M1141+3,0)+AB1141,OFFSET(C1141,-M1141+4,0),0,1)*D1141)</f>
        <v/>
      </c>
      <c r="O1141" s="235" t="str">
        <f aca="true">IF(D1141="","",xEURO(OFFSET(C1141,-M1141+1,0),E1141,OFFSET(C1141,-M1141+2,0),OFFSET(C1141,-M1141+2,0),OFFSET(C1141,-M1141+3,0)+AB1141,OFFSET(C1141,-M1141+4,0),0,0))</f>
        <v/>
      </c>
      <c r="P1141" s="175" t="str">
        <f aca="false">IF(D1141="","",(O1141-F1141)*D1141*10)</f>
        <v/>
      </c>
      <c r="Q1141" s="175" t="str">
        <f aca="true">IF(D1141="","",xEURO(OFFSET(C1141,-M1141+1,0),E1141,OFFSET(C1141,-M1141+2,0),OFFSET(C1141,-M1141+2,0),OFFSET(C1141,-M1141+3,0)+AB1141,OFFSET(C1141,-M1141+4,0),0,2)/10*D1141)</f>
        <v/>
      </c>
      <c r="R1141" s="248" t="str">
        <f aca="true">IF(D1141="","",xEURO(OFFSET(C1141,-M1141+1,0),E1141,OFFSET(C1141,-M1141+2,0),OFFSET(C1141,-M1141+2,0),OFFSET(C1141,-M1141+3,0)+AB1141,OFFSET(C1141,-M1141+4,0),0,3)/100*D1141*10000)</f>
        <v/>
      </c>
      <c r="S1141" s="248" t="str">
        <f aca="true">IF(D1141="","",xEURO(OFFSET(C1141,-M1141+1,0),E1141,OFFSET(C1141,-M1141+2,0),OFFSET(C1141,-M1141+2,0),OFFSET(C1141,-M1141+3,0)+AB1141,OFFSET(C1141,-M1141+4,0),0,5)/365.25*D1141*10000)</f>
        <v/>
      </c>
      <c r="U1141" s="175" t="str">
        <f aca="true">IF(I1141="","",xEURO(OFFSET(C1141,-M1141+1,0),J1141,OFFSET(C1141,-M1141+2,0),OFFSET(C1141,-M1141+2,0),OFFSET(C1141,-M1141+3,0)+AC1141,OFFSET(C1141,-M1141+4,0),1,1)*I1141)</f>
        <v/>
      </c>
      <c r="V1141" s="235" t="str">
        <f aca="true">IF(I1141="","",xEURO(OFFSET(C1141,-M1141+1,0),J1141,OFFSET(C1141,-M1141+2,0),OFFSET(C1141,-M1141+2,0),OFFSET(C1141,-M1141+3,0)+AC1141,OFFSET(C1141,-M1141+4,0),1,0))</f>
        <v/>
      </c>
      <c r="W1141" s="175" t="str">
        <f aca="false">IF(I1141="","",(V1141-K1141)*I1141*10)</f>
        <v/>
      </c>
      <c r="X1141" s="175" t="str">
        <f aca="true">IF(I1141="","",xEURO(OFFSET(C1141,-M1141+1,0),J1141,OFFSET(C1141,-M1141+2,0),OFFSET(C1141,-M1141+2,0),OFFSET(C1141,-M1141+3,0)+AC1141,OFFSET(C1141,-M1141+4,0),1,2)/10*I1141)</f>
        <v/>
      </c>
      <c r="Y1141" s="248" t="str">
        <f aca="true">IF(I1141="","",xEURO(OFFSET(C1141,-M1141+1,0),J1141,OFFSET(C1141,-M1141+2,0),OFFSET(C1141,-M1141+2,0),OFFSET(C1141,-M1141+3,0)+AC1141,OFFSET(C1141,-M1141+4,0),1,3)/100*I1141*10000)</f>
        <v/>
      </c>
      <c r="Z1141" s="248" t="str">
        <f aca="true">IF(I1141="","",xEURO(OFFSET(C1141,-M1141+1,0),J1141,OFFSET(C1141,-M1141+2,0),OFFSET(C1141,-M1141+2,0),OFFSET(C1141,-M1141+3,0)+AC1141,OFFSET(C1141,-M1141+4,0),1,5)/365.25*I1141*10000)</f>
        <v/>
      </c>
      <c r="AB1141" s="249" t="str">
        <f aca="true">IF(D1141="","",xCalcSkew(OFFSET(C1141,-M1141,0),E1141-OFFSET(C1141,-M1141+1,0),b)/100)</f>
        <v/>
      </c>
      <c r="AC1141" s="249" t="str">
        <f aca="true">IF(I1141="","",xCalcSkew(OFFSET(C1141,-M1141,0),J1141-OFFSET(C1141,-M1141+1,0),b)/100)</f>
        <v/>
      </c>
      <c r="AE1141" s="0" t="n">
        <f aca="false">D1141*F1141*10000*-1</f>
        <v>-0</v>
      </c>
      <c r="AF1141" s="0" t="n">
        <f aca="false">I1141*K1141*10000*-1</f>
        <v>-0</v>
      </c>
      <c r="AG1141" s="0" t="n">
        <f aca="false">AE1141+AF1141</f>
        <v>-0</v>
      </c>
    </row>
    <row r="1142" customFormat="false" ht="12.75" hidden="false" customHeight="false" outlineLevel="0" collapsed="false">
      <c r="D1142" s="265"/>
      <c r="E1142" s="266"/>
      <c r="F1142" s="266"/>
      <c r="G1142" s="267"/>
      <c r="I1142" s="265"/>
      <c r="J1142" s="266"/>
      <c r="K1142" s="266"/>
      <c r="L1142" s="268"/>
      <c r="M1142" s="247" t="n">
        <f aca="false">M1141+1</f>
        <v>27</v>
      </c>
      <c r="N1142" s="175" t="str">
        <f aca="true">IF(D1142="","",xEURO(OFFSET(C1142,-M1142+1,0),E1142,OFFSET(C1142,-M1142+2,0),OFFSET(C1142,-M1142+2,0),OFFSET(C1142,-M1142+3,0)+AB1142,OFFSET(C1142,-M1142+4,0),0,1)*D1142)</f>
        <v/>
      </c>
      <c r="O1142" s="235" t="str">
        <f aca="true">IF(D1142="","",xEURO(OFFSET(C1142,-M1142+1,0),E1142,OFFSET(C1142,-M1142+2,0),OFFSET(C1142,-M1142+2,0),OFFSET(C1142,-M1142+3,0)+AB1142,OFFSET(C1142,-M1142+4,0),0,0))</f>
        <v/>
      </c>
      <c r="P1142" s="175" t="str">
        <f aca="false">IF(D1142="","",(O1142-F1142)*D1142*10)</f>
        <v/>
      </c>
      <c r="Q1142" s="175" t="str">
        <f aca="true">IF(D1142="","",xEURO(OFFSET(C1142,-M1142+1,0),E1142,OFFSET(C1142,-M1142+2,0),OFFSET(C1142,-M1142+2,0),OFFSET(C1142,-M1142+3,0)+AB1142,OFFSET(C1142,-M1142+4,0),0,2)/10*D1142)</f>
        <v/>
      </c>
      <c r="R1142" s="248" t="str">
        <f aca="true">IF(D1142="","",xEURO(OFFSET(C1142,-M1142+1,0),E1142,OFFSET(C1142,-M1142+2,0),OFFSET(C1142,-M1142+2,0),OFFSET(C1142,-M1142+3,0)+AB1142,OFFSET(C1142,-M1142+4,0),0,3)/100*D1142*10000)</f>
        <v/>
      </c>
      <c r="S1142" s="248" t="str">
        <f aca="true">IF(D1142="","",xEURO(OFFSET(C1142,-M1142+1,0),E1142,OFFSET(C1142,-M1142+2,0),OFFSET(C1142,-M1142+2,0),OFFSET(C1142,-M1142+3,0)+AB1142,OFFSET(C1142,-M1142+4,0),0,5)/365.25*D1142*10000)</f>
        <v/>
      </c>
      <c r="U1142" s="175" t="str">
        <f aca="true">IF(I1142="","",xEURO(OFFSET(C1142,-M1142+1,0),J1142,OFFSET(C1142,-M1142+2,0),OFFSET(C1142,-M1142+2,0),OFFSET(C1142,-M1142+3,0)+AC1142,OFFSET(C1142,-M1142+4,0),1,1)*I1142)</f>
        <v/>
      </c>
      <c r="V1142" s="235" t="str">
        <f aca="true">IF(I1142="","",xEURO(OFFSET(C1142,-M1142+1,0),J1142,OFFSET(C1142,-M1142+2,0),OFFSET(C1142,-M1142+2,0),OFFSET(C1142,-M1142+3,0)+AC1142,OFFSET(C1142,-M1142+4,0),1,0))</f>
        <v/>
      </c>
      <c r="W1142" s="175" t="str">
        <f aca="false">IF(I1142="","",(V1142-K1142)*I1142*10)</f>
        <v/>
      </c>
      <c r="X1142" s="175" t="str">
        <f aca="true">IF(I1142="","",xEURO(OFFSET(C1142,-M1142+1,0),J1142,OFFSET(C1142,-M1142+2,0),OFFSET(C1142,-M1142+2,0),OFFSET(C1142,-M1142+3,0)+AC1142,OFFSET(C1142,-M1142+4,0),1,2)/10*I1142)</f>
        <v/>
      </c>
      <c r="Y1142" s="248" t="str">
        <f aca="true">IF(I1142="","",xEURO(OFFSET(C1142,-M1142+1,0),J1142,OFFSET(C1142,-M1142+2,0),OFFSET(C1142,-M1142+2,0),OFFSET(C1142,-M1142+3,0)+AC1142,OFFSET(C1142,-M1142+4,0),1,3)/100*I1142*10000)</f>
        <v/>
      </c>
      <c r="Z1142" s="248" t="str">
        <f aca="true">IF(I1142="","",xEURO(OFFSET(C1142,-M1142+1,0),J1142,OFFSET(C1142,-M1142+2,0),OFFSET(C1142,-M1142+2,0),OFFSET(C1142,-M1142+3,0)+AC1142,OFFSET(C1142,-M1142+4,0),1,5)/365.25*I1142*10000)</f>
        <v/>
      </c>
      <c r="AB1142" s="249" t="str">
        <f aca="true">IF(D1142="","",xCalcSkew(OFFSET(C1142,-M1142,0),E1142-OFFSET(C1142,-M1142+1,0),b)/100)</f>
        <v/>
      </c>
      <c r="AC1142" s="249" t="str">
        <f aca="true">IF(I1142="","",xCalcSkew(OFFSET(C1142,-M1142,0),J1142-OFFSET(C1142,-M1142+1,0),b)/100)</f>
        <v/>
      </c>
      <c r="AE1142" s="0" t="n">
        <f aca="false">D1142*F1142*10000*-1</f>
        <v>-0</v>
      </c>
      <c r="AF1142" s="0" t="n">
        <f aca="false">I1142*K1142*10000*-1</f>
        <v>-0</v>
      </c>
      <c r="AG1142" s="0" t="n">
        <f aca="false">AE1142+AF1142</f>
        <v>-0</v>
      </c>
    </row>
    <row r="1143" customFormat="false" ht="12.75" hidden="false" customHeight="false" outlineLevel="0" collapsed="false">
      <c r="D1143" s="265"/>
      <c r="E1143" s="266"/>
      <c r="F1143" s="266"/>
      <c r="G1143" s="267"/>
      <c r="I1143" s="265"/>
      <c r="J1143" s="266"/>
      <c r="K1143" s="266"/>
      <c r="L1143" s="268"/>
      <c r="M1143" s="247" t="n">
        <f aca="false">M1142+1</f>
        <v>28</v>
      </c>
      <c r="N1143" s="175" t="str">
        <f aca="true">IF(D1143="","",xEURO(OFFSET(C1143,-M1143+1,0),E1143,OFFSET(C1143,-M1143+2,0),OFFSET(C1143,-M1143+2,0),OFFSET(C1143,-M1143+3,0)+AB1143,OFFSET(C1143,-M1143+4,0),0,1)*D1143)</f>
        <v/>
      </c>
      <c r="O1143" s="235" t="str">
        <f aca="true">IF(D1143="","",xEURO(OFFSET(C1143,-M1143+1,0),E1143,OFFSET(C1143,-M1143+2,0),OFFSET(C1143,-M1143+2,0),OFFSET(C1143,-M1143+3,0)+AB1143,OFFSET(C1143,-M1143+4,0),0,0))</f>
        <v/>
      </c>
      <c r="P1143" s="175" t="str">
        <f aca="false">IF(D1143="","",(O1143-F1143)*D1143*10)</f>
        <v/>
      </c>
      <c r="Q1143" s="175" t="str">
        <f aca="true">IF(D1143="","",xEURO(OFFSET(C1143,-M1143+1,0),E1143,OFFSET(C1143,-M1143+2,0),OFFSET(C1143,-M1143+2,0),OFFSET(C1143,-M1143+3,0)+AB1143,OFFSET(C1143,-M1143+4,0),0,2)/10*D1143)</f>
        <v/>
      </c>
      <c r="R1143" s="248" t="str">
        <f aca="true">IF(D1143="","",xEURO(OFFSET(C1143,-M1143+1,0),E1143,OFFSET(C1143,-M1143+2,0),OFFSET(C1143,-M1143+2,0),OFFSET(C1143,-M1143+3,0)+AB1143,OFFSET(C1143,-M1143+4,0),0,3)/100*D1143*10000)</f>
        <v/>
      </c>
      <c r="S1143" s="248" t="str">
        <f aca="true">IF(D1143="","",xEURO(OFFSET(C1143,-M1143+1,0),E1143,OFFSET(C1143,-M1143+2,0),OFFSET(C1143,-M1143+2,0),OFFSET(C1143,-M1143+3,0)+AB1143,OFFSET(C1143,-M1143+4,0),0,5)/365.25*D1143*10000)</f>
        <v/>
      </c>
      <c r="U1143" s="175" t="str">
        <f aca="true">IF(I1143="","",xEURO(OFFSET(C1143,-M1143+1,0),J1143,OFFSET(C1143,-M1143+2,0),OFFSET(C1143,-M1143+2,0),OFFSET(C1143,-M1143+3,0)+AC1143,OFFSET(C1143,-M1143+4,0),1,1)*I1143)</f>
        <v/>
      </c>
      <c r="V1143" s="235" t="str">
        <f aca="true">IF(I1143="","",xEURO(OFFSET(C1143,-M1143+1,0),J1143,OFFSET(C1143,-M1143+2,0),OFFSET(C1143,-M1143+2,0),OFFSET(C1143,-M1143+3,0)+AC1143,OFFSET(C1143,-M1143+4,0),1,0))</f>
        <v/>
      </c>
      <c r="W1143" s="175" t="str">
        <f aca="false">IF(I1143="","",(V1143-K1143)*I1143*10)</f>
        <v/>
      </c>
      <c r="X1143" s="175" t="str">
        <f aca="true">IF(I1143="","",xEURO(OFFSET(C1143,-M1143+1,0),J1143,OFFSET(C1143,-M1143+2,0),OFFSET(C1143,-M1143+2,0),OFFSET(C1143,-M1143+3,0)+AC1143,OFFSET(C1143,-M1143+4,0),1,2)/10*I1143)</f>
        <v/>
      </c>
      <c r="Y1143" s="248" t="str">
        <f aca="true">IF(I1143="","",xEURO(OFFSET(C1143,-M1143+1,0),J1143,OFFSET(C1143,-M1143+2,0),OFFSET(C1143,-M1143+2,0),OFFSET(C1143,-M1143+3,0)+AC1143,OFFSET(C1143,-M1143+4,0),1,3)/100*I1143*10000)</f>
        <v/>
      </c>
      <c r="Z1143" s="248" t="str">
        <f aca="true">IF(I1143="","",xEURO(OFFSET(C1143,-M1143+1,0),J1143,OFFSET(C1143,-M1143+2,0),OFFSET(C1143,-M1143+2,0),OFFSET(C1143,-M1143+3,0)+AC1143,OFFSET(C1143,-M1143+4,0),1,5)/365.25*I1143*10000)</f>
        <v/>
      </c>
      <c r="AB1143" s="249" t="str">
        <f aca="true">IF(D1143="","",xCalcSkew(OFFSET(C1143,-M1143,0),E1143-OFFSET(C1143,-M1143+1,0),b)/100)</f>
        <v/>
      </c>
      <c r="AC1143" s="249" t="str">
        <f aca="true">IF(I1143="","",xCalcSkew(OFFSET(C1143,-M1143,0),J1143-OFFSET(C1143,-M1143+1,0),b)/100)</f>
        <v/>
      </c>
      <c r="AE1143" s="0" t="n">
        <f aca="false">D1143*F1143*10000*-1</f>
        <v>-0</v>
      </c>
      <c r="AF1143" s="0" t="n">
        <f aca="false">I1143*K1143*10000*-1</f>
        <v>-0</v>
      </c>
      <c r="AG1143" s="0" t="n">
        <f aca="false">AE1143+AF1143</f>
        <v>-0</v>
      </c>
    </row>
    <row r="1144" customFormat="false" ht="12.75" hidden="false" customHeight="false" outlineLevel="0" collapsed="false">
      <c r="D1144" s="265"/>
      <c r="E1144" s="266"/>
      <c r="F1144" s="266"/>
      <c r="G1144" s="267"/>
      <c r="I1144" s="265"/>
      <c r="J1144" s="266"/>
      <c r="K1144" s="266"/>
      <c r="L1144" s="268"/>
      <c r="M1144" s="247" t="n">
        <f aca="false">M1143+1</f>
        <v>29</v>
      </c>
      <c r="N1144" s="175" t="str">
        <f aca="true">IF(D1144="","",xEURO(OFFSET(C1144,-M1144+1,0),E1144,OFFSET(C1144,-M1144+2,0),OFFSET(C1144,-M1144+2,0),OFFSET(C1144,-M1144+3,0)+AB1144,OFFSET(C1144,-M1144+4,0),0,1)*D1144)</f>
        <v/>
      </c>
      <c r="O1144" s="235" t="str">
        <f aca="true">IF(D1144="","",xEURO(OFFSET(C1144,-M1144+1,0),E1144,OFFSET(C1144,-M1144+2,0),OFFSET(C1144,-M1144+2,0),OFFSET(C1144,-M1144+3,0)+AB1144,OFFSET(C1144,-M1144+4,0),0,0))</f>
        <v/>
      </c>
      <c r="P1144" s="175" t="str">
        <f aca="false">IF(D1144="","",(O1144-F1144)*D1144*10)</f>
        <v/>
      </c>
      <c r="Q1144" s="175" t="str">
        <f aca="true">IF(D1144="","",xEURO(OFFSET(C1144,-M1144+1,0),E1144,OFFSET(C1144,-M1144+2,0),OFFSET(C1144,-M1144+2,0),OFFSET(C1144,-M1144+3,0)+AB1144,OFFSET(C1144,-M1144+4,0),0,2)/10*D1144)</f>
        <v/>
      </c>
      <c r="R1144" s="248" t="str">
        <f aca="true">IF(D1144="","",xEURO(OFFSET(C1144,-M1144+1,0),E1144,OFFSET(C1144,-M1144+2,0),OFFSET(C1144,-M1144+2,0),OFFSET(C1144,-M1144+3,0)+AB1144,OFFSET(C1144,-M1144+4,0),0,3)/100*D1144*10000)</f>
        <v/>
      </c>
      <c r="S1144" s="248" t="str">
        <f aca="true">IF(D1144="","",xEURO(OFFSET(C1144,-M1144+1,0),E1144,OFFSET(C1144,-M1144+2,0),OFFSET(C1144,-M1144+2,0),OFFSET(C1144,-M1144+3,0)+AB1144,OFFSET(C1144,-M1144+4,0),0,5)/365.25*D1144*10000)</f>
        <v/>
      </c>
      <c r="U1144" s="175" t="str">
        <f aca="true">IF(I1144="","",xEURO(OFFSET(C1144,-M1144+1,0),J1144,OFFSET(C1144,-M1144+2,0),OFFSET(C1144,-M1144+2,0),OFFSET(C1144,-M1144+3,0)+AC1144,OFFSET(C1144,-M1144+4,0),1,1)*I1144)</f>
        <v/>
      </c>
      <c r="V1144" s="235" t="str">
        <f aca="true">IF(I1144="","",xEURO(OFFSET(C1144,-M1144+1,0),J1144,OFFSET(C1144,-M1144+2,0),OFFSET(C1144,-M1144+2,0),OFFSET(C1144,-M1144+3,0)+AC1144,OFFSET(C1144,-M1144+4,0),1,0))</f>
        <v/>
      </c>
      <c r="W1144" s="175" t="str">
        <f aca="false">IF(I1144="","",(V1144-K1144)*I1144*10)</f>
        <v/>
      </c>
      <c r="X1144" s="175" t="str">
        <f aca="true">IF(I1144="","",xEURO(OFFSET(C1144,-M1144+1,0),J1144,OFFSET(C1144,-M1144+2,0),OFFSET(C1144,-M1144+2,0),OFFSET(C1144,-M1144+3,0)+AC1144,OFFSET(C1144,-M1144+4,0),1,2)/10*I1144)</f>
        <v/>
      </c>
      <c r="Y1144" s="248" t="str">
        <f aca="true">IF(I1144="","",xEURO(OFFSET(C1144,-M1144+1,0),J1144,OFFSET(C1144,-M1144+2,0),OFFSET(C1144,-M1144+2,0),OFFSET(C1144,-M1144+3,0)+AC1144,OFFSET(C1144,-M1144+4,0),1,3)/100*I1144*10000)</f>
        <v/>
      </c>
      <c r="Z1144" s="248" t="str">
        <f aca="true">IF(I1144="","",xEURO(OFFSET(C1144,-M1144+1,0),J1144,OFFSET(C1144,-M1144+2,0),OFFSET(C1144,-M1144+2,0),OFFSET(C1144,-M1144+3,0)+AC1144,OFFSET(C1144,-M1144+4,0),1,5)/365.25*I1144*10000)</f>
        <v/>
      </c>
      <c r="AB1144" s="249" t="str">
        <f aca="true">IF(D1144="","",xCalcSkew(OFFSET(C1144,-M1144,0),E1144-OFFSET(C1144,-M1144+1,0),b)/100)</f>
        <v/>
      </c>
      <c r="AC1144" s="249" t="str">
        <f aca="true">IF(I1144="","",xCalcSkew(OFFSET(C1144,-M1144,0),J1144-OFFSET(C1144,-M1144+1,0),b)/100)</f>
        <v/>
      </c>
      <c r="AE1144" s="0" t="n">
        <f aca="false">D1144*F1144*10000*-1</f>
        <v>-0</v>
      </c>
      <c r="AF1144" s="0" t="n">
        <f aca="false">I1144*K1144*10000*-1</f>
        <v>-0</v>
      </c>
      <c r="AG1144" s="0" t="n">
        <f aca="false">AE1144+AF1144</f>
        <v>-0</v>
      </c>
    </row>
    <row r="1145" customFormat="false" ht="12.75" hidden="false" customHeight="false" outlineLevel="0" collapsed="false">
      <c r="D1145" s="265"/>
      <c r="E1145" s="266"/>
      <c r="F1145" s="266"/>
      <c r="G1145" s="267"/>
      <c r="I1145" s="265"/>
      <c r="J1145" s="266"/>
      <c r="K1145" s="266"/>
      <c r="L1145" s="268"/>
      <c r="M1145" s="247" t="n">
        <f aca="false">M1144+1</f>
        <v>30</v>
      </c>
      <c r="N1145" s="175" t="str">
        <f aca="true">IF(D1145="","",xEURO(OFFSET(C1145,-M1145+1,0),E1145,OFFSET(C1145,-M1145+2,0),OFFSET(C1145,-M1145+2,0),OFFSET(C1145,-M1145+3,0)+AB1145,OFFSET(C1145,-M1145+4,0),0,1)*D1145)</f>
        <v/>
      </c>
      <c r="O1145" s="235" t="str">
        <f aca="true">IF(D1145="","",xEURO(OFFSET(C1145,-M1145+1,0),E1145,OFFSET(C1145,-M1145+2,0),OFFSET(C1145,-M1145+2,0),OFFSET(C1145,-M1145+3,0)+AB1145,OFFSET(C1145,-M1145+4,0),0,0))</f>
        <v/>
      </c>
      <c r="P1145" s="175" t="str">
        <f aca="false">IF(D1145="","",(O1145-F1145)*D1145*10)</f>
        <v/>
      </c>
      <c r="Q1145" s="175" t="str">
        <f aca="true">IF(D1145="","",xEURO(OFFSET(C1145,-M1145+1,0),E1145,OFFSET(C1145,-M1145+2,0),OFFSET(C1145,-M1145+2,0),OFFSET(C1145,-M1145+3,0)+AB1145,OFFSET(C1145,-M1145+4,0),0,2)/10*D1145)</f>
        <v/>
      </c>
      <c r="R1145" s="248" t="str">
        <f aca="true">IF(D1145="","",xEURO(OFFSET(C1145,-M1145+1,0),E1145,OFFSET(C1145,-M1145+2,0),OFFSET(C1145,-M1145+2,0),OFFSET(C1145,-M1145+3,0)+AB1145,OFFSET(C1145,-M1145+4,0),0,3)/100*D1145*10000)</f>
        <v/>
      </c>
      <c r="S1145" s="248" t="str">
        <f aca="true">IF(D1145="","",xEURO(OFFSET(C1145,-M1145+1,0),E1145,OFFSET(C1145,-M1145+2,0),OFFSET(C1145,-M1145+2,0),OFFSET(C1145,-M1145+3,0)+AB1145,OFFSET(C1145,-M1145+4,0),0,5)/365.25*D1145*10000)</f>
        <v/>
      </c>
      <c r="U1145" s="175" t="str">
        <f aca="true">IF(I1145="","",xEURO(OFFSET(C1145,-M1145+1,0),J1145,OFFSET(C1145,-M1145+2,0),OFFSET(C1145,-M1145+2,0),OFFSET(C1145,-M1145+3,0)+AC1145,OFFSET(C1145,-M1145+4,0),1,1)*I1145)</f>
        <v/>
      </c>
      <c r="V1145" s="235" t="str">
        <f aca="true">IF(I1145="","",xEURO(OFFSET(C1145,-M1145+1,0),J1145,OFFSET(C1145,-M1145+2,0),OFFSET(C1145,-M1145+2,0),OFFSET(C1145,-M1145+3,0)+AC1145,OFFSET(C1145,-M1145+4,0),1,0))</f>
        <v/>
      </c>
      <c r="W1145" s="175" t="str">
        <f aca="false">IF(I1145="","",(V1145-K1145)*I1145*10)</f>
        <v/>
      </c>
      <c r="X1145" s="175" t="str">
        <f aca="true">IF(I1145="","",xEURO(OFFSET(C1145,-M1145+1,0),J1145,OFFSET(C1145,-M1145+2,0),OFFSET(C1145,-M1145+2,0),OFFSET(C1145,-M1145+3,0)+AC1145,OFFSET(C1145,-M1145+4,0),1,2)/10*I1145)</f>
        <v/>
      </c>
      <c r="Y1145" s="248" t="str">
        <f aca="true">IF(I1145="","",xEURO(OFFSET(C1145,-M1145+1,0),J1145,OFFSET(C1145,-M1145+2,0),OFFSET(C1145,-M1145+2,0),OFFSET(C1145,-M1145+3,0)+AC1145,OFFSET(C1145,-M1145+4,0),1,3)/100*I1145*10000)</f>
        <v/>
      </c>
      <c r="Z1145" s="248" t="str">
        <f aca="true">IF(I1145="","",xEURO(OFFSET(C1145,-M1145+1,0),J1145,OFFSET(C1145,-M1145+2,0),OFFSET(C1145,-M1145+2,0),OFFSET(C1145,-M1145+3,0)+AC1145,OFFSET(C1145,-M1145+4,0),1,5)/365.25*I1145*10000)</f>
        <v/>
      </c>
      <c r="AB1145" s="249" t="str">
        <f aca="true">IF(D1145="","",xCalcSkew(OFFSET(C1145,-M1145,0),E1145-OFFSET(C1145,-M1145+1,0),b)/100)</f>
        <v/>
      </c>
      <c r="AC1145" s="249" t="str">
        <f aca="true">IF(I1145="","",xCalcSkew(OFFSET(C1145,-M1145,0),J1145-OFFSET(C1145,-M1145+1,0),b)/100)</f>
        <v/>
      </c>
      <c r="AE1145" s="0" t="n">
        <f aca="false">D1145*F1145*10000*-1</f>
        <v>-0</v>
      </c>
      <c r="AF1145" s="0" t="n">
        <f aca="false">I1145*K1145*10000*-1</f>
        <v>-0</v>
      </c>
      <c r="AG1145" s="0" t="n">
        <f aca="false">AE1145+AF1145</f>
        <v>-0</v>
      </c>
    </row>
    <row r="1146" customFormat="false" ht="12.75" hidden="false" customHeight="false" outlineLevel="0" collapsed="false">
      <c r="D1146" s="265"/>
      <c r="E1146" s="266"/>
      <c r="F1146" s="266"/>
      <c r="G1146" s="267"/>
      <c r="I1146" s="265"/>
      <c r="J1146" s="266"/>
      <c r="K1146" s="266"/>
      <c r="L1146" s="268"/>
      <c r="M1146" s="247" t="n">
        <f aca="false">M1145+1</f>
        <v>31</v>
      </c>
      <c r="N1146" s="175" t="str">
        <f aca="true">IF(D1146="","",xEURO(OFFSET(C1146,-M1146+1,0),E1146,OFFSET(C1146,-M1146+2,0),OFFSET(C1146,-M1146+2,0),OFFSET(C1146,-M1146+3,0)+AB1146,OFFSET(C1146,-M1146+4,0),0,1)*D1146)</f>
        <v/>
      </c>
      <c r="O1146" s="235" t="str">
        <f aca="true">IF(D1146="","",xEURO(OFFSET(C1146,-M1146+1,0),E1146,OFFSET(C1146,-M1146+2,0),OFFSET(C1146,-M1146+2,0),OFFSET(C1146,-M1146+3,0)+AB1146,OFFSET(C1146,-M1146+4,0),0,0))</f>
        <v/>
      </c>
      <c r="P1146" s="175" t="str">
        <f aca="false">IF(D1146="","",(O1146-F1146)*D1146*10)</f>
        <v/>
      </c>
      <c r="Q1146" s="175" t="str">
        <f aca="true">IF(D1146="","",xEURO(OFFSET(C1146,-M1146+1,0),E1146,OFFSET(C1146,-M1146+2,0),OFFSET(C1146,-M1146+2,0),OFFSET(C1146,-M1146+3,0)+AB1146,OFFSET(C1146,-M1146+4,0),0,2)/10*D1146)</f>
        <v/>
      </c>
      <c r="R1146" s="248" t="str">
        <f aca="true">IF(D1146="","",xEURO(OFFSET(C1146,-M1146+1,0),E1146,OFFSET(C1146,-M1146+2,0),OFFSET(C1146,-M1146+2,0),OFFSET(C1146,-M1146+3,0)+AB1146,OFFSET(C1146,-M1146+4,0),0,3)/100*D1146*10000)</f>
        <v/>
      </c>
      <c r="S1146" s="248" t="str">
        <f aca="true">IF(D1146="","",xEURO(OFFSET(C1146,-M1146+1,0),E1146,OFFSET(C1146,-M1146+2,0),OFFSET(C1146,-M1146+2,0),OFFSET(C1146,-M1146+3,0)+AB1146,OFFSET(C1146,-M1146+4,0),0,5)/365.25*D1146*10000)</f>
        <v/>
      </c>
      <c r="U1146" s="175" t="str">
        <f aca="true">IF(I1146="","",xEURO(OFFSET(C1146,-M1146+1,0),J1146,OFFSET(C1146,-M1146+2,0),OFFSET(C1146,-M1146+2,0),OFFSET(C1146,-M1146+3,0)+AC1146,OFFSET(C1146,-M1146+4,0),1,1)*I1146)</f>
        <v/>
      </c>
      <c r="V1146" s="235" t="str">
        <f aca="true">IF(I1146="","",xEURO(OFFSET(C1146,-M1146+1,0),J1146,OFFSET(C1146,-M1146+2,0),OFFSET(C1146,-M1146+2,0),OFFSET(C1146,-M1146+3,0)+AC1146,OFFSET(C1146,-M1146+4,0),1,0))</f>
        <v/>
      </c>
      <c r="W1146" s="175" t="str">
        <f aca="false">IF(I1146="","",(V1146-K1146)*I1146*10)</f>
        <v/>
      </c>
      <c r="X1146" s="175" t="str">
        <f aca="true">IF(I1146="","",xEURO(OFFSET(C1146,-M1146+1,0),J1146,OFFSET(C1146,-M1146+2,0),OFFSET(C1146,-M1146+2,0),OFFSET(C1146,-M1146+3,0)+AC1146,OFFSET(C1146,-M1146+4,0),1,2)/10*I1146)</f>
        <v/>
      </c>
      <c r="Y1146" s="248" t="str">
        <f aca="true">IF(I1146="","",xEURO(OFFSET(C1146,-M1146+1,0),J1146,OFFSET(C1146,-M1146+2,0),OFFSET(C1146,-M1146+2,0),OFFSET(C1146,-M1146+3,0)+AC1146,OFFSET(C1146,-M1146+4,0),1,3)/100*I1146*10000)</f>
        <v/>
      </c>
      <c r="Z1146" s="248" t="str">
        <f aca="true">IF(I1146="","",xEURO(OFFSET(C1146,-M1146+1,0),J1146,OFFSET(C1146,-M1146+2,0),OFFSET(C1146,-M1146+2,0),OFFSET(C1146,-M1146+3,0)+AC1146,OFFSET(C1146,-M1146+4,0),1,5)/365.25*I1146*10000)</f>
        <v/>
      </c>
      <c r="AB1146" s="249" t="str">
        <f aca="true">IF(D1146="","",xCalcSkew(OFFSET(C1146,-M1146,0),E1146-OFFSET(C1146,-M1146+1,0),b)/100)</f>
        <v/>
      </c>
      <c r="AC1146" s="249" t="str">
        <f aca="true">IF(I1146="","",xCalcSkew(OFFSET(C1146,-M1146,0),J1146-OFFSET(C1146,-M1146+1,0),b)/100)</f>
        <v/>
      </c>
      <c r="AE1146" s="0" t="n">
        <f aca="false">D1146*F1146*10000*-1</f>
        <v>-0</v>
      </c>
      <c r="AF1146" s="0" t="n">
        <f aca="false">I1146*K1146*10000*-1</f>
        <v>-0</v>
      </c>
      <c r="AG1146" s="0" t="n">
        <f aca="false">AE1146+AF1146</f>
        <v>-0</v>
      </c>
    </row>
    <row r="1147" customFormat="false" ht="12.75" hidden="false" customHeight="false" outlineLevel="0" collapsed="false">
      <c r="D1147" s="265"/>
      <c r="E1147" s="266"/>
      <c r="F1147" s="266"/>
      <c r="G1147" s="267"/>
      <c r="I1147" s="265"/>
      <c r="J1147" s="266"/>
      <c r="K1147" s="266"/>
      <c r="L1147" s="268"/>
      <c r="M1147" s="247" t="n">
        <f aca="false">M1146+1</f>
        <v>32</v>
      </c>
      <c r="N1147" s="175" t="str">
        <f aca="true">IF(D1147="","",xEURO(OFFSET(C1147,-M1147+1,0),E1147,OFFSET(C1147,-M1147+2,0),OFFSET(C1147,-M1147+2,0),OFFSET(C1147,-M1147+3,0)+AB1147,OFFSET(C1147,-M1147+4,0),0,1)*D1147)</f>
        <v/>
      </c>
      <c r="O1147" s="235" t="str">
        <f aca="true">IF(D1147="","",xEURO(OFFSET(C1147,-M1147+1,0),E1147,OFFSET(C1147,-M1147+2,0),OFFSET(C1147,-M1147+2,0),OFFSET(C1147,-M1147+3,0)+AB1147,OFFSET(C1147,-M1147+4,0),0,0))</f>
        <v/>
      </c>
      <c r="P1147" s="175" t="str">
        <f aca="false">IF(D1147="","",(O1147-F1147)*D1147*10)</f>
        <v/>
      </c>
      <c r="Q1147" s="175" t="str">
        <f aca="true">IF(D1147="","",xEURO(OFFSET(C1147,-M1147+1,0),E1147,OFFSET(C1147,-M1147+2,0),OFFSET(C1147,-M1147+2,0),OFFSET(C1147,-M1147+3,0)+AB1147,OFFSET(C1147,-M1147+4,0),0,2)/10*D1147)</f>
        <v/>
      </c>
      <c r="R1147" s="248" t="str">
        <f aca="true">IF(D1147="","",xEURO(OFFSET(C1147,-M1147+1,0),E1147,OFFSET(C1147,-M1147+2,0),OFFSET(C1147,-M1147+2,0),OFFSET(C1147,-M1147+3,0)+AB1147,OFFSET(C1147,-M1147+4,0),0,3)/100*D1147*10000)</f>
        <v/>
      </c>
      <c r="S1147" s="248" t="str">
        <f aca="true">IF(D1147="","",xEURO(OFFSET(C1147,-M1147+1,0),E1147,OFFSET(C1147,-M1147+2,0),OFFSET(C1147,-M1147+2,0),OFFSET(C1147,-M1147+3,0)+AB1147,OFFSET(C1147,-M1147+4,0),0,5)/365.25*D1147*10000)</f>
        <v/>
      </c>
      <c r="U1147" s="175" t="str">
        <f aca="true">IF(I1147="","",xEURO(OFFSET(C1147,-M1147+1,0),J1147,OFFSET(C1147,-M1147+2,0),OFFSET(C1147,-M1147+2,0),OFFSET(C1147,-M1147+3,0)+AC1147,OFFSET(C1147,-M1147+4,0),1,1)*I1147)</f>
        <v/>
      </c>
      <c r="V1147" s="235" t="str">
        <f aca="true">IF(I1147="","",xEURO(OFFSET(C1147,-M1147+1,0),J1147,OFFSET(C1147,-M1147+2,0),OFFSET(C1147,-M1147+2,0),OFFSET(C1147,-M1147+3,0)+AC1147,OFFSET(C1147,-M1147+4,0),1,0))</f>
        <v/>
      </c>
      <c r="W1147" s="175" t="str">
        <f aca="false">IF(I1147="","",(V1147-K1147)*I1147*10)</f>
        <v/>
      </c>
      <c r="X1147" s="175" t="str">
        <f aca="true">IF(I1147="","",xEURO(OFFSET(C1147,-M1147+1,0),J1147,OFFSET(C1147,-M1147+2,0),OFFSET(C1147,-M1147+2,0),OFFSET(C1147,-M1147+3,0)+AC1147,OFFSET(C1147,-M1147+4,0),1,2)/10*I1147)</f>
        <v/>
      </c>
      <c r="Y1147" s="248" t="str">
        <f aca="true">IF(I1147="","",xEURO(OFFSET(C1147,-M1147+1,0),J1147,OFFSET(C1147,-M1147+2,0),OFFSET(C1147,-M1147+2,0),OFFSET(C1147,-M1147+3,0)+AC1147,OFFSET(C1147,-M1147+4,0),1,3)/100*I1147*10000)</f>
        <v/>
      </c>
      <c r="Z1147" s="248" t="str">
        <f aca="true">IF(I1147="","",xEURO(OFFSET(C1147,-M1147+1,0),J1147,OFFSET(C1147,-M1147+2,0),OFFSET(C1147,-M1147+2,0),OFFSET(C1147,-M1147+3,0)+AC1147,OFFSET(C1147,-M1147+4,0),1,5)/365.25*I1147*10000)</f>
        <v/>
      </c>
      <c r="AB1147" s="249" t="str">
        <f aca="true">IF(D1147="","",xCalcSkew(OFFSET(C1147,-M1147,0),E1147-OFFSET(C1147,-M1147+1,0),b)/100)</f>
        <v/>
      </c>
      <c r="AC1147" s="249" t="str">
        <f aca="true">IF(I1147="","",xCalcSkew(OFFSET(C1147,-M1147,0),J1147-OFFSET(C1147,-M1147+1,0),b)/100)</f>
        <v/>
      </c>
      <c r="AE1147" s="0" t="n">
        <f aca="false">D1147*F1147*10000*-1</f>
        <v>-0</v>
      </c>
      <c r="AF1147" s="0" t="n">
        <f aca="false">I1147*K1147*10000*-1</f>
        <v>-0</v>
      </c>
      <c r="AG1147" s="0" t="n">
        <f aca="false">AE1147+AF1147</f>
        <v>-0</v>
      </c>
    </row>
    <row r="1148" customFormat="false" ht="12.75" hidden="false" customHeight="false" outlineLevel="0" collapsed="false">
      <c r="D1148" s="265"/>
      <c r="E1148" s="266"/>
      <c r="F1148" s="266"/>
      <c r="G1148" s="267"/>
      <c r="I1148" s="265"/>
      <c r="J1148" s="266"/>
      <c r="K1148" s="266"/>
      <c r="L1148" s="268"/>
      <c r="M1148" s="247" t="n">
        <f aca="false">M1147+1</f>
        <v>33</v>
      </c>
      <c r="N1148" s="175" t="str">
        <f aca="true">IF(D1148="","",xEURO(OFFSET(C1148,-M1148+1,0),E1148,OFFSET(C1148,-M1148+2,0),OFFSET(C1148,-M1148+2,0),OFFSET(C1148,-M1148+3,0)+AB1148,OFFSET(C1148,-M1148+4,0),0,1)*D1148)</f>
        <v/>
      </c>
      <c r="O1148" s="235" t="str">
        <f aca="true">IF(D1148="","",xEURO(OFFSET(C1148,-M1148+1,0),E1148,OFFSET(C1148,-M1148+2,0),OFFSET(C1148,-M1148+2,0),OFFSET(C1148,-M1148+3,0)+AB1148,OFFSET(C1148,-M1148+4,0),0,0))</f>
        <v/>
      </c>
      <c r="P1148" s="175" t="str">
        <f aca="false">IF(D1148="","",(O1148-F1148)*D1148*10)</f>
        <v/>
      </c>
      <c r="Q1148" s="175" t="str">
        <f aca="true">IF(D1148="","",xEURO(OFFSET(C1148,-M1148+1,0),E1148,OFFSET(C1148,-M1148+2,0),OFFSET(C1148,-M1148+2,0),OFFSET(C1148,-M1148+3,0)+AB1148,OFFSET(C1148,-M1148+4,0),0,2)/10*D1148)</f>
        <v/>
      </c>
      <c r="R1148" s="248" t="str">
        <f aca="true">IF(D1148="","",xEURO(OFFSET(C1148,-M1148+1,0),E1148,OFFSET(C1148,-M1148+2,0),OFFSET(C1148,-M1148+2,0),OFFSET(C1148,-M1148+3,0)+AB1148,OFFSET(C1148,-M1148+4,0),0,3)/100*D1148*10000)</f>
        <v/>
      </c>
      <c r="S1148" s="248" t="str">
        <f aca="true">IF(D1148="","",xEURO(OFFSET(C1148,-M1148+1,0),E1148,OFFSET(C1148,-M1148+2,0),OFFSET(C1148,-M1148+2,0),OFFSET(C1148,-M1148+3,0)+AB1148,OFFSET(C1148,-M1148+4,0),0,5)/365.25*D1148*10000)</f>
        <v/>
      </c>
      <c r="U1148" s="175" t="str">
        <f aca="true">IF(I1148="","",xEURO(OFFSET(C1148,-M1148+1,0),J1148,OFFSET(C1148,-M1148+2,0),OFFSET(C1148,-M1148+2,0),OFFSET(C1148,-M1148+3,0)+AC1148,OFFSET(C1148,-M1148+4,0),1,1)*I1148)</f>
        <v/>
      </c>
      <c r="V1148" s="235" t="str">
        <f aca="true">IF(I1148="","",xEURO(OFFSET(C1148,-M1148+1,0),J1148,OFFSET(C1148,-M1148+2,0),OFFSET(C1148,-M1148+2,0),OFFSET(C1148,-M1148+3,0)+AC1148,OFFSET(C1148,-M1148+4,0),1,0))</f>
        <v/>
      </c>
      <c r="W1148" s="175" t="str">
        <f aca="false">IF(I1148="","",(V1148-K1148)*I1148*10)</f>
        <v/>
      </c>
      <c r="X1148" s="175" t="str">
        <f aca="true">IF(I1148="","",xEURO(OFFSET(C1148,-M1148+1,0),J1148,OFFSET(C1148,-M1148+2,0),OFFSET(C1148,-M1148+2,0),OFFSET(C1148,-M1148+3,0)+AC1148,OFFSET(C1148,-M1148+4,0),1,2)/10*I1148)</f>
        <v/>
      </c>
      <c r="Y1148" s="248" t="str">
        <f aca="true">IF(I1148="","",xEURO(OFFSET(C1148,-M1148+1,0),J1148,OFFSET(C1148,-M1148+2,0),OFFSET(C1148,-M1148+2,0),OFFSET(C1148,-M1148+3,0)+AC1148,OFFSET(C1148,-M1148+4,0),1,3)/100*I1148*10000)</f>
        <v/>
      </c>
      <c r="Z1148" s="248" t="str">
        <f aca="true">IF(I1148="","",xEURO(OFFSET(C1148,-M1148+1,0),J1148,OFFSET(C1148,-M1148+2,0),OFFSET(C1148,-M1148+2,0),OFFSET(C1148,-M1148+3,0)+AC1148,OFFSET(C1148,-M1148+4,0),1,5)/365.25*I1148*10000)</f>
        <v/>
      </c>
      <c r="AB1148" s="249" t="str">
        <f aca="true">IF(D1148="","",xCalcSkew(OFFSET(C1148,-M1148,0),E1148-OFFSET(C1148,-M1148+1,0),b)/100)</f>
        <v/>
      </c>
      <c r="AC1148" s="249" t="str">
        <f aca="true">IF(I1148="","",xCalcSkew(OFFSET(C1148,-M1148,0),J1148-OFFSET(C1148,-M1148+1,0),b)/100)</f>
        <v/>
      </c>
      <c r="AE1148" s="0" t="n">
        <f aca="false">D1148*F1148*10000*-1</f>
        <v>-0</v>
      </c>
      <c r="AF1148" s="0" t="n">
        <f aca="false">I1148*K1148*10000*-1</f>
        <v>-0</v>
      </c>
      <c r="AG1148" s="0" t="n">
        <f aca="false">AE1148+AF1148</f>
        <v>-0</v>
      </c>
    </row>
    <row r="1149" customFormat="false" ht="12.75" hidden="false" customHeight="false" outlineLevel="0" collapsed="false">
      <c r="D1149" s="265"/>
      <c r="E1149" s="266"/>
      <c r="F1149" s="266"/>
      <c r="G1149" s="267"/>
      <c r="I1149" s="265"/>
      <c r="J1149" s="266"/>
      <c r="K1149" s="266"/>
      <c r="L1149" s="268"/>
      <c r="M1149" s="247" t="n">
        <f aca="false">M1148+1</f>
        <v>34</v>
      </c>
      <c r="N1149" s="175" t="str">
        <f aca="true">IF(D1149="","",xEURO(OFFSET(C1149,-M1149+1,0),E1149,OFFSET(C1149,-M1149+2,0),OFFSET(C1149,-M1149+2,0),OFFSET(C1149,-M1149+3,0)+AB1149,OFFSET(C1149,-M1149+4,0),0,1)*D1149)</f>
        <v/>
      </c>
      <c r="O1149" s="235" t="str">
        <f aca="true">IF(D1149="","",xEURO(OFFSET(C1149,-M1149+1,0),E1149,OFFSET(C1149,-M1149+2,0),OFFSET(C1149,-M1149+2,0),OFFSET(C1149,-M1149+3,0)+AB1149,OFFSET(C1149,-M1149+4,0),0,0))</f>
        <v/>
      </c>
      <c r="P1149" s="175" t="str">
        <f aca="false">IF(D1149="","",(O1149-F1149)*D1149*10)</f>
        <v/>
      </c>
      <c r="Q1149" s="175" t="str">
        <f aca="true">IF(D1149="","",xEURO(OFFSET(C1149,-M1149+1,0),E1149,OFFSET(C1149,-M1149+2,0),OFFSET(C1149,-M1149+2,0),OFFSET(C1149,-M1149+3,0)+AB1149,OFFSET(C1149,-M1149+4,0),0,2)/10*D1149)</f>
        <v/>
      </c>
      <c r="R1149" s="248" t="str">
        <f aca="true">IF(D1149="","",xEURO(OFFSET(C1149,-M1149+1,0),E1149,OFFSET(C1149,-M1149+2,0),OFFSET(C1149,-M1149+2,0),OFFSET(C1149,-M1149+3,0)+AB1149,OFFSET(C1149,-M1149+4,0),0,3)/100*D1149*10000)</f>
        <v/>
      </c>
      <c r="S1149" s="248" t="str">
        <f aca="true">IF(D1149="","",xEURO(OFFSET(C1149,-M1149+1,0),E1149,OFFSET(C1149,-M1149+2,0),OFFSET(C1149,-M1149+2,0),OFFSET(C1149,-M1149+3,0)+AB1149,OFFSET(C1149,-M1149+4,0),0,5)/365.25*D1149*10000)</f>
        <v/>
      </c>
      <c r="U1149" s="175" t="str">
        <f aca="true">IF(I1149="","",xEURO(OFFSET(C1149,-M1149+1,0),J1149,OFFSET(C1149,-M1149+2,0),OFFSET(C1149,-M1149+2,0),OFFSET(C1149,-M1149+3,0)+AC1149,OFFSET(C1149,-M1149+4,0),1,1)*I1149)</f>
        <v/>
      </c>
      <c r="V1149" s="235" t="str">
        <f aca="true">IF(I1149="","",xEURO(OFFSET(C1149,-M1149+1,0),J1149,OFFSET(C1149,-M1149+2,0),OFFSET(C1149,-M1149+2,0),OFFSET(C1149,-M1149+3,0)+AC1149,OFFSET(C1149,-M1149+4,0),1,0))</f>
        <v/>
      </c>
      <c r="W1149" s="175" t="str">
        <f aca="false">IF(I1149="","",(V1149-K1149)*I1149*10)</f>
        <v/>
      </c>
      <c r="X1149" s="175" t="str">
        <f aca="true">IF(I1149="","",xEURO(OFFSET(C1149,-M1149+1,0),J1149,OFFSET(C1149,-M1149+2,0),OFFSET(C1149,-M1149+2,0),OFFSET(C1149,-M1149+3,0)+AC1149,OFFSET(C1149,-M1149+4,0),1,2)/10*I1149)</f>
        <v/>
      </c>
      <c r="Y1149" s="248" t="str">
        <f aca="true">IF(I1149="","",xEURO(OFFSET(C1149,-M1149+1,0),J1149,OFFSET(C1149,-M1149+2,0),OFFSET(C1149,-M1149+2,0),OFFSET(C1149,-M1149+3,0)+AC1149,OFFSET(C1149,-M1149+4,0),1,3)/100*I1149*10000)</f>
        <v/>
      </c>
      <c r="Z1149" s="248" t="str">
        <f aca="true">IF(I1149="","",xEURO(OFFSET(C1149,-M1149+1,0),J1149,OFFSET(C1149,-M1149+2,0),OFFSET(C1149,-M1149+2,0),OFFSET(C1149,-M1149+3,0)+AC1149,OFFSET(C1149,-M1149+4,0),1,5)/365.25*I1149*10000)</f>
        <v/>
      </c>
      <c r="AB1149" s="249" t="str">
        <f aca="true">IF(D1149="","",xCalcSkew(OFFSET(C1149,-M1149,0),E1149-OFFSET(C1149,-M1149+1,0),b)/100)</f>
        <v/>
      </c>
      <c r="AC1149" s="249" t="str">
        <f aca="true">IF(I1149="","",xCalcSkew(OFFSET(C1149,-M1149,0),J1149-OFFSET(C1149,-M1149+1,0),b)/100)</f>
        <v/>
      </c>
      <c r="AE1149" s="0" t="n">
        <f aca="false">D1149*F1149*10000*-1</f>
        <v>-0</v>
      </c>
      <c r="AF1149" s="0" t="n">
        <f aca="false">I1149*K1149*10000*-1</f>
        <v>-0</v>
      </c>
      <c r="AG1149" s="0" t="n">
        <f aca="false">AE1149+AF1149</f>
        <v>-0</v>
      </c>
    </row>
    <row r="1150" customFormat="false" ht="12.75" hidden="false" customHeight="false" outlineLevel="0" collapsed="false">
      <c r="D1150" s="265"/>
      <c r="E1150" s="266"/>
      <c r="F1150" s="266"/>
      <c r="G1150" s="267"/>
      <c r="I1150" s="265"/>
      <c r="J1150" s="266"/>
      <c r="K1150" s="266"/>
      <c r="L1150" s="268"/>
      <c r="M1150" s="247" t="n">
        <f aca="false">M1149+1</f>
        <v>35</v>
      </c>
      <c r="N1150" s="175" t="str">
        <f aca="true">IF(D1150="","",xEURO(OFFSET(C1150,-M1150+1,0),E1150,OFFSET(C1150,-M1150+2,0),OFFSET(C1150,-M1150+2,0),OFFSET(C1150,-M1150+3,0)+AB1150,OFFSET(C1150,-M1150+4,0),0,1)*D1150)</f>
        <v/>
      </c>
      <c r="O1150" s="235" t="str">
        <f aca="true">IF(D1150="","",xEURO(OFFSET(C1150,-M1150+1,0),E1150,OFFSET(C1150,-M1150+2,0),OFFSET(C1150,-M1150+2,0),OFFSET(C1150,-M1150+3,0)+AB1150,OFFSET(C1150,-M1150+4,0),0,0))</f>
        <v/>
      </c>
      <c r="P1150" s="175" t="str">
        <f aca="false">IF(D1150="","",(O1150-F1150)*D1150*10)</f>
        <v/>
      </c>
      <c r="Q1150" s="175" t="str">
        <f aca="true">IF(D1150="","",xEURO(OFFSET(C1150,-M1150+1,0),E1150,OFFSET(C1150,-M1150+2,0),OFFSET(C1150,-M1150+2,0),OFFSET(C1150,-M1150+3,0)+AB1150,OFFSET(C1150,-M1150+4,0),0,2)/10*D1150)</f>
        <v/>
      </c>
      <c r="R1150" s="248" t="str">
        <f aca="true">IF(D1150="","",xEURO(OFFSET(C1150,-M1150+1,0),E1150,OFFSET(C1150,-M1150+2,0),OFFSET(C1150,-M1150+2,0),OFFSET(C1150,-M1150+3,0)+AB1150,OFFSET(C1150,-M1150+4,0),0,3)/100*D1150*10000)</f>
        <v/>
      </c>
      <c r="S1150" s="248" t="str">
        <f aca="true">IF(D1150="","",xEURO(OFFSET(C1150,-M1150+1,0),E1150,OFFSET(C1150,-M1150+2,0),OFFSET(C1150,-M1150+2,0),OFFSET(C1150,-M1150+3,0)+AB1150,OFFSET(C1150,-M1150+4,0),0,5)/365.25*D1150*10000)</f>
        <v/>
      </c>
      <c r="U1150" s="175" t="str">
        <f aca="true">IF(I1150="","",xEURO(OFFSET(C1150,-M1150+1,0),J1150,OFFSET(C1150,-M1150+2,0),OFFSET(C1150,-M1150+2,0),OFFSET(C1150,-M1150+3,0)+AC1150,OFFSET(C1150,-M1150+4,0),1,1)*I1150)</f>
        <v/>
      </c>
      <c r="V1150" s="235" t="str">
        <f aca="true">IF(I1150="","",xEURO(OFFSET(C1150,-M1150+1,0),J1150,OFFSET(C1150,-M1150+2,0),OFFSET(C1150,-M1150+2,0),OFFSET(C1150,-M1150+3,0)+AC1150,OFFSET(C1150,-M1150+4,0),1,0))</f>
        <v/>
      </c>
      <c r="W1150" s="175" t="str">
        <f aca="false">IF(I1150="","",(V1150-K1150)*I1150*10)</f>
        <v/>
      </c>
      <c r="X1150" s="175" t="str">
        <f aca="true">IF(I1150="","",xEURO(OFFSET(C1150,-M1150+1,0),J1150,OFFSET(C1150,-M1150+2,0),OFFSET(C1150,-M1150+2,0),OFFSET(C1150,-M1150+3,0)+AC1150,OFFSET(C1150,-M1150+4,0),1,2)/10*I1150)</f>
        <v/>
      </c>
      <c r="Y1150" s="248" t="str">
        <f aca="true">IF(I1150="","",xEURO(OFFSET(C1150,-M1150+1,0),J1150,OFFSET(C1150,-M1150+2,0),OFFSET(C1150,-M1150+2,0),OFFSET(C1150,-M1150+3,0)+AC1150,OFFSET(C1150,-M1150+4,0),1,3)/100*I1150*10000)</f>
        <v/>
      </c>
      <c r="Z1150" s="248" t="str">
        <f aca="true">IF(I1150="","",xEURO(OFFSET(C1150,-M1150+1,0),J1150,OFFSET(C1150,-M1150+2,0),OFFSET(C1150,-M1150+2,0),OFFSET(C1150,-M1150+3,0)+AC1150,OFFSET(C1150,-M1150+4,0),1,5)/365.25*I1150*10000)</f>
        <v/>
      </c>
      <c r="AB1150" s="249" t="str">
        <f aca="true">IF(D1150="","",xCalcSkew(OFFSET(C1150,-M1150,0),E1150-OFFSET(C1150,-M1150+1,0),b)/100)</f>
        <v/>
      </c>
      <c r="AC1150" s="249" t="str">
        <f aca="true">IF(I1150="","",xCalcSkew(OFFSET(C1150,-M1150,0),J1150-OFFSET(C1150,-M1150+1,0),b)/100)</f>
        <v/>
      </c>
      <c r="AE1150" s="0" t="n">
        <f aca="false">D1150*F1150*10000*-1</f>
        <v>-0</v>
      </c>
      <c r="AF1150" s="0" t="n">
        <f aca="false">I1150*K1150*10000*-1</f>
        <v>-0</v>
      </c>
      <c r="AG1150" s="0" t="n">
        <f aca="false">AE1150+AF1150</f>
        <v>-0</v>
      </c>
    </row>
    <row r="1151" customFormat="false" ht="12.75" hidden="false" customHeight="false" outlineLevel="0" collapsed="false">
      <c r="D1151" s="274" t="n">
        <f aca="true">SUM(INDIRECT(CONCATENATE(ADDRESS(ROW(D1115),COLUMN(D1115)),":",ADDRESS(ROW()-1,COLUMN()))))</f>
        <v>0</v>
      </c>
      <c r="I1151" s="274" t="n">
        <f aca="true">SUM(INDIRECT(CONCATENATE(ADDRESS(ROW(I1115),COLUMN(I1115)),":",ADDRESS(ROW()-1,COLUMN()))))</f>
        <v>0</v>
      </c>
      <c r="J1151" s="170"/>
      <c r="K1151" s="170"/>
      <c r="L1151" s="170"/>
      <c r="N1151" s="274" t="n">
        <f aca="true">SUM(INDIRECT(CONCATENATE(ADDRESS(ROW(N1115),COLUMN(N1115)),":",ADDRESS(ROW()-1,COLUMN()))))</f>
        <v>0</v>
      </c>
      <c r="O1151" s="274" t="n">
        <f aca="true">SUM(INDIRECT(CONCATENATE(ADDRESS(ROW(O1115),COLUMN(O1115)),":",ADDRESS(ROW()-1,COLUMN()))))</f>
        <v>0</v>
      </c>
      <c r="P1151" s="274" t="n">
        <f aca="true">SUM(INDIRECT(CONCATENATE(ADDRESS(ROW(P1115),COLUMN(P1115)),":",ADDRESS(ROW()-1,COLUMN()))))</f>
        <v>0</v>
      </c>
      <c r="Q1151" s="274" t="n">
        <f aca="true">SUM(INDIRECT(CONCATENATE(ADDRESS(ROW(Q1115),COLUMN(Q1115)),":",ADDRESS(ROW()-1,COLUMN()))))</f>
        <v>0</v>
      </c>
      <c r="R1151" s="274" t="n">
        <f aca="true">SUM(INDIRECT(CONCATENATE(ADDRESS(ROW(R1115),COLUMN(R1115)),":",ADDRESS(ROW()-1,COLUMN()))))</f>
        <v>0</v>
      </c>
      <c r="S1151" s="274" t="n">
        <f aca="true">SUM(INDIRECT(CONCATENATE(ADDRESS(ROW(S1115),COLUMN(S1115)),":",ADDRESS(ROW()-1,COLUMN()))))</f>
        <v>0</v>
      </c>
      <c r="T1151" s="175"/>
      <c r="U1151" s="274" t="n">
        <f aca="true">SUM(INDIRECT(CONCATENATE(ADDRESS(ROW(U1115),COLUMN(U1115)),":",ADDRESS(ROW()-1,COLUMN()))))</f>
        <v>0</v>
      </c>
      <c r="V1151" s="274" t="n">
        <f aca="true">SUM(INDIRECT(CONCATENATE(ADDRESS(ROW(V1115),COLUMN(V1115)),":",ADDRESS(ROW()-1,COLUMN()))))</f>
        <v>0</v>
      </c>
      <c r="W1151" s="274" t="n">
        <f aca="true">SUM(INDIRECT(CONCATENATE(ADDRESS(ROW(W1115),COLUMN(W1115)),":",ADDRESS(ROW()-1,COLUMN()))))</f>
        <v>0</v>
      </c>
      <c r="X1151" s="274" t="n">
        <f aca="true">SUM(INDIRECT(CONCATENATE(ADDRESS(ROW(X1115),COLUMN(X1115)),":",ADDRESS(ROW()-1,COLUMN()))))</f>
        <v>0</v>
      </c>
      <c r="Y1151" s="274" t="n">
        <f aca="true">SUM(INDIRECT(CONCATENATE(ADDRESS(ROW(Y1115),COLUMN(Y1115)),":",ADDRESS(ROW()-1,COLUMN()))))</f>
        <v>0</v>
      </c>
      <c r="Z1151" s="274" t="n">
        <f aca="true">SUM(INDIRECT(CONCATENATE(ADDRESS(ROW(Z1115),COLUMN(Z1115)),":",ADDRESS(ROW()-1,COLUMN()))))</f>
        <v>0</v>
      </c>
      <c r="AE1151" s="0" t="n">
        <f aca="false">D1151*F1151*10000*-1</f>
        <v>-0</v>
      </c>
      <c r="AF1151" s="0" t="n">
        <f aca="false">I1151*K1151*10000*-1</f>
        <v>-0</v>
      </c>
      <c r="AG1151" s="0" t="n">
        <f aca="false">AE1151+AF1151</f>
        <v>-0</v>
      </c>
    </row>
    <row r="1152" customFormat="false" ht="12.75" hidden="false" customHeight="false" outlineLevel="0" collapsed="false">
      <c r="AE1152" s="0" t="n">
        <f aca="false">D1152*F1152*10000*-1</f>
        <v>-0</v>
      </c>
      <c r="AF1152" s="0" t="n">
        <f aca="false">I1152*K1152*10000*-1</f>
        <v>-0</v>
      </c>
      <c r="AG1152" s="0" t="n">
        <f aca="false">AE1152+AF1152</f>
        <v>-0</v>
      </c>
    </row>
    <row r="1153" customFormat="false" ht="12.75" hidden="false" customHeight="false" outlineLevel="0" collapsed="false">
      <c r="C1153" s="264" t="n">
        <f aca="false">EOMONTH(C1115,0)+1</f>
        <v>38139</v>
      </c>
      <c r="D1153" s="265"/>
      <c r="E1153" s="266"/>
      <c r="F1153" s="266"/>
      <c r="G1153" s="267"/>
      <c r="I1153" s="265"/>
      <c r="J1153" s="266"/>
      <c r="K1153" s="266"/>
      <c r="L1153" s="268"/>
      <c r="M1153" s="247" t="n">
        <v>0</v>
      </c>
      <c r="N1153" s="175" t="str">
        <f aca="true">IF(D1153="","",xEURO(OFFSET(C1153,-M1153+1,0),E1153,OFFSET(C1153,-M1153+2,0),OFFSET(C1153,-M1153+2,0),OFFSET(C1153,-M1153+3,0)+AB1153,OFFSET(C1153,-M1153+4,0),0,1)*D1153)</f>
        <v/>
      </c>
      <c r="O1153" s="235" t="str">
        <f aca="true">IF(D1153="","",xEURO(OFFSET(C1153,-M1153+1,0),E1153,OFFSET(C1153,-M1153+2,0),OFFSET(C1153,-M1153+2,0),OFFSET(C1153,-M1153+3,0)+AB1153,OFFSET(C1153,-M1153+4,0),0,0))</f>
        <v/>
      </c>
      <c r="P1153" s="175" t="str">
        <f aca="false">IF(D1153="","",(O1153-F1153)*D1153*10)</f>
        <v/>
      </c>
      <c r="Q1153" s="175" t="str">
        <f aca="true">IF(D1153="","",xEURO(OFFSET(C1153,-M1153+1,0),E1153,OFFSET(C1153,-M1153+2,0),OFFSET(C1153,-M1153+2,0),OFFSET(C1153,-M1153+3,0)+AB1153,OFFSET(C1153,-M1153+4,0),0,2)/10*D1153)</f>
        <v/>
      </c>
      <c r="R1153" s="248" t="str">
        <f aca="true">IF(D1153="","",xEURO(OFFSET(C1153,-M1153+1,0),E1153,OFFSET(C1153,-M1153+2,0),OFFSET(C1153,-M1153+2,0),OFFSET(C1153,-M1153+3,0)+AB1153,OFFSET(C1153,-M1153+4,0),0,3)/100*D1153*10000)</f>
        <v/>
      </c>
      <c r="S1153" s="248" t="str">
        <f aca="true">IF(D1153="","",xEURO(OFFSET(C1153,-M1153+1,0),E1153,OFFSET(C1153,-M1153+2,0),OFFSET(C1153,-M1153+2,0),OFFSET(C1153,-M1153+3,0)+AB1153,OFFSET(C1153,-M1153+4,0),0,5)/365.25*D1153*10000)</f>
        <v/>
      </c>
      <c r="U1153" s="175" t="str">
        <f aca="true">IF(I1153="","",xEURO(OFFSET(C1153,-M1153+1,0),J1153,OFFSET(C1153,-M1153+2,0),OFFSET(C1153,-M1153+2,0),OFFSET(C1153,-M1153+3,0)+AC1153,OFFSET(C1153,-M1153+4,0),1,1)*I1153)</f>
        <v/>
      </c>
      <c r="V1153" s="235" t="str">
        <f aca="true">IF(I1153="","",xEURO(OFFSET(C1153,-M1153+1,0),J1153,OFFSET(C1153,-M1153+2,0),OFFSET(C1153,-M1153+2,0),OFFSET(C1153,-M1153+3,0)+AC1153,OFFSET(C1153,-M1153+4,0),1,0))</f>
        <v/>
      </c>
      <c r="W1153" s="175" t="str">
        <f aca="false">IF(I1153="","",(V1153-K1153)*I1153*10)</f>
        <v/>
      </c>
      <c r="X1153" s="175" t="str">
        <f aca="true">IF(I1153="","",xEURO(OFFSET(C1153,-M1153+1,0),J1153,OFFSET(C1153,-M1153+2,0),OFFSET(C1153,-M1153+2,0),OFFSET(C1153,-M1153+3,0)+AC1153,OFFSET(C1153,-M1153+4,0),1,2)/10*I1153)</f>
        <v/>
      </c>
      <c r="Y1153" s="248" t="str">
        <f aca="true">IF(I1153="","",xEURO(OFFSET(C1153,-M1153+1,0),J1153,OFFSET(C1153,-M1153+2,0),OFFSET(C1153,-M1153+2,0),OFFSET(C1153,-M1153+3,0)+AC1153,OFFSET(C1153,-M1153+4,0),1,3)/100*I1153*10000)</f>
        <v/>
      </c>
      <c r="Z1153" s="248" t="str">
        <f aca="true">IF(I1153="","",xEURO(OFFSET(C1153,-M1153+1,0),J1153,OFFSET(C1153,-M1153+2,0),OFFSET(C1153,-M1153+2,0),OFFSET(C1153,-M1153+3,0)+AC1153,OFFSET(C1153,-M1153+4,0),1,5)/365.25*I1153*10000)</f>
        <v/>
      </c>
      <c r="AB1153" s="249" t="str">
        <f aca="true">IF(D1153="","",xCalcSkew(OFFSET(C1153,-M1153,0),E1153-OFFSET(C1153,-M1153+1,0),b)/100)</f>
        <v/>
      </c>
      <c r="AC1153" s="249" t="str">
        <f aca="true">IF(I1153="","",xCalcSkew(OFFSET(C1153,-M1153,0),J1153-OFFSET(C1153,-M1153+1,0),b)/100)</f>
        <v/>
      </c>
      <c r="AE1153" s="0" t="n">
        <f aca="false">D1153*F1153*10000*-1</f>
        <v>-0</v>
      </c>
      <c r="AF1153" s="0" t="n">
        <f aca="false">I1153*K1153*10000*-1</f>
        <v>-0</v>
      </c>
      <c r="AG1153" s="0" t="n">
        <f aca="false">AE1153+AF1153</f>
        <v>-0</v>
      </c>
    </row>
    <row r="1154" customFormat="false" ht="12.75" hidden="false" customHeight="false" outlineLevel="0" collapsed="false">
      <c r="C1154" s="269" t="n">
        <f aca="false">INDEX(Inputs!$1:$65536,MATCH(C1153,Inputs!C:C,0),5)</f>
        <v>3.578</v>
      </c>
      <c r="D1154" s="265"/>
      <c r="E1154" s="266"/>
      <c r="F1154" s="266"/>
      <c r="G1154" s="267"/>
      <c r="I1154" s="265"/>
      <c r="J1154" s="266"/>
      <c r="K1154" s="266"/>
      <c r="L1154" s="268"/>
      <c r="M1154" s="247" t="n">
        <f aca="false">M1153+1</f>
        <v>1</v>
      </c>
      <c r="N1154" s="175" t="str">
        <f aca="true">IF(D1154="","",xEURO(OFFSET(C1154,-M1154+1,0),E1154,OFFSET(C1154,-M1154+2,0),OFFSET(C1154,-M1154+2,0),OFFSET(C1154,-M1154+3,0)+AB1154,OFFSET(C1154,-M1154+4,0),0,1)*D1154)</f>
        <v/>
      </c>
      <c r="O1154" s="235" t="str">
        <f aca="true">IF(D1154="","",xEURO(OFFSET(C1154,-M1154+1,0),E1154,OFFSET(C1154,-M1154+2,0),OFFSET(C1154,-M1154+2,0),OFFSET(C1154,-M1154+3,0)+AB1154,OFFSET(C1154,-M1154+4,0),0,0))</f>
        <v/>
      </c>
      <c r="P1154" s="175" t="str">
        <f aca="false">IF(D1154="","",(O1154-F1154)*D1154*10)</f>
        <v/>
      </c>
      <c r="Q1154" s="175" t="str">
        <f aca="true">IF(D1154="","",xEURO(OFFSET(C1154,-M1154+1,0),E1154,OFFSET(C1154,-M1154+2,0),OFFSET(C1154,-M1154+2,0),OFFSET(C1154,-M1154+3,0)+AB1154,OFFSET(C1154,-M1154+4,0),0,2)/10*D1154)</f>
        <v/>
      </c>
      <c r="R1154" s="248" t="str">
        <f aca="true">IF(D1154="","",xEURO(OFFSET(C1154,-M1154+1,0),E1154,OFFSET(C1154,-M1154+2,0),OFFSET(C1154,-M1154+2,0),OFFSET(C1154,-M1154+3,0)+AB1154,OFFSET(C1154,-M1154+4,0),0,3)/100*D1154*10000)</f>
        <v/>
      </c>
      <c r="S1154" s="248" t="str">
        <f aca="true">IF(D1154="","",xEURO(OFFSET(C1154,-M1154+1,0),E1154,OFFSET(C1154,-M1154+2,0),OFFSET(C1154,-M1154+2,0),OFFSET(C1154,-M1154+3,0)+AB1154,OFFSET(C1154,-M1154+4,0),0,5)/365.25*D1154*10000)</f>
        <v/>
      </c>
      <c r="U1154" s="175" t="str">
        <f aca="true">IF(I1154="","",xEURO(OFFSET(C1154,-M1154+1,0),J1154,OFFSET(C1154,-M1154+2,0),OFFSET(C1154,-M1154+2,0),OFFSET(C1154,-M1154+3,0)+AC1154,OFFSET(C1154,-M1154+4,0),1,1)*I1154)</f>
        <v/>
      </c>
      <c r="V1154" s="235" t="str">
        <f aca="true">IF(I1154="","",xEURO(OFFSET(C1154,-M1154+1,0),J1154,OFFSET(C1154,-M1154+2,0),OFFSET(C1154,-M1154+2,0),OFFSET(C1154,-M1154+3,0)+AC1154,OFFSET(C1154,-M1154+4,0),1,0))</f>
        <v/>
      </c>
      <c r="W1154" s="175" t="str">
        <f aca="false">IF(I1154="","",(V1154-K1154)*I1154*10)</f>
        <v/>
      </c>
      <c r="X1154" s="175" t="str">
        <f aca="true">IF(I1154="","",xEURO(OFFSET(C1154,-M1154+1,0),J1154,OFFSET(C1154,-M1154+2,0),OFFSET(C1154,-M1154+2,0),OFFSET(C1154,-M1154+3,0)+AC1154,OFFSET(C1154,-M1154+4,0),1,2)/10*I1154)</f>
        <v/>
      </c>
      <c r="Y1154" s="248" t="str">
        <f aca="true">IF(I1154="","",xEURO(OFFSET(C1154,-M1154+1,0),J1154,OFFSET(C1154,-M1154+2,0),OFFSET(C1154,-M1154+2,0),OFFSET(C1154,-M1154+3,0)+AC1154,OFFSET(C1154,-M1154+4,0),1,3)/100*I1154*10000)</f>
        <v/>
      </c>
      <c r="Z1154" s="248" t="str">
        <f aca="true">IF(I1154="","",xEURO(OFFSET(C1154,-M1154+1,0),J1154,OFFSET(C1154,-M1154+2,0),OFFSET(C1154,-M1154+2,0),OFFSET(C1154,-M1154+3,0)+AC1154,OFFSET(C1154,-M1154+4,0),1,5)/365.25*I1154*10000)</f>
        <v/>
      </c>
      <c r="AB1154" s="249" t="str">
        <f aca="true">IF(D1154="","",xCalcSkew(OFFSET(C1154,-M1154,0),E1154-OFFSET(C1154,-M1154+1,0),b)/100)</f>
        <v/>
      </c>
      <c r="AC1154" s="249" t="str">
        <f aca="true">IF(I1154="","",xCalcSkew(OFFSET(C1154,-M1154,0),J1154-OFFSET(C1154,-M1154+1,0),b)/100)</f>
        <v/>
      </c>
      <c r="AE1154" s="0" t="n">
        <f aca="false">D1154*F1154*10000*-1</f>
        <v>-0</v>
      </c>
      <c r="AF1154" s="0" t="n">
        <f aca="false">I1154*K1154*10000*-1</f>
        <v>-0</v>
      </c>
      <c r="AG1154" s="0" t="n">
        <f aca="false">AE1154+AF1154</f>
        <v>-0</v>
      </c>
    </row>
    <row r="1155" customFormat="false" ht="12.75" hidden="false" customHeight="false" outlineLevel="0" collapsed="false">
      <c r="C1155" s="249" t="n">
        <f aca="false">INDEX(Inputs!$1:$65536,MATCH(C1153,Inputs!C:C,0),7)</f>
        <v>0.0378480587152934</v>
      </c>
      <c r="D1155" s="265"/>
      <c r="E1155" s="266"/>
      <c r="F1155" s="266"/>
      <c r="G1155" s="267"/>
      <c r="I1155" s="265"/>
      <c r="J1155" s="266"/>
      <c r="K1155" s="266"/>
      <c r="L1155" s="268"/>
      <c r="M1155" s="247" t="n">
        <f aca="false">M1154+1</f>
        <v>2</v>
      </c>
      <c r="N1155" s="175" t="str">
        <f aca="true">IF(D1155="","",xEURO(OFFSET(C1155,-M1155+1,0),E1155,OFFSET(C1155,-M1155+2,0),OFFSET(C1155,-M1155+2,0),OFFSET(C1155,-M1155+3,0)+AB1155,OFFSET(C1155,-M1155+4,0),0,1)*D1155)</f>
        <v/>
      </c>
      <c r="O1155" s="235" t="str">
        <f aca="true">IF(D1155="","",xEURO(OFFSET(C1155,-M1155+1,0),E1155,OFFSET(C1155,-M1155+2,0),OFFSET(C1155,-M1155+2,0),OFFSET(C1155,-M1155+3,0)+AB1155,OFFSET(C1155,-M1155+4,0),0,0))</f>
        <v/>
      </c>
      <c r="P1155" s="175" t="str">
        <f aca="false">IF(D1155="","",(O1155-F1155)*D1155*10)</f>
        <v/>
      </c>
      <c r="Q1155" s="175" t="str">
        <f aca="true">IF(D1155="","",xEURO(OFFSET(C1155,-M1155+1,0),E1155,OFFSET(C1155,-M1155+2,0),OFFSET(C1155,-M1155+2,0),OFFSET(C1155,-M1155+3,0)+AB1155,OFFSET(C1155,-M1155+4,0),0,2)/10*D1155)</f>
        <v/>
      </c>
      <c r="R1155" s="248" t="str">
        <f aca="true">IF(D1155="","",xEURO(OFFSET(C1155,-M1155+1,0),E1155,OFFSET(C1155,-M1155+2,0),OFFSET(C1155,-M1155+2,0),OFFSET(C1155,-M1155+3,0)+AB1155,OFFSET(C1155,-M1155+4,0),0,3)/100*D1155*10000)</f>
        <v/>
      </c>
      <c r="S1155" s="248" t="str">
        <f aca="true">IF(D1155="","",xEURO(OFFSET(C1155,-M1155+1,0),E1155,OFFSET(C1155,-M1155+2,0),OFFSET(C1155,-M1155+2,0),OFFSET(C1155,-M1155+3,0)+AB1155,OFFSET(C1155,-M1155+4,0),0,5)/365.25*D1155*10000)</f>
        <v/>
      </c>
      <c r="U1155" s="175" t="str">
        <f aca="true">IF(I1155="","",xEURO(OFFSET(C1155,-M1155+1,0),J1155,OFFSET(C1155,-M1155+2,0),OFFSET(C1155,-M1155+2,0),OFFSET(C1155,-M1155+3,0)+AC1155,OFFSET(C1155,-M1155+4,0),1,1)*I1155)</f>
        <v/>
      </c>
      <c r="V1155" s="235" t="str">
        <f aca="true">IF(I1155="","",xEURO(OFFSET(C1155,-M1155+1,0),J1155,OFFSET(C1155,-M1155+2,0),OFFSET(C1155,-M1155+2,0),OFFSET(C1155,-M1155+3,0)+AC1155,OFFSET(C1155,-M1155+4,0),1,0))</f>
        <v/>
      </c>
      <c r="W1155" s="175" t="str">
        <f aca="false">IF(I1155="","",(V1155-K1155)*I1155*10)</f>
        <v/>
      </c>
      <c r="X1155" s="175" t="str">
        <f aca="true">IF(I1155="","",xEURO(OFFSET(C1155,-M1155+1,0),J1155,OFFSET(C1155,-M1155+2,0),OFFSET(C1155,-M1155+2,0),OFFSET(C1155,-M1155+3,0)+AC1155,OFFSET(C1155,-M1155+4,0),1,2)/10*I1155)</f>
        <v/>
      </c>
      <c r="Y1155" s="248" t="str">
        <f aca="true">IF(I1155="","",xEURO(OFFSET(C1155,-M1155+1,0),J1155,OFFSET(C1155,-M1155+2,0),OFFSET(C1155,-M1155+2,0),OFFSET(C1155,-M1155+3,0)+AC1155,OFFSET(C1155,-M1155+4,0),1,3)/100*I1155*10000)</f>
        <v/>
      </c>
      <c r="Z1155" s="248" t="str">
        <f aca="true">IF(I1155="","",xEURO(OFFSET(C1155,-M1155+1,0),J1155,OFFSET(C1155,-M1155+2,0),OFFSET(C1155,-M1155+2,0),OFFSET(C1155,-M1155+3,0)+AC1155,OFFSET(C1155,-M1155+4,0),1,5)/365.25*I1155*10000)</f>
        <v/>
      </c>
      <c r="AB1155" s="249" t="str">
        <f aca="true">IF(D1155="","",xCalcSkew(OFFSET(C1155,-M1155,0),E1155-OFFSET(C1155,-M1155+1,0),b)/100)</f>
        <v/>
      </c>
      <c r="AC1155" s="249" t="str">
        <f aca="true">IF(I1155="","",xCalcSkew(OFFSET(C1155,-M1155,0),J1155-OFFSET(C1155,-M1155+1,0),b)/100)</f>
        <v/>
      </c>
      <c r="AE1155" s="0" t="n">
        <f aca="false">D1155*F1155*10000*-1</f>
        <v>-0</v>
      </c>
      <c r="AF1155" s="0" t="n">
        <f aca="false">I1155*K1155*10000*-1</f>
        <v>-0</v>
      </c>
      <c r="AG1155" s="0" t="n">
        <f aca="false">AE1155+AF1155</f>
        <v>-0</v>
      </c>
    </row>
    <row r="1156" customFormat="false" ht="12.75" hidden="false" customHeight="false" outlineLevel="0" collapsed="false">
      <c r="C1156" s="270" t="n">
        <f aca="false">INDEX(Inputs!$1:$65536,MATCH(C1153,Inputs!C:C,0),6)</f>
        <v>0.3225</v>
      </c>
      <c r="D1156" s="265"/>
      <c r="E1156" s="266"/>
      <c r="F1156" s="266"/>
      <c r="G1156" s="267"/>
      <c r="I1156" s="265"/>
      <c r="J1156" s="266"/>
      <c r="K1156" s="266"/>
      <c r="L1156" s="268"/>
      <c r="M1156" s="247" t="n">
        <f aca="false">M1155+1</f>
        <v>3</v>
      </c>
      <c r="N1156" s="175" t="str">
        <f aca="true">IF(D1156="","",xEURO(OFFSET(C1156,-M1156+1,0),E1156,OFFSET(C1156,-M1156+2,0),OFFSET(C1156,-M1156+2,0),OFFSET(C1156,-M1156+3,0)+AB1156,OFFSET(C1156,-M1156+4,0),0,1)*D1156)</f>
        <v/>
      </c>
      <c r="O1156" s="235" t="str">
        <f aca="true">IF(D1156="","",xEURO(OFFSET(C1156,-M1156+1,0),E1156,OFFSET(C1156,-M1156+2,0),OFFSET(C1156,-M1156+2,0),OFFSET(C1156,-M1156+3,0)+AB1156,OFFSET(C1156,-M1156+4,0),0,0))</f>
        <v/>
      </c>
      <c r="P1156" s="175" t="str">
        <f aca="false">IF(D1156="","",(O1156-F1156)*D1156*10)</f>
        <v/>
      </c>
      <c r="Q1156" s="175" t="str">
        <f aca="true">IF(D1156="","",xEURO(OFFSET(C1156,-M1156+1,0),E1156,OFFSET(C1156,-M1156+2,0),OFFSET(C1156,-M1156+2,0),OFFSET(C1156,-M1156+3,0)+AB1156,OFFSET(C1156,-M1156+4,0),0,2)/10*D1156)</f>
        <v/>
      </c>
      <c r="R1156" s="248" t="str">
        <f aca="true">IF(D1156="","",xEURO(OFFSET(C1156,-M1156+1,0),E1156,OFFSET(C1156,-M1156+2,0),OFFSET(C1156,-M1156+2,0),OFFSET(C1156,-M1156+3,0)+AB1156,OFFSET(C1156,-M1156+4,0),0,3)/100*D1156*10000)</f>
        <v/>
      </c>
      <c r="S1156" s="248" t="str">
        <f aca="true">IF(D1156="","",xEURO(OFFSET(C1156,-M1156+1,0),E1156,OFFSET(C1156,-M1156+2,0),OFFSET(C1156,-M1156+2,0),OFFSET(C1156,-M1156+3,0)+AB1156,OFFSET(C1156,-M1156+4,0),0,5)/365.25*D1156*10000)</f>
        <v/>
      </c>
      <c r="U1156" s="175" t="str">
        <f aca="true">IF(I1156="","",xEURO(OFFSET(C1156,-M1156+1,0),J1156,OFFSET(C1156,-M1156+2,0),OFFSET(C1156,-M1156+2,0),OFFSET(C1156,-M1156+3,0)+AC1156,OFFSET(C1156,-M1156+4,0),1,1)*I1156)</f>
        <v/>
      </c>
      <c r="V1156" s="235" t="str">
        <f aca="true">IF(I1156="","",xEURO(OFFSET(C1156,-M1156+1,0),J1156,OFFSET(C1156,-M1156+2,0),OFFSET(C1156,-M1156+2,0),OFFSET(C1156,-M1156+3,0)+AC1156,OFFSET(C1156,-M1156+4,0),1,0))</f>
        <v/>
      </c>
      <c r="W1156" s="175" t="str">
        <f aca="false">IF(I1156="","",(V1156-K1156)*I1156*10)</f>
        <v/>
      </c>
      <c r="X1156" s="175" t="str">
        <f aca="true">IF(I1156="","",xEURO(OFFSET(C1156,-M1156+1,0),J1156,OFFSET(C1156,-M1156+2,0),OFFSET(C1156,-M1156+2,0),OFFSET(C1156,-M1156+3,0)+AC1156,OFFSET(C1156,-M1156+4,0),1,2)/10*I1156)</f>
        <v/>
      </c>
      <c r="Y1156" s="248" t="str">
        <f aca="true">IF(I1156="","",xEURO(OFFSET(C1156,-M1156+1,0),J1156,OFFSET(C1156,-M1156+2,0),OFFSET(C1156,-M1156+2,0),OFFSET(C1156,-M1156+3,0)+AC1156,OFFSET(C1156,-M1156+4,0),1,3)/100*I1156*10000)</f>
        <v/>
      </c>
      <c r="Z1156" s="248" t="str">
        <f aca="true">IF(I1156="","",xEURO(OFFSET(C1156,-M1156+1,0),J1156,OFFSET(C1156,-M1156+2,0),OFFSET(C1156,-M1156+2,0),OFFSET(C1156,-M1156+3,0)+AC1156,OFFSET(C1156,-M1156+4,0),1,5)/365.25*I1156*10000)</f>
        <v/>
      </c>
      <c r="AB1156" s="249" t="str">
        <f aca="true">IF(D1156="","",xCalcSkew(OFFSET(C1156,-M1156,0),E1156-OFFSET(C1156,-M1156+1,0),b)/100)</f>
        <v/>
      </c>
      <c r="AC1156" s="249" t="str">
        <f aca="true">IF(I1156="","",xCalcSkew(OFFSET(C1156,-M1156,0),J1156-OFFSET(C1156,-M1156+1,0),b)/100)</f>
        <v/>
      </c>
      <c r="AE1156" s="0" t="n">
        <f aca="false">D1156*F1156*10000*-1</f>
        <v>-0</v>
      </c>
      <c r="AF1156" s="0" t="n">
        <f aca="false">I1156*K1156*10000*-1</f>
        <v>-0</v>
      </c>
      <c r="AG1156" s="0" t="n">
        <f aca="false">AE1156+AF1156</f>
        <v>-0</v>
      </c>
    </row>
    <row r="1157" customFormat="false" ht="12.75" hidden="false" customHeight="false" outlineLevel="0" collapsed="false">
      <c r="C1157" s="271" t="n">
        <f aca="false">INDEX(Inputs!$1:$65536,MATCH(C1153,Inputs!C:C,0),9)</f>
        <v>921</v>
      </c>
      <c r="D1157" s="265"/>
      <c r="E1157" s="266"/>
      <c r="F1157" s="266"/>
      <c r="G1157" s="267"/>
      <c r="I1157" s="265"/>
      <c r="J1157" s="266"/>
      <c r="K1157" s="266"/>
      <c r="L1157" s="268"/>
      <c r="M1157" s="247" t="n">
        <f aca="false">M1156+1</f>
        <v>4</v>
      </c>
      <c r="N1157" s="175" t="str">
        <f aca="true">IF(D1157="","",xEURO(OFFSET(C1157,-M1157+1,0),E1157,OFFSET(C1157,-M1157+2,0),OFFSET(C1157,-M1157+2,0),OFFSET(C1157,-M1157+3,0)+AB1157,OFFSET(C1157,-M1157+4,0),0,1)*D1157)</f>
        <v/>
      </c>
      <c r="O1157" s="235" t="str">
        <f aca="true">IF(D1157="","",xEURO(OFFSET(C1157,-M1157+1,0),E1157,OFFSET(C1157,-M1157+2,0),OFFSET(C1157,-M1157+2,0),OFFSET(C1157,-M1157+3,0)+AB1157,OFFSET(C1157,-M1157+4,0),0,0))</f>
        <v/>
      </c>
      <c r="P1157" s="175" t="str">
        <f aca="false">IF(D1157="","",(O1157-F1157)*D1157*10)</f>
        <v/>
      </c>
      <c r="Q1157" s="175" t="str">
        <f aca="true">IF(D1157="","",xEURO(OFFSET(C1157,-M1157+1,0),E1157,OFFSET(C1157,-M1157+2,0),OFFSET(C1157,-M1157+2,0),OFFSET(C1157,-M1157+3,0)+AB1157,OFFSET(C1157,-M1157+4,0),0,2)/10*D1157)</f>
        <v/>
      </c>
      <c r="R1157" s="248" t="str">
        <f aca="true">IF(D1157="","",xEURO(OFFSET(C1157,-M1157+1,0),E1157,OFFSET(C1157,-M1157+2,0),OFFSET(C1157,-M1157+2,0),OFFSET(C1157,-M1157+3,0)+AB1157,OFFSET(C1157,-M1157+4,0),0,3)/100*D1157*10000)</f>
        <v/>
      </c>
      <c r="S1157" s="248" t="str">
        <f aca="true">IF(D1157="","",xEURO(OFFSET(C1157,-M1157+1,0),E1157,OFFSET(C1157,-M1157+2,0),OFFSET(C1157,-M1157+2,0),OFFSET(C1157,-M1157+3,0)+AB1157,OFFSET(C1157,-M1157+4,0),0,5)/365.25*D1157*10000)</f>
        <v/>
      </c>
      <c r="U1157" s="175" t="str">
        <f aca="true">IF(I1157="","",xEURO(OFFSET(C1157,-M1157+1,0),J1157,OFFSET(C1157,-M1157+2,0),OFFSET(C1157,-M1157+2,0),OFFSET(C1157,-M1157+3,0)+AC1157,OFFSET(C1157,-M1157+4,0),1,1)*I1157)</f>
        <v/>
      </c>
      <c r="V1157" s="235" t="str">
        <f aca="true">IF(I1157="","",xEURO(OFFSET(C1157,-M1157+1,0),J1157,OFFSET(C1157,-M1157+2,0),OFFSET(C1157,-M1157+2,0),OFFSET(C1157,-M1157+3,0)+AC1157,OFFSET(C1157,-M1157+4,0),1,0))</f>
        <v/>
      </c>
      <c r="W1157" s="175" t="str">
        <f aca="false">IF(I1157="","",(V1157-K1157)*I1157*10)</f>
        <v/>
      </c>
      <c r="X1157" s="175" t="str">
        <f aca="true">IF(I1157="","",xEURO(OFFSET(C1157,-M1157+1,0),J1157,OFFSET(C1157,-M1157+2,0),OFFSET(C1157,-M1157+2,0),OFFSET(C1157,-M1157+3,0)+AC1157,OFFSET(C1157,-M1157+4,0),1,2)/10*I1157)</f>
        <v/>
      </c>
      <c r="Y1157" s="248" t="str">
        <f aca="true">IF(I1157="","",xEURO(OFFSET(C1157,-M1157+1,0),J1157,OFFSET(C1157,-M1157+2,0),OFFSET(C1157,-M1157+2,0),OFFSET(C1157,-M1157+3,0)+AC1157,OFFSET(C1157,-M1157+4,0),1,3)/100*I1157*10000)</f>
        <v/>
      </c>
      <c r="Z1157" s="248" t="str">
        <f aca="true">IF(I1157="","",xEURO(OFFSET(C1157,-M1157+1,0),J1157,OFFSET(C1157,-M1157+2,0),OFFSET(C1157,-M1157+2,0),OFFSET(C1157,-M1157+3,0)+AC1157,OFFSET(C1157,-M1157+4,0),1,5)/365.25*I1157*10000)</f>
        <v/>
      </c>
      <c r="AB1157" s="249" t="str">
        <f aca="true">IF(D1157="","",xCalcSkew(OFFSET(C1157,-M1157,0),E1157-OFFSET(C1157,-M1157+1,0),b)/100)</f>
        <v/>
      </c>
      <c r="AC1157" s="249" t="str">
        <f aca="true">IF(I1157="","",xCalcSkew(OFFSET(C1157,-M1157,0),J1157-OFFSET(C1157,-M1157+1,0),b)/100)</f>
        <v/>
      </c>
      <c r="AE1157" s="0" t="n">
        <f aca="false">D1157*F1157*10000*-1</f>
        <v>-0</v>
      </c>
      <c r="AF1157" s="0" t="n">
        <f aca="false">I1157*K1157*10000*-1</f>
        <v>-0</v>
      </c>
      <c r="AG1157" s="0" t="n">
        <f aca="false">AE1157+AF1157</f>
        <v>-0</v>
      </c>
    </row>
    <row r="1158" customFormat="false" ht="12.75" hidden="false" customHeight="false" outlineLevel="0" collapsed="false">
      <c r="C1158" s="272" t="n">
        <f aca="false">D1189+I1189</f>
        <v>0</v>
      </c>
      <c r="D1158" s="265"/>
      <c r="E1158" s="266"/>
      <c r="F1158" s="266"/>
      <c r="G1158" s="267"/>
      <c r="I1158" s="265"/>
      <c r="J1158" s="266"/>
      <c r="K1158" s="266"/>
      <c r="L1158" s="268"/>
      <c r="M1158" s="247" t="n">
        <f aca="false">M1157+1</f>
        <v>5</v>
      </c>
      <c r="N1158" s="175" t="str">
        <f aca="true">IF(D1158="","",xEURO(OFFSET(C1158,-M1158+1,0),E1158,OFFSET(C1158,-M1158+2,0),OFFSET(C1158,-M1158+2,0),OFFSET(C1158,-M1158+3,0)+AB1158,OFFSET(C1158,-M1158+4,0),0,1)*D1158)</f>
        <v/>
      </c>
      <c r="O1158" s="235" t="str">
        <f aca="true">IF(D1158="","",xEURO(OFFSET(C1158,-M1158+1,0),E1158,OFFSET(C1158,-M1158+2,0),OFFSET(C1158,-M1158+2,0),OFFSET(C1158,-M1158+3,0)+AB1158,OFFSET(C1158,-M1158+4,0),0,0))</f>
        <v/>
      </c>
      <c r="P1158" s="175" t="str">
        <f aca="false">IF(D1158="","",(O1158-F1158)*D1158*10)</f>
        <v/>
      </c>
      <c r="Q1158" s="175" t="str">
        <f aca="true">IF(D1158="","",xEURO(OFFSET(C1158,-M1158+1,0),E1158,OFFSET(C1158,-M1158+2,0),OFFSET(C1158,-M1158+2,0),OFFSET(C1158,-M1158+3,0)+AB1158,OFFSET(C1158,-M1158+4,0),0,2)/10*D1158)</f>
        <v/>
      </c>
      <c r="R1158" s="248" t="str">
        <f aca="true">IF(D1158="","",xEURO(OFFSET(C1158,-M1158+1,0),E1158,OFFSET(C1158,-M1158+2,0),OFFSET(C1158,-M1158+2,0),OFFSET(C1158,-M1158+3,0)+AB1158,OFFSET(C1158,-M1158+4,0),0,3)/100*D1158*10000)</f>
        <v/>
      </c>
      <c r="S1158" s="248" t="str">
        <f aca="true">IF(D1158="","",xEURO(OFFSET(C1158,-M1158+1,0),E1158,OFFSET(C1158,-M1158+2,0),OFFSET(C1158,-M1158+2,0),OFFSET(C1158,-M1158+3,0)+AB1158,OFFSET(C1158,-M1158+4,0),0,5)/365.25*D1158*10000)</f>
        <v/>
      </c>
      <c r="U1158" s="175" t="str">
        <f aca="true">IF(I1158="","",xEURO(OFFSET(C1158,-M1158+1,0),J1158,OFFSET(C1158,-M1158+2,0),OFFSET(C1158,-M1158+2,0),OFFSET(C1158,-M1158+3,0)+AC1158,OFFSET(C1158,-M1158+4,0),1,1)*I1158)</f>
        <v/>
      </c>
      <c r="V1158" s="235" t="str">
        <f aca="true">IF(I1158="","",xEURO(OFFSET(C1158,-M1158+1,0),J1158,OFFSET(C1158,-M1158+2,0),OFFSET(C1158,-M1158+2,0),OFFSET(C1158,-M1158+3,0)+AC1158,OFFSET(C1158,-M1158+4,0),1,0))</f>
        <v/>
      </c>
      <c r="W1158" s="175" t="str">
        <f aca="false">IF(I1158="","",(V1158-K1158)*I1158*10)</f>
        <v/>
      </c>
      <c r="X1158" s="175" t="str">
        <f aca="true">IF(I1158="","",xEURO(OFFSET(C1158,-M1158+1,0),J1158,OFFSET(C1158,-M1158+2,0),OFFSET(C1158,-M1158+2,0),OFFSET(C1158,-M1158+3,0)+AC1158,OFFSET(C1158,-M1158+4,0),1,2)/10*I1158)</f>
        <v/>
      </c>
      <c r="Y1158" s="248" t="str">
        <f aca="true">IF(I1158="","",xEURO(OFFSET(C1158,-M1158+1,0),J1158,OFFSET(C1158,-M1158+2,0),OFFSET(C1158,-M1158+2,0),OFFSET(C1158,-M1158+3,0)+AC1158,OFFSET(C1158,-M1158+4,0),1,3)/100*I1158*10000)</f>
        <v/>
      </c>
      <c r="Z1158" s="248" t="str">
        <f aca="true">IF(I1158="","",xEURO(OFFSET(C1158,-M1158+1,0),J1158,OFFSET(C1158,-M1158+2,0),OFFSET(C1158,-M1158+2,0),OFFSET(C1158,-M1158+3,0)+AC1158,OFFSET(C1158,-M1158+4,0),1,5)/365.25*I1158*10000)</f>
        <v/>
      </c>
      <c r="AB1158" s="249" t="str">
        <f aca="true">IF(D1158="","",xCalcSkew(OFFSET(C1158,-M1158,0),E1158-OFFSET(C1158,-M1158+1,0),b)/100)</f>
        <v/>
      </c>
      <c r="AC1158" s="249" t="str">
        <f aca="true">IF(I1158="","",xCalcSkew(OFFSET(C1158,-M1158,0),J1158-OFFSET(C1158,-M1158+1,0),b)/100)</f>
        <v/>
      </c>
      <c r="AE1158" s="0" t="n">
        <f aca="false">D1158*F1158*10000*-1</f>
        <v>-0</v>
      </c>
      <c r="AF1158" s="0" t="n">
        <f aca="false">I1158*K1158*10000*-1</f>
        <v>-0</v>
      </c>
      <c r="AG1158" s="0" t="n">
        <f aca="false">AE1158+AF1158</f>
        <v>-0</v>
      </c>
    </row>
    <row r="1159" customFormat="false" ht="12.75" hidden="false" customHeight="false" outlineLevel="0" collapsed="false">
      <c r="C1159" s="272" t="n">
        <f aca="false">N1189+U1189</f>
        <v>0</v>
      </c>
      <c r="D1159" s="265"/>
      <c r="E1159" s="266"/>
      <c r="F1159" s="266"/>
      <c r="G1159" s="267"/>
      <c r="I1159" s="265"/>
      <c r="J1159" s="266"/>
      <c r="K1159" s="266"/>
      <c r="L1159" s="268"/>
      <c r="M1159" s="247" t="n">
        <f aca="false">M1158+1</f>
        <v>6</v>
      </c>
      <c r="N1159" s="175" t="str">
        <f aca="true">IF(D1159="","",xEURO(OFFSET(C1159,-M1159+1,0),E1159,OFFSET(C1159,-M1159+2,0),OFFSET(C1159,-M1159+2,0),OFFSET(C1159,-M1159+3,0)+AB1159,OFFSET(C1159,-M1159+4,0),0,1)*D1159)</f>
        <v/>
      </c>
      <c r="O1159" s="235" t="str">
        <f aca="true">IF(D1159="","",xEURO(OFFSET(C1159,-M1159+1,0),E1159,OFFSET(C1159,-M1159+2,0),OFFSET(C1159,-M1159+2,0),OFFSET(C1159,-M1159+3,0)+AB1159,OFFSET(C1159,-M1159+4,0),0,0))</f>
        <v/>
      </c>
      <c r="P1159" s="175" t="str">
        <f aca="false">IF(D1159="","",(O1159-F1159)*D1159*10)</f>
        <v/>
      </c>
      <c r="Q1159" s="175" t="str">
        <f aca="true">IF(D1159="","",xEURO(OFFSET(C1159,-M1159+1,0),E1159,OFFSET(C1159,-M1159+2,0),OFFSET(C1159,-M1159+2,0),OFFSET(C1159,-M1159+3,0)+AB1159,OFFSET(C1159,-M1159+4,0),0,2)/10*D1159)</f>
        <v/>
      </c>
      <c r="R1159" s="248" t="str">
        <f aca="true">IF(D1159="","",xEURO(OFFSET(C1159,-M1159+1,0),E1159,OFFSET(C1159,-M1159+2,0),OFFSET(C1159,-M1159+2,0),OFFSET(C1159,-M1159+3,0)+AB1159,OFFSET(C1159,-M1159+4,0),0,3)/100*D1159*10000)</f>
        <v/>
      </c>
      <c r="S1159" s="248" t="str">
        <f aca="true">IF(D1159="","",xEURO(OFFSET(C1159,-M1159+1,0),E1159,OFFSET(C1159,-M1159+2,0),OFFSET(C1159,-M1159+2,0),OFFSET(C1159,-M1159+3,0)+AB1159,OFFSET(C1159,-M1159+4,0),0,5)/365.25*D1159*10000)</f>
        <v/>
      </c>
      <c r="U1159" s="175" t="str">
        <f aca="true">IF(I1159="","",xEURO(OFFSET(C1159,-M1159+1,0),J1159,OFFSET(C1159,-M1159+2,0),OFFSET(C1159,-M1159+2,0),OFFSET(C1159,-M1159+3,0)+AC1159,OFFSET(C1159,-M1159+4,0),1,1)*I1159)</f>
        <v/>
      </c>
      <c r="V1159" s="235" t="str">
        <f aca="true">IF(I1159="","",xEURO(OFFSET(C1159,-M1159+1,0),J1159,OFFSET(C1159,-M1159+2,0),OFFSET(C1159,-M1159+2,0),OFFSET(C1159,-M1159+3,0)+AC1159,OFFSET(C1159,-M1159+4,0),1,0))</f>
        <v/>
      </c>
      <c r="W1159" s="175" t="str">
        <f aca="false">IF(I1159="","",(V1159-K1159)*I1159*10)</f>
        <v/>
      </c>
      <c r="X1159" s="175" t="str">
        <f aca="true">IF(I1159="","",xEURO(OFFSET(C1159,-M1159+1,0),J1159,OFFSET(C1159,-M1159+2,0),OFFSET(C1159,-M1159+2,0),OFFSET(C1159,-M1159+3,0)+AC1159,OFFSET(C1159,-M1159+4,0),1,2)/10*I1159)</f>
        <v/>
      </c>
      <c r="Y1159" s="248" t="str">
        <f aca="true">IF(I1159="","",xEURO(OFFSET(C1159,-M1159+1,0),J1159,OFFSET(C1159,-M1159+2,0),OFFSET(C1159,-M1159+2,0),OFFSET(C1159,-M1159+3,0)+AC1159,OFFSET(C1159,-M1159+4,0),1,3)/100*I1159*10000)</f>
        <v/>
      </c>
      <c r="Z1159" s="248" t="str">
        <f aca="true">IF(I1159="","",xEURO(OFFSET(C1159,-M1159+1,0),J1159,OFFSET(C1159,-M1159+2,0),OFFSET(C1159,-M1159+2,0),OFFSET(C1159,-M1159+3,0)+AC1159,OFFSET(C1159,-M1159+4,0),1,5)/365.25*I1159*10000)</f>
        <v/>
      </c>
      <c r="AB1159" s="249" t="str">
        <f aca="true">IF(D1159="","",xCalcSkew(OFFSET(C1159,-M1159,0),E1159-OFFSET(C1159,-M1159+1,0),b)/100)</f>
        <v/>
      </c>
      <c r="AC1159" s="249" t="str">
        <f aca="true">IF(I1159="","",xCalcSkew(OFFSET(C1159,-M1159,0),J1159-OFFSET(C1159,-M1159+1,0),b)/100)</f>
        <v/>
      </c>
      <c r="AE1159" s="0" t="n">
        <f aca="false">D1159*F1159*10000*-1</f>
        <v>-0</v>
      </c>
      <c r="AF1159" s="0" t="n">
        <f aca="false">I1159*K1159*10000*-1</f>
        <v>-0</v>
      </c>
      <c r="AG1159" s="0" t="n">
        <f aca="false">AE1159+AF1159</f>
        <v>-0</v>
      </c>
    </row>
    <row r="1160" customFormat="false" ht="12.75" hidden="false" customHeight="false" outlineLevel="0" collapsed="false">
      <c r="C1160" s="273" t="n">
        <f aca="false">Q1189+X1189</f>
        <v>0</v>
      </c>
      <c r="D1160" s="265"/>
      <c r="E1160" s="266"/>
      <c r="F1160" s="266"/>
      <c r="G1160" s="267"/>
      <c r="I1160" s="265"/>
      <c r="J1160" s="266"/>
      <c r="K1160" s="266"/>
      <c r="L1160" s="268"/>
      <c r="M1160" s="247" t="n">
        <f aca="false">M1159+1</f>
        <v>7</v>
      </c>
      <c r="N1160" s="175" t="str">
        <f aca="true">IF(D1160="","",xEURO(OFFSET(C1160,-M1160+1,0),E1160,OFFSET(C1160,-M1160+2,0),OFFSET(C1160,-M1160+2,0),OFFSET(C1160,-M1160+3,0)+AB1160,OFFSET(C1160,-M1160+4,0),0,1)*D1160)</f>
        <v/>
      </c>
      <c r="O1160" s="235" t="str">
        <f aca="true">IF(D1160="","",xEURO(OFFSET(C1160,-M1160+1,0),E1160,OFFSET(C1160,-M1160+2,0),OFFSET(C1160,-M1160+2,0),OFFSET(C1160,-M1160+3,0)+AB1160,OFFSET(C1160,-M1160+4,0),0,0))</f>
        <v/>
      </c>
      <c r="P1160" s="175" t="str">
        <f aca="false">IF(D1160="","",(O1160-F1160)*D1160*10)</f>
        <v/>
      </c>
      <c r="Q1160" s="175" t="str">
        <f aca="true">IF(D1160="","",xEURO(OFFSET(C1160,-M1160+1,0),E1160,OFFSET(C1160,-M1160+2,0),OFFSET(C1160,-M1160+2,0),OFFSET(C1160,-M1160+3,0)+AB1160,OFFSET(C1160,-M1160+4,0),0,2)/10*D1160)</f>
        <v/>
      </c>
      <c r="R1160" s="248" t="str">
        <f aca="true">IF(D1160="","",xEURO(OFFSET(C1160,-M1160+1,0),E1160,OFFSET(C1160,-M1160+2,0),OFFSET(C1160,-M1160+2,0),OFFSET(C1160,-M1160+3,0)+AB1160,OFFSET(C1160,-M1160+4,0),0,3)/100*D1160*10000)</f>
        <v/>
      </c>
      <c r="S1160" s="248" t="str">
        <f aca="true">IF(D1160="","",xEURO(OFFSET(C1160,-M1160+1,0),E1160,OFFSET(C1160,-M1160+2,0),OFFSET(C1160,-M1160+2,0),OFFSET(C1160,-M1160+3,0)+AB1160,OFFSET(C1160,-M1160+4,0),0,5)/365.25*D1160*10000)</f>
        <v/>
      </c>
      <c r="U1160" s="175" t="str">
        <f aca="true">IF(I1160="","",xEURO(OFFSET(C1160,-M1160+1,0),J1160,OFFSET(C1160,-M1160+2,0),OFFSET(C1160,-M1160+2,0),OFFSET(C1160,-M1160+3,0)+AC1160,OFFSET(C1160,-M1160+4,0),1,1)*I1160)</f>
        <v/>
      </c>
      <c r="V1160" s="235" t="str">
        <f aca="true">IF(I1160="","",xEURO(OFFSET(C1160,-M1160+1,0),J1160,OFFSET(C1160,-M1160+2,0),OFFSET(C1160,-M1160+2,0),OFFSET(C1160,-M1160+3,0)+AC1160,OFFSET(C1160,-M1160+4,0),1,0))</f>
        <v/>
      </c>
      <c r="W1160" s="175" t="str">
        <f aca="false">IF(I1160="","",(V1160-K1160)*I1160*10)</f>
        <v/>
      </c>
      <c r="X1160" s="175" t="str">
        <f aca="true">IF(I1160="","",xEURO(OFFSET(C1160,-M1160+1,0),J1160,OFFSET(C1160,-M1160+2,0),OFFSET(C1160,-M1160+2,0),OFFSET(C1160,-M1160+3,0)+AC1160,OFFSET(C1160,-M1160+4,0),1,2)/10*I1160)</f>
        <v/>
      </c>
      <c r="Y1160" s="248" t="str">
        <f aca="true">IF(I1160="","",xEURO(OFFSET(C1160,-M1160+1,0),J1160,OFFSET(C1160,-M1160+2,0),OFFSET(C1160,-M1160+2,0),OFFSET(C1160,-M1160+3,0)+AC1160,OFFSET(C1160,-M1160+4,0),1,3)/100*I1160*10000)</f>
        <v/>
      </c>
      <c r="Z1160" s="248" t="str">
        <f aca="true">IF(I1160="","",xEURO(OFFSET(C1160,-M1160+1,0),J1160,OFFSET(C1160,-M1160+2,0),OFFSET(C1160,-M1160+2,0),OFFSET(C1160,-M1160+3,0)+AC1160,OFFSET(C1160,-M1160+4,0),1,5)/365.25*I1160*10000)</f>
        <v/>
      </c>
      <c r="AB1160" s="249" t="str">
        <f aca="true">IF(D1160="","",xCalcSkew(OFFSET(C1160,-M1160,0),E1160-OFFSET(C1160,-M1160+1,0),b)/100)</f>
        <v/>
      </c>
      <c r="AC1160" s="249" t="str">
        <f aca="true">IF(I1160="","",xCalcSkew(OFFSET(C1160,-M1160,0),J1160-OFFSET(C1160,-M1160+1,0),b)/100)</f>
        <v/>
      </c>
      <c r="AE1160" s="0" t="n">
        <f aca="false">D1160*F1160*10000*-1</f>
        <v>-0</v>
      </c>
      <c r="AF1160" s="0" t="n">
        <f aca="false">I1160*K1160*10000*-1</f>
        <v>-0</v>
      </c>
      <c r="AG1160" s="0" t="n">
        <f aca="false">AE1160+AF1160</f>
        <v>-0</v>
      </c>
    </row>
    <row r="1161" customFormat="false" ht="12.75" hidden="false" customHeight="false" outlineLevel="0" collapsed="false">
      <c r="C1161" s="272" t="n">
        <f aca="false">R1189+Y1189</f>
        <v>0</v>
      </c>
      <c r="D1161" s="265"/>
      <c r="E1161" s="266"/>
      <c r="F1161" s="266"/>
      <c r="G1161" s="267"/>
      <c r="I1161" s="265"/>
      <c r="J1161" s="266"/>
      <c r="K1161" s="266"/>
      <c r="L1161" s="268"/>
      <c r="M1161" s="247" t="n">
        <f aca="false">M1160+1</f>
        <v>8</v>
      </c>
      <c r="N1161" s="175" t="str">
        <f aca="true">IF(D1161="","",xEURO(OFFSET(C1161,-M1161+1,0),E1161,OFFSET(C1161,-M1161+2,0),OFFSET(C1161,-M1161+2,0),OFFSET(C1161,-M1161+3,0)+AB1161,OFFSET(C1161,-M1161+4,0),0,1)*D1161)</f>
        <v/>
      </c>
      <c r="O1161" s="235" t="str">
        <f aca="true">IF(D1161="","",xEURO(OFFSET(C1161,-M1161+1,0),E1161,OFFSET(C1161,-M1161+2,0),OFFSET(C1161,-M1161+2,0),OFFSET(C1161,-M1161+3,0)+AB1161,OFFSET(C1161,-M1161+4,0),0,0))</f>
        <v/>
      </c>
      <c r="P1161" s="175" t="str">
        <f aca="false">IF(D1161="","",(O1161-F1161)*D1161*10)</f>
        <v/>
      </c>
      <c r="Q1161" s="175" t="str">
        <f aca="true">IF(D1161="","",xEURO(OFFSET(C1161,-M1161+1,0),E1161,OFFSET(C1161,-M1161+2,0),OFFSET(C1161,-M1161+2,0),OFFSET(C1161,-M1161+3,0)+AB1161,OFFSET(C1161,-M1161+4,0),0,2)/10*D1161)</f>
        <v/>
      </c>
      <c r="R1161" s="248" t="str">
        <f aca="true">IF(D1161="","",xEURO(OFFSET(C1161,-M1161+1,0),E1161,OFFSET(C1161,-M1161+2,0),OFFSET(C1161,-M1161+2,0),OFFSET(C1161,-M1161+3,0)+AB1161,OFFSET(C1161,-M1161+4,0),0,3)/100*D1161*10000)</f>
        <v/>
      </c>
      <c r="S1161" s="248" t="str">
        <f aca="true">IF(D1161="","",xEURO(OFFSET(C1161,-M1161+1,0),E1161,OFFSET(C1161,-M1161+2,0),OFFSET(C1161,-M1161+2,0),OFFSET(C1161,-M1161+3,0)+AB1161,OFFSET(C1161,-M1161+4,0),0,5)/365.25*D1161*10000)</f>
        <v/>
      </c>
      <c r="U1161" s="175" t="str">
        <f aca="true">IF(I1161="","",xEURO(OFFSET(C1161,-M1161+1,0),J1161,OFFSET(C1161,-M1161+2,0),OFFSET(C1161,-M1161+2,0),OFFSET(C1161,-M1161+3,0)+AC1161,OFFSET(C1161,-M1161+4,0),1,1)*I1161)</f>
        <v/>
      </c>
      <c r="V1161" s="235" t="str">
        <f aca="true">IF(I1161="","",xEURO(OFFSET(C1161,-M1161+1,0),J1161,OFFSET(C1161,-M1161+2,0),OFFSET(C1161,-M1161+2,0),OFFSET(C1161,-M1161+3,0)+AC1161,OFFSET(C1161,-M1161+4,0),1,0))</f>
        <v/>
      </c>
      <c r="W1161" s="175" t="str">
        <f aca="false">IF(I1161="","",(V1161-K1161)*I1161*10)</f>
        <v/>
      </c>
      <c r="X1161" s="175" t="str">
        <f aca="true">IF(I1161="","",xEURO(OFFSET(C1161,-M1161+1,0),J1161,OFFSET(C1161,-M1161+2,0),OFFSET(C1161,-M1161+2,0),OFFSET(C1161,-M1161+3,0)+AC1161,OFFSET(C1161,-M1161+4,0),1,2)/10*I1161)</f>
        <v/>
      </c>
      <c r="Y1161" s="248" t="str">
        <f aca="true">IF(I1161="","",xEURO(OFFSET(C1161,-M1161+1,0),J1161,OFFSET(C1161,-M1161+2,0),OFFSET(C1161,-M1161+2,0),OFFSET(C1161,-M1161+3,0)+AC1161,OFFSET(C1161,-M1161+4,0),1,3)/100*I1161*10000)</f>
        <v/>
      </c>
      <c r="Z1161" s="248" t="str">
        <f aca="true">IF(I1161="","",xEURO(OFFSET(C1161,-M1161+1,0),J1161,OFFSET(C1161,-M1161+2,0),OFFSET(C1161,-M1161+2,0),OFFSET(C1161,-M1161+3,0)+AC1161,OFFSET(C1161,-M1161+4,0),1,5)/365.25*I1161*10000)</f>
        <v/>
      </c>
      <c r="AB1161" s="249" t="str">
        <f aca="true">IF(D1161="","",xCalcSkew(OFFSET(C1161,-M1161,0),E1161-OFFSET(C1161,-M1161+1,0),b)/100)</f>
        <v/>
      </c>
      <c r="AC1161" s="249" t="str">
        <f aca="true">IF(I1161="","",xCalcSkew(OFFSET(C1161,-M1161,0),J1161-OFFSET(C1161,-M1161+1,0),b)/100)</f>
        <v/>
      </c>
      <c r="AE1161" s="0" t="n">
        <f aca="false">D1161*F1161*10000*-1</f>
        <v>-0</v>
      </c>
      <c r="AF1161" s="0" t="n">
        <f aca="false">I1161*K1161*10000*-1</f>
        <v>-0</v>
      </c>
      <c r="AG1161" s="0" t="n">
        <f aca="false">AE1161+AF1161</f>
        <v>-0</v>
      </c>
    </row>
    <row r="1162" customFormat="false" ht="12.75" hidden="false" customHeight="false" outlineLevel="0" collapsed="false">
      <c r="C1162" s="272" t="n">
        <f aca="false">S1189+Z1189</f>
        <v>0</v>
      </c>
      <c r="D1162" s="265"/>
      <c r="E1162" s="266"/>
      <c r="F1162" s="266"/>
      <c r="G1162" s="267"/>
      <c r="I1162" s="265"/>
      <c r="J1162" s="266"/>
      <c r="K1162" s="266"/>
      <c r="L1162" s="268"/>
      <c r="M1162" s="247" t="n">
        <f aca="false">M1161+1</f>
        <v>9</v>
      </c>
      <c r="N1162" s="175" t="str">
        <f aca="true">IF(D1162="","",xEURO(OFFSET(C1162,-M1162+1,0),E1162,OFFSET(C1162,-M1162+2,0),OFFSET(C1162,-M1162+2,0),OFFSET(C1162,-M1162+3,0)+AB1162,OFFSET(C1162,-M1162+4,0),0,1)*D1162)</f>
        <v/>
      </c>
      <c r="O1162" s="235" t="str">
        <f aca="true">IF(D1162="","",xEURO(OFFSET(C1162,-M1162+1,0),E1162,OFFSET(C1162,-M1162+2,0),OFFSET(C1162,-M1162+2,0),OFFSET(C1162,-M1162+3,0)+AB1162,OFFSET(C1162,-M1162+4,0),0,0))</f>
        <v/>
      </c>
      <c r="P1162" s="175" t="str">
        <f aca="false">IF(D1162="","",(O1162-F1162)*D1162*10)</f>
        <v/>
      </c>
      <c r="Q1162" s="175" t="str">
        <f aca="true">IF(D1162="","",xEURO(OFFSET(C1162,-M1162+1,0),E1162,OFFSET(C1162,-M1162+2,0),OFFSET(C1162,-M1162+2,0),OFFSET(C1162,-M1162+3,0)+AB1162,OFFSET(C1162,-M1162+4,0),0,2)/10*D1162)</f>
        <v/>
      </c>
      <c r="R1162" s="248" t="str">
        <f aca="true">IF(D1162="","",xEURO(OFFSET(C1162,-M1162+1,0),E1162,OFFSET(C1162,-M1162+2,0),OFFSET(C1162,-M1162+2,0),OFFSET(C1162,-M1162+3,0)+AB1162,OFFSET(C1162,-M1162+4,0),0,3)/100*D1162*10000)</f>
        <v/>
      </c>
      <c r="S1162" s="248" t="str">
        <f aca="true">IF(D1162="","",xEURO(OFFSET(C1162,-M1162+1,0),E1162,OFFSET(C1162,-M1162+2,0),OFFSET(C1162,-M1162+2,0),OFFSET(C1162,-M1162+3,0)+AB1162,OFFSET(C1162,-M1162+4,0),0,5)/365.25*D1162*10000)</f>
        <v/>
      </c>
      <c r="U1162" s="175" t="str">
        <f aca="true">IF(I1162="","",xEURO(OFFSET(C1162,-M1162+1,0),J1162,OFFSET(C1162,-M1162+2,0),OFFSET(C1162,-M1162+2,0),OFFSET(C1162,-M1162+3,0)+AC1162,OFFSET(C1162,-M1162+4,0),1,1)*I1162)</f>
        <v/>
      </c>
      <c r="V1162" s="235" t="str">
        <f aca="true">IF(I1162="","",xEURO(OFFSET(C1162,-M1162+1,0),J1162,OFFSET(C1162,-M1162+2,0),OFFSET(C1162,-M1162+2,0),OFFSET(C1162,-M1162+3,0)+AC1162,OFFSET(C1162,-M1162+4,0),1,0))</f>
        <v/>
      </c>
      <c r="W1162" s="175" t="str">
        <f aca="false">IF(I1162="","",(V1162-K1162)*I1162*10)</f>
        <v/>
      </c>
      <c r="X1162" s="175" t="str">
        <f aca="true">IF(I1162="","",xEURO(OFFSET(C1162,-M1162+1,0),J1162,OFFSET(C1162,-M1162+2,0),OFFSET(C1162,-M1162+2,0),OFFSET(C1162,-M1162+3,0)+AC1162,OFFSET(C1162,-M1162+4,0),1,2)/10*I1162)</f>
        <v/>
      </c>
      <c r="Y1162" s="248" t="str">
        <f aca="true">IF(I1162="","",xEURO(OFFSET(C1162,-M1162+1,0),J1162,OFFSET(C1162,-M1162+2,0),OFFSET(C1162,-M1162+2,0),OFFSET(C1162,-M1162+3,0)+AC1162,OFFSET(C1162,-M1162+4,0),1,3)/100*I1162*10000)</f>
        <v/>
      </c>
      <c r="Z1162" s="248" t="str">
        <f aca="true">IF(I1162="","",xEURO(OFFSET(C1162,-M1162+1,0),J1162,OFFSET(C1162,-M1162+2,0),OFFSET(C1162,-M1162+2,0),OFFSET(C1162,-M1162+3,0)+AC1162,OFFSET(C1162,-M1162+4,0),1,5)/365.25*I1162*10000)</f>
        <v/>
      </c>
      <c r="AB1162" s="249" t="str">
        <f aca="true">IF(D1162="","",xCalcSkew(OFFSET(C1162,-M1162,0),E1162-OFFSET(C1162,-M1162+1,0),b)/100)</f>
        <v/>
      </c>
      <c r="AC1162" s="249" t="str">
        <f aca="true">IF(I1162="","",xCalcSkew(OFFSET(C1162,-M1162,0),J1162-OFFSET(C1162,-M1162+1,0),b)/100)</f>
        <v/>
      </c>
      <c r="AE1162" s="0" t="n">
        <f aca="false">D1162*F1162*10000*-1</f>
        <v>-0</v>
      </c>
      <c r="AF1162" s="0" t="n">
        <f aca="false">I1162*K1162*10000*-1</f>
        <v>-0</v>
      </c>
      <c r="AG1162" s="0" t="n">
        <f aca="false">AE1162+AF1162</f>
        <v>-0</v>
      </c>
    </row>
    <row r="1163" customFormat="false" ht="12.75" hidden="false" customHeight="false" outlineLevel="0" collapsed="false">
      <c r="C1163" s="272" t="n">
        <f aca="false">P1189+W1189</f>
        <v>0</v>
      </c>
      <c r="D1163" s="265"/>
      <c r="E1163" s="266"/>
      <c r="F1163" s="266"/>
      <c r="G1163" s="267"/>
      <c r="I1163" s="265"/>
      <c r="J1163" s="266"/>
      <c r="K1163" s="266"/>
      <c r="L1163" s="268"/>
      <c r="M1163" s="247" t="n">
        <f aca="false">M1162+1</f>
        <v>10</v>
      </c>
      <c r="N1163" s="175" t="str">
        <f aca="true">IF(D1163="","",xEURO(OFFSET(C1163,-M1163+1,0),E1163,OFFSET(C1163,-M1163+2,0),OFFSET(C1163,-M1163+2,0),OFFSET(C1163,-M1163+3,0)+AB1163,OFFSET(C1163,-M1163+4,0),0,1)*D1163)</f>
        <v/>
      </c>
      <c r="O1163" s="235" t="str">
        <f aca="true">IF(D1163="","",xEURO(OFFSET(C1163,-M1163+1,0),E1163,OFFSET(C1163,-M1163+2,0),OFFSET(C1163,-M1163+2,0),OFFSET(C1163,-M1163+3,0)+AB1163,OFFSET(C1163,-M1163+4,0),0,0))</f>
        <v/>
      </c>
      <c r="P1163" s="175" t="str">
        <f aca="false">IF(D1163="","",(O1163-F1163)*D1163*10)</f>
        <v/>
      </c>
      <c r="Q1163" s="175" t="str">
        <f aca="true">IF(D1163="","",xEURO(OFFSET(C1163,-M1163+1,0),E1163,OFFSET(C1163,-M1163+2,0),OFFSET(C1163,-M1163+2,0),OFFSET(C1163,-M1163+3,0)+AB1163,OFFSET(C1163,-M1163+4,0),0,2)/10*D1163)</f>
        <v/>
      </c>
      <c r="R1163" s="248" t="str">
        <f aca="true">IF(D1163="","",xEURO(OFFSET(C1163,-M1163+1,0),E1163,OFFSET(C1163,-M1163+2,0),OFFSET(C1163,-M1163+2,0),OFFSET(C1163,-M1163+3,0)+AB1163,OFFSET(C1163,-M1163+4,0),0,3)/100*D1163*10000)</f>
        <v/>
      </c>
      <c r="S1163" s="248" t="str">
        <f aca="true">IF(D1163="","",xEURO(OFFSET(C1163,-M1163+1,0),E1163,OFFSET(C1163,-M1163+2,0),OFFSET(C1163,-M1163+2,0),OFFSET(C1163,-M1163+3,0)+AB1163,OFFSET(C1163,-M1163+4,0),0,5)/365.25*D1163*10000)</f>
        <v/>
      </c>
      <c r="U1163" s="175" t="str">
        <f aca="true">IF(I1163="","",xEURO(OFFSET(C1163,-M1163+1,0),J1163,OFFSET(C1163,-M1163+2,0),OFFSET(C1163,-M1163+2,0),OFFSET(C1163,-M1163+3,0)+AC1163,OFFSET(C1163,-M1163+4,0),1,1)*I1163)</f>
        <v/>
      </c>
      <c r="V1163" s="235" t="str">
        <f aca="true">IF(I1163="","",xEURO(OFFSET(C1163,-M1163+1,0),J1163,OFFSET(C1163,-M1163+2,0),OFFSET(C1163,-M1163+2,0),OFFSET(C1163,-M1163+3,0)+AC1163,OFFSET(C1163,-M1163+4,0),1,0))</f>
        <v/>
      </c>
      <c r="W1163" s="175" t="str">
        <f aca="false">IF(I1163="","",(V1163-K1163)*I1163*10)</f>
        <v/>
      </c>
      <c r="X1163" s="175" t="str">
        <f aca="true">IF(I1163="","",xEURO(OFFSET(C1163,-M1163+1,0),J1163,OFFSET(C1163,-M1163+2,0),OFFSET(C1163,-M1163+2,0),OFFSET(C1163,-M1163+3,0)+AC1163,OFFSET(C1163,-M1163+4,0),1,2)/10*I1163)</f>
        <v/>
      </c>
      <c r="Y1163" s="248" t="str">
        <f aca="true">IF(I1163="","",xEURO(OFFSET(C1163,-M1163+1,0),J1163,OFFSET(C1163,-M1163+2,0),OFFSET(C1163,-M1163+2,0),OFFSET(C1163,-M1163+3,0)+AC1163,OFFSET(C1163,-M1163+4,0),1,3)/100*I1163*10000)</f>
        <v/>
      </c>
      <c r="Z1163" s="248" t="str">
        <f aca="true">IF(I1163="","",xEURO(OFFSET(C1163,-M1163+1,0),J1163,OFFSET(C1163,-M1163+2,0),OFFSET(C1163,-M1163+2,0),OFFSET(C1163,-M1163+3,0)+AC1163,OFFSET(C1163,-M1163+4,0),1,5)/365.25*I1163*10000)</f>
        <v/>
      </c>
      <c r="AB1163" s="249" t="str">
        <f aca="true">IF(D1163="","",xCalcSkew(OFFSET(C1163,-M1163,0),E1163-OFFSET(C1163,-M1163+1,0),b)/100)</f>
        <v/>
      </c>
      <c r="AC1163" s="249" t="str">
        <f aca="true">IF(I1163="","",xCalcSkew(OFFSET(C1163,-M1163,0),J1163-OFFSET(C1163,-M1163+1,0),b)/100)</f>
        <v/>
      </c>
      <c r="AE1163" s="0" t="n">
        <f aca="false">D1163*F1163*10000*-1</f>
        <v>-0</v>
      </c>
      <c r="AF1163" s="0" t="n">
        <f aca="false">I1163*K1163*10000*-1</f>
        <v>-0</v>
      </c>
      <c r="AG1163" s="0" t="n">
        <f aca="false">AE1163+AF1163</f>
        <v>-0</v>
      </c>
    </row>
    <row r="1164" customFormat="false" ht="12.75" hidden="false" customHeight="false" outlineLevel="0" collapsed="false">
      <c r="D1164" s="265"/>
      <c r="E1164" s="266"/>
      <c r="F1164" s="266"/>
      <c r="G1164" s="267"/>
      <c r="I1164" s="265"/>
      <c r="J1164" s="266"/>
      <c r="K1164" s="266"/>
      <c r="L1164" s="268"/>
      <c r="M1164" s="247" t="n">
        <f aca="false">M1163+1</f>
        <v>11</v>
      </c>
      <c r="N1164" s="175" t="str">
        <f aca="true">IF(D1164="","",xEURO(OFFSET(C1164,-M1164+1,0),E1164,OFFSET(C1164,-M1164+2,0),OFFSET(C1164,-M1164+2,0),OFFSET(C1164,-M1164+3,0)+AB1164,OFFSET(C1164,-M1164+4,0),0,1)*D1164)</f>
        <v/>
      </c>
      <c r="O1164" s="235" t="str">
        <f aca="true">IF(D1164="","",xEURO(OFFSET(C1164,-M1164+1,0),E1164,OFFSET(C1164,-M1164+2,0),OFFSET(C1164,-M1164+2,0),OFFSET(C1164,-M1164+3,0)+AB1164,OFFSET(C1164,-M1164+4,0),0,0))</f>
        <v/>
      </c>
      <c r="P1164" s="175" t="str">
        <f aca="false">IF(D1164="","",(O1164-F1164)*D1164*10)</f>
        <v/>
      </c>
      <c r="Q1164" s="175" t="str">
        <f aca="true">IF(D1164="","",xEURO(OFFSET(C1164,-M1164+1,0),E1164,OFFSET(C1164,-M1164+2,0),OFFSET(C1164,-M1164+2,0),OFFSET(C1164,-M1164+3,0)+AB1164,OFFSET(C1164,-M1164+4,0),0,2)/10*D1164)</f>
        <v/>
      </c>
      <c r="R1164" s="248" t="str">
        <f aca="true">IF(D1164="","",xEURO(OFFSET(C1164,-M1164+1,0),E1164,OFFSET(C1164,-M1164+2,0),OFFSET(C1164,-M1164+2,0),OFFSET(C1164,-M1164+3,0)+AB1164,OFFSET(C1164,-M1164+4,0),0,3)/100*D1164*10000)</f>
        <v/>
      </c>
      <c r="S1164" s="248" t="str">
        <f aca="true">IF(D1164="","",xEURO(OFFSET(C1164,-M1164+1,0),E1164,OFFSET(C1164,-M1164+2,0),OFFSET(C1164,-M1164+2,0),OFFSET(C1164,-M1164+3,0)+AB1164,OFFSET(C1164,-M1164+4,0),0,5)/365.25*D1164*10000)</f>
        <v/>
      </c>
      <c r="U1164" s="175" t="str">
        <f aca="true">IF(I1164="","",xEURO(OFFSET(C1164,-M1164+1,0),J1164,OFFSET(C1164,-M1164+2,0),OFFSET(C1164,-M1164+2,0),OFFSET(C1164,-M1164+3,0)+AC1164,OFFSET(C1164,-M1164+4,0),1,1)*I1164)</f>
        <v/>
      </c>
      <c r="V1164" s="235" t="str">
        <f aca="true">IF(I1164="","",xEURO(OFFSET(C1164,-M1164+1,0),J1164,OFFSET(C1164,-M1164+2,0),OFFSET(C1164,-M1164+2,0),OFFSET(C1164,-M1164+3,0)+AC1164,OFFSET(C1164,-M1164+4,0),1,0))</f>
        <v/>
      </c>
      <c r="W1164" s="175" t="str">
        <f aca="false">IF(I1164="","",(V1164-K1164)*I1164*10)</f>
        <v/>
      </c>
      <c r="X1164" s="175" t="str">
        <f aca="true">IF(I1164="","",xEURO(OFFSET(C1164,-M1164+1,0),J1164,OFFSET(C1164,-M1164+2,0),OFFSET(C1164,-M1164+2,0),OFFSET(C1164,-M1164+3,0)+AC1164,OFFSET(C1164,-M1164+4,0),1,2)/10*I1164)</f>
        <v/>
      </c>
      <c r="Y1164" s="248" t="str">
        <f aca="true">IF(I1164="","",xEURO(OFFSET(C1164,-M1164+1,0),J1164,OFFSET(C1164,-M1164+2,0),OFFSET(C1164,-M1164+2,0),OFFSET(C1164,-M1164+3,0)+AC1164,OFFSET(C1164,-M1164+4,0),1,3)/100*I1164*10000)</f>
        <v/>
      </c>
      <c r="Z1164" s="248" t="str">
        <f aca="true">IF(I1164="","",xEURO(OFFSET(C1164,-M1164+1,0),J1164,OFFSET(C1164,-M1164+2,0),OFFSET(C1164,-M1164+2,0),OFFSET(C1164,-M1164+3,0)+AC1164,OFFSET(C1164,-M1164+4,0),1,5)/365.25*I1164*10000)</f>
        <v/>
      </c>
      <c r="AB1164" s="249" t="str">
        <f aca="true">IF(D1164="","",xCalcSkew(OFFSET(C1164,-M1164,0),E1164-OFFSET(C1164,-M1164+1,0),b)/100)</f>
        <v/>
      </c>
      <c r="AC1164" s="249" t="str">
        <f aca="true">IF(I1164="","",xCalcSkew(OFFSET(C1164,-M1164,0),J1164-OFFSET(C1164,-M1164+1,0),b)/100)</f>
        <v/>
      </c>
      <c r="AE1164" s="0" t="n">
        <f aca="false">D1164*F1164*10000*-1</f>
        <v>-0</v>
      </c>
      <c r="AF1164" s="0" t="n">
        <f aca="false">I1164*K1164*10000*-1</f>
        <v>-0</v>
      </c>
      <c r="AG1164" s="0" t="n">
        <f aca="false">AE1164+AF1164</f>
        <v>-0</v>
      </c>
    </row>
    <row r="1165" customFormat="false" ht="12.75" hidden="false" customHeight="false" outlineLevel="0" collapsed="false">
      <c r="D1165" s="265"/>
      <c r="E1165" s="266"/>
      <c r="F1165" s="266"/>
      <c r="G1165" s="267"/>
      <c r="I1165" s="265"/>
      <c r="J1165" s="266"/>
      <c r="K1165" s="266"/>
      <c r="L1165" s="268"/>
      <c r="M1165" s="247" t="n">
        <f aca="false">M1164+1</f>
        <v>12</v>
      </c>
      <c r="N1165" s="175" t="str">
        <f aca="true">IF(D1165="","",xEURO(OFFSET(C1165,-M1165+1,0),E1165,OFFSET(C1165,-M1165+2,0),OFFSET(C1165,-M1165+2,0),OFFSET(C1165,-M1165+3,0)+AB1165,OFFSET(C1165,-M1165+4,0),0,1)*D1165)</f>
        <v/>
      </c>
      <c r="O1165" s="235" t="str">
        <f aca="true">IF(D1165="","",xEURO(OFFSET(C1165,-M1165+1,0),E1165,OFFSET(C1165,-M1165+2,0),OFFSET(C1165,-M1165+2,0),OFFSET(C1165,-M1165+3,0)+AB1165,OFFSET(C1165,-M1165+4,0),0,0))</f>
        <v/>
      </c>
      <c r="P1165" s="175" t="str">
        <f aca="false">IF(D1165="","",(O1165-F1165)*D1165*10)</f>
        <v/>
      </c>
      <c r="Q1165" s="175" t="str">
        <f aca="true">IF(D1165="","",xEURO(OFFSET(C1165,-M1165+1,0),E1165,OFFSET(C1165,-M1165+2,0),OFFSET(C1165,-M1165+2,0),OFFSET(C1165,-M1165+3,0)+AB1165,OFFSET(C1165,-M1165+4,0),0,2)/10*D1165)</f>
        <v/>
      </c>
      <c r="R1165" s="248" t="str">
        <f aca="true">IF(D1165="","",xEURO(OFFSET(C1165,-M1165+1,0),E1165,OFFSET(C1165,-M1165+2,0),OFFSET(C1165,-M1165+2,0),OFFSET(C1165,-M1165+3,0)+AB1165,OFFSET(C1165,-M1165+4,0),0,3)/100*D1165*10000)</f>
        <v/>
      </c>
      <c r="S1165" s="248" t="str">
        <f aca="true">IF(D1165="","",xEURO(OFFSET(C1165,-M1165+1,0),E1165,OFFSET(C1165,-M1165+2,0),OFFSET(C1165,-M1165+2,0),OFFSET(C1165,-M1165+3,0)+AB1165,OFFSET(C1165,-M1165+4,0),0,5)/365.25*D1165*10000)</f>
        <v/>
      </c>
      <c r="U1165" s="175" t="str">
        <f aca="true">IF(I1165="","",xEURO(OFFSET(C1165,-M1165+1,0),J1165,OFFSET(C1165,-M1165+2,0),OFFSET(C1165,-M1165+2,0),OFFSET(C1165,-M1165+3,0)+AC1165,OFFSET(C1165,-M1165+4,0),1,1)*I1165)</f>
        <v/>
      </c>
      <c r="V1165" s="235" t="str">
        <f aca="true">IF(I1165="","",xEURO(OFFSET(C1165,-M1165+1,0),J1165,OFFSET(C1165,-M1165+2,0),OFFSET(C1165,-M1165+2,0),OFFSET(C1165,-M1165+3,0)+AC1165,OFFSET(C1165,-M1165+4,0),1,0))</f>
        <v/>
      </c>
      <c r="W1165" s="175" t="str">
        <f aca="false">IF(I1165="","",(V1165-K1165)*I1165*10)</f>
        <v/>
      </c>
      <c r="X1165" s="175" t="str">
        <f aca="true">IF(I1165="","",xEURO(OFFSET(C1165,-M1165+1,0),J1165,OFFSET(C1165,-M1165+2,0),OFFSET(C1165,-M1165+2,0),OFFSET(C1165,-M1165+3,0)+AC1165,OFFSET(C1165,-M1165+4,0),1,2)/10*I1165)</f>
        <v/>
      </c>
      <c r="Y1165" s="248" t="str">
        <f aca="true">IF(I1165="","",xEURO(OFFSET(C1165,-M1165+1,0),J1165,OFFSET(C1165,-M1165+2,0),OFFSET(C1165,-M1165+2,0),OFFSET(C1165,-M1165+3,0)+AC1165,OFFSET(C1165,-M1165+4,0),1,3)/100*I1165*10000)</f>
        <v/>
      </c>
      <c r="Z1165" s="248" t="str">
        <f aca="true">IF(I1165="","",xEURO(OFFSET(C1165,-M1165+1,0),J1165,OFFSET(C1165,-M1165+2,0),OFFSET(C1165,-M1165+2,0),OFFSET(C1165,-M1165+3,0)+AC1165,OFFSET(C1165,-M1165+4,0),1,5)/365.25*I1165*10000)</f>
        <v/>
      </c>
      <c r="AB1165" s="249" t="str">
        <f aca="true">IF(D1165="","",xCalcSkew(OFFSET(C1165,-M1165,0),E1165-OFFSET(C1165,-M1165+1,0),b)/100)</f>
        <v/>
      </c>
      <c r="AC1165" s="249" t="str">
        <f aca="true">IF(I1165="","",xCalcSkew(OFFSET(C1165,-M1165,0),J1165-OFFSET(C1165,-M1165+1,0),b)/100)</f>
        <v/>
      </c>
      <c r="AE1165" s="0" t="n">
        <f aca="false">D1165*F1165*10000*-1</f>
        <v>-0</v>
      </c>
      <c r="AF1165" s="0" t="n">
        <f aca="false">I1165*K1165*10000*-1</f>
        <v>-0</v>
      </c>
      <c r="AG1165" s="0" t="n">
        <f aca="false">AE1165+AF1165</f>
        <v>-0</v>
      </c>
    </row>
    <row r="1166" customFormat="false" ht="12.75" hidden="false" customHeight="false" outlineLevel="0" collapsed="false">
      <c r="D1166" s="265"/>
      <c r="E1166" s="266"/>
      <c r="F1166" s="266"/>
      <c r="G1166" s="267"/>
      <c r="I1166" s="265"/>
      <c r="J1166" s="266"/>
      <c r="K1166" s="266"/>
      <c r="L1166" s="268"/>
      <c r="M1166" s="247" t="n">
        <f aca="false">M1165+1</f>
        <v>13</v>
      </c>
      <c r="N1166" s="175" t="str">
        <f aca="true">IF(D1166="","",xEURO(OFFSET(C1166,-M1166+1,0),E1166,OFFSET(C1166,-M1166+2,0),OFFSET(C1166,-M1166+2,0),OFFSET(C1166,-M1166+3,0)+AB1166,OFFSET(C1166,-M1166+4,0),0,1)*D1166)</f>
        <v/>
      </c>
      <c r="O1166" s="235" t="str">
        <f aca="true">IF(D1166="","",xEURO(OFFSET(C1166,-M1166+1,0),E1166,OFFSET(C1166,-M1166+2,0),OFFSET(C1166,-M1166+2,0),OFFSET(C1166,-M1166+3,0)+AB1166,OFFSET(C1166,-M1166+4,0),0,0))</f>
        <v/>
      </c>
      <c r="P1166" s="175" t="str">
        <f aca="false">IF(D1166="","",(O1166-F1166)*D1166*10)</f>
        <v/>
      </c>
      <c r="Q1166" s="175" t="str">
        <f aca="true">IF(D1166="","",xEURO(OFFSET(C1166,-M1166+1,0),E1166,OFFSET(C1166,-M1166+2,0),OFFSET(C1166,-M1166+2,0),OFFSET(C1166,-M1166+3,0)+AB1166,OFFSET(C1166,-M1166+4,0),0,2)/10*D1166)</f>
        <v/>
      </c>
      <c r="R1166" s="248" t="str">
        <f aca="true">IF(D1166="","",xEURO(OFFSET(C1166,-M1166+1,0),E1166,OFFSET(C1166,-M1166+2,0),OFFSET(C1166,-M1166+2,0),OFFSET(C1166,-M1166+3,0)+AB1166,OFFSET(C1166,-M1166+4,0),0,3)/100*D1166*10000)</f>
        <v/>
      </c>
      <c r="S1166" s="248" t="str">
        <f aca="true">IF(D1166="","",xEURO(OFFSET(C1166,-M1166+1,0),E1166,OFFSET(C1166,-M1166+2,0),OFFSET(C1166,-M1166+2,0),OFFSET(C1166,-M1166+3,0)+AB1166,OFFSET(C1166,-M1166+4,0),0,5)/365.25*D1166*10000)</f>
        <v/>
      </c>
      <c r="U1166" s="175" t="str">
        <f aca="true">IF(I1166="","",xEURO(OFFSET(C1166,-M1166+1,0),J1166,OFFSET(C1166,-M1166+2,0),OFFSET(C1166,-M1166+2,0),OFFSET(C1166,-M1166+3,0)+AC1166,OFFSET(C1166,-M1166+4,0),1,1)*I1166)</f>
        <v/>
      </c>
      <c r="V1166" s="235" t="str">
        <f aca="true">IF(I1166="","",xEURO(OFFSET(C1166,-M1166+1,0),J1166,OFFSET(C1166,-M1166+2,0),OFFSET(C1166,-M1166+2,0),OFFSET(C1166,-M1166+3,0)+AC1166,OFFSET(C1166,-M1166+4,0),1,0))</f>
        <v/>
      </c>
      <c r="W1166" s="175" t="str">
        <f aca="false">IF(I1166="","",(V1166-K1166)*I1166*10)</f>
        <v/>
      </c>
      <c r="X1166" s="175" t="str">
        <f aca="true">IF(I1166="","",xEURO(OFFSET(C1166,-M1166+1,0),J1166,OFFSET(C1166,-M1166+2,0),OFFSET(C1166,-M1166+2,0),OFFSET(C1166,-M1166+3,0)+AC1166,OFFSET(C1166,-M1166+4,0),1,2)/10*I1166)</f>
        <v/>
      </c>
      <c r="Y1166" s="248" t="str">
        <f aca="true">IF(I1166="","",xEURO(OFFSET(C1166,-M1166+1,0),J1166,OFFSET(C1166,-M1166+2,0),OFFSET(C1166,-M1166+2,0),OFFSET(C1166,-M1166+3,0)+AC1166,OFFSET(C1166,-M1166+4,0),1,3)/100*I1166*10000)</f>
        <v/>
      </c>
      <c r="Z1166" s="248" t="str">
        <f aca="true">IF(I1166="","",xEURO(OFFSET(C1166,-M1166+1,0),J1166,OFFSET(C1166,-M1166+2,0),OFFSET(C1166,-M1166+2,0),OFFSET(C1166,-M1166+3,0)+AC1166,OFFSET(C1166,-M1166+4,0),1,5)/365.25*I1166*10000)</f>
        <v/>
      </c>
      <c r="AB1166" s="249" t="str">
        <f aca="true">IF(D1166="","",xCalcSkew(OFFSET(C1166,-M1166,0),E1166-OFFSET(C1166,-M1166+1,0),b)/100)</f>
        <v/>
      </c>
      <c r="AC1166" s="249" t="str">
        <f aca="true">IF(I1166="","",xCalcSkew(OFFSET(C1166,-M1166,0),J1166-OFFSET(C1166,-M1166+1,0),b)/100)</f>
        <v/>
      </c>
      <c r="AE1166" s="0" t="n">
        <f aca="false">D1166*F1166*10000*-1</f>
        <v>-0</v>
      </c>
      <c r="AF1166" s="0" t="n">
        <f aca="false">I1166*K1166*10000*-1</f>
        <v>-0</v>
      </c>
      <c r="AG1166" s="0" t="n">
        <f aca="false">AE1166+AF1166</f>
        <v>-0</v>
      </c>
    </row>
    <row r="1167" customFormat="false" ht="12.75" hidden="false" customHeight="false" outlineLevel="0" collapsed="false">
      <c r="D1167" s="265"/>
      <c r="E1167" s="266"/>
      <c r="F1167" s="266"/>
      <c r="G1167" s="267"/>
      <c r="I1167" s="265"/>
      <c r="J1167" s="266"/>
      <c r="K1167" s="266"/>
      <c r="L1167" s="268"/>
      <c r="M1167" s="247" t="n">
        <f aca="false">M1166+1</f>
        <v>14</v>
      </c>
      <c r="N1167" s="175" t="str">
        <f aca="true">IF(D1167="","",xEURO(OFFSET(C1167,-M1167+1,0),E1167,OFFSET(C1167,-M1167+2,0),OFFSET(C1167,-M1167+2,0),OFFSET(C1167,-M1167+3,0)+AB1167,OFFSET(C1167,-M1167+4,0),0,1)*D1167)</f>
        <v/>
      </c>
      <c r="O1167" s="235" t="str">
        <f aca="true">IF(D1167="","",xEURO(OFFSET(C1167,-M1167+1,0),E1167,OFFSET(C1167,-M1167+2,0),OFFSET(C1167,-M1167+2,0),OFFSET(C1167,-M1167+3,0)+AB1167,OFFSET(C1167,-M1167+4,0),0,0))</f>
        <v/>
      </c>
      <c r="P1167" s="175" t="str">
        <f aca="false">IF(D1167="","",(O1167-F1167)*D1167*10)</f>
        <v/>
      </c>
      <c r="Q1167" s="175" t="str">
        <f aca="true">IF(D1167="","",xEURO(OFFSET(C1167,-M1167+1,0),E1167,OFFSET(C1167,-M1167+2,0),OFFSET(C1167,-M1167+2,0),OFFSET(C1167,-M1167+3,0)+AB1167,OFFSET(C1167,-M1167+4,0),0,2)/10*D1167)</f>
        <v/>
      </c>
      <c r="R1167" s="248" t="str">
        <f aca="true">IF(D1167="","",xEURO(OFFSET(C1167,-M1167+1,0),E1167,OFFSET(C1167,-M1167+2,0),OFFSET(C1167,-M1167+2,0),OFFSET(C1167,-M1167+3,0)+AB1167,OFFSET(C1167,-M1167+4,0),0,3)/100*D1167*10000)</f>
        <v/>
      </c>
      <c r="S1167" s="248" t="str">
        <f aca="true">IF(D1167="","",xEURO(OFFSET(C1167,-M1167+1,0),E1167,OFFSET(C1167,-M1167+2,0),OFFSET(C1167,-M1167+2,0),OFFSET(C1167,-M1167+3,0)+AB1167,OFFSET(C1167,-M1167+4,0),0,5)/365.25*D1167*10000)</f>
        <v/>
      </c>
      <c r="U1167" s="175" t="str">
        <f aca="true">IF(I1167="","",xEURO(OFFSET(C1167,-M1167+1,0),J1167,OFFSET(C1167,-M1167+2,0),OFFSET(C1167,-M1167+2,0),OFFSET(C1167,-M1167+3,0)+AC1167,OFFSET(C1167,-M1167+4,0),1,1)*I1167)</f>
        <v/>
      </c>
      <c r="V1167" s="235" t="str">
        <f aca="true">IF(I1167="","",xEURO(OFFSET(C1167,-M1167+1,0),J1167,OFFSET(C1167,-M1167+2,0),OFFSET(C1167,-M1167+2,0),OFFSET(C1167,-M1167+3,0)+AC1167,OFFSET(C1167,-M1167+4,0),1,0))</f>
        <v/>
      </c>
      <c r="W1167" s="175" t="str">
        <f aca="false">IF(I1167="","",(V1167-K1167)*I1167*10)</f>
        <v/>
      </c>
      <c r="X1167" s="175" t="str">
        <f aca="true">IF(I1167="","",xEURO(OFFSET(C1167,-M1167+1,0),J1167,OFFSET(C1167,-M1167+2,0),OFFSET(C1167,-M1167+2,0),OFFSET(C1167,-M1167+3,0)+AC1167,OFFSET(C1167,-M1167+4,0),1,2)/10*I1167)</f>
        <v/>
      </c>
      <c r="Y1167" s="248" t="str">
        <f aca="true">IF(I1167="","",xEURO(OFFSET(C1167,-M1167+1,0),J1167,OFFSET(C1167,-M1167+2,0),OFFSET(C1167,-M1167+2,0),OFFSET(C1167,-M1167+3,0)+AC1167,OFFSET(C1167,-M1167+4,0),1,3)/100*I1167*10000)</f>
        <v/>
      </c>
      <c r="Z1167" s="248" t="str">
        <f aca="true">IF(I1167="","",xEURO(OFFSET(C1167,-M1167+1,0),J1167,OFFSET(C1167,-M1167+2,0),OFFSET(C1167,-M1167+2,0),OFFSET(C1167,-M1167+3,0)+AC1167,OFFSET(C1167,-M1167+4,0),1,5)/365.25*I1167*10000)</f>
        <v/>
      </c>
      <c r="AB1167" s="249" t="str">
        <f aca="true">IF(D1167="","",xCalcSkew(OFFSET(C1167,-M1167,0),E1167-OFFSET(C1167,-M1167+1,0),b)/100)</f>
        <v/>
      </c>
      <c r="AC1167" s="249" t="str">
        <f aca="true">IF(I1167="","",xCalcSkew(OFFSET(C1167,-M1167,0),J1167-OFFSET(C1167,-M1167+1,0),b)/100)</f>
        <v/>
      </c>
      <c r="AE1167" s="0" t="n">
        <f aca="false">D1167*F1167*10000*-1</f>
        <v>-0</v>
      </c>
      <c r="AF1167" s="0" t="n">
        <f aca="false">I1167*K1167*10000*-1</f>
        <v>-0</v>
      </c>
      <c r="AG1167" s="0" t="n">
        <f aca="false">AE1167+AF1167</f>
        <v>-0</v>
      </c>
    </row>
    <row r="1168" customFormat="false" ht="12.75" hidden="false" customHeight="false" outlineLevel="0" collapsed="false">
      <c r="D1168" s="265"/>
      <c r="E1168" s="266"/>
      <c r="F1168" s="266"/>
      <c r="G1168" s="267"/>
      <c r="I1168" s="265"/>
      <c r="J1168" s="266"/>
      <c r="K1168" s="266"/>
      <c r="L1168" s="268"/>
      <c r="M1168" s="247" t="n">
        <f aca="false">M1167+1</f>
        <v>15</v>
      </c>
      <c r="N1168" s="175" t="str">
        <f aca="true">IF(D1168="","",xEURO(OFFSET(C1168,-M1168+1,0),E1168,OFFSET(C1168,-M1168+2,0),OFFSET(C1168,-M1168+2,0),OFFSET(C1168,-M1168+3,0)+AB1168,OFFSET(C1168,-M1168+4,0),0,1)*D1168)</f>
        <v/>
      </c>
      <c r="O1168" s="235" t="str">
        <f aca="true">IF(D1168="","",xEURO(OFFSET(C1168,-M1168+1,0),E1168,OFFSET(C1168,-M1168+2,0),OFFSET(C1168,-M1168+2,0),OFFSET(C1168,-M1168+3,0)+AB1168,OFFSET(C1168,-M1168+4,0),0,0))</f>
        <v/>
      </c>
      <c r="P1168" s="175" t="str">
        <f aca="false">IF(D1168="","",(O1168-F1168)*D1168*10)</f>
        <v/>
      </c>
      <c r="Q1168" s="175" t="str">
        <f aca="true">IF(D1168="","",xEURO(OFFSET(C1168,-M1168+1,0),E1168,OFFSET(C1168,-M1168+2,0),OFFSET(C1168,-M1168+2,0),OFFSET(C1168,-M1168+3,0)+AB1168,OFFSET(C1168,-M1168+4,0),0,2)/10*D1168)</f>
        <v/>
      </c>
      <c r="R1168" s="248" t="str">
        <f aca="true">IF(D1168="","",xEURO(OFFSET(C1168,-M1168+1,0),E1168,OFFSET(C1168,-M1168+2,0),OFFSET(C1168,-M1168+2,0),OFFSET(C1168,-M1168+3,0)+AB1168,OFFSET(C1168,-M1168+4,0),0,3)/100*D1168*10000)</f>
        <v/>
      </c>
      <c r="S1168" s="248" t="str">
        <f aca="true">IF(D1168="","",xEURO(OFFSET(C1168,-M1168+1,0),E1168,OFFSET(C1168,-M1168+2,0),OFFSET(C1168,-M1168+2,0),OFFSET(C1168,-M1168+3,0)+AB1168,OFFSET(C1168,-M1168+4,0),0,5)/365.25*D1168*10000)</f>
        <v/>
      </c>
      <c r="U1168" s="175" t="str">
        <f aca="true">IF(I1168="","",xEURO(OFFSET(C1168,-M1168+1,0),J1168,OFFSET(C1168,-M1168+2,0),OFFSET(C1168,-M1168+2,0),OFFSET(C1168,-M1168+3,0)+AC1168,OFFSET(C1168,-M1168+4,0),1,1)*I1168)</f>
        <v/>
      </c>
      <c r="V1168" s="235" t="str">
        <f aca="true">IF(I1168="","",xEURO(OFFSET(C1168,-M1168+1,0),J1168,OFFSET(C1168,-M1168+2,0),OFFSET(C1168,-M1168+2,0),OFFSET(C1168,-M1168+3,0)+AC1168,OFFSET(C1168,-M1168+4,0),1,0))</f>
        <v/>
      </c>
      <c r="W1168" s="175" t="str">
        <f aca="false">IF(I1168="","",(V1168-K1168)*I1168*10)</f>
        <v/>
      </c>
      <c r="X1168" s="175" t="str">
        <f aca="true">IF(I1168="","",xEURO(OFFSET(C1168,-M1168+1,0),J1168,OFFSET(C1168,-M1168+2,0),OFFSET(C1168,-M1168+2,0),OFFSET(C1168,-M1168+3,0)+AC1168,OFFSET(C1168,-M1168+4,0),1,2)/10*I1168)</f>
        <v/>
      </c>
      <c r="Y1168" s="248" t="str">
        <f aca="true">IF(I1168="","",xEURO(OFFSET(C1168,-M1168+1,0),J1168,OFFSET(C1168,-M1168+2,0),OFFSET(C1168,-M1168+2,0),OFFSET(C1168,-M1168+3,0)+AC1168,OFFSET(C1168,-M1168+4,0),1,3)/100*I1168*10000)</f>
        <v/>
      </c>
      <c r="Z1168" s="248" t="str">
        <f aca="true">IF(I1168="","",xEURO(OFFSET(C1168,-M1168+1,0),J1168,OFFSET(C1168,-M1168+2,0),OFFSET(C1168,-M1168+2,0),OFFSET(C1168,-M1168+3,0)+AC1168,OFFSET(C1168,-M1168+4,0),1,5)/365.25*I1168*10000)</f>
        <v/>
      </c>
      <c r="AB1168" s="249" t="str">
        <f aca="true">IF(D1168="","",xCalcSkew(OFFSET(C1168,-M1168,0),E1168-OFFSET(C1168,-M1168+1,0),b)/100)</f>
        <v/>
      </c>
      <c r="AC1168" s="249" t="str">
        <f aca="true">IF(I1168="","",xCalcSkew(OFFSET(C1168,-M1168,0),J1168-OFFSET(C1168,-M1168+1,0),b)/100)</f>
        <v/>
      </c>
      <c r="AE1168" s="0" t="n">
        <f aca="false">D1168*F1168*10000*-1</f>
        <v>-0</v>
      </c>
      <c r="AF1168" s="0" t="n">
        <f aca="false">I1168*K1168*10000*-1</f>
        <v>-0</v>
      </c>
      <c r="AG1168" s="0" t="n">
        <f aca="false">AE1168+AF1168</f>
        <v>-0</v>
      </c>
    </row>
    <row r="1169" customFormat="false" ht="12.75" hidden="false" customHeight="false" outlineLevel="0" collapsed="false">
      <c r="D1169" s="265"/>
      <c r="E1169" s="266"/>
      <c r="F1169" s="266"/>
      <c r="G1169" s="267"/>
      <c r="I1169" s="265"/>
      <c r="J1169" s="266"/>
      <c r="K1169" s="266"/>
      <c r="L1169" s="268"/>
      <c r="M1169" s="247" t="n">
        <f aca="false">M1168+1</f>
        <v>16</v>
      </c>
      <c r="N1169" s="175" t="str">
        <f aca="true">IF(D1169="","",xEURO(OFFSET(C1169,-M1169+1,0),E1169,OFFSET(C1169,-M1169+2,0),OFFSET(C1169,-M1169+2,0),OFFSET(C1169,-M1169+3,0)+AB1169,OFFSET(C1169,-M1169+4,0),0,1)*D1169)</f>
        <v/>
      </c>
      <c r="O1169" s="235" t="str">
        <f aca="true">IF(D1169="","",xEURO(OFFSET(C1169,-M1169+1,0),E1169,OFFSET(C1169,-M1169+2,0),OFFSET(C1169,-M1169+2,0),OFFSET(C1169,-M1169+3,0)+AB1169,OFFSET(C1169,-M1169+4,0),0,0))</f>
        <v/>
      </c>
      <c r="P1169" s="175" t="str">
        <f aca="false">IF(D1169="","",(O1169-F1169)*D1169*10)</f>
        <v/>
      </c>
      <c r="Q1169" s="175" t="str">
        <f aca="true">IF(D1169="","",xEURO(OFFSET(C1169,-M1169+1,0),E1169,OFFSET(C1169,-M1169+2,0),OFFSET(C1169,-M1169+2,0),OFFSET(C1169,-M1169+3,0)+AB1169,OFFSET(C1169,-M1169+4,0),0,2)/10*D1169)</f>
        <v/>
      </c>
      <c r="R1169" s="248" t="str">
        <f aca="true">IF(D1169="","",xEURO(OFFSET(C1169,-M1169+1,0),E1169,OFFSET(C1169,-M1169+2,0),OFFSET(C1169,-M1169+2,0),OFFSET(C1169,-M1169+3,0)+AB1169,OFFSET(C1169,-M1169+4,0),0,3)/100*D1169*10000)</f>
        <v/>
      </c>
      <c r="S1169" s="248" t="str">
        <f aca="true">IF(D1169="","",xEURO(OFFSET(C1169,-M1169+1,0),E1169,OFFSET(C1169,-M1169+2,0),OFFSET(C1169,-M1169+2,0),OFFSET(C1169,-M1169+3,0)+AB1169,OFFSET(C1169,-M1169+4,0),0,5)/365.25*D1169*10000)</f>
        <v/>
      </c>
      <c r="U1169" s="175" t="str">
        <f aca="true">IF(I1169="","",xEURO(OFFSET(C1169,-M1169+1,0),J1169,OFFSET(C1169,-M1169+2,0),OFFSET(C1169,-M1169+2,0),OFFSET(C1169,-M1169+3,0)+AC1169,OFFSET(C1169,-M1169+4,0),1,1)*I1169)</f>
        <v/>
      </c>
      <c r="V1169" s="235" t="str">
        <f aca="true">IF(I1169="","",xEURO(OFFSET(C1169,-M1169+1,0),J1169,OFFSET(C1169,-M1169+2,0),OFFSET(C1169,-M1169+2,0),OFFSET(C1169,-M1169+3,0)+AC1169,OFFSET(C1169,-M1169+4,0),1,0))</f>
        <v/>
      </c>
      <c r="W1169" s="175" t="str">
        <f aca="false">IF(I1169="","",(V1169-K1169)*I1169*10)</f>
        <v/>
      </c>
      <c r="X1169" s="175" t="str">
        <f aca="true">IF(I1169="","",xEURO(OFFSET(C1169,-M1169+1,0),J1169,OFFSET(C1169,-M1169+2,0),OFFSET(C1169,-M1169+2,0),OFFSET(C1169,-M1169+3,0)+AC1169,OFFSET(C1169,-M1169+4,0),1,2)/10*I1169)</f>
        <v/>
      </c>
      <c r="Y1169" s="248" t="str">
        <f aca="true">IF(I1169="","",xEURO(OFFSET(C1169,-M1169+1,0),J1169,OFFSET(C1169,-M1169+2,0),OFFSET(C1169,-M1169+2,0),OFFSET(C1169,-M1169+3,0)+AC1169,OFFSET(C1169,-M1169+4,0),1,3)/100*I1169*10000)</f>
        <v/>
      </c>
      <c r="Z1169" s="248" t="str">
        <f aca="true">IF(I1169="","",xEURO(OFFSET(C1169,-M1169+1,0),J1169,OFFSET(C1169,-M1169+2,0),OFFSET(C1169,-M1169+2,0),OFFSET(C1169,-M1169+3,0)+AC1169,OFFSET(C1169,-M1169+4,0),1,5)/365.25*I1169*10000)</f>
        <v/>
      </c>
      <c r="AB1169" s="249" t="str">
        <f aca="true">IF(D1169="","",xCalcSkew(OFFSET(C1169,-M1169,0),E1169-OFFSET(C1169,-M1169+1,0),b)/100)</f>
        <v/>
      </c>
      <c r="AC1169" s="249" t="str">
        <f aca="true">IF(I1169="","",xCalcSkew(OFFSET(C1169,-M1169,0),J1169-OFFSET(C1169,-M1169+1,0),b)/100)</f>
        <v/>
      </c>
      <c r="AE1169" s="0" t="n">
        <f aca="false">D1169*F1169*10000*-1</f>
        <v>-0</v>
      </c>
      <c r="AF1169" s="0" t="n">
        <f aca="false">I1169*K1169*10000*-1</f>
        <v>-0</v>
      </c>
      <c r="AG1169" s="0" t="n">
        <f aca="false">AE1169+AF1169</f>
        <v>-0</v>
      </c>
    </row>
    <row r="1170" customFormat="false" ht="12.75" hidden="false" customHeight="false" outlineLevel="0" collapsed="false">
      <c r="D1170" s="265"/>
      <c r="E1170" s="266"/>
      <c r="F1170" s="266"/>
      <c r="G1170" s="267"/>
      <c r="I1170" s="265"/>
      <c r="J1170" s="266"/>
      <c r="K1170" s="266"/>
      <c r="L1170" s="268"/>
      <c r="M1170" s="247" t="n">
        <f aca="false">M1169+1</f>
        <v>17</v>
      </c>
      <c r="N1170" s="175" t="str">
        <f aca="true">IF(D1170="","",xEURO(OFFSET(C1170,-M1170+1,0),E1170,OFFSET(C1170,-M1170+2,0),OFFSET(C1170,-M1170+2,0),OFFSET(C1170,-M1170+3,0)+AB1170,OFFSET(C1170,-M1170+4,0),0,1)*D1170)</f>
        <v/>
      </c>
      <c r="O1170" s="235" t="str">
        <f aca="true">IF(D1170="","",xEURO(OFFSET(C1170,-M1170+1,0),E1170,OFFSET(C1170,-M1170+2,0),OFFSET(C1170,-M1170+2,0),OFFSET(C1170,-M1170+3,0)+AB1170,OFFSET(C1170,-M1170+4,0),0,0))</f>
        <v/>
      </c>
      <c r="P1170" s="175" t="str">
        <f aca="false">IF(D1170="","",(O1170-F1170)*D1170*10)</f>
        <v/>
      </c>
      <c r="Q1170" s="175" t="str">
        <f aca="true">IF(D1170="","",xEURO(OFFSET(C1170,-M1170+1,0),E1170,OFFSET(C1170,-M1170+2,0),OFFSET(C1170,-M1170+2,0),OFFSET(C1170,-M1170+3,0)+AB1170,OFFSET(C1170,-M1170+4,0),0,2)/10*D1170)</f>
        <v/>
      </c>
      <c r="R1170" s="248" t="str">
        <f aca="true">IF(D1170="","",xEURO(OFFSET(C1170,-M1170+1,0),E1170,OFFSET(C1170,-M1170+2,0),OFFSET(C1170,-M1170+2,0),OFFSET(C1170,-M1170+3,0)+AB1170,OFFSET(C1170,-M1170+4,0),0,3)/100*D1170*10000)</f>
        <v/>
      </c>
      <c r="S1170" s="248" t="str">
        <f aca="true">IF(D1170="","",xEURO(OFFSET(C1170,-M1170+1,0),E1170,OFFSET(C1170,-M1170+2,0),OFFSET(C1170,-M1170+2,0),OFFSET(C1170,-M1170+3,0)+AB1170,OFFSET(C1170,-M1170+4,0),0,5)/365.25*D1170*10000)</f>
        <v/>
      </c>
      <c r="U1170" s="175" t="str">
        <f aca="true">IF(I1170="","",xEURO(OFFSET(C1170,-M1170+1,0),J1170,OFFSET(C1170,-M1170+2,0),OFFSET(C1170,-M1170+2,0),OFFSET(C1170,-M1170+3,0)+AC1170,OFFSET(C1170,-M1170+4,0),1,1)*I1170)</f>
        <v/>
      </c>
      <c r="V1170" s="235" t="str">
        <f aca="true">IF(I1170="","",xEURO(OFFSET(C1170,-M1170+1,0),J1170,OFFSET(C1170,-M1170+2,0),OFFSET(C1170,-M1170+2,0),OFFSET(C1170,-M1170+3,0)+AC1170,OFFSET(C1170,-M1170+4,0),1,0))</f>
        <v/>
      </c>
      <c r="W1170" s="175" t="str">
        <f aca="false">IF(I1170="","",(V1170-K1170)*I1170*10)</f>
        <v/>
      </c>
      <c r="X1170" s="175" t="str">
        <f aca="true">IF(I1170="","",xEURO(OFFSET(C1170,-M1170+1,0),J1170,OFFSET(C1170,-M1170+2,0),OFFSET(C1170,-M1170+2,0),OFFSET(C1170,-M1170+3,0)+AC1170,OFFSET(C1170,-M1170+4,0),1,2)/10*I1170)</f>
        <v/>
      </c>
      <c r="Y1170" s="248" t="str">
        <f aca="true">IF(I1170="","",xEURO(OFFSET(C1170,-M1170+1,0),J1170,OFFSET(C1170,-M1170+2,0),OFFSET(C1170,-M1170+2,0),OFFSET(C1170,-M1170+3,0)+AC1170,OFFSET(C1170,-M1170+4,0),1,3)/100*I1170*10000)</f>
        <v/>
      </c>
      <c r="Z1170" s="248" t="str">
        <f aca="true">IF(I1170="","",xEURO(OFFSET(C1170,-M1170+1,0),J1170,OFFSET(C1170,-M1170+2,0),OFFSET(C1170,-M1170+2,0),OFFSET(C1170,-M1170+3,0)+AC1170,OFFSET(C1170,-M1170+4,0),1,5)/365.25*I1170*10000)</f>
        <v/>
      </c>
      <c r="AB1170" s="249" t="str">
        <f aca="true">IF(D1170="","",xCalcSkew(OFFSET(C1170,-M1170,0),E1170-OFFSET(C1170,-M1170+1,0),b)/100)</f>
        <v/>
      </c>
      <c r="AC1170" s="249" t="str">
        <f aca="true">IF(I1170="","",xCalcSkew(OFFSET(C1170,-M1170,0),J1170-OFFSET(C1170,-M1170+1,0),b)/100)</f>
        <v/>
      </c>
      <c r="AE1170" s="0" t="n">
        <f aca="false">D1170*F1170*10000*-1</f>
        <v>-0</v>
      </c>
      <c r="AF1170" s="0" t="n">
        <f aca="false">I1170*K1170*10000*-1</f>
        <v>-0</v>
      </c>
      <c r="AG1170" s="0" t="n">
        <f aca="false">AE1170+AF1170</f>
        <v>-0</v>
      </c>
    </row>
    <row r="1171" customFormat="false" ht="12.75" hidden="false" customHeight="false" outlineLevel="0" collapsed="false">
      <c r="D1171" s="265"/>
      <c r="E1171" s="266"/>
      <c r="F1171" s="266"/>
      <c r="G1171" s="267"/>
      <c r="I1171" s="265"/>
      <c r="J1171" s="266"/>
      <c r="K1171" s="266"/>
      <c r="L1171" s="268"/>
      <c r="M1171" s="247" t="n">
        <f aca="false">M1170+1</f>
        <v>18</v>
      </c>
      <c r="N1171" s="175" t="str">
        <f aca="true">IF(D1171="","",xEURO(OFFSET(C1171,-M1171+1,0),E1171,OFFSET(C1171,-M1171+2,0),OFFSET(C1171,-M1171+2,0),OFFSET(C1171,-M1171+3,0)+AB1171,OFFSET(C1171,-M1171+4,0),0,1)*D1171)</f>
        <v/>
      </c>
      <c r="O1171" s="235" t="str">
        <f aca="true">IF(D1171="","",xEURO(OFFSET(C1171,-M1171+1,0),E1171,OFFSET(C1171,-M1171+2,0),OFFSET(C1171,-M1171+2,0),OFFSET(C1171,-M1171+3,0)+AB1171,OFFSET(C1171,-M1171+4,0),0,0))</f>
        <v/>
      </c>
      <c r="P1171" s="175" t="str">
        <f aca="false">IF(D1171="","",(O1171-F1171)*D1171*10)</f>
        <v/>
      </c>
      <c r="Q1171" s="175" t="str">
        <f aca="true">IF(D1171="","",xEURO(OFFSET(C1171,-M1171+1,0),E1171,OFFSET(C1171,-M1171+2,0),OFFSET(C1171,-M1171+2,0),OFFSET(C1171,-M1171+3,0)+AB1171,OFFSET(C1171,-M1171+4,0),0,2)/10*D1171)</f>
        <v/>
      </c>
      <c r="R1171" s="248" t="str">
        <f aca="true">IF(D1171="","",xEURO(OFFSET(C1171,-M1171+1,0),E1171,OFFSET(C1171,-M1171+2,0),OFFSET(C1171,-M1171+2,0),OFFSET(C1171,-M1171+3,0)+AB1171,OFFSET(C1171,-M1171+4,0),0,3)/100*D1171*10000)</f>
        <v/>
      </c>
      <c r="S1171" s="248" t="str">
        <f aca="true">IF(D1171="","",xEURO(OFFSET(C1171,-M1171+1,0),E1171,OFFSET(C1171,-M1171+2,0),OFFSET(C1171,-M1171+2,0),OFFSET(C1171,-M1171+3,0)+AB1171,OFFSET(C1171,-M1171+4,0),0,5)/365.25*D1171*10000)</f>
        <v/>
      </c>
      <c r="U1171" s="175" t="str">
        <f aca="true">IF(I1171="","",xEURO(OFFSET(C1171,-M1171+1,0),J1171,OFFSET(C1171,-M1171+2,0),OFFSET(C1171,-M1171+2,0),OFFSET(C1171,-M1171+3,0)+AC1171,OFFSET(C1171,-M1171+4,0),1,1)*I1171)</f>
        <v/>
      </c>
      <c r="V1171" s="235" t="str">
        <f aca="true">IF(I1171="","",xEURO(OFFSET(C1171,-M1171+1,0),J1171,OFFSET(C1171,-M1171+2,0),OFFSET(C1171,-M1171+2,0),OFFSET(C1171,-M1171+3,0)+AC1171,OFFSET(C1171,-M1171+4,0),1,0))</f>
        <v/>
      </c>
      <c r="W1171" s="175" t="str">
        <f aca="false">IF(I1171="","",(V1171-K1171)*I1171*10)</f>
        <v/>
      </c>
      <c r="X1171" s="175" t="str">
        <f aca="true">IF(I1171="","",xEURO(OFFSET(C1171,-M1171+1,0),J1171,OFFSET(C1171,-M1171+2,0),OFFSET(C1171,-M1171+2,0),OFFSET(C1171,-M1171+3,0)+AC1171,OFFSET(C1171,-M1171+4,0),1,2)/10*I1171)</f>
        <v/>
      </c>
      <c r="Y1171" s="248" t="str">
        <f aca="true">IF(I1171="","",xEURO(OFFSET(C1171,-M1171+1,0),J1171,OFFSET(C1171,-M1171+2,0),OFFSET(C1171,-M1171+2,0),OFFSET(C1171,-M1171+3,0)+AC1171,OFFSET(C1171,-M1171+4,0),1,3)/100*I1171*10000)</f>
        <v/>
      </c>
      <c r="Z1171" s="248" t="str">
        <f aca="true">IF(I1171="","",xEURO(OFFSET(C1171,-M1171+1,0),J1171,OFFSET(C1171,-M1171+2,0),OFFSET(C1171,-M1171+2,0),OFFSET(C1171,-M1171+3,0)+AC1171,OFFSET(C1171,-M1171+4,0),1,5)/365.25*I1171*10000)</f>
        <v/>
      </c>
      <c r="AB1171" s="249" t="str">
        <f aca="true">IF(D1171="","",xCalcSkew(OFFSET(C1171,-M1171,0),E1171-OFFSET(C1171,-M1171+1,0),b)/100)</f>
        <v/>
      </c>
      <c r="AC1171" s="249" t="str">
        <f aca="true">IF(I1171="","",xCalcSkew(OFFSET(C1171,-M1171,0),J1171-OFFSET(C1171,-M1171+1,0),b)/100)</f>
        <v/>
      </c>
      <c r="AE1171" s="0" t="n">
        <f aca="false">D1171*F1171*10000*-1</f>
        <v>-0</v>
      </c>
      <c r="AF1171" s="0" t="n">
        <f aca="false">I1171*K1171*10000*-1</f>
        <v>-0</v>
      </c>
      <c r="AG1171" s="0" t="n">
        <f aca="false">AE1171+AF1171</f>
        <v>-0</v>
      </c>
    </row>
    <row r="1172" customFormat="false" ht="12.75" hidden="false" customHeight="false" outlineLevel="0" collapsed="false">
      <c r="D1172" s="265"/>
      <c r="E1172" s="266"/>
      <c r="F1172" s="266"/>
      <c r="G1172" s="267"/>
      <c r="I1172" s="265"/>
      <c r="J1172" s="266"/>
      <c r="K1172" s="266"/>
      <c r="L1172" s="268"/>
      <c r="M1172" s="247" t="n">
        <f aca="false">M1171+1</f>
        <v>19</v>
      </c>
      <c r="N1172" s="175" t="str">
        <f aca="true">IF(D1172="","",xEURO(OFFSET(C1172,-M1172+1,0),E1172,OFFSET(C1172,-M1172+2,0),OFFSET(C1172,-M1172+2,0),OFFSET(C1172,-M1172+3,0)+AB1172,OFFSET(C1172,-M1172+4,0),0,1)*D1172)</f>
        <v/>
      </c>
      <c r="O1172" s="235" t="str">
        <f aca="true">IF(D1172="","",xEURO(OFFSET(C1172,-M1172+1,0),E1172,OFFSET(C1172,-M1172+2,0),OFFSET(C1172,-M1172+2,0),OFFSET(C1172,-M1172+3,0)+AB1172,OFFSET(C1172,-M1172+4,0),0,0))</f>
        <v/>
      </c>
      <c r="P1172" s="175" t="str">
        <f aca="false">IF(D1172="","",(O1172-F1172)*D1172*10)</f>
        <v/>
      </c>
      <c r="Q1172" s="175" t="str">
        <f aca="true">IF(D1172="","",xEURO(OFFSET(C1172,-M1172+1,0),E1172,OFFSET(C1172,-M1172+2,0),OFFSET(C1172,-M1172+2,0),OFFSET(C1172,-M1172+3,0)+AB1172,OFFSET(C1172,-M1172+4,0),0,2)/10*D1172)</f>
        <v/>
      </c>
      <c r="R1172" s="248" t="str">
        <f aca="true">IF(D1172="","",xEURO(OFFSET(C1172,-M1172+1,0),E1172,OFFSET(C1172,-M1172+2,0),OFFSET(C1172,-M1172+2,0),OFFSET(C1172,-M1172+3,0)+AB1172,OFFSET(C1172,-M1172+4,0),0,3)/100*D1172*10000)</f>
        <v/>
      </c>
      <c r="S1172" s="248" t="str">
        <f aca="true">IF(D1172="","",xEURO(OFFSET(C1172,-M1172+1,0),E1172,OFFSET(C1172,-M1172+2,0),OFFSET(C1172,-M1172+2,0),OFFSET(C1172,-M1172+3,0)+AB1172,OFFSET(C1172,-M1172+4,0),0,5)/365.25*D1172*10000)</f>
        <v/>
      </c>
      <c r="U1172" s="175" t="str">
        <f aca="true">IF(I1172="","",xEURO(OFFSET(C1172,-M1172+1,0),J1172,OFFSET(C1172,-M1172+2,0),OFFSET(C1172,-M1172+2,0),OFFSET(C1172,-M1172+3,0)+AC1172,OFFSET(C1172,-M1172+4,0),1,1)*I1172)</f>
        <v/>
      </c>
      <c r="V1172" s="235" t="str">
        <f aca="true">IF(I1172="","",xEURO(OFFSET(C1172,-M1172+1,0),J1172,OFFSET(C1172,-M1172+2,0),OFFSET(C1172,-M1172+2,0),OFFSET(C1172,-M1172+3,0)+AC1172,OFFSET(C1172,-M1172+4,0),1,0))</f>
        <v/>
      </c>
      <c r="W1172" s="175" t="str">
        <f aca="false">IF(I1172="","",(V1172-K1172)*I1172*10)</f>
        <v/>
      </c>
      <c r="X1172" s="175" t="str">
        <f aca="true">IF(I1172="","",xEURO(OFFSET(C1172,-M1172+1,0),J1172,OFFSET(C1172,-M1172+2,0),OFFSET(C1172,-M1172+2,0),OFFSET(C1172,-M1172+3,0)+AC1172,OFFSET(C1172,-M1172+4,0),1,2)/10*I1172)</f>
        <v/>
      </c>
      <c r="Y1172" s="248" t="str">
        <f aca="true">IF(I1172="","",xEURO(OFFSET(C1172,-M1172+1,0),J1172,OFFSET(C1172,-M1172+2,0),OFFSET(C1172,-M1172+2,0),OFFSET(C1172,-M1172+3,0)+AC1172,OFFSET(C1172,-M1172+4,0),1,3)/100*I1172*10000)</f>
        <v/>
      </c>
      <c r="Z1172" s="248" t="str">
        <f aca="true">IF(I1172="","",xEURO(OFFSET(C1172,-M1172+1,0),J1172,OFFSET(C1172,-M1172+2,0),OFFSET(C1172,-M1172+2,0),OFFSET(C1172,-M1172+3,0)+AC1172,OFFSET(C1172,-M1172+4,0),1,5)/365.25*I1172*10000)</f>
        <v/>
      </c>
      <c r="AB1172" s="249" t="str">
        <f aca="true">IF(D1172="","",xCalcSkew(OFFSET(C1172,-M1172,0),E1172-OFFSET(C1172,-M1172+1,0),b)/100)</f>
        <v/>
      </c>
      <c r="AC1172" s="249" t="str">
        <f aca="true">IF(I1172="","",xCalcSkew(OFFSET(C1172,-M1172,0),J1172-OFFSET(C1172,-M1172+1,0),b)/100)</f>
        <v/>
      </c>
      <c r="AE1172" s="0" t="n">
        <f aca="false">D1172*F1172*10000*-1</f>
        <v>-0</v>
      </c>
      <c r="AF1172" s="0" t="n">
        <f aca="false">I1172*K1172*10000*-1</f>
        <v>-0</v>
      </c>
      <c r="AG1172" s="0" t="n">
        <f aca="false">AE1172+AF1172</f>
        <v>-0</v>
      </c>
    </row>
    <row r="1173" customFormat="false" ht="12.75" hidden="false" customHeight="false" outlineLevel="0" collapsed="false">
      <c r="D1173" s="265"/>
      <c r="E1173" s="266"/>
      <c r="F1173" s="266"/>
      <c r="G1173" s="267"/>
      <c r="I1173" s="265"/>
      <c r="J1173" s="266"/>
      <c r="K1173" s="266"/>
      <c r="L1173" s="268"/>
      <c r="M1173" s="247" t="n">
        <f aca="false">M1172+1</f>
        <v>20</v>
      </c>
      <c r="N1173" s="175" t="str">
        <f aca="true">IF(D1173="","",xEURO(OFFSET(C1173,-M1173+1,0),E1173,OFFSET(C1173,-M1173+2,0),OFFSET(C1173,-M1173+2,0),OFFSET(C1173,-M1173+3,0)+AB1173,OFFSET(C1173,-M1173+4,0),0,1)*D1173)</f>
        <v/>
      </c>
      <c r="O1173" s="235" t="str">
        <f aca="true">IF(D1173="","",xEURO(OFFSET(C1173,-M1173+1,0),E1173,OFFSET(C1173,-M1173+2,0),OFFSET(C1173,-M1173+2,0),OFFSET(C1173,-M1173+3,0)+AB1173,OFFSET(C1173,-M1173+4,0),0,0))</f>
        <v/>
      </c>
      <c r="P1173" s="175" t="str">
        <f aca="false">IF(D1173="","",(O1173-F1173)*D1173*10)</f>
        <v/>
      </c>
      <c r="Q1173" s="175" t="str">
        <f aca="true">IF(D1173="","",xEURO(OFFSET(C1173,-M1173+1,0),E1173,OFFSET(C1173,-M1173+2,0),OFFSET(C1173,-M1173+2,0),OFFSET(C1173,-M1173+3,0)+AB1173,OFFSET(C1173,-M1173+4,0),0,2)/10*D1173)</f>
        <v/>
      </c>
      <c r="R1173" s="248" t="str">
        <f aca="true">IF(D1173="","",xEURO(OFFSET(C1173,-M1173+1,0),E1173,OFFSET(C1173,-M1173+2,0),OFFSET(C1173,-M1173+2,0),OFFSET(C1173,-M1173+3,0)+AB1173,OFFSET(C1173,-M1173+4,0),0,3)/100*D1173*10000)</f>
        <v/>
      </c>
      <c r="S1173" s="248" t="str">
        <f aca="true">IF(D1173="","",xEURO(OFFSET(C1173,-M1173+1,0),E1173,OFFSET(C1173,-M1173+2,0),OFFSET(C1173,-M1173+2,0),OFFSET(C1173,-M1173+3,0)+AB1173,OFFSET(C1173,-M1173+4,0),0,5)/365.25*D1173*10000)</f>
        <v/>
      </c>
      <c r="U1173" s="175" t="str">
        <f aca="true">IF(I1173="","",xEURO(OFFSET(C1173,-M1173+1,0),J1173,OFFSET(C1173,-M1173+2,0),OFFSET(C1173,-M1173+2,0),OFFSET(C1173,-M1173+3,0)+AC1173,OFFSET(C1173,-M1173+4,0),1,1)*I1173)</f>
        <v/>
      </c>
      <c r="V1173" s="235" t="str">
        <f aca="true">IF(I1173="","",xEURO(OFFSET(C1173,-M1173+1,0),J1173,OFFSET(C1173,-M1173+2,0),OFFSET(C1173,-M1173+2,0),OFFSET(C1173,-M1173+3,0)+AC1173,OFFSET(C1173,-M1173+4,0),1,0))</f>
        <v/>
      </c>
      <c r="W1173" s="175" t="str">
        <f aca="false">IF(I1173="","",(V1173-K1173)*I1173*10)</f>
        <v/>
      </c>
      <c r="X1173" s="175" t="str">
        <f aca="true">IF(I1173="","",xEURO(OFFSET(C1173,-M1173+1,0),J1173,OFFSET(C1173,-M1173+2,0),OFFSET(C1173,-M1173+2,0),OFFSET(C1173,-M1173+3,0)+AC1173,OFFSET(C1173,-M1173+4,0),1,2)/10*I1173)</f>
        <v/>
      </c>
      <c r="Y1173" s="248" t="str">
        <f aca="true">IF(I1173="","",xEURO(OFFSET(C1173,-M1173+1,0),J1173,OFFSET(C1173,-M1173+2,0),OFFSET(C1173,-M1173+2,0),OFFSET(C1173,-M1173+3,0)+AC1173,OFFSET(C1173,-M1173+4,0),1,3)/100*I1173*10000)</f>
        <v/>
      </c>
      <c r="Z1173" s="248" t="str">
        <f aca="true">IF(I1173="","",xEURO(OFFSET(C1173,-M1173+1,0),J1173,OFFSET(C1173,-M1173+2,0),OFFSET(C1173,-M1173+2,0),OFFSET(C1173,-M1173+3,0)+AC1173,OFFSET(C1173,-M1173+4,0),1,5)/365.25*I1173*10000)</f>
        <v/>
      </c>
      <c r="AB1173" s="249" t="str">
        <f aca="true">IF(D1173="","",xCalcSkew(OFFSET(C1173,-M1173,0),E1173-OFFSET(C1173,-M1173+1,0),b)/100)</f>
        <v/>
      </c>
      <c r="AC1173" s="249" t="str">
        <f aca="true">IF(I1173="","",xCalcSkew(OFFSET(C1173,-M1173,0),J1173-OFFSET(C1173,-M1173+1,0),b)/100)</f>
        <v/>
      </c>
      <c r="AE1173" s="0" t="n">
        <f aca="false">D1173*F1173*10000*-1</f>
        <v>-0</v>
      </c>
      <c r="AF1173" s="0" t="n">
        <f aca="false">I1173*K1173*10000*-1</f>
        <v>-0</v>
      </c>
      <c r="AG1173" s="0" t="n">
        <f aca="false">AE1173+AF1173</f>
        <v>-0</v>
      </c>
    </row>
    <row r="1174" customFormat="false" ht="12.75" hidden="false" customHeight="false" outlineLevel="0" collapsed="false">
      <c r="D1174" s="265"/>
      <c r="E1174" s="266"/>
      <c r="F1174" s="266"/>
      <c r="G1174" s="267"/>
      <c r="I1174" s="265"/>
      <c r="J1174" s="266"/>
      <c r="K1174" s="266"/>
      <c r="L1174" s="268"/>
      <c r="M1174" s="247" t="n">
        <f aca="false">M1173+1</f>
        <v>21</v>
      </c>
      <c r="N1174" s="175" t="str">
        <f aca="true">IF(D1174="","",xEURO(OFFSET(C1174,-M1174+1,0),E1174,OFFSET(C1174,-M1174+2,0),OFFSET(C1174,-M1174+2,0),OFFSET(C1174,-M1174+3,0)+AB1174,OFFSET(C1174,-M1174+4,0),0,1)*D1174)</f>
        <v/>
      </c>
      <c r="O1174" s="235" t="str">
        <f aca="true">IF(D1174="","",xEURO(OFFSET(C1174,-M1174+1,0),E1174,OFFSET(C1174,-M1174+2,0),OFFSET(C1174,-M1174+2,0),OFFSET(C1174,-M1174+3,0)+AB1174,OFFSET(C1174,-M1174+4,0),0,0))</f>
        <v/>
      </c>
      <c r="P1174" s="175" t="str">
        <f aca="false">IF(D1174="","",(O1174-F1174)*D1174*10)</f>
        <v/>
      </c>
      <c r="Q1174" s="175" t="str">
        <f aca="true">IF(D1174="","",xEURO(OFFSET(C1174,-M1174+1,0),E1174,OFFSET(C1174,-M1174+2,0),OFFSET(C1174,-M1174+2,0),OFFSET(C1174,-M1174+3,0)+AB1174,OFFSET(C1174,-M1174+4,0),0,2)/10*D1174)</f>
        <v/>
      </c>
      <c r="R1174" s="248" t="str">
        <f aca="true">IF(D1174="","",xEURO(OFFSET(C1174,-M1174+1,0),E1174,OFFSET(C1174,-M1174+2,0),OFFSET(C1174,-M1174+2,0),OFFSET(C1174,-M1174+3,0)+AB1174,OFFSET(C1174,-M1174+4,0),0,3)/100*D1174*10000)</f>
        <v/>
      </c>
      <c r="S1174" s="248" t="str">
        <f aca="true">IF(D1174="","",xEURO(OFFSET(C1174,-M1174+1,0),E1174,OFFSET(C1174,-M1174+2,0),OFFSET(C1174,-M1174+2,0),OFFSET(C1174,-M1174+3,0)+AB1174,OFFSET(C1174,-M1174+4,0),0,5)/365.25*D1174*10000)</f>
        <v/>
      </c>
      <c r="U1174" s="175" t="str">
        <f aca="true">IF(I1174="","",xEURO(OFFSET(C1174,-M1174+1,0),J1174,OFFSET(C1174,-M1174+2,0),OFFSET(C1174,-M1174+2,0),OFFSET(C1174,-M1174+3,0)+AC1174,OFFSET(C1174,-M1174+4,0),1,1)*I1174)</f>
        <v/>
      </c>
      <c r="V1174" s="235" t="str">
        <f aca="true">IF(I1174="","",xEURO(OFFSET(C1174,-M1174+1,0),J1174,OFFSET(C1174,-M1174+2,0),OFFSET(C1174,-M1174+2,0),OFFSET(C1174,-M1174+3,0)+AC1174,OFFSET(C1174,-M1174+4,0),1,0))</f>
        <v/>
      </c>
      <c r="W1174" s="175" t="str">
        <f aca="false">IF(I1174="","",(V1174-K1174)*I1174*10)</f>
        <v/>
      </c>
      <c r="X1174" s="175" t="str">
        <f aca="true">IF(I1174="","",xEURO(OFFSET(C1174,-M1174+1,0),J1174,OFFSET(C1174,-M1174+2,0),OFFSET(C1174,-M1174+2,0),OFFSET(C1174,-M1174+3,0)+AC1174,OFFSET(C1174,-M1174+4,0),1,2)/10*I1174)</f>
        <v/>
      </c>
      <c r="Y1174" s="248" t="str">
        <f aca="true">IF(I1174="","",xEURO(OFFSET(C1174,-M1174+1,0),J1174,OFFSET(C1174,-M1174+2,0),OFFSET(C1174,-M1174+2,0),OFFSET(C1174,-M1174+3,0)+AC1174,OFFSET(C1174,-M1174+4,0),1,3)/100*I1174*10000)</f>
        <v/>
      </c>
      <c r="Z1174" s="248" t="str">
        <f aca="true">IF(I1174="","",xEURO(OFFSET(C1174,-M1174+1,0),J1174,OFFSET(C1174,-M1174+2,0),OFFSET(C1174,-M1174+2,0),OFFSET(C1174,-M1174+3,0)+AC1174,OFFSET(C1174,-M1174+4,0),1,5)/365.25*I1174*10000)</f>
        <v/>
      </c>
      <c r="AB1174" s="249" t="str">
        <f aca="true">IF(D1174="","",xCalcSkew(OFFSET(C1174,-M1174,0),E1174-OFFSET(C1174,-M1174+1,0),b)/100)</f>
        <v/>
      </c>
      <c r="AC1174" s="249" t="str">
        <f aca="true">IF(I1174="","",xCalcSkew(OFFSET(C1174,-M1174,0),J1174-OFFSET(C1174,-M1174+1,0),b)/100)</f>
        <v/>
      </c>
      <c r="AE1174" s="0" t="n">
        <f aca="false">D1174*F1174*10000*-1</f>
        <v>-0</v>
      </c>
      <c r="AF1174" s="0" t="n">
        <f aca="false">I1174*K1174*10000*-1</f>
        <v>-0</v>
      </c>
      <c r="AG1174" s="0" t="n">
        <f aca="false">AE1174+AF1174</f>
        <v>-0</v>
      </c>
    </row>
    <row r="1175" customFormat="false" ht="12.75" hidden="false" customHeight="false" outlineLevel="0" collapsed="false">
      <c r="D1175" s="265"/>
      <c r="E1175" s="266"/>
      <c r="F1175" s="266"/>
      <c r="G1175" s="267"/>
      <c r="I1175" s="265"/>
      <c r="J1175" s="266"/>
      <c r="K1175" s="266"/>
      <c r="L1175" s="268"/>
      <c r="M1175" s="247" t="n">
        <f aca="false">M1174+1</f>
        <v>22</v>
      </c>
      <c r="N1175" s="175" t="str">
        <f aca="true">IF(D1175="","",xEURO(OFFSET(C1175,-M1175+1,0),E1175,OFFSET(C1175,-M1175+2,0),OFFSET(C1175,-M1175+2,0),OFFSET(C1175,-M1175+3,0)+AB1175,OFFSET(C1175,-M1175+4,0),0,1)*D1175)</f>
        <v/>
      </c>
      <c r="O1175" s="235" t="str">
        <f aca="true">IF(D1175="","",xEURO(OFFSET(C1175,-M1175+1,0),E1175,OFFSET(C1175,-M1175+2,0),OFFSET(C1175,-M1175+2,0),OFFSET(C1175,-M1175+3,0)+AB1175,OFFSET(C1175,-M1175+4,0),0,0))</f>
        <v/>
      </c>
      <c r="P1175" s="175" t="str">
        <f aca="false">IF(D1175="","",(O1175-F1175)*D1175*10)</f>
        <v/>
      </c>
      <c r="Q1175" s="175" t="str">
        <f aca="true">IF(D1175="","",xEURO(OFFSET(C1175,-M1175+1,0),E1175,OFFSET(C1175,-M1175+2,0),OFFSET(C1175,-M1175+2,0),OFFSET(C1175,-M1175+3,0)+AB1175,OFFSET(C1175,-M1175+4,0),0,2)/10*D1175)</f>
        <v/>
      </c>
      <c r="R1175" s="248" t="str">
        <f aca="true">IF(D1175="","",xEURO(OFFSET(C1175,-M1175+1,0),E1175,OFFSET(C1175,-M1175+2,0),OFFSET(C1175,-M1175+2,0),OFFSET(C1175,-M1175+3,0)+AB1175,OFFSET(C1175,-M1175+4,0),0,3)/100*D1175*10000)</f>
        <v/>
      </c>
      <c r="S1175" s="248" t="str">
        <f aca="true">IF(D1175="","",xEURO(OFFSET(C1175,-M1175+1,0),E1175,OFFSET(C1175,-M1175+2,0),OFFSET(C1175,-M1175+2,0),OFFSET(C1175,-M1175+3,0)+AB1175,OFFSET(C1175,-M1175+4,0),0,5)/365.25*D1175*10000)</f>
        <v/>
      </c>
      <c r="U1175" s="175" t="str">
        <f aca="true">IF(I1175="","",xEURO(OFFSET(C1175,-M1175+1,0),J1175,OFFSET(C1175,-M1175+2,0),OFFSET(C1175,-M1175+2,0),OFFSET(C1175,-M1175+3,0)+AC1175,OFFSET(C1175,-M1175+4,0),1,1)*I1175)</f>
        <v/>
      </c>
      <c r="V1175" s="235" t="str">
        <f aca="true">IF(I1175="","",xEURO(OFFSET(C1175,-M1175+1,0),J1175,OFFSET(C1175,-M1175+2,0),OFFSET(C1175,-M1175+2,0),OFFSET(C1175,-M1175+3,0)+AC1175,OFFSET(C1175,-M1175+4,0),1,0))</f>
        <v/>
      </c>
      <c r="W1175" s="175" t="str">
        <f aca="false">IF(I1175="","",(V1175-K1175)*I1175*10)</f>
        <v/>
      </c>
      <c r="X1175" s="175" t="str">
        <f aca="true">IF(I1175="","",xEURO(OFFSET(C1175,-M1175+1,0),J1175,OFFSET(C1175,-M1175+2,0),OFFSET(C1175,-M1175+2,0),OFFSET(C1175,-M1175+3,0)+AC1175,OFFSET(C1175,-M1175+4,0),1,2)/10*I1175)</f>
        <v/>
      </c>
      <c r="Y1175" s="248" t="str">
        <f aca="true">IF(I1175="","",xEURO(OFFSET(C1175,-M1175+1,0),J1175,OFFSET(C1175,-M1175+2,0),OFFSET(C1175,-M1175+2,0),OFFSET(C1175,-M1175+3,0)+AC1175,OFFSET(C1175,-M1175+4,0),1,3)/100*I1175*10000)</f>
        <v/>
      </c>
      <c r="Z1175" s="248" t="str">
        <f aca="true">IF(I1175="","",xEURO(OFFSET(C1175,-M1175+1,0),J1175,OFFSET(C1175,-M1175+2,0),OFFSET(C1175,-M1175+2,0),OFFSET(C1175,-M1175+3,0)+AC1175,OFFSET(C1175,-M1175+4,0),1,5)/365.25*I1175*10000)</f>
        <v/>
      </c>
      <c r="AB1175" s="249" t="str">
        <f aca="true">IF(D1175="","",xCalcSkew(OFFSET(C1175,-M1175,0),E1175-OFFSET(C1175,-M1175+1,0),b)/100)</f>
        <v/>
      </c>
      <c r="AC1175" s="249" t="str">
        <f aca="true">IF(I1175="","",xCalcSkew(OFFSET(C1175,-M1175,0),J1175-OFFSET(C1175,-M1175+1,0),b)/100)</f>
        <v/>
      </c>
      <c r="AE1175" s="0" t="n">
        <f aca="false">D1175*F1175*10000*-1</f>
        <v>-0</v>
      </c>
      <c r="AF1175" s="0" t="n">
        <f aca="false">I1175*K1175*10000*-1</f>
        <v>-0</v>
      </c>
      <c r="AG1175" s="0" t="n">
        <f aca="false">AE1175+AF1175</f>
        <v>-0</v>
      </c>
    </row>
    <row r="1176" customFormat="false" ht="12.75" hidden="false" customHeight="false" outlineLevel="0" collapsed="false">
      <c r="D1176" s="265"/>
      <c r="E1176" s="266"/>
      <c r="F1176" s="266"/>
      <c r="G1176" s="267"/>
      <c r="I1176" s="265"/>
      <c r="J1176" s="266"/>
      <c r="K1176" s="266"/>
      <c r="L1176" s="268"/>
      <c r="M1176" s="247" t="n">
        <f aca="false">M1175+1</f>
        <v>23</v>
      </c>
      <c r="N1176" s="175" t="str">
        <f aca="true">IF(D1176="","",xEURO(OFFSET(C1176,-M1176+1,0),E1176,OFFSET(C1176,-M1176+2,0),OFFSET(C1176,-M1176+2,0),OFFSET(C1176,-M1176+3,0)+AB1176,OFFSET(C1176,-M1176+4,0),0,1)*D1176)</f>
        <v/>
      </c>
      <c r="O1176" s="235" t="str">
        <f aca="true">IF(D1176="","",xEURO(OFFSET(C1176,-M1176+1,0),E1176,OFFSET(C1176,-M1176+2,0),OFFSET(C1176,-M1176+2,0),OFFSET(C1176,-M1176+3,0)+AB1176,OFFSET(C1176,-M1176+4,0),0,0))</f>
        <v/>
      </c>
      <c r="P1176" s="175" t="str">
        <f aca="false">IF(D1176="","",(O1176-F1176)*D1176*10)</f>
        <v/>
      </c>
      <c r="Q1176" s="175" t="str">
        <f aca="true">IF(D1176="","",xEURO(OFFSET(C1176,-M1176+1,0),E1176,OFFSET(C1176,-M1176+2,0),OFFSET(C1176,-M1176+2,0),OFFSET(C1176,-M1176+3,0)+AB1176,OFFSET(C1176,-M1176+4,0),0,2)/10*D1176)</f>
        <v/>
      </c>
      <c r="R1176" s="248" t="str">
        <f aca="true">IF(D1176="","",xEURO(OFFSET(C1176,-M1176+1,0),E1176,OFFSET(C1176,-M1176+2,0),OFFSET(C1176,-M1176+2,0),OFFSET(C1176,-M1176+3,0)+AB1176,OFFSET(C1176,-M1176+4,0),0,3)/100*D1176*10000)</f>
        <v/>
      </c>
      <c r="S1176" s="248" t="str">
        <f aca="true">IF(D1176="","",xEURO(OFFSET(C1176,-M1176+1,0),E1176,OFFSET(C1176,-M1176+2,0),OFFSET(C1176,-M1176+2,0),OFFSET(C1176,-M1176+3,0)+AB1176,OFFSET(C1176,-M1176+4,0),0,5)/365.25*D1176*10000)</f>
        <v/>
      </c>
      <c r="U1176" s="175" t="str">
        <f aca="true">IF(I1176="","",xEURO(OFFSET(C1176,-M1176+1,0),J1176,OFFSET(C1176,-M1176+2,0),OFFSET(C1176,-M1176+2,0),OFFSET(C1176,-M1176+3,0)+AC1176,OFFSET(C1176,-M1176+4,0),1,1)*I1176)</f>
        <v/>
      </c>
      <c r="V1176" s="235" t="str">
        <f aca="true">IF(I1176="","",xEURO(OFFSET(C1176,-M1176+1,0),J1176,OFFSET(C1176,-M1176+2,0),OFFSET(C1176,-M1176+2,0),OFFSET(C1176,-M1176+3,0)+AC1176,OFFSET(C1176,-M1176+4,0),1,0))</f>
        <v/>
      </c>
      <c r="W1176" s="175" t="str">
        <f aca="false">IF(I1176="","",(V1176-K1176)*I1176*10)</f>
        <v/>
      </c>
      <c r="X1176" s="175" t="str">
        <f aca="true">IF(I1176="","",xEURO(OFFSET(C1176,-M1176+1,0),J1176,OFFSET(C1176,-M1176+2,0),OFFSET(C1176,-M1176+2,0),OFFSET(C1176,-M1176+3,0)+AC1176,OFFSET(C1176,-M1176+4,0),1,2)/10*I1176)</f>
        <v/>
      </c>
      <c r="Y1176" s="248" t="str">
        <f aca="true">IF(I1176="","",xEURO(OFFSET(C1176,-M1176+1,0),J1176,OFFSET(C1176,-M1176+2,0),OFFSET(C1176,-M1176+2,0),OFFSET(C1176,-M1176+3,0)+AC1176,OFFSET(C1176,-M1176+4,0),1,3)/100*I1176*10000)</f>
        <v/>
      </c>
      <c r="Z1176" s="248" t="str">
        <f aca="true">IF(I1176="","",xEURO(OFFSET(C1176,-M1176+1,0),J1176,OFFSET(C1176,-M1176+2,0),OFFSET(C1176,-M1176+2,0),OFFSET(C1176,-M1176+3,0)+AC1176,OFFSET(C1176,-M1176+4,0),1,5)/365.25*I1176*10000)</f>
        <v/>
      </c>
      <c r="AB1176" s="249" t="str">
        <f aca="true">IF(D1176="","",xCalcSkew(OFFSET(C1176,-M1176,0),E1176-OFFSET(C1176,-M1176+1,0),b)/100)</f>
        <v/>
      </c>
      <c r="AC1176" s="249" t="str">
        <f aca="true">IF(I1176="","",xCalcSkew(OFFSET(C1176,-M1176,0),J1176-OFFSET(C1176,-M1176+1,0),b)/100)</f>
        <v/>
      </c>
      <c r="AE1176" s="0" t="n">
        <f aca="false">D1176*F1176*10000*-1</f>
        <v>-0</v>
      </c>
      <c r="AF1176" s="0" t="n">
        <f aca="false">I1176*K1176*10000*-1</f>
        <v>-0</v>
      </c>
      <c r="AG1176" s="0" t="n">
        <f aca="false">AE1176+AF1176</f>
        <v>-0</v>
      </c>
    </row>
    <row r="1177" customFormat="false" ht="12.75" hidden="false" customHeight="false" outlineLevel="0" collapsed="false">
      <c r="D1177" s="265"/>
      <c r="E1177" s="266"/>
      <c r="F1177" s="266"/>
      <c r="G1177" s="267"/>
      <c r="I1177" s="265"/>
      <c r="J1177" s="266"/>
      <c r="K1177" s="266"/>
      <c r="L1177" s="268"/>
      <c r="M1177" s="247" t="n">
        <f aca="false">M1176+1</f>
        <v>24</v>
      </c>
      <c r="N1177" s="175" t="str">
        <f aca="true">IF(D1177="","",xEURO(OFFSET(C1177,-M1177+1,0),E1177,OFFSET(C1177,-M1177+2,0),OFFSET(C1177,-M1177+2,0),OFFSET(C1177,-M1177+3,0)+AB1177,OFFSET(C1177,-M1177+4,0),0,1)*D1177)</f>
        <v/>
      </c>
      <c r="O1177" s="235" t="str">
        <f aca="true">IF(D1177="","",xEURO(OFFSET(C1177,-M1177+1,0),E1177,OFFSET(C1177,-M1177+2,0),OFFSET(C1177,-M1177+2,0),OFFSET(C1177,-M1177+3,0)+AB1177,OFFSET(C1177,-M1177+4,0),0,0))</f>
        <v/>
      </c>
      <c r="P1177" s="175" t="str">
        <f aca="false">IF(D1177="","",(O1177-F1177)*D1177*10)</f>
        <v/>
      </c>
      <c r="Q1177" s="175" t="str">
        <f aca="true">IF(D1177="","",xEURO(OFFSET(C1177,-M1177+1,0),E1177,OFFSET(C1177,-M1177+2,0),OFFSET(C1177,-M1177+2,0),OFFSET(C1177,-M1177+3,0)+AB1177,OFFSET(C1177,-M1177+4,0),0,2)/10*D1177)</f>
        <v/>
      </c>
      <c r="R1177" s="248" t="str">
        <f aca="true">IF(D1177="","",xEURO(OFFSET(C1177,-M1177+1,0),E1177,OFFSET(C1177,-M1177+2,0),OFFSET(C1177,-M1177+2,0),OFFSET(C1177,-M1177+3,0)+AB1177,OFFSET(C1177,-M1177+4,0),0,3)/100*D1177*10000)</f>
        <v/>
      </c>
      <c r="S1177" s="248" t="str">
        <f aca="true">IF(D1177="","",xEURO(OFFSET(C1177,-M1177+1,0),E1177,OFFSET(C1177,-M1177+2,0),OFFSET(C1177,-M1177+2,0),OFFSET(C1177,-M1177+3,0)+AB1177,OFFSET(C1177,-M1177+4,0),0,5)/365.25*D1177*10000)</f>
        <v/>
      </c>
      <c r="U1177" s="175" t="str">
        <f aca="true">IF(I1177="","",xEURO(OFFSET(C1177,-M1177+1,0),J1177,OFFSET(C1177,-M1177+2,0),OFFSET(C1177,-M1177+2,0),OFFSET(C1177,-M1177+3,0)+AC1177,OFFSET(C1177,-M1177+4,0),1,1)*I1177)</f>
        <v/>
      </c>
      <c r="V1177" s="235" t="str">
        <f aca="true">IF(I1177="","",xEURO(OFFSET(C1177,-M1177+1,0),J1177,OFFSET(C1177,-M1177+2,0),OFFSET(C1177,-M1177+2,0),OFFSET(C1177,-M1177+3,0)+AC1177,OFFSET(C1177,-M1177+4,0),1,0))</f>
        <v/>
      </c>
      <c r="W1177" s="175" t="str">
        <f aca="false">IF(I1177="","",(V1177-K1177)*I1177*10)</f>
        <v/>
      </c>
      <c r="X1177" s="175" t="str">
        <f aca="true">IF(I1177="","",xEURO(OFFSET(C1177,-M1177+1,0),J1177,OFFSET(C1177,-M1177+2,0),OFFSET(C1177,-M1177+2,0),OFFSET(C1177,-M1177+3,0)+AC1177,OFFSET(C1177,-M1177+4,0),1,2)/10*I1177)</f>
        <v/>
      </c>
      <c r="Y1177" s="248" t="str">
        <f aca="true">IF(I1177="","",xEURO(OFFSET(C1177,-M1177+1,0),J1177,OFFSET(C1177,-M1177+2,0),OFFSET(C1177,-M1177+2,0),OFFSET(C1177,-M1177+3,0)+AC1177,OFFSET(C1177,-M1177+4,0),1,3)/100*I1177*10000)</f>
        <v/>
      </c>
      <c r="Z1177" s="248" t="str">
        <f aca="true">IF(I1177="","",xEURO(OFFSET(C1177,-M1177+1,0),J1177,OFFSET(C1177,-M1177+2,0),OFFSET(C1177,-M1177+2,0),OFFSET(C1177,-M1177+3,0)+AC1177,OFFSET(C1177,-M1177+4,0),1,5)/365.25*I1177*10000)</f>
        <v/>
      </c>
      <c r="AB1177" s="249" t="str">
        <f aca="true">IF(D1177="","",xCalcSkew(OFFSET(C1177,-M1177,0),E1177-OFFSET(C1177,-M1177+1,0),b)/100)</f>
        <v/>
      </c>
      <c r="AC1177" s="249" t="str">
        <f aca="true">IF(I1177="","",xCalcSkew(OFFSET(C1177,-M1177,0),J1177-OFFSET(C1177,-M1177+1,0),b)/100)</f>
        <v/>
      </c>
      <c r="AE1177" s="0" t="n">
        <f aca="false">D1177*F1177*10000*-1</f>
        <v>-0</v>
      </c>
      <c r="AF1177" s="0" t="n">
        <f aca="false">I1177*K1177*10000*-1</f>
        <v>-0</v>
      </c>
      <c r="AG1177" s="0" t="n">
        <f aca="false">AE1177+AF1177</f>
        <v>-0</v>
      </c>
    </row>
    <row r="1178" customFormat="false" ht="12.75" hidden="false" customHeight="false" outlineLevel="0" collapsed="false">
      <c r="D1178" s="265"/>
      <c r="E1178" s="266"/>
      <c r="F1178" s="266"/>
      <c r="G1178" s="267"/>
      <c r="I1178" s="265"/>
      <c r="J1178" s="266"/>
      <c r="K1178" s="266"/>
      <c r="L1178" s="268"/>
      <c r="M1178" s="247" t="n">
        <f aca="false">M1177+1</f>
        <v>25</v>
      </c>
      <c r="N1178" s="175" t="str">
        <f aca="true">IF(D1178="","",xEURO(OFFSET(C1178,-M1178+1,0),E1178,OFFSET(C1178,-M1178+2,0),OFFSET(C1178,-M1178+2,0),OFFSET(C1178,-M1178+3,0)+AB1178,OFFSET(C1178,-M1178+4,0),0,1)*D1178)</f>
        <v/>
      </c>
      <c r="O1178" s="235" t="str">
        <f aca="true">IF(D1178="","",xEURO(OFFSET(C1178,-M1178+1,0),E1178,OFFSET(C1178,-M1178+2,0),OFFSET(C1178,-M1178+2,0),OFFSET(C1178,-M1178+3,0)+AB1178,OFFSET(C1178,-M1178+4,0),0,0))</f>
        <v/>
      </c>
      <c r="P1178" s="175" t="str">
        <f aca="false">IF(D1178="","",(O1178-F1178)*D1178*10)</f>
        <v/>
      </c>
      <c r="Q1178" s="175" t="str">
        <f aca="true">IF(D1178="","",xEURO(OFFSET(C1178,-M1178+1,0),E1178,OFFSET(C1178,-M1178+2,0),OFFSET(C1178,-M1178+2,0),OFFSET(C1178,-M1178+3,0)+AB1178,OFFSET(C1178,-M1178+4,0),0,2)/10*D1178)</f>
        <v/>
      </c>
      <c r="R1178" s="248" t="str">
        <f aca="true">IF(D1178="","",xEURO(OFFSET(C1178,-M1178+1,0),E1178,OFFSET(C1178,-M1178+2,0),OFFSET(C1178,-M1178+2,0),OFFSET(C1178,-M1178+3,0)+AB1178,OFFSET(C1178,-M1178+4,0),0,3)/100*D1178*10000)</f>
        <v/>
      </c>
      <c r="S1178" s="248" t="str">
        <f aca="true">IF(D1178="","",xEURO(OFFSET(C1178,-M1178+1,0),E1178,OFFSET(C1178,-M1178+2,0),OFFSET(C1178,-M1178+2,0),OFFSET(C1178,-M1178+3,0)+AB1178,OFFSET(C1178,-M1178+4,0),0,5)/365.25*D1178*10000)</f>
        <v/>
      </c>
      <c r="U1178" s="175" t="str">
        <f aca="true">IF(I1178="","",xEURO(OFFSET(C1178,-M1178+1,0),J1178,OFFSET(C1178,-M1178+2,0),OFFSET(C1178,-M1178+2,0),OFFSET(C1178,-M1178+3,0)+AC1178,OFFSET(C1178,-M1178+4,0),1,1)*I1178)</f>
        <v/>
      </c>
      <c r="V1178" s="235" t="str">
        <f aca="true">IF(I1178="","",xEURO(OFFSET(C1178,-M1178+1,0),J1178,OFFSET(C1178,-M1178+2,0),OFFSET(C1178,-M1178+2,0),OFFSET(C1178,-M1178+3,0)+AC1178,OFFSET(C1178,-M1178+4,0),1,0))</f>
        <v/>
      </c>
      <c r="W1178" s="175" t="str">
        <f aca="false">IF(I1178="","",(V1178-K1178)*I1178*10)</f>
        <v/>
      </c>
      <c r="X1178" s="175" t="str">
        <f aca="true">IF(I1178="","",xEURO(OFFSET(C1178,-M1178+1,0),J1178,OFFSET(C1178,-M1178+2,0),OFFSET(C1178,-M1178+2,0),OFFSET(C1178,-M1178+3,0)+AC1178,OFFSET(C1178,-M1178+4,0),1,2)/10*I1178)</f>
        <v/>
      </c>
      <c r="Y1178" s="248" t="str">
        <f aca="true">IF(I1178="","",xEURO(OFFSET(C1178,-M1178+1,0),J1178,OFFSET(C1178,-M1178+2,0),OFFSET(C1178,-M1178+2,0),OFFSET(C1178,-M1178+3,0)+AC1178,OFFSET(C1178,-M1178+4,0),1,3)/100*I1178*10000)</f>
        <v/>
      </c>
      <c r="Z1178" s="248" t="str">
        <f aca="true">IF(I1178="","",xEURO(OFFSET(C1178,-M1178+1,0),J1178,OFFSET(C1178,-M1178+2,0),OFFSET(C1178,-M1178+2,0),OFFSET(C1178,-M1178+3,0)+AC1178,OFFSET(C1178,-M1178+4,0),1,5)/365.25*I1178*10000)</f>
        <v/>
      </c>
      <c r="AB1178" s="249" t="str">
        <f aca="true">IF(D1178="","",xCalcSkew(OFFSET(C1178,-M1178,0),E1178-OFFSET(C1178,-M1178+1,0),b)/100)</f>
        <v/>
      </c>
      <c r="AC1178" s="249" t="str">
        <f aca="true">IF(I1178="","",xCalcSkew(OFFSET(C1178,-M1178,0),J1178-OFFSET(C1178,-M1178+1,0),b)/100)</f>
        <v/>
      </c>
      <c r="AE1178" s="0" t="n">
        <f aca="false">D1178*F1178*10000*-1</f>
        <v>-0</v>
      </c>
      <c r="AF1178" s="0" t="n">
        <f aca="false">I1178*K1178*10000*-1</f>
        <v>-0</v>
      </c>
      <c r="AG1178" s="0" t="n">
        <f aca="false">AE1178+AF1178</f>
        <v>-0</v>
      </c>
    </row>
    <row r="1179" customFormat="false" ht="12.75" hidden="false" customHeight="false" outlineLevel="0" collapsed="false">
      <c r="D1179" s="265"/>
      <c r="E1179" s="266"/>
      <c r="F1179" s="266"/>
      <c r="G1179" s="267"/>
      <c r="I1179" s="265"/>
      <c r="J1179" s="266"/>
      <c r="K1179" s="266"/>
      <c r="L1179" s="268"/>
      <c r="M1179" s="247" t="n">
        <f aca="false">M1178+1</f>
        <v>26</v>
      </c>
      <c r="N1179" s="175" t="str">
        <f aca="true">IF(D1179="","",xEURO(OFFSET(C1179,-M1179+1,0),E1179,OFFSET(C1179,-M1179+2,0),OFFSET(C1179,-M1179+2,0),OFFSET(C1179,-M1179+3,0)+AB1179,OFFSET(C1179,-M1179+4,0),0,1)*D1179)</f>
        <v/>
      </c>
      <c r="O1179" s="235" t="str">
        <f aca="true">IF(D1179="","",xEURO(OFFSET(C1179,-M1179+1,0),E1179,OFFSET(C1179,-M1179+2,0),OFFSET(C1179,-M1179+2,0),OFFSET(C1179,-M1179+3,0)+AB1179,OFFSET(C1179,-M1179+4,0),0,0))</f>
        <v/>
      </c>
      <c r="P1179" s="175" t="str">
        <f aca="false">IF(D1179="","",(O1179-F1179)*D1179*10)</f>
        <v/>
      </c>
      <c r="Q1179" s="175" t="str">
        <f aca="true">IF(D1179="","",xEURO(OFFSET(C1179,-M1179+1,0),E1179,OFFSET(C1179,-M1179+2,0),OFFSET(C1179,-M1179+2,0),OFFSET(C1179,-M1179+3,0)+AB1179,OFFSET(C1179,-M1179+4,0),0,2)/10*D1179)</f>
        <v/>
      </c>
      <c r="R1179" s="248" t="str">
        <f aca="true">IF(D1179="","",xEURO(OFFSET(C1179,-M1179+1,0),E1179,OFFSET(C1179,-M1179+2,0),OFFSET(C1179,-M1179+2,0),OFFSET(C1179,-M1179+3,0)+AB1179,OFFSET(C1179,-M1179+4,0),0,3)/100*D1179*10000)</f>
        <v/>
      </c>
      <c r="S1179" s="248" t="str">
        <f aca="true">IF(D1179="","",xEURO(OFFSET(C1179,-M1179+1,0),E1179,OFFSET(C1179,-M1179+2,0),OFFSET(C1179,-M1179+2,0),OFFSET(C1179,-M1179+3,0)+AB1179,OFFSET(C1179,-M1179+4,0),0,5)/365.25*D1179*10000)</f>
        <v/>
      </c>
      <c r="U1179" s="175" t="str">
        <f aca="true">IF(I1179="","",xEURO(OFFSET(C1179,-M1179+1,0),J1179,OFFSET(C1179,-M1179+2,0),OFFSET(C1179,-M1179+2,0),OFFSET(C1179,-M1179+3,0)+AC1179,OFFSET(C1179,-M1179+4,0),1,1)*I1179)</f>
        <v/>
      </c>
      <c r="V1179" s="235" t="str">
        <f aca="true">IF(I1179="","",xEURO(OFFSET(C1179,-M1179+1,0),J1179,OFFSET(C1179,-M1179+2,0),OFFSET(C1179,-M1179+2,0),OFFSET(C1179,-M1179+3,0)+AC1179,OFFSET(C1179,-M1179+4,0),1,0))</f>
        <v/>
      </c>
      <c r="W1179" s="175" t="str">
        <f aca="false">IF(I1179="","",(V1179-K1179)*I1179*10)</f>
        <v/>
      </c>
      <c r="X1179" s="175" t="str">
        <f aca="true">IF(I1179="","",xEURO(OFFSET(C1179,-M1179+1,0),J1179,OFFSET(C1179,-M1179+2,0),OFFSET(C1179,-M1179+2,0),OFFSET(C1179,-M1179+3,0)+AC1179,OFFSET(C1179,-M1179+4,0),1,2)/10*I1179)</f>
        <v/>
      </c>
      <c r="Y1179" s="248" t="str">
        <f aca="true">IF(I1179="","",xEURO(OFFSET(C1179,-M1179+1,0),J1179,OFFSET(C1179,-M1179+2,0),OFFSET(C1179,-M1179+2,0),OFFSET(C1179,-M1179+3,0)+AC1179,OFFSET(C1179,-M1179+4,0),1,3)/100*I1179*10000)</f>
        <v/>
      </c>
      <c r="Z1179" s="248" t="str">
        <f aca="true">IF(I1179="","",xEURO(OFFSET(C1179,-M1179+1,0),J1179,OFFSET(C1179,-M1179+2,0),OFFSET(C1179,-M1179+2,0),OFFSET(C1179,-M1179+3,0)+AC1179,OFFSET(C1179,-M1179+4,0),1,5)/365.25*I1179*10000)</f>
        <v/>
      </c>
      <c r="AB1179" s="249" t="str">
        <f aca="true">IF(D1179="","",xCalcSkew(OFFSET(C1179,-M1179,0),E1179-OFFSET(C1179,-M1179+1,0),b)/100)</f>
        <v/>
      </c>
      <c r="AC1179" s="249" t="str">
        <f aca="true">IF(I1179="","",xCalcSkew(OFFSET(C1179,-M1179,0),J1179-OFFSET(C1179,-M1179+1,0),b)/100)</f>
        <v/>
      </c>
      <c r="AE1179" s="0" t="n">
        <f aca="false">D1179*F1179*10000*-1</f>
        <v>-0</v>
      </c>
      <c r="AF1179" s="0" t="n">
        <f aca="false">I1179*K1179*10000*-1</f>
        <v>-0</v>
      </c>
      <c r="AG1179" s="0" t="n">
        <f aca="false">AE1179+AF1179</f>
        <v>-0</v>
      </c>
    </row>
    <row r="1180" customFormat="false" ht="12.75" hidden="false" customHeight="false" outlineLevel="0" collapsed="false">
      <c r="D1180" s="265"/>
      <c r="E1180" s="266"/>
      <c r="F1180" s="266"/>
      <c r="G1180" s="267"/>
      <c r="I1180" s="265"/>
      <c r="J1180" s="266"/>
      <c r="K1180" s="266"/>
      <c r="L1180" s="268"/>
      <c r="M1180" s="247" t="n">
        <f aca="false">M1179+1</f>
        <v>27</v>
      </c>
      <c r="N1180" s="175" t="str">
        <f aca="true">IF(D1180="","",xEURO(OFFSET(C1180,-M1180+1,0),E1180,OFFSET(C1180,-M1180+2,0),OFFSET(C1180,-M1180+2,0),OFFSET(C1180,-M1180+3,0)+AB1180,OFFSET(C1180,-M1180+4,0),0,1)*D1180)</f>
        <v/>
      </c>
      <c r="O1180" s="235" t="str">
        <f aca="true">IF(D1180="","",xEURO(OFFSET(C1180,-M1180+1,0),E1180,OFFSET(C1180,-M1180+2,0),OFFSET(C1180,-M1180+2,0),OFFSET(C1180,-M1180+3,0)+AB1180,OFFSET(C1180,-M1180+4,0),0,0))</f>
        <v/>
      </c>
      <c r="P1180" s="175" t="str">
        <f aca="false">IF(D1180="","",(O1180-F1180)*D1180*10)</f>
        <v/>
      </c>
      <c r="Q1180" s="175" t="str">
        <f aca="true">IF(D1180="","",xEURO(OFFSET(C1180,-M1180+1,0),E1180,OFFSET(C1180,-M1180+2,0),OFFSET(C1180,-M1180+2,0),OFFSET(C1180,-M1180+3,0)+AB1180,OFFSET(C1180,-M1180+4,0),0,2)/10*D1180)</f>
        <v/>
      </c>
      <c r="R1180" s="248" t="str">
        <f aca="true">IF(D1180="","",xEURO(OFFSET(C1180,-M1180+1,0),E1180,OFFSET(C1180,-M1180+2,0),OFFSET(C1180,-M1180+2,0),OFFSET(C1180,-M1180+3,0)+AB1180,OFFSET(C1180,-M1180+4,0),0,3)/100*D1180*10000)</f>
        <v/>
      </c>
      <c r="S1180" s="248" t="str">
        <f aca="true">IF(D1180="","",xEURO(OFFSET(C1180,-M1180+1,0),E1180,OFFSET(C1180,-M1180+2,0),OFFSET(C1180,-M1180+2,0),OFFSET(C1180,-M1180+3,0)+AB1180,OFFSET(C1180,-M1180+4,0),0,5)/365.25*D1180*10000)</f>
        <v/>
      </c>
      <c r="U1180" s="175" t="str">
        <f aca="true">IF(I1180="","",xEURO(OFFSET(C1180,-M1180+1,0),J1180,OFFSET(C1180,-M1180+2,0),OFFSET(C1180,-M1180+2,0),OFFSET(C1180,-M1180+3,0)+AC1180,OFFSET(C1180,-M1180+4,0),1,1)*I1180)</f>
        <v/>
      </c>
      <c r="V1180" s="235" t="str">
        <f aca="true">IF(I1180="","",xEURO(OFFSET(C1180,-M1180+1,0),J1180,OFFSET(C1180,-M1180+2,0),OFFSET(C1180,-M1180+2,0),OFFSET(C1180,-M1180+3,0)+AC1180,OFFSET(C1180,-M1180+4,0),1,0))</f>
        <v/>
      </c>
      <c r="W1180" s="175" t="str">
        <f aca="false">IF(I1180="","",(V1180-K1180)*I1180*10)</f>
        <v/>
      </c>
      <c r="X1180" s="175" t="str">
        <f aca="true">IF(I1180="","",xEURO(OFFSET(C1180,-M1180+1,0),J1180,OFFSET(C1180,-M1180+2,0),OFFSET(C1180,-M1180+2,0),OFFSET(C1180,-M1180+3,0)+AC1180,OFFSET(C1180,-M1180+4,0),1,2)/10*I1180)</f>
        <v/>
      </c>
      <c r="Y1180" s="248" t="str">
        <f aca="true">IF(I1180="","",xEURO(OFFSET(C1180,-M1180+1,0),J1180,OFFSET(C1180,-M1180+2,0),OFFSET(C1180,-M1180+2,0),OFFSET(C1180,-M1180+3,0)+AC1180,OFFSET(C1180,-M1180+4,0),1,3)/100*I1180*10000)</f>
        <v/>
      </c>
      <c r="Z1180" s="248" t="str">
        <f aca="true">IF(I1180="","",xEURO(OFFSET(C1180,-M1180+1,0),J1180,OFFSET(C1180,-M1180+2,0),OFFSET(C1180,-M1180+2,0),OFFSET(C1180,-M1180+3,0)+AC1180,OFFSET(C1180,-M1180+4,0),1,5)/365.25*I1180*10000)</f>
        <v/>
      </c>
      <c r="AB1180" s="249" t="str">
        <f aca="true">IF(D1180="","",xCalcSkew(OFFSET(C1180,-M1180,0),E1180-OFFSET(C1180,-M1180+1,0),b)/100)</f>
        <v/>
      </c>
      <c r="AC1180" s="249" t="str">
        <f aca="true">IF(I1180="","",xCalcSkew(OFFSET(C1180,-M1180,0),J1180-OFFSET(C1180,-M1180+1,0),b)/100)</f>
        <v/>
      </c>
      <c r="AE1180" s="0" t="n">
        <f aca="false">D1180*F1180*10000*-1</f>
        <v>-0</v>
      </c>
      <c r="AF1180" s="0" t="n">
        <f aca="false">I1180*K1180*10000*-1</f>
        <v>-0</v>
      </c>
      <c r="AG1180" s="0" t="n">
        <f aca="false">AE1180+AF1180</f>
        <v>-0</v>
      </c>
    </row>
    <row r="1181" customFormat="false" ht="12.75" hidden="false" customHeight="false" outlineLevel="0" collapsed="false">
      <c r="D1181" s="265"/>
      <c r="E1181" s="266"/>
      <c r="F1181" s="266"/>
      <c r="G1181" s="267"/>
      <c r="I1181" s="265"/>
      <c r="J1181" s="266"/>
      <c r="K1181" s="266"/>
      <c r="L1181" s="268"/>
      <c r="M1181" s="247" t="n">
        <f aca="false">M1180+1</f>
        <v>28</v>
      </c>
      <c r="N1181" s="175" t="str">
        <f aca="true">IF(D1181="","",xEURO(OFFSET(C1181,-M1181+1,0),E1181,OFFSET(C1181,-M1181+2,0),OFFSET(C1181,-M1181+2,0),OFFSET(C1181,-M1181+3,0)+AB1181,OFFSET(C1181,-M1181+4,0),0,1)*D1181)</f>
        <v/>
      </c>
      <c r="O1181" s="235" t="str">
        <f aca="true">IF(D1181="","",xEURO(OFFSET(C1181,-M1181+1,0),E1181,OFFSET(C1181,-M1181+2,0),OFFSET(C1181,-M1181+2,0),OFFSET(C1181,-M1181+3,0)+AB1181,OFFSET(C1181,-M1181+4,0),0,0))</f>
        <v/>
      </c>
      <c r="P1181" s="175" t="str">
        <f aca="false">IF(D1181="","",(O1181-F1181)*D1181*10)</f>
        <v/>
      </c>
      <c r="Q1181" s="175" t="str">
        <f aca="true">IF(D1181="","",xEURO(OFFSET(C1181,-M1181+1,0),E1181,OFFSET(C1181,-M1181+2,0),OFFSET(C1181,-M1181+2,0),OFFSET(C1181,-M1181+3,0)+AB1181,OFFSET(C1181,-M1181+4,0),0,2)/10*D1181)</f>
        <v/>
      </c>
      <c r="R1181" s="248" t="str">
        <f aca="true">IF(D1181="","",xEURO(OFFSET(C1181,-M1181+1,0),E1181,OFFSET(C1181,-M1181+2,0),OFFSET(C1181,-M1181+2,0),OFFSET(C1181,-M1181+3,0)+AB1181,OFFSET(C1181,-M1181+4,0),0,3)/100*D1181*10000)</f>
        <v/>
      </c>
      <c r="S1181" s="248" t="str">
        <f aca="true">IF(D1181="","",xEURO(OFFSET(C1181,-M1181+1,0),E1181,OFFSET(C1181,-M1181+2,0),OFFSET(C1181,-M1181+2,0),OFFSET(C1181,-M1181+3,0)+AB1181,OFFSET(C1181,-M1181+4,0),0,5)/365.25*D1181*10000)</f>
        <v/>
      </c>
      <c r="U1181" s="175" t="str">
        <f aca="true">IF(I1181="","",xEURO(OFFSET(C1181,-M1181+1,0),J1181,OFFSET(C1181,-M1181+2,0),OFFSET(C1181,-M1181+2,0),OFFSET(C1181,-M1181+3,0)+AC1181,OFFSET(C1181,-M1181+4,0),1,1)*I1181)</f>
        <v/>
      </c>
      <c r="V1181" s="235" t="str">
        <f aca="true">IF(I1181="","",xEURO(OFFSET(C1181,-M1181+1,0),J1181,OFFSET(C1181,-M1181+2,0),OFFSET(C1181,-M1181+2,0),OFFSET(C1181,-M1181+3,0)+AC1181,OFFSET(C1181,-M1181+4,0),1,0))</f>
        <v/>
      </c>
      <c r="W1181" s="175" t="str">
        <f aca="false">IF(I1181="","",(V1181-K1181)*I1181*10)</f>
        <v/>
      </c>
      <c r="X1181" s="175" t="str">
        <f aca="true">IF(I1181="","",xEURO(OFFSET(C1181,-M1181+1,0),J1181,OFFSET(C1181,-M1181+2,0),OFFSET(C1181,-M1181+2,0),OFFSET(C1181,-M1181+3,0)+AC1181,OFFSET(C1181,-M1181+4,0),1,2)/10*I1181)</f>
        <v/>
      </c>
      <c r="Y1181" s="248" t="str">
        <f aca="true">IF(I1181="","",xEURO(OFFSET(C1181,-M1181+1,0),J1181,OFFSET(C1181,-M1181+2,0),OFFSET(C1181,-M1181+2,0),OFFSET(C1181,-M1181+3,0)+AC1181,OFFSET(C1181,-M1181+4,0),1,3)/100*I1181*10000)</f>
        <v/>
      </c>
      <c r="Z1181" s="248" t="str">
        <f aca="true">IF(I1181="","",xEURO(OFFSET(C1181,-M1181+1,0),J1181,OFFSET(C1181,-M1181+2,0),OFFSET(C1181,-M1181+2,0),OFFSET(C1181,-M1181+3,0)+AC1181,OFFSET(C1181,-M1181+4,0),1,5)/365.25*I1181*10000)</f>
        <v/>
      </c>
      <c r="AB1181" s="249" t="str">
        <f aca="true">IF(D1181="","",xCalcSkew(OFFSET(C1181,-M1181,0),E1181-OFFSET(C1181,-M1181+1,0),b)/100)</f>
        <v/>
      </c>
      <c r="AC1181" s="249" t="str">
        <f aca="true">IF(I1181="","",xCalcSkew(OFFSET(C1181,-M1181,0),J1181-OFFSET(C1181,-M1181+1,0),b)/100)</f>
        <v/>
      </c>
      <c r="AE1181" s="0" t="n">
        <f aca="false">D1181*F1181*10000*-1</f>
        <v>-0</v>
      </c>
      <c r="AF1181" s="0" t="n">
        <f aca="false">I1181*K1181*10000*-1</f>
        <v>-0</v>
      </c>
      <c r="AG1181" s="0" t="n">
        <f aca="false">AE1181+AF1181</f>
        <v>-0</v>
      </c>
    </row>
    <row r="1182" customFormat="false" ht="12.75" hidden="false" customHeight="false" outlineLevel="0" collapsed="false">
      <c r="D1182" s="265"/>
      <c r="E1182" s="266"/>
      <c r="F1182" s="266"/>
      <c r="G1182" s="267"/>
      <c r="I1182" s="265"/>
      <c r="J1182" s="266"/>
      <c r="K1182" s="266"/>
      <c r="L1182" s="268"/>
      <c r="M1182" s="247" t="n">
        <f aca="false">M1181+1</f>
        <v>29</v>
      </c>
      <c r="N1182" s="175" t="str">
        <f aca="true">IF(D1182="","",xEURO(OFFSET(C1182,-M1182+1,0),E1182,OFFSET(C1182,-M1182+2,0),OFFSET(C1182,-M1182+2,0),OFFSET(C1182,-M1182+3,0)+AB1182,OFFSET(C1182,-M1182+4,0),0,1)*D1182)</f>
        <v/>
      </c>
      <c r="O1182" s="235" t="str">
        <f aca="true">IF(D1182="","",xEURO(OFFSET(C1182,-M1182+1,0),E1182,OFFSET(C1182,-M1182+2,0),OFFSET(C1182,-M1182+2,0),OFFSET(C1182,-M1182+3,0)+AB1182,OFFSET(C1182,-M1182+4,0),0,0))</f>
        <v/>
      </c>
      <c r="P1182" s="175" t="str">
        <f aca="false">IF(D1182="","",(O1182-F1182)*D1182*10)</f>
        <v/>
      </c>
      <c r="Q1182" s="175" t="str">
        <f aca="true">IF(D1182="","",xEURO(OFFSET(C1182,-M1182+1,0),E1182,OFFSET(C1182,-M1182+2,0),OFFSET(C1182,-M1182+2,0),OFFSET(C1182,-M1182+3,0)+AB1182,OFFSET(C1182,-M1182+4,0),0,2)/10*D1182)</f>
        <v/>
      </c>
      <c r="R1182" s="248" t="str">
        <f aca="true">IF(D1182="","",xEURO(OFFSET(C1182,-M1182+1,0),E1182,OFFSET(C1182,-M1182+2,0),OFFSET(C1182,-M1182+2,0),OFFSET(C1182,-M1182+3,0)+AB1182,OFFSET(C1182,-M1182+4,0),0,3)/100*D1182*10000)</f>
        <v/>
      </c>
      <c r="S1182" s="248" t="str">
        <f aca="true">IF(D1182="","",xEURO(OFFSET(C1182,-M1182+1,0),E1182,OFFSET(C1182,-M1182+2,0),OFFSET(C1182,-M1182+2,0),OFFSET(C1182,-M1182+3,0)+AB1182,OFFSET(C1182,-M1182+4,0),0,5)/365.25*D1182*10000)</f>
        <v/>
      </c>
      <c r="U1182" s="175" t="str">
        <f aca="true">IF(I1182="","",xEURO(OFFSET(C1182,-M1182+1,0),J1182,OFFSET(C1182,-M1182+2,0),OFFSET(C1182,-M1182+2,0),OFFSET(C1182,-M1182+3,0)+AC1182,OFFSET(C1182,-M1182+4,0),1,1)*I1182)</f>
        <v/>
      </c>
      <c r="V1182" s="235" t="str">
        <f aca="true">IF(I1182="","",xEURO(OFFSET(C1182,-M1182+1,0),J1182,OFFSET(C1182,-M1182+2,0),OFFSET(C1182,-M1182+2,0),OFFSET(C1182,-M1182+3,0)+AC1182,OFFSET(C1182,-M1182+4,0),1,0))</f>
        <v/>
      </c>
      <c r="W1182" s="175" t="str">
        <f aca="false">IF(I1182="","",(V1182-K1182)*I1182*10)</f>
        <v/>
      </c>
      <c r="X1182" s="175" t="str">
        <f aca="true">IF(I1182="","",xEURO(OFFSET(C1182,-M1182+1,0),J1182,OFFSET(C1182,-M1182+2,0),OFFSET(C1182,-M1182+2,0),OFFSET(C1182,-M1182+3,0)+AC1182,OFFSET(C1182,-M1182+4,0),1,2)/10*I1182)</f>
        <v/>
      </c>
      <c r="Y1182" s="248" t="str">
        <f aca="true">IF(I1182="","",xEURO(OFFSET(C1182,-M1182+1,0),J1182,OFFSET(C1182,-M1182+2,0),OFFSET(C1182,-M1182+2,0),OFFSET(C1182,-M1182+3,0)+AC1182,OFFSET(C1182,-M1182+4,0),1,3)/100*I1182*10000)</f>
        <v/>
      </c>
      <c r="Z1182" s="248" t="str">
        <f aca="true">IF(I1182="","",xEURO(OFFSET(C1182,-M1182+1,0),J1182,OFFSET(C1182,-M1182+2,0),OFFSET(C1182,-M1182+2,0),OFFSET(C1182,-M1182+3,0)+AC1182,OFFSET(C1182,-M1182+4,0),1,5)/365.25*I1182*10000)</f>
        <v/>
      </c>
      <c r="AB1182" s="249" t="str">
        <f aca="true">IF(D1182="","",xCalcSkew(OFFSET(C1182,-M1182,0),E1182-OFFSET(C1182,-M1182+1,0),b)/100)</f>
        <v/>
      </c>
      <c r="AC1182" s="249" t="str">
        <f aca="true">IF(I1182="","",xCalcSkew(OFFSET(C1182,-M1182,0),J1182-OFFSET(C1182,-M1182+1,0),b)/100)</f>
        <v/>
      </c>
      <c r="AE1182" s="0" t="n">
        <f aca="false">D1182*F1182*10000*-1</f>
        <v>-0</v>
      </c>
      <c r="AF1182" s="0" t="n">
        <f aca="false">I1182*K1182*10000*-1</f>
        <v>-0</v>
      </c>
      <c r="AG1182" s="0" t="n">
        <f aca="false">AE1182+AF1182</f>
        <v>-0</v>
      </c>
    </row>
    <row r="1183" customFormat="false" ht="12.75" hidden="false" customHeight="false" outlineLevel="0" collapsed="false">
      <c r="D1183" s="265"/>
      <c r="E1183" s="266"/>
      <c r="F1183" s="266"/>
      <c r="G1183" s="267"/>
      <c r="I1183" s="265"/>
      <c r="J1183" s="266"/>
      <c r="K1183" s="266"/>
      <c r="L1183" s="268"/>
      <c r="M1183" s="247" t="n">
        <f aca="false">M1182+1</f>
        <v>30</v>
      </c>
      <c r="N1183" s="175" t="str">
        <f aca="true">IF(D1183="","",xEURO(OFFSET(C1183,-M1183+1,0),E1183,OFFSET(C1183,-M1183+2,0),OFFSET(C1183,-M1183+2,0),OFFSET(C1183,-M1183+3,0)+AB1183,OFFSET(C1183,-M1183+4,0),0,1)*D1183)</f>
        <v/>
      </c>
      <c r="O1183" s="235" t="str">
        <f aca="true">IF(D1183="","",xEURO(OFFSET(C1183,-M1183+1,0),E1183,OFFSET(C1183,-M1183+2,0),OFFSET(C1183,-M1183+2,0),OFFSET(C1183,-M1183+3,0)+AB1183,OFFSET(C1183,-M1183+4,0),0,0))</f>
        <v/>
      </c>
      <c r="P1183" s="175" t="str">
        <f aca="false">IF(D1183="","",(O1183-F1183)*D1183*10)</f>
        <v/>
      </c>
      <c r="Q1183" s="175" t="str">
        <f aca="true">IF(D1183="","",xEURO(OFFSET(C1183,-M1183+1,0),E1183,OFFSET(C1183,-M1183+2,0),OFFSET(C1183,-M1183+2,0),OFFSET(C1183,-M1183+3,0)+AB1183,OFFSET(C1183,-M1183+4,0),0,2)/10*D1183)</f>
        <v/>
      </c>
      <c r="R1183" s="248" t="str">
        <f aca="true">IF(D1183="","",xEURO(OFFSET(C1183,-M1183+1,0),E1183,OFFSET(C1183,-M1183+2,0),OFFSET(C1183,-M1183+2,0),OFFSET(C1183,-M1183+3,0)+AB1183,OFFSET(C1183,-M1183+4,0),0,3)/100*D1183*10000)</f>
        <v/>
      </c>
      <c r="S1183" s="248" t="str">
        <f aca="true">IF(D1183="","",xEURO(OFFSET(C1183,-M1183+1,0),E1183,OFFSET(C1183,-M1183+2,0),OFFSET(C1183,-M1183+2,0),OFFSET(C1183,-M1183+3,0)+AB1183,OFFSET(C1183,-M1183+4,0),0,5)/365.25*D1183*10000)</f>
        <v/>
      </c>
      <c r="U1183" s="175" t="str">
        <f aca="true">IF(I1183="","",xEURO(OFFSET(C1183,-M1183+1,0),J1183,OFFSET(C1183,-M1183+2,0),OFFSET(C1183,-M1183+2,0),OFFSET(C1183,-M1183+3,0)+AC1183,OFFSET(C1183,-M1183+4,0),1,1)*I1183)</f>
        <v/>
      </c>
      <c r="V1183" s="235" t="str">
        <f aca="true">IF(I1183="","",xEURO(OFFSET(C1183,-M1183+1,0),J1183,OFFSET(C1183,-M1183+2,0),OFFSET(C1183,-M1183+2,0),OFFSET(C1183,-M1183+3,0)+AC1183,OFFSET(C1183,-M1183+4,0),1,0))</f>
        <v/>
      </c>
      <c r="W1183" s="175" t="str">
        <f aca="false">IF(I1183="","",(V1183-K1183)*I1183*10)</f>
        <v/>
      </c>
      <c r="X1183" s="175" t="str">
        <f aca="true">IF(I1183="","",xEURO(OFFSET(C1183,-M1183+1,0),J1183,OFFSET(C1183,-M1183+2,0),OFFSET(C1183,-M1183+2,0),OFFSET(C1183,-M1183+3,0)+AC1183,OFFSET(C1183,-M1183+4,0),1,2)/10*I1183)</f>
        <v/>
      </c>
      <c r="Y1183" s="248" t="str">
        <f aca="true">IF(I1183="","",xEURO(OFFSET(C1183,-M1183+1,0),J1183,OFFSET(C1183,-M1183+2,0),OFFSET(C1183,-M1183+2,0),OFFSET(C1183,-M1183+3,0)+AC1183,OFFSET(C1183,-M1183+4,0),1,3)/100*I1183*10000)</f>
        <v/>
      </c>
      <c r="Z1183" s="248" t="str">
        <f aca="true">IF(I1183="","",xEURO(OFFSET(C1183,-M1183+1,0),J1183,OFFSET(C1183,-M1183+2,0),OFFSET(C1183,-M1183+2,0),OFFSET(C1183,-M1183+3,0)+AC1183,OFFSET(C1183,-M1183+4,0),1,5)/365.25*I1183*10000)</f>
        <v/>
      </c>
      <c r="AB1183" s="249" t="str">
        <f aca="true">IF(D1183="","",xCalcSkew(OFFSET(C1183,-M1183,0),E1183-OFFSET(C1183,-M1183+1,0),b)/100)</f>
        <v/>
      </c>
      <c r="AC1183" s="249" t="str">
        <f aca="true">IF(I1183="","",xCalcSkew(OFFSET(C1183,-M1183,0),J1183-OFFSET(C1183,-M1183+1,0),b)/100)</f>
        <v/>
      </c>
      <c r="AE1183" s="0" t="n">
        <f aca="false">D1183*F1183*10000*-1</f>
        <v>-0</v>
      </c>
      <c r="AF1183" s="0" t="n">
        <f aca="false">I1183*K1183*10000*-1</f>
        <v>-0</v>
      </c>
      <c r="AG1183" s="0" t="n">
        <f aca="false">AE1183+AF1183</f>
        <v>-0</v>
      </c>
    </row>
    <row r="1184" customFormat="false" ht="12.75" hidden="false" customHeight="false" outlineLevel="0" collapsed="false">
      <c r="D1184" s="265"/>
      <c r="E1184" s="266"/>
      <c r="F1184" s="266"/>
      <c r="G1184" s="267"/>
      <c r="I1184" s="265"/>
      <c r="J1184" s="266"/>
      <c r="K1184" s="266"/>
      <c r="L1184" s="268"/>
      <c r="M1184" s="247" t="n">
        <f aca="false">M1183+1</f>
        <v>31</v>
      </c>
      <c r="N1184" s="175" t="str">
        <f aca="true">IF(D1184="","",xEURO(OFFSET(C1184,-M1184+1,0),E1184,OFFSET(C1184,-M1184+2,0),OFFSET(C1184,-M1184+2,0),OFFSET(C1184,-M1184+3,0)+AB1184,OFFSET(C1184,-M1184+4,0),0,1)*D1184)</f>
        <v/>
      </c>
      <c r="O1184" s="235" t="str">
        <f aca="true">IF(D1184="","",xEURO(OFFSET(C1184,-M1184+1,0),E1184,OFFSET(C1184,-M1184+2,0),OFFSET(C1184,-M1184+2,0),OFFSET(C1184,-M1184+3,0)+AB1184,OFFSET(C1184,-M1184+4,0),0,0))</f>
        <v/>
      </c>
      <c r="P1184" s="175" t="str">
        <f aca="false">IF(D1184="","",(O1184-F1184)*D1184*10)</f>
        <v/>
      </c>
      <c r="Q1184" s="175" t="str">
        <f aca="true">IF(D1184="","",xEURO(OFFSET(C1184,-M1184+1,0),E1184,OFFSET(C1184,-M1184+2,0),OFFSET(C1184,-M1184+2,0),OFFSET(C1184,-M1184+3,0)+AB1184,OFFSET(C1184,-M1184+4,0),0,2)/10*D1184)</f>
        <v/>
      </c>
      <c r="R1184" s="248" t="str">
        <f aca="true">IF(D1184="","",xEURO(OFFSET(C1184,-M1184+1,0),E1184,OFFSET(C1184,-M1184+2,0),OFFSET(C1184,-M1184+2,0),OFFSET(C1184,-M1184+3,0)+AB1184,OFFSET(C1184,-M1184+4,0),0,3)/100*D1184*10000)</f>
        <v/>
      </c>
      <c r="S1184" s="248" t="str">
        <f aca="true">IF(D1184="","",xEURO(OFFSET(C1184,-M1184+1,0),E1184,OFFSET(C1184,-M1184+2,0),OFFSET(C1184,-M1184+2,0),OFFSET(C1184,-M1184+3,0)+AB1184,OFFSET(C1184,-M1184+4,0),0,5)/365.25*D1184*10000)</f>
        <v/>
      </c>
      <c r="U1184" s="175" t="str">
        <f aca="true">IF(I1184="","",xEURO(OFFSET(C1184,-M1184+1,0),J1184,OFFSET(C1184,-M1184+2,0),OFFSET(C1184,-M1184+2,0),OFFSET(C1184,-M1184+3,0)+AC1184,OFFSET(C1184,-M1184+4,0),1,1)*I1184)</f>
        <v/>
      </c>
      <c r="V1184" s="235" t="str">
        <f aca="true">IF(I1184="","",xEURO(OFFSET(C1184,-M1184+1,0),J1184,OFFSET(C1184,-M1184+2,0),OFFSET(C1184,-M1184+2,0),OFFSET(C1184,-M1184+3,0)+AC1184,OFFSET(C1184,-M1184+4,0),1,0))</f>
        <v/>
      </c>
      <c r="W1184" s="175" t="str">
        <f aca="false">IF(I1184="","",(V1184-K1184)*I1184*10)</f>
        <v/>
      </c>
      <c r="X1184" s="175" t="str">
        <f aca="true">IF(I1184="","",xEURO(OFFSET(C1184,-M1184+1,0),J1184,OFFSET(C1184,-M1184+2,0),OFFSET(C1184,-M1184+2,0),OFFSET(C1184,-M1184+3,0)+AC1184,OFFSET(C1184,-M1184+4,0),1,2)/10*I1184)</f>
        <v/>
      </c>
      <c r="Y1184" s="248" t="str">
        <f aca="true">IF(I1184="","",xEURO(OFFSET(C1184,-M1184+1,0),J1184,OFFSET(C1184,-M1184+2,0),OFFSET(C1184,-M1184+2,0),OFFSET(C1184,-M1184+3,0)+AC1184,OFFSET(C1184,-M1184+4,0),1,3)/100*I1184*10000)</f>
        <v/>
      </c>
      <c r="Z1184" s="248" t="str">
        <f aca="true">IF(I1184="","",xEURO(OFFSET(C1184,-M1184+1,0),J1184,OFFSET(C1184,-M1184+2,0),OFFSET(C1184,-M1184+2,0),OFFSET(C1184,-M1184+3,0)+AC1184,OFFSET(C1184,-M1184+4,0),1,5)/365.25*I1184*10000)</f>
        <v/>
      </c>
      <c r="AB1184" s="249" t="str">
        <f aca="true">IF(D1184="","",xCalcSkew(OFFSET(C1184,-M1184,0),E1184-OFFSET(C1184,-M1184+1,0),b)/100)</f>
        <v/>
      </c>
      <c r="AC1184" s="249" t="str">
        <f aca="true">IF(I1184="","",xCalcSkew(OFFSET(C1184,-M1184,0),J1184-OFFSET(C1184,-M1184+1,0),b)/100)</f>
        <v/>
      </c>
      <c r="AE1184" s="0" t="n">
        <f aca="false">D1184*F1184*10000*-1</f>
        <v>-0</v>
      </c>
      <c r="AF1184" s="0" t="n">
        <f aca="false">I1184*K1184*10000*-1</f>
        <v>-0</v>
      </c>
      <c r="AG1184" s="0" t="n">
        <f aca="false">AE1184+AF1184</f>
        <v>-0</v>
      </c>
    </row>
    <row r="1185" customFormat="false" ht="12.75" hidden="false" customHeight="false" outlineLevel="0" collapsed="false">
      <c r="D1185" s="265"/>
      <c r="E1185" s="266"/>
      <c r="F1185" s="266"/>
      <c r="G1185" s="267"/>
      <c r="I1185" s="265"/>
      <c r="J1185" s="266"/>
      <c r="K1185" s="266"/>
      <c r="L1185" s="268"/>
      <c r="M1185" s="247" t="n">
        <f aca="false">M1184+1</f>
        <v>32</v>
      </c>
      <c r="N1185" s="175" t="str">
        <f aca="true">IF(D1185="","",xEURO(OFFSET(C1185,-M1185+1,0),E1185,OFFSET(C1185,-M1185+2,0),OFFSET(C1185,-M1185+2,0),OFFSET(C1185,-M1185+3,0)+AB1185,OFFSET(C1185,-M1185+4,0),0,1)*D1185)</f>
        <v/>
      </c>
      <c r="O1185" s="235" t="str">
        <f aca="true">IF(D1185="","",xEURO(OFFSET(C1185,-M1185+1,0),E1185,OFFSET(C1185,-M1185+2,0),OFFSET(C1185,-M1185+2,0),OFFSET(C1185,-M1185+3,0)+AB1185,OFFSET(C1185,-M1185+4,0),0,0))</f>
        <v/>
      </c>
      <c r="P1185" s="175" t="str">
        <f aca="false">IF(D1185="","",(O1185-F1185)*D1185*10)</f>
        <v/>
      </c>
      <c r="Q1185" s="175" t="str">
        <f aca="true">IF(D1185="","",xEURO(OFFSET(C1185,-M1185+1,0),E1185,OFFSET(C1185,-M1185+2,0),OFFSET(C1185,-M1185+2,0),OFFSET(C1185,-M1185+3,0)+AB1185,OFFSET(C1185,-M1185+4,0),0,2)/10*D1185)</f>
        <v/>
      </c>
      <c r="R1185" s="248" t="str">
        <f aca="true">IF(D1185="","",xEURO(OFFSET(C1185,-M1185+1,0),E1185,OFFSET(C1185,-M1185+2,0),OFFSET(C1185,-M1185+2,0),OFFSET(C1185,-M1185+3,0)+AB1185,OFFSET(C1185,-M1185+4,0),0,3)/100*D1185*10000)</f>
        <v/>
      </c>
      <c r="S1185" s="248" t="str">
        <f aca="true">IF(D1185="","",xEURO(OFFSET(C1185,-M1185+1,0),E1185,OFFSET(C1185,-M1185+2,0),OFFSET(C1185,-M1185+2,0),OFFSET(C1185,-M1185+3,0)+AB1185,OFFSET(C1185,-M1185+4,0),0,5)/365.25*D1185*10000)</f>
        <v/>
      </c>
      <c r="U1185" s="175" t="str">
        <f aca="true">IF(I1185="","",xEURO(OFFSET(C1185,-M1185+1,0),J1185,OFFSET(C1185,-M1185+2,0),OFFSET(C1185,-M1185+2,0),OFFSET(C1185,-M1185+3,0)+AC1185,OFFSET(C1185,-M1185+4,0),1,1)*I1185)</f>
        <v/>
      </c>
      <c r="V1185" s="235" t="str">
        <f aca="true">IF(I1185="","",xEURO(OFFSET(C1185,-M1185+1,0),J1185,OFFSET(C1185,-M1185+2,0),OFFSET(C1185,-M1185+2,0),OFFSET(C1185,-M1185+3,0)+AC1185,OFFSET(C1185,-M1185+4,0),1,0))</f>
        <v/>
      </c>
      <c r="W1185" s="175" t="str">
        <f aca="false">IF(I1185="","",(V1185-K1185)*I1185*10)</f>
        <v/>
      </c>
      <c r="X1185" s="175" t="str">
        <f aca="true">IF(I1185="","",xEURO(OFFSET(C1185,-M1185+1,0),J1185,OFFSET(C1185,-M1185+2,0),OFFSET(C1185,-M1185+2,0),OFFSET(C1185,-M1185+3,0)+AC1185,OFFSET(C1185,-M1185+4,0),1,2)/10*I1185)</f>
        <v/>
      </c>
      <c r="Y1185" s="248" t="str">
        <f aca="true">IF(I1185="","",xEURO(OFFSET(C1185,-M1185+1,0),J1185,OFFSET(C1185,-M1185+2,0),OFFSET(C1185,-M1185+2,0),OFFSET(C1185,-M1185+3,0)+AC1185,OFFSET(C1185,-M1185+4,0),1,3)/100*I1185*10000)</f>
        <v/>
      </c>
      <c r="Z1185" s="248" t="str">
        <f aca="true">IF(I1185="","",xEURO(OFFSET(C1185,-M1185+1,0),J1185,OFFSET(C1185,-M1185+2,0),OFFSET(C1185,-M1185+2,0),OFFSET(C1185,-M1185+3,0)+AC1185,OFFSET(C1185,-M1185+4,0),1,5)/365.25*I1185*10000)</f>
        <v/>
      </c>
      <c r="AB1185" s="249" t="str">
        <f aca="true">IF(D1185="","",xCalcSkew(OFFSET(C1185,-M1185,0),E1185-OFFSET(C1185,-M1185+1,0),b)/100)</f>
        <v/>
      </c>
      <c r="AC1185" s="249" t="str">
        <f aca="true">IF(I1185="","",xCalcSkew(OFFSET(C1185,-M1185,0),J1185-OFFSET(C1185,-M1185+1,0),b)/100)</f>
        <v/>
      </c>
      <c r="AE1185" s="0" t="n">
        <f aca="false">D1185*F1185*10000*-1</f>
        <v>-0</v>
      </c>
      <c r="AF1185" s="0" t="n">
        <f aca="false">I1185*K1185*10000*-1</f>
        <v>-0</v>
      </c>
      <c r="AG1185" s="0" t="n">
        <f aca="false">AE1185+AF1185</f>
        <v>-0</v>
      </c>
    </row>
    <row r="1186" customFormat="false" ht="12.75" hidden="false" customHeight="false" outlineLevel="0" collapsed="false">
      <c r="D1186" s="265"/>
      <c r="E1186" s="266"/>
      <c r="F1186" s="266"/>
      <c r="G1186" s="267"/>
      <c r="I1186" s="265"/>
      <c r="J1186" s="266"/>
      <c r="K1186" s="266"/>
      <c r="L1186" s="268"/>
      <c r="M1186" s="247" t="n">
        <f aca="false">M1185+1</f>
        <v>33</v>
      </c>
      <c r="N1186" s="175" t="str">
        <f aca="true">IF(D1186="","",xEURO(OFFSET(C1186,-M1186+1,0),E1186,OFFSET(C1186,-M1186+2,0),OFFSET(C1186,-M1186+2,0),OFFSET(C1186,-M1186+3,0)+AB1186,OFFSET(C1186,-M1186+4,0),0,1)*D1186)</f>
        <v/>
      </c>
      <c r="O1186" s="235" t="str">
        <f aca="true">IF(D1186="","",xEURO(OFFSET(C1186,-M1186+1,0),E1186,OFFSET(C1186,-M1186+2,0),OFFSET(C1186,-M1186+2,0),OFFSET(C1186,-M1186+3,0)+AB1186,OFFSET(C1186,-M1186+4,0),0,0))</f>
        <v/>
      </c>
      <c r="P1186" s="175" t="str">
        <f aca="false">IF(D1186="","",(O1186-F1186)*D1186*10)</f>
        <v/>
      </c>
      <c r="Q1186" s="175" t="str">
        <f aca="true">IF(D1186="","",xEURO(OFFSET(C1186,-M1186+1,0),E1186,OFFSET(C1186,-M1186+2,0),OFFSET(C1186,-M1186+2,0),OFFSET(C1186,-M1186+3,0)+AB1186,OFFSET(C1186,-M1186+4,0),0,2)/10*D1186)</f>
        <v/>
      </c>
      <c r="R1186" s="248" t="str">
        <f aca="true">IF(D1186="","",xEURO(OFFSET(C1186,-M1186+1,0),E1186,OFFSET(C1186,-M1186+2,0),OFFSET(C1186,-M1186+2,0),OFFSET(C1186,-M1186+3,0)+AB1186,OFFSET(C1186,-M1186+4,0),0,3)/100*D1186*10000)</f>
        <v/>
      </c>
      <c r="S1186" s="248" t="str">
        <f aca="true">IF(D1186="","",xEURO(OFFSET(C1186,-M1186+1,0),E1186,OFFSET(C1186,-M1186+2,0),OFFSET(C1186,-M1186+2,0),OFFSET(C1186,-M1186+3,0)+AB1186,OFFSET(C1186,-M1186+4,0),0,5)/365.25*D1186*10000)</f>
        <v/>
      </c>
      <c r="U1186" s="175" t="str">
        <f aca="true">IF(I1186="","",xEURO(OFFSET(C1186,-M1186+1,0),J1186,OFFSET(C1186,-M1186+2,0),OFFSET(C1186,-M1186+2,0),OFFSET(C1186,-M1186+3,0)+AC1186,OFFSET(C1186,-M1186+4,0),1,1)*I1186)</f>
        <v/>
      </c>
      <c r="V1186" s="235" t="str">
        <f aca="true">IF(I1186="","",xEURO(OFFSET(C1186,-M1186+1,0),J1186,OFFSET(C1186,-M1186+2,0),OFFSET(C1186,-M1186+2,0),OFFSET(C1186,-M1186+3,0)+AC1186,OFFSET(C1186,-M1186+4,0),1,0))</f>
        <v/>
      </c>
      <c r="W1186" s="175" t="str">
        <f aca="false">IF(I1186="","",(V1186-K1186)*I1186*10)</f>
        <v/>
      </c>
      <c r="X1186" s="175" t="str">
        <f aca="true">IF(I1186="","",xEURO(OFFSET(C1186,-M1186+1,0),J1186,OFFSET(C1186,-M1186+2,0),OFFSET(C1186,-M1186+2,0),OFFSET(C1186,-M1186+3,0)+AC1186,OFFSET(C1186,-M1186+4,0),1,2)/10*I1186)</f>
        <v/>
      </c>
      <c r="Y1186" s="248" t="str">
        <f aca="true">IF(I1186="","",xEURO(OFFSET(C1186,-M1186+1,0),J1186,OFFSET(C1186,-M1186+2,0),OFFSET(C1186,-M1186+2,0),OFFSET(C1186,-M1186+3,0)+AC1186,OFFSET(C1186,-M1186+4,0),1,3)/100*I1186*10000)</f>
        <v/>
      </c>
      <c r="Z1186" s="248" t="str">
        <f aca="true">IF(I1186="","",xEURO(OFFSET(C1186,-M1186+1,0),J1186,OFFSET(C1186,-M1186+2,0),OFFSET(C1186,-M1186+2,0),OFFSET(C1186,-M1186+3,0)+AC1186,OFFSET(C1186,-M1186+4,0),1,5)/365.25*I1186*10000)</f>
        <v/>
      </c>
      <c r="AB1186" s="249" t="str">
        <f aca="true">IF(D1186="","",xCalcSkew(OFFSET(C1186,-M1186,0),E1186-OFFSET(C1186,-M1186+1,0),b)/100)</f>
        <v/>
      </c>
      <c r="AC1186" s="249" t="str">
        <f aca="true">IF(I1186="","",xCalcSkew(OFFSET(C1186,-M1186,0),J1186-OFFSET(C1186,-M1186+1,0),b)/100)</f>
        <v/>
      </c>
      <c r="AE1186" s="0" t="n">
        <f aca="false">D1186*F1186*10000*-1</f>
        <v>-0</v>
      </c>
      <c r="AF1186" s="0" t="n">
        <f aca="false">I1186*K1186*10000*-1</f>
        <v>-0</v>
      </c>
      <c r="AG1186" s="0" t="n">
        <f aca="false">AE1186+AF1186</f>
        <v>-0</v>
      </c>
    </row>
    <row r="1187" customFormat="false" ht="12.75" hidden="false" customHeight="false" outlineLevel="0" collapsed="false">
      <c r="D1187" s="265"/>
      <c r="E1187" s="266"/>
      <c r="F1187" s="266"/>
      <c r="G1187" s="267"/>
      <c r="I1187" s="265"/>
      <c r="J1187" s="266"/>
      <c r="K1187" s="266"/>
      <c r="L1187" s="268"/>
      <c r="M1187" s="247" t="n">
        <f aca="false">M1186+1</f>
        <v>34</v>
      </c>
      <c r="N1187" s="175" t="str">
        <f aca="true">IF(D1187="","",xEURO(OFFSET(C1187,-M1187+1,0),E1187,OFFSET(C1187,-M1187+2,0),OFFSET(C1187,-M1187+2,0),OFFSET(C1187,-M1187+3,0)+AB1187,OFFSET(C1187,-M1187+4,0),0,1)*D1187)</f>
        <v/>
      </c>
      <c r="O1187" s="235" t="str">
        <f aca="true">IF(D1187="","",xEURO(OFFSET(C1187,-M1187+1,0),E1187,OFFSET(C1187,-M1187+2,0),OFFSET(C1187,-M1187+2,0),OFFSET(C1187,-M1187+3,0)+AB1187,OFFSET(C1187,-M1187+4,0),0,0))</f>
        <v/>
      </c>
      <c r="P1187" s="175" t="str">
        <f aca="false">IF(D1187="","",(O1187-F1187)*D1187*10)</f>
        <v/>
      </c>
      <c r="Q1187" s="175" t="str">
        <f aca="true">IF(D1187="","",xEURO(OFFSET(C1187,-M1187+1,0),E1187,OFFSET(C1187,-M1187+2,0),OFFSET(C1187,-M1187+2,0),OFFSET(C1187,-M1187+3,0)+AB1187,OFFSET(C1187,-M1187+4,0),0,2)/10*D1187)</f>
        <v/>
      </c>
      <c r="R1187" s="248" t="str">
        <f aca="true">IF(D1187="","",xEURO(OFFSET(C1187,-M1187+1,0),E1187,OFFSET(C1187,-M1187+2,0),OFFSET(C1187,-M1187+2,0),OFFSET(C1187,-M1187+3,0)+AB1187,OFFSET(C1187,-M1187+4,0),0,3)/100*D1187*10000)</f>
        <v/>
      </c>
      <c r="S1187" s="248" t="str">
        <f aca="true">IF(D1187="","",xEURO(OFFSET(C1187,-M1187+1,0),E1187,OFFSET(C1187,-M1187+2,0),OFFSET(C1187,-M1187+2,0),OFFSET(C1187,-M1187+3,0)+AB1187,OFFSET(C1187,-M1187+4,0),0,5)/365.25*D1187*10000)</f>
        <v/>
      </c>
      <c r="U1187" s="175" t="str">
        <f aca="true">IF(I1187="","",xEURO(OFFSET(C1187,-M1187+1,0),J1187,OFFSET(C1187,-M1187+2,0),OFFSET(C1187,-M1187+2,0),OFFSET(C1187,-M1187+3,0)+AC1187,OFFSET(C1187,-M1187+4,0),1,1)*I1187)</f>
        <v/>
      </c>
      <c r="V1187" s="235" t="str">
        <f aca="true">IF(I1187="","",xEURO(OFFSET(C1187,-M1187+1,0),J1187,OFFSET(C1187,-M1187+2,0),OFFSET(C1187,-M1187+2,0),OFFSET(C1187,-M1187+3,0)+AC1187,OFFSET(C1187,-M1187+4,0),1,0))</f>
        <v/>
      </c>
      <c r="W1187" s="175" t="str">
        <f aca="false">IF(I1187="","",(V1187-K1187)*I1187*10)</f>
        <v/>
      </c>
      <c r="X1187" s="175" t="str">
        <f aca="true">IF(I1187="","",xEURO(OFFSET(C1187,-M1187+1,0),J1187,OFFSET(C1187,-M1187+2,0),OFFSET(C1187,-M1187+2,0),OFFSET(C1187,-M1187+3,0)+AC1187,OFFSET(C1187,-M1187+4,0),1,2)/10*I1187)</f>
        <v/>
      </c>
      <c r="Y1187" s="248" t="str">
        <f aca="true">IF(I1187="","",xEURO(OFFSET(C1187,-M1187+1,0),J1187,OFFSET(C1187,-M1187+2,0),OFFSET(C1187,-M1187+2,0),OFFSET(C1187,-M1187+3,0)+AC1187,OFFSET(C1187,-M1187+4,0),1,3)/100*I1187*10000)</f>
        <v/>
      </c>
      <c r="Z1187" s="248" t="str">
        <f aca="true">IF(I1187="","",xEURO(OFFSET(C1187,-M1187+1,0),J1187,OFFSET(C1187,-M1187+2,0),OFFSET(C1187,-M1187+2,0),OFFSET(C1187,-M1187+3,0)+AC1187,OFFSET(C1187,-M1187+4,0),1,5)/365.25*I1187*10000)</f>
        <v/>
      </c>
      <c r="AB1187" s="249" t="str">
        <f aca="true">IF(D1187="","",xCalcSkew(OFFSET(C1187,-M1187,0),E1187-OFFSET(C1187,-M1187+1,0),b)/100)</f>
        <v/>
      </c>
      <c r="AC1187" s="249" t="str">
        <f aca="true">IF(I1187="","",xCalcSkew(OFFSET(C1187,-M1187,0),J1187-OFFSET(C1187,-M1187+1,0),b)/100)</f>
        <v/>
      </c>
      <c r="AE1187" s="0" t="n">
        <f aca="false">D1187*F1187*10000*-1</f>
        <v>-0</v>
      </c>
      <c r="AF1187" s="0" t="n">
        <f aca="false">I1187*K1187*10000*-1</f>
        <v>-0</v>
      </c>
      <c r="AG1187" s="0" t="n">
        <f aca="false">AE1187+AF1187</f>
        <v>-0</v>
      </c>
    </row>
    <row r="1188" customFormat="false" ht="12.75" hidden="false" customHeight="false" outlineLevel="0" collapsed="false">
      <c r="D1188" s="265"/>
      <c r="E1188" s="266"/>
      <c r="F1188" s="266"/>
      <c r="G1188" s="267"/>
      <c r="I1188" s="265"/>
      <c r="J1188" s="266"/>
      <c r="K1188" s="266"/>
      <c r="L1188" s="268"/>
      <c r="M1188" s="247" t="n">
        <f aca="false">M1187+1</f>
        <v>35</v>
      </c>
      <c r="N1188" s="175" t="str">
        <f aca="true">IF(D1188="","",xEURO(OFFSET(C1188,-M1188+1,0),E1188,OFFSET(C1188,-M1188+2,0),OFFSET(C1188,-M1188+2,0),OFFSET(C1188,-M1188+3,0)+AB1188,OFFSET(C1188,-M1188+4,0),0,1)*D1188)</f>
        <v/>
      </c>
      <c r="O1188" s="235" t="str">
        <f aca="true">IF(D1188="","",xEURO(OFFSET(C1188,-M1188+1,0),E1188,OFFSET(C1188,-M1188+2,0),OFFSET(C1188,-M1188+2,0),OFFSET(C1188,-M1188+3,0)+AB1188,OFFSET(C1188,-M1188+4,0),0,0))</f>
        <v/>
      </c>
      <c r="P1188" s="175" t="str">
        <f aca="false">IF(D1188="","",(O1188-F1188)*D1188*10)</f>
        <v/>
      </c>
      <c r="Q1188" s="175" t="str">
        <f aca="true">IF(D1188="","",xEURO(OFFSET(C1188,-M1188+1,0),E1188,OFFSET(C1188,-M1188+2,0),OFFSET(C1188,-M1188+2,0),OFFSET(C1188,-M1188+3,0)+AB1188,OFFSET(C1188,-M1188+4,0),0,2)/10*D1188)</f>
        <v/>
      </c>
      <c r="R1188" s="248" t="str">
        <f aca="true">IF(D1188="","",xEURO(OFFSET(C1188,-M1188+1,0),E1188,OFFSET(C1188,-M1188+2,0),OFFSET(C1188,-M1188+2,0),OFFSET(C1188,-M1188+3,0)+AB1188,OFFSET(C1188,-M1188+4,0),0,3)/100*D1188*10000)</f>
        <v/>
      </c>
      <c r="S1188" s="248" t="str">
        <f aca="true">IF(D1188="","",xEURO(OFFSET(C1188,-M1188+1,0),E1188,OFFSET(C1188,-M1188+2,0),OFFSET(C1188,-M1188+2,0),OFFSET(C1188,-M1188+3,0)+AB1188,OFFSET(C1188,-M1188+4,0),0,5)/365.25*D1188*10000)</f>
        <v/>
      </c>
      <c r="U1188" s="175" t="str">
        <f aca="true">IF(I1188="","",xEURO(OFFSET(C1188,-M1188+1,0),J1188,OFFSET(C1188,-M1188+2,0),OFFSET(C1188,-M1188+2,0),OFFSET(C1188,-M1188+3,0)+AC1188,OFFSET(C1188,-M1188+4,0),1,1)*I1188)</f>
        <v/>
      </c>
      <c r="V1188" s="235" t="str">
        <f aca="true">IF(I1188="","",xEURO(OFFSET(C1188,-M1188+1,0),J1188,OFFSET(C1188,-M1188+2,0),OFFSET(C1188,-M1188+2,0),OFFSET(C1188,-M1188+3,0)+AC1188,OFFSET(C1188,-M1188+4,0),1,0))</f>
        <v/>
      </c>
      <c r="W1188" s="175" t="str">
        <f aca="false">IF(I1188="","",(V1188-K1188)*I1188*10)</f>
        <v/>
      </c>
      <c r="X1188" s="175" t="str">
        <f aca="true">IF(I1188="","",xEURO(OFFSET(C1188,-M1188+1,0),J1188,OFFSET(C1188,-M1188+2,0),OFFSET(C1188,-M1188+2,0),OFFSET(C1188,-M1188+3,0)+AC1188,OFFSET(C1188,-M1188+4,0),1,2)/10*I1188)</f>
        <v/>
      </c>
      <c r="Y1188" s="248" t="str">
        <f aca="true">IF(I1188="","",xEURO(OFFSET(C1188,-M1188+1,0),J1188,OFFSET(C1188,-M1188+2,0),OFFSET(C1188,-M1188+2,0),OFFSET(C1188,-M1188+3,0)+AC1188,OFFSET(C1188,-M1188+4,0),1,3)/100*I1188*10000)</f>
        <v/>
      </c>
      <c r="Z1188" s="248" t="str">
        <f aca="true">IF(I1188="","",xEURO(OFFSET(C1188,-M1188+1,0),J1188,OFFSET(C1188,-M1188+2,0),OFFSET(C1188,-M1188+2,0),OFFSET(C1188,-M1188+3,0)+AC1188,OFFSET(C1188,-M1188+4,0),1,5)/365.25*I1188*10000)</f>
        <v/>
      </c>
      <c r="AB1188" s="249" t="str">
        <f aca="true">IF(D1188="","",xCalcSkew(OFFSET(C1188,-M1188,0),E1188-OFFSET(C1188,-M1188+1,0),b)/100)</f>
        <v/>
      </c>
      <c r="AC1188" s="249" t="str">
        <f aca="true">IF(I1188="","",xCalcSkew(OFFSET(C1188,-M1188,0),J1188-OFFSET(C1188,-M1188+1,0),b)/100)</f>
        <v/>
      </c>
      <c r="AE1188" s="0" t="n">
        <f aca="false">D1188*F1188*10000*-1</f>
        <v>-0</v>
      </c>
      <c r="AF1188" s="0" t="n">
        <f aca="false">I1188*K1188*10000*-1</f>
        <v>-0</v>
      </c>
      <c r="AG1188" s="0" t="n">
        <f aca="false">AE1188+AF1188</f>
        <v>-0</v>
      </c>
    </row>
    <row r="1189" customFormat="false" ht="12.75" hidden="false" customHeight="false" outlineLevel="0" collapsed="false">
      <c r="D1189" s="274" t="n">
        <f aca="true">SUM(INDIRECT(CONCATENATE(ADDRESS(ROW(D1153),COLUMN(D1153)),":",ADDRESS(ROW()-1,COLUMN()))))</f>
        <v>0</v>
      </c>
      <c r="I1189" s="274" t="n">
        <f aca="true">SUM(INDIRECT(CONCATENATE(ADDRESS(ROW(I1153),COLUMN(I1153)),":",ADDRESS(ROW()-1,COLUMN()))))</f>
        <v>0</v>
      </c>
      <c r="J1189" s="170"/>
      <c r="K1189" s="170"/>
      <c r="L1189" s="170"/>
      <c r="N1189" s="274" t="n">
        <f aca="true">SUM(INDIRECT(CONCATENATE(ADDRESS(ROW(N1153),COLUMN(N1153)),":",ADDRESS(ROW()-1,COLUMN()))))</f>
        <v>0</v>
      </c>
      <c r="O1189" s="274" t="n">
        <f aca="true">SUM(INDIRECT(CONCATENATE(ADDRESS(ROW(O1153),COLUMN(O1153)),":",ADDRESS(ROW()-1,COLUMN()))))</f>
        <v>0</v>
      </c>
      <c r="P1189" s="274" t="n">
        <f aca="true">SUM(INDIRECT(CONCATENATE(ADDRESS(ROW(P1153),COLUMN(P1153)),":",ADDRESS(ROW()-1,COLUMN()))))</f>
        <v>0</v>
      </c>
      <c r="Q1189" s="274" t="n">
        <f aca="true">SUM(INDIRECT(CONCATENATE(ADDRESS(ROW(Q1153),COLUMN(Q1153)),":",ADDRESS(ROW()-1,COLUMN()))))</f>
        <v>0</v>
      </c>
      <c r="R1189" s="274" t="n">
        <f aca="true">SUM(INDIRECT(CONCATENATE(ADDRESS(ROW(R1153),COLUMN(R1153)),":",ADDRESS(ROW()-1,COLUMN()))))</f>
        <v>0</v>
      </c>
      <c r="S1189" s="274" t="n">
        <f aca="true">SUM(INDIRECT(CONCATENATE(ADDRESS(ROW(S1153),COLUMN(S1153)),":",ADDRESS(ROW()-1,COLUMN()))))</f>
        <v>0</v>
      </c>
      <c r="T1189" s="175"/>
      <c r="U1189" s="274" t="n">
        <f aca="true">SUM(INDIRECT(CONCATENATE(ADDRESS(ROW(U1153),COLUMN(U1153)),":",ADDRESS(ROW()-1,COLUMN()))))</f>
        <v>0</v>
      </c>
      <c r="V1189" s="274" t="n">
        <f aca="true">SUM(INDIRECT(CONCATENATE(ADDRESS(ROW(V1153),COLUMN(V1153)),":",ADDRESS(ROW()-1,COLUMN()))))</f>
        <v>0</v>
      </c>
      <c r="W1189" s="274" t="n">
        <f aca="true">SUM(INDIRECT(CONCATENATE(ADDRESS(ROW(W1153),COLUMN(W1153)),":",ADDRESS(ROW()-1,COLUMN()))))</f>
        <v>0</v>
      </c>
      <c r="X1189" s="274" t="n">
        <f aca="true">SUM(INDIRECT(CONCATENATE(ADDRESS(ROW(X1153),COLUMN(X1153)),":",ADDRESS(ROW()-1,COLUMN()))))</f>
        <v>0</v>
      </c>
      <c r="Y1189" s="274" t="n">
        <f aca="true">SUM(INDIRECT(CONCATENATE(ADDRESS(ROW(Y1153),COLUMN(Y1153)),":",ADDRESS(ROW()-1,COLUMN()))))</f>
        <v>0</v>
      </c>
      <c r="Z1189" s="274" t="n">
        <f aca="true">SUM(INDIRECT(CONCATENATE(ADDRESS(ROW(Z1153),COLUMN(Z1153)),":",ADDRESS(ROW()-1,COLUMN()))))</f>
        <v>0</v>
      </c>
      <c r="AE1189" s="0" t="n">
        <f aca="false">D1189*F1189*10000*-1</f>
        <v>-0</v>
      </c>
      <c r="AF1189" s="0" t="n">
        <f aca="false">I1189*K1189*10000*-1</f>
        <v>-0</v>
      </c>
      <c r="AG1189" s="0" t="n">
        <f aca="false">AE1189+AF1189</f>
        <v>-0</v>
      </c>
    </row>
    <row r="1190" customFormat="false" ht="12.75" hidden="false" customHeight="false" outlineLevel="0" collapsed="false">
      <c r="AE1190" s="0" t="n">
        <f aca="false">D1190*F1190*10000*-1</f>
        <v>-0</v>
      </c>
      <c r="AF1190" s="0" t="n">
        <f aca="false">I1190*K1190*10000*-1</f>
        <v>-0</v>
      </c>
      <c r="AG1190" s="0" t="n">
        <f aca="false">AE1190+AF1190</f>
        <v>-0</v>
      </c>
    </row>
    <row r="1191" customFormat="false" ht="12.75" hidden="false" customHeight="false" outlineLevel="0" collapsed="false">
      <c r="C1191" s="264" t="n">
        <f aca="false">EOMONTH(C1153,0)+1</f>
        <v>38169</v>
      </c>
      <c r="D1191" s="265"/>
      <c r="E1191" s="266"/>
      <c r="F1191" s="266"/>
      <c r="G1191" s="267"/>
      <c r="I1191" s="265"/>
      <c r="J1191" s="266"/>
      <c r="K1191" s="266"/>
      <c r="L1191" s="268"/>
      <c r="M1191" s="247" t="n">
        <v>0</v>
      </c>
      <c r="N1191" s="175" t="str">
        <f aca="true">IF(D1191="","",xEURO(OFFSET(C1191,-M1191+1,0),E1191,OFFSET(C1191,-M1191+2,0),OFFSET(C1191,-M1191+2,0),OFFSET(C1191,-M1191+3,0)+AB1191,OFFSET(C1191,-M1191+4,0),0,1)*D1191)</f>
        <v/>
      </c>
      <c r="O1191" s="235" t="str">
        <f aca="true">IF(D1191="","",xEURO(OFFSET(C1191,-M1191+1,0),E1191,OFFSET(C1191,-M1191+2,0),OFFSET(C1191,-M1191+2,0),OFFSET(C1191,-M1191+3,0)+AB1191,OFFSET(C1191,-M1191+4,0),0,0))</f>
        <v/>
      </c>
      <c r="P1191" s="175" t="str">
        <f aca="false">IF(D1191="","",(O1191-F1191)*D1191*10)</f>
        <v/>
      </c>
      <c r="Q1191" s="175" t="str">
        <f aca="true">IF(D1191="","",xEURO(OFFSET(C1191,-M1191+1,0),E1191,OFFSET(C1191,-M1191+2,0),OFFSET(C1191,-M1191+2,0),OFFSET(C1191,-M1191+3,0)+AB1191,OFFSET(C1191,-M1191+4,0),0,2)/10*D1191)</f>
        <v/>
      </c>
      <c r="R1191" s="248" t="str">
        <f aca="true">IF(D1191="","",xEURO(OFFSET(C1191,-M1191+1,0),E1191,OFFSET(C1191,-M1191+2,0),OFFSET(C1191,-M1191+2,0),OFFSET(C1191,-M1191+3,0)+AB1191,OFFSET(C1191,-M1191+4,0),0,3)/100*D1191*10000)</f>
        <v/>
      </c>
      <c r="S1191" s="248" t="str">
        <f aca="true">IF(D1191="","",xEURO(OFFSET(C1191,-M1191+1,0),E1191,OFFSET(C1191,-M1191+2,0),OFFSET(C1191,-M1191+2,0),OFFSET(C1191,-M1191+3,0)+AB1191,OFFSET(C1191,-M1191+4,0),0,5)/365.25*D1191*10000)</f>
        <v/>
      </c>
      <c r="U1191" s="175" t="str">
        <f aca="true">IF(I1191="","",xEURO(OFFSET(C1191,-M1191+1,0),J1191,OFFSET(C1191,-M1191+2,0),OFFSET(C1191,-M1191+2,0),OFFSET(C1191,-M1191+3,0)+AC1191,OFFSET(C1191,-M1191+4,0),1,1)*I1191)</f>
        <v/>
      </c>
      <c r="V1191" s="235" t="str">
        <f aca="true">IF(I1191="","",xEURO(OFFSET(C1191,-M1191+1,0),J1191,OFFSET(C1191,-M1191+2,0),OFFSET(C1191,-M1191+2,0),OFFSET(C1191,-M1191+3,0)+AC1191,OFFSET(C1191,-M1191+4,0),1,0))</f>
        <v/>
      </c>
      <c r="W1191" s="175" t="str">
        <f aca="false">IF(I1191="","",(V1191-K1191)*I1191*10)</f>
        <v/>
      </c>
      <c r="X1191" s="175" t="str">
        <f aca="true">IF(I1191="","",xEURO(OFFSET(C1191,-M1191+1,0),J1191,OFFSET(C1191,-M1191+2,0),OFFSET(C1191,-M1191+2,0),OFFSET(C1191,-M1191+3,0)+AC1191,OFFSET(C1191,-M1191+4,0),1,2)/10*I1191)</f>
        <v/>
      </c>
      <c r="Y1191" s="248" t="str">
        <f aca="true">IF(I1191="","",xEURO(OFFSET(C1191,-M1191+1,0),J1191,OFFSET(C1191,-M1191+2,0),OFFSET(C1191,-M1191+2,0),OFFSET(C1191,-M1191+3,0)+AC1191,OFFSET(C1191,-M1191+4,0),1,3)/100*I1191*10000)</f>
        <v/>
      </c>
      <c r="Z1191" s="248" t="str">
        <f aca="true">IF(I1191="","",xEURO(OFFSET(C1191,-M1191+1,0),J1191,OFFSET(C1191,-M1191+2,0),OFFSET(C1191,-M1191+2,0),OFFSET(C1191,-M1191+3,0)+AC1191,OFFSET(C1191,-M1191+4,0),1,5)/365.25*I1191*10000)</f>
        <v/>
      </c>
      <c r="AB1191" s="249" t="str">
        <f aca="true">IF(D1191="","",xCalcSkew(OFFSET(C1191,-M1191,0),E1191-OFFSET(C1191,-M1191+1,0),b)/100)</f>
        <v/>
      </c>
      <c r="AC1191" s="249" t="str">
        <f aca="true">IF(I1191="","",xCalcSkew(OFFSET(C1191,-M1191,0),J1191-OFFSET(C1191,-M1191+1,0),b)/100)</f>
        <v/>
      </c>
      <c r="AE1191" s="0" t="n">
        <f aca="false">D1191*F1191*10000*-1</f>
        <v>-0</v>
      </c>
      <c r="AF1191" s="0" t="n">
        <f aca="false">I1191*K1191*10000*-1</f>
        <v>-0</v>
      </c>
      <c r="AG1191" s="0" t="n">
        <f aca="false">AE1191+AF1191</f>
        <v>-0</v>
      </c>
    </row>
    <row r="1192" customFormat="false" ht="12.75" hidden="false" customHeight="false" outlineLevel="0" collapsed="false">
      <c r="C1192" s="269" t="n">
        <f aca="false">INDEX(Inputs!$1:$65536,MATCH(C1191,Inputs!C:C,0),5)</f>
        <v>3.623</v>
      </c>
      <c r="D1192" s="265"/>
      <c r="E1192" s="266"/>
      <c r="F1192" s="266"/>
      <c r="G1192" s="267"/>
      <c r="I1192" s="265"/>
      <c r="J1192" s="266"/>
      <c r="K1192" s="266"/>
      <c r="L1192" s="268"/>
      <c r="M1192" s="247" t="n">
        <f aca="false">M1191+1</f>
        <v>1</v>
      </c>
      <c r="N1192" s="175" t="str">
        <f aca="true">IF(D1192="","",xEURO(OFFSET(C1192,-M1192+1,0),E1192,OFFSET(C1192,-M1192+2,0),OFFSET(C1192,-M1192+2,0),OFFSET(C1192,-M1192+3,0)+AB1192,OFFSET(C1192,-M1192+4,0),0,1)*D1192)</f>
        <v/>
      </c>
      <c r="O1192" s="235" t="str">
        <f aca="true">IF(D1192="","",xEURO(OFFSET(C1192,-M1192+1,0),E1192,OFFSET(C1192,-M1192+2,0),OFFSET(C1192,-M1192+2,0),OFFSET(C1192,-M1192+3,0)+AB1192,OFFSET(C1192,-M1192+4,0),0,0))</f>
        <v/>
      </c>
      <c r="P1192" s="175" t="str">
        <f aca="false">IF(D1192="","",(O1192-F1192)*D1192*10)</f>
        <v/>
      </c>
      <c r="Q1192" s="175" t="str">
        <f aca="true">IF(D1192="","",xEURO(OFFSET(C1192,-M1192+1,0),E1192,OFFSET(C1192,-M1192+2,0),OFFSET(C1192,-M1192+2,0),OFFSET(C1192,-M1192+3,0)+AB1192,OFFSET(C1192,-M1192+4,0),0,2)/10*D1192)</f>
        <v/>
      </c>
      <c r="R1192" s="248" t="str">
        <f aca="true">IF(D1192="","",xEURO(OFFSET(C1192,-M1192+1,0),E1192,OFFSET(C1192,-M1192+2,0),OFFSET(C1192,-M1192+2,0),OFFSET(C1192,-M1192+3,0)+AB1192,OFFSET(C1192,-M1192+4,0),0,3)/100*D1192*10000)</f>
        <v/>
      </c>
      <c r="S1192" s="248" t="str">
        <f aca="true">IF(D1192="","",xEURO(OFFSET(C1192,-M1192+1,0),E1192,OFFSET(C1192,-M1192+2,0),OFFSET(C1192,-M1192+2,0),OFFSET(C1192,-M1192+3,0)+AB1192,OFFSET(C1192,-M1192+4,0),0,5)/365.25*D1192*10000)</f>
        <v/>
      </c>
      <c r="U1192" s="175" t="str">
        <f aca="true">IF(I1192="","",xEURO(OFFSET(C1192,-M1192+1,0),J1192,OFFSET(C1192,-M1192+2,0),OFFSET(C1192,-M1192+2,0),OFFSET(C1192,-M1192+3,0)+AC1192,OFFSET(C1192,-M1192+4,0),1,1)*I1192)</f>
        <v/>
      </c>
      <c r="V1192" s="235" t="str">
        <f aca="true">IF(I1192="","",xEURO(OFFSET(C1192,-M1192+1,0),J1192,OFFSET(C1192,-M1192+2,0),OFFSET(C1192,-M1192+2,0),OFFSET(C1192,-M1192+3,0)+AC1192,OFFSET(C1192,-M1192+4,0),1,0))</f>
        <v/>
      </c>
      <c r="W1192" s="175" t="str">
        <f aca="false">IF(I1192="","",(V1192-K1192)*I1192*10)</f>
        <v/>
      </c>
      <c r="X1192" s="175" t="str">
        <f aca="true">IF(I1192="","",xEURO(OFFSET(C1192,-M1192+1,0),J1192,OFFSET(C1192,-M1192+2,0),OFFSET(C1192,-M1192+2,0),OFFSET(C1192,-M1192+3,0)+AC1192,OFFSET(C1192,-M1192+4,0),1,2)/10*I1192)</f>
        <v/>
      </c>
      <c r="Y1192" s="248" t="str">
        <f aca="true">IF(I1192="","",xEURO(OFFSET(C1192,-M1192+1,0),J1192,OFFSET(C1192,-M1192+2,0),OFFSET(C1192,-M1192+2,0),OFFSET(C1192,-M1192+3,0)+AC1192,OFFSET(C1192,-M1192+4,0),1,3)/100*I1192*10000)</f>
        <v/>
      </c>
      <c r="Z1192" s="248" t="str">
        <f aca="true">IF(I1192="","",xEURO(OFFSET(C1192,-M1192+1,0),J1192,OFFSET(C1192,-M1192+2,0),OFFSET(C1192,-M1192+2,0),OFFSET(C1192,-M1192+3,0)+AC1192,OFFSET(C1192,-M1192+4,0),1,5)/365.25*I1192*10000)</f>
        <v/>
      </c>
      <c r="AB1192" s="249" t="str">
        <f aca="true">IF(D1192="","",xCalcSkew(OFFSET(C1192,-M1192,0),E1192-OFFSET(C1192,-M1192+1,0),b)/100)</f>
        <v/>
      </c>
      <c r="AC1192" s="249" t="str">
        <f aca="true">IF(I1192="","",xCalcSkew(OFFSET(C1192,-M1192,0),J1192-OFFSET(C1192,-M1192+1,0),b)/100)</f>
        <v/>
      </c>
      <c r="AE1192" s="0" t="n">
        <f aca="false">D1192*F1192*10000*-1</f>
        <v>-0</v>
      </c>
      <c r="AF1192" s="0" t="n">
        <f aca="false">I1192*K1192*10000*-1</f>
        <v>-0</v>
      </c>
      <c r="AG1192" s="0" t="n">
        <f aca="false">AE1192+AF1192</f>
        <v>-0</v>
      </c>
    </row>
    <row r="1193" customFormat="false" ht="12.75" hidden="false" customHeight="false" outlineLevel="0" collapsed="false">
      <c r="C1193" s="249" t="n">
        <f aca="false">INDEX(Inputs!$1:$65536,MATCH(C1191,Inputs!C:C,0),7)</f>
        <v>0.0383735302882391</v>
      </c>
      <c r="D1193" s="265"/>
      <c r="E1193" s="266"/>
      <c r="F1193" s="266"/>
      <c r="G1193" s="267"/>
      <c r="I1193" s="265"/>
      <c r="J1193" s="266"/>
      <c r="K1193" s="266"/>
      <c r="L1193" s="268"/>
      <c r="M1193" s="247" t="n">
        <f aca="false">M1192+1</f>
        <v>2</v>
      </c>
      <c r="N1193" s="175" t="str">
        <f aca="true">IF(D1193="","",xEURO(OFFSET(C1193,-M1193+1,0),E1193,OFFSET(C1193,-M1193+2,0),OFFSET(C1193,-M1193+2,0),OFFSET(C1193,-M1193+3,0)+AB1193,OFFSET(C1193,-M1193+4,0),0,1)*D1193)</f>
        <v/>
      </c>
      <c r="O1193" s="235" t="str">
        <f aca="true">IF(D1193="","",xEURO(OFFSET(C1193,-M1193+1,0),E1193,OFFSET(C1193,-M1193+2,0),OFFSET(C1193,-M1193+2,0),OFFSET(C1193,-M1193+3,0)+AB1193,OFFSET(C1193,-M1193+4,0),0,0))</f>
        <v/>
      </c>
      <c r="P1193" s="175" t="str">
        <f aca="false">IF(D1193="","",(O1193-F1193)*D1193*10)</f>
        <v/>
      </c>
      <c r="Q1193" s="175" t="str">
        <f aca="true">IF(D1193="","",xEURO(OFFSET(C1193,-M1193+1,0),E1193,OFFSET(C1193,-M1193+2,0),OFFSET(C1193,-M1193+2,0),OFFSET(C1193,-M1193+3,0)+AB1193,OFFSET(C1193,-M1193+4,0),0,2)/10*D1193)</f>
        <v/>
      </c>
      <c r="R1193" s="248" t="str">
        <f aca="true">IF(D1193="","",xEURO(OFFSET(C1193,-M1193+1,0),E1193,OFFSET(C1193,-M1193+2,0),OFFSET(C1193,-M1193+2,0),OFFSET(C1193,-M1193+3,0)+AB1193,OFFSET(C1193,-M1193+4,0),0,3)/100*D1193*10000)</f>
        <v/>
      </c>
      <c r="S1193" s="248" t="str">
        <f aca="true">IF(D1193="","",xEURO(OFFSET(C1193,-M1193+1,0),E1193,OFFSET(C1193,-M1193+2,0),OFFSET(C1193,-M1193+2,0),OFFSET(C1193,-M1193+3,0)+AB1193,OFFSET(C1193,-M1193+4,0),0,5)/365.25*D1193*10000)</f>
        <v/>
      </c>
      <c r="U1193" s="175" t="str">
        <f aca="true">IF(I1193="","",xEURO(OFFSET(C1193,-M1193+1,0),J1193,OFFSET(C1193,-M1193+2,0),OFFSET(C1193,-M1193+2,0),OFFSET(C1193,-M1193+3,0)+AC1193,OFFSET(C1193,-M1193+4,0),1,1)*I1193)</f>
        <v/>
      </c>
      <c r="V1193" s="235" t="str">
        <f aca="true">IF(I1193="","",xEURO(OFFSET(C1193,-M1193+1,0),J1193,OFFSET(C1193,-M1193+2,0),OFFSET(C1193,-M1193+2,0),OFFSET(C1193,-M1193+3,0)+AC1193,OFFSET(C1193,-M1193+4,0),1,0))</f>
        <v/>
      </c>
      <c r="W1193" s="175" t="str">
        <f aca="false">IF(I1193="","",(V1193-K1193)*I1193*10)</f>
        <v/>
      </c>
      <c r="X1193" s="175" t="str">
        <f aca="true">IF(I1193="","",xEURO(OFFSET(C1193,-M1193+1,0),J1193,OFFSET(C1193,-M1193+2,0),OFFSET(C1193,-M1193+2,0),OFFSET(C1193,-M1193+3,0)+AC1193,OFFSET(C1193,-M1193+4,0),1,2)/10*I1193)</f>
        <v/>
      </c>
      <c r="Y1193" s="248" t="str">
        <f aca="true">IF(I1193="","",xEURO(OFFSET(C1193,-M1193+1,0),J1193,OFFSET(C1193,-M1193+2,0),OFFSET(C1193,-M1193+2,0),OFFSET(C1193,-M1193+3,0)+AC1193,OFFSET(C1193,-M1193+4,0),1,3)/100*I1193*10000)</f>
        <v/>
      </c>
      <c r="Z1193" s="248" t="str">
        <f aca="true">IF(I1193="","",xEURO(OFFSET(C1193,-M1193+1,0),J1193,OFFSET(C1193,-M1193+2,0),OFFSET(C1193,-M1193+2,0),OFFSET(C1193,-M1193+3,0)+AC1193,OFFSET(C1193,-M1193+4,0),1,5)/365.25*I1193*10000)</f>
        <v/>
      </c>
      <c r="AB1193" s="249" t="str">
        <f aca="true">IF(D1193="","",xCalcSkew(OFFSET(C1193,-M1193,0),E1193-OFFSET(C1193,-M1193+1,0),b)/100)</f>
        <v/>
      </c>
      <c r="AC1193" s="249" t="str">
        <f aca="true">IF(I1193="","",xCalcSkew(OFFSET(C1193,-M1193,0),J1193-OFFSET(C1193,-M1193+1,0),b)/100)</f>
        <v/>
      </c>
      <c r="AE1193" s="0" t="n">
        <f aca="false">D1193*F1193*10000*-1</f>
        <v>-0</v>
      </c>
      <c r="AF1193" s="0" t="n">
        <f aca="false">I1193*K1193*10000*-1</f>
        <v>-0</v>
      </c>
      <c r="AG1193" s="0" t="n">
        <f aca="false">AE1193+AF1193</f>
        <v>-0</v>
      </c>
    </row>
    <row r="1194" customFormat="false" ht="12.75" hidden="false" customHeight="false" outlineLevel="0" collapsed="false">
      <c r="C1194" s="270" t="n">
        <f aca="false">INDEX(Inputs!$1:$65536,MATCH(C1191,Inputs!C:C,0),6)</f>
        <v>0.3225</v>
      </c>
      <c r="D1194" s="265"/>
      <c r="E1194" s="266"/>
      <c r="F1194" s="266"/>
      <c r="G1194" s="267"/>
      <c r="I1194" s="265"/>
      <c r="J1194" s="266"/>
      <c r="K1194" s="266"/>
      <c r="L1194" s="268"/>
      <c r="M1194" s="247" t="n">
        <f aca="false">M1193+1</f>
        <v>3</v>
      </c>
      <c r="N1194" s="175" t="str">
        <f aca="true">IF(D1194="","",xEURO(OFFSET(C1194,-M1194+1,0),E1194,OFFSET(C1194,-M1194+2,0),OFFSET(C1194,-M1194+2,0),OFFSET(C1194,-M1194+3,0)+AB1194,OFFSET(C1194,-M1194+4,0),0,1)*D1194)</f>
        <v/>
      </c>
      <c r="O1194" s="235" t="str">
        <f aca="true">IF(D1194="","",xEURO(OFFSET(C1194,-M1194+1,0),E1194,OFFSET(C1194,-M1194+2,0),OFFSET(C1194,-M1194+2,0),OFFSET(C1194,-M1194+3,0)+AB1194,OFFSET(C1194,-M1194+4,0),0,0))</f>
        <v/>
      </c>
      <c r="P1194" s="175" t="str">
        <f aca="false">IF(D1194="","",(O1194-F1194)*D1194*10)</f>
        <v/>
      </c>
      <c r="Q1194" s="175" t="str">
        <f aca="true">IF(D1194="","",xEURO(OFFSET(C1194,-M1194+1,0),E1194,OFFSET(C1194,-M1194+2,0),OFFSET(C1194,-M1194+2,0),OFFSET(C1194,-M1194+3,0)+AB1194,OFFSET(C1194,-M1194+4,0),0,2)/10*D1194)</f>
        <v/>
      </c>
      <c r="R1194" s="248" t="str">
        <f aca="true">IF(D1194="","",xEURO(OFFSET(C1194,-M1194+1,0),E1194,OFFSET(C1194,-M1194+2,0),OFFSET(C1194,-M1194+2,0),OFFSET(C1194,-M1194+3,0)+AB1194,OFFSET(C1194,-M1194+4,0),0,3)/100*D1194*10000)</f>
        <v/>
      </c>
      <c r="S1194" s="248" t="str">
        <f aca="true">IF(D1194="","",xEURO(OFFSET(C1194,-M1194+1,0),E1194,OFFSET(C1194,-M1194+2,0),OFFSET(C1194,-M1194+2,0),OFFSET(C1194,-M1194+3,0)+AB1194,OFFSET(C1194,-M1194+4,0),0,5)/365.25*D1194*10000)</f>
        <v/>
      </c>
      <c r="U1194" s="175" t="str">
        <f aca="true">IF(I1194="","",xEURO(OFFSET(C1194,-M1194+1,0),J1194,OFFSET(C1194,-M1194+2,0),OFFSET(C1194,-M1194+2,0),OFFSET(C1194,-M1194+3,0)+AC1194,OFFSET(C1194,-M1194+4,0),1,1)*I1194)</f>
        <v/>
      </c>
      <c r="V1194" s="235" t="str">
        <f aca="true">IF(I1194="","",xEURO(OFFSET(C1194,-M1194+1,0),J1194,OFFSET(C1194,-M1194+2,0),OFFSET(C1194,-M1194+2,0),OFFSET(C1194,-M1194+3,0)+AC1194,OFFSET(C1194,-M1194+4,0),1,0))</f>
        <v/>
      </c>
      <c r="W1194" s="175" t="str">
        <f aca="false">IF(I1194="","",(V1194-K1194)*I1194*10)</f>
        <v/>
      </c>
      <c r="X1194" s="175" t="str">
        <f aca="true">IF(I1194="","",xEURO(OFFSET(C1194,-M1194+1,0),J1194,OFFSET(C1194,-M1194+2,0),OFFSET(C1194,-M1194+2,0),OFFSET(C1194,-M1194+3,0)+AC1194,OFFSET(C1194,-M1194+4,0),1,2)/10*I1194)</f>
        <v/>
      </c>
      <c r="Y1194" s="248" t="str">
        <f aca="true">IF(I1194="","",xEURO(OFFSET(C1194,-M1194+1,0),J1194,OFFSET(C1194,-M1194+2,0),OFFSET(C1194,-M1194+2,0),OFFSET(C1194,-M1194+3,0)+AC1194,OFFSET(C1194,-M1194+4,0),1,3)/100*I1194*10000)</f>
        <v/>
      </c>
      <c r="Z1194" s="248" t="str">
        <f aca="true">IF(I1194="","",xEURO(OFFSET(C1194,-M1194+1,0),J1194,OFFSET(C1194,-M1194+2,0),OFFSET(C1194,-M1194+2,0),OFFSET(C1194,-M1194+3,0)+AC1194,OFFSET(C1194,-M1194+4,0),1,5)/365.25*I1194*10000)</f>
        <v/>
      </c>
      <c r="AB1194" s="249" t="str">
        <f aca="true">IF(D1194="","",xCalcSkew(OFFSET(C1194,-M1194,0),E1194-OFFSET(C1194,-M1194+1,0),b)/100)</f>
        <v/>
      </c>
      <c r="AC1194" s="249" t="str">
        <f aca="true">IF(I1194="","",xCalcSkew(OFFSET(C1194,-M1194,0),J1194-OFFSET(C1194,-M1194+1,0),b)/100)</f>
        <v/>
      </c>
      <c r="AE1194" s="0" t="n">
        <f aca="false">D1194*F1194*10000*-1</f>
        <v>-0</v>
      </c>
      <c r="AF1194" s="0" t="n">
        <f aca="false">I1194*K1194*10000*-1</f>
        <v>-0</v>
      </c>
      <c r="AG1194" s="0" t="n">
        <f aca="false">AE1194+AF1194</f>
        <v>-0</v>
      </c>
    </row>
    <row r="1195" customFormat="false" ht="12.75" hidden="false" customHeight="false" outlineLevel="0" collapsed="false">
      <c r="C1195" s="271" t="n">
        <f aca="false">INDEX(Inputs!$1:$65536,MATCH(C1191,Inputs!C:C,0),9)</f>
        <v>952</v>
      </c>
      <c r="D1195" s="265"/>
      <c r="E1195" s="266"/>
      <c r="F1195" s="266"/>
      <c r="G1195" s="267"/>
      <c r="I1195" s="265"/>
      <c r="J1195" s="266"/>
      <c r="K1195" s="266"/>
      <c r="L1195" s="268"/>
      <c r="M1195" s="247" t="n">
        <f aca="false">M1194+1</f>
        <v>4</v>
      </c>
      <c r="N1195" s="175" t="str">
        <f aca="true">IF(D1195="","",xEURO(OFFSET(C1195,-M1195+1,0),E1195,OFFSET(C1195,-M1195+2,0),OFFSET(C1195,-M1195+2,0),OFFSET(C1195,-M1195+3,0)+AB1195,OFFSET(C1195,-M1195+4,0),0,1)*D1195)</f>
        <v/>
      </c>
      <c r="O1195" s="235" t="str">
        <f aca="true">IF(D1195="","",xEURO(OFFSET(C1195,-M1195+1,0),E1195,OFFSET(C1195,-M1195+2,0),OFFSET(C1195,-M1195+2,0),OFFSET(C1195,-M1195+3,0)+AB1195,OFFSET(C1195,-M1195+4,0),0,0))</f>
        <v/>
      </c>
      <c r="P1195" s="175" t="str">
        <f aca="false">IF(D1195="","",(O1195-F1195)*D1195*10)</f>
        <v/>
      </c>
      <c r="Q1195" s="175" t="str">
        <f aca="true">IF(D1195="","",xEURO(OFFSET(C1195,-M1195+1,0),E1195,OFFSET(C1195,-M1195+2,0),OFFSET(C1195,-M1195+2,0),OFFSET(C1195,-M1195+3,0)+AB1195,OFFSET(C1195,-M1195+4,0),0,2)/10*D1195)</f>
        <v/>
      </c>
      <c r="R1195" s="248" t="str">
        <f aca="true">IF(D1195="","",xEURO(OFFSET(C1195,-M1195+1,0),E1195,OFFSET(C1195,-M1195+2,0),OFFSET(C1195,-M1195+2,0),OFFSET(C1195,-M1195+3,0)+AB1195,OFFSET(C1195,-M1195+4,0),0,3)/100*D1195*10000)</f>
        <v/>
      </c>
      <c r="S1195" s="248" t="str">
        <f aca="true">IF(D1195="","",xEURO(OFFSET(C1195,-M1195+1,0),E1195,OFFSET(C1195,-M1195+2,0),OFFSET(C1195,-M1195+2,0),OFFSET(C1195,-M1195+3,0)+AB1195,OFFSET(C1195,-M1195+4,0),0,5)/365.25*D1195*10000)</f>
        <v/>
      </c>
      <c r="U1195" s="175" t="str">
        <f aca="true">IF(I1195="","",xEURO(OFFSET(C1195,-M1195+1,0),J1195,OFFSET(C1195,-M1195+2,0),OFFSET(C1195,-M1195+2,0),OFFSET(C1195,-M1195+3,0)+AC1195,OFFSET(C1195,-M1195+4,0),1,1)*I1195)</f>
        <v/>
      </c>
      <c r="V1195" s="235" t="str">
        <f aca="true">IF(I1195="","",xEURO(OFFSET(C1195,-M1195+1,0),J1195,OFFSET(C1195,-M1195+2,0),OFFSET(C1195,-M1195+2,0),OFFSET(C1195,-M1195+3,0)+AC1195,OFFSET(C1195,-M1195+4,0),1,0))</f>
        <v/>
      </c>
      <c r="W1195" s="175" t="str">
        <f aca="false">IF(I1195="","",(V1195-K1195)*I1195*10)</f>
        <v/>
      </c>
      <c r="X1195" s="175" t="str">
        <f aca="true">IF(I1195="","",xEURO(OFFSET(C1195,-M1195+1,0),J1195,OFFSET(C1195,-M1195+2,0),OFFSET(C1195,-M1195+2,0),OFFSET(C1195,-M1195+3,0)+AC1195,OFFSET(C1195,-M1195+4,0),1,2)/10*I1195)</f>
        <v/>
      </c>
      <c r="Y1195" s="248" t="str">
        <f aca="true">IF(I1195="","",xEURO(OFFSET(C1195,-M1195+1,0),J1195,OFFSET(C1195,-M1195+2,0),OFFSET(C1195,-M1195+2,0),OFFSET(C1195,-M1195+3,0)+AC1195,OFFSET(C1195,-M1195+4,0),1,3)/100*I1195*10000)</f>
        <v/>
      </c>
      <c r="Z1195" s="248" t="str">
        <f aca="true">IF(I1195="","",xEURO(OFFSET(C1195,-M1195+1,0),J1195,OFFSET(C1195,-M1195+2,0),OFFSET(C1195,-M1195+2,0),OFFSET(C1195,-M1195+3,0)+AC1195,OFFSET(C1195,-M1195+4,0),1,5)/365.25*I1195*10000)</f>
        <v/>
      </c>
      <c r="AB1195" s="249" t="str">
        <f aca="true">IF(D1195="","",xCalcSkew(OFFSET(C1195,-M1195,0),E1195-OFFSET(C1195,-M1195+1,0),b)/100)</f>
        <v/>
      </c>
      <c r="AC1195" s="249" t="str">
        <f aca="true">IF(I1195="","",xCalcSkew(OFFSET(C1195,-M1195,0),J1195-OFFSET(C1195,-M1195+1,0),b)/100)</f>
        <v/>
      </c>
      <c r="AE1195" s="0" t="n">
        <f aca="false">D1195*F1195*10000*-1</f>
        <v>-0</v>
      </c>
      <c r="AF1195" s="0" t="n">
        <f aca="false">I1195*K1195*10000*-1</f>
        <v>-0</v>
      </c>
      <c r="AG1195" s="0" t="n">
        <f aca="false">AE1195+AF1195</f>
        <v>-0</v>
      </c>
    </row>
    <row r="1196" customFormat="false" ht="12.75" hidden="false" customHeight="false" outlineLevel="0" collapsed="false">
      <c r="C1196" s="272" t="n">
        <f aca="false">D1227+I1227</f>
        <v>0</v>
      </c>
      <c r="D1196" s="265"/>
      <c r="E1196" s="266"/>
      <c r="F1196" s="266"/>
      <c r="G1196" s="267"/>
      <c r="I1196" s="265"/>
      <c r="J1196" s="266"/>
      <c r="K1196" s="266"/>
      <c r="L1196" s="268"/>
      <c r="M1196" s="247" t="n">
        <f aca="false">M1195+1</f>
        <v>5</v>
      </c>
      <c r="N1196" s="175" t="str">
        <f aca="true">IF(D1196="","",xEURO(OFFSET(C1196,-M1196+1,0),E1196,OFFSET(C1196,-M1196+2,0),OFFSET(C1196,-M1196+2,0),OFFSET(C1196,-M1196+3,0)+AB1196,OFFSET(C1196,-M1196+4,0),0,1)*D1196)</f>
        <v/>
      </c>
      <c r="O1196" s="235" t="str">
        <f aca="true">IF(D1196="","",xEURO(OFFSET(C1196,-M1196+1,0),E1196,OFFSET(C1196,-M1196+2,0),OFFSET(C1196,-M1196+2,0),OFFSET(C1196,-M1196+3,0)+AB1196,OFFSET(C1196,-M1196+4,0),0,0))</f>
        <v/>
      </c>
      <c r="P1196" s="175" t="str">
        <f aca="false">IF(D1196="","",(O1196-F1196)*D1196*10)</f>
        <v/>
      </c>
      <c r="Q1196" s="175" t="str">
        <f aca="true">IF(D1196="","",xEURO(OFFSET(C1196,-M1196+1,0),E1196,OFFSET(C1196,-M1196+2,0),OFFSET(C1196,-M1196+2,0),OFFSET(C1196,-M1196+3,0)+AB1196,OFFSET(C1196,-M1196+4,0),0,2)/10*D1196)</f>
        <v/>
      </c>
      <c r="R1196" s="248" t="str">
        <f aca="true">IF(D1196="","",xEURO(OFFSET(C1196,-M1196+1,0),E1196,OFFSET(C1196,-M1196+2,0),OFFSET(C1196,-M1196+2,0),OFFSET(C1196,-M1196+3,0)+AB1196,OFFSET(C1196,-M1196+4,0),0,3)/100*D1196*10000)</f>
        <v/>
      </c>
      <c r="S1196" s="248" t="str">
        <f aca="true">IF(D1196="","",xEURO(OFFSET(C1196,-M1196+1,0),E1196,OFFSET(C1196,-M1196+2,0),OFFSET(C1196,-M1196+2,0),OFFSET(C1196,-M1196+3,0)+AB1196,OFFSET(C1196,-M1196+4,0),0,5)/365.25*D1196*10000)</f>
        <v/>
      </c>
      <c r="U1196" s="175" t="str">
        <f aca="true">IF(I1196="","",xEURO(OFFSET(C1196,-M1196+1,0),J1196,OFFSET(C1196,-M1196+2,0),OFFSET(C1196,-M1196+2,0),OFFSET(C1196,-M1196+3,0)+AC1196,OFFSET(C1196,-M1196+4,0),1,1)*I1196)</f>
        <v/>
      </c>
      <c r="V1196" s="235" t="str">
        <f aca="true">IF(I1196="","",xEURO(OFFSET(C1196,-M1196+1,0),J1196,OFFSET(C1196,-M1196+2,0),OFFSET(C1196,-M1196+2,0),OFFSET(C1196,-M1196+3,0)+AC1196,OFFSET(C1196,-M1196+4,0),1,0))</f>
        <v/>
      </c>
      <c r="W1196" s="175" t="str">
        <f aca="false">IF(I1196="","",(V1196-K1196)*I1196*10)</f>
        <v/>
      </c>
      <c r="X1196" s="175" t="str">
        <f aca="true">IF(I1196="","",xEURO(OFFSET(C1196,-M1196+1,0),J1196,OFFSET(C1196,-M1196+2,0),OFFSET(C1196,-M1196+2,0),OFFSET(C1196,-M1196+3,0)+AC1196,OFFSET(C1196,-M1196+4,0),1,2)/10*I1196)</f>
        <v/>
      </c>
      <c r="Y1196" s="248" t="str">
        <f aca="true">IF(I1196="","",xEURO(OFFSET(C1196,-M1196+1,0),J1196,OFFSET(C1196,-M1196+2,0),OFFSET(C1196,-M1196+2,0),OFFSET(C1196,-M1196+3,0)+AC1196,OFFSET(C1196,-M1196+4,0),1,3)/100*I1196*10000)</f>
        <v/>
      </c>
      <c r="Z1196" s="248" t="str">
        <f aca="true">IF(I1196="","",xEURO(OFFSET(C1196,-M1196+1,0),J1196,OFFSET(C1196,-M1196+2,0),OFFSET(C1196,-M1196+2,0),OFFSET(C1196,-M1196+3,0)+AC1196,OFFSET(C1196,-M1196+4,0),1,5)/365.25*I1196*10000)</f>
        <v/>
      </c>
      <c r="AB1196" s="249" t="str">
        <f aca="true">IF(D1196="","",xCalcSkew(OFFSET(C1196,-M1196,0),E1196-OFFSET(C1196,-M1196+1,0),b)/100)</f>
        <v/>
      </c>
      <c r="AC1196" s="249" t="str">
        <f aca="true">IF(I1196="","",xCalcSkew(OFFSET(C1196,-M1196,0),J1196-OFFSET(C1196,-M1196+1,0),b)/100)</f>
        <v/>
      </c>
      <c r="AE1196" s="0" t="n">
        <f aca="false">D1196*F1196*10000*-1</f>
        <v>-0</v>
      </c>
      <c r="AF1196" s="0" t="n">
        <f aca="false">I1196*K1196*10000*-1</f>
        <v>-0</v>
      </c>
      <c r="AG1196" s="0" t="n">
        <f aca="false">AE1196+AF1196</f>
        <v>-0</v>
      </c>
    </row>
    <row r="1197" customFormat="false" ht="12.75" hidden="false" customHeight="false" outlineLevel="0" collapsed="false">
      <c r="C1197" s="272" t="n">
        <f aca="false">N1227+U1227</f>
        <v>0</v>
      </c>
      <c r="D1197" s="265"/>
      <c r="E1197" s="266"/>
      <c r="F1197" s="266"/>
      <c r="G1197" s="267"/>
      <c r="I1197" s="265"/>
      <c r="J1197" s="266"/>
      <c r="K1197" s="266"/>
      <c r="L1197" s="268"/>
      <c r="M1197" s="247" t="n">
        <f aca="false">M1196+1</f>
        <v>6</v>
      </c>
      <c r="N1197" s="175" t="str">
        <f aca="true">IF(D1197="","",xEURO(OFFSET(C1197,-M1197+1,0),E1197,OFFSET(C1197,-M1197+2,0),OFFSET(C1197,-M1197+2,0),OFFSET(C1197,-M1197+3,0)+AB1197,OFFSET(C1197,-M1197+4,0),0,1)*D1197)</f>
        <v/>
      </c>
      <c r="O1197" s="235" t="str">
        <f aca="true">IF(D1197="","",xEURO(OFFSET(C1197,-M1197+1,0),E1197,OFFSET(C1197,-M1197+2,0),OFFSET(C1197,-M1197+2,0),OFFSET(C1197,-M1197+3,0)+AB1197,OFFSET(C1197,-M1197+4,0),0,0))</f>
        <v/>
      </c>
      <c r="P1197" s="175" t="str">
        <f aca="false">IF(D1197="","",(O1197-F1197)*D1197*10)</f>
        <v/>
      </c>
      <c r="Q1197" s="175" t="str">
        <f aca="true">IF(D1197="","",xEURO(OFFSET(C1197,-M1197+1,0),E1197,OFFSET(C1197,-M1197+2,0),OFFSET(C1197,-M1197+2,0),OFFSET(C1197,-M1197+3,0)+AB1197,OFFSET(C1197,-M1197+4,0),0,2)/10*D1197)</f>
        <v/>
      </c>
      <c r="R1197" s="248" t="str">
        <f aca="true">IF(D1197="","",xEURO(OFFSET(C1197,-M1197+1,0),E1197,OFFSET(C1197,-M1197+2,0),OFFSET(C1197,-M1197+2,0),OFFSET(C1197,-M1197+3,0)+AB1197,OFFSET(C1197,-M1197+4,0),0,3)/100*D1197*10000)</f>
        <v/>
      </c>
      <c r="S1197" s="248" t="str">
        <f aca="true">IF(D1197="","",xEURO(OFFSET(C1197,-M1197+1,0),E1197,OFFSET(C1197,-M1197+2,0),OFFSET(C1197,-M1197+2,0),OFFSET(C1197,-M1197+3,0)+AB1197,OFFSET(C1197,-M1197+4,0),0,5)/365.25*D1197*10000)</f>
        <v/>
      </c>
      <c r="U1197" s="175" t="str">
        <f aca="true">IF(I1197="","",xEURO(OFFSET(C1197,-M1197+1,0),J1197,OFFSET(C1197,-M1197+2,0),OFFSET(C1197,-M1197+2,0),OFFSET(C1197,-M1197+3,0)+AC1197,OFFSET(C1197,-M1197+4,0),1,1)*I1197)</f>
        <v/>
      </c>
      <c r="V1197" s="235" t="str">
        <f aca="true">IF(I1197="","",xEURO(OFFSET(C1197,-M1197+1,0),J1197,OFFSET(C1197,-M1197+2,0),OFFSET(C1197,-M1197+2,0),OFFSET(C1197,-M1197+3,0)+AC1197,OFFSET(C1197,-M1197+4,0),1,0))</f>
        <v/>
      </c>
      <c r="W1197" s="175" t="str">
        <f aca="false">IF(I1197="","",(V1197-K1197)*I1197*10)</f>
        <v/>
      </c>
      <c r="X1197" s="175" t="str">
        <f aca="true">IF(I1197="","",xEURO(OFFSET(C1197,-M1197+1,0),J1197,OFFSET(C1197,-M1197+2,0),OFFSET(C1197,-M1197+2,0),OFFSET(C1197,-M1197+3,0)+AC1197,OFFSET(C1197,-M1197+4,0),1,2)/10*I1197)</f>
        <v/>
      </c>
      <c r="Y1197" s="248" t="str">
        <f aca="true">IF(I1197="","",xEURO(OFFSET(C1197,-M1197+1,0),J1197,OFFSET(C1197,-M1197+2,0),OFFSET(C1197,-M1197+2,0),OFFSET(C1197,-M1197+3,0)+AC1197,OFFSET(C1197,-M1197+4,0),1,3)/100*I1197*10000)</f>
        <v/>
      </c>
      <c r="Z1197" s="248" t="str">
        <f aca="true">IF(I1197="","",xEURO(OFFSET(C1197,-M1197+1,0),J1197,OFFSET(C1197,-M1197+2,0),OFFSET(C1197,-M1197+2,0),OFFSET(C1197,-M1197+3,0)+AC1197,OFFSET(C1197,-M1197+4,0),1,5)/365.25*I1197*10000)</f>
        <v/>
      </c>
      <c r="AB1197" s="249" t="str">
        <f aca="true">IF(D1197="","",xCalcSkew(OFFSET(C1197,-M1197,0),E1197-OFFSET(C1197,-M1197+1,0),b)/100)</f>
        <v/>
      </c>
      <c r="AC1197" s="249" t="str">
        <f aca="true">IF(I1197="","",xCalcSkew(OFFSET(C1197,-M1197,0),J1197-OFFSET(C1197,-M1197+1,0),b)/100)</f>
        <v/>
      </c>
      <c r="AE1197" s="0" t="n">
        <f aca="false">D1197*F1197*10000*-1</f>
        <v>-0</v>
      </c>
      <c r="AF1197" s="0" t="n">
        <f aca="false">I1197*K1197*10000*-1</f>
        <v>-0</v>
      </c>
      <c r="AG1197" s="0" t="n">
        <f aca="false">AE1197+AF1197</f>
        <v>-0</v>
      </c>
    </row>
    <row r="1198" customFormat="false" ht="12.75" hidden="false" customHeight="false" outlineLevel="0" collapsed="false">
      <c r="C1198" s="273" t="n">
        <f aca="false">Q1227+X1227</f>
        <v>0</v>
      </c>
      <c r="D1198" s="265"/>
      <c r="E1198" s="266"/>
      <c r="F1198" s="266"/>
      <c r="G1198" s="267"/>
      <c r="I1198" s="265"/>
      <c r="J1198" s="266"/>
      <c r="K1198" s="266"/>
      <c r="L1198" s="268"/>
      <c r="M1198" s="247" t="n">
        <f aca="false">M1197+1</f>
        <v>7</v>
      </c>
      <c r="N1198" s="175" t="str">
        <f aca="true">IF(D1198="","",xEURO(OFFSET(C1198,-M1198+1,0),E1198,OFFSET(C1198,-M1198+2,0),OFFSET(C1198,-M1198+2,0),OFFSET(C1198,-M1198+3,0)+AB1198,OFFSET(C1198,-M1198+4,0),0,1)*D1198)</f>
        <v/>
      </c>
      <c r="O1198" s="235" t="str">
        <f aca="true">IF(D1198="","",xEURO(OFFSET(C1198,-M1198+1,0),E1198,OFFSET(C1198,-M1198+2,0),OFFSET(C1198,-M1198+2,0),OFFSET(C1198,-M1198+3,0)+AB1198,OFFSET(C1198,-M1198+4,0),0,0))</f>
        <v/>
      </c>
      <c r="P1198" s="175" t="str">
        <f aca="false">IF(D1198="","",(O1198-F1198)*D1198*10)</f>
        <v/>
      </c>
      <c r="Q1198" s="175" t="str">
        <f aca="true">IF(D1198="","",xEURO(OFFSET(C1198,-M1198+1,0),E1198,OFFSET(C1198,-M1198+2,0),OFFSET(C1198,-M1198+2,0),OFFSET(C1198,-M1198+3,0)+AB1198,OFFSET(C1198,-M1198+4,0),0,2)/10*D1198)</f>
        <v/>
      </c>
      <c r="R1198" s="248" t="str">
        <f aca="true">IF(D1198="","",xEURO(OFFSET(C1198,-M1198+1,0),E1198,OFFSET(C1198,-M1198+2,0),OFFSET(C1198,-M1198+2,0),OFFSET(C1198,-M1198+3,0)+AB1198,OFFSET(C1198,-M1198+4,0),0,3)/100*D1198*10000)</f>
        <v/>
      </c>
      <c r="S1198" s="248" t="str">
        <f aca="true">IF(D1198="","",xEURO(OFFSET(C1198,-M1198+1,0),E1198,OFFSET(C1198,-M1198+2,0),OFFSET(C1198,-M1198+2,0),OFFSET(C1198,-M1198+3,0)+AB1198,OFFSET(C1198,-M1198+4,0),0,5)/365.25*D1198*10000)</f>
        <v/>
      </c>
      <c r="U1198" s="175" t="str">
        <f aca="true">IF(I1198="","",xEURO(OFFSET(C1198,-M1198+1,0),J1198,OFFSET(C1198,-M1198+2,0),OFFSET(C1198,-M1198+2,0),OFFSET(C1198,-M1198+3,0)+AC1198,OFFSET(C1198,-M1198+4,0),1,1)*I1198)</f>
        <v/>
      </c>
      <c r="V1198" s="235" t="str">
        <f aca="true">IF(I1198="","",xEURO(OFFSET(C1198,-M1198+1,0),J1198,OFFSET(C1198,-M1198+2,0),OFFSET(C1198,-M1198+2,0),OFFSET(C1198,-M1198+3,0)+AC1198,OFFSET(C1198,-M1198+4,0),1,0))</f>
        <v/>
      </c>
      <c r="W1198" s="175" t="str">
        <f aca="false">IF(I1198="","",(V1198-K1198)*I1198*10)</f>
        <v/>
      </c>
      <c r="X1198" s="175" t="str">
        <f aca="true">IF(I1198="","",xEURO(OFFSET(C1198,-M1198+1,0),J1198,OFFSET(C1198,-M1198+2,0),OFFSET(C1198,-M1198+2,0),OFFSET(C1198,-M1198+3,0)+AC1198,OFFSET(C1198,-M1198+4,0),1,2)/10*I1198)</f>
        <v/>
      </c>
      <c r="Y1198" s="248" t="str">
        <f aca="true">IF(I1198="","",xEURO(OFFSET(C1198,-M1198+1,0),J1198,OFFSET(C1198,-M1198+2,0),OFFSET(C1198,-M1198+2,0),OFFSET(C1198,-M1198+3,0)+AC1198,OFFSET(C1198,-M1198+4,0),1,3)/100*I1198*10000)</f>
        <v/>
      </c>
      <c r="Z1198" s="248" t="str">
        <f aca="true">IF(I1198="","",xEURO(OFFSET(C1198,-M1198+1,0),J1198,OFFSET(C1198,-M1198+2,0),OFFSET(C1198,-M1198+2,0),OFFSET(C1198,-M1198+3,0)+AC1198,OFFSET(C1198,-M1198+4,0),1,5)/365.25*I1198*10000)</f>
        <v/>
      </c>
      <c r="AB1198" s="249" t="str">
        <f aca="true">IF(D1198="","",xCalcSkew(OFFSET(C1198,-M1198,0),E1198-OFFSET(C1198,-M1198+1,0),b)/100)</f>
        <v/>
      </c>
      <c r="AC1198" s="249" t="str">
        <f aca="true">IF(I1198="","",xCalcSkew(OFFSET(C1198,-M1198,0),J1198-OFFSET(C1198,-M1198+1,0),b)/100)</f>
        <v/>
      </c>
      <c r="AE1198" s="0" t="n">
        <f aca="false">D1198*F1198*10000*-1</f>
        <v>-0</v>
      </c>
      <c r="AF1198" s="0" t="n">
        <f aca="false">I1198*K1198*10000*-1</f>
        <v>-0</v>
      </c>
      <c r="AG1198" s="0" t="n">
        <f aca="false">AE1198+AF1198</f>
        <v>-0</v>
      </c>
    </row>
    <row r="1199" customFormat="false" ht="12.75" hidden="false" customHeight="false" outlineLevel="0" collapsed="false">
      <c r="C1199" s="272" t="n">
        <f aca="false">R1227+Y1227</f>
        <v>0</v>
      </c>
      <c r="D1199" s="265"/>
      <c r="E1199" s="266"/>
      <c r="F1199" s="266"/>
      <c r="G1199" s="267"/>
      <c r="I1199" s="265"/>
      <c r="J1199" s="266"/>
      <c r="K1199" s="266"/>
      <c r="L1199" s="268"/>
      <c r="M1199" s="247" t="n">
        <f aca="false">M1198+1</f>
        <v>8</v>
      </c>
      <c r="N1199" s="175" t="str">
        <f aca="true">IF(D1199="","",xEURO(OFFSET(C1199,-M1199+1,0),E1199,OFFSET(C1199,-M1199+2,0),OFFSET(C1199,-M1199+2,0),OFFSET(C1199,-M1199+3,0)+AB1199,OFFSET(C1199,-M1199+4,0),0,1)*D1199)</f>
        <v/>
      </c>
      <c r="O1199" s="235" t="str">
        <f aca="true">IF(D1199="","",xEURO(OFFSET(C1199,-M1199+1,0),E1199,OFFSET(C1199,-M1199+2,0),OFFSET(C1199,-M1199+2,0),OFFSET(C1199,-M1199+3,0)+AB1199,OFFSET(C1199,-M1199+4,0),0,0))</f>
        <v/>
      </c>
      <c r="P1199" s="175" t="str">
        <f aca="false">IF(D1199="","",(O1199-F1199)*D1199*10)</f>
        <v/>
      </c>
      <c r="Q1199" s="175" t="str">
        <f aca="true">IF(D1199="","",xEURO(OFFSET(C1199,-M1199+1,0),E1199,OFFSET(C1199,-M1199+2,0),OFFSET(C1199,-M1199+2,0),OFFSET(C1199,-M1199+3,0)+AB1199,OFFSET(C1199,-M1199+4,0),0,2)/10*D1199)</f>
        <v/>
      </c>
      <c r="R1199" s="248" t="str">
        <f aca="true">IF(D1199="","",xEURO(OFFSET(C1199,-M1199+1,0),E1199,OFFSET(C1199,-M1199+2,0),OFFSET(C1199,-M1199+2,0),OFFSET(C1199,-M1199+3,0)+AB1199,OFFSET(C1199,-M1199+4,0),0,3)/100*D1199*10000)</f>
        <v/>
      </c>
      <c r="S1199" s="248" t="str">
        <f aca="true">IF(D1199="","",xEURO(OFFSET(C1199,-M1199+1,0),E1199,OFFSET(C1199,-M1199+2,0),OFFSET(C1199,-M1199+2,0),OFFSET(C1199,-M1199+3,0)+AB1199,OFFSET(C1199,-M1199+4,0),0,5)/365.25*D1199*10000)</f>
        <v/>
      </c>
      <c r="U1199" s="175" t="str">
        <f aca="true">IF(I1199="","",xEURO(OFFSET(C1199,-M1199+1,0),J1199,OFFSET(C1199,-M1199+2,0),OFFSET(C1199,-M1199+2,0),OFFSET(C1199,-M1199+3,0)+AC1199,OFFSET(C1199,-M1199+4,0),1,1)*I1199)</f>
        <v/>
      </c>
      <c r="V1199" s="235" t="str">
        <f aca="true">IF(I1199="","",xEURO(OFFSET(C1199,-M1199+1,0),J1199,OFFSET(C1199,-M1199+2,0),OFFSET(C1199,-M1199+2,0),OFFSET(C1199,-M1199+3,0)+AC1199,OFFSET(C1199,-M1199+4,0),1,0))</f>
        <v/>
      </c>
      <c r="W1199" s="175" t="str">
        <f aca="false">IF(I1199="","",(V1199-K1199)*I1199*10)</f>
        <v/>
      </c>
      <c r="X1199" s="175" t="str">
        <f aca="true">IF(I1199="","",xEURO(OFFSET(C1199,-M1199+1,0),J1199,OFFSET(C1199,-M1199+2,0),OFFSET(C1199,-M1199+2,0),OFFSET(C1199,-M1199+3,0)+AC1199,OFFSET(C1199,-M1199+4,0),1,2)/10*I1199)</f>
        <v/>
      </c>
      <c r="Y1199" s="248" t="str">
        <f aca="true">IF(I1199="","",xEURO(OFFSET(C1199,-M1199+1,0),J1199,OFFSET(C1199,-M1199+2,0),OFFSET(C1199,-M1199+2,0),OFFSET(C1199,-M1199+3,0)+AC1199,OFFSET(C1199,-M1199+4,0),1,3)/100*I1199*10000)</f>
        <v/>
      </c>
      <c r="Z1199" s="248" t="str">
        <f aca="true">IF(I1199="","",xEURO(OFFSET(C1199,-M1199+1,0),J1199,OFFSET(C1199,-M1199+2,0),OFFSET(C1199,-M1199+2,0),OFFSET(C1199,-M1199+3,0)+AC1199,OFFSET(C1199,-M1199+4,0),1,5)/365.25*I1199*10000)</f>
        <v/>
      </c>
      <c r="AB1199" s="249" t="str">
        <f aca="true">IF(D1199="","",xCalcSkew(OFFSET(C1199,-M1199,0),E1199-OFFSET(C1199,-M1199+1,0),b)/100)</f>
        <v/>
      </c>
      <c r="AC1199" s="249" t="str">
        <f aca="true">IF(I1199="","",xCalcSkew(OFFSET(C1199,-M1199,0),J1199-OFFSET(C1199,-M1199+1,0),b)/100)</f>
        <v/>
      </c>
      <c r="AE1199" s="0" t="n">
        <f aca="false">D1199*F1199*10000*-1</f>
        <v>-0</v>
      </c>
      <c r="AF1199" s="0" t="n">
        <f aca="false">I1199*K1199*10000*-1</f>
        <v>-0</v>
      </c>
      <c r="AG1199" s="0" t="n">
        <f aca="false">AE1199+AF1199</f>
        <v>-0</v>
      </c>
    </row>
    <row r="1200" customFormat="false" ht="12.75" hidden="false" customHeight="false" outlineLevel="0" collapsed="false">
      <c r="C1200" s="272" t="n">
        <f aca="false">S1227+Z1227</f>
        <v>0</v>
      </c>
      <c r="D1200" s="265"/>
      <c r="E1200" s="266"/>
      <c r="F1200" s="266"/>
      <c r="G1200" s="267"/>
      <c r="I1200" s="265"/>
      <c r="J1200" s="266"/>
      <c r="K1200" s="266"/>
      <c r="L1200" s="268"/>
      <c r="M1200" s="247" t="n">
        <f aca="false">M1199+1</f>
        <v>9</v>
      </c>
      <c r="N1200" s="175" t="str">
        <f aca="true">IF(D1200="","",xEURO(OFFSET(C1200,-M1200+1,0),E1200,OFFSET(C1200,-M1200+2,0),OFFSET(C1200,-M1200+2,0),OFFSET(C1200,-M1200+3,0)+AB1200,OFFSET(C1200,-M1200+4,0),0,1)*D1200)</f>
        <v/>
      </c>
      <c r="O1200" s="235" t="str">
        <f aca="true">IF(D1200="","",xEURO(OFFSET(C1200,-M1200+1,0),E1200,OFFSET(C1200,-M1200+2,0),OFFSET(C1200,-M1200+2,0),OFFSET(C1200,-M1200+3,0)+AB1200,OFFSET(C1200,-M1200+4,0),0,0))</f>
        <v/>
      </c>
      <c r="P1200" s="175" t="str">
        <f aca="false">IF(D1200="","",(O1200-F1200)*D1200*10)</f>
        <v/>
      </c>
      <c r="Q1200" s="175" t="str">
        <f aca="true">IF(D1200="","",xEURO(OFFSET(C1200,-M1200+1,0),E1200,OFFSET(C1200,-M1200+2,0),OFFSET(C1200,-M1200+2,0),OFFSET(C1200,-M1200+3,0)+AB1200,OFFSET(C1200,-M1200+4,0),0,2)/10*D1200)</f>
        <v/>
      </c>
      <c r="R1200" s="248" t="str">
        <f aca="true">IF(D1200="","",xEURO(OFFSET(C1200,-M1200+1,0),E1200,OFFSET(C1200,-M1200+2,0),OFFSET(C1200,-M1200+2,0),OFFSET(C1200,-M1200+3,0)+AB1200,OFFSET(C1200,-M1200+4,0),0,3)/100*D1200*10000)</f>
        <v/>
      </c>
      <c r="S1200" s="248" t="str">
        <f aca="true">IF(D1200="","",xEURO(OFFSET(C1200,-M1200+1,0),E1200,OFFSET(C1200,-M1200+2,0),OFFSET(C1200,-M1200+2,0),OFFSET(C1200,-M1200+3,0)+AB1200,OFFSET(C1200,-M1200+4,0),0,5)/365.25*D1200*10000)</f>
        <v/>
      </c>
      <c r="U1200" s="175" t="str">
        <f aca="true">IF(I1200="","",xEURO(OFFSET(C1200,-M1200+1,0),J1200,OFFSET(C1200,-M1200+2,0),OFFSET(C1200,-M1200+2,0),OFFSET(C1200,-M1200+3,0)+AC1200,OFFSET(C1200,-M1200+4,0),1,1)*I1200)</f>
        <v/>
      </c>
      <c r="V1200" s="235" t="str">
        <f aca="true">IF(I1200="","",xEURO(OFFSET(C1200,-M1200+1,0),J1200,OFFSET(C1200,-M1200+2,0),OFFSET(C1200,-M1200+2,0),OFFSET(C1200,-M1200+3,0)+AC1200,OFFSET(C1200,-M1200+4,0),1,0))</f>
        <v/>
      </c>
      <c r="W1200" s="175" t="str">
        <f aca="false">IF(I1200="","",(V1200-K1200)*I1200*10)</f>
        <v/>
      </c>
      <c r="X1200" s="175" t="str">
        <f aca="true">IF(I1200="","",xEURO(OFFSET(C1200,-M1200+1,0),J1200,OFFSET(C1200,-M1200+2,0),OFFSET(C1200,-M1200+2,0),OFFSET(C1200,-M1200+3,0)+AC1200,OFFSET(C1200,-M1200+4,0),1,2)/10*I1200)</f>
        <v/>
      </c>
      <c r="Y1200" s="248" t="str">
        <f aca="true">IF(I1200="","",xEURO(OFFSET(C1200,-M1200+1,0),J1200,OFFSET(C1200,-M1200+2,0),OFFSET(C1200,-M1200+2,0),OFFSET(C1200,-M1200+3,0)+AC1200,OFFSET(C1200,-M1200+4,0),1,3)/100*I1200*10000)</f>
        <v/>
      </c>
      <c r="Z1200" s="248" t="str">
        <f aca="true">IF(I1200="","",xEURO(OFFSET(C1200,-M1200+1,0),J1200,OFFSET(C1200,-M1200+2,0),OFFSET(C1200,-M1200+2,0),OFFSET(C1200,-M1200+3,0)+AC1200,OFFSET(C1200,-M1200+4,0),1,5)/365.25*I1200*10000)</f>
        <v/>
      </c>
      <c r="AB1200" s="249" t="str">
        <f aca="true">IF(D1200="","",xCalcSkew(OFFSET(C1200,-M1200,0),E1200-OFFSET(C1200,-M1200+1,0),b)/100)</f>
        <v/>
      </c>
      <c r="AC1200" s="249" t="str">
        <f aca="true">IF(I1200="","",xCalcSkew(OFFSET(C1200,-M1200,0),J1200-OFFSET(C1200,-M1200+1,0),b)/100)</f>
        <v/>
      </c>
      <c r="AE1200" s="0" t="n">
        <f aca="false">D1200*F1200*10000*-1</f>
        <v>-0</v>
      </c>
      <c r="AF1200" s="0" t="n">
        <f aca="false">I1200*K1200*10000*-1</f>
        <v>-0</v>
      </c>
      <c r="AG1200" s="0" t="n">
        <f aca="false">AE1200+AF1200</f>
        <v>-0</v>
      </c>
    </row>
    <row r="1201" customFormat="false" ht="12.75" hidden="false" customHeight="false" outlineLevel="0" collapsed="false">
      <c r="C1201" s="272" t="n">
        <f aca="false">P1227+W1227</f>
        <v>0</v>
      </c>
      <c r="D1201" s="265"/>
      <c r="E1201" s="266"/>
      <c r="F1201" s="266"/>
      <c r="G1201" s="267"/>
      <c r="I1201" s="265"/>
      <c r="J1201" s="266"/>
      <c r="K1201" s="266"/>
      <c r="L1201" s="268"/>
      <c r="M1201" s="247" t="n">
        <f aca="false">M1200+1</f>
        <v>10</v>
      </c>
      <c r="N1201" s="175" t="str">
        <f aca="true">IF(D1201="","",xEURO(OFFSET(C1201,-M1201+1,0),E1201,OFFSET(C1201,-M1201+2,0),OFFSET(C1201,-M1201+2,0),OFFSET(C1201,-M1201+3,0)+AB1201,OFFSET(C1201,-M1201+4,0),0,1)*D1201)</f>
        <v/>
      </c>
      <c r="O1201" s="235" t="str">
        <f aca="true">IF(D1201="","",xEURO(OFFSET(C1201,-M1201+1,0),E1201,OFFSET(C1201,-M1201+2,0),OFFSET(C1201,-M1201+2,0),OFFSET(C1201,-M1201+3,0)+AB1201,OFFSET(C1201,-M1201+4,0),0,0))</f>
        <v/>
      </c>
      <c r="P1201" s="175" t="str">
        <f aca="false">IF(D1201="","",(O1201-F1201)*D1201*10)</f>
        <v/>
      </c>
      <c r="Q1201" s="175" t="str">
        <f aca="true">IF(D1201="","",xEURO(OFFSET(C1201,-M1201+1,0),E1201,OFFSET(C1201,-M1201+2,0),OFFSET(C1201,-M1201+2,0),OFFSET(C1201,-M1201+3,0)+AB1201,OFFSET(C1201,-M1201+4,0),0,2)/10*D1201)</f>
        <v/>
      </c>
      <c r="R1201" s="248" t="str">
        <f aca="true">IF(D1201="","",xEURO(OFFSET(C1201,-M1201+1,0),E1201,OFFSET(C1201,-M1201+2,0),OFFSET(C1201,-M1201+2,0),OFFSET(C1201,-M1201+3,0)+AB1201,OFFSET(C1201,-M1201+4,0),0,3)/100*D1201*10000)</f>
        <v/>
      </c>
      <c r="S1201" s="248" t="str">
        <f aca="true">IF(D1201="","",xEURO(OFFSET(C1201,-M1201+1,0),E1201,OFFSET(C1201,-M1201+2,0),OFFSET(C1201,-M1201+2,0),OFFSET(C1201,-M1201+3,0)+AB1201,OFFSET(C1201,-M1201+4,0),0,5)/365.25*D1201*10000)</f>
        <v/>
      </c>
      <c r="U1201" s="175" t="str">
        <f aca="true">IF(I1201="","",xEURO(OFFSET(C1201,-M1201+1,0),J1201,OFFSET(C1201,-M1201+2,0),OFFSET(C1201,-M1201+2,0),OFFSET(C1201,-M1201+3,0)+AC1201,OFFSET(C1201,-M1201+4,0),1,1)*I1201)</f>
        <v/>
      </c>
      <c r="V1201" s="235" t="str">
        <f aca="true">IF(I1201="","",xEURO(OFFSET(C1201,-M1201+1,0),J1201,OFFSET(C1201,-M1201+2,0),OFFSET(C1201,-M1201+2,0),OFFSET(C1201,-M1201+3,0)+AC1201,OFFSET(C1201,-M1201+4,0),1,0))</f>
        <v/>
      </c>
      <c r="W1201" s="175" t="str">
        <f aca="false">IF(I1201="","",(V1201-K1201)*I1201*10)</f>
        <v/>
      </c>
      <c r="X1201" s="175" t="str">
        <f aca="true">IF(I1201="","",xEURO(OFFSET(C1201,-M1201+1,0),J1201,OFFSET(C1201,-M1201+2,0),OFFSET(C1201,-M1201+2,0),OFFSET(C1201,-M1201+3,0)+AC1201,OFFSET(C1201,-M1201+4,0),1,2)/10*I1201)</f>
        <v/>
      </c>
      <c r="Y1201" s="248" t="str">
        <f aca="true">IF(I1201="","",xEURO(OFFSET(C1201,-M1201+1,0),J1201,OFFSET(C1201,-M1201+2,0),OFFSET(C1201,-M1201+2,0),OFFSET(C1201,-M1201+3,0)+AC1201,OFFSET(C1201,-M1201+4,0),1,3)/100*I1201*10000)</f>
        <v/>
      </c>
      <c r="Z1201" s="248" t="str">
        <f aca="true">IF(I1201="","",xEURO(OFFSET(C1201,-M1201+1,0),J1201,OFFSET(C1201,-M1201+2,0),OFFSET(C1201,-M1201+2,0),OFFSET(C1201,-M1201+3,0)+AC1201,OFFSET(C1201,-M1201+4,0),1,5)/365.25*I1201*10000)</f>
        <v/>
      </c>
      <c r="AB1201" s="249" t="str">
        <f aca="true">IF(D1201="","",xCalcSkew(OFFSET(C1201,-M1201,0),E1201-OFFSET(C1201,-M1201+1,0),b)/100)</f>
        <v/>
      </c>
      <c r="AC1201" s="249" t="str">
        <f aca="true">IF(I1201="","",xCalcSkew(OFFSET(C1201,-M1201,0),J1201-OFFSET(C1201,-M1201+1,0),b)/100)</f>
        <v/>
      </c>
      <c r="AE1201" s="0" t="n">
        <f aca="false">D1201*F1201*10000*-1</f>
        <v>-0</v>
      </c>
      <c r="AF1201" s="0" t="n">
        <f aca="false">I1201*K1201*10000*-1</f>
        <v>-0</v>
      </c>
      <c r="AG1201" s="0" t="n">
        <f aca="false">AE1201+AF1201</f>
        <v>-0</v>
      </c>
    </row>
    <row r="1202" customFormat="false" ht="12.75" hidden="false" customHeight="false" outlineLevel="0" collapsed="false">
      <c r="D1202" s="265"/>
      <c r="E1202" s="266"/>
      <c r="F1202" s="266"/>
      <c r="G1202" s="267"/>
      <c r="I1202" s="265"/>
      <c r="J1202" s="266"/>
      <c r="K1202" s="266"/>
      <c r="L1202" s="268"/>
      <c r="M1202" s="247" t="n">
        <f aca="false">M1201+1</f>
        <v>11</v>
      </c>
      <c r="N1202" s="175" t="str">
        <f aca="true">IF(D1202="","",xEURO(OFFSET(C1202,-M1202+1,0),E1202,OFFSET(C1202,-M1202+2,0),OFFSET(C1202,-M1202+2,0),OFFSET(C1202,-M1202+3,0)+AB1202,OFFSET(C1202,-M1202+4,0),0,1)*D1202)</f>
        <v/>
      </c>
      <c r="O1202" s="235" t="str">
        <f aca="true">IF(D1202="","",xEURO(OFFSET(C1202,-M1202+1,0),E1202,OFFSET(C1202,-M1202+2,0),OFFSET(C1202,-M1202+2,0),OFFSET(C1202,-M1202+3,0)+AB1202,OFFSET(C1202,-M1202+4,0),0,0))</f>
        <v/>
      </c>
      <c r="P1202" s="175" t="str">
        <f aca="false">IF(D1202="","",(O1202-F1202)*D1202*10)</f>
        <v/>
      </c>
      <c r="Q1202" s="175" t="str">
        <f aca="true">IF(D1202="","",xEURO(OFFSET(C1202,-M1202+1,0),E1202,OFFSET(C1202,-M1202+2,0),OFFSET(C1202,-M1202+2,0),OFFSET(C1202,-M1202+3,0)+AB1202,OFFSET(C1202,-M1202+4,0),0,2)/10*D1202)</f>
        <v/>
      </c>
      <c r="R1202" s="248" t="str">
        <f aca="true">IF(D1202="","",xEURO(OFFSET(C1202,-M1202+1,0),E1202,OFFSET(C1202,-M1202+2,0),OFFSET(C1202,-M1202+2,0),OFFSET(C1202,-M1202+3,0)+AB1202,OFFSET(C1202,-M1202+4,0),0,3)/100*D1202*10000)</f>
        <v/>
      </c>
      <c r="S1202" s="248" t="str">
        <f aca="true">IF(D1202="","",xEURO(OFFSET(C1202,-M1202+1,0),E1202,OFFSET(C1202,-M1202+2,0),OFFSET(C1202,-M1202+2,0),OFFSET(C1202,-M1202+3,0)+AB1202,OFFSET(C1202,-M1202+4,0),0,5)/365.25*D1202*10000)</f>
        <v/>
      </c>
      <c r="U1202" s="175" t="str">
        <f aca="true">IF(I1202="","",xEURO(OFFSET(C1202,-M1202+1,0),J1202,OFFSET(C1202,-M1202+2,0),OFFSET(C1202,-M1202+2,0),OFFSET(C1202,-M1202+3,0)+AC1202,OFFSET(C1202,-M1202+4,0),1,1)*I1202)</f>
        <v/>
      </c>
      <c r="V1202" s="235" t="str">
        <f aca="true">IF(I1202="","",xEURO(OFFSET(C1202,-M1202+1,0),J1202,OFFSET(C1202,-M1202+2,0),OFFSET(C1202,-M1202+2,0),OFFSET(C1202,-M1202+3,0)+AC1202,OFFSET(C1202,-M1202+4,0),1,0))</f>
        <v/>
      </c>
      <c r="W1202" s="175" t="str">
        <f aca="false">IF(I1202="","",(V1202-K1202)*I1202*10)</f>
        <v/>
      </c>
      <c r="X1202" s="175" t="str">
        <f aca="true">IF(I1202="","",xEURO(OFFSET(C1202,-M1202+1,0),J1202,OFFSET(C1202,-M1202+2,0),OFFSET(C1202,-M1202+2,0),OFFSET(C1202,-M1202+3,0)+AC1202,OFFSET(C1202,-M1202+4,0),1,2)/10*I1202)</f>
        <v/>
      </c>
      <c r="Y1202" s="248" t="str">
        <f aca="true">IF(I1202="","",xEURO(OFFSET(C1202,-M1202+1,0),J1202,OFFSET(C1202,-M1202+2,0),OFFSET(C1202,-M1202+2,0),OFFSET(C1202,-M1202+3,0)+AC1202,OFFSET(C1202,-M1202+4,0),1,3)/100*I1202*10000)</f>
        <v/>
      </c>
      <c r="Z1202" s="248" t="str">
        <f aca="true">IF(I1202="","",xEURO(OFFSET(C1202,-M1202+1,0),J1202,OFFSET(C1202,-M1202+2,0),OFFSET(C1202,-M1202+2,0),OFFSET(C1202,-M1202+3,0)+AC1202,OFFSET(C1202,-M1202+4,0),1,5)/365.25*I1202*10000)</f>
        <v/>
      </c>
      <c r="AB1202" s="249" t="str">
        <f aca="true">IF(D1202="","",xCalcSkew(OFFSET(C1202,-M1202,0),E1202-OFFSET(C1202,-M1202+1,0),b)/100)</f>
        <v/>
      </c>
      <c r="AC1202" s="249" t="str">
        <f aca="true">IF(I1202="","",xCalcSkew(OFFSET(C1202,-M1202,0),J1202-OFFSET(C1202,-M1202+1,0),b)/100)</f>
        <v/>
      </c>
      <c r="AE1202" s="0" t="n">
        <f aca="false">D1202*F1202*10000*-1</f>
        <v>-0</v>
      </c>
      <c r="AF1202" s="0" t="n">
        <f aca="false">I1202*K1202*10000*-1</f>
        <v>-0</v>
      </c>
      <c r="AG1202" s="0" t="n">
        <f aca="false">AE1202+AF1202</f>
        <v>-0</v>
      </c>
    </row>
    <row r="1203" customFormat="false" ht="12.75" hidden="false" customHeight="false" outlineLevel="0" collapsed="false">
      <c r="D1203" s="265"/>
      <c r="E1203" s="266"/>
      <c r="F1203" s="266"/>
      <c r="G1203" s="267"/>
      <c r="I1203" s="265"/>
      <c r="J1203" s="266"/>
      <c r="K1203" s="266"/>
      <c r="L1203" s="268"/>
      <c r="M1203" s="247" t="n">
        <f aca="false">M1202+1</f>
        <v>12</v>
      </c>
      <c r="N1203" s="175" t="str">
        <f aca="true">IF(D1203="","",xEURO(OFFSET(C1203,-M1203+1,0),E1203,OFFSET(C1203,-M1203+2,0),OFFSET(C1203,-M1203+2,0),OFFSET(C1203,-M1203+3,0)+AB1203,OFFSET(C1203,-M1203+4,0),0,1)*D1203)</f>
        <v/>
      </c>
      <c r="O1203" s="235" t="str">
        <f aca="true">IF(D1203="","",xEURO(OFFSET(C1203,-M1203+1,0),E1203,OFFSET(C1203,-M1203+2,0),OFFSET(C1203,-M1203+2,0),OFFSET(C1203,-M1203+3,0)+AB1203,OFFSET(C1203,-M1203+4,0),0,0))</f>
        <v/>
      </c>
      <c r="P1203" s="175" t="str">
        <f aca="false">IF(D1203="","",(O1203-F1203)*D1203*10)</f>
        <v/>
      </c>
      <c r="Q1203" s="175" t="str">
        <f aca="true">IF(D1203="","",xEURO(OFFSET(C1203,-M1203+1,0),E1203,OFFSET(C1203,-M1203+2,0),OFFSET(C1203,-M1203+2,0),OFFSET(C1203,-M1203+3,0)+AB1203,OFFSET(C1203,-M1203+4,0),0,2)/10*D1203)</f>
        <v/>
      </c>
      <c r="R1203" s="248" t="str">
        <f aca="true">IF(D1203="","",xEURO(OFFSET(C1203,-M1203+1,0),E1203,OFFSET(C1203,-M1203+2,0),OFFSET(C1203,-M1203+2,0),OFFSET(C1203,-M1203+3,0)+AB1203,OFFSET(C1203,-M1203+4,0),0,3)/100*D1203*10000)</f>
        <v/>
      </c>
      <c r="S1203" s="248" t="str">
        <f aca="true">IF(D1203="","",xEURO(OFFSET(C1203,-M1203+1,0),E1203,OFFSET(C1203,-M1203+2,0),OFFSET(C1203,-M1203+2,0),OFFSET(C1203,-M1203+3,0)+AB1203,OFFSET(C1203,-M1203+4,0),0,5)/365.25*D1203*10000)</f>
        <v/>
      </c>
      <c r="U1203" s="175" t="str">
        <f aca="true">IF(I1203="","",xEURO(OFFSET(C1203,-M1203+1,0),J1203,OFFSET(C1203,-M1203+2,0),OFFSET(C1203,-M1203+2,0),OFFSET(C1203,-M1203+3,0)+AC1203,OFFSET(C1203,-M1203+4,0),1,1)*I1203)</f>
        <v/>
      </c>
      <c r="V1203" s="235" t="str">
        <f aca="true">IF(I1203="","",xEURO(OFFSET(C1203,-M1203+1,0),J1203,OFFSET(C1203,-M1203+2,0),OFFSET(C1203,-M1203+2,0),OFFSET(C1203,-M1203+3,0)+AC1203,OFFSET(C1203,-M1203+4,0),1,0))</f>
        <v/>
      </c>
      <c r="W1203" s="175" t="str">
        <f aca="false">IF(I1203="","",(V1203-K1203)*I1203*10)</f>
        <v/>
      </c>
      <c r="X1203" s="175" t="str">
        <f aca="true">IF(I1203="","",xEURO(OFFSET(C1203,-M1203+1,0),J1203,OFFSET(C1203,-M1203+2,0),OFFSET(C1203,-M1203+2,0),OFFSET(C1203,-M1203+3,0)+AC1203,OFFSET(C1203,-M1203+4,0),1,2)/10*I1203)</f>
        <v/>
      </c>
      <c r="Y1203" s="248" t="str">
        <f aca="true">IF(I1203="","",xEURO(OFFSET(C1203,-M1203+1,0),J1203,OFFSET(C1203,-M1203+2,0),OFFSET(C1203,-M1203+2,0),OFFSET(C1203,-M1203+3,0)+AC1203,OFFSET(C1203,-M1203+4,0),1,3)/100*I1203*10000)</f>
        <v/>
      </c>
      <c r="Z1203" s="248" t="str">
        <f aca="true">IF(I1203="","",xEURO(OFFSET(C1203,-M1203+1,0),J1203,OFFSET(C1203,-M1203+2,0),OFFSET(C1203,-M1203+2,0),OFFSET(C1203,-M1203+3,0)+AC1203,OFFSET(C1203,-M1203+4,0),1,5)/365.25*I1203*10000)</f>
        <v/>
      </c>
      <c r="AB1203" s="249" t="str">
        <f aca="true">IF(D1203="","",xCalcSkew(OFFSET(C1203,-M1203,0),E1203-OFFSET(C1203,-M1203+1,0),b)/100)</f>
        <v/>
      </c>
      <c r="AC1203" s="249" t="str">
        <f aca="true">IF(I1203="","",xCalcSkew(OFFSET(C1203,-M1203,0),J1203-OFFSET(C1203,-M1203+1,0),b)/100)</f>
        <v/>
      </c>
      <c r="AE1203" s="0" t="n">
        <f aca="false">D1203*F1203*10000*-1</f>
        <v>-0</v>
      </c>
      <c r="AF1203" s="0" t="n">
        <f aca="false">I1203*K1203*10000*-1</f>
        <v>-0</v>
      </c>
      <c r="AG1203" s="0" t="n">
        <f aca="false">AE1203+AF1203</f>
        <v>-0</v>
      </c>
    </row>
    <row r="1204" customFormat="false" ht="12.75" hidden="false" customHeight="false" outlineLevel="0" collapsed="false">
      <c r="D1204" s="265"/>
      <c r="E1204" s="266"/>
      <c r="F1204" s="266"/>
      <c r="G1204" s="267"/>
      <c r="I1204" s="265"/>
      <c r="J1204" s="266"/>
      <c r="K1204" s="266"/>
      <c r="L1204" s="268"/>
      <c r="M1204" s="247" t="n">
        <f aca="false">M1203+1</f>
        <v>13</v>
      </c>
      <c r="N1204" s="175" t="str">
        <f aca="true">IF(D1204="","",xEURO(OFFSET(C1204,-M1204+1,0),E1204,OFFSET(C1204,-M1204+2,0),OFFSET(C1204,-M1204+2,0),OFFSET(C1204,-M1204+3,0)+AB1204,OFFSET(C1204,-M1204+4,0),0,1)*D1204)</f>
        <v/>
      </c>
      <c r="O1204" s="235" t="str">
        <f aca="true">IF(D1204="","",xEURO(OFFSET(C1204,-M1204+1,0),E1204,OFFSET(C1204,-M1204+2,0),OFFSET(C1204,-M1204+2,0),OFFSET(C1204,-M1204+3,0)+AB1204,OFFSET(C1204,-M1204+4,0),0,0))</f>
        <v/>
      </c>
      <c r="P1204" s="175" t="str">
        <f aca="false">IF(D1204="","",(O1204-F1204)*D1204*10)</f>
        <v/>
      </c>
      <c r="Q1204" s="175" t="str">
        <f aca="true">IF(D1204="","",xEURO(OFFSET(C1204,-M1204+1,0),E1204,OFFSET(C1204,-M1204+2,0),OFFSET(C1204,-M1204+2,0),OFFSET(C1204,-M1204+3,0)+AB1204,OFFSET(C1204,-M1204+4,0),0,2)/10*D1204)</f>
        <v/>
      </c>
      <c r="R1204" s="248" t="str">
        <f aca="true">IF(D1204="","",xEURO(OFFSET(C1204,-M1204+1,0),E1204,OFFSET(C1204,-M1204+2,0),OFFSET(C1204,-M1204+2,0),OFFSET(C1204,-M1204+3,0)+AB1204,OFFSET(C1204,-M1204+4,0),0,3)/100*D1204*10000)</f>
        <v/>
      </c>
      <c r="S1204" s="248" t="str">
        <f aca="true">IF(D1204="","",xEURO(OFFSET(C1204,-M1204+1,0),E1204,OFFSET(C1204,-M1204+2,0),OFFSET(C1204,-M1204+2,0),OFFSET(C1204,-M1204+3,0)+AB1204,OFFSET(C1204,-M1204+4,0),0,5)/365.25*D1204*10000)</f>
        <v/>
      </c>
      <c r="U1204" s="175" t="str">
        <f aca="true">IF(I1204="","",xEURO(OFFSET(C1204,-M1204+1,0),J1204,OFFSET(C1204,-M1204+2,0),OFFSET(C1204,-M1204+2,0),OFFSET(C1204,-M1204+3,0)+AC1204,OFFSET(C1204,-M1204+4,0),1,1)*I1204)</f>
        <v/>
      </c>
      <c r="V1204" s="235" t="str">
        <f aca="true">IF(I1204="","",xEURO(OFFSET(C1204,-M1204+1,0),J1204,OFFSET(C1204,-M1204+2,0),OFFSET(C1204,-M1204+2,0),OFFSET(C1204,-M1204+3,0)+AC1204,OFFSET(C1204,-M1204+4,0),1,0))</f>
        <v/>
      </c>
      <c r="W1204" s="175" t="str">
        <f aca="false">IF(I1204="","",(V1204-K1204)*I1204*10)</f>
        <v/>
      </c>
      <c r="X1204" s="175" t="str">
        <f aca="true">IF(I1204="","",xEURO(OFFSET(C1204,-M1204+1,0),J1204,OFFSET(C1204,-M1204+2,0),OFFSET(C1204,-M1204+2,0),OFFSET(C1204,-M1204+3,0)+AC1204,OFFSET(C1204,-M1204+4,0),1,2)/10*I1204)</f>
        <v/>
      </c>
      <c r="Y1204" s="248" t="str">
        <f aca="true">IF(I1204="","",xEURO(OFFSET(C1204,-M1204+1,0),J1204,OFFSET(C1204,-M1204+2,0),OFFSET(C1204,-M1204+2,0),OFFSET(C1204,-M1204+3,0)+AC1204,OFFSET(C1204,-M1204+4,0),1,3)/100*I1204*10000)</f>
        <v/>
      </c>
      <c r="Z1204" s="248" t="str">
        <f aca="true">IF(I1204="","",xEURO(OFFSET(C1204,-M1204+1,0),J1204,OFFSET(C1204,-M1204+2,0),OFFSET(C1204,-M1204+2,0),OFFSET(C1204,-M1204+3,0)+AC1204,OFFSET(C1204,-M1204+4,0),1,5)/365.25*I1204*10000)</f>
        <v/>
      </c>
      <c r="AB1204" s="249" t="str">
        <f aca="true">IF(D1204="","",xCalcSkew(OFFSET(C1204,-M1204,0),E1204-OFFSET(C1204,-M1204+1,0),b)/100)</f>
        <v/>
      </c>
      <c r="AC1204" s="249" t="str">
        <f aca="true">IF(I1204="","",xCalcSkew(OFFSET(C1204,-M1204,0),J1204-OFFSET(C1204,-M1204+1,0),b)/100)</f>
        <v/>
      </c>
      <c r="AE1204" s="0" t="n">
        <f aca="false">D1204*F1204*10000*-1</f>
        <v>-0</v>
      </c>
      <c r="AF1204" s="0" t="n">
        <f aca="false">I1204*K1204*10000*-1</f>
        <v>-0</v>
      </c>
      <c r="AG1204" s="0" t="n">
        <f aca="false">AE1204+AF1204</f>
        <v>-0</v>
      </c>
    </row>
    <row r="1205" customFormat="false" ht="12.75" hidden="false" customHeight="false" outlineLevel="0" collapsed="false">
      <c r="D1205" s="265"/>
      <c r="E1205" s="266"/>
      <c r="F1205" s="266"/>
      <c r="G1205" s="267"/>
      <c r="I1205" s="265"/>
      <c r="J1205" s="266"/>
      <c r="K1205" s="266"/>
      <c r="L1205" s="268"/>
      <c r="M1205" s="247" t="n">
        <f aca="false">M1204+1</f>
        <v>14</v>
      </c>
      <c r="N1205" s="175" t="str">
        <f aca="true">IF(D1205="","",xEURO(OFFSET(C1205,-M1205+1,0),E1205,OFFSET(C1205,-M1205+2,0),OFFSET(C1205,-M1205+2,0),OFFSET(C1205,-M1205+3,0)+AB1205,OFFSET(C1205,-M1205+4,0),0,1)*D1205)</f>
        <v/>
      </c>
      <c r="O1205" s="235" t="str">
        <f aca="true">IF(D1205="","",xEURO(OFFSET(C1205,-M1205+1,0),E1205,OFFSET(C1205,-M1205+2,0),OFFSET(C1205,-M1205+2,0),OFFSET(C1205,-M1205+3,0)+AB1205,OFFSET(C1205,-M1205+4,0),0,0))</f>
        <v/>
      </c>
      <c r="P1205" s="175" t="str">
        <f aca="false">IF(D1205="","",(O1205-F1205)*D1205*10)</f>
        <v/>
      </c>
      <c r="Q1205" s="175" t="str">
        <f aca="true">IF(D1205="","",xEURO(OFFSET(C1205,-M1205+1,0),E1205,OFFSET(C1205,-M1205+2,0),OFFSET(C1205,-M1205+2,0),OFFSET(C1205,-M1205+3,0)+AB1205,OFFSET(C1205,-M1205+4,0),0,2)/10*D1205)</f>
        <v/>
      </c>
      <c r="R1205" s="248" t="str">
        <f aca="true">IF(D1205="","",xEURO(OFFSET(C1205,-M1205+1,0),E1205,OFFSET(C1205,-M1205+2,0),OFFSET(C1205,-M1205+2,0),OFFSET(C1205,-M1205+3,0)+AB1205,OFFSET(C1205,-M1205+4,0),0,3)/100*D1205*10000)</f>
        <v/>
      </c>
      <c r="S1205" s="248" t="str">
        <f aca="true">IF(D1205="","",xEURO(OFFSET(C1205,-M1205+1,0),E1205,OFFSET(C1205,-M1205+2,0),OFFSET(C1205,-M1205+2,0),OFFSET(C1205,-M1205+3,0)+AB1205,OFFSET(C1205,-M1205+4,0),0,5)/365.25*D1205*10000)</f>
        <v/>
      </c>
      <c r="U1205" s="175" t="str">
        <f aca="true">IF(I1205="","",xEURO(OFFSET(C1205,-M1205+1,0),J1205,OFFSET(C1205,-M1205+2,0),OFFSET(C1205,-M1205+2,0),OFFSET(C1205,-M1205+3,0)+AC1205,OFFSET(C1205,-M1205+4,0),1,1)*I1205)</f>
        <v/>
      </c>
      <c r="V1205" s="235" t="str">
        <f aca="true">IF(I1205="","",xEURO(OFFSET(C1205,-M1205+1,0),J1205,OFFSET(C1205,-M1205+2,0),OFFSET(C1205,-M1205+2,0),OFFSET(C1205,-M1205+3,0)+AC1205,OFFSET(C1205,-M1205+4,0),1,0))</f>
        <v/>
      </c>
      <c r="W1205" s="175" t="str">
        <f aca="false">IF(I1205="","",(V1205-K1205)*I1205*10)</f>
        <v/>
      </c>
      <c r="X1205" s="175" t="str">
        <f aca="true">IF(I1205="","",xEURO(OFFSET(C1205,-M1205+1,0),J1205,OFFSET(C1205,-M1205+2,0),OFFSET(C1205,-M1205+2,0),OFFSET(C1205,-M1205+3,0)+AC1205,OFFSET(C1205,-M1205+4,0),1,2)/10*I1205)</f>
        <v/>
      </c>
      <c r="Y1205" s="248" t="str">
        <f aca="true">IF(I1205="","",xEURO(OFFSET(C1205,-M1205+1,0),J1205,OFFSET(C1205,-M1205+2,0),OFFSET(C1205,-M1205+2,0),OFFSET(C1205,-M1205+3,0)+AC1205,OFFSET(C1205,-M1205+4,0),1,3)/100*I1205*10000)</f>
        <v/>
      </c>
      <c r="Z1205" s="248" t="str">
        <f aca="true">IF(I1205="","",xEURO(OFFSET(C1205,-M1205+1,0),J1205,OFFSET(C1205,-M1205+2,0),OFFSET(C1205,-M1205+2,0),OFFSET(C1205,-M1205+3,0)+AC1205,OFFSET(C1205,-M1205+4,0),1,5)/365.25*I1205*10000)</f>
        <v/>
      </c>
      <c r="AB1205" s="249" t="str">
        <f aca="true">IF(D1205="","",xCalcSkew(OFFSET(C1205,-M1205,0),E1205-OFFSET(C1205,-M1205+1,0),b)/100)</f>
        <v/>
      </c>
      <c r="AC1205" s="249" t="str">
        <f aca="true">IF(I1205="","",xCalcSkew(OFFSET(C1205,-M1205,0),J1205-OFFSET(C1205,-M1205+1,0),b)/100)</f>
        <v/>
      </c>
      <c r="AE1205" s="0" t="n">
        <f aca="false">D1205*F1205*10000*-1</f>
        <v>-0</v>
      </c>
      <c r="AF1205" s="0" t="n">
        <f aca="false">I1205*K1205*10000*-1</f>
        <v>-0</v>
      </c>
      <c r="AG1205" s="0" t="n">
        <f aca="false">AE1205+AF1205</f>
        <v>-0</v>
      </c>
    </row>
    <row r="1206" customFormat="false" ht="12.75" hidden="false" customHeight="false" outlineLevel="0" collapsed="false">
      <c r="D1206" s="265"/>
      <c r="E1206" s="266"/>
      <c r="F1206" s="266"/>
      <c r="G1206" s="267"/>
      <c r="I1206" s="265"/>
      <c r="J1206" s="266"/>
      <c r="K1206" s="266"/>
      <c r="L1206" s="268"/>
      <c r="M1206" s="247" t="n">
        <f aca="false">M1205+1</f>
        <v>15</v>
      </c>
      <c r="N1206" s="175" t="str">
        <f aca="true">IF(D1206="","",xEURO(OFFSET(C1206,-M1206+1,0),E1206,OFFSET(C1206,-M1206+2,0),OFFSET(C1206,-M1206+2,0),OFFSET(C1206,-M1206+3,0)+AB1206,OFFSET(C1206,-M1206+4,0),0,1)*D1206)</f>
        <v/>
      </c>
      <c r="O1206" s="235" t="str">
        <f aca="true">IF(D1206="","",xEURO(OFFSET(C1206,-M1206+1,0),E1206,OFFSET(C1206,-M1206+2,0),OFFSET(C1206,-M1206+2,0),OFFSET(C1206,-M1206+3,0)+AB1206,OFFSET(C1206,-M1206+4,0),0,0))</f>
        <v/>
      </c>
      <c r="P1206" s="175" t="str">
        <f aca="false">IF(D1206="","",(O1206-F1206)*D1206*10)</f>
        <v/>
      </c>
      <c r="Q1206" s="175" t="str">
        <f aca="true">IF(D1206="","",xEURO(OFFSET(C1206,-M1206+1,0),E1206,OFFSET(C1206,-M1206+2,0),OFFSET(C1206,-M1206+2,0),OFFSET(C1206,-M1206+3,0)+AB1206,OFFSET(C1206,-M1206+4,0),0,2)/10*D1206)</f>
        <v/>
      </c>
      <c r="R1206" s="248" t="str">
        <f aca="true">IF(D1206="","",xEURO(OFFSET(C1206,-M1206+1,0),E1206,OFFSET(C1206,-M1206+2,0),OFFSET(C1206,-M1206+2,0),OFFSET(C1206,-M1206+3,0)+AB1206,OFFSET(C1206,-M1206+4,0),0,3)/100*D1206*10000)</f>
        <v/>
      </c>
      <c r="S1206" s="248" t="str">
        <f aca="true">IF(D1206="","",xEURO(OFFSET(C1206,-M1206+1,0),E1206,OFFSET(C1206,-M1206+2,0),OFFSET(C1206,-M1206+2,0),OFFSET(C1206,-M1206+3,0)+AB1206,OFFSET(C1206,-M1206+4,0),0,5)/365.25*D1206*10000)</f>
        <v/>
      </c>
      <c r="U1206" s="175" t="str">
        <f aca="true">IF(I1206="","",xEURO(OFFSET(C1206,-M1206+1,0),J1206,OFFSET(C1206,-M1206+2,0),OFFSET(C1206,-M1206+2,0),OFFSET(C1206,-M1206+3,0)+AC1206,OFFSET(C1206,-M1206+4,0),1,1)*I1206)</f>
        <v/>
      </c>
      <c r="V1206" s="235" t="str">
        <f aca="true">IF(I1206="","",xEURO(OFFSET(C1206,-M1206+1,0),J1206,OFFSET(C1206,-M1206+2,0),OFFSET(C1206,-M1206+2,0),OFFSET(C1206,-M1206+3,0)+AC1206,OFFSET(C1206,-M1206+4,0),1,0))</f>
        <v/>
      </c>
      <c r="W1206" s="175" t="str">
        <f aca="false">IF(I1206="","",(V1206-K1206)*I1206*10)</f>
        <v/>
      </c>
      <c r="X1206" s="175" t="str">
        <f aca="true">IF(I1206="","",xEURO(OFFSET(C1206,-M1206+1,0),J1206,OFFSET(C1206,-M1206+2,0),OFFSET(C1206,-M1206+2,0),OFFSET(C1206,-M1206+3,0)+AC1206,OFFSET(C1206,-M1206+4,0),1,2)/10*I1206)</f>
        <v/>
      </c>
      <c r="Y1206" s="248" t="str">
        <f aca="true">IF(I1206="","",xEURO(OFFSET(C1206,-M1206+1,0),J1206,OFFSET(C1206,-M1206+2,0),OFFSET(C1206,-M1206+2,0),OFFSET(C1206,-M1206+3,0)+AC1206,OFFSET(C1206,-M1206+4,0),1,3)/100*I1206*10000)</f>
        <v/>
      </c>
      <c r="Z1206" s="248" t="str">
        <f aca="true">IF(I1206="","",xEURO(OFFSET(C1206,-M1206+1,0),J1206,OFFSET(C1206,-M1206+2,0),OFFSET(C1206,-M1206+2,0),OFFSET(C1206,-M1206+3,0)+AC1206,OFFSET(C1206,-M1206+4,0),1,5)/365.25*I1206*10000)</f>
        <v/>
      </c>
      <c r="AB1206" s="249" t="str">
        <f aca="true">IF(D1206="","",xCalcSkew(OFFSET(C1206,-M1206,0),E1206-OFFSET(C1206,-M1206+1,0),b)/100)</f>
        <v/>
      </c>
      <c r="AC1206" s="249" t="str">
        <f aca="true">IF(I1206="","",xCalcSkew(OFFSET(C1206,-M1206,0),J1206-OFFSET(C1206,-M1206+1,0),b)/100)</f>
        <v/>
      </c>
      <c r="AE1206" s="0" t="n">
        <f aca="false">D1206*F1206*10000*-1</f>
        <v>-0</v>
      </c>
      <c r="AF1206" s="0" t="n">
        <f aca="false">I1206*K1206*10000*-1</f>
        <v>-0</v>
      </c>
      <c r="AG1206" s="0" t="n">
        <f aca="false">AE1206+AF1206</f>
        <v>-0</v>
      </c>
    </row>
    <row r="1207" customFormat="false" ht="12.75" hidden="false" customHeight="false" outlineLevel="0" collapsed="false">
      <c r="D1207" s="265"/>
      <c r="E1207" s="266"/>
      <c r="F1207" s="266"/>
      <c r="G1207" s="267"/>
      <c r="I1207" s="265"/>
      <c r="J1207" s="266"/>
      <c r="K1207" s="266"/>
      <c r="L1207" s="268"/>
      <c r="M1207" s="247" t="n">
        <f aca="false">M1206+1</f>
        <v>16</v>
      </c>
      <c r="N1207" s="175" t="str">
        <f aca="true">IF(D1207="","",xEURO(OFFSET(C1207,-M1207+1,0),E1207,OFFSET(C1207,-M1207+2,0),OFFSET(C1207,-M1207+2,0),OFFSET(C1207,-M1207+3,0)+AB1207,OFFSET(C1207,-M1207+4,0),0,1)*D1207)</f>
        <v/>
      </c>
      <c r="O1207" s="235" t="str">
        <f aca="true">IF(D1207="","",xEURO(OFFSET(C1207,-M1207+1,0),E1207,OFFSET(C1207,-M1207+2,0),OFFSET(C1207,-M1207+2,0),OFFSET(C1207,-M1207+3,0)+AB1207,OFFSET(C1207,-M1207+4,0),0,0))</f>
        <v/>
      </c>
      <c r="P1207" s="175" t="str">
        <f aca="false">IF(D1207="","",(O1207-F1207)*D1207*10)</f>
        <v/>
      </c>
      <c r="Q1207" s="175" t="str">
        <f aca="true">IF(D1207="","",xEURO(OFFSET(C1207,-M1207+1,0),E1207,OFFSET(C1207,-M1207+2,0),OFFSET(C1207,-M1207+2,0),OFFSET(C1207,-M1207+3,0)+AB1207,OFFSET(C1207,-M1207+4,0),0,2)/10*D1207)</f>
        <v/>
      </c>
      <c r="R1207" s="248" t="str">
        <f aca="true">IF(D1207="","",xEURO(OFFSET(C1207,-M1207+1,0),E1207,OFFSET(C1207,-M1207+2,0),OFFSET(C1207,-M1207+2,0),OFFSET(C1207,-M1207+3,0)+AB1207,OFFSET(C1207,-M1207+4,0),0,3)/100*D1207*10000)</f>
        <v/>
      </c>
      <c r="S1207" s="248" t="str">
        <f aca="true">IF(D1207="","",xEURO(OFFSET(C1207,-M1207+1,0),E1207,OFFSET(C1207,-M1207+2,0),OFFSET(C1207,-M1207+2,0),OFFSET(C1207,-M1207+3,0)+AB1207,OFFSET(C1207,-M1207+4,0),0,5)/365.25*D1207*10000)</f>
        <v/>
      </c>
      <c r="U1207" s="175" t="str">
        <f aca="true">IF(I1207="","",xEURO(OFFSET(C1207,-M1207+1,0),J1207,OFFSET(C1207,-M1207+2,0),OFFSET(C1207,-M1207+2,0),OFFSET(C1207,-M1207+3,0)+AC1207,OFFSET(C1207,-M1207+4,0),1,1)*I1207)</f>
        <v/>
      </c>
      <c r="V1207" s="235" t="str">
        <f aca="true">IF(I1207="","",xEURO(OFFSET(C1207,-M1207+1,0),J1207,OFFSET(C1207,-M1207+2,0),OFFSET(C1207,-M1207+2,0),OFFSET(C1207,-M1207+3,0)+AC1207,OFFSET(C1207,-M1207+4,0),1,0))</f>
        <v/>
      </c>
      <c r="W1207" s="175" t="str">
        <f aca="false">IF(I1207="","",(V1207-K1207)*I1207*10)</f>
        <v/>
      </c>
      <c r="X1207" s="175" t="str">
        <f aca="true">IF(I1207="","",xEURO(OFFSET(C1207,-M1207+1,0),J1207,OFFSET(C1207,-M1207+2,0),OFFSET(C1207,-M1207+2,0),OFFSET(C1207,-M1207+3,0)+AC1207,OFFSET(C1207,-M1207+4,0),1,2)/10*I1207)</f>
        <v/>
      </c>
      <c r="Y1207" s="248" t="str">
        <f aca="true">IF(I1207="","",xEURO(OFFSET(C1207,-M1207+1,0),J1207,OFFSET(C1207,-M1207+2,0),OFFSET(C1207,-M1207+2,0),OFFSET(C1207,-M1207+3,0)+AC1207,OFFSET(C1207,-M1207+4,0),1,3)/100*I1207*10000)</f>
        <v/>
      </c>
      <c r="Z1207" s="248" t="str">
        <f aca="true">IF(I1207="","",xEURO(OFFSET(C1207,-M1207+1,0),J1207,OFFSET(C1207,-M1207+2,0),OFFSET(C1207,-M1207+2,0),OFFSET(C1207,-M1207+3,0)+AC1207,OFFSET(C1207,-M1207+4,0),1,5)/365.25*I1207*10000)</f>
        <v/>
      </c>
      <c r="AB1207" s="249" t="str">
        <f aca="true">IF(D1207="","",xCalcSkew(OFFSET(C1207,-M1207,0),E1207-OFFSET(C1207,-M1207+1,0),b)/100)</f>
        <v/>
      </c>
      <c r="AC1207" s="249" t="str">
        <f aca="true">IF(I1207="","",xCalcSkew(OFFSET(C1207,-M1207,0),J1207-OFFSET(C1207,-M1207+1,0),b)/100)</f>
        <v/>
      </c>
      <c r="AE1207" s="0" t="n">
        <f aca="false">D1207*F1207*10000*-1</f>
        <v>-0</v>
      </c>
      <c r="AF1207" s="0" t="n">
        <f aca="false">I1207*K1207*10000*-1</f>
        <v>-0</v>
      </c>
      <c r="AG1207" s="0" t="n">
        <f aca="false">AE1207+AF1207</f>
        <v>-0</v>
      </c>
    </row>
    <row r="1208" customFormat="false" ht="12.75" hidden="false" customHeight="false" outlineLevel="0" collapsed="false">
      <c r="D1208" s="265"/>
      <c r="E1208" s="266"/>
      <c r="F1208" s="266"/>
      <c r="G1208" s="267"/>
      <c r="I1208" s="265"/>
      <c r="J1208" s="266"/>
      <c r="K1208" s="266"/>
      <c r="L1208" s="268"/>
      <c r="M1208" s="247" t="n">
        <f aca="false">M1207+1</f>
        <v>17</v>
      </c>
      <c r="N1208" s="175" t="str">
        <f aca="true">IF(D1208="","",xEURO(OFFSET(C1208,-M1208+1,0),E1208,OFFSET(C1208,-M1208+2,0),OFFSET(C1208,-M1208+2,0),OFFSET(C1208,-M1208+3,0)+AB1208,OFFSET(C1208,-M1208+4,0),0,1)*D1208)</f>
        <v/>
      </c>
      <c r="O1208" s="235" t="str">
        <f aca="true">IF(D1208="","",xEURO(OFFSET(C1208,-M1208+1,0),E1208,OFFSET(C1208,-M1208+2,0),OFFSET(C1208,-M1208+2,0),OFFSET(C1208,-M1208+3,0)+AB1208,OFFSET(C1208,-M1208+4,0),0,0))</f>
        <v/>
      </c>
      <c r="P1208" s="175" t="str">
        <f aca="false">IF(D1208="","",(O1208-F1208)*D1208*10)</f>
        <v/>
      </c>
      <c r="Q1208" s="175" t="str">
        <f aca="true">IF(D1208="","",xEURO(OFFSET(C1208,-M1208+1,0),E1208,OFFSET(C1208,-M1208+2,0),OFFSET(C1208,-M1208+2,0),OFFSET(C1208,-M1208+3,0)+AB1208,OFFSET(C1208,-M1208+4,0),0,2)/10*D1208)</f>
        <v/>
      </c>
      <c r="R1208" s="248" t="str">
        <f aca="true">IF(D1208="","",xEURO(OFFSET(C1208,-M1208+1,0),E1208,OFFSET(C1208,-M1208+2,0),OFFSET(C1208,-M1208+2,0),OFFSET(C1208,-M1208+3,0)+AB1208,OFFSET(C1208,-M1208+4,0),0,3)/100*D1208*10000)</f>
        <v/>
      </c>
      <c r="S1208" s="248" t="str">
        <f aca="true">IF(D1208="","",xEURO(OFFSET(C1208,-M1208+1,0),E1208,OFFSET(C1208,-M1208+2,0),OFFSET(C1208,-M1208+2,0),OFFSET(C1208,-M1208+3,0)+AB1208,OFFSET(C1208,-M1208+4,0),0,5)/365.25*D1208*10000)</f>
        <v/>
      </c>
      <c r="U1208" s="175" t="str">
        <f aca="true">IF(I1208="","",xEURO(OFFSET(C1208,-M1208+1,0),J1208,OFFSET(C1208,-M1208+2,0),OFFSET(C1208,-M1208+2,0),OFFSET(C1208,-M1208+3,0)+AC1208,OFFSET(C1208,-M1208+4,0),1,1)*I1208)</f>
        <v/>
      </c>
      <c r="V1208" s="235" t="str">
        <f aca="true">IF(I1208="","",xEURO(OFFSET(C1208,-M1208+1,0),J1208,OFFSET(C1208,-M1208+2,0),OFFSET(C1208,-M1208+2,0),OFFSET(C1208,-M1208+3,0)+AC1208,OFFSET(C1208,-M1208+4,0),1,0))</f>
        <v/>
      </c>
      <c r="W1208" s="175" t="str">
        <f aca="false">IF(I1208="","",(V1208-K1208)*I1208*10)</f>
        <v/>
      </c>
      <c r="X1208" s="175" t="str">
        <f aca="true">IF(I1208="","",xEURO(OFFSET(C1208,-M1208+1,0),J1208,OFFSET(C1208,-M1208+2,0),OFFSET(C1208,-M1208+2,0),OFFSET(C1208,-M1208+3,0)+AC1208,OFFSET(C1208,-M1208+4,0),1,2)/10*I1208)</f>
        <v/>
      </c>
      <c r="Y1208" s="248" t="str">
        <f aca="true">IF(I1208="","",xEURO(OFFSET(C1208,-M1208+1,0),J1208,OFFSET(C1208,-M1208+2,0),OFFSET(C1208,-M1208+2,0),OFFSET(C1208,-M1208+3,0)+AC1208,OFFSET(C1208,-M1208+4,0),1,3)/100*I1208*10000)</f>
        <v/>
      </c>
      <c r="Z1208" s="248" t="str">
        <f aca="true">IF(I1208="","",xEURO(OFFSET(C1208,-M1208+1,0),J1208,OFFSET(C1208,-M1208+2,0),OFFSET(C1208,-M1208+2,0),OFFSET(C1208,-M1208+3,0)+AC1208,OFFSET(C1208,-M1208+4,0),1,5)/365.25*I1208*10000)</f>
        <v/>
      </c>
      <c r="AB1208" s="249" t="str">
        <f aca="true">IF(D1208="","",xCalcSkew(OFFSET(C1208,-M1208,0),E1208-OFFSET(C1208,-M1208+1,0),b)/100)</f>
        <v/>
      </c>
      <c r="AC1208" s="249" t="str">
        <f aca="true">IF(I1208="","",xCalcSkew(OFFSET(C1208,-M1208,0),J1208-OFFSET(C1208,-M1208+1,0),b)/100)</f>
        <v/>
      </c>
      <c r="AE1208" s="0" t="n">
        <f aca="false">D1208*F1208*10000*-1</f>
        <v>-0</v>
      </c>
      <c r="AF1208" s="0" t="n">
        <f aca="false">I1208*K1208*10000*-1</f>
        <v>-0</v>
      </c>
      <c r="AG1208" s="0" t="n">
        <f aca="false">AE1208+AF1208</f>
        <v>-0</v>
      </c>
    </row>
    <row r="1209" customFormat="false" ht="12.75" hidden="false" customHeight="false" outlineLevel="0" collapsed="false">
      <c r="D1209" s="265"/>
      <c r="E1209" s="266"/>
      <c r="F1209" s="266"/>
      <c r="G1209" s="267"/>
      <c r="I1209" s="265"/>
      <c r="J1209" s="266"/>
      <c r="K1209" s="266"/>
      <c r="L1209" s="268"/>
      <c r="M1209" s="247" t="n">
        <f aca="false">M1208+1</f>
        <v>18</v>
      </c>
      <c r="N1209" s="175" t="str">
        <f aca="true">IF(D1209="","",xEURO(OFFSET(C1209,-M1209+1,0),E1209,OFFSET(C1209,-M1209+2,0),OFFSET(C1209,-M1209+2,0),OFFSET(C1209,-M1209+3,0)+AB1209,OFFSET(C1209,-M1209+4,0),0,1)*D1209)</f>
        <v/>
      </c>
      <c r="O1209" s="235" t="str">
        <f aca="true">IF(D1209="","",xEURO(OFFSET(C1209,-M1209+1,0),E1209,OFFSET(C1209,-M1209+2,0),OFFSET(C1209,-M1209+2,0),OFFSET(C1209,-M1209+3,0)+AB1209,OFFSET(C1209,-M1209+4,0),0,0))</f>
        <v/>
      </c>
      <c r="P1209" s="175" t="str">
        <f aca="false">IF(D1209="","",(O1209-F1209)*D1209*10)</f>
        <v/>
      </c>
      <c r="Q1209" s="175" t="str">
        <f aca="true">IF(D1209="","",xEURO(OFFSET(C1209,-M1209+1,0),E1209,OFFSET(C1209,-M1209+2,0),OFFSET(C1209,-M1209+2,0),OFFSET(C1209,-M1209+3,0)+AB1209,OFFSET(C1209,-M1209+4,0),0,2)/10*D1209)</f>
        <v/>
      </c>
      <c r="R1209" s="248" t="str">
        <f aca="true">IF(D1209="","",xEURO(OFFSET(C1209,-M1209+1,0),E1209,OFFSET(C1209,-M1209+2,0),OFFSET(C1209,-M1209+2,0),OFFSET(C1209,-M1209+3,0)+AB1209,OFFSET(C1209,-M1209+4,0),0,3)/100*D1209*10000)</f>
        <v/>
      </c>
      <c r="S1209" s="248" t="str">
        <f aca="true">IF(D1209="","",xEURO(OFFSET(C1209,-M1209+1,0),E1209,OFFSET(C1209,-M1209+2,0),OFFSET(C1209,-M1209+2,0),OFFSET(C1209,-M1209+3,0)+AB1209,OFFSET(C1209,-M1209+4,0),0,5)/365.25*D1209*10000)</f>
        <v/>
      </c>
      <c r="U1209" s="175" t="str">
        <f aca="true">IF(I1209="","",xEURO(OFFSET(C1209,-M1209+1,0),J1209,OFFSET(C1209,-M1209+2,0),OFFSET(C1209,-M1209+2,0),OFFSET(C1209,-M1209+3,0)+AC1209,OFFSET(C1209,-M1209+4,0),1,1)*I1209)</f>
        <v/>
      </c>
      <c r="V1209" s="235" t="str">
        <f aca="true">IF(I1209="","",xEURO(OFFSET(C1209,-M1209+1,0),J1209,OFFSET(C1209,-M1209+2,0),OFFSET(C1209,-M1209+2,0),OFFSET(C1209,-M1209+3,0)+AC1209,OFFSET(C1209,-M1209+4,0),1,0))</f>
        <v/>
      </c>
      <c r="W1209" s="175" t="str">
        <f aca="false">IF(I1209="","",(V1209-K1209)*I1209*10)</f>
        <v/>
      </c>
      <c r="X1209" s="175" t="str">
        <f aca="true">IF(I1209="","",xEURO(OFFSET(C1209,-M1209+1,0),J1209,OFFSET(C1209,-M1209+2,0),OFFSET(C1209,-M1209+2,0),OFFSET(C1209,-M1209+3,0)+AC1209,OFFSET(C1209,-M1209+4,0),1,2)/10*I1209)</f>
        <v/>
      </c>
      <c r="Y1209" s="248" t="str">
        <f aca="true">IF(I1209="","",xEURO(OFFSET(C1209,-M1209+1,0),J1209,OFFSET(C1209,-M1209+2,0),OFFSET(C1209,-M1209+2,0),OFFSET(C1209,-M1209+3,0)+AC1209,OFFSET(C1209,-M1209+4,0),1,3)/100*I1209*10000)</f>
        <v/>
      </c>
      <c r="Z1209" s="248" t="str">
        <f aca="true">IF(I1209="","",xEURO(OFFSET(C1209,-M1209+1,0),J1209,OFFSET(C1209,-M1209+2,0),OFFSET(C1209,-M1209+2,0),OFFSET(C1209,-M1209+3,0)+AC1209,OFFSET(C1209,-M1209+4,0),1,5)/365.25*I1209*10000)</f>
        <v/>
      </c>
      <c r="AB1209" s="249" t="str">
        <f aca="true">IF(D1209="","",xCalcSkew(OFFSET(C1209,-M1209,0),E1209-OFFSET(C1209,-M1209+1,0),b)/100)</f>
        <v/>
      </c>
      <c r="AC1209" s="249" t="str">
        <f aca="true">IF(I1209="","",xCalcSkew(OFFSET(C1209,-M1209,0),J1209-OFFSET(C1209,-M1209+1,0),b)/100)</f>
        <v/>
      </c>
      <c r="AE1209" s="0" t="n">
        <f aca="false">D1209*F1209*10000*-1</f>
        <v>-0</v>
      </c>
      <c r="AF1209" s="0" t="n">
        <f aca="false">I1209*K1209*10000*-1</f>
        <v>-0</v>
      </c>
      <c r="AG1209" s="0" t="n">
        <f aca="false">AE1209+AF1209</f>
        <v>-0</v>
      </c>
    </row>
    <row r="1210" customFormat="false" ht="12.75" hidden="false" customHeight="false" outlineLevel="0" collapsed="false">
      <c r="D1210" s="265"/>
      <c r="E1210" s="266"/>
      <c r="F1210" s="266"/>
      <c r="G1210" s="267"/>
      <c r="I1210" s="265"/>
      <c r="J1210" s="266"/>
      <c r="K1210" s="266"/>
      <c r="L1210" s="268"/>
      <c r="M1210" s="247" t="n">
        <f aca="false">M1209+1</f>
        <v>19</v>
      </c>
      <c r="N1210" s="175" t="str">
        <f aca="true">IF(D1210="","",xEURO(OFFSET(C1210,-M1210+1,0),E1210,OFFSET(C1210,-M1210+2,0),OFFSET(C1210,-M1210+2,0),OFFSET(C1210,-M1210+3,0)+AB1210,OFFSET(C1210,-M1210+4,0),0,1)*D1210)</f>
        <v/>
      </c>
      <c r="O1210" s="235" t="str">
        <f aca="true">IF(D1210="","",xEURO(OFFSET(C1210,-M1210+1,0),E1210,OFFSET(C1210,-M1210+2,0),OFFSET(C1210,-M1210+2,0),OFFSET(C1210,-M1210+3,0)+AB1210,OFFSET(C1210,-M1210+4,0),0,0))</f>
        <v/>
      </c>
      <c r="P1210" s="175" t="str">
        <f aca="false">IF(D1210="","",(O1210-F1210)*D1210*10)</f>
        <v/>
      </c>
      <c r="Q1210" s="175" t="str">
        <f aca="true">IF(D1210="","",xEURO(OFFSET(C1210,-M1210+1,0),E1210,OFFSET(C1210,-M1210+2,0),OFFSET(C1210,-M1210+2,0),OFFSET(C1210,-M1210+3,0)+AB1210,OFFSET(C1210,-M1210+4,0),0,2)/10*D1210)</f>
        <v/>
      </c>
      <c r="R1210" s="248" t="str">
        <f aca="true">IF(D1210="","",xEURO(OFFSET(C1210,-M1210+1,0),E1210,OFFSET(C1210,-M1210+2,0),OFFSET(C1210,-M1210+2,0),OFFSET(C1210,-M1210+3,0)+AB1210,OFFSET(C1210,-M1210+4,0),0,3)/100*D1210*10000)</f>
        <v/>
      </c>
      <c r="S1210" s="248" t="str">
        <f aca="true">IF(D1210="","",xEURO(OFFSET(C1210,-M1210+1,0),E1210,OFFSET(C1210,-M1210+2,0),OFFSET(C1210,-M1210+2,0),OFFSET(C1210,-M1210+3,0)+AB1210,OFFSET(C1210,-M1210+4,0),0,5)/365.25*D1210*10000)</f>
        <v/>
      </c>
      <c r="U1210" s="175" t="str">
        <f aca="true">IF(I1210="","",xEURO(OFFSET(C1210,-M1210+1,0),J1210,OFFSET(C1210,-M1210+2,0),OFFSET(C1210,-M1210+2,0),OFFSET(C1210,-M1210+3,0)+AC1210,OFFSET(C1210,-M1210+4,0),1,1)*I1210)</f>
        <v/>
      </c>
      <c r="V1210" s="235" t="str">
        <f aca="true">IF(I1210="","",xEURO(OFFSET(C1210,-M1210+1,0),J1210,OFFSET(C1210,-M1210+2,0),OFFSET(C1210,-M1210+2,0),OFFSET(C1210,-M1210+3,0)+AC1210,OFFSET(C1210,-M1210+4,0),1,0))</f>
        <v/>
      </c>
      <c r="W1210" s="175" t="str">
        <f aca="false">IF(I1210="","",(V1210-K1210)*I1210*10)</f>
        <v/>
      </c>
      <c r="X1210" s="175" t="str">
        <f aca="true">IF(I1210="","",xEURO(OFFSET(C1210,-M1210+1,0),J1210,OFFSET(C1210,-M1210+2,0),OFFSET(C1210,-M1210+2,0),OFFSET(C1210,-M1210+3,0)+AC1210,OFFSET(C1210,-M1210+4,0),1,2)/10*I1210)</f>
        <v/>
      </c>
      <c r="Y1210" s="248" t="str">
        <f aca="true">IF(I1210="","",xEURO(OFFSET(C1210,-M1210+1,0),J1210,OFFSET(C1210,-M1210+2,0),OFFSET(C1210,-M1210+2,0),OFFSET(C1210,-M1210+3,0)+AC1210,OFFSET(C1210,-M1210+4,0),1,3)/100*I1210*10000)</f>
        <v/>
      </c>
      <c r="Z1210" s="248" t="str">
        <f aca="true">IF(I1210="","",xEURO(OFFSET(C1210,-M1210+1,0),J1210,OFFSET(C1210,-M1210+2,0),OFFSET(C1210,-M1210+2,0),OFFSET(C1210,-M1210+3,0)+AC1210,OFFSET(C1210,-M1210+4,0),1,5)/365.25*I1210*10000)</f>
        <v/>
      </c>
      <c r="AB1210" s="249" t="str">
        <f aca="true">IF(D1210="","",xCalcSkew(OFFSET(C1210,-M1210,0),E1210-OFFSET(C1210,-M1210+1,0),b)/100)</f>
        <v/>
      </c>
      <c r="AC1210" s="249" t="str">
        <f aca="true">IF(I1210="","",xCalcSkew(OFFSET(C1210,-M1210,0),J1210-OFFSET(C1210,-M1210+1,0),b)/100)</f>
        <v/>
      </c>
      <c r="AE1210" s="0" t="n">
        <f aca="false">D1210*F1210*10000*-1</f>
        <v>-0</v>
      </c>
      <c r="AF1210" s="0" t="n">
        <f aca="false">I1210*K1210*10000*-1</f>
        <v>-0</v>
      </c>
      <c r="AG1210" s="0" t="n">
        <f aca="false">AE1210+AF1210</f>
        <v>-0</v>
      </c>
    </row>
    <row r="1211" customFormat="false" ht="12.75" hidden="false" customHeight="false" outlineLevel="0" collapsed="false">
      <c r="D1211" s="265"/>
      <c r="E1211" s="266"/>
      <c r="F1211" s="266"/>
      <c r="G1211" s="267"/>
      <c r="I1211" s="265"/>
      <c r="J1211" s="266"/>
      <c r="K1211" s="266"/>
      <c r="L1211" s="268"/>
      <c r="M1211" s="247" t="n">
        <f aca="false">M1210+1</f>
        <v>20</v>
      </c>
      <c r="N1211" s="175" t="str">
        <f aca="true">IF(D1211="","",xEURO(OFFSET(C1211,-M1211+1,0),E1211,OFFSET(C1211,-M1211+2,0),OFFSET(C1211,-M1211+2,0),OFFSET(C1211,-M1211+3,0)+AB1211,OFFSET(C1211,-M1211+4,0),0,1)*D1211)</f>
        <v/>
      </c>
      <c r="O1211" s="235" t="str">
        <f aca="true">IF(D1211="","",xEURO(OFFSET(C1211,-M1211+1,0),E1211,OFFSET(C1211,-M1211+2,0),OFFSET(C1211,-M1211+2,0),OFFSET(C1211,-M1211+3,0)+AB1211,OFFSET(C1211,-M1211+4,0),0,0))</f>
        <v/>
      </c>
      <c r="P1211" s="175" t="str">
        <f aca="false">IF(D1211="","",(O1211-F1211)*D1211*10)</f>
        <v/>
      </c>
      <c r="Q1211" s="175" t="str">
        <f aca="true">IF(D1211="","",xEURO(OFFSET(C1211,-M1211+1,0),E1211,OFFSET(C1211,-M1211+2,0),OFFSET(C1211,-M1211+2,0),OFFSET(C1211,-M1211+3,0)+AB1211,OFFSET(C1211,-M1211+4,0),0,2)/10*D1211)</f>
        <v/>
      </c>
      <c r="R1211" s="248" t="str">
        <f aca="true">IF(D1211="","",xEURO(OFFSET(C1211,-M1211+1,0),E1211,OFFSET(C1211,-M1211+2,0),OFFSET(C1211,-M1211+2,0),OFFSET(C1211,-M1211+3,0)+AB1211,OFFSET(C1211,-M1211+4,0),0,3)/100*D1211*10000)</f>
        <v/>
      </c>
      <c r="S1211" s="248" t="str">
        <f aca="true">IF(D1211="","",xEURO(OFFSET(C1211,-M1211+1,0),E1211,OFFSET(C1211,-M1211+2,0),OFFSET(C1211,-M1211+2,0),OFFSET(C1211,-M1211+3,0)+AB1211,OFFSET(C1211,-M1211+4,0),0,5)/365.25*D1211*10000)</f>
        <v/>
      </c>
      <c r="U1211" s="175" t="str">
        <f aca="true">IF(I1211="","",xEURO(OFFSET(C1211,-M1211+1,0),J1211,OFFSET(C1211,-M1211+2,0),OFFSET(C1211,-M1211+2,0),OFFSET(C1211,-M1211+3,0)+AC1211,OFFSET(C1211,-M1211+4,0),1,1)*I1211)</f>
        <v/>
      </c>
      <c r="V1211" s="235" t="str">
        <f aca="true">IF(I1211="","",xEURO(OFFSET(C1211,-M1211+1,0),J1211,OFFSET(C1211,-M1211+2,0),OFFSET(C1211,-M1211+2,0),OFFSET(C1211,-M1211+3,0)+AC1211,OFFSET(C1211,-M1211+4,0),1,0))</f>
        <v/>
      </c>
      <c r="W1211" s="175" t="str">
        <f aca="false">IF(I1211="","",(V1211-K1211)*I1211*10)</f>
        <v/>
      </c>
      <c r="X1211" s="175" t="str">
        <f aca="true">IF(I1211="","",xEURO(OFFSET(C1211,-M1211+1,0),J1211,OFFSET(C1211,-M1211+2,0),OFFSET(C1211,-M1211+2,0),OFFSET(C1211,-M1211+3,0)+AC1211,OFFSET(C1211,-M1211+4,0),1,2)/10*I1211)</f>
        <v/>
      </c>
      <c r="Y1211" s="248" t="str">
        <f aca="true">IF(I1211="","",xEURO(OFFSET(C1211,-M1211+1,0),J1211,OFFSET(C1211,-M1211+2,0),OFFSET(C1211,-M1211+2,0),OFFSET(C1211,-M1211+3,0)+AC1211,OFFSET(C1211,-M1211+4,0),1,3)/100*I1211*10000)</f>
        <v/>
      </c>
      <c r="Z1211" s="248" t="str">
        <f aca="true">IF(I1211="","",xEURO(OFFSET(C1211,-M1211+1,0),J1211,OFFSET(C1211,-M1211+2,0),OFFSET(C1211,-M1211+2,0),OFFSET(C1211,-M1211+3,0)+AC1211,OFFSET(C1211,-M1211+4,0),1,5)/365.25*I1211*10000)</f>
        <v/>
      </c>
      <c r="AB1211" s="249" t="str">
        <f aca="true">IF(D1211="","",xCalcSkew(OFFSET(C1211,-M1211,0),E1211-OFFSET(C1211,-M1211+1,0),b)/100)</f>
        <v/>
      </c>
      <c r="AC1211" s="249" t="str">
        <f aca="true">IF(I1211="","",xCalcSkew(OFFSET(C1211,-M1211,0),J1211-OFFSET(C1211,-M1211+1,0),b)/100)</f>
        <v/>
      </c>
      <c r="AE1211" s="0" t="n">
        <f aca="false">D1211*F1211*10000*-1</f>
        <v>-0</v>
      </c>
      <c r="AF1211" s="0" t="n">
        <f aca="false">I1211*K1211*10000*-1</f>
        <v>-0</v>
      </c>
      <c r="AG1211" s="0" t="n">
        <f aca="false">AE1211+AF1211</f>
        <v>-0</v>
      </c>
    </row>
    <row r="1212" customFormat="false" ht="12.75" hidden="false" customHeight="false" outlineLevel="0" collapsed="false">
      <c r="D1212" s="265"/>
      <c r="E1212" s="266"/>
      <c r="F1212" s="266"/>
      <c r="G1212" s="267"/>
      <c r="I1212" s="265"/>
      <c r="J1212" s="266"/>
      <c r="K1212" s="266"/>
      <c r="L1212" s="268"/>
      <c r="M1212" s="247" t="n">
        <f aca="false">M1211+1</f>
        <v>21</v>
      </c>
      <c r="N1212" s="175" t="str">
        <f aca="true">IF(D1212="","",xEURO(OFFSET(C1212,-M1212+1,0),E1212,OFFSET(C1212,-M1212+2,0),OFFSET(C1212,-M1212+2,0),OFFSET(C1212,-M1212+3,0)+AB1212,OFFSET(C1212,-M1212+4,0),0,1)*D1212)</f>
        <v/>
      </c>
      <c r="O1212" s="235" t="str">
        <f aca="true">IF(D1212="","",xEURO(OFFSET(C1212,-M1212+1,0),E1212,OFFSET(C1212,-M1212+2,0),OFFSET(C1212,-M1212+2,0),OFFSET(C1212,-M1212+3,0)+AB1212,OFFSET(C1212,-M1212+4,0),0,0))</f>
        <v/>
      </c>
      <c r="P1212" s="175" t="str">
        <f aca="false">IF(D1212="","",(O1212-F1212)*D1212*10)</f>
        <v/>
      </c>
      <c r="Q1212" s="175" t="str">
        <f aca="true">IF(D1212="","",xEURO(OFFSET(C1212,-M1212+1,0),E1212,OFFSET(C1212,-M1212+2,0),OFFSET(C1212,-M1212+2,0),OFFSET(C1212,-M1212+3,0)+AB1212,OFFSET(C1212,-M1212+4,0),0,2)/10*D1212)</f>
        <v/>
      </c>
      <c r="R1212" s="248" t="str">
        <f aca="true">IF(D1212="","",xEURO(OFFSET(C1212,-M1212+1,0),E1212,OFFSET(C1212,-M1212+2,0),OFFSET(C1212,-M1212+2,0),OFFSET(C1212,-M1212+3,0)+AB1212,OFFSET(C1212,-M1212+4,0),0,3)/100*D1212*10000)</f>
        <v/>
      </c>
      <c r="S1212" s="248" t="str">
        <f aca="true">IF(D1212="","",xEURO(OFFSET(C1212,-M1212+1,0),E1212,OFFSET(C1212,-M1212+2,0),OFFSET(C1212,-M1212+2,0),OFFSET(C1212,-M1212+3,0)+AB1212,OFFSET(C1212,-M1212+4,0),0,5)/365.25*D1212*10000)</f>
        <v/>
      </c>
      <c r="U1212" s="175" t="str">
        <f aca="true">IF(I1212="","",xEURO(OFFSET(C1212,-M1212+1,0),J1212,OFFSET(C1212,-M1212+2,0),OFFSET(C1212,-M1212+2,0),OFFSET(C1212,-M1212+3,0)+AC1212,OFFSET(C1212,-M1212+4,0),1,1)*I1212)</f>
        <v/>
      </c>
      <c r="V1212" s="235" t="str">
        <f aca="true">IF(I1212="","",xEURO(OFFSET(C1212,-M1212+1,0),J1212,OFFSET(C1212,-M1212+2,0),OFFSET(C1212,-M1212+2,0),OFFSET(C1212,-M1212+3,0)+AC1212,OFFSET(C1212,-M1212+4,0),1,0))</f>
        <v/>
      </c>
      <c r="W1212" s="175" t="str">
        <f aca="false">IF(I1212="","",(V1212-K1212)*I1212*10)</f>
        <v/>
      </c>
      <c r="X1212" s="175" t="str">
        <f aca="true">IF(I1212="","",xEURO(OFFSET(C1212,-M1212+1,0),J1212,OFFSET(C1212,-M1212+2,0),OFFSET(C1212,-M1212+2,0),OFFSET(C1212,-M1212+3,0)+AC1212,OFFSET(C1212,-M1212+4,0),1,2)/10*I1212)</f>
        <v/>
      </c>
      <c r="Y1212" s="248" t="str">
        <f aca="true">IF(I1212="","",xEURO(OFFSET(C1212,-M1212+1,0),J1212,OFFSET(C1212,-M1212+2,0),OFFSET(C1212,-M1212+2,0),OFFSET(C1212,-M1212+3,0)+AC1212,OFFSET(C1212,-M1212+4,0),1,3)/100*I1212*10000)</f>
        <v/>
      </c>
      <c r="Z1212" s="248" t="str">
        <f aca="true">IF(I1212="","",xEURO(OFFSET(C1212,-M1212+1,0),J1212,OFFSET(C1212,-M1212+2,0),OFFSET(C1212,-M1212+2,0),OFFSET(C1212,-M1212+3,0)+AC1212,OFFSET(C1212,-M1212+4,0),1,5)/365.25*I1212*10000)</f>
        <v/>
      </c>
      <c r="AB1212" s="249" t="str">
        <f aca="true">IF(D1212="","",xCalcSkew(OFFSET(C1212,-M1212,0),E1212-OFFSET(C1212,-M1212+1,0),b)/100)</f>
        <v/>
      </c>
      <c r="AC1212" s="249" t="str">
        <f aca="true">IF(I1212="","",xCalcSkew(OFFSET(C1212,-M1212,0),J1212-OFFSET(C1212,-M1212+1,0),b)/100)</f>
        <v/>
      </c>
      <c r="AE1212" s="0" t="n">
        <f aca="false">D1212*F1212*10000*-1</f>
        <v>-0</v>
      </c>
      <c r="AF1212" s="0" t="n">
        <f aca="false">I1212*K1212*10000*-1</f>
        <v>-0</v>
      </c>
      <c r="AG1212" s="0" t="n">
        <f aca="false">AE1212+AF1212</f>
        <v>-0</v>
      </c>
    </row>
    <row r="1213" customFormat="false" ht="12.75" hidden="false" customHeight="false" outlineLevel="0" collapsed="false">
      <c r="D1213" s="265"/>
      <c r="E1213" s="266"/>
      <c r="F1213" s="266"/>
      <c r="G1213" s="267"/>
      <c r="I1213" s="265"/>
      <c r="J1213" s="266"/>
      <c r="K1213" s="266"/>
      <c r="L1213" s="268"/>
      <c r="M1213" s="247" t="n">
        <f aca="false">M1212+1</f>
        <v>22</v>
      </c>
      <c r="N1213" s="175" t="str">
        <f aca="true">IF(D1213="","",xEURO(OFFSET(C1213,-M1213+1,0),E1213,OFFSET(C1213,-M1213+2,0),OFFSET(C1213,-M1213+2,0),OFFSET(C1213,-M1213+3,0)+AB1213,OFFSET(C1213,-M1213+4,0),0,1)*D1213)</f>
        <v/>
      </c>
      <c r="O1213" s="235" t="str">
        <f aca="true">IF(D1213="","",xEURO(OFFSET(C1213,-M1213+1,0),E1213,OFFSET(C1213,-M1213+2,0),OFFSET(C1213,-M1213+2,0),OFFSET(C1213,-M1213+3,0)+AB1213,OFFSET(C1213,-M1213+4,0),0,0))</f>
        <v/>
      </c>
      <c r="P1213" s="175" t="str">
        <f aca="false">IF(D1213="","",(O1213-F1213)*D1213*10)</f>
        <v/>
      </c>
      <c r="Q1213" s="175" t="str">
        <f aca="true">IF(D1213="","",xEURO(OFFSET(C1213,-M1213+1,0),E1213,OFFSET(C1213,-M1213+2,0),OFFSET(C1213,-M1213+2,0),OFFSET(C1213,-M1213+3,0)+AB1213,OFFSET(C1213,-M1213+4,0),0,2)/10*D1213)</f>
        <v/>
      </c>
      <c r="R1213" s="248" t="str">
        <f aca="true">IF(D1213="","",xEURO(OFFSET(C1213,-M1213+1,0),E1213,OFFSET(C1213,-M1213+2,0),OFFSET(C1213,-M1213+2,0),OFFSET(C1213,-M1213+3,0)+AB1213,OFFSET(C1213,-M1213+4,0),0,3)/100*D1213*10000)</f>
        <v/>
      </c>
      <c r="S1213" s="248" t="str">
        <f aca="true">IF(D1213="","",xEURO(OFFSET(C1213,-M1213+1,0),E1213,OFFSET(C1213,-M1213+2,0),OFFSET(C1213,-M1213+2,0),OFFSET(C1213,-M1213+3,0)+AB1213,OFFSET(C1213,-M1213+4,0),0,5)/365.25*D1213*10000)</f>
        <v/>
      </c>
      <c r="U1213" s="175" t="str">
        <f aca="true">IF(I1213="","",xEURO(OFFSET(C1213,-M1213+1,0),J1213,OFFSET(C1213,-M1213+2,0),OFFSET(C1213,-M1213+2,0),OFFSET(C1213,-M1213+3,0)+AC1213,OFFSET(C1213,-M1213+4,0),1,1)*I1213)</f>
        <v/>
      </c>
      <c r="V1213" s="235" t="str">
        <f aca="true">IF(I1213="","",xEURO(OFFSET(C1213,-M1213+1,0),J1213,OFFSET(C1213,-M1213+2,0),OFFSET(C1213,-M1213+2,0),OFFSET(C1213,-M1213+3,0)+AC1213,OFFSET(C1213,-M1213+4,0),1,0))</f>
        <v/>
      </c>
      <c r="W1213" s="175" t="str">
        <f aca="false">IF(I1213="","",(V1213-K1213)*I1213*10)</f>
        <v/>
      </c>
      <c r="X1213" s="175" t="str">
        <f aca="true">IF(I1213="","",xEURO(OFFSET(C1213,-M1213+1,0),J1213,OFFSET(C1213,-M1213+2,0),OFFSET(C1213,-M1213+2,0),OFFSET(C1213,-M1213+3,0)+AC1213,OFFSET(C1213,-M1213+4,0),1,2)/10*I1213)</f>
        <v/>
      </c>
      <c r="Y1213" s="248" t="str">
        <f aca="true">IF(I1213="","",xEURO(OFFSET(C1213,-M1213+1,0),J1213,OFFSET(C1213,-M1213+2,0),OFFSET(C1213,-M1213+2,0),OFFSET(C1213,-M1213+3,0)+AC1213,OFFSET(C1213,-M1213+4,0),1,3)/100*I1213*10000)</f>
        <v/>
      </c>
      <c r="Z1213" s="248" t="str">
        <f aca="true">IF(I1213="","",xEURO(OFFSET(C1213,-M1213+1,0),J1213,OFFSET(C1213,-M1213+2,0),OFFSET(C1213,-M1213+2,0),OFFSET(C1213,-M1213+3,0)+AC1213,OFFSET(C1213,-M1213+4,0),1,5)/365.25*I1213*10000)</f>
        <v/>
      </c>
      <c r="AB1213" s="249" t="str">
        <f aca="true">IF(D1213="","",xCalcSkew(OFFSET(C1213,-M1213,0),E1213-OFFSET(C1213,-M1213+1,0),b)/100)</f>
        <v/>
      </c>
      <c r="AC1213" s="249" t="str">
        <f aca="true">IF(I1213="","",xCalcSkew(OFFSET(C1213,-M1213,0),J1213-OFFSET(C1213,-M1213+1,0),b)/100)</f>
        <v/>
      </c>
      <c r="AE1213" s="0" t="n">
        <f aca="false">D1213*F1213*10000*-1</f>
        <v>-0</v>
      </c>
      <c r="AF1213" s="0" t="n">
        <f aca="false">I1213*K1213*10000*-1</f>
        <v>-0</v>
      </c>
      <c r="AG1213" s="0" t="n">
        <f aca="false">AE1213+AF1213</f>
        <v>-0</v>
      </c>
    </row>
    <row r="1214" customFormat="false" ht="12.75" hidden="false" customHeight="false" outlineLevel="0" collapsed="false">
      <c r="D1214" s="265"/>
      <c r="E1214" s="266"/>
      <c r="F1214" s="266"/>
      <c r="G1214" s="267"/>
      <c r="I1214" s="265"/>
      <c r="J1214" s="266"/>
      <c r="K1214" s="266"/>
      <c r="L1214" s="268"/>
      <c r="M1214" s="247" t="n">
        <f aca="false">M1213+1</f>
        <v>23</v>
      </c>
      <c r="N1214" s="175" t="str">
        <f aca="true">IF(D1214="","",xEURO(OFFSET(C1214,-M1214+1,0),E1214,OFFSET(C1214,-M1214+2,0),OFFSET(C1214,-M1214+2,0),OFFSET(C1214,-M1214+3,0)+AB1214,OFFSET(C1214,-M1214+4,0),0,1)*D1214)</f>
        <v/>
      </c>
      <c r="O1214" s="235" t="str">
        <f aca="true">IF(D1214="","",xEURO(OFFSET(C1214,-M1214+1,0),E1214,OFFSET(C1214,-M1214+2,0),OFFSET(C1214,-M1214+2,0),OFFSET(C1214,-M1214+3,0)+AB1214,OFFSET(C1214,-M1214+4,0),0,0))</f>
        <v/>
      </c>
      <c r="P1214" s="175" t="str">
        <f aca="false">IF(D1214="","",(O1214-F1214)*D1214*10)</f>
        <v/>
      </c>
      <c r="Q1214" s="175" t="str">
        <f aca="true">IF(D1214="","",xEURO(OFFSET(C1214,-M1214+1,0),E1214,OFFSET(C1214,-M1214+2,0),OFFSET(C1214,-M1214+2,0),OFFSET(C1214,-M1214+3,0)+AB1214,OFFSET(C1214,-M1214+4,0),0,2)/10*D1214)</f>
        <v/>
      </c>
      <c r="R1214" s="248" t="str">
        <f aca="true">IF(D1214="","",xEURO(OFFSET(C1214,-M1214+1,0),E1214,OFFSET(C1214,-M1214+2,0),OFFSET(C1214,-M1214+2,0),OFFSET(C1214,-M1214+3,0)+AB1214,OFFSET(C1214,-M1214+4,0),0,3)/100*D1214*10000)</f>
        <v/>
      </c>
      <c r="S1214" s="248" t="str">
        <f aca="true">IF(D1214="","",xEURO(OFFSET(C1214,-M1214+1,0),E1214,OFFSET(C1214,-M1214+2,0),OFFSET(C1214,-M1214+2,0),OFFSET(C1214,-M1214+3,0)+AB1214,OFFSET(C1214,-M1214+4,0),0,5)/365.25*D1214*10000)</f>
        <v/>
      </c>
      <c r="U1214" s="175" t="str">
        <f aca="true">IF(I1214="","",xEURO(OFFSET(C1214,-M1214+1,0),J1214,OFFSET(C1214,-M1214+2,0),OFFSET(C1214,-M1214+2,0),OFFSET(C1214,-M1214+3,0)+AC1214,OFFSET(C1214,-M1214+4,0),1,1)*I1214)</f>
        <v/>
      </c>
      <c r="V1214" s="235" t="str">
        <f aca="true">IF(I1214="","",xEURO(OFFSET(C1214,-M1214+1,0),J1214,OFFSET(C1214,-M1214+2,0),OFFSET(C1214,-M1214+2,0),OFFSET(C1214,-M1214+3,0)+AC1214,OFFSET(C1214,-M1214+4,0),1,0))</f>
        <v/>
      </c>
      <c r="W1214" s="175" t="str">
        <f aca="false">IF(I1214="","",(V1214-K1214)*I1214*10)</f>
        <v/>
      </c>
      <c r="X1214" s="175" t="str">
        <f aca="true">IF(I1214="","",xEURO(OFFSET(C1214,-M1214+1,0),J1214,OFFSET(C1214,-M1214+2,0),OFFSET(C1214,-M1214+2,0),OFFSET(C1214,-M1214+3,0)+AC1214,OFFSET(C1214,-M1214+4,0),1,2)/10*I1214)</f>
        <v/>
      </c>
      <c r="Y1214" s="248" t="str">
        <f aca="true">IF(I1214="","",xEURO(OFFSET(C1214,-M1214+1,0),J1214,OFFSET(C1214,-M1214+2,0),OFFSET(C1214,-M1214+2,0),OFFSET(C1214,-M1214+3,0)+AC1214,OFFSET(C1214,-M1214+4,0),1,3)/100*I1214*10000)</f>
        <v/>
      </c>
      <c r="Z1214" s="248" t="str">
        <f aca="true">IF(I1214="","",xEURO(OFFSET(C1214,-M1214+1,0),J1214,OFFSET(C1214,-M1214+2,0),OFFSET(C1214,-M1214+2,0),OFFSET(C1214,-M1214+3,0)+AC1214,OFFSET(C1214,-M1214+4,0),1,5)/365.25*I1214*10000)</f>
        <v/>
      </c>
      <c r="AB1214" s="249" t="str">
        <f aca="true">IF(D1214="","",xCalcSkew(OFFSET(C1214,-M1214,0),E1214-OFFSET(C1214,-M1214+1,0),b)/100)</f>
        <v/>
      </c>
      <c r="AC1214" s="249" t="str">
        <f aca="true">IF(I1214="","",xCalcSkew(OFFSET(C1214,-M1214,0),J1214-OFFSET(C1214,-M1214+1,0),b)/100)</f>
        <v/>
      </c>
      <c r="AE1214" s="0" t="n">
        <f aca="false">D1214*F1214*10000*-1</f>
        <v>-0</v>
      </c>
      <c r="AF1214" s="0" t="n">
        <f aca="false">I1214*K1214*10000*-1</f>
        <v>-0</v>
      </c>
      <c r="AG1214" s="0" t="n">
        <f aca="false">AE1214+AF1214</f>
        <v>-0</v>
      </c>
    </row>
    <row r="1215" customFormat="false" ht="12.75" hidden="false" customHeight="false" outlineLevel="0" collapsed="false">
      <c r="D1215" s="265"/>
      <c r="E1215" s="266"/>
      <c r="F1215" s="266"/>
      <c r="G1215" s="267"/>
      <c r="I1215" s="265"/>
      <c r="J1215" s="266"/>
      <c r="K1215" s="266"/>
      <c r="L1215" s="268"/>
      <c r="M1215" s="247" t="n">
        <f aca="false">M1214+1</f>
        <v>24</v>
      </c>
      <c r="N1215" s="175" t="str">
        <f aca="true">IF(D1215="","",xEURO(OFFSET(C1215,-M1215+1,0),E1215,OFFSET(C1215,-M1215+2,0),OFFSET(C1215,-M1215+2,0),OFFSET(C1215,-M1215+3,0)+AB1215,OFFSET(C1215,-M1215+4,0),0,1)*D1215)</f>
        <v/>
      </c>
      <c r="O1215" s="235" t="str">
        <f aca="true">IF(D1215="","",xEURO(OFFSET(C1215,-M1215+1,0),E1215,OFFSET(C1215,-M1215+2,0),OFFSET(C1215,-M1215+2,0),OFFSET(C1215,-M1215+3,0)+AB1215,OFFSET(C1215,-M1215+4,0),0,0))</f>
        <v/>
      </c>
      <c r="P1215" s="175" t="str">
        <f aca="false">IF(D1215="","",(O1215-F1215)*D1215*10)</f>
        <v/>
      </c>
      <c r="Q1215" s="175" t="str">
        <f aca="true">IF(D1215="","",xEURO(OFFSET(C1215,-M1215+1,0),E1215,OFFSET(C1215,-M1215+2,0),OFFSET(C1215,-M1215+2,0),OFFSET(C1215,-M1215+3,0)+AB1215,OFFSET(C1215,-M1215+4,0),0,2)/10*D1215)</f>
        <v/>
      </c>
      <c r="R1215" s="248" t="str">
        <f aca="true">IF(D1215="","",xEURO(OFFSET(C1215,-M1215+1,0),E1215,OFFSET(C1215,-M1215+2,0),OFFSET(C1215,-M1215+2,0),OFFSET(C1215,-M1215+3,0)+AB1215,OFFSET(C1215,-M1215+4,0),0,3)/100*D1215*10000)</f>
        <v/>
      </c>
      <c r="S1215" s="248" t="str">
        <f aca="true">IF(D1215="","",xEURO(OFFSET(C1215,-M1215+1,0),E1215,OFFSET(C1215,-M1215+2,0),OFFSET(C1215,-M1215+2,0),OFFSET(C1215,-M1215+3,0)+AB1215,OFFSET(C1215,-M1215+4,0),0,5)/365.25*D1215*10000)</f>
        <v/>
      </c>
      <c r="U1215" s="175" t="str">
        <f aca="true">IF(I1215="","",xEURO(OFFSET(C1215,-M1215+1,0),J1215,OFFSET(C1215,-M1215+2,0),OFFSET(C1215,-M1215+2,0),OFFSET(C1215,-M1215+3,0)+AC1215,OFFSET(C1215,-M1215+4,0),1,1)*I1215)</f>
        <v/>
      </c>
      <c r="V1215" s="235" t="str">
        <f aca="true">IF(I1215="","",xEURO(OFFSET(C1215,-M1215+1,0),J1215,OFFSET(C1215,-M1215+2,0),OFFSET(C1215,-M1215+2,0),OFFSET(C1215,-M1215+3,0)+AC1215,OFFSET(C1215,-M1215+4,0),1,0))</f>
        <v/>
      </c>
      <c r="W1215" s="175" t="str">
        <f aca="false">IF(I1215="","",(V1215-K1215)*I1215*10)</f>
        <v/>
      </c>
      <c r="X1215" s="175" t="str">
        <f aca="true">IF(I1215="","",xEURO(OFFSET(C1215,-M1215+1,0),J1215,OFFSET(C1215,-M1215+2,0),OFFSET(C1215,-M1215+2,0),OFFSET(C1215,-M1215+3,0)+AC1215,OFFSET(C1215,-M1215+4,0),1,2)/10*I1215)</f>
        <v/>
      </c>
      <c r="Y1215" s="248" t="str">
        <f aca="true">IF(I1215="","",xEURO(OFFSET(C1215,-M1215+1,0),J1215,OFFSET(C1215,-M1215+2,0),OFFSET(C1215,-M1215+2,0),OFFSET(C1215,-M1215+3,0)+AC1215,OFFSET(C1215,-M1215+4,0),1,3)/100*I1215*10000)</f>
        <v/>
      </c>
      <c r="Z1215" s="248" t="str">
        <f aca="true">IF(I1215="","",xEURO(OFFSET(C1215,-M1215+1,0),J1215,OFFSET(C1215,-M1215+2,0),OFFSET(C1215,-M1215+2,0),OFFSET(C1215,-M1215+3,0)+AC1215,OFFSET(C1215,-M1215+4,0),1,5)/365.25*I1215*10000)</f>
        <v/>
      </c>
      <c r="AB1215" s="249" t="str">
        <f aca="true">IF(D1215="","",xCalcSkew(OFFSET(C1215,-M1215,0),E1215-OFFSET(C1215,-M1215+1,0),b)/100)</f>
        <v/>
      </c>
      <c r="AC1215" s="249" t="str">
        <f aca="true">IF(I1215="","",xCalcSkew(OFFSET(C1215,-M1215,0),J1215-OFFSET(C1215,-M1215+1,0),b)/100)</f>
        <v/>
      </c>
      <c r="AE1215" s="0" t="n">
        <f aca="false">D1215*F1215*10000*-1</f>
        <v>-0</v>
      </c>
      <c r="AF1215" s="0" t="n">
        <f aca="false">I1215*K1215*10000*-1</f>
        <v>-0</v>
      </c>
      <c r="AG1215" s="0" t="n">
        <f aca="false">AE1215+AF1215</f>
        <v>-0</v>
      </c>
    </row>
    <row r="1216" customFormat="false" ht="12.75" hidden="false" customHeight="false" outlineLevel="0" collapsed="false">
      <c r="D1216" s="265"/>
      <c r="E1216" s="266"/>
      <c r="F1216" s="266"/>
      <c r="G1216" s="267"/>
      <c r="I1216" s="265"/>
      <c r="J1216" s="266"/>
      <c r="K1216" s="266"/>
      <c r="L1216" s="268"/>
      <c r="M1216" s="247" t="n">
        <f aca="false">M1215+1</f>
        <v>25</v>
      </c>
      <c r="N1216" s="175" t="str">
        <f aca="true">IF(D1216="","",xEURO(OFFSET(C1216,-M1216+1,0),E1216,OFFSET(C1216,-M1216+2,0),OFFSET(C1216,-M1216+2,0),OFFSET(C1216,-M1216+3,0)+AB1216,OFFSET(C1216,-M1216+4,0),0,1)*D1216)</f>
        <v/>
      </c>
      <c r="O1216" s="235" t="str">
        <f aca="true">IF(D1216="","",xEURO(OFFSET(C1216,-M1216+1,0),E1216,OFFSET(C1216,-M1216+2,0),OFFSET(C1216,-M1216+2,0),OFFSET(C1216,-M1216+3,0)+AB1216,OFFSET(C1216,-M1216+4,0),0,0))</f>
        <v/>
      </c>
      <c r="P1216" s="175" t="str">
        <f aca="false">IF(D1216="","",(O1216-F1216)*D1216*10)</f>
        <v/>
      </c>
      <c r="Q1216" s="175" t="str">
        <f aca="true">IF(D1216="","",xEURO(OFFSET(C1216,-M1216+1,0),E1216,OFFSET(C1216,-M1216+2,0),OFFSET(C1216,-M1216+2,0),OFFSET(C1216,-M1216+3,0)+AB1216,OFFSET(C1216,-M1216+4,0),0,2)/10*D1216)</f>
        <v/>
      </c>
      <c r="R1216" s="248" t="str">
        <f aca="true">IF(D1216="","",xEURO(OFFSET(C1216,-M1216+1,0),E1216,OFFSET(C1216,-M1216+2,0),OFFSET(C1216,-M1216+2,0),OFFSET(C1216,-M1216+3,0)+AB1216,OFFSET(C1216,-M1216+4,0),0,3)/100*D1216*10000)</f>
        <v/>
      </c>
      <c r="S1216" s="248" t="str">
        <f aca="true">IF(D1216="","",xEURO(OFFSET(C1216,-M1216+1,0),E1216,OFFSET(C1216,-M1216+2,0),OFFSET(C1216,-M1216+2,0),OFFSET(C1216,-M1216+3,0)+AB1216,OFFSET(C1216,-M1216+4,0),0,5)/365.25*D1216*10000)</f>
        <v/>
      </c>
      <c r="U1216" s="175" t="str">
        <f aca="true">IF(I1216="","",xEURO(OFFSET(C1216,-M1216+1,0),J1216,OFFSET(C1216,-M1216+2,0),OFFSET(C1216,-M1216+2,0),OFFSET(C1216,-M1216+3,0)+AC1216,OFFSET(C1216,-M1216+4,0),1,1)*I1216)</f>
        <v/>
      </c>
      <c r="V1216" s="235" t="str">
        <f aca="true">IF(I1216="","",xEURO(OFFSET(C1216,-M1216+1,0),J1216,OFFSET(C1216,-M1216+2,0),OFFSET(C1216,-M1216+2,0),OFFSET(C1216,-M1216+3,0)+AC1216,OFFSET(C1216,-M1216+4,0),1,0))</f>
        <v/>
      </c>
      <c r="W1216" s="175" t="str">
        <f aca="false">IF(I1216="","",(V1216-K1216)*I1216*10)</f>
        <v/>
      </c>
      <c r="X1216" s="175" t="str">
        <f aca="true">IF(I1216="","",xEURO(OFFSET(C1216,-M1216+1,0),J1216,OFFSET(C1216,-M1216+2,0),OFFSET(C1216,-M1216+2,0),OFFSET(C1216,-M1216+3,0)+AC1216,OFFSET(C1216,-M1216+4,0),1,2)/10*I1216)</f>
        <v/>
      </c>
      <c r="Y1216" s="248" t="str">
        <f aca="true">IF(I1216="","",xEURO(OFFSET(C1216,-M1216+1,0),J1216,OFFSET(C1216,-M1216+2,0),OFFSET(C1216,-M1216+2,0),OFFSET(C1216,-M1216+3,0)+AC1216,OFFSET(C1216,-M1216+4,0),1,3)/100*I1216*10000)</f>
        <v/>
      </c>
      <c r="Z1216" s="248" t="str">
        <f aca="true">IF(I1216="","",xEURO(OFFSET(C1216,-M1216+1,0),J1216,OFFSET(C1216,-M1216+2,0),OFFSET(C1216,-M1216+2,0),OFFSET(C1216,-M1216+3,0)+AC1216,OFFSET(C1216,-M1216+4,0),1,5)/365.25*I1216*10000)</f>
        <v/>
      </c>
      <c r="AB1216" s="249" t="str">
        <f aca="true">IF(D1216="","",xCalcSkew(OFFSET(C1216,-M1216,0),E1216-OFFSET(C1216,-M1216+1,0),b)/100)</f>
        <v/>
      </c>
      <c r="AC1216" s="249" t="str">
        <f aca="true">IF(I1216="","",xCalcSkew(OFFSET(C1216,-M1216,0),J1216-OFFSET(C1216,-M1216+1,0),b)/100)</f>
        <v/>
      </c>
      <c r="AE1216" s="0" t="n">
        <f aca="false">D1216*F1216*10000*-1</f>
        <v>-0</v>
      </c>
      <c r="AF1216" s="0" t="n">
        <f aca="false">I1216*K1216*10000*-1</f>
        <v>-0</v>
      </c>
      <c r="AG1216" s="0" t="n">
        <f aca="false">AE1216+AF1216</f>
        <v>-0</v>
      </c>
    </row>
    <row r="1217" customFormat="false" ht="12.75" hidden="false" customHeight="false" outlineLevel="0" collapsed="false">
      <c r="D1217" s="265"/>
      <c r="E1217" s="266"/>
      <c r="F1217" s="266"/>
      <c r="G1217" s="267"/>
      <c r="I1217" s="265"/>
      <c r="J1217" s="266"/>
      <c r="K1217" s="266"/>
      <c r="L1217" s="268"/>
      <c r="M1217" s="247" t="n">
        <f aca="false">M1216+1</f>
        <v>26</v>
      </c>
      <c r="N1217" s="175" t="str">
        <f aca="true">IF(D1217="","",xEURO(OFFSET(C1217,-M1217+1,0),E1217,OFFSET(C1217,-M1217+2,0),OFFSET(C1217,-M1217+2,0),OFFSET(C1217,-M1217+3,0)+AB1217,OFFSET(C1217,-M1217+4,0),0,1)*D1217)</f>
        <v/>
      </c>
      <c r="O1217" s="235" t="str">
        <f aca="true">IF(D1217="","",xEURO(OFFSET(C1217,-M1217+1,0),E1217,OFFSET(C1217,-M1217+2,0),OFFSET(C1217,-M1217+2,0),OFFSET(C1217,-M1217+3,0)+AB1217,OFFSET(C1217,-M1217+4,0),0,0))</f>
        <v/>
      </c>
      <c r="P1217" s="175" t="str">
        <f aca="false">IF(D1217="","",(O1217-F1217)*D1217*10)</f>
        <v/>
      </c>
      <c r="Q1217" s="175" t="str">
        <f aca="true">IF(D1217="","",xEURO(OFFSET(C1217,-M1217+1,0),E1217,OFFSET(C1217,-M1217+2,0),OFFSET(C1217,-M1217+2,0),OFFSET(C1217,-M1217+3,0)+AB1217,OFFSET(C1217,-M1217+4,0),0,2)/10*D1217)</f>
        <v/>
      </c>
      <c r="R1217" s="248" t="str">
        <f aca="true">IF(D1217="","",xEURO(OFFSET(C1217,-M1217+1,0),E1217,OFFSET(C1217,-M1217+2,0),OFFSET(C1217,-M1217+2,0),OFFSET(C1217,-M1217+3,0)+AB1217,OFFSET(C1217,-M1217+4,0),0,3)/100*D1217*10000)</f>
        <v/>
      </c>
      <c r="S1217" s="248" t="str">
        <f aca="true">IF(D1217="","",xEURO(OFFSET(C1217,-M1217+1,0),E1217,OFFSET(C1217,-M1217+2,0),OFFSET(C1217,-M1217+2,0),OFFSET(C1217,-M1217+3,0)+AB1217,OFFSET(C1217,-M1217+4,0),0,5)/365.25*D1217*10000)</f>
        <v/>
      </c>
      <c r="U1217" s="175" t="str">
        <f aca="true">IF(I1217="","",xEURO(OFFSET(C1217,-M1217+1,0),J1217,OFFSET(C1217,-M1217+2,0),OFFSET(C1217,-M1217+2,0),OFFSET(C1217,-M1217+3,0)+AC1217,OFFSET(C1217,-M1217+4,0),1,1)*I1217)</f>
        <v/>
      </c>
      <c r="V1217" s="235" t="str">
        <f aca="true">IF(I1217="","",xEURO(OFFSET(C1217,-M1217+1,0),J1217,OFFSET(C1217,-M1217+2,0),OFFSET(C1217,-M1217+2,0),OFFSET(C1217,-M1217+3,0)+AC1217,OFFSET(C1217,-M1217+4,0),1,0))</f>
        <v/>
      </c>
      <c r="W1217" s="175" t="str">
        <f aca="false">IF(I1217="","",(V1217-K1217)*I1217*10)</f>
        <v/>
      </c>
      <c r="X1217" s="175" t="str">
        <f aca="true">IF(I1217="","",xEURO(OFFSET(C1217,-M1217+1,0),J1217,OFFSET(C1217,-M1217+2,0),OFFSET(C1217,-M1217+2,0),OFFSET(C1217,-M1217+3,0)+AC1217,OFFSET(C1217,-M1217+4,0),1,2)/10*I1217)</f>
        <v/>
      </c>
      <c r="Y1217" s="248" t="str">
        <f aca="true">IF(I1217="","",xEURO(OFFSET(C1217,-M1217+1,0),J1217,OFFSET(C1217,-M1217+2,0),OFFSET(C1217,-M1217+2,0),OFFSET(C1217,-M1217+3,0)+AC1217,OFFSET(C1217,-M1217+4,0),1,3)/100*I1217*10000)</f>
        <v/>
      </c>
      <c r="Z1217" s="248" t="str">
        <f aca="true">IF(I1217="","",xEURO(OFFSET(C1217,-M1217+1,0),J1217,OFFSET(C1217,-M1217+2,0),OFFSET(C1217,-M1217+2,0),OFFSET(C1217,-M1217+3,0)+AC1217,OFFSET(C1217,-M1217+4,0),1,5)/365.25*I1217*10000)</f>
        <v/>
      </c>
      <c r="AB1217" s="249" t="str">
        <f aca="true">IF(D1217="","",xCalcSkew(OFFSET(C1217,-M1217,0),E1217-OFFSET(C1217,-M1217+1,0),b)/100)</f>
        <v/>
      </c>
      <c r="AC1217" s="249" t="str">
        <f aca="true">IF(I1217="","",xCalcSkew(OFFSET(C1217,-M1217,0),J1217-OFFSET(C1217,-M1217+1,0),b)/100)</f>
        <v/>
      </c>
      <c r="AE1217" s="0" t="n">
        <f aca="false">D1217*F1217*10000*-1</f>
        <v>-0</v>
      </c>
      <c r="AF1217" s="0" t="n">
        <f aca="false">I1217*K1217*10000*-1</f>
        <v>-0</v>
      </c>
      <c r="AG1217" s="0" t="n">
        <f aca="false">AE1217+AF1217</f>
        <v>-0</v>
      </c>
    </row>
    <row r="1218" customFormat="false" ht="12.75" hidden="false" customHeight="false" outlineLevel="0" collapsed="false">
      <c r="D1218" s="265"/>
      <c r="E1218" s="266"/>
      <c r="F1218" s="266"/>
      <c r="G1218" s="267"/>
      <c r="I1218" s="265"/>
      <c r="J1218" s="266"/>
      <c r="K1218" s="266"/>
      <c r="L1218" s="268"/>
      <c r="M1218" s="247" t="n">
        <f aca="false">M1217+1</f>
        <v>27</v>
      </c>
      <c r="N1218" s="175" t="str">
        <f aca="true">IF(D1218="","",xEURO(OFFSET(C1218,-M1218+1,0),E1218,OFFSET(C1218,-M1218+2,0),OFFSET(C1218,-M1218+2,0),OFFSET(C1218,-M1218+3,0)+AB1218,OFFSET(C1218,-M1218+4,0),0,1)*D1218)</f>
        <v/>
      </c>
      <c r="O1218" s="235" t="str">
        <f aca="true">IF(D1218="","",xEURO(OFFSET(C1218,-M1218+1,0),E1218,OFFSET(C1218,-M1218+2,0),OFFSET(C1218,-M1218+2,0),OFFSET(C1218,-M1218+3,0)+AB1218,OFFSET(C1218,-M1218+4,0),0,0))</f>
        <v/>
      </c>
      <c r="P1218" s="175" t="str">
        <f aca="false">IF(D1218="","",(O1218-F1218)*D1218*10)</f>
        <v/>
      </c>
      <c r="Q1218" s="175" t="str">
        <f aca="true">IF(D1218="","",xEURO(OFFSET(C1218,-M1218+1,0),E1218,OFFSET(C1218,-M1218+2,0),OFFSET(C1218,-M1218+2,0),OFFSET(C1218,-M1218+3,0)+AB1218,OFFSET(C1218,-M1218+4,0),0,2)/10*D1218)</f>
        <v/>
      </c>
      <c r="R1218" s="248" t="str">
        <f aca="true">IF(D1218="","",xEURO(OFFSET(C1218,-M1218+1,0),E1218,OFFSET(C1218,-M1218+2,0),OFFSET(C1218,-M1218+2,0),OFFSET(C1218,-M1218+3,0)+AB1218,OFFSET(C1218,-M1218+4,0),0,3)/100*D1218*10000)</f>
        <v/>
      </c>
      <c r="S1218" s="248" t="str">
        <f aca="true">IF(D1218="","",xEURO(OFFSET(C1218,-M1218+1,0),E1218,OFFSET(C1218,-M1218+2,0),OFFSET(C1218,-M1218+2,0),OFFSET(C1218,-M1218+3,0)+AB1218,OFFSET(C1218,-M1218+4,0),0,5)/365.25*D1218*10000)</f>
        <v/>
      </c>
      <c r="U1218" s="175" t="str">
        <f aca="true">IF(I1218="","",xEURO(OFFSET(C1218,-M1218+1,0),J1218,OFFSET(C1218,-M1218+2,0),OFFSET(C1218,-M1218+2,0),OFFSET(C1218,-M1218+3,0)+AC1218,OFFSET(C1218,-M1218+4,0),1,1)*I1218)</f>
        <v/>
      </c>
      <c r="V1218" s="235" t="str">
        <f aca="true">IF(I1218="","",xEURO(OFFSET(C1218,-M1218+1,0),J1218,OFFSET(C1218,-M1218+2,0),OFFSET(C1218,-M1218+2,0),OFFSET(C1218,-M1218+3,0)+AC1218,OFFSET(C1218,-M1218+4,0),1,0))</f>
        <v/>
      </c>
      <c r="W1218" s="175" t="str">
        <f aca="false">IF(I1218="","",(V1218-K1218)*I1218*10)</f>
        <v/>
      </c>
      <c r="X1218" s="175" t="str">
        <f aca="true">IF(I1218="","",xEURO(OFFSET(C1218,-M1218+1,0),J1218,OFFSET(C1218,-M1218+2,0),OFFSET(C1218,-M1218+2,0),OFFSET(C1218,-M1218+3,0)+AC1218,OFFSET(C1218,-M1218+4,0),1,2)/10*I1218)</f>
        <v/>
      </c>
      <c r="Y1218" s="248" t="str">
        <f aca="true">IF(I1218="","",xEURO(OFFSET(C1218,-M1218+1,0),J1218,OFFSET(C1218,-M1218+2,0),OFFSET(C1218,-M1218+2,0),OFFSET(C1218,-M1218+3,0)+AC1218,OFFSET(C1218,-M1218+4,0),1,3)/100*I1218*10000)</f>
        <v/>
      </c>
      <c r="Z1218" s="248" t="str">
        <f aca="true">IF(I1218="","",xEURO(OFFSET(C1218,-M1218+1,0),J1218,OFFSET(C1218,-M1218+2,0),OFFSET(C1218,-M1218+2,0),OFFSET(C1218,-M1218+3,0)+AC1218,OFFSET(C1218,-M1218+4,0),1,5)/365.25*I1218*10000)</f>
        <v/>
      </c>
      <c r="AB1218" s="249" t="str">
        <f aca="true">IF(D1218="","",xCalcSkew(OFFSET(C1218,-M1218,0),E1218-OFFSET(C1218,-M1218+1,0),b)/100)</f>
        <v/>
      </c>
      <c r="AC1218" s="249" t="str">
        <f aca="true">IF(I1218="","",xCalcSkew(OFFSET(C1218,-M1218,0),J1218-OFFSET(C1218,-M1218+1,0),b)/100)</f>
        <v/>
      </c>
      <c r="AE1218" s="0" t="n">
        <f aca="false">D1218*F1218*10000*-1</f>
        <v>-0</v>
      </c>
      <c r="AF1218" s="0" t="n">
        <f aca="false">I1218*K1218*10000*-1</f>
        <v>-0</v>
      </c>
      <c r="AG1218" s="0" t="n">
        <f aca="false">AE1218+AF1218</f>
        <v>-0</v>
      </c>
    </row>
    <row r="1219" customFormat="false" ht="12.75" hidden="false" customHeight="false" outlineLevel="0" collapsed="false">
      <c r="D1219" s="265"/>
      <c r="E1219" s="266"/>
      <c r="F1219" s="266"/>
      <c r="G1219" s="267"/>
      <c r="I1219" s="265"/>
      <c r="J1219" s="266"/>
      <c r="K1219" s="266"/>
      <c r="L1219" s="268"/>
      <c r="M1219" s="247" t="n">
        <f aca="false">M1218+1</f>
        <v>28</v>
      </c>
      <c r="N1219" s="175" t="str">
        <f aca="true">IF(D1219="","",xEURO(OFFSET(C1219,-M1219+1,0),E1219,OFFSET(C1219,-M1219+2,0),OFFSET(C1219,-M1219+2,0),OFFSET(C1219,-M1219+3,0)+AB1219,OFFSET(C1219,-M1219+4,0),0,1)*D1219)</f>
        <v/>
      </c>
      <c r="O1219" s="235" t="str">
        <f aca="true">IF(D1219="","",xEURO(OFFSET(C1219,-M1219+1,0),E1219,OFFSET(C1219,-M1219+2,0),OFFSET(C1219,-M1219+2,0),OFFSET(C1219,-M1219+3,0)+AB1219,OFFSET(C1219,-M1219+4,0),0,0))</f>
        <v/>
      </c>
      <c r="P1219" s="175" t="str">
        <f aca="false">IF(D1219="","",(O1219-F1219)*D1219*10)</f>
        <v/>
      </c>
      <c r="Q1219" s="175" t="str">
        <f aca="true">IF(D1219="","",xEURO(OFFSET(C1219,-M1219+1,0),E1219,OFFSET(C1219,-M1219+2,0),OFFSET(C1219,-M1219+2,0),OFFSET(C1219,-M1219+3,0)+AB1219,OFFSET(C1219,-M1219+4,0),0,2)/10*D1219)</f>
        <v/>
      </c>
      <c r="R1219" s="248" t="str">
        <f aca="true">IF(D1219="","",xEURO(OFFSET(C1219,-M1219+1,0),E1219,OFFSET(C1219,-M1219+2,0),OFFSET(C1219,-M1219+2,0),OFFSET(C1219,-M1219+3,0)+AB1219,OFFSET(C1219,-M1219+4,0),0,3)/100*D1219*10000)</f>
        <v/>
      </c>
      <c r="S1219" s="248" t="str">
        <f aca="true">IF(D1219="","",xEURO(OFFSET(C1219,-M1219+1,0),E1219,OFFSET(C1219,-M1219+2,0),OFFSET(C1219,-M1219+2,0),OFFSET(C1219,-M1219+3,0)+AB1219,OFFSET(C1219,-M1219+4,0),0,5)/365.25*D1219*10000)</f>
        <v/>
      </c>
      <c r="U1219" s="175" t="str">
        <f aca="true">IF(I1219="","",xEURO(OFFSET(C1219,-M1219+1,0),J1219,OFFSET(C1219,-M1219+2,0),OFFSET(C1219,-M1219+2,0),OFFSET(C1219,-M1219+3,0)+AC1219,OFFSET(C1219,-M1219+4,0),1,1)*I1219)</f>
        <v/>
      </c>
      <c r="V1219" s="235" t="str">
        <f aca="true">IF(I1219="","",xEURO(OFFSET(C1219,-M1219+1,0),J1219,OFFSET(C1219,-M1219+2,0),OFFSET(C1219,-M1219+2,0),OFFSET(C1219,-M1219+3,0)+AC1219,OFFSET(C1219,-M1219+4,0),1,0))</f>
        <v/>
      </c>
      <c r="W1219" s="175" t="str">
        <f aca="false">IF(I1219="","",(V1219-K1219)*I1219*10)</f>
        <v/>
      </c>
      <c r="X1219" s="175" t="str">
        <f aca="true">IF(I1219="","",xEURO(OFFSET(C1219,-M1219+1,0),J1219,OFFSET(C1219,-M1219+2,0),OFFSET(C1219,-M1219+2,0),OFFSET(C1219,-M1219+3,0)+AC1219,OFFSET(C1219,-M1219+4,0),1,2)/10*I1219)</f>
        <v/>
      </c>
      <c r="Y1219" s="248" t="str">
        <f aca="true">IF(I1219="","",xEURO(OFFSET(C1219,-M1219+1,0),J1219,OFFSET(C1219,-M1219+2,0),OFFSET(C1219,-M1219+2,0),OFFSET(C1219,-M1219+3,0)+AC1219,OFFSET(C1219,-M1219+4,0),1,3)/100*I1219*10000)</f>
        <v/>
      </c>
      <c r="Z1219" s="248" t="str">
        <f aca="true">IF(I1219="","",xEURO(OFFSET(C1219,-M1219+1,0),J1219,OFFSET(C1219,-M1219+2,0),OFFSET(C1219,-M1219+2,0),OFFSET(C1219,-M1219+3,0)+AC1219,OFFSET(C1219,-M1219+4,0),1,5)/365.25*I1219*10000)</f>
        <v/>
      </c>
      <c r="AB1219" s="249" t="str">
        <f aca="true">IF(D1219="","",xCalcSkew(OFFSET(C1219,-M1219,0),E1219-OFFSET(C1219,-M1219+1,0),b)/100)</f>
        <v/>
      </c>
      <c r="AC1219" s="249" t="str">
        <f aca="true">IF(I1219="","",xCalcSkew(OFFSET(C1219,-M1219,0),J1219-OFFSET(C1219,-M1219+1,0),b)/100)</f>
        <v/>
      </c>
      <c r="AE1219" s="0" t="n">
        <f aca="false">D1219*F1219*10000*-1</f>
        <v>-0</v>
      </c>
      <c r="AF1219" s="0" t="n">
        <f aca="false">I1219*K1219*10000*-1</f>
        <v>-0</v>
      </c>
      <c r="AG1219" s="0" t="n">
        <f aca="false">AE1219+AF1219</f>
        <v>-0</v>
      </c>
    </row>
    <row r="1220" customFormat="false" ht="12.75" hidden="false" customHeight="false" outlineLevel="0" collapsed="false">
      <c r="D1220" s="265"/>
      <c r="E1220" s="266"/>
      <c r="F1220" s="266"/>
      <c r="G1220" s="267"/>
      <c r="I1220" s="265"/>
      <c r="J1220" s="266"/>
      <c r="K1220" s="266"/>
      <c r="L1220" s="268"/>
      <c r="M1220" s="247" t="n">
        <f aca="false">M1219+1</f>
        <v>29</v>
      </c>
      <c r="N1220" s="175" t="str">
        <f aca="true">IF(D1220="","",xEURO(OFFSET(C1220,-M1220+1,0),E1220,OFFSET(C1220,-M1220+2,0),OFFSET(C1220,-M1220+2,0),OFFSET(C1220,-M1220+3,0)+AB1220,OFFSET(C1220,-M1220+4,0),0,1)*D1220)</f>
        <v/>
      </c>
      <c r="O1220" s="235" t="str">
        <f aca="true">IF(D1220="","",xEURO(OFFSET(C1220,-M1220+1,0),E1220,OFFSET(C1220,-M1220+2,0),OFFSET(C1220,-M1220+2,0),OFFSET(C1220,-M1220+3,0)+AB1220,OFFSET(C1220,-M1220+4,0),0,0))</f>
        <v/>
      </c>
      <c r="P1220" s="175" t="str">
        <f aca="false">IF(D1220="","",(O1220-F1220)*D1220*10)</f>
        <v/>
      </c>
      <c r="Q1220" s="175" t="str">
        <f aca="true">IF(D1220="","",xEURO(OFFSET(C1220,-M1220+1,0),E1220,OFFSET(C1220,-M1220+2,0),OFFSET(C1220,-M1220+2,0),OFFSET(C1220,-M1220+3,0)+AB1220,OFFSET(C1220,-M1220+4,0),0,2)/10*D1220)</f>
        <v/>
      </c>
      <c r="R1220" s="248" t="str">
        <f aca="true">IF(D1220="","",xEURO(OFFSET(C1220,-M1220+1,0),E1220,OFFSET(C1220,-M1220+2,0),OFFSET(C1220,-M1220+2,0),OFFSET(C1220,-M1220+3,0)+AB1220,OFFSET(C1220,-M1220+4,0),0,3)/100*D1220*10000)</f>
        <v/>
      </c>
      <c r="S1220" s="248" t="str">
        <f aca="true">IF(D1220="","",xEURO(OFFSET(C1220,-M1220+1,0),E1220,OFFSET(C1220,-M1220+2,0),OFFSET(C1220,-M1220+2,0),OFFSET(C1220,-M1220+3,0)+AB1220,OFFSET(C1220,-M1220+4,0),0,5)/365.25*D1220*10000)</f>
        <v/>
      </c>
      <c r="U1220" s="175" t="str">
        <f aca="true">IF(I1220="","",xEURO(OFFSET(C1220,-M1220+1,0),J1220,OFFSET(C1220,-M1220+2,0),OFFSET(C1220,-M1220+2,0),OFFSET(C1220,-M1220+3,0)+AC1220,OFFSET(C1220,-M1220+4,0),1,1)*I1220)</f>
        <v/>
      </c>
      <c r="V1220" s="235" t="str">
        <f aca="true">IF(I1220="","",xEURO(OFFSET(C1220,-M1220+1,0),J1220,OFFSET(C1220,-M1220+2,0),OFFSET(C1220,-M1220+2,0),OFFSET(C1220,-M1220+3,0)+AC1220,OFFSET(C1220,-M1220+4,0),1,0))</f>
        <v/>
      </c>
      <c r="W1220" s="175" t="str">
        <f aca="false">IF(I1220="","",(V1220-K1220)*I1220*10)</f>
        <v/>
      </c>
      <c r="X1220" s="175" t="str">
        <f aca="true">IF(I1220="","",xEURO(OFFSET(C1220,-M1220+1,0),J1220,OFFSET(C1220,-M1220+2,0),OFFSET(C1220,-M1220+2,0),OFFSET(C1220,-M1220+3,0)+AC1220,OFFSET(C1220,-M1220+4,0),1,2)/10*I1220)</f>
        <v/>
      </c>
      <c r="Y1220" s="248" t="str">
        <f aca="true">IF(I1220="","",xEURO(OFFSET(C1220,-M1220+1,0),J1220,OFFSET(C1220,-M1220+2,0),OFFSET(C1220,-M1220+2,0),OFFSET(C1220,-M1220+3,0)+AC1220,OFFSET(C1220,-M1220+4,0),1,3)/100*I1220*10000)</f>
        <v/>
      </c>
      <c r="Z1220" s="248" t="str">
        <f aca="true">IF(I1220="","",xEURO(OFFSET(C1220,-M1220+1,0),J1220,OFFSET(C1220,-M1220+2,0),OFFSET(C1220,-M1220+2,0),OFFSET(C1220,-M1220+3,0)+AC1220,OFFSET(C1220,-M1220+4,0),1,5)/365.25*I1220*10000)</f>
        <v/>
      </c>
      <c r="AB1220" s="249" t="str">
        <f aca="true">IF(D1220="","",xCalcSkew(OFFSET(C1220,-M1220,0),E1220-OFFSET(C1220,-M1220+1,0),b)/100)</f>
        <v/>
      </c>
      <c r="AC1220" s="249" t="str">
        <f aca="true">IF(I1220="","",xCalcSkew(OFFSET(C1220,-M1220,0),J1220-OFFSET(C1220,-M1220+1,0),b)/100)</f>
        <v/>
      </c>
      <c r="AE1220" s="0" t="n">
        <f aca="false">D1220*F1220*10000*-1</f>
        <v>-0</v>
      </c>
      <c r="AF1220" s="0" t="n">
        <f aca="false">I1220*K1220*10000*-1</f>
        <v>-0</v>
      </c>
      <c r="AG1220" s="0" t="n">
        <f aca="false">AE1220+AF1220</f>
        <v>-0</v>
      </c>
    </row>
    <row r="1221" customFormat="false" ht="12.75" hidden="false" customHeight="false" outlineLevel="0" collapsed="false">
      <c r="D1221" s="265"/>
      <c r="E1221" s="266"/>
      <c r="F1221" s="266"/>
      <c r="G1221" s="267"/>
      <c r="I1221" s="265"/>
      <c r="J1221" s="266"/>
      <c r="K1221" s="266"/>
      <c r="L1221" s="268"/>
      <c r="M1221" s="247" t="n">
        <f aca="false">M1220+1</f>
        <v>30</v>
      </c>
      <c r="N1221" s="175" t="str">
        <f aca="true">IF(D1221="","",xEURO(OFFSET(C1221,-M1221+1,0),E1221,OFFSET(C1221,-M1221+2,0),OFFSET(C1221,-M1221+2,0),OFFSET(C1221,-M1221+3,0)+AB1221,OFFSET(C1221,-M1221+4,0),0,1)*D1221)</f>
        <v/>
      </c>
      <c r="O1221" s="235" t="str">
        <f aca="true">IF(D1221="","",xEURO(OFFSET(C1221,-M1221+1,0),E1221,OFFSET(C1221,-M1221+2,0),OFFSET(C1221,-M1221+2,0),OFFSET(C1221,-M1221+3,0)+AB1221,OFFSET(C1221,-M1221+4,0),0,0))</f>
        <v/>
      </c>
      <c r="P1221" s="175" t="str">
        <f aca="false">IF(D1221="","",(O1221-F1221)*D1221*10)</f>
        <v/>
      </c>
      <c r="Q1221" s="175" t="str">
        <f aca="true">IF(D1221="","",xEURO(OFFSET(C1221,-M1221+1,0),E1221,OFFSET(C1221,-M1221+2,0),OFFSET(C1221,-M1221+2,0),OFFSET(C1221,-M1221+3,0)+AB1221,OFFSET(C1221,-M1221+4,0),0,2)/10*D1221)</f>
        <v/>
      </c>
      <c r="R1221" s="248" t="str">
        <f aca="true">IF(D1221="","",xEURO(OFFSET(C1221,-M1221+1,0),E1221,OFFSET(C1221,-M1221+2,0),OFFSET(C1221,-M1221+2,0),OFFSET(C1221,-M1221+3,0)+AB1221,OFFSET(C1221,-M1221+4,0),0,3)/100*D1221*10000)</f>
        <v/>
      </c>
      <c r="S1221" s="248" t="str">
        <f aca="true">IF(D1221="","",xEURO(OFFSET(C1221,-M1221+1,0),E1221,OFFSET(C1221,-M1221+2,0),OFFSET(C1221,-M1221+2,0),OFFSET(C1221,-M1221+3,0)+AB1221,OFFSET(C1221,-M1221+4,0),0,5)/365.25*D1221*10000)</f>
        <v/>
      </c>
      <c r="U1221" s="175" t="str">
        <f aca="true">IF(I1221="","",xEURO(OFFSET(C1221,-M1221+1,0),J1221,OFFSET(C1221,-M1221+2,0),OFFSET(C1221,-M1221+2,0),OFFSET(C1221,-M1221+3,0)+AC1221,OFFSET(C1221,-M1221+4,0),1,1)*I1221)</f>
        <v/>
      </c>
      <c r="V1221" s="235" t="str">
        <f aca="true">IF(I1221="","",xEURO(OFFSET(C1221,-M1221+1,0),J1221,OFFSET(C1221,-M1221+2,0),OFFSET(C1221,-M1221+2,0),OFFSET(C1221,-M1221+3,0)+AC1221,OFFSET(C1221,-M1221+4,0),1,0))</f>
        <v/>
      </c>
      <c r="W1221" s="175" t="str">
        <f aca="false">IF(I1221="","",(V1221-K1221)*I1221*10)</f>
        <v/>
      </c>
      <c r="X1221" s="175" t="str">
        <f aca="true">IF(I1221="","",xEURO(OFFSET(C1221,-M1221+1,0),J1221,OFFSET(C1221,-M1221+2,0),OFFSET(C1221,-M1221+2,0),OFFSET(C1221,-M1221+3,0)+AC1221,OFFSET(C1221,-M1221+4,0),1,2)/10*I1221)</f>
        <v/>
      </c>
      <c r="Y1221" s="248" t="str">
        <f aca="true">IF(I1221="","",xEURO(OFFSET(C1221,-M1221+1,0),J1221,OFFSET(C1221,-M1221+2,0),OFFSET(C1221,-M1221+2,0),OFFSET(C1221,-M1221+3,0)+AC1221,OFFSET(C1221,-M1221+4,0),1,3)/100*I1221*10000)</f>
        <v/>
      </c>
      <c r="Z1221" s="248" t="str">
        <f aca="true">IF(I1221="","",xEURO(OFFSET(C1221,-M1221+1,0),J1221,OFFSET(C1221,-M1221+2,0),OFFSET(C1221,-M1221+2,0),OFFSET(C1221,-M1221+3,0)+AC1221,OFFSET(C1221,-M1221+4,0),1,5)/365.25*I1221*10000)</f>
        <v/>
      </c>
      <c r="AB1221" s="249" t="str">
        <f aca="true">IF(D1221="","",xCalcSkew(OFFSET(C1221,-M1221,0),E1221-OFFSET(C1221,-M1221+1,0),b)/100)</f>
        <v/>
      </c>
      <c r="AC1221" s="249" t="str">
        <f aca="true">IF(I1221="","",xCalcSkew(OFFSET(C1221,-M1221,0),J1221-OFFSET(C1221,-M1221+1,0),b)/100)</f>
        <v/>
      </c>
      <c r="AE1221" s="0" t="n">
        <f aca="false">D1221*F1221*10000*-1</f>
        <v>-0</v>
      </c>
      <c r="AF1221" s="0" t="n">
        <f aca="false">I1221*K1221*10000*-1</f>
        <v>-0</v>
      </c>
      <c r="AG1221" s="0" t="n">
        <f aca="false">AE1221+AF1221</f>
        <v>-0</v>
      </c>
    </row>
    <row r="1222" customFormat="false" ht="12.75" hidden="false" customHeight="false" outlineLevel="0" collapsed="false">
      <c r="D1222" s="265"/>
      <c r="E1222" s="266"/>
      <c r="F1222" s="266"/>
      <c r="G1222" s="267"/>
      <c r="I1222" s="265"/>
      <c r="J1222" s="266"/>
      <c r="K1222" s="266"/>
      <c r="L1222" s="268"/>
      <c r="M1222" s="247" t="n">
        <f aca="false">M1221+1</f>
        <v>31</v>
      </c>
      <c r="N1222" s="175" t="str">
        <f aca="true">IF(D1222="","",xEURO(OFFSET(C1222,-M1222+1,0),E1222,OFFSET(C1222,-M1222+2,0),OFFSET(C1222,-M1222+2,0),OFFSET(C1222,-M1222+3,0)+AB1222,OFFSET(C1222,-M1222+4,0),0,1)*D1222)</f>
        <v/>
      </c>
      <c r="O1222" s="235" t="str">
        <f aca="true">IF(D1222="","",xEURO(OFFSET(C1222,-M1222+1,0),E1222,OFFSET(C1222,-M1222+2,0),OFFSET(C1222,-M1222+2,0),OFFSET(C1222,-M1222+3,0)+AB1222,OFFSET(C1222,-M1222+4,0),0,0))</f>
        <v/>
      </c>
      <c r="P1222" s="175" t="str">
        <f aca="false">IF(D1222="","",(O1222-F1222)*D1222*10)</f>
        <v/>
      </c>
      <c r="Q1222" s="175" t="str">
        <f aca="true">IF(D1222="","",xEURO(OFFSET(C1222,-M1222+1,0),E1222,OFFSET(C1222,-M1222+2,0),OFFSET(C1222,-M1222+2,0),OFFSET(C1222,-M1222+3,0)+AB1222,OFFSET(C1222,-M1222+4,0),0,2)/10*D1222)</f>
        <v/>
      </c>
      <c r="R1222" s="248" t="str">
        <f aca="true">IF(D1222="","",xEURO(OFFSET(C1222,-M1222+1,0),E1222,OFFSET(C1222,-M1222+2,0),OFFSET(C1222,-M1222+2,0),OFFSET(C1222,-M1222+3,0)+AB1222,OFFSET(C1222,-M1222+4,0),0,3)/100*D1222*10000)</f>
        <v/>
      </c>
      <c r="S1222" s="248" t="str">
        <f aca="true">IF(D1222="","",xEURO(OFFSET(C1222,-M1222+1,0),E1222,OFFSET(C1222,-M1222+2,0),OFFSET(C1222,-M1222+2,0),OFFSET(C1222,-M1222+3,0)+AB1222,OFFSET(C1222,-M1222+4,0),0,5)/365.25*D1222*10000)</f>
        <v/>
      </c>
      <c r="U1222" s="175" t="str">
        <f aca="true">IF(I1222="","",xEURO(OFFSET(C1222,-M1222+1,0),J1222,OFFSET(C1222,-M1222+2,0),OFFSET(C1222,-M1222+2,0),OFFSET(C1222,-M1222+3,0)+AC1222,OFFSET(C1222,-M1222+4,0),1,1)*I1222)</f>
        <v/>
      </c>
      <c r="V1222" s="235" t="str">
        <f aca="true">IF(I1222="","",xEURO(OFFSET(C1222,-M1222+1,0),J1222,OFFSET(C1222,-M1222+2,0),OFFSET(C1222,-M1222+2,0),OFFSET(C1222,-M1222+3,0)+AC1222,OFFSET(C1222,-M1222+4,0),1,0))</f>
        <v/>
      </c>
      <c r="W1222" s="175" t="str">
        <f aca="false">IF(I1222="","",(V1222-K1222)*I1222*10)</f>
        <v/>
      </c>
      <c r="X1222" s="175" t="str">
        <f aca="true">IF(I1222="","",xEURO(OFFSET(C1222,-M1222+1,0),J1222,OFFSET(C1222,-M1222+2,0),OFFSET(C1222,-M1222+2,0),OFFSET(C1222,-M1222+3,0)+AC1222,OFFSET(C1222,-M1222+4,0),1,2)/10*I1222)</f>
        <v/>
      </c>
      <c r="Y1222" s="248" t="str">
        <f aca="true">IF(I1222="","",xEURO(OFFSET(C1222,-M1222+1,0),J1222,OFFSET(C1222,-M1222+2,0),OFFSET(C1222,-M1222+2,0),OFFSET(C1222,-M1222+3,0)+AC1222,OFFSET(C1222,-M1222+4,0),1,3)/100*I1222*10000)</f>
        <v/>
      </c>
      <c r="Z1222" s="248" t="str">
        <f aca="true">IF(I1222="","",xEURO(OFFSET(C1222,-M1222+1,0),J1222,OFFSET(C1222,-M1222+2,0),OFFSET(C1222,-M1222+2,0),OFFSET(C1222,-M1222+3,0)+AC1222,OFFSET(C1222,-M1222+4,0),1,5)/365.25*I1222*10000)</f>
        <v/>
      </c>
      <c r="AB1222" s="249" t="str">
        <f aca="true">IF(D1222="","",xCalcSkew(OFFSET(C1222,-M1222,0),E1222-OFFSET(C1222,-M1222+1,0),b)/100)</f>
        <v/>
      </c>
      <c r="AC1222" s="249" t="str">
        <f aca="true">IF(I1222="","",xCalcSkew(OFFSET(C1222,-M1222,0),J1222-OFFSET(C1222,-M1222+1,0),b)/100)</f>
        <v/>
      </c>
      <c r="AE1222" s="0" t="n">
        <f aca="false">D1222*F1222*10000*-1</f>
        <v>-0</v>
      </c>
      <c r="AF1222" s="0" t="n">
        <f aca="false">I1222*K1222*10000*-1</f>
        <v>-0</v>
      </c>
      <c r="AG1222" s="0" t="n">
        <f aca="false">AE1222+AF1222</f>
        <v>-0</v>
      </c>
    </row>
    <row r="1223" customFormat="false" ht="12.75" hidden="false" customHeight="false" outlineLevel="0" collapsed="false">
      <c r="D1223" s="265"/>
      <c r="E1223" s="266"/>
      <c r="F1223" s="266"/>
      <c r="G1223" s="267"/>
      <c r="I1223" s="265"/>
      <c r="J1223" s="266"/>
      <c r="K1223" s="266"/>
      <c r="L1223" s="268"/>
      <c r="M1223" s="247" t="n">
        <f aca="false">M1222+1</f>
        <v>32</v>
      </c>
      <c r="N1223" s="175" t="str">
        <f aca="true">IF(D1223="","",xEURO(OFFSET(C1223,-M1223+1,0),E1223,OFFSET(C1223,-M1223+2,0),OFFSET(C1223,-M1223+2,0),OFFSET(C1223,-M1223+3,0)+AB1223,OFFSET(C1223,-M1223+4,0),0,1)*D1223)</f>
        <v/>
      </c>
      <c r="O1223" s="235" t="str">
        <f aca="true">IF(D1223="","",xEURO(OFFSET(C1223,-M1223+1,0),E1223,OFFSET(C1223,-M1223+2,0),OFFSET(C1223,-M1223+2,0),OFFSET(C1223,-M1223+3,0)+AB1223,OFFSET(C1223,-M1223+4,0),0,0))</f>
        <v/>
      </c>
      <c r="P1223" s="175" t="str">
        <f aca="false">IF(D1223="","",(O1223-F1223)*D1223*10)</f>
        <v/>
      </c>
      <c r="Q1223" s="175" t="str">
        <f aca="true">IF(D1223="","",xEURO(OFFSET(C1223,-M1223+1,0),E1223,OFFSET(C1223,-M1223+2,0),OFFSET(C1223,-M1223+2,0),OFFSET(C1223,-M1223+3,0)+AB1223,OFFSET(C1223,-M1223+4,0),0,2)/10*D1223)</f>
        <v/>
      </c>
      <c r="R1223" s="248" t="str">
        <f aca="true">IF(D1223="","",xEURO(OFFSET(C1223,-M1223+1,0),E1223,OFFSET(C1223,-M1223+2,0),OFFSET(C1223,-M1223+2,0),OFFSET(C1223,-M1223+3,0)+AB1223,OFFSET(C1223,-M1223+4,0),0,3)/100*D1223*10000)</f>
        <v/>
      </c>
      <c r="S1223" s="248" t="str">
        <f aca="true">IF(D1223="","",xEURO(OFFSET(C1223,-M1223+1,0),E1223,OFFSET(C1223,-M1223+2,0),OFFSET(C1223,-M1223+2,0),OFFSET(C1223,-M1223+3,0)+AB1223,OFFSET(C1223,-M1223+4,0),0,5)/365.25*D1223*10000)</f>
        <v/>
      </c>
      <c r="U1223" s="175" t="str">
        <f aca="true">IF(I1223="","",xEURO(OFFSET(C1223,-M1223+1,0),J1223,OFFSET(C1223,-M1223+2,0),OFFSET(C1223,-M1223+2,0),OFFSET(C1223,-M1223+3,0)+AC1223,OFFSET(C1223,-M1223+4,0),1,1)*I1223)</f>
        <v/>
      </c>
      <c r="V1223" s="235" t="str">
        <f aca="true">IF(I1223="","",xEURO(OFFSET(C1223,-M1223+1,0),J1223,OFFSET(C1223,-M1223+2,0),OFFSET(C1223,-M1223+2,0),OFFSET(C1223,-M1223+3,0)+AC1223,OFFSET(C1223,-M1223+4,0),1,0))</f>
        <v/>
      </c>
      <c r="W1223" s="175" t="str">
        <f aca="false">IF(I1223="","",(V1223-K1223)*I1223*10)</f>
        <v/>
      </c>
      <c r="X1223" s="175" t="str">
        <f aca="true">IF(I1223="","",xEURO(OFFSET(C1223,-M1223+1,0),J1223,OFFSET(C1223,-M1223+2,0),OFFSET(C1223,-M1223+2,0),OFFSET(C1223,-M1223+3,0)+AC1223,OFFSET(C1223,-M1223+4,0),1,2)/10*I1223)</f>
        <v/>
      </c>
      <c r="Y1223" s="248" t="str">
        <f aca="true">IF(I1223="","",xEURO(OFFSET(C1223,-M1223+1,0),J1223,OFFSET(C1223,-M1223+2,0),OFFSET(C1223,-M1223+2,0),OFFSET(C1223,-M1223+3,0)+AC1223,OFFSET(C1223,-M1223+4,0),1,3)/100*I1223*10000)</f>
        <v/>
      </c>
      <c r="Z1223" s="248" t="str">
        <f aca="true">IF(I1223="","",xEURO(OFFSET(C1223,-M1223+1,0),J1223,OFFSET(C1223,-M1223+2,0),OFFSET(C1223,-M1223+2,0),OFFSET(C1223,-M1223+3,0)+AC1223,OFFSET(C1223,-M1223+4,0),1,5)/365.25*I1223*10000)</f>
        <v/>
      </c>
      <c r="AB1223" s="249" t="str">
        <f aca="true">IF(D1223="","",xCalcSkew(OFFSET(C1223,-M1223,0),E1223-OFFSET(C1223,-M1223+1,0),b)/100)</f>
        <v/>
      </c>
      <c r="AC1223" s="249" t="str">
        <f aca="true">IF(I1223="","",xCalcSkew(OFFSET(C1223,-M1223,0),J1223-OFFSET(C1223,-M1223+1,0),b)/100)</f>
        <v/>
      </c>
      <c r="AE1223" s="0" t="n">
        <f aca="false">D1223*F1223*10000*-1</f>
        <v>-0</v>
      </c>
      <c r="AF1223" s="0" t="n">
        <f aca="false">I1223*K1223*10000*-1</f>
        <v>-0</v>
      </c>
      <c r="AG1223" s="0" t="n">
        <f aca="false">AE1223+AF1223</f>
        <v>-0</v>
      </c>
    </row>
    <row r="1224" customFormat="false" ht="12.75" hidden="false" customHeight="false" outlineLevel="0" collapsed="false">
      <c r="D1224" s="265"/>
      <c r="E1224" s="266"/>
      <c r="F1224" s="266"/>
      <c r="G1224" s="267"/>
      <c r="I1224" s="265"/>
      <c r="J1224" s="266"/>
      <c r="K1224" s="266"/>
      <c r="L1224" s="268"/>
      <c r="M1224" s="247" t="n">
        <f aca="false">M1223+1</f>
        <v>33</v>
      </c>
      <c r="N1224" s="175" t="str">
        <f aca="true">IF(D1224="","",xEURO(OFFSET(C1224,-M1224+1,0),E1224,OFFSET(C1224,-M1224+2,0),OFFSET(C1224,-M1224+2,0),OFFSET(C1224,-M1224+3,0)+AB1224,OFFSET(C1224,-M1224+4,0),0,1)*D1224)</f>
        <v/>
      </c>
      <c r="O1224" s="235" t="str">
        <f aca="true">IF(D1224="","",xEURO(OFFSET(C1224,-M1224+1,0),E1224,OFFSET(C1224,-M1224+2,0),OFFSET(C1224,-M1224+2,0),OFFSET(C1224,-M1224+3,0)+AB1224,OFFSET(C1224,-M1224+4,0),0,0))</f>
        <v/>
      </c>
      <c r="P1224" s="175" t="str">
        <f aca="false">IF(D1224="","",(O1224-F1224)*D1224*10)</f>
        <v/>
      </c>
      <c r="Q1224" s="175" t="str">
        <f aca="true">IF(D1224="","",xEURO(OFFSET(C1224,-M1224+1,0),E1224,OFFSET(C1224,-M1224+2,0),OFFSET(C1224,-M1224+2,0),OFFSET(C1224,-M1224+3,0)+AB1224,OFFSET(C1224,-M1224+4,0),0,2)/10*D1224)</f>
        <v/>
      </c>
      <c r="R1224" s="248" t="str">
        <f aca="true">IF(D1224="","",xEURO(OFFSET(C1224,-M1224+1,0),E1224,OFFSET(C1224,-M1224+2,0),OFFSET(C1224,-M1224+2,0),OFFSET(C1224,-M1224+3,0)+AB1224,OFFSET(C1224,-M1224+4,0),0,3)/100*D1224*10000)</f>
        <v/>
      </c>
      <c r="S1224" s="248" t="str">
        <f aca="true">IF(D1224="","",xEURO(OFFSET(C1224,-M1224+1,0),E1224,OFFSET(C1224,-M1224+2,0),OFFSET(C1224,-M1224+2,0),OFFSET(C1224,-M1224+3,0)+AB1224,OFFSET(C1224,-M1224+4,0),0,5)/365.25*D1224*10000)</f>
        <v/>
      </c>
      <c r="U1224" s="175" t="str">
        <f aca="true">IF(I1224="","",xEURO(OFFSET(C1224,-M1224+1,0),J1224,OFFSET(C1224,-M1224+2,0),OFFSET(C1224,-M1224+2,0),OFFSET(C1224,-M1224+3,0)+AC1224,OFFSET(C1224,-M1224+4,0),1,1)*I1224)</f>
        <v/>
      </c>
      <c r="V1224" s="235" t="str">
        <f aca="true">IF(I1224="","",xEURO(OFFSET(C1224,-M1224+1,0),J1224,OFFSET(C1224,-M1224+2,0),OFFSET(C1224,-M1224+2,0),OFFSET(C1224,-M1224+3,0)+AC1224,OFFSET(C1224,-M1224+4,0),1,0))</f>
        <v/>
      </c>
      <c r="W1224" s="175" t="str">
        <f aca="false">IF(I1224="","",(V1224-K1224)*I1224*10)</f>
        <v/>
      </c>
      <c r="X1224" s="175" t="str">
        <f aca="true">IF(I1224="","",xEURO(OFFSET(C1224,-M1224+1,0),J1224,OFFSET(C1224,-M1224+2,0),OFFSET(C1224,-M1224+2,0),OFFSET(C1224,-M1224+3,0)+AC1224,OFFSET(C1224,-M1224+4,0),1,2)/10*I1224)</f>
        <v/>
      </c>
      <c r="Y1224" s="248" t="str">
        <f aca="true">IF(I1224="","",xEURO(OFFSET(C1224,-M1224+1,0),J1224,OFFSET(C1224,-M1224+2,0),OFFSET(C1224,-M1224+2,0),OFFSET(C1224,-M1224+3,0)+AC1224,OFFSET(C1224,-M1224+4,0),1,3)/100*I1224*10000)</f>
        <v/>
      </c>
      <c r="Z1224" s="248" t="str">
        <f aca="true">IF(I1224="","",xEURO(OFFSET(C1224,-M1224+1,0),J1224,OFFSET(C1224,-M1224+2,0),OFFSET(C1224,-M1224+2,0),OFFSET(C1224,-M1224+3,0)+AC1224,OFFSET(C1224,-M1224+4,0),1,5)/365.25*I1224*10000)</f>
        <v/>
      </c>
      <c r="AB1224" s="249" t="str">
        <f aca="true">IF(D1224="","",xCalcSkew(OFFSET(C1224,-M1224,0),E1224-OFFSET(C1224,-M1224+1,0),b)/100)</f>
        <v/>
      </c>
      <c r="AC1224" s="249" t="str">
        <f aca="true">IF(I1224="","",xCalcSkew(OFFSET(C1224,-M1224,0),J1224-OFFSET(C1224,-M1224+1,0),b)/100)</f>
        <v/>
      </c>
      <c r="AE1224" s="0" t="n">
        <f aca="false">D1224*F1224*10000*-1</f>
        <v>-0</v>
      </c>
      <c r="AF1224" s="0" t="n">
        <f aca="false">I1224*K1224*10000*-1</f>
        <v>-0</v>
      </c>
      <c r="AG1224" s="0" t="n">
        <f aca="false">AE1224+AF1224</f>
        <v>-0</v>
      </c>
    </row>
    <row r="1225" customFormat="false" ht="12.75" hidden="false" customHeight="false" outlineLevel="0" collapsed="false">
      <c r="D1225" s="265"/>
      <c r="E1225" s="266"/>
      <c r="F1225" s="266"/>
      <c r="G1225" s="267"/>
      <c r="I1225" s="265"/>
      <c r="J1225" s="266"/>
      <c r="K1225" s="266"/>
      <c r="L1225" s="268"/>
      <c r="M1225" s="247" t="n">
        <f aca="false">M1224+1</f>
        <v>34</v>
      </c>
      <c r="N1225" s="175" t="str">
        <f aca="true">IF(D1225="","",xEURO(OFFSET(C1225,-M1225+1,0),E1225,OFFSET(C1225,-M1225+2,0),OFFSET(C1225,-M1225+2,0),OFFSET(C1225,-M1225+3,0)+AB1225,OFFSET(C1225,-M1225+4,0),0,1)*D1225)</f>
        <v/>
      </c>
      <c r="O1225" s="235" t="str">
        <f aca="true">IF(D1225="","",xEURO(OFFSET(C1225,-M1225+1,0),E1225,OFFSET(C1225,-M1225+2,0),OFFSET(C1225,-M1225+2,0),OFFSET(C1225,-M1225+3,0)+AB1225,OFFSET(C1225,-M1225+4,0),0,0))</f>
        <v/>
      </c>
      <c r="P1225" s="175" t="str">
        <f aca="false">IF(D1225="","",(O1225-F1225)*D1225*10)</f>
        <v/>
      </c>
      <c r="Q1225" s="175" t="str">
        <f aca="true">IF(D1225="","",xEURO(OFFSET(C1225,-M1225+1,0),E1225,OFFSET(C1225,-M1225+2,0),OFFSET(C1225,-M1225+2,0),OFFSET(C1225,-M1225+3,0)+AB1225,OFFSET(C1225,-M1225+4,0),0,2)/10*D1225)</f>
        <v/>
      </c>
      <c r="R1225" s="248" t="str">
        <f aca="true">IF(D1225="","",xEURO(OFFSET(C1225,-M1225+1,0),E1225,OFFSET(C1225,-M1225+2,0),OFFSET(C1225,-M1225+2,0),OFFSET(C1225,-M1225+3,0)+AB1225,OFFSET(C1225,-M1225+4,0),0,3)/100*D1225*10000)</f>
        <v/>
      </c>
      <c r="S1225" s="248" t="str">
        <f aca="true">IF(D1225="","",xEURO(OFFSET(C1225,-M1225+1,0),E1225,OFFSET(C1225,-M1225+2,0),OFFSET(C1225,-M1225+2,0),OFFSET(C1225,-M1225+3,0)+AB1225,OFFSET(C1225,-M1225+4,0),0,5)/365.25*D1225*10000)</f>
        <v/>
      </c>
      <c r="U1225" s="175" t="str">
        <f aca="true">IF(I1225="","",xEURO(OFFSET(C1225,-M1225+1,0),J1225,OFFSET(C1225,-M1225+2,0),OFFSET(C1225,-M1225+2,0),OFFSET(C1225,-M1225+3,0)+AC1225,OFFSET(C1225,-M1225+4,0),1,1)*I1225)</f>
        <v/>
      </c>
      <c r="V1225" s="235" t="str">
        <f aca="true">IF(I1225="","",xEURO(OFFSET(C1225,-M1225+1,0),J1225,OFFSET(C1225,-M1225+2,0),OFFSET(C1225,-M1225+2,0),OFFSET(C1225,-M1225+3,0)+AC1225,OFFSET(C1225,-M1225+4,0),1,0))</f>
        <v/>
      </c>
      <c r="W1225" s="175" t="str">
        <f aca="false">IF(I1225="","",(V1225-K1225)*I1225*10)</f>
        <v/>
      </c>
      <c r="X1225" s="175" t="str">
        <f aca="true">IF(I1225="","",xEURO(OFFSET(C1225,-M1225+1,0),J1225,OFFSET(C1225,-M1225+2,0),OFFSET(C1225,-M1225+2,0),OFFSET(C1225,-M1225+3,0)+AC1225,OFFSET(C1225,-M1225+4,0),1,2)/10*I1225)</f>
        <v/>
      </c>
      <c r="Y1225" s="248" t="str">
        <f aca="true">IF(I1225="","",xEURO(OFFSET(C1225,-M1225+1,0),J1225,OFFSET(C1225,-M1225+2,0),OFFSET(C1225,-M1225+2,0),OFFSET(C1225,-M1225+3,0)+AC1225,OFFSET(C1225,-M1225+4,0),1,3)/100*I1225*10000)</f>
        <v/>
      </c>
      <c r="Z1225" s="248" t="str">
        <f aca="true">IF(I1225="","",xEURO(OFFSET(C1225,-M1225+1,0),J1225,OFFSET(C1225,-M1225+2,0),OFFSET(C1225,-M1225+2,0),OFFSET(C1225,-M1225+3,0)+AC1225,OFFSET(C1225,-M1225+4,0),1,5)/365.25*I1225*10000)</f>
        <v/>
      </c>
      <c r="AB1225" s="249" t="str">
        <f aca="true">IF(D1225="","",xCalcSkew(OFFSET(C1225,-M1225,0),E1225-OFFSET(C1225,-M1225+1,0),b)/100)</f>
        <v/>
      </c>
      <c r="AC1225" s="249" t="str">
        <f aca="true">IF(I1225="","",xCalcSkew(OFFSET(C1225,-M1225,0),J1225-OFFSET(C1225,-M1225+1,0),b)/100)</f>
        <v/>
      </c>
      <c r="AE1225" s="0" t="n">
        <f aca="false">D1225*F1225*10000*-1</f>
        <v>-0</v>
      </c>
      <c r="AF1225" s="0" t="n">
        <f aca="false">I1225*K1225*10000*-1</f>
        <v>-0</v>
      </c>
      <c r="AG1225" s="0" t="n">
        <f aca="false">AE1225+AF1225</f>
        <v>-0</v>
      </c>
    </row>
    <row r="1226" customFormat="false" ht="12.75" hidden="false" customHeight="false" outlineLevel="0" collapsed="false">
      <c r="D1226" s="265"/>
      <c r="E1226" s="266"/>
      <c r="F1226" s="266"/>
      <c r="G1226" s="267"/>
      <c r="I1226" s="265"/>
      <c r="J1226" s="266"/>
      <c r="K1226" s="266"/>
      <c r="L1226" s="268"/>
      <c r="M1226" s="247" t="n">
        <f aca="false">M1225+1</f>
        <v>35</v>
      </c>
      <c r="N1226" s="175" t="str">
        <f aca="true">IF(D1226="","",xEURO(OFFSET(C1226,-M1226+1,0),E1226,OFFSET(C1226,-M1226+2,0),OFFSET(C1226,-M1226+2,0),OFFSET(C1226,-M1226+3,0)+AB1226,OFFSET(C1226,-M1226+4,0),0,1)*D1226)</f>
        <v/>
      </c>
      <c r="O1226" s="235" t="str">
        <f aca="true">IF(D1226="","",xEURO(OFFSET(C1226,-M1226+1,0),E1226,OFFSET(C1226,-M1226+2,0),OFFSET(C1226,-M1226+2,0),OFFSET(C1226,-M1226+3,0)+AB1226,OFFSET(C1226,-M1226+4,0),0,0))</f>
        <v/>
      </c>
      <c r="P1226" s="175" t="str">
        <f aca="false">IF(D1226="","",(O1226-F1226)*D1226*10)</f>
        <v/>
      </c>
      <c r="Q1226" s="175" t="str">
        <f aca="true">IF(D1226="","",xEURO(OFFSET(C1226,-M1226+1,0),E1226,OFFSET(C1226,-M1226+2,0),OFFSET(C1226,-M1226+2,0),OFFSET(C1226,-M1226+3,0)+AB1226,OFFSET(C1226,-M1226+4,0),0,2)/10*D1226)</f>
        <v/>
      </c>
      <c r="R1226" s="248" t="str">
        <f aca="true">IF(D1226="","",xEURO(OFFSET(C1226,-M1226+1,0),E1226,OFFSET(C1226,-M1226+2,0),OFFSET(C1226,-M1226+2,0),OFFSET(C1226,-M1226+3,0)+AB1226,OFFSET(C1226,-M1226+4,0),0,3)/100*D1226*10000)</f>
        <v/>
      </c>
      <c r="S1226" s="248" t="str">
        <f aca="true">IF(D1226="","",xEURO(OFFSET(C1226,-M1226+1,0),E1226,OFFSET(C1226,-M1226+2,0),OFFSET(C1226,-M1226+2,0),OFFSET(C1226,-M1226+3,0)+AB1226,OFFSET(C1226,-M1226+4,0),0,5)/365.25*D1226*10000)</f>
        <v/>
      </c>
      <c r="U1226" s="175" t="str">
        <f aca="true">IF(I1226="","",xEURO(OFFSET(C1226,-M1226+1,0),J1226,OFFSET(C1226,-M1226+2,0),OFFSET(C1226,-M1226+2,0),OFFSET(C1226,-M1226+3,0)+AC1226,OFFSET(C1226,-M1226+4,0),1,1)*I1226)</f>
        <v/>
      </c>
      <c r="V1226" s="235" t="str">
        <f aca="true">IF(I1226="","",xEURO(OFFSET(C1226,-M1226+1,0),J1226,OFFSET(C1226,-M1226+2,0),OFFSET(C1226,-M1226+2,0),OFFSET(C1226,-M1226+3,0)+AC1226,OFFSET(C1226,-M1226+4,0),1,0))</f>
        <v/>
      </c>
      <c r="W1226" s="175" t="str">
        <f aca="false">IF(I1226="","",(V1226-K1226)*I1226*10)</f>
        <v/>
      </c>
      <c r="X1226" s="175" t="str">
        <f aca="true">IF(I1226="","",xEURO(OFFSET(C1226,-M1226+1,0),J1226,OFFSET(C1226,-M1226+2,0),OFFSET(C1226,-M1226+2,0),OFFSET(C1226,-M1226+3,0)+AC1226,OFFSET(C1226,-M1226+4,0),1,2)/10*I1226)</f>
        <v/>
      </c>
      <c r="Y1226" s="248" t="str">
        <f aca="true">IF(I1226="","",xEURO(OFFSET(C1226,-M1226+1,0),J1226,OFFSET(C1226,-M1226+2,0),OFFSET(C1226,-M1226+2,0),OFFSET(C1226,-M1226+3,0)+AC1226,OFFSET(C1226,-M1226+4,0),1,3)/100*I1226*10000)</f>
        <v/>
      </c>
      <c r="Z1226" s="248" t="str">
        <f aca="true">IF(I1226="","",xEURO(OFFSET(C1226,-M1226+1,0),J1226,OFFSET(C1226,-M1226+2,0),OFFSET(C1226,-M1226+2,0),OFFSET(C1226,-M1226+3,0)+AC1226,OFFSET(C1226,-M1226+4,0),1,5)/365.25*I1226*10000)</f>
        <v/>
      </c>
      <c r="AB1226" s="249" t="str">
        <f aca="true">IF(D1226="","",xCalcSkew(OFFSET(C1226,-M1226,0),E1226-OFFSET(C1226,-M1226+1,0),b)/100)</f>
        <v/>
      </c>
      <c r="AC1226" s="249" t="str">
        <f aca="true">IF(I1226="","",xCalcSkew(OFFSET(C1226,-M1226,0),J1226-OFFSET(C1226,-M1226+1,0),b)/100)</f>
        <v/>
      </c>
      <c r="AE1226" s="0" t="n">
        <f aca="false">D1226*F1226*10000*-1</f>
        <v>-0</v>
      </c>
      <c r="AF1226" s="0" t="n">
        <f aca="false">I1226*K1226*10000*-1</f>
        <v>-0</v>
      </c>
      <c r="AG1226" s="0" t="n">
        <f aca="false">AE1226+AF1226</f>
        <v>-0</v>
      </c>
    </row>
    <row r="1227" customFormat="false" ht="12.75" hidden="false" customHeight="false" outlineLevel="0" collapsed="false">
      <c r="D1227" s="274" t="n">
        <f aca="true">SUM(INDIRECT(CONCATENATE(ADDRESS(ROW(D1191),COLUMN(D1191)),":",ADDRESS(ROW()-1,COLUMN()))))</f>
        <v>0</v>
      </c>
      <c r="I1227" s="274" t="n">
        <f aca="true">SUM(INDIRECT(CONCATENATE(ADDRESS(ROW(I1191),COLUMN(I1191)),":",ADDRESS(ROW()-1,COLUMN()))))</f>
        <v>0</v>
      </c>
      <c r="J1227" s="170"/>
      <c r="K1227" s="170"/>
      <c r="L1227" s="170"/>
      <c r="N1227" s="274" t="n">
        <f aca="true">SUM(INDIRECT(CONCATENATE(ADDRESS(ROW(N1191),COLUMN(N1191)),":",ADDRESS(ROW()-1,COLUMN()))))</f>
        <v>0</v>
      </c>
      <c r="O1227" s="274" t="n">
        <f aca="true">SUM(INDIRECT(CONCATENATE(ADDRESS(ROW(O1191),COLUMN(O1191)),":",ADDRESS(ROW()-1,COLUMN()))))</f>
        <v>0</v>
      </c>
      <c r="P1227" s="274" t="n">
        <f aca="true">SUM(INDIRECT(CONCATENATE(ADDRESS(ROW(P1191),COLUMN(P1191)),":",ADDRESS(ROW()-1,COLUMN()))))</f>
        <v>0</v>
      </c>
      <c r="Q1227" s="274" t="n">
        <f aca="true">SUM(INDIRECT(CONCATENATE(ADDRESS(ROW(Q1191),COLUMN(Q1191)),":",ADDRESS(ROW()-1,COLUMN()))))</f>
        <v>0</v>
      </c>
      <c r="R1227" s="274" t="n">
        <f aca="true">SUM(INDIRECT(CONCATENATE(ADDRESS(ROW(R1191),COLUMN(R1191)),":",ADDRESS(ROW()-1,COLUMN()))))</f>
        <v>0</v>
      </c>
      <c r="S1227" s="274" t="n">
        <f aca="true">SUM(INDIRECT(CONCATENATE(ADDRESS(ROW(S1191),COLUMN(S1191)),":",ADDRESS(ROW()-1,COLUMN()))))</f>
        <v>0</v>
      </c>
      <c r="T1227" s="175"/>
      <c r="U1227" s="274" t="n">
        <f aca="true">SUM(INDIRECT(CONCATENATE(ADDRESS(ROW(U1191),COLUMN(U1191)),":",ADDRESS(ROW()-1,COLUMN()))))</f>
        <v>0</v>
      </c>
      <c r="V1227" s="274" t="n">
        <f aca="true">SUM(INDIRECT(CONCATENATE(ADDRESS(ROW(V1191),COLUMN(V1191)),":",ADDRESS(ROW()-1,COLUMN()))))</f>
        <v>0</v>
      </c>
      <c r="W1227" s="274" t="n">
        <f aca="true">SUM(INDIRECT(CONCATENATE(ADDRESS(ROW(W1191),COLUMN(W1191)),":",ADDRESS(ROW()-1,COLUMN()))))</f>
        <v>0</v>
      </c>
      <c r="X1227" s="274" t="n">
        <f aca="true">SUM(INDIRECT(CONCATENATE(ADDRESS(ROW(X1191),COLUMN(X1191)),":",ADDRESS(ROW()-1,COLUMN()))))</f>
        <v>0</v>
      </c>
      <c r="Y1227" s="274" t="n">
        <f aca="true">SUM(INDIRECT(CONCATENATE(ADDRESS(ROW(Y1191),COLUMN(Y1191)),":",ADDRESS(ROW()-1,COLUMN()))))</f>
        <v>0</v>
      </c>
      <c r="Z1227" s="274" t="n">
        <f aca="true">SUM(INDIRECT(CONCATENATE(ADDRESS(ROW(Z1191),COLUMN(Z1191)),":",ADDRESS(ROW()-1,COLUMN()))))</f>
        <v>0</v>
      </c>
      <c r="AE1227" s="0" t="n">
        <f aca="false">D1227*F1227*10000*-1</f>
        <v>-0</v>
      </c>
      <c r="AF1227" s="0" t="n">
        <f aca="false">I1227*K1227*10000*-1</f>
        <v>-0</v>
      </c>
      <c r="AG1227" s="0" t="n">
        <f aca="false">AE1227+AF1227</f>
        <v>-0</v>
      </c>
    </row>
    <row r="1228" customFormat="false" ht="12.75" hidden="false" customHeight="false" outlineLevel="0" collapsed="false">
      <c r="AE1228" s="0" t="n">
        <f aca="false">D1228*F1228*10000*-1</f>
        <v>-0</v>
      </c>
      <c r="AF1228" s="0" t="n">
        <f aca="false">I1228*K1228*10000*-1</f>
        <v>-0</v>
      </c>
      <c r="AG1228" s="0" t="n">
        <f aca="false">AE1228+AF1228</f>
        <v>-0</v>
      </c>
    </row>
    <row r="1229" customFormat="false" ht="12.75" hidden="false" customHeight="false" outlineLevel="0" collapsed="false">
      <c r="C1229" s="264" t="n">
        <f aca="false">EOMONTH(C1191,0)+1</f>
        <v>38200</v>
      </c>
      <c r="D1229" s="265"/>
      <c r="E1229" s="266"/>
      <c r="F1229" s="266"/>
      <c r="G1229" s="267"/>
      <c r="I1229" s="265"/>
      <c r="J1229" s="266"/>
      <c r="K1229" s="266"/>
      <c r="L1229" s="268"/>
      <c r="M1229" s="247" t="n">
        <v>0</v>
      </c>
      <c r="N1229" s="175" t="str">
        <f aca="true">IF(D1229="","",xEURO(OFFSET(C1229,-M1229+1,0),E1229,OFFSET(C1229,-M1229+2,0),OFFSET(C1229,-M1229+2,0),OFFSET(C1229,-M1229+3,0)+AB1229,OFFSET(C1229,-M1229+4,0),0,1)*D1229)</f>
        <v/>
      </c>
      <c r="O1229" s="235" t="str">
        <f aca="true">IF(D1229="","",xEURO(OFFSET(C1229,-M1229+1,0),E1229,OFFSET(C1229,-M1229+2,0),OFFSET(C1229,-M1229+2,0),OFFSET(C1229,-M1229+3,0)+AB1229,OFFSET(C1229,-M1229+4,0),0,0))</f>
        <v/>
      </c>
      <c r="P1229" s="175" t="str">
        <f aca="false">IF(D1229="","",(O1229-F1229)*D1229*10)</f>
        <v/>
      </c>
      <c r="Q1229" s="175" t="str">
        <f aca="true">IF(D1229="","",xEURO(OFFSET(C1229,-M1229+1,0),E1229,OFFSET(C1229,-M1229+2,0),OFFSET(C1229,-M1229+2,0),OFFSET(C1229,-M1229+3,0)+AB1229,OFFSET(C1229,-M1229+4,0),0,2)/10*D1229)</f>
        <v/>
      </c>
      <c r="R1229" s="248" t="str">
        <f aca="true">IF(D1229="","",xEURO(OFFSET(C1229,-M1229+1,0),E1229,OFFSET(C1229,-M1229+2,0),OFFSET(C1229,-M1229+2,0),OFFSET(C1229,-M1229+3,0)+AB1229,OFFSET(C1229,-M1229+4,0),0,3)/100*D1229*10000)</f>
        <v/>
      </c>
      <c r="S1229" s="248" t="str">
        <f aca="true">IF(D1229="","",xEURO(OFFSET(C1229,-M1229+1,0),E1229,OFFSET(C1229,-M1229+2,0),OFFSET(C1229,-M1229+2,0),OFFSET(C1229,-M1229+3,0)+AB1229,OFFSET(C1229,-M1229+4,0),0,5)/365.25*D1229*10000)</f>
        <v/>
      </c>
      <c r="U1229" s="175" t="str">
        <f aca="true">IF(I1229="","",xEURO(OFFSET(C1229,-M1229+1,0),J1229,OFFSET(C1229,-M1229+2,0),OFFSET(C1229,-M1229+2,0),OFFSET(C1229,-M1229+3,0)+AC1229,OFFSET(C1229,-M1229+4,0),1,1)*I1229)</f>
        <v/>
      </c>
      <c r="V1229" s="235" t="str">
        <f aca="true">IF(I1229="","",xEURO(OFFSET(C1229,-M1229+1,0),J1229,OFFSET(C1229,-M1229+2,0),OFFSET(C1229,-M1229+2,0),OFFSET(C1229,-M1229+3,0)+AC1229,OFFSET(C1229,-M1229+4,0),1,0))</f>
        <v/>
      </c>
      <c r="W1229" s="175" t="str">
        <f aca="false">IF(I1229="","",(V1229-K1229)*I1229*10)</f>
        <v/>
      </c>
      <c r="X1229" s="175" t="str">
        <f aca="true">IF(I1229="","",xEURO(OFFSET(C1229,-M1229+1,0),J1229,OFFSET(C1229,-M1229+2,0),OFFSET(C1229,-M1229+2,0),OFFSET(C1229,-M1229+3,0)+AC1229,OFFSET(C1229,-M1229+4,0),1,2)/10*I1229)</f>
        <v/>
      </c>
      <c r="Y1229" s="248" t="str">
        <f aca="true">IF(I1229="","",xEURO(OFFSET(C1229,-M1229+1,0),J1229,OFFSET(C1229,-M1229+2,0),OFFSET(C1229,-M1229+2,0),OFFSET(C1229,-M1229+3,0)+AC1229,OFFSET(C1229,-M1229+4,0),1,3)/100*I1229*10000)</f>
        <v/>
      </c>
      <c r="Z1229" s="248" t="str">
        <f aca="true">IF(I1229="","",xEURO(OFFSET(C1229,-M1229+1,0),J1229,OFFSET(C1229,-M1229+2,0),OFFSET(C1229,-M1229+2,0),OFFSET(C1229,-M1229+3,0)+AC1229,OFFSET(C1229,-M1229+4,0),1,5)/365.25*I1229*10000)</f>
        <v/>
      </c>
      <c r="AB1229" s="249" t="str">
        <f aca="true">IF(D1229="","",xCalcSkew(OFFSET(C1229,-M1229,0),E1229-OFFSET(C1229,-M1229+1,0),b)/100)</f>
        <v/>
      </c>
      <c r="AC1229" s="249" t="str">
        <f aca="true">IF(I1229="","",xCalcSkew(OFFSET(C1229,-M1229,0),J1229-OFFSET(C1229,-M1229+1,0),b)/100)</f>
        <v/>
      </c>
      <c r="AE1229" s="0" t="n">
        <f aca="false">D1229*F1229*10000*-1</f>
        <v>-0</v>
      </c>
      <c r="AF1229" s="0" t="n">
        <f aca="false">I1229*K1229*10000*-1</f>
        <v>-0</v>
      </c>
      <c r="AG1229" s="0" t="n">
        <f aca="false">AE1229+AF1229</f>
        <v>-0</v>
      </c>
    </row>
    <row r="1230" customFormat="false" ht="12.75" hidden="false" customHeight="false" outlineLevel="0" collapsed="false">
      <c r="C1230" s="269" t="n">
        <f aca="false">INDEX(Inputs!$1:$65536,MATCH(C1229,Inputs!C:C,0),5)</f>
        <v>3.662</v>
      </c>
      <c r="D1230" s="265"/>
      <c r="E1230" s="266"/>
      <c r="F1230" s="266"/>
      <c r="G1230" s="267"/>
      <c r="I1230" s="265"/>
      <c r="J1230" s="266"/>
      <c r="K1230" s="266"/>
      <c r="L1230" s="268"/>
      <c r="M1230" s="247" t="n">
        <f aca="false">M1229+1</f>
        <v>1</v>
      </c>
      <c r="N1230" s="175" t="str">
        <f aca="true">IF(D1230="","",xEURO(OFFSET(C1230,-M1230+1,0),E1230,OFFSET(C1230,-M1230+2,0),OFFSET(C1230,-M1230+2,0),OFFSET(C1230,-M1230+3,0)+AB1230,OFFSET(C1230,-M1230+4,0),0,1)*D1230)</f>
        <v/>
      </c>
      <c r="O1230" s="235" t="str">
        <f aca="true">IF(D1230="","",xEURO(OFFSET(C1230,-M1230+1,0),E1230,OFFSET(C1230,-M1230+2,0),OFFSET(C1230,-M1230+2,0),OFFSET(C1230,-M1230+3,0)+AB1230,OFFSET(C1230,-M1230+4,0),0,0))</f>
        <v/>
      </c>
      <c r="P1230" s="175" t="str">
        <f aca="false">IF(D1230="","",(O1230-F1230)*D1230*10)</f>
        <v/>
      </c>
      <c r="Q1230" s="175" t="str">
        <f aca="true">IF(D1230="","",xEURO(OFFSET(C1230,-M1230+1,0),E1230,OFFSET(C1230,-M1230+2,0),OFFSET(C1230,-M1230+2,0),OFFSET(C1230,-M1230+3,0)+AB1230,OFFSET(C1230,-M1230+4,0),0,2)/10*D1230)</f>
        <v/>
      </c>
      <c r="R1230" s="248" t="str">
        <f aca="true">IF(D1230="","",xEURO(OFFSET(C1230,-M1230+1,0),E1230,OFFSET(C1230,-M1230+2,0),OFFSET(C1230,-M1230+2,0),OFFSET(C1230,-M1230+3,0)+AB1230,OFFSET(C1230,-M1230+4,0),0,3)/100*D1230*10000)</f>
        <v/>
      </c>
      <c r="S1230" s="248" t="str">
        <f aca="true">IF(D1230="","",xEURO(OFFSET(C1230,-M1230+1,0),E1230,OFFSET(C1230,-M1230+2,0),OFFSET(C1230,-M1230+2,0),OFFSET(C1230,-M1230+3,0)+AB1230,OFFSET(C1230,-M1230+4,0),0,5)/365.25*D1230*10000)</f>
        <v/>
      </c>
      <c r="U1230" s="175" t="str">
        <f aca="true">IF(I1230="","",xEURO(OFFSET(C1230,-M1230+1,0),J1230,OFFSET(C1230,-M1230+2,0),OFFSET(C1230,-M1230+2,0),OFFSET(C1230,-M1230+3,0)+AC1230,OFFSET(C1230,-M1230+4,0),1,1)*I1230)</f>
        <v/>
      </c>
      <c r="V1230" s="235" t="str">
        <f aca="true">IF(I1230="","",xEURO(OFFSET(C1230,-M1230+1,0),J1230,OFFSET(C1230,-M1230+2,0),OFFSET(C1230,-M1230+2,0),OFFSET(C1230,-M1230+3,0)+AC1230,OFFSET(C1230,-M1230+4,0),1,0))</f>
        <v/>
      </c>
      <c r="W1230" s="175" t="str">
        <f aca="false">IF(I1230="","",(V1230-K1230)*I1230*10)</f>
        <v/>
      </c>
      <c r="X1230" s="175" t="str">
        <f aca="true">IF(I1230="","",xEURO(OFFSET(C1230,-M1230+1,0),J1230,OFFSET(C1230,-M1230+2,0),OFFSET(C1230,-M1230+2,0),OFFSET(C1230,-M1230+3,0)+AC1230,OFFSET(C1230,-M1230+4,0),1,2)/10*I1230)</f>
        <v/>
      </c>
      <c r="Y1230" s="248" t="str">
        <f aca="true">IF(I1230="","",xEURO(OFFSET(C1230,-M1230+1,0),J1230,OFFSET(C1230,-M1230+2,0),OFFSET(C1230,-M1230+2,0),OFFSET(C1230,-M1230+3,0)+AC1230,OFFSET(C1230,-M1230+4,0),1,3)/100*I1230*10000)</f>
        <v/>
      </c>
      <c r="Z1230" s="248" t="str">
        <f aca="true">IF(I1230="","",xEURO(OFFSET(C1230,-M1230+1,0),J1230,OFFSET(C1230,-M1230+2,0),OFFSET(C1230,-M1230+2,0),OFFSET(C1230,-M1230+3,0)+AC1230,OFFSET(C1230,-M1230+4,0),1,5)/365.25*I1230*10000)</f>
        <v/>
      </c>
      <c r="AB1230" s="249" t="str">
        <f aca="true">IF(D1230="","",xCalcSkew(OFFSET(C1230,-M1230,0),E1230-OFFSET(C1230,-M1230+1,0),b)/100)</f>
        <v/>
      </c>
      <c r="AC1230" s="249" t="str">
        <f aca="true">IF(I1230="","",xCalcSkew(OFFSET(C1230,-M1230,0),J1230-OFFSET(C1230,-M1230+1,0),b)/100)</f>
        <v/>
      </c>
      <c r="AE1230" s="0" t="n">
        <f aca="false">D1230*F1230*10000*-1</f>
        <v>-0</v>
      </c>
      <c r="AF1230" s="0" t="n">
        <f aca="false">I1230*K1230*10000*-1</f>
        <v>-0</v>
      </c>
      <c r="AG1230" s="0" t="n">
        <f aca="false">AE1230+AF1230</f>
        <v>-0</v>
      </c>
    </row>
    <row r="1231" customFormat="false" ht="12.75" hidden="false" customHeight="false" outlineLevel="0" collapsed="false">
      <c r="C1231" s="249" t="n">
        <f aca="false">INDEX(Inputs!$1:$65536,MATCH(C1229,Inputs!C:C,0),7)</f>
        <v>0.0388909092986647</v>
      </c>
      <c r="D1231" s="265"/>
      <c r="E1231" s="266"/>
      <c r="F1231" s="266"/>
      <c r="G1231" s="267"/>
      <c r="I1231" s="265"/>
      <c r="J1231" s="266"/>
      <c r="K1231" s="266"/>
      <c r="L1231" s="268"/>
      <c r="M1231" s="247" t="n">
        <f aca="false">M1230+1</f>
        <v>2</v>
      </c>
      <c r="N1231" s="175" t="str">
        <f aca="true">IF(D1231="","",xEURO(OFFSET(C1231,-M1231+1,0),E1231,OFFSET(C1231,-M1231+2,0),OFFSET(C1231,-M1231+2,0),OFFSET(C1231,-M1231+3,0)+AB1231,OFFSET(C1231,-M1231+4,0),0,1)*D1231)</f>
        <v/>
      </c>
      <c r="O1231" s="235" t="str">
        <f aca="true">IF(D1231="","",xEURO(OFFSET(C1231,-M1231+1,0),E1231,OFFSET(C1231,-M1231+2,0),OFFSET(C1231,-M1231+2,0),OFFSET(C1231,-M1231+3,0)+AB1231,OFFSET(C1231,-M1231+4,0),0,0))</f>
        <v/>
      </c>
      <c r="P1231" s="175" t="str">
        <f aca="false">IF(D1231="","",(O1231-F1231)*D1231*10)</f>
        <v/>
      </c>
      <c r="Q1231" s="175" t="str">
        <f aca="true">IF(D1231="","",xEURO(OFFSET(C1231,-M1231+1,0),E1231,OFFSET(C1231,-M1231+2,0),OFFSET(C1231,-M1231+2,0),OFFSET(C1231,-M1231+3,0)+AB1231,OFFSET(C1231,-M1231+4,0),0,2)/10*D1231)</f>
        <v/>
      </c>
      <c r="R1231" s="248" t="str">
        <f aca="true">IF(D1231="","",xEURO(OFFSET(C1231,-M1231+1,0),E1231,OFFSET(C1231,-M1231+2,0),OFFSET(C1231,-M1231+2,0),OFFSET(C1231,-M1231+3,0)+AB1231,OFFSET(C1231,-M1231+4,0),0,3)/100*D1231*10000)</f>
        <v/>
      </c>
      <c r="S1231" s="248" t="str">
        <f aca="true">IF(D1231="","",xEURO(OFFSET(C1231,-M1231+1,0),E1231,OFFSET(C1231,-M1231+2,0),OFFSET(C1231,-M1231+2,0),OFFSET(C1231,-M1231+3,0)+AB1231,OFFSET(C1231,-M1231+4,0),0,5)/365.25*D1231*10000)</f>
        <v/>
      </c>
      <c r="U1231" s="175" t="str">
        <f aca="true">IF(I1231="","",xEURO(OFFSET(C1231,-M1231+1,0),J1231,OFFSET(C1231,-M1231+2,0),OFFSET(C1231,-M1231+2,0),OFFSET(C1231,-M1231+3,0)+AC1231,OFFSET(C1231,-M1231+4,0),1,1)*I1231)</f>
        <v/>
      </c>
      <c r="V1231" s="235" t="str">
        <f aca="true">IF(I1231="","",xEURO(OFFSET(C1231,-M1231+1,0),J1231,OFFSET(C1231,-M1231+2,0),OFFSET(C1231,-M1231+2,0),OFFSET(C1231,-M1231+3,0)+AC1231,OFFSET(C1231,-M1231+4,0),1,0))</f>
        <v/>
      </c>
      <c r="W1231" s="175" t="str">
        <f aca="false">IF(I1231="","",(V1231-K1231)*I1231*10)</f>
        <v/>
      </c>
      <c r="X1231" s="175" t="str">
        <f aca="true">IF(I1231="","",xEURO(OFFSET(C1231,-M1231+1,0),J1231,OFFSET(C1231,-M1231+2,0),OFFSET(C1231,-M1231+2,0),OFFSET(C1231,-M1231+3,0)+AC1231,OFFSET(C1231,-M1231+4,0),1,2)/10*I1231)</f>
        <v/>
      </c>
      <c r="Y1231" s="248" t="str">
        <f aca="true">IF(I1231="","",xEURO(OFFSET(C1231,-M1231+1,0),J1231,OFFSET(C1231,-M1231+2,0),OFFSET(C1231,-M1231+2,0),OFFSET(C1231,-M1231+3,0)+AC1231,OFFSET(C1231,-M1231+4,0),1,3)/100*I1231*10000)</f>
        <v/>
      </c>
      <c r="Z1231" s="248" t="str">
        <f aca="true">IF(I1231="","",xEURO(OFFSET(C1231,-M1231+1,0),J1231,OFFSET(C1231,-M1231+2,0),OFFSET(C1231,-M1231+2,0),OFFSET(C1231,-M1231+3,0)+AC1231,OFFSET(C1231,-M1231+4,0),1,5)/365.25*I1231*10000)</f>
        <v/>
      </c>
      <c r="AB1231" s="249" t="str">
        <f aca="true">IF(D1231="","",xCalcSkew(OFFSET(C1231,-M1231,0),E1231-OFFSET(C1231,-M1231+1,0),b)/100)</f>
        <v/>
      </c>
      <c r="AC1231" s="249" t="str">
        <f aca="true">IF(I1231="","",xCalcSkew(OFFSET(C1231,-M1231,0),J1231-OFFSET(C1231,-M1231+1,0),b)/100)</f>
        <v/>
      </c>
      <c r="AE1231" s="0" t="n">
        <f aca="false">D1231*F1231*10000*-1</f>
        <v>-0</v>
      </c>
      <c r="AF1231" s="0" t="n">
        <f aca="false">I1231*K1231*10000*-1</f>
        <v>-0</v>
      </c>
      <c r="AG1231" s="0" t="n">
        <f aca="false">AE1231+AF1231</f>
        <v>-0</v>
      </c>
    </row>
    <row r="1232" customFormat="false" ht="12.75" hidden="false" customHeight="false" outlineLevel="0" collapsed="false">
      <c r="C1232" s="270" t="n">
        <f aca="false">INDEX(Inputs!$1:$65536,MATCH(C1229,Inputs!C:C,0),6)</f>
        <v>0.3225</v>
      </c>
      <c r="D1232" s="265"/>
      <c r="E1232" s="266"/>
      <c r="F1232" s="266"/>
      <c r="G1232" s="267"/>
      <c r="I1232" s="265"/>
      <c r="J1232" s="266"/>
      <c r="K1232" s="266"/>
      <c r="L1232" s="268"/>
      <c r="M1232" s="247" t="n">
        <f aca="false">M1231+1</f>
        <v>3</v>
      </c>
      <c r="N1232" s="175" t="str">
        <f aca="true">IF(D1232="","",xEURO(OFFSET(C1232,-M1232+1,0),E1232,OFFSET(C1232,-M1232+2,0),OFFSET(C1232,-M1232+2,0),OFFSET(C1232,-M1232+3,0)+AB1232,OFFSET(C1232,-M1232+4,0),0,1)*D1232)</f>
        <v/>
      </c>
      <c r="O1232" s="235" t="str">
        <f aca="true">IF(D1232="","",xEURO(OFFSET(C1232,-M1232+1,0),E1232,OFFSET(C1232,-M1232+2,0),OFFSET(C1232,-M1232+2,0),OFFSET(C1232,-M1232+3,0)+AB1232,OFFSET(C1232,-M1232+4,0),0,0))</f>
        <v/>
      </c>
      <c r="P1232" s="175" t="str">
        <f aca="false">IF(D1232="","",(O1232-F1232)*D1232*10)</f>
        <v/>
      </c>
      <c r="Q1232" s="175" t="str">
        <f aca="true">IF(D1232="","",xEURO(OFFSET(C1232,-M1232+1,0),E1232,OFFSET(C1232,-M1232+2,0),OFFSET(C1232,-M1232+2,0),OFFSET(C1232,-M1232+3,0)+AB1232,OFFSET(C1232,-M1232+4,0),0,2)/10*D1232)</f>
        <v/>
      </c>
      <c r="R1232" s="248" t="str">
        <f aca="true">IF(D1232="","",xEURO(OFFSET(C1232,-M1232+1,0),E1232,OFFSET(C1232,-M1232+2,0),OFFSET(C1232,-M1232+2,0),OFFSET(C1232,-M1232+3,0)+AB1232,OFFSET(C1232,-M1232+4,0),0,3)/100*D1232*10000)</f>
        <v/>
      </c>
      <c r="S1232" s="248" t="str">
        <f aca="true">IF(D1232="","",xEURO(OFFSET(C1232,-M1232+1,0),E1232,OFFSET(C1232,-M1232+2,0),OFFSET(C1232,-M1232+2,0),OFFSET(C1232,-M1232+3,0)+AB1232,OFFSET(C1232,-M1232+4,0),0,5)/365.25*D1232*10000)</f>
        <v/>
      </c>
      <c r="U1232" s="175" t="str">
        <f aca="true">IF(I1232="","",xEURO(OFFSET(C1232,-M1232+1,0),J1232,OFFSET(C1232,-M1232+2,0),OFFSET(C1232,-M1232+2,0),OFFSET(C1232,-M1232+3,0)+AC1232,OFFSET(C1232,-M1232+4,0),1,1)*I1232)</f>
        <v/>
      </c>
      <c r="V1232" s="235" t="str">
        <f aca="true">IF(I1232="","",xEURO(OFFSET(C1232,-M1232+1,0),J1232,OFFSET(C1232,-M1232+2,0),OFFSET(C1232,-M1232+2,0),OFFSET(C1232,-M1232+3,0)+AC1232,OFFSET(C1232,-M1232+4,0),1,0))</f>
        <v/>
      </c>
      <c r="W1232" s="175" t="str">
        <f aca="false">IF(I1232="","",(V1232-K1232)*I1232*10)</f>
        <v/>
      </c>
      <c r="X1232" s="175" t="str">
        <f aca="true">IF(I1232="","",xEURO(OFFSET(C1232,-M1232+1,0),J1232,OFFSET(C1232,-M1232+2,0),OFFSET(C1232,-M1232+2,0),OFFSET(C1232,-M1232+3,0)+AC1232,OFFSET(C1232,-M1232+4,0),1,2)/10*I1232)</f>
        <v/>
      </c>
      <c r="Y1232" s="248" t="str">
        <f aca="true">IF(I1232="","",xEURO(OFFSET(C1232,-M1232+1,0),J1232,OFFSET(C1232,-M1232+2,0),OFFSET(C1232,-M1232+2,0),OFFSET(C1232,-M1232+3,0)+AC1232,OFFSET(C1232,-M1232+4,0),1,3)/100*I1232*10000)</f>
        <v/>
      </c>
      <c r="Z1232" s="248" t="str">
        <f aca="true">IF(I1232="","",xEURO(OFFSET(C1232,-M1232+1,0),J1232,OFFSET(C1232,-M1232+2,0),OFFSET(C1232,-M1232+2,0),OFFSET(C1232,-M1232+3,0)+AC1232,OFFSET(C1232,-M1232+4,0),1,5)/365.25*I1232*10000)</f>
        <v/>
      </c>
      <c r="AB1232" s="249" t="str">
        <f aca="true">IF(D1232="","",xCalcSkew(OFFSET(C1232,-M1232,0),E1232-OFFSET(C1232,-M1232+1,0),b)/100)</f>
        <v/>
      </c>
      <c r="AC1232" s="249" t="str">
        <f aca="true">IF(I1232="","",xCalcSkew(OFFSET(C1232,-M1232,0),J1232-OFFSET(C1232,-M1232+1,0),b)/100)</f>
        <v/>
      </c>
      <c r="AE1232" s="0" t="n">
        <f aca="false">D1232*F1232*10000*-1</f>
        <v>-0</v>
      </c>
      <c r="AF1232" s="0" t="n">
        <f aca="false">I1232*K1232*10000*-1</f>
        <v>-0</v>
      </c>
      <c r="AG1232" s="0" t="n">
        <f aca="false">AE1232+AF1232</f>
        <v>-0</v>
      </c>
    </row>
    <row r="1233" customFormat="false" ht="12.75" hidden="false" customHeight="false" outlineLevel="0" collapsed="false">
      <c r="C1233" s="271" t="n">
        <f aca="false">INDEX(Inputs!$1:$65536,MATCH(C1229,Inputs!C:C,0),9)</f>
        <v>984</v>
      </c>
      <c r="D1233" s="265"/>
      <c r="E1233" s="266"/>
      <c r="F1233" s="266"/>
      <c r="G1233" s="267"/>
      <c r="I1233" s="265"/>
      <c r="J1233" s="266"/>
      <c r="K1233" s="266"/>
      <c r="L1233" s="268"/>
      <c r="M1233" s="247" t="n">
        <f aca="false">M1232+1</f>
        <v>4</v>
      </c>
      <c r="N1233" s="175" t="str">
        <f aca="true">IF(D1233="","",xEURO(OFFSET(C1233,-M1233+1,0),E1233,OFFSET(C1233,-M1233+2,0),OFFSET(C1233,-M1233+2,0),OFFSET(C1233,-M1233+3,0)+AB1233,OFFSET(C1233,-M1233+4,0),0,1)*D1233)</f>
        <v/>
      </c>
      <c r="O1233" s="235" t="str">
        <f aca="true">IF(D1233="","",xEURO(OFFSET(C1233,-M1233+1,0),E1233,OFFSET(C1233,-M1233+2,0),OFFSET(C1233,-M1233+2,0),OFFSET(C1233,-M1233+3,0)+AB1233,OFFSET(C1233,-M1233+4,0),0,0))</f>
        <v/>
      </c>
      <c r="P1233" s="175" t="str">
        <f aca="false">IF(D1233="","",(O1233-F1233)*D1233*10)</f>
        <v/>
      </c>
      <c r="Q1233" s="175" t="str">
        <f aca="true">IF(D1233="","",xEURO(OFFSET(C1233,-M1233+1,0),E1233,OFFSET(C1233,-M1233+2,0),OFFSET(C1233,-M1233+2,0),OFFSET(C1233,-M1233+3,0)+AB1233,OFFSET(C1233,-M1233+4,0),0,2)/10*D1233)</f>
        <v/>
      </c>
      <c r="R1233" s="248" t="str">
        <f aca="true">IF(D1233="","",xEURO(OFFSET(C1233,-M1233+1,0),E1233,OFFSET(C1233,-M1233+2,0),OFFSET(C1233,-M1233+2,0),OFFSET(C1233,-M1233+3,0)+AB1233,OFFSET(C1233,-M1233+4,0),0,3)/100*D1233*10000)</f>
        <v/>
      </c>
      <c r="S1233" s="248" t="str">
        <f aca="true">IF(D1233="","",xEURO(OFFSET(C1233,-M1233+1,0),E1233,OFFSET(C1233,-M1233+2,0),OFFSET(C1233,-M1233+2,0),OFFSET(C1233,-M1233+3,0)+AB1233,OFFSET(C1233,-M1233+4,0),0,5)/365.25*D1233*10000)</f>
        <v/>
      </c>
      <c r="U1233" s="175" t="str">
        <f aca="true">IF(I1233="","",xEURO(OFFSET(C1233,-M1233+1,0),J1233,OFFSET(C1233,-M1233+2,0),OFFSET(C1233,-M1233+2,0),OFFSET(C1233,-M1233+3,0)+AC1233,OFFSET(C1233,-M1233+4,0),1,1)*I1233)</f>
        <v/>
      </c>
      <c r="V1233" s="235" t="str">
        <f aca="true">IF(I1233="","",xEURO(OFFSET(C1233,-M1233+1,0),J1233,OFFSET(C1233,-M1233+2,0),OFFSET(C1233,-M1233+2,0),OFFSET(C1233,-M1233+3,0)+AC1233,OFFSET(C1233,-M1233+4,0),1,0))</f>
        <v/>
      </c>
      <c r="W1233" s="175" t="str">
        <f aca="false">IF(I1233="","",(V1233-K1233)*I1233*10)</f>
        <v/>
      </c>
      <c r="X1233" s="175" t="str">
        <f aca="true">IF(I1233="","",xEURO(OFFSET(C1233,-M1233+1,0),J1233,OFFSET(C1233,-M1233+2,0),OFFSET(C1233,-M1233+2,0),OFFSET(C1233,-M1233+3,0)+AC1233,OFFSET(C1233,-M1233+4,0),1,2)/10*I1233)</f>
        <v/>
      </c>
      <c r="Y1233" s="248" t="str">
        <f aca="true">IF(I1233="","",xEURO(OFFSET(C1233,-M1233+1,0),J1233,OFFSET(C1233,-M1233+2,0),OFFSET(C1233,-M1233+2,0),OFFSET(C1233,-M1233+3,0)+AC1233,OFFSET(C1233,-M1233+4,0),1,3)/100*I1233*10000)</f>
        <v/>
      </c>
      <c r="Z1233" s="248" t="str">
        <f aca="true">IF(I1233="","",xEURO(OFFSET(C1233,-M1233+1,0),J1233,OFFSET(C1233,-M1233+2,0),OFFSET(C1233,-M1233+2,0),OFFSET(C1233,-M1233+3,0)+AC1233,OFFSET(C1233,-M1233+4,0),1,5)/365.25*I1233*10000)</f>
        <v/>
      </c>
      <c r="AB1233" s="249" t="str">
        <f aca="true">IF(D1233="","",xCalcSkew(OFFSET(C1233,-M1233,0),E1233-OFFSET(C1233,-M1233+1,0),b)/100)</f>
        <v/>
      </c>
      <c r="AC1233" s="249" t="str">
        <f aca="true">IF(I1233="","",xCalcSkew(OFFSET(C1233,-M1233,0),J1233-OFFSET(C1233,-M1233+1,0),b)/100)</f>
        <v/>
      </c>
      <c r="AE1233" s="0" t="n">
        <f aca="false">D1233*F1233*10000*-1</f>
        <v>-0</v>
      </c>
      <c r="AF1233" s="0" t="n">
        <f aca="false">I1233*K1233*10000*-1</f>
        <v>-0</v>
      </c>
      <c r="AG1233" s="0" t="n">
        <f aca="false">AE1233+AF1233</f>
        <v>-0</v>
      </c>
    </row>
    <row r="1234" customFormat="false" ht="12.75" hidden="false" customHeight="false" outlineLevel="0" collapsed="false">
      <c r="C1234" s="272" t="n">
        <f aca="false">D1265+I1265</f>
        <v>0</v>
      </c>
      <c r="D1234" s="265"/>
      <c r="E1234" s="266"/>
      <c r="F1234" s="266"/>
      <c r="G1234" s="267"/>
      <c r="I1234" s="265"/>
      <c r="J1234" s="266"/>
      <c r="K1234" s="266"/>
      <c r="L1234" s="268"/>
      <c r="M1234" s="247" t="n">
        <f aca="false">M1233+1</f>
        <v>5</v>
      </c>
      <c r="N1234" s="175" t="str">
        <f aca="true">IF(D1234="","",xEURO(OFFSET(C1234,-M1234+1,0),E1234,OFFSET(C1234,-M1234+2,0),OFFSET(C1234,-M1234+2,0),OFFSET(C1234,-M1234+3,0)+AB1234,OFFSET(C1234,-M1234+4,0),0,1)*D1234)</f>
        <v/>
      </c>
      <c r="O1234" s="235" t="str">
        <f aca="true">IF(D1234="","",xEURO(OFFSET(C1234,-M1234+1,0),E1234,OFFSET(C1234,-M1234+2,0),OFFSET(C1234,-M1234+2,0),OFFSET(C1234,-M1234+3,0)+AB1234,OFFSET(C1234,-M1234+4,0),0,0))</f>
        <v/>
      </c>
      <c r="P1234" s="175" t="str">
        <f aca="false">IF(D1234="","",(O1234-F1234)*D1234*10)</f>
        <v/>
      </c>
      <c r="Q1234" s="175" t="str">
        <f aca="true">IF(D1234="","",xEURO(OFFSET(C1234,-M1234+1,0),E1234,OFFSET(C1234,-M1234+2,0),OFFSET(C1234,-M1234+2,0),OFFSET(C1234,-M1234+3,0)+AB1234,OFFSET(C1234,-M1234+4,0),0,2)/10*D1234)</f>
        <v/>
      </c>
      <c r="R1234" s="248" t="str">
        <f aca="true">IF(D1234="","",xEURO(OFFSET(C1234,-M1234+1,0),E1234,OFFSET(C1234,-M1234+2,0),OFFSET(C1234,-M1234+2,0),OFFSET(C1234,-M1234+3,0)+AB1234,OFFSET(C1234,-M1234+4,0),0,3)/100*D1234*10000)</f>
        <v/>
      </c>
      <c r="S1234" s="248" t="str">
        <f aca="true">IF(D1234="","",xEURO(OFFSET(C1234,-M1234+1,0),E1234,OFFSET(C1234,-M1234+2,0),OFFSET(C1234,-M1234+2,0),OFFSET(C1234,-M1234+3,0)+AB1234,OFFSET(C1234,-M1234+4,0),0,5)/365.25*D1234*10000)</f>
        <v/>
      </c>
      <c r="U1234" s="175" t="str">
        <f aca="true">IF(I1234="","",xEURO(OFFSET(C1234,-M1234+1,0),J1234,OFFSET(C1234,-M1234+2,0),OFFSET(C1234,-M1234+2,0),OFFSET(C1234,-M1234+3,0)+AC1234,OFFSET(C1234,-M1234+4,0),1,1)*I1234)</f>
        <v/>
      </c>
      <c r="V1234" s="235" t="str">
        <f aca="true">IF(I1234="","",xEURO(OFFSET(C1234,-M1234+1,0),J1234,OFFSET(C1234,-M1234+2,0),OFFSET(C1234,-M1234+2,0),OFFSET(C1234,-M1234+3,0)+AC1234,OFFSET(C1234,-M1234+4,0),1,0))</f>
        <v/>
      </c>
      <c r="W1234" s="175" t="str">
        <f aca="false">IF(I1234="","",(V1234-K1234)*I1234*10)</f>
        <v/>
      </c>
      <c r="X1234" s="175" t="str">
        <f aca="true">IF(I1234="","",xEURO(OFFSET(C1234,-M1234+1,0),J1234,OFFSET(C1234,-M1234+2,0),OFFSET(C1234,-M1234+2,0),OFFSET(C1234,-M1234+3,0)+AC1234,OFFSET(C1234,-M1234+4,0),1,2)/10*I1234)</f>
        <v/>
      </c>
      <c r="Y1234" s="248" t="str">
        <f aca="true">IF(I1234="","",xEURO(OFFSET(C1234,-M1234+1,0),J1234,OFFSET(C1234,-M1234+2,0),OFFSET(C1234,-M1234+2,0),OFFSET(C1234,-M1234+3,0)+AC1234,OFFSET(C1234,-M1234+4,0),1,3)/100*I1234*10000)</f>
        <v/>
      </c>
      <c r="Z1234" s="248" t="str">
        <f aca="true">IF(I1234="","",xEURO(OFFSET(C1234,-M1234+1,0),J1234,OFFSET(C1234,-M1234+2,0),OFFSET(C1234,-M1234+2,0),OFFSET(C1234,-M1234+3,0)+AC1234,OFFSET(C1234,-M1234+4,0),1,5)/365.25*I1234*10000)</f>
        <v/>
      </c>
      <c r="AB1234" s="249" t="str">
        <f aca="true">IF(D1234="","",xCalcSkew(OFFSET(C1234,-M1234,0),E1234-OFFSET(C1234,-M1234+1,0),b)/100)</f>
        <v/>
      </c>
      <c r="AC1234" s="249" t="str">
        <f aca="true">IF(I1234="","",xCalcSkew(OFFSET(C1234,-M1234,0),J1234-OFFSET(C1234,-M1234+1,0),b)/100)</f>
        <v/>
      </c>
      <c r="AE1234" s="0" t="n">
        <f aca="false">D1234*F1234*10000*-1</f>
        <v>-0</v>
      </c>
      <c r="AF1234" s="0" t="n">
        <f aca="false">I1234*K1234*10000*-1</f>
        <v>-0</v>
      </c>
      <c r="AG1234" s="0" t="n">
        <f aca="false">AE1234+AF1234</f>
        <v>-0</v>
      </c>
    </row>
    <row r="1235" customFormat="false" ht="12.75" hidden="false" customHeight="false" outlineLevel="0" collapsed="false">
      <c r="C1235" s="272" t="n">
        <f aca="false">N1265+U1265</f>
        <v>0</v>
      </c>
      <c r="D1235" s="265"/>
      <c r="E1235" s="266"/>
      <c r="F1235" s="266"/>
      <c r="G1235" s="267"/>
      <c r="I1235" s="265"/>
      <c r="J1235" s="266"/>
      <c r="K1235" s="266"/>
      <c r="L1235" s="268"/>
      <c r="M1235" s="247" t="n">
        <f aca="false">M1234+1</f>
        <v>6</v>
      </c>
      <c r="N1235" s="175" t="str">
        <f aca="true">IF(D1235="","",xEURO(OFFSET(C1235,-M1235+1,0),E1235,OFFSET(C1235,-M1235+2,0),OFFSET(C1235,-M1235+2,0),OFFSET(C1235,-M1235+3,0)+AB1235,OFFSET(C1235,-M1235+4,0),0,1)*D1235)</f>
        <v/>
      </c>
      <c r="O1235" s="235" t="str">
        <f aca="true">IF(D1235="","",xEURO(OFFSET(C1235,-M1235+1,0),E1235,OFFSET(C1235,-M1235+2,0),OFFSET(C1235,-M1235+2,0),OFFSET(C1235,-M1235+3,0)+AB1235,OFFSET(C1235,-M1235+4,0),0,0))</f>
        <v/>
      </c>
      <c r="P1235" s="175" t="str">
        <f aca="false">IF(D1235="","",(O1235-F1235)*D1235*10)</f>
        <v/>
      </c>
      <c r="Q1235" s="175" t="str">
        <f aca="true">IF(D1235="","",xEURO(OFFSET(C1235,-M1235+1,0),E1235,OFFSET(C1235,-M1235+2,0),OFFSET(C1235,-M1235+2,0),OFFSET(C1235,-M1235+3,0)+AB1235,OFFSET(C1235,-M1235+4,0),0,2)/10*D1235)</f>
        <v/>
      </c>
      <c r="R1235" s="248" t="str">
        <f aca="true">IF(D1235="","",xEURO(OFFSET(C1235,-M1235+1,0),E1235,OFFSET(C1235,-M1235+2,0),OFFSET(C1235,-M1235+2,0),OFFSET(C1235,-M1235+3,0)+AB1235,OFFSET(C1235,-M1235+4,0),0,3)/100*D1235*10000)</f>
        <v/>
      </c>
      <c r="S1235" s="248" t="str">
        <f aca="true">IF(D1235="","",xEURO(OFFSET(C1235,-M1235+1,0),E1235,OFFSET(C1235,-M1235+2,0),OFFSET(C1235,-M1235+2,0),OFFSET(C1235,-M1235+3,0)+AB1235,OFFSET(C1235,-M1235+4,0),0,5)/365.25*D1235*10000)</f>
        <v/>
      </c>
      <c r="U1235" s="175" t="str">
        <f aca="true">IF(I1235="","",xEURO(OFFSET(C1235,-M1235+1,0),J1235,OFFSET(C1235,-M1235+2,0),OFFSET(C1235,-M1235+2,0),OFFSET(C1235,-M1235+3,0)+AC1235,OFFSET(C1235,-M1235+4,0),1,1)*I1235)</f>
        <v/>
      </c>
      <c r="V1235" s="235" t="str">
        <f aca="true">IF(I1235="","",xEURO(OFFSET(C1235,-M1235+1,0),J1235,OFFSET(C1235,-M1235+2,0),OFFSET(C1235,-M1235+2,0),OFFSET(C1235,-M1235+3,0)+AC1235,OFFSET(C1235,-M1235+4,0),1,0))</f>
        <v/>
      </c>
      <c r="W1235" s="175" t="str">
        <f aca="false">IF(I1235="","",(V1235-K1235)*I1235*10)</f>
        <v/>
      </c>
      <c r="X1235" s="175" t="str">
        <f aca="true">IF(I1235="","",xEURO(OFFSET(C1235,-M1235+1,0),J1235,OFFSET(C1235,-M1235+2,0),OFFSET(C1235,-M1235+2,0),OFFSET(C1235,-M1235+3,0)+AC1235,OFFSET(C1235,-M1235+4,0),1,2)/10*I1235)</f>
        <v/>
      </c>
      <c r="Y1235" s="248" t="str">
        <f aca="true">IF(I1235="","",xEURO(OFFSET(C1235,-M1235+1,0),J1235,OFFSET(C1235,-M1235+2,0),OFFSET(C1235,-M1235+2,0),OFFSET(C1235,-M1235+3,0)+AC1235,OFFSET(C1235,-M1235+4,0),1,3)/100*I1235*10000)</f>
        <v/>
      </c>
      <c r="Z1235" s="248" t="str">
        <f aca="true">IF(I1235="","",xEURO(OFFSET(C1235,-M1235+1,0),J1235,OFFSET(C1235,-M1235+2,0),OFFSET(C1235,-M1235+2,0),OFFSET(C1235,-M1235+3,0)+AC1235,OFFSET(C1235,-M1235+4,0),1,5)/365.25*I1235*10000)</f>
        <v/>
      </c>
      <c r="AB1235" s="249" t="str">
        <f aca="true">IF(D1235="","",xCalcSkew(OFFSET(C1235,-M1235,0),E1235-OFFSET(C1235,-M1235+1,0),b)/100)</f>
        <v/>
      </c>
      <c r="AC1235" s="249" t="str">
        <f aca="true">IF(I1235="","",xCalcSkew(OFFSET(C1235,-M1235,0),J1235-OFFSET(C1235,-M1235+1,0),b)/100)</f>
        <v/>
      </c>
      <c r="AE1235" s="0" t="n">
        <f aca="false">D1235*F1235*10000*-1</f>
        <v>-0</v>
      </c>
      <c r="AF1235" s="0" t="n">
        <f aca="false">I1235*K1235*10000*-1</f>
        <v>-0</v>
      </c>
      <c r="AG1235" s="0" t="n">
        <f aca="false">AE1235+AF1235</f>
        <v>-0</v>
      </c>
    </row>
    <row r="1236" customFormat="false" ht="12.75" hidden="false" customHeight="false" outlineLevel="0" collapsed="false">
      <c r="C1236" s="273" t="n">
        <f aca="false">Q1265+X1265</f>
        <v>0</v>
      </c>
      <c r="D1236" s="265"/>
      <c r="E1236" s="266"/>
      <c r="F1236" s="266"/>
      <c r="G1236" s="267"/>
      <c r="I1236" s="265"/>
      <c r="J1236" s="266"/>
      <c r="K1236" s="266"/>
      <c r="L1236" s="268"/>
      <c r="M1236" s="247" t="n">
        <f aca="false">M1235+1</f>
        <v>7</v>
      </c>
      <c r="N1236" s="175" t="str">
        <f aca="true">IF(D1236="","",xEURO(OFFSET(C1236,-M1236+1,0),E1236,OFFSET(C1236,-M1236+2,0),OFFSET(C1236,-M1236+2,0),OFFSET(C1236,-M1236+3,0)+AB1236,OFFSET(C1236,-M1236+4,0),0,1)*D1236)</f>
        <v/>
      </c>
      <c r="O1236" s="235" t="str">
        <f aca="true">IF(D1236="","",xEURO(OFFSET(C1236,-M1236+1,0),E1236,OFFSET(C1236,-M1236+2,0),OFFSET(C1236,-M1236+2,0),OFFSET(C1236,-M1236+3,0)+AB1236,OFFSET(C1236,-M1236+4,0),0,0))</f>
        <v/>
      </c>
      <c r="P1236" s="175" t="str">
        <f aca="false">IF(D1236="","",(O1236-F1236)*D1236*10)</f>
        <v/>
      </c>
      <c r="Q1236" s="175" t="str">
        <f aca="true">IF(D1236="","",xEURO(OFFSET(C1236,-M1236+1,0),E1236,OFFSET(C1236,-M1236+2,0),OFFSET(C1236,-M1236+2,0),OFFSET(C1236,-M1236+3,0)+AB1236,OFFSET(C1236,-M1236+4,0),0,2)/10*D1236)</f>
        <v/>
      </c>
      <c r="R1236" s="248" t="str">
        <f aca="true">IF(D1236="","",xEURO(OFFSET(C1236,-M1236+1,0),E1236,OFFSET(C1236,-M1236+2,0),OFFSET(C1236,-M1236+2,0),OFFSET(C1236,-M1236+3,0)+AB1236,OFFSET(C1236,-M1236+4,0),0,3)/100*D1236*10000)</f>
        <v/>
      </c>
      <c r="S1236" s="248" t="str">
        <f aca="true">IF(D1236="","",xEURO(OFFSET(C1236,-M1236+1,0),E1236,OFFSET(C1236,-M1236+2,0),OFFSET(C1236,-M1236+2,0),OFFSET(C1236,-M1236+3,0)+AB1236,OFFSET(C1236,-M1236+4,0),0,5)/365.25*D1236*10000)</f>
        <v/>
      </c>
      <c r="U1236" s="175" t="str">
        <f aca="true">IF(I1236="","",xEURO(OFFSET(C1236,-M1236+1,0),J1236,OFFSET(C1236,-M1236+2,0),OFFSET(C1236,-M1236+2,0),OFFSET(C1236,-M1236+3,0)+AC1236,OFFSET(C1236,-M1236+4,0),1,1)*I1236)</f>
        <v/>
      </c>
      <c r="V1236" s="235" t="str">
        <f aca="true">IF(I1236="","",xEURO(OFFSET(C1236,-M1236+1,0),J1236,OFFSET(C1236,-M1236+2,0),OFFSET(C1236,-M1236+2,0),OFFSET(C1236,-M1236+3,0)+AC1236,OFFSET(C1236,-M1236+4,0),1,0))</f>
        <v/>
      </c>
      <c r="W1236" s="175" t="str">
        <f aca="false">IF(I1236="","",(V1236-K1236)*I1236*10)</f>
        <v/>
      </c>
      <c r="X1236" s="175" t="str">
        <f aca="true">IF(I1236="","",xEURO(OFFSET(C1236,-M1236+1,0),J1236,OFFSET(C1236,-M1236+2,0),OFFSET(C1236,-M1236+2,0),OFFSET(C1236,-M1236+3,0)+AC1236,OFFSET(C1236,-M1236+4,0),1,2)/10*I1236)</f>
        <v/>
      </c>
      <c r="Y1236" s="248" t="str">
        <f aca="true">IF(I1236="","",xEURO(OFFSET(C1236,-M1236+1,0),J1236,OFFSET(C1236,-M1236+2,0),OFFSET(C1236,-M1236+2,0),OFFSET(C1236,-M1236+3,0)+AC1236,OFFSET(C1236,-M1236+4,0),1,3)/100*I1236*10000)</f>
        <v/>
      </c>
      <c r="Z1236" s="248" t="str">
        <f aca="true">IF(I1236="","",xEURO(OFFSET(C1236,-M1236+1,0),J1236,OFFSET(C1236,-M1236+2,0),OFFSET(C1236,-M1236+2,0),OFFSET(C1236,-M1236+3,0)+AC1236,OFFSET(C1236,-M1236+4,0),1,5)/365.25*I1236*10000)</f>
        <v/>
      </c>
      <c r="AB1236" s="249" t="str">
        <f aca="true">IF(D1236="","",xCalcSkew(OFFSET(C1236,-M1236,0),E1236-OFFSET(C1236,-M1236+1,0),b)/100)</f>
        <v/>
      </c>
      <c r="AC1236" s="249" t="str">
        <f aca="true">IF(I1236="","",xCalcSkew(OFFSET(C1236,-M1236,0),J1236-OFFSET(C1236,-M1236+1,0),b)/100)</f>
        <v/>
      </c>
      <c r="AE1236" s="0" t="n">
        <f aca="false">D1236*F1236*10000*-1</f>
        <v>-0</v>
      </c>
      <c r="AF1236" s="0" t="n">
        <f aca="false">I1236*K1236*10000*-1</f>
        <v>-0</v>
      </c>
      <c r="AG1236" s="0" t="n">
        <f aca="false">AE1236+AF1236</f>
        <v>-0</v>
      </c>
    </row>
    <row r="1237" customFormat="false" ht="12.75" hidden="false" customHeight="false" outlineLevel="0" collapsed="false">
      <c r="C1237" s="272" t="n">
        <f aca="false">R1265+Y1265</f>
        <v>0</v>
      </c>
      <c r="D1237" s="265"/>
      <c r="E1237" s="266"/>
      <c r="F1237" s="266"/>
      <c r="G1237" s="267"/>
      <c r="I1237" s="265"/>
      <c r="J1237" s="266"/>
      <c r="K1237" s="266"/>
      <c r="L1237" s="268"/>
      <c r="M1237" s="247" t="n">
        <f aca="false">M1236+1</f>
        <v>8</v>
      </c>
      <c r="N1237" s="175" t="str">
        <f aca="true">IF(D1237="","",xEURO(OFFSET(C1237,-M1237+1,0),E1237,OFFSET(C1237,-M1237+2,0),OFFSET(C1237,-M1237+2,0),OFFSET(C1237,-M1237+3,0)+AB1237,OFFSET(C1237,-M1237+4,0),0,1)*D1237)</f>
        <v/>
      </c>
      <c r="O1237" s="235" t="str">
        <f aca="true">IF(D1237="","",xEURO(OFFSET(C1237,-M1237+1,0),E1237,OFFSET(C1237,-M1237+2,0),OFFSET(C1237,-M1237+2,0),OFFSET(C1237,-M1237+3,0)+AB1237,OFFSET(C1237,-M1237+4,0),0,0))</f>
        <v/>
      </c>
      <c r="P1237" s="175" t="str">
        <f aca="false">IF(D1237="","",(O1237-F1237)*D1237*10)</f>
        <v/>
      </c>
      <c r="Q1237" s="175" t="str">
        <f aca="true">IF(D1237="","",xEURO(OFFSET(C1237,-M1237+1,0),E1237,OFFSET(C1237,-M1237+2,0),OFFSET(C1237,-M1237+2,0),OFFSET(C1237,-M1237+3,0)+AB1237,OFFSET(C1237,-M1237+4,0),0,2)/10*D1237)</f>
        <v/>
      </c>
      <c r="R1237" s="248" t="str">
        <f aca="true">IF(D1237="","",xEURO(OFFSET(C1237,-M1237+1,0),E1237,OFFSET(C1237,-M1237+2,0),OFFSET(C1237,-M1237+2,0),OFFSET(C1237,-M1237+3,0)+AB1237,OFFSET(C1237,-M1237+4,0),0,3)/100*D1237*10000)</f>
        <v/>
      </c>
      <c r="S1237" s="248" t="str">
        <f aca="true">IF(D1237="","",xEURO(OFFSET(C1237,-M1237+1,0),E1237,OFFSET(C1237,-M1237+2,0),OFFSET(C1237,-M1237+2,0),OFFSET(C1237,-M1237+3,0)+AB1237,OFFSET(C1237,-M1237+4,0),0,5)/365.25*D1237*10000)</f>
        <v/>
      </c>
      <c r="U1237" s="175" t="str">
        <f aca="true">IF(I1237="","",xEURO(OFFSET(C1237,-M1237+1,0),J1237,OFFSET(C1237,-M1237+2,0),OFFSET(C1237,-M1237+2,0),OFFSET(C1237,-M1237+3,0)+AC1237,OFFSET(C1237,-M1237+4,0),1,1)*I1237)</f>
        <v/>
      </c>
      <c r="V1237" s="235" t="str">
        <f aca="true">IF(I1237="","",xEURO(OFFSET(C1237,-M1237+1,0),J1237,OFFSET(C1237,-M1237+2,0),OFFSET(C1237,-M1237+2,0),OFFSET(C1237,-M1237+3,0)+AC1237,OFFSET(C1237,-M1237+4,0),1,0))</f>
        <v/>
      </c>
      <c r="W1237" s="175" t="str">
        <f aca="false">IF(I1237="","",(V1237-K1237)*I1237*10)</f>
        <v/>
      </c>
      <c r="X1237" s="175" t="str">
        <f aca="true">IF(I1237="","",xEURO(OFFSET(C1237,-M1237+1,0),J1237,OFFSET(C1237,-M1237+2,0),OFFSET(C1237,-M1237+2,0),OFFSET(C1237,-M1237+3,0)+AC1237,OFFSET(C1237,-M1237+4,0),1,2)/10*I1237)</f>
        <v/>
      </c>
      <c r="Y1237" s="248" t="str">
        <f aca="true">IF(I1237="","",xEURO(OFFSET(C1237,-M1237+1,0),J1237,OFFSET(C1237,-M1237+2,0),OFFSET(C1237,-M1237+2,0),OFFSET(C1237,-M1237+3,0)+AC1237,OFFSET(C1237,-M1237+4,0),1,3)/100*I1237*10000)</f>
        <v/>
      </c>
      <c r="Z1237" s="248" t="str">
        <f aca="true">IF(I1237="","",xEURO(OFFSET(C1237,-M1237+1,0),J1237,OFFSET(C1237,-M1237+2,0),OFFSET(C1237,-M1237+2,0),OFFSET(C1237,-M1237+3,0)+AC1237,OFFSET(C1237,-M1237+4,0),1,5)/365.25*I1237*10000)</f>
        <v/>
      </c>
      <c r="AB1237" s="249" t="str">
        <f aca="true">IF(D1237="","",xCalcSkew(OFFSET(C1237,-M1237,0),E1237-OFFSET(C1237,-M1237+1,0),b)/100)</f>
        <v/>
      </c>
      <c r="AC1237" s="249" t="str">
        <f aca="true">IF(I1237="","",xCalcSkew(OFFSET(C1237,-M1237,0),J1237-OFFSET(C1237,-M1237+1,0),b)/100)</f>
        <v/>
      </c>
      <c r="AE1237" s="0" t="n">
        <f aca="false">D1237*F1237*10000*-1</f>
        <v>-0</v>
      </c>
      <c r="AF1237" s="0" t="n">
        <f aca="false">I1237*K1237*10000*-1</f>
        <v>-0</v>
      </c>
      <c r="AG1237" s="0" t="n">
        <f aca="false">AE1237+AF1237</f>
        <v>-0</v>
      </c>
    </row>
    <row r="1238" customFormat="false" ht="12.75" hidden="false" customHeight="false" outlineLevel="0" collapsed="false">
      <c r="C1238" s="272" t="n">
        <f aca="false">S1265+Z1265</f>
        <v>0</v>
      </c>
      <c r="D1238" s="265"/>
      <c r="E1238" s="266"/>
      <c r="F1238" s="266"/>
      <c r="G1238" s="267"/>
      <c r="I1238" s="265"/>
      <c r="J1238" s="266"/>
      <c r="K1238" s="266"/>
      <c r="L1238" s="268"/>
      <c r="M1238" s="247" t="n">
        <f aca="false">M1237+1</f>
        <v>9</v>
      </c>
      <c r="N1238" s="175" t="str">
        <f aca="true">IF(D1238="","",xEURO(OFFSET(C1238,-M1238+1,0),E1238,OFFSET(C1238,-M1238+2,0),OFFSET(C1238,-M1238+2,0),OFFSET(C1238,-M1238+3,0)+AB1238,OFFSET(C1238,-M1238+4,0),0,1)*D1238)</f>
        <v/>
      </c>
      <c r="O1238" s="235" t="str">
        <f aca="true">IF(D1238="","",xEURO(OFFSET(C1238,-M1238+1,0),E1238,OFFSET(C1238,-M1238+2,0),OFFSET(C1238,-M1238+2,0),OFFSET(C1238,-M1238+3,0)+AB1238,OFFSET(C1238,-M1238+4,0),0,0))</f>
        <v/>
      </c>
      <c r="P1238" s="175" t="str">
        <f aca="false">IF(D1238="","",(O1238-F1238)*D1238*10)</f>
        <v/>
      </c>
      <c r="Q1238" s="175" t="str">
        <f aca="true">IF(D1238="","",xEURO(OFFSET(C1238,-M1238+1,0),E1238,OFFSET(C1238,-M1238+2,0),OFFSET(C1238,-M1238+2,0),OFFSET(C1238,-M1238+3,0)+AB1238,OFFSET(C1238,-M1238+4,0),0,2)/10*D1238)</f>
        <v/>
      </c>
      <c r="R1238" s="248" t="str">
        <f aca="true">IF(D1238="","",xEURO(OFFSET(C1238,-M1238+1,0),E1238,OFFSET(C1238,-M1238+2,0),OFFSET(C1238,-M1238+2,0),OFFSET(C1238,-M1238+3,0)+AB1238,OFFSET(C1238,-M1238+4,0),0,3)/100*D1238*10000)</f>
        <v/>
      </c>
      <c r="S1238" s="248" t="str">
        <f aca="true">IF(D1238="","",xEURO(OFFSET(C1238,-M1238+1,0),E1238,OFFSET(C1238,-M1238+2,0),OFFSET(C1238,-M1238+2,0),OFFSET(C1238,-M1238+3,0)+AB1238,OFFSET(C1238,-M1238+4,0),0,5)/365.25*D1238*10000)</f>
        <v/>
      </c>
      <c r="U1238" s="175" t="str">
        <f aca="true">IF(I1238="","",xEURO(OFFSET(C1238,-M1238+1,0),J1238,OFFSET(C1238,-M1238+2,0),OFFSET(C1238,-M1238+2,0),OFFSET(C1238,-M1238+3,0)+AC1238,OFFSET(C1238,-M1238+4,0),1,1)*I1238)</f>
        <v/>
      </c>
      <c r="V1238" s="235" t="str">
        <f aca="true">IF(I1238="","",xEURO(OFFSET(C1238,-M1238+1,0),J1238,OFFSET(C1238,-M1238+2,0),OFFSET(C1238,-M1238+2,0),OFFSET(C1238,-M1238+3,0)+AC1238,OFFSET(C1238,-M1238+4,0),1,0))</f>
        <v/>
      </c>
      <c r="W1238" s="175" t="str">
        <f aca="false">IF(I1238="","",(V1238-K1238)*I1238*10)</f>
        <v/>
      </c>
      <c r="X1238" s="175" t="str">
        <f aca="true">IF(I1238="","",xEURO(OFFSET(C1238,-M1238+1,0),J1238,OFFSET(C1238,-M1238+2,0),OFFSET(C1238,-M1238+2,0),OFFSET(C1238,-M1238+3,0)+AC1238,OFFSET(C1238,-M1238+4,0),1,2)/10*I1238)</f>
        <v/>
      </c>
      <c r="Y1238" s="248" t="str">
        <f aca="true">IF(I1238="","",xEURO(OFFSET(C1238,-M1238+1,0),J1238,OFFSET(C1238,-M1238+2,0),OFFSET(C1238,-M1238+2,0),OFFSET(C1238,-M1238+3,0)+AC1238,OFFSET(C1238,-M1238+4,0),1,3)/100*I1238*10000)</f>
        <v/>
      </c>
      <c r="Z1238" s="248" t="str">
        <f aca="true">IF(I1238="","",xEURO(OFFSET(C1238,-M1238+1,0),J1238,OFFSET(C1238,-M1238+2,0),OFFSET(C1238,-M1238+2,0),OFFSET(C1238,-M1238+3,0)+AC1238,OFFSET(C1238,-M1238+4,0),1,5)/365.25*I1238*10000)</f>
        <v/>
      </c>
      <c r="AB1238" s="249" t="str">
        <f aca="true">IF(D1238="","",xCalcSkew(OFFSET(C1238,-M1238,0),E1238-OFFSET(C1238,-M1238+1,0),b)/100)</f>
        <v/>
      </c>
      <c r="AC1238" s="249" t="str">
        <f aca="true">IF(I1238="","",xCalcSkew(OFFSET(C1238,-M1238,0),J1238-OFFSET(C1238,-M1238+1,0),b)/100)</f>
        <v/>
      </c>
      <c r="AE1238" s="0" t="n">
        <f aca="false">D1238*F1238*10000*-1</f>
        <v>-0</v>
      </c>
      <c r="AF1238" s="0" t="n">
        <f aca="false">I1238*K1238*10000*-1</f>
        <v>-0</v>
      </c>
      <c r="AG1238" s="0" t="n">
        <f aca="false">AE1238+AF1238</f>
        <v>-0</v>
      </c>
    </row>
    <row r="1239" customFormat="false" ht="12.75" hidden="false" customHeight="false" outlineLevel="0" collapsed="false">
      <c r="C1239" s="272" t="n">
        <f aca="false">P1265+W1265</f>
        <v>0</v>
      </c>
      <c r="D1239" s="265"/>
      <c r="E1239" s="266"/>
      <c r="F1239" s="266"/>
      <c r="G1239" s="267"/>
      <c r="I1239" s="265"/>
      <c r="J1239" s="266"/>
      <c r="K1239" s="266"/>
      <c r="L1239" s="268"/>
      <c r="M1239" s="247" t="n">
        <f aca="false">M1238+1</f>
        <v>10</v>
      </c>
      <c r="N1239" s="175" t="str">
        <f aca="true">IF(D1239="","",xEURO(OFFSET(C1239,-M1239+1,0),E1239,OFFSET(C1239,-M1239+2,0),OFFSET(C1239,-M1239+2,0),OFFSET(C1239,-M1239+3,0)+AB1239,OFFSET(C1239,-M1239+4,0),0,1)*D1239)</f>
        <v/>
      </c>
      <c r="O1239" s="235" t="str">
        <f aca="true">IF(D1239="","",xEURO(OFFSET(C1239,-M1239+1,0),E1239,OFFSET(C1239,-M1239+2,0),OFFSET(C1239,-M1239+2,0),OFFSET(C1239,-M1239+3,0)+AB1239,OFFSET(C1239,-M1239+4,0),0,0))</f>
        <v/>
      </c>
      <c r="P1239" s="175" t="str">
        <f aca="false">IF(D1239="","",(O1239-F1239)*D1239*10)</f>
        <v/>
      </c>
      <c r="Q1239" s="175" t="str">
        <f aca="true">IF(D1239="","",xEURO(OFFSET(C1239,-M1239+1,0),E1239,OFFSET(C1239,-M1239+2,0),OFFSET(C1239,-M1239+2,0),OFFSET(C1239,-M1239+3,0)+AB1239,OFFSET(C1239,-M1239+4,0),0,2)/10*D1239)</f>
        <v/>
      </c>
      <c r="R1239" s="248" t="str">
        <f aca="true">IF(D1239="","",xEURO(OFFSET(C1239,-M1239+1,0),E1239,OFFSET(C1239,-M1239+2,0),OFFSET(C1239,-M1239+2,0),OFFSET(C1239,-M1239+3,0)+AB1239,OFFSET(C1239,-M1239+4,0),0,3)/100*D1239*10000)</f>
        <v/>
      </c>
      <c r="S1239" s="248" t="str">
        <f aca="true">IF(D1239="","",xEURO(OFFSET(C1239,-M1239+1,0),E1239,OFFSET(C1239,-M1239+2,0),OFFSET(C1239,-M1239+2,0),OFFSET(C1239,-M1239+3,0)+AB1239,OFFSET(C1239,-M1239+4,0),0,5)/365.25*D1239*10000)</f>
        <v/>
      </c>
      <c r="U1239" s="175" t="str">
        <f aca="true">IF(I1239="","",xEURO(OFFSET(C1239,-M1239+1,0),J1239,OFFSET(C1239,-M1239+2,0),OFFSET(C1239,-M1239+2,0),OFFSET(C1239,-M1239+3,0)+AC1239,OFFSET(C1239,-M1239+4,0),1,1)*I1239)</f>
        <v/>
      </c>
      <c r="V1239" s="235" t="str">
        <f aca="true">IF(I1239="","",xEURO(OFFSET(C1239,-M1239+1,0),J1239,OFFSET(C1239,-M1239+2,0),OFFSET(C1239,-M1239+2,0),OFFSET(C1239,-M1239+3,0)+AC1239,OFFSET(C1239,-M1239+4,0),1,0))</f>
        <v/>
      </c>
      <c r="W1239" s="175" t="str">
        <f aca="false">IF(I1239="","",(V1239-K1239)*I1239*10)</f>
        <v/>
      </c>
      <c r="X1239" s="175" t="str">
        <f aca="true">IF(I1239="","",xEURO(OFFSET(C1239,-M1239+1,0),J1239,OFFSET(C1239,-M1239+2,0),OFFSET(C1239,-M1239+2,0),OFFSET(C1239,-M1239+3,0)+AC1239,OFFSET(C1239,-M1239+4,0),1,2)/10*I1239)</f>
        <v/>
      </c>
      <c r="Y1239" s="248" t="str">
        <f aca="true">IF(I1239="","",xEURO(OFFSET(C1239,-M1239+1,0),J1239,OFFSET(C1239,-M1239+2,0),OFFSET(C1239,-M1239+2,0),OFFSET(C1239,-M1239+3,0)+AC1239,OFFSET(C1239,-M1239+4,0),1,3)/100*I1239*10000)</f>
        <v/>
      </c>
      <c r="Z1239" s="248" t="str">
        <f aca="true">IF(I1239="","",xEURO(OFFSET(C1239,-M1239+1,0),J1239,OFFSET(C1239,-M1239+2,0),OFFSET(C1239,-M1239+2,0),OFFSET(C1239,-M1239+3,0)+AC1239,OFFSET(C1239,-M1239+4,0),1,5)/365.25*I1239*10000)</f>
        <v/>
      </c>
      <c r="AB1239" s="249" t="str">
        <f aca="true">IF(D1239="","",xCalcSkew(OFFSET(C1239,-M1239,0),E1239-OFFSET(C1239,-M1239+1,0),b)/100)</f>
        <v/>
      </c>
      <c r="AC1239" s="249" t="str">
        <f aca="true">IF(I1239="","",xCalcSkew(OFFSET(C1239,-M1239,0),J1239-OFFSET(C1239,-M1239+1,0),b)/100)</f>
        <v/>
      </c>
      <c r="AE1239" s="0" t="n">
        <f aca="false">D1239*F1239*10000*-1</f>
        <v>-0</v>
      </c>
      <c r="AF1239" s="0" t="n">
        <f aca="false">I1239*K1239*10000*-1</f>
        <v>-0</v>
      </c>
      <c r="AG1239" s="0" t="n">
        <f aca="false">AE1239+AF1239</f>
        <v>-0</v>
      </c>
    </row>
    <row r="1240" customFormat="false" ht="12.75" hidden="false" customHeight="false" outlineLevel="0" collapsed="false">
      <c r="D1240" s="265"/>
      <c r="E1240" s="266"/>
      <c r="F1240" s="266"/>
      <c r="G1240" s="267"/>
      <c r="I1240" s="265"/>
      <c r="J1240" s="266"/>
      <c r="K1240" s="266"/>
      <c r="L1240" s="268"/>
      <c r="M1240" s="247" t="n">
        <f aca="false">M1239+1</f>
        <v>11</v>
      </c>
      <c r="N1240" s="175" t="str">
        <f aca="true">IF(D1240="","",xEURO(OFFSET(C1240,-M1240+1,0),E1240,OFFSET(C1240,-M1240+2,0),OFFSET(C1240,-M1240+2,0),OFFSET(C1240,-M1240+3,0)+AB1240,OFFSET(C1240,-M1240+4,0),0,1)*D1240)</f>
        <v/>
      </c>
      <c r="O1240" s="235" t="str">
        <f aca="true">IF(D1240="","",xEURO(OFFSET(C1240,-M1240+1,0),E1240,OFFSET(C1240,-M1240+2,0),OFFSET(C1240,-M1240+2,0),OFFSET(C1240,-M1240+3,0)+AB1240,OFFSET(C1240,-M1240+4,0),0,0))</f>
        <v/>
      </c>
      <c r="P1240" s="175" t="str">
        <f aca="false">IF(D1240="","",(O1240-F1240)*D1240*10)</f>
        <v/>
      </c>
      <c r="Q1240" s="175" t="str">
        <f aca="true">IF(D1240="","",xEURO(OFFSET(C1240,-M1240+1,0),E1240,OFFSET(C1240,-M1240+2,0),OFFSET(C1240,-M1240+2,0),OFFSET(C1240,-M1240+3,0)+AB1240,OFFSET(C1240,-M1240+4,0),0,2)/10*D1240)</f>
        <v/>
      </c>
      <c r="R1240" s="248" t="str">
        <f aca="true">IF(D1240="","",xEURO(OFFSET(C1240,-M1240+1,0),E1240,OFFSET(C1240,-M1240+2,0),OFFSET(C1240,-M1240+2,0),OFFSET(C1240,-M1240+3,0)+AB1240,OFFSET(C1240,-M1240+4,0),0,3)/100*D1240*10000)</f>
        <v/>
      </c>
      <c r="S1240" s="248" t="str">
        <f aca="true">IF(D1240="","",xEURO(OFFSET(C1240,-M1240+1,0),E1240,OFFSET(C1240,-M1240+2,0),OFFSET(C1240,-M1240+2,0),OFFSET(C1240,-M1240+3,0)+AB1240,OFFSET(C1240,-M1240+4,0),0,5)/365.25*D1240*10000)</f>
        <v/>
      </c>
      <c r="U1240" s="175" t="str">
        <f aca="true">IF(I1240="","",xEURO(OFFSET(C1240,-M1240+1,0),J1240,OFFSET(C1240,-M1240+2,0),OFFSET(C1240,-M1240+2,0),OFFSET(C1240,-M1240+3,0)+AC1240,OFFSET(C1240,-M1240+4,0),1,1)*I1240)</f>
        <v/>
      </c>
      <c r="V1240" s="235" t="str">
        <f aca="true">IF(I1240="","",xEURO(OFFSET(C1240,-M1240+1,0),J1240,OFFSET(C1240,-M1240+2,0),OFFSET(C1240,-M1240+2,0),OFFSET(C1240,-M1240+3,0)+AC1240,OFFSET(C1240,-M1240+4,0),1,0))</f>
        <v/>
      </c>
      <c r="W1240" s="175" t="str">
        <f aca="false">IF(I1240="","",(V1240-K1240)*I1240*10)</f>
        <v/>
      </c>
      <c r="X1240" s="175" t="str">
        <f aca="true">IF(I1240="","",xEURO(OFFSET(C1240,-M1240+1,0),J1240,OFFSET(C1240,-M1240+2,0),OFFSET(C1240,-M1240+2,0),OFFSET(C1240,-M1240+3,0)+AC1240,OFFSET(C1240,-M1240+4,0),1,2)/10*I1240)</f>
        <v/>
      </c>
      <c r="Y1240" s="248" t="str">
        <f aca="true">IF(I1240="","",xEURO(OFFSET(C1240,-M1240+1,0),J1240,OFFSET(C1240,-M1240+2,0),OFFSET(C1240,-M1240+2,0),OFFSET(C1240,-M1240+3,0)+AC1240,OFFSET(C1240,-M1240+4,0),1,3)/100*I1240*10000)</f>
        <v/>
      </c>
      <c r="Z1240" s="248" t="str">
        <f aca="true">IF(I1240="","",xEURO(OFFSET(C1240,-M1240+1,0),J1240,OFFSET(C1240,-M1240+2,0),OFFSET(C1240,-M1240+2,0),OFFSET(C1240,-M1240+3,0)+AC1240,OFFSET(C1240,-M1240+4,0),1,5)/365.25*I1240*10000)</f>
        <v/>
      </c>
      <c r="AB1240" s="249" t="str">
        <f aca="true">IF(D1240="","",xCalcSkew(OFFSET(C1240,-M1240,0),E1240-OFFSET(C1240,-M1240+1,0),b)/100)</f>
        <v/>
      </c>
      <c r="AC1240" s="249" t="str">
        <f aca="true">IF(I1240="","",xCalcSkew(OFFSET(C1240,-M1240,0),J1240-OFFSET(C1240,-M1240+1,0),b)/100)</f>
        <v/>
      </c>
      <c r="AE1240" s="0" t="n">
        <f aca="false">D1240*F1240*10000*-1</f>
        <v>-0</v>
      </c>
      <c r="AF1240" s="0" t="n">
        <f aca="false">I1240*K1240*10000*-1</f>
        <v>-0</v>
      </c>
      <c r="AG1240" s="0" t="n">
        <f aca="false">AE1240+AF1240</f>
        <v>-0</v>
      </c>
    </row>
    <row r="1241" customFormat="false" ht="12.75" hidden="false" customHeight="false" outlineLevel="0" collapsed="false">
      <c r="D1241" s="265"/>
      <c r="E1241" s="266"/>
      <c r="F1241" s="266"/>
      <c r="G1241" s="267"/>
      <c r="I1241" s="265"/>
      <c r="J1241" s="266"/>
      <c r="K1241" s="266"/>
      <c r="L1241" s="268"/>
      <c r="M1241" s="247" t="n">
        <f aca="false">M1240+1</f>
        <v>12</v>
      </c>
      <c r="N1241" s="175" t="str">
        <f aca="true">IF(D1241="","",xEURO(OFFSET(C1241,-M1241+1,0),E1241,OFFSET(C1241,-M1241+2,0),OFFSET(C1241,-M1241+2,0),OFFSET(C1241,-M1241+3,0)+AB1241,OFFSET(C1241,-M1241+4,0),0,1)*D1241)</f>
        <v/>
      </c>
      <c r="O1241" s="235" t="str">
        <f aca="true">IF(D1241="","",xEURO(OFFSET(C1241,-M1241+1,0),E1241,OFFSET(C1241,-M1241+2,0),OFFSET(C1241,-M1241+2,0),OFFSET(C1241,-M1241+3,0)+AB1241,OFFSET(C1241,-M1241+4,0),0,0))</f>
        <v/>
      </c>
      <c r="P1241" s="175" t="str">
        <f aca="false">IF(D1241="","",(O1241-F1241)*D1241*10)</f>
        <v/>
      </c>
      <c r="Q1241" s="175" t="str">
        <f aca="true">IF(D1241="","",xEURO(OFFSET(C1241,-M1241+1,0),E1241,OFFSET(C1241,-M1241+2,0),OFFSET(C1241,-M1241+2,0),OFFSET(C1241,-M1241+3,0)+AB1241,OFFSET(C1241,-M1241+4,0),0,2)/10*D1241)</f>
        <v/>
      </c>
      <c r="R1241" s="248" t="str">
        <f aca="true">IF(D1241="","",xEURO(OFFSET(C1241,-M1241+1,0),E1241,OFFSET(C1241,-M1241+2,0),OFFSET(C1241,-M1241+2,0),OFFSET(C1241,-M1241+3,0)+AB1241,OFFSET(C1241,-M1241+4,0),0,3)/100*D1241*10000)</f>
        <v/>
      </c>
      <c r="S1241" s="248" t="str">
        <f aca="true">IF(D1241="","",xEURO(OFFSET(C1241,-M1241+1,0),E1241,OFFSET(C1241,-M1241+2,0),OFFSET(C1241,-M1241+2,0),OFFSET(C1241,-M1241+3,0)+AB1241,OFFSET(C1241,-M1241+4,0),0,5)/365.25*D1241*10000)</f>
        <v/>
      </c>
      <c r="U1241" s="175" t="str">
        <f aca="true">IF(I1241="","",xEURO(OFFSET(C1241,-M1241+1,0),J1241,OFFSET(C1241,-M1241+2,0),OFFSET(C1241,-M1241+2,0),OFFSET(C1241,-M1241+3,0)+AC1241,OFFSET(C1241,-M1241+4,0),1,1)*I1241)</f>
        <v/>
      </c>
      <c r="V1241" s="235" t="str">
        <f aca="true">IF(I1241="","",xEURO(OFFSET(C1241,-M1241+1,0),J1241,OFFSET(C1241,-M1241+2,0),OFFSET(C1241,-M1241+2,0),OFFSET(C1241,-M1241+3,0)+AC1241,OFFSET(C1241,-M1241+4,0),1,0))</f>
        <v/>
      </c>
      <c r="W1241" s="175" t="str">
        <f aca="false">IF(I1241="","",(V1241-K1241)*I1241*10)</f>
        <v/>
      </c>
      <c r="X1241" s="175" t="str">
        <f aca="true">IF(I1241="","",xEURO(OFFSET(C1241,-M1241+1,0),J1241,OFFSET(C1241,-M1241+2,0),OFFSET(C1241,-M1241+2,0),OFFSET(C1241,-M1241+3,0)+AC1241,OFFSET(C1241,-M1241+4,0),1,2)/10*I1241)</f>
        <v/>
      </c>
      <c r="Y1241" s="248" t="str">
        <f aca="true">IF(I1241="","",xEURO(OFFSET(C1241,-M1241+1,0),J1241,OFFSET(C1241,-M1241+2,0),OFFSET(C1241,-M1241+2,0),OFFSET(C1241,-M1241+3,0)+AC1241,OFFSET(C1241,-M1241+4,0),1,3)/100*I1241*10000)</f>
        <v/>
      </c>
      <c r="Z1241" s="248" t="str">
        <f aca="true">IF(I1241="","",xEURO(OFFSET(C1241,-M1241+1,0),J1241,OFFSET(C1241,-M1241+2,0),OFFSET(C1241,-M1241+2,0),OFFSET(C1241,-M1241+3,0)+AC1241,OFFSET(C1241,-M1241+4,0),1,5)/365.25*I1241*10000)</f>
        <v/>
      </c>
      <c r="AB1241" s="249" t="str">
        <f aca="true">IF(D1241="","",xCalcSkew(OFFSET(C1241,-M1241,0),E1241-OFFSET(C1241,-M1241+1,0),b)/100)</f>
        <v/>
      </c>
      <c r="AC1241" s="249" t="str">
        <f aca="true">IF(I1241="","",xCalcSkew(OFFSET(C1241,-M1241,0),J1241-OFFSET(C1241,-M1241+1,0),b)/100)</f>
        <v/>
      </c>
      <c r="AE1241" s="0" t="n">
        <f aca="false">D1241*F1241*10000*-1</f>
        <v>-0</v>
      </c>
      <c r="AF1241" s="0" t="n">
        <f aca="false">I1241*K1241*10000*-1</f>
        <v>-0</v>
      </c>
      <c r="AG1241" s="0" t="n">
        <f aca="false">AE1241+AF1241</f>
        <v>-0</v>
      </c>
    </row>
    <row r="1242" customFormat="false" ht="12.75" hidden="false" customHeight="false" outlineLevel="0" collapsed="false">
      <c r="D1242" s="265"/>
      <c r="E1242" s="266"/>
      <c r="F1242" s="266"/>
      <c r="G1242" s="267"/>
      <c r="I1242" s="265"/>
      <c r="J1242" s="266"/>
      <c r="K1242" s="266"/>
      <c r="L1242" s="268"/>
      <c r="M1242" s="247" t="n">
        <f aca="false">M1241+1</f>
        <v>13</v>
      </c>
      <c r="N1242" s="175" t="str">
        <f aca="true">IF(D1242="","",xEURO(OFFSET(C1242,-M1242+1,0),E1242,OFFSET(C1242,-M1242+2,0),OFFSET(C1242,-M1242+2,0),OFFSET(C1242,-M1242+3,0)+AB1242,OFFSET(C1242,-M1242+4,0),0,1)*D1242)</f>
        <v/>
      </c>
      <c r="O1242" s="235" t="str">
        <f aca="true">IF(D1242="","",xEURO(OFFSET(C1242,-M1242+1,0),E1242,OFFSET(C1242,-M1242+2,0),OFFSET(C1242,-M1242+2,0),OFFSET(C1242,-M1242+3,0)+AB1242,OFFSET(C1242,-M1242+4,0),0,0))</f>
        <v/>
      </c>
      <c r="P1242" s="175" t="str">
        <f aca="false">IF(D1242="","",(O1242-F1242)*D1242*10)</f>
        <v/>
      </c>
      <c r="Q1242" s="175" t="str">
        <f aca="true">IF(D1242="","",xEURO(OFFSET(C1242,-M1242+1,0),E1242,OFFSET(C1242,-M1242+2,0),OFFSET(C1242,-M1242+2,0),OFFSET(C1242,-M1242+3,0)+AB1242,OFFSET(C1242,-M1242+4,0),0,2)/10*D1242)</f>
        <v/>
      </c>
      <c r="R1242" s="248" t="str">
        <f aca="true">IF(D1242="","",xEURO(OFFSET(C1242,-M1242+1,0),E1242,OFFSET(C1242,-M1242+2,0),OFFSET(C1242,-M1242+2,0),OFFSET(C1242,-M1242+3,0)+AB1242,OFFSET(C1242,-M1242+4,0),0,3)/100*D1242*10000)</f>
        <v/>
      </c>
      <c r="S1242" s="248" t="str">
        <f aca="true">IF(D1242="","",xEURO(OFFSET(C1242,-M1242+1,0),E1242,OFFSET(C1242,-M1242+2,0),OFFSET(C1242,-M1242+2,0),OFFSET(C1242,-M1242+3,0)+AB1242,OFFSET(C1242,-M1242+4,0),0,5)/365.25*D1242*10000)</f>
        <v/>
      </c>
      <c r="U1242" s="175" t="str">
        <f aca="true">IF(I1242="","",xEURO(OFFSET(C1242,-M1242+1,0),J1242,OFFSET(C1242,-M1242+2,0),OFFSET(C1242,-M1242+2,0),OFFSET(C1242,-M1242+3,0)+AC1242,OFFSET(C1242,-M1242+4,0),1,1)*I1242)</f>
        <v/>
      </c>
      <c r="V1242" s="235" t="str">
        <f aca="true">IF(I1242="","",xEURO(OFFSET(C1242,-M1242+1,0),J1242,OFFSET(C1242,-M1242+2,0),OFFSET(C1242,-M1242+2,0),OFFSET(C1242,-M1242+3,0)+AC1242,OFFSET(C1242,-M1242+4,0),1,0))</f>
        <v/>
      </c>
      <c r="W1242" s="175" t="str">
        <f aca="false">IF(I1242="","",(V1242-K1242)*I1242*10)</f>
        <v/>
      </c>
      <c r="X1242" s="175" t="str">
        <f aca="true">IF(I1242="","",xEURO(OFFSET(C1242,-M1242+1,0),J1242,OFFSET(C1242,-M1242+2,0),OFFSET(C1242,-M1242+2,0),OFFSET(C1242,-M1242+3,0)+AC1242,OFFSET(C1242,-M1242+4,0),1,2)/10*I1242)</f>
        <v/>
      </c>
      <c r="Y1242" s="248" t="str">
        <f aca="true">IF(I1242="","",xEURO(OFFSET(C1242,-M1242+1,0),J1242,OFFSET(C1242,-M1242+2,0),OFFSET(C1242,-M1242+2,0),OFFSET(C1242,-M1242+3,0)+AC1242,OFFSET(C1242,-M1242+4,0),1,3)/100*I1242*10000)</f>
        <v/>
      </c>
      <c r="Z1242" s="248" t="str">
        <f aca="true">IF(I1242="","",xEURO(OFFSET(C1242,-M1242+1,0),J1242,OFFSET(C1242,-M1242+2,0),OFFSET(C1242,-M1242+2,0),OFFSET(C1242,-M1242+3,0)+AC1242,OFFSET(C1242,-M1242+4,0),1,5)/365.25*I1242*10000)</f>
        <v/>
      </c>
      <c r="AB1242" s="249" t="str">
        <f aca="true">IF(D1242="","",xCalcSkew(OFFSET(C1242,-M1242,0),E1242-OFFSET(C1242,-M1242+1,0),b)/100)</f>
        <v/>
      </c>
      <c r="AC1242" s="249" t="str">
        <f aca="true">IF(I1242="","",xCalcSkew(OFFSET(C1242,-M1242,0),J1242-OFFSET(C1242,-M1242+1,0),b)/100)</f>
        <v/>
      </c>
      <c r="AE1242" s="0" t="n">
        <f aca="false">D1242*F1242*10000*-1</f>
        <v>-0</v>
      </c>
      <c r="AF1242" s="0" t="n">
        <f aca="false">I1242*K1242*10000*-1</f>
        <v>-0</v>
      </c>
      <c r="AG1242" s="0" t="n">
        <f aca="false">AE1242+AF1242</f>
        <v>-0</v>
      </c>
    </row>
    <row r="1243" customFormat="false" ht="12.75" hidden="false" customHeight="false" outlineLevel="0" collapsed="false">
      <c r="D1243" s="265"/>
      <c r="E1243" s="266"/>
      <c r="F1243" s="266"/>
      <c r="G1243" s="267"/>
      <c r="I1243" s="265"/>
      <c r="J1243" s="266"/>
      <c r="K1243" s="266"/>
      <c r="L1243" s="268"/>
      <c r="M1243" s="247" t="n">
        <f aca="false">M1242+1</f>
        <v>14</v>
      </c>
      <c r="N1243" s="175" t="str">
        <f aca="true">IF(D1243="","",xEURO(OFFSET(C1243,-M1243+1,0),E1243,OFFSET(C1243,-M1243+2,0),OFFSET(C1243,-M1243+2,0),OFFSET(C1243,-M1243+3,0)+AB1243,OFFSET(C1243,-M1243+4,0),0,1)*D1243)</f>
        <v/>
      </c>
      <c r="O1243" s="235" t="str">
        <f aca="true">IF(D1243="","",xEURO(OFFSET(C1243,-M1243+1,0),E1243,OFFSET(C1243,-M1243+2,0),OFFSET(C1243,-M1243+2,0),OFFSET(C1243,-M1243+3,0)+AB1243,OFFSET(C1243,-M1243+4,0),0,0))</f>
        <v/>
      </c>
      <c r="P1243" s="175" t="str">
        <f aca="false">IF(D1243="","",(O1243-F1243)*D1243*10)</f>
        <v/>
      </c>
      <c r="Q1243" s="175" t="str">
        <f aca="true">IF(D1243="","",xEURO(OFFSET(C1243,-M1243+1,0),E1243,OFFSET(C1243,-M1243+2,0),OFFSET(C1243,-M1243+2,0),OFFSET(C1243,-M1243+3,0)+AB1243,OFFSET(C1243,-M1243+4,0),0,2)/10*D1243)</f>
        <v/>
      </c>
      <c r="R1243" s="248" t="str">
        <f aca="true">IF(D1243="","",xEURO(OFFSET(C1243,-M1243+1,0),E1243,OFFSET(C1243,-M1243+2,0),OFFSET(C1243,-M1243+2,0),OFFSET(C1243,-M1243+3,0)+AB1243,OFFSET(C1243,-M1243+4,0),0,3)/100*D1243*10000)</f>
        <v/>
      </c>
      <c r="S1243" s="248" t="str">
        <f aca="true">IF(D1243="","",xEURO(OFFSET(C1243,-M1243+1,0),E1243,OFFSET(C1243,-M1243+2,0),OFFSET(C1243,-M1243+2,0),OFFSET(C1243,-M1243+3,0)+AB1243,OFFSET(C1243,-M1243+4,0),0,5)/365.25*D1243*10000)</f>
        <v/>
      </c>
      <c r="U1243" s="175" t="str">
        <f aca="true">IF(I1243="","",xEURO(OFFSET(C1243,-M1243+1,0),J1243,OFFSET(C1243,-M1243+2,0),OFFSET(C1243,-M1243+2,0),OFFSET(C1243,-M1243+3,0)+AC1243,OFFSET(C1243,-M1243+4,0),1,1)*I1243)</f>
        <v/>
      </c>
      <c r="V1243" s="235" t="str">
        <f aca="true">IF(I1243="","",xEURO(OFFSET(C1243,-M1243+1,0),J1243,OFFSET(C1243,-M1243+2,0),OFFSET(C1243,-M1243+2,0),OFFSET(C1243,-M1243+3,0)+AC1243,OFFSET(C1243,-M1243+4,0),1,0))</f>
        <v/>
      </c>
      <c r="W1243" s="175" t="str">
        <f aca="false">IF(I1243="","",(V1243-K1243)*I1243*10)</f>
        <v/>
      </c>
      <c r="X1243" s="175" t="str">
        <f aca="true">IF(I1243="","",xEURO(OFFSET(C1243,-M1243+1,0),J1243,OFFSET(C1243,-M1243+2,0),OFFSET(C1243,-M1243+2,0),OFFSET(C1243,-M1243+3,0)+AC1243,OFFSET(C1243,-M1243+4,0),1,2)/10*I1243)</f>
        <v/>
      </c>
      <c r="Y1243" s="248" t="str">
        <f aca="true">IF(I1243="","",xEURO(OFFSET(C1243,-M1243+1,0),J1243,OFFSET(C1243,-M1243+2,0),OFFSET(C1243,-M1243+2,0),OFFSET(C1243,-M1243+3,0)+AC1243,OFFSET(C1243,-M1243+4,0),1,3)/100*I1243*10000)</f>
        <v/>
      </c>
      <c r="Z1243" s="248" t="str">
        <f aca="true">IF(I1243="","",xEURO(OFFSET(C1243,-M1243+1,0),J1243,OFFSET(C1243,-M1243+2,0),OFFSET(C1243,-M1243+2,0),OFFSET(C1243,-M1243+3,0)+AC1243,OFFSET(C1243,-M1243+4,0),1,5)/365.25*I1243*10000)</f>
        <v/>
      </c>
      <c r="AB1243" s="249" t="str">
        <f aca="true">IF(D1243="","",xCalcSkew(OFFSET(C1243,-M1243,0),E1243-OFFSET(C1243,-M1243+1,0),b)/100)</f>
        <v/>
      </c>
      <c r="AC1243" s="249" t="str">
        <f aca="true">IF(I1243="","",xCalcSkew(OFFSET(C1243,-M1243,0),J1243-OFFSET(C1243,-M1243+1,0),b)/100)</f>
        <v/>
      </c>
      <c r="AE1243" s="0" t="n">
        <f aca="false">D1243*F1243*10000*-1</f>
        <v>-0</v>
      </c>
      <c r="AF1243" s="0" t="n">
        <f aca="false">I1243*K1243*10000*-1</f>
        <v>-0</v>
      </c>
      <c r="AG1243" s="0" t="n">
        <f aca="false">AE1243+AF1243</f>
        <v>-0</v>
      </c>
    </row>
    <row r="1244" customFormat="false" ht="12.75" hidden="false" customHeight="false" outlineLevel="0" collapsed="false">
      <c r="D1244" s="265"/>
      <c r="E1244" s="266"/>
      <c r="F1244" s="266"/>
      <c r="G1244" s="267"/>
      <c r="I1244" s="265"/>
      <c r="J1244" s="266"/>
      <c r="K1244" s="266"/>
      <c r="L1244" s="268"/>
      <c r="M1244" s="247" t="n">
        <f aca="false">M1243+1</f>
        <v>15</v>
      </c>
      <c r="N1244" s="175" t="str">
        <f aca="true">IF(D1244="","",xEURO(OFFSET(C1244,-M1244+1,0),E1244,OFFSET(C1244,-M1244+2,0),OFFSET(C1244,-M1244+2,0),OFFSET(C1244,-M1244+3,0)+AB1244,OFFSET(C1244,-M1244+4,0),0,1)*D1244)</f>
        <v/>
      </c>
      <c r="O1244" s="235" t="str">
        <f aca="true">IF(D1244="","",xEURO(OFFSET(C1244,-M1244+1,0),E1244,OFFSET(C1244,-M1244+2,0),OFFSET(C1244,-M1244+2,0),OFFSET(C1244,-M1244+3,0)+AB1244,OFFSET(C1244,-M1244+4,0),0,0))</f>
        <v/>
      </c>
      <c r="P1244" s="175" t="str">
        <f aca="false">IF(D1244="","",(O1244-F1244)*D1244*10)</f>
        <v/>
      </c>
      <c r="Q1244" s="175" t="str">
        <f aca="true">IF(D1244="","",xEURO(OFFSET(C1244,-M1244+1,0),E1244,OFFSET(C1244,-M1244+2,0),OFFSET(C1244,-M1244+2,0),OFFSET(C1244,-M1244+3,0)+AB1244,OFFSET(C1244,-M1244+4,0),0,2)/10*D1244)</f>
        <v/>
      </c>
      <c r="R1244" s="248" t="str">
        <f aca="true">IF(D1244="","",xEURO(OFFSET(C1244,-M1244+1,0),E1244,OFFSET(C1244,-M1244+2,0),OFFSET(C1244,-M1244+2,0),OFFSET(C1244,-M1244+3,0)+AB1244,OFFSET(C1244,-M1244+4,0),0,3)/100*D1244*10000)</f>
        <v/>
      </c>
      <c r="S1244" s="248" t="str">
        <f aca="true">IF(D1244="","",xEURO(OFFSET(C1244,-M1244+1,0),E1244,OFFSET(C1244,-M1244+2,0),OFFSET(C1244,-M1244+2,0),OFFSET(C1244,-M1244+3,0)+AB1244,OFFSET(C1244,-M1244+4,0),0,5)/365.25*D1244*10000)</f>
        <v/>
      </c>
      <c r="U1244" s="175" t="str">
        <f aca="true">IF(I1244="","",xEURO(OFFSET(C1244,-M1244+1,0),J1244,OFFSET(C1244,-M1244+2,0),OFFSET(C1244,-M1244+2,0),OFFSET(C1244,-M1244+3,0)+AC1244,OFFSET(C1244,-M1244+4,0),1,1)*I1244)</f>
        <v/>
      </c>
      <c r="V1244" s="235" t="str">
        <f aca="true">IF(I1244="","",xEURO(OFFSET(C1244,-M1244+1,0),J1244,OFFSET(C1244,-M1244+2,0),OFFSET(C1244,-M1244+2,0),OFFSET(C1244,-M1244+3,0)+AC1244,OFFSET(C1244,-M1244+4,0),1,0))</f>
        <v/>
      </c>
      <c r="W1244" s="175" t="str">
        <f aca="false">IF(I1244="","",(V1244-K1244)*I1244*10)</f>
        <v/>
      </c>
      <c r="X1244" s="175" t="str">
        <f aca="true">IF(I1244="","",xEURO(OFFSET(C1244,-M1244+1,0),J1244,OFFSET(C1244,-M1244+2,0),OFFSET(C1244,-M1244+2,0),OFFSET(C1244,-M1244+3,0)+AC1244,OFFSET(C1244,-M1244+4,0),1,2)/10*I1244)</f>
        <v/>
      </c>
      <c r="Y1244" s="248" t="str">
        <f aca="true">IF(I1244="","",xEURO(OFFSET(C1244,-M1244+1,0),J1244,OFFSET(C1244,-M1244+2,0),OFFSET(C1244,-M1244+2,0),OFFSET(C1244,-M1244+3,0)+AC1244,OFFSET(C1244,-M1244+4,0),1,3)/100*I1244*10000)</f>
        <v/>
      </c>
      <c r="Z1244" s="248" t="str">
        <f aca="true">IF(I1244="","",xEURO(OFFSET(C1244,-M1244+1,0),J1244,OFFSET(C1244,-M1244+2,0),OFFSET(C1244,-M1244+2,0),OFFSET(C1244,-M1244+3,0)+AC1244,OFFSET(C1244,-M1244+4,0),1,5)/365.25*I1244*10000)</f>
        <v/>
      </c>
      <c r="AB1244" s="249" t="str">
        <f aca="true">IF(D1244="","",xCalcSkew(OFFSET(C1244,-M1244,0),E1244-OFFSET(C1244,-M1244+1,0),b)/100)</f>
        <v/>
      </c>
      <c r="AC1244" s="249" t="str">
        <f aca="true">IF(I1244="","",xCalcSkew(OFFSET(C1244,-M1244,0),J1244-OFFSET(C1244,-M1244+1,0),b)/100)</f>
        <v/>
      </c>
      <c r="AE1244" s="0" t="n">
        <f aca="false">D1244*F1244*10000*-1</f>
        <v>-0</v>
      </c>
      <c r="AF1244" s="0" t="n">
        <f aca="false">I1244*K1244*10000*-1</f>
        <v>-0</v>
      </c>
      <c r="AG1244" s="0" t="n">
        <f aca="false">AE1244+AF1244</f>
        <v>-0</v>
      </c>
    </row>
    <row r="1245" customFormat="false" ht="12.75" hidden="false" customHeight="false" outlineLevel="0" collapsed="false">
      <c r="D1245" s="265"/>
      <c r="E1245" s="266"/>
      <c r="F1245" s="266"/>
      <c r="G1245" s="267"/>
      <c r="I1245" s="265"/>
      <c r="J1245" s="266"/>
      <c r="K1245" s="266"/>
      <c r="L1245" s="268"/>
      <c r="M1245" s="247" t="n">
        <f aca="false">M1244+1</f>
        <v>16</v>
      </c>
      <c r="N1245" s="175" t="str">
        <f aca="true">IF(D1245="","",xEURO(OFFSET(C1245,-M1245+1,0),E1245,OFFSET(C1245,-M1245+2,0),OFFSET(C1245,-M1245+2,0),OFFSET(C1245,-M1245+3,0)+AB1245,OFFSET(C1245,-M1245+4,0),0,1)*D1245)</f>
        <v/>
      </c>
      <c r="O1245" s="235" t="str">
        <f aca="true">IF(D1245="","",xEURO(OFFSET(C1245,-M1245+1,0),E1245,OFFSET(C1245,-M1245+2,0),OFFSET(C1245,-M1245+2,0),OFFSET(C1245,-M1245+3,0)+AB1245,OFFSET(C1245,-M1245+4,0),0,0))</f>
        <v/>
      </c>
      <c r="P1245" s="175" t="str">
        <f aca="false">IF(D1245="","",(O1245-F1245)*D1245*10)</f>
        <v/>
      </c>
      <c r="Q1245" s="175" t="str">
        <f aca="true">IF(D1245="","",xEURO(OFFSET(C1245,-M1245+1,0),E1245,OFFSET(C1245,-M1245+2,0),OFFSET(C1245,-M1245+2,0),OFFSET(C1245,-M1245+3,0)+AB1245,OFFSET(C1245,-M1245+4,0),0,2)/10*D1245)</f>
        <v/>
      </c>
      <c r="R1245" s="248" t="str">
        <f aca="true">IF(D1245="","",xEURO(OFFSET(C1245,-M1245+1,0),E1245,OFFSET(C1245,-M1245+2,0),OFFSET(C1245,-M1245+2,0),OFFSET(C1245,-M1245+3,0)+AB1245,OFFSET(C1245,-M1245+4,0),0,3)/100*D1245*10000)</f>
        <v/>
      </c>
      <c r="S1245" s="248" t="str">
        <f aca="true">IF(D1245="","",xEURO(OFFSET(C1245,-M1245+1,0),E1245,OFFSET(C1245,-M1245+2,0),OFFSET(C1245,-M1245+2,0),OFFSET(C1245,-M1245+3,0)+AB1245,OFFSET(C1245,-M1245+4,0),0,5)/365.25*D1245*10000)</f>
        <v/>
      </c>
      <c r="U1245" s="175" t="str">
        <f aca="true">IF(I1245="","",xEURO(OFFSET(C1245,-M1245+1,0),J1245,OFFSET(C1245,-M1245+2,0),OFFSET(C1245,-M1245+2,0),OFFSET(C1245,-M1245+3,0)+AC1245,OFFSET(C1245,-M1245+4,0),1,1)*I1245)</f>
        <v/>
      </c>
      <c r="V1245" s="235" t="str">
        <f aca="true">IF(I1245="","",xEURO(OFFSET(C1245,-M1245+1,0),J1245,OFFSET(C1245,-M1245+2,0),OFFSET(C1245,-M1245+2,0),OFFSET(C1245,-M1245+3,0)+AC1245,OFFSET(C1245,-M1245+4,0),1,0))</f>
        <v/>
      </c>
      <c r="W1245" s="175" t="str">
        <f aca="false">IF(I1245="","",(V1245-K1245)*I1245*10)</f>
        <v/>
      </c>
      <c r="X1245" s="175" t="str">
        <f aca="true">IF(I1245="","",xEURO(OFFSET(C1245,-M1245+1,0),J1245,OFFSET(C1245,-M1245+2,0),OFFSET(C1245,-M1245+2,0),OFFSET(C1245,-M1245+3,0)+AC1245,OFFSET(C1245,-M1245+4,0),1,2)/10*I1245)</f>
        <v/>
      </c>
      <c r="Y1245" s="248" t="str">
        <f aca="true">IF(I1245="","",xEURO(OFFSET(C1245,-M1245+1,0),J1245,OFFSET(C1245,-M1245+2,0),OFFSET(C1245,-M1245+2,0),OFFSET(C1245,-M1245+3,0)+AC1245,OFFSET(C1245,-M1245+4,0),1,3)/100*I1245*10000)</f>
        <v/>
      </c>
      <c r="Z1245" s="248" t="str">
        <f aca="true">IF(I1245="","",xEURO(OFFSET(C1245,-M1245+1,0),J1245,OFFSET(C1245,-M1245+2,0),OFFSET(C1245,-M1245+2,0),OFFSET(C1245,-M1245+3,0)+AC1245,OFFSET(C1245,-M1245+4,0),1,5)/365.25*I1245*10000)</f>
        <v/>
      </c>
      <c r="AB1245" s="249" t="str">
        <f aca="true">IF(D1245="","",xCalcSkew(OFFSET(C1245,-M1245,0),E1245-OFFSET(C1245,-M1245+1,0),b)/100)</f>
        <v/>
      </c>
      <c r="AC1245" s="249" t="str">
        <f aca="true">IF(I1245="","",xCalcSkew(OFFSET(C1245,-M1245,0),J1245-OFFSET(C1245,-M1245+1,0),b)/100)</f>
        <v/>
      </c>
      <c r="AE1245" s="0" t="n">
        <f aca="false">D1245*F1245*10000*-1</f>
        <v>-0</v>
      </c>
      <c r="AF1245" s="0" t="n">
        <f aca="false">I1245*K1245*10000*-1</f>
        <v>-0</v>
      </c>
      <c r="AG1245" s="0" t="n">
        <f aca="false">AE1245+AF1245</f>
        <v>-0</v>
      </c>
    </row>
    <row r="1246" customFormat="false" ht="12.75" hidden="false" customHeight="false" outlineLevel="0" collapsed="false">
      <c r="D1246" s="265"/>
      <c r="E1246" s="266"/>
      <c r="F1246" s="266"/>
      <c r="G1246" s="267"/>
      <c r="I1246" s="265"/>
      <c r="J1246" s="266"/>
      <c r="K1246" s="266"/>
      <c r="L1246" s="268"/>
      <c r="M1246" s="247" t="n">
        <f aca="false">M1245+1</f>
        <v>17</v>
      </c>
      <c r="N1246" s="175" t="str">
        <f aca="true">IF(D1246="","",xEURO(OFFSET(C1246,-M1246+1,0),E1246,OFFSET(C1246,-M1246+2,0),OFFSET(C1246,-M1246+2,0),OFFSET(C1246,-M1246+3,0)+AB1246,OFFSET(C1246,-M1246+4,0),0,1)*D1246)</f>
        <v/>
      </c>
      <c r="O1246" s="235" t="str">
        <f aca="true">IF(D1246="","",xEURO(OFFSET(C1246,-M1246+1,0),E1246,OFFSET(C1246,-M1246+2,0),OFFSET(C1246,-M1246+2,0),OFFSET(C1246,-M1246+3,0)+AB1246,OFFSET(C1246,-M1246+4,0),0,0))</f>
        <v/>
      </c>
      <c r="P1246" s="175" t="str">
        <f aca="false">IF(D1246="","",(O1246-F1246)*D1246*10)</f>
        <v/>
      </c>
      <c r="Q1246" s="175" t="str">
        <f aca="true">IF(D1246="","",xEURO(OFFSET(C1246,-M1246+1,0),E1246,OFFSET(C1246,-M1246+2,0),OFFSET(C1246,-M1246+2,0),OFFSET(C1246,-M1246+3,0)+AB1246,OFFSET(C1246,-M1246+4,0),0,2)/10*D1246)</f>
        <v/>
      </c>
      <c r="R1246" s="248" t="str">
        <f aca="true">IF(D1246="","",xEURO(OFFSET(C1246,-M1246+1,0),E1246,OFFSET(C1246,-M1246+2,0),OFFSET(C1246,-M1246+2,0),OFFSET(C1246,-M1246+3,0)+AB1246,OFFSET(C1246,-M1246+4,0),0,3)/100*D1246*10000)</f>
        <v/>
      </c>
      <c r="S1246" s="248" t="str">
        <f aca="true">IF(D1246="","",xEURO(OFFSET(C1246,-M1246+1,0),E1246,OFFSET(C1246,-M1246+2,0),OFFSET(C1246,-M1246+2,0),OFFSET(C1246,-M1246+3,0)+AB1246,OFFSET(C1246,-M1246+4,0),0,5)/365.25*D1246*10000)</f>
        <v/>
      </c>
      <c r="U1246" s="175" t="str">
        <f aca="true">IF(I1246="","",xEURO(OFFSET(C1246,-M1246+1,0),J1246,OFFSET(C1246,-M1246+2,0),OFFSET(C1246,-M1246+2,0),OFFSET(C1246,-M1246+3,0)+AC1246,OFFSET(C1246,-M1246+4,0),1,1)*I1246)</f>
        <v/>
      </c>
      <c r="V1246" s="235" t="str">
        <f aca="true">IF(I1246="","",xEURO(OFFSET(C1246,-M1246+1,0),J1246,OFFSET(C1246,-M1246+2,0),OFFSET(C1246,-M1246+2,0),OFFSET(C1246,-M1246+3,0)+AC1246,OFFSET(C1246,-M1246+4,0),1,0))</f>
        <v/>
      </c>
      <c r="W1246" s="175" t="str">
        <f aca="false">IF(I1246="","",(V1246-K1246)*I1246*10)</f>
        <v/>
      </c>
      <c r="X1246" s="175" t="str">
        <f aca="true">IF(I1246="","",xEURO(OFFSET(C1246,-M1246+1,0),J1246,OFFSET(C1246,-M1246+2,0),OFFSET(C1246,-M1246+2,0),OFFSET(C1246,-M1246+3,0)+AC1246,OFFSET(C1246,-M1246+4,0),1,2)/10*I1246)</f>
        <v/>
      </c>
      <c r="Y1246" s="248" t="str">
        <f aca="true">IF(I1246="","",xEURO(OFFSET(C1246,-M1246+1,0),J1246,OFFSET(C1246,-M1246+2,0),OFFSET(C1246,-M1246+2,0),OFFSET(C1246,-M1246+3,0)+AC1246,OFFSET(C1246,-M1246+4,0),1,3)/100*I1246*10000)</f>
        <v/>
      </c>
      <c r="Z1246" s="248" t="str">
        <f aca="true">IF(I1246="","",xEURO(OFFSET(C1246,-M1246+1,0),J1246,OFFSET(C1246,-M1246+2,0),OFFSET(C1246,-M1246+2,0),OFFSET(C1246,-M1246+3,0)+AC1246,OFFSET(C1246,-M1246+4,0),1,5)/365.25*I1246*10000)</f>
        <v/>
      </c>
      <c r="AB1246" s="249" t="str">
        <f aca="true">IF(D1246="","",xCalcSkew(OFFSET(C1246,-M1246,0),E1246-OFFSET(C1246,-M1246+1,0),b)/100)</f>
        <v/>
      </c>
      <c r="AC1246" s="249" t="str">
        <f aca="true">IF(I1246="","",xCalcSkew(OFFSET(C1246,-M1246,0),J1246-OFFSET(C1246,-M1246+1,0),b)/100)</f>
        <v/>
      </c>
      <c r="AE1246" s="0" t="n">
        <f aca="false">D1246*F1246*10000*-1</f>
        <v>-0</v>
      </c>
      <c r="AF1246" s="0" t="n">
        <f aca="false">I1246*K1246*10000*-1</f>
        <v>-0</v>
      </c>
      <c r="AG1246" s="0" t="n">
        <f aca="false">AE1246+AF1246</f>
        <v>-0</v>
      </c>
    </row>
    <row r="1247" customFormat="false" ht="12.75" hidden="false" customHeight="false" outlineLevel="0" collapsed="false">
      <c r="D1247" s="265"/>
      <c r="E1247" s="266"/>
      <c r="F1247" s="266"/>
      <c r="G1247" s="267"/>
      <c r="I1247" s="265"/>
      <c r="J1247" s="266"/>
      <c r="K1247" s="266"/>
      <c r="L1247" s="268"/>
      <c r="M1247" s="247" t="n">
        <f aca="false">M1246+1</f>
        <v>18</v>
      </c>
      <c r="N1247" s="175" t="str">
        <f aca="true">IF(D1247="","",xEURO(OFFSET(C1247,-M1247+1,0),E1247,OFFSET(C1247,-M1247+2,0),OFFSET(C1247,-M1247+2,0),OFFSET(C1247,-M1247+3,0)+AB1247,OFFSET(C1247,-M1247+4,0),0,1)*D1247)</f>
        <v/>
      </c>
      <c r="O1247" s="235" t="str">
        <f aca="true">IF(D1247="","",xEURO(OFFSET(C1247,-M1247+1,0),E1247,OFFSET(C1247,-M1247+2,0),OFFSET(C1247,-M1247+2,0),OFFSET(C1247,-M1247+3,0)+AB1247,OFFSET(C1247,-M1247+4,0),0,0))</f>
        <v/>
      </c>
      <c r="P1247" s="175" t="str">
        <f aca="false">IF(D1247="","",(O1247-F1247)*D1247*10)</f>
        <v/>
      </c>
      <c r="Q1247" s="175" t="str">
        <f aca="true">IF(D1247="","",xEURO(OFFSET(C1247,-M1247+1,0),E1247,OFFSET(C1247,-M1247+2,0),OFFSET(C1247,-M1247+2,0),OFFSET(C1247,-M1247+3,0)+AB1247,OFFSET(C1247,-M1247+4,0),0,2)/10*D1247)</f>
        <v/>
      </c>
      <c r="R1247" s="248" t="str">
        <f aca="true">IF(D1247="","",xEURO(OFFSET(C1247,-M1247+1,0),E1247,OFFSET(C1247,-M1247+2,0),OFFSET(C1247,-M1247+2,0),OFFSET(C1247,-M1247+3,0)+AB1247,OFFSET(C1247,-M1247+4,0),0,3)/100*D1247*10000)</f>
        <v/>
      </c>
      <c r="S1247" s="248" t="str">
        <f aca="true">IF(D1247="","",xEURO(OFFSET(C1247,-M1247+1,0),E1247,OFFSET(C1247,-M1247+2,0),OFFSET(C1247,-M1247+2,0),OFFSET(C1247,-M1247+3,0)+AB1247,OFFSET(C1247,-M1247+4,0),0,5)/365.25*D1247*10000)</f>
        <v/>
      </c>
      <c r="U1247" s="175" t="str">
        <f aca="true">IF(I1247="","",xEURO(OFFSET(C1247,-M1247+1,0),J1247,OFFSET(C1247,-M1247+2,0),OFFSET(C1247,-M1247+2,0),OFFSET(C1247,-M1247+3,0)+AC1247,OFFSET(C1247,-M1247+4,0),1,1)*I1247)</f>
        <v/>
      </c>
      <c r="V1247" s="235" t="str">
        <f aca="true">IF(I1247="","",xEURO(OFFSET(C1247,-M1247+1,0),J1247,OFFSET(C1247,-M1247+2,0),OFFSET(C1247,-M1247+2,0),OFFSET(C1247,-M1247+3,0)+AC1247,OFFSET(C1247,-M1247+4,0),1,0))</f>
        <v/>
      </c>
      <c r="W1247" s="175" t="str">
        <f aca="false">IF(I1247="","",(V1247-K1247)*I1247*10)</f>
        <v/>
      </c>
      <c r="X1247" s="175" t="str">
        <f aca="true">IF(I1247="","",xEURO(OFFSET(C1247,-M1247+1,0),J1247,OFFSET(C1247,-M1247+2,0),OFFSET(C1247,-M1247+2,0),OFFSET(C1247,-M1247+3,0)+AC1247,OFFSET(C1247,-M1247+4,0),1,2)/10*I1247)</f>
        <v/>
      </c>
      <c r="Y1247" s="248" t="str">
        <f aca="true">IF(I1247="","",xEURO(OFFSET(C1247,-M1247+1,0),J1247,OFFSET(C1247,-M1247+2,0),OFFSET(C1247,-M1247+2,0),OFFSET(C1247,-M1247+3,0)+AC1247,OFFSET(C1247,-M1247+4,0),1,3)/100*I1247*10000)</f>
        <v/>
      </c>
      <c r="Z1247" s="248" t="str">
        <f aca="true">IF(I1247="","",xEURO(OFFSET(C1247,-M1247+1,0),J1247,OFFSET(C1247,-M1247+2,0),OFFSET(C1247,-M1247+2,0),OFFSET(C1247,-M1247+3,0)+AC1247,OFFSET(C1247,-M1247+4,0),1,5)/365.25*I1247*10000)</f>
        <v/>
      </c>
      <c r="AB1247" s="249" t="str">
        <f aca="true">IF(D1247="","",xCalcSkew(OFFSET(C1247,-M1247,0),E1247-OFFSET(C1247,-M1247+1,0),b)/100)</f>
        <v/>
      </c>
      <c r="AC1247" s="249" t="str">
        <f aca="true">IF(I1247="","",xCalcSkew(OFFSET(C1247,-M1247,0),J1247-OFFSET(C1247,-M1247+1,0),b)/100)</f>
        <v/>
      </c>
      <c r="AE1247" s="0" t="n">
        <f aca="false">D1247*F1247*10000*-1</f>
        <v>-0</v>
      </c>
      <c r="AF1247" s="0" t="n">
        <f aca="false">I1247*K1247*10000*-1</f>
        <v>-0</v>
      </c>
      <c r="AG1247" s="0" t="n">
        <f aca="false">AE1247+AF1247</f>
        <v>-0</v>
      </c>
    </row>
    <row r="1248" customFormat="false" ht="12.75" hidden="false" customHeight="false" outlineLevel="0" collapsed="false">
      <c r="D1248" s="265"/>
      <c r="E1248" s="266"/>
      <c r="F1248" s="266"/>
      <c r="G1248" s="267"/>
      <c r="I1248" s="265"/>
      <c r="J1248" s="266"/>
      <c r="K1248" s="266"/>
      <c r="L1248" s="268"/>
      <c r="M1248" s="247" t="n">
        <f aca="false">M1247+1</f>
        <v>19</v>
      </c>
      <c r="N1248" s="175" t="str">
        <f aca="true">IF(D1248="","",xEURO(OFFSET(C1248,-M1248+1,0),E1248,OFFSET(C1248,-M1248+2,0),OFFSET(C1248,-M1248+2,0),OFFSET(C1248,-M1248+3,0)+AB1248,OFFSET(C1248,-M1248+4,0),0,1)*D1248)</f>
        <v/>
      </c>
      <c r="O1248" s="235" t="str">
        <f aca="true">IF(D1248="","",xEURO(OFFSET(C1248,-M1248+1,0),E1248,OFFSET(C1248,-M1248+2,0),OFFSET(C1248,-M1248+2,0),OFFSET(C1248,-M1248+3,0)+AB1248,OFFSET(C1248,-M1248+4,0),0,0))</f>
        <v/>
      </c>
      <c r="P1248" s="175" t="str">
        <f aca="false">IF(D1248="","",(O1248-F1248)*D1248*10)</f>
        <v/>
      </c>
      <c r="Q1248" s="175" t="str">
        <f aca="true">IF(D1248="","",xEURO(OFFSET(C1248,-M1248+1,0),E1248,OFFSET(C1248,-M1248+2,0),OFFSET(C1248,-M1248+2,0),OFFSET(C1248,-M1248+3,0)+AB1248,OFFSET(C1248,-M1248+4,0),0,2)/10*D1248)</f>
        <v/>
      </c>
      <c r="R1248" s="248" t="str">
        <f aca="true">IF(D1248="","",xEURO(OFFSET(C1248,-M1248+1,0),E1248,OFFSET(C1248,-M1248+2,0),OFFSET(C1248,-M1248+2,0),OFFSET(C1248,-M1248+3,0)+AB1248,OFFSET(C1248,-M1248+4,0),0,3)/100*D1248*10000)</f>
        <v/>
      </c>
      <c r="S1248" s="248" t="str">
        <f aca="true">IF(D1248="","",xEURO(OFFSET(C1248,-M1248+1,0),E1248,OFFSET(C1248,-M1248+2,0),OFFSET(C1248,-M1248+2,0),OFFSET(C1248,-M1248+3,0)+AB1248,OFFSET(C1248,-M1248+4,0),0,5)/365.25*D1248*10000)</f>
        <v/>
      </c>
      <c r="U1248" s="175" t="str">
        <f aca="true">IF(I1248="","",xEURO(OFFSET(C1248,-M1248+1,0),J1248,OFFSET(C1248,-M1248+2,0),OFFSET(C1248,-M1248+2,0),OFFSET(C1248,-M1248+3,0)+AC1248,OFFSET(C1248,-M1248+4,0),1,1)*I1248)</f>
        <v/>
      </c>
      <c r="V1248" s="235" t="str">
        <f aca="true">IF(I1248="","",xEURO(OFFSET(C1248,-M1248+1,0),J1248,OFFSET(C1248,-M1248+2,0),OFFSET(C1248,-M1248+2,0),OFFSET(C1248,-M1248+3,0)+AC1248,OFFSET(C1248,-M1248+4,0),1,0))</f>
        <v/>
      </c>
      <c r="W1248" s="175" t="str">
        <f aca="false">IF(I1248="","",(V1248-K1248)*I1248*10)</f>
        <v/>
      </c>
      <c r="X1248" s="175" t="str">
        <f aca="true">IF(I1248="","",xEURO(OFFSET(C1248,-M1248+1,0),J1248,OFFSET(C1248,-M1248+2,0),OFFSET(C1248,-M1248+2,0),OFFSET(C1248,-M1248+3,0)+AC1248,OFFSET(C1248,-M1248+4,0),1,2)/10*I1248)</f>
        <v/>
      </c>
      <c r="Y1248" s="248" t="str">
        <f aca="true">IF(I1248="","",xEURO(OFFSET(C1248,-M1248+1,0),J1248,OFFSET(C1248,-M1248+2,0),OFFSET(C1248,-M1248+2,0),OFFSET(C1248,-M1248+3,0)+AC1248,OFFSET(C1248,-M1248+4,0),1,3)/100*I1248*10000)</f>
        <v/>
      </c>
      <c r="Z1248" s="248" t="str">
        <f aca="true">IF(I1248="","",xEURO(OFFSET(C1248,-M1248+1,0),J1248,OFFSET(C1248,-M1248+2,0),OFFSET(C1248,-M1248+2,0),OFFSET(C1248,-M1248+3,0)+AC1248,OFFSET(C1248,-M1248+4,0),1,5)/365.25*I1248*10000)</f>
        <v/>
      </c>
      <c r="AB1248" s="249" t="str">
        <f aca="true">IF(D1248="","",xCalcSkew(OFFSET(C1248,-M1248,0),E1248-OFFSET(C1248,-M1248+1,0),b)/100)</f>
        <v/>
      </c>
      <c r="AC1248" s="249" t="str">
        <f aca="true">IF(I1248="","",xCalcSkew(OFFSET(C1248,-M1248,0),J1248-OFFSET(C1248,-M1248+1,0),b)/100)</f>
        <v/>
      </c>
      <c r="AE1248" s="0" t="n">
        <f aca="false">D1248*F1248*10000*-1</f>
        <v>-0</v>
      </c>
      <c r="AF1248" s="0" t="n">
        <f aca="false">I1248*K1248*10000*-1</f>
        <v>-0</v>
      </c>
      <c r="AG1248" s="0" t="n">
        <f aca="false">AE1248+AF1248</f>
        <v>-0</v>
      </c>
    </row>
    <row r="1249" customFormat="false" ht="12.75" hidden="false" customHeight="false" outlineLevel="0" collapsed="false">
      <c r="D1249" s="265"/>
      <c r="E1249" s="266"/>
      <c r="F1249" s="266"/>
      <c r="G1249" s="267"/>
      <c r="I1249" s="265"/>
      <c r="J1249" s="266"/>
      <c r="K1249" s="266"/>
      <c r="L1249" s="268"/>
      <c r="M1249" s="247" t="n">
        <f aca="false">M1248+1</f>
        <v>20</v>
      </c>
      <c r="N1249" s="175" t="str">
        <f aca="true">IF(D1249="","",xEURO(OFFSET(C1249,-M1249+1,0),E1249,OFFSET(C1249,-M1249+2,0),OFFSET(C1249,-M1249+2,0),OFFSET(C1249,-M1249+3,0)+AB1249,OFFSET(C1249,-M1249+4,0),0,1)*D1249)</f>
        <v/>
      </c>
      <c r="O1249" s="235" t="str">
        <f aca="true">IF(D1249="","",xEURO(OFFSET(C1249,-M1249+1,0),E1249,OFFSET(C1249,-M1249+2,0),OFFSET(C1249,-M1249+2,0),OFFSET(C1249,-M1249+3,0)+AB1249,OFFSET(C1249,-M1249+4,0),0,0))</f>
        <v/>
      </c>
      <c r="P1249" s="175" t="str">
        <f aca="false">IF(D1249="","",(O1249-F1249)*D1249*10)</f>
        <v/>
      </c>
      <c r="Q1249" s="175" t="str">
        <f aca="true">IF(D1249="","",xEURO(OFFSET(C1249,-M1249+1,0),E1249,OFFSET(C1249,-M1249+2,0),OFFSET(C1249,-M1249+2,0),OFFSET(C1249,-M1249+3,0)+AB1249,OFFSET(C1249,-M1249+4,0),0,2)/10*D1249)</f>
        <v/>
      </c>
      <c r="R1249" s="248" t="str">
        <f aca="true">IF(D1249="","",xEURO(OFFSET(C1249,-M1249+1,0),E1249,OFFSET(C1249,-M1249+2,0),OFFSET(C1249,-M1249+2,0),OFFSET(C1249,-M1249+3,0)+AB1249,OFFSET(C1249,-M1249+4,0),0,3)/100*D1249*10000)</f>
        <v/>
      </c>
      <c r="S1249" s="248" t="str">
        <f aca="true">IF(D1249="","",xEURO(OFFSET(C1249,-M1249+1,0),E1249,OFFSET(C1249,-M1249+2,0),OFFSET(C1249,-M1249+2,0),OFFSET(C1249,-M1249+3,0)+AB1249,OFFSET(C1249,-M1249+4,0),0,5)/365.25*D1249*10000)</f>
        <v/>
      </c>
      <c r="U1249" s="175" t="str">
        <f aca="true">IF(I1249="","",xEURO(OFFSET(C1249,-M1249+1,0),J1249,OFFSET(C1249,-M1249+2,0),OFFSET(C1249,-M1249+2,0),OFFSET(C1249,-M1249+3,0)+AC1249,OFFSET(C1249,-M1249+4,0),1,1)*I1249)</f>
        <v/>
      </c>
      <c r="V1249" s="235" t="str">
        <f aca="true">IF(I1249="","",xEURO(OFFSET(C1249,-M1249+1,0),J1249,OFFSET(C1249,-M1249+2,0),OFFSET(C1249,-M1249+2,0),OFFSET(C1249,-M1249+3,0)+AC1249,OFFSET(C1249,-M1249+4,0),1,0))</f>
        <v/>
      </c>
      <c r="W1249" s="175" t="str">
        <f aca="false">IF(I1249="","",(V1249-K1249)*I1249*10)</f>
        <v/>
      </c>
      <c r="X1249" s="175" t="str">
        <f aca="true">IF(I1249="","",xEURO(OFFSET(C1249,-M1249+1,0),J1249,OFFSET(C1249,-M1249+2,0),OFFSET(C1249,-M1249+2,0),OFFSET(C1249,-M1249+3,0)+AC1249,OFFSET(C1249,-M1249+4,0),1,2)/10*I1249)</f>
        <v/>
      </c>
      <c r="Y1249" s="248" t="str">
        <f aca="true">IF(I1249="","",xEURO(OFFSET(C1249,-M1249+1,0),J1249,OFFSET(C1249,-M1249+2,0),OFFSET(C1249,-M1249+2,0),OFFSET(C1249,-M1249+3,0)+AC1249,OFFSET(C1249,-M1249+4,0),1,3)/100*I1249*10000)</f>
        <v/>
      </c>
      <c r="Z1249" s="248" t="str">
        <f aca="true">IF(I1249="","",xEURO(OFFSET(C1249,-M1249+1,0),J1249,OFFSET(C1249,-M1249+2,0),OFFSET(C1249,-M1249+2,0),OFFSET(C1249,-M1249+3,0)+AC1249,OFFSET(C1249,-M1249+4,0),1,5)/365.25*I1249*10000)</f>
        <v/>
      </c>
      <c r="AB1249" s="249" t="str">
        <f aca="true">IF(D1249="","",xCalcSkew(OFFSET(C1249,-M1249,0),E1249-OFFSET(C1249,-M1249+1,0),b)/100)</f>
        <v/>
      </c>
      <c r="AC1249" s="249" t="str">
        <f aca="true">IF(I1249="","",xCalcSkew(OFFSET(C1249,-M1249,0),J1249-OFFSET(C1249,-M1249+1,0),b)/100)</f>
        <v/>
      </c>
      <c r="AE1249" s="0" t="n">
        <f aca="false">D1249*F1249*10000*-1</f>
        <v>-0</v>
      </c>
      <c r="AF1249" s="0" t="n">
        <f aca="false">I1249*K1249*10000*-1</f>
        <v>-0</v>
      </c>
      <c r="AG1249" s="0" t="n">
        <f aca="false">AE1249+AF1249</f>
        <v>-0</v>
      </c>
    </row>
    <row r="1250" customFormat="false" ht="12.75" hidden="false" customHeight="false" outlineLevel="0" collapsed="false">
      <c r="D1250" s="265"/>
      <c r="E1250" s="266"/>
      <c r="F1250" s="266"/>
      <c r="G1250" s="267"/>
      <c r="I1250" s="265"/>
      <c r="J1250" s="266"/>
      <c r="K1250" s="266"/>
      <c r="L1250" s="268"/>
      <c r="M1250" s="247" t="n">
        <f aca="false">M1249+1</f>
        <v>21</v>
      </c>
      <c r="N1250" s="175" t="str">
        <f aca="true">IF(D1250="","",xEURO(OFFSET(C1250,-M1250+1,0),E1250,OFFSET(C1250,-M1250+2,0),OFFSET(C1250,-M1250+2,0),OFFSET(C1250,-M1250+3,0)+AB1250,OFFSET(C1250,-M1250+4,0),0,1)*D1250)</f>
        <v/>
      </c>
      <c r="O1250" s="235" t="str">
        <f aca="true">IF(D1250="","",xEURO(OFFSET(C1250,-M1250+1,0),E1250,OFFSET(C1250,-M1250+2,0),OFFSET(C1250,-M1250+2,0),OFFSET(C1250,-M1250+3,0)+AB1250,OFFSET(C1250,-M1250+4,0),0,0))</f>
        <v/>
      </c>
      <c r="P1250" s="175" t="str">
        <f aca="false">IF(D1250="","",(O1250-F1250)*D1250*10)</f>
        <v/>
      </c>
      <c r="Q1250" s="175" t="str">
        <f aca="true">IF(D1250="","",xEURO(OFFSET(C1250,-M1250+1,0),E1250,OFFSET(C1250,-M1250+2,0),OFFSET(C1250,-M1250+2,0),OFFSET(C1250,-M1250+3,0)+AB1250,OFFSET(C1250,-M1250+4,0),0,2)/10*D1250)</f>
        <v/>
      </c>
      <c r="R1250" s="248" t="str">
        <f aca="true">IF(D1250="","",xEURO(OFFSET(C1250,-M1250+1,0),E1250,OFFSET(C1250,-M1250+2,0),OFFSET(C1250,-M1250+2,0),OFFSET(C1250,-M1250+3,0)+AB1250,OFFSET(C1250,-M1250+4,0),0,3)/100*D1250*10000)</f>
        <v/>
      </c>
      <c r="S1250" s="248" t="str">
        <f aca="true">IF(D1250="","",xEURO(OFFSET(C1250,-M1250+1,0),E1250,OFFSET(C1250,-M1250+2,0),OFFSET(C1250,-M1250+2,0),OFFSET(C1250,-M1250+3,0)+AB1250,OFFSET(C1250,-M1250+4,0),0,5)/365.25*D1250*10000)</f>
        <v/>
      </c>
      <c r="U1250" s="175" t="str">
        <f aca="true">IF(I1250="","",xEURO(OFFSET(C1250,-M1250+1,0),J1250,OFFSET(C1250,-M1250+2,0),OFFSET(C1250,-M1250+2,0),OFFSET(C1250,-M1250+3,0)+AC1250,OFFSET(C1250,-M1250+4,0),1,1)*I1250)</f>
        <v/>
      </c>
      <c r="V1250" s="235" t="str">
        <f aca="true">IF(I1250="","",xEURO(OFFSET(C1250,-M1250+1,0),J1250,OFFSET(C1250,-M1250+2,0),OFFSET(C1250,-M1250+2,0),OFFSET(C1250,-M1250+3,0)+AC1250,OFFSET(C1250,-M1250+4,0),1,0))</f>
        <v/>
      </c>
      <c r="W1250" s="175" t="str">
        <f aca="false">IF(I1250="","",(V1250-K1250)*I1250*10)</f>
        <v/>
      </c>
      <c r="X1250" s="175" t="str">
        <f aca="true">IF(I1250="","",xEURO(OFFSET(C1250,-M1250+1,0),J1250,OFFSET(C1250,-M1250+2,0),OFFSET(C1250,-M1250+2,0),OFFSET(C1250,-M1250+3,0)+AC1250,OFFSET(C1250,-M1250+4,0),1,2)/10*I1250)</f>
        <v/>
      </c>
      <c r="Y1250" s="248" t="str">
        <f aca="true">IF(I1250="","",xEURO(OFFSET(C1250,-M1250+1,0),J1250,OFFSET(C1250,-M1250+2,0),OFFSET(C1250,-M1250+2,0),OFFSET(C1250,-M1250+3,0)+AC1250,OFFSET(C1250,-M1250+4,0),1,3)/100*I1250*10000)</f>
        <v/>
      </c>
      <c r="Z1250" s="248" t="str">
        <f aca="true">IF(I1250="","",xEURO(OFFSET(C1250,-M1250+1,0),J1250,OFFSET(C1250,-M1250+2,0),OFFSET(C1250,-M1250+2,0),OFFSET(C1250,-M1250+3,0)+AC1250,OFFSET(C1250,-M1250+4,0),1,5)/365.25*I1250*10000)</f>
        <v/>
      </c>
      <c r="AB1250" s="249" t="str">
        <f aca="true">IF(D1250="","",xCalcSkew(OFFSET(C1250,-M1250,0),E1250-OFFSET(C1250,-M1250+1,0),b)/100)</f>
        <v/>
      </c>
      <c r="AC1250" s="249" t="str">
        <f aca="true">IF(I1250="","",xCalcSkew(OFFSET(C1250,-M1250,0),J1250-OFFSET(C1250,-M1250+1,0),b)/100)</f>
        <v/>
      </c>
      <c r="AE1250" s="0" t="n">
        <f aca="false">D1250*F1250*10000*-1</f>
        <v>-0</v>
      </c>
      <c r="AF1250" s="0" t="n">
        <f aca="false">I1250*K1250*10000*-1</f>
        <v>-0</v>
      </c>
      <c r="AG1250" s="0" t="n">
        <f aca="false">AE1250+AF1250</f>
        <v>-0</v>
      </c>
    </row>
    <row r="1251" customFormat="false" ht="12.75" hidden="false" customHeight="false" outlineLevel="0" collapsed="false">
      <c r="D1251" s="265"/>
      <c r="E1251" s="266"/>
      <c r="F1251" s="266"/>
      <c r="G1251" s="267"/>
      <c r="I1251" s="265"/>
      <c r="J1251" s="266"/>
      <c r="K1251" s="266"/>
      <c r="L1251" s="268"/>
      <c r="M1251" s="247" t="n">
        <f aca="false">M1250+1</f>
        <v>22</v>
      </c>
      <c r="N1251" s="175" t="str">
        <f aca="true">IF(D1251="","",xEURO(OFFSET(C1251,-M1251+1,0),E1251,OFFSET(C1251,-M1251+2,0),OFFSET(C1251,-M1251+2,0),OFFSET(C1251,-M1251+3,0)+AB1251,OFFSET(C1251,-M1251+4,0),0,1)*D1251)</f>
        <v/>
      </c>
      <c r="O1251" s="235" t="str">
        <f aca="true">IF(D1251="","",xEURO(OFFSET(C1251,-M1251+1,0),E1251,OFFSET(C1251,-M1251+2,0),OFFSET(C1251,-M1251+2,0),OFFSET(C1251,-M1251+3,0)+AB1251,OFFSET(C1251,-M1251+4,0),0,0))</f>
        <v/>
      </c>
      <c r="P1251" s="175" t="str">
        <f aca="false">IF(D1251="","",(O1251-F1251)*D1251*10)</f>
        <v/>
      </c>
      <c r="Q1251" s="175" t="str">
        <f aca="true">IF(D1251="","",xEURO(OFFSET(C1251,-M1251+1,0),E1251,OFFSET(C1251,-M1251+2,0),OFFSET(C1251,-M1251+2,0),OFFSET(C1251,-M1251+3,0)+AB1251,OFFSET(C1251,-M1251+4,0),0,2)/10*D1251)</f>
        <v/>
      </c>
      <c r="R1251" s="248" t="str">
        <f aca="true">IF(D1251="","",xEURO(OFFSET(C1251,-M1251+1,0),E1251,OFFSET(C1251,-M1251+2,0),OFFSET(C1251,-M1251+2,0),OFFSET(C1251,-M1251+3,0)+AB1251,OFFSET(C1251,-M1251+4,0),0,3)/100*D1251*10000)</f>
        <v/>
      </c>
      <c r="S1251" s="248" t="str">
        <f aca="true">IF(D1251="","",xEURO(OFFSET(C1251,-M1251+1,0),E1251,OFFSET(C1251,-M1251+2,0),OFFSET(C1251,-M1251+2,0),OFFSET(C1251,-M1251+3,0)+AB1251,OFFSET(C1251,-M1251+4,0),0,5)/365.25*D1251*10000)</f>
        <v/>
      </c>
      <c r="U1251" s="175" t="str">
        <f aca="true">IF(I1251="","",xEURO(OFFSET(C1251,-M1251+1,0),J1251,OFFSET(C1251,-M1251+2,0),OFFSET(C1251,-M1251+2,0),OFFSET(C1251,-M1251+3,0)+AC1251,OFFSET(C1251,-M1251+4,0),1,1)*I1251)</f>
        <v/>
      </c>
      <c r="V1251" s="235" t="str">
        <f aca="true">IF(I1251="","",xEURO(OFFSET(C1251,-M1251+1,0),J1251,OFFSET(C1251,-M1251+2,0),OFFSET(C1251,-M1251+2,0),OFFSET(C1251,-M1251+3,0)+AC1251,OFFSET(C1251,-M1251+4,0),1,0))</f>
        <v/>
      </c>
      <c r="W1251" s="175" t="str">
        <f aca="false">IF(I1251="","",(V1251-K1251)*I1251*10)</f>
        <v/>
      </c>
      <c r="X1251" s="175" t="str">
        <f aca="true">IF(I1251="","",xEURO(OFFSET(C1251,-M1251+1,0),J1251,OFFSET(C1251,-M1251+2,0),OFFSET(C1251,-M1251+2,0),OFFSET(C1251,-M1251+3,0)+AC1251,OFFSET(C1251,-M1251+4,0),1,2)/10*I1251)</f>
        <v/>
      </c>
      <c r="Y1251" s="248" t="str">
        <f aca="true">IF(I1251="","",xEURO(OFFSET(C1251,-M1251+1,0),J1251,OFFSET(C1251,-M1251+2,0),OFFSET(C1251,-M1251+2,0),OFFSET(C1251,-M1251+3,0)+AC1251,OFFSET(C1251,-M1251+4,0),1,3)/100*I1251*10000)</f>
        <v/>
      </c>
      <c r="Z1251" s="248" t="str">
        <f aca="true">IF(I1251="","",xEURO(OFFSET(C1251,-M1251+1,0),J1251,OFFSET(C1251,-M1251+2,0),OFFSET(C1251,-M1251+2,0),OFFSET(C1251,-M1251+3,0)+AC1251,OFFSET(C1251,-M1251+4,0),1,5)/365.25*I1251*10000)</f>
        <v/>
      </c>
      <c r="AB1251" s="249" t="str">
        <f aca="true">IF(D1251="","",xCalcSkew(OFFSET(C1251,-M1251,0),E1251-OFFSET(C1251,-M1251+1,0),b)/100)</f>
        <v/>
      </c>
      <c r="AC1251" s="249" t="str">
        <f aca="true">IF(I1251="","",xCalcSkew(OFFSET(C1251,-M1251,0),J1251-OFFSET(C1251,-M1251+1,0),b)/100)</f>
        <v/>
      </c>
      <c r="AE1251" s="0" t="n">
        <f aca="false">D1251*F1251*10000*-1</f>
        <v>-0</v>
      </c>
      <c r="AF1251" s="0" t="n">
        <f aca="false">I1251*K1251*10000*-1</f>
        <v>-0</v>
      </c>
      <c r="AG1251" s="0" t="n">
        <f aca="false">AE1251+AF1251</f>
        <v>-0</v>
      </c>
    </row>
    <row r="1252" customFormat="false" ht="12.75" hidden="false" customHeight="false" outlineLevel="0" collapsed="false">
      <c r="D1252" s="265"/>
      <c r="E1252" s="266"/>
      <c r="F1252" s="266"/>
      <c r="G1252" s="267"/>
      <c r="I1252" s="265"/>
      <c r="J1252" s="266"/>
      <c r="K1252" s="266"/>
      <c r="L1252" s="268"/>
      <c r="M1252" s="247" t="n">
        <f aca="false">M1251+1</f>
        <v>23</v>
      </c>
      <c r="N1252" s="175" t="str">
        <f aca="true">IF(D1252="","",xEURO(OFFSET(C1252,-M1252+1,0),E1252,OFFSET(C1252,-M1252+2,0),OFFSET(C1252,-M1252+2,0),OFFSET(C1252,-M1252+3,0)+AB1252,OFFSET(C1252,-M1252+4,0),0,1)*D1252)</f>
        <v/>
      </c>
      <c r="O1252" s="235" t="str">
        <f aca="true">IF(D1252="","",xEURO(OFFSET(C1252,-M1252+1,0),E1252,OFFSET(C1252,-M1252+2,0),OFFSET(C1252,-M1252+2,0),OFFSET(C1252,-M1252+3,0)+AB1252,OFFSET(C1252,-M1252+4,0),0,0))</f>
        <v/>
      </c>
      <c r="P1252" s="175" t="str">
        <f aca="false">IF(D1252="","",(O1252-F1252)*D1252*10)</f>
        <v/>
      </c>
      <c r="Q1252" s="175" t="str">
        <f aca="true">IF(D1252="","",xEURO(OFFSET(C1252,-M1252+1,0),E1252,OFFSET(C1252,-M1252+2,0),OFFSET(C1252,-M1252+2,0),OFFSET(C1252,-M1252+3,0)+AB1252,OFFSET(C1252,-M1252+4,0),0,2)/10*D1252)</f>
        <v/>
      </c>
      <c r="R1252" s="248" t="str">
        <f aca="true">IF(D1252="","",xEURO(OFFSET(C1252,-M1252+1,0),E1252,OFFSET(C1252,-M1252+2,0),OFFSET(C1252,-M1252+2,0),OFFSET(C1252,-M1252+3,0)+AB1252,OFFSET(C1252,-M1252+4,0),0,3)/100*D1252*10000)</f>
        <v/>
      </c>
      <c r="S1252" s="248" t="str">
        <f aca="true">IF(D1252="","",xEURO(OFFSET(C1252,-M1252+1,0),E1252,OFFSET(C1252,-M1252+2,0),OFFSET(C1252,-M1252+2,0),OFFSET(C1252,-M1252+3,0)+AB1252,OFFSET(C1252,-M1252+4,0),0,5)/365.25*D1252*10000)</f>
        <v/>
      </c>
      <c r="U1252" s="175" t="str">
        <f aca="true">IF(I1252="","",xEURO(OFFSET(C1252,-M1252+1,0),J1252,OFFSET(C1252,-M1252+2,0),OFFSET(C1252,-M1252+2,0),OFFSET(C1252,-M1252+3,0)+AC1252,OFFSET(C1252,-M1252+4,0),1,1)*I1252)</f>
        <v/>
      </c>
      <c r="V1252" s="235" t="str">
        <f aca="true">IF(I1252="","",xEURO(OFFSET(C1252,-M1252+1,0),J1252,OFFSET(C1252,-M1252+2,0),OFFSET(C1252,-M1252+2,0),OFFSET(C1252,-M1252+3,0)+AC1252,OFFSET(C1252,-M1252+4,0),1,0))</f>
        <v/>
      </c>
      <c r="W1252" s="175" t="str">
        <f aca="false">IF(I1252="","",(V1252-K1252)*I1252*10)</f>
        <v/>
      </c>
      <c r="X1252" s="175" t="str">
        <f aca="true">IF(I1252="","",xEURO(OFFSET(C1252,-M1252+1,0),J1252,OFFSET(C1252,-M1252+2,0),OFFSET(C1252,-M1252+2,0),OFFSET(C1252,-M1252+3,0)+AC1252,OFFSET(C1252,-M1252+4,0),1,2)/10*I1252)</f>
        <v/>
      </c>
      <c r="Y1252" s="248" t="str">
        <f aca="true">IF(I1252="","",xEURO(OFFSET(C1252,-M1252+1,0),J1252,OFFSET(C1252,-M1252+2,0),OFFSET(C1252,-M1252+2,0),OFFSET(C1252,-M1252+3,0)+AC1252,OFFSET(C1252,-M1252+4,0),1,3)/100*I1252*10000)</f>
        <v/>
      </c>
      <c r="Z1252" s="248" t="str">
        <f aca="true">IF(I1252="","",xEURO(OFFSET(C1252,-M1252+1,0),J1252,OFFSET(C1252,-M1252+2,0),OFFSET(C1252,-M1252+2,0),OFFSET(C1252,-M1252+3,0)+AC1252,OFFSET(C1252,-M1252+4,0),1,5)/365.25*I1252*10000)</f>
        <v/>
      </c>
      <c r="AB1252" s="249" t="str">
        <f aca="true">IF(D1252="","",xCalcSkew(OFFSET(C1252,-M1252,0),E1252-OFFSET(C1252,-M1252+1,0),b)/100)</f>
        <v/>
      </c>
      <c r="AC1252" s="249" t="str">
        <f aca="true">IF(I1252="","",xCalcSkew(OFFSET(C1252,-M1252,0),J1252-OFFSET(C1252,-M1252+1,0),b)/100)</f>
        <v/>
      </c>
      <c r="AE1252" s="0" t="n">
        <f aca="false">D1252*F1252*10000*-1</f>
        <v>-0</v>
      </c>
      <c r="AF1252" s="0" t="n">
        <f aca="false">I1252*K1252*10000*-1</f>
        <v>-0</v>
      </c>
      <c r="AG1252" s="0" t="n">
        <f aca="false">AE1252+AF1252</f>
        <v>-0</v>
      </c>
    </row>
    <row r="1253" customFormat="false" ht="12.75" hidden="false" customHeight="false" outlineLevel="0" collapsed="false">
      <c r="D1253" s="265"/>
      <c r="E1253" s="266"/>
      <c r="F1253" s="266"/>
      <c r="G1253" s="267"/>
      <c r="I1253" s="265"/>
      <c r="J1253" s="266"/>
      <c r="K1253" s="266"/>
      <c r="L1253" s="268"/>
      <c r="M1253" s="247" t="n">
        <f aca="false">M1252+1</f>
        <v>24</v>
      </c>
      <c r="N1253" s="175" t="str">
        <f aca="true">IF(D1253="","",xEURO(OFFSET(C1253,-M1253+1,0),E1253,OFFSET(C1253,-M1253+2,0),OFFSET(C1253,-M1253+2,0),OFFSET(C1253,-M1253+3,0)+AB1253,OFFSET(C1253,-M1253+4,0),0,1)*D1253)</f>
        <v/>
      </c>
      <c r="O1253" s="235" t="str">
        <f aca="true">IF(D1253="","",xEURO(OFFSET(C1253,-M1253+1,0),E1253,OFFSET(C1253,-M1253+2,0),OFFSET(C1253,-M1253+2,0),OFFSET(C1253,-M1253+3,0)+AB1253,OFFSET(C1253,-M1253+4,0),0,0))</f>
        <v/>
      </c>
      <c r="P1253" s="175" t="str">
        <f aca="false">IF(D1253="","",(O1253-F1253)*D1253*10)</f>
        <v/>
      </c>
      <c r="Q1253" s="175" t="str">
        <f aca="true">IF(D1253="","",xEURO(OFFSET(C1253,-M1253+1,0),E1253,OFFSET(C1253,-M1253+2,0),OFFSET(C1253,-M1253+2,0),OFFSET(C1253,-M1253+3,0)+AB1253,OFFSET(C1253,-M1253+4,0),0,2)/10*D1253)</f>
        <v/>
      </c>
      <c r="R1253" s="248" t="str">
        <f aca="true">IF(D1253="","",xEURO(OFFSET(C1253,-M1253+1,0),E1253,OFFSET(C1253,-M1253+2,0),OFFSET(C1253,-M1253+2,0),OFFSET(C1253,-M1253+3,0)+AB1253,OFFSET(C1253,-M1253+4,0),0,3)/100*D1253*10000)</f>
        <v/>
      </c>
      <c r="S1253" s="248" t="str">
        <f aca="true">IF(D1253="","",xEURO(OFFSET(C1253,-M1253+1,0),E1253,OFFSET(C1253,-M1253+2,0),OFFSET(C1253,-M1253+2,0),OFFSET(C1253,-M1253+3,0)+AB1253,OFFSET(C1253,-M1253+4,0),0,5)/365.25*D1253*10000)</f>
        <v/>
      </c>
      <c r="U1253" s="175" t="str">
        <f aca="true">IF(I1253="","",xEURO(OFFSET(C1253,-M1253+1,0),J1253,OFFSET(C1253,-M1253+2,0),OFFSET(C1253,-M1253+2,0),OFFSET(C1253,-M1253+3,0)+AC1253,OFFSET(C1253,-M1253+4,0),1,1)*I1253)</f>
        <v/>
      </c>
      <c r="V1253" s="235" t="str">
        <f aca="true">IF(I1253="","",xEURO(OFFSET(C1253,-M1253+1,0),J1253,OFFSET(C1253,-M1253+2,0),OFFSET(C1253,-M1253+2,0),OFFSET(C1253,-M1253+3,0)+AC1253,OFFSET(C1253,-M1253+4,0),1,0))</f>
        <v/>
      </c>
      <c r="W1253" s="175" t="str">
        <f aca="false">IF(I1253="","",(V1253-K1253)*I1253*10)</f>
        <v/>
      </c>
      <c r="X1253" s="175" t="str">
        <f aca="true">IF(I1253="","",xEURO(OFFSET(C1253,-M1253+1,0),J1253,OFFSET(C1253,-M1253+2,0),OFFSET(C1253,-M1253+2,0),OFFSET(C1253,-M1253+3,0)+AC1253,OFFSET(C1253,-M1253+4,0),1,2)/10*I1253)</f>
        <v/>
      </c>
      <c r="Y1253" s="248" t="str">
        <f aca="true">IF(I1253="","",xEURO(OFFSET(C1253,-M1253+1,0),J1253,OFFSET(C1253,-M1253+2,0),OFFSET(C1253,-M1253+2,0),OFFSET(C1253,-M1253+3,0)+AC1253,OFFSET(C1253,-M1253+4,0),1,3)/100*I1253*10000)</f>
        <v/>
      </c>
      <c r="Z1253" s="248" t="str">
        <f aca="true">IF(I1253="","",xEURO(OFFSET(C1253,-M1253+1,0),J1253,OFFSET(C1253,-M1253+2,0),OFFSET(C1253,-M1253+2,0),OFFSET(C1253,-M1253+3,0)+AC1253,OFFSET(C1253,-M1253+4,0),1,5)/365.25*I1253*10000)</f>
        <v/>
      </c>
      <c r="AB1253" s="249" t="str">
        <f aca="true">IF(D1253="","",xCalcSkew(OFFSET(C1253,-M1253,0),E1253-OFFSET(C1253,-M1253+1,0),b)/100)</f>
        <v/>
      </c>
      <c r="AC1253" s="249" t="str">
        <f aca="true">IF(I1253="","",xCalcSkew(OFFSET(C1253,-M1253,0),J1253-OFFSET(C1253,-M1253+1,0),b)/100)</f>
        <v/>
      </c>
      <c r="AE1253" s="0" t="n">
        <f aca="false">D1253*F1253*10000*-1</f>
        <v>-0</v>
      </c>
      <c r="AF1253" s="0" t="n">
        <f aca="false">I1253*K1253*10000*-1</f>
        <v>-0</v>
      </c>
      <c r="AG1253" s="0" t="n">
        <f aca="false">AE1253+AF1253</f>
        <v>-0</v>
      </c>
    </row>
    <row r="1254" customFormat="false" ht="12.75" hidden="false" customHeight="false" outlineLevel="0" collapsed="false">
      <c r="D1254" s="265"/>
      <c r="E1254" s="266"/>
      <c r="F1254" s="266"/>
      <c r="G1254" s="267"/>
      <c r="I1254" s="265"/>
      <c r="J1254" s="266"/>
      <c r="K1254" s="266"/>
      <c r="L1254" s="268"/>
      <c r="M1254" s="247" t="n">
        <f aca="false">M1253+1</f>
        <v>25</v>
      </c>
      <c r="N1254" s="175" t="str">
        <f aca="true">IF(D1254="","",xEURO(OFFSET(C1254,-M1254+1,0),E1254,OFFSET(C1254,-M1254+2,0),OFFSET(C1254,-M1254+2,0),OFFSET(C1254,-M1254+3,0)+AB1254,OFFSET(C1254,-M1254+4,0),0,1)*D1254)</f>
        <v/>
      </c>
      <c r="O1254" s="235" t="str">
        <f aca="true">IF(D1254="","",xEURO(OFFSET(C1254,-M1254+1,0),E1254,OFFSET(C1254,-M1254+2,0),OFFSET(C1254,-M1254+2,0),OFFSET(C1254,-M1254+3,0)+AB1254,OFFSET(C1254,-M1254+4,0),0,0))</f>
        <v/>
      </c>
      <c r="P1254" s="175" t="str">
        <f aca="false">IF(D1254="","",(O1254-F1254)*D1254*10)</f>
        <v/>
      </c>
      <c r="Q1254" s="175" t="str">
        <f aca="true">IF(D1254="","",xEURO(OFFSET(C1254,-M1254+1,0),E1254,OFFSET(C1254,-M1254+2,0),OFFSET(C1254,-M1254+2,0),OFFSET(C1254,-M1254+3,0)+AB1254,OFFSET(C1254,-M1254+4,0),0,2)/10*D1254)</f>
        <v/>
      </c>
      <c r="R1254" s="248" t="str">
        <f aca="true">IF(D1254="","",xEURO(OFFSET(C1254,-M1254+1,0),E1254,OFFSET(C1254,-M1254+2,0),OFFSET(C1254,-M1254+2,0),OFFSET(C1254,-M1254+3,0)+AB1254,OFFSET(C1254,-M1254+4,0),0,3)/100*D1254*10000)</f>
        <v/>
      </c>
      <c r="S1254" s="248" t="str">
        <f aca="true">IF(D1254="","",xEURO(OFFSET(C1254,-M1254+1,0),E1254,OFFSET(C1254,-M1254+2,0),OFFSET(C1254,-M1254+2,0),OFFSET(C1254,-M1254+3,0)+AB1254,OFFSET(C1254,-M1254+4,0),0,5)/365.25*D1254*10000)</f>
        <v/>
      </c>
      <c r="U1254" s="175" t="str">
        <f aca="true">IF(I1254="","",xEURO(OFFSET(C1254,-M1254+1,0),J1254,OFFSET(C1254,-M1254+2,0),OFFSET(C1254,-M1254+2,0),OFFSET(C1254,-M1254+3,0)+AC1254,OFFSET(C1254,-M1254+4,0),1,1)*I1254)</f>
        <v/>
      </c>
      <c r="V1254" s="235" t="str">
        <f aca="true">IF(I1254="","",xEURO(OFFSET(C1254,-M1254+1,0),J1254,OFFSET(C1254,-M1254+2,0),OFFSET(C1254,-M1254+2,0),OFFSET(C1254,-M1254+3,0)+AC1254,OFFSET(C1254,-M1254+4,0),1,0))</f>
        <v/>
      </c>
      <c r="W1254" s="175" t="str">
        <f aca="false">IF(I1254="","",(V1254-K1254)*I1254*10)</f>
        <v/>
      </c>
      <c r="X1254" s="175" t="str">
        <f aca="true">IF(I1254="","",xEURO(OFFSET(C1254,-M1254+1,0),J1254,OFFSET(C1254,-M1254+2,0),OFFSET(C1254,-M1254+2,0),OFFSET(C1254,-M1254+3,0)+AC1254,OFFSET(C1254,-M1254+4,0),1,2)/10*I1254)</f>
        <v/>
      </c>
      <c r="Y1254" s="248" t="str">
        <f aca="true">IF(I1254="","",xEURO(OFFSET(C1254,-M1254+1,0),J1254,OFFSET(C1254,-M1254+2,0),OFFSET(C1254,-M1254+2,0),OFFSET(C1254,-M1254+3,0)+AC1254,OFFSET(C1254,-M1254+4,0),1,3)/100*I1254*10000)</f>
        <v/>
      </c>
      <c r="Z1254" s="248" t="str">
        <f aca="true">IF(I1254="","",xEURO(OFFSET(C1254,-M1254+1,0),J1254,OFFSET(C1254,-M1254+2,0),OFFSET(C1254,-M1254+2,0),OFFSET(C1254,-M1254+3,0)+AC1254,OFFSET(C1254,-M1254+4,0),1,5)/365.25*I1254*10000)</f>
        <v/>
      </c>
      <c r="AB1254" s="249" t="str">
        <f aca="true">IF(D1254="","",xCalcSkew(OFFSET(C1254,-M1254,0),E1254-OFFSET(C1254,-M1254+1,0),b)/100)</f>
        <v/>
      </c>
      <c r="AC1254" s="249" t="str">
        <f aca="true">IF(I1254="","",xCalcSkew(OFFSET(C1254,-M1254,0),J1254-OFFSET(C1254,-M1254+1,0),b)/100)</f>
        <v/>
      </c>
      <c r="AE1254" s="0" t="n">
        <f aca="false">D1254*F1254*10000*-1</f>
        <v>-0</v>
      </c>
      <c r="AF1254" s="0" t="n">
        <f aca="false">I1254*K1254*10000*-1</f>
        <v>-0</v>
      </c>
      <c r="AG1254" s="0" t="n">
        <f aca="false">AE1254+AF1254</f>
        <v>-0</v>
      </c>
    </row>
    <row r="1255" customFormat="false" ht="12.75" hidden="false" customHeight="false" outlineLevel="0" collapsed="false">
      <c r="D1255" s="265"/>
      <c r="E1255" s="266"/>
      <c r="F1255" s="266"/>
      <c r="G1255" s="267"/>
      <c r="I1255" s="265"/>
      <c r="J1255" s="266"/>
      <c r="K1255" s="266"/>
      <c r="L1255" s="268"/>
      <c r="M1255" s="247" t="n">
        <f aca="false">M1254+1</f>
        <v>26</v>
      </c>
      <c r="N1255" s="175" t="str">
        <f aca="true">IF(D1255="","",xEURO(OFFSET(C1255,-M1255+1,0),E1255,OFFSET(C1255,-M1255+2,0),OFFSET(C1255,-M1255+2,0),OFFSET(C1255,-M1255+3,0)+AB1255,OFFSET(C1255,-M1255+4,0),0,1)*D1255)</f>
        <v/>
      </c>
      <c r="O1255" s="235" t="str">
        <f aca="true">IF(D1255="","",xEURO(OFFSET(C1255,-M1255+1,0),E1255,OFFSET(C1255,-M1255+2,0),OFFSET(C1255,-M1255+2,0),OFFSET(C1255,-M1255+3,0)+AB1255,OFFSET(C1255,-M1255+4,0),0,0))</f>
        <v/>
      </c>
      <c r="P1255" s="175" t="str">
        <f aca="false">IF(D1255="","",(O1255-F1255)*D1255*10)</f>
        <v/>
      </c>
      <c r="Q1255" s="175" t="str">
        <f aca="true">IF(D1255="","",xEURO(OFFSET(C1255,-M1255+1,0),E1255,OFFSET(C1255,-M1255+2,0),OFFSET(C1255,-M1255+2,0),OFFSET(C1255,-M1255+3,0)+AB1255,OFFSET(C1255,-M1255+4,0),0,2)/10*D1255)</f>
        <v/>
      </c>
      <c r="R1255" s="248" t="str">
        <f aca="true">IF(D1255="","",xEURO(OFFSET(C1255,-M1255+1,0),E1255,OFFSET(C1255,-M1255+2,0),OFFSET(C1255,-M1255+2,0),OFFSET(C1255,-M1255+3,0)+AB1255,OFFSET(C1255,-M1255+4,0),0,3)/100*D1255*10000)</f>
        <v/>
      </c>
      <c r="S1255" s="248" t="str">
        <f aca="true">IF(D1255="","",xEURO(OFFSET(C1255,-M1255+1,0),E1255,OFFSET(C1255,-M1255+2,0),OFFSET(C1255,-M1255+2,0),OFFSET(C1255,-M1255+3,0)+AB1255,OFFSET(C1255,-M1255+4,0),0,5)/365.25*D1255*10000)</f>
        <v/>
      </c>
      <c r="U1255" s="175" t="str">
        <f aca="true">IF(I1255="","",xEURO(OFFSET(C1255,-M1255+1,0),J1255,OFFSET(C1255,-M1255+2,0),OFFSET(C1255,-M1255+2,0),OFFSET(C1255,-M1255+3,0)+AC1255,OFFSET(C1255,-M1255+4,0),1,1)*I1255)</f>
        <v/>
      </c>
      <c r="V1255" s="235" t="str">
        <f aca="true">IF(I1255="","",xEURO(OFFSET(C1255,-M1255+1,0),J1255,OFFSET(C1255,-M1255+2,0),OFFSET(C1255,-M1255+2,0),OFFSET(C1255,-M1255+3,0)+AC1255,OFFSET(C1255,-M1255+4,0),1,0))</f>
        <v/>
      </c>
      <c r="W1255" s="175" t="str">
        <f aca="false">IF(I1255="","",(V1255-K1255)*I1255*10)</f>
        <v/>
      </c>
      <c r="X1255" s="175" t="str">
        <f aca="true">IF(I1255="","",xEURO(OFFSET(C1255,-M1255+1,0),J1255,OFFSET(C1255,-M1255+2,0),OFFSET(C1255,-M1255+2,0),OFFSET(C1255,-M1255+3,0)+AC1255,OFFSET(C1255,-M1255+4,0),1,2)/10*I1255)</f>
        <v/>
      </c>
      <c r="Y1255" s="248" t="str">
        <f aca="true">IF(I1255="","",xEURO(OFFSET(C1255,-M1255+1,0),J1255,OFFSET(C1255,-M1255+2,0),OFFSET(C1255,-M1255+2,0),OFFSET(C1255,-M1255+3,0)+AC1255,OFFSET(C1255,-M1255+4,0),1,3)/100*I1255*10000)</f>
        <v/>
      </c>
      <c r="Z1255" s="248" t="str">
        <f aca="true">IF(I1255="","",xEURO(OFFSET(C1255,-M1255+1,0),J1255,OFFSET(C1255,-M1255+2,0),OFFSET(C1255,-M1255+2,0),OFFSET(C1255,-M1255+3,0)+AC1255,OFFSET(C1255,-M1255+4,0),1,5)/365.25*I1255*10000)</f>
        <v/>
      </c>
      <c r="AB1255" s="249" t="str">
        <f aca="true">IF(D1255="","",xCalcSkew(OFFSET(C1255,-M1255,0),E1255-OFFSET(C1255,-M1255+1,0),b)/100)</f>
        <v/>
      </c>
      <c r="AC1255" s="249" t="str">
        <f aca="true">IF(I1255="","",xCalcSkew(OFFSET(C1255,-M1255,0),J1255-OFFSET(C1255,-M1255+1,0),b)/100)</f>
        <v/>
      </c>
      <c r="AE1255" s="0" t="n">
        <f aca="false">D1255*F1255*10000*-1</f>
        <v>-0</v>
      </c>
      <c r="AF1255" s="0" t="n">
        <f aca="false">I1255*K1255*10000*-1</f>
        <v>-0</v>
      </c>
      <c r="AG1255" s="0" t="n">
        <f aca="false">AE1255+AF1255</f>
        <v>-0</v>
      </c>
    </row>
    <row r="1256" customFormat="false" ht="12.75" hidden="false" customHeight="false" outlineLevel="0" collapsed="false">
      <c r="D1256" s="265"/>
      <c r="E1256" s="266"/>
      <c r="F1256" s="266"/>
      <c r="G1256" s="267"/>
      <c r="I1256" s="265"/>
      <c r="J1256" s="266"/>
      <c r="K1256" s="266"/>
      <c r="L1256" s="268"/>
      <c r="M1256" s="247" t="n">
        <f aca="false">M1255+1</f>
        <v>27</v>
      </c>
      <c r="N1256" s="175" t="str">
        <f aca="true">IF(D1256="","",xEURO(OFFSET(C1256,-M1256+1,0),E1256,OFFSET(C1256,-M1256+2,0),OFFSET(C1256,-M1256+2,0),OFFSET(C1256,-M1256+3,0)+AB1256,OFFSET(C1256,-M1256+4,0),0,1)*D1256)</f>
        <v/>
      </c>
      <c r="O1256" s="235" t="str">
        <f aca="true">IF(D1256="","",xEURO(OFFSET(C1256,-M1256+1,0),E1256,OFFSET(C1256,-M1256+2,0),OFFSET(C1256,-M1256+2,0),OFFSET(C1256,-M1256+3,0)+AB1256,OFFSET(C1256,-M1256+4,0),0,0))</f>
        <v/>
      </c>
      <c r="P1256" s="175" t="str">
        <f aca="false">IF(D1256="","",(O1256-F1256)*D1256*10)</f>
        <v/>
      </c>
      <c r="Q1256" s="175" t="str">
        <f aca="true">IF(D1256="","",xEURO(OFFSET(C1256,-M1256+1,0),E1256,OFFSET(C1256,-M1256+2,0),OFFSET(C1256,-M1256+2,0),OFFSET(C1256,-M1256+3,0)+AB1256,OFFSET(C1256,-M1256+4,0),0,2)/10*D1256)</f>
        <v/>
      </c>
      <c r="R1256" s="248" t="str">
        <f aca="true">IF(D1256="","",xEURO(OFFSET(C1256,-M1256+1,0),E1256,OFFSET(C1256,-M1256+2,0),OFFSET(C1256,-M1256+2,0),OFFSET(C1256,-M1256+3,0)+AB1256,OFFSET(C1256,-M1256+4,0),0,3)/100*D1256*10000)</f>
        <v/>
      </c>
      <c r="S1256" s="248" t="str">
        <f aca="true">IF(D1256="","",xEURO(OFFSET(C1256,-M1256+1,0),E1256,OFFSET(C1256,-M1256+2,0),OFFSET(C1256,-M1256+2,0),OFFSET(C1256,-M1256+3,0)+AB1256,OFFSET(C1256,-M1256+4,0),0,5)/365.25*D1256*10000)</f>
        <v/>
      </c>
      <c r="U1256" s="175" t="str">
        <f aca="true">IF(I1256="","",xEURO(OFFSET(C1256,-M1256+1,0),J1256,OFFSET(C1256,-M1256+2,0),OFFSET(C1256,-M1256+2,0),OFFSET(C1256,-M1256+3,0)+AC1256,OFFSET(C1256,-M1256+4,0),1,1)*I1256)</f>
        <v/>
      </c>
      <c r="V1256" s="235" t="str">
        <f aca="true">IF(I1256="","",xEURO(OFFSET(C1256,-M1256+1,0),J1256,OFFSET(C1256,-M1256+2,0),OFFSET(C1256,-M1256+2,0),OFFSET(C1256,-M1256+3,0)+AC1256,OFFSET(C1256,-M1256+4,0),1,0))</f>
        <v/>
      </c>
      <c r="W1256" s="175" t="str">
        <f aca="false">IF(I1256="","",(V1256-K1256)*I1256*10)</f>
        <v/>
      </c>
      <c r="X1256" s="175" t="str">
        <f aca="true">IF(I1256="","",xEURO(OFFSET(C1256,-M1256+1,0),J1256,OFFSET(C1256,-M1256+2,0),OFFSET(C1256,-M1256+2,0),OFFSET(C1256,-M1256+3,0)+AC1256,OFFSET(C1256,-M1256+4,0),1,2)/10*I1256)</f>
        <v/>
      </c>
      <c r="Y1256" s="248" t="str">
        <f aca="true">IF(I1256="","",xEURO(OFFSET(C1256,-M1256+1,0),J1256,OFFSET(C1256,-M1256+2,0),OFFSET(C1256,-M1256+2,0),OFFSET(C1256,-M1256+3,0)+AC1256,OFFSET(C1256,-M1256+4,0),1,3)/100*I1256*10000)</f>
        <v/>
      </c>
      <c r="Z1256" s="248" t="str">
        <f aca="true">IF(I1256="","",xEURO(OFFSET(C1256,-M1256+1,0),J1256,OFFSET(C1256,-M1256+2,0),OFFSET(C1256,-M1256+2,0),OFFSET(C1256,-M1256+3,0)+AC1256,OFFSET(C1256,-M1256+4,0),1,5)/365.25*I1256*10000)</f>
        <v/>
      </c>
      <c r="AB1256" s="249" t="str">
        <f aca="true">IF(D1256="","",xCalcSkew(OFFSET(C1256,-M1256,0),E1256-OFFSET(C1256,-M1256+1,0),b)/100)</f>
        <v/>
      </c>
      <c r="AC1256" s="249" t="str">
        <f aca="true">IF(I1256="","",xCalcSkew(OFFSET(C1256,-M1256,0),J1256-OFFSET(C1256,-M1256+1,0),b)/100)</f>
        <v/>
      </c>
      <c r="AE1256" s="0" t="n">
        <f aca="false">D1256*F1256*10000*-1</f>
        <v>-0</v>
      </c>
      <c r="AF1256" s="0" t="n">
        <f aca="false">I1256*K1256*10000*-1</f>
        <v>-0</v>
      </c>
      <c r="AG1256" s="0" t="n">
        <f aca="false">AE1256+AF1256</f>
        <v>-0</v>
      </c>
    </row>
    <row r="1257" customFormat="false" ht="12.75" hidden="false" customHeight="false" outlineLevel="0" collapsed="false">
      <c r="D1257" s="265"/>
      <c r="E1257" s="266"/>
      <c r="F1257" s="266"/>
      <c r="G1257" s="267"/>
      <c r="I1257" s="265"/>
      <c r="J1257" s="266"/>
      <c r="K1257" s="266"/>
      <c r="L1257" s="268"/>
      <c r="M1257" s="247" t="n">
        <f aca="false">M1256+1</f>
        <v>28</v>
      </c>
      <c r="N1257" s="175" t="str">
        <f aca="true">IF(D1257="","",xEURO(OFFSET(C1257,-M1257+1,0),E1257,OFFSET(C1257,-M1257+2,0),OFFSET(C1257,-M1257+2,0),OFFSET(C1257,-M1257+3,0)+AB1257,OFFSET(C1257,-M1257+4,0),0,1)*D1257)</f>
        <v/>
      </c>
      <c r="O1257" s="235" t="str">
        <f aca="true">IF(D1257="","",xEURO(OFFSET(C1257,-M1257+1,0),E1257,OFFSET(C1257,-M1257+2,0),OFFSET(C1257,-M1257+2,0),OFFSET(C1257,-M1257+3,0)+AB1257,OFFSET(C1257,-M1257+4,0),0,0))</f>
        <v/>
      </c>
      <c r="P1257" s="175" t="str">
        <f aca="false">IF(D1257="","",(O1257-F1257)*D1257*10)</f>
        <v/>
      </c>
      <c r="Q1257" s="175" t="str">
        <f aca="true">IF(D1257="","",xEURO(OFFSET(C1257,-M1257+1,0),E1257,OFFSET(C1257,-M1257+2,0),OFFSET(C1257,-M1257+2,0),OFFSET(C1257,-M1257+3,0)+AB1257,OFFSET(C1257,-M1257+4,0),0,2)/10*D1257)</f>
        <v/>
      </c>
      <c r="R1257" s="248" t="str">
        <f aca="true">IF(D1257="","",xEURO(OFFSET(C1257,-M1257+1,0),E1257,OFFSET(C1257,-M1257+2,0),OFFSET(C1257,-M1257+2,0),OFFSET(C1257,-M1257+3,0)+AB1257,OFFSET(C1257,-M1257+4,0),0,3)/100*D1257*10000)</f>
        <v/>
      </c>
      <c r="S1257" s="248" t="str">
        <f aca="true">IF(D1257="","",xEURO(OFFSET(C1257,-M1257+1,0),E1257,OFFSET(C1257,-M1257+2,0),OFFSET(C1257,-M1257+2,0),OFFSET(C1257,-M1257+3,0)+AB1257,OFFSET(C1257,-M1257+4,0),0,5)/365.25*D1257*10000)</f>
        <v/>
      </c>
      <c r="U1257" s="175" t="str">
        <f aca="true">IF(I1257="","",xEURO(OFFSET(C1257,-M1257+1,0),J1257,OFFSET(C1257,-M1257+2,0),OFFSET(C1257,-M1257+2,0),OFFSET(C1257,-M1257+3,0)+AC1257,OFFSET(C1257,-M1257+4,0),1,1)*I1257)</f>
        <v/>
      </c>
      <c r="V1257" s="235" t="str">
        <f aca="true">IF(I1257="","",xEURO(OFFSET(C1257,-M1257+1,0),J1257,OFFSET(C1257,-M1257+2,0),OFFSET(C1257,-M1257+2,0),OFFSET(C1257,-M1257+3,0)+AC1257,OFFSET(C1257,-M1257+4,0),1,0))</f>
        <v/>
      </c>
      <c r="W1257" s="175" t="str">
        <f aca="false">IF(I1257="","",(V1257-K1257)*I1257*10)</f>
        <v/>
      </c>
      <c r="X1257" s="175" t="str">
        <f aca="true">IF(I1257="","",xEURO(OFFSET(C1257,-M1257+1,0),J1257,OFFSET(C1257,-M1257+2,0),OFFSET(C1257,-M1257+2,0),OFFSET(C1257,-M1257+3,0)+AC1257,OFFSET(C1257,-M1257+4,0),1,2)/10*I1257)</f>
        <v/>
      </c>
      <c r="Y1257" s="248" t="str">
        <f aca="true">IF(I1257="","",xEURO(OFFSET(C1257,-M1257+1,0),J1257,OFFSET(C1257,-M1257+2,0),OFFSET(C1257,-M1257+2,0),OFFSET(C1257,-M1257+3,0)+AC1257,OFFSET(C1257,-M1257+4,0),1,3)/100*I1257*10000)</f>
        <v/>
      </c>
      <c r="Z1257" s="248" t="str">
        <f aca="true">IF(I1257="","",xEURO(OFFSET(C1257,-M1257+1,0),J1257,OFFSET(C1257,-M1257+2,0),OFFSET(C1257,-M1257+2,0),OFFSET(C1257,-M1257+3,0)+AC1257,OFFSET(C1257,-M1257+4,0),1,5)/365.25*I1257*10000)</f>
        <v/>
      </c>
      <c r="AB1257" s="249" t="str">
        <f aca="true">IF(D1257="","",xCalcSkew(OFFSET(C1257,-M1257,0),E1257-OFFSET(C1257,-M1257+1,0),b)/100)</f>
        <v/>
      </c>
      <c r="AC1257" s="249" t="str">
        <f aca="true">IF(I1257="","",xCalcSkew(OFFSET(C1257,-M1257,0),J1257-OFFSET(C1257,-M1257+1,0),b)/100)</f>
        <v/>
      </c>
      <c r="AE1257" s="0" t="n">
        <f aca="false">D1257*F1257*10000*-1</f>
        <v>-0</v>
      </c>
      <c r="AF1257" s="0" t="n">
        <f aca="false">I1257*K1257*10000*-1</f>
        <v>-0</v>
      </c>
      <c r="AG1257" s="0" t="n">
        <f aca="false">AE1257+AF1257</f>
        <v>-0</v>
      </c>
    </row>
    <row r="1258" customFormat="false" ht="12.75" hidden="false" customHeight="false" outlineLevel="0" collapsed="false">
      <c r="D1258" s="265"/>
      <c r="E1258" s="266"/>
      <c r="F1258" s="266"/>
      <c r="G1258" s="267"/>
      <c r="I1258" s="265"/>
      <c r="J1258" s="266"/>
      <c r="K1258" s="266"/>
      <c r="L1258" s="268"/>
      <c r="M1258" s="247" t="n">
        <f aca="false">M1257+1</f>
        <v>29</v>
      </c>
      <c r="N1258" s="175" t="str">
        <f aca="true">IF(D1258="","",xEURO(OFFSET(C1258,-M1258+1,0),E1258,OFFSET(C1258,-M1258+2,0),OFFSET(C1258,-M1258+2,0),OFFSET(C1258,-M1258+3,0)+AB1258,OFFSET(C1258,-M1258+4,0),0,1)*D1258)</f>
        <v/>
      </c>
      <c r="O1258" s="235" t="str">
        <f aca="true">IF(D1258="","",xEURO(OFFSET(C1258,-M1258+1,0),E1258,OFFSET(C1258,-M1258+2,0),OFFSET(C1258,-M1258+2,0),OFFSET(C1258,-M1258+3,0)+AB1258,OFFSET(C1258,-M1258+4,0),0,0))</f>
        <v/>
      </c>
      <c r="P1258" s="175" t="str">
        <f aca="false">IF(D1258="","",(O1258-F1258)*D1258*10)</f>
        <v/>
      </c>
      <c r="Q1258" s="175" t="str">
        <f aca="true">IF(D1258="","",xEURO(OFFSET(C1258,-M1258+1,0),E1258,OFFSET(C1258,-M1258+2,0),OFFSET(C1258,-M1258+2,0),OFFSET(C1258,-M1258+3,0)+AB1258,OFFSET(C1258,-M1258+4,0),0,2)/10*D1258)</f>
        <v/>
      </c>
      <c r="R1258" s="248" t="str">
        <f aca="true">IF(D1258="","",xEURO(OFFSET(C1258,-M1258+1,0),E1258,OFFSET(C1258,-M1258+2,0),OFFSET(C1258,-M1258+2,0),OFFSET(C1258,-M1258+3,0)+AB1258,OFFSET(C1258,-M1258+4,0),0,3)/100*D1258*10000)</f>
        <v/>
      </c>
      <c r="S1258" s="248" t="str">
        <f aca="true">IF(D1258="","",xEURO(OFFSET(C1258,-M1258+1,0),E1258,OFFSET(C1258,-M1258+2,0),OFFSET(C1258,-M1258+2,0),OFFSET(C1258,-M1258+3,0)+AB1258,OFFSET(C1258,-M1258+4,0),0,5)/365.25*D1258*10000)</f>
        <v/>
      </c>
      <c r="U1258" s="175" t="str">
        <f aca="true">IF(I1258="","",xEURO(OFFSET(C1258,-M1258+1,0),J1258,OFFSET(C1258,-M1258+2,0),OFFSET(C1258,-M1258+2,0),OFFSET(C1258,-M1258+3,0)+AC1258,OFFSET(C1258,-M1258+4,0),1,1)*I1258)</f>
        <v/>
      </c>
      <c r="V1258" s="235" t="str">
        <f aca="true">IF(I1258="","",xEURO(OFFSET(C1258,-M1258+1,0),J1258,OFFSET(C1258,-M1258+2,0),OFFSET(C1258,-M1258+2,0),OFFSET(C1258,-M1258+3,0)+AC1258,OFFSET(C1258,-M1258+4,0),1,0))</f>
        <v/>
      </c>
      <c r="W1258" s="175" t="str">
        <f aca="false">IF(I1258="","",(V1258-K1258)*I1258*10)</f>
        <v/>
      </c>
      <c r="X1258" s="175" t="str">
        <f aca="true">IF(I1258="","",xEURO(OFFSET(C1258,-M1258+1,0),J1258,OFFSET(C1258,-M1258+2,0),OFFSET(C1258,-M1258+2,0),OFFSET(C1258,-M1258+3,0)+AC1258,OFFSET(C1258,-M1258+4,0),1,2)/10*I1258)</f>
        <v/>
      </c>
      <c r="Y1258" s="248" t="str">
        <f aca="true">IF(I1258="","",xEURO(OFFSET(C1258,-M1258+1,0),J1258,OFFSET(C1258,-M1258+2,0),OFFSET(C1258,-M1258+2,0),OFFSET(C1258,-M1258+3,0)+AC1258,OFFSET(C1258,-M1258+4,0),1,3)/100*I1258*10000)</f>
        <v/>
      </c>
      <c r="Z1258" s="248" t="str">
        <f aca="true">IF(I1258="","",xEURO(OFFSET(C1258,-M1258+1,0),J1258,OFFSET(C1258,-M1258+2,0),OFFSET(C1258,-M1258+2,0),OFFSET(C1258,-M1258+3,0)+AC1258,OFFSET(C1258,-M1258+4,0),1,5)/365.25*I1258*10000)</f>
        <v/>
      </c>
      <c r="AB1258" s="249" t="str">
        <f aca="true">IF(D1258="","",xCalcSkew(OFFSET(C1258,-M1258,0),E1258-OFFSET(C1258,-M1258+1,0),b)/100)</f>
        <v/>
      </c>
      <c r="AC1258" s="249" t="str">
        <f aca="true">IF(I1258="","",xCalcSkew(OFFSET(C1258,-M1258,0),J1258-OFFSET(C1258,-M1258+1,0),b)/100)</f>
        <v/>
      </c>
      <c r="AE1258" s="0" t="n">
        <f aca="false">D1258*F1258*10000*-1</f>
        <v>-0</v>
      </c>
      <c r="AF1258" s="0" t="n">
        <f aca="false">I1258*K1258*10000*-1</f>
        <v>-0</v>
      </c>
      <c r="AG1258" s="0" t="n">
        <f aca="false">AE1258+AF1258</f>
        <v>-0</v>
      </c>
    </row>
    <row r="1259" customFormat="false" ht="12.75" hidden="false" customHeight="false" outlineLevel="0" collapsed="false">
      <c r="D1259" s="265"/>
      <c r="E1259" s="266"/>
      <c r="F1259" s="266"/>
      <c r="G1259" s="267"/>
      <c r="I1259" s="265"/>
      <c r="J1259" s="266"/>
      <c r="K1259" s="266"/>
      <c r="L1259" s="268"/>
      <c r="M1259" s="247" t="n">
        <f aca="false">M1258+1</f>
        <v>30</v>
      </c>
      <c r="N1259" s="175" t="str">
        <f aca="true">IF(D1259="","",xEURO(OFFSET(C1259,-M1259+1,0),E1259,OFFSET(C1259,-M1259+2,0),OFFSET(C1259,-M1259+2,0),OFFSET(C1259,-M1259+3,0)+AB1259,OFFSET(C1259,-M1259+4,0),0,1)*D1259)</f>
        <v/>
      </c>
      <c r="O1259" s="235" t="str">
        <f aca="true">IF(D1259="","",xEURO(OFFSET(C1259,-M1259+1,0),E1259,OFFSET(C1259,-M1259+2,0),OFFSET(C1259,-M1259+2,0),OFFSET(C1259,-M1259+3,0)+AB1259,OFFSET(C1259,-M1259+4,0),0,0))</f>
        <v/>
      </c>
      <c r="P1259" s="175" t="str">
        <f aca="false">IF(D1259="","",(O1259-F1259)*D1259*10)</f>
        <v/>
      </c>
      <c r="Q1259" s="175" t="str">
        <f aca="true">IF(D1259="","",xEURO(OFFSET(C1259,-M1259+1,0),E1259,OFFSET(C1259,-M1259+2,0),OFFSET(C1259,-M1259+2,0),OFFSET(C1259,-M1259+3,0)+AB1259,OFFSET(C1259,-M1259+4,0),0,2)/10*D1259)</f>
        <v/>
      </c>
      <c r="R1259" s="248" t="str">
        <f aca="true">IF(D1259="","",xEURO(OFFSET(C1259,-M1259+1,0),E1259,OFFSET(C1259,-M1259+2,0),OFFSET(C1259,-M1259+2,0),OFFSET(C1259,-M1259+3,0)+AB1259,OFFSET(C1259,-M1259+4,0),0,3)/100*D1259*10000)</f>
        <v/>
      </c>
      <c r="S1259" s="248" t="str">
        <f aca="true">IF(D1259="","",xEURO(OFFSET(C1259,-M1259+1,0),E1259,OFFSET(C1259,-M1259+2,0),OFFSET(C1259,-M1259+2,0),OFFSET(C1259,-M1259+3,0)+AB1259,OFFSET(C1259,-M1259+4,0),0,5)/365.25*D1259*10000)</f>
        <v/>
      </c>
      <c r="U1259" s="175" t="str">
        <f aca="true">IF(I1259="","",xEURO(OFFSET(C1259,-M1259+1,0),J1259,OFFSET(C1259,-M1259+2,0),OFFSET(C1259,-M1259+2,0),OFFSET(C1259,-M1259+3,0)+AC1259,OFFSET(C1259,-M1259+4,0),1,1)*I1259)</f>
        <v/>
      </c>
      <c r="V1259" s="235" t="str">
        <f aca="true">IF(I1259="","",xEURO(OFFSET(C1259,-M1259+1,0),J1259,OFFSET(C1259,-M1259+2,0),OFFSET(C1259,-M1259+2,0),OFFSET(C1259,-M1259+3,0)+AC1259,OFFSET(C1259,-M1259+4,0),1,0))</f>
        <v/>
      </c>
      <c r="W1259" s="175" t="str">
        <f aca="false">IF(I1259="","",(V1259-K1259)*I1259*10)</f>
        <v/>
      </c>
      <c r="X1259" s="175" t="str">
        <f aca="true">IF(I1259="","",xEURO(OFFSET(C1259,-M1259+1,0),J1259,OFFSET(C1259,-M1259+2,0),OFFSET(C1259,-M1259+2,0),OFFSET(C1259,-M1259+3,0)+AC1259,OFFSET(C1259,-M1259+4,0),1,2)/10*I1259)</f>
        <v/>
      </c>
      <c r="Y1259" s="248" t="str">
        <f aca="true">IF(I1259="","",xEURO(OFFSET(C1259,-M1259+1,0),J1259,OFFSET(C1259,-M1259+2,0),OFFSET(C1259,-M1259+2,0),OFFSET(C1259,-M1259+3,0)+AC1259,OFFSET(C1259,-M1259+4,0),1,3)/100*I1259*10000)</f>
        <v/>
      </c>
      <c r="Z1259" s="248" t="str">
        <f aca="true">IF(I1259="","",xEURO(OFFSET(C1259,-M1259+1,0),J1259,OFFSET(C1259,-M1259+2,0),OFFSET(C1259,-M1259+2,0),OFFSET(C1259,-M1259+3,0)+AC1259,OFFSET(C1259,-M1259+4,0),1,5)/365.25*I1259*10000)</f>
        <v/>
      </c>
      <c r="AB1259" s="249" t="str">
        <f aca="true">IF(D1259="","",xCalcSkew(OFFSET(C1259,-M1259,0),E1259-OFFSET(C1259,-M1259+1,0),b)/100)</f>
        <v/>
      </c>
      <c r="AC1259" s="249" t="str">
        <f aca="true">IF(I1259="","",xCalcSkew(OFFSET(C1259,-M1259,0),J1259-OFFSET(C1259,-M1259+1,0),b)/100)</f>
        <v/>
      </c>
      <c r="AE1259" s="0" t="n">
        <f aca="false">D1259*F1259*10000*-1</f>
        <v>-0</v>
      </c>
      <c r="AF1259" s="0" t="n">
        <f aca="false">I1259*K1259*10000*-1</f>
        <v>-0</v>
      </c>
      <c r="AG1259" s="0" t="n">
        <f aca="false">AE1259+AF1259</f>
        <v>-0</v>
      </c>
    </row>
    <row r="1260" customFormat="false" ht="12.75" hidden="false" customHeight="false" outlineLevel="0" collapsed="false">
      <c r="D1260" s="265"/>
      <c r="E1260" s="266"/>
      <c r="F1260" s="266"/>
      <c r="G1260" s="267"/>
      <c r="I1260" s="265"/>
      <c r="J1260" s="266"/>
      <c r="K1260" s="266"/>
      <c r="L1260" s="268"/>
      <c r="M1260" s="247" t="n">
        <f aca="false">M1259+1</f>
        <v>31</v>
      </c>
      <c r="N1260" s="175" t="str">
        <f aca="true">IF(D1260="","",xEURO(OFFSET(C1260,-M1260+1,0),E1260,OFFSET(C1260,-M1260+2,0),OFFSET(C1260,-M1260+2,0),OFFSET(C1260,-M1260+3,0)+AB1260,OFFSET(C1260,-M1260+4,0),0,1)*D1260)</f>
        <v/>
      </c>
      <c r="O1260" s="235" t="str">
        <f aca="true">IF(D1260="","",xEURO(OFFSET(C1260,-M1260+1,0),E1260,OFFSET(C1260,-M1260+2,0),OFFSET(C1260,-M1260+2,0),OFFSET(C1260,-M1260+3,0)+AB1260,OFFSET(C1260,-M1260+4,0),0,0))</f>
        <v/>
      </c>
      <c r="P1260" s="175" t="str">
        <f aca="false">IF(D1260="","",(O1260-F1260)*D1260*10)</f>
        <v/>
      </c>
      <c r="Q1260" s="175" t="str">
        <f aca="true">IF(D1260="","",xEURO(OFFSET(C1260,-M1260+1,0),E1260,OFFSET(C1260,-M1260+2,0),OFFSET(C1260,-M1260+2,0),OFFSET(C1260,-M1260+3,0)+AB1260,OFFSET(C1260,-M1260+4,0),0,2)/10*D1260)</f>
        <v/>
      </c>
      <c r="R1260" s="248" t="str">
        <f aca="true">IF(D1260="","",xEURO(OFFSET(C1260,-M1260+1,0),E1260,OFFSET(C1260,-M1260+2,0),OFFSET(C1260,-M1260+2,0),OFFSET(C1260,-M1260+3,0)+AB1260,OFFSET(C1260,-M1260+4,0),0,3)/100*D1260*10000)</f>
        <v/>
      </c>
      <c r="S1260" s="248" t="str">
        <f aca="true">IF(D1260="","",xEURO(OFFSET(C1260,-M1260+1,0),E1260,OFFSET(C1260,-M1260+2,0),OFFSET(C1260,-M1260+2,0),OFFSET(C1260,-M1260+3,0)+AB1260,OFFSET(C1260,-M1260+4,0),0,5)/365.25*D1260*10000)</f>
        <v/>
      </c>
      <c r="U1260" s="175" t="str">
        <f aca="true">IF(I1260="","",xEURO(OFFSET(C1260,-M1260+1,0),J1260,OFFSET(C1260,-M1260+2,0),OFFSET(C1260,-M1260+2,0),OFFSET(C1260,-M1260+3,0)+AC1260,OFFSET(C1260,-M1260+4,0),1,1)*I1260)</f>
        <v/>
      </c>
      <c r="V1260" s="235" t="str">
        <f aca="true">IF(I1260="","",xEURO(OFFSET(C1260,-M1260+1,0),J1260,OFFSET(C1260,-M1260+2,0),OFFSET(C1260,-M1260+2,0),OFFSET(C1260,-M1260+3,0)+AC1260,OFFSET(C1260,-M1260+4,0),1,0))</f>
        <v/>
      </c>
      <c r="W1260" s="175" t="str">
        <f aca="false">IF(I1260="","",(V1260-K1260)*I1260*10)</f>
        <v/>
      </c>
      <c r="X1260" s="175" t="str">
        <f aca="true">IF(I1260="","",xEURO(OFFSET(C1260,-M1260+1,0),J1260,OFFSET(C1260,-M1260+2,0),OFFSET(C1260,-M1260+2,0),OFFSET(C1260,-M1260+3,0)+AC1260,OFFSET(C1260,-M1260+4,0),1,2)/10*I1260)</f>
        <v/>
      </c>
      <c r="Y1260" s="248" t="str">
        <f aca="true">IF(I1260="","",xEURO(OFFSET(C1260,-M1260+1,0),J1260,OFFSET(C1260,-M1260+2,0),OFFSET(C1260,-M1260+2,0),OFFSET(C1260,-M1260+3,0)+AC1260,OFFSET(C1260,-M1260+4,0),1,3)/100*I1260*10000)</f>
        <v/>
      </c>
      <c r="Z1260" s="248" t="str">
        <f aca="true">IF(I1260="","",xEURO(OFFSET(C1260,-M1260+1,0),J1260,OFFSET(C1260,-M1260+2,0),OFFSET(C1260,-M1260+2,0),OFFSET(C1260,-M1260+3,0)+AC1260,OFFSET(C1260,-M1260+4,0),1,5)/365.25*I1260*10000)</f>
        <v/>
      </c>
      <c r="AB1260" s="249" t="str">
        <f aca="true">IF(D1260="","",xCalcSkew(OFFSET(C1260,-M1260,0),E1260-OFFSET(C1260,-M1260+1,0),b)/100)</f>
        <v/>
      </c>
      <c r="AC1260" s="249" t="str">
        <f aca="true">IF(I1260="","",xCalcSkew(OFFSET(C1260,-M1260,0),J1260-OFFSET(C1260,-M1260+1,0),b)/100)</f>
        <v/>
      </c>
      <c r="AE1260" s="0" t="n">
        <f aca="false">D1260*F1260*10000*-1</f>
        <v>-0</v>
      </c>
      <c r="AF1260" s="0" t="n">
        <f aca="false">I1260*K1260*10000*-1</f>
        <v>-0</v>
      </c>
      <c r="AG1260" s="0" t="n">
        <f aca="false">AE1260+AF1260</f>
        <v>-0</v>
      </c>
    </row>
    <row r="1261" customFormat="false" ht="12.75" hidden="false" customHeight="false" outlineLevel="0" collapsed="false">
      <c r="D1261" s="265"/>
      <c r="E1261" s="266"/>
      <c r="F1261" s="266"/>
      <c r="G1261" s="267"/>
      <c r="I1261" s="265"/>
      <c r="J1261" s="266"/>
      <c r="K1261" s="266"/>
      <c r="L1261" s="268"/>
      <c r="M1261" s="247" t="n">
        <f aca="false">M1260+1</f>
        <v>32</v>
      </c>
      <c r="N1261" s="175" t="str">
        <f aca="true">IF(D1261="","",xEURO(OFFSET(C1261,-M1261+1,0),E1261,OFFSET(C1261,-M1261+2,0),OFFSET(C1261,-M1261+2,0),OFFSET(C1261,-M1261+3,0)+AB1261,OFFSET(C1261,-M1261+4,0),0,1)*D1261)</f>
        <v/>
      </c>
      <c r="O1261" s="235" t="str">
        <f aca="true">IF(D1261="","",xEURO(OFFSET(C1261,-M1261+1,0),E1261,OFFSET(C1261,-M1261+2,0),OFFSET(C1261,-M1261+2,0),OFFSET(C1261,-M1261+3,0)+AB1261,OFFSET(C1261,-M1261+4,0),0,0))</f>
        <v/>
      </c>
      <c r="P1261" s="175" t="str">
        <f aca="false">IF(D1261="","",(O1261-F1261)*D1261*10)</f>
        <v/>
      </c>
      <c r="Q1261" s="175" t="str">
        <f aca="true">IF(D1261="","",xEURO(OFFSET(C1261,-M1261+1,0),E1261,OFFSET(C1261,-M1261+2,0),OFFSET(C1261,-M1261+2,0),OFFSET(C1261,-M1261+3,0)+AB1261,OFFSET(C1261,-M1261+4,0),0,2)/10*D1261)</f>
        <v/>
      </c>
      <c r="R1261" s="248" t="str">
        <f aca="true">IF(D1261="","",xEURO(OFFSET(C1261,-M1261+1,0),E1261,OFFSET(C1261,-M1261+2,0),OFFSET(C1261,-M1261+2,0),OFFSET(C1261,-M1261+3,0)+AB1261,OFFSET(C1261,-M1261+4,0),0,3)/100*D1261*10000)</f>
        <v/>
      </c>
      <c r="S1261" s="248" t="str">
        <f aca="true">IF(D1261="","",xEURO(OFFSET(C1261,-M1261+1,0),E1261,OFFSET(C1261,-M1261+2,0),OFFSET(C1261,-M1261+2,0),OFFSET(C1261,-M1261+3,0)+AB1261,OFFSET(C1261,-M1261+4,0),0,5)/365.25*D1261*10000)</f>
        <v/>
      </c>
      <c r="U1261" s="175" t="str">
        <f aca="true">IF(I1261="","",xEURO(OFFSET(C1261,-M1261+1,0),J1261,OFFSET(C1261,-M1261+2,0),OFFSET(C1261,-M1261+2,0),OFFSET(C1261,-M1261+3,0)+AC1261,OFFSET(C1261,-M1261+4,0),1,1)*I1261)</f>
        <v/>
      </c>
      <c r="V1261" s="235" t="str">
        <f aca="true">IF(I1261="","",xEURO(OFFSET(C1261,-M1261+1,0),J1261,OFFSET(C1261,-M1261+2,0),OFFSET(C1261,-M1261+2,0),OFFSET(C1261,-M1261+3,0)+AC1261,OFFSET(C1261,-M1261+4,0),1,0))</f>
        <v/>
      </c>
      <c r="W1261" s="175" t="str">
        <f aca="false">IF(I1261="","",(V1261-K1261)*I1261*10)</f>
        <v/>
      </c>
      <c r="X1261" s="175" t="str">
        <f aca="true">IF(I1261="","",xEURO(OFFSET(C1261,-M1261+1,0),J1261,OFFSET(C1261,-M1261+2,0),OFFSET(C1261,-M1261+2,0),OFFSET(C1261,-M1261+3,0)+AC1261,OFFSET(C1261,-M1261+4,0),1,2)/10*I1261)</f>
        <v/>
      </c>
      <c r="Y1261" s="248" t="str">
        <f aca="true">IF(I1261="","",xEURO(OFFSET(C1261,-M1261+1,0),J1261,OFFSET(C1261,-M1261+2,0),OFFSET(C1261,-M1261+2,0),OFFSET(C1261,-M1261+3,0)+AC1261,OFFSET(C1261,-M1261+4,0),1,3)/100*I1261*10000)</f>
        <v/>
      </c>
      <c r="Z1261" s="248" t="str">
        <f aca="true">IF(I1261="","",xEURO(OFFSET(C1261,-M1261+1,0),J1261,OFFSET(C1261,-M1261+2,0),OFFSET(C1261,-M1261+2,0),OFFSET(C1261,-M1261+3,0)+AC1261,OFFSET(C1261,-M1261+4,0),1,5)/365.25*I1261*10000)</f>
        <v/>
      </c>
      <c r="AB1261" s="249" t="str">
        <f aca="true">IF(D1261="","",xCalcSkew(OFFSET(C1261,-M1261,0),E1261-OFFSET(C1261,-M1261+1,0),b)/100)</f>
        <v/>
      </c>
      <c r="AC1261" s="249" t="str">
        <f aca="true">IF(I1261="","",xCalcSkew(OFFSET(C1261,-M1261,0),J1261-OFFSET(C1261,-M1261+1,0),b)/100)</f>
        <v/>
      </c>
      <c r="AE1261" s="0" t="n">
        <f aca="false">D1261*F1261*10000*-1</f>
        <v>-0</v>
      </c>
      <c r="AF1261" s="0" t="n">
        <f aca="false">I1261*K1261*10000*-1</f>
        <v>-0</v>
      </c>
      <c r="AG1261" s="0" t="n">
        <f aca="false">AE1261+AF1261</f>
        <v>-0</v>
      </c>
    </row>
    <row r="1262" customFormat="false" ht="12.75" hidden="false" customHeight="false" outlineLevel="0" collapsed="false">
      <c r="D1262" s="265"/>
      <c r="E1262" s="266"/>
      <c r="F1262" s="266"/>
      <c r="G1262" s="267"/>
      <c r="I1262" s="265"/>
      <c r="J1262" s="266"/>
      <c r="K1262" s="266"/>
      <c r="L1262" s="268"/>
      <c r="M1262" s="247" t="n">
        <f aca="false">M1261+1</f>
        <v>33</v>
      </c>
      <c r="N1262" s="175" t="str">
        <f aca="true">IF(D1262="","",xEURO(OFFSET(C1262,-M1262+1,0),E1262,OFFSET(C1262,-M1262+2,0),OFFSET(C1262,-M1262+2,0),OFFSET(C1262,-M1262+3,0)+AB1262,OFFSET(C1262,-M1262+4,0),0,1)*D1262)</f>
        <v/>
      </c>
      <c r="O1262" s="235" t="str">
        <f aca="true">IF(D1262="","",xEURO(OFFSET(C1262,-M1262+1,0),E1262,OFFSET(C1262,-M1262+2,0),OFFSET(C1262,-M1262+2,0),OFFSET(C1262,-M1262+3,0)+AB1262,OFFSET(C1262,-M1262+4,0),0,0))</f>
        <v/>
      </c>
      <c r="P1262" s="175" t="str">
        <f aca="false">IF(D1262="","",(O1262-F1262)*D1262*10)</f>
        <v/>
      </c>
      <c r="Q1262" s="175" t="str">
        <f aca="true">IF(D1262="","",xEURO(OFFSET(C1262,-M1262+1,0),E1262,OFFSET(C1262,-M1262+2,0),OFFSET(C1262,-M1262+2,0),OFFSET(C1262,-M1262+3,0)+AB1262,OFFSET(C1262,-M1262+4,0),0,2)/10*D1262)</f>
        <v/>
      </c>
      <c r="R1262" s="248" t="str">
        <f aca="true">IF(D1262="","",xEURO(OFFSET(C1262,-M1262+1,0),E1262,OFFSET(C1262,-M1262+2,0),OFFSET(C1262,-M1262+2,0),OFFSET(C1262,-M1262+3,0)+AB1262,OFFSET(C1262,-M1262+4,0),0,3)/100*D1262*10000)</f>
        <v/>
      </c>
      <c r="S1262" s="248" t="str">
        <f aca="true">IF(D1262="","",xEURO(OFFSET(C1262,-M1262+1,0),E1262,OFFSET(C1262,-M1262+2,0),OFFSET(C1262,-M1262+2,0),OFFSET(C1262,-M1262+3,0)+AB1262,OFFSET(C1262,-M1262+4,0),0,5)/365.25*D1262*10000)</f>
        <v/>
      </c>
      <c r="U1262" s="175" t="str">
        <f aca="true">IF(I1262="","",xEURO(OFFSET(C1262,-M1262+1,0),J1262,OFFSET(C1262,-M1262+2,0),OFFSET(C1262,-M1262+2,0),OFFSET(C1262,-M1262+3,0)+AC1262,OFFSET(C1262,-M1262+4,0),1,1)*I1262)</f>
        <v/>
      </c>
      <c r="V1262" s="235" t="str">
        <f aca="true">IF(I1262="","",xEURO(OFFSET(C1262,-M1262+1,0),J1262,OFFSET(C1262,-M1262+2,0),OFFSET(C1262,-M1262+2,0),OFFSET(C1262,-M1262+3,0)+AC1262,OFFSET(C1262,-M1262+4,0),1,0))</f>
        <v/>
      </c>
      <c r="W1262" s="175" t="str">
        <f aca="false">IF(I1262="","",(V1262-K1262)*I1262*10)</f>
        <v/>
      </c>
      <c r="X1262" s="175" t="str">
        <f aca="true">IF(I1262="","",xEURO(OFFSET(C1262,-M1262+1,0),J1262,OFFSET(C1262,-M1262+2,0),OFFSET(C1262,-M1262+2,0),OFFSET(C1262,-M1262+3,0)+AC1262,OFFSET(C1262,-M1262+4,0),1,2)/10*I1262)</f>
        <v/>
      </c>
      <c r="Y1262" s="248" t="str">
        <f aca="true">IF(I1262="","",xEURO(OFFSET(C1262,-M1262+1,0),J1262,OFFSET(C1262,-M1262+2,0),OFFSET(C1262,-M1262+2,0),OFFSET(C1262,-M1262+3,0)+AC1262,OFFSET(C1262,-M1262+4,0),1,3)/100*I1262*10000)</f>
        <v/>
      </c>
      <c r="Z1262" s="248" t="str">
        <f aca="true">IF(I1262="","",xEURO(OFFSET(C1262,-M1262+1,0),J1262,OFFSET(C1262,-M1262+2,0),OFFSET(C1262,-M1262+2,0),OFFSET(C1262,-M1262+3,0)+AC1262,OFFSET(C1262,-M1262+4,0),1,5)/365.25*I1262*10000)</f>
        <v/>
      </c>
      <c r="AB1262" s="249" t="str">
        <f aca="true">IF(D1262="","",xCalcSkew(OFFSET(C1262,-M1262,0),E1262-OFFSET(C1262,-M1262+1,0),b)/100)</f>
        <v/>
      </c>
      <c r="AC1262" s="249" t="str">
        <f aca="true">IF(I1262="","",xCalcSkew(OFFSET(C1262,-M1262,0),J1262-OFFSET(C1262,-M1262+1,0),b)/100)</f>
        <v/>
      </c>
      <c r="AE1262" s="0" t="n">
        <f aca="false">D1262*F1262*10000*-1</f>
        <v>-0</v>
      </c>
      <c r="AF1262" s="0" t="n">
        <f aca="false">I1262*K1262*10000*-1</f>
        <v>-0</v>
      </c>
      <c r="AG1262" s="0" t="n">
        <f aca="false">AE1262+AF1262</f>
        <v>-0</v>
      </c>
    </row>
    <row r="1263" customFormat="false" ht="12.75" hidden="false" customHeight="false" outlineLevel="0" collapsed="false">
      <c r="D1263" s="265"/>
      <c r="E1263" s="266"/>
      <c r="F1263" s="266"/>
      <c r="G1263" s="267"/>
      <c r="I1263" s="265"/>
      <c r="J1263" s="266"/>
      <c r="K1263" s="266"/>
      <c r="L1263" s="268"/>
      <c r="M1263" s="247" t="n">
        <f aca="false">M1262+1</f>
        <v>34</v>
      </c>
      <c r="N1263" s="175" t="str">
        <f aca="true">IF(D1263="","",xEURO(OFFSET(C1263,-M1263+1,0),E1263,OFFSET(C1263,-M1263+2,0),OFFSET(C1263,-M1263+2,0),OFFSET(C1263,-M1263+3,0)+AB1263,OFFSET(C1263,-M1263+4,0),0,1)*D1263)</f>
        <v/>
      </c>
      <c r="O1263" s="235" t="str">
        <f aca="true">IF(D1263="","",xEURO(OFFSET(C1263,-M1263+1,0),E1263,OFFSET(C1263,-M1263+2,0),OFFSET(C1263,-M1263+2,0),OFFSET(C1263,-M1263+3,0)+AB1263,OFFSET(C1263,-M1263+4,0),0,0))</f>
        <v/>
      </c>
      <c r="P1263" s="175" t="str">
        <f aca="false">IF(D1263="","",(O1263-F1263)*D1263*10)</f>
        <v/>
      </c>
      <c r="Q1263" s="175" t="str">
        <f aca="true">IF(D1263="","",xEURO(OFFSET(C1263,-M1263+1,0),E1263,OFFSET(C1263,-M1263+2,0),OFFSET(C1263,-M1263+2,0),OFFSET(C1263,-M1263+3,0)+AB1263,OFFSET(C1263,-M1263+4,0),0,2)/10*D1263)</f>
        <v/>
      </c>
      <c r="R1263" s="248" t="str">
        <f aca="true">IF(D1263="","",xEURO(OFFSET(C1263,-M1263+1,0),E1263,OFFSET(C1263,-M1263+2,0),OFFSET(C1263,-M1263+2,0),OFFSET(C1263,-M1263+3,0)+AB1263,OFFSET(C1263,-M1263+4,0),0,3)/100*D1263*10000)</f>
        <v/>
      </c>
      <c r="S1263" s="248" t="str">
        <f aca="true">IF(D1263="","",xEURO(OFFSET(C1263,-M1263+1,0),E1263,OFFSET(C1263,-M1263+2,0),OFFSET(C1263,-M1263+2,0),OFFSET(C1263,-M1263+3,0)+AB1263,OFFSET(C1263,-M1263+4,0),0,5)/365.25*D1263*10000)</f>
        <v/>
      </c>
      <c r="U1263" s="175" t="str">
        <f aca="true">IF(I1263="","",xEURO(OFFSET(C1263,-M1263+1,0),J1263,OFFSET(C1263,-M1263+2,0),OFFSET(C1263,-M1263+2,0),OFFSET(C1263,-M1263+3,0)+AC1263,OFFSET(C1263,-M1263+4,0),1,1)*I1263)</f>
        <v/>
      </c>
      <c r="V1263" s="235" t="str">
        <f aca="true">IF(I1263="","",xEURO(OFFSET(C1263,-M1263+1,0),J1263,OFFSET(C1263,-M1263+2,0),OFFSET(C1263,-M1263+2,0),OFFSET(C1263,-M1263+3,0)+AC1263,OFFSET(C1263,-M1263+4,0),1,0))</f>
        <v/>
      </c>
      <c r="W1263" s="175" t="str">
        <f aca="false">IF(I1263="","",(V1263-K1263)*I1263*10)</f>
        <v/>
      </c>
      <c r="X1263" s="175" t="str">
        <f aca="true">IF(I1263="","",xEURO(OFFSET(C1263,-M1263+1,0),J1263,OFFSET(C1263,-M1263+2,0),OFFSET(C1263,-M1263+2,0),OFFSET(C1263,-M1263+3,0)+AC1263,OFFSET(C1263,-M1263+4,0),1,2)/10*I1263)</f>
        <v/>
      </c>
      <c r="Y1263" s="248" t="str">
        <f aca="true">IF(I1263="","",xEURO(OFFSET(C1263,-M1263+1,0),J1263,OFFSET(C1263,-M1263+2,0),OFFSET(C1263,-M1263+2,0),OFFSET(C1263,-M1263+3,0)+AC1263,OFFSET(C1263,-M1263+4,0),1,3)/100*I1263*10000)</f>
        <v/>
      </c>
      <c r="Z1263" s="248" t="str">
        <f aca="true">IF(I1263="","",xEURO(OFFSET(C1263,-M1263+1,0),J1263,OFFSET(C1263,-M1263+2,0),OFFSET(C1263,-M1263+2,0),OFFSET(C1263,-M1263+3,0)+AC1263,OFFSET(C1263,-M1263+4,0),1,5)/365.25*I1263*10000)</f>
        <v/>
      </c>
      <c r="AB1263" s="249" t="str">
        <f aca="true">IF(D1263="","",xCalcSkew(OFFSET(C1263,-M1263,0),E1263-OFFSET(C1263,-M1263+1,0),b)/100)</f>
        <v/>
      </c>
      <c r="AC1263" s="249" t="str">
        <f aca="true">IF(I1263="","",xCalcSkew(OFFSET(C1263,-M1263,0),J1263-OFFSET(C1263,-M1263+1,0),b)/100)</f>
        <v/>
      </c>
      <c r="AE1263" s="0" t="n">
        <f aca="false">D1263*F1263*10000*-1</f>
        <v>-0</v>
      </c>
      <c r="AF1263" s="0" t="n">
        <f aca="false">I1263*K1263*10000*-1</f>
        <v>-0</v>
      </c>
      <c r="AG1263" s="0" t="n">
        <f aca="false">AE1263+AF1263</f>
        <v>-0</v>
      </c>
    </row>
    <row r="1264" customFormat="false" ht="12.75" hidden="false" customHeight="false" outlineLevel="0" collapsed="false">
      <c r="D1264" s="265"/>
      <c r="E1264" s="266"/>
      <c r="F1264" s="266"/>
      <c r="G1264" s="267"/>
      <c r="I1264" s="265"/>
      <c r="J1264" s="266"/>
      <c r="K1264" s="266"/>
      <c r="L1264" s="268"/>
      <c r="M1264" s="247" t="n">
        <f aca="false">M1263+1</f>
        <v>35</v>
      </c>
      <c r="N1264" s="175" t="str">
        <f aca="true">IF(D1264="","",xEURO(OFFSET(C1264,-M1264+1,0),E1264,OFFSET(C1264,-M1264+2,0),OFFSET(C1264,-M1264+2,0),OFFSET(C1264,-M1264+3,0)+AB1264,OFFSET(C1264,-M1264+4,0),0,1)*D1264)</f>
        <v/>
      </c>
      <c r="O1264" s="235" t="str">
        <f aca="true">IF(D1264="","",xEURO(OFFSET(C1264,-M1264+1,0),E1264,OFFSET(C1264,-M1264+2,0),OFFSET(C1264,-M1264+2,0),OFFSET(C1264,-M1264+3,0)+AB1264,OFFSET(C1264,-M1264+4,0),0,0))</f>
        <v/>
      </c>
      <c r="P1264" s="175" t="str">
        <f aca="false">IF(D1264="","",(O1264-F1264)*D1264*10)</f>
        <v/>
      </c>
      <c r="Q1264" s="175" t="str">
        <f aca="true">IF(D1264="","",xEURO(OFFSET(C1264,-M1264+1,0),E1264,OFFSET(C1264,-M1264+2,0),OFFSET(C1264,-M1264+2,0),OFFSET(C1264,-M1264+3,0)+AB1264,OFFSET(C1264,-M1264+4,0),0,2)/10*D1264)</f>
        <v/>
      </c>
      <c r="R1264" s="248" t="str">
        <f aca="true">IF(D1264="","",xEURO(OFFSET(C1264,-M1264+1,0),E1264,OFFSET(C1264,-M1264+2,0),OFFSET(C1264,-M1264+2,0),OFFSET(C1264,-M1264+3,0)+AB1264,OFFSET(C1264,-M1264+4,0),0,3)/100*D1264*10000)</f>
        <v/>
      </c>
      <c r="S1264" s="248" t="str">
        <f aca="true">IF(D1264="","",xEURO(OFFSET(C1264,-M1264+1,0),E1264,OFFSET(C1264,-M1264+2,0),OFFSET(C1264,-M1264+2,0),OFFSET(C1264,-M1264+3,0)+AB1264,OFFSET(C1264,-M1264+4,0),0,5)/365.25*D1264*10000)</f>
        <v/>
      </c>
      <c r="U1264" s="175" t="str">
        <f aca="true">IF(I1264="","",xEURO(OFFSET(C1264,-M1264+1,0),J1264,OFFSET(C1264,-M1264+2,0),OFFSET(C1264,-M1264+2,0),OFFSET(C1264,-M1264+3,0)+AC1264,OFFSET(C1264,-M1264+4,0),1,1)*I1264)</f>
        <v/>
      </c>
      <c r="V1264" s="235" t="str">
        <f aca="true">IF(I1264="","",xEURO(OFFSET(C1264,-M1264+1,0),J1264,OFFSET(C1264,-M1264+2,0),OFFSET(C1264,-M1264+2,0),OFFSET(C1264,-M1264+3,0)+AC1264,OFFSET(C1264,-M1264+4,0),1,0))</f>
        <v/>
      </c>
      <c r="W1264" s="175" t="str">
        <f aca="false">IF(I1264="","",(V1264-K1264)*I1264*10)</f>
        <v/>
      </c>
      <c r="X1264" s="175" t="str">
        <f aca="true">IF(I1264="","",xEURO(OFFSET(C1264,-M1264+1,0),J1264,OFFSET(C1264,-M1264+2,0),OFFSET(C1264,-M1264+2,0),OFFSET(C1264,-M1264+3,0)+AC1264,OFFSET(C1264,-M1264+4,0),1,2)/10*I1264)</f>
        <v/>
      </c>
      <c r="Y1264" s="248" t="str">
        <f aca="true">IF(I1264="","",xEURO(OFFSET(C1264,-M1264+1,0),J1264,OFFSET(C1264,-M1264+2,0),OFFSET(C1264,-M1264+2,0),OFFSET(C1264,-M1264+3,0)+AC1264,OFFSET(C1264,-M1264+4,0),1,3)/100*I1264*10000)</f>
        <v/>
      </c>
      <c r="Z1264" s="248" t="str">
        <f aca="true">IF(I1264="","",xEURO(OFFSET(C1264,-M1264+1,0),J1264,OFFSET(C1264,-M1264+2,0),OFFSET(C1264,-M1264+2,0),OFFSET(C1264,-M1264+3,0)+AC1264,OFFSET(C1264,-M1264+4,0),1,5)/365.25*I1264*10000)</f>
        <v/>
      </c>
      <c r="AB1264" s="249" t="str">
        <f aca="true">IF(D1264="","",xCalcSkew(OFFSET(C1264,-M1264,0),E1264-OFFSET(C1264,-M1264+1,0),b)/100)</f>
        <v/>
      </c>
      <c r="AC1264" s="249" t="str">
        <f aca="true">IF(I1264="","",xCalcSkew(OFFSET(C1264,-M1264,0),J1264-OFFSET(C1264,-M1264+1,0),b)/100)</f>
        <v/>
      </c>
      <c r="AE1264" s="0" t="n">
        <f aca="false">D1264*F1264*10000*-1</f>
        <v>-0</v>
      </c>
      <c r="AF1264" s="0" t="n">
        <f aca="false">I1264*K1264*10000*-1</f>
        <v>-0</v>
      </c>
      <c r="AG1264" s="0" t="n">
        <f aca="false">AE1264+AF1264</f>
        <v>-0</v>
      </c>
    </row>
    <row r="1265" customFormat="false" ht="12.75" hidden="false" customHeight="false" outlineLevel="0" collapsed="false">
      <c r="D1265" s="274" t="n">
        <f aca="true">SUM(INDIRECT(CONCATENATE(ADDRESS(ROW(D1229),COLUMN(D1229)),":",ADDRESS(ROW()-1,COLUMN()))))</f>
        <v>0</v>
      </c>
      <c r="I1265" s="274" t="n">
        <f aca="true">SUM(INDIRECT(CONCATENATE(ADDRESS(ROW(I1229),COLUMN(I1229)),":",ADDRESS(ROW()-1,COLUMN()))))</f>
        <v>0</v>
      </c>
      <c r="J1265" s="170"/>
      <c r="K1265" s="170"/>
      <c r="L1265" s="170"/>
      <c r="N1265" s="274" t="n">
        <f aca="true">SUM(INDIRECT(CONCATENATE(ADDRESS(ROW(N1229),COLUMN(N1229)),":",ADDRESS(ROW()-1,COLUMN()))))</f>
        <v>0</v>
      </c>
      <c r="O1265" s="274" t="n">
        <f aca="true">SUM(INDIRECT(CONCATENATE(ADDRESS(ROW(O1229),COLUMN(O1229)),":",ADDRESS(ROW()-1,COLUMN()))))</f>
        <v>0</v>
      </c>
      <c r="P1265" s="274" t="n">
        <f aca="true">SUM(INDIRECT(CONCATENATE(ADDRESS(ROW(P1229),COLUMN(P1229)),":",ADDRESS(ROW()-1,COLUMN()))))</f>
        <v>0</v>
      </c>
      <c r="Q1265" s="274" t="n">
        <f aca="true">SUM(INDIRECT(CONCATENATE(ADDRESS(ROW(Q1229),COLUMN(Q1229)),":",ADDRESS(ROW()-1,COLUMN()))))</f>
        <v>0</v>
      </c>
      <c r="R1265" s="274" t="n">
        <f aca="true">SUM(INDIRECT(CONCATENATE(ADDRESS(ROW(R1229),COLUMN(R1229)),":",ADDRESS(ROW()-1,COLUMN()))))</f>
        <v>0</v>
      </c>
      <c r="S1265" s="274" t="n">
        <f aca="true">SUM(INDIRECT(CONCATENATE(ADDRESS(ROW(S1229),COLUMN(S1229)),":",ADDRESS(ROW()-1,COLUMN()))))</f>
        <v>0</v>
      </c>
      <c r="T1265" s="175"/>
      <c r="U1265" s="274" t="n">
        <f aca="true">SUM(INDIRECT(CONCATENATE(ADDRESS(ROW(U1229),COLUMN(U1229)),":",ADDRESS(ROW()-1,COLUMN()))))</f>
        <v>0</v>
      </c>
      <c r="V1265" s="274" t="n">
        <f aca="true">SUM(INDIRECT(CONCATENATE(ADDRESS(ROW(V1229),COLUMN(V1229)),":",ADDRESS(ROW()-1,COLUMN()))))</f>
        <v>0</v>
      </c>
      <c r="W1265" s="274" t="n">
        <f aca="true">SUM(INDIRECT(CONCATENATE(ADDRESS(ROW(W1229),COLUMN(W1229)),":",ADDRESS(ROW()-1,COLUMN()))))</f>
        <v>0</v>
      </c>
      <c r="X1265" s="274" t="n">
        <f aca="true">SUM(INDIRECT(CONCATENATE(ADDRESS(ROW(X1229),COLUMN(X1229)),":",ADDRESS(ROW()-1,COLUMN()))))</f>
        <v>0</v>
      </c>
      <c r="Y1265" s="274" t="n">
        <f aca="true">SUM(INDIRECT(CONCATENATE(ADDRESS(ROW(Y1229),COLUMN(Y1229)),":",ADDRESS(ROW()-1,COLUMN()))))</f>
        <v>0</v>
      </c>
      <c r="Z1265" s="274" t="n">
        <f aca="true">SUM(INDIRECT(CONCATENATE(ADDRESS(ROW(Z1229),COLUMN(Z1229)),":",ADDRESS(ROW()-1,COLUMN()))))</f>
        <v>0</v>
      </c>
      <c r="AE1265" s="0" t="n">
        <f aca="false">D1265*F1265*10000*-1</f>
        <v>-0</v>
      </c>
      <c r="AF1265" s="0" t="n">
        <f aca="false">I1265*K1265*10000*-1</f>
        <v>-0</v>
      </c>
      <c r="AG1265" s="0" t="n">
        <f aca="false">AE1265+AF1265</f>
        <v>-0</v>
      </c>
    </row>
    <row r="1266" customFormat="false" ht="12.75" hidden="false" customHeight="false" outlineLevel="0" collapsed="false">
      <c r="AE1266" s="0" t="n">
        <f aca="false">D1266*F1266*10000*-1</f>
        <v>-0</v>
      </c>
      <c r="AF1266" s="0" t="n">
        <f aca="false">I1266*K1266*10000*-1</f>
        <v>-0</v>
      </c>
      <c r="AG1266" s="0" t="n">
        <f aca="false">AE1266+AF1266</f>
        <v>-0</v>
      </c>
    </row>
    <row r="1267" customFormat="false" ht="12.75" hidden="false" customHeight="false" outlineLevel="0" collapsed="false">
      <c r="C1267" s="264" t="n">
        <f aca="false">EOMONTH(C1229,0)+1</f>
        <v>38231</v>
      </c>
      <c r="D1267" s="265"/>
      <c r="E1267" s="266"/>
      <c r="F1267" s="266"/>
      <c r="G1267" s="267"/>
      <c r="I1267" s="265"/>
      <c r="J1267" s="266"/>
      <c r="K1267" s="266"/>
      <c r="L1267" s="268"/>
      <c r="M1267" s="247" t="n">
        <v>0</v>
      </c>
      <c r="N1267" s="175" t="str">
        <f aca="true">IF(D1267="","",xEURO(OFFSET(C1267,-M1267+1,0),E1267,OFFSET(C1267,-M1267+2,0),OFFSET(C1267,-M1267+2,0),OFFSET(C1267,-M1267+3,0)+AB1267,OFFSET(C1267,-M1267+4,0),0,1)*D1267)</f>
        <v/>
      </c>
      <c r="O1267" s="235" t="str">
        <f aca="true">IF(D1267="","",xEURO(OFFSET(C1267,-M1267+1,0),E1267,OFFSET(C1267,-M1267+2,0),OFFSET(C1267,-M1267+2,0),OFFSET(C1267,-M1267+3,0)+AB1267,OFFSET(C1267,-M1267+4,0),0,0))</f>
        <v/>
      </c>
      <c r="P1267" s="175" t="str">
        <f aca="false">IF(D1267="","",(O1267-F1267)*D1267*10)</f>
        <v/>
      </c>
      <c r="Q1267" s="175" t="str">
        <f aca="true">IF(D1267="","",xEURO(OFFSET(C1267,-M1267+1,0),E1267,OFFSET(C1267,-M1267+2,0),OFFSET(C1267,-M1267+2,0),OFFSET(C1267,-M1267+3,0)+AB1267,OFFSET(C1267,-M1267+4,0),0,2)/10*D1267)</f>
        <v/>
      </c>
      <c r="R1267" s="248" t="str">
        <f aca="true">IF(D1267="","",xEURO(OFFSET(C1267,-M1267+1,0),E1267,OFFSET(C1267,-M1267+2,0),OFFSET(C1267,-M1267+2,0),OFFSET(C1267,-M1267+3,0)+AB1267,OFFSET(C1267,-M1267+4,0),0,3)/100*D1267*10000)</f>
        <v/>
      </c>
      <c r="S1267" s="248" t="str">
        <f aca="true">IF(D1267="","",xEURO(OFFSET(C1267,-M1267+1,0),E1267,OFFSET(C1267,-M1267+2,0),OFFSET(C1267,-M1267+2,0),OFFSET(C1267,-M1267+3,0)+AB1267,OFFSET(C1267,-M1267+4,0),0,5)/365.25*D1267*10000)</f>
        <v/>
      </c>
      <c r="U1267" s="175" t="str">
        <f aca="true">IF(I1267="","",xEURO(OFFSET(C1267,-M1267+1,0),J1267,OFFSET(C1267,-M1267+2,0),OFFSET(C1267,-M1267+2,0),OFFSET(C1267,-M1267+3,0)+AC1267,OFFSET(C1267,-M1267+4,0),1,1)*I1267)</f>
        <v/>
      </c>
      <c r="V1267" s="235" t="str">
        <f aca="true">IF(I1267="","",xEURO(OFFSET(C1267,-M1267+1,0),J1267,OFFSET(C1267,-M1267+2,0),OFFSET(C1267,-M1267+2,0),OFFSET(C1267,-M1267+3,0)+AC1267,OFFSET(C1267,-M1267+4,0),1,0))</f>
        <v/>
      </c>
      <c r="W1267" s="175" t="str">
        <f aca="false">IF(I1267="","",(V1267-K1267)*I1267*10)</f>
        <v/>
      </c>
      <c r="X1267" s="175" t="str">
        <f aca="true">IF(I1267="","",xEURO(OFFSET(C1267,-M1267+1,0),J1267,OFFSET(C1267,-M1267+2,0),OFFSET(C1267,-M1267+2,0),OFFSET(C1267,-M1267+3,0)+AC1267,OFFSET(C1267,-M1267+4,0),1,2)/10*I1267)</f>
        <v/>
      </c>
      <c r="Y1267" s="248" t="str">
        <f aca="true">IF(I1267="","",xEURO(OFFSET(C1267,-M1267+1,0),J1267,OFFSET(C1267,-M1267+2,0),OFFSET(C1267,-M1267+2,0),OFFSET(C1267,-M1267+3,0)+AC1267,OFFSET(C1267,-M1267+4,0),1,3)/100*I1267*10000)</f>
        <v/>
      </c>
      <c r="Z1267" s="248" t="str">
        <f aca="true">IF(I1267="","",xEURO(OFFSET(C1267,-M1267+1,0),J1267,OFFSET(C1267,-M1267+2,0),OFFSET(C1267,-M1267+2,0),OFFSET(C1267,-M1267+3,0)+AC1267,OFFSET(C1267,-M1267+4,0),1,5)/365.25*I1267*10000)</f>
        <v/>
      </c>
      <c r="AB1267" s="249" t="str">
        <f aca="true">IF(D1267="","",xCalcSkew(OFFSET(C1267,-M1267,0),E1267-OFFSET(C1267,-M1267+1,0),b)/100)</f>
        <v/>
      </c>
      <c r="AC1267" s="249" t="str">
        <f aca="true">IF(I1267="","",xCalcSkew(OFFSET(C1267,-M1267,0),J1267-OFFSET(C1267,-M1267+1,0),b)/100)</f>
        <v/>
      </c>
      <c r="AE1267" s="0" t="n">
        <f aca="false">D1267*F1267*10000*-1</f>
        <v>-0</v>
      </c>
      <c r="AF1267" s="0" t="n">
        <f aca="false">I1267*K1267*10000*-1</f>
        <v>-0</v>
      </c>
      <c r="AG1267" s="0" t="n">
        <f aca="false">AE1267+AF1267</f>
        <v>-0</v>
      </c>
    </row>
    <row r="1268" customFormat="false" ht="12.75" hidden="false" customHeight="false" outlineLevel="0" collapsed="false">
      <c r="C1268" s="269" t="n">
        <f aca="false">INDEX(Inputs!$1:$65536,MATCH(C1267,Inputs!C:C,0),5)</f>
        <v>3.651</v>
      </c>
      <c r="D1268" s="265"/>
      <c r="E1268" s="266"/>
      <c r="F1268" s="266"/>
      <c r="G1268" s="267"/>
      <c r="I1268" s="265"/>
      <c r="J1268" s="266"/>
      <c r="K1268" s="266"/>
      <c r="L1268" s="268"/>
      <c r="M1268" s="247" t="n">
        <f aca="false">M1267+1</f>
        <v>1</v>
      </c>
      <c r="N1268" s="175" t="str">
        <f aca="true">IF(D1268="","",xEURO(OFFSET(C1268,-M1268+1,0),E1268,OFFSET(C1268,-M1268+2,0),OFFSET(C1268,-M1268+2,0),OFFSET(C1268,-M1268+3,0)+AB1268,OFFSET(C1268,-M1268+4,0),0,1)*D1268)</f>
        <v/>
      </c>
      <c r="O1268" s="235" t="str">
        <f aca="true">IF(D1268="","",xEURO(OFFSET(C1268,-M1268+1,0),E1268,OFFSET(C1268,-M1268+2,0),OFFSET(C1268,-M1268+2,0),OFFSET(C1268,-M1268+3,0)+AB1268,OFFSET(C1268,-M1268+4,0),0,0))</f>
        <v/>
      </c>
      <c r="P1268" s="175" t="str">
        <f aca="false">IF(D1268="","",(O1268-F1268)*D1268*10)</f>
        <v/>
      </c>
      <c r="Q1268" s="175" t="str">
        <f aca="true">IF(D1268="","",xEURO(OFFSET(C1268,-M1268+1,0),E1268,OFFSET(C1268,-M1268+2,0),OFFSET(C1268,-M1268+2,0),OFFSET(C1268,-M1268+3,0)+AB1268,OFFSET(C1268,-M1268+4,0),0,2)/10*D1268)</f>
        <v/>
      </c>
      <c r="R1268" s="248" t="str">
        <f aca="true">IF(D1268="","",xEURO(OFFSET(C1268,-M1268+1,0),E1268,OFFSET(C1268,-M1268+2,0),OFFSET(C1268,-M1268+2,0),OFFSET(C1268,-M1268+3,0)+AB1268,OFFSET(C1268,-M1268+4,0),0,3)/100*D1268*10000)</f>
        <v/>
      </c>
      <c r="S1268" s="248" t="str">
        <f aca="true">IF(D1268="","",xEURO(OFFSET(C1268,-M1268+1,0),E1268,OFFSET(C1268,-M1268+2,0),OFFSET(C1268,-M1268+2,0),OFFSET(C1268,-M1268+3,0)+AB1268,OFFSET(C1268,-M1268+4,0),0,5)/365.25*D1268*10000)</f>
        <v/>
      </c>
      <c r="U1268" s="175" t="str">
        <f aca="true">IF(I1268="","",xEURO(OFFSET(C1268,-M1268+1,0),J1268,OFFSET(C1268,-M1268+2,0),OFFSET(C1268,-M1268+2,0),OFFSET(C1268,-M1268+3,0)+AC1268,OFFSET(C1268,-M1268+4,0),1,1)*I1268)</f>
        <v/>
      </c>
      <c r="V1268" s="235" t="str">
        <f aca="true">IF(I1268="","",xEURO(OFFSET(C1268,-M1268+1,0),J1268,OFFSET(C1268,-M1268+2,0),OFFSET(C1268,-M1268+2,0),OFFSET(C1268,-M1268+3,0)+AC1268,OFFSET(C1268,-M1268+4,0),1,0))</f>
        <v/>
      </c>
      <c r="W1268" s="175" t="str">
        <f aca="false">IF(I1268="","",(V1268-K1268)*I1268*10)</f>
        <v/>
      </c>
      <c r="X1268" s="175" t="str">
        <f aca="true">IF(I1268="","",xEURO(OFFSET(C1268,-M1268+1,0),J1268,OFFSET(C1268,-M1268+2,0),OFFSET(C1268,-M1268+2,0),OFFSET(C1268,-M1268+3,0)+AC1268,OFFSET(C1268,-M1268+4,0),1,2)/10*I1268)</f>
        <v/>
      </c>
      <c r="Y1268" s="248" t="str">
        <f aca="true">IF(I1268="","",xEURO(OFFSET(C1268,-M1268+1,0),J1268,OFFSET(C1268,-M1268+2,0),OFFSET(C1268,-M1268+2,0),OFFSET(C1268,-M1268+3,0)+AC1268,OFFSET(C1268,-M1268+4,0),1,3)/100*I1268*10000)</f>
        <v/>
      </c>
      <c r="Z1268" s="248" t="str">
        <f aca="true">IF(I1268="","",xEURO(OFFSET(C1268,-M1268+1,0),J1268,OFFSET(C1268,-M1268+2,0),OFFSET(C1268,-M1268+2,0),OFFSET(C1268,-M1268+3,0)+AC1268,OFFSET(C1268,-M1268+4,0),1,5)/365.25*I1268*10000)</f>
        <v/>
      </c>
      <c r="AB1268" s="249" t="str">
        <f aca="true">IF(D1268="","",xCalcSkew(OFFSET(C1268,-M1268,0),E1268-OFFSET(C1268,-M1268+1,0),b)/100)</f>
        <v/>
      </c>
      <c r="AC1268" s="249" t="str">
        <f aca="true">IF(I1268="","",xCalcSkew(OFFSET(C1268,-M1268,0),J1268-OFFSET(C1268,-M1268+1,0),b)/100)</f>
        <v/>
      </c>
      <c r="AE1268" s="0" t="n">
        <f aca="false">D1268*F1268*10000*-1</f>
        <v>-0</v>
      </c>
      <c r="AF1268" s="0" t="n">
        <f aca="false">I1268*K1268*10000*-1</f>
        <v>-0</v>
      </c>
      <c r="AG1268" s="0" t="n">
        <f aca="false">AE1268+AF1268</f>
        <v>-0</v>
      </c>
    </row>
    <row r="1269" customFormat="false" ht="12.75" hidden="false" customHeight="false" outlineLevel="0" collapsed="false">
      <c r="C1269" s="249" t="n">
        <f aca="false">INDEX(Inputs!$1:$65536,MATCH(C1267,Inputs!C:C,0),7)</f>
        <v>0.0394082883989517</v>
      </c>
      <c r="D1269" s="265"/>
      <c r="E1269" s="266"/>
      <c r="F1269" s="266"/>
      <c r="G1269" s="267"/>
      <c r="I1269" s="265"/>
      <c r="J1269" s="266"/>
      <c r="K1269" s="266"/>
      <c r="L1269" s="268"/>
      <c r="M1269" s="247" t="n">
        <f aca="false">M1268+1</f>
        <v>2</v>
      </c>
      <c r="N1269" s="175" t="str">
        <f aca="true">IF(D1269="","",xEURO(OFFSET(C1269,-M1269+1,0),E1269,OFFSET(C1269,-M1269+2,0),OFFSET(C1269,-M1269+2,0),OFFSET(C1269,-M1269+3,0)+AB1269,OFFSET(C1269,-M1269+4,0),0,1)*D1269)</f>
        <v/>
      </c>
      <c r="O1269" s="235" t="str">
        <f aca="true">IF(D1269="","",xEURO(OFFSET(C1269,-M1269+1,0),E1269,OFFSET(C1269,-M1269+2,0),OFFSET(C1269,-M1269+2,0),OFFSET(C1269,-M1269+3,0)+AB1269,OFFSET(C1269,-M1269+4,0),0,0))</f>
        <v/>
      </c>
      <c r="P1269" s="175" t="str">
        <f aca="false">IF(D1269="","",(O1269-F1269)*D1269*10)</f>
        <v/>
      </c>
      <c r="Q1269" s="175" t="str">
        <f aca="true">IF(D1269="","",xEURO(OFFSET(C1269,-M1269+1,0),E1269,OFFSET(C1269,-M1269+2,0),OFFSET(C1269,-M1269+2,0),OFFSET(C1269,-M1269+3,0)+AB1269,OFFSET(C1269,-M1269+4,0),0,2)/10*D1269)</f>
        <v/>
      </c>
      <c r="R1269" s="248" t="str">
        <f aca="true">IF(D1269="","",xEURO(OFFSET(C1269,-M1269+1,0),E1269,OFFSET(C1269,-M1269+2,0),OFFSET(C1269,-M1269+2,0),OFFSET(C1269,-M1269+3,0)+AB1269,OFFSET(C1269,-M1269+4,0),0,3)/100*D1269*10000)</f>
        <v/>
      </c>
      <c r="S1269" s="248" t="str">
        <f aca="true">IF(D1269="","",xEURO(OFFSET(C1269,-M1269+1,0),E1269,OFFSET(C1269,-M1269+2,0),OFFSET(C1269,-M1269+2,0),OFFSET(C1269,-M1269+3,0)+AB1269,OFFSET(C1269,-M1269+4,0),0,5)/365.25*D1269*10000)</f>
        <v/>
      </c>
      <c r="U1269" s="175" t="str">
        <f aca="true">IF(I1269="","",xEURO(OFFSET(C1269,-M1269+1,0),J1269,OFFSET(C1269,-M1269+2,0),OFFSET(C1269,-M1269+2,0),OFFSET(C1269,-M1269+3,0)+AC1269,OFFSET(C1269,-M1269+4,0),1,1)*I1269)</f>
        <v/>
      </c>
      <c r="V1269" s="235" t="str">
        <f aca="true">IF(I1269="","",xEURO(OFFSET(C1269,-M1269+1,0),J1269,OFFSET(C1269,-M1269+2,0),OFFSET(C1269,-M1269+2,0),OFFSET(C1269,-M1269+3,0)+AC1269,OFFSET(C1269,-M1269+4,0),1,0))</f>
        <v/>
      </c>
      <c r="W1269" s="175" t="str">
        <f aca="false">IF(I1269="","",(V1269-K1269)*I1269*10)</f>
        <v/>
      </c>
      <c r="X1269" s="175" t="str">
        <f aca="true">IF(I1269="","",xEURO(OFFSET(C1269,-M1269+1,0),J1269,OFFSET(C1269,-M1269+2,0),OFFSET(C1269,-M1269+2,0),OFFSET(C1269,-M1269+3,0)+AC1269,OFFSET(C1269,-M1269+4,0),1,2)/10*I1269)</f>
        <v/>
      </c>
      <c r="Y1269" s="248" t="str">
        <f aca="true">IF(I1269="","",xEURO(OFFSET(C1269,-M1269+1,0),J1269,OFFSET(C1269,-M1269+2,0),OFFSET(C1269,-M1269+2,0),OFFSET(C1269,-M1269+3,0)+AC1269,OFFSET(C1269,-M1269+4,0),1,3)/100*I1269*10000)</f>
        <v/>
      </c>
      <c r="Z1269" s="248" t="str">
        <f aca="true">IF(I1269="","",xEURO(OFFSET(C1269,-M1269+1,0),J1269,OFFSET(C1269,-M1269+2,0),OFFSET(C1269,-M1269+2,0),OFFSET(C1269,-M1269+3,0)+AC1269,OFFSET(C1269,-M1269+4,0),1,5)/365.25*I1269*10000)</f>
        <v/>
      </c>
      <c r="AB1269" s="249" t="str">
        <f aca="true">IF(D1269="","",xCalcSkew(OFFSET(C1269,-M1269,0),E1269-OFFSET(C1269,-M1269+1,0),b)/100)</f>
        <v/>
      </c>
      <c r="AC1269" s="249" t="str">
        <f aca="true">IF(I1269="","",xCalcSkew(OFFSET(C1269,-M1269,0),J1269-OFFSET(C1269,-M1269+1,0),b)/100)</f>
        <v/>
      </c>
      <c r="AE1269" s="0" t="n">
        <f aca="false">D1269*F1269*10000*-1</f>
        <v>-0</v>
      </c>
      <c r="AF1269" s="0" t="n">
        <f aca="false">I1269*K1269*10000*-1</f>
        <v>-0</v>
      </c>
      <c r="AG1269" s="0" t="n">
        <f aca="false">AE1269+AF1269</f>
        <v>-0</v>
      </c>
    </row>
    <row r="1270" customFormat="false" ht="12.75" hidden="false" customHeight="false" outlineLevel="0" collapsed="false">
      <c r="C1270" s="270" t="n">
        <f aca="false">INDEX(Inputs!$1:$65536,MATCH(C1267,Inputs!C:C,0),6)</f>
        <v>0.3225</v>
      </c>
      <c r="D1270" s="265"/>
      <c r="E1270" s="266"/>
      <c r="F1270" s="266"/>
      <c r="G1270" s="267"/>
      <c r="I1270" s="265"/>
      <c r="J1270" s="266"/>
      <c r="K1270" s="266"/>
      <c r="L1270" s="268"/>
      <c r="M1270" s="247" t="n">
        <f aca="false">M1269+1</f>
        <v>3</v>
      </c>
      <c r="N1270" s="175" t="str">
        <f aca="true">IF(D1270="","",xEURO(OFFSET(C1270,-M1270+1,0),E1270,OFFSET(C1270,-M1270+2,0),OFFSET(C1270,-M1270+2,0),OFFSET(C1270,-M1270+3,0)+AB1270,OFFSET(C1270,-M1270+4,0),0,1)*D1270)</f>
        <v/>
      </c>
      <c r="O1270" s="235" t="str">
        <f aca="true">IF(D1270="","",xEURO(OFFSET(C1270,-M1270+1,0),E1270,OFFSET(C1270,-M1270+2,0),OFFSET(C1270,-M1270+2,0),OFFSET(C1270,-M1270+3,0)+AB1270,OFFSET(C1270,-M1270+4,0),0,0))</f>
        <v/>
      </c>
      <c r="P1270" s="175" t="str">
        <f aca="false">IF(D1270="","",(O1270-F1270)*D1270*10)</f>
        <v/>
      </c>
      <c r="Q1270" s="175" t="str">
        <f aca="true">IF(D1270="","",xEURO(OFFSET(C1270,-M1270+1,0),E1270,OFFSET(C1270,-M1270+2,0),OFFSET(C1270,-M1270+2,0),OFFSET(C1270,-M1270+3,0)+AB1270,OFFSET(C1270,-M1270+4,0),0,2)/10*D1270)</f>
        <v/>
      </c>
      <c r="R1270" s="248" t="str">
        <f aca="true">IF(D1270="","",xEURO(OFFSET(C1270,-M1270+1,0),E1270,OFFSET(C1270,-M1270+2,0),OFFSET(C1270,-M1270+2,0),OFFSET(C1270,-M1270+3,0)+AB1270,OFFSET(C1270,-M1270+4,0),0,3)/100*D1270*10000)</f>
        <v/>
      </c>
      <c r="S1270" s="248" t="str">
        <f aca="true">IF(D1270="","",xEURO(OFFSET(C1270,-M1270+1,0),E1270,OFFSET(C1270,-M1270+2,0),OFFSET(C1270,-M1270+2,0),OFFSET(C1270,-M1270+3,0)+AB1270,OFFSET(C1270,-M1270+4,0),0,5)/365.25*D1270*10000)</f>
        <v/>
      </c>
      <c r="U1270" s="175" t="str">
        <f aca="true">IF(I1270="","",xEURO(OFFSET(C1270,-M1270+1,0),J1270,OFFSET(C1270,-M1270+2,0),OFFSET(C1270,-M1270+2,0),OFFSET(C1270,-M1270+3,0)+AC1270,OFFSET(C1270,-M1270+4,0),1,1)*I1270)</f>
        <v/>
      </c>
      <c r="V1270" s="235" t="str">
        <f aca="true">IF(I1270="","",xEURO(OFFSET(C1270,-M1270+1,0),J1270,OFFSET(C1270,-M1270+2,0),OFFSET(C1270,-M1270+2,0),OFFSET(C1270,-M1270+3,0)+AC1270,OFFSET(C1270,-M1270+4,0),1,0))</f>
        <v/>
      </c>
      <c r="W1270" s="175" t="str">
        <f aca="false">IF(I1270="","",(V1270-K1270)*I1270*10)</f>
        <v/>
      </c>
      <c r="X1270" s="175" t="str">
        <f aca="true">IF(I1270="","",xEURO(OFFSET(C1270,-M1270+1,0),J1270,OFFSET(C1270,-M1270+2,0),OFFSET(C1270,-M1270+2,0),OFFSET(C1270,-M1270+3,0)+AC1270,OFFSET(C1270,-M1270+4,0),1,2)/10*I1270)</f>
        <v/>
      </c>
      <c r="Y1270" s="248" t="str">
        <f aca="true">IF(I1270="","",xEURO(OFFSET(C1270,-M1270+1,0),J1270,OFFSET(C1270,-M1270+2,0),OFFSET(C1270,-M1270+2,0),OFFSET(C1270,-M1270+3,0)+AC1270,OFFSET(C1270,-M1270+4,0),1,3)/100*I1270*10000)</f>
        <v/>
      </c>
      <c r="Z1270" s="248" t="str">
        <f aca="true">IF(I1270="","",xEURO(OFFSET(C1270,-M1270+1,0),J1270,OFFSET(C1270,-M1270+2,0),OFFSET(C1270,-M1270+2,0),OFFSET(C1270,-M1270+3,0)+AC1270,OFFSET(C1270,-M1270+4,0),1,5)/365.25*I1270*10000)</f>
        <v/>
      </c>
      <c r="AB1270" s="249" t="str">
        <f aca="true">IF(D1270="","",xCalcSkew(OFFSET(C1270,-M1270,0),E1270-OFFSET(C1270,-M1270+1,0),b)/100)</f>
        <v/>
      </c>
      <c r="AC1270" s="249" t="str">
        <f aca="true">IF(I1270="","",xCalcSkew(OFFSET(C1270,-M1270,0),J1270-OFFSET(C1270,-M1270+1,0),b)/100)</f>
        <v/>
      </c>
      <c r="AE1270" s="0" t="n">
        <f aca="false">D1270*F1270*10000*-1</f>
        <v>-0</v>
      </c>
      <c r="AF1270" s="0" t="n">
        <f aca="false">I1270*K1270*10000*-1</f>
        <v>-0</v>
      </c>
      <c r="AG1270" s="0" t="n">
        <f aca="false">AE1270+AF1270</f>
        <v>-0</v>
      </c>
    </row>
    <row r="1271" customFormat="false" ht="12.75" hidden="false" customHeight="false" outlineLevel="0" collapsed="false">
      <c r="C1271" s="271" t="n">
        <f aca="false">INDEX(Inputs!$1:$65536,MATCH(C1267,Inputs!C:C,0),9)</f>
        <v>1014</v>
      </c>
      <c r="D1271" s="265"/>
      <c r="E1271" s="266"/>
      <c r="F1271" s="266"/>
      <c r="G1271" s="267"/>
      <c r="I1271" s="265"/>
      <c r="J1271" s="266"/>
      <c r="K1271" s="266"/>
      <c r="L1271" s="268"/>
      <c r="M1271" s="247" t="n">
        <f aca="false">M1270+1</f>
        <v>4</v>
      </c>
      <c r="N1271" s="175" t="str">
        <f aca="true">IF(D1271="","",xEURO(OFFSET(C1271,-M1271+1,0),E1271,OFFSET(C1271,-M1271+2,0),OFFSET(C1271,-M1271+2,0),OFFSET(C1271,-M1271+3,0)+AB1271,OFFSET(C1271,-M1271+4,0),0,1)*D1271)</f>
        <v/>
      </c>
      <c r="O1271" s="235" t="str">
        <f aca="true">IF(D1271="","",xEURO(OFFSET(C1271,-M1271+1,0),E1271,OFFSET(C1271,-M1271+2,0),OFFSET(C1271,-M1271+2,0),OFFSET(C1271,-M1271+3,0)+AB1271,OFFSET(C1271,-M1271+4,0),0,0))</f>
        <v/>
      </c>
      <c r="P1271" s="175" t="str">
        <f aca="false">IF(D1271="","",(O1271-F1271)*D1271*10)</f>
        <v/>
      </c>
      <c r="Q1271" s="175" t="str">
        <f aca="true">IF(D1271="","",xEURO(OFFSET(C1271,-M1271+1,0),E1271,OFFSET(C1271,-M1271+2,0),OFFSET(C1271,-M1271+2,0),OFFSET(C1271,-M1271+3,0)+AB1271,OFFSET(C1271,-M1271+4,0),0,2)/10*D1271)</f>
        <v/>
      </c>
      <c r="R1271" s="248" t="str">
        <f aca="true">IF(D1271="","",xEURO(OFFSET(C1271,-M1271+1,0),E1271,OFFSET(C1271,-M1271+2,0),OFFSET(C1271,-M1271+2,0),OFFSET(C1271,-M1271+3,0)+AB1271,OFFSET(C1271,-M1271+4,0),0,3)/100*D1271*10000)</f>
        <v/>
      </c>
      <c r="S1271" s="248" t="str">
        <f aca="true">IF(D1271="","",xEURO(OFFSET(C1271,-M1271+1,0),E1271,OFFSET(C1271,-M1271+2,0),OFFSET(C1271,-M1271+2,0),OFFSET(C1271,-M1271+3,0)+AB1271,OFFSET(C1271,-M1271+4,0),0,5)/365.25*D1271*10000)</f>
        <v/>
      </c>
      <c r="U1271" s="175" t="str">
        <f aca="true">IF(I1271="","",xEURO(OFFSET(C1271,-M1271+1,0),J1271,OFFSET(C1271,-M1271+2,0),OFFSET(C1271,-M1271+2,0),OFFSET(C1271,-M1271+3,0)+AC1271,OFFSET(C1271,-M1271+4,0),1,1)*I1271)</f>
        <v/>
      </c>
      <c r="V1271" s="235" t="str">
        <f aca="true">IF(I1271="","",xEURO(OFFSET(C1271,-M1271+1,0),J1271,OFFSET(C1271,-M1271+2,0),OFFSET(C1271,-M1271+2,0),OFFSET(C1271,-M1271+3,0)+AC1271,OFFSET(C1271,-M1271+4,0),1,0))</f>
        <v/>
      </c>
      <c r="W1271" s="175" t="str">
        <f aca="false">IF(I1271="","",(V1271-K1271)*I1271*10)</f>
        <v/>
      </c>
      <c r="X1271" s="175" t="str">
        <f aca="true">IF(I1271="","",xEURO(OFFSET(C1271,-M1271+1,0),J1271,OFFSET(C1271,-M1271+2,0),OFFSET(C1271,-M1271+2,0),OFFSET(C1271,-M1271+3,0)+AC1271,OFFSET(C1271,-M1271+4,0),1,2)/10*I1271)</f>
        <v/>
      </c>
      <c r="Y1271" s="248" t="str">
        <f aca="true">IF(I1271="","",xEURO(OFFSET(C1271,-M1271+1,0),J1271,OFFSET(C1271,-M1271+2,0),OFFSET(C1271,-M1271+2,0),OFFSET(C1271,-M1271+3,0)+AC1271,OFFSET(C1271,-M1271+4,0),1,3)/100*I1271*10000)</f>
        <v/>
      </c>
      <c r="Z1271" s="248" t="str">
        <f aca="true">IF(I1271="","",xEURO(OFFSET(C1271,-M1271+1,0),J1271,OFFSET(C1271,-M1271+2,0),OFFSET(C1271,-M1271+2,0),OFFSET(C1271,-M1271+3,0)+AC1271,OFFSET(C1271,-M1271+4,0),1,5)/365.25*I1271*10000)</f>
        <v/>
      </c>
      <c r="AB1271" s="249" t="str">
        <f aca="true">IF(D1271="","",xCalcSkew(OFFSET(C1271,-M1271,0),E1271-OFFSET(C1271,-M1271+1,0),b)/100)</f>
        <v/>
      </c>
      <c r="AC1271" s="249" t="str">
        <f aca="true">IF(I1271="","",xCalcSkew(OFFSET(C1271,-M1271,0),J1271-OFFSET(C1271,-M1271+1,0),b)/100)</f>
        <v/>
      </c>
      <c r="AE1271" s="0" t="n">
        <f aca="false">D1271*F1271*10000*-1</f>
        <v>-0</v>
      </c>
      <c r="AF1271" s="0" t="n">
        <f aca="false">I1271*K1271*10000*-1</f>
        <v>-0</v>
      </c>
      <c r="AG1271" s="0" t="n">
        <f aca="false">AE1271+AF1271</f>
        <v>-0</v>
      </c>
    </row>
    <row r="1272" customFormat="false" ht="12.75" hidden="false" customHeight="false" outlineLevel="0" collapsed="false">
      <c r="C1272" s="272" t="n">
        <f aca="false">D1303+I1303</f>
        <v>0</v>
      </c>
      <c r="D1272" s="265"/>
      <c r="E1272" s="266"/>
      <c r="F1272" s="266"/>
      <c r="G1272" s="267"/>
      <c r="I1272" s="265"/>
      <c r="J1272" s="266"/>
      <c r="K1272" s="266"/>
      <c r="L1272" s="268"/>
      <c r="M1272" s="247" t="n">
        <f aca="false">M1271+1</f>
        <v>5</v>
      </c>
      <c r="N1272" s="175" t="str">
        <f aca="true">IF(D1272="","",xEURO(OFFSET(C1272,-M1272+1,0),E1272,OFFSET(C1272,-M1272+2,0),OFFSET(C1272,-M1272+2,0),OFFSET(C1272,-M1272+3,0)+AB1272,OFFSET(C1272,-M1272+4,0),0,1)*D1272)</f>
        <v/>
      </c>
      <c r="O1272" s="235" t="str">
        <f aca="true">IF(D1272="","",xEURO(OFFSET(C1272,-M1272+1,0),E1272,OFFSET(C1272,-M1272+2,0),OFFSET(C1272,-M1272+2,0),OFFSET(C1272,-M1272+3,0)+AB1272,OFFSET(C1272,-M1272+4,0),0,0))</f>
        <v/>
      </c>
      <c r="P1272" s="175" t="str">
        <f aca="false">IF(D1272="","",(O1272-F1272)*D1272*10)</f>
        <v/>
      </c>
      <c r="Q1272" s="175" t="str">
        <f aca="true">IF(D1272="","",xEURO(OFFSET(C1272,-M1272+1,0),E1272,OFFSET(C1272,-M1272+2,0),OFFSET(C1272,-M1272+2,0),OFFSET(C1272,-M1272+3,0)+AB1272,OFFSET(C1272,-M1272+4,0),0,2)/10*D1272)</f>
        <v/>
      </c>
      <c r="R1272" s="248" t="str">
        <f aca="true">IF(D1272="","",xEURO(OFFSET(C1272,-M1272+1,0),E1272,OFFSET(C1272,-M1272+2,0),OFFSET(C1272,-M1272+2,0),OFFSET(C1272,-M1272+3,0)+AB1272,OFFSET(C1272,-M1272+4,0),0,3)/100*D1272*10000)</f>
        <v/>
      </c>
      <c r="S1272" s="248" t="str">
        <f aca="true">IF(D1272="","",xEURO(OFFSET(C1272,-M1272+1,0),E1272,OFFSET(C1272,-M1272+2,0),OFFSET(C1272,-M1272+2,0),OFFSET(C1272,-M1272+3,0)+AB1272,OFFSET(C1272,-M1272+4,0),0,5)/365.25*D1272*10000)</f>
        <v/>
      </c>
      <c r="U1272" s="175" t="str">
        <f aca="true">IF(I1272="","",xEURO(OFFSET(C1272,-M1272+1,0),J1272,OFFSET(C1272,-M1272+2,0),OFFSET(C1272,-M1272+2,0),OFFSET(C1272,-M1272+3,0)+AC1272,OFFSET(C1272,-M1272+4,0),1,1)*I1272)</f>
        <v/>
      </c>
      <c r="V1272" s="235" t="str">
        <f aca="true">IF(I1272="","",xEURO(OFFSET(C1272,-M1272+1,0),J1272,OFFSET(C1272,-M1272+2,0),OFFSET(C1272,-M1272+2,0),OFFSET(C1272,-M1272+3,0)+AC1272,OFFSET(C1272,-M1272+4,0),1,0))</f>
        <v/>
      </c>
      <c r="W1272" s="175" t="str">
        <f aca="false">IF(I1272="","",(V1272-K1272)*I1272*10)</f>
        <v/>
      </c>
      <c r="X1272" s="175" t="str">
        <f aca="true">IF(I1272="","",xEURO(OFFSET(C1272,-M1272+1,0),J1272,OFFSET(C1272,-M1272+2,0),OFFSET(C1272,-M1272+2,0),OFFSET(C1272,-M1272+3,0)+AC1272,OFFSET(C1272,-M1272+4,0),1,2)/10*I1272)</f>
        <v/>
      </c>
      <c r="Y1272" s="248" t="str">
        <f aca="true">IF(I1272="","",xEURO(OFFSET(C1272,-M1272+1,0),J1272,OFFSET(C1272,-M1272+2,0),OFFSET(C1272,-M1272+2,0),OFFSET(C1272,-M1272+3,0)+AC1272,OFFSET(C1272,-M1272+4,0),1,3)/100*I1272*10000)</f>
        <v/>
      </c>
      <c r="Z1272" s="248" t="str">
        <f aca="true">IF(I1272="","",xEURO(OFFSET(C1272,-M1272+1,0),J1272,OFFSET(C1272,-M1272+2,0),OFFSET(C1272,-M1272+2,0),OFFSET(C1272,-M1272+3,0)+AC1272,OFFSET(C1272,-M1272+4,0),1,5)/365.25*I1272*10000)</f>
        <v/>
      </c>
      <c r="AB1272" s="249" t="str">
        <f aca="true">IF(D1272="","",xCalcSkew(OFFSET(C1272,-M1272,0),E1272-OFFSET(C1272,-M1272+1,0),b)/100)</f>
        <v/>
      </c>
      <c r="AC1272" s="249" t="str">
        <f aca="true">IF(I1272="","",xCalcSkew(OFFSET(C1272,-M1272,0),J1272-OFFSET(C1272,-M1272+1,0),b)/100)</f>
        <v/>
      </c>
      <c r="AE1272" s="0" t="n">
        <f aca="false">D1272*F1272*10000*-1</f>
        <v>-0</v>
      </c>
      <c r="AF1272" s="0" t="n">
        <f aca="false">I1272*K1272*10000*-1</f>
        <v>-0</v>
      </c>
      <c r="AG1272" s="0" t="n">
        <f aca="false">AE1272+AF1272</f>
        <v>-0</v>
      </c>
    </row>
    <row r="1273" customFormat="false" ht="12.75" hidden="false" customHeight="false" outlineLevel="0" collapsed="false">
      <c r="C1273" s="272" t="n">
        <f aca="false">N1303+U1303</f>
        <v>0</v>
      </c>
      <c r="D1273" s="265"/>
      <c r="E1273" s="266"/>
      <c r="F1273" s="266"/>
      <c r="G1273" s="267"/>
      <c r="I1273" s="265"/>
      <c r="J1273" s="266"/>
      <c r="K1273" s="266"/>
      <c r="L1273" s="268"/>
      <c r="M1273" s="247" t="n">
        <f aca="false">M1272+1</f>
        <v>6</v>
      </c>
      <c r="N1273" s="175" t="str">
        <f aca="true">IF(D1273="","",xEURO(OFFSET(C1273,-M1273+1,0),E1273,OFFSET(C1273,-M1273+2,0),OFFSET(C1273,-M1273+2,0),OFFSET(C1273,-M1273+3,0)+AB1273,OFFSET(C1273,-M1273+4,0),0,1)*D1273)</f>
        <v/>
      </c>
      <c r="O1273" s="235" t="str">
        <f aca="true">IF(D1273="","",xEURO(OFFSET(C1273,-M1273+1,0),E1273,OFFSET(C1273,-M1273+2,0),OFFSET(C1273,-M1273+2,0),OFFSET(C1273,-M1273+3,0)+AB1273,OFFSET(C1273,-M1273+4,0),0,0))</f>
        <v/>
      </c>
      <c r="P1273" s="175" t="str">
        <f aca="false">IF(D1273="","",(O1273-F1273)*D1273*10)</f>
        <v/>
      </c>
      <c r="Q1273" s="175" t="str">
        <f aca="true">IF(D1273="","",xEURO(OFFSET(C1273,-M1273+1,0),E1273,OFFSET(C1273,-M1273+2,0),OFFSET(C1273,-M1273+2,0),OFFSET(C1273,-M1273+3,0)+AB1273,OFFSET(C1273,-M1273+4,0),0,2)/10*D1273)</f>
        <v/>
      </c>
      <c r="R1273" s="248" t="str">
        <f aca="true">IF(D1273="","",xEURO(OFFSET(C1273,-M1273+1,0),E1273,OFFSET(C1273,-M1273+2,0),OFFSET(C1273,-M1273+2,0),OFFSET(C1273,-M1273+3,0)+AB1273,OFFSET(C1273,-M1273+4,0),0,3)/100*D1273*10000)</f>
        <v/>
      </c>
      <c r="S1273" s="248" t="str">
        <f aca="true">IF(D1273="","",xEURO(OFFSET(C1273,-M1273+1,0),E1273,OFFSET(C1273,-M1273+2,0),OFFSET(C1273,-M1273+2,0),OFFSET(C1273,-M1273+3,0)+AB1273,OFFSET(C1273,-M1273+4,0),0,5)/365.25*D1273*10000)</f>
        <v/>
      </c>
      <c r="U1273" s="175" t="str">
        <f aca="true">IF(I1273="","",xEURO(OFFSET(C1273,-M1273+1,0),J1273,OFFSET(C1273,-M1273+2,0),OFFSET(C1273,-M1273+2,0),OFFSET(C1273,-M1273+3,0)+AC1273,OFFSET(C1273,-M1273+4,0),1,1)*I1273)</f>
        <v/>
      </c>
      <c r="V1273" s="235" t="str">
        <f aca="true">IF(I1273="","",xEURO(OFFSET(C1273,-M1273+1,0),J1273,OFFSET(C1273,-M1273+2,0),OFFSET(C1273,-M1273+2,0),OFFSET(C1273,-M1273+3,0)+AC1273,OFFSET(C1273,-M1273+4,0),1,0))</f>
        <v/>
      </c>
      <c r="W1273" s="175" t="str">
        <f aca="false">IF(I1273="","",(V1273-K1273)*I1273*10)</f>
        <v/>
      </c>
      <c r="X1273" s="175" t="str">
        <f aca="true">IF(I1273="","",xEURO(OFFSET(C1273,-M1273+1,0),J1273,OFFSET(C1273,-M1273+2,0),OFFSET(C1273,-M1273+2,0),OFFSET(C1273,-M1273+3,0)+AC1273,OFFSET(C1273,-M1273+4,0),1,2)/10*I1273)</f>
        <v/>
      </c>
      <c r="Y1273" s="248" t="str">
        <f aca="true">IF(I1273="","",xEURO(OFFSET(C1273,-M1273+1,0),J1273,OFFSET(C1273,-M1273+2,0),OFFSET(C1273,-M1273+2,0),OFFSET(C1273,-M1273+3,0)+AC1273,OFFSET(C1273,-M1273+4,0),1,3)/100*I1273*10000)</f>
        <v/>
      </c>
      <c r="Z1273" s="248" t="str">
        <f aca="true">IF(I1273="","",xEURO(OFFSET(C1273,-M1273+1,0),J1273,OFFSET(C1273,-M1273+2,0),OFFSET(C1273,-M1273+2,0),OFFSET(C1273,-M1273+3,0)+AC1273,OFFSET(C1273,-M1273+4,0),1,5)/365.25*I1273*10000)</f>
        <v/>
      </c>
      <c r="AB1273" s="249" t="str">
        <f aca="true">IF(D1273="","",xCalcSkew(OFFSET(C1273,-M1273,0),E1273-OFFSET(C1273,-M1273+1,0),b)/100)</f>
        <v/>
      </c>
      <c r="AC1273" s="249" t="str">
        <f aca="true">IF(I1273="","",xCalcSkew(OFFSET(C1273,-M1273,0),J1273-OFFSET(C1273,-M1273+1,0),b)/100)</f>
        <v/>
      </c>
      <c r="AE1273" s="0" t="n">
        <f aca="false">D1273*F1273*10000*-1</f>
        <v>-0</v>
      </c>
      <c r="AF1273" s="0" t="n">
        <f aca="false">I1273*K1273*10000*-1</f>
        <v>-0</v>
      </c>
      <c r="AG1273" s="0" t="n">
        <f aca="false">AE1273+AF1273</f>
        <v>-0</v>
      </c>
    </row>
    <row r="1274" customFormat="false" ht="12.75" hidden="false" customHeight="false" outlineLevel="0" collapsed="false">
      <c r="C1274" s="273" t="n">
        <f aca="false">Q1303+X1303</f>
        <v>0</v>
      </c>
      <c r="D1274" s="265"/>
      <c r="E1274" s="266"/>
      <c r="F1274" s="266"/>
      <c r="G1274" s="267"/>
      <c r="I1274" s="265"/>
      <c r="J1274" s="266"/>
      <c r="K1274" s="266"/>
      <c r="L1274" s="268"/>
      <c r="M1274" s="247" t="n">
        <f aca="false">M1273+1</f>
        <v>7</v>
      </c>
      <c r="N1274" s="175" t="str">
        <f aca="true">IF(D1274="","",xEURO(OFFSET(C1274,-M1274+1,0),E1274,OFFSET(C1274,-M1274+2,0),OFFSET(C1274,-M1274+2,0),OFFSET(C1274,-M1274+3,0)+AB1274,OFFSET(C1274,-M1274+4,0),0,1)*D1274)</f>
        <v/>
      </c>
      <c r="O1274" s="235" t="str">
        <f aca="true">IF(D1274="","",xEURO(OFFSET(C1274,-M1274+1,0),E1274,OFFSET(C1274,-M1274+2,0),OFFSET(C1274,-M1274+2,0),OFFSET(C1274,-M1274+3,0)+AB1274,OFFSET(C1274,-M1274+4,0),0,0))</f>
        <v/>
      </c>
      <c r="P1274" s="175" t="str">
        <f aca="false">IF(D1274="","",(O1274-F1274)*D1274*10)</f>
        <v/>
      </c>
      <c r="Q1274" s="175" t="str">
        <f aca="true">IF(D1274="","",xEURO(OFFSET(C1274,-M1274+1,0),E1274,OFFSET(C1274,-M1274+2,0),OFFSET(C1274,-M1274+2,0),OFFSET(C1274,-M1274+3,0)+AB1274,OFFSET(C1274,-M1274+4,0),0,2)/10*D1274)</f>
        <v/>
      </c>
      <c r="R1274" s="248" t="str">
        <f aca="true">IF(D1274="","",xEURO(OFFSET(C1274,-M1274+1,0),E1274,OFFSET(C1274,-M1274+2,0),OFFSET(C1274,-M1274+2,0),OFFSET(C1274,-M1274+3,0)+AB1274,OFFSET(C1274,-M1274+4,0),0,3)/100*D1274*10000)</f>
        <v/>
      </c>
      <c r="S1274" s="248" t="str">
        <f aca="true">IF(D1274="","",xEURO(OFFSET(C1274,-M1274+1,0),E1274,OFFSET(C1274,-M1274+2,0),OFFSET(C1274,-M1274+2,0),OFFSET(C1274,-M1274+3,0)+AB1274,OFFSET(C1274,-M1274+4,0),0,5)/365.25*D1274*10000)</f>
        <v/>
      </c>
      <c r="U1274" s="175" t="str">
        <f aca="true">IF(I1274="","",xEURO(OFFSET(C1274,-M1274+1,0),J1274,OFFSET(C1274,-M1274+2,0),OFFSET(C1274,-M1274+2,0),OFFSET(C1274,-M1274+3,0)+AC1274,OFFSET(C1274,-M1274+4,0),1,1)*I1274)</f>
        <v/>
      </c>
      <c r="V1274" s="235" t="str">
        <f aca="true">IF(I1274="","",xEURO(OFFSET(C1274,-M1274+1,0),J1274,OFFSET(C1274,-M1274+2,0),OFFSET(C1274,-M1274+2,0),OFFSET(C1274,-M1274+3,0)+AC1274,OFFSET(C1274,-M1274+4,0),1,0))</f>
        <v/>
      </c>
      <c r="W1274" s="175" t="str">
        <f aca="false">IF(I1274="","",(V1274-K1274)*I1274*10)</f>
        <v/>
      </c>
      <c r="X1274" s="175" t="str">
        <f aca="true">IF(I1274="","",xEURO(OFFSET(C1274,-M1274+1,0),J1274,OFFSET(C1274,-M1274+2,0),OFFSET(C1274,-M1274+2,0),OFFSET(C1274,-M1274+3,0)+AC1274,OFFSET(C1274,-M1274+4,0),1,2)/10*I1274)</f>
        <v/>
      </c>
      <c r="Y1274" s="248" t="str">
        <f aca="true">IF(I1274="","",xEURO(OFFSET(C1274,-M1274+1,0),J1274,OFFSET(C1274,-M1274+2,0),OFFSET(C1274,-M1274+2,0),OFFSET(C1274,-M1274+3,0)+AC1274,OFFSET(C1274,-M1274+4,0),1,3)/100*I1274*10000)</f>
        <v/>
      </c>
      <c r="Z1274" s="248" t="str">
        <f aca="true">IF(I1274="","",xEURO(OFFSET(C1274,-M1274+1,0),J1274,OFFSET(C1274,-M1274+2,0),OFFSET(C1274,-M1274+2,0),OFFSET(C1274,-M1274+3,0)+AC1274,OFFSET(C1274,-M1274+4,0),1,5)/365.25*I1274*10000)</f>
        <v/>
      </c>
      <c r="AB1274" s="249" t="str">
        <f aca="true">IF(D1274="","",xCalcSkew(OFFSET(C1274,-M1274,0),E1274-OFFSET(C1274,-M1274+1,0),b)/100)</f>
        <v/>
      </c>
      <c r="AC1274" s="249" t="str">
        <f aca="true">IF(I1274="","",xCalcSkew(OFFSET(C1274,-M1274,0),J1274-OFFSET(C1274,-M1274+1,0),b)/100)</f>
        <v/>
      </c>
      <c r="AE1274" s="0" t="n">
        <f aca="false">D1274*F1274*10000*-1</f>
        <v>-0</v>
      </c>
      <c r="AF1274" s="0" t="n">
        <f aca="false">I1274*K1274*10000*-1</f>
        <v>-0</v>
      </c>
      <c r="AG1274" s="0" t="n">
        <f aca="false">AE1274+AF1274</f>
        <v>-0</v>
      </c>
    </row>
    <row r="1275" customFormat="false" ht="12.75" hidden="false" customHeight="false" outlineLevel="0" collapsed="false">
      <c r="C1275" s="272" t="n">
        <f aca="false">R1303+Y1303</f>
        <v>0</v>
      </c>
      <c r="D1275" s="265"/>
      <c r="E1275" s="266"/>
      <c r="F1275" s="266"/>
      <c r="G1275" s="267"/>
      <c r="I1275" s="265"/>
      <c r="J1275" s="266"/>
      <c r="K1275" s="266"/>
      <c r="L1275" s="268"/>
      <c r="M1275" s="247" t="n">
        <f aca="false">M1274+1</f>
        <v>8</v>
      </c>
      <c r="N1275" s="175" t="str">
        <f aca="true">IF(D1275="","",xEURO(OFFSET(C1275,-M1275+1,0),E1275,OFFSET(C1275,-M1275+2,0),OFFSET(C1275,-M1275+2,0),OFFSET(C1275,-M1275+3,0)+AB1275,OFFSET(C1275,-M1275+4,0),0,1)*D1275)</f>
        <v/>
      </c>
      <c r="O1275" s="235" t="str">
        <f aca="true">IF(D1275="","",xEURO(OFFSET(C1275,-M1275+1,0),E1275,OFFSET(C1275,-M1275+2,0),OFFSET(C1275,-M1275+2,0),OFFSET(C1275,-M1275+3,0)+AB1275,OFFSET(C1275,-M1275+4,0),0,0))</f>
        <v/>
      </c>
      <c r="P1275" s="175" t="str">
        <f aca="false">IF(D1275="","",(O1275-F1275)*D1275*10)</f>
        <v/>
      </c>
      <c r="Q1275" s="175" t="str">
        <f aca="true">IF(D1275="","",xEURO(OFFSET(C1275,-M1275+1,0),E1275,OFFSET(C1275,-M1275+2,0),OFFSET(C1275,-M1275+2,0),OFFSET(C1275,-M1275+3,0)+AB1275,OFFSET(C1275,-M1275+4,0),0,2)/10*D1275)</f>
        <v/>
      </c>
      <c r="R1275" s="248" t="str">
        <f aca="true">IF(D1275="","",xEURO(OFFSET(C1275,-M1275+1,0),E1275,OFFSET(C1275,-M1275+2,0),OFFSET(C1275,-M1275+2,0),OFFSET(C1275,-M1275+3,0)+AB1275,OFFSET(C1275,-M1275+4,0),0,3)/100*D1275*10000)</f>
        <v/>
      </c>
      <c r="S1275" s="248" t="str">
        <f aca="true">IF(D1275="","",xEURO(OFFSET(C1275,-M1275+1,0),E1275,OFFSET(C1275,-M1275+2,0),OFFSET(C1275,-M1275+2,0),OFFSET(C1275,-M1275+3,0)+AB1275,OFFSET(C1275,-M1275+4,0),0,5)/365.25*D1275*10000)</f>
        <v/>
      </c>
      <c r="U1275" s="175" t="str">
        <f aca="true">IF(I1275="","",xEURO(OFFSET(C1275,-M1275+1,0),J1275,OFFSET(C1275,-M1275+2,0),OFFSET(C1275,-M1275+2,0),OFFSET(C1275,-M1275+3,0)+AC1275,OFFSET(C1275,-M1275+4,0),1,1)*I1275)</f>
        <v/>
      </c>
      <c r="V1275" s="235" t="str">
        <f aca="true">IF(I1275="","",xEURO(OFFSET(C1275,-M1275+1,0),J1275,OFFSET(C1275,-M1275+2,0),OFFSET(C1275,-M1275+2,0),OFFSET(C1275,-M1275+3,0)+AC1275,OFFSET(C1275,-M1275+4,0),1,0))</f>
        <v/>
      </c>
      <c r="W1275" s="175" t="str">
        <f aca="false">IF(I1275="","",(V1275-K1275)*I1275*10)</f>
        <v/>
      </c>
      <c r="X1275" s="175" t="str">
        <f aca="true">IF(I1275="","",xEURO(OFFSET(C1275,-M1275+1,0),J1275,OFFSET(C1275,-M1275+2,0),OFFSET(C1275,-M1275+2,0),OFFSET(C1275,-M1275+3,0)+AC1275,OFFSET(C1275,-M1275+4,0),1,2)/10*I1275)</f>
        <v/>
      </c>
      <c r="Y1275" s="248" t="str">
        <f aca="true">IF(I1275="","",xEURO(OFFSET(C1275,-M1275+1,0),J1275,OFFSET(C1275,-M1275+2,0),OFFSET(C1275,-M1275+2,0),OFFSET(C1275,-M1275+3,0)+AC1275,OFFSET(C1275,-M1275+4,0),1,3)/100*I1275*10000)</f>
        <v/>
      </c>
      <c r="Z1275" s="248" t="str">
        <f aca="true">IF(I1275="","",xEURO(OFFSET(C1275,-M1275+1,0),J1275,OFFSET(C1275,-M1275+2,0),OFFSET(C1275,-M1275+2,0),OFFSET(C1275,-M1275+3,0)+AC1275,OFFSET(C1275,-M1275+4,0),1,5)/365.25*I1275*10000)</f>
        <v/>
      </c>
      <c r="AB1275" s="249" t="str">
        <f aca="true">IF(D1275="","",xCalcSkew(OFFSET(C1275,-M1275,0),E1275-OFFSET(C1275,-M1275+1,0),b)/100)</f>
        <v/>
      </c>
      <c r="AC1275" s="249" t="str">
        <f aca="true">IF(I1275="","",xCalcSkew(OFFSET(C1275,-M1275,0),J1275-OFFSET(C1275,-M1275+1,0),b)/100)</f>
        <v/>
      </c>
      <c r="AE1275" s="0" t="n">
        <f aca="false">D1275*F1275*10000*-1</f>
        <v>-0</v>
      </c>
      <c r="AF1275" s="0" t="n">
        <f aca="false">I1275*K1275*10000*-1</f>
        <v>-0</v>
      </c>
      <c r="AG1275" s="0" t="n">
        <f aca="false">AE1275+AF1275</f>
        <v>-0</v>
      </c>
    </row>
    <row r="1276" customFormat="false" ht="12.75" hidden="false" customHeight="false" outlineLevel="0" collapsed="false">
      <c r="C1276" s="272" t="n">
        <f aca="false">S1303+Z1303</f>
        <v>0</v>
      </c>
      <c r="D1276" s="265"/>
      <c r="E1276" s="266"/>
      <c r="F1276" s="266"/>
      <c r="G1276" s="267"/>
      <c r="I1276" s="265"/>
      <c r="J1276" s="266"/>
      <c r="K1276" s="266"/>
      <c r="L1276" s="268"/>
      <c r="M1276" s="247" t="n">
        <f aca="false">M1275+1</f>
        <v>9</v>
      </c>
      <c r="N1276" s="175" t="str">
        <f aca="true">IF(D1276="","",xEURO(OFFSET(C1276,-M1276+1,0),E1276,OFFSET(C1276,-M1276+2,0),OFFSET(C1276,-M1276+2,0),OFFSET(C1276,-M1276+3,0)+AB1276,OFFSET(C1276,-M1276+4,0),0,1)*D1276)</f>
        <v/>
      </c>
      <c r="O1276" s="235" t="str">
        <f aca="true">IF(D1276="","",xEURO(OFFSET(C1276,-M1276+1,0),E1276,OFFSET(C1276,-M1276+2,0),OFFSET(C1276,-M1276+2,0),OFFSET(C1276,-M1276+3,0)+AB1276,OFFSET(C1276,-M1276+4,0),0,0))</f>
        <v/>
      </c>
      <c r="P1276" s="175" t="str">
        <f aca="false">IF(D1276="","",(O1276-F1276)*D1276*10)</f>
        <v/>
      </c>
      <c r="Q1276" s="175" t="str">
        <f aca="true">IF(D1276="","",xEURO(OFFSET(C1276,-M1276+1,0),E1276,OFFSET(C1276,-M1276+2,0),OFFSET(C1276,-M1276+2,0),OFFSET(C1276,-M1276+3,0)+AB1276,OFFSET(C1276,-M1276+4,0),0,2)/10*D1276)</f>
        <v/>
      </c>
      <c r="R1276" s="248" t="str">
        <f aca="true">IF(D1276="","",xEURO(OFFSET(C1276,-M1276+1,0),E1276,OFFSET(C1276,-M1276+2,0),OFFSET(C1276,-M1276+2,0),OFFSET(C1276,-M1276+3,0)+AB1276,OFFSET(C1276,-M1276+4,0),0,3)/100*D1276*10000)</f>
        <v/>
      </c>
      <c r="S1276" s="248" t="str">
        <f aca="true">IF(D1276="","",xEURO(OFFSET(C1276,-M1276+1,0),E1276,OFFSET(C1276,-M1276+2,0),OFFSET(C1276,-M1276+2,0),OFFSET(C1276,-M1276+3,0)+AB1276,OFFSET(C1276,-M1276+4,0),0,5)/365.25*D1276*10000)</f>
        <v/>
      </c>
      <c r="U1276" s="175" t="str">
        <f aca="true">IF(I1276="","",xEURO(OFFSET(C1276,-M1276+1,0),J1276,OFFSET(C1276,-M1276+2,0),OFFSET(C1276,-M1276+2,0),OFFSET(C1276,-M1276+3,0)+AC1276,OFFSET(C1276,-M1276+4,0),1,1)*I1276)</f>
        <v/>
      </c>
      <c r="V1276" s="235" t="str">
        <f aca="true">IF(I1276="","",xEURO(OFFSET(C1276,-M1276+1,0),J1276,OFFSET(C1276,-M1276+2,0),OFFSET(C1276,-M1276+2,0),OFFSET(C1276,-M1276+3,0)+AC1276,OFFSET(C1276,-M1276+4,0),1,0))</f>
        <v/>
      </c>
      <c r="W1276" s="175" t="str">
        <f aca="false">IF(I1276="","",(V1276-K1276)*I1276*10)</f>
        <v/>
      </c>
      <c r="X1276" s="175" t="str">
        <f aca="true">IF(I1276="","",xEURO(OFFSET(C1276,-M1276+1,0),J1276,OFFSET(C1276,-M1276+2,0),OFFSET(C1276,-M1276+2,0),OFFSET(C1276,-M1276+3,0)+AC1276,OFFSET(C1276,-M1276+4,0),1,2)/10*I1276)</f>
        <v/>
      </c>
      <c r="Y1276" s="248" t="str">
        <f aca="true">IF(I1276="","",xEURO(OFFSET(C1276,-M1276+1,0),J1276,OFFSET(C1276,-M1276+2,0),OFFSET(C1276,-M1276+2,0),OFFSET(C1276,-M1276+3,0)+AC1276,OFFSET(C1276,-M1276+4,0),1,3)/100*I1276*10000)</f>
        <v/>
      </c>
      <c r="Z1276" s="248" t="str">
        <f aca="true">IF(I1276="","",xEURO(OFFSET(C1276,-M1276+1,0),J1276,OFFSET(C1276,-M1276+2,0),OFFSET(C1276,-M1276+2,0),OFFSET(C1276,-M1276+3,0)+AC1276,OFFSET(C1276,-M1276+4,0),1,5)/365.25*I1276*10000)</f>
        <v/>
      </c>
      <c r="AB1276" s="249" t="str">
        <f aca="true">IF(D1276="","",xCalcSkew(OFFSET(C1276,-M1276,0),E1276-OFFSET(C1276,-M1276+1,0),b)/100)</f>
        <v/>
      </c>
      <c r="AC1276" s="249" t="str">
        <f aca="true">IF(I1276="","",xCalcSkew(OFFSET(C1276,-M1276,0),J1276-OFFSET(C1276,-M1276+1,0),b)/100)</f>
        <v/>
      </c>
      <c r="AE1276" s="0" t="n">
        <f aca="false">D1276*F1276*10000*-1</f>
        <v>-0</v>
      </c>
      <c r="AF1276" s="0" t="n">
        <f aca="false">I1276*K1276*10000*-1</f>
        <v>-0</v>
      </c>
      <c r="AG1276" s="0" t="n">
        <f aca="false">AE1276+AF1276</f>
        <v>-0</v>
      </c>
    </row>
    <row r="1277" customFormat="false" ht="12.75" hidden="false" customHeight="false" outlineLevel="0" collapsed="false">
      <c r="C1277" s="272" t="n">
        <f aca="false">P1303+W1303</f>
        <v>0</v>
      </c>
      <c r="D1277" s="265"/>
      <c r="E1277" s="266"/>
      <c r="F1277" s="266"/>
      <c r="G1277" s="267"/>
      <c r="I1277" s="265"/>
      <c r="J1277" s="266"/>
      <c r="K1277" s="266"/>
      <c r="L1277" s="268"/>
      <c r="M1277" s="247" t="n">
        <f aca="false">M1276+1</f>
        <v>10</v>
      </c>
      <c r="N1277" s="175" t="str">
        <f aca="true">IF(D1277="","",xEURO(OFFSET(C1277,-M1277+1,0),E1277,OFFSET(C1277,-M1277+2,0),OFFSET(C1277,-M1277+2,0),OFFSET(C1277,-M1277+3,0)+AB1277,OFFSET(C1277,-M1277+4,0),0,1)*D1277)</f>
        <v/>
      </c>
      <c r="O1277" s="235" t="str">
        <f aca="true">IF(D1277="","",xEURO(OFFSET(C1277,-M1277+1,0),E1277,OFFSET(C1277,-M1277+2,0),OFFSET(C1277,-M1277+2,0),OFFSET(C1277,-M1277+3,0)+AB1277,OFFSET(C1277,-M1277+4,0),0,0))</f>
        <v/>
      </c>
      <c r="P1277" s="175" t="str">
        <f aca="false">IF(D1277="","",(O1277-F1277)*D1277*10)</f>
        <v/>
      </c>
      <c r="Q1277" s="175" t="str">
        <f aca="true">IF(D1277="","",xEURO(OFFSET(C1277,-M1277+1,0),E1277,OFFSET(C1277,-M1277+2,0),OFFSET(C1277,-M1277+2,0),OFFSET(C1277,-M1277+3,0)+AB1277,OFFSET(C1277,-M1277+4,0),0,2)/10*D1277)</f>
        <v/>
      </c>
      <c r="R1277" s="248" t="str">
        <f aca="true">IF(D1277="","",xEURO(OFFSET(C1277,-M1277+1,0),E1277,OFFSET(C1277,-M1277+2,0),OFFSET(C1277,-M1277+2,0),OFFSET(C1277,-M1277+3,0)+AB1277,OFFSET(C1277,-M1277+4,0),0,3)/100*D1277*10000)</f>
        <v/>
      </c>
      <c r="S1277" s="248" t="str">
        <f aca="true">IF(D1277="","",xEURO(OFFSET(C1277,-M1277+1,0),E1277,OFFSET(C1277,-M1277+2,0),OFFSET(C1277,-M1277+2,0),OFFSET(C1277,-M1277+3,0)+AB1277,OFFSET(C1277,-M1277+4,0),0,5)/365.25*D1277*10000)</f>
        <v/>
      </c>
      <c r="U1277" s="175" t="str">
        <f aca="true">IF(I1277="","",xEURO(OFFSET(C1277,-M1277+1,0),J1277,OFFSET(C1277,-M1277+2,0),OFFSET(C1277,-M1277+2,0),OFFSET(C1277,-M1277+3,0)+AC1277,OFFSET(C1277,-M1277+4,0),1,1)*I1277)</f>
        <v/>
      </c>
      <c r="V1277" s="235" t="str">
        <f aca="true">IF(I1277="","",xEURO(OFFSET(C1277,-M1277+1,0),J1277,OFFSET(C1277,-M1277+2,0),OFFSET(C1277,-M1277+2,0),OFFSET(C1277,-M1277+3,0)+AC1277,OFFSET(C1277,-M1277+4,0),1,0))</f>
        <v/>
      </c>
      <c r="W1277" s="175" t="str">
        <f aca="false">IF(I1277="","",(V1277-K1277)*I1277*10)</f>
        <v/>
      </c>
      <c r="X1277" s="175" t="str">
        <f aca="true">IF(I1277="","",xEURO(OFFSET(C1277,-M1277+1,0),J1277,OFFSET(C1277,-M1277+2,0),OFFSET(C1277,-M1277+2,0),OFFSET(C1277,-M1277+3,0)+AC1277,OFFSET(C1277,-M1277+4,0),1,2)/10*I1277)</f>
        <v/>
      </c>
      <c r="Y1277" s="248" t="str">
        <f aca="true">IF(I1277="","",xEURO(OFFSET(C1277,-M1277+1,0),J1277,OFFSET(C1277,-M1277+2,0),OFFSET(C1277,-M1277+2,0),OFFSET(C1277,-M1277+3,0)+AC1277,OFFSET(C1277,-M1277+4,0),1,3)/100*I1277*10000)</f>
        <v/>
      </c>
      <c r="Z1277" s="248" t="str">
        <f aca="true">IF(I1277="","",xEURO(OFFSET(C1277,-M1277+1,0),J1277,OFFSET(C1277,-M1277+2,0),OFFSET(C1277,-M1277+2,0),OFFSET(C1277,-M1277+3,0)+AC1277,OFFSET(C1277,-M1277+4,0),1,5)/365.25*I1277*10000)</f>
        <v/>
      </c>
      <c r="AB1277" s="249" t="str">
        <f aca="true">IF(D1277="","",xCalcSkew(OFFSET(C1277,-M1277,0),E1277-OFFSET(C1277,-M1277+1,0),b)/100)</f>
        <v/>
      </c>
      <c r="AC1277" s="249" t="str">
        <f aca="true">IF(I1277="","",xCalcSkew(OFFSET(C1277,-M1277,0),J1277-OFFSET(C1277,-M1277+1,0),b)/100)</f>
        <v/>
      </c>
      <c r="AE1277" s="0" t="n">
        <f aca="false">D1277*F1277*10000*-1</f>
        <v>-0</v>
      </c>
      <c r="AF1277" s="0" t="n">
        <f aca="false">I1277*K1277*10000*-1</f>
        <v>-0</v>
      </c>
      <c r="AG1277" s="0" t="n">
        <f aca="false">AE1277+AF1277</f>
        <v>-0</v>
      </c>
    </row>
    <row r="1278" customFormat="false" ht="12.75" hidden="false" customHeight="false" outlineLevel="0" collapsed="false">
      <c r="D1278" s="265"/>
      <c r="E1278" s="266"/>
      <c r="F1278" s="266"/>
      <c r="G1278" s="267"/>
      <c r="I1278" s="265"/>
      <c r="J1278" s="266"/>
      <c r="K1278" s="266"/>
      <c r="L1278" s="268"/>
      <c r="M1278" s="247" t="n">
        <f aca="false">M1277+1</f>
        <v>11</v>
      </c>
      <c r="N1278" s="175" t="str">
        <f aca="true">IF(D1278="","",xEURO(OFFSET(C1278,-M1278+1,0),E1278,OFFSET(C1278,-M1278+2,0),OFFSET(C1278,-M1278+2,0),OFFSET(C1278,-M1278+3,0)+AB1278,OFFSET(C1278,-M1278+4,0),0,1)*D1278)</f>
        <v/>
      </c>
      <c r="O1278" s="235" t="str">
        <f aca="true">IF(D1278="","",xEURO(OFFSET(C1278,-M1278+1,0),E1278,OFFSET(C1278,-M1278+2,0),OFFSET(C1278,-M1278+2,0),OFFSET(C1278,-M1278+3,0)+AB1278,OFFSET(C1278,-M1278+4,0),0,0))</f>
        <v/>
      </c>
      <c r="P1278" s="175" t="str">
        <f aca="false">IF(D1278="","",(O1278-F1278)*D1278*10)</f>
        <v/>
      </c>
      <c r="Q1278" s="175" t="str">
        <f aca="true">IF(D1278="","",xEURO(OFFSET(C1278,-M1278+1,0),E1278,OFFSET(C1278,-M1278+2,0),OFFSET(C1278,-M1278+2,0),OFFSET(C1278,-M1278+3,0)+AB1278,OFFSET(C1278,-M1278+4,0),0,2)/10*D1278)</f>
        <v/>
      </c>
      <c r="R1278" s="248" t="str">
        <f aca="true">IF(D1278="","",xEURO(OFFSET(C1278,-M1278+1,0),E1278,OFFSET(C1278,-M1278+2,0),OFFSET(C1278,-M1278+2,0),OFFSET(C1278,-M1278+3,0)+AB1278,OFFSET(C1278,-M1278+4,0),0,3)/100*D1278*10000)</f>
        <v/>
      </c>
      <c r="S1278" s="248" t="str">
        <f aca="true">IF(D1278="","",xEURO(OFFSET(C1278,-M1278+1,0),E1278,OFFSET(C1278,-M1278+2,0),OFFSET(C1278,-M1278+2,0),OFFSET(C1278,-M1278+3,0)+AB1278,OFFSET(C1278,-M1278+4,0),0,5)/365.25*D1278*10000)</f>
        <v/>
      </c>
      <c r="U1278" s="175" t="str">
        <f aca="true">IF(I1278="","",xEURO(OFFSET(C1278,-M1278+1,0),J1278,OFFSET(C1278,-M1278+2,0),OFFSET(C1278,-M1278+2,0),OFFSET(C1278,-M1278+3,0)+AC1278,OFFSET(C1278,-M1278+4,0),1,1)*I1278)</f>
        <v/>
      </c>
      <c r="V1278" s="235" t="str">
        <f aca="true">IF(I1278="","",xEURO(OFFSET(C1278,-M1278+1,0),J1278,OFFSET(C1278,-M1278+2,0),OFFSET(C1278,-M1278+2,0),OFFSET(C1278,-M1278+3,0)+AC1278,OFFSET(C1278,-M1278+4,0),1,0))</f>
        <v/>
      </c>
      <c r="W1278" s="175" t="str">
        <f aca="false">IF(I1278="","",(V1278-K1278)*I1278*10)</f>
        <v/>
      </c>
      <c r="X1278" s="175" t="str">
        <f aca="true">IF(I1278="","",xEURO(OFFSET(C1278,-M1278+1,0),J1278,OFFSET(C1278,-M1278+2,0),OFFSET(C1278,-M1278+2,0),OFFSET(C1278,-M1278+3,0)+AC1278,OFFSET(C1278,-M1278+4,0),1,2)/10*I1278)</f>
        <v/>
      </c>
      <c r="Y1278" s="248" t="str">
        <f aca="true">IF(I1278="","",xEURO(OFFSET(C1278,-M1278+1,0),J1278,OFFSET(C1278,-M1278+2,0),OFFSET(C1278,-M1278+2,0),OFFSET(C1278,-M1278+3,0)+AC1278,OFFSET(C1278,-M1278+4,0),1,3)/100*I1278*10000)</f>
        <v/>
      </c>
      <c r="Z1278" s="248" t="str">
        <f aca="true">IF(I1278="","",xEURO(OFFSET(C1278,-M1278+1,0),J1278,OFFSET(C1278,-M1278+2,0),OFFSET(C1278,-M1278+2,0),OFFSET(C1278,-M1278+3,0)+AC1278,OFFSET(C1278,-M1278+4,0),1,5)/365.25*I1278*10000)</f>
        <v/>
      </c>
      <c r="AB1278" s="249" t="str">
        <f aca="true">IF(D1278="","",xCalcSkew(OFFSET(C1278,-M1278,0),E1278-OFFSET(C1278,-M1278+1,0),b)/100)</f>
        <v/>
      </c>
      <c r="AC1278" s="249" t="str">
        <f aca="true">IF(I1278="","",xCalcSkew(OFFSET(C1278,-M1278,0),J1278-OFFSET(C1278,-M1278+1,0),b)/100)</f>
        <v/>
      </c>
      <c r="AE1278" s="0" t="n">
        <f aca="false">D1278*F1278*10000*-1</f>
        <v>-0</v>
      </c>
      <c r="AF1278" s="0" t="n">
        <f aca="false">I1278*K1278*10000*-1</f>
        <v>-0</v>
      </c>
      <c r="AG1278" s="0" t="n">
        <f aca="false">AE1278+AF1278</f>
        <v>-0</v>
      </c>
    </row>
    <row r="1279" customFormat="false" ht="12.75" hidden="false" customHeight="false" outlineLevel="0" collapsed="false">
      <c r="D1279" s="265"/>
      <c r="E1279" s="266"/>
      <c r="F1279" s="266"/>
      <c r="G1279" s="267"/>
      <c r="I1279" s="265"/>
      <c r="J1279" s="266"/>
      <c r="K1279" s="266"/>
      <c r="L1279" s="268"/>
      <c r="M1279" s="247" t="n">
        <f aca="false">M1278+1</f>
        <v>12</v>
      </c>
      <c r="N1279" s="175" t="str">
        <f aca="true">IF(D1279="","",xEURO(OFFSET(C1279,-M1279+1,0),E1279,OFFSET(C1279,-M1279+2,0),OFFSET(C1279,-M1279+2,0),OFFSET(C1279,-M1279+3,0)+AB1279,OFFSET(C1279,-M1279+4,0),0,1)*D1279)</f>
        <v/>
      </c>
      <c r="O1279" s="235" t="str">
        <f aca="true">IF(D1279="","",xEURO(OFFSET(C1279,-M1279+1,0),E1279,OFFSET(C1279,-M1279+2,0),OFFSET(C1279,-M1279+2,0),OFFSET(C1279,-M1279+3,0)+AB1279,OFFSET(C1279,-M1279+4,0),0,0))</f>
        <v/>
      </c>
      <c r="P1279" s="175" t="str">
        <f aca="false">IF(D1279="","",(O1279-F1279)*D1279*10)</f>
        <v/>
      </c>
      <c r="Q1279" s="175" t="str">
        <f aca="true">IF(D1279="","",xEURO(OFFSET(C1279,-M1279+1,0),E1279,OFFSET(C1279,-M1279+2,0),OFFSET(C1279,-M1279+2,0),OFFSET(C1279,-M1279+3,0)+AB1279,OFFSET(C1279,-M1279+4,0),0,2)/10*D1279)</f>
        <v/>
      </c>
      <c r="R1279" s="248" t="str">
        <f aca="true">IF(D1279="","",xEURO(OFFSET(C1279,-M1279+1,0),E1279,OFFSET(C1279,-M1279+2,0),OFFSET(C1279,-M1279+2,0),OFFSET(C1279,-M1279+3,0)+AB1279,OFFSET(C1279,-M1279+4,0),0,3)/100*D1279*10000)</f>
        <v/>
      </c>
      <c r="S1279" s="248" t="str">
        <f aca="true">IF(D1279="","",xEURO(OFFSET(C1279,-M1279+1,0),E1279,OFFSET(C1279,-M1279+2,0),OFFSET(C1279,-M1279+2,0),OFFSET(C1279,-M1279+3,0)+AB1279,OFFSET(C1279,-M1279+4,0),0,5)/365.25*D1279*10000)</f>
        <v/>
      </c>
      <c r="U1279" s="175" t="str">
        <f aca="true">IF(I1279="","",xEURO(OFFSET(C1279,-M1279+1,0),J1279,OFFSET(C1279,-M1279+2,0),OFFSET(C1279,-M1279+2,0),OFFSET(C1279,-M1279+3,0)+AC1279,OFFSET(C1279,-M1279+4,0),1,1)*I1279)</f>
        <v/>
      </c>
      <c r="V1279" s="235" t="str">
        <f aca="true">IF(I1279="","",xEURO(OFFSET(C1279,-M1279+1,0),J1279,OFFSET(C1279,-M1279+2,0),OFFSET(C1279,-M1279+2,0),OFFSET(C1279,-M1279+3,0)+AC1279,OFFSET(C1279,-M1279+4,0),1,0))</f>
        <v/>
      </c>
      <c r="W1279" s="175" t="str">
        <f aca="false">IF(I1279="","",(V1279-K1279)*I1279*10)</f>
        <v/>
      </c>
      <c r="X1279" s="175" t="str">
        <f aca="true">IF(I1279="","",xEURO(OFFSET(C1279,-M1279+1,0),J1279,OFFSET(C1279,-M1279+2,0),OFFSET(C1279,-M1279+2,0),OFFSET(C1279,-M1279+3,0)+AC1279,OFFSET(C1279,-M1279+4,0),1,2)/10*I1279)</f>
        <v/>
      </c>
      <c r="Y1279" s="248" t="str">
        <f aca="true">IF(I1279="","",xEURO(OFFSET(C1279,-M1279+1,0),J1279,OFFSET(C1279,-M1279+2,0),OFFSET(C1279,-M1279+2,0),OFFSET(C1279,-M1279+3,0)+AC1279,OFFSET(C1279,-M1279+4,0),1,3)/100*I1279*10000)</f>
        <v/>
      </c>
      <c r="Z1279" s="248" t="str">
        <f aca="true">IF(I1279="","",xEURO(OFFSET(C1279,-M1279+1,0),J1279,OFFSET(C1279,-M1279+2,0),OFFSET(C1279,-M1279+2,0),OFFSET(C1279,-M1279+3,0)+AC1279,OFFSET(C1279,-M1279+4,0),1,5)/365.25*I1279*10000)</f>
        <v/>
      </c>
      <c r="AB1279" s="249" t="str">
        <f aca="true">IF(D1279="","",xCalcSkew(OFFSET(C1279,-M1279,0),E1279-OFFSET(C1279,-M1279+1,0),b)/100)</f>
        <v/>
      </c>
      <c r="AC1279" s="249" t="str">
        <f aca="true">IF(I1279="","",xCalcSkew(OFFSET(C1279,-M1279,0),J1279-OFFSET(C1279,-M1279+1,0),b)/100)</f>
        <v/>
      </c>
      <c r="AE1279" s="0" t="n">
        <f aca="false">D1279*F1279*10000*-1</f>
        <v>-0</v>
      </c>
      <c r="AF1279" s="0" t="n">
        <f aca="false">I1279*K1279*10000*-1</f>
        <v>-0</v>
      </c>
      <c r="AG1279" s="0" t="n">
        <f aca="false">AE1279+AF1279</f>
        <v>-0</v>
      </c>
    </row>
    <row r="1280" customFormat="false" ht="12.75" hidden="false" customHeight="false" outlineLevel="0" collapsed="false">
      <c r="D1280" s="265"/>
      <c r="E1280" s="266"/>
      <c r="F1280" s="266"/>
      <c r="G1280" s="267"/>
      <c r="I1280" s="265"/>
      <c r="J1280" s="266"/>
      <c r="K1280" s="266"/>
      <c r="L1280" s="268"/>
      <c r="M1280" s="247" t="n">
        <f aca="false">M1279+1</f>
        <v>13</v>
      </c>
      <c r="N1280" s="175" t="str">
        <f aca="true">IF(D1280="","",xEURO(OFFSET(C1280,-M1280+1,0),E1280,OFFSET(C1280,-M1280+2,0),OFFSET(C1280,-M1280+2,0),OFFSET(C1280,-M1280+3,0)+AB1280,OFFSET(C1280,-M1280+4,0),0,1)*D1280)</f>
        <v/>
      </c>
      <c r="O1280" s="235" t="str">
        <f aca="true">IF(D1280="","",xEURO(OFFSET(C1280,-M1280+1,0),E1280,OFFSET(C1280,-M1280+2,0),OFFSET(C1280,-M1280+2,0),OFFSET(C1280,-M1280+3,0)+AB1280,OFFSET(C1280,-M1280+4,0),0,0))</f>
        <v/>
      </c>
      <c r="P1280" s="175" t="str">
        <f aca="false">IF(D1280="","",(O1280-F1280)*D1280*10)</f>
        <v/>
      </c>
      <c r="Q1280" s="175" t="str">
        <f aca="true">IF(D1280="","",xEURO(OFFSET(C1280,-M1280+1,0),E1280,OFFSET(C1280,-M1280+2,0),OFFSET(C1280,-M1280+2,0),OFFSET(C1280,-M1280+3,0)+AB1280,OFFSET(C1280,-M1280+4,0),0,2)/10*D1280)</f>
        <v/>
      </c>
      <c r="R1280" s="248" t="str">
        <f aca="true">IF(D1280="","",xEURO(OFFSET(C1280,-M1280+1,0),E1280,OFFSET(C1280,-M1280+2,0),OFFSET(C1280,-M1280+2,0),OFFSET(C1280,-M1280+3,0)+AB1280,OFFSET(C1280,-M1280+4,0),0,3)/100*D1280*10000)</f>
        <v/>
      </c>
      <c r="S1280" s="248" t="str">
        <f aca="true">IF(D1280="","",xEURO(OFFSET(C1280,-M1280+1,0),E1280,OFFSET(C1280,-M1280+2,0),OFFSET(C1280,-M1280+2,0),OFFSET(C1280,-M1280+3,0)+AB1280,OFFSET(C1280,-M1280+4,0),0,5)/365.25*D1280*10000)</f>
        <v/>
      </c>
      <c r="U1280" s="175" t="str">
        <f aca="true">IF(I1280="","",xEURO(OFFSET(C1280,-M1280+1,0),J1280,OFFSET(C1280,-M1280+2,0),OFFSET(C1280,-M1280+2,0),OFFSET(C1280,-M1280+3,0)+AC1280,OFFSET(C1280,-M1280+4,0),1,1)*I1280)</f>
        <v/>
      </c>
      <c r="V1280" s="235" t="str">
        <f aca="true">IF(I1280="","",xEURO(OFFSET(C1280,-M1280+1,0),J1280,OFFSET(C1280,-M1280+2,0),OFFSET(C1280,-M1280+2,0),OFFSET(C1280,-M1280+3,0)+AC1280,OFFSET(C1280,-M1280+4,0),1,0))</f>
        <v/>
      </c>
      <c r="W1280" s="175" t="str">
        <f aca="false">IF(I1280="","",(V1280-K1280)*I1280*10)</f>
        <v/>
      </c>
      <c r="X1280" s="175" t="str">
        <f aca="true">IF(I1280="","",xEURO(OFFSET(C1280,-M1280+1,0),J1280,OFFSET(C1280,-M1280+2,0),OFFSET(C1280,-M1280+2,0),OFFSET(C1280,-M1280+3,0)+AC1280,OFFSET(C1280,-M1280+4,0),1,2)/10*I1280)</f>
        <v/>
      </c>
      <c r="Y1280" s="248" t="str">
        <f aca="true">IF(I1280="","",xEURO(OFFSET(C1280,-M1280+1,0),J1280,OFFSET(C1280,-M1280+2,0),OFFSET(C1280,-M1280+2,0),OFFSET(C1280,-M1280+3,0)+AC1280,OFFSET(C1280,-M1280+4,0),1,3)/100*I1280*10000)</f>
        <v/>
      </c>
      <c r="Z1280" s="248" t="str">
        <f aca="true">IF(I1280="","",xEURO(OFFSET(C1280,-M1280+1,0),J1280,OFFSET(C1280,-M1280+2,0),OFFSET(C1280,-M1280+2,0),OFFSET(C1280,-M1280+3,0)+AC1280,OFFSET(C1280,-M1280+4,0),1,5)/365.25*I1280*10000)</f>
        <v/>
      </c>
      <c r="AB1280" s="249" t="str">
        <f aca="true">IF(D1280="","",xCalcSkew(OFFSET(C1280,-M1280,0),E1280-OFFSET(C1280,-M1280+1,0),b)/100)</f>
        <v/>
      </c>
      <c r="AC1280" s="249" t="str">
        <f aca="true">IF(I1280="","",xCalcSkew(OFFSET(C1280,-M1280,0),J1280-OFFSET(C1280,-M1280+1,0),b)/100)</f>
        <v/>
      </c>
      <c r="AE1280" s="0" t="n">
        <f aca="false">D1280*F1280*10000*-1</f>
        <v>-0</v>
      </c>
      <c r="AF1280" s="0" t="n">
        <f aca="false">I1280*K1280*10000*-1</f>
        <v>-0</v>
      </c>
      <c r="AG1280" s="0" t="n">
        <f aca="false">AE1280+AF1280</f>
        <v>-0</v>
      </c>
    </row>
    <row r="1281" customFormat="false" ht="12.75" hidden="false" customHeight="false" outlineLevel="0" collapsed="false">
      <c r="D1281" s="265"/>
      <c r="E1281" s="266"/>
      <c r="F1281" s="266"/>
      <c r="G1281" s="267"/>
      <c r="I1281" s="265"/>
      <c r="J1281" s="266"/>
      <c r="K1281" s="266"/>
      <c r="L1281" s="268"/>
      <c r="M1281" s="247" t="n">
        <f aca="false">M1280+1</f>
        <v>14</v>
      </c>
      <c r="N1281" s="175" t="str">
        <f aca="true">IF(D1281="","",xEURO(OFFSET(C1281,-M1281+1,0),E1281,OFFSET(C1281,-M1281+2,0),OFFSET(C1281,-M1281+2,0),OFFSET(C1281,-M1281+3,0)+AB1281,OFFSET(C1281,-M1281+4,0),0,1)*D1281)</f>
        <v/>
      </c>
      <c r="O1281" s="235" t="str">
        <f aca="true">IF(D1281="","",xEURO(OFFSET(C1281,-M1281+1,0),E1281,OFFSET(C1281,-M1281+2,0),OFFSET(C1281,-M1281+2,0),OFFSET(C1281,-M1281+3,0)+AB1281,OFFSET(C1281,-M1281+4,0),0,0))</f>
        <v/>
      </c>
      <c r="P1281" s="175" t="str">
        <f aca="false">IF(D1281="","",(O1281-F1281)*D1281*10)</f>
        <v/>
      </c>
      <c r="Q1281" s="175" t="str">
        <f aca="true">IF(D1281="","",xEURO(OFFSET(C1281,-M1281+1,0),E1281,OFFSET(C1281,-M1281+2,0),OFFSET(C1281,-M1281+2,0),OFFSET(C1281,-M1281+3,0)+AB1281,OFFSET(C1281,-M1281+4,0),0,2)/10*D1281)</f>
        <v/>
      </c>
      <c r="R1281" s="248" t="str">
        <f aca="true">IF(D1281="","",xEURO(OFFSET(C1281,-M1281+1,0),E1281,OFFSET(C1281,-M1281+2,0),OFFSET(C1281,-M1281+2,0),OFFSET(C1281,-M1281+3,0)+AB1281,OFFSET(C1281,-M1281+4,0),0,3)/100*D1281*10000)</f>
        <v/>
      </c>
      <c r="S1281" s="248" t="str">
        <f aca="true">IF(D1281="","",xEURO(OFFSET(C1281,-M1281+1,0),E1281,OFFSET(C1281,-M1281+2,0),OFFSET(C1281,-M1281+2,0),OFFSET(C1281,-M1281+3,0)+AB1281,OFFSET(C1281,-M1281+4,0),0,5)/365.25*D1281*10000)</f>
        <v/>
      </c>
      <c r="U1281" s="175" t="str">
        <f aca="true">IF(I1281="","",xEURO(OFFSET(C1281,-M1281+1,0),J1281,OFFSET(C1281,-M1281+2,0),OFFSET(C1281,-M1281+2,0),OFFSET(C1281,-M1281+3,0)+AC1281,OFFSET(C1281,-M1281+4,0),1,1)*I1281)</f>
        <v/>
      </c>
      <c r="V1281" s="235" t="str">
        <f aca="true">IF(I1281="","",xEURO(OFFSET(C1281,-M1281+1,0),J1281,OFFSET(C1281,-M1281+2,0),OFFSET(C1281,-M1281+2,0),OFFSET(C1281,-M1281+3,0)+AC1281,OFFSET(C1281,-M1281+4,0),1,0))</f>
        <v/>
      </c>
      <c r="W1281" s="175" t="str">
        <f aca="false">IF(I1281="","",(V1281-K1281)*I1281*10)</f>
        <v/>
      </c>
      <c r="X1281" s="175" t="str">
        <f aca="true">IF(I1281="","",xEURO(OFFSET(C1281,-M1281+1,0),J1281,OFFSET(C1281,-M1281+2,0),OFFSET(C1281,-M1281+2,0),OFFSET(C1281,-M1281+3,0)+AC1281,OFFSET(C1281,-M1281+4,0),1,2)/10*I1281)</f>
        <v/>
      </c>
      <c r="Y1281" s="248" t="str">
        <f aca="true">IF(I1281="","",xEURO(OFFSET(C1281,-M1281+1,0),J1281,OFFSET(C1281,-M1281+2,0),OFFSET(C1281,-M1281+2,0),OFFSET(C1281,-M1281+3,0)+AC1281,OFFSET(C1281,-M1281+4,0),1,3)/100*I1281*10000)</f>
        <v/>
      </c>
      <c r="Z1281" s="248" t="str">
        <f aca="true">IF(I1281="","",xEURO(OFFSET(C1281,-M1281+1,0),J1281,OFFSET(C1281,-M1281+2,0),OFFSET(C1281,-M1281+2,0),OFFSET(C1281,-M1281+3,0)+AC1281,OFFSET(C1281,-M1281+4,0),1,5)/365.25*I1281*10000)</f>
        <v/>
      </c>
      <c r="AB1281" s="249" t="str">
        <f aca="true">IF(D1281="","",xCalcSkew(OFFSET(C1281,-M1281,0),E1281-OFFSET(C1281,-M1281+1,0),b)/100)</f>
        <v/>
      </c>
      <c r="AC1281" s="249" t="str">
        <f aca="true">IF(I1281="","",xCalcSkew(OFFSET(C1281,-M1281,0),J1281-OFFSET(C1281,-M1281+1,0),b)/100)</f>
        <v/>
      </c>
      <c r="AE1281" s="0" t="n">
        <f aca="false">D1281*F1281*10000*-1</f>
        <v>-0</v>
      </c>
      <c r="AF1281" s="0" t="n">
        <f aca="false">I1281*K1281*10000*-1</f>
        <v>-0</v>
      </c>
      <c r="AG1281" s="0" t="n">
        <f aca="false">AE1281+AF1281</f>
        <v>-0</v>
      </c>
    </row>
    <row r="1282" customFormat="false" ht="12.75" hidden="false" customHeight="false" outlineLevel="0" collapsed="false">
      <c r="D1282" s="265"/>
      <c r="E1282" s="266"/>
      <c r="F1282" s="266"/>
      <c r="G1282" s="267"/>
      <c r="I1282" s="265"/>
      <c r="J1282" s="266"/>
      <c r="K1282" s="266"/>
      <c r="L1282" s="268"/>
      <c r="M1282" s="247" t="n">
        <f aca="false">M1281+1</f>
        <v>15</v>
      </c>
      <c r="N1282" s="175" t="str">
        <f aca="true">IF(D1282="","",xEURO(OFFSET(C1282,-M1282+1,0),E1282,OFFSET(C1282,-M1282+2,0),OFFSET(C1282,-M1282+2,0),OFFSET(C1282,-M1282+3,0)+AB1282,OFFSET(C1282,-M1282+4,0),0,1)*D1282)</f>
        <v/>
      </c>
      <c r="O1282" s="235" t="str">
        <f aca="true">IF(D1282="","",xEURO(OFFSET(C1282,-M1282+1,0),E1282,OFFSET(C1282,-M1282+2,0),OFFSET(C1282,-M1282+2,0),OFFSET(C1282,-M1282+3,0)+AB1282,OFFSET(C1282,-M1282+4,0),0,0))</f>
        <v/>
      </c>
      <c r="P1282" s="175" t="str">
        <f aca="false">IF(D1282="","",(O1282-F1282)*D1282*10)</f>
        <v/>
      </c>
      <c r="Q1282" s="175" t="str">
        <f aca="true">IF(D1282="","",xEURO(OFFSET(C1282,-M1282+1,0),E1282,OFFSET(C1282,-M1282+2,0),OFFSET(C1282,-M1282+2,0),OFFSET(C1282,-M1282+3,0)+AB1282,OFFSET(C1282,-M1282+4,0),0,2)/10*D1282)</f>
        <v/>
      </c>
      <c r="R1282" s="248" t="str">
        <f aca="true">IF(D1282="","",xEURO(OFFSET(C1282,-M1282+1,0),E1282,OFFSET(C1282,-M1282+2,0),OFFSET(C1282,-M1282+2,0),OFFSET(C1282,-M1282+3,0)+AB1282,OFFSET(C1282,-M1282+4,0),0,3)/100*D1282*10000)</f>
        <v/>
      </c>
      <c r="S1282" s="248" t="str">
        <f aca="true">IF(D1282="","",xEURO(OFFSET(C1282,-M1282+1,0),E1282,OFFSET(C1282,-M1282+2,0),OFFSET(C1282,-M1282+2,0),OFFSET(C1282,-M1282+3,0)+AB1282,OFFSET(C1282,-M1282+4,0),0,5)/365.25*D1282*10000)</f>
        <v/>
      </c>
      <c r="U1282" s="175" t="str">
        <f aca="true">IF(I1282="","",xEURO(OFFSET(C1282,-M1282+1,0),J1282,OFFSET(C1282,-M1282+2,0),OFFSET(C1282,-M1282+2,0),OFFSET(C1282,-M1282+3,0)+AC1282,OFFSET(C1282,-M1282+4,0),1,1)*I1282)</f>
        <v/>
      </c>
      <c r="V1282" s="235" t="str">
        <f aca="true">IF(I1282="","",xEURO(OFFSET(C1282,-M1282+1,0),J1282,OFFSET(C1282,-M1282+2,0),OFFSET(C1282,-M1282+2,0),OFFSET(C1282,-M1282+3,0)+AC1282,OFFSET(C1282,-M1282+4,0),1,0))</f>
        <v/>
      </c>
      <c r="W1282" s="175" t="str">
        <f aca="false">IF(I1282="","",(V1282-K1282)*I1282*10)</f>
        <v/>
      </c>
      <c r="X1282" s="175" t="str">
        <f aca="true">IF(I1282="","",xEURO(OFFSET(C1282,-M1282+1,0),J1282,OFFSET(C1282,-M1282+2,0),OFFSET(C1282,-M1282+2,0),OFFSET(C1282,-M1282+3,0)+AC1282,OFFSET(C1282,-M1282+4,0),1,2)/10*I1282)</f>
        <v/>
      </c>
      <c r="Y1282" s="248" t="str">
        <f aca="true">IF(I1282="","",xEURO(OFFSET(C1282,-M1282+1,0),J1282,OFFSET(C1282,-M1282+2,0),OFFSET(C1282,-M1282+2,0),OFFSET(C1282,-M1282+3,0)+AC1282,OFFSET(C1282,-M1282+4,0),1,3)/100*I1282*10000)</f>
        <v/>
      </c>
      <c r="Z1282" s="248" t="str">
        <f aca="true">IF(I1282="","",xEURO(OFFSET(C1282,-M1282+1,0),J1282,OFFSET(C1282,-M1282+2,0),OFFSET(C1282,-M1282+2,0),OFFSET(C1282,-M1282+3,0)+AC1282,OFFSET(C1282,-M1282+4,0),1,5)/365.25*I1282*10000)</f>
        <v/>
      </c>
      <c r="AB1282" s="249" t="str">
        <f aca="true">IF(D1282="","",xCalcSkew(OFFSET(C1282,-M1282,0),E1282-OFFSET(C1282,-M1282+1,0),b)/100)</f>
        <v/>
      </c>
      <c r="AC1282" s="249" t="str">
        <f aca="true">IF(I1282="","",xCalcSkew(OFFSET(C1282,-M1282,0),J1282-OFFSET(C1282,-M1282+1,0),b)/100)</f>
        <v/>
      </c>
      <c r="AE1282" s="0" t="n">
        <f aca="false">D1282*F1282*10000*-1</f>
        <v>-0</v>
      </c>
      <c r="AF1282" s="0" t="n">
        <f aca="false">I1282*K1282*10000*-1</f>
        <v>-0</v>
      </c>
      <c r="AG1282" s="0" t="n">
        <f aca="false">AE1282+AF1282</f>
        <v>-0</v>
      </c>
    </row>
    <row r="1283" customFormat="false" ht="12.75" hidden="false" customHeight="false" outlineLevel="0" collapsed="false">
      <c r="D1283" s="265"/>
      <c r="E1283" s="266"/>
      <c r="F1283" s="266"/>
      <c r="G1283" s="267"/>
      <c r="I1283" s="265"/>
      <c r="J1283" s="266"/>
      <c r="K1283" s="266"/>
      <c r="L1283" s="268"/>
      <c r="M1283" s="247" t="n">
        <f aca="false">M1282+1</f>
        <v>16</v>
      </c>
      <c r="N1283" s="175" t="str">
        <f aca="true">IF(D1283="","",xEURO(OFFSET(C1283,-M1283+1,0),E1283,OFFSET(C1283,-M1283+2,0),OFFSET(C1283,-M1283+2,0),OFFSET(C1283,-M1283+3,0)+AB1283,OFFSET(C1283,-M1283+4,0),0,1)*D1283)</f>
        <v/>
      </c>
      <c r="O1283" s="235" t="str">
        <f aca="true">IF(D1283="","",xEURO(OFFSET(C1283,-M1283+1,0),E1283,OFFSET(C1283,-M1283+2,0),OFFSET(C1283,-M1283+2,0),OFFSET(C1283,-M1283+3,0)+AB1283,OFFSET(C1283,-M1283+4,0),0,0))</f>
        <v/>
      </c>
      <c r="P1283" s="175" t="str">
        <f aca="false">IF(D1283="","",(O1283-F1283)*D1283*10)</f>
        <v/>
      </c>
      <c r="Q1283" s="175" t="str">
        <f aca="true">IF(D1283="","",xEURO(OFFSET(C1283,-M1283+1,0),E1283,OFFSET(C1283,-M1283+2,0),OFFSET(C1283,-M1283+2,0),OFFSET(C1283,-M1283+3,0)+AB1283,OFFSET(C1283,-M1283+4,0),0,2)/10*D1283)</f>
        <v/>
      </c>
      <c r="R1283" s="248" t="str">
        <f aca="true">IF(D1283="","",xEURO(OFFSET(C1283,-M1283+1,0),E1283,OFFSET(C1283,-M1283+2,0),OFFSET(C1283,-M1283+2,0),OFFSET(C1283,-M1283+3,0)+AB1283,OFFSET(C1283,-M1283+4,0),0,3)/100*D1283*10000)</f>
        <v/>
      </c>
      <c r="S1283" s="248" t="str">
        <f aca="true">IF(D1283="","",xEURO(OFFSET(C1283,-M1283+1,0),E1283,OFFSET(C1283,-M1283+2,0),OFFSET(C1283,-M1283+2,0),OFFSET(C1283,-M1283+3,0)+AB1283,OFFSET(C1283,-M1283+4,0),0,5)/365.25*D1283*10000)</f>
        <v/>
      </c>
      <c r="U1283" s="175" t="str">
        <f aca="true">IF(I1283="","",xEURO(OFFSET(C1283,-M1283+1,0),J1283,OFFSET(C1283,-M1283+2,0),OFFSET(C1283,-M1283+2,0),OFFSET(C1283,-M1283+3,0)+AC1283,OFFSET(C1283,-M1283+4,0),1,1)*I1283)</f>
        <v/>
      </c>
      <c r="V1283" s="235" t="str">
        <f aca="true">IF(I1283="","",xEURO(OFFSET(C1283,-M1283+1,0),J1283,OFFSET(C1283,-M1283+2,0),OFFSET(C1283,-M1283+2,0),OFFSET(C1283,-M1283+3,0)+AC1283,OFFSET(C1283,-M1283+4,0),1,0))</f>
        <v/>
      </c>
      <c r="W1283" s="175" t="str">
        <f aca="false">IF(I1283="","",(V1283-K1283)*I1283*10)</f>
        <v/>
      </c>
      <c r="X1283" s="175" t="str">
        <f aca="true">IF(I1283="","",xEURO(OFFSET(C1283,-M1283+1,0),J1283,OFFSET(C1283,-M1283+2,0),OFFSET(C1283,-M1283+2,0),OFFSET(C1283,-M1283+3,0)+AC1283,OFFSET(C1283,-M1283+4,0),1,2)/10*I1283)</f>
        <v/>
      </c>
      <c r="Y1283" s="248" t="str">
        <f aca="true">IF(I1283="","",xEURO(OFFSET(C1283,-M1283+1,0),J1283,OFFSET(C1283,-M1283+2,0),OFFSET(C1283,-M1283+2,0),OFFSET(C1283,-M1283+3,0)+AC1283,OFFSET(C1283,-M1283+4,0),1,3)/100*I1283*10000)</f>
        <v/>
      </c>
      <c r="Z1283" s="248" t="str">
        <f aca="true">IF(I1283="","",xEURO(OFFSET(C1283,-M1283+1,0),J1283,OFFSET(C1283,-M1283+2,0),OFFSET(C1283,-M1283+2,0),OFFSET(C1283,-M1283+3,0)+AC1283,OFFSET(C1283,-M1283+4,0),1,5)/365.25*I1283*10000)</f>
        <v/>
      </c>
      <c r="AB1283" s="249" t="str">
        <f aca="true">IF(D1283="","",xCalcSkew(OFFSET(C1283,-M1283,0),E1283-OFFSET(C1283,-M1283+1,0),b)/100)</f>
        <v/>
      </c>
      <c r="AC1283" s="249" t="str">
        <f aca="true">IF(I1283="","",xCalcSkew(OFFSET(C1283,-M1283,0),J1283-OFFSET(C1283,-M1283+1,0),b)/100)</f>
        <v/>
      </c>
      <c r="AE1283" s="0" t="n">
        <f aca="false">D1283*F1283*10000*-1</f>
        <v>-0</v>
      </c>
      <c r="AF1283" s="0" t="n">
        <f aca="false">I1283*K1283*10000*-1</f>
        <v>-0</v>
      </c>
      <c r="AG1283" s="0" t="n">
        <f aca="false">AE1283+AF1283</f>
        <v>-0</v>
      </c>
    </row>
    <row r="1284" customFormat="false" ht="12.75" hidden="false" customHeight="false" outlineLevel="0" collapsed="false">
      <c r="D1284" s="265"/>
      <c r="E1284" s="266"/>
      <c r="F1284" s="266"/>
      <c r="G1284" s="267"/>
      <c r="I1284" s="265"/>
      <c r="J1284" s="266"/>
      <c r="K1284" s="266"/>
      <c r="L1284" s="268"/>
      <c r="M1284" s="247" t="n">
        <f aca="false">M1283+1</f>
        <v>17</v>
      </c>
      <c r="N1284" s="175" t="str">
        <f aca="true">IF(D1284="","",xEURO(OFFSET(C1284,-M1284+1,0),E1284,OFFSET(C1284,-M1284+2,0),OFFSET(C1284,-M1284+2,0),OFFSET(C1284,-M1284+3,0)+AB1284,OFFSET(C1284,-M1284+4,0),0,1)*D1284)</f>
        <v/>
      </c>
      <c r="O1284" s="235" t="str">
        <f aca="true">IF(D1284="","",xEURO(OFFSET(C1284,-M1284+1,0),E1284,OFFSET(C1284,-M1284+2,0),OFFSET(C1284,-M1284+2,0),OFFSET(C1284,-M1284+3,0)+AB1284,OFFSET(C1284,-M1284+4,0),0,0))</f>
        <v/>
      </c>
      <c r="P1284" s="175" t="str">
        <f aca="false">IF(D1284="","",(O1284-F1284)*D1284*10)</f>
        <v/>
      </c>
      <c r="Q1284" s="175" t="str">
        <f aca="true">IF(D1284="","",xEURO(OFFSET(C1284,-M1284+1,0),E1284,OFFSET(C1284,-M1284+2,0),OFFSET(C1284,-M1284+2,0),OFFSET(C1284,-M1284+3,0)+AB1284,OFFSET(C1284,-M1284+4,0),0,2)/10*D1284)</f>
        <v/>
      </c>
      <c r="R1284" s="248" t="str">
        <f aca="true">IF(D1284="","",xEURO(OFFSET(C1284,-M1284+1,0),E1284,OFFSET(C1284,-M1284+2,0),OFFSET(C1284,-M1284+2,0),OFFSET(C1284,-M1284+3,0)+AB1284,OFFSET(C1284,-M1284+4,0),0,3)/100*D1284*10000)</f>
        <v/>
      </c>
      <c r="S1284" s="248" t="str">
        <f aca="true">IF(D1284="","",xEURO(OFFSET(C1284,-M1284+1,0),E1284,OFFSET(C1284,-M1284+2,0),OFFSET(C1284,-M1284+2,0),OFFSET(C1284,-M1284+3,0)+AB1284,OFFSET(C1284,-M1284+4,0),0,5)/365.25*D1284*10000)</f>
        <v/>
      </c>
      <c r="U1284" s="175" t="str">
        <f aca="true">IF(I1284="","",xEURO(OFFSET(C1284,-M1284+1,0),J1284,OFFSET(C1284,-M1284+2,0),OFFSET(C1284,-M1284+2,0),OFFSET(C1284,-M1284+3,0)+AC1284,OFFSET(C1284,-M1284+4,0),1,1)*I1284)</f>
        <v/>
      </c>
      <c r="V1284" s="235" t="str">
        <f aca="true">IF(I1284="","",xEURO(OFFSET(C1284,-M1284+1,0),J1284,OFFSET(C1284,-M1284+2,0),OFFSET(C1284,-M1284+2,0),OFFSET(C1284,-M1284+3,0)+AC1284,OFFSET(C1284,-M1284+4,0),1,0))</f>
        <v/>
      </c>
      <c r="W1284" s="175" t="str">
        <f aca="false">IF(I1284="","",(V1284-K1284)*I1284*10)</f>
        <v/>
      </c>
      <c r="X1284" s="175" t="str">
        <f aca="true">IF(I1284="","",xEURO(OFFSET(C1284,-M1284+1,0),J1284,OFFSET(C1284,-M1284+2,0),OFFSET(C1284,-M1284+2,0),OFFSET(C1284,-M1284+3,0)+AC1284,OFFSET(C1284,-M1284+4,0),1,2)/10*I1284)</f>
        <v/>
      </c>
      <c r="Y1284" s="248" t="str">
        <f aca="true">IF(I1284="","",xEURO(OFFSET(C1284,-M1284+1,0),J1284,OFFSET(C1284,-M1284+2,0),OFFSET(C1284,-M1284+2,0),OFFSET(C1284,-M1284+3,0)+AC1284,OFFSET(C1284,-M1284+4,0),1,3)/100*I1284*10000)</f>
        <v/>
      </c>
      <c r="Z1284" s="248" t="str">
        <f aca="true">IF(I1284="","",xEURO(OFFSET(C1284,-M1284+1,0),J1284,OFFSET(C1284,-M1284+2,0),OFFSET(C1284,-M1284+2,0),OFFSET(C1284,-M1284+3,0)+AC1284,OFFSET(C1284,-M1284+4,0),1,5)/365.25*I1284*10000)</f>
        <v/>
      </c>
      <c r="AB1284" s="249" t="str">
        <f aca="true">IF(D1284="","",xCalcSkew(OFFSET(C1284,-M1284,0),E1284-OFFSET(C1284,-M1284+1,0),b)/100)</f>
        <v/>
      </c>
      <c r="AC1284" s="249" t="str">
        <f aca="true">IF(I1284="","",xCalcSkew(OFFSET(C1284,-M1284,0),J1284-OFFSET(C1284,-M1284+1,0),b)/100)</f>
        <v/>
      </c>
      <c r="AE1284" s="0" t="n">
        <f aca="false">D1284*F1284*10000*-1</f>
        <v>-0</v>
      </c>
      <c r="AF1284" s="0" t="n">
        <f aca="false">I1284*K1284*10000*-1</f>
        <v>-0</v>
      </c>
      <c r="AG1284" s="0" t="n">
        <f aca="false">AE1284+AF1284</f>
        <v>-0</v>
      </c>
    </row>
    <row r="1285" customFormat="false" ht="12.75" hidden="false" customHeight="false" outlineLevel="0" collapsed="false">
      <c r="D1285" s="265"/>
      <c r="E1285" s="266"/>
      <c r="F1285" s="266"/>
      <c r="G1285" s="267"/>
      <c r="I1285" s="265"/>
      <c r="J1285" s="266"/>
      <c r="K1285" s="266"/>
      <c r="L1285" s="268"/>
      <c r="M1285" s="247" t="n">
        <f aca="false">M1284+1</f>
        <v>18</v>
      </c>
      <c r="N1285" s="175" t="str">
        <f aca="true">IF(D1285="","",xEURO(OFFSET(C1285,-M1285+1,0),E1285,OFFSET(C1285,-M1285+2,0),OFFSET(C1285,-M1285+2,0),OFFSET(C1285,-M1285+3,0)+AB1285,OFFSET(C1285,-M1285+4,0),0,1)*D1285)</f>
        <v/>
      </c>
      <c r="O1285" s="235" t="str">
        <f aca="true">IF(D1285="","",xEURO(OFFSET(C1285,-M1285+1,0),E1285,OFFSET(C1285,-M1285+2,0),OFFSET(C1285,-M1285+2,0),OFFSET(C1285,-M1285+3,0)+AB1285,OFFSET(C1285,-M1285+4,0),0,0))</f>
        <v/>
      </c>
      <c r="P1285" s="175" t="str">
        <f aca="false">IF(D1285="","",(O1285-F1285)*D1285*10)</f>
        <v/>
      </c>
      <c r="Q1285" s="175" t="str">
        <f aca="true">IF(D1285="","",xEURO(OFFSET(C1285,-M1285+1,0),E1285,OFFSET(C1285,-M1285+2,0),OFFSET(C1285,-M1285+2,0),OFFSET(C1285,-M1285+3,0)+AB1285,OFFSET(C1285,-M1285+4,0),0,2)/10*D1285)</f>
        <v/>
      </c>
      <c r="R1285" s="248" t="str">
        <f aca="true">IF(D1285="","",xEURO(OFFSET(C1285,-M1285+1,0),E1285,OFFSET(C1285,-M1285+2,0),OFFSET(C1285,-M1285+2,0),OFFSET(C1285,-M1285+3,0)+AB1285,OFFSET(C1285,-M1285+4,0),0,3)/100*D1285*10000)</f>
        <v/>
      </c>
      <c r="S1285" s="248" t="str">
        <f aca="true">IF(D1285="","",xEURO(OFFSET(C1285,-M1285+1,0),E1285,OFFSET(C1285,-M1285+2,0),OFFSET(C1285,-M1285+2,0),OFFSET(C1285,-M1285+3,0)+AB1285,OFFSET(C1285,-M1285+4,0),0,5)/365.25*D1285*10000)</f>
        <v/>
      </c>
      <c r="U1285" s="175" t="str">
        <f aca="true">IF(I1285="","",xEURO(OFFSET(C1285,-M1285+1,0),J1285,OFFSET(C1285,-M1285+2,0),OFFSET(C1285,-M1285+2,0),OFFSET(C1285,-M1285+3,0)+AC1285,OFFSET(C1285,-M1285+4,0),1,1)*I1285)</f>
        <v/>
      </c>
      <c r="V1285" s="235" t="str">
        <f aca="true">IF(I1285="","",xEURO(OFFSET(C1285,-M1285+1,0),J1285,OFFSET(C1285,-M1285+2,0),OFFSET(C1285,-M1285+2,0),OFFSET(C1285,-M1285+3,0)+AC1285,OFFSET(C1285,-M1285+4,0),1,0))</f>
        <v/>
      </c>
      <c r="W1285" s="175" t="str">
        <f aca="false">IF(I1285="","",(V1285-K1285)*I1285*10)</f>
        <v/>
      </c>
      <c r="X1285" s="175" t="str">
        <f aca="true">IF(I1285="","",xEURO(OFFSET(C1285,-M1285+1,0),J1285,OFFSET(C1285,-M1285+2,0),OFFSET(C1285,-M1285+2,0),OFFSET(C1285,-M1285+3,0)+AC1285,OFFSET(C1285,-M1285+4,0),1,2)/10*I1285)</f>
        <v/>
      </c>
      <c r="Y1285" s="248" t="str">
        <f aca="true">IF(I1285="","",xEURO(OFFSET(C1285,-M1285+1,0),J1285,OFFSET(C1285,-M1285+2,0),OFFSET(C1285,-M1285+2,0),OFFSET(C1285,-M1285+3,0)+AC1285,OFFSET(C1285,-M1285+4,0),1,3)/100*I1285*10000)</f>
        <v/>
      </c>
      <c r="Z1285" s="248" t="str">
        <f aca="true">IF(I1285="","",xEURO(OFFSET(C1285,-M1285+1,0),J1285,OFFSET(C1285,-M1285+2,0),OFFSET(C1285,-M1285+2,0),OFFSET(C1285,-M1285+3,0)+AC1285,OFFSET(C1285,-M1285+4,0),1,5)/365.25*I1285*10000)</f>
        <v/>
      </c>
      <c r="AB1285" s="249" t="str">
        <f aca="true">IF(D1285="","",xCalcSkew(OFFSET(C1285,-M1285,0),E1285-OFFSET(C1285,-M1285+1,0),b)/100)</f>
        <v/>
      </c>
      <c r="AC1285" s="249" t="str">
        <f aca="true">IF(I1285="","",xCalcSkew(OFFSET(C1285,-M1285,0),J1285-OFFSET(C1285,-M1285+1,0),b)/100)</f>
        <v/>
      </c>
      <c r="AE1285" s="0" t="n">
        <f aca="false">D1285*F1285*10000*-1</f>
        <v>-0</v>
      </c>
      <c r="AF1285" s="0" t="n">
        <f aca="false">I1285*K1285*10000*-1</f>
        <v>-0</v>
      </c>
      <c r="AG1285" s="0" t="n">
        <f aca="false">AE1285+AF1285</f>
        <v>-0</v>
      </c>
    </row>
    <row r="1286" customFormat="false" ht="12.75" hidden="false" customHeight="false" outlineLevel="0" collapsed="false">
      <c r="D1286" s="265"/>
      <c r="E1286" s="266"/>
      <c r="F1286" s="266"/>
      <c r="G1286" s="267"/>
      <c r="I1286" s="265"/>
      <c r="J1286" s="266"/>
      <c r="K1286" s="266"/>
      <c r="L1286" s="268"/>
      <c r="M1286" s="247" t="n">
        <f aca="false">M1285+1</f>
        <v>19</v>
      </c>
      <c r="N1286" s="175" t="str">
        <f aca="true">IF(D1286="","",xEURO(OFFSET(C1286,-M1286+1,0),E1286,OFFSET(C1286,-M1286+2,0),OFFSET(C1286,-M1286+2,0),OFFSET(C1286,-M1286+3,0)+AB1286,OFFSET(C1286,-M1286+4,0),0,1)*D1286)</f>
        <v/>
      </c>
      <c r="O1286" s="235" t="str">
        <f aca="true">IF(D1286="","",xEURO(OFFSET(C1286,-M1286+1,0),E1286,OFFSET(C1286,-M1286+2,0),OFFSET(C1286,-M1286+2,0),OFFSET(C1286,-M1286+3,0)+AB1286,OFFSET(C1286,-M1286+4,0),0,0))</f>
        <v/>
      </c>
      <c r="P1286" s="175" t="str">
        <f aca="false">IF(D1286="","",(O1286-F1286)*D1286*10)</f>
        <v/>
      </c>
      <c r="Q1286" s="175" t="str">
        <f aca="true">IF(D1286="","",xEURO(OFFSET(C1286,-M1286+1,0),E1286,OFFSET(C1286,-M1286+2,0),OFFSET(C1286,-M1286+2,0),OFFSET(C1286,-M1286+3,0)+AB1286,OFFSET(C1286,-M1286+4,0),0,2)/10*D1286)</f>
        <v/>
      </c>
      <c r="R1286" s="248" t="str">
        <f aca="true">IF(D1286="","",xEURO(OFFSET(C1286,-M1286+1,0),E1286,OFFSET(C1286,-M1286+2,0),OFFSET(C1286,-M1286+2,0),OFFSET(C1286,-M1286+3,0)+AB1286,OFFSET(C1286,-M1286+4,0),0,3)/100*D1286*10000)</f>
        <v/>
      </c>
      <c r="S1286" s="248" t="str">
        <f aca="true">IF(D1286="","",xEURO(OFFSET(C1286,-M1286+1,0),E1286,OFFSET(C1286,-M1286+2,0),OFFSET(C1286,-M1286+2,0),OFFSET(C1286,-M1286+3,0)+AB1286,OFFSET(C1286,-M1286+4,0),0,5)/365.25*D1286*10000)</f>
        <v/>
      </c>
      <c r="U1286" s="175" t="str">
        <f aca="true">IF(I1286="","",xEURO(OFFSET(C1286,-M1286+1,0),J1286,OFFSET(C1286,-M1286+2,0),OFFSET(C1286,-M1286+2,0),OFFSET(C1286,-M1286+3,0)+AC1286,OFFSET(C1286,-M1286+4,0),1,1)*I1286)</f>
        <v/>
      </c>
      <c r="V1286" s="235" t="str">
        <f aca="true">IF(I1286="","",xEURO(OFFSET(C1286,-M1286+1,0),J1286,OFFSET(C1286,-M1286+2,0),OFFSET(C1286,-M1286+2,0),OFFSET(C1286,-M1286+3,0)+AC1286,OFFSET(C1286,-M1286+4,0),1,0))</f>
        <v/>
      </c>
      <c r="W1286" s="175" t="str">
        <f aca="false">IF(I1286="","",(V1286-K1286)*I1286*10)</f>
        <v/>
      </c>
      <c r="X1286" s="175" t="str">
        <f aca="true">IF(I1286="","",xEURO(OFFSET(C1286,-M1286+1,0),J1286,OFFSET(C1286,-M1286+2,0),OFFSET(C1286,-M1286+2,0),OFFSET(C1286,-M1286+3,0)+AC1286,OFFSET(C1286,-M1286+4,0),1,2)/10*I1286)</f>
        <v/>
      </c>
      <c r="Y1286" s="248" t="str">
        <f aca="true">IF(I1286="","",xEURO(OFFSET(C1286,-M1286+1,0),J1286,OFFSET(C1286,-M1286+2,0),OFFSET(C1286,-M1286+2,0),OFFSET(C1286,-M1286+3,0)+AC1286,OFFSET(C1286,-M1286+4,0),1,3)/100*I1286*10000)</f>
        <v/>
      </c>
      <c r="Z1286" s="248" t="str">
        <f aca="true">IF(I1286="","",xEURO(OFFSET(C1286,-M1286+1,0),J1286,OFFSET(C1286,-M1286+2,0),OFFSET(C1286,-M1286+2,0),OFFSET(C1286,-M1286+3,0)+AC1286,OFFSET(C1286,-M1286+4,0),1,5)/365.25*I1286*10000)</f>
        <v/>
      </c>
      <c r="AB1286" s="249" t="str">
        <f aca="true">IF(D1286="","",xCalcSkew(OFFSET(C1286,-M1286,0),E1286-OFFSET(C1286,-M1286+1,0),b)/100)</f>
        <v/>
      </c>
      <c r="AC1286" s="249" t="str">
        <f aca="true">IF(I1286="","",xCalcSkew(OFFSET(C1286,-M1286,0),J1286-OFFSET(C1286,-M1286+1,0),b)/100)</f>
        <v/>
      </c>
      <c r="AE1286" s="0" t="n">
        <f aca="false">D1286*F1286*10000*-1</f>
        <v>-0</v>
      </c>
      <c r="AF1286" s="0" t="n">
        <f aca="false">I1286*K1286*10000*-1</f>
        <v>-0</v>
      </c>
      <c r="AG1286" s="0" t="n">
        <f aca="false">AE1286+AF1286</f>
        <v>-0</v>
      </c>
    </row>
    <row r="1287" customFormat="false" ht="12.75" hidden="false" customHeight="false" outlineLevel="0" collapsed="false">
      <c r="D1287" s="265"/>
      <c r="E1287" s="266"/>
      <c r="F1287" s="266"/>
      <c r="G1287" s="267"/>
      <c r="I1287" s="265"/>
      <c r="J1287" s="266"/>
      <c r="K1287" s="266"/>
      <c r="L1287" s="268"/>
      <c r="M1287" s="247" t="n">
        <f aca="false">M1286+1</f>
        <v>20</v>
      </c>
      <c r="N1287" s="175" t="str">
        <f aca="true">IF(D1287="","",xEURO(OFFSET(C1287,-M1287+1,0),E1287,OFFSET(C1287,-M1287+2,0),OFFSET(C1287,-M1287+2,0),OFFSET(C1287,-M1287+3,0)+AB1287,OFFSET(C1287,-M1287+4,0),0,1)*D1287)</f>
        <v/>
      </c>
      <c r="O1287" s="235" t="str">
        <f aca="true">IF(D1287="","",xEURO(OFFSET(C1287,-M1287+1,0),E1287,OFFSET(C1287,-M1287+2,0),OFFSET(C1287,-M1287+2,0),OFFSET(C1287,-M1287+3,0)+AB1287,OFFSET(C1287,-M1287+4,0),0,0))</f>
        <v/>
      </c>
      <c r="P1287" s="175" t="str">
        <f aca="false">IF(D1287="","",(O1287-F1287)*D1287*10)</f>
        <v/>
      </c>
      <c r="Q1287" s="175" t="str">
        <f aca="true">IF(D1287="","",xEURO(OFFSET(C1287,-M1287+1,0),E1287,OFFSET(C1287,-M1287+2,0),OFFSET(C1287,-M1287+2,0),OFFSET(C1287,-M1287+3,0)+AB1287,OFFSET(C1287,-M1287+4,0),0,2)/10*D1287)</f>
        <v/>
      </c>
      <c r="R1287" s="248" t="str">
        <f aca="true">IF(D1287="","",xEURO(OFFSET(C1287,-M1287+1,0),E1287,OFFSET(C1287,-M1287+2,0),OFFSET(C1287,-M1287+2,0),OFFSET(C1287,-M1287+3,0)+AB1287,OFFSET(C1287,-M1287+4,0),0,3)/100*D1287*10000)</f>
        <v/>
      </c>
      <c r="S1287" s="248" t="str">
        <f aca="true">IF(D1287="","",xEURO(OFFSET(C1287,-M1287+1,0),E1287,OFFSET(C1287,-M1287+2,0),OFFSET(C1287,-M1287+2,0),OFFSET(C1287,-M1287+3,0)+AB1287,OFFSET(C1287,-M1287+4,0),0,5)/365.25*D1287*10000)</f>
        <v/>
      </c>
      <c r="U1287" s="175" t="str">
        <f aca="true">IF(I1287="","",xEURO(OFFSET(C1287,-M1287+1,0),J1287,OFFSET(C1287,-M1287+2,0),OFFSET(C1287,-M1287+2,0),OFFSET(C1287,-M1287+3,0)+AC1287,OFFSET(C1287,-M1287+4,0),1,1)*I1287)</f>
        <v/>
      </c>
      <c r="V1287" s="235" t="str">
        <f aca="true">IF(I1287="","",xEURO(OFFSET(C1287,-M1287+1,0),J1287,OFFSET(C1287,-M1287+2,0),OFFSET(C1287,-M1287+2,0),OFFSET(C1287,-M1287+3,0)+AC1287,OFFSET(C1287,-M1287+4,0),1,0))</f>
        <v/>
      </c>
      <c r="W1287" s="175" t="str">
        <f aca="false">IF(I1287="","",(V1287-K1287)*I1287*10)</f>
        <v/>
      </c>
      <c r="X1287" s="175" t="str">
        <f aca="true">IF(I1287="","",xEURO(OFFSET(C1287,-M1287+1,0),J1287,OFFSET(C1287,-M1287+2,0),OFFSET(C1287,-M1287+2,0),OFFSET(C1287,-M1287+3,0)+AC1287,OFFSET(C1287,-M1287+4,0),1,2)/10*I1287)</f>
        <v/>
      </c>
      <c r="Y1287" s="248" t="str">
        <f aca="true">IF(I1287="","",xEURO(OFFSET(C1287,-M1287+1,0),J1287,OFFSET(C1287,-M1287+2,0),OFFSET(C1287,-M1287+2,0),OFFSET(C1287,-M1287+3,0)+AC1287,OFFSET(C1287,-M1287+4,0),1,3)/100*I1287*10000)</f>
        <v/>
      </c>
      <c r="Z1287" s="248" t="str">
        <f aca="true">IF(I1287="","",xEURO(OFFSET(C1287,-M1287+1,0),J1287,OFFSET(C1287,-M1287+2,0),OFFSET(C1287,-M1287+2,0),OFFSET(C1287,-M1287+3,0)+AC1287,OFFSET(C1287,-M1287+4,0),1,5)/365.25*I1287*10000)</f>
        <v/>
      </c>
      <c r="AB1287" s="249" t="str">
        <f aca="true">IF(D1287="","",xCalcSkew(OFFSET(C1287,-M1287,0),E1287-OFFSET(C1287,-M1287+1,0),b)/100)</f>
        <v/>
      </c>
      <c r="AC1287" s="249" t="str">
        <f aca="true">IF(I1287="","",xCalcSkew(OFFSET(C1287,-M1287,0),J1287-OFFSET(C1287,-M1287+1,0),b)/100)</f>
        <v/>
      </c>
      <c r="AE1287" s="0" t="n">
        <f aca="false">D1287*F1287*10000*-1</f>
        <v>-0</v>
      </c>
      <c r="AF1287" s="0" t="n">
        <f aca="false">I1287*K1287*10000*-1</f>
        <v>-0</v>
      </c>
      <c r="AG1287" s="0" t="n">
        <f aca="false">AE1287+AF1287</f>
        <v>-0</v>
      </c>
    </row>
    <row r="1288" customFormat="false" ht="12.75" hidden="false" customHeight="false" outlineLevel="0" collapsed="false">
      <c r="D1288" s="265"/>
      <c r="E1288" s="266"/>
      <c r="F1288" s="266"/>
      <c r="G1288" s="267"/>
      <c r="I1288" s="265"/>
      <c r="J1288" s="266"/>
      <c r="K1288" s="266"/>
      <c r="L1288" s="268"/>
      <c r="M1288" s="247" t="n">
        <f aca="false">M1287+1</f>
        <v>21</v>
      </c>
      <c r="N1288" s="175" t="str">
        <f aca="true">IF(D1288="","",xEURO(OFFSET(C1288,-M1288+1,0),E1288,OFFSET(C1288,-M1288+2,0),OFFSET(C1288,-M1288+2,0),OFFSET(C1288,-M1288+3,0)+AB1288,OFFSET(C1288,-M1288+4,0),0,1)*D1288)</f>
        <v/>
      </c>
      <c r="O1288" s="235" t="str">
        <f aca="true">IF(D1288="","",xEURO(OFFSET(C1288,-M1288+1,0),E1288,OFFSET(C1288,-M1288+2,0),OFFSET(C1288,-M1288+2,0),OFFSET(C1288,-M1288+3,0)+AB1288,OFFSET(C1288,-M1288+4,0),0,0))</f>
        <v/>
      </c>
      <c r="P1288" s="175" t="str">
        <f aca="false">IF(D1288="","",(O1288-F1288)*D1288*10)</f>
        <v/>
      </c>
      <c r="Q1288" s="175" t="str">
        <f aca="true">IF(D1288="","",xEURO(OFFSET(C1288,-M1288+1,0),E1288,OFFSET(C1288,-M1288+2,0),OFFSET(C1288,-M1288+2,0),OFFSET(C1288,-M1288+3,0)+AB1288,OFFSET(C1288,-M1288+4,0),0,2)/10*D1288)</f>
        <v/>
      </c>
      <c r="R1288" s="248" t="str">
        <f aca="true">IF(D1288="","",xEURO(OFFSET(C1288,-M1288+1,0),E1288,OFFSET(C1288,-M1288+2,0),OFFSET(C1288,-M1288+2,0),OFFSET(C1288,-M1288+3,0)+AB1288,OFFSET(C1288,-M1288+4,0),0,3)/100*D1288*10000)</f>
        <v/>
      </c>
      <c r="S1288" s="248" t="str">
        <f aca="true">IF(D1288="","",xEURO(OFFSET(C1288,-M1288+1,0),E1288,OFFSET(C1288,-M1288+2,0),OFFSET(C1288,-M1288+2,0),OFFSET(C1288,-M1288+3,0)+AB1288,OFFSET(C1288,-M1288+4,0),0,5)/365.25*D1288*10000)</f>
        <v/>
      </c>
      <c r="U1288" s="175" t="str">
        <f aca="true">IF(I1288="","",xEURO(OFFSET(C1288,-M1288+1,0),J1288,OFFSET(C1288,-M1288+2,0),OFFSET(C1288,-M1288+2,0),OFFSET(C1288,-M1288+3,0)+AC1288,OFFSET(C1288,-M1288+4,0),1,1)*I1288)</f>
        <v/>
      </c>
      <c r="V1288" s="235" t="str">
        <f aca="true">IF(I1288="","",xEURO(OFFSET(C1288,-M1288+1,0),J1288,OFFSET(C1288,-M1288+2,0),OFFSET(C1288,-M1288+2,0),OFFSET(C1288,-M1288+3,0)+AC1288,OFFSET(C1288,-M1288+4,0),1,0))</f>
        <v/>
      </c>
      <c r="W1288" s="175" t="str">
        <f aca="false">IF(I1288="","",(V1288-K1288)*I1288*10)</f>
        <v/>
      </c>
      <c r="X1288" s="175" t="str">
        <f aca="true">IF(I1288="","",xEURO(OFFSET(C1288,-M1288+1,0),J1288,OFFSET(C1288,-M1288+2,0),OFFSET(C1288,-M1288+2,0),OFFSET(C1288,-M1288+3,0)+AC1288,OFFSET(C1288,-M1288+4,0),1,2)/10*I1288)</f>
        <v/>
      </c>
      <c r="Y1288" s="248" t="str">
        <f aca="true">IF(I1288="","",xEURO(OFFSET(C1288,-M1288+1,0),J1288,OFFSET(C1288,-M1288+2,0),OFFSET(C1288,-M1288+2,0),OFFSET(C1288,-M1288+3,0)+AC1288,OFFSET(C1288,-M1288+4,0),1,3)/100*I1288*10000)</f>
        <v/>
      </c>
      <c r="Z1288" s="248" t="str">
        <f aca="true">IF(I1288="","",xEURO(OFFSET(C1288,-M1288+1,0),J1288,OFFSET(C1288,-M1288+2,0),OFFSET(C1288,-M1288+2,0),OFFSET(C1288,-M1288+3,0)+AC1288,OFFSET(C1288,-M1288+4,0),1,5)/365.25*I1288*10000)</f>
        <v/>
      </c>
      <c r="AB1288" s="249" t="str">
        <f aca="true">IF(D1288="","",xCalcSkew(OFFSET(C1288,-M1288,0),E1288-OFFSET(C1288,-M1288+1,0),b)/100)</f>
        <v/>
      </c>
      <c r="AC1288" s="249" t="str">
        <f aca="true">IF(I1288="","",xCalcSkew(OFFSET(C1288,-M1288,0),J1288-OFFSET(C1288,-M1288+1,0),b)/100)</f>
        <v/>
      </c>
      <c r="AE1288" s="0" t="n">
        <f aca="false">D1288*F1288*10000*-1</f>
        <v>-0</v>
      </c>
      <c r="AF1288" s="0" t="n">
        <f aca="false">I1288*K1288*10000*-1</f>
        <v>-0</v>
      </c>
      <c r="AG1288" s="0" t="n">
        <f aca="false">AE1288+AF1288</f>
        <v>-0</v>
      </c>
    </row>
    <row r="1289" customFormat="false" ht="12.75" hidden="false" customHeight="false" outlineLevel="0" collapsed="false">
      <c r="D1289" s="265"/>
      <c r="E1289" s="266"/>
      <c r="F1289" s="266"/>
      <c r="G1289" s="267"/>
      <c r="I1289" s="265"/>
      <c r="J1289" s="266"/>
      <c r="K1289" s="266"/>
      <c r="L1289" s="268"/>
      <c r="M1289" s="247" t="n">
        <f aca="false">M1288+1</f>
        <v>22</v>
      </c>
      <c r="N1289" s="175" t="str">
        <f aca="true">IF(D1289="","",xEURO(OFFSET(C1289,-M1289+1,0),E1289,OFFSET(C1289,-M1289+2,0),OFFSET(C1289,-M1289+2,0),OFFSET(C1289,-M1289+3,0)+AB1289,OFFSET(C1289,-M1289+4,0),0,1)*D1289)</f>
        <v/>
      </c>
      <c r="O1289" s="235" t="str">
        <f aca="true">IF(D1289="","",xEURO(OFFSET(C1289,-M1289+1,0),E1289,OFFSET(C1289,-M1289+2,0),OFFSET(C1289,-M1289+2,0),OFFSET(C1289,-M1289+3,0)+AB1289,OFFSET(C1289,-M1289+4,0),0,0))</f>
        <v/>
      </c>
      <c r="P1289" s="175" t="str">
        <f aca="false">IF(D1289="","",(O1289-F1289)*D1289*10)</f>
        <v/>
      </c>
      <c r="Q1289" s="175" t="str">
        <f aca="true">IF(D1289="","",xEURO(OFFSET(C1289,-M1289+1,0),E1289,OFFSET(C1289,-M1289+2,0),OFFSET(C1289,-M1289+2,0),OFFSET(C1289,-M1289+3,0)+AB1289,OFFSET(C1289,-M1289+4,0),0,2)/10*D1289)</f>
        <v/>
      </c>
      <c r="R1289" s="248" t="str">
        <f aca="true">IF(D1289="","",xEURO(OFFSET(C1289,-M1289+1,0),E1289,OFFSET(C1289,-M1289+2,0),OFFSET(C1289,-M1289+2,0),OFFSET(C1289,-M1289+3,0)+AB1289,OFFSET(C1289,-M1289+4,0),0,3)/100*D1289*10000)</f>
        <v/>
      </c>
      <c r="S1289" s="248" t="str">
        <f aca="true">IF(D1289="","",xEURO(OFFSET(C1289,-M1289+1,0),E1289,OFFSET(C1289,-M1289+2,0),OFFSET(C1289,-M1289+2,0),OFFSET(C1289,-M1289+3,0)+AB1289,OFFSET(C1289,-M1289+4,0),0,5)/365.25*D1289*10000)</f>
        <v/>
      </c>
      <c r="U1289" s="175" t="str">
        <f aca="true">IF(I1289="","",xEURO(OFFSET(C1289,-M1289+1,0),J1289,OFFSET(C1289,-M1289+2,0),OFFSET(C1289,-M1289+2,0),OFFSET(C1289,-M1289+3,0)+AC1289,OFFSET(C1289,-M1289+4,0),1,1)*I1289)</f>
        <v/>
      </c>
      <c r="V1289" s="235" t="str">
        <f aca="true">IF(I1289="","",xEURO(OFFSET(C1289,-M1289+1,0),J1289,OFFSET(C1289,-M1289+2,0),OFFSET(C1289,-M1289+2,0),OFFSET(C1289,-M1289+3,0)+AC1289,OFFSET(C1289,-M1289+4,0),1,0))</f>
        <v/>
      </c>
      <c r="W1289" s="175" t="str">
        <f aca="false">IF(I1289="","",(V1289-K1289)*I1289*10)</f>
        <v/>
      </c>
      <c r="X1289" s="175" t="str">
        <f aca="true">IF(I1289="","",xEURO(OFFSET(C1289,-M1289+1,0),J1289,OFFSET(C1289,-M1289+2,0),OFFSET(C1289,-M1289+2,0),OFFSET(C1289,-M1289+3,0)+AC1289,OFFSET(C1289,-M1289+4,0),1,2)/10*I1289)</f>
        <v/>
      </c>
      <c r="Y1289" s="248" t="str">
        <f aca="true">IF(I1289="","",xEURO(OFFSET(C1289,-M1289+1,0),J1289,OFFSET(C1289,-M1289+2,0),OFFSET(C1289,-M1289+2,0),OFFSET(C1289,-M1289+3,0)+AC1289,OFFSET(C1289,-M1289+4,0),1,3)/100*I1289*10000)</f>
        <v/>
      </c>
      <c r="Z1289" s="248" t="str">
        <f aca="true">IF(I1289="","",xEURO(OFFSET(C1289,-M1289+1,0),J1289,OFFSET(C1289,-M1289+2,0),OFFSET(C1289,-M1289+2,0),OFFSET(C1289,-M1289+3,0)+AC1289,OFFSET(C1289,-M1289+4,0),1,5)/365.25*I1289*10000)</f>
        <v/>
      </c>
      <c r="AB1289" s="249" t="str">
        <f aca="true">IF(D1289="","",xCalcSkew(OFFSET(C1289,-M1289,0),E1289-OFFSET(C1289,-M1289+1,0),b)/100)</f>
        <v/>
      </c>
      <c r="AC1289" s="249" t="str">
        <f aca="true">IF(I1289="","",xCalcSkew(OFFSET(C1289,-M1289,0),J1289-OFFSET(C1289,-M1289+1,0),b)/100)</f>
        <v/>
      </c>
      <c r="AE1289" s="0" t="n">
        <f aca="false">D1289*F1289*10000*-1</f>
        <v>-0</v>
      </c>
      <c r="AF1289" s="0" t="n">
        <f aca="false">I1289*K1289*10000*-1</f>
        <v>-0</v>
      </c>
      <c r="AG1289" s="0" t="n">
        <f aca="false">AE1289+AF1289</f>
        <v>-0</v>
      </c>
    </row>
    <row r="1290" customFormat="false" ht="12.75" hidden="false" customHeight="false" outlineLevel="0" collapsed="false">
      <c r="D1290" s="265"/>
      <c r="E1290" s="266"/>
      <c r="F1290" s="266"/>
      <c r="G1290" s="267"/>
      <c r="I1290" s="265"/>
      <c r="J1290" s="266"/>
      <c r="K1290" s="266"/>
      <c r="L1290" s="268"/>
      <c r="M1290" s="247" t="n">
        <f aca="false">M1289+1</f>
        <v>23</v>
      </c>
      <c r="N1290" s="175" t="str">
        <f aca="true">IF(D1290="","",xEURO(OFFSET(C1290,-M1290+1,0),E1290,OFFSET(C1290,-M1290+2,0),OFFSET(C1290,-M1290+2,0),OFFSET(C1290,-M1290+3,0)+AB1290,OFFSET(C1290,-M1290+4,0),0,1)*D1290)</f>
        <v/>
      </c>
      <c r="O1290" s="235" t="str">
        <f aca="true">IF(D1290="","",xEURO(OFFSET(C1290,-M1290+1,0),E1290,OFFSET(C1290,-M1290+2,0),OFFSET(C1290,-M1290+2,0),OFFSET(C1290,-M1290+3,0)+AB1290,OFFSET(C1290,-M1290+4,0),0,0))</f>
        <v/>
      </c>
      <c r="P1290" s="175" t="str">
        <f aca="false">IF(D1290="","",(O1290-F1290)*D1290*10)</f>
        <v/>
      </c>
      <c r="Q1290" s="175" t="str">
        <f aca="true">IF(D1290="","",xEURO(OFFSET(C1290,-M1290+1,0),E1290,OFFSET(C1290,-M1290+2,0),OFFSET(C1290,-M1290+2,0),OFFSET(C1290,-M1290+3,0)+AB1290,OFFSET(C1290,-M1290+4,0),0,2)/10*D1290)</f>
        <v/>
      </c>
      <c r="R1290" s="248" t="str">
        <f aca="true">IF(D1290="","",xEURO(OFFSET(C1290,-M1290+1,0),E1290,OFFSET(C1290,-M1290+2,0),OFFSET(C1290,-M1290+2,0),OFFSET(C1290,-M1290+3,0)+AB1290,OFFSET(C1290,-M1290+4,0),0,3)/100*D1290*10000)</f>
        <v/>
      </c>
      <c r="S1290" s="248" t="str">
        <f aca="true">IF(D1290="","",xEURO(OFFSET(C1290,-M1290+1,0),E1290,OFFSET(C1290,-M1290+2,0),OFFSET(C1290,-M1290+2,0),OFFSET(C1290,-M1290+3,0)+AB1290,OFFSET(C1290,-M1290+4,0),0,5)/365.25*D1290*10000)</f>
        <v/>
      </c>
      <c r="U1290" s="175" t="str">
        <f aca="true">IF(I1290="","",xEURO(OFFSET(C1290,-M1290+1,0),J1290,OFFSET(C1290,-M1290+2,0),OFFSET(C1290,-M1290+2,0),OFFSET(C1290,-M1290+3,0)+AC1290,OFFSET(C1290,-M1290+4,0),1,1)*I1290)</f>
        <v/>
      </c>
      <c r="V1290" s="235" t="str">
        <f aca="true">IF(I1290="","",xEURO(OFFSET(C1290,-M1290+1,0),J1290,OFFSET(C1290,-M1290+2,0),OFFSET(C1290,-M1290+2,0),OFFSET(C1290,-M1290+3,0)+AC1290,OFFSET(C1290,-M1290+4,0),1,0))</f>
        <v/>
      </c>
      <c r="W1290" s="175" t="str">
        <f aca="false">IF(I1290="","",(V1290-K1290)*I1290*10)</f>
        <v/>
      </c>
      <c r="X1290" s="175" t="str">
        <f aca="true">IF(I1290="","",xEURO(OFFSET(C1290,-M1290+1,0),J1290,OFFSET(C1290,-M1290+2,0),OFFSET(C1290,-M1290+2,0),OFFSET(C1290,-M1290+3,0)+AC1290,OFFSET(C1290,-M1290+4,0),1,2)/10*I1290)</f>
        <v/>
      </c>
      <c r="Y1290" s="248" t="str">
        <f aca="true">IF(I1290="","",xEURO(OFFSET(C1290,-M1290+1,0),J1290,OFFSET(C1290,-M1290+2,0),OFFSET(C1290,-M1290+2,0),OFFSET(C1290,-M1290+3,0)+AC1290,OFFSET(C1290,-M1290+4,0),1,3)/100*I1290*10000)</f>
        <v/>
      </c>
      <c r="Z1290" s="248" t="str">
        <f aca="true">IF(I1290="","",xEURO(OFFSET(C1290,-M1290+1,0),J1290,OFFSET(C1290,-M1290+2,0),OFFSET(C1290,-M1290+2,0),OFFSET(C1290,-M1290+3,0)+AC1290,OFFSET(C1290,-M1290+4,0),1,5)/365.25*I1290*10000)</f>
        <v/>
      </c>
      <c r="AB1290" s="249" t="str">
        <f aca="true">IF(D1290="","",xCalcSkew(OFFSET(C1290,-M1290,0),E1290-OFFSET(C1290,-M1290+1,0),b)/100)</f>
        <v/>
      </c>
      <c r="AC1290" s="249" t="str">
        <f aca="true">IF(I1290="","",xCalcSkew(OFFSET(C1290,-M1290,0),J1290-OFFSET(C1290,-M1290+1,0),b)/100)</f>
        <v/>
      </c>
      <c r="AE1290" s="0" t="n">
        <f aca="false">D1290*F1290*10000*-1</f>
        <v>-0</v>
      </c>
      <c r="AF1290" s="0" t="n">
        <f aca="false">I1290*K1290*10000*-1</f>
        <v>-0</v>
      </c>
      <c r="AG1290" s="0" t="n">
        <f aca="false">AE1290+AF1290</f>
        <v>-0</v>
      </c>
    </row>
    <row r="1291" customFormat="false" ht="12.75" hidden="false" customHeight="false" outlineLevel="0" collapsed="false">
      <c r="D1291" s="265"/>
      <c r="E1291" s="266"/>
      <c r="F1291" s="266"/>
      <c r="G1291" s="267"/>
      <c r="I1291" s="265"/>
      <c r="J1291" s="266"/>
      <c r="K1291" s="266"/>
      <c r="L1291" s="268"/>
      <c r="M1291" s="247" t="n">
        <f aca="false">M1290+1</f>
        <v>24</v>
      </c>
      <c r="N1291" s="175" t="str">
        <f aca="true">IF(D1291="","",xEURO(OFFSET(C1291,-M1291+1,0),E1291,OFFSET(C1291,-M1291+2,0),OFFSET(C1291,-M1291+2,0),OFFSET(C1291,-M1291+3,0)+AB1291,OFFSET(C1291,-M1291+4,0),0,1)*D1291)</f>
        <v/>
      </c>
      <c r="O1291" s="235" t="str">
        <f aca="true">IF(D1291="","",xEURO(OFFSET(C1291,-M1291+1,0),E1291,OFFSET(C1291,-M1291+2,0),OFFSET(C1291,-M1291+2,0),OFFSET(C1291,-M1291+3,0)+AB1291,OFFSET(C1291,-M1291+4,0),0,0))</f>
        <v/>
      </c>
      <c r="P1291" s="175" t="str">
        <f aca="false">IF(D1291="","",(O1291-F1291)*D1291*10)</f>
        <v/>
      </c>
      <c r="Q1291" s="175" t="str">
        <f aca="true">IF(D1291="","",xEURO(OFFSET(C1291,-M1291+1,0),E1291,OFFSET(C1291,-M1291+2,0),OFFSET(C1291,-M1291+2,0),OFFSET(C1291,-M1291+3,0)+AB1291,OFFSET(C1291,-M1291+4,0),0,2)/10*D1291)</f>
        <v/>
      </c>
      <c r="R1291" s="248" t="str">
        <f aca="true">IF(D1291="","",xEURO(OFFSET(C1291,-M1291+1,0),E1291,OFFSET(C1291,-M1291+2,0),OFFSET(C1291,-M1291+2,0),OFFSET(C1291,-M1291+3,0)+AB1291,OFFSET(C1291,-M1291+4,0),0,3)/100*D1291*10000)</f>
        <v/>
      </c>
      <c r="S1291" s="248" t="str">
        <f aca="true">IF(D1291="","",xEURO(OFFSET(C1291,-M1291+1,0),E1291,OFFSET(C1291,-M1291+2,0),OFFSET(C1291,-M1291+2,0),OFFSET(C1291,-M1291+3,0)+AB1291,OFFSET(C1291,-M1291+4,0),0,5)/365.25*D1291*10000)</f>
        <v/>
      </c>
      <c r="U1291" s="175" t="str">
        <f aca="true">IF(I1291="","",xEURO(OFFSET(C1291,-M1291+1,0),J1291,OFFSET(C1291,-M1291+2,0),OFFSET(C1291,-M1291+2,0),OFFSET(C1291,-M1291+3,0)+AC1291,OFFSET(C1291,-M1291+4,0),1,1)*I1291)</f>
        <v/>
      </c>
      <c r="V1291" s="235" t="str">
        <f aca="true">IF(I1291="","",xEURO(OFFSET(C1291,-M1291+1,0),J1291,OFFSET(C1291,-M1291+2,0),OFFSET(C1291,-M1291+2,0),OFFSET(C1291,-M1291+3,0)+AC1291,OFFSET(C1291,-M1291+4,0),1,0))</f>
        <v/>
      </c>
      <c r="W1291" s="175" t="str">
        <f aca="false">IF(I1291="","",(V1291-K1291)*I1291*10)</f>
        <v/>
      </c>
      <c r="X1291" s="175" t="str">
        <f aca="true">IF(I1291="","",xEURO(OFFSET(C1291,-M1291+1,0),J1291,OFFSET(C1291,-M1291+2,0),OFFSET(C1291,-M1291+2,0),OFFSET(C1291,-M1291+3,0)+AC1291,OFFSET(C1291,-M1291+4,0),1,2)/10*I1291)</f>
        <v/>
      </c>
      <c r="Y1291" s="248" t="str">
        <f aca="true">IF(I1291="","",xEURO(OFFSET(C1291,-M1291+1,0),J1291,OFFSET(C1291,-M1291+2,0),OFFSET(C1291,-M1291+2,0),OFFSET(C1291,-M1291+3,0)+AC1291,OFFSET(C1291,-M1291+4,0),1,3)/100*I1291*10000)</f>
        <v/>
      </c>
      <c r="Z1291" s="248" t="str">
        <f aca="true">IF(I1291="","",xEURO(OFFSET(C1291,-M1291+1,0),J1291,OFFSET(C1291,-M1291+2,0),OFFSET(C1291,-M1291+2,0),OFFSET(C1291,-M1291+3,0)+AC1291,OFFSET(C1291,-M1291+4,0),1,5)/365.25*I1291*10000)</f>
        <v/>
      </c>
      <c r="AB1291" s="249" t="str">
        <f aca="true">IF(D1291="","",xCalcSkew(OFFSET(C1291,-M1291,0),E1291-OFFSET(C1291,-M1291+1,0),b)/100)</f>
        <v/>
      </c>
      <c r="AC1291" s="249" t="str">
        <f aca="true">IF(I1291="","",xCalcSkew(OFFSET(C1291,-M1291,0),J1291-OFFSET(C1291,-M1291+1,0),b)/100)</f>
        <v/>
      </c>
      <c r="AE1291" s="0" t="n">
        <f aca="false">D1291*F1291*10000*-1</f>
        <v>-0</v>
      </c>
      <c r="AF1291" s="0" t="n">
        <f aca="false">I1291*K1291*10000*-1</f>
        <v>-0</v>
      </c>
      <c r="AG1291" s="0" t="n">
        <f aca="false">AE1291+AF1291</f>
        <v>-0</v>
      </c>
    </row>
    <row r="1292" customFormat="false" ht="12.75" hidden="false" customHeight="false" outlineLevel="0" collapsed="false">
      <c r="D1292" s="265"/>
      <c r="E1292" s="266"/>
      <c r="F1292" s="266"/>
      <c r="G1292" s="267"/>
      <c r="I1292" s="265"/>
      <c r="J1292" s="266"/>
      <c r="K1292" s="266"/>
      <c r="L1292" s="268"/>
      <c r="M1292" s="247" t="n">
        <f aca="false">M1291+1</f>
        <v>25</v>
      </c>
      <c r="N1292" s="175" t="str">
        <f aca="true">IF(D1292="","",xEURO(OFFSET(C1292,-M1292+1,0),E1292,OFFSET(C1292,-M1292+2,0),OFFSET(C1292,-M1292+2,0),OFFSET(C1292,-M1292+3,0)+AB1292,OFFSET(C1292,-M1292+4,0),0,1)*D1292)</f>
        <v/>
      </c>
      <c r="O1292" s="235" t="str">
        <f aca="true">IF(D1292="","",xEURO(OFFSET(C1292,-M1292+1,0),E1292,OFFSET(C1292,-M1292+2,0),OFFSET(C1292,-M1292+2,0),OFFSET(C1292,-M1292+3,0)+AB1292,OFFSET(C1292,-M1292+4,0),0,0))</f>
        <v/>
      </c>
      <c r="P1292" s="175" t="str">
        <f aca="false">IF(D1292="","",(O1292-F1292)*D1292*10)</f>
        <v/>
      </c>
      <c r="Q1292" s="175" t="str">
        <f aca="true">IF(D1292="","",xEURO(OFFSET(C1292,-M1292+1,0),E1292,OFFSET(C1292,-M1292+2,0),OFFSET(C1292,-M1292+2,0),OFFSET(C1292,-M1292+3,0)+AB1292,OFFSET(C1292,-M1292+4,0),0,2)/10*D1292)</f>
        <v/>
      </c>
      <c r="R1292" s="248" t="str">
        <f aca="true">IF(D1292="","",xEURO(OFFSET(C1292,-M1292+1,0),E1292,OFFSET(C1292,-M1292+2,0),OFFSET(C1292,-M1292+2,0),OFFSET(C1292,-M1292+3,0)+AB1292,OFFSET(C1292,-M1292+4,0),0,3)/100*D1292*10000)</f>
        <v/>
      </c>
      <c r="S1292" s="248" t="str">
        <f aca="true">IF(D1292="","",xEURO(OFFSET(C1292,-M1292+1,0),E1292,OFFSET(C1292,-M1292+2,0),OFFSET(C1292,-M1292+2,0),OFFSET(C1292,-M1292+3,0)+AB1292,OFFSET(C1292,-M1292+4,0),0,5)/365.25*D1292*10000)</f>
        <v/>
      </c>
      <c r="U1292" s="175" t="str">
        <f aca="true">IF(I1292="","",xEURO(OFFSET(C1292,-M1292+1,0),J1292,OFFSET(C1292,-M1292+2,0),OFFSET(C1292,-M1292+2,0),OFFSET(C1292,-M1292+3,0)+AC1292,OFFSET(C1292,-M1292+4,0),1,1)*I1292)</f>
        <v/>
      </c>
      <c r="V1292" s="235" t="str">
        <f aca="true">IF(I1292="","",xEURO(OFFSET(C1292,-M1292+1,0),J1292,OFFSET(C1292,-M1292+2,0),OFFSET(C1292,-M1292+2,0),OFFSET(C1292,-M1292+3,0)+AC1292,OFFSET(C1292,-M1292+4,0),1,0))</f>
        <v/>
      </c>
      <c r="W1292" s="175" t="str">
        <f aca="false">IF(I1292="","",(V1292-K1292)*I1292*10)</f>
        <v/>
      </c>
      <c r="X1292" s="175" t="str">
        <f aca="true">IF(I1292="","",xEURO(OFFSET(C1292,-M1292+1,0),J1292,OFFSET(C1292,-M1292+2,0),OFFSET(C1292,-M1292+2,0),OFFSET(C1292,-M1292+3,0)+AC1292,OFFSET(C1292,-M1292+4,0),1,2)/10*I1292)</f>
        <v/>
      </c>
      <c r="Y1292" s="248" t="str">
        <f aca="true">IF(I1292="","",xEURO(OFFSET(C1292,-M1292+1,0),J1292,OFFSET(C1292,-M1292+2,0),OFFSET(C1292,-M1292+2,0),OFFSET(C1292,-M1292+3,0)+AC1292,OFFSET(C1292,-M1292+4,0),1,3)/100*I1292*10000)</f>
        <v/>
      </c>
      <c r="Z1292" s="248" t="str">
        <f aca="true">IF(I1292="","",xEURO(OFFSET(C1292,-M1292+1,0),J1292,OFFSET(C1292,-M1292+2,0),OFFSET(C1292,-M1292+2,0),OFFSET(C1292,-M1292+3,0)+AC1292,OFFSET(C1292,-M1292+4,0),1,5)/365.25*I1292*10000)</f>
        <v/>
      </c>
      <c r="AB1292" s="249" t="str">
        <f aca="true">IF(D1292="","",xCalcSkew(OFFSET(C1292,-M1292,0),E1292-OFFSET(C1292,-M1292+1,0),b)/100)</f>
        <v/>
      </c>
      <c r="AC1292" s="249" t="str">
        <f aca="true">IF(I1292="","",xCalcSkew(OFFSET(C1292,-M1292,0),J1292-OFFSET(C1292,-M1292+1,0),b)/100)</f>
        <v/>
      </c>
      <c r="AE1292" s="0" t="n">
        <f aca="false">D1292*F1292*10000*-1</f>
        <v>-0</v>
      </c>
      <c r="AF1292" s="0" t="n">
        <f aca="false">I1292*K1292*10000*-1</f>
        <v>-0</v>
      </c>
      <c r="AG1292" s="0" t="n">
        <f aca="false">AE1292+AF1292</f>
        <v>-0</v>
      </c>
    </row>
    <row r="1293" customFormat="false" ht="12.75" hidden="false" customHeight="false" outlineLevel="0" collapsed="false">
      <c r="D1293" s="265"/>
      <c r="E1293" s="266"/>
      <c r="F1293" s="266"/>
      <c r="G1293" s="267"/>
      <c r="I1293" s="265"/>
      <c r="J1293" s="266"/>
      <c r="K1293" s="266"/>
      <c r="L1293" s="268"/>
      <c r="M1293" s="247" t="n">
        <f aca="false">M1292+1</f>
        <v>26</v>
      </c>
      <c r="N1293" s="175" t="str">
        <f aca="true">IF(D1293="","",xEURO(OFFSET(C1293,-M1293+1,0),E1293,OFFSET(C1293,-M1293+2,0),OFFSET(C1293,-M1293+2,0),OFFSET(C1293,-M1293+3,0)+AB1293,OFFSET(C1293,-M1293+4,0),0,1)*D1293)</f>
        <v/>
      </c>
      <c r="O1293" s="235" t="str">
        <f aca="true">IF(D1293="","",xEURO(OFFSET(C1293,-M1293+1,0),E1293,OFFSET(C1293,-M1293+2,0),OFFSET(C1293,-M1293+2,0),OFFSET(C1293,-M1293+3,0)+AB1293,OFFSET(C1293,-M1293+4,0),0,0))</f>
        <v/>
      </c>
      <c r="P1293" s="175" t="str">
        <f aca="false">IF(D1293="","",(O1293-F1293)*D1293*10)</f>
        <v/>
      </c>
      <c r="Q1293" s="175" t="str">
        <f aca="true">IF(D1293="","",xEURO(OFFSET(C1293,-M1293+1,0),E1293,OFFSET(C1293,-M1293+2,0),OFFSET(C1293,-M1293+2,0),OFFSET(C1293,-M1293+3,0)+AB1293,OFFSET(C1293,-M1293+4,0),0,2)/10*D1293)</f>
        <v/>
      </c>
      <c r="R1293" s="248" t="str">
        <f aca="true">IF(D1293="","",xEURO(OFFSET(C1293,-M1293+1,0),E1293,OFFSET(C1293,-M1293+2,0),OFFSET(C1293,-M1293+2,0),OFFSET(C1293,-M1293+3,0)+AB1293,OFFSET(C1293,-M1293+4,0),0,3)/100*D1293*10000)</f>
        <v/>
      </c>
      <c r="S1293" s="248" t="str">
        <f aca="true">IF(D1293="","",xEURO(OFFSET(C1293,-M1293+1,0),E1293,OFFSET(C1293,-M1293+2,0),OFFSET(C1293,-M1293+2,0),OFFSET(C1293,-M1293+3,0)+AB1293,OFFSET(C1293,-M1293+4,0),0,5)/365.25*D1293*10000)</f>
        <v/>
      </c>
      <c r="U1293" s="175" t="str">
        <f aca="true">IF(I1293="","",xEURO(OFFSET(C1293,-M1293+1,0),J1293,OFFSET(C1293,-M1293+2,0),OFFSET(C1293,-M1293+2,0),OFFSET(C1293,-M1293+3,0)+AC1293,OFFSET(C1293,-M1293+4,0),1,1)*I1293)</f>
        <v/>
      </c>
      <c r="V1293" s="235" t="str">
        <f aca="true">IF(I1293="","",xEURO(OFFSET(C1293,-M1293+1,0),J1293,OFFSET(C1293,-M1293+2,0),OFFSET(C1293,-M1293+2,0),OFFSET(C1293,-M1293+3,0)+AC1293,OFFSET(C1293,-M1293+4,0),1,0))</f>
        <v/>
      </c>
      <c r="W1293" s="175" t="str">
        <f aca="false">IF(I1293="","",(V1293-K1293)*I1293*10)</f>
        <v/>
      </c>
      <c r="X1293" s="175" t="str">
        <f aca="true">IF(I1293="","",xEURO(OFFSET(C1293,-M1293+1,0),J1293,OFFSET(C1293,-M1293+2,0),OFFSET(C1293,-M1293+2,0),OFFSET(C1293,-M1293+3,0)+AC1293,OFFSET(C1293,-M1293+4,0),1,2)/10*I1293)</f>
        <v/>
      </c>
      <c r="Y1293" s="248" t="str">
        <f aca="true">IF(I1293="","",xEURO(OFFSET(C1293,-M1293+1,0),J1293,OFFSET(C1293,-M1293+2,0),OFFSET(C1293,-M1293+2,0),OFFSET(C1293,-M1293+3,0)+AC1293,OFFSET(C1293,-M1293+4,0),1,3)/100*I1293*10000)</f>
        <v/>
      </c>
      <c r="Z1293" s="248" t="str">
        <f aca="true">IF(I1293="","",xEURO(OFFSET(C1293,-M1293+1,0),J1293,OFFSET(C1293,-M1293+2,0),OFFSET(C1293,-M1293+2,0),OFFSET(C1293,-M1293+3,0)+AC1293,OFFSET(C1293,-M1293+4,0),1,5)/365.25*I1293*10000)</f>
        <v/>
      </c>
      <c r="AB1293" s="249" t="str">
        <f aca="true">IF(D1293="","",xCalcSkew(OFFSET(C1293,-M1293,0),E1293-OFFSET(C1293,-M1293+1,0),b)/100)</f>
        <v/>
      </c>
      <c r="AC1293" s="249" t="str">
        <f aca="true">IF(I1293="","",xCalcSkew(OFFSET(C1293,-M1293,0),J1293-OFFSET(C1293,-M1293+1,0),b)/100)</f>
        <v/>
      </c>
      <c r="AE1293" s="0" t="n">
        <f aca="false">D1293*F1293*10000*-1</f>
        <v>-0</v>
      </c>
      <c r="AF1293" s="0" t="n">
        <f aca="false">I1293*K1293*10000*-1</f>
        <v>-0</v>
      </c>
      <c r="AG1293" s="0" t="n">
        <f aca="false">AE1293+AF1293</f>
        <v>-0</v>
      </c>
    </row>
    <row r="1294" customFormat="false" ht="12.75" hidden="false" customHeight="false" outlineLevel="0" collapsed="false">
      <c r="D1294" s="265"/>
      <c r="E1294" s="266"/>
      <c r="F1294" s="266"/>
      <c r="G1294" s="267"/>
      <c r="I1294" s="265"/>
      <c r="J1294" s="266"/>
      <c r="K1294" s="266"/>
      <c r="L1294" s="268"/>
      <c r="M1294" s="247" t="n">
        <f aca="false">M1293+1</f>
        <v>27</v>
      </c>
      <c r="N1294" s="175" t="str">
        <f aca="true">IF(D1294="","",xEURO(OFFSET(C1294,-M1294+1,0),E1294,OFFSET(C1294,-M1294+2,0),OFFSET(C1294,-M1294+2,0),OFFSET(C1294,-M1294+3,0)+AB1294,OFFSET(C1294,-M1294+4,0),0,1)*D1294)</f>
        <v/>
      </c>
      <c r="O1294" s="235" t="str">
        <f aca="true">IF(D1294="","",xEURO(OFFSET(C1294,-M1294+1,0),E1294,OFFSET(C1294,-M1294+2,0),OFFSET(C1294,-M1294+2,0),OFFSET(C1294,-M1294+3,0)+AB1294,OFFSET(C1294,-M1294+4,0),0,0))</f>
        <v/>
      </c>
      <c r="P1294" s="175" t="str">
        <f aca="false">IF(D1294="","",(O1294-F1294)*D1294*10)</f>
        <v/>
      </c>
      <c r="Q1294" s="175" t="str">
        <f aca="true">IF(D1294="","",xEURO(OFFSET(C1294,-M1294+1,0),E1294,OFFSET(C1294,-M1294+2,0),OFFSET(C1294,-M1294+2,0),OFFSET(C1294,-M1294+3,0)+AB1294,OFFSET(C1294,-M1294+4,0),0,2)/10*D1294)</f>
        <v/>
      </c>
      <c r="R1294" s="248" t="str">
        <f aca="true">IF(D1294="","",xEURO(OFFSET(C1294,-M1294+1,0),E1294,OFFSET(C1294,-M1294+2,0),OFFSET(C1294,-M1294+2,0),OFFSET(C1294,-M1294+3,0)+AB1294,OFFSET(C1294,-M1294+4,0),0,3)/100*D1294*10000)</f>
        <v/>
      </c>
      <c r="S1294" s="248" t="str">
        <f aca="true">IF(D1294="","",xEURO(OFFSET(C1294,-M1294+1,0),E1294,OFFSET(C1294,-M1294+2,0),OFFSET(C1294,-M1294+2,0),OFFSET(C1294,-M1294+3,0)+AB1294,OFFSET(C1294,-M1294+4,0),0,5)/365.25*D1294*10000)</f>
        <v/>
      </c>
      <c r="U1294" s="175" t="str">
        <f aca="true">IF(I1294="","",xEURO(OFFSET(C1294,-M1294+1,0),J1294,OFFSET(C1294,-M1294+2,0),OFFSET(C1294,-M1294+2,0),OFFSET(C1294,-M1294+3,0)+AC1294,OFFSET(C1294,-M1294+4,0),1,1)*I1294)</f>
        <v/>
      </c>
      <c r="V1294" s="235" t="str">
        <f aca="true">IF(I1294="","",xEURO(OFFSET(C1294,-M1294+1,0),J1294,OFFSET(C1294,-M1294+2,0),OFFSET(C1294,-M1294+2,0),OFFSET(C1294,-M1294+3,0)+AC1294,OFFSET(C1294,-M1294+4,0),1,0))</f>
        <v/>
      </c>
      <c r="W1294" s="175" t="str">
        <f aca="false">IF(I1294="","",(V1294-K1294)*I1294*10)</f>
        <v/>
      </c>
      <c r="X1294" s="175" t="str">
        <f aca="true">IF(I1294="","",xEURO(OFFSET(C1294,-M1294+1,0),J1294,OFFSET(C1294,-M1294+2,0),OFFSET(C1294,-M1294+2,0),OFFSET(C1294,-M1294+3,0)+AC1294,OFFSET(C1294,-M1294+4,0),1,2)/10*I1294)</f>
        <v/>
      </c>
      <c r="Y1294" s="248" t="str">
        <f aca="true">IF(I1294="","",xEURO(OFFSET(C1294,-M1294+1,0),J1294,OFFSET(C1294,-M1294+2,0),OFFSET(C1294,-M1294+2,0),OFFSET(C1294,-M1294+3,0)+AC1294,OFFSET(C1294,-M1294+4,0),1,3)/100*I1294*10000)</f>
        <v/>
      </c>
      <c r="Z1294" s="248" t="str">
        <f aca="true">IF(I1294="","",xEURO(OFFSET(C1294,-M1294+1,0),J1294,OFFSET(C1294,-M1294+2,0),OFFSET(C1294,-M1294+2,0),OFFSET(C1294,-M1294+3,0)+AC1294,OFFSET(C1294,-M1294+4,0),1,5)/365.25*I1294*10000)</f>
        <v/>
      </c>
      <c r="AB1294" s="249" t="str">
        <f aca="true">IF(D1294="","",xCalcSkew(OFFSET(C1294,-M1294,0),E1294-OFFSET(C1294,-M1294+1,0),b)/100)</f>
        <v/>
      </c>
      <c r="AC1294" s="249" t="str">
        <f aca="true">IF(I1294="","",xCalcSkew(OFFSET(C1294,-M1294,0),J1294-OFFSET(C1294,-M1294+1,0),b)/100)</f>
        <v/>
      </c>
      <c r="AE1294" s="0" t="n">
        <f aca="false">D1294*F1294*10000*-1</f>
        <v>-0</v>
      </c>
      <c r="AF1294" s="0" t="n">
        <f aca="false">I1294*K1294*10000*-1</f>
        <v>-0</v>
      </c>
      <c r="AG1294" s="0" t="n">
        <f aca="false">AE1294+AF1294</f>
        <v>-0</v>
      </c>
    </row>
    <row r="1295" customFormat="false" ht="12.75" hidden="false" customHeight="false" outlineLevel="0" collapsed="false">
      <c r="D1295" s="265"/>
      <c r="E1295" s="266"/>
      <c r="F1295" s="266"/>
      <c r="G1295" s="267"/>
      <c r="I1295" s="265"/>
      <c r="J1295" s="266"/>
      <c r="K1295" s="266"/>
      <c r="L1295" s="268"/>
      <c r="M1295" s="247" t="n">
        <f aca="false">M1294+1</f>
        <v>28</v>
      </c>
      <c r="N1295" s="175" t="str">
        <f aca="true">IF(D1295="","",xEURO(OFFSET(C1295,-M1295+1,0),E1295,OFFSET(C1295,-M1295+2,0),OFFSET(C1295,-M1295+2,0),OFFSET(C1295,-M1295+3,0)+AB1295,OFFSET(C1295,-M1295+4,0),0,1)*D1295)</f>
        <v/>
      </c>
      <c r="O1295" s="235" t="str">
        <f aca="true">IF(D1295="","",xEURO(OFFSET(C1295,-M1295+1,0),E1295,OFFSET(C1295,-M1295+2,0),OFFSET(C1295,-M1295+2,0),OFFSET(C1295,-M1295+3,0)+AB1295,OFFSET(C1295,-M1295+4,0),0,0))</f>
        <v/>
      </c>
      <c r="P1295" s="175" t="str">
        <f aca="false">IF(D1295="","",(O1295-F1295)*D1295*10)</f>
        <v/>
      </c>
      <c r="Q1295" s="175" t="str">
        <f aca="true">IF(D1295="","",xEURO(OFFSET(C1295,-M1295+1,0),E1295,OFFSET(C1295,-M1295+2,0),OFFSET(C1295,-M1295+2,0),OFFSET(C1295,-M1295+3,0)+AB1295,OFFSET(C1295,-M1295+4,0),0,2)/10*D1295)</f>
        <v/>
      </c>
      <c r="R1295" s="248" t="str">
        <f aca="true">IF(D1295="","",xEURO(OFFSET(C1295,-M1295+1,0),E1295,OFFSET(C1295,-M1295+2,0),OFFSET(C1295,-M1295+2,0),OFFSET(C1295,-M1295+3,0)+AB1295,OFFSET(C1295,-M1295+4,0),0,3)/100*D1295*10000)</f>
        <v/>
      </c>
      <c r="S1295" s="248" t="str">
        <f aca="true">IF(D1295="","",xEURO(OFFSET(C1295,-M1295+1,0),E1295,OFFSET(C1295,-M1295+2,0),OFFSET(C1295,-M1295+2,0),OFFSET(C1295,-M1295+3,0)+AB1295,OFFSET(C1295,-M1295+4,0),0,5)/365.25*D1295*10000)</f>
        <v/>
      </c>
      <c r="U1295" s="175" t="str">
        <f aca="true">IF(I1295="","",xEURO(OFFSET(C1295,-M1295+1,0),J1295,OFFSET(C1295,-M1295+2,0),OFFSET(C1295,-M1295+2,0),OFFSET(C1295,-M1295+3,0)+AC1295,OFFSET(C1295,-M1295+4,0),1,1)*I1295)</f>
        <v/>
      </c>
      <c r="V1295" s="235" t="str">
        <f aca="true">IF(I1295="","",xEURO(OFFSET(C1295,-M1295+1,0),J1295,OFFSET(C1295,-M1295+2,0),OFFSET(C1295,-M1295+2,0),OFFSET(C1295,-M1295+3,0)+AC1295,OFFSET(C1295,-M1295+4,0),1,0))</f>
        <v/>
      </c>
      <c r="W1295" s="175" t="str">
        <f aca="false">IF(I1295="","",(V1295-K1295)*I1295*10)</f>
        <v/>
      </c>
      <c r="X1295" s="175" t="str">
        <f aca="true">IF(I1295="","",xEURO(OFFSET(C1295,-M1295+1,0),J1295,OFFSET(C1295,-M1295+2,0),OFFSET(C1295,-M1295+2,0),OFFSET(C1295,-M1295+3,0)+AC1295,OFFSET(C1295,-M1295+4,0),1,2)/10*I1295)</f>
        <v/>
      </c>
      <c r="Y1295" s="248" t="str">
        <f aca="true">IF(I1295="","",xEURO(OFFSET(C1295,-M1295+1,0),J1295,OFFSET(C1295,-M1295+2,0),OFFSET(C1295,-M1295+2,0),OFFSET(C1295,-M1295+3,0)+AC1295,OFFSET(C1295,-M1295+4,0),1,3)/100*I1295*10000)</f>
        <v/>
      </c>
      <c r="Z1295" s="248" t="str">
        <f aca="true">IF(I1295="","",xEURO(OFFSET(C1295,-M1295+1,0),J1295,OFFSET(C1295,-M1295+2,0),OFFSET(C1295,-M1295+2,0),OFFSET(C1295,-M1295+3,0)+AC1295,OFFSET(C1295,-M1295+4,0),1,5)/365.25*I1295*10000)</f>
        <v/>
      </c>
      <c r="AB1295" s="249" t="str">
        <f aca="true">IF(D1295="","",xCalcSkew(OFFSET(C1295,-M1295,0),E1295-OFFSET(C1295,-M1295+1,0),b)/100)</f>
        <v/>
      </c>
      <c r="AC1295" s="249" t="str">
        <f aca="true">IF(I1295="","",xCalcSkew(OFFSET(C1295,-M1295,0),J1295-OFFSET(C1295,-M1295+1,0),b)/100)</f>
        <v/>
      </c>
      <c r="AE1295" s="0" t="n">
        <f aca="false">D1295*F1295*10000*-1</f>
        <v>-0</v>
      </c>
      <c r="AF1295" s="0" t="n">
        <f aca="false">I1295*K1295*10000*-1</f>
        <v>-0</v>
      </c>
      <c r="AG1295" s="0" t="n">
        <f aca="false">AE1295+AF1295</f>
        <v>-0</v>
      </c>
    </row>
    <row r="1296" customFormat="false" ht="12.75" hidden="false" customHeight="false" outlineLevel="0" collapsed="false">
      <c r="D1296" s="265"/>
      <c r="E1296" s="266"/>
      <c r="F1296" s="266"/>
      <c r="G1296" s="267"/>
      <c r="I1296" s="265"/>
      <c r="J1296" s="266"/>
      <c r="K1296" s="266"/>
      <c r="L1296" s="268"/>
      <c r="M1296" s="247" t="n">
        <f aca="false">M1295+1</f>
        <v>29</v>
      </c>
      <c r="N1296" s="175" t="str">
        <f aca="true">IF(D1296="","",xEURO(OFFSET(C1296,-M1296+1,0),E1296,OFFSET(C1296,-M1296+2,0),OFFSET(C1296,-M1296+2,0),OFFSET(C1296,-M1296+3,0)+AB1296,OFFSET(C1296,-M1296+4,0),0,1)*D1296)</f>
        <v/>
      </c>
      <c r="O1296" s="235" t="str">
        <f aca="true">IF(D1296="","",xEURO(OFFSET(C1296,-M1296+1,0),E1296,OFFSET(C1296,-M1296+2,0),OFFSET(C1296,-M1296+2,0),OFFSET(C1296,-M1296+3,0)+AB1296,OFFSET(C1296,-M1296+4,0),0,0))</f>
        <v/>
      </c>
      <c r="P1296" s="175" t="str">
        <f aca="false">IF(D1296="","",(O1296-F1296)*D1296*10)</f>
        <v/>
      </c>
      <c r="Q1296" s="175" t="str">
        <f aca="true">IF(D1296="","",xEURO(OFFSET(C1296,-M1296+1,0),E1296,OFFSET(C1296,-M1296+2,0),OFFSET(C1296,-M1296+2,0),OFFSET(C1296,-M1296+3,0)+AB1296,OFFSET(C1296,-M1296+4,0),0,2)/10*D1296)</f>
        <v/>
      </c>
      <c r="R1296" s="248" t="str">
        <f aca="true">IF(D1296="","",xEURO(OFFSET(C1296,-M1296+1,0),E1296,OFFSET(C1296,-M1296+2,0),OFFSET(C1296,-M1296+2,0),OFFSET(C1296,-M1296+3,0)+AB1296,OFFSET(C1296,-M1296+4,0),0,3)/100*D1296*10000)</f>
        <v/>
      </c>
      <c r="S1296" s="248" t="str">
        <f aca="true">IF(D1296="","",xEURO(OFFSET(C1296,-M1296+1,0),E1296,OFFSET(C1296,-M1296+2,0),OFFSET(C1296,-M1296+2,0),OFFSET(C1296,-M1296+3,0)+AB1296,OFFSET(C1296,-M1296+4,0),0,5)/365.25*D1296*10000)</f>
        <v/>
      </c>
      <c r="U1296" s="175" t="str">
        <f aca="true">IF(I1296="","",xEURO(OFFSET(C1296,-M1296+1,0),J1296,OFFSET(C1296,-M1296+2,0),OFFSET(C1296,-M1296+2,0),OFFSET(C1296,-M1296+3,0)+AC1296,OFFSET(C1296,-M1296+4,0),1,1)*I1296)</f>
        <v/>
      </c>
      <c r="V1296" s="235" t="str">
        <f aca="true">IF(I1296="","",xEURO(OFFSET(C1296,-M1296+1,0),J1296,OFFSET(C1296,-M1296+2,0),OFFSET(C1296,-M1296+2,0),OFFSET(C1296,-M1296+3,0)+AC1296,OFFSET(C1296,-M1296+4,0),1,0))</f>
        <v/>
      </c>
      <c r="W1296" s="175" t="str">
        <f aca="false">IF(I1296="","",(V1296-K1296)*I1296*10)</f>
        <v/>
      </c>
      <c r="X1296" s="175" t="str">
        <f aca="true">IF(I1296="","",xEURO(OFFSET(C1296,-M1296+1,0),J1296,OFFSET(C1296,-M1296+2,0),OFFSET(C1296,-M1296+2,0),OFFSET(C1296,-M1296+3,0)+AC1296,OFFSET(C1296,-M1296+4,0),1,2)/10*I1296)</f>
        <v/>
      </c>
      <c r="Y1296" s="248" t="str">
        <f aca="true">IF(I1296="","",xEURO(OFFSET(C1296,-M1296+1,0),J1296,OFFSET(C1296,-M1296+2,0),OFFSET(C1296,-M1296+2,0),OFFSET(C1296,-M1296+3,0)+AC1296,OFFSET(C1296,-M1296+4,0),1,3)/100*I1296*10000)</f>
        <v/>
      </c>
      <c r="Z1296" s="248" t="str">
        <f aca="true">IF(I1296="","",xEURO(OFFSET(C1296,-M1296+1,0),J1296,OFFSET(C1296,-M1296+2,0),OFFSET(C1296,-M1296+2,0),OFFSET(C1296,-M1296+3,0)+AC1296,OFFSET(C1296,-M1296+4,0),1,5)/365.25*I1296*10000)</f>
        <v/>
      </c>
      <c r="AB1296" s="249" t="str">
        <f aca="true">IF(D1296="","",xCalcSkew(OFFSET(C1296,-M1296,0),E1296-OFFSET(C1296,-M1296+1,0),b)/100)</f>
        <v/>
      </c>
      <c r="AC1296" s="249" t="str">
        <f aca="true">IF(I1296="","",xCalcSkew(OFFSET(C1296,-M1296,0),J1296-OFFSET(C1296,-M1296+1,0),b)/100)</f>
        <v/>
      </c>
      <c r="AE1296" s="0" t="n">
        <f aca="false">D1296*F1296*10000*-1</f>
        <v>-0</v>
      </c>
      <c r="AF1296" s="0" t="n">
        <f aca="false">I1296*K1296*10000*-1</f>
        <v>-0</v>
      </c>
      <c r="AG1296" s="0" t="n">
        <f aca="false">AE1296+AF1296</f>
        <v>-0</v>
      </c>
    </row>
    <row r="1297" customFormat="false" ht="12.75" hidden="false" customHeight="false" outlineLevel="0" collapsed="false">
      <c r="D1297" s="265"/>
      <c r="E1297" s="266"/>
      <c r="F1297" s="266"/>
      <c r="G1297" s="267"/>
      <c r="I1297" s="265"/>
      <c r="J1297" s="266"/>
      <c r="K1297" s="266"/>
      <c r="L1297" s="268"/>
      <c r="M1297" s="247" t="n">
        <f aca="false">M1296+1</f>
        <v>30</v>
      </c>
      <c r="N1297" s="175" t="str">
        <f aca="true">IF(D1297="","",xEURO(OFFSET(C1297,-M1297+1,0),E1297,OFFSET(C1297,-M1297+2,0),OFFSET(C1297,-M1297+2,0),OFFSET(C1297,-M1297+3,0)+AB1297,OFFSET(C1297,-M1297+4,0),0,1)*D1297)</f>
        <v/>
      </c>
      <c r="O1297" s="235" t="str">
        <f aca="true">IF(D1297="","",xEURO(OFFSET(C1297,-M1297+1,0),E1297,OFFSET(C1297,-M1297+2,0),OFFSET(C1297,-M1297+2,0),OFFSET(C1297,-M1297+3,0)+AB1297,OFFSET(C1297,-M1297+4,0),0,0))</f>
        <v/>
      </c>
      <c r="P1297" s="175" t="str">
        <f aca="false">IF(D1297="","",(O1297-F1297)*D1297*10)</f>
        <v/>
      </c>
      <c r="Q1297" s="175" t="str">
        <f aca="true">IF(D1297="","",xEURO(OFFSET(C1297,-M1297+1,0),E1297,OFFSET(C1297,-M1297+2,0),OFFSET(C1297,-M1297+2,0),OFFSET(C1297,-M1297+3,0)+AB1297,OFFSET(C1297,-M1297+4,0),0,2)/10*D1297)</f>
        <v/>
      </c>
      <c r="R1297" s="248" t="str">
        <f aca="true">IF(D1297="","",xEURO(OFFSET(C1297,-M1297+1,0),E1297,OFFSET(C1297,-M1297+2,0),OFFSET(C1297,-M1297+2,0),OFFSET(C1297,-M1297+3,0)+AB1297,OFFSET(C1297,-M1297+4,0),0,3)/100*D1297*10000)</f>
        <v/>
      </c>
      <c r="S1297" s="248" t="str">
        <f aca="true">IF(D1297="","",xEURO(OFFSET(C1297,-M1297+1,0),E1297,OFFSET(C1297,-M1297+2,0),OFFSET(C1297,-M1297+2,0),OFFSET(C1297,-M1297+3,0)+AB1297,OFFSET(C1297,-M1297+4,0),0,5)/365.25*D1297*10000)</f>
        <v/>
      </c>
      <c r="U1297" s="175" t="str">
        <f aca="true">IF(I1297="","",xEURO(OFFSET(C1297,-M1297+1,0),J1297,OFFSET(C1297,-M1297+2,0),OFFSET(C1297,-M1297+2,0),OFFSET(C1297,-M1297+3,0)+AC1297,OFFSET(C1297,-M1297+4,0),1,1)*I1297)</f>
        <v/>
      </c>
      <c r="V1297" s="235" t="str">
        <f aca="true">IF(I1297="","",xEURO(OFFSET(C1297,-M1297+1,0),J1297,OFFSET(C1297,-M1297+2,0),OFFSET(C1297,-M1297+2,0),OFFSET(C1297,-M1297+3,0)+AC1297,OFFSET(C1297,-M1297+4,0),1,0))</f>
        <v/>
      </c>
      <c r="W1297" s="175" t="str">
        <f aca="false">IF(I1297="","",(V1297-K1297)*I1297*10)</f>
        <v/>
      </c>
      <c r="X1297" s="175" t="str">
        <f aca="true">IF(I1297="","",xEURO(OFFSET(C1297,-M1297+1,0),J1297,OFFSET(C1297,-M1297+2,0),OFFSET(C1297,-M1297+2,0),OFFSET(C1297,-M1297+3,0)+AC1297,OFFSET(C1297,-M1297+4,0),1,2)/10*I1297)</f>
        <v/>
      </c>
      <c r="Y1297" s="248" t="str">
        <f aca="true">IF(I1297="","",xEURO(OFFSET(C1297,-M1297+1,0),J1297,OFFSET(C1297,-M1297+2,0),OFFSET(C1297,-M1297+2,0),OFFSET(C1297,-M1297+3,0)+AC1297,OFFSET(C1297,-M1297+4,0),1,3)/100*I1297*10000)</f>
        <v/>
      </c>
      <c r="Z1297" s="248" t="str">
        <f aca="true">IF(I1297="","",xEURO(OFFSET(C1297,-M1297+1,0),J1297,OFFSET(C1297,-M1297+2,0),OFFSET(C1297,-M1297+2,0),OFFSET(C1297,-M1297+3,0)+AC1297,OFFSET(C1297,-M1297+4,0),1,5)/365.25*I1297*10000)</f>
        <v/>
      </c>
      <c r="AB1297" s="249" t="str">
        <f aca="true">IF(D1297="","",xCalcSkew(OFFSET(C1297,-M1297,0),E1297-OFFSET(C1297,-M1297+1,0),b)/100)</f>
        <v/>
      </c>
      <c r="AC1297" s="249" t="str">
        <f aca="true">IF(I1297="","",xCalcSkew(OFFSET(C1297,-M1297,0),J1297-OFFSET(C1297,-M1297+1,0),b)/100)</f>
        <v/>
      </c>
      <c r="AE1297" s="0" t="n">
        <f aca="false">D1297*F1297*10000*-1</f>
        <v>-0</v>
      </c>
      <c r="AF1297" s="0" t="n">
        <f aca="false">I1297*K1297*10000*-1</f>
        <v>-0</v>
      </c>
      <c r="AG1297" s="0" t="n">
        <f aca="false">AE1297+AF1297</f>
        <v>-0</v>
      </c>
    </row>
    <row r="1298" customFormat="false" ht="12.75" hidden="false" customHeight="false" outlineLevel="0" collapsed="false">
      <c r="D1298" s="265"/>
      <c r="E1298" s="266"/>
      <c r="F1298" s="266"/>
      <c r="G1298" s="267"/>
      <c r="I1298" s="265"/>
      <c r="J1298" s="266"/>
      <c r="K1298" s="266"/>
      <c r="L1298" s="268"/>
      <c r="M1298" s="247" t="n">
        <f aca="false">M1297+1</f>
        <v>31</v>
      </c>
      <c r="N1298" s="175" t="str">
        <f aca="true">IF(D1298="","",xEURO(OFFSET(C1298,-M1298+1,0),E1298,OFFSET(C1298,-M1298+2,0),OFFSET(C1298,-M1298+2,0),OFFSET(C1298,-M1298+3,0)+AB1298,OFFSET(C1298,-M1298+4,0),0,1)*D1298)</f>
        <v/>
      </c>
      <c r="O1298" s="235" t="str">
        <f aca="true">IF(D1298="","",xEURO(OFFSET(C1298,-M1298+1,0),E1298,OFFSET(C1298,-M1298+2,0),OFFSET(C1298,-M1298+2,0),OFFSET(C1298,-M1298+3,0)+AB1298,OFFSET(C1298,-M1298+4,0),0,0))</f>
        <v/>
      </c>
      <c r="P1298" s="175" t="str">
        <f aca="false">IF(D1298="","",(O1298-F1298)*D1298*10)</f>
        <v/>
      </c>
      <c r="Q1298" s="175" t="str">
        <f aca="true">IF(D1298="","",xEURO(OFFSET(C1298,-M1298+1,0),E1298,OFFSET(C1298,-M1298+2,0),OFFSET(C1298,-M1298+2,0),OFFSET(C1298,-M1298+3,0)+AB1298,OFFSET(C1298,-M1298+4,0),0,2)/10*D1298)</f>
        <v/>
      </c>
      <c r="R1298" s="248" t="str">
        <f aca="true">IF(D1298="","",xEURO(OFFSET(C1298,-M1298+1,0),E1298,OFFSET(C1298,-M1298+2,0),OFFSET(C1298,-M1298+2,0),OFFSET(C1298,-M1298+3,0)+AB1298,OFFSET(C1298,-M1298+4,0),0,3)/100*D1298*10000)</f>
        <v/>
      </c>
      <c r="S1298" s="248" t="str">
        <f aca="true">IF(D1298="","",xEURO(OFFSET(C1298,-M1298+1,0),E1298,OFFSET(C1298,-M1298+2,0),OFFSET(C1298,-M1298+2,0),OFFSET(C1298,-M1298+3,0)+AB1298,OFFSET(C1298,-M1298+4,0),0,5)/365.25*D1298*10000)</f>
        <v/>
      </c>
      <c r="U1298" s="175" t="str">
        <f aca="true">IF(I1298="","",xEURO(OFFSET(C1298,-M1298+1,0),J1298,OFFSET(C1298,-M1298+2,0),OFFSET(C1298,-M1298+2,0),OFFSET(C1298,-M1298+3,0)+AC1298,OFFSET(C1298,-M1298+4,0),1,1)*I1298)</f>
        <v/>
      </c>
      <c r="V1298" s="235" t="str">
        <f aca="true">IF(I1298="","",xEURO(OFFSET(C1298,-M1298+1,0),J1298,OFFSET(C1298,-M1298+2,0),OFFSET(C1298,-M1298+2,0),OFFSET(C1298,-M1298+3,0)+AC1298,OFFSET(C1298,-M1298+4,0),1,0))</f>
        <v/>
      </c>
      <c r="W1298" s="175" t="str">
        <f aca="false">IF(I1298="","",(V1298-K1298)*I1298*10)</f>
        <v/>
      </c>
      <c r="X1298" s="175" t="str">
        <f aca="true">IF(I1298="","",xEURO(OFFSET(C1298,-M1298+1,0),J1298,OFFSET(C1298,-M1298+2,0),OFFSET(C1298,-M1298+2,0),OFFSET(C1298,-M1298+3,0)+AC1298,OFFSET(C1298,-M1298+4,0),1,2)/10*I1298)</f>
        <v/>
      </c>
      <c r="Y1298" s="248" t="str">
        <f aca="true">IF(I1298="","",xEURO(OFFSET(C1298,-M1298+1,0),J1298,OFFSET(C1298,-M1298+2,0),OFFSET(C1298,-M1298+2,0),OFFSET(C1298,-M1298+3,0)+AC1298,OFFSET(C1298,-M1298+4,0),1,3)/100*I1298*10000)</f>
        <v/>
      </c>
      <c r="Z1298" s="248" t="str">
        <f aca="true">IF(I1298="","",xEURO(OFFSET(C1298,-M1298+1,0),J1298,OFFSET(C1298,-M1298+2,0),OFFSET(C1298,-M1298+2,0),OFFSET(C1298,-M1298+3,0)+AC1298,OFFSET(C1298,-M1298+4,0),1,5)/365.25*I1298*10000)</f>
        <v/>
      </c>
      <c r="AB1298" s="249" t="str">
        <f aca="true">IF(D1298="","",xCalcSkew(OFFSET(C1298,-M1298,0),E1298-OFFSET(C1298,-M1298+1,0),b)/100)</f>
        <v/>
      </c>
      <c r="AC1298" s="249" t="str">
        <f aca="true">IF(I1298="","",xCalcSkew(OFFSET(C1298,-M1298,0),J1298-OFFSET(C1298,-M1298+1,0),b)/100)</f>
        <v/>
      </c>
      <c r="AE1298" s="0" t="n">
        <f aca="false">D1298*F1298*10000*-1</f>
        <v>-0</v>
      </c>
      <c r="AF1298" s="0" t="n">
        <f aca="false">I1298*K1298*10000*-1</f>
        <v>-0</v>
      </c>
      <c r="AG1298" s="0" t="n">
        <f aca="false">AE1298+AF1298</f>
        <v>-0</v>
      </c>
    </row>
    <row r="1299" customFormat="false" ht="12.75" hidden="false" customHeight="false" outlineLevel="0" collapsed="false">
      <c r="D1299" s="265"/>
      <c r="E1299" s="266"/>
      <c r="F1299" s="266"/>
      <c r="G1299" s="267"/>
      <c r="I1299" s="265"/>
      <c r="J1299" s="266"/>
      <c r="K1299" s="266"/>
      <c r="L1299" s="268"/>
      <c r="M1299" s="247" t="n">
        <f aca="false">M1298+1</f>
        <v>32</v>
      </c>
      <c r="N1299" s="175" t="str">
        <f aca="true">IF(D1299="","",xEURO(OFFSET(C1299,-M1299+1,0),E1299,OFFSET(C1299,-M1299+2,0),OFFSET(C1299,-M1299+2,0),OFFSET(C1299,-M1299+3,0)+AB1299,OFFSET(C1299,-M1299+4,0),0,1)*D1299)</f>
        <v/>
      </c>
      <c r="O1299" s="235" t="str">
        <f aca="true">IF(D1299="","",xEURO(OFFSET(C1299,-M1299+1,0),E1299,OFFSET(C1299,-M1299+2,0),OFFSET(C1299,-M1299+2,0),OFFSET(C1299,-M1299+3,0)+AB1299,OFFSET(C1299,-M1299+4,0),0,0))</f>
        <v/>
      </c>
      <c r="P1299" s="175" t="str">
        <f aca="false">IF(D1299="","",(O1299-F1299)*D1299*10)</f>
        <v/>
      </c>
      <c r="Q1299" s="175" t="str">
        <f aca="true">IF(D1299="","",xEURO(OFFSET(C1299,-M1299+1,0),E1299,OFFSET(C1299,-M1299+2,0),OFFSET(C1299,-M1299+2,0),OFFSET(C1299,-M1299+3,0)+AB1299,OFFSET(C1299,-M1299+4,0),0,2)/10*D1299)</f>
        <v/>
      </c>
      <c r="R1299" s="248" t="str">
        <f aca="true">IF(D1299="","",xEURO(OFFSET(C1299,-M1299+1,0),E1299,OFFSET(C1299,-M1299+2,0),OFFSET(C1299,-M1299+2,0),OFFSET(C1299,-M1299+3,0)+AB1299,OFFSET(C1299,-M1299+4,0),0,3)/100*D1299*10000)</f>
        <v/>
      </c>
      <c r="S1299" s="248" t="str">
        <f aca="true">IF(D1299="","",xEURO(OFFSET(C1299,-M1299+1,0),E1299,OFFSET(C1299,-M1299+2,0),OFFSET(C1299,-M1299+2,0),OFFSET(C1299,-M1299+3,0)+AB1299,OFFSET(C1299,-M1299+4,0),0,5)/365.25*D1299*10000)</f>
        <v/>
      </c>
      <c r="U1299" s="175" t="str">
        <f aca="true">IF(I1299="","",xEURO(OFFSET(C1299,-M1299+1,0),J1299,OFFSET(C1299,-M1299+2,0),OFFSET(C1299,-M1299+2,0),OFFSET(C1299,-M1299+3,0)+AC1299,OFFSET(C1299,-M1299+4,0),1,1)*I1299)</f>
        <v/>
      </c>
      <c r="V1299" s="235" t="str">
        <f aca="true">IF(I1299="","",xEURO(OFFSET(C1299,-M1299+1,0),J1299,OFFSET(C1299,-M1299+2,0),OFFSET(C1299,-M1299+2,0),OFFSET(C1299,-M1299+3,0)+AC1299,OFFSET(C1299,-M1299+4,0),1,0))</f>
        <v/>
      </c>
      <c r="W1299" s="175" t="str">
        <f aca="false">IF(I1299="","",(V1299-K1299)*I1299*10)</f>
        <v/>
      </c>
      <c r="X1299" s="175" t="str">
        <f aca="true">IF(I1299="","",xEURO(OFFSET(C1299,-M1299+1,0),J1299,OFFSET(C1299,-M1299+2,0),OFFSET(C1299,-M1299+2,0),OFFSET(C1299,-M1299+3,0)+AC1299,OFFSET(C1299,-M1299+4,0),1,2)/10*I1299)</f>
        <v/>
      </c>
      <c r="Y1299" s="248" t="str">
        <f aca="true">IF(I1299="","",xEURO(OFFSET(C1299,-M1299+1,0),J1299,OFFSET(C1299,-M1299+2,0),OFFSET(C1299,-M1299+2,0),OFFSET(C1299,-M1299+3,0)+AC1299,OFFSET(C1299,-M1299+4,0),1,3)/100*I1299*10000)</f>
        <v/>
      </c>
      <c r="Z1299" s="248" t="str">
        <f aca="true">IF(I1299="","",xEURO(OFFSET(C1299,-M1299+1,0),J1299,OFFSET(C1299,-M1299+2,0),OFFSET(C1299,-M1299+2,0),OFFSET(C1299,-M1299+3,0)+AC1299,OFFSET(C1299,-M1299+4,0),1,5)/365.25*I1299*10000)</f>
        <v/>
      </c>
      <c r="AB1299" s="249" t="str">
        <f aca="true">IF(D1299="","",xCalcSkew(OFFSET(C1299,-M1299,0),E1299-OFFSET(C1299,-M1299+1,0),b)/100)</f>
        <v/>
      </c>
      <c r="AC1299" s="249" t="str">
        <f aca="true">IF(I1299="","",xCalcSkew(OFFSET(C1299,-M1299,0),J1299-OFFSET(C1299,-M1299+1,0),b)/100)</f>
        <v/>
      </c>
      <c r="AE1299" s="0" t="n">
        <f aca="false">D1299*F1299*10000*-1</f>
        <v>-0</v>
      </c>
      <c r="AF1299" s="0" t="n">
        <f aca="false">I1299*K1299*10000*-1</f>
        <v>-0</v>
      </c>
      <c r="AG1299" s="0" t="n">
        <f aca="false">AE1299+AF1299</f>
        <v>-0</v>
      </c>
    </row>
    <row r="1300" customFormat="false" ht="12.75" hidden="false" customHeight="false" outlineLevel="0" collapsed="false">
      <c r="D1300" s="265"/>
      <c r="E1300" s="266"/>
      <c r="F1300" s="266"/>
      <c r="G1300" s="267"/>
      <c r="I1300" s="265"/>
      <c r="J1300" s="266"/>
      <c r="K1300" s="266"/>
      <c r="L1300" s="268"/>
      <c r="M1300" s="247" t="n">
        <f aca="false">M1299+1</f>
        <v>33</v>
      </c>
      <c r="N1300" s="175" t="str">
        <f aca="true">IF(D1300="","",xEURO(OFFSET(C1300,-M1300+1,0),E1300,OFFSET(C1300,-M1300+2,0),OFFSET(C1300,-M1300+2,0),OFFSET(C1300,-M1300+3,0)+AB1300,OFFSET(C1300,-M1300+4,0),0,1)*D1300)</f>
        <v/>
      </c>
      <c r="O1300" s="235" t="str">
        <f aca="true">IF(D1300="","",xEURO(OFFSET(C1300,-M1300+1,0),E1300,OFFSET(C1300,-M1300+2,0),OFFSET(C1300,-M1300+2,0),OFFSET(C1300,-M1300+3,0)+AB1300,OFFSET(C1300,-M1300+4,0),0,0))</f>
        <v/>
      </c>
      <c r="P1300" s="175" t="str">
        <f aca="false">IF(D1300="","",(O1300-F1300)*D1300*10)</f>
        <v/>
      </c>
      <c r="Q1300" s="175" t="str">
        <f aca="true">IF(D1300="","",xEURO(OFFSET(C1300,-M1300+1,0),E1300,OFFSET(C1300,-M1300+2,0),OFFSET(C1300,-M1300+2,0),OFFSET(C1300,-M1300+3,0)+AB1300,OFFSET(C1300,-M1300+4,0),0,2)/10*D1300)</f>
        <v/>
      </c>
      <c r="R1300" s="248" t="str">
        <f aca="true">IF(D1300="","",xEURO(OFFSET(C1300,-M1300+1,0),E1300,OFFSET(C1300,-M1300+2,0),OFFSET(C1300,-M1300+2,0),OFFSET(C1300,-M1300+3,0)+AB1300,OFFSET(C1300,-M1300+4,0),0,3)/100*D1300*10000)</f>
        <v/>
      </c>
      <c r="S1300" s="248" t="str">
        <f aca="true">IF(D1300="","",xEURO(OFFSET(C1300,-M1300+1,0),E1300,OFFSET(C1300,-M1300+2,0),OFFSET(C1300,-M1300+2,0),OFFSET(C1300,-M1300+3,0)+AB1300,OFFSET(C1300,-M1300+4,0),0,5)/365.25*D1300*10000)</f>
        <v/>
      </c>
      <c r="U1300" s="175" t="str">
        <f aca="true">IF(I1300="","",xEURO(OFFSET(C1300,-M1300+1,0),J1300,OFFSET(C1300,-M1300+2,0),OFFSET(C1300,-M1300+2,0),OFFSET(C1300,-M1300+3,0)+AC1300,OFFSET(C1300,-M1300+4,0),1,1)*I1300)</f>
        <v/>
      </c>
      <c r="V1300" s="235" t="str">
        <f aca="true">IF(I1300="","",xEURO(OFFSET(C1300,-M1300+1,0),J1300,OFFSET(C1300,-M1300+2,0),OFFSET(C1300,-M1300+2,0),OFFSET(C1300,-M1300+3,0)+AC1300,OFFSET(C1300,-M1300+4,0),1,0))</f>
        <v/>
      </c>
      <c r="W1300" s="175" t="str">
        <f aca="false">IF(I1300="","",(V1300-K1300)*I1300*10)</f>
        <v/>
      </c>
      <c r="X1300" s="175" t="str">
        <f aca="true">IF(I1300="","",xEURO(OFFSET(C1300,-M1300+1,0),J1300,OFFSET(C1300,-M1300+2,0),OFFSET(C1300,-M1300+2,0),OFFSET(C1300,-M1300+3,0)+AC1300,OFFSET(C1300,-M1300+4,0),1,2)/10*I1300)</f>
        <v/>
      </c>
      <c r="Y1300" s="248" t="str">
        <f aca="true">IF(I1300="","",xEURO(OFFSET(C1300,-M1300+1,0),J1300,OFFSET(C1300,-M1300+2,0),OFFSET(C1300,-M1300+2,0),OFFSET(C1300,-M1300+3,0)+AC1300,OFFSET(C1300,-M1300+4,0),1,3)/100*I1300*10000)</f>
        <v/>
      </c>
      <c r="Z1300" s="248" t="str">
        <f aca="true">IF(I1300="","",xEURO(OFFSET(C1300,-M1300+1,0),J1300,OFFSET(C1300,-M1300+2,0),OFFSET(C1300,-M1300+2,0),OFFSET(C1300,-M1300+3,0)+AC1300,OFFSET(C1300,-M1300+4,0),1,5)/365.25*I1300*10000)</f>
        <v/>
      </c>
      <c r="AB1300" s="249" t="str">
        <f aca="true">IF(D1300="","",xCalcSkew(OFFSET(C1300,-M1300,0),E1300-OFFSET(C1300,-M1300+1,0),b)/100)</f>
        <v/>
      </c>
      <c r="AC1300" s="249" t="str">
        <f aca="true">IF(I1300="","",xCalcSkew(OFFSET(C1300,-M1300,0),J1300-OFFSET(C1300,-M1300+1,0),b)/100)</f>
        <v/>
      </c>
      <c r="AE1300" s="0" t="n">
        <f aca="false">D1300*F1300*10000*-1</f>
        <v>-0</v>
      </c>
      <c r="AF1300" s="0" t="n">
        <f aca="false">I1300*K1300*10000*-1</f>
        <v>-0</v>
      </c>
      <c r="AG1300" s="0" t="n">
        <f aca="false">AE1300+AF1300</f>
        <v>-0</v>
      </c>
    </row>
    <row r="1301" customFormat="false" ht="12.75" hidden="false" customHeight="false" outlineLevel="0" collapsed="false">
      <c r="D1301" s="265"/>
      <c r="E1301" s="266"/>
      <c r="F1301" s="266"/>
      <c r="G1301" s="267"/>
      <c r="I1301" s="265"/>
      <c r="J1301" s="266"/>
      <c r="K1301" s="266"/>
      <c r="L1301" s="268"/>
      <c r="M1301" s="247" t="n">
        <f aca="false">M1300+1</f>
        <v>34</v>
      </c>
      <c r="N1301" s="175" t="str">
        <f aca="true">IF(D1301="","",xEURO(OFFSET(C1301,-M1301+1,0),E1301,OFFSET(C1301,-M1301+2,0),OFFSET(C1301,-M1301+2,0),OFFSET(C1301,-M1301+3,0)+AB1301,OFFSET(C1301,-M1301+4,0),0,1)*D1301)</f>
        <v/>
      </c>
      <c r="O1301" s="235" t="str">
        <f aca="true">IF(D1301="","",xEURO(OFFSET(C1301,-M1301+1,0),E1301,OFFSET(C1301,-M1301+2,0),OFFSET(C1301,-M1301+2,0),OFFSET(C1301,-M1301+3,0)+AB1301,OFFSET(C1301,-M1301+4,0),0,0))</f>
        <v/>
      </c>
      <c r="P1301" s="175" t="str">
        <f aca="false">IF(D1301="","",(O1301-F1301)*D1301*10)</f>
        <v/>
      </c>
      <c r="Q1301" s="175" t="str">
        <f aca="true">IF(D1301="","",xEURO(OFFSET(C1301,-M1301+1,0),E1301,OFFSET(C1301,-M1301+2,0),OFFSET(C1301,-M1301+2,0),OFFSET(C1301,-M1301+3,0)+AB1301,OFFSET(C1301,-M1301+4,0),0,2)/10*D1301)</f>
        <v/>
      </c>
      <c r="R1301" s="248" t="str">
        <f aca="true">IF(D1301="","",xEURO(OFFSET(C1301,-M1301+1,0),E1301,OFFSET(C1301,-M1301+2,0),OFFSET(C1301,-M1301+2,0),OFFSET(C1301,-M1301+3,0)+AB1301,OFFSET(C1301,-M1301+4,0),0,3)/100*D1301*10000)</f>
        <v/>
      </c>
      <c r="S1301" s="248" t="str">
        <f aca="true">IF(D1301="","",xEURO(OFFSET(C1301,-M1301+1,0),E1301,OFFSET(C1301,-M1301+2,0),OFFSET(C1301,-M1301+2,0),OFFSET(C1301,-M1301+3,0)+AB1301,OFFSET(C1301,-M1301+4,0),0,5)/365.25*D1301*10000)</f>
        <v/>
      </c>
      <c r="U1301" s="175" t="str">
        <f aca="true">IF(I1301="","",xEURO(OFFSET(C1301,-M1301+1,0),J1301,OFFSET(C1301,-M1301+2,0),OFFSET(C1301,-M1301+2,0),OFFSET(C1301,-M1301+3,0)+AC1301,OFFSET(C1301,-M1301+4,0),1,1)*I1301)</f>
        <v/>
      </c>
      <c r="V1301" s="235" t="str">
        <f aca="true">IF(I1301="","",xEURO(OFFSET(C1301,-M1301+1,0),J1301,OFFSET(C1301,-M1301+2,0),OFFSET(C1301,-M1301+2,0),OFFSET(C1301,-M1301+3,0)+AC1301,OFFSET(C1301,-M1301+4,0),1,0))</f>
        <v/>
      </c>
      <c r="W1301" s="175" t="str">
        <f aca="false">IF(I1301="","",(V1301-K1301)*I1301*10)</f>
        <v/>
      </c>
      <c r="X1301" s="175" t="str">
        <f aca="true">IF(I1301="","",xEURO(OFFSET(C1301,-M1301+1,0),J1301,OFFSET(C1301,-M1301+2,0),OFFSET(C1301,-M1301+2,0),OFFSET(C1301,-M1301+3,0)+AC1301,OFFSET(C1301,-M1301+4,0),1,2)/10*I1301)</f>
        <v/>
      </c>
      <c r="Y1301" s="248" t="str">
        <f aca="true">IF(I1301="","",xEURO(OFFSET(C1301,-M1301+1,0),J1301,OFFSET(C1301,-M1301+2,0),OFFSET(C1301,-M1301+2,0),OFFSET(C1301,-M1301+3,0)+AC1301,OFFSET(C1301,-M1301+4,0),1,3)/100*I1301*10000)</f>
        <v/>
      </c>
      <c r="Z1301" s="248" t="str">
        <f aca="true">IF(I1301="","",xEURO(OFFSET(C1301,-M1301+1,0),J1301,OFFSET(C1301,-M1301+2,0),OFFSET(C1301,-M1301+2,0),OFFSET(C1301,-M1301+3,0)+AC1301,OFFSET(C1301,-M1301+4,0),1,5)/365.25*I1301*10000)</f>
        <v/>
      </c>
      <c r="AB1301" s="249" t="str">
        <f aca="true">IF(D1301="","",xCalcSkew(OFFSET(C1301,-M1301,0),E1301-OFFSET(C1301,-M1301+1,0),b)/100)</f>
        <v/>
      </c>
      <c r="AC1301" s="249" t="str">
        <f aca="true">IF(I1301="","",xCalcSkew(OFFSET(C1301,-M1301,0),J1301-OFFSET(C1301,-M1301+1,0),b)/100)</f>
        <v/>
      </c>
      <c r="AE1301" s="0" t="n">
        <f aca="false">D1301*F1301*10000*-1</f>
        <v>-0</v>
      </c>
      <c r="AF1301" s="0" t="n">
        <f aca="false">I1301*K1301*10000*-1</f>
        <v>-0</v>
      </c>
      <c r="AG1301" s="0" t="n">
        <f aca="false">AE1301+AF1301</f>
        <v>-0</v>
      </c>
    </row>
    <row r="1302" customFormat="false" ht="12.75" hidden="false" customHeight="false" outlineLevel="0" collapsed="false">
      <c r="D1302" s="265"/>
      <c r="E1302" s="266"/>
      <c r="F1302" s="266"/>
      <c r="G1302" s="267"/>
      <c r="I1302" s="265"/>
      <c r="J1302" s="266"/>
      <c r="K1302" s="266"/>
      <c r="L1302" s="268"/>
      <c r="M1302" s="247" t="n">
        <f aca="false">M1301+1</f>
        <v>35</v>
      </c>
      <c r="N1302" s="175" t="str">
        <f aca="true">IF(D1302="","",xEURO(OFFSET(C1302,-M1302+1,0),E1302,OFFSET(C1302,-M1302+2,0),OFFSET(C1302,-M1302+2,0),OFFSET(C1302,-M1302+3,0)+AB1302,OFFSET(C1302,-M1302+4,0),0,1)*D1302)</f>
        <v/>
      </c>
      <c r="O1302" s="235" t="str">
        <f aca="true">IF(D1302="","",xEURO(OFFSET(C1302,-M1302+1,0),E1302,OFFSET(C1302,-M1302+2,0),OFFSET(C1302,-M1302+2,0),OFFSET(C1302,-M1302+3,0)+AB1302,OFFSET(C1302,-M1302+4,0),0,0))</f>
        <v/>
      </c>
      <c r="P1302" s="175" t="str">
        <f aca="false">IF(D1302="","",(O1302-F1302)*D1302*10)</f>
        <v/>
      </c>
      <c r="Q1302" s="175" t="str">
        <f aca="true">IF(D1302="","",xEURO(OFFSET(C1302,-M1302+1,0),E1302,OFFSET(C1302,-M1302+2,0),OFFSET(C1302,-M1302+2,0),OFFSET(C1302,-M1302+3,0)+AB1302,OFFSET(C1302,-M1302+4,0),0,2)/10*D1302)</f>
        <v/>
      </c>
      <c r="R1302" s="248" t="str">
        <f aca="true">IF(D1302="","",xEURO(OFFSET(C1302,-M1302+1,0),E1302,OFFSET(C1302,-M1302+2,0),OFFSET(C1302,-M1302+2,0),OFFSET(C1302,-M1302+3,0)+AB1302,OFFSET(C1302,-M1302+4,0),0,3)/100*D1302*10000)</f>
        <v/>
      </c>
      <c r="S1302" s="248" t="str">
        <f aca="true">IF(D1302="","",xEURO(OFFSET(C1302,-M1302+1,0),E1302,OFFSET(C1302,-M1302+2,0),OFFSET(C1302,-M1302+2,0),OFFSET(C1302,-M1302+3,0)+AB1302,OFFSET(C1302,-M1302+4,0),0,5)/365.25*D1302*10000)</f>
        <v/>
      </c>
      <c r="U1302" s="175" t="str">
        <f aca="true">IF(I1302="","",xEURO(OFFSET(C1302,-M1302+1,0),J1302,OFFSET(C1302,-M1302+2,0),OFFSET(C1302,-M1302+2,0),OFFSET(C1302,-M1302+3,0)+AC1302,OFFSET(C1302,-M1302+4,0),1,1)*I1302)</f>
        <v/>
      </c>
      <c r="V1302" s="235" t="str">
        <f aca="true">IF(I1302="","",xEURO(OFFSET(C1302,-M1302+1,0),J1302,OFFSET(C1302,-M1302+2,0),OFFSET(C1302,-M1302+2,0),OFFSET(C1302,-M1302+3,0)+AC1302,OFFSET(C1302,-M1302+4,0),1,0))</f>
        <v/>
      </c>
      <c r="W1302" s="175" t="str">
        <f aca="false">IF(I1302="","",(V1302-K1302)*I1302*10)</f>
        <v/>
      </c>
      <c r="X1302" s="175" t="str">
        <f aca="true">IF(I1302="","",xEURO(OFFSET(C1302,-M1302+1,0),J1302,OFFSET(C1302,-M1302+2,0),OFFSET(C1302,-M1302+2,0),OFFSET(C1302,-M1302+3,0)+AC1302,OFFSET(C1302,-M1302+4,0),1,2)/10*I1302)</f>
        <v/>
      </c>
      <c r="Y1302" s="248" t="str">
        <f aca="true">IF(I1302="","",xEURO(OFFSET(C1302,-M1302+1,0),J1302,OFFSET(C1302,-M1302+2,0),OFFSET(C1302,-M1302+2,0),OFFSET(C1302,-M1302+3,0)+AC1302,OFFSET(C1302,-M1302+4,0),1,3)/100*I1302*10000)</f>
        <v/>
      </c>
      <c r="Z1302" s="248" t="str">
        <f aca="true">IF(I1302="","",xEURO(OFFSET(C1302,-M1302+1,0),J1302,OFFSET(C1302,-M1302+2,0),OFFSET(C1302,-M1302+2,0),OFFSET(C1302,-M1302+3,0)+AC1302,OFFSET(C1302,-M1302+4,0),1,5)/365.25*I1302*10000)</f>
        <v/>
      </c>
      <c r="AB1302" s="249" t="str">
        <f aca="true">IF(D1302="","",xCalcSkew(OFFSET(C1302,-M1302,0),E1302-OFFSET(C1302,-M1302+1,0),b)/100)</f>
        <v/>
      </c>
      <c r="AC1302" s="249" t="str">
        <f aca="true">IF(I1302="","",xCalcSkew(OFFSET(C1302,-M1302,0),J1302-OFFSET(C1302,-M1302+1,0),b)/100)</f>
        <v/>
      </c>
      <c r="AE1302" s="0" t="n">
        <f aca="false">D1302*F1302*10000*-1</f>
        <v>-0</v>
      </c>
      <c r="AF1302" s="0" t="n">
        <f aca="false">I1302*K1302*10000*-1</f>
        <v>-0</v>
      </c>
      <c r="AG1302" s="0" t="n">
        <f aca="false">AE1302+AF1302</f>
        <v>-0</v>
      </c>
    </row>
    <row r="1303" customFormat="false" ht="12.75" hidden="false" customHeight="false" outlineLevel="0" collapsed="false">
      <c r="D1303" s="274" t="n">
        <f aca="true">SUM(INDIRECT(CONCATENATE(ADDRESS(ROW(D1267),COLUMN(D1267)),":",ADDRESS(ROW()-1,COLUMN()))))</f>
        <v>0</v>
      </c>
      <c r="I1303" s="274" t="n">
        <f aca="true">SUM(INDIRECT(CONCATENATE(ADDRESS(ROW(I1267),COLUMN(I1267)),":",ADDRESS(ROW()-1,COLUMN()))))</f>
        <v>0</v>
      </c>
      <c r="J1303" s="170"/>
      <c r="K1303" s="170"/>
      <c r="L1303" s="170"/>
      <c r="N1303" s="274" t="n">
        <f aca="true">SUM(INDIRECT(CONCATENATE(ADDRESS(ROW(N1267),COLUMN(N1267)),":",ADDRESS(ROW()-1,COLUMN()))))</f>
        <v>0</v>
      </c>
      <c r="O1303" s="274" t="n">
        <f aca="true">SUM(INDIRECT(CONCATENATE(ADDRESS(ROW(O1267),COLUMN(O1267)),":",ADDRESS(ROW()-1,COLUMN()))))</f>
        <v>0</v>
      </c>
      <c r="P1303" s="274" t="n">
        <f aca="true">SUM(INDIRECT(CONCATENATE(ADDRESS(ROW(P1267),COLUMN(P1267)),":",ADDRESS(ROW()-1,COLUMN()))))</f>
        <v>0</v>
      </c>
      <c r="Q1303" s="274" t="n">
        <f aca="true">SUM(INDIRECT(CONCATENATE(ADDRESS(ROW(Q1267),COLUMN(Q1267)),":",ADDRESS(ROW()-1,COLUMN()))))</f>
        <v>0</v>
      </c>
      <c r="R1303" s="274" t="n">
        <f aca="true">SUM(INDIRECT(CONCATENATE(ADDRESS(ROW(R1267),COLUMN(R1267)),":",ADDRESS(ROW()-1,COLUMN()))))</f>
        <v>0</v>
      </c>
      <c r="S1303" s="274" t="n">
        <f aca="true">SUM(INDIRECT(CONCATENATE(ADDRESS(ROW(S1267),COLUMN(S1267)),":",ADDRESS(ROW()-1,COLUMN()))))</f>
        <v>0</v>
      </c>
      <c r="T1303" s="175"/>
      <c r="U1303" s="274" t="n">
        <f aca="true">SUM(INDIRECT(CONCATENATE(ADDRESS(ROW(U1267),COLUMN(U1267)),":",ADDRESS(ROW()-1,COLUMN()))))</f>
        <v>0</v>
      </c>
      <c r="V1303" s="274" t="n">
        <f aca="true">SUM(INDIRECT(CONCATENATE(ADDRESS(ROW(V1267),COLUMN(V1267)),":",ADDRESS(ROW()-1,COLUMN()))))</f>
        <v>0</v>
      </c>
      <c r="W1303" s="274" t="n">
        <f aca="true">SUM(INDIRECT(CONCATENATE(ADDRESS(ROW(W1267),COLUMN(W1267)),":",ADDRESS(ROW()-1,COLUMN()))))</f>
        <v>0</v>
      </c>
      <c r="X1303" s="274" t="n">
        <f aca="true">SUM(INDIRECT(CONCATENATE(ADDRESS(ROW(X1267),COLUMN(X1267)),":",ADDRESS(ROW()-1,COLUMN()))))</f>
        <v>0</v>
      </c>
      <c r="Y1303" s="274" t="n">
        <f aca="true">SUM(INDIRECT(CONCATENATE(ADDRESS(ROW(Y1267),COLUMN(Y1267)),":",ADDRESS(ROW()-1,COLUMN()))))</f>
        <v>0</v>
      </c>
      <c r="Z1303" s="274" t="n">
        <f aca="true">SUM(INDIRECT(CONCATENATE(ADDRESS(ROW(Z1267),COLUMN(Z1267)),":",ADDRESS(ROW()-1,COLUMN()))))</f>
        <v>0</v>
      </c>
      <c r="AE1303" s="0" t="n">
        <f aca="false">D1303*F1303*10000*-1</f>
        <v>-0</v>
      </c>
      <c r="AF1303" s="0" t="n">
        <f aca="false">I1303*K1303*10000*-1</f>
        <v>-0</v>
      </c>
      <c r="AG1303" s="0" t="n">
        <f aca="false">AE1303+AF1303</f>
        <v>-0</v>
      </c>
    </row>
    <row r="1304" customFormat="false" ht="12.75" hidden="false" customHeight="false" outlineLevel="0" collapsed="false">
      <c r="AE1304" s="0" t="n">
        <f aca="false">D1304*F1304*10000*-1</f>
        <v>-0</v>
      </c>
      <c r="AF1304" s="0" t="n">
        <f aca="false">I1304*K1304*10000*-1</f>
        <v>-0</v>
      </c>
      <c r="AG1304" s="0" t="n">
        <f aca="false">AE1304+AF1304</f>
        <v>-0</v>
      </c>
    </row>
    <row r="1305" customFormat="false" ht="12.75" hidden="false" customHeight="false" outlineLevel="0" collapsed="false">
      <c r="C1305" s="264" t="n">
        <f aca="false">EOMONTH(C1267,0)+1</f>
        <v>38261</v>
      </c>
      <c r="D1305" s="265"/>
      <c r="E1305" s="266"/>
      <c r="F1305" s="266"/>
      <c r="G1305" s="267"/>
      <c r="I1305" s="265"/>
      <c r="J1305" s="266"/>
      <c r="K1305" s="266"/>
      <c r="L1305" s="268"/>
      <c r="M1305" s="247" t="n">
        <v>0</v>
      </c>
      <c r="N1305" s="175" t="str">
        <f aca="true">IF(D1305="","",xEURO(OFFSET(C1305,-M1305+1,0),E1305,OFFSET(C1305,-M1305+2,0),OFFSET(C1305,-M1305+2,0),OFFSET(C1305,-M1305+3,0)+AB1305,OFFSET(C1305,-M1305+4,0),0,1)*D1305)</f>
        <v/>
      </c>
      <c r="O1305" s="235" t="str">
        <f aca="true">IF(D1305="","",xEURO(OFFSET(C1305,-M1305+1,0),E1305,OFFSET(C1305,-M1305+2,0),OFFSET(C1305,-M1305+2,0),OFFSET(C1305,-M1305+3,0)+AB1305,OFFSET(C1305,-M1305+4,0),0,0))</f>
        <v/>
      </c>
      <c r="P1305" s="175" t="str">
        <f aca="false">IF(D1305="","",(O1305-F1305)*D1305*10)</f>
        <v/>
      </c>
      <c r="Q1305" s="175" t="str">
        <f aca="true">IF(D1305="","",xEURO(OFFSET(C1305,-M1305+1,0),E1305,OFFSET(C1305,-M1305+2,0),OFFSET(C1305,-M1305+2,0),OFFSET(C1305,-M1305+3,0)+AB1305,OFFSET(C1305,-M1305+4,0),0,2)/10*D1305)</f>
        <v/>
      </c>
      <c r="R1305" s="248" t="str">
        <f aca="true">IF(D1305="","",xEURO(OFFSET(C1305,-M1305+1,0),E1305,OFFSET(C1305,-M1305+2,0),OFFSET(C1305,-M1305+2,0),OFFSET(C1305,-M1305+3,0)+AB1305,OFFSET(C1305,-M1305+4,0),0,3)/100*D1305*10000)</f>
        <v/>
      </c>
      <c r="S1305" s="248" t="str">
        <f aca="true">IF(D1305="","",xEURO(OFFSET(C1305,-M1305+1,0),E1305,OFFSET(C1305,-M1305+2,0),OFFSET(C1305,-M1305+2,0),OFFSET(C1305,-M1305+3,0)+AB1305,OFFSET(C1305,-M1305+4,0),0,5)/365.25*D1305*10000)</f>
        <v/>
      </c>
      <c r="U1305" s="175" t="str">
        <f aca="true">IF(I1305="","",xEURO(OFFSET(C1305,-M1305+1,0),J1305,OFFSET(C1305,-M1305+2,0),OFFSET(C1305,-M1305+2,0),OFFSET(C1305,-M1305+3,0)+AC1305,OFFSET(C1305,-M1305+4,0),1,1)*I1305)</f>
        <v/>
      </c>
      <c r="V1305" s="235" t="str">
        <f aca="true">IF(I1305="","",xEURO(OFFSET(C1305,-M1305+1,0),J1305,OFFSET(C1305,-M1305+2,0),OFFSET(C1305,-M1305+2,0),OFFSET(C1305,-M1305+3,0)+AC1305,OFFSET(C1305,-M1305+4,0),1,0))</f>
        <v/>
      </c>
      <c r="W1305" s="175" t="str">
        <f aca="false">IF(I1305="","",(V1305-K1305)*I1305*10)</f>
        <v/>
      </c>
      <c r="X1305" s="175" t="str">
        <f aca="true">IF(I1305="","",xEURO(OFFSET(C1305,-M1305+1,0),J1305,OFFSET(C1305,-M1305+2,0),OFFSET(C1305,-M1305+2,0),OFFSET(C1305,-M1305+3,0)+AC1305,OFFSET(C1305,-M1305+4,0),1,2)/10*I1305)</f>
        <v/>
      </c>
      <c r="Y1305" s="248" t="str">
        <f aca="true">IF(I1305="","",xEURO(OFFSET(C1305,-M1305+1,0),J1305,OFFSET(C1305,-M1305+2,0),OFFSET(C1305,-M1305+2,0),OFFSET(C1305,-M1305+3,0)+AC1305,OFFSET(C1305,-M1305+4,0),1,3)/100*I1305*10000)</f>
        <v/>
      </c>
      <c r="Z1305" s="248" t="str">
        <f aca="true">IF(I1305="","",xEURO(OFFSET(C1305,-M1305+1,0),J1305,OFFSET(C1305,-M1305+2,0),OFFSET(C1305,-M1305+2,0),OFFSET(C1305,-M1305+3,0)+AC1305,OFFSET(C1305,-M1305+4,0),1,5)/365.25*I1305*10000)</f>
        <v/>
      </c>
      <c r="AB1305" s="249" t="str">
        <f aca="true">IF(D1305="","",xCalcSkew(OFFSET(C1305,-M1305,0),E1305-OFFSET(C1305,-M1305+1,0),b)/100)</f>
        <v/>
      </c>
      <c r="AC1305" s="249" t="str">
        <f aca="true">IF(I1305="","",xCalcSkew(OFFSET(C1305,-M1305,0),J1305-OFFSET(C1305,-M1305+1,0),b)/100)</f>
        <v/>
      </c>
      <c r="AE1305" s="0" t="n">
        <f aca="false">D1305*F1305*10000*-1</f>
        <v>-0</v>
      </c>
      <c r="AF1305" s="0" t="n">
        <f aca="false">I1305*K1305*10000*-1</f>
        <v>-0</v>
      </c>
      <c r="AG1305" s="0" t="n">
        <f aca="false">AE1305+AF1305</f>
        <v>-0</v>
      </c>
    </row>
    <row r="1306" customFormat="false" ht="12.75" hidden="false" customHeight="false" outlineLevel="0" collapsed="false">
      <c r="C1306" s="269" t="n">
        <f aca="false">INDEX(Inputs!$1:$65536,MATCH(C1305,Inputs!C:C,0),5)</f>
        <v>3.666</v>
      </c>
      <c r="D1306" s="265"/>
      <c r="E1306" s="266"/>
      <c r="F1306" s="266"/>
      <c r="G1306" s="267"/>
      <c r="I1306" s="265"/>
      <c r="J1306" s="266"/>
      <c r="K1306" s="266"/>
      <c r="L1306" s="268"/>
      <c r="M1306" s="247" t="n">
        <f aca="false">M1305+1</f>
        <v>1</v>
      </c>
      <c r="N1306" s="175" t="str">
        <f aca="true">IF(D1306="","",xEURO(OFFSET(C1306,-M1306+1,0),E1306,OFFSET(C1306,-M1306+2,0),OFFSET(C1306,-M1306+2,0),OFFSET(C1306,-M1306+3,0)+AB1306,OFFSET(C1306,-M1306+4,0),0,1)*D1306)</f>
        <v/>
      </c>
      <c r="O1306" s="235" t="str">
        <f aca="true">IF(D1306="","",xEURO(OFFSET(C1306,-M1306+1,0),E1306,OFFSET(C1306,-M1306+2,0),OFFSET(C1306,-M1306+2,0),OFFSET(C1306,-M1306+3,0)+AB1306,OFFSET(C1306,-M1306+4,0),0,0))</f>
        <v/>
      </c>
      <c r="P1306" s="175" t="str">
        <f aca="false">IF(D1306="","",(O1306-F1306)*D1306*10)</f>
        <v/>
      </c>
      <c r="Q1306" s="175" t="str">
        <f aca="true">IF(D1306="","",xEURO(OFFSET(C1306,-M1306+1,0),E1306,OFFSET(C1306,-M1306+2,0),OFFSET(C1306,-M1306+2,0),OFFSET(C1306,-M1306+3,0)+AB1306,OFFSET(C1306,-M1306+4,0),0,2)/10*D1306)</f>
        <v/>
      </c>
      <c r="R1306" s="248" t="str">
        <f aca="true">IF(D1306="","",xEURO(OFFSET(C1306,-M1306+1,0),E1306,OFFSET(C1306,-M1306+2,0),OFFSET(C1306,-M1306+2,0),OFFSET(C1306,-M1306+3,0)+AB1306,OFFSET(C1306,-M1306+4,0),0,3)/100*D1306*10000)</f>
        <v/>
      </c>
      <c r="S1306" s="248" t="str">
        <f aca="true">IF(D1306="","",xEURO(OFFSET(C1306,-M1306+1,0),E1306,OFFSET(C1306,-M1306+2,0),OFFSET(C1306,-M1306+2,0),OFFSET(C1306,-M1306+3,0)+AB1306,OFFSET(C1306,-M1306+4,0),0,5)/365.25*D1306*10000)</f>
        <v/>
      </c>
      <c r="U1306" s="175" t="str">
        <f aca="true">IF(I1306="","",xEURO(OFFSET(C1306,-M1306+1,0),J1306,OFFSET(C1306,-M1306+2,0),OFFSET(C1306,-M1306+2,0),OFFSET(C1306,-M1306+3,0)+AC1306,OFFSET(C1306,-M1306+4,0),1,1)*I1306)</f>
        <v/>
      </c>
      <c r="V1306" s="235" t="str">
        <f aca="true">IF(I1306="","",xEURO(OFFSET(C1306,-M1306+1,0),J1306,OFFSET(C1306,-M1306+2,0),OFFSET(C1306,-M1306+2,0),OFFSET(C1306,-M1306+3,0)+AC1306,OFFSET(C1306,-M1306+4,0),1,0))</f>
        <v/>
      </c>
      <c r="W1306" s="175" t="str">
        <f aca="false">IF(I1306="","",(V1306-K1306)*I1306*10)</f>
        <v/>
      </c>
      <c r="X1306" s="175" t="str">
        <f aca="true">IF(I1306="","",xEURO(OFFSET(C1306,-M1306+1,0),J1306,OFFSET(C1306,-M1306+2,0),OFFSET(C1306,-M1306+2,0),OFFSET(C1306,-M1306+3,0)+AC1306,OFFSET(C1306,-M1306+4,0),1,2)/10*I1306)</f>
        <v/>
      </c>
      <c r="Y1306" s="248" t="str">
        <f aca="true">IF(I1306="","",xEURO(OFFSET(C1306,-M1306+1,0),J1306,OFFSET(C1306,-M1306+2,0),OFFSET(C1306,-M1306+2,0),OFFSET(C1306,-M1306+3,0)+AC1306,OFFSET(C1306,-M1306+4,0),1,3)/100*I1306*10000)</f>
        <v/>
      </c>
      <c r="Z1306" s="248" t="str">
        <f aca="true">IF(I1306="","",xEURO(OFFSET(C1306,-M1306+1,0),J1306,OFFSET(C1306,-M1306+2,0),OFFSET(C1306,-M1306+2,0),OFFSET(C1306,-M1306+3,0)+AC1306,OFFSET(C1306,-M1306+4,0),1,5)/365.25*I1306*10000)</f>
        <v/>
      </c>
      <c r="AB1306" s="249" t="str">
        <f aca="true">IF(D1306="","",xCalcSkew(OFFSET(C1306,-M1306,0),E1306-OFFSET(C1306,-M1306+1,0),b)/100)</f>
        <v/>
      </c>
      <c r="AC1306" s="249" t="str">
        <f aca="true">IF(I1306="","",xCalcSkew(OFFSET(C1306,-M1306,0),J1306-OFFSET(C1306,-M1306+1,0),b)/100)</f>
        <v/>
      </c>
      <c r="AE1306" s="0" t="n">
        <f aca="false">D1306*F1306*10000*-1</f>
        <v>-0</v>
      </c>
      <c r="AF1306" s="0" t="n">
        <f aca="false">I1306*K1306*10000*-1</f>
        <v>-0</v>
      </c>
      <c r="AG1306" s="0" t="n">
        <f aca="false">AE1306+AF1306</f>
        <v>-0</v>
      </c>
    </row>
    <row r="1307" customFormat="false" ht="12.75" hidden="false" customHeight="false" outlineLevel="0" collapsed="false">
      <c r="C1307" s="249" t="n">
        <f aca="false">INDEX(Inputs!$1:$65536,MATCH(C1305,Inputs!C:C,0),7)</f>
        <v>0.0398852397829645</v>
      </c>
      <c r="D1307" s="265"/>
      <c r="E1307" s="266"/>
      <c r="F1307" s="266"/>
      <c r="G1307" s="267"/>
      <c r="I1307" s="265"/>
      <c r="J1307" s="266"/>
      <c r="K1307" s="266"/>
      <c r="L1307" s="268"/>
      <c r="M1307" s="247" t="n">
        <f aca="false">M1306+1</f>
        <v>2</v>
      </c>
      <c r="N1307" s="175" t="str">
        <f aca="true">IF(D1307="","",xEURO(OFFSET(C1307,-M1307+1,0),E1307,OFFSET(C1307,-M1307+2,0),OFFSET(C1307,-M1307+2,0),OFFSET(C1307,-M1307+3,0)+AB1307,OFFSET(C1307,-M1307+4,0),0,1)*D1307)</f>
        <v/>
      </c>
      <c r="O1307" s="235" t="str">
        <f aca="true">IF(D1307="","",xEURO(OFFSET(C1307,-M1307+1,0),E1307,OFFSET(C1307,-M1307+2,0),OFFSET(C1307,-M1307+2,0),OFFSET(C1307,-M1307+3,0)+AB1307,OFFSET(C1307,-M1307+4,0),0,0))</f>
        <v/>
      </c>
      <c r="P1307" s="175" t="str">
        <f aca="false">IF(D1307="","",(O1307-F1307)*D1307*10)</f>
        <v/>
      </c>
      <c r="Q1307" s="175" t="str">
        <f aca="true">IF(D1307="","",xEURO(OFFSET(C1307,-M1307+1,0),E1307,OFFSET(C1307,-M1307+2,0),OFFSET(C1307,-M1307+2,0),OFFSET(C1307,-M1307+3,0)+AB1307,OFFSET(C1307,-M1307+4,0),0,2)/10*D1307)</f>
        <v/>
      </c>
      <c r="R1307" s="248" t="str">
        <f aca="true">IF(D1307="","",xEURO(OFFSET(C1307,-M1307+1,0),E1307,OFFSET(C1307,-M1307+2,0),OFFSET(C1307,-M1307+2,0),OFFSET(C1307,-M1307+3,0)+AB1307,OFFSET(C1307,-M1307+4,0),0,3)/100*D1307*10000)</f>
        <v/>
      </c>
      <c r="S1307" s="248" t="str">
        <f aca="true">IF(D1307="","",xEURO(OFFSET(C1307,-M1307+1,0),E1307,OFFSET(C1307,-M1307+2,0),OFFSET(C1307,-M1307+2,0),OFFSET(C1307,-M1307+3,0)+AB1307,OFFSET(C1307,-M1307+4,0),0,5)/365.25*D1307*10000)</f>
        <v/>
      </c>
      <c r="U1307" s="175" t="str">
        <f aca="true">IF(I1307="","",xEURO(OFFSET(C1307,-M1307+1,0),J1307,OFFSET(C1307,-M1307+2,0),OFFSET(C1307,-M1307+2,0),OFFSET(C1307,-M1307+3,0)+AC1307,OFFSET(C1307,-M1307+4,0),1,1)*I1307)</f>
        <v/>
      </c>
      <c r="V1307" s="235" t="str">
        <f aca="true">IF(I1307="","",xEURO(OFFSET(C1307,-M1307+1,0),J1307,OFFSET(C1307,-M1307+2,0),OFFSET(C1307,-M1307+2,0),OFFSET(C1307,-M1307+3,0)+AC1307,OFFSET(C1307,-M1307+4,0),1,0))</f>
        <v/>
      </c>
      <c r="W1307" s="175" t="str">
        <f aca="false">IF(I1307="","",(V1307-K1307)*I1307*10)</f>
        <v/>
      </c>
      <c r="X1307" s="175" t="str">
        <f aca="true">IF(I1307="","",xEURO(OFFSET(C1307,-M1307+1,0),J1307,OFFSET(C1307,-M1307+2,0),OFFSET(C1307,-M1307+2,0),OFFSET(C1307,-M1307+3,0)+AC1307,OFFSET(C1307,-M1307+4,0),1,2)/10*I1307)</f>
        <v/>
      </c>
      <c r="Y1307" s="248" t="str">
        <f aca="true">IF(I1307="","",xEURO(OFFSET(C1307,-M1307+1,0),J1307,OFFSET(C1307,-M1307+2,0),OFFSET(C1307,-M1307+2,0),OFFSET(C1307,-M1307+3,0)+AC1307,OFFSET(C1307,-M1307+4,0),1,3)/100*I1307*10000)</f>
        <v/>
      </c>
      <c r="Z1307" s="248" t="str">
        <f aca="true">IF(I1307="","",xEURO(OFFSET(C1307,-M1307+1,0),J1307,OFFSET(C1307,-M1307+2,0),OFFSET(C1307,-M1307+2,0),OFFSET(C1307,-M1307+3,0)+AC1307,OFFSET(C1307,-M1307+4,0),1,5)/365.25*I1307*10000)</f>
        <v/>
      </c>
      <c r="AB1307" s="249" t="str">
        <f aca="true">IF(D1307="","",xCalcSkew(OFFSET(C1307,-M1307,0),E1307-OFFSET(C1307,-M1307+1,0),b)/100)</f>
        <v/>
      </c>
      <c r="AC1307" s="249" t="str">
        <f aca="true">IF(I1307="","",xCalcSkew(OFFSET(C1307,-M1307,0),J1307-OFFSET(C1307,-M1307+1,0),b)/100)</f>
        <v/>
      </c>
      <c r="AE1307" s="0" t="n">
        <f aca="false">D1307*F1307*10000*-1</f>
        <v>-0</v>
      </c>
      <c r="AF1307" s="0" t="n">
        <f aca="false">I1307*K1307*10000*-1</f>
        <v>-0</v>
      </c>
      <c r="AG1307" s="0" t="n">
        <f aca="false">AE1307+AF1307</f>
        <v>-0</v>
      </c>
    </row>
    <row r="1308" customFormat="false" ht="12.75" hidden="false" customHeight="false" outlineLevel="0" collapsed="false">
      <c r="C1308" s="270" t="n">
        <f aca="false">INDEX(Inputs!$1:$65536,MATCH(C1305,Inputs!C:C,0),6)</f>
        <v>0.3225</v>
      </c>
      <c r="D1308" s="265"/>
      <c r="E1308" s="266"/>
      <c r="F1308" s="266"/>
      <c r="G1308" s="267"/>
      <c r="I1308" s="265"/>
      <c r="J1308" s="266"/>
      <c r="K1308" s="266"/>
      <c r="L1308" s="268"/>
      <c r="M1308" s="247" t="n">
        <f aca="false">M1307+1</f>
        <v>3</v>
      </c>
      <c r="N1308" s="175" t="str">
        <f aca="true">IF(D1308="","",xEURO(OFFSET(C1308,-M1308+1,0),E1308,OFFSET(C1308,-M1308+2,0),OFFSET(C1308,-M1308+2,0),OFFSET(C1308,-M1308+3,0)+AB1308,OFFSET(C1308,-M1308+4,0),0,1)*D1308)</f>
        <v/>
      </c>
      <c r="O1308" s="235" t="str">
        <f aca="true">IF(D1308="","",xEURO(OFFSET(C1308,-M1308+1,0),E1308,OFFSET(C1308,-M1308+2,0),OFFSET(C1308,-M1308+2,0),OFFSET(C1308,-M1308+3,0)+AB1308,OFFSET(C1308,-M1308+4,0),0,0))</f>
        <v/>
      </c>
      <c r="P1308" s="175" t="str">
        <f aca="false">IF(D1308="","",(O1308-F1308)*D1308*10)</f>
        <v/>
      </c>
      <c r="Q1308" s="175" t="str">
        <f aca="true">IF(D1308="","",xEURO(OFFSET(C1308,-M1308+1,0),E1308,OFFSET(C1308,-M1308+2,0),OFFSET(C1308,-M1308+2,0),OFFSET(C1308,-M1308+3,0)+AB1308,OFFSET(C1308,-M1308+4,0),0,2)/10*D1308)</f>
        <v/>
      </c>
      <c r="R1308" s="248" t="str">
        <f aca="true">IF(D1308="","",xEURO(OFFSET(C1308,-M1308+1,0),E1308,OFFSET(C1308,-M1308+2,0),OFFSET(C1308,-M1308+2,0),OFFSET(C1308,-M1308+3,0)+AB1308,OFFSET(C1308,-M1308+4,0),0,3)/100*D1308*10000)</f>
        <v/>
      </c>
      <c r="S1308" s="248" t="str">
        <f aca="true">IF(D1308="","",xEURO(OFFSET(C1308,-M1308+1,0),E1308,OFFSET(C1308,-M1308+2,0),OFFSET(C1308,-M1308+2,0),OFFSET(C1308,-M1308+3,0)+AB1308,OFFSET(C1308,-M1308+4,0),0,5)/365.25*D1308*10000)</f>
        <v/>
      </c>
      <c r="U1308" s="175" t="str">
        <f aca="true">IF(I1308="","",xEURO(OFFSET(C1308,-M1308+1,0),J1308,OFFSET(C1308,-M1308+2,0),OFFSET(C1308,-M1308+2,0),OFFSET(C1308,-M1308+3,0)+AC1308,OFFSET(C1308,-M1308+4,0),1,1)*I1308)</f>
        <v/>
      </c>
      <c r="V1308" s="235" t="str">
        <f aca="true">IF(I1308="","",xEURO(OFFSET(C1308,-M1308+1,0),J1308,OFFSET(C1308,-M1308+2,0),OFFSET(C1308,-M1308+2,0),OFFSET(C1308,-M1308+3,0)+AC1308,OFFSET(C1308,-M1308+4,0),1,0))</f>
        <v/>
      </c>
      <c r="W1308" s="175" t="str">
        <f aca="false">IF(I1308="","",(V1308-K1308)*I1308*10)</f>
        <v/>
      </c>
      <c r="X1308" s="175" t="str">
        <f aca="true">IF(I1308="","",xEURO(OFFSET(C1308,-M1308+1,0),J1308,OFFSET(C1308,-M1308+2,0),OFFSET(C1308,-M1308+2,0),OFFSET(C1308,-M1308+3,0)+AC1308,OFFSET(C1308,-M1308+4,0),1,2)/10*I1308)</f>
        <v/>
      </c>
      <c r="Y1308" s="248" t="str">
        <f aca="true">IF(I1308="","",xEURO(OFFSET(C1308,-M1308+1,0),J1308,OFFSET(C1308,-M1308+2,0),OFFSET(C1308,-M1308+2,0),OFFSET(C1308,-M1308+3,0)+AC1308,OFFSET(C1308,-M1308+4,0),1,3)/100*I1308*10000)</f>
        <v/>
      </c>
      <c r="Z1308" s="248" t="str">
        <f aca="true">IF(I1308="","",xEURO(OFFSET(C1308,-M1308+1,0),J1308,OFFSET(C1308,-M1308+2,0),OFFSET(C1308,-M1308+2,0),OFFSET(C1308,-M1308+3,0)+AC1308,OFFSET(C1308,-M1308+4,0),1,5)/365.25*I1308*10000)</f>
        <v/>
      </c>
      <c r="AB1308" s="249" t="str">
        <f aca="true">IF(D1308="","",xCalcSkew(OFFSET(C1308,-M1308,0),E1308-OFFSET(C1308,-M1308+1,0),b)/100)</f>
        <v/>
      </c>
      <c r="AC1308" s="249" t="str">
        <f aca="true">IF(I1308="","",xCalcSkew(OFFSET(C1308,-M1308,0),J1308-OFFSET(C1308,-M1308+1,0),b)/100)</f>
        <v/>
      </c>
      <c r="AE1308" s="0" t="n">
        <f aca="false">D1308*F1308*10000*-1</f>
        <v>-0</v>
      </c>
      <c r="AF1308" s="0" t="n">
        <f aca="false">I1308*K1308*10000*-1</f>
        <v>-0</v>
      </c>
      <c r="AG1308" s="0" t="n">
        <f aca="false">AE1308+AF1308</f>
        <v>-0</v>
      </c>
    </row>
    <row r="1309" customFormat="false" ht="12.75" hidden="false" customHeight="false" outlineLevel="0" collapsed="false">
      <c r="C1309" s="271" t="n">
        <f aca="false">INDEX(Inputs!$1:$65536,MATCH(C1305,Inputs!C:C,0),9)</f>
        <v>1046</v>
      </c>
      <c r="D1309" s="265"/>
      <c r="E1309" s="266"/>
      <c r="F1309" s="266"/>
      <c r="G1309" s="267"/>
      <c r="I1309" s="265"/>
      <c r="J1309" s="266"/>
      <c r="K1309" s="266"/>
      <c r="L1309" s="268"/>
      <c r="M1309" s="247" t="n">
        <f aca="false">M1308+1</f>
        <v>4</v>
      </c>
      <c r="N1309" s="175" t="str">
        <f aca="true">IF(D1309="","",xEURO(OFFSET(C1309,-M1309+1,0),E1309,OFFSET(C1309,-M1309+2,0),OFFSET(C1309,-M1309+2,0),OFFSET(C1309,-M1309+3,0)+AB1309,OFFSET(C1309,-M1309+4,0),0,1)*D1309)</f>
        <v/>
      </c>
      <c r="O1309" s="235" t="str">
        <f aca="true">IF(D1309="","",xEURO(OFFSET(C1309,-M1309+1,0),E1309,OFFSET(C1309,-M1309+2,0),OFFSET(C1309,-M1309+2,0),OFFSET(C1309,-M1309+3,0)+AB1309,OFFSET(C1309,-M1309+4,0),0,0))</f>
        <v/>
      </c>
      <c r="P1309" s="175" t="str">
        <f aca="false">IF(D1309="","",(O1309-F1309)*D1309*10)</f>
        <v/>
      </c>
      <c r="Q1309" s="175" t="str">
        <f aca="true">IF(D1309="","",xEURO(OFFSET(C1309,-M1309+1,0),E1309,OFFSET(C1309,-M1309+2,0),OFFSET(C1309,-M1309+2,0),OFFSET(C1309,-M1309+3,0)+AB1309,OFFSET(C1309,-M1309+4,0),0,2)/10*D1309)</f>
        <v/>
      </c>
      <c r="R1309" s="248" t="str">
        <f aca="true">IF(D1309="","",xEURO(OFFSET(C1309,-M1309+1,0),E1309,OFFSET(C1309,-M1309+2,0),OFFSET(C1309,-M1309+2,0),OFFSET(C1309,-M1309+3,0)+AB1309,OFFSET(C1309,-M1309+4,0),0,3)/100*D1309*10000)</f>
        <v/>
      </c>
      <c r="S1309" s="248" t="str">
        <f aca="true">IF(D1309="","",xEURO(OFFSET(C1309,-M1309+1,0),E1309,OFFSET(C1309,-M1309+2,0),OFFSET(C1309,-M1309+2,0),OFFSET(C1309,-M1309+3,0)+AB1309,OFFSET(C1309,-M1309+4,0),0,5)/365.25*D1309*10000)</f>
        <v/>
      </c>
      <c r="U1309" s="175" t="str">
        <f aca="true">IF(I1309="","",xEURO(OFFSET(C1309,-M1309+1,0),J1309,OFFSET(C1309,-M1309+2,0),OFFSET(C1309,-M1309+2,0),OFFSET(C1309,-M1309+3,0)+AC1309,OFFSET(C1309,-M1309+4,0),1,1)*I1309)</f>
        <v/>
      </c>
      <c r="V1309" s="235" t="str">
        <f aca="true">IF(I1309="","",xEURO(OFFSET(C1309,-M1309+1,0),J1309,OFFSET(C1309,-M1309+2,0),OFFSET(C1309,-M1309+2,0),OFFSET(C1309,-M1309+3,0)+AC1309,OFFSET(C1309,-M1309+4,0),1,0))</f>
        <v/>
      </c>
      <c r="W1309" s="175" t="str">
        <f aca="false">IF(I1309="","",(V1309-K1309)*I1309*10)</f>
        <v/>
      </c>
      <c r="X1309" s="175" t="str">
        <f aca="true">IF(I1309="","",xEURO(OFFSET(C1309,-M1309+1,0),J1309,OFFSET(C1309,-M1309+2,0),OFFSET(C1309,-M1309+2,0),OFFSET(C1309,-M1309+3,0)+AC1309,OFFSET(C1309,-M1309+4,0),1,2)/10*I1309)</f>
        <v/>
      </c>
      <c r="Y1309" s="248" t="str">
        <f aca="true">IF(I1309="","",xEURO(OFFSET(C1309,-M1309+1,0),J1309,OFFSET(C1309,-M1309+2,0),OFFSET(C1309,-M1309+2,0),OFFSET(C1309,-M1309+3,0)+AC1309,OFFSET(C1309,-M1309+4,0),1,3)/100*I1309*10000)</f>
        <v/>
      </c>
      <c r="Z1309" s="248" t="str">
        <f aca="true">IF(I1309="","",xEURO(OFFSET(C1309,-M1309+1,0),J1309,OFFSET(C1309,-M1309+2,0),OFFSET(C1309,-M1309+2,0),OFFSET(C1309,-M1309+3,0)+AC1309,OFFSET(C1309,-M1309+4,0),1,5)/365.25*I1309*10000)</f>
        <v/>
      </c>
      <c r="AB1309" s="249" t="str">
        <f aca="true">IF(D1309="","",xCalcSkew(OFFSET(C1309,-M1309,0),E1309-OFFSET(C1309,-M1309+1,0),b)/100)</f>
        <v/>
      </c>
      <c r="AC1309" s="249" t="str">
        <f aca="true">IF(I1309="","",xCalcSkew(OFFSET(C1309,-M1309,0),J1309-OFFSET(C1309,-M1309+1,0),b)/100)</f>
        <v/>
      </c>
      <c r="AE1309" s="0" t="n">
        <f aca="false">D1309*F1309*10000*-1</f>
        <v>-0</v>
      </c>
      <c r="AF1309" s="0" t="n">
        <f aca="false">I1309*K1309*10000*-1</f>
        <v>-0</v>
      </c>
      <c r="AG1309" s="0" t="n">
        <f aca="false">AE1309+AF1309</f>
        <v>-0</v>
      </c>
    </row>
    <row r="1310" customFormat="false" ht="12.75" hidden="false" customHeight="false" outlineLevel="0" collapsed="false">
      <c r="C1310" s="272" t="n">
        <f aca="false">D1341+I1341</f>
        <v>0</v>
      </c>
      <c r="D1310" s="265"/>
      <c r="E1310" s="266"/>
      <c r="F1310" s="266"/>
      <c r="G1310" s="267"/>
      <c r="I1310" s="265"/>
      <c r="J1310" s="266"/>
      <c r="K1310" s="266"/>
      <c r="L1310" s="268"/>
      <c r="M1310" s="247" t="n">
        <f aca="false">M1309+1</f>
        <v>5</v>
      </c>
      <c r="N1310" s="175" t="str">
        <f aca="true">IF(D1310="","",xEURO(OFFSET(C1310,-M1310+1,0),E1310,OFFSET(C1310,-M1310+2,0),OFFSET(C1310,-M1310+2,0),OFFSET(C1310,-M1310+3,0)+AB1310,OFFSET(C1310,-M1310+4,0),0,1)*D1310)</f>
        <v/>
      </c>
      <c r="O1310" s="235" t="str">
        <f aca="true">IF(D1310="","",xEURO(OFFSET(C1310,-M1310+1,0),E1310,OFFSET(C1310,-M1310+2,0),OFFSET(C1310,-M1310+2,0),OFFSET(C1310,-M1310+3,0)+AB1310,OFFSET(C1310,-M1310+4,0),0,0))</f>
        <v/>
      </c>
      <c r="P1310" s="175" t="str">
        <f aca="false">IF(D1310="","",(O1310-F1310)*D1310*10)</f>
        <v/>
      </c>
      <c r="Q1310" s="175" t="str">
        <f aca="true">IF(D1310="","",xEURO(OFFSET(C1310,-M1310+1,0),E1310,OFFSET(C1310,-M1310+2,0),OFFSET(C1310,-M1310+2,0),OFFSET(C1310,-M1310+3,0)+AB1310,OFFSET(C1310,-M1310+4,0),0,2)/10*D1310)</f>
        <v/>
      </c>
      <c r="R1310" s="248" t="str">
        <f aca="true">IF(D1310="","",xEURO(OFFSET(C1310,-M1310+1,0),E1310,OFFSET(C1310,-M1310+2,0),OFFSET(C1310,-M1310+2,0),OFFSET(C1310,-M1310+3,0)+AB1310,OFFSET(C1310,-M1310+4,0),0,3)/100*D1310*10000)</f>
        <v/>
      </c>
      <c r="S1310" s="248" t="str">
        <f aca="true">IF(D1310="","",xEURO(OFFSET(C1310,-M1310+1,0),E1310,OFFSET(C1310,-M1310+2,0),OFFSET(C1310,-M1310+2,0),OFFSET(C1310,-M1310+3,0)+AB1310,OFFSET(C1310,-M1310+4,0),0,5)/365.25*D1310*10000)</f>
        <v/>
      </c>
      <c r="U1310" s="175" t="str">
        <f aca="true">IF(I1310="","",xEURO(OFFSET(C1310,-M1310+1,0),J1310,OFFSET(C1310,-M1310+2,0),OFFSET(C1310,-M1310+2,0),OFFSET(C1310,-M1310+3,0)+AC1310,OFFSET(C1310,-M1310+4,0),1,1)*I1310)</f>
        <v/>
      </c>
      <c r="V1310" s="235" t="str">
        <f aca="true">IF(I1310="","",xEURO(OFFSET(C1310,-M1310+1,0),J1310,OFFSET(C1310,-M1310+2,0),OFFSET(C1310,-M1310+2,0),OFFSET(C1310,-M1310+3,0)+AC1310,OFFSET(C1310,-M1310+4,0),1,0))</f>
        <v/>
      </c>
      <c r="W1310" s="175" t="str">
        <f aca="false">IF(I1310="","",(V1310-K1310)*I1310*10)</f>
        <v/>
      </c>
      <c r="X1310" s="175" t="str">
        <f aca="true">IF(I1310="","",xEURO(OFFSET(C1310,-M1310+1,0),J1310,OFFSET(C1310,-M1310+2,0),OFFSET(C1310,-M1310+2,0),OFFSET(C1310,-M1310+3,0)+AC1310,OFFSET(C1310,-M1310+4,0),1,2)/10*I1310)</f>
        <v/>
      </c>
      <c r="Y1310" s="248" t="str">
        <f aca="true">IF(I1310="","",xEURO(OFFSET(C1310,-M1310+1,0),J1310,OFFSET(C1310,-M1310+2,0),OFFSET(C1310,-M1310+2,0),OFFSET(C1310,-M1310+3,0)+AC1310,OFFSET(C1310,-M1310+4,0),1,3)/100*I1310*10000)</f>
        <v/>
      </c>
      <c r="Z1310" s="248" t="str">
        <f aca="true">IF(I1310="","",xEURO(OFFSET(C1310,-M1310+1,0),J1310,OFFSET(C1310,-M1310+2,0),OFFSET(C1310,-M1310+2,0),OFFSET(C1310,-M1310+3,0)+AC1310,OFFSET(C1310,-M1310+4,0),1,5)/365.25*I1310*10000)</f>
        <v/>
      </c>
      <c r="AB1310" s="249" t="str">
        <f aca="true">IF(D1310="","",xCalcSkew(OFFSET(C1310,-M1310,0),E1310-OFFSET(C1310,-M1310+1,0),b)/100)</f>
        <v/>
      </c>
      <c r="AC1310" s="249" t="str">
        <f aca="true">IF(I1310="","",xCalcSkew(OFFSET(C1310,-M1310,0),J1310-OFFSET(C1310,-M1310+1,0),b)/100)</f>
        <v/>
      </c>
      <c r="AE1310" s="0" t="n">
        <f aca="false">D1310*F1310*10000*-1</f>
        <v>-0</v>
      </c>
      <c r="AF1310" s="0" t="n">
        <f aca="false">I1310*K1310*10000*-1</f>
        <v>-0</v>
      </c>
      <c r="AG1310" s="0" t="n">
        <f aca="false">AE1310+AF1310</f>
        <v>-0</v>
      </c>
    </row>
    <row r="1311" customFormat="false" ht="12.75" hidden="false" customHeight="false" outlineLevel="0" collapsed="false">
      <c r="C1311" s="272" t="n">
        <f aca="false">N1341+U1341</f>
        <v>0</v>
      </c>
      <c r="D1311" s="265"/>
      <c r="E1311" s="266"/>
      <c r="F1311" s="266"/>
      <c r="G1311" s="267"/>
      <c r="I1311" s="265"/>
      <c r="J1311" s="266"/>
      <c r="K1311" s="266"/>
      <c r="L1311" s="268"/>
      <c r="M1311" s="247" t="n">
        <f aca="false">M1310+1</f>
        <v>6</v>
      </c>
      <c r="N1311" s="175" t="str">
        <f aca="true">IF(D1311="","",xEURO(OFFSET(C1311,-M1311+1,0),E1311,OFFSET(C1311,-M1311+2,0),OFFSET(C1311,-M1311+2,0),OFFSET(C1311,-M1311+3,0)+AB1311,OFFSET(C1311,-M1311+4,0),0,1)*D1311)</f>
        <v/>
      </c>
      <c r="O1311" s="235" t="str">
        <f aca="true">IF(D1311="","",xEURO(OFFSET(C1311,-M1311+1,0),E1311,OFFSET(C1311,-M1311+2,0),OFFSET(C1311,-M1311+2,0),OFFSET(C1311,-M1311+3,0)+AB1311,OFFSET(C1311,-M1311+4,0),0,0))</f>
        <v/>
      </c>
      <c r="P1311" s="175" t="str">
        <f aca="false">IF(D1311="","",(O1311-F1311)*D1311*10)</f>
        <v/>
      </c>
      <c r="Q1311" s="175" t="str">
        <f aca="true">IF(D1311="","",xEURO(OFFSET(C1311,-M1311+1,0),E1311,OFFSET(C1311,-M1311+2,0),OFFSET(C1311,-M1311+2,0),OFFSET(C1311,-M1311+3,0)+AB1311,OFFSET(C1311,-M1311+4,0),0,2)/10*D1311)</f>
        <v/>
      </c>
      <c r="R1311" s="248" t="str">
        <f aca="true">IF(D1311="","",xEURO(OFFSET(C1311,-M1311+1,0),E1311,OFFSET(C1311,-M1311+2,0),OFFSET(C1311,-M1311+2,0),OFFSET(C1311,-M1311+3,0)+AB1311,OFFSET(C1311,-M1311+4,0),0,3)/100*D1311*10000)</f>
        <v/>
      </c>
      <c r="S1311" s="248" t="str">
        <f aca="true">IF(D1311="","",xEURO(OFFSET(C1311,-M1311+1,0),E1311,OFFSET(C1311,-M1311+2,0),OFFSET(C1311,-M1311+2,0),OFFSET(C1311,-M1311+3,0)+AB1311,OFFSET(C1311,-M1311+4,0),0,5)/365.25*D1311*10000)</f>
        <v/>
      </c>
      <c r="U1311" s="175" t="str">
        <f aca="true">IF(I1311="","",xEURO(OFFSET(C1311,-M1311+1,0),J1311,OFFSET(C1311,-M1311+2,0),OFFSET(C1311,-M1311+2,0),OFFSET(C1311,-M1311+3,0)+AC1311,OFFSET(C1311,-M1311+4,0),1,1)*I1311)</f>
        <v/>
      </c>
      <c r="V1311" s="235" t="str">
        <f aca="true">IF(I1311="","",xEURO(OFFSET(C1311,-M1311+1,0),J1311,OFFSET(C1311,-M1311+2,0),OFFSET(C1311,-M1311+2,0),OFFSET(C1311,-M1311+3,0)+AC1311,OFFSET(C1311,-M1311+4,0),1,0))</f>
        <v/>
      </c>
      <c r="W1311" s="175" t="str">
        <f aca="false">IF(I1311="","",(V1311-K1311)*I1311*10)</f>
        <v/>
      </c>
      <c r="X1311" s="175" t="str">
        <f aca="true">IF(I1311="","",xEURO(OFFSET(C1311,-M1311+1,0),J1311,OFFSET(C1311,-M1311+2,0),OFFSET(C1311,-M1311+2,0),OFFSET(C1311,-M1311+3,0)+AC1311,OFFSET(C1311,-M1311+4,0),1,2)/10*I1311)</f>
        <v/>
      </c>
      <c r="Y1311" s="248" t="str">
        <f aca="true">IF(I1311="","",xEURO(OFFSET(C1311,-M1311+1,0),J1311,OFFSET(C1311,-M1311+2,0),OFFSET(C1311,-M1311+2,0),OFFSET(C1311,-M1311+3,0)+AC1311,OFFSET(C1311,-M1311+4,0),1,3)/100*I1311*10000)</f>
        <v/>
      </c>
      <c r="Z1311" s="248" t="str">
        <f aca="true">IF(I1311="","",xEURO(OFFSET(C1311,-M1311+1,0),J1311,OFFSET(C1311,-M1311+2,0),OFFSET(C1311,-M1311+2,0),OFFSET(C1311,-M1311+3,0)+AC1311,OFFSET(C1311,-M1311+4,0),1,5)/365.25*I1311*10000)</f>
        <v/>
      </c>
      <c r="AB1311" s="249" t="str">
        <f aca="true">IF(D1311="","",xCalcSkew(OFFSET(C1311,-M1311,0),E1311-OFFSET(C1311,-M1311+1,0),b)/100)</f>
        <v/>
      </c>
      <c r="AC1311" s="249" t="str">
        <f aca="true">IF(I1311="","",xCalcSkew(OFFSET(C1311,-M1311,0),J1311-OFFSET(C1311,-M1311+1,0),b)/100)</f>
        <v/>
      </c>
      <c r="AE1311" s="0" t="n">
        <f aca="false">D1311*F1311*10000*-1</f>
        <v>-0</v>
      </c>
      <c r="AF1311" s="0" t="n">
        <f aca="false">I1311*K1311*10000*-1</f>
        <v>-0</v>
      </c>
      <c r="AG1311" s="0" t="n">
        <f aca="false">AE1311+AF1311</f>
        <v>-0</v>
      </c>
    </row>
    <row r="1312" customFormat="false" ht="12.75" hidden="false" customHeight="false" outlineLevel="0" collapsed="false">
      <c r="C1312" s="273" t="n">
        <f aca="false">Q1341+X1341</f>
        <v>0</v>
      </c>
      <c r="D1312" s="265"/>
      <c r="E1312" s="266"/>
      <c r="F1312" s="266"/>
      <c r="G1312" s="267"/>
      <c r="I1312" s="265"/>
      <c r="J1312" s="266"/>
      <c r="K1312" s="266"/>
      <c r="L1312" s="268"/>
      <c r="M1312" s="247" t="n">
        <f aca="false">M1311+1</f>
        <v>7</v>
      </c>
      <c r="N1312" s="175" t="str">
        <f aca="true">IF(D1312="","",xEURO(OFFSET(C1312,-M1312+1,0),E1312,OFFSET(C1312,-M1312+2,0),OFFSET(C1312,-M1312+2,0),OFFSET(C1312,-M1312+3,0)+AB1312,OFFSET(C1312,-M1312+4,0),0,1)*D1312)</f>
        <v/>
      </c>
      <c r="O1312" s="235" t="str">
        <f aca="true">IF(D1312="","",xEURO(OFFSET(C1312,-M1312+1,0),E1312,OFFSET(C1312,-M1312+2,0),OFFSET(C1312,-M1312+2,0),OFFSET(C1312,-M1312+3,0)+AB1312,OFFSET(C1312,-M1312+4,0),0,0))</f>
        <v/>
      </c>
      <c r="P1312" s="175" t="str">
        <f aca="false">IF(D1312="","",(O1312-F1312)*D1312*10)</f>
        <v/>
      </c>
      <c r="Q1312" s="175" t="str">
        <f aca="true">IF(D1312="","",xEURO(OFFSET(C1312,-M1312+1,0),E1312,OFFSET(C1312,-M1312+2,0),OFFSET(C1312,-M1312+2,0),OFFSET(C1312,-M1312+3,0)+AB1312,OFFSET(C1312,-M1312+4,0),0,2)/10*D1312)</f>
        <v/>
      </c>
      <c r="R1312" s="248" t="str">
        <f aca="true">IF(D1312="","",xEURO(OFFSET(C1312,-M1312+1,0),E1312,OFFSET(C1312,-M1312+2,0),OFFSET(C1312,-M1312+2,0),OFFSET(C1312,-M1312+3,0)+AB1312,OFFSET(C1312,-M1312+4,0),0,3)/100*D1312*10000)</f>
        <v/>
      </c>
      <c r="S1312" s="248" t="str">
        <f aca="true">IF(D1312="","",xEURO(OFFSET(C1312,-M1312+1,0),E1312,OFFSET(C1312,-M1312+2,0),OFFSET(C1312,-M1312+2,0),OFFSET(C1312,-M1312+3,0)+AB1312,OFFSET(C1312,-M1312+4,0),0,5)/365.25*D1312*10000)</f>
        <v/>
      </c>
      <c r="U1312" s="175" t="str">
        <f aca="true">IF(I1312="","",xEURO(OFFSET(C1312,-M1312+1,0),J1312,OFFSET(C1312,-M1312+2,0),OFFSET(C1312,-M1312+2,0),OFFSET(C1312,-M1312+3,0)+AC1312,OFFSET(C1312,-M1312+4,0),1,1)*I1312)</f>
        <v/>
      </c>
      <c r="V1312" s="235" t="str">
        <f aca="true">IF(I1312="","",xEURO(OFFSET(C1312,-M1312+1,0),J1312,OFFSET(C1312,-M1312+2,0),OFFSET(C1312,-M1312+2,0),OFFSET(C1312,-M1312+3,0)+AC1312,OFFSET(C1312,-M1312+4,0),1,0))</f>
        <v/>
      </c>
      <c r="W1312" s="175" t="str">
        <f aca="false">IF(I1312="","",(V1312-K1312)*I1312*10)</f>
        <v/>
      </c>
      <c r="X1312" s="175" t="str">
        <f aca="true">IF(I1312="","",xEURO(OFFSET(C1312,-M1312+1,0),J1312,OFFSET(C1312,-M1312+2,0),OFFSET(C1312,-M1312+2,0),OFFSET(C1312,-M1312+3,0)+AC1312,OFFSET(C1312,-M1312+4,0),1,2)/10*I1312)</f>
        <v/>
      </c>
      <c r="Y1312" s="248" t="str">
        <f aca="true">IF(I1312="","",xEURO(OFFSET(C1312,-M1312+1,0),J1312,OFFSET(C1312,-M1312+2,0),OFFSET(C1312,-M1312+2,0),OFFSET(C1312,-M1312+3,0)+AC1312,OFFSET(C1312,-M1312+4,0),1,3)/100*I1312*10000)</f>
        <v/>
      </c>
      <c r="Z1312" s="248" t="str">
        <f aca="true">IF(I1312="","",xEURO(OFFSET(C1312,-M1312+1,0),J1312,OFFSET(C1312,-M1312+2,0),OFFSET(C1312,-M1312+2,0),OFFSET(C1312,-M1312+3,0)+AC1312,OFFSET(C1312,-M1312+4,0),1,5)/365.25*I1312*10000)</f>
        <v/>
      </c>
      <c r="AB1312" s="249" t="str">
        <f aca="true">IF(D1312="","",xCalcSkew(OFFSET(C1312,-M1312,0),E1312-OFFSET(C1312,-M1312+1,0),b)/100)</f>
        <v/>
      </c>
      <c r="AC1312" s="249" t="str">
        <f aca="true">IF(I1312="","",xCalcSkew(OFFSET(C1312,-M1312,0),J1312-OFFSET(C1312,-M1312+1,0),b)/100)</f>
        <v/>
      </c>
      <c r="AE1312" s="0" t="n">
        <f aca="false">D1312*F1312*10000*-1</f>
        <v>-0</v>
      </c>
      <c r="AF1312" s="0" t="n">
        <f aca="false">I1312*K1312*10000*-1</f>
        <v>-0</v>
      </c>
      <c r="AG1312" s="0" t="n">
        <f aca="false">AE1312+AF1312</f>
        <v>-0</v>
      </c>
    </row>
    <row r="1313" customFormat="false" ht="12.75" hidden="false" customHeight="false" outlineLevel="0" collapsed="false">
      <c r="C1313" s="272" t="n">
        <f aca="false">R1341+Y1341</f>
        <v>0</v>
      </c>
      <c r="D1313" s="265"/>
      <c r="E1313" s="266"/>
      <c r="F1313" s="266"/>
      <c r="G1313" s="267"/>
      <c r="I1313" s="265"/>
      <c r="J1313" s="266"/>
      <c r="K1313" s="266"/>
      <c r="L1313" s="268"/>
      <c r="M1313" s="247" t="n">
        <f aca="false">M1312+1</f>
        <v>8</v>
      </c>
      <c r="N1313" s="175" t="str">
        <f aca="true">IF(D1313="","",xEURO(OFFSET(C1313,-M1313+1,0),E1313,OFFSET(C1313,-M1313+2,0),OFFSET(C1313,-M1313+2,0),OFFSET(C1313,-M1313+3,0)+AB1313,OFFSET(C1313,-M1313+4,0),0,1)*D1313)</f>
        <v/>
      </c>
      <c r="O1313" s="235" t="str">
        <f aca="true">IF(D1313="","",xEURO(OFFSET(C1313,-M1313+1,0),E1313,OFFSET(C1313,-M1313+2,0),OFFSET(C1313,-M1313+2,0),OFFSET(C1313,-M1313+3,0)+AB1313,OFFSET(C1313,-M1313+4,0),0,0))</f>
        <v/>
      </c>
      <c r="P1313" s="175" t="str">
        <f aca="false">IF(D1313="","",(O1313-F1313)*D1313*10)</f>
        <v/>
      </c>
      <c r="Q1313" s="175" t="str">
        <f aca="true">IF(D1313="","",xEURO(OFFSET(C1313,-M1313+1,0),E1313,OFFSET(C1313,-M1313+2,0),OFFSET(C1313,-M1313+2,0),OFFSET(C1313,-M1313+3,0)+AB1313,OFFSET(C1313,-M1313+4,0),0,2)/10*D1313)</f>
        <v/>
      </c>
      <c r="R1313" s="248" t="str">
        <f aca="true">IF(D1313="","",xEURO(OFFSET(C1313,-M1313+1,0),E1313,OFFSET(C1313,-M1313+2,0),OFFSET(C1313,-M1313+2,0),OFFSET(C1313,-M1313+3,0)+AB1313,OFFSET(C1313,-M1313+4,0),0,3)/100*D1313*10000)</f>
        <v/>
      </c>
      <c r="S1313" s="248" t="str">
        <f aca="true">IF(D1313="","",xEURO(OFFSET(C1313,-M1313+1,0),E1313,OFFSET(C1313,-M1313+2,0),OFFSET(C1313,-M1313+2,0),OFFSET(C1313,-M1313+3,0)+AB1313,OFFSET(C1313,-M1313+4,0),0,5)/365.25*D1313*10000)</f>
        <v/>
      </c>
      <c r="U1313" s="175" t="str">
        <f aca="true">IF(I1313="","",xEURO(OFFSET(C1313,-M1313+1,0),J1313,OFFSET(C1313,-M1313+2,0),OFFSET(C1313,-M1313+2,0),OFFSET(C1313,-M1313+3,0)+AC1313,OFFSET(C1313,-M1313+4,0),1,1)*I1313)</f>
        <v/>
      </c>
      <c r="V1313" s="235" t="str">
        <f aca="true">IF(I1313="","",xEURO(OFFSET(C1313,-M1313+1,0),J1313,OFFSET(C1313,-M1313+2,0),OFFSET(C1313,-M1313+2,0),OFFSET(C1313,-M1313+3,0)+AC1313,OFFSET(C1313,-M1313+4,0),1,0))</f>
        <v/>
      </c>
      <c r="W1313" s="175" t="str">
        <f aca="false">IF(I1313="","",(V1313-K1313)*I1313*10)</f>
        <v/>
      </c>
      <c r="X1313" s="175" t="str">
        <f aca="true">IF(I1313="","",xEURO(OFFSET(C1313,-M1313+1,0),J1313,OFFSET(C1313,-M1313+2,0),OFFSET(C1313,-M1313+2,0),OFFSET(C1313,-M1313+3,0)+AC1313,OFFSET(C1313,-M1313+4,0),1,2)/10*I1313)</f>
        <v/>
      </c>
      <c r="Y1313" s="248" t="str">
        <f aca="true">IF(I1313="","",xEURO(OFFSET(C1313,-M1313+1,0),J1313,OFFSET(C1313,-M1313+2,0),OFFSET(C1313,-M1313+2,0),OFFSET(C1313,-M1313+3,0)+AC1313,OFFSET(C1313,-M1313+4,0),1,3)/100*I1313*10000)</f>
        <v/>
      </c>
      <c r="Z1313" s="248" t="str">
        <f aca="true">IF(I1313="","",xEURO(OFFSET(C1313,-M1313+1,0),J1313,OFFSET(C1313,-M1313+2,0),OFFSET(C1313,-M1313+2,0),OFFSET(C1313,-M1313+3,0)+AC1313,OFFSET(C1313,-M1313+4,0),1,5)/365.25*I1313*10000)</f>
        <v/>
      </c>
      <c r="AB1313" s="249" t="str">
        <f aca="true">IF(D1313="","",xCalcSkew(OFFSET(C1313,-M1313,0),E1313-OFFSET(C1313,-M1313+1,0),b)/100)</f>
        <v/>
      </c>
      <c r="AC1313" s="249" t="str">
        <f aca="true">IF(I1313="","",xCalcSkew(OFFSET(C1313,-M1313,0),J1313-OFFSET(C1313,-M1313+1,0),b)/100)</f>
        <v/>
      </c>
      <c r="AE1313" s="0" t="n">
        <f aca="false">D1313*F1313*10000*-1</f>
        <v>-0</v>
      </c>
      <c r="AF1313" s="0" t="n">
        <f aca="false">I1313*K1313*10000*-1</f>
        <v>-0</v>
      </c>
      <c r="AG1313" s="0" t="n">
        <f aca="false">AE1313+AF1313</f>
        <v>-0</v>
      </c>
    </row>
    <row r="1314" customFormat="false" ht="12.75" hidden="false" customHeight="false" outlineLevel="0" collapsed="false">
      <c r="C1314" s="272" t="n">
        <f aca="false">S1341+Z1341</f>
        <v>0</v>
      </c>
      <c r="D1314" s="265"/>
      <c r="E1314" s="266"/>
      <c r="F1314" s="266"/>
      <c r="G1314" s="267"/>
      <c r="I1314" s="265"/>
      <c r="J1314" s="266"/>
      <c r="K1314" s="266"/>
      <c r="L1314" s="268"/>
      <c r="M1314" s="247" t="n">
        <f aca="false">M1313+1</f>
        <v>9</v>
      </c>
      <c r="N1314" s="175" t="str">
        <f aca="true">IF(D1314="","",xEURO(OFFSET(C1314,-M1314+1,0),E1314,OFFSET(C1314,-M1314+2,0),OFFSET(C1314,-M1314+2,0),OFFSET(C1314,-M1314+3,0)+AB1314,OFFSET(C1314,-M1314+4,0),0,1)*D1314)</f>
        <v/>
      </c>
      <c r="O1314" s="235" t="str">
        <f aca="true">IF(D1314="","",xEURO(OFFSET(C1314,-M1314+1,0),E1314,OFFSET(C1314,-M1314+2,0),OFFSET(C1314,-M1314+2,0),OFFSET(C1314,-M1314+3,0)+AB1314,OFFSET(C1314,-M1314+4,0),0,0))</f>
        <v/>
      </c>
      <c r="P1314" s="175" t="str">
        <f aca="false">IF(D1314="","",(O1314-F1314)*D1314*10)</f>
        <v/>
      </c>
      <c r="Q1314" s="175" t="str">
        <f aca="true">IF(D1314="","",xEURO(OFFSET(C1314,-M1314+1,0),E1314,OFFSET(C1314,-M1314+2,0),OFFSET(C1314,-M1314+2,0),OFFSET(C1314,-M1314+3,0)+AB1314,OFFSET(C1314,-M1314+4,0),0,2)/10*D1314)</f>
        <v/>
      </c>
      <c r="R1314" s="248" t="str">
        <f aca="true">IF(D1314="","",xEURO(OFFSET(C1314,-M1314+1,0),E1314,OFFSET(C1314,-M1314+2,0),OFFSET(C1314,-M1314+2,0),OFFSET(C1314,-M1314+3,0)+AB1314,OFFSET(C1314,-M1314+4,0),0,3)/100*D1314*10000)</f>
        <v/>
      </c>
      <c r="S1314" s="248" t="str">
        <f aca="true">IF(D1314="","",xEURO(OFFSET(C1314,-M1314+1,0),E1314,OFFSET(C1314,-M1314+2,0),OFFSET(C1314,-M1314+2,0),OFFSET(C1314,-M1314+3,0)+AB1314,OFFSET(C1314,-M1314+4,0),0,5)/365.25*D1314*10000)</f>
        <v/>
      </c>
      <c r="U1314" s="175" t="str">
        <f aca="true">IF(I1314="","",xEURO(OFFSET(C1314,-M1314+1,0),J1314,OFFSET(C1314,-M1314+2,0),OFFSET(C1314,-M1314+2,0),OFFSET(C1314,-M1314+3,0)+AC1314,OFFSET(C1314,-M1314+4,0),1,1)*I1314)</f>
        <v/>
      </c>
      <c r="V1314" s="235" t="str">
        <f aca="true">IF(I1314="","",xEURO(OFFSET(C1314,-M1314+1,0),J1314,OFFSET(C1314,-M1314+2,0),OFFSET(C1314,-M1314+2,0),OFFSET(C1314,-M1314+3,0)+AC1314,OFFSET(C1314,-M1314+4,0),1,0))</f>
        <v/>
      </c>
      <c r="W1314" s="175" t="str">
        <f aca="false">IF(I1314="","",(V1314-K1314)*I1314*10)</f>
        <v/>
      </c>
      <c r="X1314" s="175" t="str">
        <f aca="true">IF(I1314="","",xEURO(OFFSET(C1314,-M1314+1,0),J1314,OFFSET(C1314,-M1314+2,0),OFFSET(C1314,-M1314+2,0),OFFSET(C1314,-M1314+3,0)+AC1314,OFFSET(C1314,-M1314+4,0),1,2)/10*I1314)</f>
        <v/>
      </c>
      <c r="Y1314" s="248" t="str">
        <f aca="true">IF(I1314="","",xEURO(OFFSET(C1314,-M1314+1,0),J1314,OFFSET(C1314,-M1314+2,0),OFFSET(C1314,-M1314+2,0),OFFSET(C1314,-M1314+3,0)+AC1314,OFFSET(C1314,-M1314+4,0),1,3)/100*I1314*10000)</f>
        <v/>
      </c>
      <c r="Z1314" s="248" t="str">
        <f aca="true">IF(I1314="","",xEURO(OFFSET(C1314,-M1314+1,0),J1314,OFFSET(C1314,-M1314+2,0),OFFSET(C1314,-M1314+2,0),OFFSET(C1314,-M1314+3,0)+AC1314,OFFSET(C1314,-M1314+4,0),1,5)/365.25*I1314*10000)</f>
        <v/>
      </c>
      <c r="AB1314" s="249" t="str">
        <f aca="true">IF(D1314="","",xCalcSkew(OFFSET(C1314,-M1314,0),E1314-OFFSET(C1314,-M1314+1,0),b)/100)</f>
        <v/>
      </c>
      <c r="AC1314" s="249" t="str">
        <f aca="true">IF(I1314="","",xCalcSkew(OFFSET(C1314,-M1314,0),J1314-OFFSET(C1314,-M1314+1,0),b)/100)</f>
        <v/>
      </c>
      <c r="AE1314" s="0" t="n">
        <f aca="false">D1314*F1314*10000*-1</f>
        <v>-0</v>
      </c>
      <c r="AF1314" s="0" t="n">
        <f aca="false">I1314*K1314*10000*-1</f>
        <v>-0</v>
      </c>
      <c r="AG1314" s="0" t="n">
        <f aca="false">AE1314+AF1314</f>
        <v>-0</v>
      </c>
    </row>
    <row r="1315" customFormat="false" ht="12.75" hidden="false" customHeight="false" outlineLevel="0" collapsed="false">
      <c r="C1315" s="272" t="n">
        <f aca="false">P1341+W1341</f>
        <v>0</v>
      </c>
      <c r="D1315" s="265"/>
      <c r="E1315" s="266"/>
      <c r="F1315" s="266"/>
      <c r="G1315" s="267"/>
      <c r="I1315" s="265"/>
      <c r="J1315" s="266"/>
      <c r="K1315" s="266"/>
      <c r="L1315" s="268"/>
      <c r="M1315" s="247" t="n">
        <f aca="false">M1314+1</f>
        <v>10</v>
      </c>
      <c r="N1315" s="175" t="str">
        <f aca="true">IF(D1315="","",xEURO(OFFSET(C1315,-M1315+1,0),E1315,OFFSET(C1315,-M1315+2,0),OFFSET(C1315,-M1315+2,0),OFFSET(C1315,-M1315+3,0)+AB1315,OFFSET(C1315,-M1315+4,0),0,1)*D1315)</f>
        <v/>
      </c>
      <c r="O1315" s="235" t="str">
        <f aca="true">IF(D1315="","",xEURO(OFFSET(C1315,-M1315+1,0),E1315,OFFSET(C1315,-M1315+2,0),OFFSET(C1315,-M1315+2,0),OFFSET(C1315,-M1315+3,0)+AB1315,OFFSET(C1315,-M1315+4,0),0,0))</f>
        <v/>
      </c>
      <c r="P1315" s="175" t="str">
        <f aca="false">IF(D1315="","",(O1315-F1315)*D1315*10)</f>
        <v/>
      </c>
      <c r="Q1315" s="175" t="str">
        <f aca="true">IF(D1315="","",xEURO(OFFSET(C1315,-M1315+1,0),E1315,OFFSET(C1315,-M1315+2,0),OFFSET(C1315,-M1315+2,0),OFFSET(C1315,-M1315+3,0)+AB1315,OFFSET(C1315,-M1315+4,0),0,2)/10*D1315)</f>
        <v/>
      </c>
      <c r="R1315" s="248" t="str">
        <f aca="true">IF(D1315="","",xEURO(OFFSET(C1315,-M1315+1,0),E1315,OFFSET(C1315,-M1315+2,0),OFFSET(C1315,-M1315+2,0),OFFSET(C1315,-M1315+3,0)+AB1315,OFFSET(C1315,-M1315+4,0),0,3)/100*D1315*10000)</f>
        <v/>
      </c>
      <c r="S1315" s="248" t="str">
        <f aca="true">IF(D1315="","",xEURO(OFFSET(C1315,-M1315+1,0),E1315,OFFSET(C1315,-M1315+2,0),OFFSET(C1315,-M1315+2,0),OFFSET(C1315,-M1315+3,0)+AB1315,OFFSET(C1315,-M1315+4,0),0,5)/365.25*D1315*10000)</f>
        <v/>
      </c>
      <c r="U1315" s="175" t="str">
        <f aca="true">IF(I1315="","",xEURO(OFFSET(C1315,-M1315+1,0),J1315,OFFSET(C1315,-M1315+2,0),OFFSET(C1315,-M1315+2,0),OFFSET(C1315,-M1315+3,0)+AC1315,OFFSET(C1315,-M1315+4,0),1,1)*I1315)</f>
        <v/>
      </c>
      <c r="V1315" s="235" t="str">
        <f aca="true">IF(I1315="","",xEURO(OFFSET(C1315,-M1315+1,0),J1315,OFFSET(C1315,-M1315+2,0),OFFSET(C1315,-M1315+2,0),OFFSET(C1315,-M1315+3,0)+AC1315,OFFSET(C1315,-M1315+4,0),1,0))</f>
        <v/>
      </c>
      <c r="W1315" s="175" t="str">
        <f aca="false">IF(I1315="","",(V1315-K1315)*I1315*10)</f>
        <v/>
      </c>
      <c r="X1315" s="175" t="str">
        <f aca="true">IF(I1315="","",xEURO(OFFSET(C1315,-M1315+1,0),J1315,OFFSET(C1315,-M1315+2,0),OFFSET(C1315,-M1315+2,0),OFFSET(C1315,-M1315+3,0)+AC1315,OFFSET(C1315,-M1315+4,0),1,2)/10*I1315)</f>
        <v/>
      </c>
      <c r="Y1315" s="248" t="str">
        <f aca="true">IF(I1315="","",xEURO(OFFSET(C1315,-M1315+1,0),J1315,OFFSET(C1315,-M1315+2,0),OFFSET(C1315,-M1315+2,0),OFFSET(C1315,-M1315+3,0)+AC1315,OFFSET(C1315,-M1315+4,0),1,3)/100*I1315*10000)</f>
        <v/>
      </c>
      <c r="Z1315" s="248" t="str">
        <f aca="true">IF(I1315="","",xEURO(OFFSET(C1315,-M1315+1,0),J1315,OFFSET(C1315,-M1315+2,0),OFFSET(C1315,-M1315+2,0),OFFSET(C1315,-M1315+3,0)+AC1315,OFFSET(C1315,-M1315+4,0),1,5)/365.25*I1315*10000)</f>
        <v/>
      </c>
      <c r="AB1315" s="249" t="str">
        <f aca="true">IF(D1315="","",xCalcSkew(OFFSET(C1315,-M1315,0),E1315-OFFSET(C1315,-M1315+1,0),b)/100)</f>
        <v/>
      </c>
      <c r="AC1315" s="249" t="str">
        <f aca="true">IF(I1315="","",xCalcSkew(OFFSET(C1315,-M1315,0),J1315-OFFSET(C1315,-M1315+1,0),b)/100)</f>
        <v/>
      </c>
      <c r="AE1315" s="0" t="n">
        <f aca="false">D1315*F1315*10000*-1</f>
        <v>-0</v>
      </c>
      <c r="AF1315" s="0" t="n">
        <f aca="false">I1315*K1315*10000*-1</f>
        <v>-0</v>
      </c>
      <c r="AG1315" s="0" t="n">
        <f aca="false">AE1315+AF1315</f>
        <v>-0</v>
      </c>
    </row>
    <row r="1316" customFormat="false" ht="12.75" hidden="false" customHeight="false" outlineLevel="0" collapsed="false">
      <c r="D1316" s="265"/>
      <c r="E1316" s="266"/>
      <c r="F1316" s="266"/>
      <c r="G1316" s="267"/>
      <c r="I1316" s="265"/>
      <c r="J1316" s="266"/>
      <c r="K1316" s="266"/>
      <c r="L1316" s="268"/>
      <c r="M1316" s="247" t="n">
        <f aca="false">M1315+1</f>
        <v>11</v>
      </c>
      <c r="N1316" s="175" t="str">
        <f aca="true">IF(D1316="","",xEURO(OFFSET(C1316,-M1316+1,0),E1316,OFFSET(C1316,-M1316+2,0),OFFSET(C1316,-M1316+2,0),OFFSET(C1316,-M1316+3,0)+AB1316,OFFSET(C1316,-M1316+4,0),0,1)*D1316)</f>
        <v/>
      </c>
      <c r="O1316" s="235" t="str">
        <f aca="true">IF(D1316="","",xEURO(OFFSET(C1316,-M1316+1,0),E1316,OFFSET(C1316,-M1316+2,0),OFFSET(C1316,-M1316+2,0),OFFSET(C1316,-M1316+3,0)+AB1316,OFFSET(C1316,-M1316+4,0),0,0))</f>
        <v/>
      </c>
      <c r="P1316" s="175" t="str">
        <f aca="false">IF(D1316="","",(O1316-F1316)*D1316*10)</f>
        <v/>
      </c>
      <c r="Q1316" s="175" t="str">
        <f aca="true">IF(D1316="","",xEURO(OFFSET(C1316,-M1316+1,0),E1316,OFFSET(C1316,-M1316+2,0),OFFSET(C1316,-M1316+2,0),OFFSET(C1316,-M1316+3,0)+AB1316,OFFSET(C1316,-M1316+4,0),0,2)/10*D1316)</f>
        <v/>
      </c>
      <c r="R1316" s="248" t="str">
        <f aca="true">IF(D1316="","",xEURO(OFFSET(C1316,-M1316+1,0),E1316,OFFSET(C1316,-M1316+2,0),OFFSET(C1316,-M1316+2,0),OFFSET(C1316,-M1316+3,0)+AB1316,OFFSET(C1316,-M1316+4,0),0,3)/100*D1316*10000)</f>
        <v/>
      </c>
      <c r="S1316" s="248" t="str">
        <f aca="true">IF(D1316="","",xEURO(OFFSET(C1316,-M1316+1,0),E1316,OFFSET(C1316,-M1316+2,0),OFFSET(C1316,-M1316+2,0),OFFSET(C1316,-M1316+3,0)+AB1316,OFFSET(C1316,-M1316+4,0),0,5)/365.25*D1316*10000)</f>
        <v/>
      </c>
      <c r="U1316" s="175" t="str">
        <f aca="true">IF(I1316="","",xEURO(OFFSET(C1316,-M1316+1,0),J1316,OFFSET(C1316,-M1316+2,0),OFFSET(C1316,-M1316+2,0),OFFSET(C1316,-M1316+3,0)+AC1316,OFFSET(C1316,-M1316+4,0),1,1)*I1316)</f>
        <v/>
      </c>
      <c r="V1316" s="235" t="str">
        <f aca="true">IF(I1316="","",xEURO(OFFSET(C1316,-M1316+1,0),J1316,OFFSET(C1316,-M1316+2,0),OFFSET(C1316,-M1316+2,0),OFFSET(C1316,-M1316+3,0)+AC1316,OFFSET(C1316,-M1316+4,0),1,0))</f>
        <v/>
      </c>
      <c r="W1316" s="175" t="str">
        <f aca="false">IF(I1316="","",(V1316-K1316)*I1316*10)</f>
        <v/>
      </c>
      <c r="X1316" s="175" t="str">
        <f aca="true">IF(I1316="","",xEURO(OFFSET(C1316,-M1316+1,0),J1316,OFFSET(C1316,-M1316+2,0),OFFSET(C1316,-M1316+2,0),OFFSET(C1316,-M1316+3,0)+AC1316,OFFSET(C1316,-M1316+4,0),1,2)/10*I1316)</f>
        <v/>
      </c>
      <c r="Y1316" s="248" t="str">
        <f aca="true">IF(I1316="","",xEURO(OFFSET(C1316,-M1316+1,0),J1316,OFFSET(C1316,-M1316+2,0),OFFSET(C1316,-M1316+2,0),OFFSET(C1316,-M1316+3,0)+AC1316,OFFSET(C1316,-M1316+4,0),1,3)/100*I1316*10000)</f>
        <v/>
      </c>
      <c r="Z1316" s="248" t="str">
        <f aca="true">IF(I1316="","",xEURO(OFFSET(C1316,-M1316+1,0),J1316,OFFSET(C1316,-M1316+2,0),OFFSET(C1316,-M1316+2,0),OFFSET(C1316,-M1316+3,0)+AC1316,OFFSET(C1316,-M1316+4,0),1,5)/365.25*I1316*10000)</f>
        <v/>
      </c>
      <c r="AB1316" s="249" t="str">
        <f aca="true">IF(D1316="","",xCalcSkew(OFFSET(C1316,-M1316,0),E1316-OFFSET(C1316,-M1316+1,0),b)/100)</f>
        <v/>
      </c>
      <c r="AC1316" s="249" t="str">
        <f aca="true">IF(I1316="","",xCalcSkew(OFFSET(C1316,-M1316,0),J1316-OFFSET(C1316,-M1316+1,0),b)/100)</f>
        <v/>
      </c>
      <c r="AE1316" s="0" t="n">
        <f aca="false">D1316*F1316*10000*-1</f>
        <v>-0</v>
      </c>
      <c r="AF1316" s="0" t="n">
        <f aca="false">I1316*K1316*10000*-1</f>
        <v>-0</v>
      </c>
      <c r="AG1316" s="0" t="n">
        <f aca="false">AE1316+AF1316</f>
        <v>-0</v>
      </c>
    </row>
    <row r="1317" customFormat="false" ht="12.75" hidden="false" customHeight="false" outlineLevel="0" collapsed="false">
      <c r="D1317" s="265"/>
      <c r="E1317" s="266"/>
      <c r="F1317" s="266"/>
      <c r="G1317" s="267"/>
      <c r="I1317" s="265"/>
      <c r="J1317" s="266"/>
      <c r="K1317" s="266"/>
      <c r="L1317" s="268"/>
      <c r="M1317" s="247" t="n">
        <f aca="false">M1316+1</f>
        <v>12</v>
      </c>
      <c r="N1317" s="175" t="str">
        <f aca="true">IF(D1317="","",xEURO(OFFSET(C1317,-M1317+1,0),E1317,OFFSET(C1317,-M1317+2,0),OFFSET(C1317,-M1317+2,0),OFFSET(C1317,-M1317+3,0)+AB1317,OFFSET(C1317,-M1317+4,0),0,1)*D1317)</f>
        <v/>
      </c>
      <c r="O1317" s="235" t="str">
        <f aca="true">IF(D1317="","",xEURO(OFFSET(C1317,-M1317+1,0),E1317,OFFSET(C1317,-M1317+2,0),OFFSET(C1317,-M1317+2,0),OFFSET(C1317,-M1317+3,0)+AB1317,OFFSET(C1317,-M1317+4,0),0,0))</f>
        <v/>
      </c>
      <c r="P1317" s="175" t="str">
        <f aca="false">IF(D1317="","",(O1317-F1317)*D1317*10)</f>
        <v/>
      </c>
      <c r="Q1317" s="175" t="str">
        <f aca="true">IF(D1317="","",xEURO(OFFSET(C1317,-M1317+1,0),E1317,OFFSET(C1317,-M1317+2,0),OFFSET(C1317,-M1317+2,0),OFFSET(C1317,-M1317+3,0)+AB1317,OFFSET(C1317,-M1317+4,0),0,2)/10*D1317)</f>
        <v/>
      </c>
      <c r="R1317" s="248" t="str">
        <f aca="true">IF(D1317="","",xEURO(OFFSET(C1317,-M1317+1,0),E1317,OFFSET(C1317,-M1317+2,0),OFFSET(C1317,-M1317+2,0),OFFSET(C1317,-M1317+3,0)+AB1317,OFFSET(C1317,-M1317+4,0),0,3)/100*D1317*10000)</f>
        <v/>
      </c>
      <c r="S1317" s="248" t="str">
        <f aca="true">IF(D1317="","",xEURO(OFFSET(C1317,-M1317+1,0),E1317,OFFSET(C1317,-M1317+2,0),OFFSET(C1317,-M1317+2,0),OFFSET(C1317,-M1317+3,0)+AB1317,OFFSET(C1317,-M1317+4,0),0,5)/365.25*D1317*10000)</f>
        <v/>
      </c>
      <c r="U1317" s="175" t="str">
        <f aca="true">IF(I1317="","",xEURO(OFFSET(C1317,-M1317+1,0),J1317,OFFSET(C1317,-M1317+2,0),OFFSET(C1317,-M1317+2,0),OFFSET(C1317,-M1317+3,0)+AC1317,OFFSET(C1317,-M1317+4,0),1,1)*I1317)</f>
        <v/>
      </c>
      <c r="V1317" s="235" t="str">
        <f aca="true">IF(I1317="","",xEURO(OFFSET(C1317,-M1317+1,0),J1317,OFFSET(C1317,-M1317+2,0),OFFSET(C1317,-M1317+2,0),OFFSET(C1317,-M1317+3,0)+AC1317,OFFSET(C1317,-M1317+4,0),1,0))</f>
        <v/>
      </c>
      <c r="W1317" s="175" t="str">
        <f aca="false">IF(I1317="","",(V1317-K1317)*I1317*10)</f>
        <v/>
      </c>
      <c r="X1317" s="175" t="str">
        <f aca="true">IF(I1317="","",xEURO(OFFSET(C1317,-M1317+1,0),J1317,OFFSET(C1317,-M1317+2,0),OFFSET(C1317,-M1317+2,0),OFFSET(C1317,-M1317+3,0)+AC1317,OFFSET(C1317,-M1317+4,0),1,2)/10*I1317)</f>
        <v/>
      </c>
      <c r="Y1317" s="248" t="str">
        <f aca="true">IF(I1317="","",xEURO(OFFSET(C1317,-M1317+1,0),J1317,OFFSET(C1317,-M1317+2,0),OFFSET(C1317,-M1317+2,0),OFFSET(C1317,-M1317+3,0)+AC1317,OFFSET(C1317,-M1317+4,0),1,3)/100*I1317*10000)</f>
        <v/>
      </c>
      <c r="Z1317" s="248" t="str">
        <f aca="true">IF(I1317="","",xEURO(OFFSET(C1317,-M1317+1,0),J1317,OFFSET(C1317,-M1317+2,0),OFFSET(C1317,-M1317+2,0),OFFSET(C1317,-M1317+3,0)+AC1317,OFFSET(C1317,-M1317+4,0),1,5)/365.25*I1317*10000)</f>
        <v/>
      </c>
      <c r="AB1317" s="249" t="str">
        <f aca="true">IF(D1317="","",xCalcSkew(OFFSET(C1317,-M1317,0),E1317-OFFSET(C1317,-M1317+1,0),b)/100)</f>
        <v/>
      </c>
      <c r="AC1317" s="249" t="str">
        <f aca="true">IF(I1317="","",xCalcSkew(OFFSET(C1317,-M1317,0),J1317-OFFSET(C1317,-M1317+1,0),b)/100)</f>
        <v/>
      </c>
      <c r="AE1317" s="0" t="n">
        <f aca="false">D1317*F1317*10000*-1</f>
        <v>-0</v>
      </c>
      <c r="AF1317" s="0" t="n">
        <f aca="false">I1317*K1317*10000*-1</f>
        <v>-0</v>
      </c>
      <c r="AG1317" s="0" t="n">
        <f aca="false">AE1317+AF1317</f>
        <v>-0</v>
      </c>
    </row>
    <row r="1318" customFormat="false" ht="12.75" hidden="false" customHeight="false" outlineLevel="0" collapsed="false">
      <c r="D1318" s="265"/>
      <c r="E1318" s="266"/>
      <c r="F1318" s="266"/>
      <c r="G1318" s="267"/>
      <c r="I1318" s="265"/>
      <c r="J1318" s="266"/>
      <c r="K1318" s="266"/>
      <c r="L1318" s="268"/>
      <c r="M1318" s="247" t="n">
        <f aca="false">M1317+1</f>
        <v>13</v>
      </c>
      <c r="N1318" s="175" t="str">
        <f aca="true">IF(D1318="","",xEURO(OFFSET(C1318,-M1318+1,0),E1318,OFFSET(C1318,-M1318+2,0),OFFSET(C1318,-M1318+2,0),OFFSET(C1318,-M1318+3,0)+AB1318,OFFSET(C1318,-M1318+4,0),0,1)*D1318)</f>
        <v/>
      </c>
      <c r="O1318" s="235" t="str">
        <f aca="true">IF(D1318="","",xEURO(OFFSET(C1318,-M1318+1,0),E1318,OFFSET(C1318,-M1318+2,0),OFFSET(C1318,-M1318+2,0),OFFSET(C1318,-M1318+3,0)+AB1318,OFFSET(C1318,-M1318+4,0),0,0))</f>
        <v/>
      </c>
      <c r="P1318" s="175" t="str">
        <f aca="false">IF(D1318="","",(O1318-F1318)*D1318*10)</f>
        <v/>
      </c>
      <c r="Q1318" s="175" t="str">
        <f aca="true">IF(D1318="","",xEURO(OFFSET(C1318,-M1318+1,0),E1318,OFFSET(C1318,-M1318+2,0),OFFSET(C1318,-M1318+2,0),OFFSET(C1318,-M1318+3,0)+AB1318,OFFSET(C1318,-M1318+4,0),0,2)/10*D1318)</f>
        <v/>
      </c>
      <c r="R1318" s="248" t="str">
        <f aca="true">IF(D1318="","",xEURO(OFFSET(C1318,-M1318+1,0),E1318,OFFSET(C1318,-M1318+2,0),OFFSET(C1318,-M1318+2,0),OFFSET(C1318,-M1318+3,0)+AB1318,OFFSET(C1318,-M1318+4,0),0,3)/100*D1318*10000)</f>
        <v/>
      </c>
      <c r="S1318" s="248" t="str">
        <f aca="true">IF(D1318="","",xEURO(OFFSET(C1318,-M1318+1,0),E1318,OFFSET(C1318,-M1318+2,0),OFFSET(C1318,-M1318+2,0),OFFSET(C1318,-M1318+3,0)+AB1318,OFFSET(C1318,-M1318+4,0),0,5)/365.25*D1318*10000)</f>
        <v/>
      </c>
      <c r="U1318" s="175" t="str">
        <f aca="true">IF(I1318="","",xEURO(OFFSET(C1318,-M1318+1,0),J1318,OFFSET(C1318,-M1318+2,0),OFFSET(C1318,-M1318+2,0),OFFSET(C1318,-M1318+3,0)+AC1318,OFFSET(C1318,-M1318+4,0),1,1)*I1318)</f>
        <v/>
      </c>
      <c r="V1318" s="235" t="str">
        <f aca="true">IF(I1318="","",xEURO(OFFSET(C1318,-M1318+1,0),J1318,OFFSET(C1318,-M1318+2,0),OFFSET(C1318,-M1318+2,0),OFFSET(C1318,-M1318+3,0)+AC1318,OFFSET(C1318,-M1318+4,0),1,0))</f>
        <v/>
      </c>
      <c r="W1318" s="175" t="str">
        <f aca="false">IF(I1318="","",(V1318-K1318)*I1318*10)</f>
        <v/>
      </c>
      <c r="X1318" s="175" t="str">
        <f aca="true">IF(I1318="","",xEURO(OFFSET(C1318,-M1318+1,0),J1318,OFFSET(C1318,-M1318+2,0),OFFSET(C1318,-M1318+2,0),OFFSET(C1318,-M1318+3,0)+AC1318,OFFSET(C1318,-M1318+4,0),1,2)/10*I1318)</f>
        <v/>
      </c>
      <c r="Y1318" s="248" t="str">
        <f aca="true">IF(I1318="","",xEURO(OFFSET(C1318,-M1318+1,0),J1318,OFFSET(C1318,-M1318+2,0),OFFSET(C1318,-M1318+2,0),OFFSET(C1318,-M1318+3,0)+AC1318,OFFSET(C1318,-M1318+4,0),1,3)/100*I1318*10000)</f>
        <v/>
      </c>
      <c r="Z1318" s="248" t="str">
        <f aca="true">IF(I1318="","",xEURO(OFFSET(C1318,-M1318+1,0),J1318,OFFSET(C1318,-M1318+2,0),OFFSET(C1318,-M1318+2,0),OFFSET(C1318,-M1318+3,0)+AC1318,OFFSET(C1318,-M1318+4,0),1,5)/365.25*I1318*10000)</f>
        <v/>
      </c>
      <c r="AB1318" s="249" t="str">
        <f aca="true">IF(D1318="","",xCalcSkew(OFFSET(C1318,-M1318,0),E1318-OFFSET(C1318,-M1318+1,0),b)/100)</f>
        <v/>
      </c>
      <c r="AC1318" s="249" t="str">
        <f aca="true">IF(I1318="","",xCalcSkew(OFFSET(C1318,-M1318,0),J1318-OFFSET(C1318,-M1318+1,0),b)/100)</f>
        <v/>
      </c>
      <c r="AE1318" s="0" t="n">
        <f aca="false">D1318*F1318*10000*-1</f>
        <v>-0</v>
      </c>
      <c r="AF1318" s="0" t="n">
        <f aca="false">I1318*K1318*10000*-1</f>
        <v>-0</v>
      </c>
      <c r="AG1318" s="0" t="n">
        <f aca="false">AE1318+AF1318</f>
        <v>-0</v>
      </c>
    </row>
    <row r="1319" customFormat="false" ht="12.75" hidden="false" customHeight="false" outlineLevel="0" collapsed="false">
      <c r="D1319" s="265"/>
      <c r="E1319" s="266"/>
      <c r="F1319" s="266"/>
      <c r="G1319" s="267"/>
      <c r="I1319" s="265"/>
      <c r="J1319" s="266"/>
      <c r="K1319" s="266"/>
      <c r="L1319" s="268"/>
      <c r="M1319" s="247" t="n">
        <f aca="false">M1318+1</f>
        <v>14</v>
      </c>
      <c r="N1319" s="175" t="str">
        <f aca="true">IF(D1319="","",xEURO(OFFSET(C1319,-M1319+1,0),E1319,OFFSET(C1319,-M1319+2,0),OFFSET(C1319,-M1319+2,0),OFFSET(C1319,-M1319+3,0)+AB1319,OFFSET(C1319,-M1319+4,0),0,1)*D1319)</f>
        <v/>
      </c>
      <c r="O1319" s="235" t="str">
        <f aca="true">IF(D1319="","",xEURO(OFFSET(C1319,-M1319+1,0),E1319,OFFSET(C1319,-M1319+2,0),OFFSET(C1319,-M1319+2,0),OFFSET(C1319,-M1319+3,0)+AB1319,OFFSET(C1319,-M1319+4,0),0,0))</f>
        <v/>
      </c>
      <c r="P1319" s="175" t="str">
        <f aca="false">IF(D1319="","",(O1319-F1319)*D1319*10)</f>
        <v/>
      </c>
      <c r="Q1319" s="175" t="str">
        <f aca="true">IF(D1319="","",xEURO(OFFSET(C1319,-M1319+1,0),E1319,OFFSET(C1319,-M1319+2,0),OFFSET(C1319,-M1319+2,0),OFFSET(C1319,-M1319+3,0)+AB1319,OFFSET(C1319,-M1319+4,0),0,2)/10*D1319)</f>
        <v/>
      </c>
      <c r="R1319" s="248" t="str">
        <f aca="true">IF(D1319="","",xEURO(OFFSET(C1319,-M1319+1,0),E1319,OFFSET(C1319,-M1319+2,0),OFFSET(C1319,-M1319+2,0),OFFSET(C1319,-M1319+3,0)+AB1319,OFFSET(C1319,-M1319+4,0),0,3)/100*D1319*10000)</f>
        <v/>
      </c>
      <c r="S1319" s="248" t="str">
        <f aca="true">IF(D1319="","",xEURO(OFFSET(C1319,-M1319+1,0),E1319,OFFSET(C1319,-M1319+2,0),OFFSET(C1319,-M1319+2,0),OFFSET(C1319,-M1319+3,0)+AB1319,OFFSET(C1319,-M1319+4,0),0,5)/365.25*D1319*10000)</f>
        <v/>
      </c>
      <c r="U1319" s="175" t="str">
        <f aca="true">IF(I1319="","",xEURO(OFFSET(C1319,-M1319+1,0),J1319,OFFSET(C1319,-M1319+2,0),OFFSET(C1319,-M1319+2,0),OFFSET(C1319,-M1319+3,0)+AC1319,OFFSET(C1319,-M1319+4,0),1,1)*I1319)</f>
        <v/>
      </c>
      <c r="V1319" s="235" t="str">
        <f aca="true">IF(I1319="","",xEURO(OFFSET(C1319,-M1319+1,0),J1319,OFFSET(C1319,-M1319+2,0),OFFSET(C1319,-M1319+2,0),OFFSET(C1319,-M1319+3,0)+AC1319,OFFSET(C1319,-M1319+4,0),1,0))</f>
        <v/>
      </c>
      <c r="W1319" s="175" t="str">
        <f aca="false">IF(I1319="","",(V1319-K1319)*I1319*10)</f>
        <v/>
      </c>
      <c r="X1319" s="175" t="str">
        <f aca="true">IF(I1319="","",xEURO(OFFSET(C1319,-M1319+1,0),J1319,OFFSET(C1319,-M1319+2,0),OFFSET(C1319,-M1319+2,0),OFFSET(C1319,-M1319+3,0)+AC1319,OFFSET(C1319,-M1319+4,0),1,2)/10*I1319)</f>
        <v/>
      </c>
      <c r="Y1319" s="248" t="str">
        <f aca="true">IF(I1319="","",xEURO(OFFSET(C1319,-M1319+1,0),J1319,OFFSET(C1319,-M1319+2,0),OFFSET(C1319,-M1319+2,0),OFFSET(C1319,-M1319+3,0)+AC1319,OFFSET(C1319,-M1319+4,0),1,3)/100*I1319*10000)</f>
        <v/>
      </c>
      <c r="Z1319" s="248" t="str">
        <f aca="true">IF(I1319="","",xEURO(OFFSET(C1319,-M1319+1,0),J1319,OFFSET(C1319,-M1319+2,0),OFFSET(C1319,-M1319+2,0),OFFSET(C1319,-M1319+3,0)+AC1319,OFFSET(C1319,-M1319+4,0),1,5)/365.25*I1319*10000)</f>
        <v/>
      </c>
      <c r="AB1319" s="249" t="str">
        <f aca="true">IF(D1319="","",xCalcSkew(OFFSET(C1319,-M1319,0),E1319-OFFSET(C1319,-M1319+1,0),b)/100)</f>
        <v/>
      </c>
      <c r="AC1319" s="249" t="str">
        <f aca="true">IF(I1319="","",xCalcSkew(OFFSET(C1319,-M1319,0),J1319-OFFSET(C1319,-M1319+1,0),b)/100)</f>
        <v/>
      </c>
      <c r="AE1319" s="0" t="n">
        <f aca="false">D1319*F1319*10000*-1</f>
        <v>-0</v>
      </c>
      <c r="AF1319" s="0" t="n">
        <f aca="false">I1319*K1319*10000*-1</f>
        <v>-0</v>
      </c>
      <c r="AG1319" s="0" t="n">
        <f aca="false">AE1319+AF1319</f>
        <v>-0</v>
      </c>
    </row>
    <row r="1320" customFormat="false" ht="12.75" hidden="false" customHeight="false" outlineLevel="0" collapsed="false">
      <c r="D1320" s="265"/>
      <c r="E1320" s="266"/>
      <c r="F1320" s="266"/>
      <c r="G1320" s="267"/>
      <c r="I1320" s="265"/>
      <c r="J1320" s="266"/>
      <c r="K1320" s="266"/>
      <c r="L1320" s="268"/>
      <c r="M1320" s="247" t="n">
        <f aca="false">M1319+1</f>
        <v>15</v>
      </c>
      <c r="N1320" s="175" t="str">
        <f aca="true">IF(D1320="","",xEURO(OFFSET(C1320,-M1320+1,0),E1320,OFFSET(C1320,-M1320+2,0),OFFSET(C1320,-M1320+2,0),OFFSET(C1320,-M1320+3,0)+AB1320,OFFSET(C1320,-M1320+4,0),0,1)*D1320)</f>
        <v/>
      </c>
      <c r="O1320" s="235" t="str">
        <f aca="true">IF(D1320="","",xEURO(OFFSET(C1320,-M1320+1,0),E1320,OFFSET(C1320,-M1320+2,0),OFFSET(C1320,-M1320+2,0),OFFSET(C1320,-M1320+3,0)+AB1320,OFFSET(C1320,-M1320+4,0),0,0))</f>
        <v/>
      </c>
      <c r="P1320" s="175" t="str">
        <f aca="false">IF(D1320="","",(O1320-F1320)*D1320*10)</f>
        <v/>
      </c>
      <c r="Q1320" s="175" t="str">
        <f aca="true">IF(D1320="","",xEURO(OFFSET(C1320,-M1320+1,0),E1320,OFFSET(C1320,-M1320+2,0),OFFSET(C1320,-M1320+2,0),OFFSET(C1320,-M1320+3,0)+AB1320,OFFSET(C1320,-M1320+4,0),0,2)/10*D1320)</f>
        <v/>
      </c>
      <c r="R1320" s="248" t="str">
        <f aca="true">IF(D1320="","",xEURO(OFFSET(C1320,-M1320+1,0),E1320,OFFSET(C1320,-M1320+2,0),OFFSET(C1320,-M1320+2,0),OFFSET(C1320,-M1320+3,0)+AB1320,OFFSET(C1320,-M1320+4,0),0,3)/100*D1320*10000)</f>
        <v/>
      </c>
      <c r="S1320" s="248" t="str">
        <f aca="true">IF(D1320="","",xEURO(OFFSET(C1320,-M1320+1,0),E1320,OFFSET(C1320,-M1320+2,0),OFFSET(C1320,-M1320+2,0),OFFSET(C1320,-M1320+3,0)+AB1320,OFFSET(C1320,-M1320+4,0),0,5)/365.25*D1320*10000)</f>
        <v/>
      </c>
      <c r="U1320" s="175" t="str">
        <f aca="true">IF(I1320="","",xEURO(OFFSET(C1320,-M1320+1,0),J1320,OFFSET(C1320,-M1320+2,0),OFFSET(C1320,-M1320+2,0),OFFSET(C1320,-M1320+3,0)+AC1320,OFFSET(C1320,-M1320+4,0),1,1)*I1320)</f>
        <v/>
      </c>
      <c r="V1320" s="235" t="str">
        <f aca="true">IF(I1320="","",xEURO(OFFSET(C1320,-M1320+1,0),J1320,OFFSET(C1320,-M1320+2,0),OFFSET(C1320,-M1320+2,0),OFFSET(C1320,-M1320+3,0)+AC1320,OFFSET(C1320,-M1320+4,0),1,0))</f>
        <v/>
      </c>
      <c r="W1320" s="175" t="str">
        <f aca="false">IF(I1320="","",(V1320-K1320)*I1320*10)</f>
        <v/>
      </c>
      <c r="X1320" s="175" t="str">
        <f aca="true">IF(I1320="","",xEURO(OFFSET(C1320,-M1320+1,0),J1320,OFFSET(C1320,-M1320+2,0),OFFSET(C1320,-M1320+2,0),OFFSET(C1320,-M1320+3,0)+AC1320,OFFSET(C1320,-M1320+4,0),1,2)/10*I1320)</f>
        <v/>
      </c>
      <c r="Y1320" s="248" t="str">
        <f aca="true">IF(I1320="","",xEURO(OFFSET(C1320,-M1320+1,0),J1320,OFFSET(C1320,-M1320+2,0),OFFSET(C1320,-M1320+2,0),OFFSET(C1320,-M1320+3,0)+AC1320,OFFSET(C1320,-M1320+4,0),1,3)/100*I1320*10000)</f>
        <v/>
      </c>
      <c r="Z1320" s="248" t="str">
        <f aca="true">IF(I1320="","",xEURO(OFFSET(C1320,-M1320+1,0),J1320,OFFSET(C1320,-M1320+2,0),OFFSET(C1320,-M1320+2,0),OFFSET(C1320,-M1320+3,0)+AC1320,OFFSET(C1320,-M1320+4,0),1,5)/365.25*I1320*10000)</f>
        <v/>
      </c>
      <c r="AB1320" s="249" t="str">
        <f aca="true">IF(D1320="","",xCalcSkew(OFFSET(C1320,-M1320,0),E1320-OFFSET(C1320,-M1320+1,0),b)/100)</f>
        <v/>
      </c>
      <c r="AC1320" s="249" t="str">
        <f aca="true">IF(I1320="","",xCalcSkew(OFFSET(C1320,-M1320,0),J1320-OFFSET(C1320,-M1320+1,0),b)/100)</f>
        <v/>
      </c>
      <c r="AE1320" s="0" t="n">
        <f aca="false">D1320*F1320*10000*-1</f>
        <v>-0</v>
      </c>
      <c r="AF1320" s="0" t="n">
        <f aca="false">I1320*K1320*10000*-1</f>
        <v>-0</v>
      </c>
      <c r="AG1320" s="0" t="n">
        <f aca="false">AE1320+AF1320</f>
        <v>-0</v>
      </c>
    </row>
    <row r="1321" customFormat="false" ht="12.75" hidden="false" customHeight="false" outlineLevel="0" collapsed="false">
      <c r="D1321" s="265"/>
      <c r="E1321" s="266"/>
      <c r="F1321" s="266"/>
      <c r="G1321" s="267"/>
      <c r="I1321" s="265"/>
      <c r="J1321" s="266"/>
      <c r="K1321" s="266"/>
      <c r="L1321" s="268"/>
      <c r="M1321" s="247" t="n">
        <f aca="false">M1320+1</f>
        <v>16</v>
      </c>
      <c r="N1321" s="175" t="str">
        <f aca="true">IF(D1321="","",xEURO(OFFSET(C1321,-M1321+1,0),E1321,OFFSET(C1321,-M1321+2,0),OFFSET(C1321,-M1321+2,0),OFFSET(C1321,-M1321+3,0)+AB1321,OFFSET(C1321,-M1321+4,0),0,1)*D1321)</f>
        <v/>
      </c>
      <c r="O1321" s="235" t="str">
        <f aca="true">IF(D1321="","",xEURO(OFFSET(C1321,-M1321+1,0),E1321,OFFSET(C1321,-M1321+2,0),OFFSET(C1321,-M1321+2,0),OFFSET(C1321,-M1321+3,0)+AB1321,OFFSET(C1321,-M1321+4,0),0,0))</f>
        <v/>
      </c>
      <c r="P1321" s="175" t="str">
        <f aca="false">IF(D1321="","",(O1321-F1321)*D1321*10)</f>
        <v/>
      </c>
      <c r="Q1321" s="175" t="str">
        <f aca="true">IF(D1321="","",xEURO(OFFSET(C1321,-M1321+1,0),E1321,OFFSET(C1321,-M1321+2,0),OFFSET(C1321,-M1321+2,0),OFFSET(C1321,-M1321+3,0)+AB1321,OFFSET(C1321,-M1321+4,0),0,2)/10*D1321)</f>
        <v/>
      </c>
      <c r="R1321" s="248" t="str">
        <f aca="true">IF(D1321="","",xEURO(OFFSET(C1321,-M1321+1,0),E1321,OFFSET(C1321,-M1321+2,0),OFFSET(C1321,-M1321+2,0),OFFSET(C1321,-M1321+3,0)+AB1321,OFFSET(C1321,-M1321+4,0),0,3)/100*D1321*10000)</f>
        <v/>
      </c>
      <c r="S1321" s="248" t="str">
        <f aca="true">IF(D1321="","",xEURO(OFFSET(C1321,-M1321+1,0),E1321,OFFSET(C1321,-M1321+2,0),OFFSET(C1321,-M1321+2,0),OFFSET(C1321,-M1321+3,0)+AB1321,OFFSET(C1321,-M1321+4,0),0,5)/365.25*D1321*10000)</f>
        <v/>
      </c>
      <c r="U1321" s="175" t="str">
        <f aca="true">IF(I1321="","",xEURO(OFFSET(C1321,-M1321+1,0),J1321,OFFSET(C1321,-M1321+2,0),OFFSET(C1321,-M1321+2,0),OFFSET(C1321,-M1321+3,0)+AC1321,OFFSET(C1321,-M1321+4,0),1,1)*I1321)</f>
        <v/>
      </c>
      <c r="V1321" s="235" t="str">
        <f aca="true">IF(I1321="","",xEURO(OFFSET(C1321,-M1321+1,0),J1321,OFFSET(C1321,-M1321+2,0),OFFSET(C1321,-M1321+2,0),OFFSET(C1321,-M1321+3,0)+AC1321,OFFSET(C1321,-M1321+4,0),1,0))</f>
        <v/>
      </c>
      <c r="W1321" s="175" t="str">
        <f aca="false">IF(I1321="","",(V1321-K1321)*I1321*10)</f>
        <v/>
      </c>
      <c r="X1321" s="175" t="str">
        <f aca="true">IF(I1321="","",xEURO(OFFSET(C1321,-M1321+1,0),J1321,OFFSET(C1321,-M1321+2,0),OFFSET(C1321,-M1321+2,0),OFFSET(C1321,-M1321+3,0)+AC1321,OFFSET(C1321,-M1321+4,0),1,2)/10*I1321)</f>
        <v/>
      </c>
      <c r="Y1321" s="248" t="str">
        <f aca="true">IF(I1321="","",xEURO(OFFSET(C1321,-M1321+1,0),J1321,OFFSET(C1321,-M1321+2,0),OFFSET(C1321,-M1321+2,0),OFFSET(C1321,-M1321+3,0)+AC1321,OFFSET(C1321,-M1321+4,0),1,3)/100*I1321*10000)</f>
        <v/>
      </c>
      <c r="Z1321" s="248" t="str">
        <f aca="true">IF(I1321="","",xEURO(OFFSET(C1321,-M1321+1,0),J1321,OFFSET(C1321,-M1321+2,0),OFFSET(C1321,-M1321+2,0),OFFSET(C1321,-M1321+3,0)+AC1321,OFFSET(C1321,-M1321+4,0),1,5)/365.25*I1321*10000)</f>
        <v/>
      </c>
      <c r="AB1321" s="249" t="str">
        <f aca="true">IF(D1321="","",xCalcSkew(OFFSET(C1321,-M1321,0),E1321-OFFSET(C1321,-M1321+1,0),b)/100)</f>
        <v/>
      </c>
      <c r="AC1321" s="249" t="str">
        <f aca="true">IF(I1321="","",xCalcSkew(OFFSET(C1321,-M1321,0),J1321-OFFSET(C1321,-M1321+1,0),b)/100)</f>
        <v/>
      </c>
      <c r="AE1321" s="0" t="n">
        <f aca="false">D1321*F1321*10000*-1</f>
        <v>-0</v>
      </c>
      <c r="AF1321" s="0" t="n">
        <f aca="false">I1321*K1321*10000*-1</f>
        <v>-0</v>
      </c>
      <c r="AG1321" s="0" t="n">
        <f aca="false">AE1321+AF1321</f>
        <v>-0</v>
      </c>
    </row>
    <row r="1322" customFormat="false" ht="12.75" hidden="false" customHeight="false" outlineLevel="0" collapsed="false">
      <c r="D1322" s="265"/>
      <c r="E1322" s="266"/>
      <c r="F1322" s="266"/>
      <c r="G1322" s="267"/>
      <c r="I1322" s="265"/>
      <c r="J1322" s="266"/>
      <c r="K1322" s="266"/>
      <c r="L1322" s="268"/>
      <c r="M1322" s="247" t="n">
        <f aca="false">M1321+1</f>
        <v>17</v>
      </c>
      <c r="N1322" s="175" t="str">
        <f aca="true">IF(D1322="","",xEURO(OFFSET(C1322,-M1322+1,0),E1322,OFFSET(C1322,-M1322+2,0),OFFSET(C1322,-M1322+2,0),OFFSET(C1322,-M1322+3,0)+AB1322,OFFSET(C1322,-M1322+4,0),0,1)*D1322)</f>
        <v/>
      </c>
      <c r="O1322" s="235" t="str">
        <f aca="true">IF(D1322="","",xEURO(OFFSET(C1322,-M1322+1,0),E1322,OFFSET(C1322,-M1322+2,0),OFFSET(C1322,-M1322+2,0),OFFSET(C1322,-M1322+3,0)+AB1322,OFFSET(C1322,-M1322+4,0),0,0))</f>
        <v/>
      </c>
      <c r="P1322" s="175" t="str">
        <f aca="false">IF(D1322="","",(O1322-F1322)*D1322*10)</f>
        <v/>
      </c>
      <c r="Q1322" s="175" t="str">
        <f aca="true">IF(D1322="","",xEURO(OFFSET(C1322,-M1322+1,0),E1322,OFFSET(C1322,-M1322+2,0),OFFSET(C1322,-M1322+2,0),OFFSET(C1322,-M1322+3,0)+AB1322,OFFSET(C1322,-M1322+4,0),0,2)/10*D1322)</f>
        <v/>
      </c>
      <c r="R1322" s="248" t="str">
        <f aca="true">IF(D1322="","",xEURO(OFFSET(C1322,-M1322+1,0),E1322,OFFSET(C1322,-M1322+2,0),OFFSET(C1322,-M1322+2,0),OFFSET(C1322,-M1322+3,0)+AB1322,OFFSET(C1322,-M1322+4,0),0,3)/100*D1322*10000)</f>
        <v/>
      </c>
      <c r="S1322" s="248" t="str">
        <f aca="true">IF(D1322="","",xEURO(OFFSET(C1322,-M1322+1,0),E1322,OFFSET(C1322,-M1322+2,0),OFFSET(C1322,-M1322+2,0),OFFSET(C1322,-M1322+3,0)+AB1322,OFFSET(C1322,-M1322+4,0),0,5)/365.25*D1322*10000)</f>
        <v/>
      </c>
      <c r="U1322" s="175" t="str">
        <f aca="true">IF(I1322="","",xEURO(OFFSET(C1322,-M1322+1,0),J1322,OFFSET(C1322,-M1322+2,0),OFFSET(C1322,-M1322+2,0),OFFSET(C1322,-M1322+3,0)+AC1322,OFFSET(C1322,-M1322+4,0),1,1)*I1322)</f>
        <v/>
      </c>
      <c r="V1322" s="235" t="str">
        <f aca="true">IF(I1322="","",xEURO(OFFSET(C1322,-M1322+1,0),J1322,OFFSET(C1322,-M1322+2,0),OFFSET(C1322,-M1322+2,0),OFFSET(C1322,-M1322+3,0)+AC1322,OFFSET(C1322,-M1322+4,0),1,0))</f>
        <v/>
      </c>
      <c r="W1322" s="175" t="str">
        <f aca="false">IF(I1322="","",(V1322-K1322)*I1322*10)</f>
        <v/>
      </c>
      <c r="X1322" s="175" t="str">
        <f aca="true">IF(I1322="","",xEURO(OFFSET(C1322,-M1322+1,0),J1322,OFFSET(C1322,-M1322+2,0),OFFSET(C1322,-M1322+2,0),OFFSET(C1322,-M1322+3,0)+AC1322,OFFSET(C1322,-M1322+4,0),1,2)/10*I1322)</f>
        <v/>
      </c>
      <c r="Y1322" s="248" t="str">
        <f aca="true">IF(I1322="","",xEURO(OFFSET(C1322,-M1322+1,0),J1322,OFFSET(C1322,-M1322+2,0),OFFSET(C1322,-M1322+2,0),OFFSET(C1322,-M1322+3,0)+AC1322,OFFSET(C1322,-M1322+4,0),1,3)/100*I1322*10000)</f>
        <v/>
      </c>
      <c r="Z1322" s="248" t="str">
        <f aca="true">IF(I1322="","",xEURO(OFFSET(C1322,-M1322+1,0),J1322,OFFSET(C1322,-M1322+2,0),OFFSET(C1322,-M1322+2,0),OFFSET(C1322,-M1322+3,0)+AC1322,OFFSET(C1322,-M1322+4,0),1,5)/365.25*I1322*10000)</f>
        <v/>
      </c>
      <c r="AB1322" s="249" t="str">
        <f aca="true">IF(D1322="","",xCalcSkew(OFFSET(C1322,-M1322,0),E1322-OFFSET(C1322,-M1322+1,0),b)/100)</f>
        <v/>
      </c>
      <c r="AC1322" s="249" t="str">
        <f aca="true">IF(I1322="","",xCalcSkew(OFFSET(C1322,-M1322,0),J1322-OFFSET(C1322,-M1322+1,0),b)/100)</f>
        <v/>
      </c>
      <c r="AE1322" s="0" t="n">
        <f aca="false">D1322*F1322*10000*-1</f>
        <v>-0</v>
      </c>
      <c r="AF1322" s="0" t="n">
        <f aca="false">I1322*K1322*10000*-1</f>
        <v>-0</v>
      </c>
      <c r="AG1322" s="0" t="n">
        <f aca="false">AE1322+AF1322</f>
        <v>-0</v>
      </c>
    </row>
    <row r="1323" customFormat="false" ht="12.75" hidden="false" customHeight="false" outlineLevel="0" collapsed="false">
      <c r="D1323" s="265"/>
      <c r="E1323" s="266"/>
      <c r="F1323" s="266"/>
      <c r="G1323" s="267"/>
      <c r="I1323" s="265"/>
      <c r="J1323" s="266"/>
      <c r="K1323" s="266"/>
      <c r="L1323" s="268"/>
      <c r="M1323" s="247" t="n">
        <f aca="false">M1322+1</f>
        <v>18</v>
      </c>
      <c r="N1323" s="175" t="str">
        <f aca="true">IF(D1323="","",xEURO(OFFSET(C1323,-M1323+1,0),E1323,OFFSET(C1323,-M1323+2,0),OFFSET(C1323,-M1323+2,0),OFFSET(C1323,-M1323+3,0)+AB1323,OFFSET(C1323,-M1323+4,0),0,1)*D1323)</f>
        <v/>
      </c>
      <c r="O1323" s="235" t="str">
        <f aca="true">IF(D1323="","",xEURO(OFFSET(C1323,-M1323+1,0),E1323,OFFSET(C1323,-M1323+2,0),OFFSET(C1323,-M1323+2,0),OFFSET(C1323,-M1323+3,0)+AB1323,OFFSET(C1323,-M1323+4,0),0,0))</f>
        <v/>
      </c>
      <c r="P1323" s="175" t="str">
        <f aca="false">IF(D1323="","",(O1323-F1323)*D1323*10)</f>
        <v/>
      </c>
      <c r="Q1323" s="175" t="str">
        <f aca="true">IF(D1323="","",xEURO(OFFSET(C1323,-M1323+1,0),E1323,OFFSET(C1323,-M1323+2,0),OFFSET(C1323,-M1323+2,0),OFFSET(C1323,-M1323+3,0)+AB1323,OFFSET(C1323,-M1323+4,0),0,2)/10*D1323)</f>
        <v/>
      </c>
      <c r="R1323" s="248" t="str">
        <f aca="true">IF(D1323="","",xEURO(OFFSET(C1323,-M1323+1,0),E1323,OFFSET(C1323,-M1323+2,0),OFFSET(C1323,-M1323+2,0),OFFSET(C1323,-M1323+3,0)+AB1323,OFFSET(C1323,-M1323+4,0),0,3)/100*D1323*10000)</f>
        <v/>
      </c>
      <c r="S1323" s="248" t="str">
        <f aca="true">IF(D1323="","",xEURO(OFFSET(C1323,-M1323+1,0),E1323,OFFSET(C1323,-M1323+2,0),OFFSET(C1323,-M1323+2,0),OFFSET(C1323,-M1323+3,0)+AB1323,OFFSET(C1323,-M1323+4,0),0,5)/365.25*D1323*10000)</f>
        <v/>
      </c>
      <c r="U1323" s="175" t="str">
        <f aca="true">IF(I1323="","",xEURO(OFFSET(C1323,-M1323+1,0),J1323,OFFSET(C1323,-M1323+2,0),OFFSET(C1323,-M1323+2,0),OFFSET(C1323,-M1323+3,0)+AC1323,OFFSET(C1323,-M1323+4,0),1,1)*I1323)</f>
        <v/>
      </c>
      <c r="V1323" s="235" t="str">
        <f aca="true">IF(I1323="","",xEURO(OFFSET(C1323,-M1323+1,0),J1323,OFFSET(C1323,-M1323+2,0),OFFSET(C1323,-M1323+2,0),OFFSET(C1323,-M1323+3,0)+AC1323,OFFSET(C1323,-M1323+4,0),1,0))</f>
        <v/>
      </c>
      <c r="W1323" s="175" t="str">
        <f aca="false">IF(I1323="","",(V1323-K1323)*I1323*10)</f>
        <v/>
      </c>
      <c r="X1323" s="175" t="str">
        <f aca="true">IF(I1323="","",xEURO(OFFSET(C1323,-M1323+1,0),J1323,OFFSET(C1323,-M1323+2,0),OFFSET(C1323,-M1323+2,0),OFFSET(C1323,-M1323+3,0)+AC1323,OFFSET(C1323,-M1323+4,0),1,2)/10*I1323)</f>
        <v/>
      </c>
      <c r="Y1323" s="248" t="str">
        <f aca="true">IF(I1323="","",xEURO(OFFSET(C1323,-M1323+1,0),J1323,OFFSET(C1323,-M1323+2,0),OFFSET(C1323,-M1323+2,0),OFFSET(C1323,-M1323+3,0)+AC1323,OFFSET(C1323,-M1323+4,0),1,3)/100*I1323*10000)</f>
        <v/>
      </c>
      <c r="Z1323" s="248" t="str">
        <f aca="true">IF(I1323="","",xEURO(OFFSET(C1323,-M1323+1,0),J1323,OFFSET(C1323,-M1323+2,0),OFFSET(C1323,-M1323+2,0),OFFSET(C1323,-M1323+3,0)+AC1323,OFFSET(C1323,-M1323+4,0),1,5)/365.25*I1323*10000)</f>
        <v/>
      </c>
      <c r="AB1323" s="249" t="str">
        <f aca="true">IF(D1323="","",xCalcSkew(OFFSET(C1323,-M1323,0),E1323-OFFSET(C1323,-M1323+1,0),b)/100)</f>
        <v/>
      </c>
      <c r="AC1323" s="249" t="str">
        <f aca="true">IF(I1323="","",xCalcSkew(OFFSET(C1323,-M1323,0),J1323-OFFSET(C1323,-M1323+1,0),b)/100)</f>
        <v/>
      </c>
      <c r="AE1323" s="0" t="n">
        <f aca="false">D1323*F1323*10000*-1</f>
        <v>-0</v>
      </c>
      <c r="AF1323" s="0" t="n">
        <f aca="false">I1323*K1323*10000*-1</f>
        <v>-0</v>
      </c>
      <c r="AG1323" s="0" t="n">
        <f aca="false">AE1323+AF1323</f>
        <v>-0</v>
      </c>
    </row>
    <row r="1324" customFormat="false" ht="12.75" hidden="false" customHeight="false" outlineLevel="0" collapsed="false">
      <c r="D1324" s="265"/>
      <c r="E1324" s="266"/>
      <c r="F1324" s="266"/>
      <c r="G1324" s="267"/>
      <c r="I1324" s="265"/>
      <c r="J1324" s="266"/>
      <c r="K1324" s="266"/>
      <c r="L1324" s="268"/>
      <c r="M1324" s="247" t="n">
        <f aca="false">M1323+1</f>
        <v>19</v>
      </c>
      <c r="N1324" s="175" t="str">
        <f aca="true">IF(D1324="","",xEURO(OFFSET(C1324,-M1324+1,0),E1324,OFFSET(C1324,-M1324+2,0),OFFSET(C1324,-M1324+2,0),OFFSET(C1324,-M1324+3,0)+AB1324,OFFSET(C1324,-M1324+4,0),0,1)*D1324)</f>
        <v/>
      </c>
      <c r="O1324" s="235" t="str">
        <f aca="true">IF(D1324="","",xEURO(OFFSET(C1324,-M1324+1,0),E1324,OFFSET(C1324,-M1324+2,0),OFFSET(C1324,-M1324+2,0),OFFSET(C1324,-M1324+3,0)+AB1324,OFFSET(C1324,-M1324+4,0),0,0))</f>
        <v/>
      </c>
      <c r="P1324" s="175" t="str">
        <f aca="false">IF(D1324="","",(O1324-F1324)*D1324*10)</f>
        <v/>
      </c>
      <c r="Q1324" s="175" t="str">
        <f aca="true">IF(D1324="","",xEURO(OFFSET(C1324,-M1324+1,0),E1324,OFFSET(C1324,-M1324+2,0),OFFSET(C1324,-M1324+2,0),OFFSET(C1324,-M1324+3,0)+AB1324,OFFSET(C1324,-M1324+4,0),0,2)/10*D1324)</f>
        <v/>
      </c>
      <c r="R1324" s="248" t="str">
        <f aca="true">IF(D1324="","",xEURO(OFFSET(C1324,-M1324+1,0),E1324,OFFSET(C1324,-M1324+2,0),OFFSET(C1324,-M1324+2,0),OFFSET(C1324,-M1324+3,0)+AB1324,OFFSET(C1324,-M1324+4,0),0,3)/100*D1324*10000)</f>
        <v/>
      </c>
      <c r="S1324" s="248" t="str">
        <f aca="true">IF(D1324="","",xEURO(OFFSET(C1324,-M1324+1,0),E1324,OFFSET(C1324,-M1324+2,0),OFFSET(C1324,-M1324+2,0),OFFSET(C1324,-M1324+3,0)+AB1324,OFFSET(C1324,-M1324+4,0),0,5)/365.25*D1324*10000)</f>
        <v/>
      </c>
      <c r="U1324" s="175" t="str">
        <f aca="true">IF(I1324="","",xEURO(OFFSET(C1324,-M1324+1,0),J1324,OFFSET(C1324,-M1324+2,0),OFFSET(C1324,-M1324+2,0),OFFSET(C1324,-M1324+3,0)+AC1324,OFFSET(C1324,-M1324+4,0),1,1)*I1324)</f>
        <v/>
      </c>
      <c r="V1324" s="235" t="str">
        <f aca="true">IF(I1324="","",xEURO(OFFSET(C1324,-M1324+1,0),J1324,OFFSET(C1324,-M1324+2,0),OFFSET(C1324,-M1324+2,0),OFFSET(C1324,-M1324+3,0)+AC1324,OFFSET(C1324,-M1324+4,0),1,0))</f>
        <v/>
      </c>
      <c r="W1324" s="175" t="str">
        <f aca="false">IF(I1324="","",(V1324-K1324)*I1324*10)</f>
        <v/>
      </c>
      <c r="X1324" s="175" t="str">
        <f aca="true">IF(I1324="","",xEURO(OFFSET(C1324,-M1324+1,0),J1324,OFFSET(C1324,-M1324+2,0),OFFSET(C1324,-M1324+2,0),OFFSET(C1324,-M1324+3,0)+AC1324,OFFSET(C1324,-M1324+4,0),1,2)/10*I1324)</f>
        <v/>
      </c>
      <c r="Y1324" s="248" t="str">
        <f aca="true">IF(I1324="","",xEURO(OFFSET(C1324,-M1324+1,0),J1324,OFFSET(C1324,-M1324+2,0),OFFSET(C1324,-M1324+2,0),OFFSET(C1324,-M1324+3,0)+AC1324,OFFSET(C1324,-M1324+4,0),1,3)/100*I1324*10000)</f>
        <v/>
      </c>
      <c r="Z1324" s="248" t="str">
        <f aca="true">IF(I1324="","",xEURO(OFFSET(C1324,-M1324+1,0),J1324,OFFSET(C1324,-M1324+2,0),OFFSET(C1324,-M1324+2,0),OFFSET(C1324,-M1324+3,0)+AC1324,OFFSET(C1324,-M1324+4,0),1,5)/365.25*I1324*10000)</f>
        <v/>
      </c>
      <c r="AB1324" s="249" t="str">
        <f aca="true">IF(D1324="","",xCalcSkew(OFFSET(C1324,-M1324,0),E1324-OFFSET(C1324,-M1324+1,0),b)/100)</f>
        <v/>
      </c>
      <c r="AC1324" s="249" t="str">
        <f aca="true">IF(I1324="","",xCalcSkew(OFFSET(C1324,-M1324,0),J1324-OFFSET(C1324,-M1324+1,0),b)/100)</f>
        <v/>
      </c>
      <c r="AE1324" s="0" t="n">
        <f aca="false">D1324*F1324*10000*-1</f>
        <v>-0</v>
      </c>
      <c r="AF1324" s="0" t="n">
        <f aca="false">I1324*K1324*10000*-1</f>
        <v>-0</v>
      </c>
      <c r="AG1324" s="0" t="n">
        <f aca="false">AE1324+AF1324</f>
        <v>-0</v>
      </c>
    </row>
    <row r="1325" customFormat="false" ht="12.75" hidden="false" customHeight="false" outlineLevel="0" collapsed="false">
      <c r="D1325" s="265"/>
      <c r="E1325" s="266"/>
      <c r="F1325" s="266"/>
      <c r="G1325" s="267"/>
      <c r="I1325" s="265"/>
      <c r="J1325" s="266"/>
      <c r="K1325" s="266"/>
      <c r="L1325" s="268"/>
      <c r="M1325" s="247" t="n">
        <f aca="false">M1324+1</f>
        <v>20</v>
      </c>
      <c r="N1325" s="175" t="str">
        <f aca="true">IF(D1325="","",xEURO(OFFSET(C1325,-M1325+1,0),E1325,OFFSET(C1325,-M1325+2,0),OFFSET(C1325,-M1325+2,0),OFFSET(C1325,-M1325+3,0)+AB1325,OFFSET(C1325,-M1325+4,0),0,1)*D1325)</f>
        <v/>
      </c>
      <c r="O1325" s="235" t="str">
        <f aca="true">IF(D1325="","",xEURO(OFFSET(C1325,-M1325+1,0),E1325,OFFSET(C1325,-M1325+2,0),OFFSET(C1325,-M1325+2,0),OFFSET(C1325,-M1325+3,0)+AB1325,OFFSET(C1325,-M1325+4,0),0,0))</f>
        <v/>
      </c>
      <c r="P1325" s="175" t="str">
        <f aca="false">IF(D1325="","",(O1325-F1325)*D1325*10)</f>
        <v/>
      </c>
      <c r="Q1325" s="175" t="str">
        <f aca="true">IF(D1325="","",xEURO(OFFSET(C1325,-M1325+1,0),E1325,OFFSET(C1325,-M1325+2,0),OFFSET(C1325,-M1325+2,0),OFFSET(C1325,-M1325+3,0)+AB1325,OFFSET(C1325,-M1325+4,0),0,2)/10*D1325)</f>
        <v/>
      </c>
      <c r="R1325" s="248" t="str">
        <f aca="true">IF(D1325="","",xEURO(OFFSET(C1325,-M1325+1,0),E1325,OFFSET(C1325,-M1325+2,0),OFFSET(C1325,-M1325+2,0),OFFSET(C1325,-M1325+3,0)+AB1325,OFFSET(C1325,-M1325+4,0),0,3)/100*D1325*10000)</f>
        <v/>
      </c>
      <c r="S1325" s="248" t="str">
        <f aca="true">IF(D1325="","",xEURO(OFFSET(C1325,-M1325+1,0),E1325,OFFSET(C1325,-M1325+2,0),OFFSET(C1325,-M1325+2,0),OFFSET(C1325,-M1325+3,0)+AB1325,OFFSET(C1325,-M1325+4,0),0,5)/365.25*D1325*10000)</f>
        <v/>
      </c>
      <c r="U1325" s="175" t="str">
        <f aca="true">IF(I1325="","",xEURO(OFFSET(C1325,-M1325+1,0),J1325,OFFSET(C1325,-M1325+2,0),OFFSET(C1325,-M1325+2,0),OFFSET(C1325,-M1325+3,0)+AC1325,OFFSET(C1325,-M1325+4,0),1,1)*I1325)</f>
        <v/>
      </c>
      <c r="V1325" s="235" t="str">
        <f aca="true">IF(I1325="","",xEURO(OFFSET(C1325,-M1325+1,0),J1325,OFFSET(C1325,-M1325+2,0),OFFSET(C1325,-M1325+2,0),OFFSET(C1325,-M1325+3,0)+AC1325,OFFSET(C1325,-M1325+4,0),1,0))</f>
        <v/>
      </c>
      <c r="W1325" s="175" t="str">
        <f aca="false">IF(I1325="","",(V1325-K1325)*I1325*10)</f>
        <v/>
      </c>
      <c r="X1325" s="175" t="str">
        <f aca="true">IF(I1325="","",xEURO(OFFSET(C1325,-M1325+1,0),J1325,OFFSET(C1325,-M1325+2,0),OFFSET(C1325,-M1325+2,0),OFFSET(C1325,-M1325+3,0)+AC1325,OFFSET(C1325,-M1325+4,0),1,2)/10*I1325)</f>
        <v/>
      </c>
      <c r="Y1325" s="248" t="str">
        <f aca="true">IF(I1325="","",xEURO(OFFSET(C1325,-M1325+1,0),J1325,OFFSET(C1325,-M1325+2,0),OFFSET(C1325,-M1325+2,0),OFFSET(C1325,-M1325+3,0)+AC1325,OFFSET(C1325,-M1325+4,0),1,3)/100*I1325*10000)</f>
        <v/>
      </c>
      <c r="Z1325" s="248" t="str">
        <f aca="true">IF(I1325="","",xEURO(OFFSET(C1325,-M1325+1,0),J1325,OFFSET(C1325,-M1325+2,0),OFFSET(C1325,-M1325+2,0),OFFSET(C1325,-M1325+3,0)+AC1325,OFFSET(C1325,-M1325+4,0),1,5)/365.25*I1325*10000)</f>
        <v/>
      </c>
      <c r="AB1325" s="249" t="str">
        <f aca="true">IF(D1325="","",xCalcSkew(OFFSET(C1325,-M1325,0),E1325-OFFSET(C1325,-M1325+1,0),b)/100)</f>
        <v/>
      </c>
      <c r="AC1325" s="249" t="str">
        <f aca="true">IF(I1325="","",xCalcSkew(OFFSET(C1325,-M1325,0),J1325-OFFSET(C1325,-M1325+1,0),b)/100)</f>
        <v/>
      </c>
      <c r="AE1325" s="0" t="n">
        <f aca="false">D1325*F1325*10000*-1</f>
        <v>-0</v>
      </c>
      <c r="AF1325" s="0" t="n">
        <f aca="false">I1325*K1325*10000*-1</f>
        <v>-0</v>
      </c>
      <c r="AG1325" s="0" t="n">
        <f aca="false">AE1325+AF1325</f>
        <v>-0</v>
      </c>
    </row>
    <row r="1326" customFormat="false" ht="12.75" hidden="false" customHeight="false" outlineLevel="0" collapsed="false">
      <c r="D1326" s="265"/>
      <c r="E1326" s="266"/>
      <c r="F1326" s="266"/>
      <c r="G1326" s="267"/>
      <c r="I1326" s="265"/>
      <c r="J1326" s="266"/>
      <c r="K1326" s="266"/>
      <c r="L1326" s="268"/>
      <c r="M1326" s="247" t="n">
        <f aca="false">M1325+1</f>
        <v>21</v>
      </c>
      <c r="N1326" s="175" t="str">
        <f aca="true">IF(D1326="","",xEURO(OFFSET(C1326,-M1326+1,0),E1326,OFFSET(C1326,-M1326+2,0),OFFSET(C1326,-M1326+2,0),OFFSET(C1326,-M1326+3,0)+AB1326,OFFSET(C1326,-M1326+4,0),0,1)*D1326)</f>
        <v/>
      </c>
      <c r="O1326" s="235" t="str">
        <f aca="true">IF(D1326="","",xEURO(OFFSET(C1326,-M1326+1,0),E1326,OFFSET(C1326,-M1326+2,0),OFFSET(C1326,-M1326+2,0),OFFSET(C1326,-M1326+3,0)+AB1326,OFFSET(C1326,-M1326+4,0),0,0))</f>
        <v/>
      </c>
      <c r="P1326" s="175" t="str">
        <f aca="false">IF(D1326="","",(O1326-F1326)*D1326*10)</f>
        <v/>
      </c>
      <c r="Q1326" s="175" t="str">
        <f aca="true">IF(D1326="","",xEURO(OFFSET(C1326,-M1326+1,0),E1326,OFFSET(C1326,-M1326+2,0),OFFSET(C1326,-M1326+2,0),OFFSET(C1326,-M1326+3,0)+AB1326,OFFSET(C1326,-M1326+4,0),0,2)/10*D1326)</f>
        <v/>
      </c>
      <c r="R1326" s="248" t="str">
        <f aca="true">IF(D1326="","",xEURO(OFFSET(C1326,-M1326+1,0),E1326,OFFSET(C1326,-M1326+2,0),OFFSET(C1326,-M1326+2,0),OFFSET(C1326,-M1326+3,0)+AB1326,OFFSET(C1326,-M1326+4,0),0,3)/100*D1326*10000)</f>
        <v/>
      </c>
      <c r="S1326" s="248" t="str">
        <f aca="true">IF(D1326="","",xEURO(OFFSET(C1326,-M1326+1,0),E1326,OFFSET(C1326,-M1326+2,0),OFFSET(C1326,-M1326+2,0),OFFSET(C1326,-M1326+3,0)+AB1326,OFFSET(C1326,-M1326+4,0),0,5)/365.25*D1326*10000)</f>
        <v/>
      </c>
      <c r="U1326" s="175" t="str">
        <f aca="true">IF(I1326="","",xEURO(OFFSET(C1326,-M1326+1,0),J1326,OFFSET(C1326,-M1326+2,0),OFFSET(C1326,-M1326+2,0),OFFSET(C1326,-M1326+3,0)+AC1326,OFFSET(C1326,-M1326+4,0),1,1)*I1326)</f>
        <v/>
      </c>
      <c r="V1326" s="235" t="str">
        <f aca="true">IF(I1326="","",xEURO(OFFSET(C1326,-M1326+1,0),J1326,OFFSET(C1326,-M1326+2,0),OFFSET(C1326,-M1326+2,0),OFFSET(C1326,-M1326+3,0)+AC1326,OFFSET(C1326,-M1326+4,0),1,0))</f>
        <v/>
      </c>
      <c r="W1326" s="175" t="str">
        <f aca="false">IF(I1326="","",(V1326-K1326)*I1326*10)</f>
        <v/>
      </c>
      <c r="X1326" s="175" t="str">
        <f aca="true">IF(I1326="","",xEURO(OFFSET(C1326,-M1326+1,0),J1326,OFFSET(C1326,-M1326+2,0),OFFSET(C1326,-M1326+2,0),OFFSET(C1326,-M1326+3,0)+AC1326,OFFSET(C1326,-M1326+4,0),1,2)/10*I1326)</f>
        <v/>
      </c>
      <c r="Y1326" s="248" t="str">
        <f aca="true">IF(I1326="","",xEURO(OFFSET(C1326,-M1326+1,0),J1326,OFFSET(C1326,-M1326+2,0),OFFSET(C1326,-M1326+2,0),OFFSET(C1326,-M1326+3,0)+AC1326,OFFSET(C1326,-M1326+4,0),1,3)/100*I1326*10000)</f>
        <v/>
      </c>
      <c r="Z1326" s="248" t="str">
        <f aca="true">IF(I1326="","",xEURO(OFFSET(C1326,-M1326+1,0),J1326,OFFSET(C1326,-M1326+2,0),OFFSET(C1326,-M1326+2,0),OFFSET(C1326,-M1326+3,0)+AC1326,OFFSET(C1326,-M1326+4,0),1,5)/365.25*I1326*10000)</f>
        <v/>
      </c>
      <c r="AB1326" s="249" t="str">
        <f aca="true">IF(D1326="","",xCalcSkew(OFFSET(C1326,-M1326,0),E1326-OFFSET(C1326,-M1326+1,0),b)/100)</f>
        <v/>
      </c>
      <c r="AC1326" s="249" t="str">
        <f aca="true">IF(I1326="","",xCalcSkew(OFFSET(C1326,-M1326,0),J1326-OFFSET(C1326,-M1326+1,0),b)/100)</f>
        <v/>
      </c>
      <c r="AE1326" s="0" t="n">
        <f aca="false">D1326*F1326*10000*-1</f>
        <v>-0</v>
      </c>
      <c r="AF1326" s="0" t="n">
        <f aca="false">I1326*K1326*10000*-1</f>
        <v>-0</v>
      </c>
      <c r="AG1326" s="0" t="n">
        <f aca="false">AE1326+AF1326</f>
        <v>-0</v>
      </c>
    </row>
    <row r="1327" customFormat="false" ht="12.75" hidden="false" customHeight="false" outlineLevel="0" collapsed="false">
      <c r="D1327" s="265"/>
      <c r="E1327" s="266"/>
      <c r="F1327" s="266"/>
      <c r="G1327" s="267"/>
      <c r="I1327" s="265"/>
      <c r="J1327" s="266"/>
      <c r="K1327" s="266"/>
      <c r="L1327" s="268"/>
      <c r="M1327" s="247" t="n">
        <f aca="false">M1326+1</f>
        <v>22</v>
      </c>
      <c r="N1327" s="175" t="str">
        <f aca="true">IF(D1327="","",xEURO(OFFSET(C1327,-M1327+1,0),E1327,OFFSET(C1327,-M1327+2,0),OFFSET(C1327,-M1327+2,0),OFFSET(C1327,-M1327+3,0)+AB1327,OFFSET(C1327,-M1327+4,0),0,1)*D1327)</f>
        <v/>
      </c>
      <c r="O1327" s="235" t="str">
        <f aca="true">IF(D1327="","",xEURO(OFFSET(C1327,-M1327+1,0),E1327,OFFSET(C1327,-M1327+2,0),OFFSET(C1327,-M1327+2,0),OFFSET(C1327,-M1327+3,0)+AB1327,OFFSET(C1327,-M1327+4,0),0,0))</f>
        <v/>
      </c>
      <c r="P1327" s="175" t="str">
        <f aca="false">IF(D1327="","",(O1327-F1327)*D1327*10)</f>
        <v/>
      </c>
      <c r="Q1327" s="175" t="str">
        <f aca="true">IF(D1327="","",xEURO(OFFSET(C1327,-M1327+1,0),E1327,OFFSET(C1327,-M1327+2,0),OFFSET(C1327,-M1327+2,0),OFFSET(C1327,-M1327+3,0)+AB1327,OFFSET(C1327,-M1327+4,0),0,2)/10*D1327)</f>
        <v/>
      </c>
      <c r="R1327" s="248" t="str">
        <f aca="true">IF(D1327="","",xEURO(OFFSET(C1327,-M1327+1,0),E1327,OFFSET(C1327,-M1327+2,0),OFFSET(C1327,-M1327+2,0),OFFSET(C1327,-M1327+3,0)+AB1327,OFFSET(C1327,-M1327+4,0),0,3)/100*D1327*10000)</f>
        <v/>
      </c>
      <c r="S1327" s="248" t="str">
        <f aca="true">IF(D1327="","",xEURO(OFFSET(C1327,-M1327+1,0),E1327,OFFSET(C1327,-M1327+2,0),OFFSET(C1327,-M1327+2,0),OFFSET(C1327,-M1327+3,0)+AB1327,OFFSET(C1327,-M1327+4,0),0,5)/365.25*D1327*10000)</f>
        <v/>
      </c>
      <c r="U1327" s="175" t="str">
        <f aca="true">IF(I1327="","",xEURO(OFFSET(C1327,-M1327+1,0),J1327,OFFSET(C1327,-M1327+2,0),OFFSET(C1327,-M1327+2,0),OFFSET(C1327,-M1327+3,0)+AC1327,OFFSET(C1327,-M1327+4,0),1,1)*I1327)</f>
        <v/>
      </c>
      <c r="V1327" s="235" t="str">
        <f aca="true">IF(I1327="","",xEURO(OFFSET(C1327,-M1327+1,0),J1327,OFFSET(C1327,-M1327+2,0),OFFSET(C1327,-M1327+2,0),OFFSET(C1327,-M1327+3,0)+AC1327,OFFSET(C1327,-M1327+4,0),1,0))</f>
        <v/>
      </c>
      <c r="W1327" s="175" t="str">
        <f aca="false">IF(I1327="","",(V1327-K1327)*I1327*10)</f>
        <v/>
      </c>
      <c r="X1327" s="175" t="str">
        <f aca="true">IF(I1327="","",xEURO(OFFSET(C1327,-M1327+1,0),J1327,OFFSET(C1327,-M1327+2,0),OFFSET(C1327,-M1327+2,0),OFFSET(C1327,-M1327+3,0)+AC1327,OFFSET(C1327,-M1327+4,0),1,2)/10*I1327)</f>
        <v/>
      </c>
      <c r="Y1327" s="248" t="str">
        <f aca="true">IF(I1327="","",xEURO(OFFSET(C1327,-M1327+1,0),J1327,OFFSET(C1327,-M1327+2,0),OFFSET(C1327,-M1327+2,0),OFFSET(C1327,-M1327+3,0)+AC1327,OFFSET(C1327,-M1327+4,0),1,3)/100*I1327*10000)</f>
        <v/>
      </c>
      <c r="Z1327" s="248" t="str">
        <f aca="true">IF(I1327="","",xEURO(OFFSET(C1327,-M1327+1,0),J1327,OFFSET(C1327,-M1327+2,0),OFFSET(C1327,-M1327+2,0),OFFSET(C1327,-M1327+3,0)+AC1327,OFFSET(C1327,-M1327+4,0),1,5)/365.25*I1327*10000)</f>
        <v/>
      </c>
      <c r="AB1327" s="249" t="str">
        <f aca="true">IF(D1327="","",xCalcSkew(OFFSET(C1327,-M1327,0),E1327-OFFSET(C1327,-M1327+1,0),b)/100)</f>
        <v/>
      </c>
      <c r="AC1327" s="249" t="str">
        <f aca="true">IF(I1327="","",xCalcSkew(OFFSET(C1327,-M1327,0),J1327-OFFSET(C1327,-M1327+1,0),b)/100)</f>
        <v/>
      </c>
      <c r="AE1327" s="0" t="n">
        <f aca="false">D1327*F1327*10000*-1</f>
        <v>-0</v>
      </c>
      <c r="AF1327" s="0" t="n">
        <f aca="false">I1327*K1327*10000*-1</f>
        <v>-0</v>
      </c>
      <c r="AG1327" s="0" t="n">
        <f aca="false">AE1327+AF1327</f>
        <v>-0</v>
      </c>
    </row>
    <row r="1328" customFormat="false" ht="12.75" hidden="false" customHeight="false" outlineLevel="0" collapsed="false">
      <c r="D1328" s="265"/>
      <c r="E1328" s="266"/>
      <c r="F1328" s="266"/>
      <c r="G1328" s="267"/>
      <c r="I1328" s="265"/>
      <c r="J1328" s="266"/>
      <c r="K1328" s="266"/>
      <c r="L1328" s="268"/>
      <c r="M1328" s="247" t="n">
        <f aca="false">M1327+1</f>
        <v>23</v>
      </c>
      <c r="N1328" s="175" t="str">
        <f aca="true">IF(D1328="","",xEURO(OFFSET(C1328,-M1328+1,0),E1328,OFFSET(C1328,-M1328+2,0),OFFSET(C1328,-M1328+2,0),OFFSET(C1328,-M1328+3,0)+AB1328,OFFSET(C1328,-M1328+4,0),0,1)*D1328)</f>
        <v/>
      </c>
      <c r="O1328" s="235" t="str">
        <f aca="true">IF(D1328="","",xEURO(OFFSET(C1328,-M1328+1,0),E1328,OFFSET(C1328,-M1328+2,0),OFFSET(C1328,-M1328+2,0),OFFSET(C1328,-M1328+3,0)+AB1328,OFFSET(C1328,-M1328+4,0),0,0))</f>
        <v/>
      </c>
      <c r="P1328" s="175" t="str">
        <f aca="false">IF(D1328="","",(O1328-F1328)*D1328*10)</f>
        <v/>
      </c>
      <c r="Q1328" s="175" t="str">
        <f aca="true">IF(D1328="","",xEURO(OFFSET(C1328,-M1328+1,0),E1328,OFFSET(C1328,-M1328+2,0),OFFSET(C1328,-M1328+2,0),OFFSET(C1328,-M1328+3,0)+AB1328,OFFSET(C1328,-M1328+4,0),0,2)/10*D1328)</f>
        <v/>
      </c>
      <c r="R1328" s="248" t="str">
        <f aca="true">IF(D1328="","",xEURO(OFFSET(C1328,-M1328+1,0),E1328,OFFSET(C1328,-M1328+2,0),OFFSET(C1328,-M1328+2,0),OFFSET(C1328,-M1328+3,0)+AB1328,OFFSET(C1328,-M1328+4,0),0,3)/100*D1328*10000)</f>
        <v/>
      </c>
      <c r="S1328" s="248" t="str">
        <f aca="true">IF(D1328="","",xEURO(OFFSET(C1328,-M1328+1,0),E1328,OFFSET(C1328,-M1328+2,0),OFFSET(C1328,-M1328+2,0),OFFSET(C1328,-M1328+3,0)+AB1328,OFFSET(C1328,-M1328+4,0),0,5)/365.25*D1328*10000)</f>
        <v/>
      </c>
      <c r="U1328" s="175" t="str">
        <f aca="true">IF(I1328="","",xEURO(OFFSET(C1328,-M1328+1,0),J1328,OFFSET(C1328,-M1328+2,0),OFFSET(C1328,-M1328+2,0),OFFSET(C1328,-M1328+3,0)+AC1328,OFFSET(C1328,-M1328+4,0),1,1)*I1328)</f>
        <v/>
      </c>
      <c r="V1328" s="235" t="str">
        <f aca="true">IF(I1328="","",xEURO(OFFSET(C1328,-M1328+1,0),J1328,OFFSET(C1328,-M1328+2,0),OFFSET(C1328,-M1328+2,0),OFFSET(C1328,-M1328+3,0)+AC1328,OFFSET(C1328,-M1328+4,0),1,0))</f>
        <v/>
      </c>
      <c r="W1328" s="175" t="str">
        <f aca="false">IF(I1328="","",(V1328-K1328)*I1328*10)</f>
        <v/>
      </c>
      <c r="X1328" s="175" t="str">
        <f aca="true">IF(I1328="","",xEURO(OFFSET(C1328,-M1328+1,0),J1328,OFFSET(C1328,-M1328+2,0),OFFSET(C1328,-M1328+2,0),OFFSET(C1328,-M1328+3,0)+AC1328,OFFSET(C1328,-M1328+4,0),1,2)/10*I1328)</f>
        <v/>
      </c>
      <c r="Y1328" s="248" t="str">
        <f aca="true">IF(I1328="","",xEURO(OFFSET(C1328,-M1328+1,0),J1328,OFFSET(C1328,-M1328+2,0),OFFSET(C1328,-M1328+2,0),OFFSET(C1328,-M1328+3,0)+AC1328,OFFSET(C1328,-M1328+4,0),1,3)/100*I1328*10000)</f>
        <v/>
      </c>
      <c r="Z1328" s="248" t="str">
        <f aca="true">IF(I1328="","",xEURO(OFFSET(C1328,-M1328+1,0),J1328,OFFSET(C1328,-M1328+2,0),OFFSET(C1328,-M1328+2,0),OFFSET(C1328,-M1328+3,0)+AC1328,OFFSET(C1328,-M1328+4,0),1,5)/365.25*I1328*10000)</f>
        <v/>
      </c>
      <c r="AB1328" s="249" t="str">
        <f aca="true">IF(D1328="","",xCalcSkew(OFFSET(C1328,-M1328,0),E1328-OFFSET(C1328,-M1328+1,0),b)/100)</f>
        <v/>
      </c>
      <c r="AC1328" s="249" t="str">
        <f aca="true">IF(I1328="","",xCalcSkew(OFFSET(C1328,-M1328,0),J1328-OFFSET(C1328,-M1328+1,0),b)/100)</f>
        <v/>
      </c>
      <c r="AE1328" s="0" t="n">
        <f aca="false">D1328*F1328*10000*-1</f>
        <v>-0</v>
      </c>
      <c r="AF1328" s="0" t="n">
        <f aca="false">I1328*K1328*10000*-1</f>
        <v>-0</v>
      </c>
      <c r="AG1328" s="0" t="n">
        <f aca="false">AE1328+AF1328</f>
        <v>-0</v>
      </c>
    </row>
    <row r="1329" customFormat="false" ht="12.75" hidden="false" customHeight="false" outlineLevel="0" collapsed="false">
      <c r="D1329" s="265"/>
      <c r="E1329" s="266"/>
      <c r="F1329" s="266"/>
      <c r="G1329" s="267"/>
      <c r="I1329" s="265"/>
      <c r="J1329" s="266"/>
      <c r="K1329" s="266"/>
      <c r="L1329" s="268"/>
      <c r="M1329" s="247" t="n">
        <f aca="false">M1328+1</f>
        <v>24</v>
      </c>
      <c r="N1329" s="175" t="str">
        <f aca="true">IF(D1329="","",xEURO(OFFSET(C1329,-M1329+1,0),E1329,OFFSET(C1329,-M1329+2,0),OFFSET(C1329,-M1329+2,0),OFFSET(C1329,-M1329+3,0)+AB1329,OFFSET(C1329,-M1329+4,0),0,1)*D1329)</f>
        <v/>
      </c>
      <c r="O1329" s="235" t="str">
        <f aca="true">IF(D1329="","",xEURO(OFFSET(C1329,-M1329+1,0),E1329,OFFSET(C1329,-M1329+2,0),OFFSET(C1329,-M1329+2,0),OFFSET(C1329,-M1329+3,0)+AB1329,OFFSET(C1329,-M1329+4,0),0,0))</f>
        <v/>
      </c>
      <c r="P1329" s="175" t="str">
        <f aca="false">IF(D1329="","",(O1329-F1329)*D1329*10)</f>
        <v/>
      </c>
      <c r="Q1329" s="175" t="str">
        <f aca="true">IF(D1329="","",xEURO(OFFSET(C1329,-M1329+1,0),E1329,OFFSET(C1329,-M1329+2,0),OFFSET(C1329,-M1329+2,0),OFFSET(C1329,-M1329+3,0)+AB1329,OFFSET(C1329,-M1329+4,0),0,2)/10*D1329)</f>
        <v/>
      </c>
      <c r="R1329" s="248" t="str">
        <f aca="true">IF(D1329="","",xEURO(OFFSET(C1329,-M1329+1,0),E1329,OFFSET(C1329,-M1329+2,0),OFFSET(C1329,-M1329+2,0),OFFSET(C1329,-M1329+3,0)+AB1329,OFFSET(C1329,-M1329+4,0),0,3)/100*D1329*10000)</f>
        <v/>
      </c>
      <c r="S1329" s="248" t="str">
        <f aca="true">IF(D1329="","",xEURO(OFFSET(C1329,-M1329+1,0),E1329,OFFSET(C1329,-M1329+2,0),OFFSET(C1329,-M1329+2,0),OFFSET(C1329,-M1329+3,0)+AB1329,OFFSET(C1329,-M1329+4,0),0,5)/365.25*D1329*10000)</f>
        <v/>
      </c>
      <c r="U1329" s="175" t="str">
        <f aca="true">IF(I1329="","",xEURO(OFFSET(C1329,-M1329+1,0),J1329,OFFSET(C1329,-M1329+2,0),OFFSET(C1329,-M1329+2,0),OFFSET(C1329,-M1329+3,0)+AC1329,OFFSET(C1329,-M1329+4,0),1,1)*I1329)</f>
        <v/>
      </c>
      <c r="V1329" s="235" t="str">
        <f aca="true">IF(I1329="","",xEURO(OFFSET(C1329,-M1329+1,0),J1329,OFFSET(C1329,-M1329+2,0),OFFSET(C1329,-M1329+2,0),OFFSET(C1329,-M1329+3,0)+AC1329,OFFSET(C1329,-M1329+4,0),1,0))</f>
        <v/>
      </c>
      <c r="W1329" s="175" t="str">
        <f aca="false">IF(I1329="","",(V1329-K1329)*I1329*10)</f>
        <v/>
      </c>
      <c r="X1329" s="175" t="str">
        <f aca="true">IF(I1329="","",xEURO(OFFSET(C1329,-M1329+1,0),J1329,OFFSET(C1329,-M1329+2,0),OFFSET(C1329,-M1329+2,0),OFFSET(C1329,-M1329+3,0)+AC1329,OFFSET(C1329,-M1329+4,0),1,2)/10*I1329)</f>
        <v/>
      </c>
      <c r="Y1329" s="248" t="str">
        <f aca="true">IF(I1329="","",xEURO(OFFSET(C1329,-M1329+1,0),J1329,OFFSET(C1329,-M1329+2,0),OFFSET(C1329,-M1329+2,0),OFFSET(C1329,-M1329+3,0)+AC1329,OFFSET(C1329,-M1329+4,0),1,3)/100*I1329*10000)</f>
        <v/>
      </c>
      <c r="Z1329" s="248" t="str">
        <f aca="true">IF(I1329="","",xEURO(OFFSET(C1329,-M1329+1,0),J1329,OFFSET(C1329,-M1329+2,0),OFFSET(C1329,-M1329+2,0),OFFSET(C1329,-M1329+3,0)+AC1329,OFFSET(C1329,-M1329+4,0),1,5)/365.25*I1329*10000)</f>
        <v/>
      </c>
      <c r="AB1329" s="249" t="str">
        <f aca="true">IF(D1329="","",xCalcSkew(OFFSET(C1329,-M1329,0),E1329-OFFSET(C1329,-M1329+1,0),b)/100)</f>
        <v/>
      </c>
      <c r="AC1329" s="249" t="str">
        <f aca="true">IF(I1329="","",xCalcSkew(OFFSET(C1329,-M1329,0),J1329-OFFSET(C1329,-M1329+1,0),b)/100)</f>
        <v/>
      </c>
      <c r="AE1329" s="0" t="n">
        <f aca="false">D1329*F1329*10000*-1</f>
        <v>-0</v>
      </c>
      <c r="AF1329" s="0" t="n">
        <f aca="false">I1329*K1329*10000*-1</f>
        <v>-0</v>
      </c>
      <c r="AG1329" s="0" t="n">
        <f aca="false">AE1329+AF1329</f>
        <v>-0</v>
      </c>
    </row>
    <row r="1330" customFormat="false" ht="12.75" hidden="false" customHeight="false" outlineLevel="0" collapsed="false">
      <c r="D1330" s="265"/>
      <c r="E1330" s="266"/>
      <c r="F1330" s="266"/>
      <c r="G1330" s="267"/>
      <c r="I1330" s="265"/>
      <c r="J1330" s="266"/>
      <c r="K1330" s="266"/>
      <c r="L1330" s="268"/>
      <c r="M1330" s="247" t="n">
        <f aca="false">M1329+1</f>
        <v>25</v>
      </c>
      <c r="N1330" s="175" t="str">
        <f aca="true">IF(D1330="","",xEURO(OFFSET(C1330,-M1330+1,0),E1330,OFFSET(C1330,-M1330+2,0),OFFSET(C1330,-M1330+2,0),OFFSET(C1330,-M1330+3,0)+AB1330,OFFSET(C1330,-M1330+4,0),0,1)*D1330)</f>
        <v/>
      </c>
      <c r="O1330" s="235" t="str">
        <f aca="true">IF(D1330="","",xEURO(OFFSET(C1330,-M1330+1,0),E1330,OFFSET(C1330,-M1330+2,0),OFFSET(C1330,-M1330+2,0),OFFSET(C1330,-M1330+3,0)+AB1330,OFFSET(C1330,-M1330+4,0),0,0))</f>
        <v/>
      </c>
      <c r="P1330" s="175" t="str">
        <f aca="false">IF(D1330="","",(O1330-F1330)*D1330*10)</f>
        <v/>
      </c>
      <c r="Q1330" s="175" t="str">
        <f aca="true">IF(D1330="","",xEURO(OFFSET(C1330,-M1330+1,0),E1330,OFFSET(C1330,-M1330+2,0),OFFSET(C1330,-M1330+2,0),OFFSET(C1330,-M1330+3,0)+AB1330,OFFSET(C1330,-M1330+4,0),0,2)/10*D1330)</f>
        <v/>
      </c>
      <c r="R1330" s="248" t="str">
        <f aca="true">IF(D1330="","",xEURO(OFFSET(C1330,-M1330+1,0),E1330,OFFSET(C1330,-M1330+2,0),OFFSET(C1330,-M1330+2,0),OFFSET(C1330,-M1330+3,0)+AB1330,OFFSET(C1330,-M1330+4,0),0,3)/100*D1330*10000)</f>
        <v/>
      </c>
      <c r="S1330" s="248" t="str">
        <f aca="true">IF(D1330="","",xEURO(OFFSET(C1330,-M1330+1,0),E1330,OFFSET(C1330,-M1330+2,0),OFFSET(C1330,-M1330+2,0),OFFSET(C1330,-M1330+3,0)+AB1330,OFFSET(C1330,-M1330+4,0),0,5)/365.25*D1330*10000)</f>
        <v/>
      </c>
      <c r="U1330" s="175" t="str">
        <f aca="true">IF(I1330="","",xEURO(OFFSET(C1330,-M1330+1,0),J1330,OFFSET(C1330,-M1330+2,0),OFFSET(C1330,-M1330+2,0),OFFSET(C1330,-M1330+3,0)+AC1330,OFFSET(C1330,-M1330+4,0),1,1)*I1330)</f>
        <v/>
      </c>
      <c r="V1330" s="235" t="str">
        <f aca="true">IF(I1330="","",xEURO(OFFSET(C1330,-M1330+1,0),J1330,OFFSET(C1330,-M1330+2,0),OFFSET(C1330,-M1330+2,0),OFFSET(C1330,-M1330+3,0)+AC1330,OFFSET(C1330,-M1330+4,0),1,0))</f>
        <v/>
      </c>
      <c r="W1330" s="175" t="str">
        <f aca="false">IF(I1330="","",(V1330-K1330)*I1330*10)</f>
        <v/>
      </c>
      <c r="X1330" s="175" t="str">
        <f aca="true">IF(I1330="","",xEURO(OFFSET(C1330,-M1330+1,0),J1330,OFFSET(C1330,-M1330+2,0),OFFSET(C1330,-M1330+2,0),OFFSET(C1330,-M1330+3,0)+AC1330,OFFSET(C1330,-M1330+4,0),1,2)/10*I1330)</f>
        <v/>
      </c>
      <c r="Y1330" s="248" t="str">
        <f aca="true">IF(I1330="","",xEURO(OFFSET(C1330,-M1330+1,0),J1330,OFFSET(C1330,-M1330+2,0),OFFSET(C1330,-M1330+2,0),OFFSET(C1330,-M1330+3,0)+AC1330,OFFSET(C1330,-M1330+4,0),1,3)/100*I1330*10000)</f>
        <v/>
      </c>
      <c r="Z1330" s="248" t="str">
        <f aca="true">IF(I1330="","",xEURO(OFFSET(C1330,-M1330+1,0),J1330,OFFSET(C1330,-M1330+2,0),OFFSET(C1330,-M1330+2,0),OFFSET(C1330,-M1330+3,0)+AC1330,OFFSET(C1330,-M1330+4,0),1,5)/365.25*I1330*10000)</f>
        <v/>
      </c>
      <c r="AB1330" s="249" t="str">
        <f aca="true">IF(D1330="","",xCalcSkew(OFFSET(C1330,-M1330,0),E1330-OFFSET(C1330,-M1330+1,0),b)/100)</f>
        <v/>
      </c>
      <c r="AC1330" s="249" t="str">
        <f aca="true">IF(I1330="","",xCalcSkew(OFFSET(C1330,-M1330,0),J1330-OFFSET(C1330,-M1330+1,0),b)/100)</f>
        <v/>
      </c>
      <c r="AE1330" s="0" t="n">
        <f aca="false">D1330*F1330*10000*-1</f>
        <v>-0</v>
      </c>
      <c r="AF1330" s="0" t="n">
        <f aca="false">I1330*K1330*10000*-1</f>
        <v>-0</v>
      </c>
      <c r="AG1330" s="0" t="n">
        <f aca="false">AE1330+AF1330</f>
        <v>-0</v>
      </c>
    </row>
    <row r="1331" customFormat="false" ht="12.75" hidden="false" customHeight="false" outlineLevel="0" collapsed="false">
      <c r="D1331" s="265"/>
      <c r="E1331" s="266"/>
      <c r="F1331" s="266"/>
      <c r="G1331" s="267"/>
      <c r="I1331" s="265"/>
      <c r="J1331" s="266"/>
      <c r="K1331" s="266"/>
      <c r="L1331" s="268"/>
      <c r="M1331" s="247" t="n">
        <f aca="false">M1330+1</f>
        <v>26</v>
      </c>
      <c r="N1331" s="175" t="str">
        <f aca="true">IF(D1331="","",xEURO(OFFSET(C1331,-M1331+1,0),E1331,OFFSET(C1331,-M1331+2,0),OFFSET(C1331,-M1331+2,0),OFFSET(C1331,-M1331+3,0)+AB1331,OFFSET(C1331,-M1331+4,0),0,1)*D1331)</f>
        <v/>
      </c>
      <c r="O1331" s="235" t="str">
        <f aca="true">IF(D1331="","",xEURO(OFFSET(C1331,-M1331+1,0),E1331,OFFSET(C1331,-M1331+2,0),OFFSET(C1331,-M1331+2,0),OFFSET(C1331,-M1331+3,0)+AB1331,OFFSET(C1331,-M1331+4,0),0,0))</f>
        <v/>
      </c>
      <c r="P1331" s="175" t="str">
        <f aca="false">IF(D1331="","",(O1331-F1331)*D1331*10)</f>
        <v/>
      </c>
      <c r="Q1331" s="175" t="str">
        <f aca="true">IF(D1331="","",xEURO(OFFSET(C1331,-M1331+1,0),E1331,OFFSET(C1331,-M1331+2,0),OFFSET(C1331,-M1331+2,0),OFFSET(C1331,-M1331+3,0)+AB1331,OFFSET(C1331,-M1331+4,0),0,2)/10*D1331)</f>
        <v/>
      </c>
      <c r="R1331" s="248" t="str">
        <f aca="true">IF(D1331="","",xEURO(OFFSET(C1331,-M1331+1,0),E1331,OFFSET(C1331,-M1331+2,0),OFFSET(C1331,-M1331+2,0),OFFSET(C1331,-M1331+3,0)+AB1331,OFFSET(C1331,-M1331+4,0),0,3)/100*D1331*10000)</f>
        <v/>
      </c>
      <c r="S1331" s="248" t="str">
        <f aca="true">IF(D1331="","",xEURO(OFFSET(C1331,-M1331+1,0),E1331,OFFSET(C1331,-M1331+2,0),OFFSET(C1331,-M1331+2,0),OFFSET(C1331,-M1331+3,0)+AB1331,OFFSET(C1331,-M1331+4,0),0,5)/365.25*D1331*10000)</f>
        <v/>
      </c>
      <c r="U1331" s="175" t="str">
        <f aca="true">IF(I1331="","",xEURO(OFFSET(C1331,-M1331+1,0),J1331,OFFSET(C1331,-M1331+2,0),OFFSET(C1331,-M1331+2,0),OFFSET(C1331,-M1331+3,0)+AC1331,OFFSET(C1331,-M1331+4,0),1,1)*I1331)</f>
        <v/>
      </c>
      <c r="V1331" s="235" t="str">
        <f aca="true">IF(I1331="","",xEURO(OFFSET(C1331,-M1331+1,0),J1331,OFFSET(C1331,-M1331+2,0),OFFSET(C1331,-M1331+2,0),OFFSET(C1331,-M1331+3,0)+AC1331,OFFSET(C1331,-M1331+4,0),1,0))</f>
        <v/>
      </c>
      <c r="W1331" s="175" t="str">
        <f aca="false">IF(I1331="","",(V1331-K1331)*I1331*10)</f>
        <v/>
      </c>
      <c r="X1331" s="175" t="str">
        <f aca="true">IF(I1331="","",xEURO(OFFSET(C1331,-M1331+1,0),J1331,OFFSET(C1331,-M1331+2,0),OFFSET(C1331,-M1331+2,0),OFFSET(C1331,-M1331+3,0)+AC1331,OFFSET(C1331,-M1331+4,0),1,2)/10*I1331)</f>
        <v/>
      </c>
      <c r="Y1331" s="248" t="str">
        <f aca="true">IF(I1331="","",xEURO(OFFSET(C1331,-M1331+1,0),J1331,OFFSET(C1331,-M1331+2,0),OFFSET(C1331,-M1331+2,0),OFFSET(C1331,-M1331+3,0)+AC1331,OFFSET(C1331,-M1331+4,0),1,3)/100*I1331*10000)</f>
        <v/>
      </c>
      <c r="Z1331" s="248" t="str">
        <f aca="true">IF(I1331="","",xEURO(OFFSET(C1331,-M1331+1,0),J1331,OFFSET(C1331,-M1331+2,0),OFFSET(C1331,-M1331+2,0),OFFSET(C1331,-M1331+3,0)+AC1331,OFFSET(C1331,-M1331+4,0),1,5)/365.25*I1331*10000)</f>
        <v/>
      </c>
      <c r="AB1331" s="249" t="str">
        <f aca="true">IF(D1331="","",xCalcSkew(OFFSET(C1331,-M1331,0),E1331-OFFSET(C1331,-M1331+1,0),b)/100)</f>
        <v/>
      </c>
      <c r="AC1331" s="249" t="str">
        <f aca="true">IF(I1331="","",xCalcSkew(OFFSET(C1331,-M1331,0),J1331-OFFSET(C1331,-M1331+1,0),b)/100)</f>
        <v/>
      </c>
      <c r="AE1331" s="0" t="n">
        <f aca="false">D1331*F1331*10000*-1</f>
        <v>-0</v>
      </c>
      <c r="AF1331" s="0" t="n">
        <f aca="false">I1331*K1331*10000*-1</f>
        <v>-0</v>
      </c>
      <c r="AG1331" s="0" t="n">
        <f aca="false">AE1331+AF1331</f>
        <v>-0</v>
      </c>
    </row>
    <row r="1332" customFormat="false" ht="12.75" hidden="false" customHeight="false" outlineLevel="0" collapsed="false">
      <c r="D1332" s="265"/>
      <c r="E1332" s="266"/>
      <c r="F1332" s="266"/>
      <c r="G1332" s="267"/>
      <c r="I1332" s="265"/>
      <c r="J1332" s="266"/>
      <c r="K1332" s="266"/>
      <c r="L1332" s="268"/>
      <c r="M1332" s="247" t="n">
        <f aca="false">M1331+1</f>
        <v>27</v>
      </c>
      <c r="N1332" s="175" t="str">
        <f aca="true">IF(D1332="","",xEURO(OFFSET(C1332,-M1332+1,0),E1332,OFFSET(C1332,-M1332+2,0),OFFSET(C1332,-M1332+2,0),OFFSET(C1332,-M1332+3,0)+AB1332,OFFSET(C1332,-M1332+4,0),0,1)*D1332)</f>
        <v/>
      </c>
      <c r="O1332" s="235" t="str">
        <f aca="true">IF(D1332="","",xEURO(OFFSET(C1332,-M1332+1,0),E1332,OFFSET(C1332,-M1332+2,0),OFFSET(C1332,-M1332+2,0),OFFSET(C1332,-M1332+3,0)+AB1332,OFFSET(C1332,-M1332+4,0),0,0))</f>
        <v/>
      </c>
      <c r="P1332" s="175" t="str">
        <f aca="false">IF(D1332="","",(O1332-F1332)*D1332*10)</f>
        <v/>
      </c>
      <c r="Q1332" s="175" t="str">
        <f aca="true">IF(D1332="","",xEURO(OFFSET(C1332,-M1332+1,0),E1332,OFFSET(C1332,-M1332+2,0),OFFSET(C1332,-M1332+2,0),OFFSET(C1332,-M1332+3,0)+AB1332,OFFSET(C1332,-M1332+4,0),0,2)/10*D1332)</f>
        <v/>
      </c>
      <c r="R1332" s="248" t="str">
        <f aca="true">IF(D1332="","",xEURO(OFFSET(C1332,-M1332+1,0),E1332,OFFSET(C1332,-M1332+2,0),OFFSET(C1332,-M1332+2,0),OFFSET(C1332,-M1332+3,0)+AB1332,OFFSET(C1332,-M1332+4,0),0,3)/100*D1332*10000)</f>
        <v/>
      </c>
      <c r="S1332" s="248" t="str">
        <f aca="true">IF(D1332="","",xEURO(OFFSET(C1332,-M1332+1,0),E1332,OFFSET(C1332,-M1332+2,0),OFFSET(C1332,-M1332+2,0),OFFSET(C1332,-M1332+3,0)+AB1332,OFFSET(C1332,-M1332+4,0),0,5)/365.25*D1332*10000)</f>
        <v/>
      </c>
      <c r="U1332" s="175" t="str">
        <f aca="true">IF(I1332="","",xEURO(OFFSET(C1332,-M1332+1,0),J1332,OFFSET(C1332,-M1332+2,0),OFFSET(C1332,-M1332+2,0),OFFSET(C1332,-M1332+3,0)+AC1332,OFFSET(C1332,-M1332+4,0),1,1)*I1332)</f>
        <v/>
      </c>
      <c r="V1332" s="235" t="str">
        <f aca="true">IF(I1332="","",xEURO(OFFSET(C1332,-M1332+1,0),J1332,OFFSET(C1332,-M1332+2,0),OFFSET(C1332,-M1332+2,0),OFFSET(C1332,-M1332+3,0)+AC1332,OFFSET(C1332,-M1332+4,0),1,0))</f>
        <v/>
      </c>
      <c r="W1332" s="175" t="str">
        <f aca="false">IF(I1332="","",(V1332-K1332)*I1332*10)</f>
        <v/>
      </c>
      <c r="X1332" s="175" t="str">
        <f aca="true">IF(I1332="","",xEURO(OFFSET(C1332,-M1332+1,0),J1332,OFFSET(C1332,-M1332+2,0),OFFSET(C1332,-M1332+2,0),OFFSET(C1332,-M1332+3,0)+AC1332,OFFSET(C1332,-M1332+4,0),1,2)/10*I1332)</f>
        <v/>
      </c>
      <c r="Y1332" s="248" t="str">
        <f aca="true">IF(I1332="","",xEURO(OFFSET(C1332,-M1332+1,0),J1332,OFFSET(C1332,-M1332+2,0),OFFSET(C1332,-M1332+2,0),OFFSET(C1332,-M1332+3,0)+AC1332,OFFSET(C1332,-M1332+4,0),1,3)/100*I1332*10000)</f>
        <v/>
      </c>
      <c r="Z1332" s="248" t="str">
        <f aca="true">IF(I1332="","",xEURO(OFFSET(C1332,-M1332+1,0),J1332,OFFSET(C1332,-M1332+2,0),OFFSET(C1332,-M1332+2,0),OFFSET(C1332,-M1332+3,0)+AC1332,OFFSET(C1332,-M1332+4,0),1,5)/365.25*I1332*10000)</f>
        <v/>
      </c>
      <c r="AB1332" s="249" t="str">
        <f aca="true">IF(D1332="","",xCalcSkew(OFFSET(C1332,-M1332,0),E1332-OFFSET(C1332,-M1332+1,0),b)/100)</f>
        <v/>
      </c>
      <c r="AC1332" s="249" t="str">
        <f aca="true">IF(I1332="","",xCalcSkew(OFFSET(C1332,-M1332,0),J1332-OFFSET(C1332,-M1332+1,0),b)/100)</f>
        <v/>
      </c>
      <c r="AE1332" s="0" t="n">
        <f aca="false">D1332*F1332*10000*-1</f>
        <v>-0</v>
      </c>
      <c r="AF1332" s="0" t="n">
        <f aca="false">I1332*K1332*10000*-1</f>
        <v>-0</v>
      </c>
      <c r="AG1332" s="0" t="n">
        <f aca="false">AE1332+AF1332</f>
        <v>-0</v>
      </c>
    </row>
    <row r="1333" customFormat="false" ht="12.75" hidden="false" customHeight="false" outlineLevel="0" collapsed="false">
      <c r="D1333" s="265"/>
      <c r="E1333" s="266"/>
      <c r="F1333" s="266"/>
      <c r="G1333" s="267"/>
      <c r="I1333" s="265"/>
      <c r="J1333" s="266"/>
      <c r="K1333" s="266"/>
      <c r="L1333" s="268"/>
      <c r="M1333" s="247" t="n">
        <f aca="false">M1332+1</f>
        <v>28</v>
      </c>
      <c r="N1333" s="175" t="str">
        <f aca="true">IF(D1333="","",xEURO(OFFSET(C1333,-M1333+1,0),E1333,OFFSET(C1333,-M1333+2,0),OFFSET(C1333,-M1333+2,0),OFFSET(C1333,-M1333+3,0)+AB1333,OFFSET(C1333,-M1333+4,0),0,1)*D1333)</f>
        <v/>
      </c>
      <c r="O1333" s="235" t="str">
        <f aca="true">IF(D1333="","",xEURO(OFFSET(C1333,-M1333+1,0),E1333,OFFSET(C1333,-M1333+2,0),OFFSET(C1333,-M1333+2,0),OFFSET(C1333,-M1333+3,0)+AB1333,OFFSET(C1333,-M1333+4,0),0,0))</f>
        <v/>
      </c>
      <c r="P1333" s="175" t="str">
        <f aca="false">IF(D1333="","",(O1333-F1333)*D1333*10)</f>
        <v/>
      </c>
      <c r="Q1333" s="175" t="str">
        <f aca="true">IF(D1333="","",xEURO(OFFSET(C1333,-M1333+1,0),E1333,OFFSET(C1333,-M1333+2,0),OFFSET(C1333,-M1333+2,0),OFFSET(C1333,-M1333+3,0)+AB1333,OFFSET(C1333,-M1333+4,0),0,2)/10*D1333)</f>
        <v/>
      </c>
      <c r="R1333" s="248" t="str">
        <f aca="true">IF(D1333="","",xEURO(OFFSET(C1333,-M1333+1,0),E1333,OFFSET(C1333,-M1333+2,0),OFFSET(C1333,-M1333+2,0),OFFSET(C1333,-M1333+3,0)+AB1333,OFFSET(C1333,-M1333+4,0),0,3)/100*D1333*10000)</f>
        <v/>
      </c>
      <c r="S1333" s="248" t="str">
        <f aca="true">IF(D1333="","",xEURO(OFFSET(C1333,-M1333+1,0),E1333,OFFSET(C1333,-M1333+2,0),OFFSET(C1333,-M1333+2,0),OFFSET(C1333,-M1333+3,0)+AB1333,OFFSET(C1333,-M1333+4,0),0,5)/365.25*D1333*10000)</f>
        <v/>
      </c>
      <c r="U1333" s="175" t="str">
        <f aca="true">IF(I1333="","",xEURO(OFFSET(C1333,-M1333+1,0),J1333,OFFSET(C1333,-M1333+2,0),OFFSET(C1333,-M1333+2,0),OFFSET(C1333,-M1333+3,0)+AC1333,OFFSET(C1333,-M1333+4,0),1,1)*I1333)</f>
        <v/>
      </c>
      <c r="V1333" s="235" t="str">
        <f aca="true">IF(I1333="","",xEURO(OFFSET(C1333,-M1333+1,0),J1333,OFFSET(C1333,-M1333+2,0),OFFSET(C1333,-M1333+2,0),OFFSET(C1333,-M1333+3,0)+AC1333,OFFSET(C1333,-M1333+4,0),1,0))</f>
        <v/>
      </c>
      <c r="W1333" s="175" t="str">
        <f aca="false">IF(I1333="","",(V1333-K1333)*I1333*10)</f>
        <v/>
      </c>
      <c r="X1333" s="175" t="str">
        <f aca="true">IF(I1333="","",xEURO(OFFSET(C1333,-M1333+1,0),J1333,OFFSET(C1333,-M1333+2,0),OFFSET(C1333,-M1333+2,0),OFFSET(C1333,-M1333+3,0)+AC1333,OFFSET(C1333,-M1333+4,0),1,2)/10*I1333)</f>
        <v/>
      </c>
      <c r="Y1333" s="248" t="str">
        <f aca="true">IF(I1333="","",xEURO(OFFSET(C1333,-M1333+1,0),J1333,OFFSET(C1333,-M1333+2,0),OFFSET(C1333,-M1333+2,0),OFFSET(C1333,-M1333+3,0)+AC1333,OFFSET(C1333,-M1333+4,0),1,3)/100*I1333*10000)</f>
        <v/>
      </c>
      <c r="Z1333" s="248" t="str">
        <f aca="true">IF(I1333="","",xEURO(OFFSET(C1333,-M1333+1,0),J1333,OFFSET(C1333,-M1333+2,0),OFFSET(C1333,-M1333+2,0),OFFSET(C1333,-M1333+3,0)+AC1333,OFFSET(C1333,-M1333+4,0),1,5)/365.25*I1333*10000)</f>
        <v/>
      </c>
      <c r="AB1333" s="249" t="str">
        <f aca="true">IF(D1333="","",xCalcSkew(OFFSET(C1333,-M1333,0),E1333-OFFSET(C1333,-M1333+1,0),b)/100)</f>
        <v/>
      </c>
      <c r="AC1333" s="249" t="str">
        <f aca="true">IF(I1333="","",xCalcSkew(OFFSET(C1333,-M1333,0),J1333-OFFSET(C1333,-M1333+1,0),b)/100)</f>
        <v/>
      </c>
      <c r="AE1333" s="0" t="n">
        <f aca="false">D1333*F1333*10000*-1</f>
        <v>-0</v>
      </c>
      <c r="AF1333" s="0" t="n">
        <f aca="false">I1333*K1333*10000*-1</f>
        <v>-0</v>
      </c>
      <c r="AG1333" s="0" t="n">
        <f aca="false">AE1333+AF1333</f>
        <v>-0</v>
      </c>
    </row>
    <row r="1334" customFormat="false" ht="12.75" hidden="false" customHeight="false" outlineLevel="0" collapsed="false">
      <c r="D1334" s="265"/>
      <c r="E1334" s="266"/>
      <c r="F1334" s="266"/>
      <c r="G1334" s="267"/>
      <c r="I1334" s="265"/>
      <c r="J1334" s="266"/>
      <c r="K1334" s="266"/>
      <c r="L1334" s="268"/>
      <c r="M1334" s="247" t="n">
        <f aca="false">M1333+1</f>
        <v>29</v>
      </c>
      <c r="N1334" s="175" t="str">
        <f aca="true">IF(D1334="","",xEURO(OFFSET(C1334,-M1334+1,0),E1334,OFFSET(C1334,-M1334+2,0),OFFSET(C1334,-M1334+2,0),OFFSET(C1334,-M1334+3,0)+AB1334,OFFSET(C1334,-M1334+4,0),0,1)*D1334)</f>
        <v/>
      </c>
      <c r="O1334" s="235" t="str">
        <f aca="true">IF(D1334="","",xEURO(OFFSET(C1334,-M1334+1,0),E1334,OFFSET(C1334,-M1334+2,0),OFFSET(C1334,-M1334+2,0),OFFSET(C1334,-M1334+3,0)+AB1334,OFFSET(C1334,-M1334+4,0),0,0))</f>
        <v/>
      </c>
      <c r="P1334" s="175" t="str">
        <f aca="false">IF(D1334="","",(O1334-F1334)*D1334*10)</f>
        <v/>
      </c>
      <c r="Q1334" s="175" t="str">
        <f aca="true">IF(D1334="","",xEURO(OFFSET(C1334,-M1334+1,0),E1334,OFFSET(C1334,-M1334+2,0),OFFSET(C1334,-M1334+2,0),OFFSET(C1334,-M1334+3,0)+AB1334,OFFSET(C1334,-M1334+4,0),0,2)/10*D1334)</f>
        <v/>
      </c>
      <c r="R1334" s="248" t="str">
        <f aca="true">IF(D1334="","",xEURO(OFFSET(C1334,-M1334+1,0),E1334,OFFSET(C1334,-M1334+2,0),OFFSET(C1334,-M1334+2,0),OFFSET(C1334,-M1334+3,0)+AB1334,OFFSET(C1334,-M1334+4,0),0,3)/100*D1334*10000)</f>
        <v/>
      </c>
      <c r="S1334" s="248" t="str">
        <f aca="true">IF(D1334="","",xEURO(OFFSET(C1334,-M1334+1,0),E1334,OFFSET(C1334,-M1334+2,0),OFFSET(C1334,-M1334+2,0),OFFSET(C1334,-M1334+3,0)+AB1334,OFFSET(C1334,-M1334+4,0),0,5)/365.25*D1334*10000)</f>
        <v/>
      </c>
      <c r="U1334" s="175" t="str">
        <f aca="true">IF(I1334="","",xEURO(OFFSET(C1334,-M1334+1,0),J1334,OFFSET(C1334,-M1334+2,0),OFFSET(C1334,-M1334+2,0),OFFSET(C1334,-M1334+3,0)+AC1334,OFFSET(C1334,-M1334+4,0),1,1)*I1334)</f>
        <v/>
      </c>
      <c r="V1334" s="235" t="str">
        <f aca="true">IF(I1334="","",xEURO(OFFSET(C1334,-M1334+1,0),J1334,OFFSET(C1334,-M1334+2,0),OFFSET(C1334,-M1334+2,0),OFFSET(C1334,-M1334+3,0)+AC1334,OFFSET(C1334,-M1334+4,0),1,0))</f>
        <v/>
      </c>
      <c r="W1334" s="175" t="str">
        <f aca="false">IF(I1334="","",(V1334-K1334)*I1334*10)</f>
        <v/>
      </c>
      <c r="X1334" s="175" t="str">
        <f aca="true">IF(I1334="","",xEURO(OFFSET(C1334,-M1334+1,0),J1334,OFFSET(C1334,-M1334+2,0),OFFSET(C1334,-M1334+2,0),OFFSET(C1334,-M1334+3,0)+AC1334,OFFSET(C1334,-M1334+4,0),1,2)/10*I1334)</f>
        <v/>
      </c>
      <c r="Y1334" s="248" t="str">
        <f aca="true">IF(I1334="","",xEURO(OFFSET(C1334,-M1334+1,0),J1334,OFFSET(C1334,-M1334+2,0),OFFSET(C1334,-M1334+2,0),OFFSET(C1334,-M1334+3,0)+AC1334,OFFSET(C1334,-M1334+4,0),1,3)/100*I1334*10000)</f>
        <v/>
      </c>
      <c r="Z1334" s="248" t="str">
        <f aca="true">IF(I1334="","",xEURO(OFFSET(C1334,-M1334+1,0),J1334,OFFSET(C1334,-M1334+2,0),OFFSET(C1334,-M1334+2,0),OFFSET(C1334,-M1334+3,0)+AC1334,OFFSET(C1334,-M1334+4,0),1,5)/365.25*I1334*10000)</f>
        <v/>
      </c>
      <c r="AB1334" s="249" t="str">
        <f aca="true">IF(D1334="","",xCalcSkew(OFFSET(C1334,-M1334,0),E1334-OFFSET(C1334,-M1334+1,0),b)/100)</f>
        <v/>
      </c>
      <c r="AC1334" s="249" t="str">
        <f aca="true">IF(I1334="","",xCalcSkew(OFFSET(C1334,-M1334,0),J1334-OFFSET(C1334,-M1334+1,0),b)/100)</f>
        <v/>
      </c>
      <c r="AE1334" s="0" t="n">
        <f aca="false">D1334*F1334*10000*-1</f>
        <v>-0</v>
      </c>
      <c r="AF1334" s="0" t="n">
        <f aca="false">I1334*K1334*10000*-1</f>
        <v>-0</v>
      </c>
      <c r="AG1334" s="0" t="n">
        <f aca="false">AE1334+AF1334</f>
        <v>-0</v>
      </c>
    </row>
    <row r="1335" customFormat="false" ht="12.75" hidden="false" customHeight="false" outlineLevel="0" collapsed="false">
      <c r="D1335" s="265"/>
      <c r="E1335" s="266"/>
      <c r="F1335" s="266"/>
      <c r="G1335" s="267"/>
      <c r="I1335" s="265"/>
      <c r="J1335" s="266"/>
      <c r="K1335" s="266"/>
      <c r="L1335" s="268"/>
      <c r="M1335" s="247" t="n">
        <f aca="false">M1334+1</f>
        <v>30</v>
      </c>
      <c r="N1335" s="175" t="str">
        <f aca="true">IF(D1335="","",xEURO(OFFSET(C1335,-M1335+1,0),E1335,OFFSET(C1335,-M1335+2,0),OFFSET(C1335,-M1335+2,0),OFFSET(C1335,-M1335+3,0)+AB1335,OFFSET(C1335,-M1335+4,0),0,1)*D1335)</f>
        <v/>
      </c>
      <c r="O1335" s="235" t="str">
        <f aca="true">IF(D1335="","",xEURO(OFFSET(C1335,-M1335+1,0),E1335,OFFSET(C1335,-M1335+2,0),OFFSET(C1335,-M1335+2,0),OFFSET(C1335,-M1335+3,0)+AB1335,OFFSET(C1335,-M1335+4,0),0,0))</f>
        <v/>
      </c>
      <c r="P1335" s="175" t="str">
        <f aca="false">IF(D1335="","",(O1335-F1335)*D1335*10)</f>
        <v/>
      </c>
      <c r="Q1335" s="175" t="str">
        <f aca="true">IF(D1335="","",xEURO(OFFSET(C1335,-M1335+1,0),E1335,OFFSET(C1335,-M1335+2,0),OFFSET(C1335,-M1335+2,0),OFFSET(C1335,-M1335+3,0)+AB1335,OFFSET(C1335,-M1335+4,0),0,2)/10*D1335)</f>
        <v/>
      </c>
      <c r="R1335" s="248" t="str">
        <f aca="true">IF(D1335="","",xEURO(OFFSET(C1335,-M1335+1,0),E1335,OFFSET(C1335,-M1335+2,0),OFFSET(C1335,-M1335+2,0),OFFSET(C1335,-M1335+3,0)+AB1335,OFFSET(C1335,-M1335+4,0),0,3)/100*D1335*10000)</f>
        <v/>
      </c>
      <c r="S1335" s="248" t="str">
        <f aca="true">IF(D1335="","",xEURO(OFFSET(C1335,-M1335+1,0),E1335,OFFSET(C1335,-M1335+2,0),OFFSET(C1335,-M1335+2,0),OFFSET(C1335,-M1335+3,0)+AB1335,OFFSET(C1335,-M1335+4,0),0,5)/365.25*D1335*10000)</f>
        <v/>
      </c>
      <c r="U1335" s="175" t="str">
        <f aca="true">IF(I1335="","",xEURO(OFFSET(C1335,-M1335+1,0),J1335,OFFSET(C1335,-M1335+2,0),OFFSET(C1335,-M1335+2,0),OFFSET(C1335,-M1335+3,0)+AC1335,OFFSET(C1335,-M1335+4,0),1,1)*I1335)</f>
        <v/>
      </c>
      <c r="V1335" s="235" t="str">
        <f aca="true">IF(I1335="","",xEURO(OFFSET(C1335,-M1335+1,0),J1335,OFFSET(C1335,-M1335+2,0),OFFSET(C1335,-M1335+2,0),OFFSET(C1335,-M1335+3,0)+AC1335,OFFSET(C1335,-M1335+4,0),1,0))</f>
        <v/>
      </c>
      <c r="W1335" s="175" t="str">
        <f aca="false">IF(I1335="","",(V1335-K1335)*I1335*10)</f>
        <v/>
      </c>
      <c r="X1335" s="175" t="str">
        <f aca="true">IF(I1335="","",xEURO(OFFSET(C1335,-M1335+1,0),J1335,OFFSET(C1335,-M1335+2,0),OFFSET(C1335,-M1335+2,0),OFFSET(C1335,-M1335+3,0)+AC1335,OFFSET(C1335,-M1335+4,0),1,2)/10*I1335)</f>
        <v/>
      </c>
      <c r="Y1335" s="248" t="str">
        <f aca="true">IF(I1335="","",xEURO(OFFSET(C1335,-M1335+1,0),J1335,OFFSET(C1335,-M1335+2,0),OFFSET(C1335,-M1335+2,0),OFFSET(C1335,-M1335+3,0)+AC1335,OFFSET(C1335,-M1335+4,0),1,3)/100*I1335*10000)</f>
        <v/>
      </c>
      <c r="Z1335" s="248" t="str">
        <f aca="true">IF(I1335="","",xEURO(OFFSET(C1335,-M1335+1,0),J1335,OFFSET(C1335,-M1335+2,0),OFFSET(C1335,-M1335+2,0),OFFSET(C1335,-M1335+3,0)+AC1335,OFFSET(C1335,-M1335+4,0),1,5)/365.25*I1335*10000)</f>
        <v/>
      </c>
      <c r="AB1335" s="249" t="str">
        <f aca="true">IF(D1335="","",xCalcSkew(OFFSET(C1335,-M1335,0),E1335-OFFSET(C1335,-M1335+1,0),b)/100)</f>
        <v/>
      </c>
      <c r="AC1335" s="249" t="str">
        <f aca="true">IF(I1335="","",xCalcSkew(OFFSET(C1335,-M1335,0),J1335-OFFSET(C1335,-M1335+1,0),b)/100)</f>
        <v/>
      </c>
      <c r="AE1335" s="0" t="n">
        <f aca="false">D1335*F1335*10000*-1</f>
        <v>-0</v>
      </c>
      <c r="AF1335" s="0" t="n">
        <f aca="false">I1335*K1335*10000*-1</f>
        <v>-0</v>
      </c>
      <c r="AG1335" s="0" t="n">
        <f aca="false">AE1335+AF1335</f>
        <v>-0</v>
      </c>
    </row>
    <row r="1336" customFormat="false" ht="12.75" hidden="false" customHeight="false" outlineLevel="0" collapsed="false">
      <c r="D1336" s="265"/>
      <c r="E1336" s="266"/>
      <c r="F1336" s="266"/>
      <c r="G1336" s="267"/>
      <c r="I1336" s="265"/>
      <c r="J1336" s="266"/>
      <c r="K1336" s="266"/>
      <c r="L1336" s="268"/>
      <c r="M1336" s="247" t="n">
        <f aca="false">M1335+1</f>
        <v>31</v>
      </c>
      <c r="N1336" s="175" t="str">
        <f aca="true">IF(D1336="","",xEURO(OFFSET(C1336,-M1336+1,0),E1336,OFFSET(C1336,-M1336+2,0),OFFSET(C1336,-M1336+2,0),OFFSET(C1336,-M1336+3,0)+AB1336,OFFSET(C1336,-M1336+4,0),0,1)*D1336)</f>
        <v/>
      </c>
      <c r="O1336" s="235" t="str">
        <f aca="true">IF(D1336="","",xEURO(OFFSET(C1336,-M1336+1,0),E1336,OFFSET(C1336,-M1336+2,0),OFFSET(C1336,-M1336+2,0),OFFSET(C1336,-M1336+3,0)+AB1336,OFFSET(C1336,-M1336+4,0),0,0))</f>
        <v/>
      </c>
      <c r="P1336" s="175" t="str">
        <f aca="false">IF(D1336="","",(O1336-F1336)*D1336*10)</f>
        <v/>
      </c>
      <c r="Q1336" s="175" t="str">
        <f aca="true">IF(D1336="","",xEURO(OFFSET(C1336,-M1336+1,0),E1336,OFFSET(C1336,-M1336+2,0),OFFSET(C1336,-M1336+2,0),OFFSET(C1336,-M1336+3,0)+AB1336,OFFSET(C1336,-M1336+4,0),0,2)/10*D1336)</f>
        <v/>
      </c>
      <c r="R1336" s="248" t="str">
        <f aca="true">IF(D1336="","",xEURO(OFFSET(C1336,-M1336+1,0),E1336,OFFSET(C1336,-M1336+2,0),OFFSET(C1336,-M1336+2,0),OFFSET(C1336,-M1336+3,0)+AB1336,OFFSET(C1336,-M1336+4,0),0,3)/100*D1336*10000)</f>
        <v/>
      </c>
      <c r="S1336" s="248" t="str">
        <f aca="true">IF(D1336="","",xEURO(OFFSET(C1336,-M1336+1,0),E1336,OFFSET(C1336,-M1336+2,0),OFFSET(C1336,-M1336+2,0),OFFSET(C1336,-M1336+3,0)+AB1336,OFFSET(C1336,-M1336+4,0),0,5)/365.25*D1336*10000)</f>
        <v/>
      </c>
      <c r="U1336" s="175" t="str">
        <f aca="true">IF(I1336="","",xEURO(OFFSET(C1336,-M1336+1,0),J1336,OFFSET(C1336,-M1336+2,0),OFFSET(C1336,-M1336+2,0),OFFSET(C1336,-M1336+3,0)+AC1336,OFFSET(C1336,-M1336+4,0),1,1)*I1336)</f>
        <v/>
      </c>
      <c r="V1336" s="235" t="str">
        <f aca="true">IF(I1336="","",xEURO(OFFSET(C1336,-M1336+1,0),J1336,OFFSET(C1336,-M1336+2,0),OFFSET(C1336,-M1336+2,0),OFFSET(C1336,-M1336+3,0)+AC1336,OFFSET(C1336,-M1336+4,0),1,0))</f>
        <v/>
      </c>
      <c r="W1336" s="175" t="str">
        <f aca="false">IF(I1336="","",(V1336-K1336)*I1336*10)</f>
        <v/>
      </c>
      <c r="X1336" s="175" t="str">
        <f aca="true">IF(I1336="","",xEURO(OFFSET(C1336,-M1336+1,0),J1336,OFFSET(C1336,-M1336+2,0),OFFSET(C1336,-M1336+2,0),OFFSET(C1336,-M1336+3,0)+AC1336,OFFSET(C1336,-M1336+4,0),1,2)/10*I1336)</f>
        <v/>
      </c>
      <c r="Y1336" s="248" t="str">
        <f aca="true">IF(I1336="","",xEURO(OFFSET(C1336,-M1336+1,0),J1336,OFFSET(C1336,-M1336+2,0),OFFSET(C1336,-M1336+2,0),OFFSET(C1336,-M1336+3,0)+AC1336,OFFSET(C1336,-M1336+4,0),1,3)/100*I1336*10000)</f>
        <v/>
      </c>
      <c r="Z1336" s="248" t="str">
        <f aca="true">IF(I1336="","",xEURO(OFFSET(C1336,-M1336+1,0),J1336,OFFSET(C1336,-M1336+2,0),OFFSET(C1336,-M1336+2,0),OFFSET(C1336,-M1336+3,0)+AC1336,OFFSET(C1336,-M1336+4,0),1,5)/365.25*I1336*10000)</f>
        <v/>
      </c>
      <c r="AB1336" s="249" t="str">
        <f aca="true">IF(D1336="","",xCalcSkew(OFFSET(C1336,-M1336,0),E1336-OFFSET(C1336,-M1336+1,0),b)/100)</f>
        <v/>
      </c>
      <c r="AC1336" s="249" t="str">
        <f aca="true">IF(I1336="","",xCalcSkew(OFFSET(C1336,-M1336,0),J1336-OFFSET(C1336,-M1336+1,0),b)/100)</f>
        <v/>
      </c>
      <c r="AE1336" s="0" t="n">
        <f aca="false">D1336*F1336*10000*-1</f>
        <v>-0</v>
      </c>
      <c r="AF1336" s="0" t="n">
        <f aca="false">I1336*K1336*10000*-1</f>
        <v>-0</v>
      </c>
      <c r="AG1336" s="0" t="n">
        <f aca="false">AE1336+AF1336</f>
        <v>-0</v>
      </c>
    </row>
    <row r="1337" customFormat="false" ht="12.75" hidden="false" customHeight="false" outlineLevel="0" collapsed="false">
      <c r="D1337" s="265"/>
      <c r="E1337" s="266"/>
      <c r="F1337" s="266"/>
      <c r="G1337" s="267"/>
      <c r="I1337" s="265"/>
      <c r="J1337" s="266"/>
      <c r="K1337" s="266"/>
      <c r="L1337" s="268"/>
      <c r="M1337" s="247" t="n">
        <f aca="false">M1336+1</f>
        <v>32</v>
      </c>
      <c r="N1337" s="175" t="str">
        <f aca="true">IF(D1337="","",xEURO(OFFSET(C1337,-M1337+1,0),E1337,OFFSET(C1337,-M1337+2,0),OFFSET(C1337,-M1337+2,0),OFFSET(C1337,-M1337+3,0)+AB1337,OFFSET(C1337,-M1337+4,0),0,1)*D1337)</f>
        <v/>
      </c>
      <c r="O1337" s="235" t="str">
        <f aca="true">IF(D1337="","",xEURO(OFFSET(C1337,-M1337+1,0),E1337,OFFSET(C1337,-M1337+2,0),OFFSET(C1337,-M1337+2,0),OFFSET(C1337,-M1337+3,0)+AB1337,OFFSET(C1337,-M1337+4,0),0,0))</f>
        <v/>
      </c>
      <c r="P1337" s="175" t="str">
        <f aca="false">IF(D1337="","",(O1337-F1337)*D1337*10)</f>
        <v/>
      </c>
      <c r="Q1337" s="175" t="str">
        <f aca="true">IF(D1337="","",xEURO(OFFSET(C1337,-M1337+1,0),E1337,OFFSET(C1337,-M1337+2,0),OFFSET(C1337,-M1337+2,0),OFFSET(C1337,-M1337+3,0)+AB1337,OFFSET(C1337,-M1337+4,0),0,2)/10*D1337)</f>
        <v/>
      </c>
      <c r="R1337" s="248" t="str">
        <f aca="true">IF(D1337="","",xEURO(OFFSET(C1337,-M1337+1,0),E1337,OFFSET(C1337,-M1337+2,0),OFFSET(C1337,-M1337+2,0),OFFSET(C1337,-M1337+3,0)+AB1337,OFFSET(C1337,-M1337+4,0),0,3)/100*D1337*10000)</f>
        <v/>
      </c>
      <c r="S1337" s="248" t="str">
        <f aca="true">IF(D1337="","",xEURO(OFFSET(C1337,-M1337+1,0),E1337,OFFSET(C1337,-M1337+2,0),OFFSET(C1337,-M1337+2,0),OFFSET(C1337,-M1337+3,0)+AB1337,OFFSET(C1337,-M1337+4,0),0,5)/365.25*D1337*10000)</f>
        <v/>
      </c>
      <c r="U1337" s="175" t="str">
        <f aca="true">IF(I1337="","",xEURO(OFFSET(C1337,-M1337+1,0),J1337,OFFSET(C1337,-M1337+2,0),OFFSET(C1337,-M1337+2,0),OFFSET(C1337,-M1337+3,0)+AC1337,OFFSET(C1337,-M1337+4,0),1,1)*I1337)</f>
        <v/>
      </c>
      <c r="V1337" s="235" t="str">
        <f aca="true">IF(I1337="","",xEURO(OFFSET(C1337,-M1337+1,0),J1337,OFFSET(C1337,-M1337+2,0),OFFSET(C1337,-M1337+2,0),OFFSET(C1337,-M1337+3,0)+AC1337,OFFSET(C1337,-M1337+4,0),1,0))</f>
        <v/>
      </c>
      <c r="W1337" s="175" t="str">
        <f aca="false">IF(I1337="","",(V1337-K1337)*I1337*10)</f>
        <v/>
      </c>
      <c r="X1337" s="175" t="str">
        <f aca="true">IF(I1337="","",xEURO(OFFSET(C1337,-M1337+1,0),J1337,OFFSET(C1337,-M1337+2,0),OFFSET(C1337,-M1337+2,0),OFFSET(C1337,-M1337+3,0)+AC1337,OFFSET(C1337,-M1337+4,0),1,2)/10*I1337)</f>
        <v/>
      </c>
      <c r="Y1337" s="248" t="str">
        <f aca="true">IF(I1337="","",xEURO(OFFSET(C1337,-M1337+1,0),J1337,OFFSET(C1337,-M1337+2,0),OFFSET(C1337,-M1337+2,0),OFFSET(C1337,-M1337+3,0)+AC1337,OFFSET(C1337,-M1337+4,0),1,3)/100*I1337*10000)</f>
        <v/>
      </c>
      <c r="Z1337" s="248" t="str">
        <f aca="true">IF(I1337="","",xEURO(OFFSET(C1337,-M1337+1,0),J1337,OFFSET(C1337,-M1337+2,0),OFFSET(C1337,-M1337+2,0),OFFSET(C1337,-M1337+3,0)+AC1337,OFFSET(C1337,-M1337+4,0),1,5)/365.25*I1337*10000)</f>
        <v/>
      </c>
      <c r="AB1337" s="249" t="str">
        <f aca="true">IF(D1337="","",xCalcSkew(OFFSET(C1337,-M1337,0),E1337-OFFSET(C1337,-M1337+1,0),b)/100)</f>
        <v/>
      </c>
      <c r="AC1337" s="249" t="str">
        <f aca="true">IF(I1337="","",xCalcSkew(OFFSET(C1337,-M1337,0),J1337-OFFSET(C1337,-M1337+1,0),b)/100)</f>
        <v/>
      </c>
      <c r="AE1337" s="0" t="n">
        <f aca="false">D1337*F1337*10000*-1</f>
        <v>-0</v>
      </c>
      <c r="AF1337" s="0" t="n">
        <f aca="false">I1337*K1337*10000*-1</f>
        <v>-0</v>
      </c>
      <c r="AG1337" s="0" t="n">
        <f aca="false">AE1337+AF1337</f>
        <v>-0</v>
      </c>
    </row>
    <row r="1338" customFormat="false" ht="12.75" hidden="false" customHeight="false" outlineLevel="0" collapsed="false">
      <c r="D1338" s="265"/>
      <c r="E1338" s="266"/>
      <c r="F1338" s="266"/>
      <c r="G1338" s="267"/>
      <c r="I1338" s="265"/>
      <c r="J1338" s="266"/>
      <c r="K1338" s="266"/>
      <c r="L1338" s="268"/>
      <c r="M1338" s="247" t="n">
        <f aca="false">M1337+1</f>
        <v>33</v>
      </c>
      <c r="N1338" s="175" t="str">
        <f aca="true">IF(D1338="","",xEURO(OFFSET(C1338,-M1338+1,0),E1338,OFFSET(C1338,-M1338+2,0),OFFSET(C1338,-M1338+2,0),OFFSET(C1338,-M1338+3,0)+AB1338,OFFSET(C1338,-M1338+4,0),0,1)*D1338)</f>
        <v/>
      </c>
      <c r="O1338" s="235" t="str">
        <f aca="true">IF(D1338="","",xEURO(OFFSET(C1338,-M1338+1,0),E1338,OFFSET(C1338,-M1338+2,0),OFFSET(C1338,-M1338+2,0),OFFSET(C1338,-M1338+3,0)+AB1338,OFFSET(C1338,-M1338+4,0),0,0))</f>
        <v/>
      </c>
      <c r="P1338" s="175" t="str">
        <f aca="false">IF(D1338="","",(O1338-F1338)*D1338*10)</f>
        <v/>
      </c>
      <c r="Q1338" s="175" t="str">
        <f aca="true">IF(D1338="","",xEURO(OFFSET(C1338,-M1338+1,0),E1338,OFFSET(C1338,-M1338+2,0),OFFSET(C1338,-M1338+2,0),OFFSET(C1338,-M1338+3,0)+AB1338,OFFSET(C1338,-M1338+4,0),0,2)/10*D1338)</f>
        <v/>
      </c>
      <c r="R1338" s="248" t="str">
        <f aca="true">IF(D1338="","",xEURO(OFFSET(C1338,-M1338+1,0),E1338,OFFSET(C1338,-M1338+2,0),OFFSET(C1338,-M1338+2,0),OFFSET(C1338,-M1338+3,0)+AB1338,OFFSET(C1338,-M1338+4,0),0,3)/100*D1338*10000)</f>
        <v/>
      </c>
      <c r="S1338" s="248" t="str">
        <f aca="true">IF(D1338="","",xEURO(OFFSET(C1338,-M1338+1,0),E1338,OFFSET(C1338,-M1338+2,0),OFFSET(C1338,-M1338+2,0),OFFSET(C1338,-M1338+3,0)+AB1338,OFFSET(C1338,-M1338+4,0),0,5)/365.25*D1338*10000)</f>
        <v/>
      </c>
      <c r="U1338" s="175" t="str">
        <f aca="true">IF(I1338="","",xEURO(OFFSET(C1338,-M1338+1,0),J1338,OFFSET(C1338,-M1338+2,0),OFFSET(C1338,-M1338+2,0),OFFSET(C1338,-M1338+3,0)+AC1338,OFFSET(C1338,-M1338+4,0),1,1)*I1338)</f>
        <v/>
      </c>
      <c r="V1338" s="235" t="str">
        <f aca="true">IF(I1338="","",xEURO(OFFSET(C1338,-M1338+1,0),J1338,OFFSET(C1338,-M1338+2,0),OFFSET(C1338,-M1338+2,0),OFFSET(C1338,-M1338+3,0)+AC1338,OFFSET(C1338,-M1338+4,0),1,0))</f>
        <v/>
      </c>
      <c r="W1338" s="175" t="str">
        <f aca="false">IF(I1338="","",(V1338-K1338)*I1338*10)</f>
        <v/>
      </c>
      <c r="X1338" s="175" t="str">
        <f aca="true">IF(I1338="","",xEURO(OFFSET(C1338,-M1338+1,0),J1338,OFFSET(C1338,-M1338+2,0),OFFSET(C1338,-M1338+2,0),OFFSET(C1338,-M1338+3,0)+AC1338,OFFSET(C1338,-M1338+4,0),1,2)/10*I1338)</f>
        <v/>
      </c>
      <c r="Y1338" s="248" t="str">
        <f aca="true">IF(I1338="","",xEURO(OFFSET(C1338,-M1338+1,0),J1338,OFFSET(C1338,-M1338+2,0),OFFSET(C1338,-M1338+2,0),OFFSET(C1338,-M1338+3,0)+AC1338,OFFSET(C1338,-M1338+4,0),1,3)/100*I1338*10000)</f>
        <v/>
      </c>
      <c r="Z1338" s="248" t="str">
        <f aca="true">IF(I1338="","",xEURO(OFFSET(C1338,-M1338+1,0),J1338,OFFSET(C1338,-M1338+2,0),OFFSET(C1338,-M1338+2,0),OFFSET(C1338,-M1338+3,0)+AC1338,OFFSET(C1338,-M1338+4,0),1,5)/365.25*I1338*10000)</f>
        <v/>
      </c>
      <c r="AB1338" s="249" t="str">
        <f aca="true">IF(D1338="","",xCalcSkew(OFFSET(C1338,-M1338,0),E1338-OFFSET(C1338,-M1338+1,0),b)/100)</f>
        <v/>
      </c>
      <c r="AC1338" s="249" t="str">
        <f aca="true">IF(I1338="","",xCalcSkew(OFFSET(C1338,-M1338,0),J1338-OFFSET(C1338,-M1338+1,0),b)/100)</f>
        <v/>
      </c>
      <c r="AE1338" s="0" t="n">
        <f aca="false">D1338*F1338*10000*-1</f>
        <v>-0</v>
      </c>
      <c r="AF1338" s="0" t="n">
        <f aca="false">I1338*K1338*10000*-1</f>
        <v>-0</v>
      </c>
      <c r="AG1338" s="0" t="n">
        <f aca="false">AE1338+AF1338</f>
        <v>-0</v>
      </c>
    </row>
    <row r="1339" customFormat="false" ht="12.75" hidden="false" customHeight="false" outlineLevel="0" collapsed="false">
      <c r="D1339" s="265"/>
      <c r="E1339" s="266"/>
      <c r="F1339" s="266"/>
      <c r="G1339" s="267"/>
      <c r="I1339" s="265"/>
      <c r="J1339" s="266"/>
      <c r="K1339" s="266"/>
      <c r="L1339" s="268"/>
      <c r="M1339" s="247" t="n">
        <f aca="false">M1338+1</f>
        <v>34</v>
      </c>
      <c r="N1339" s="175" t="str">
        <f aca="true">IF(D1339="","",xEURO(OFFSET(C1339,-M1339+1,0),E1339,OFFSET(C1339,-M1339+2,0),OFFSET(C1339,-M1339+2,0),OFFSET(C1339,-M1339+3,0)+AB1339,OFFSET(C1339,-M1339+4,0),0,1)*D1339)</f>
        <v/>
      </c>
      <c r="O1339" s="235" t="str">
        <f aca="true">IF(D1339="","",xEURO(OFFSET(C1339,-M1339+1,0),E1339,OFFSET(C1339,-M1339+2,0),OFFSET(C1339,-M1339+2,0),OFFSET(C1339,-M1339+3,0)+AB1339,OFFSET(C1339,-M1339+4,0),0,0))</f>
        <v/>
      </c>
      <c r="P1339" s="175" t="str">
        <f aca="false">IF(D1339="","",(O1339-F1339)*D1339*10)</f>
        <v/>
      </c>
      <c r="Q1339" s="175" t="str">
        <f aca="true">IF(D1339="","",xEURO(OFFSET(C1339,-M1339+1,0),E1339,OFFSET(C1339,-M1339+2,0),OFFSET(C1339,-M1339+2,0),OFFSET(C1339,-M1339+3,0)+AB1339,OFFSET(C1339,-M1339+4,0),0,2)/10*D1339)</f>
        <v/>
      </c>
      <c r="R1339" s="248" t="str">
        <f aca="true">IF(D1339="","",xEURO(OFFSET(C1339,-M1339+1,0),E1339,OFFSET(C1339,-M1339+2,0),OFFSET(C1339,-M1339+2,0),OFFSET(C1339,-M1339+3,0)+AB1339,OFFSET(C1339,-M1339+4,0),0,3)/100*D1339*10000)</f>
        <v/>
      </c>
      <c r="S1339" s="248" t="str">
        <f aca="true">IF(D1339="","",xEURO(OFFSET(C1339,-M1339+1,0),E1339,OFFSET(C1339,-M1339+2,0),OFFSET(C1339,-M1339+2,0),OFFSET(C1339,-M1339+3,0)+AB1339,OFFSET(C1339,-M1339+4,0),0,5)/365.25*D1339*10000)</f>
        <v/>
      </c>
      <c r="U1339" s="175" t="str">
        <f aca="true">IF(I1339="","",xEURO(OFFSET(C1339,-M1339+1,0),J1339,OFFSET(C1339,-M1339+2,0),OFFSET(C1339,-M1339+2,0),OFFSET(C1339,-M1339+3,0)+AC1339,OFFSET(C1339,-M1339+4,0),1,1)*I1339)</f>
        <v/>
      </c>
      <c r="V1339" s="235" t="str">
        <f aca="true">IF(I1339="","",xEURO(OFFSET(C1339,-M1339+1,0),J1339,OFFSET(C1339,-M1339+2,0),OFFSET(C1339,-M1339+2,0),OFFSET(C1339,-M1339+3,0)+AC1339,OFFSET(C1339,-M1339+4,0),1,0))</f>
        <v/>
      </c>
      <c r="W1339" s="175" t="str">
        <f aca="false">IF(I1339="","",(V1339-K1339)*I1339*10)</f>
        <v/>
      </c>
      <c r="X1339" s="175" t="str">
        <f aca="true">IF(I1339="","",xEURO(OFFSET(C1339,-M1339+1,0),J1339,OFFSET(C1339,-M1339+2,0),OFFSET(C1339,-M1339+2,0),OFFSET(C1339,-M1339+3,0)+AC1339,OFFSET(C1339,-M1339+4,0),1,2)/10*I1339)</f>
        <v/>
      </c>
      <c r="Y1339" s="248" t="str">
        <f aca="true">IF(I1339="","",xEURO(OFFSET(C1339,-M1339+1,0),J1339,OFFSET(C1339,-M1339+2,0),OFFSET(C1339,-M1339+2,0),OFFSET(C1339,-M1339+3,0)+AC1339,OFFSET(C1339,-M1339+4,0),1,3)/100*I1339*10000)</f>
        <v/>
      </c>
      <c r="Z1339" s="248" t="str">
        <f aca="true">IF(I1339="","",xEURO(OFFSET(C1339,-M1339+1,0),J1339,OFFSET(C1339,-M1339+2,0),OFFSET(C1339,-M1339+2,0),OFFSET(C1339,-M1339+3,0)+AC1339,OFFSET(C1339,-M1339+4,0),1,5)/365.25*I1339*10000)</f>
        <v/>
      </c>
      <c r="AB1339" s="249" t="str">
        <f aca="true">IF(D1339="","",xCalcSkew(OFFSET(C1339,-M1339,0),E1339-OFFSET(C1339,-M1339+1,0),b)/100)</f>
        <v/>
      </c>
      <c r="AC1339" s="249" t="str">
        <f aca="true">IF(I1339="","",xCalcSkew(OFFSET(C1339,-M1339,0),J1339-OFFSET(C1339,-M1339+1,0),b)/100)</f>
        <v/>
      </c>
      <c r="AE1339" s="0" t="n">
        <f aca="false">D1339*F1339*10000*-1</f>
        <v>-0</v>
      </c>
      <c r="AF1339" s="0" t="n">
        <f aca="false">I1339*K1339*10000*-1</f>
        <v>-0</v>
      </c>
      <c r="AG1339" s="0" t="n">
        <f aca="false">AE1339+AF1339</f>
        <v>-0</v>
      </c>
    </row>
    <row r="1340" customFormat="false" ht="12.75" hidden="false" customHeight="false" outlineLevel="0" collapsed="false">
      <c r="D1340" s="265"/>
      <c r="E1340" s="266"/>
      <c r="F1340" s="266"/>
      <c r="G1340" s="267"/>
      <c r="I1340" s="265"/>
      <c r="J1340" s="266"/>
      <c r="K1340" s="266"/>
      <c r="L1340" s="268"/>
      <c r="M1340" s="247" t="n">
        <f aca="false">M1339+1</f>
        <v>35</v>
      </c>
      <c r="N1340" s="175" t="str">
        <f aca="true">IF(D1340="","",xEURO(OFFSET(C1340,-M1340+1,0),E1340,OFFSET(C1340,-M1340+2,0),OFFSET(C1340,-M1340+2,0),OFFSET(C1340,-M1340+3,0)+AB1340,OFFSET(C1340,-M1340+4,0),0,1)*D1340)</f>
        <v/>
      </c>
      <c r="O1340" s="235" t="str">
        <f aca="true">IF(D1340="","",xEURO(OFFSET(C1340,-M1340+1,0),E1340,OFFSET(C1340,-M1340+2,0),OFFSET(C1340,-M1340+2,0),OFFSET(C1340,-M1340+3,0)+AB1340,OFFSET(C1340,-M1340+4,0),0,0))</f>
        <v/>
      </c>
      <c r="P1340" s="175" t="str">
        <f aca="false">IF(D1340="","",(O1340-F1340)*D1340*10)</f>
        <v/>
      </c>
      <c r="Q1340" s="175" t="str">
        <f aca="true">IF(D1340="","",xEURO(OFFSET(C1340,-M1340+1,0),E1340,OFFSET(C1340,-M1340+2,0),OFFSET(C1340,-M1340+2,0),OFFSET(C1340,-M1340+3,0)+AB1340,OFFSET(C1340,-M1340+4,0),0,2)/10*D1340)</f>
        <v/>
      </c>
      <c r="R1340" s="248" t="str">
        <f aca="true">IF(D1340="","",xEURO(OFFSET(C1340,-M1340+1,0),E1340,OFFSET(C1340,-M1340+2,0),OFFSET(C1340,-M1340+2,0),OFFSET(C1340,-M1340+3,0)+AB1340,OFFSET(C1340,-M1340+4,0),0,3)/100*D1340*10000)</f>
        <v/>
      </c>
      <c r="S1340" s="248" t="str">
        <f aca="true">IF(D1340="","",xEURO(OFFSET(C1340,-M1340+1,0),E1340,OFFSET(C1340,-M1340+2,0),OFFSET(C1340,-M1340+2,0),OFFSET(C1340,-M1340+3,0)+AB1340,OFFSET(C1340,-M1340+4,0),0,5)/365.25*D1340*10000)</f>
        <v/>
      </c>
      <c r="U1340" s="175" t="str">
        <f aca="true">IF(I1340="","",xEURO(OFFSET(C1340,-M1340+1,0),J1340,OFFSET(C1340,-M1340+2,0),OFFSET(C1340,-M1340+2,0),OFFSET(C1340,-M1340+3,0)+AC1340,OFFSET(C1340,-M1340+4,0),1,1)*I1340)</f>
        <v/>
      </c>
      <c r="V1340" s="235" t="str">
        <f aca="true">IF(I1340="","",xEURO(OFFSET(C1340,-M1340+1,0),J1340,OFFSET(C1340,-M1340+2,0),OFFSET(C1340,-M1340+2,0),OFFSET(C1340,-M1340+3,0)+AC1340,OFFSET(C1340,-M1340+4,0),1,0))</f>
        <v/>
      </c>
      <c r="W1340" s="175" t="str">
        <f aca="false">IF(I1340="","",(V1340-K1340)*I1340*10)</f>
        <v/>
      </c>
      <c r="X1340" s="175" t="str">
        <f aca="true">IF(I1340="","",xEURO(OFFSET(C1340,-M1340+1,0),J1340,OFFSET(C1340,-M1340+2,0),OFFSET(C1340,-M1340+2,0),OFFSET(C1340,-M1340+3,0)+AC1340,OFFSET(C1340,-M1340+4,0),1,2)/10*I1340)</f>
        <v/>
      </c>
      <c r="Y1340" s="248" t="str">
        <f aca="true">IF(I1340="","",xEURO(OFFSET(C1340,-M1340+1,0),J1340,OFFSET(C1340,-M1340+2,0),OFFSET(C1340,-M1340+2,0),OFFSET(C1340,-M1340+3,0)+AC1340,OFFSET(C1340,-M1340+4,0),1,3)/100*I1340*10000)</f>
        <v/>
      </c>
      <c r="Z1340" s="248" t="str">
        <f aca="true">IF(I1340="","",xEURO(OFFSET(C1340,-M1340+1,0),J1340,OFFSET(C1340,-M1340+2,0),OFFSET(C1340,-M1340+2,0),OFFSET(C1340,-M1340+3,0)+AC1340,OFFSET(C1340,-M1340+4,0),1,5)/365.25*I1340*10000)</f>
        <v/>
      </c>
      <c r="AB1340" s="249" t="str">
        <f aca="true">IF(D1340="","",xCalcSkew(OFFSET(C1340,-M1340,0),E1340-OFFSET(C1340,-M1340+1,0),b)/100)</f>
        <v/>
      </c>
      <c r="AC1340" s="249" t="str">
        <f aca="true">IF(I1340="","",xCalcSkew(OFFSET(C1340,-M1340,0),J1340-OFFSET(C1340,-M1340+1,0),b)/100)</f>
        <v/>
      </c>
      <c r="AE1340" s="0" t="n">
        <f aca="false">D1340*F1340*10000*-1</f>
        <v>-0</v>
      </c>
      <c r="AF1340" s="0" t="n">
        <f aca="false">I1340*K1340*10000*-1</f>
        <v>-0</v>
      </c>
      <c r="AG1340" s="0" t="n">
        <f aca="false">AE1340+AF1340</f>
        <v>-0</v>
      </c>
    </row>
    <row r="1341" customFormat="false" ht="12.75" hidden="false" customHeight="false" outlineLevel="0" collapsed="false">
      <c r="D1341" s="274" t="n">
        <f aca="true">SUM(INDIRECT(CONCATENATE(ADDRESS(ROW(D1305),COLUMN(D1305)),":",ADDRESS(ROW()-1,COLUMN()))))</f>
        <v>0</v>
      </c>
      <c r="I1341" s="274" t="n">
        <f aca="true">SUM(INDIRECT(CONCATENATE(ADDRESS(ROW(I1305),COLUMN(I1305)),":",ADDRESS(ROW()-1,COLUMN()))))</f>
        <v>0</v>
      </c>
      <c r="J1341" s="170"/>
      <c r="K1341" s="170"/>
      <c r="L1341" s="170"/>
      <c r="N1341" s="274" t="n">
        <f aca="true">SUM(INDIRECT(CONCATENATE(ADDRESS(ROW(N1305),COLUMN(N1305)),":",ADDRESS(ROW()-1,COLUMN()))))</f>
        <v>0</v>
      </c>
      <c r="O1341" s="274" t="n">
        <f aca="true">SUM(INDIRECT(CONCATENATE(ADDRESS(ROW(O1305),COLUMN(O1305)),":",ADDRESS(ROW()-1,COLUMN()))))</f>
        <v>0</v>
      </c>
      <c r="P1341" s="274" t="n">
        <f aca="true">SUM(INDIRECT(CONCATENATE(ADDRESS(ROW(P1305),COLUMN(P1305)),":",ADDRESS(ROW()-1,COLUMN()))))</f>
        <v>0</v>
      </c>
      <c r="Q1341" s="274" t="n">
        <f aca="true">SUM(INDIRECT(CONCATENATE(ADDRESS(ROW(Q1305),COLUMN(Q1305)),":",ADDRESS(ROW()-1,COLUMN()))))</f>
        <v>0</v>
      </c>
      <c r="R1341" s="274" t="n">
        <f aca="true">SUM(INDIRECT(CONCATENATE(ADDRESS(ROW(R1305),COLUMN(R1305)),":",ADDRESS(ROW()-1,COLUMN()))))</f>
        <v>0</v>
      </c>
      <c r="S1341" s="274" t="n">
        <f aca="true">SUM(INDIRECT(CONCATENATE(ADDRESS(ROW(S1305),COLUMN(S1305)),":",ADDRESS(ROW()-1,COLUMN()))))</f>
        <v>0</v>
      </c>
      <c r="T1341" s="175"/>
      <c r="U1341" s="274" t="n">
        <f aca="true">SUM(INDIRECT(CONCATENATE(ADDRESS(ROW(U1305),COLUMN(U1305)),":",ADDRESS(ROW()-1,COLUMN()))))</f>
        <v>0</v>
      </c>
      <c r="V1341" s="274" t="n">
        <f aca="true">SUM(INDIRECT(CONCATENATE(ADDRESS(ROW(V1305),COLUMN(V1305)),":",ADDRESS(ROW()-1,COLUMN()))))</f>
        <v>0</v>
      </c>
      <c r="W1341" s="274" t="n">
        <f aca="true">SUM(INDIRECT(CONCATENATE(ADDRESS(ROW(W1305),COLUMN(W1305)),":",ADDRESS(ROW()-1,COLUMN()))))</f>
        <v>0</v>
      </c>
      <c r="X1341" s="274" t="n">
        <f aca="true">SUM(INDIRECT(CONCATENATE(ADDRESS(ROW(X1305),COLUMN(X1305)),":",ADDRESS(ROW()-1,COLUMN()))))</f>
        <v>0</v>
      </c>
      <c r="Y1341" s="274" t="n">
        <f aca="true">SUM(INDIRECT(CONCATENATE(ADDRESS(ROW(Y1305),COLUMN(Y1305)),":",ADDRESS(ROW()-1,COLUMN()))))</f>
        <v>0</v>
      </c>
      <c r="Z1341" s="274" t="n">
        <f aca="true">SUM(INDIRECT(CONCATENATE(ADDRESS(ROW(Z1305),COLUMN(Z1305)),":",ADDRESS(ROW()-1,COLUMN()))))</f>
        <v>0</v>
      </c>
      <c r="AE1341" s="0" t="n">
        <f aca="false">D1341*F1341*10000*-1</f>
        <v>-0</v>
      </c>
      <c r="AF1341" s="0" t="n">
        <f aca="false">I1341*K1341*10000*-1</f>
        <v>-0</v>
      </c>
      <c r="AG1341" s="0" t="n">
        <f aca="false">AE1341+AF1341</f>
        <v>-0</v>
      </c>
    </row>
    <row r="1342" customFormat="false" ht="12.75" hidden="false" customHeight="false" outlineLevel="0" collapsed="false">
      <c r="AE1342" s="0" t="n">
        <f aca="false">D1342*F1342*10000*-1</f>
        <v>-0</v>
      </c>
      <c r="AF1342" s="0" t="n">
        <f aca="false">I1342*K1342*10000*-1</f>
        <v>-0</v>
      </c>
      <c r="AG1342" s="0" t="n">
        <f aca="false">AE1342+AF1342</f>
        <v>-0</v>
      </c>
    </row>
    <row r="1343" customFormat="false" ht="12.75" hidden="false" customHeight="false" outlineLevel="0" collapsed="false">
      <c r="C1343" s="264" t="n">
        <f aca="false">EOMONTH(C1305,0)+1</f>
        <v>38292</v>
      </c>
      <c r="D1343" s="265"/>
      <c r="E1343" s="266"/>
      <c r="F1343" s="266"/>
      <c r="G1343" s="267"/>
      <c r="I1343" s="265"/>
      <c r="J1343" s="266"/>
      <c r="K1343" s="266"/>
      <c r="L1343" s="268"/>
      <c r="M1343" s="247" t="n">
        <v>0</v>
      </c>
      <c r="N1343" s="175" t="str">
        <f aca="true">IF(D1343="","",xEURO(OFFSET(C1343,-M1343+1,0),E1343,OFFSET(C1343,-M1343+2,0),OFFSET(C1343,-M1343+2,0),OFFSET(C1343,-M1343+3,0)+AB1343,OFFSET(C1343,-M1343+4,0),0,1)*D1343)</f>
        <v/>
      </c>
      <c r="O1343" s="235" t="str">
        <f aca="true">IF(D1343="","",xEURO(OFFSET(C1343,-M1343+1,0),E1343,OFFSET(C1343,-M1343+2,0),OFFSET(C1343,-M1343+2,0),OFFSET(C1343,-M1343+3,0)+AB1343,OFFSET(C1343,-M1343+4,0),0,0))</f>
        <v/>
      </c>
      <c r="P1343" s="175" t="str">
        <f aca="false">IF(D1343="","",(O1343-F1343)*D1343*10)</f>
        <v/>
      </c>
      <c r="Q1343" s="175" t="str">
        <f aca="true">IF(D1343="","",xEURO(OFFSET(C1343,-M1343+1,0),E1343,OFFSET(C1343,-M1343+2,0),OFFSET(C1343,-M1343+2,0),OFFSET(C1343,-M1343+3,0)+AB1343,OFFSET(C1343,-M1343+4,0),0,2)/10*D1343)</f>
        <v/>
      </c>
      <c r="R1343" s="248" t="str">
        <f aca="true">IF(D1343="","",xEURO(OFFSET(C1343,-M1343+1,0),E1343,OFFSET(C1343,-M1343+2,0),OFFSET(C1343,-M1343+2,0),OFFSET(C1343,-M1343+3,0)+AB1343,OFFSET(C1343,-M1343+4,0),0,3)/100*D1343*10000)</f>
        <v/>
      </c>
      <c r="S1343" s="248" t="str">
        <f aca="true">IF(D1343="","",xEURO(OFFSET(C1343,-M1343+1,0),E1343,OFFSET(C1343,-M1343+2,0),OFFSET(C1343,-M1343+2,0),OFFSET(C1343,-M1343+3,0)+AB1343,OFFSET(C1343,-M1343+4,0),0,5)/365.25*D1343*10000)</f>
        <v/>
      </c>
      <c r="U1343" s="175" t="str">
        <f aca="true">IF(I1343="","",xEURO(OFFSET(C1343,-M1343+1,0),J1343,OFFSET(C1343,-M1343+2,0),OFFSET(C1343,-M1343+2,0),OFFSET(C1343,-M1343+3,0)+AC1343,OFFSET(C1343,-M1343+4,0),1,1)*I1343)</f>
        <v/>
      </c>
      <c r="V1343" s="235" t="str">
        <f aca="true">IF(I1343="","",xEURO(OFFSET(C1343,-M1343+1,0),J1343,OFFSET(C1343,-M1343+2,0),OFFSET(C1343,-M1343+2,0),OFFSET(C1343,-M1343+3,0)+AC1343,OFFSET(C1343,-M1343+4,0),1,0))</f>
        <v/>
      </c>
      <c r="W1343" s="175" t="str">
        <f aca="false">IF(I1343="","",(V1343-K1343)*I1343*10)</f>
        <v/>
      </c>
      <c r="X1343" s="175" t="str">
        <f aca="true">IF(I1343="","",xEURO(OFFSET(C1343,-M1343+1,0),J1343,OFFSET(C1343,-M1343+2,0),OFFSET(C1343,-M1343+2,0),OFFSET(C1343,-M1343+3,0)+AC1343,OFFSET(C1343,-M1343+4,0),1,2)/10*I1343)</f>
        <v/>
      </c>
      <c r="Y1343" s="248" t="str">
        <f aca="true">IF(I1343="","",xEURO(OFFSET(C1343,-M1343+1,0),J1343,OFFSET(C1343,-M1343+2,0),OFFSET(C1343,-M1343+2,0),OFFSET(C1343,-M1343+3,0)+AC1343,OFFSET(C1343,-M1343+4,0),1,3)/100*I1343*10000)</f>
        <v/>
      </c>
      <c r="Z1343" s="248" t="str">
        <f aca="true">IF(I1343="","",xEURO(OFFSET(C1343,-M1343+1,0),J1343,OFFSET(C1343,-M1343+2,0),OFFSET(C1343,-M1343+2,0),OFFSET(C1343,-M1343+3,0)+AC1343,OFFSET(C1343,-M1343+4,0),1,5)/365.25*I1343*10000)</f>
        <v/>
      </c>
      <c r="AB1343" s="249" t="str">
        <f aca="true">IF(D1343="","",xCalcSkew(OFFSET(C1343,-M1343,0),E1343-OFFSET(C1343,-M1343+1,0),b)/100)</f>
        <v/>
      </c>
      <c r="AC1343" s="249" t="str">
        <f aca="true">IF(I1343="","",xCalcSkew(OFFSET(C1343,-M1343,0),J1343-OFFSET(C1343,-M1343+1,0),b)/100)</f>
        <v/>
      </c>
      <c r="AE1343" s="0" t="n">
        <f aca="false">D1343*F1343*10000*-1</f>
        <v>-0</v>
      </c>
      <c r="AF1343" s="0" t="n">
        <f aca="false">I1343*K1343*10000*-1</f>
        <v>-0</v>
      </c>
      <c r="AG1343" s="0" t="n">
        <f aca="false">AE1343+AF1343</f>
        <v>-0</v>
      </c>
    </row>
    <row r="1344" customFormat="false" ht="12.75" hidden="false" customHeight="false" outlineLevel="0" collapsed="false">
      <c r="C1344" s="269" t="n">
        <f aca="false">INDEX(Inputs!$1:$65536,MATCH(C1343,Inputs!C:C,0),5)</f>
        <v>3.823</v>
      </c>
      <c r="D1344" s="265"/>
      <c r="E1344" s="266"/>
      <c r="F1344" s="266"/>
      <c r="G1344" s="267"/>
      <c r="I1344" s="265"/>
      <c r="J1344" s="266"/>
      <c r="K1344" s="266"/>
      <c r="L1344" s="268"/>
      <c r="M1344" s="247" t="n">
        <f aca="false">M1343+1</f>
        <v>1</v>
      </c>
      <c r="N1344" s="175" t="str">
        <f aca="true">IF(D1344="","",xEURO(OFFSET(C1344,-M1344+1,0),E1344,OFFSET(C1344,-M1344+2,0),OFFSET(C1344,-M1344+2,0),OFFSET(C1344,-M1344+3,0)+AB1344,OFFSET(C1344,-M1344+4,0),0,1)*D1344)</f>
        <v/>
      </c>
      <c r="O1344" s="235" t="str">
        <f aca="true">IF(D1344="","",xEURO(OFFSET(C1344,-M1344+1,0),E1344,OFFSET(C1344,-M1344+2,0),OFFSET(C1344,-M1344+2,0),OFFSET(C1344,-M1344+3,0)+AB1344,OFFSET(C1344,-M1344+4,0),0,0))</f>
        <v/>
      </c>
      <c r="P1344" s="175" t="str">
        <f aca="false">IF(D1344="","",(O1344-F1344)*D1344*10)</f>
        <v/>
      </c>
      <c r="Q1344" s="175" t="str">
        <f aca="true">IF(D1344="","",xEURO(OFFSET(C1344,-M1344+1,0),E1344,OFFSET(C1344,-M1344+2,0),OFFSET(C1344,-M1344+2,0),OFFSET(C1344,-M1344+3,0)+AB1344,OFFSET(C1344,-M1344+4,0),0,2)/10*D1344)</f>
        <v/>
      </c>
      <c r="R1344" s="248" t="str">
        <f aca="true">IF(D1344="","",xEURO(OFFSET(C1344,-M1344+1,0),E1344,OFFSET(C1344,-M1344+2,0),OFFSET(C1344,-M1344+2,0),OFFSET(C1344,-M1344+3,0)+AB1344,OFFSET(C1344,-M1344+4,0),0,3)/100*D1344*10000)</f>
        <v/>
      </c>
      <c r="S1344" s="248" t="str">
        <f aca="true">IF(D1344="","",xEURO(OFFSET(C1344,-M1344+1,0),E1344,OFFSET(C1344,-M1344+2,0),OFFSET(C1344,-M1344+2,0),OFFSET(C1344,-M1344+3,0)+AB1344,OFFSET(C1344,-M1344+4,0),0,5)/365.25*D1344*10000)</f>
        <v/>
      </c>
      <c r="U1344" s="175" t="str">
        <f aca="true">IF(I1344="","",xEURO(OFFSET(C1344,-M1344+1,0),J1344,OFFSET(C1344,-M1344+2,0),OFFSET(C1344,-M1344+2,0),OFFSET(C1344,-M1344+3,0)+AC1344,OFFSET(C1344,-M1344+4,0),1,1)*I1344)</f>
        <v/>
      </c>
      <c r="V1344" s="235" t="str">
        <f aca="true">IF(I1344="","",xEURO(OFFSET(C1344,-M1344+1,0),J1344,OFFSET(C1344,-M1344+2,0),OFFSET(C1344,-M1344+2,0),OFFSET(C1344,-M1344+3,0)+AC1344,OFFSET(C1344,-M1344+4,0),1,0))</f>
        <v/>
      </c>
      <c r="W1344" s="175" t="str">
        <f aca="false">IF(I1344="","",(V1344-K1344)*I1344*10)</f>
        <v/>
      </c>
      <c r="X1344" s="175" t="str">
        <f aca="true">IF(I1344="","",xEURO(OFFSET(C1344,-M1344+1,0),J1344,OFFSET(C1344,-M1344+2,0),OFFSET(C1344,-M1344+2,0),OFFSET(C1344,-M1344+3,0)+AC1344,OFFSET(C1344,-M1344+4,0),1,2)/10*I1344)</f>
        <v/>
      </c>
      <c r="Y1344" s="248" t="str">
        <f aca="true">IF(I1344="","",xEURO(OFFSET(C1344,-M1344+1,0),J1344,OFFSET(C1344,-M1344+2,0),OFFSET(C1344,-M1344+2,0),OFFSET(C1344,-M1344+3,0)+AC1344,OFFSET(C1344,-M1344+4,0),1,3)/100*I1344*10000)</f>
        <v/>
      </c>
      <c r="Z1344" s="248" t="str">
        <f aca="true">IF(I1344="","",xEURO(OFFSET(C1344,-M1344+1,0),J1344,OFFSET(C1344,-M1344+2,0),OFFSET(C1344,-M1344+2,0),OFFSET(C1344,-M1344+3,0)+AC1344,OFFSET(C1344,-M1344+4,0),1,5)/365.25*I1344*10000)</f>
        <v/>
      </c>
      <c r="AB1344" s="249" t="str">
        <f aca="true">IF(D1344="","",xCalcSkew(OFFSET(C1344,-M1344,0),E1344-OFFSET(C1344,-M1344+1,0),b)/100)</f>
        <v/>
      </c>
      <c r="AC1344" s="249" t="str">
        <f aca="true">IF(I1344="","",xCalcSkew(OFFSET(C1344,-M1344,0),J1344-OFFSET(C1344,-M1344+1,0),b)/100)</f>
        <v/>
      </c>
      <c r="AE1344" s="0" t="n">
        <f aca="false">D1344*F1344*10000*-1</f>
        <v>-0</v>
      </c>
      <c r="AF1344" s="0" t="n">
        <f aca="false">I1344*K1344*10000*-1</f>
        <v>-0</v>
      </c>
      <c r="AG1344" s="0" t="n">
        <f aca="false">AE1344+AF1344</f>
        <v>-0</v>
      </c>
    </row>
    <row r="1345" customFormat="false" ht="12.75" hidden="false" customHeight="false" outlineLevel="0" collapsed="false">
      <c r="C1345" s="249" t="n">
        <f aca="false">INDEX(Inputs!$1:$65536,MATCH(C1343,Inputs!C:C,0),7)</f>
        <v>0.0403552761207546</v>
      </c>
      <c r="D1345" s="265"/>
      <c r="E1345" s="266"/>
      <c r="F1345" s="266"/>
      <c r="G1345" s="267"/>
      <c r="I1345" s="265"/>
      <c r="J1345" s="266"/>
      <c r="K1345" s="266"/>
      <c r="L1345" s="268"/>
      <c r="M1345" s="247" t="n">
        <f aca="false">M1344+1</f>
        <v>2</v>
      </c>
      <c r="N1345" s="175" t="str">
        <f aca="true">IF(D1345="","",xEURO(OFFSET(C1345,-M1345+1,0),E1345,OFFSET(C1345,-M1345+2,0),OFFSET(C1345,-M1345+2,0),OFFSET(C1345,-M1345+3,0)+AB1345,OFFSET(C1345,-M1345+4,0),0,1)*D1345)</f>
        <v/>
      </c>
      <c r="O1345" s="235" t="str">
        <f aca="true">IF(D1345="","",xEURO(OFFSET(C1345,-M1345+1,0),E1345,OFFSET(C1345,-M1345+2,0),OFFSET(C1345,-M1345+2,0),OFFSET(C1345,-M1345+3,0)+AB1345,OFFSET(C1345,-M1345+4,0),0,0))</f>
        <v/>
      </c>
      <c r="P1345" s="175" t="str">
        <f aca="false">IF(D1345="","",(O1345-F1345)*D1345*10)</f>
        <v/>
      </c>
      <c r="Q1345" s="175" t="str">
        <f aca="true">IF(D1345="","",xEURO(OFFSET(C1345,-M1345+1,0),E1345,OFFSET(C1345,-M1345+2,0),OFFSET(C1345,-M1345+2,0),OFFSET(C1345,-M1345+3,0)+AB1345,OFFSET(C1345,-M1345+4,0),0,2)/10*D1345)</f>
        <v/>
      </c>
      <c r="R1345" s="248" t="str">
        <f aca="true">IF(D1345="","",xEURO(OFFSET(C1345,-M1345+1,0),E1345,OFFSET(C1345,-M1345+2,0),OFFSET(C1345,-M1345+2,0),OFFSET(C1345,-M1345+3,0)+AB1345,OFFSET(C1345,-M1345+4,0),0,3)/100*D1345*10000)</f>
        <v/>
      </c>
      <c r="S1345" s="248" t="str">
        <f aca="true">IF(D1345="","",xEURO(OFFSET(C1345,-M1345+1,0),E1345,OFFSET(C1345,-M1345+2,0),OFFSET(C1345,-M1345+2,0),OFFSET(C1345,-M1345+3,0)+AB1345,OFFSET(C1345,-M1345+4,0),0,5)/365.25*D1345*10000)</f>
        <v/>
      </c>
      <c r="U1345" s="175" t="str">
        <f aca="true">IF(I1345="","",xEURO(OFFSET(C1345,-M1345+1,0),J1345,OFFSET(C1345,-M1345+2,0),OFFSET(C1345,-M1345+2,0),OFFSET(C1345,-M1345+3,0)+AC1345,OFFSET(C1345,-M1345+4,0),1,1)*I1345)</f>
        <v/>
      </c>
      <c r="V1345" s="235" t="str">
        <f aca="true">IF(I1345="","",xEURO(OFFSET(C1345,-M1345+1,0),J1345,OFFSET(C1345,-M1345+2,0),OFFSET(C1345,-M1345+2,0),OFFSET(C1345,-M1345+3,0)+AC1345,OFFSET(C1345,-M1345+4,0),1,0))</f>
        <v/>
      </c>
      <c r="W1345" s="175" t="str">
        <f aca="false">IF(I1345="","",(V1345-K1345)*I1345*10)</f>
        <v/>
      </c>
      <c r="X1345" s="175" t="str">
        <f aca="true">IF(I1345="","",xEURO(OFFSET(C1345,-M1345+1,0),J1345,OFFSET(C1345,-M1345+2,0),OFFSET(C1345,-M1345+2,0),OFFSET(C1345,-M1345+3,0)+AC1345,OFFSET(C1345,-M1345+4,0),1,2)/10*I1345)</f>
        <v/>
      </c>
      <c r="Y1345" s="248" t="str">
        <f aca="true">IF(I1345="","",xEURO(OFFSET(C1345,-M1345+1,0),J1345,OFFSET(C1345,-M1345+2,0),OFFSET(C1345,-M1345+2,0),OFFSET(C1345,-M1345+3,0)+AC1345,OFFSET(C1345,-M1345+4,0),1,3)/100*I1345*10000)</f>
        <v/>
      </c>
      <c r="Z1345" s="248" t="str">
        <f aca="true">IF(I1345="","",xEURO(OFFSET(C1345,-M1345+1,0),J1345,OFFSET(C1345,-M1345+2,0),OFFSET(C1345,-M1345+2,0),OFFSET(C1345,-M1345+3,0)+AC1345,OFFSET(C1345,-M1345+4,0),1,5)/365.25*I1345*10000)</f>
        <v/>
      </c>
      <c r="AB1345" s="249" t="str">
        <f aca="true">IF(D1345="","",xCalcSkew(OFFSET(C1345,-M1345,0),E1345-OFFSET(C1345,-M1345+1,0),b)/100)</f>
        <v/>
      </c>
      <c r="AC1345" s="249" t="str">
        <f aca="true">IF(I1345="","",xCalcSkew(OFFSET(C1345,-M1345,0),J1345-OFFSET(C1345,-M1345+1,0),b)/100)</f>
        <v/>
      </c>
      <c r="AE1345" s="0" t="n">
        <f aca="false">D1345*F1345*10000*-1</f>
        <v>-0</v>
      </c>
      <c r="AF1345" s="0" t="n">
        <f aca="false">I1345*K1345*10000*-1</f>
        <v>-0</v>
      </c>
      <c r="AG1345" s="0" t="n">
        <f aca="false">AE1345+AF1345</f>
        <v>-0</v>
      </c>
    </row>
    <row r="1346" customFormat="false" ht="12.75" hidden="false" customHeight="false" outlineLevel="0" collapsed="false">
      <c r="C1346" s="270" t="n">
        <f aca="false">INDEX(Inputs!$1:$65536,MATCH(C1343,Inputs!C:C,0),6)</f>
        <v>0.32</v>
      </c>
      <c r="D1346" s="265"/>
      <c r="E1346" s="266"/>
      <c r="F1346" s="266"/>
      <c r="G1346" s="267"/>
      <c r="I1346" s="265"/>
      <c r="J1346" s="266"/>
      <c r="K1346" s="266"/>
      <c r="L1346" s="268"/>
      <c r="M1346" s="247" t="n">
        <f aca="false">M1345+1</f>
        <v>3</v>
      </c>
      <c r="N1346" s="175" t="str">
        <f aca="true">IF(D1346="","",xEURO(OFFSET(C1346,-M1346+1,0),E1346,OFFSET(C1346,-M1346+2,0),OFFSET(C1346,-M1346+2,0),OFFSET(C1346,-M1346+3,0)+AB1346,OFFSET(C1346,-M1346+4,0),0,1)*D1346)</f>
        <v/>
      </c>
      <c r="O1346" s="235" t="str">
        <f aca="true">IF(D1346="","",xEURO(OFFSET(C1346,-M1346+1,0),E1346,OFFSET(C1346,-M1346+2,0),OFFSET(C1346,-M1346+2,0),OFFSET(C1346,-M1346+3,0)+AB1346,OFFSET(C1346,-M1346+4,0),0,0))</f>
        <v/>
      </c>
      <c r="P1346" s="175" t="str">
        <f aca="false">IF(D1346="","",(O1346-F1346)*D1346*10)</f>
        <v/>
      </c>
      <c r="Q1346" s="175" t="str">
        <f aca="true">IF(D1346="","",xEURO(OFFSET(C1346,-M1346+1,0),E1346,OFFSET(C1346,-M1346+2,0),OFFSET(C1346,-M1346+2,0),OFFSET(C1346,-M1346+3,0)+AB1346,OFFSET(C1346,-M1346+4,0),0,2)/10*D1346)</f>
        <v/>
      </c>
      <c r="R1346" s="248" t="str">
        <f aca="true">IF(D1346="","",xEURO(OFFSET(C1346,-M1346+1,0),E1346,OFFSET(C1346,-M1346+2,0),OFFSET(C1346,-M1346+2,0),OFFSET(C1346,-M1346+3,0)+AB1346,OFFSET(C1346,-M1346+4,0),0,3)/100*D1346*10000)</f>
        <v/>
      </c>
      <c r="S1346" s="248" t="str">
        <f aca="true">IF(D1346="","",xEURO(OFFSET(C1346,-M1346+1,0),E1346,OFFSET(C1346,-M1346+2,0),OFFSET(C1346,-M1346+2,0),OFFSET(C1346,-M1346+3,0)+AB1346,OFFSET(C1346,-M1346+4,0),0,5)/365.25*D1346*10000)</f>
        <v/>
      </c>
      <c r="U1346" s="175" t="str">
        <f aca="true">IF(I1346="","",xEURO(OFFSET(C1346,-M1346+1,0),J1346,OFFSET(C1346,-M1346+2,0),OFFSET(C1346,-M1346+2,0),OFFSET(C1346,-M1346+3,0)+AC1346,OFFSET(C1346,-M1346+4,0),1,1)*I1346)</f>
        <v/>
      </c>
      <c r="V1346" s="235" t="str">
        <f aca="true">IF(I1346="","",xEURO(OFFSET(C1346,-M1346+1,0),J1346,OFFSET(C1346,-M1346+2,0),OFFSET(C1346,-M1346+2,0),OFFSET(C1346,-M1346+3,0)+AC1346,OFFSET(C1346,-M1346+4,0),1,0))</f>
        <v/>
      </c>
      <c r="W1346" s="175" t="str">
        <f aca="false">IF(I1346="","",(V1346-K1346)*I1346*10)</f>
        <v/>
      </c>
      <c r="X1346" s="175" t="str">
        <f aca="true">IF(I1346="","",xEURO(OFFSET(C1346,-M1346+1,0),J1346,OFFSET(C1346,-M1346+2,0),OFFSET(C1346,-M1346+2,0),OFFSET(C1346,-M1346+3,0)+AC1346,OFFSET(C1346,-M1346+4,0),1,2)/10*I1346)</f>
        <v/>
      </c>
      <c r="Y1346" s="248" t="str">
        <f aca="true">IF(I1346="","",xEURO(OFFSET(C1346,-M1346+1,0),J1346,OFFSET(C1346,-M1346+2,0),OFFSET(C1346,-M1346+2,0),OFFSET(C1346,-M1346+3,0)+AC1346,OFFSET(C1346,-M1346+4,0),1,3)/100*I1346*10000)</f>
        <v/>
      </c>
      <c r="Z1346" s="248" t="str">
        <f aca="true">IF(I1346="","",xEURO(OFFSET(C1346,-M1346+1,0),J1346,OFFSET(C1346,-M1346+2,0),OFFSET(C1346,-M1346+2,0),OFFSET(C1346,-M1346+3,0)+AC1346,OFFSET(C1346,-M1346+4,0),1,5)/365.25*I1346*10000)</f>
        <v/>
      </c>
      <c r="AB1346" s="249" t="str">
        <f aca="true">IF(D1346="","",xCalcSkew(OFFSET(C1346,-M1346,0),E1346-OFFSET(C1346,-M1346+1,0),b)/100)</f>
        <v/>
      </c>
      <c r="AC1346" s="249" t="str">
        <f aca="true">IF(I1346="","",xCalcSkew(OFFSET(C1346,-M1346,0),J1346-OFFSET(C1346,-M1346+1,0),b)/100)</f>
        <v/>
      </c>
      <c r="AE1346" s="0" t="n">
        <f aca="false">D1346*F1346*10000*-1</f>
        <v>-0</v>
      </c>
      <c r="AF1346" s="0" t="n">
        <f aca="false">I1346*K1346*10000*-1</f>
        <v>-0</v>
      </c>
      <c r="AG1346" s="0" t="n">
        <f aca="false">AE1346+AF1346</f>
        <v>-0</v>
      </c>
    </row>
    <row r="1347" customFormat="false" ht="12.75" hidden="false" customHeight="false" outlineLevel="0" collapsed="false">
      <c r="C1347" s="271" t="n">
        <f aca="false">INDEX(Inputs!$1:$65536,MATCH(C1343,Inputs!C:C,0),9)</f>
        <v>1075</v>
      </c>
      <c r="D1347" s="265"/>
      <c r="E1347" s="266"/>
      <c r="F1347" s="266"/>
      <c r="G1347" s="267"/>
      <c r="I1347" s="265"/>
      <c r="J1347" s="266"/>
      <c r="K1347" s="266"/>
      <c r="L1347" s="268"/>
      <c r="M1347" s="247" t="n">
        <f aca="false">M1346+1</f>
        <v>4</v>
      </c>
      <c r="N1347" s="175" t="str">
        <f aca="true">IF(D1347="","",xEURO(OFFSET(C1347,-M1347+1,0),E1347,OFFSET(C1347,-M1347+2,0),OFFSET(C1347,-M1347+2,0),OFFSET(C1347,-M1347+3,0)+AB1347,OFFSET(C1347,-M1347+4,0),0,1)*D1347)</f>
        <v/>
      </c>
      <c r="O1347" s="235" t="str">
        <f aca="true">IF(D1347="","",xEURO(OFFSET(C1347,-M1347+1,0),E1347,OFFSET(C1347,-M1347+2,0),OFFSET(C1347,-M1347+2,0),OFFSET(C1347,-M1347+3,0)+AB1347,OFFSET(C1347,-M1347+4,0),0,0))</f>
        <v/>
      </c>
      <c r="P1347" s="175" t="str">
        <f aca="false">IF(D1347="","",(O1347-F1347)*D1347*10)</f>
        <v/>
      </c>
      <c r="Q1347" s="175" t="str">
        <f aca="true">IF(D1347="","",xEURO(OFFSET(C1347,-M1347+1,0),E1347,OFFSET(C1347,-M1347+2,0),OFFSET(C1347,-M1347+2,0),OFFSET(C1347,-M1347+3,0)+AB1347,OFFSET(C1347,-M1347+4,0),0,2)/10*D1347)</f>
        <v/>
      </c>
      <c r="R1347" s="248" t="str">
        <f aca="true">IF(D1347="","",xEURO(OFFSET(C1347,-M1347+1,0),E1347,OFFSET(C1347,-M1347+2,0),OFFSET(C1347,-M1347+2,0),OFFSET(C1347,-M1347+3,0)+AB1347,OFFSET(C1347,-M1347+4,0),0,3)/100*D1347*10000)</f>
        <v/>
      </c>
      <c r="S1347" s="248" t="str">
        <f aca="true">IF(D1347="","",xEURO(OFFSET(C1347,-M1347+1,0),E1347,OFFSET(C1347,-M1347+2,0),OFFSET(C1347,-M1347+2,0),OFFSET(C1347,-M1347+3,0)+AB1347,OFFSET(C1347,-M1347+4,0),0,5)/365.25*D1347*10000)</f>
        <v/>
      </c>
      <c r="U1347" s="175" t="str">
        <f aca="true">IF(I1347="","",xEURO(OFFSET(C1347,-M1347+1,0),J1347,OFFSET(C1347,-M1347+2,0),OFFSET(C1347,-M1347+2,0),OFFSET(C1347,-M1347+3,0)+AC1347,OFFSET(C1347,-M1347+4,0),1,1)*I1347)</f>
        <v/>
      </c>
      <c r="V1347" s="235" t="str">
        <f aca="true">IF(I1347="","",xEURO(OFFSET(C1347,-M1347+1,0),J1347,OFFSET(C1347,-M1347+2,0),OFFSET(C1347,-M1347+2,0),OFFSET(C1347,-M1347+3,0)+AC1347,OFFSET(C1347,-M1347+4,0),1,0))</f>
        <v/>
      </c>
      <c r="W1347" s="175" t="str">
        <f aca="false">IF(I1347="","",(V1347-K1347)*I1347*10)</f>
        <v/>
      </c>
      <c r="X1347" s="175" t="str">
        <f aca="true">IF(I1347="","",xEURO(OFFSET(C1347,-M1347+1,0),J1347,OFFSET(C1347,-M1347+2,0),OFFSET(C1347,-M1347+2,0),OFFSET(C1347,-M1347+3,0)+AC1347,OFFSET(C1347,-M1347+4,0),1,2)/10*I1347)</f>
        <v/>
      </c>
      <c r="Y1347" s="248" t="str">
        <f aca="true">IF(I1347="","",xEURO(OFFSET(C1347,-M1347+1,0),J1347,OFFSET(C1347,-M1347+2,0),OFFSET(C1347,-M1347+2,0),OFFSET(C1347,-M1347+3,0)+AC1347,OFFSET(C1347,-M1347+4,0),1,3)/100*I1347*10000)</f>
        <v/>
      </c>
      <c r="Z1347" s="248" t="str">
        <f aca="true">IF(I1347="","",xEURO(OFFSET(C1347,-M1347+1,0),J1347,OFFSET(C1347,-M1347+2,0),OFFSET(C1347,-M1347+2,0),OFFSET(C1347,-M1347+3,0)+AC1347,OFFSET(C1347,-M1347+4,0),1,5)/365.25*I1347*10000)</f>
        <v/>
      </c>
      <c r="AB1347" s="249" t="str">
        <f aca="true">IF(D1347="","",xCalcSkew(OFFSET(C1347,-M1347,0),E1347-OFFSET(C1347,-M1347+1,0),b)/100)</f>
        <v/>
      </c>
      <c r="AC1347" s="249" t="str">
        <f aca="true">IF(I1347="","",xCalcSkew(OFFSET(C1347,-M1347,0),J1347-OFFSET(C1347,-M1347+1,0),b)/100)</f>
        <v/>
      </c>
      <c r="AE1347" s="0" t="n">
        <f aca="false">D1347*F1347*10000*-1</f>
        <v>-0</v>
      </c>
      <c r="AF1347" s="0" t="n">
        <f aca="false">I1347*K1347*10000*-1</f>
        <v>-0</v>
      </c>
      <c r="AG1347" s="0" t="n">
        <f aca="false">AE1347+AF1347</f>
        <v>-0</v>
      </c>
    </row>
    <row r="1348" customFormat="false" ht="12.75" hidden="false" customHeight="false" outlineLevel="0" collapsed="false">
      <c r="C1348" s="272" t="n">
        <f aca="false">D1379+I1379</f>
        <v>0</v>
      </c>
      <c r="D1348" s="265"/>
      <c r="E1348" s="266"/>
      <c r="F1348" s="266"/>
      <c r="G1348" s="267"/>
      <c r="I1348" s="265"/>
      <c r="J1348" s="266"/>
      <c r="K1348" s="266"/>
      <c r="L1348" s="268"/>
      <c r="M1348" s="247" t="n">
        <f aca="false">M1347+1</f>
        <v>5</v>
      </c>
      <c r="N1348" s="175" t="str">
        <f aca="true">IF(D1348="","",xEURO(OFFSET(C1348,-M1348+1,0),E1348,OFFSET(C1348,-M1348+2,0),OFFSET(C1348,-M1348+2,0),OFFSET(C1348,-M1348+3,0)+AB1348,OFFSET(C1348,-M1348+4,0),0,1)*D1348)</f>
        <v/>
      </c>
      <c r="O1348" s="235" t="str">
        <f aca="true">IF(D1348="","",xEURO(OFFSET(C1348,-M1348+1,0),E1348,OFFSET(C1348,-M1348+2,0),OFFSET(C1348,-M1348+2,0),OFFSET(C1348,-M1348+3,0)+AB1348,OFFSET(C1348,-M1348+4,0),0,0))</f>
        <v/>
      </c>
      <c r="P1348" s="175" t="str">
        <f aca="false">IF(D1348="","",(O1348-F1348)*D1348*10)</f>
        <v/>
      </c>
      <c r="Q1348" s="175" t="str">
        <f aca="true">IF(D1348="","",xEURO(OFFSET(C1348,-M1348+1,0),E1348,OFFSET(C1348,-M1348+2,0),OFFSET(C1348,-M1348+2,0),OFFSET(C1348,-M1348+3,0)+AB1348,OFFSET(C1348,-M1348+4,0),0,2)/10*D1348)</f>
        <v/>
      </c>
      <c r="R1348" s="248" t="str">
        <f aca="true">IF(D1348="","",xEURO(OFFSET(C1348,-M1348+1,0),E1348,OFFSET(C1348,-M1348+2,0),OFFSET(C1348,-M1348+2,0),OFFSET(C1348,-M1348+3,0)+AB1348,OFFSET(C1348,-M1348+4,0),0,3)/100*D1348*10000)</f>
        <v/>
      </c>
      <c r="S1348" s="248" t="str">
        <f aca="true">IF(D1348="","",xEURO(OFFSET(C1348,-M1348+1,0),E1348,OFFSET(C1348,-M1348+2,0),OFFSET(C1348,-M1348+2,0),OFFSET(C1348,-M1348+3,0)+AB1348,OFFSET(C1348,-M1348+4,0),0,5)/365.25*D1348*10000)</f>
        <v/>
      </c>
      <c r="U1348" s="175" t="str">
        <f aca="true">IF(I1348="","",xEURO(OFFSET(C1348,-M1348+1,0),J1348,OFFSET(C1348,-M1348+2,0),OFFSET(C1348,-M1348+2,0),OFFSET(C1348,-M1348+3,0)+AC1348,OFFSET(C1348,-M1348+4,0),1,1)*I1348)</f>
        <v/>
      </c>
      <c r="V1348" s="235" t="str">
        <f aca="true">IF(I1348="","",xEURO(OFFSET(C1348,-M1348+1,0),J1348,OFFSET(C1348,-M1348+2,0),OFFSET(C1348,-M1348+2,0),OFFSET(C1348,-M1348+3,0)+AC1348,OFFSET(C1348,-M1348+4,0),1,0))</f>
        <v/>
      </c>
      <c r="W1348" s="175" t="str">
        <f aca="false">IF(I1348="","",(V1348-K1348)*I1348*10)</f>
        <v/>
      </c>
      <c r="X1348" s="175" t="str">
        <f aca="true">IF(I1348="","",xEURO(OFFSET(C1348,-M1348+1,0),J1348,OFFSET(C1348,-M1348+2,0),OFFSET(C1348,-M1348+2,0),OFFSET(C1348,-M1348+3,0)+AC1348,OFFSET(C1348,-M1348+4,0),1,2)/10*I1348)</f>
        <v/>
      </c>
      <c r="Y1348" s="248" t="str">
        <f aca="true">IF(I1348="","",xEURO(OFFSET(C1348,-M1348+1,0),J1348,OFFSET(C1348,-M1348+2,0),OFFSET(C1348,-M1348+2,0),OFFSET(C1348,-M1348+3,0)+AC1348,OFFSET(C1348,-M1348+4,0),1,3)/100*I1348*10000)</f>
        <v/>
      </c>
      <c r="Z1348" s="248" t="str">
        <f aca="true">IF(I1348="","",xEURO(OFFSET(C1348,-M1348+1,0),J1348,OFFSET(C1348,-M1348+2,0),OFFSET(C1348,-M1348+2,0),OFFSET(C1348,-M1348+3,0)+AC1348,OFFSET(C1348,-M1348+4,0),1,5)/365.25*I1348*10000)</f>
        <v/>
      </c>
      <c r="AB1348" s="249" t="str">
        <f aca="true">IF(D1348="","",xCalcSkew(OFFSET(C1348,-M1348,0),E1348-OFFSET(C1348,-M1348+1,0),b)/100)</f>
        <v/>
      </c>
      <c r="AC1348" s="249" t="str">
        <f aca="true">IF(I1348="","",xCalcSkew(OFFSET(C1348,-M1348,0),J1348-OFFSET(C1348,-M1348+1,0),b)/100)</f>
        <v/>
      </c>
      <c r="AE1348" s="0" t="n">
        <f aca="false">D1348*F1348*10000*-1</f>
        <v>-0</v>
      </c>
      <c r="AF1348" s="0" t="n">
        <f aca="false">I1348*K1348*10000*-1</f>
        <v>-0</v>
      </c>
      <c r="AG1348" s="0" t="n">
        <f aca="false">AE1348+AF1348</f>
        <v>-0</v>
      </c>
    </row>
    <row r="1349" customFormat="false" ht="12.75" hidden="false" customHeight="false" outlineLevel="0" collapsed="false">
      <c r="C1349" s="272" t="n">
        <f aca="false">N1379+U1379</f>
        <v>0</v>
      </c>
      <c r="D1349" s="265"/>
      <c r="E1349" s="266"/>
      <c r="F1349" s="266"/>
      <c r="G1349" s="267"/>
      <c r="I1349" s="265"/>
      <c r="J1349" s="266"/>
      <c r="K1349" s="266"/>
      <c r="L1349" s="268"/>
      <c r="M1349" s="247" t="n">
        <f aca="false">M1348+1</f>
        <v>6</v>
      </c>
      <c r="N1349" s="175" t="str">
        <f aca="true">IF(D1349="","",xEURO(OFFSET(C1349,-M1349+1,0),E1349,OFFSET(C1349,-M1349+2,0),OFFSET(C1349,-M1349+2,0),OFFSET(C1349,-M1349+3,0)+AB1349,OFFSET(C1349,-M1349+4,0),0,1)*D1349)</f>
        <v/>
      </c>
      <c r="O1349" s="235" t="str">
        <f aca="true">IF(D1349="","",xEURO(OFFSET(C1349,-M1349+1,0),E1349,OFFSET(C1349,-M1349+2,0),OFFSET(C1349,-M1349+2,0),OFFSET(C1349,-M1349+3,0)+AB1349,OFFSET(C1349,-M1349+4,0),0,0))</f>
        <v/>
      </c>
      <c r="P1349" s="175" t="str">
        <f aca="false">IF(D1349="","",(O1349-F1349)*D1349*10)</f>
        <v/>
      </c>
      <c r="Q1349" s="175" t="str">
        <f aca="true">IF(D1349="","",xEURO(OFFSET(C1349,-M1349+1,0),E1349,OFFSET(C1349,-M1349+2,0),OFFSET(C1349,-M1349+2,0),OFFSET(C1349,-M1349+3,0)+AB1349,OFFSET(C1349,-M1349+4,0),0,2)/10*D1349)</f>
        <v/>
      </c>
      <c r="R1349" s="248" t="str">
        <f aca="true">IF(D1349="","",xEURO(OFFSET(C1349,-M1349+1,0),E1349,OFFSET(C1349,-M1349+2,0),OFFSET(C1349,-M1349+2,0),OFFSET(C1349,-M1349+3,0)+AB1349,OFFSET(C1349,-M1349+4,0),0,3)/100*D1349*10000)</f>
        <v/>
      </c>
      <c r="S1349" s="248" t="str">
        <f aca="true">IF(D1349="","",xEURO(OFFSET(C1349,-M1349+1,0),E1349,OFFSET(C1349,-M1349+2,0),OFFSET(C1349,-M1349+2,0),OFFSET(C1349,-M1349+3,0)+AB1349,OFFSET(C1349,-M1349+4,0),0,5)/365.25*D1349*10000)</f>
        <v/>
      </c>
      <c r="U1349" s="175" t="str">
        <f aca="true">IF(I1349="","",xEURO(OFFSET(C1349,-M1349+1,0),J1349,OFFSET(C1349,-M1349+2,0),OFFSET(C1349,-M1349+2,0),OFFSET(C1349,-M1349+3,0)+AC1349,OFFSET(C1349,-M1349+4,0),1,1)*I1349)</f>
        <v/>
      </c>
      <c r="V1349" s="235" t="str">
        <f aca="true">IF(I1349="","",xEURO(OFFSET(C1349,-M1349+1,0),J1349,OFFSET(C1349,-M1349+2,0),OFFSET(C1349,-M1349+2,0),OFFSET(C1349,-M1349+3,0)+AC1349,OFFSET(C1349,-M1349+4,0),1,0))</f>
        <v/>
      </c>
      <c r="W1349" s="175" t="str">
        <f aca="false">IF(I1349="","",(V1349-K1349)*I1349*10)</f>
        <v/>
      </c>
      <c r="X1349" s="175" t="str">
        <f aca="true">IF(I1349="","",xEURO(OFFSET(C1349,-M1349+1,0),J1349,OFFSET(C1349,-M1349+2,0),OFFSET(C1349,-M1349+2,0),OFFSET(C1349,-M1349+3,0)+AC1349,OFFSET(C1349,-M1349+4,0),1,2)/10*I1349)</f>
        <v/>
      </c>
      <c r="Y1349" s="248" t="str">
        <f aca="true">IF(I1349="","",xEURO(OFFSET(C1349,-M1349+1,0),J1349,OFFSET(C1349,-M1349+2,0),OFFSET(C1349,-M1349+2,0),OFFSET(C1349,-M1349+3,0)+AC1349,OFFSET(C1349,-M1349+4,0),1,3)/100*I1349*10000)</f>
        <v/>
      </c>
      <c r="Z1349" s="248" t="str">
        <f aca="true">IF(I1349="","",xEURO(OFFSET(C1349,-M1349+1,0),J1349,OFFSET(C1349,-M1349+2,0),OFFSET(C1349,-M1349+2,0),OFFSET(C1349,-M1349+3,0)+AC1349,OFFSET(C1349,-M1349+4,0),1,5)/365.25*I1349*10000)</f>
        <v/>
      </c>
      <c r="AB1349" s="249" t="str">
        <f aca="true">IF(D1349="","",xCalcSkew(OFFSET(C1349,-M1349,0),E1349-OFFSET(C1349,-M1349+1,0),b)/100)</f>
        <v/>
      </c>
      <c r="AC1349" s="249" t="str">
        <f aca="true">IF(I1349="","",xCalcSkew(OFFSET(C1349,-M1349,0),J1349-OFFSET(C1349,-M1349+1,0),b)/100)</f>
        <v/>
      </c>
      <c r="AE1349" s="0" t="n">
        <f aca="false">D1349*F1349*10000*-1</f>
        <v>-0</v>
      </c>
      <c r="AF1349" s="0" t="n">
        <f aca="false">I1349*K1349*10000*-1</f>
        <v>-0</v>
      </c>
      <c r="AG1349" s="0" t="n">
        <f aca="false">AE1349+AF1349</f>
        <v>-0</v>
      </c>
    </row>
    <row r="1350" customFormat="false" ht="12.75" hidden="false" customHeight="false" outlineLevel="0" collapsed="false">
      <c r="C1350" s="273" t="n">
        <f aca="false">Q1379+X1379</f>
        <v>0</v>
      </c>
      <c r="D1350" s="265"/>
      <c r="E1350" s="266"/>
      <c r="F1350" s="266"/>
      <c r="G1350" s="267"/>
      <c r="I1350" s="265"/>
      <c r="J1350" s="266"/>
      <c r="K1350" s="266"/>
      <c r="L1350" s="268"/>
      <c r="M1350" s="247" t="n">
        <f aca="false">M1349+1</f>
        <v>7</v>
      </c>
      <c r="N1350" s="175" t="str">
        <f aca="true">IF(D1350="","",xEURO(OFFSET(C1350,-M1350+1,0),E1350,OFFSET(C1350,-M1350+2,0),OFFSET(C1350,-M1350+2,0),OFFSET(C1350,-M1350+3,0)+AB1350,OFFSET(C1350,-M1350+4,0),0,1)*D1350)</f>
        <v/>
      </c>
      <c r="O1350" s="235" t="str">
        <f aca="true">IF(D1350="","",xEURO(OFFSET(C1350,-M1350+1,0),E1350,OFFSET(C1350,-M1350+2,0),OFFSET(C1350,-M1350+2,0),OFFSET(C1350,-M1350+3,0)+AB1350,OFFSET(C1350,-M1350+4,0),0,0))</f>
        <v/>
      </c>
      <c r="P1350" s="175" t="str">
        <f aca="false">IF(D1350="","",(O1350-F1350)*D1350*10)</f>
        <v/>
      </c>
      <c r="Q1350" s="175" t="str">
        <f aca="true">IF(D1350="","",xEURO(OFFSET(C1350,-M1350+1,0),E1350,OFFSET(C1350,-M1350+2,0),OFFSET(C1350,-M1350+2,0),OFFSET(C1350,-M1350+3,0)+AB1350,OFFSET(C1350,-M1350+4,0),0,2)/10*D1350)</f>
        <v/>
      </c>
      <c r="R1350" s="248" t="str">
        <f aca="true">IF(D1350="","",xEURO(OFFSET(C1350,-M1350+1,0),E1350,OFFSET(C1350,-M1350+2,0),OFFSET(C1350,-M1350+2,0),OFFSET(C1350,-M1350+3,0)+AB1350,OFFSET(C1350,-M1350+4,0),0,3)/100*D1350*10000)</f>
        <v/>
      </c>
      <c r="S1350" s="248" t="str">
        <f aca="true">IF(D1350="","",xEURO(OFFSET(C1350,-M1350+1,0),E1350,OFFSET(C1350,-M1350+2,0),OFFSET(C1350,-M1350+2,0),OFFSET(C1350,-M1350+3,0)+AB1350,OFFSET(C1350,-M1350+4,0),0,5)/365.25*D1350*10000)</f>
        <v/>
      </c>
      <c r="U1350" s="175" t="str">
        <f aca="true">IF(I1350="","",xEURO(OFFSET(C1350,-M1350+1,0),J1350,OFFSET(C1350,-M1350+2,0),OFFSET(C1350,-M1350+2,0),OFFSET(C1350,-M1350+3,0)+AC1350,OFFSET(C1350,-M1350+4,0),1,1)*I1350)</f>
        <v/>
      </c>
      <c r="V1350" s="235" t="str">
        <f aca="true">IF(I1350="","",xEURO(OFFSET(C1350,-M1350+1,0),J1350,OFFSET(C1350,-M1350+2,0),OFFSET(C1350,-M1350+2,0),OFFSET(C1350,-M1350+3,0)+AC1350,OFFSET(C1350,-M1350+4,0),1,0))</f>
        <v/>
      </c>
      <c r="W1350" s="175" t="str">
        <f aca="false">IF(I1350="","",(V1350-K1350)*I1350*10)</f>
        <v/>
      </c>
      <c r="X1350" s="175" t="str">
        <f aca="true">IF(I1350="","",xEURO(OFFSET(C1350,-M1350+1,0),J1350,OFFSET(C1350,-M1350+2,0),OFFSET(C1350,-M1350+2,0),OFFSET(C1350,-M1350+3,0)+AC1350,OFFSET(C1350,-M1350+4,0),1,2)/10*I1350)</f>
        <v/>
      </c>
      <c r="Y1350" s="248" t="str">
        <f aca="true">IF(I1350="","",xEURO(OFFSET(C1350,-M1350+1,0),J1350,OFFSET(C1350,-M1350+2,0),OFFSET(C1350,-M1350+2,0),OFFSET(C1350,-M1350+3,0)+AC1350,OFFSET(C1350,-M1350+4,0),1,3)/100*I1350*10000)</f>
        <v/>
      </c>
      <c r="Z1350" s="248" t="str">
        <f aca="true">IF(I1350="","",xEURO(OFFSET(C1350,-M1350+1,0),J1350,OFFSET(C1350,-M1350+2,0),OFFSET(C1350,-M1350+2,0),OFFSET(C1350,-M1350+3,0)+AC1350,OFFSET(C1350,-M1350+4,0),1,5)/365.25*I1350*10000)</f>
        <v/>
      </c>
      <c r="AB1350" s="249" t="str">
        <f aca="true">IF(D1350="","",xCalcSkew(OFFSET(C1350,-M1350,0),E1350-OFFSET(C1350,-M1350+1,0),b)/100)</f>
        <v/>
      </c>
      <c r="AC1350" s="249" t="str">
        <f aca="true">IF(I1350="","",xCalcSkew(OFFSET(C1350,-M1350,0),J1350-OFFSET(C1350,-M1350+1,0),b)/100)</f>
        <v/>
      </c>
      <c r="AE1350" s="0" t="n">
        <f aca="false">D1350*F1350*10000*-1</f>
        <v>-0</v>
      </c>
      <c r="AF1350" s="0" t="n">
        <f aca="false">I1350*K1350*10000*-1</f>
        <v>-0</v>
      </c>
      <c r="AG1350" s="0" t="n">
        <f aca="false">AE1350+AF1350</f>
        <v>-0</v>
      </c>
    </row>
    <row r="1351" customFormat="false" ht="12.75" hidden="false" customHeight="false" outlineLevel="0" collapsed="false">
      <c r="C1351" s="272" t="n">
        <f aca="false">R1379+Y1379</f>
        <v>0</v>
      </c>
      <c r="D1351" s="265"/>
      <c r="E1351" s="266"/>
      <c r="F1351" s="266"/>
      <c r="G1351" s="267"/>
      <c r="I1351" s="265"/>
      <c r="J1351" s="266"/>
      <c r="K1351" s="266"/>
      <c r="L1351" s="268"/>
      <c r="M1351" s="247" t="n">
        <f aca="false">M1350+1</f>
        <v>8</v>
      </c>
      <c r="N1351" s="175" t="str">
        <f aca="true">IF(D1351="","",xEURO(OFFSET(C1351,-M1351+1,0),E1351,OFFSET(C1351,-M1351+2,0),OFFSET(C1351,-M1351+2,0),OFFSET(C1351,-M1351+3,0)+AB1351,OFFSET(C1351,-M1351+4,0),0,1)*D1351)</f>
        <v/>
      </c>
      <c r="O1351" s="235" t="str">
        <f aca="true">IF(D1351="","",xEURO(OFFSET(C1351,-M1351+1,0),E1351,OFFSET(C1351,-M1351+2,0),OFFSET(C1351,-M1351+2,0),OFFSET(C1351,-M1351+3,0)+AB1351,OFFSET(C1351,-M1351+4,0),0,0))</f>
        <v/>
      </c>
      <c r="P1351" s="175" t="str">
        <f aca="false">IF(D1351="","",(O1351-F1351)*D1351*10)</f>
        <v/>
      </c>
      <c r="Q1351" s="175" t="str">
        <f aca="true">IF(D1351="","",xEURO(OFFSET(C1351,-M1351+1,0),E1351,OFFSET(C1351,-M1351+2,0),OFFSET(C1351,-M1351+2,0),OFFSET(C1351,-M1351+3,0)+AB1351,OFFSET(C1351,-M1351+4,0),0,2)/10*D1351)</f>
        <v/>
      </c>
      <c r="R1351" s="248" t="str">
        <f aca="true">IF(D1351="","",xEURO(OFFSET(C1351,-M1351+1,0),E1351,OFFSET(C1351,-M1351+2,0),OFFSET(C1351,-M1351+2,0),OFFSET(C1351,-M1351+3,0)+AB1351,OFFSET(C1351,-M1351+4,0),0,3)/100*D1351*10000)</f>
        <v/>
      </c>
      <c r="S1351" s="248" t="str">
        <f aca="true">IF(D1351="","",xEURO(OFFSET(C1351,-M1351+1,0),E1351,OFFSET(C1351,-M1351+2,0),OFFSET(C1351,-M1351+2,0),OFFSET(C1351,-M1351+3,0)+AB1351,OFFSET(C1351,-M1351+4,0),0,5)/365.25*D1351*10000)</f>
        <v/>
      </c>
      <c r="U1351" s="175" t="str">
        <f aca="true">IF(I1351="","",xEURO(OFFSET(C1351,-M1351+1,0),J1351,OFFSET(C1351,-M1351+2,0),OFFSET(C1351,-M1351+2,0),OFFSET(C1351,-M1351+3,0)+AC1351,OFFSET(C1351,-M1351+4,0),1,1)*I1351)</f>
        <v/>
      </c>
      <c r="V1351" s="235" t="str">
        <f aca="true">IF(I1351="","",xEURO(OFFSET(C1351,-M1351+1,0),J1351,OFFSET(C1351,-M1351+2,0),OFFSET(C1351,-M1351+2,0),OFFSET(C1351,-M1351+3,0)+AC1351,OFFSET(C1351,-M1351+4,0),1,0))</f>
        <v/>
      </c>
      <c r="W1351" s="175" t="str">
        <f aca="false">IF(I1351="","",(V1351-K1351)*I1351*10)</f>
        <v/>
      </c>
      <c r="X1351" s="175" t="str">
        <f aca="true">IF(I1351="","",xEURO(OFFSET(C1351,-M1351+1,0),J1351,OFFSET(C1351,-M1351+2,0),OFFSET(C1351,-M1351+2,0),OFFSET(C1351,-M1351+3,0)+AC1351,OFFSET(C1351,-M1351+4,0),1,2)/10*I1351)</f>
        <v/>
      </c>
      <c r="Y1351" s="248" t="str">
        <f aca="true">IF(I1351="","",xEURO(OFFSET(C1351,-M1351+1,0),J1351,OFFSET(C1351,-M1351+2,0),OFFSET(C1351,-M1351+2,0),OFFSET(C1351,-M1351+3,0)+AC1351,OFFSET(C1351,-M1351+4,0),1,3)/100*I1351*10000)</f>
        <v/>
      </c>
      <c r="Z1351" s="248" t="str">
        <f aca="true">IF(I1351="","",xEURO(OFFSET(C1351,-M1351+1,0),J1351,OFFSET(C1351,-M1351+2,0),OFFSET(C1351,-M1351+2,0),OFFSET(C1351,-M1351+3,0)+AC1351,OFFSET(C1351,-M1351+4,0),1,5)/365.25*I1351*10000)</f>
        <v/>
      </c>
      <c r="AB1351" s="249" t="str">
        <f aca="true">IF(D1351="","",xCalcSkew(OFFSET(C1351,-M1351,0),E1351-OFFSET(C1351,-M1351+1,0),b)/100)</f>
        <v/>
      </c>
      <c r="AC1351" s="249" t="str">
        <f aca="true">IF(I1351="","",xCalcSkew(OFFSET(C1351,-M1351,0),J1351-OFFSET(C1351,-M1351+1,0),b)/100)</f>
        <v/>
      </c>
      <c r="AE1351" s="0" t="n">
        <f aca="false">D1351*F1351*10000*-1</f>
        <v>-0</v>
      </c>
      <c r="AF1351" s="0" t="n">
        <f aca="false">I1351*K1351*10000*-1</f>
        <v>-0</v>
      </c>
      <c r="AG1351" s="0" t="n">
        <f aca="false">AE1351+AF1351</f>
        <v>-0</v>
      </c>
    </row>
    <row r="1352" customFormat="false" ht="12.75" hidden="false" customHeight="false" outlineLevel="0" collapsed="false">
      <c r="C1352" s="272" t="n">
        <f aca="false">S1379+Z1379</f>
        <v>0</v>
      </c>
      <c r="D1352" s="265"/>
      <c r="E1352" s="266"/>
      <c r="F1352" s="266"/>
      <c r="G1352" s="267"/>
      <c r="I1352" s="265"/>
      <c r="J1352" s="266"/>
      <c r="K1352" s="266"/>
      <c r="L1352" s="268"/>
      <c r="M1352" s="247" t="n">
        <f aca="false">M1351+1</f>
        <v>9</v>
      </c>
      <c r="N1352" s="175" t="str">
        <f aca="true">IF(D1352="","",xEURO(OFFSET(C1352,-M1352+1,0),E1352,OFFSET(C1352,-M1352+2,0),OFFSET(C1352,-M1352+2,0),OFFSET(C1352,-M1352+3,0)+AB1352,OFFSET(C1352,-M1352+4,0),0,1)*D1352)</f>
        <v/>
      </c>
      <c r="O1352" s="235" t="str">
        <f aca="true">IF(D1352="","",xEURO(OFFSET(C1352,-M1352+1,0),E1352,OFFSET(C1352,-M1352+2,0),OFFSET(C1352,-M1352+2,0),OFFSET(C1352,-M1352+3,0)+AB1352,OFFSET(C1352,-M1352+4,0),0,0))</f>
        <v/>
      </c>
      <c r="P1352" s="175" t="str">
        <f aca="false">IF(D1352="","",(O1352-F1352)*D1352*10)</f>
        <v/>
      </c>
      <c r="Q1352" s="175" t="str">
        <f aca="true">IF(D1352="","",xEURO(OFFSET(C1352,-M1352+1,0),E1352,OFFSET(C1352,-M1352+2,0),OFFSET(C1352,-M1352+2,0),OFFSET(C1352,-M1352+3,0)+AB1352,OFFSET(C1352,-M1352+4,0),0,2)/10*D1352)</f>
        <v/>
      </c>
      <c r="R1352" s="248" t="str">
        <f aca="true">IF(D1352="","",xEURO(OFFSET(C1352,-M1352+1,0),E1352,OFFSET(C1352,-M1352+2,0),OFFSET(C1352,-M1352+2,0),OFFSET(C1352,-M1352+3,0)+AB1352,OFFSET(C1352,-M1352+4,0),0,3)/100*D1352*10000)</f>
        <v/>
      </c>
      <c r="S1352" s="248" t="str">
        <f aca="true">IF(D1352="","",xEURO(OFFSET(C1352,-M1352+1,0),E1352,OFFSET(C1352,-M1352+2,0),OFFSET(C1352,-M1352+2,0),OFFSET(C1352,-M1352+3,0)+AB1352,OFFSET(C1352,-M1352+4,0),0,5)/365.25*D1352*10000)</f>
        <v/>
      </c>
      <c r="U1352" s="175" t="str">
        <f aca="true">IF(I1352="","",xEURO(OFFSET(C1352,-M1352+1,0),J1352,OFFSET(C1352,-M1352+2,0),OFFSET(C1352,-M1352+2,0),OFFSET(C1352,-M1352+3,0)+AC1352,OFFSET(C1352,-M1352+4,0),1,1)*I1352)</f>
        <v/>
      </c>
      <c r="V1352" s="235" t="str">
        <f aca="true">IF(I1352="","",xEURO(OFFSET(C1352,-M1352+1,0),J1352,OFFSET(C1352,-M1352+2,0),OFFSET(C1352,-M1352+2,0),OFFSET(C1352,-M1352+3,0)+AC1352,OFFSET(C1352,-M1352+4,0),1,0))</f>
        <v/>
      </c>
      <c r="W1352" s="175" t="str">
        <f aca="false">IF(I1352="","",(V1352-K1352)*I1352*10)</f>
        <v/>
      </c>
      <c r="X1352" s="175" t="str">
        <f aca="true">IF(I1352="","",xEURO(OFFSET(C1352,-M1352+1,0),J1352,OFFSET(C1352,-M1352+2,0),OFFSET(C1352,-M1352+2,0),OFFSET(C1352,-M1352+3,0)+AC1352,OFFSET(C1352,-M1352+4,0),1,2)/10*I1352)</f>
        <v/>
      </c>
      <c r="Y1352" s="248" t="str">
        <f aca="true">IF(I1352="","",xEURO(OFFSET(C1352,-M1352+1,0),J1352,OFFSET(C1352,-M1352+2,0),OFFSET(C1352,-M1352+2,0),OFFSET(C1352,-M1352+3,0)+AC1352,OFFSET(C1352,-M1352+4,0),1,3)/100*I1352*10000)</f>
        <v/>
      </c>
      <c r="Z1352" s="248" t="str">
        <f aca="true">IF(I1352="","",xEURO(OFFSET(C1352,-M1352+1,0),J1352,OFFSET(C1352,-M1352+2,0),OFFSET(C1352,-M1352+2,0),OFFSET(C1352,-M1352+3,0)+AC1352,OFFSET(C1352,-M1352+4,0),1,5)/365.25*I1352*10000)</f>
        <v/>
      </c>
      <c r="AB1352" s="249" t="str">
        <f aca="true">IF(D1352="","",xCalcSkew(OFFSET(C1352,-M1352,0),E1352-OFFSET(C1352,-M1352+1,0),b)/100)</f>
        <v/>
      </c>
      <c r="AC1352" s="249" t="str">
        <f aca="true">IF(I1352="","",xCalcSkew(OFFSET(C1352,-M1352,0),J1352-OFFSET(C1352,-M1352+1,0),b)/100)</f>
        <v/>
      </c>
      <c r="AE1352" s="0" t="n">
        <f aca="false">D1352*F1352*10000*-1</f>
        <v>-0</v>
      </c>
      <c r="AF1352" s="0" t="n">
        <f aca="false">I1352*K1352*10000*-1</f>
        <v>-0</v>
      </c>
      <c r="AG1352" s="0" t="n">
        <f aca="false">AE1352+AF1352</f>
        <v>-0</v>
      </c>
    </row>
    <row r="1353" customFormat="false" ht="12.75" hidden="false" customHeight="false" outlineLevel="0" collapsed="false">
      <c r="C1353" s="272" t="n">
        <f aca="false">P1379+W1379</f>
        <v>0</v>
      </c>
      <c r="D1353" s="265"/>
      <c r="E1353" s="266"/>
      <c r="F1353" s="266"/>
      <c r="G1353" s="267"/>
      <c r="I1353" s="265"/>
      <c r="J1353" s="266"/>
      <c r="K1353" s="266"/>
      <c r="L1353" s="268"/>
      <c r="M1353" s="247" t="n">
        <f aca="false">M1352+1</f>
        <v>10</v>
      </c>
      <c r="N1353" s="175" t="str">
        <f aca="true">IF(D1353="","",xEURO(OFFSET(C1353,-M1353+1,0),E1353,OFFSET(C1353,-M1353+2,0),OFFSET(C1353,-M1353+2,0),OFFSET(C1353,-M1353+3,0)+AB1353,OFFSET(C1353,-M1353+4,0),0,1)*D1353)</f>
        <v/>
      </c>
      <c r="O1353" s="235" t="str">
        <f aca="true">IF(D1353="","",xEURO(OFFSET(C1353,-M1353+1,0),E1353,OFFSET(C1353,-M1353+2,0),OFFSET(C1353,-M1353+2,0),OFFSET(C1353,-M1353+3,0)+AB1353,OFFSET(C1353,-M1353+4,0),0,0))</f>
        <v/>
      </c>
      <c r="P1353" s="175" t="str">
        <f aca="false">IF(D1353="","",(O1353-F1353)*D1353*10)</f>
        <v/>
      </c>
      <c r="Q1353" s="175" t="str">
        <f aca="true">IF(D1353="","",xEURO(OFFSET(C1353,-M1353+1,0),E1353,OFFSET(C1353,-M1353+2,0),OFFSET(C1353,-M1353+2,0),OFFSET(C1353,-M1353+3,0)+AB1353,OFFSET(C1353,-M1353+4,0),0,2)/10*D1353)</f>
        <v/>
      </c>
      <c r="R1353" s="248" t="str">
        <f aca="true">IF(D1353="","",xEURO(OFFSET(C1353,-M1353+1,0),E1353,OFFSET(C1353,-M1353+2,0),OFFSET(C1353,-M1353+2,0),OFFSET(C1353,-M1353+3,0)+AB1353,OFFSET(C1353,-M1353+4,0),0,3)/100*D1353*10000)</f>
        <v/>
      </c>
      <c r="S1353" s="248" t="str">
        <f aca="true">IF(D1353="","",xEURO(OFFSET(C1353,-M1353+1,0),E1353,OFFSET(C1353,-M1353+2,0),OFFSET(C1353,-M1353+2,0),OFFSET(C1353,-M1353+3,0)+AB1353,OFFSET(C1353,-M1353+4,0),0,5)/365.25*D1353*10000)</f>
        <v/>
      </c>
      <c r="U1353" s="175" t="str">
        <f aca="true">IF(I1353="","",xEURO(OFFSET(C1353,-M1353+1,0),J1353,OFFSET(C1353,-M1353+2,0),OFFSET(C1353,-M1353+2,0),OFFSET(C1353,-M1353+3,0)+AC1353,OFFSET(C1353,-M1353+4,0),1,1)*I1353)</f>
        <v/>
      </c>
      <c r="V1353" s="235" t="str">
        <f aca="true">IF(I1353="","",xEURO(OFFSET(C1353,-M1353+1,0),J1353,OFFSET(C1353,-M1353+2,0),OFFSET(C1353,-M1353+2,0),OFFSET(C1353,-M1353+3,0)+AC1353,OFFSET(C1353,-M1353+4,0),1,0))</f>
        <v/>
      </c>
      <c r="W1353" s="175" t="str">
        <f aca="false">IF(I1353="","",(V1353-K1353)*I1353*10)</f>
        <v/>
      </c>
      <c r="X1353" s="175" t="str">
        <f aca="true">IF(I1353="","",xEURO(OFFSET(C1353,-M1353+1,0),J1353,OFFSET(C1353,-M1353+2,0),OFFSET(C1353,-M1353+2,0),OFFSET(C1353,-M1353+3,0)+AC1353,OFFSET(C1353,-M1353+4,0),1,2)/10*I1353)</f>
        <v/>
      </c>
      <c r="Y1353" s="248" t="str">
        <f aca="true">IF(I1353="","",xEURO(OFFSET(C1353,-M1353+1,0),J1353,OFFSET(C1353,-M1353+2,0),OFFSET(C1353,-M1353+2,0),OFFSET(C1353,-M1353+3,0)+AC1353,OFFSET(C1353,-M1353+4,0),1,3)/100*I1353*10000)</f>
        <v/>
      </c>
      <c r="Z1353" s="248" t="str">
        <f aca="true">IF(I1353="","",xEURO(OFFSET(C1353,-M1353+1,0),J1353,OFFSET(C1353,-M1353+2,0),OFFSET(C1353,-M1353+2,0),OFFSET(C1353,-M1353+3,0)+AC1353,OFFSET(C1353,-M1353+4,0),1,5)/365.25*I1353*10000)</f>
        <v/>
      </c>
      <c r="AB1353" s="249" t="str">
        <f aca="true">IF(D1353="","",xCalcSkew(OFFSET(C1353,-M1353,0),E1353-OFFSET(C1353,-M1353+1,0),b)/100)</f>
        <v/>
      </c>
      <c r="AC1353" s="249" t="str">
        <f aca="true">IF(I1353="","",xCalcSkew(OFFSET(C1353,-M1353,0),J1353-OFFSET(C1353,-M1353+1,0),b)/100)</f>
        <v/>
      </c>
      <c r="AE1353" s="0" t="n">
        <f aca="false">D1353*F1353*10000*-1</f>
        <v>-0</v>
      </c>
      <c r="AF1353" s="0" t="n">
        <f aca="false">I1353*K1353*10000*-1</f>
        <v>-0</v>
      </c>
      <c r="AG1353" s="0" t="n">
        <f aca="false">AE1353+AF1353</f>
        <v>-0</v>
      </c>
    </row>
    <row r="1354" customFormat="false" ht="12.75" hidden="false" customHeight="false" outlineLevel="0" collapsed="false">
      <c r="D1354" s="265"/>
      <c r="E1354" s="266"/>
      <c r="F1354" s="266"/>
      <c r="G1354" s="267"/>
      <c r="I1354" s="265"/>
      <c r="J1354" s="266"/>
      <c r="K1354" s="266"/>
      <c r="L1354" s="268"/>
      <c r="M1354" s="247" t="n">
        <f aca="false">M1353+1</f>
        <v>11</v>
      </c>
      <c r="N1354" s="175" t="str">
        <f aca="true">IF(D1354="","",xEURO(OFFSET(C1354,-M1354+1,0),E1354,OFFSET(C1354,-M1354+2,0),OFFSET(C1354,-M1354+2,0),OFFSET(C1354,-M1354+3,0)+AB1354,OFFSET(C1354,-M1354+4,0),0,1)*D1354)</f>
        <v/>
      </c>
      <c r="O1354" s="235" t="str">
        <f aca="true">IF(D1354="","",xEURO(OFFSET(C1354,-M1354+1,0),E1354,OFFSET(C1354,-M1354+2,0),OFFSET(C1354,-M1354+2,0),OFFSET(C1354,-M1354+3,0)+AB1354,OFFSET(C1354,-M1354+4,0),0,0))</f>
        <v/>
      </c>
      <c r="P1354" s="175" t="str">
        <f aca="false">IF(D1354="","",(O1354-F1354)*D1354*10)</f>
        <v/>
      </c>
      <c r="Q1354" s="175" t="str">
        <f aca="true">IF(D1354="","",xEURO(OFFSET(C1354,-M1354+1,0),E1354,OFFSET(C1354,-M1354+2,0),OFFSET(C1354,-M1354+2,0),OFFSET(C1354,-M1354+3,0)+AB1354,OFFSET(C1354,-M1354+4,0),0,2)/10*D1354)</f>
        <v/>
      </c>
      <c r="R1354" s="248" t="str">
        <f aca="true">IF(D1354="","",xEURO(OFFSET(C1354,-M1354+1,0),E1354,OFFSET(C1354,-M1354+2,0),OFFSET(C1354,-M1354+2,0),OFFSET(C1354,-M1354+3,0)+AB1354,OFFSET(C1354,-M1354+4,0),0,3)/100*D1354*10000)</f>
        <v/>
      </c>
      <c r="S1354" s="248" t="str">
        <f aca="true">IF(D1354="","",xEURO(OFFSET(C1354,-M1354+1,0),E1354,OFFSET(C1354,-M1354+2,0),OFFSET(C1354,-M1354+2,0),OFFSET(C1354,-M1354+3,0)+AB1354,OFFSET(C1354,-M1354+4,0),0,5)/365.25*D1354*10000)</f>
        <v/>
      </c>
      <c r="U1354" s="175" t="str">
        <f aca="true">IF(I1354="","",xEURO(OFFSET(C1354,-M1354+1,0),J1354,OFFSET(C1354,-M1354+2,0),OFFSET(C1354,-M1354+2,0),OFFSET(C1354,-M1354+3,0)+AC1354,OFFSET(C1354,-M1354+4,0),1,1)*I1354)</f>
        <v/>
      </c>
      <c r="V1354" s="235" t="str">
        <f aca="true">IF(I1354="","",xEURO(OFFSET(C1354,-M1354+1,0),J1354,OFFSET(C1354,-M1354+2,0),OFFSET(C1354,-M1354+2,0),OFFSET(C1354,-M1354+3,0)+AC1354,OFFSET(C1354,-M1354+4,0),1,0))</f>
        <v/>
      </c>
      <c r="W1354" s="175" t="str">
        <f aca="false">IF(I1354="","",(V1354-K1354)*I1354*10)</f>
        <v/>
      </c>
      <c r="X1354" s="175" t="str">
        <f aca="true">IF(I1354="","",xEURO(OFFSET(C1354,-M1354+1,0),J1354,OFFSET(C1354,-M1354+2,0),OFFSET(C1354,-M1354+2,0),OFFSET(C1354,-M1354+3,0)+AC1354,OFFSET(C1354,-M1354+4,0),1,2)/10*I1354)</f>
        <v/>
      </c>
      <c r="Y1354" s="248" t="str">
        <f aca="true">IF(I1354="","",xEURO(OFFSET(C1354,-M1354+1,0),J1354,OFFSET(C1354,-M1354+2,0),OFFSET(C1354,-M1354+2,0),OFFSET(C1354,-M1354+3,0)+AC1354,OFFSET(C1354,-M1354+4,0),1,3)/100*I1354*10000)</f>
        <v/>
      </c>
      <c r="Z1354" s="248" t="str">
        <f aca="true">IF(I1354="","",xEURO(OFFSET(C1354,-M1354+1,0),J1354,OFFSET(C1354,-M1354+2,0),OFFSET(C1354,-M1354+2,0),OFFSET(C1354,-M1354+3,0)+AC1354,OFFSET(C1354,-M1354+4,0),1,5)/365.25*I1354*10000)</f>
        <v/>
      </c>
      <c r="AB1354" s="249" t="str">
        <f aca="true">IF(D1354="","",xCalcSkew(OFFSET(C1354,-M1354,0),E1354-OFFSET(C1354,-M1354+1,0),b)/100)</f>
        <v/>
      </c>
      <c r="AC1354" s="249" t="str">
        <f aca="true">IF(I1354="","",xCalcSkew(OFFSET(C1354,-M1354,0),J1354-OFFSET(C1354,-M1354+1,0),b)/100)</f>
        <v/>
      </c>
      <c r="AE1354" s="0" t="n">
        <f aca="false">D1354*F1354*10000*-1</f>
        <v>-0</v>
      </c>
      <c r="AF1354" s="0" t="n">
        <f aca="false">I1354*K1354*10000*-1</f>
        <v>-0</v>
      </c>
      <c r="AG1354" s="0" t="n">
        <f aca="false">AE1354+AF1354</f>
        <v>-0</v>
      </c>
    </row>
    <row r="1355" customFormat="false" ht="12.75" hidden="false" customHeight="false" outlineLevel="0" collapsed="false">
      <c r="D1355" s="265"/>
      <c r="E1355" s="266"/>
      <c r="F1355" s="266"/>
      <c r="G1355" s="267"/>
      <c r="I1355" s="265"/>
      <c r="J1355" s="266"/>
      <c r="K1355" s="266"/>
      <c r="L1355" s="268"/>
      <c r="M1355" s="247" t="n">
        <f aca="false">M1354+1</f>
        <v>12</v>
      </c>
      <c r="N1355" s="175" t="str">
        <f aca="true">IF(D1355="","",xEURO(OFFSET(C1355,-M1355+1,0),E1355,OFFSET(C1355,-M1355+2,0),OFFSET(C1355,-M1355+2,0),OFFSET(C1355,-M1355+3,0)+AB1355,OFFSET(C1355,-M1355+4,0),0,1)*D1355)</f>
        <v/>
      </c>
      <c r="O1355" s="235" t="str">
        <f aca="true">IF(D1355="","",xEURO(OFFSET(C1355,-M1355+1,0),E1355,OFFSET(C1355,-M1355+2,0),OFFSET(C1355,-M1355+2,0),OFFSET(C1355,-M1355+3,0)+AB1355,OFFSET(C1355,-M1355+4,0),0,0))</f>
        <v/>
      </c>
      <c r="P1355" s="175" t="str">
        <f aca="false">IF(D1355="","",(O1355-F1355)*D1355*10)</f>
        <v/>
      </c>
      <c r="Q1355" s="175" t="str">
        <f aca="true">IF(D1355="","",xEURO(OFFSET(C1355,-M1355+1,0),E1355,OFFSET(C1355,-M1355+2,0),OFFSET(C1355,-M1355+2,0),OFFSET(C1355,-M1355+3,0)+AB1355,OFFSET(C1355,-M1355+4,0),0,2)/10*D1355)</f>
        <v/>
      </c>
      <c r="R1355" s="248" t="str">
        <f aca="true">IF(D1355="","",xEURO(OFFSET(C1355,-M1355+1,0),E1355,OFFSET(C1355,-M1355+2,0),OFFSET(C1355,-M1355+2,0),OFFSET(C1355,-M1355+3,0)+AB1355,OFFSET(C1355,-M1355+4,0),0,3)/100*D1355*10000)</f>
        <v/>
      </c>
      <c r="S1355" s="248" t="str">
        <f aca="true">IF(D1355="","",xEURO(OFFSET(C1355,-M1355+1,0),E1355,OFFSET(C1355,-M1355+2,0),OFFSET(C1355,-M1355+2,0),OFFSET(C1355,-M1355+3,0)+AB1355,OFFSET(C1355,-M1355+4,0),0,5)/365.25*D1355*10000)</f>
        <v/>
      </c>
      <c r="U1355" s="175" t="str">
        <f aca="true">IF(I1355="","",xEURO(OFFSET(C1355,-M1355+1,0),J1355,OFFSET(C1355,-M1355+2,0),OFFSET(C1355,-M1355+2,0),OFFSET(C1355,-M1355+3,0)+AC1355,OFFSET(C1355,-M1355+4,0),1,1)*I1355)</f>
        <v/>
      </c>
      <c r="V1355" s="235" t="str">
        <f aca="true">IF(I1355="","",xEURO(OFFSET(C1355,-M1355+1,0),J1355,OFFSET(C1355,-M1355+2,0),OFFSET(C1355,-M1355+2,0),OFFSET(C1355,-M1355+3,0)+AC1355,OFFSET(C1355,-M1355+4,0),1,0))</f>
        <v/>
      </c>
      <c r="W1355" s="175" t="str">
        <f aca="false">IF(I1355="","",(V1355-K1355)*I1355*10)</f>
        <v/>
      </c>
      <c r="X1355" s="175" t="str">
        <f aca="true">IF(I1355="","",xEURO(OFFSET(C1355,-M1355+1,0),J1355,OFFSET(C1355,-M1355+2,0),OFFSET(C1355,-M1355+2,0),OFFSET(C1355,-M1355+3,0)+AC1355,OFFSET(C1355,-M1355+4,0),1,2)/10*I1355)</f>
        <v/>
      </c>
      <c r="Y1355" s="248" t="str">
        <f aca="true">IF(I1355="","",xEURO(OFFSET(C1355,-M1355+1,0),J1355,OFFSET(C1355,-M1355+2,0),OFFSET(C1355,-M1355+2,0),OFFSET(C1355,-M1355+3,0)+AC1355,OFFSET(C1355,-M1355+4,0),1,3)/100*I1355*10000)</f>
        <v/>
      </c>
      <c r="Z1355" s="248" t="str">
        <f aca="true">IF(I1355="","",xEURO(OFFSET(C1355,-M1355+1,0),J1355,OFFSET(C1355,-M1355+2,0),OFFSET(C1355,-M1355+2,0),OFFSET(C1355,-M1355+3,0)+AC1355,OFFSET(C1355,-M1355+4,0),1,5)/365.25*I1355*10000)</f>
        <v/>
      </c>
      <c r="AB1355" s="249" t="str">
        <f aca="true">IF(D1355="","",xCalcSkew(OFFSET(C1355,-M1355,0),E1355-OFFSET(C1355,-M1355+1,0),b)/100)</f>
        <v/>
      </c>
      <c r="AC1355" s="249" t="str">
        <f aca="true">IF(I1355="","",xCalcSkew(OFFSET(C1355,-M1355,0),J1355-OFFSET(C1355,-M1355+1,0),b)/100)</f>
        <v/>
      </c>
      <c r="AE1355" s="0" t="n">
        <f aca="false">D1355*F1355*10000*-1</f>
        <v>-0</v>
      </c>
      <c r="AF1355" s="0" t="n">
        <f aca="false">I1355*K1355*10000*-1</f>
        <v>-0</v>
      </c>
      <c r="AG1355" s="0" t="n">
        <f aca="false">AE1355+AF1355</f>
        <v>-0</v>
      </c>
    </row>
    <row r="1356" customFormat="false" ht="12.75" hidden="false" customHeight="false" outlineLevel="0" collapsed="false">
      <c r="D1356" s="265"/>
      <c r="E1356" s="266"/>
      <c r="F1356" s="266"/>
      <c r="G1356" s="267"/>
      <c r="I1356" s="265"/>
      <c r="J1356" s="266"/>
      <c r="K1356" s="266"/>
      <c r="L1356" s="268"/>
      <c r="M1356" s="247" t="n">
        <f aca="false">M1355+1</f>
        <v>13</v>
      </c>
      <c r="N1356" s="175" t="str">
        <f aca="true">IF(D1356="","",xEURO(OFFSET(C1356,-M1356+1,0),E1356,OFFSET(C1356,-M1356+2,0),OFFSET(C1356,-M1356+2,0),OFFSET(C1356,-M1356+3,0)+AB1356,OFFSET(C1356,-M1356+4,0),0,1)*D1356)</f>
        <v/>
      </c>
      <c r="O1356" s="235" t="str">
        <f aca="true">IF(D1356="","",xEURO(OFFSET(C1356,-M1356+1,0),E1356,OFFSET(C1356,-M1356+2,0),OFFSET(C1356,-M1356+2,0),OFFSET(C1356,-M1356+3,0)+AB1356,OFFSET(C1356,-M1356+4,0),0,0))</f>
        <v/>
      </c>
      <c r="P1356" s="175" t="str">
        <f aca="false">IF(D1356="","",(O1356-F1356)*D1356*10)</f>
        <v/>
      </c>
      <c r="Q1356" s="175" t="str">
        <f aca="true">IF(D1356="","",xEURO(OFFSET(C1356,-M1356+1,0),E1356,OFFSET(C1356,-M1356+2,0),OFFSET(C1356,-M1356+2,0),OFFSET(C1356,-M1356+3,0)+AB1356,OFFSET(C1356,-M1356+4,0),0,2)/10*D1356)</f>
        <v/>
      </c>
      <c r="R1356" s="248" t="str">
        <f aca="true">IF(D1356="","",xEURO(OFFSET(C1356,-M1356+1,0),E1356,OFFSET(C1356,-M1356+2,0),OFFSET(C1356,-M1356+2,0),OFFSET(C1356,-M1356+3,0)+AB1356,OFFSET(C1356,-M1356+4,0),0,3)/100*D1356*10000)</f>
        <v/>
      </c>
      <c r="S1356" s="248" t="str">
        <f aca="true">IF(D1356="","",xEURO(OFFSET(C1356,-M1356+1,0),E1356,OFFSET(C1356,-M1356+2,0),OFFSET(C1356,-M1356+2,0),OFFSET(C1356,-M1356+3,0)+AB1356,OFFSET(C1356,-M1356+4,0),0,5)/365.25*D1356*10000)</f>
        <v/>
      </c>
      <c r="U1356" s="175" t="str">
        <f aca="true">IF(I1356="","",xEURO(OFFSET(C1356,-M1356+1,0),J1356,OFFSET(C1356,-M1356+2,0),OFFSET(C1356,-M1356+2,0),OFFSET(C1356,-M1356+3,0)+AC1356,OFFSET(C1356,-M1356+4,0),1,1)*I1356)</f>
        <v/>
      </c>
      <c r="V1356" s="235" t="str">
        <f aca="true">IF(I1356="","",xEURO(OFFSET(C1356,-M1356+1,0),J1356,OFFSET(C1356,-M1356+2,0),OFFSET(C1356,-M1356+2,0),OFFSET(C1356,-M1356+3,0)+AC1356,OFFSET(C1356,-M1356+4,0),1,0))</f>
        <v/>
      </c>
      <c r="W1356" s="175" t="str">
        <f aca="false">IF(I1356="","",(V1356-K1356)*I1356*10)</f>
        <v/>
      </c>
      <c r="X1356" s="175" t="str">
        <f aca="true">IF(I1356="","",xEURO(OFFSET(C1356,-M1356+1,0),J1356,OFFSET(C1356,-M1356+2,0),OFFSET(C1356,-M1356+2,0),OFFSET(C1356,-M1356+3,0)+AC1356,OFFSET(C1356,-M1356+4,0),1,2)/10*I1356)</f>
        <v/>
      </c>
      <c r="Y1356" s="248" t="str">
        <f aca="true">IF(I1356="","",xEURO(OFFSET(C1356,-M1356+1,0),J1356,OFFSET(C1356,-M1356+2,0),OFFSET(C1356,-M1356+2,0),OFFSET(C1356,-M1356+3,0)+AC1356,OFFSET(C1356,-M1356+4,0),1,3)/100*I1356*10000)</f>
        <v/>
      </c>
      <c r="Z1356" s="248" t="str">
        <f aca="true">IF(I1356="","",xEURO(OFFSET(C1356,-M1356+1,0),J1356,OFFSET(C1356,-M1356+2,0),OFFSET(C1356,-M1356+2,0),OFFSET(C1356,-M1356+3,0)+AC1356,OFFSET(C1356,-M1356+4,0),1,5)/365.25*I1356*10000)</f>
        <v/>
      </c>
      <c r="AB1356" s="249" t="str">
        <f aca="true">IF(D1356="","",xCalcSkew(OFFSET(C1356,-M1356,0),E1356-OFFSET(C1356,-M1356+1,0),b)/100)</f>
        <v/>
      </c>
      <c r="AC1356" s="249" t="str">
        <f aca="true">IF(I1356="","",xCalcSkew(OFFSET(C1356,-M1356,0),J1356-OFFSET(C1356,-M1356+1,0),b)/100)</f>
        <v/>
      </c>
      <c r="AE1356" s="0" t="n">
        <f aca="false">D1356*F1356*10000*-1</f>
        <v>-0</v>
      </c>
      <c r="AF1356" s="0" t="n">
        <f aca="false">I1356*K1356*10000*-1</f>
        <v>-0</v>
      </c>
      <c r="AG1356" s="0" t="n">
        <f aca="false">AE1356+AF1356</f>
        <v>-0</v>
      </c>
    </row>
    <row r="1357" customFormat="false" ht="12.75" hidden="false" customHeight="false" outlineLevel="0" collapsed="false">
      <c r="D1357" s="265"/>
      <c r="E1357" s="266"/>
      <c r="F1357" s="266"/>
      <c r="G1357" s="267"/>
      <c r="I1357" s="265"/>
      <c r="J1357" s="266"/>
      <c r="K1357" s="266"/>
      <c r="L1357" s="268"/>
      <c r="M1357" s="247" t="n">
        <f aca="false">M1356+1</f>
        <v>14</v>
      </c>
      <c r="N1357" s="175" t="str">
        <f aca="true">IF(D1357="","",xEURO(OFFSET(C1357,-M1357+1,0),E1357,OFFSET(C1357,-M1357+2,0),OFFSET(C1357,-M1357+2,0),OFFSET(C1357,-M1357+3,0)+AB1357,OFFSET(C1357,-M1357+4,0),0,1)*D1357)</f>
        <v/>
      </c>
      <c r="O1357" s="235" t="str">
        <f aca="true">IF(D1357="","",xEURO(OFFSET(C1357,-M1357+1,0),E1357,OFFSET(C1357,-M1357+2,0),OFFSET(C1357,-M1357+2,0),OFFSET(C1357,-M1357+3,0)+AB1357,OFFSET(C1357,-M1357+4,0),0,0))</f>
        <v/>
      </c>
      <c r="P1357" s="175" t="str">
        <f aca="false">IF(D1357="","",(O1357-F1357)*D1357*10)</f>
        <v/>
      </c>
      <c r="Q1357" s="175" t="str">
        <f aca="true">IF(D1357="","",xEURO(OFFSET(C1357,-M1357+1,0),E1357,OFFSET(C1357,-M1357+2,0),OFFSET(C1357,-M1357+2,0),OFFSET(C1357,-M1357+3,0)+AB1357,OFFSET(C1357,-M1357+4,0),0,2)/10*D1357)</f>
        <v/>
      </c>
      <c r="R1357" s="248" t="str">
        <f aca="true">IF(D1357="","",xEURO(OFFSET(C1357,-M1357+1,0),E1357,OFFSET(C1357,-M1357+2,0),OFFSET(C1357,-M1357+2,0),OFFSET(C1357,-M1357+3,0)+AB1357,OFFSET(C1357,-M1357+4,0),0,3)/100*D1357*10000)</f>
        <v/>
      </c>
      <c r="S1357" s="248" t="str">
        <f aca="true">IF(D1357="","",xEURO(OFFSET(C1357,-M1357+1,0),E1357,OFFSET(C1357,-M1357+2,0),OFFSET(C1357,-M1357+2,0),OFFSET(C1357,-M1357+3,0)+AB1357,OFFSET(C1357,-M1357+4,0),0,5)/365.25*D1357*10000)</f>
        <v/>
      </c>
      <c r="U1357" s="175" t="str">
        <f aca="true">IF(I1357="","",xEURO(OFFSET(C1357,-M1357+1,0),J1357,OFFSET(C1357,-M1357+2,0),OFFSET(C1357,-M1357+2,0),OFFSET(C1357,-M1357+3,0)+AC1357,OFFSET(C1357,-M1357+4,0),1,1)*I1357)</f>
        <v/>
      </c>
      <c r="V1357" s="235" t="str">
        <f aca="true">IF(I1357="","",xEURO(OFFSET(C1357,-M1357+1,0),J1357,OFFSET(C1357,-M1357+2,0),OFFSET(C1357,-M1357+2,0),OFFSET(C1357,-M1357+3,0)+AC1357,OFFSET(C1357,-M1357+4,0),1,0))</f>
        <v/>
      </c>
      <c r="W1357" s="175" t="str">
        <f aca="false">IF(I1357="","",(V1357-K1357)*I1357*10)</f>
        <v/>
      </c>
      <c r="X1357" s="175" t="str">
        <f aca="true">IF(I1357="","",xEURO(OFFSET(C1357,-M1357+1,0),J1357,OFFSET(C1357,-M1357+2,0),OFFSET(C1357,-M1357+2,0),OFFSET(C1357,-M1357+3,0)+AC1357,OFFSET(C1357,-M1357+4,0),1,2)/10*I1357)</f>
        <v/>
      </c>
      <c r="Y1357" s="248" t="str">
        <f aca="true">IF(I1357="","",xEURO(OFFSET(C1357,-M1357+1,0),J1357,OFFSET(C1357,-M1357+2,0),OFFSET(C1357,-M1357+2,0),OFFSET(C1357,-M1357+3,0)+AC1357,OFFSET(C1357,-M1357+4,0),1,3)/100*I1357*10000)</f>
        <v/>
      </c>
      <c r="Z1357" s="248" t="str">
        <f aca="true">IF(I1357="","",xEURO(OFFSET(C1357,-M1357+1,0),J1357,OFFSET(C1357,-M1357+2,0),OFFSET(C1357,-M1357+2,0),OFFSET(C1357,-M1357+3,0)+AC1357,OFFSET(C1357,-M1357+4,0),1,5)/365.25*I1357*10000)</f>
        <v/>
      </c>
      <c r="AB1357" s="249" t="str">
        <f aca="true">IF(D1357="","",xCalcSkew(OFFSET(C1357,-M1357,0),E1357-OFFSET(C1357,-M1357+1,0),b)/100)</f>
        <v/>
      </c>
      <c r="AC1357" s="249" t="str">
        <f aca="true">IF(I1357="","",xCalcSkew(OFFSET(C1357,-M1357,0),J1357-OFFSET(C1357,-M1357+1,0),b)/100)</f>
        <v/>
      </c>
      <c r="AE1357" s="0" t="n">
        <f aca="false">D1357*F1357*10000*-1</f>
        <v>-0</v>
      </c>
      <c r="AF1357" s="0" t="n">
        <f aca="false">I1357*K1357*10000*-1</f>
        <v>-0</v>
      </c>
      <c r="AG1357" s="0" t="n">
        <f aca="false">AE1357+AF1357</f>
        <v>-0</v>
      </c>
    </row>
    <row r="1358" customFormat="false" ht="12.75" hidden="false" customHeight="false" outlineLevel="0" collapsed="false">
      <c r="D1358" s="265"/>
      <c r="E1358" s="266"/>
      <c r="F1358" s="266"/>
      <c r="G1358" s="267"/>
      <c r="I1358" s="265"/>
      <c r="J1358" s="266"/>
      <c r="K1358" s="266"/>
      <c r="L1358" s="268"/>
      <c r="M1358" s="247" t="n">
        <f aca="false">M1357+1</f>
        <v>15</v>
      </c>
      <c r="N1358" s="175" t="str">
        <f aca="true">IF(D1358="","",xEURO(OFFSET(C1358,-M1358+1,0),E1358,OFFSET(C1358,-M1358+2,0),OFFSET(C1358,-M1358+2,0),OFFSET(C1358,-M1358+3,0)+AB1358,OFFSET(C1358,-M1358+4,0),0,1)*D1358)</f>
        <v/>
      </c>
      <c r="O1358" s="235" t="str">
        <f aca="true">IF(D1358="","",xEURO(OFFSET(C1358,-M1358+1,0),E1358,OFFSET(C1358,-M1358+2,0),OFFSET(C1358,-M1358+2,0),OFFSET(C1358,-M1358+3,0)+AB1358,OFFSET(C1358,-M1358+4,0),0,0))</f>
        <v/>
      </c>
      <c r="P1358" s="175" t="str">
        <f aca="false">IF(D1358="","",(O1358-F1358)*D1358*10)</f>
        <v/>
      </c>
      <c r="Q1358" s="175" t="str">
        <f aca="true">IF(D1358="","",xEURO(OFFSET(C1358,-M1358+1,0),E1358,OFFSET(C1358,-M1358+2,0),OFFSET(C1358,-M1358+2,0),OFFSET(C1358,-M1358+3,0)+AB1358,OFFSET(C1358,-M1358+4,0),0,2)/10*D1358)</f>
        <v/>
      </c>
      <c r="R1358" s="248" t="str">
        <f aca="true">IF(D1358="","",xEURO(OFFSET(C1358,-M1358+1,0),E1358,OFFSET(C1358,-M1358+2,0),OFFSET(C1358,-M1358+2,0),OFFSET(C1358,-M1358+3,0)+AB1358,OFFSET(C1358,-M1358+4,0),0,3)/100*D1358*10000)</f>
        <v/>
      </c>
      <c r="S1358" s="248" t="str">
        <f aca="true">IF(D1358="","",xEURO(OFFSET(C1358,-M1358+1,0),E1358,OFFSET(C1358,-M1358+2,0),OFFSET(C1358,-M1358+2,0),OFFSET(C1358,-M1358+3,0)+AB1358,OFFSET(C1358,-M1358+4,0),0,5)/365.25*D1358*10000)</f>
        <v/>
      </c>
      <c r="U1358" s="175" t="str">
        <f aca="true">IF(I1358="","",xEURO(OFFSET(C1358,-M1358+1,0),J1358,OFFSET(C1358,-M1358+2,0),OFFSET(C1358,-M1358+2,0),OFFSET(C1358,-M1358+3,0)+AC1358,OFFSET(C1358,-M1358+4,0),1,1)*I1358)</f>
        <v/>
      </c>
      <c r="V1358" s="235" t="str">
        <f aca="true">IF(I1358="","",xEURO(OFFSET(C1358,-M1358+1,0),J1358,OFFSET(C1358,-M1358+2,0),OFFSET(C1358,-M1358+2,0),OFFSET(C1358,-M1358+3,0)+AC1358,OFFSET(C1358,-M1358+4,0),1,0))</f>
        <v/>
      </c>
      <c r="W1358" s="175" t="str">
        <f aca="false">IF(I1358="","",(V1358-K1358)*I1358*10)</f>
        <v/>
      </c>
      <c r="X1358" s="175" t="str">
        <f aca="true">IF(I1358="","",xEURO(OFFSET(C1358,-M1358+1,0),J1358,OFFSET(C1358,-M1358+2,0),OFFSET(C1358,-M1358+2,0),OFFSET(C1358,-M1358+3,0)+AC1358,OFFSET(C1358,-M1358+4,0),1,2)/10*I1358)</f>
        <v/>
      </c>
      <c r="Y1358" s="248" t="str">
        <f aca="true">IF(I1358="","",xEURO(OFFSET(C1358,-M1358+1,0),J1358,OFFSET(C1358,-M1358+2,0),OFFSET(C1358,-M1358+2,0),OFFSET(C1358,-M1358+3,0)+AC1358,OFFSET(C1358,-M1358+4,0),1,3)/100*I1358*10000)</f>
        <v/>
      </c>
      <c r="Z1358" s="248" t="str">
        <f aca="true">IF(I1358="","",xEURO(OFFSET(C1358,-M1358+1,0),J1358,OFFSET(C1358,-M1358+2,0),OFFSET(C1358,-M1358+2,0),OFFSET(C1358,-M1358+3,0)+AC1358,OFFSET(C1358,-M1358+4,0),1,5)/365.25*I1358*10000)</f>
        <v/>
      </c>
      <c r="AB1358" s="249" t="str">
        <f aca="true">IF(D1358="","",xCalcSkew(OFFSET(C1358,-M1358,0),E1358-OFFSET(C1358,-M1358+1,0),b)/100)</f>
        <v/>
      </c>
      <c r="AC1358" s="249" t="str">
        <f aca="true">IF(I1358="","",xCalcSkew(OFFSET(C1358,-M1358,0),J1358-OFFSET(C1358,-M1358+1,0),b)/100)</f>
        <v/>
      </c>
      <c r="AE1358" s="0" t="n">
        <f aca="false">D1358*F1358*10000*-1</f>
        <v>-0</v>
      </c>
      <c r="AF1358" s="0" t="n">
        <f aca="false">I1358*K1358*10000*-1</f>
        <v>-0</v>
      </c>
      <c r="AG1358" s="0" t="n">
        <f aca="false">AE1358+AF1358</f>
        <v>-0</v>
      </c>
    </row>
    <row r="1359" customFormat="false" ht="12.75" hidden="false" customHeight="false" outlineLevel="0" collapsed="false">
      <c r="D1359" s="265"/>
      <c r="E1359" s="266"/>
      <c r="F1359" s="266"/>
      <c r="G1359" s="267"/>
      <c r="I1359" s="265"/>
      <c r="J1359" s="266"/>
      <c r="K1359" s="266"/>
      <c r="L1359" s="268"/>
      <c r="M1359" s="247" t="n">
        <f aca="false">M1358+1</f>
        <v>16</v>
      </c>
      <c r="N1359" s="175" t="str">
        <f aca="true">IF(D1359="","",xEURO(OFFSET(C1359,-M1359+1,0),E1359,OFFSET(C1359,-M1359+2,0),OFFSET(C1359,-M1359+2,0),OFFSET(C1359,-M1359+3,0)+AB1359,OFFSET(C1359,-M1359+4,0),0,1)*D1359)</f>
        <v/>
      </c>
      <c r="O1359" s="235" t="str">
        <f aca="true">IF(D1359="","",xEURO(OFFSET(C1359,-M1359+1,0),E1359,OFFSET(C1359,-M1359+2,0),OFFSET(C1359,-M1359+2,0),OFFSET(C1359,-M1359+3,0)+AB1359,OFFSET(C1359,-M1359+4,0),0,0))</f>
        <v/>
      </c>
      <c r="P1359" s="175" t="str">
        <f aca="false">IF(D1359="","",(O1359-F1359)*D1359*10)</f>
        <v/>
      </c>
      <c r="Q1359" s="175" t="str">
        <f aca="true">IF(D1359="","",xEURO(OFFSET(C1359,-M1359+1,0),E1359,OFFSET(C1359,-M1359+2,0),OFFSET(C1359,-M1359+2,0),OFFSET(C1359,-M1359+3,0)+AB1359,OFFSET(C1359,-M1359+4,0),0,2)/10*D1359)</f>
        <v/>
      </c>
      <c r="R1359" s="248" t="str">
        <f aca="true">IF(D1359="","",xEURO(OFFSET(C1359,-M1359+1,0),E1359,OFFSET(C1359,-M1359+2,0),OFFSET(C1359,-M1359+2,0),OFFSET(C1359,-M1359+3,0)+AB1359,OFFSET(C1359,-M1359+4,0),0,3)/100*D1359*10000)</f>
        <v/>
      </c>
      <c r="S1359" s="248" t="str">
        <f aca="true">IF(D1359="","",xEURO(OFFSET(C1359,-M1359+1,0),E1359,OFFSET(C1359,-M1359+2,0),OFFSET(C1359,-M1359+2,0),OFFSET(C1359,-M1359+3,0)+AB1359,OFFSET(C1359,-M1359+4,0),0,5)/365.25*D1359*10000)</f>
        <v/>
      </c>
      <c r="U1359" s="175" t="str">
        <f aca="true">IF(I1359="","",xEURO(OFFSET(C1359,-M1359+1,0),J1359,OFFSET(C1359,-M1359+2,0),OFFSET(C1359,-M1359+2,0),OFFSET(C1359,-M1359+3,0)+AC1359,OFFSET(C1359,-M1359+4,0),1,1)*I1359)</f>
        <v/>
      </c>
      <c r="V1359" s="235" t="str">
        <f aca="true">IF(I1359="","",xEURO(OFFSET(C1359,-M1359+1,0),J1359,OFFSET(C1359,-M1359+2,0),OFFSET(C1359,-M1359+2,0),OFFSET(C1359,-M1359+3,0)+AC1359,OFFSET(C1359,-M1359+4,0),1,0))</f>
        <v/>
      </c>
      <c r="W1359" s="175" t="str">
        <f aca="false">IF(I1359="","",(V1359-K1359)*I1359*10)</f>
        <v/>
      </c>
      <c r="X1359" s="175" t="str">
        <f aca="true">IF(I1359="","",xEURO(OFFSET(C1359,-M1359+1,0),J1359,OFFSET(C1359,-M1359+2,0),OFFSET(C1359,-M1359+2,0),OFFSET(C1359,-M1359+3,0)+AC1359,OFFSET(C1359,-M1359+4,0),1,2)/10*I1359)</f>
        <v/>
      </c>
      <c r="Y1359" s="248" t="str">
        <f aca="true">IF(I1359="","",xEURO(OFFSET(C1359,-M1359+1,0),J1359,OFFSET(C1359,-M1359+2,0),OFFSET(C1359,-M1359+2,0),OFFSET(C1359,-M1359+3,0)+AC1359,OFFSET(C1359,-M1359+4,0),1,3)/100*I1359*10000)</f>
        <v/>
      </c>
      <c r="Z1359" s="248" t="str">
        <f aca="true">IF(I1359="","",xEURO(OFFSET(C1359,-M1359+1,0),J1359,OFFSET(C1359,-M1359+2,0),OFFSET(C1359,-M1359+2,0),OFFSET(C1359,-M1359+3,0)+AC1359,OFFSET(C1359,-M1359+4,0),1,5)/365.25*I1359*10000)</f>
        <v/>
      </c>
      <c r="AB1359" s="249" t="str">
        <f aca="true">IF(D1359="","",xCalcSkew(OFFSET(C1359,-M1359,0),E1359-OFFSET(C1359,-M1359+1,0),b)/100)</f>
        <v/>
      </c>
      <c r="AC1359" s="249" t="str">
        <f aca="true">IF(I1359="","",xCalcSkew(OFFSET(C1359,-M1359,0),J1359-OFFSET(C1359,-M1359+1,0),b)/100)</f>
        <v/>
      </c>
      <c r="AE1359" s="0" t="n">
        <f aca="false">D1359*F1359*10000*-1</f>
        <v>-0</v>
      </c>
      <c r="AF1359" s="0" t="n">
        <f aca="false">I1359*K1359*10000*-1</f>
        <v>-0</v>
      </c>
      <c r="AG1359" s="0" t="n">
        <f aca="false">AE1359+AF1359</f>
        <v>-0</v>
      </c>
    </row>
    <row r="1360" customFormat="false" ht="12.75" hidden="false" customHeight="false" outlineLevel="0" collapsed="false">
      <c r="D1360" s="265"/>
      <c r="E1360" s="266"/>
      <c r="F1360" s="266"/>
      <c r="G1360" s="267"/>
      <c r="I1360" s="265"/>
      <c r="J1360" s="266"/>
      <c r="K1360" s="266"/>
      <c r="L1360" s="268"/>
      <c r="M1360" s="247" t="n">
        <f aca="false">M1359+1</f>
        <v>17</v>
      </c>
      <c r="N1360" s="175" t="str">
        <f aca="true">IF(D1360="","",xEURO(OFFSET(C1360,-M1360+1,0),E1360,OFFSET(C1360,-M1360+2,0),OFFSET(C1360,-M1360+2,0),OFFSET(C1360,-M1360+3,0)+AB1360,OFFSET(C1360,-M1360+4,0),0,1)*D1360)</f>
        <v/>
      </c>
      <c r="O1360" s="235" t="str">
        <f aca="true">IF(D1360="","",xEURO(OFFSET(C1360,-M1360+1,0),E1360,OFFSET(C1360,-M1360+2,0),OFFSET(C1360,-M1360+2,0),OFFSET(C1360,-M1360+3,0)+AB1360,OFFSET(C1360,-M1360+4,0),0,0))</f>
        <v/>
      </c>
      <c r="P1360" s="175" t="str">
        <f aca="false">IF(D1360="","",(O1360-F1360)*D1360*10)</f>
        <v/>
      </c>
      <c r="Q1360" s="175" t="str">
        <f aca="true">IF(D1360="","",xEURO(OFFSET(C1360,-M1360+1,0),E1360,OFFSET(C1360,-M1360+2,0),OFFSET(C1360,-M1360+2,0),OFFSET(C1360,-M1360+3,0)+AB1360,OFFSET(C1360,-M1360+4,0),0,2)/10*D1360)</f>
        <v/>
      </c>
      <c r="R1360" s="248" t="str">
        <f aca="true">IF(D1360="","",xEURO(OFFSET(C1360,-M1360+1,0),E1360,OFFSET(C1360,-M1360+2,0),OFFSET(C1360,-M1360+2,0),OFFSET(C1360,-M1360+3,0)+AB1360,OFFSET(C1360,-M1360+4,0),0,3)/100*D1360*10000)</f>
        <v/>
      </c>
      <c r="S1360" s="248" t="str">
        <f aca="true">IF(D1360="","",xEURO(OFFSET(C1360,-M1360+1,0),E1360,OFFSET(C1360,-M1360+2,0),OFFSET(C1360,-M1360+2,0),OFFSET(C1360,-M1360+3,0)+AB1360,OFFSET(C1360,-M1360+4,0),0,5)/365.25*D1360*10000)</f>
        <v/>
      </c>
      <c r="U1360" s="175" t="str">
        <f aca="true">IF(I1360="","",xEURO(OFFSET(C1360,-M1360+1,0),J1360,OFFSET(C1360,-M1360+2,0),OFFSET(C1360,-M1360+2,0),OFFSET(C1360,-M1360+3,0)+AC1360,OFFSET(C1360,-M1360+4,0),1,1)*I1360)</f>
        <v/>
      </c>
      <c r="V1360" s="235" t="str">
        <f aca="true">IF(I1360="","",xEURO(OFFSET(C1360,-M1360+1,0),J1360,OFFSET(C1360,-M1360+2,0),OFFSET(C1360,-M1360+2,0),OFFSET(C1360,-M1360+3,0)+AC1360,OFFSET(C1360,-M1360+4,0),1,0))</f>
        <v/>
      </c>
      <c r="W1360" s="175" t="str">
        <f aca="false">IF(I1360="","",(V1360-K1360)*I1360*10)</f>
        <v/>
      </c>
      <c r="X1360" s="175" t="str">
        <f aca="true">IF(I1360="","",xEURO(OFFSET(C1360,-M1360+1,0),J1360,OFFSET(C1360,-M1360+2,0),OFFSET(C1360,-M1360+2,0),OFFSET(C1360,-M1360+3,0)+AC1360,OFFSET(C1360,-M1360+4,0),1,2)/10*I1360)</f>
        <v/>
      </c>
      <c r="Y1360" s="248" t="str">
        <f aca="true">IF(I1360="","",xEURO(OFFSET(C1360,-M1360+1,0),J1360,OFFSET(C1360,-M1360+2,0),OFFSET(C1360,-M1360+2,0),OFFSET(C1360,-M1360+3,0)+AC1360,OFFSET(C1360,-M1360+4,0),1,3)/100*I1360*10000)</f>
        <v/>
      </c>
      <c r="Z1360" s="248" t="str">
        <f aca="true">IF(I1360="","",xEURO(OFFSET(C1360,-M1360+1,0),J1360,OFFSET(C1360,-M1360+2,0),OFFSET(C1360,-M1360+2,0),OFFSET(C1360,-M1360+3,0)+AC1360,OFFSET(C1360,-M1360+4,0),1,5)/365.25*I1360*10000)</f>
        <v/>
      </c>
      <c r="AB1360" s="249" t="str">
        <f aca="true">IF(D1360="","",xCalcSkew(OFFSET(C1360,-M1360,0),E1360-OFFSET(C1360,-M1360+1,0),b)/100)</f>
        <v/>
      </c>
      <c r="AC1360" s="249" t="str">
        <f aca="true">IF(I1360="","",xCalcSkew(OFFSET(C1360,-M1360,0),J1360-OFFSET(C1360,-M1360+1,0),b)/100)</f>
        <v/>
      </c>
      <c r="AE1360" s="0" t="n">
        <f aca="false">D1360*F1360*10000*-1</f>
        <v>-0</v>
      </c>
      <c r="AF1360" s="0" t="n">
        <f aca="false">I1360*K1360*10000*-1</f>
        <v>-0</v>
      </c>
      <c r="AG1360" s="0" t="n">
        <f aca="false">AE1360+AF1360</f>
        <v>-0</v>
      </c>
    </row>
    <row r="1361" customFormat="false" ht="12.75" hidden="false" customHeight="false" outlineLevel="0" collapsed="false">
      <c r="D1361" s="265"/>
      <c r="E1361" s="266"/>
      <c r="F1361" s="266"/>
      <c r="G1361" s="267"/>
      <c r="I1361" s="265"/>
      <c r="J1361" s="266"/>
      <c r="K1361" s="266"/>
      <c r="L1361" s="268"/>
      <c r="M1361" s="247" t="n">
        <f aca="false">M1360+1</f>
        <v>18</v>
      </c>
      <c r="N1361" s="175" t="str">
        <f aca="true">IF(D1361="","",xEURO(OFFSET(C1361,-M1361+1,0),E1361,OFFSET(C1361,-M1361+2,0),OFFSET(C1361,-M1361+2,0),OFFSET(C1361,-M1361+3,0)+AB1361,OFFSET(C1361,-M1361+4,0),0,1)*D1361)</f>
        <v/>
      </c>
      <c r="O1361" s="235" t="str">
        <f aca="true">IF(D1361="","",xEURO(OFFSET(C1361,-M1361+1,0),E1361,OFFSET(C1361,-M1361+2,0),OFFSET(C1361,-M1361+2,0),OFFSET(C1361,-M1361+3,0)+AB1361,OFFSET(C1361,-M1361+4,0),0,0))</f>
        <v/>
      </c>
      <c r="P1361" s="175" t="str">
        <f aca="false">IF(D1361="","",(O1361-F1361)*D1361*10)</f>
        <v/>
      </c>
      <c r="Q1361" s="175" t="str">
        <f aca="true">IF(D1361="","",xEURO(OFFSET(C1361,-M1361+1,0),E1361,OFFSET(C1361,-M1361+2,0),OFFSET(C1361,-M1361+2,0),OFFSET(C1361,-M1361+3,0)+AB1361,OFFSET(C1361,-M1361+4,0),0,2)/10*D1361)</f>
        <v/>
      </c>
      <c r="R1361" s="248" t="str">
        <f aca="true">IF(D1361="","",xEURO(OFFSET(C1361,-M1361+1,0),E1361,OFFSET(C1361,-M1361+2,0),OFFSET(C1361,-M1361+2,0),OFFSET(C1361,-M1361+3,0)+AB1361,OFFSET(C1361,-M1361+4,0),0,3)/100*D1361*10000)</f>
        <v/>
      </c>
      <c r="S1361" s="248" t="str">
        <f aca="true">IF(D1361="","",xEURO(OFFSET(C1361,-M1361+1,0),E1361,OFFSET(C1361,-M1361+2,0),OFFSET(C1361,-M1361+2,0),OFFSET(C1361,-M1361+3,0)+AB1361,OFFSET(C1361,-M1361+4,0),0,5)/365.25*D1361*10000)</f>
        <v/>
      </c>
      <c r="U1361" s="175" t="str">
        <f aca="true">IF(I1361="","",xEURO(OFFSET(C1361,-M1361+1,0),J1361,OFFSET(C1361,-M1361+2,0),OFFSET(C1361,-M1361+2,0),OFFSET(C1361,-M1361+3,0)+AC1361,OFFSET(C1361,-M1361+4,0),1,1)*I1361)</f>
        <v/>
      </c>
      <c r="V1361" s="235" t="str">
        <f aca="true">IF(I1361="","",xEURO(OFFSET(C1361,-M1361+1,0),J1361,OFFSET(C1361,-M1361+2,0),OFFSET(C1361,-M1361+2,0),OFFSET(C1361,-M1361+3,0)+AC1361,OFFSET(C1361,-M1361+4,0),1,0))</f>
        <v/>
      </c>
      <c r="W1361" s="175" t="str">
        <f aca="false">IF(I1361="","",(V1361-K1361)*I1361*10)</f>
        <v/>
      </c>
      <c r="X1361" s="175" t="str">
        <f aca="true">IF(I1361="","",xEURO(OFFSET(C1361,-M1361+1,0),J1361,OFFSET(C1361,-M1361+2,0),OFFSET(C1361,-M1361+2,0),OFFSET(C1361,-M1361+3,0)+AC1361,OFFSET(C1361,-M1361+4,0),1,2)/10*I1361)</f>
        <v/>
      </c>
      <c r="Y1361" s="248" t="str">
        <f aca="true">IF(I1361="","",xEURO(OFFSET(C1361,-M1361+1,0),J1361,OFFSET(C1361,-M1361+2,0),OFFSET(C1361,-M1361+2,0),OFFSET(C1361,-M1361+3,0)+AC1361,OFFSET(C1361,-M1361+4,0),1,3)/100*I1361*10000)</f>
        <v/>
      </c>
      <c r="Z1361" s="248" t="str">
        <f aca="true">IF(I1361="","",xEURO(OFFSET(C1361,-M1361+1,0),J1361,OFFSET(C1361,-M1361+2,0),OFFSET(C1361,-M1361+2,0),OFFSET(C1361,-M1361+3,0)+AC1361,OFFSET(C1361,-M1361+4,0),1,5)/365.25*I1361*10000)</f>
        <v/>
      </c>
      <c r="AB1361" s="249" t="str">
        <f aca="true">IF(D1361="","",xCalcSkew(OFFSET(C1361,-M1361,0),E1361-OFFSET(C1361,-M1361+1,0),b)/100)</f>
        <v/>
      </c>
      <c r="AC1361" s="249" t="str">
        <f aca="true">IF(I1361="","",xCalcSkew(OFFSET(C1361,-M1361,0),J1361-OFFSET(C1361,-M1361+1,0),b)/100)</f>
        <v/>
      </c>
      <c r="AE1361" s="0" t="n">
        <f aca="false">D1361*F1361*10000*-1</f>
        <v>-0</v>
      </c>
      <c r="AF1361" s="0" t="n">
        <f aca="false">I1361*K1361*10000*-1</f>
        <v>-0</v>
      </c>
      <c r="AG1361" s="0" t="n">
        <f aca="false">AE1361+AF1361</f>
        <v>-0</v>
      </c>
    </row>
    <row r="1362" customFormat="false" ht="12.75" hidden="false" customHeight="false" outlineLevel="0" collapsed="false">
      <c r="D1362" s="265"/>
      <c r="E1362" s="266"/>
      <c r="F1362" s="266"/>
      <c r="G1362" s="267"/>
      <c r="I1362" s="265"/>
      <c r="J1362" s="266"/>
      <c r="K1362" s="266"/>
      <c r="L1362" s="268"/>
      <c r="M1362" s="247" t="n">
        <f aca="false">M1361+1</f>
        <v>19</v>
      </c>
      <c r="N1362" s="175" t="str">
        <f aca="true">IF(D1362="","",xEURO(OFFSET(C1362,-M1362+1,0),E1362,OFFSET(C1362,-M1362+2,0),OFFSET(C1362,-M1362+2,0),OFFSET(C1362,-M1362+3,0)+AB1362,OFFSET(C1362,-M1362+4,0),0,1)*D1362)</f>
        <v/>
      </c>
      <c r="O1362" s="235" t="str">
        <f aca="true">IF(D1362="","",xEURO(OFFSET(C1362,-M1362+1,0),E1362,OFFSET(C1362,-M1362+2,0),OFFSET(C1362,-M1362+2,0),OFFSET(C1362,-M1362+3,0)+AB1362,OFFSET(C1362,-M1362+4,0),0,0))</f>
        <v/>
      </c>
      <c r="P1362" s="175" t="str">
        <f aca="false">IF(D1362="","",(O1362-F1362)*D1362*10)</f>
        <v/>
      </c>
      <c r="Q1362" s="175" t="str">
        <f aca="true">IF(D1362="","",xEURO(OFFSET(C1362,-M1362+1,0),E1362,OFFSET(C1362,-M1362+2,0),OFFSET(C1362,-M1362+2,0),OFFSET(C1362,-M1362+3,0)+AB1362,OFFSET(C1362,-M1362+4,0),0,2)/10*D1362)</f>
        <v/>
      </c>
      <c r="R1362" s="248" t="str">
        <f aca="true">IF(D1362="","",xEURO(OFFSET(C1362,-M1362+1,0),E1362,OFFSET(C1362,-M1362+2,0),OFFSET(C1362,-M1362+2,0),OFFSET(C1362,-M1362+3,0)+AB1362,OFFSET(C1362,-M1362+4,0),0,3)/100*D1362*10000)</f>
        <v/>
      </c>
      <c r="S1362" s="248" t="str">
        <f aca="true">IF(D1362="","",xEURO(OFFSET(C1362,-M1362+1,0),E1362,OFFSET(C1362,-M1362+2,0),OFFSET(C1362,-M1362+2,0),OFFSET(C1362,-M1362+3,0)+AB1362,OFFSET(C1362,-M1362+4,0),0,5)/365.25*D1362*10000)</f>
        <v/>
      </c>
      <c r="U1362" s="175" t="str">
        <f aca="true">IF(I1362="","",xEURO(OFFSET(C1362,-M1362+1,0),J1362,OFFSET(C1362,-M1362+2,0),OFFSET(C1362,-M1362+2,0),OFFSET(C1362,-M1362+3,0)+AC1362,OFFSET(C1362,-M1362+4,0),1,1)*I1362)</f>
        <v/>
      </c>
      <c r="V1362" s="235" t="str">
        <f aca="true">IF(I1362="","",xEURO(OFFSET(C1362,-M1362+1,0),J1362,OFFSET(C1362,-M1362+2,0),OFFSET(C1362,-M1362+2,0),OFFSET(C1362,-M1362+3,0)+AC1362,OFFSET(C1362,-M1362+4,0),1,0))</f>
        <v/>
      </c>
      <c r="W1362" s="175" t="str">
        <f aca="false">IF(I1362="","",(V1362-K1362)*I1362*10)</f>
        <v/>
      </c>
      <c r="X1362" s="175" t="str">
        <f aca="true">IF(I1362="","",xEURO(OFFSET(C1362,-M1362+1,0),J1362,OFFSET(C1362,-M1362+2,0),OFFSET(C1362,-M1362+2,0),OFFSET(C1362,-M1362+3,0)+AC1362,OFFSET(C1362,-M1362+4,0),1,2)/10*I1362)</f>
        <v/>
      </c>
      <c r="Y1362" s="248" t="str">
        <f aca="true">IF(I1362="","",xEURO(OFFSET(C1362,-M1362+1,0),J1362,OFFSET(C1362,-M1362+2,0),OFFSET(C1362,-M1362+2,0),OFFSET(C1362,-M1362+3,0)+AC1362,OFFSET(C1362,-M1362+4,0),1,3)/100*I1362*10000)</f>
        <v/>
      </c>
      <c r="Z1362" s="248" t="str">
        <f aca="true">IF(I1362="","",xEURO(OFFSET(C1362,-M1362+1,0),J1362,OFFSET(C1362,-M1362+2,0),OFFSET(C1362,-M1362+2,0),OFFSET(C1362,-M1362+3,0)+AC1362,OFFSET(C1362,-M1362+4,0),1,5)/365.25*I1362*10000)</f>
        <v/>
      </c>
      <c r="AB1362" s="249" t="str">
        <f aca="true">IF(D1362="","",xCalcSkew(OFFSET(C1362,-M1362,0),E1362-OFFSET(C1362,-M1362+1,0),b)/100)</f>
        <v/>
      </c>
      <c r="AC1362" s="249" t="str">
        <f aca="true">IF(I1362="","",xCalcSkew(OFFSET(C1362,-M1362,0),J1362-OFFSET(C1362,-M1362+1,0),b)/100)</f>
        <v/>
      </c>
      <c r="AE1362" s="0" t="n">
        <f aca="false">D1362*F1362*10000*-1</f>
        <v>-0</v>
      </c>
      <c r="AF1362" s="0" t="n">
        <f aca="false">I1362*K1362*10000*-1</f>
        <v>-0</v>
      </c>
      <c r="AG1362" s="0" t="n">
        <f aca="false">AE1362+AF1362</f>
        <v>-0</v>
      </c>
    </row>
    <row r="1363" customFormat="false" ht="12.75" hidden="false" customHeight="false" outlineLevel="0" collapsed="false">
      <c r="D1363" s="265"/>
      <c r="E1363" s="266"/>
      <c r="F1363" s="266"/>
      <c r="G1363" s="267"/>
      <c r="I1363" s="265"/>
      <c r="J1363" s="266"/>
      <c r="K1363" s="266"/>
      <c r="L1363" s="268"/>
      <c r="M1363" s="247" t="n">
        <f aca="false">M1362+1</f>
        <v>20</v>
      </c>
      <c r="N1363" s="175" t="str">
        <f aca="true">IF(D1363="","",xEURO(OFFSET(C1363,-M1363+1,0),E1363,OFFSET(C1363,-M1363+2,0),OFFSET(C1363,-M1363+2,0),OFFSET(C1363,-M1363+3,0)+AB1363,OFFSET(C1363,-M1363+4,0),0,1)*D1363)</f>
        <v/>
      </c>
      <c r="O1363" s="235" t="str">
        <f aca="true">IF(D1363="","",xEURO(OFFSET(C1363,-M1363+1,0),E1363,OFFSET(C1363,-M1363+2,0),OFFSET(C1363,-M1363+2,0),OFFSET(C1363,-M1363+3,0)+AB1363,OFFSET(C1363,-M1363+4,0),0,0))</f>
        <v/>
      </c>
      <c r="P1363" s="175" t="str">
        <f aca="false">IF(D1363="","",(O1363-F1363)*D1363*10)</f>
        <v/>
      </c>
      <c r="Q1363" s="175" t="str">
        <f aca="true">IF(D1363="","",xEURO(OFFSET(C1363,-M1363+1,0),E1363,OFFSET(C1363,-M1363+2,0),OFFSET(C1363,-M1363+2,0),OFFSET(C1363,-M1363+3,0)+AB1363,OFFSET(C1363,-M1363+4,0),0,2)/10*D1363)</f>
        <v/>
      </c>
      <c r="R1363" s="248" t="str">
        <f aca="true">IF(D1363="","",xEURO(OFFSET(C1363,-M1363+1,0),E1363,OFFSET(C1363,-M1363+2,0),OFFSET(C1363,-M1363+2,0),OFFSET(C1363,-M1363+3,0)+AB1363,OFFSET(C1363,-M1363+4,0),0,3)/100*D1363*10000)</f>
        <v/>
      </c>
      <c r="S1363" s="248" t="str">
        <f aca="true">IF(D1363="","",xEURO(OFFSET(C1363,-M1363+1,0),E1363,OFFSET(C1363,-M1363+2,0),OFFSET(C1363,-M1363+2,0),OFFSET(C1363,-M1363+3,0)+AB1363,OFFSET(C1363,-M1363+4,0),0,5)/365.25*D1363*10000)</f>
        <v/>
      </c>
      <c r="U1363" s="175" t="str">
        <f aca="true">IF(I1363="","",xEURO(OFFSET(C1363,-M1363+1,0),J1363,OFFSET(C1363,-M1363+2,0),OFFSET(C1363,-M1363+2,0),OFFSET(C1363,-M1363+3,0)+AC1363,OFFSET(C1363,-M1363+4,0),1,1)*I1363)</f>
        <v/>
      </c>
      <c r="V1363" s="235" t="str">
        <f aca="true">IF(I1363="","",xEURO(OFFSET(C1363,-M1363+1,0),J1363,OFFSET(C1363,-M1363+2,0),OFFSET(C1363,-M1363+2,0),OFFSET(C1363,-M1363+3,0)+AC1363,OFFSET(C1363,-M1363+4,0),1,0))</f>
        <v/>
      </c>
      <c r="W1363" s="175" t="str">
        <f aca="false">IF(I1363="","",(V1363-K1363)*I1363*10)</f>
        <v/>
      </c>
      <c r="X1363" s="175" t="str">
        <f aca="true">IF(I1363="","",xEURO(OFFSET(C1363,-M1363+1,0),J1363,OFFSET(C1363,-M1363+2,0),OFFSET(C1363,-M1363+2,0),OFFSET(C1363,-M1363+3,0)+AC1363,OFFSET(C1363,-M1363+4,0),1,2)/10*I1363)</f>
        <v/>
      </c>
      <c r="Y1363" s="248" t="str">
        <f aca="true">IF(I1363="","",xEURO(OFFSET(C1363,-M1363+1,0),J1363,OFFSET(C1363,-M1363+2,0),OFFSET(C1363,-M1363+2,0),OFFSET(C1363,-M1363+3,0)+AC1363,OFFSET(C1363,-M1363+4,0),1,3)/100*I1363*10000)</f>
        <v/>
      </c>
      <c r="Z1363" s="248" t="str">
        <f aca="true">IF(I1363="","",xEURO(OFFSET(C1363,-M1363+1,0),J1363,OFFSET(C1363,-M1363+2,0),OFFSET(C1363,-M1363+2,0),OFFSET(C1363,-M1363+3,0)+AC1363,OFFSET(C1363,-M1363+4,0),1,5)/365.25*I1363*10000)</f>
        <v/>
      </c>
      <c r="AB1363" s="249" t="str">
        <f aca="true">IF(D1363="","",xCalcSkew(OFFSET(C1363,-M1363,0),E1363-OFFSET(C1363,-M1363+1,0),b)/100)</f>
        <v/>
      </c>
      <c r="AC1363" s="249" t="str">
        <f aca="true">IF(I1363="","",xCalcSkew(OFFSET(C1363,-M1363,0),J1363-OFFSET(C1363,-M1363+1,0),b)/100)</f>
        <v/>
      </c>
      <c r="AE1363" s="0" t="n">
        <f aca="false">D1363*F1363*10000*-1</f>
        <v>-0</v>
      </c>
      <c r="AF1363" s="0" t="n">
        <f aca="false">I1363*K1363*10000*-1</f>
        <v>-0</v>
      </c>
      <c r="AG1363" s="0" t="n">
        <f aca="false">AE1363+AF1363</f>
        <v>-0</v>
      </c>
    </row>
    <row r="1364" customFormat="false" ht="12.75" hidden="false" customHeight="false" outlineLevel="0" collapsed="false">
      <c r="D1364" s="265"/>
      <c r="E1364" s="266"/>
      <c r="F1364" s="266"/>
      <c r="G1364" s="267"/>
      <c r="I1364" s="265"/>
      <c r="J1364" s="266"/>
      <c r="K1364" s="266"/>
      <c r="L1364" s="268"/>
      <c r="M1364" s="247" t="n">
        <f aca="false">M1363+1</f>
        <v>21</v>
      </c>
      <c r="N1364" s="175" t="str">
        <f aca="true">IF(D1364="","",xEURO(OFFSET(C1364,-M1364+1,0),E1364,OFFSET(C1364,-M1364+2,0),OFFSET(C1364,-M1364+2,0),OFFSET(C1364,-M1364+3,0)+AB1364,OFFSET(C1364,-M1364+4,0),0,1)*D1364)</f>
        <v/>
      </c>
      <c r="O1364" s="235" t="str">
        <f aca="true">IF(D1364="","",xEURO(OFFSET(C1364,-M1364+1,0),E1364,OFFSET(C1364,-M1364+2,0),OFFSET(C1364,-M1364+2,0),OFFSET(C1364,-M1364+3,0)+AB1364,OFFSET(C1364,-M1364+4,0),0,0))</f>
        <v/>
      </c>
      <c r="P1364" s="175" t="str">
        <f aca="false">IF(D1364="","",(O1364-F1364)*D1364*10)</f>
        <v/>
      </c>
      <c r="Q1364" s="175" t="str">
        <f aca="true">IF(D1364="","",xEURO(OFFSET(C1364,-M1364+1,0),E1364,OFFSET(C1364,-M1364+2,0),OFFSET(C1364,-M1364+2,0),OFFSET(C1364,-M1364+3,0)+AB1364,OFFSET(C1364,-M1364+4,0),0,2)/10*D1364)</f>
        <v/>
      </c>
      <c r="R1364" s="248" t="str">
        <f aca="true">IF(D1364="","",xEURO(OFFSET(C1364,-M1364+1,0),E1364,OFFSET(C1364,-M1364+2,0),OFFSET(C1364,-M1364+2,0),OFFSET(C1364,-M1364+3,0)+AB1364,OFFSET(C1364,-M1364+4,0),0,3)/100*D1364*10000)</f>
        <v/>
      </c>
      <c r="S1364" s="248" t="str">
        <f aca="true">IF(D1364="","",xEURO(OFFSET(C1364,-M1364+1,0),E1364,OFFSET(C1364,-M1364+2,0),OFFSET(C1364,-M1364+2,0),OFFSET(C1364,-M1364+3,0)+AB1364,OFFSET(C1364,-M1364+4,0),0,5)/365.25*D1364*10000)</f>
        <v/>
      </c>
      <c r="U1364" s="175" t="str">
        <f aca="true">IF(I1364="","",xEURO(OFFSET(C1364,-M1364+1,0),J1364,OFFSET(C1364,-M1364+2,0),OFFSET(C1364,-M1364+2,0),OFFSET(C1364,-M1364+3,0)+AC1364,OFFSET(C1364,-M1364+4,0),1,1)*I1364)</f>
        <v/>
      </c>
      <c r="V1364" s="235" t="str">
        <f aca="true">IF(I1364="","",xEURO(OFFSET(C1364,-M1364+1,0),J1364,OFFSET(C1364,-M1364+2,0),OFFSET(C1364,-M1364+2,0),OFFSET(C1364,-M1364+3,0)+AC1364,OFFSET(C1364,-M1364+4,0),1,0))</f>
        <v/>
      </c>
      <c r="W1364" s="175" t="str">
        <f aca="false">IF(I1364="","",(V1364-K1364)*I1364*10)</f>
        <v/>
      </c>
      <c r="X1364" s="175" t="str">
        <f aca="true">IF(I1364="","",xEURO(OFFSET(C1364,-M1364+1,0),J1364,OFFSET(C1364,-M1364+2,0),OFFSET(C1364,-M1364+2,0),OFFSET(C1364,-M1364+3,0)+AC1364,OFFSET(C1364,-M1364+4,0),1,2)/10*I1364)</f>
        <v/>
      </c>
      <c r="Y1364" s="248" t="str">
        <f aca="true">IF(I1364="","",xEURO(OFFSET(C1364,-M1364+1,0),J1364,OFFSET(C1364,-M1364+2,0),OFFSET(C1364,-M1364+2,0),OFFSET(C1364,-M1364+3,0)+AC1364,OFFSET(C1364,-M1364+4,0),1,3)/100*I1364*10000)</f>
        <v/>
      </c>
      <c r="Z1364" s="248" t="str">
        <f aca="true">IF(I1364="","",xEURO(OFFSET(C1364,-M1364+1,0),J1364,OFFSET(C1364,-M1364+2,0),OFFSET(C1364,-M1364+2,0),OFFSET(C1364,-M1364+3,0)+AC1364,OFFSET(C1364,-M1364+4,0),1,5)/365.25*I1364*10000)</f>
        <v/>
      </c>
      <c r="AB1364" s="249" t="str">
        <f aca="true">IF(D1364="","",xCalcSkew(OFFSET(C1364,-M1364,0),E1364-OFFSET(C1364,-M1364+1,0),b)/100)</f>
        <v/>
      </c>
      <c r="AC1364" s="249" t="str">
        <f aca="true">IF(I1364="","",xCalcSkew(OFFSET(C1364,-M1364,0),J1364-OFFSET(C1364,-M1364+1,0),b)/100)</f>
        <v/>
      </c>
      <c r="AE1364" s="0" t="n">
        <f aca="false">D1364*F1364*10000*-1</f>
        <v>-0</v>
      </c>
      <c r="AF1364" s="0" t="n">
        <f aca="false">I1364*K1364*10000*-1</f>
        <v>-0</v>
      </c>
      <c r="AG1364" s="0" t="n">
        <f aca="false">AE1364+AF1364</f>
        <v>-0</v>
      </c>
    </row>
    <row r="1365" customFormat="false" ht="12.75" hidden="false" customHeight="false" outlineLevel="0" collapsed="false">
      <c r="D1365" s="265"/>
      <c r="E1365" s="266"/>
      <c r="F1365" s="266"/>
      <c r="G1365" s="267"/>
      <c r="I1365" s="265"/>
      <c r="J1365" s="266"/>
      <c r="K1365" s="266"/>
      <c r="L1365" s="268"/>
      <c r="M1365" s="247" t="n">
        <f aca="false">M1364+1</f>
        <v>22</v>
      </c>
      <c r="N1365" s="175" t="str">
        <f aca="true">IF(D1365="","",xEURO(OFFSET(C1365,-M1365+1,0),E1365,OFFSET(C1365,-M1365+2,0),OFFSET(C1365,-M1365+2,0),OFFSET(C1365,-M1365+3,0)+AB1365,OFFSET(C1365,-M1365+4,0),0,1)*D1365)</f>
        <v/>
      </c>
      <c r="O1365" s="235" t="str">
        <f aca="true">IF(D1365="","",xEURO(OFFSET(C1365,-M1365+1,0),E1365,OFFSET(C1365,-M1365+2,0),OFFSET(C1365,-M1365+2,0),OFFSET(C1365,-M1365+3,0)+AB1365,OFFSET(C1365,-M1365+4,0),0,0))</f>
        <v/>
      </c>
      <c r="P1365" s="175" t="str">
        <f aca="false">IF(D1365="","",(O1365-F1365)*D1365*10)</f>
        <v/>
      </c>
      <c r="Q1365" s="175" t="str">
        <f aca="true">IF(D1365="","",xEURO(OFFSET(C1365,-M1365+1,0),E1365,OFFSET(C1365,-M1365+2,0),OFFSET(C1365,-M1365+2,0),OFFSET(C1365,-M1365+3,0)+AB1365,OFFSET(C1365,-M1365+4,0),0,2)/10*D1365)</f>
        <v/>
      </c>
      <c r="R1365" s="248" t="str">
        <f aca="true">IF(D1365="","",xEURO(OFFSET(C1365,-M1365+1,0),E1365,OFFSET(C1365,-M1365+2,0),OFFSET(C1365,-M1365+2,0),OFFSET(C1365,-M1365+3,0)+AB1365,OFFSET(C1365,-M1365+4,0),0,3)/100*D1365*10000)</f>
        <v/>
      </c>
      <c r="S1365" s="248" t="str">
        <f aca="true">IF(D1365="","",xEURO(OFFSET(C1365,-M1365+1,0),E1365,OFFSET(C1365,-M1365+2,0),OFFSET(C1365,-M1365+2,0),OFFSET(C1365,-M1365+3,0)+AB1365,OFFSET(C1365,-M1365+4,0),0,5)/365.25*D1365*10000)</f>
        <v/>
      </c>
      <c r="U1365" s="175" t="str">
        <f aca="true">IF(I1365="","",xEURO(OFFSET(C1365,-M1365+1,0),J1365,OFFSET(C1365,-M1365+2,0),OFFSET(C1365,-M1365+2,0),OFFSET(C1365,-M1365+3,0)+AC1365,OFFSET(C1365,-M1365+4,0),1,1)*I1365)</f>
        <v/>
      </c>
      <c r="V1365" s="235" t="str">
        <f aca="true">IF(I1365="","",xEURO(OFFSET(C1365,-M1365+1,0),J1365,OFFSET(C1365,-M1365+2,0),OFFSET(C1365,-M1365+2,0),OFFSET(C1365,-M1365+3,0)+AC1365,OFFSET(C1365,-M1365+4,0),1,0))</f>
        <v/>
      </c>
      <c r="W1365" s="175" t="str">
        <f aca="false">IF(I1365="","",(V1365-K1365)*I1365*10)</f>
        <v/>
      </c>
      <c r="X1365" s="175" t="str">
        <f aca="true">IF(I1365="","",xEURO(OFFSET(C1365,-M1365+1,0),J1365,OFFSET(C1365,-M1365+2,0),OFFSET(C1365,-M1365+2,0),OFFSET(C1365,-M1365+3,0)+AC1365,OFFSET(C1365,-M1365+4,0),1,2)/10*I1365)</f>
        <v/>
      </c>
      <c r="Y1365" s="248" t="str">
        <f aca="true">IF(I1365="","",xEURO(OFFSET(C1365,-M1365+1,0),J1365,OFFSET(C1365,-M1365+2,0),OFFSET(C1365,-M1365+2,0),OFFSET(C1365,-M1365+3,0)+AC1365,OFFSET(C1365,-M1365+4,0),1,3)/100*I1365*10000)</f>
        <v/>
      </c>
      <c r="Z1365" s="248" t="str">
        <f aca="true">IF(I1365="","",xEURO(OFFSET(C1365,-M1365+1,0),J1365,OFFSET(C1365,-M1365+2,0),OFFSET(C1365,-M1365+2,0),OFFSET(C1365,-M1365+3,0)+AC1365,OFFSET(C1365,-M1365+4,0),1,5)/365.25*I1365*10000)</f>
        <v/>
      </c>
      <c r="AB1365" s="249" t="str">
        <f aca="true">IF(D1365="","",xCalcSkew(OFFSET(C1365,-M1365,0),E1365-OFFSET(C1365,-M1365+1,0),b)/100)</f>
        <v/>
      </c>
      <c r="AC1365" s="249" t="str">
        <f aca="true">IF(I1365="","",xCalcSkew(OFFSET(C1365,-M1365,0),J1365-OFFSET(C1365,-M1365+1,0),b)/100)</f>
        <v/>
      </c>
      <c r="AE1365" s="0" t="n">
        <f aca="false">D1365*F1365*10000*-1</f>
        <v>-0</v>
      </c>
      <c r="AF1365" s="0" t="n">
        <f aca="false">I1365*K1365*10000*-1</f>
        <v>-0</v>
      </c>
      <c r="AG1365" s="0" t="n">
        <f aca="false">AE1365+AF1365</f>
        <v>-0</v>
      </c>
    </row>
    <row r="1366" customFormat="false" ht="12.75" hidden="false" customHeight="false" outlineLevel="0" collapsed="false">
      <c r="D1366" s="265"/>
      <c r="E1366" s="266"/>
      <c r="F1366" s="266"/>
      <c r="G1366" s="267"/>
      <c r="I1366" s="265"/>
      <c r="J1366" s="266"/>
      <c r="K1366" s="266"/>
      <c r="L1366" s="268"/>
      <c r="M1366" s="247" t="n">
        <f aca="false">M1365+1</f>
        <v>23</v>
      </c>
      <c r="N1366" s="175" t="str">
        <f aca="true">IF(D1366="","",xEURO(OFFSET(C1366,-M1366+1,0),E1366,OFFSET(C1366,-M1366+2,0),OFFSET(C1366,-M1366+2,0),OFFSET(C1366,-M1366+3,0)+AB1366,OFFSET(C1366,-M1366+4,0),0,1)*D1366)</f>
        <v/>
      </c>
      <c r="O1366" s="235" t="str">
        <f aca="true">IF(D1366="","",xEURO(OFFSET(C1366,-M1366+1,0),E1366,OFFSET(C1366,-M1366+2,0),OFFSET(C1366,-M1366+2,0),OFFSET(C1366,-M1366+3,0)+AB1366,OFFSET(C1366,-M1366+4,0),0,0))</f>
        <v/>
      </c>
      <c r="P1366" s="175" t="str">
        <f aca="false">IF(D1366="","",(O1366-F1366)*D1366*10)</f>
        <v/>
      </c>
      <c r="Q1366" s="175" t="str">
        <f aca="true">IF(D1366="","",xEURO(OFFSET(C1366,-M1366+1,0),E1366,OFFSET(C1366,-M1366+2,0),OFFSET(C1366,-M1366+2,0),OFFSET(C1366,-M1366+3,0)+AB1366,OFFSET(C1366,-M1366+4,0),0,2)/10*D1366)</f>
        <v/>
      </c>
      <c r="R1366" s="248" t="str">
        <f aca="true">IF(D1366="","",xEURO(OFFSET(C1366,-M1366+1,0),E1366,OFFSET(C1366,-M1366+2,0),OFFSET(C1366,-M1366+2,0),OFFSET(C1366,-M1366+3,0)+AB1366,OFFSET(C1366,-M1366+4,0),0,3)/100*D1366*10000)</f>
        <v/>
      </c>
      <c r="S1366" s="248" t="str">
        <f aca="true">IF(D1366="","",xEURO(OFFSET(C1366,-M1366+1,0),E1366,OFFSET(C1366,-M1366+2,0),OFFSET(C1366,-M1366+2,0),OFFSET(C1366,-M1366+3,0)+AB1366,OFFSET(C1366,-M1366+4,0),0,5)/365.25*D1366*10000)</f>
        <v/>
      </c>
      <c r="U1366" s="175" t="str">
        <f aca="true">IF(I1366="","",xEURO(OFFSET(C1366,-M1366+1,0),J1366,OFFSET(C1366,-M1366+2,0),OFFSET(C1366,-M1366+2,0),OFFSET(C1366,-M1366+3,0)+AC1366,OFFSET(C1366,-M1366+4,0),1,1)*I1366)</f>
        <v/>
      </c>
      <c r="V1366" s="235" t="str">
        <f aca="true">IF(I1366="","",xEURO(OFFSET(C1366,-M1366+1,0),J1366,OFFSET(C1366,-M1366+2,0),OFFSET(C1366,-M1366+2,0),OFFSET(C1366,-M1366+3,0)+AC1366,OFFSET(C1366,-M1366+4,0),1,0))</f>
        <v/>
      </c>
      <c r="W1366" s="175" t="str">
        <f aca="false">IF(I1366="","",(V1366-K1366)*I1366*10)</f>
        <v/>
      </c>
      <c r="X1366" s="175" t="str">
        <f aca="true">IF(I1366="","",xEURO(OFFSET(C1366,-M1366+1,0),J1366,OFFSET(C1366,-M1366+2,0),OFFSET(C1366,-M1366+2,0),OFFSET(C1366,-M1366+3,0)+AC1366,OFFSET(C1366,-M1366+4,0),1,2)/10*I1366)</f>
        <v/>
      </c>
      <c r="Y1366" s="248" t="str">
        <f aca="true">IF(I1366="","",xEURO(OFFSET(C1366,-M1366+1,0),J1366,OFFSET(C1366,-M1366+2,0),OFFSET(C1366,-M1366+2,0),OFFSET(C1366,-M1366+3,0)+AC1366,OFFSET(C1366,-M1366+4,0),1,3)/100*I1366*10000)</f>
        <v/>
      </c>
      <c r="Z1366" s="248" t="str">
        <f aca="true">IF(I1366="","",xEURO(OFFSET(C1366,-M1366+1,0),J1366,OFFSET(C1366,-M1366+2,0),OFFSET(C1366,-M1366+2,0),OFFSET(C1366,-M1366+3,0)+AC1366,OFFSET(C1366,-M1366+4,0),1,5)/365.25*I1366*10000)</f>
        <v/>
      </c>
      <c r="AB1366" s="249" t="str">
        <f aca="true">IF(D1366="","",xCalcSkew(OFFSET(C1366,-M1366,0),E1366-OFFSET(C1366,-M1366+1,0),b)/100)</f>
        <v/>
      </c>
      <c r="AC1366" s="249" t="str">
        <f aca="true">IF(I1366="","",xCalcSkew(OFFSET(C1366,-M1366,0),J1366-OFFSET(C1366,-M1366+1,0),b)/100)</f>
        <v/>
      </c>
      <c r="AE1366" s="0" t="n">
        <f aca="false">D1366*F1366*10000*-1</f>
        <v>-0</v>
      </c>
      <c r="AF1366" s="0" t="n">
        <f aca="false">I1366*K1366*10000*-1</f>
        <v>-0</v>
      </c>
      <c r="AG1366" s="0" t="n">
        <f aca="false">AE1366+AF1366</f>
        <v>-0</v>
      </c>
    </row>
    <row r="1367" customFormat="false" ht="12.75" hidden="false" customHeight="false" outlineLevel="0" collapsed="false">
      <c r="D1367" s="265"/>
      <c r="E1367" s="266"/>
      <c r="F1367" s="266"/>
      <c r="G1367" s="267"/>
      <c r="I1367" s="265"/>
      <c r="J1367" s="266"/>
      <c r="K1367" s="266"/>
      <c r="L1367" s="268"/>
      <c r="M1367" s="247" t="n">
        <f aca="false">M1366+1</f>
        <v>24</v>
      </c>
      <c r="N1367" s="175" t="str">
        <f aca="true">IF(D1367="","",xEURO(OFFSET(C1367,-M1367+1,0),E1367,OFFSET(C1367,-M1367+2,0),OFFSET(C1367,-M1367+2,0),OFFSET(C1367,-M1367+3,0)+AB1367,OFFSET(C1367,-M1367+4,0),0,1)*D1367)</f>
        <v/>
      </c>
      <c r="O1367" s="235" t="str">
        <f aca="true">IF(D1367="","",xEURO(OFFSET(C1367,-M1367+1,0),E1367,OFFSET(C1367,-M1367+2,0),OFFSET(C1367,-M1367+2,0),OFFSET(C1367,-M1367+3,0)+AB1367,OFFSET(C1367,-M1367+4,0),0,0))</f>
        <v/>
      </c>
      <c r="P1367" s="175" t="str">
        <f aca="false">IF(D1367="","",(O1367-F1367)*D1367*10)</f>
        <v/>
      </c>
      <c r="Q1367" s="175" t="str">
        <f aca="true">IF(D1367="","",xEURO(OFFSET(C1367,-M1367+1,0),E1367,OFFSET(C1367,-M1367+2,0),OFFSET(C1367,-M1367+2,0),OFFSET(C1367,-M1367+3,0)+AB1367,OFFSET(C1367,-M1367+4,0),0,2)/10*D1367)</f>
        <v/>
      </c>
      <c r="R1367" s="248" t="str">
        <f aca="true">IF(D1367="","",xEURO(OFFSET(C1367,-M1367+1,0),E1367,OFFSET(C1367,-M1367+2,0),OFFSET(C1367,-M1367+2,0),OFFSET(C1367,-M1367+3,0)+AB1367,OFFSET(C1367,-M1367+4,0),0,3)/100*D1367*10000)</f>
        <v/>
      </c>
      <c r="S1367" s="248" t="str">
        <f aca="true">IF(D1367="","",xEURO(OFFSET(C1367,-M1367+1,0),E1367,OFFSET(C1367,-M1367+2,0),OFFSET(C1367,-M1367+2,0),OFFSET(C1367,-M1367+3,0)+AB1367,OFFSET(C1367,-M1367+4,0),0,5)/365.25*D1367*10000)</f>
        <v/>
      </c>
      <c r="U1367" s="175" t="str">
        <f aca="true">IF(I1367="","",xEURO(OFFSET(C1367,-M1367+1,0),J1367,OFFSET(C1367,-M1367+2,0),OFFSET(C1367,-M1367+2,0),OFFSET(C1367,-M1367+3,0)+AC1367,OFFSET(C1367,-M1367+4,0),1,1)*I1367)</f>
        <v/>
      </c>
      <c r="V1367" s="235" t="str">
        <f aca="true">IF(I1367="","",xEURO(OFFSET(C1367,-M1367+1,0),J1367,OFFSET(C1367,-M1367+2,0),OFFSET(C1367,-M1367+2,0),OFFSET(C1367,-M1367+3,0)+AC1367,OFFSET(C1367,-M1367+4,0),1,0))</f>
        <v/>
      </c>
      <c r="W1367" s="175" t="str">
        <f aca="false">IF(I1367="","",(V1367-K1367)*I1367*10)</f>
        <v/>
      </c>
      <c r="X1367" s="175" t="str">
        <f aca="true">IF(I1367="","",xEURO(OFFSET(C1367,-M1367+1,0),J1367,OFFSET(C1367,-M1367+2,0),OFFSET(C1367,-M1367+2,0),OFFSET(C1367,-M1367+3,0)+AC1367,OFFSET(C1367,-M1367+4,0),1,2)/10*I1367)</f>
        <v/>
      </c>
      <c r="Y1367" s="248" t="str">
        <f aca="true">IF(I1367="","",xEURO(OFFSET(C1367,-M1367+1,0),J1367,OFFSET(C1367,-M1367+2,0),OFFSET(C1367,-M1367+2,0),OFFSET(C1367,-M1367+3,0)+AC1367,OFFSET(C1367,-M1367+4,0),1,3)/100*I1367*10000)</f>
        <v/>
      </c>
      <c r="Z1367" s="248" t="str">
        <f aca="true">IF(I1367="","",xEURO(OFFSET(C1367,-M1367+1,0),J1367,OFFSET(C1367,-M1367+2,0),OFFSET(C1367,-M1367+2,0),OFFSET(C1367,-M1367+3,0)+AC1367,OFFSET(C1367,-M1367+4,0),1,5)/365.25*I1367*10000)</f>
        <v/>
      </c>
      <c r="AB1367" s="249" t="str">
        <f aca="true">IF(D1367="","",xCalcSkew(OFFSET(C1367,-M1367,0),E1367-OFFSET(C1367,-M1367+1,0),b)/100)</f>
        <v/>
      </c>
      <c r="AC1367" s="249" t="str">
        <f aca="true">IF(I1367="","",xCalcSkew(OFFSET(C1367,-M1367,0),J1367-OFFSET(C1367,-M1367+1,0),b)/100)</f>
        <v/>
      </c>
      <c r="AE1367" s="0" t="n">
        <f aca="false">D1367*F1367*10000*-1</f>
        <v>-0</v>
      </c>
      <c r="AF1367" s="0" t="n">
        <f aca="false">I1367*K1367*10000*-1</f>
        <v>-0</v>
      </c>
      <c r="AG1367" s="0" t="n">
        <f aca="false">AE1367+AF1367</f>
        <v>-0</v>
      </c>
    </row>
    <row r="1368" customFormat="false" ht="12.75" hidden="false" customHeight="false" outlineLevel="0" collapsed="false">
      <c r="D1368" s="265"/>
      <c r="E1368" s="266"/>
      <c r="F1368" s="266"/>
      <c r="G1368" s="267"/>
      <c r="I1368" s="265"/>
      <c r="J1368" s="266"/>
      <c r="K1368" s="266"/>
      <c r="L1368" s="268"/>
      <c r="M1368" s="247" t="n">
        <f aca="false">M1367+1</f>
        <v>25</v>
      </c>
      <c r="N1368" s="175" t="str">
        <f aca="true">IF(D1368="","",xEURO(OFFSET(C1368,-M1368+1,0),E1368,OFFSET(C1368,-M1368+2,0),OFFSET(C1368,-M1368+2,0),OFFSET(C1368,-M1368+3,0)+AB1368,OFFSET(C1368,-M1368+4,0),0,1)*D1368)</f>
        <v/>
      </c>
      <c r="O1368" s="235" t="str">
        <f aca="true">IF(D1368="","",xEURO(OFFSET(C1368,-M1368+1,0),E1368,OFFSET(C1368,-M1368+2,0),OFFSET(C1368,-M1368+2,0),OFFSET(C1368,-M1368+3,0)+AB1368,OFFSET(C1368,-M1368+4,0),0,0))</f>
        <v/>
      </c>
      <c r="P1368" s="175" t="str">
        <f aca="false">IF(D1368="","",(O1368-F1368)*D1368*10)</f>
        <v/>
      </c>
      <c r="Q1368" s="175" t="str">
        <f aca="true">IF(D1368="","",xEURO(OFFSET(C1368,-M1368+1,0),E1368,OFFSET(C1368,-M1368+2,0),OFFSET(C1368,-M1368+2,0),OFFSET(C1368,-M1368+3,0)+AB1368,OFFSET(C1368,-M1368+4,0),0,2)/10*D1368)</f>
        <v/>
      </c>
      <c r="R1368" s="248" t="str">
        <f aca="true">IF(D1368="","",xEURO(OFFSET(C1368,-M1368+1,0),E1368,OFFSET(C1368,-M1368+2,0),OFFSET(C1368,-M1368+2,0),OFFSET(C1368,-M1368+3,0)+AB1368,OFFSET(C1368,-M1368+4,0),0,3)/100*D1368*10000)</f>
        <v/>
      </c>
      <c r="S1368" s="248" t="str">
        <f aca="true">IF(D1368="","",xEURO(OFFSET(C1368,-M1368+1,0),E1368,OFFSET(C1368,-M1368+2,0),OFFSET(C1368,-M1368+2,0),OFFSET(C1368,-M1368+3,0)+AB1368,OFFSET(C1368,-M1368+4,0),0,5)/365.25*D1368*10000)</f>
        <v/>
      </c>
      <c r="U1368" s="175" t="str">
        <f aca="true">IF(I1368="","",xEURO(OFFSET(C1368,-M1368+1,0),J1368,OFFSET(C1368,-M1368+2,0),OFFSET(C1368,-M1368+2,0),OFFSET(C1368,-M1368+3,0)+AC1368,OFFSET(C1368,-M1368+4,0),1,1)*I1368)</f>
        <v/>
      </c>
      <c r="V1368" s="235" t="str">
        <f aca="true">IF(I1368="","",xEURO(OFFSET(C1368,-M1368+1,0),J1368,OFFSET(C1368,-M1368+2,0),OFFSET(C1368,-M1368+2,0),OFFSET(C1368,-M1368+3,0)+AC1368,OFFSET(C1368,-M1368+4,0),1,0))</f>
        <v/>
      </c>
      <c r="W1368" s="175" t="str">
        <f aca="false">IF(I1368="","",(V1368-K1368)*I1368*10)</f>
        <v/>
      </c>
      <c r="X1368" s="175" t="str">
        <f aca="true">IF(I1368="","",xEURO(OFFSET(C1368,-M1368+1,0),J1368,OFFSET(C1368,-M1368+2,0),OFFSET(C1368,-M1368+2,0),OFFSET(C1368,-M1368+3,0)+AC1368,OFFSET(C1368,-M1368+4,0),1,2)/10*I1368)</f>
        <v/>
      </c>
      <c r="Y1368" s="248" t="str">
        <f aca="true">IF(I1368="","",xEURO(OFFSET(C1368,-M1368+1,0),J1368,OFFSET(C1368,-M1368+2,0),OFFSET(C1368,-M1368+2,0),OFFSET(C1368,-M1368+3,0)+AC1368,OFFSET(C1368,-M1368+4,0),1,3)/100*I1368*10000)</f>
        <v/>
      </c>
      <c r="Z1368" s="248" t="str">
        <f aca="true">IF(I1368="","",xEURO(OFFSET(C1368,-M1368+1,0),J1368,OFFSET(C1368,-M1368+2,0),OFFSET(C1368,-M1368+2,0),OFFSET(C1368,-M1368+3,0)+AC1368,OFFSET(C1368,-M1368+4,0),1,5)/365.25*I1368*10000)</f>
        <v/>
      </c>
      <c r="AB1368" s="249" t="str">
        <f aca="true">IF(D1368="","",xCalcSkew(OFFSET(C1368,-M1368,0),E1368-OFFSET(C1368,-M1368+1,0),b)/100)</f>
        <v/>
      </c>
      <c r="AC1368" s="249" t="str">
        <f aca="true">IF(I1368="","",xCalcSkew(OFFSET(C1368,-M1368,0),J1368-OFFSET(C1368,-M1368+1,0),b)/100)</f>
        <v/>
      </c>
      <c r="AE1368" s="0" t="n">
        <f aca="false">D1368*F1368*10000*-1</f>
        <v>-0</v>
      </c>
      <c r="AF1368" s="0" t="n">
        <f aca="false">I1368*K1368*10000*-1</f>
        <v>-0</v>
      </c>
      <c r="AG1368" s="0" t="n">
        <f aca="false">AE1368+AF1368</f>
        <v>-0</v>
      </c>
    </row>
    <row r="1369" customFormat="false" ht="12.75" hidden="false" customHeight="false" outlineLevel="0" collapsed="false">
      <c r="D1369" s="265"/>
      <c r="E1369" s="266"/>
      <c r="F1369" s="266"/>
      <c r="G1369" s="267"/>
      <c r="I1369" s="265"/>
      <c r="J1369" s="266"/>
      <c r="K1369" s="266"/>
      <c r="L1369" s="268"/>
      <c r="M1369" s="247" t="n">
        <f aca="false">M1368+1</f>
        <v>26</v>
      </c>
      <c r="N1369" s="175" t="str">
        <f aca="true">IF(D1369="","",xEURO(OFFSET(C1369,-M1369+1,0),E1369,OFFSET(C1369,-M1369+2,0),OFFSET(C1369,-M1369+2,0),OFFSET(C1369,-M1369+3,0)+AB1369,OFFSET(C1369,-M1369+4,0),0,1)*D1369)</f>
        <v/>
      </c>
      <c r="O1369" s="235" t="str">
        <f aca="true">IF(D1369="","",xEURO(OFFSET(C1369,-M1369+1,0),E1369,OFFSET(C1369,-M1369+2,0),OFFSET(C1369,-M1369+2,0),OFFSET(C1369,-M1369+3,0)+AB1369,OFFSET(C1369,-M1369+4,0),0,0))</f>
        <v/>
      </c>
      <c r="P1369" s="175" t="str">
        <f aca="false">IF(D1369="","",(O1369-F1369)*D1369*10)</f>
        <v/>
      </c>
      <c r="Q1369" s="175" t="str">
        <f aca="true">IF(D1369="","",xEURO(OFFSET(C1369,-M1369+1,0),E1369,OFFSET(C1369,-M1369+2,0),OFFSET(C1369,-M1369+2,0),OFFSET(C1369,-M1369+3,0)+AB1369,OFFSET(C1369,-M1369+4,0),0,2)/10*D1369)</f>
        <v/>
      </c>
      <c r="R1369" s="248" t="str">
        <f aca="true">IF(D1369="","",xEURO(OFFSET(C1369,-M1369+1,0),E1369,OFFSET(C1369,-M1369+2,0),OFFSET(C1369,-M1369+2,0),OFFSET(C1369,-M1369+3,0)+AB1369,OFFSET(C1369,-M1369+4,0),0,3)/100*D1369*10000)</f>
        <v/>
      </c>
      <c r="S1369" s="248" t="str">
        <f aca="true">IF(D1369="","",xEURO(OFFSET(C1369,-M1369+1,0),E1369,OFFSET(C1369,-M1369+2,0),OFFSET(C1369,-M1369+2,0),OFFSET(C1369,-M1369+3,0)+AB1369,OFFSET(C1369,-M1369+4,0),0,5)/365.25*D1369*10000)</f>
        <v/>
      </c>
      <c r="U1369" s="175" t="str">
        <f aca="true">IF(I1369="","",xEURO(OFFSET(C1369,-M1369+1,0),J1369,OFFSET(C1369,-M1369+2,0),OFFSET(C1369,-M1369+2,0),OFFSET(C1369,-M1369+3,0)+AC1369,OFFSET(C1369,-M1369+4,0),1,1)*I1369)</f>
        <v/>
      </c>
      <c r="V1369" s="235" t="str">
        <f aca="true">IF(I1369="","",xEURO(OFFSET(C1369,-M1369+1,0),J1369,OFFSET(C1369,-M1369+2,0),OFFSET(C1369,-M1369+2,0),OFFSET(C1369,-M1369+3,0)+AC1369,OFFSET(C1369,-M1369+4,0),1,0))</f>
        <v/>
      </c>
      <c r="W1369" s="175" t="str">
        <f aca="false">IF(I1369="","",(V1369-K1369)*I1369*10)</f>
        <v/>
      </c>
      <c r="X1369" s="175" t="str">
        <f aca="true">IF(I1369="","",xEURO(OFFSET(C1369,-M1369+1,0),J1369,OFFSET(C1369,-M1369+2,0),OFFSET(C1369,-M1369+2,0),OFFSET(C1369,-M1369+3,0)+AC1369,OFFSET(C1369,-M1369+4,0),1,2)/10*I1369)</f>
        <v/>
      </c>
      <c r="Y1369" s="248" t="str">
        <f aca="true">IF(I1369="","",xEURO(OFFSET(C1369,-M1369+1,0),J1369,OFFSET(C1369,-M1369+2,0),OFFSET(C1369,-M1369+2,0),OFFSET(C1369,-M1369+3,0)+AC1369,OFFSET(C1369,-M1369+4,0),1,3)/100*I1369*10000)</f>
        <v/>
      </c>
      <c r="Z1369" s="248" t="str">
        <f aca="true">IF(I1369="","",xEURO(OFFSET(C1369,-M1369+1,0),J1369,OFFSET(C1369,-M1369+2,0),OFFSET(C1369,-M1369+2,0),OFFSET(C1369,-M1369+3,0)+AC1369,OFFSET(C1369,-M1369+4,0),1,5)/365.25*I1369*10000)</f>
        <v/>
      </c>
      <c r="AB1369" s="249" t="str">
        <f aca="true">IF(D1369="","",xCalcSkew(OFFSET(C1369,-M1369,0),E1369-OFFSET(C1369,-M1369+1,0),b)/100)</f>
        <v/>
      </c>
      <c r="AC1369" s="249" t="str">
        <f aca="true">IF(I1369="","",xCalcSkew(OFFSET(C1369,-M1369,0),J1369-OFFSET(C1369,-M1369+1,0),b)/100)</f>
        <v/>
      </c>
      <c r="AE1369" s="0" t="n">
        <f aca="false">D1369*F1369*10000*-1</f>
        <v>-0</v>
      </c>
      <c r="AF1369" s="0" t="n">
        <f aca="false">I1369*K1369*10000*-1</f>
        <v>-0</v>
      </c>
      <c r="AG1369" s="0" t="n">
        <f aca="false">AE1369+AF1369</f>
        <v>-0</v>
      </c>
    </row>
    <row r="1370" customFormat="false" ht="12.75" hidden="false" customHeight="false" outlineLevel="0" collapsed="false">
      <c r="D1370" s="265"/>
      <c r="E1370" s="266"/>
      <c r="F1370" s="266"/>
      <c r="G1370" s="267"/>
      <c r="I1370" s="265"/>
      <c r="J1370" s="266"/>
      <c r="K1370" s="266"/>
      <c r="L1370" s="268"/>
      <c r="M1370" s="247" t="n">
        <f aca="false">M1369+1</f>
        <v>27</v>
      </c>
      <c r="N1370" s="175" t="str">
        <f aca="true">IF(D1370="","",xEURO(OFFSET(C1370,-M1370+1,0),E1370,OFFSET(C1370,-M1370+2,0),OFFSET(C1370,-M1370+2,0),OFFSET(C1370,-M1370+3,0)+AB1370,OFFSET(C1370,-M1370+4,0),0,1)*D1370)</f>
        <v/>
      </c>
      <c r="O1370" s="235" t="str">
        <f aca="true">IF(D1370="","",xEURO(OFFSET(C1370,-M1370+1,0),E1370,OFFSET(C1370,-M1370+2,0),OFFSET(C1370,-M1370+2,0),OFFSET(C1370,-M1370+3,0)+AB1370,OFFSET(C1370,-M1370+4,0),0,0))</f>
        <v/>
      </c>
      <c r="P1370" s="175" t="str">
        <f aca="false">IF(D1370="","",(O1370-F1370)*D1370*10)</f>
        <v/>
      </c>
      <c r="Q1370" s="175" t="str">
        <f aca="true">IF(D1370="","",xEURO(OFFSET(C1370,-M1370+1,0),E1370,OFFSET(C1370,-M1370+2,0),OFFSET(C1370,-M1370+2,0),OFFSET(C1370,-M1370+3,0)+AB1370,OFFSET(C1370,-M1370+4,0),0,2)/10*D1370)</f>
        <v/>
      </c>
      <c r="R1370" s="248" t="str">
        <f aca="true">IF(D1370="","",xEURO(OFFSET(C1370,-M1370+1,0),E1370,OFFSET(C1370,-M1370+2,0),OFFSET(C1370,-M1370+2,0),OFFSET(C1370,-M1370+3,0)+AB1370,OFFSET(C1370,-M1370+4,0),0,3)/100*D1370*10000)</f>
        <v/>
      </c>
      <c r="S1370" s="248" t="str">
        <f aca="true">IF(D1370="","",xEURO(OFFSET(C1370,-M1370+1,0),E1370,OFFSET(C1370,-M1370+2,0),OFFSET(C1370,-M1370+2,0),OFFSET(C1370,-M1370+3,0)+AB1370,OFFSET(C1370,-M1370+4,0),0,5)/365.25*D1370*10000)</f>
        <v/>
      </c>
      <c r="U1370" s="175" t="str">
        <f aca="true">IF(I1370="","",xEURO(OFFSET(C1370,-M1370+1,0),J1370,OFFSET(C1370,-M1370+2,0),OFFSET(C1370,-M1370+2,0),OFFSET(C1370,-M1370+3,0)+AC1370,OFFSET(C1370,-M1370+4,0),1,1)*I1370)</f>
        <v/>
      </c>
      <c r="V1370" s="235" t="str">
        <f aca="true">IF(I1370="","",xEURO(OFFSET(C1370,-M1370+1,0),J1370,OFFSET(C1370,-M1370+2,0),OFFSET(C1370,-M1370+2,0),OFFSET(C1370,-M1370+3,0)+AC1370,OFFSET(C1370,-M1370+4,0),1,0))</f>
        <v/>
      </c>
      <c r="W1370" s="175" t="str">
        <f aca="false">IF(I1370="","",(V1370-K1370)*I1370*10)</f>
        <v/>
      </c>
      <c r="X1370" s="175" t="str">
        <f aca="true">IF(I1370="","",xEURO(OFFSET(C1370,-M1370+1,0),J1370,OFFSET(C1370,-M1370+2,0),OFFSET(C1370,-M1370+2,0),OFFSET(C1370,-M1370+3,0)+AC1370,OFFSET(C1370,-M1370+4,0),1,2)/10*I1370)</f>
        <v/>
      </c>
      <c r="Y1370" s="248" t="str">
        <f aca="true">IF(I1370="","",xEURO(OFFSET(C1370,-M1370+1,0),J1370,OFFSET(C1370,-M1370+2,0),OFFSET(C1370,-M1370+2,0),OFFSET(C1370,-M1370+3,0)+AC1370,OFFSET(C1370,-M1370+4,0),1,3)/100*I1370*10000)</f>
        <v/>
      </c>
      <c r="Z1370" s="248" t="str">
        <f aca="true">IF(I1370="","",xEURO(OFFSET(C1370,-M1370+1,0),J1370,OFFSET(C1370,-M1370+2,0),OFFSET(C1370,-M1370+2,0),OFFSET(C1370,-M1370+3,0)+AC1370,OFFSET(C1370,-M1370+4,0),1,5)/365.25*I1370*10000)</f>
        <v/>
      </c>
      <c r="AB1370" s="249" t="str">
        <f aca="true">IF(D1370="","",xCalcSkew(OFFSET(C1370,-M1370,0),E1370-OFFSET(C1370,-M1370+1,0),b)/100)</f>
        <v/>
      </c>
      <c r="AC1370" s="249" t="str">
        <f aca="true">IF(I1370="","",xCalcSkew(OFFSET(C1370,-M1370,0),J1370-OFFSET(C1370,-M1370+1,0),b)/100)</f>
        <v/>
      </c>
      <c r="AE1370" s="0" t="n">
        <f aca="false">D1370*F1370*10000*-1</f>
        <v>-0</v>
      </c>
      <c r="AF1370" s="0" t="n">
        <f aca="false">I1370*K1370*10000*-1</f>
        <v>-0</v>
      </c>
      <c r="AG1370" s="0" t="n">
        <f aca="false">AE1370+AF1370</f>
        <v>-0</v>
      </c>
    </row>
    <row r="1371" customFormat="false" ht="12.75" hidden="false" customHeight="false" outlineLevel="0" collapsed="false">
      <c r="D1371" s="265"/>
      <c r="E1371" s="266"/>
      <c r="F1371" s="266"/>
      <c r="G1371" s="267"/>
      <c r="I1371" s="265"/>
      <c r="J1371" s="266"/>
      <c r="K1371" s="266"/>
      <c r="L1371" s="268"/>
      <c r="M1371" s="247" t="n">
        <f aca="false">M1370+1</f>
        <v>28</v>
      </c>
      <c r="N1371" s="175" t="str">
        <f aca="true">IF(D1371="","",xEURO(OFFSET(C1371,-M1371+1,0),E1371,OFFSET(C1371,-M1371+2,0),OFFSET(C1371,-M1371+2,0),OFFSET(C1371,-M1371+3,0)+AB1371,OFFSET(C1371,-M1371+4,0),0,1)*D1371)</f>
        <v/>
      </c>
      <c r="O1371" s="235" t="str">
        <f aca="true">IF(D1371="","",xEURO(OFFSET(C1371,-M1371+1,0),E1371,OFFSET(C1371,-M1371+2,0),OFFSET(C1371,-M1371+2,0),OFFSET(C1371,-M1371+3,0)+AB1371,OFFSET(C1371,-M1371+4,0),0,0))</f>
        <v/>
      </c>
      <c r="P1371" s="175" t="str">
        <f aca="false">IF(D1371="","",(O1371-F1371)*D1371*10)</f>
        <v/>
      </c>
      <c r="Q1371" s="175" t="str">
        <f aca="true">IF(D1371="","",xEURO(OFFSET(C1371,-M1371+1,0),E1371,OFFSET(C1371,-M1371+2,0),OFFSET(C1371,-M1371+2,0),OFFSET(C1371,-M1371+3,0)+AB1371,OFFSET(C1371,-M1371+4,0),0,2)/10*D1371)</f>
        <v/>
      </c>
      <c r="R1371" s="248" t="str">
        <f aca="true">IF(D1371="","",xEURO(OFFSET(C1371,-M1371+1,0),E1371,OFFSET(C1371,-M1371+2,0),OFFSET(C1371,-M1371+2,0),OFFSET(C1371,-M1371+3,0)+AB1371,OFFSET(C1371,-M1371+4,0),0,3)/100*D1371*10000)</f>
        <v/>
      </c>
      <c r="S1371" s="248" t="str">
        <f aca="true">IF(D1371="","",xEURO(OFFSET(C1371,-M1371+1,0),E1371,OFFSET(C1371,-M1371+2,0),OFFSET(C1371,-M1371+2,0),OFFSET(C1371,-M1371+3,0)+AB1371,OFFSET(C1371,-M1371+4,0),0,5)/365.25*D1371*10000)</f>
        <v/>
      </c>
      <c r="U1371" s="175" t="str">
        <f aca="true">IF(I1371="","",xEURO(OFFSET(C1371,-M1371+1,0),J1371,OFFSET(C1371,-M1371+2,0),OFFSET(C1371,-M1371+2,0),OFFSET(C1371,-M1371+3,0)+AC1371,OFFSET(C1371,-M1371+4,0),1,1)*I1371)</f>
        <v/>
      </c>
      <c r="V1371" s="235" t="str">
        <f aca="true">IF(I1371="","",xEURO(OFFSET(C1371,-M1371+1,0),J1371,OFFSET(C1371,-M1371+2,0),OFFSET(C1371,-M1371+2,0),OFFSET(C1371,-M1371+3,0)+AC1371,OFFSET(C1371,-M1371+4,0),1,0))</f>
        <v/>
      </c>
      <c r="W1371" s="175" t="str">
        <f aca="false">IF(I1371="","",(V1371-K1371)*I1371*10)</f>
        <v/>
      </c>
      <c r="X1371" s="175" t="str">
        <f aca="true">IF(I1371="","",xEURO(OFFSET(C1371,-M1371+1,0),J1371,OFFSET(C1371,-M1371+2,0),OFFSET(C1371,-M1371+2,0),OFFSET(C1371,-M1371+3,0)+AC1371,OFFSET(C1371,-M1371+4,0),1,2)/10*I1371)</f>
        <v/>
      </c>
      <c r="Y1371" s="248" t="str">
        <f aca="true">IF(I1371="","",xEURO(OFFSET(C1371,-M1371+1,0),J1371,OFFSET(C1371,-M1371+2,0),OFFSET(C1371,-M1371+2,0),OFFSET(C1371,-M1371+3,0)+AC1371,OFFSET(C1371,-M1371+4,0),1,3)/100*I1371*10000)</f>
        <v/>
      </c>
      <c r="Z1371" s="248" t="str">
        <f aca="true">IF(I1371="","",xEURO(OFFSET(C1371,-M1371+1,0),J1371,OFFSET(C1371,-M1371+2,0),OFFSET(C1371,-M1371+2,0),OFFSET(C1371,-M1371+3,0)+AC1371,OFFSET(C1371,-M1371+4,0),1,5)/365.25*I1371*10000)</f>
        <v/>
      </c>
      <c r="AB1371" s="249" t="str">
        <f aca="true">IF(D1371="","",xCalcSkew(OFFSET(C1371,-M1371,0),E1371-OFFSET(C1371,-M1371+1,0),b)/100)</f>
        <v/>
      </c>
      <c r="AC1371" s="249" t="str">
        <f aca="true">IF(I1371="","",xCalcSkew(OFFSET(C1371,-M1371,0),J1371-OFFSET(C1371,-M1371+1,0),b)/100)</f>
        <v/>
      </c>
      <c r="AE1371" s="0" t="n">
        <f aca="false">D1371*F1371*10000*-1</f>
        <v>-0</v>
      </c>
      <c r="AF1371" s="0" t="n">
        <f aca="false">I1371*K1371*10000*-1</f>
        <v>-0</v>
      </c>
      <c r="AG1371" s="0" t="n">
        <f aca="false">AE1371+AF1371</f>
        <v>-0</v>
      </c>
    </row>
    <row r="1372" customFormat="false" ht="12.75" hidden="false" customHeight="false" outlineLevel="0" collapsed="false">
      <c r="D1372" s="265"/>
      <c r="E1372" s="266"/>
      <c r="F1372" s="266"/>
      <c r="G1372" s="267"/>
      <c r="I1372" s="265"/>
      <c r="J1372" s="266"/>
      <c r="K1372" s="266"/>
      <c r="L1372" s="268"/>
      <c r="M1372" s="247" t="n">
        <f aca="false">M1371+1</f>
        <v>29</v>
      </c>
      <c r="N1372" s="175" t="str">
        <f aca="true">IF(D1372="","",xEURO(OFFSET(C1372,-M1372+1,0),E1372,OFFSET(C1372,-M1372+2,0),OFFSET(C1372,-M1372+2,0),OFFSET(C1372,-M1372+3,0)+AB1372,OFFSET(C1372,-M1372+4,0),0,1)*D1372)</f>
        <v/>
      </c>
      <c r="O1372" s="235" t="str">
        <f aca="true">IF(D1372="","",xEURO(OFFSET(C1372,-M1372+1,0),E1372,OFFSET(C1372,-M1372+2,0),OFFSET(C1372,-M1372+2,0),OFFSET(C1372,-M1372+3,0)+AB1372,OFFSET(C1372,-M1372+4,0),0,0))</f>
        <v/>
      </c>
      <c r="P1372" s="175" t="str">
        <f aca="false">IF(D1372="","",(O1372-F1372)*D1372*10)</f>
        <v/>
      </c>
      <c r="Q1372" s="175" t="str">
        <f aca="true">IF(D1372="","",xEURO(OFFSET(C1372,-M1372+1,0),E1372,OFFSET(C1372,-M1372+2,0),OFFSET(C1372,-M1372+2,0),OFFSET(C1372,-M1372+3,0)+AB1372,OFFSET(C1372,-M1372+4,0),0,2)/10*D1372)</f>
        <v/>
      </c>
      <c r="R1372" s="248" t="str">
        <f aca="true">IF(D1372="","",xEURO(OFFSET(C1372,-M1372+1,0),E1372,OFFSET(C1372,-M1372+2,0),OFFSET(C1372,-M1372+2,0),OFFSET(C1372,-M1372+3,0)+AB1372,OFFSET(C1372,-M1372+4,0),0,3)/100*D1372*10000)</f>
        <v/>
      </c>
      <c r="S1372" s="248" t="str">
        <f aca="true">IF(D1372="","",xEURO(OFFSET(C1372,-M1372+1,0),E1372,OFFSET(C1372,-M1372+2,0),OFFSET(C1372,-M1372+2,0),OFFSET(C1372,-M1372+3,0)+AB1372,OFFSET(C1372,-M1372+4,0),0,5)/365.25*D1372*10000)</f>
        <v/>
      </c>
      <c r="U1372" s="175" t="str">
        <f aca="true">IF(I1372="","",xEURO(OFFSET(C1372,-M1372+1,0),J1372,OFFSET(C1372,-M1372+2,0),OFFSET(C1372,-M1372+2,0),OFFSET(C1372,-M1372+3,0)+AC1372,OFFSET(C1372,-M1372+4,0),1,1)*I1372)</f>
        <v/>
      </c>
      <c r="V1372" s="235" t="str">
        <f aca="true">IF(I1372="","",xEURO(OFFSET(C1372,-M1372+1,0),J1372,OFFSET(C1372,-M1372+2,0),OFFSET(C1372,-M1372+2,0),OFFSET(C1372,-M1372+3,0)+AC1372,OFFSET(C1372,-M1372+4,0),1,0))</f>
        <v/>
      </c>
      <c r="W1372" s="175" t="str">
        <f aca="false">IF(I1372="","",(V1372-K1372)*I1372*10)</f>
        <v/>
      </c>
      <c r="X1372" s="175" t="str">
        <f aca="true">IF(I1372="","",xEURO(OFFSET(C1372,-M1372+1,0),J1372,OFFSET(C1372,-M1372+2,0),OFFSET(C1372,-M1372+2,0),OFFSET(C1372,-M1372+3,0)+AC1372,OFFSET(C1372,-M1372+4,0),1,2)/10*I1372)</f>
        <v/>
      </c>
      <c r="Y1372" s="248" t="str">
        <f aca="true">IF(I1372="","",xEURO(OFFSET(C1372,-M1372+1,0),J1372,OFFSET(C1372,-M1372+2,0),OFFSET(C1372,-M1372+2,0),OFFSET(C1372,-M1372+3,0)+AC1372,OFFSET(C1372,-M1372+4,0),1,3)/100*I1372*10000)</f>
        <v/>
      </c>
      <c r="Z1372" s="248" t="str">
        <f aca="true">IF(I1372="","",xEURO(OFFSET(C1372,-M1372+1,0),J1372,OFFSET(C1372,-M1372+2,0),OFFSET(C1372,-M1372+2,0),OFFSET(C1372,-M1372+3,0)+AC1372,OFFSET(C1372,-M1372+4,0),1,5)/365.25*I1372*10000)</f>
        <v/>
      </c>
      <c r="AB1372" s="249" t="str">
        <f aca="true">IF(D1372="","",xCalcSkew(OFFSET(C1372,-M1372,0),E1372-OFFSET(C1372,-M1372+1,0),b)/100)</f>
        <v/>
      </c>
      <c r="AC1372" s="249" t="str">
        <f aca="true">IF(I1372="","",xCalcSkew(OFFSET(C1372,-M1372,0),J1372-OFFSET(C1372,-M1372+1,0),b)/100)</f>
        <v/>
      </c>
      <c r="AE1372" s="0" t="n">
        <f aca="false">D1372*F1372*10000*-1</f>
        <v>-0</v>
      </c>
      <c r="AF1372" s="0" t="n">
        <f aca="false">I1372*K1372*10000*-1</f>
        <v>-0</v>
      </c>
      <c r="AG1372" s="0" t="n">
        <f aca="false">AE1372+AF1372</f>
        <v>-0</v>
      </c>
    </row>
    <row r="1373" customFormat="false" ht="12.75" hidden="false" customHeight="false" outlineLevel="0" collapsed="false">
      <c r="D1373" s="265"/>
      <c r="E1373" s="266"/>
      <c r="F1373" s="266"/>
      <c r="G1373" s="267"/>
      <c r="I1373" s="265"/>
      <c r="J1373" s="266"/>
      <c r="K1373" s="266"/>
      <c r="L1373" s="268"/>
      <c r="M1373" s="247" t="n">
        <f aca="false">M1372+1</f>
        <v>30</v>
      </c>
      <c r="N1373" s="175" t="str">
        <f aca="true">IF(D1373="","",xEURO(OFFSET(C1373,-M1373+1,0),E1373,OFFSET(C1373,-M1373+2,0),OFFSET(C1373,-M1373+2,0),OFFSET(C1373,-M1373+3,0)+AB1373,OFFSET(C1373,-M1373+4,0),0,1)*D1373)</f>
        <v/>
      </c>
      <c r="O1373" s="235" t="str">
        <f aca="true">IF(D1373="","",xEURO(OFFSET(C1373,-M1373+1,0),E1373,OFFSET(C1373,-M1373+2,0),OFFSET(C1373,-M1373+2,0),OFFSET(C1373,-M1373+3,0)+AB1373,OFFSET(C1373,-M1373+4,0),0,0))</f>
        <v/>
      </c>
      <c r="P1373" s="175" t="str">
        <f aca="false">IF(D1373="","",(O1373-F1373)*D1373*10)</f>
        <v/>
      </c>
      <c r="Q1373" s="175" t="str">
        <f aca="true">IF(D1373="","",xEURO(OFFSET(C1373,-M1373+1,0),E1373,OFFSET(C1373,-M1373+2,0),OFFSET(C1373,-M1373+2,0),OFFSET(C1373,-M1373+3,0)+AB1373,OFFSET(C1373,-M1373+4,0),0,2)/10*D1373)</f>
        <v/>
      </c>
      <c r="R1373" s="248" t="str">
        <f aca="true">IF(D1373="","",xEURO(OFFSET(C1373,-M1373+1,0),E1373,OFFSET(C1373,-M1373+2,0),OFFSET(C1373,-M1373+2,0),OFFSET(C1373,-M1373+3,0)+AB1373,OFFSET(C1373,-M1373+4,0),0,3)/100*D1373*10000)</f>
        <v/>
      </c>
      <c r="S1373" s="248" t="str">
        <f aca="true">IF(D1373="","",xEURO(OFFSET(C1373,-M1373+1,0),E1373,OFFSET(C1373,-M1373+2,0),OFFSET(C1373,-M1373+2,0),OFFSET(C1373,-M1373+3,0)+AB1373,OFFSET(C1373,-M1373+4,0),0,5)/365.25*D1373*10000)</f>
        <v/>
      </c>
      <c r="U1373" s="175" t="str">
        <f aca="true">IF(I1373="","",xEURO(OFFSET(C1373,-M1373+1,0),J1373,OFFSET(C1373,-M1373+2,0),OFFSET(C1373,-M1373+2,0),OFFSET(C1373,-M1373+3,0)+AC1373,OFFSET(C1373,-M1373+4,0),1,1)*I1373)</f>
        <v/>
      </c>
      <c r="V1373" s="235" t="str">
        <f aca="true">IF(I1373="","",xEURO(OFFSET(C1373,-M1373+1,0),J1373,OFFSET(C1373,-M1373+2,0),OFFSET(C1373,-M1373+2,0),OFFSET(C1373,-M1373+3,0)+AC1373,OFFSET(C1373,-M1373+4,0),1,0))</f>
        <v/>
      </c>
      <c r="W1373" s="175" t="str">
        <f aca="false">IF(I1373="","",(V1373-K1373)*I1373*10)</f>
        <v/>
      </c>
      <c r="X1373" s="175" t="str">
        <f aca="true">IF(I1373="","",xEURO(OFFSET(C1373,-M1373+1,0),J1373,OFFSET(C1373,-M1373+2,0),OFFSET(C1373,-M1373+2,0),OFFSET(C1373,-M1373+3,0)+AC1373,OFFSET(C1373,-M1373+4,0),1,2)/10*I1373)</f>
        <v/>
      </c>
      <c r="Y1373" s="248" t="str">
        <f aca="true">IF(I1373="","",xEURO(OFFSET(C1373,-M1373+1,0),J1373,OFFSET(C1373,-M1373+2,0),OFFSET(C1373,-M1373+2,0),OFFSET(C1373,-M1373+3,0)+AC1373,OFFSET(C1373,-M1373+4,0),1,3)/100*I1373*10000)</f>
        <v/>
      </c>
      <c r="Z1373" s="248" t="str">
        <f aca="true">IF(I1373="","",xEURO(OFFSET(C1373,-M1373+1,0),J1373,OFFSET(C1373,-M1373+2,0),OFFSET(C1373,-M1373+2,0),OFFSET(C1373,-M1373+3,0)+AC1373,OFFSET(C1373,-M1373+4,0),1,5)/365.25*I1373*10000)</f>
        <v/>
      </c>
      <c r="AB1373" s="249" t="str">
        <f aca="true">IF(D1373="","",xCalcSkew(OFFSET(C1373,-M1373,0),E1373-OFFSET(C1373,-M1373+1,0),b)/100)</f>
        <v/>
      </c>
      <c r="AC1373" s="249" t="str">
        <f aca="true">IF(I1373="","",xCalcSkew(OFFSET(C1373,-M1373,0),J1373-OFFSET(C1373,-M1373+1,0),b)/100)</f>
        <v/>
      </c>
      <c r="AE1373" s="0" t="n">
        <f aca="false">D1373*F1373*10000*-1</f>
        <v>-0</v>
      </c>
      <c r="AF1373" s="0" t="n">
        <f aca="false">I1373*K1373*10000*-1</f>
        <v>-0</v>
      </c>
      <c r="AG1373" s="0" t="n">
        <f aca="false">AE1373+AF1373</f>
        <v>-0</v>
      </c>
    </row>
    <row r="1374" customFormat="false" ht="12.75" hidden="false" customHeight="false" outlineLevel="0" collapsed="false">
      <c r="D1374" s="265"/>
      <c r="E1374" s="266"/>
      <c r="F1374" s="266"/>
      <c r="G1374" s="267"/>
      <c r="I1374" s="265"/>
      <c r="J1374" s="266"/>
      <c r="K1374" s="266"/>
      <c r="L1374" s="268"/>
      <c r="M1374" s="247" t="n">
        <f aca="false">M1373+1</f>
        <v>31</v>
      </c>
      <c r="N1374" s="175" t="str">
        <f aca="true">IF(D1374="","",xEURO(OFFSET(C1374,-M1374+1,0),E1374,OFFSET(C1374,-M1374+2,0),OFFSET(C1374,-M1374+2,0),OFFSET(C1374,-M1374+3,0)+AB1374,OFFSET(C1374,-M1374+4,0),0,1)*D1374)</f>
        <v/>
      </c>
      <c r="O1374" s="235" t="str">
        <f aca="true">IF(D1374="","",xEURO(OFFSET(C1374,-M1374+1,0),E1374,OFFSET(C1374,-M1374+2,0),OFFSET(C1374,-M1374+2,0),OFFSET(C1374,-M1374+3,0)+AB1374,OFFSET(C1374,-M1374+4,0),0,0))</f>
        <v/>
      </c>
      <c r="P1374" s="175" t="str">
        <f aca="false">IF(D1374="","",(O1374-F1374)*D1374*10)</f>
        <v/>
      </c>
      <c r="Q1374" s="175" t="str">
        <f aca="true">IF(D1374="","",xEURO(OFFSET(C1374,-M1374+1,0),E1374,OFFSET(C1374,-M1374+2,0),OFFSET(C1374,-M1374+2,0),OFFSET(C1374,-M1374+3,0)+AB1374,OFFSET(C1374,-M1374+4,0),0,2)/10*D1374)</f>
        <v/>
      </c>
      <c r="R1374" s="248" t="str">
        <f aca="true">IF(D1374="","",xEURO(OFFSET(C1374,-M1374+1,0),E1374,OFFSET(C1374,-M1374+2,0),OFFSET(C1374,-M1374+2,0),OFFSET(C1374,-M1374+3,0)+AB1374,OFFSET(C1374,-M1374+4,0),0,3)/100*D1374*10000)</f>
        <v/>
      </c>
      <c r="S1374" s="248" t="str">
        <f aca="true">IF(D1374="","",xEURO(OFFSET(C1374,-M1374+1,0),E1374,OFFSET(C1374,-M1374+2,0),OFFSET(C1374,-M1374+2,0),OFFSET(C1374,-M1374+3,0)+AB1374,OFFSET(C1374,-M1374+4,0),0,5)/365.25*D1374*10000)</f>
        <v/>
      </c>
      <c r="U1374" s="175" t="str">
        <f aca="true">IF(I1374="","",xEURO(OFFSET(C1374,-M1374+1,0),J1374,OFFSET(C1374,-M1374+2,0),OFFSET(C1374,-M1374+2,0),OFFSET(C1374,-M1374+3,0)+AC1374,OFFSET(C1374,-M1374+4,0),1,1)*I1374)</f>
        <v/>
      </c>
      <c r="V1374" s="235" t="str">
        <f aca="true">IF(I1374="","",xEURO(OFFSET(C1374,-M1374+1,0),J1374,OFFSET(C1374,-M1374+2,0),OFFSET(C1374,-M1374+2,0),OFFSET(C1374,-M1374+3,0)+AC1374,OFFSET(C1374,-M1374+4,0),1,0))</f>
        <v/>
      </c>
      <c r="W1374" s="175" t="str">
        <f aca="false">IF(I1374="","",(V1374-K1374)*I1374*10)</f>
        <v/>
      </c>
      <c r="X1374" s="175" t="str">
        <f aca="true">IF(I1374="","",xEURO(OFFSET(C1374,-M1374+1,0),J1374,OFFSET(C1374,-M1374+2,0),OFFSET(C1374,-M1374+2,0),OFFSET(C1374,-M1374+3,0)+AC1374,OFFSET(C1374,-M1374+4,0),1,2)/10*I1374)</f>
        <v/>
      </c>
      <c r="Y1374" s="248" t="str">
        <f aca="true">IF(I1374="","",xEURO(OFFSET(C1374,-M1374+1,0),J1374,OFFSET(C1374,-M1374+2,0),OFFSET(C1374,-M1374+2,0),OFFSET(C1374,-M1374+3,0)+AC1374,OFFSET(C1374,-M1374+4,0),1,3)/100*I1374*10000)</f>
        <v/>
      </c>
      <c r="Z1374" s="248" t="str">
        <f aca="true">IF(I1374="","",xEURO(OFFSET(C1374,-M1374+1,0),J1374,OFFSET(C1374,-M1374+2,0),OFFSET(C1374,-M1374+2,0),OFFSET(C1374,-M1374+3,0)+AC1374,OFFSET(C1374,-M1374+4,0),1,5)/365.25*I1374*10000)</f>
        <v/>
      </c>
      <c r="AB1374" s="249" t="str">
        <f aca="true">IF(D1374="","",xCalcSkew(OFFSET(C1374,-M1374,0),E1374-OFFSET(C1374,-M1374+1,0),b)/100)</f>
        <v/>
      </c>
      <c r="AC1374" s="249" t="str">
        <f aca="true">IF(I1374="","",xCalcSkew(OFFSET(C1374,-M1374,0),J1374-OFFSET(C1374,-M1374+1,0),b)/100)</f>
        <v/>
      </c>
      <c r="AE1374" s="0" t="n">
        <f aca="false">D1374*F1374*10000*-1</f>
        <v>-0</v>
      </c>
      <c r="AF1374" s="0" t="n">
        <f aca="false">I1374*K1374*10000*-1</f>
        <v>-0</v>
      </c>
      <c r="AG1374" s="0" t="n">
        <f aca="false">AE1374+AF1374</f>
        <v>-0</v>
      </c>
    </row>
    <row r="1375" customFormat="false" ht="12.75" hidden="false" customHeight="false" outlineLevel="0" collapsed="false">
      <c r="D1375" s="265"/>
      <c r="E1375" s="266"/>
      <c r="F1375" s="266"/>
      <c r="G1375" s="267"/>
      <c r="I1375" s="265"/>
      <c r="J1375" s="266"/>
      <c r="K1375" s="266"/>
      <c r="L1375" s="268"/>
      <c r="M1375" s="247" t="n">
        <f aca="false">M1374+1</f>
        <v>32</v>
      </c>
      <c r="N1375" s="175" t="str">
        <f aca="true">IF(D1375="","",xEURO(OFFSET(C1375,-M1375+1,0),E1375,OFFSET(C1375,-M1375+2,0),OFFSET(C1375,-M1375+2,0),OFFSET(C1375,-M1375+3,0)+AB1375,OFFSET(C1375,-M1375+4,0),0,1)*D1375)</f>
        <v/>
      </c>
      <c r="O1375" s="235" t="str">
        <f aca="true">IF(D1375="","",xEURO(OFFSET(C1375,-M1375+1,0),E1375,OFFSET(C1375,-M1375+2,0),OFFSET(C1375,-M1375+2,0),OFFSET(C1375,-M1375+3,0)+AB1375,OFFSET(C1375,-M1375+4,0),0,0))</f>
        <v/>
      </c>
      <c r="P1375" s="175" t="str">
        <f aca="false">IF(D1375="","",(O1375-F1375)*D1375*10)</f>
        <v/>
      </c>
      <c r="Q1375" s="175" t="str">
        <f aca="true">IF(D1375="","",xEURO(OFFSET(C1375,-M1375+1,0),E1375,OFFSET(C1375,-M1375+2,0),OFFSET(C1375,-M1375+2,0),OFFSET(C1375,-M1375+3,0)+AB1375,OFFSET(C1375,-M1375+4,0),0,2)/10*D1375)</f>
        <v/>
      </c>
      <c r="R1375" s="248" t="str">
        <f aca="true">IF(D1375="","",xEURO(OFFSET(C1375,-M1375+1,0),E1375,OFFSET(C1375,-M1375+2,0),OFFSET(C1375,-M1375+2,0),OFFSET(C1375,-M1375+3,0)+AB1375,OFFSET(C1375,-M1375+4,0),0,3)/100*D1375*10000)</f>
        <v/>
      </c>
      <c r="S1375" s="248" t="str">
        <f aca="true">IF(D1375="","",xEURO(OFFSET(C1375,-M1375+1,0),E1375,OFFSET(C1375,-M1375+2,0),OFFSET(C1375,-M1375+2,0),OFFSET(C1375,-M1375+3,0)+AB1375,OFFSET(C1375,-M1375+4,0),0,5)/365.25*D1375*10000)</f>
        <v/>
      </c>
      <c r="U1375" s="175" t="str">
        <f aca="true">IF(I1375="","",xEURO(OFFSET(C1375,-M1375+1,0),J1375,OFFSET(C1375,-M1375+2,0),OFFSET(C1375,-M1375+2,0),OFFSET(C1375,-M1375+3,0)+AC1375,OFFSET(C1375,-M1375+4,0),1,1)*I1375)</f>
        <v/>
      </c>
      <c r="V1375" s="235" t="str">
        <f aca="true">IF(I1375="","",xEURO(OFFSET(C1375,-M1375+1,0),J1375,OFFSET(C1375,-M1375+2,0),OFFSET(C1375,-M1375+2,0),OFFSET(C1375,-M1375+3,0)+AC1375,OFFSET(C1375,-M1375+4,0),1,0))</f>
        <v/>
      </c>
      <c r="W1375" s="175" t="str">
        <f aca="false">IF(I1375="","",(V1375-K1375)*I1375*10)</f>
        <v/>
      </c>
      <c r="X1375" s="175" t="str">
        <f aca="true">IF(I1375="","",xEURO(OFFSET(C1375,-M1375+1,0),J1375,OFFSET(C1375,-M1375+2,0),OFFSET(C1375,-M1375+2,0),OFFSET(C1375,-M1375+3,0)+AC1375,OFFSET(C1375,-M1375+4,0),1,2)/10*I1375)</f>
        <v/>
      </c>
      <c r="Y1375" s="248" t="str">
        <f aca="true">IF(I1375="","",xEURO(OFFSET(C1375,-M1375+1,0),J1375,OFFSET(C1375,-M1375+2,0),OFFSET(C1375,-M1375+2,0),OFFSET(C1375,-M1375+3,0)+AC1375,OFFSET(C1375,-M1375+4,0),1,3)/100*I1375*10000)</f>
        <v/>
      </c>
      <c r="Z1375" s="248" t="str">
        <f aca="true">IF(I1375="","",xEURO(OFFSET(C1375,-M1375+1,0),J1375,OFFSET(C1375,-M1375+2,0),OFFSET(C1375,-M1375+2,0),OFFSET(C1375,-M1375+3,0)+AC1375,OFFSET(C1375,-M1375+4,0),1,5)/365.25*I1375*10000)</f>
        <v/>
      </c>
      <c r="AB1375" s="249" t="str">
        <f aca="true">IF(D1375="","",xCalcSkew(OFFSET(C1375,-M1375,0),E1375-OFFSET(C1375,-M1375+1,0),b)/100)</f>
        <v/>
      </c>
      <c r="AC1375" s="249" t="str">
        <f aca="true">IF(I1375="","",xCalcSkew(OFFSET(C1375,-M1375,0),J1375-OFFSET(C1375,-M1375+1,0),b)/100)</f>
        <v/>
      </c>
      <c r="AE1375" s="0" t="n">
        <f aca="false">D1375*F1375*10000*-1</f>
        <v>-0</v>
      </c>
      <c r="AF1375" s="0" t="n">
        <f aca="false">I1375*K1375*10000*-1</f>
        <v>-0</v>
      </c>
      <c r="AG1375" s="0" t="n">
        <f aca="false">AE1375+AF1375</f>
        <v>-0</v>
      </c>
    </row>
    <row r="1376" customFormat="false" ht="12.75" hidden="false" customHeight="false" outlineLevel="0" collapsed="false">
      <c r="D1376" s="265"/>
      <c r="E1376" s="266"/>
      <c r="F1376" s="266"/>
      <c r="G1376" s="267"/>
      <c r="I1376" s="265"/>
      <c r="J1376" s="266"/>
      <c r="K1376" s="266"/>
      <c r="L1376" s="268"/>
      <c r="M1376" s="247" t="n">
        <f aca="false">M1375+1</f>
        <v>33</v>
      </c>
      <c r="N1376" s="175" t="str">
        <f aca="true">IF(D1376="","",xEURO(OFFSET(C1376,-M1376+1,0),E1376,OFFSET(C1376,-M1376+2,0),OFFSET(C1376,-M1376+2,0),OFFSET(C1376,-M1376+3,0)+AB1376,OFFSET(C1376,-M1376+4,0),0,1)*D1376)</f>
        <v/>
      </c>
      <c r="O1376" s="235" t="str">
        <f aca="true">IF(D1376="","",xEURO(OFFSET(C1376,-M1376+1,0),E1376,OFFSET(C1376,-M1376+2,0),OFFSET(C1376,-M1376+2,0),OFFSET(C1376,-M1376+3,0)+AB1376,OFFSET(C1376,-M1376+4,0),0,0))</f>
        <v/>
      </c>
      <c r="P1376" s="175" t="str">
        <f aca="false">IF(D1376="","",(O1376-F1376)*D1376*10)</f>
        <v/>
      </c>
      <c r="Q1376" s="175" t="str">
        <f aca="true">IF(D1376="","",xEURO(OFFSET(C1376,-M1376+1,0),E1376,OFFSET(C1376,-M1376+2,0),OFFSET(C1376,-M1376+2,0),OFFSET(C1376,-M1376+3,0)+AB1376,OFFSET(C1376,-M1376+4,0),0,2)/10*D1376)</f>
        <v/>
      </c>
      <c r="R1376" s="248" t="str">
        <f aca="true">IF(D1376="","",xEURO(OFFSET(C1376,-M1376+1,0),E1376,OFFSET(C1376,-M1376+2,0),OFFSET(C1376,-M1376+2,0),OFFSET(C1376,-M1376+3,0)+AB1376,OFFSET(C1376,-M1376+4,0),0,3)/100*D1376*10000)</f>
        <v/>
      </c>
      <c r="S1376" s="248" t="str">
        <f aca="true">IF(D1376="","",xEURO(OFFSET(C1376,-M1376+1,0),E1376,OFFSET(C1376,-M1376+2,0),OFFSET(C1376,-M1376+2,0),OFFSET(C1376,-M1376+3,0)+AB1376,OFFSET(C1376,-M1376+4,0),0,5)/365.25*D1376*10000)</f>
        <v/>
      </c>
      <c r="U1376" s="175" t="str">
        <f aca="true">IF(I1376="","",xEURO(OFFSET(C1376,-M1376+1,0),J1376,OFFSET(C1376,-M1376+2,0),OFFSET(C1376,-M1376+2,0),OFFSET(C1376,-M1376+3,0)+AC1376,OFFSET(C1376,-M1376+4,0),1,1)*I1376)</f>
        <v/>
      </c>
      <c r="V1376" s="235" t="str">
        <f aca="true">IF(I1376="","",xEURO(OFFSET(C1376,-M1376+1,0),J1376,OFFSET(C1376,-M1376+2,0),OFFSET(C1376,-M1376+2,0),OFFSET(C1376,-M1376+3,0)+AC1376,OFFSET(C1376,-M1376+4,0),1,0))</f>
        <v/>
      </c>
      <c r="W1376" s="175" t="str">
        <f aca="false">IF(I1376="","",(V1376-K1376)*I1376*10)</f>
        <v/>
      </c>
      <c r="X1376" s="175" t="str">
        <f aca="true">IF(I1376="","",xEURO(OFFSET(C1376,-M1376+1,0),J1376,OFFSET(C1376,-M1376+2,0),OFFSET(C1376,-M1376+2,0),OFFSET(C1376,-M1376+3,0)+AC1376,OFFSET(C1376,-M1376+4,0),1,2)/10*I1376)</f>
        <v/>
      </c>
      <c r="Y1376" s="248" t="str">
        <f aca="true">IF(I1376="","",xEURO(OFFSET(C1376,-M1376+1,0),J1376,OFFSET(C1376,-M1376+2,0),OFFSET(C1376,-M1376+2,0),OFFSET(C1376,-M1376+3,0)+AC1376,OFFSET(C1376,-M1376+4,0),1,3)/100*I1376*10000)</f>
        <v/>
      </c>
      <c r="Z1376" s="248" t="str">
        <f aca="true">IF(I1376="","",xEURO(OFFSET(C1376,-M1376+1,0),J1376,OFFSET(C1376,-M1376+2,0),OFFSET(C1376,-M1376+2,0),OFFSET(C1376,-M1376+3,0)+AC1376,OFFSET(C1376,-M1376+4,0),1,5)/365.25*I1376*10000)</f>
        <v/>
      </c>
      <c r="AB1376" s="249" t="str">
        <f aca="true">IF(D1376="","",xCalcSkew(OFFSET(C1376,-M1376,0),E1376-OFFSET(C1376,-M1376+1,0),b)/100)</f>
        <v/>
      </c>
      <c r="AC1376" s="249" t="str">
        <f aca="true">IF(I1376="","",xCalcSkew(OFFSET(C1376,-M1376,0),J1376-OFFSET(C1376,-M1376+1,0),b)/100)</f>
        <v/>
      </c>
      <c r="AE1376" s="0" t="n">
        <f aca="false">D1376*F1376*10000*-1</f>
        <v>-0</v>
      </c>
      <c r="AF1376" s="0" t="n">
        <f aca="false">I1376*K1376*10000*-1</f>
        <v>-0</v>
      </c>
      <c r="AG1376" s="0" t="n">
        <f aca="false">AE1376+AF1376</f>
        <v>-0</v>
      </c>
    </row>
    <row r="1377" customFormat="false" ht="12.75" hidden="false" customHeight="false" outlineLevel="0" collapsed="false">
      <c r="D1377" s="265"/>
      <c r="E1377" s="266"/>
      <c r="F1377" s="266"/>
      <c r="G1377" s="267"/>
      <c r="I1377" s="265"/>
      <c r="J1377" s="266"/>
      <c r="K1377" s="266"/>
      <c r="L1377" s="268"/>
      <c r="M1377" s="247" t="n">
        <f aca="false">M1376+1</f>
        <v>34</v>
      </c>
      <c r="N1377" s="175" t="str">
        <f aca="true">IF(D1377="","",xEURO(OFFSET(C1377,-M1377+1,0),E1377,OFFSET(C1377,-M1377+2,0),OFFSET(C1377,-M1377+2,0),OFFSET(C1377,-M1377+3,0)+AB1377,OFFSET(C1377,-M1377+4,0),0,1)*D1377)</f>
        <v/>
      </c>
      <c r="O1377" s="235" t="str">
        <f aca="true">IF(D1377="","",xEURO(OFFSET(C1377,-M1377+1,0),E1377,OFFSET(C1377,-M1377+2,0),OFFSET(C1377,-M1377+2,0),OFFSET(C1377,-M1377+3,0)+AB1377,OFFSET(C1377,-M1377+4,0),0,0))</f>
        <v/>
      </c>
      <c r="P1377" s="175" t="str">
        <f aca="false">IF(D1377="","",(O1377-F1377)*D1377*10)</f>
        <v/>
      </c>
      <c r="Q1377" s="175" t="str">
        <f aca="true">IF(D1377="","",xEURO(OFFSET(C1377,-M1377+1,0),E1377,OFFSET(C1377,-M1377+2,0),OFFSET(C1377,-M1377+2,0),OFFSET(C1377,-M1377+3,0)+AB1377,OFFSET(C1377,-M1377+4,0),0,2)/10*D1377)</f>
        <v/>
      </c>
      <c r="R1377" s="248" t="str">
        <f aca="true">IF(D1377="","",xEURO(OFFSET(C1377,-M1377+1,0),E1377,OFFSET(C1377,-M1377+2,0),OFFSET(C1377,-M1377+2,0),OFFSET(C1377,-M1377+3,0)+AB1377,OFFSET(C1377,-M1377+4,0),0,3)/100*D1377*10000)</f>
        <v/>
      </c>
      <c r="S1377" s="248" t="str">
        <f aca="true">IF(D1377="","",xEURO(OFFSET(C1377,-M1377+1,0),E1377,OFFSET(C1377,-M1377+2,0),OFFSET(C1377,-M1377+2,0),OFFSET(C1377,-M1377+3,0)+AB1377,OFFSET(C1377,-M1377+4,0),0,5)/365.25*D1377*10000)</f>
        <v/>
      </c>
      <c r="U1377" s="175" t="str">
        <f aca="true">IF(I1377="","",xEURO(OFFSET(C1377,-M1377+1,0),J1377,OFFSET(C1377,-M1377+2,0),OFFSET(C1377,-M1377+2,0),OFFSET(C1377,-M1377+3,0)+AC1377,OFFSET(C1377,-M1377+4,0),1,1)*I1377)</f>
        <v/>
      </c>
      <c r="V1377" s="235" t="str">
        <f aca="true">IF(I1377="","",xEURO(OFFSET(C1377,-M1377+1,0),J1377,OFFSET(C1377,-M1377+2,0),OFFSET(C1377,-M1377+2,0),OFFSET(C1377,-M1377+3,0)+AC1377,OFFSET(C1377,-M1377+4,0),1,0))</f>
        <v/>
      </c>
      <c r="W1377" s="175" t="str">
        <f aca="false">IF(I1377="","",(V1377-K1377)*I1377*10)</f>
        <v/>
      </c>
      <c r="X1377" s="175" t="str">
        <f aca="true">IF(I1377="","",xEURO(OFFSET(C1377,-M1377+1,0),J1377,OFFSET(C1377,-M1377+2,0),OFFSET(C1377,-M1377+2,0),OFFSET(C1377,-M1377+3,0)+AC1377,OFFSET(C1377,-M1377+4,0),1,2)/10*I1377)</f>
        <v/>
      </c>
      <c r="Y1377" s="248" t="str">
        <f aca="true">IF(I1377="","",xEURO(OFFSET(C1377,-M1377+1,0),J1377,OFFSET(C1377,-M1377+2,0),OFFSET(C1377,-M1377+2,0),OFFSET(C1377,-M1377+3,0)+AC1377,OFFSET(C1377,-M1377+4,0),1,3)/100*I1377*10000)</f>
        <v/>
      </c>
      <c r="Z1377" s="248" t="str">
        <f aca="true">IF(I1377="","",xEURO(OFFSET(C1377,-M1377+1,0),J1377,OFFSET(C1377,-M1377+2,0),OFFSET(C1377,-M1377+2,0),OFFSET(C1377,-M1377+3,0)+AC1377,OFFSET(C1377,-M1377+4,0),1,5)/365.25*I1377*10000)</f>
        <v/>
      </c>
      <c r="AB1377" s="249" t="str">
        <f aca="true">IF(D1377="","",xCalcSkew(OFFSET(C1377,-M1377,0),E1377-OFFSET(C1377,-M1377+1,0),b)/100)</f>
        <v/>
      </c>
      <c r="AC1377" s="249" t="str">
        <f aca="true">IF(I1377="","",xCalcSkew(OFFSET(C1377,-M1377,0),J1377-OFFSET(C1377,-M1377+1,0),b)/100)</f>
        <v/>
      </c>
      <c r="AE1377" s="0" t="n">
        <f aca="false">D1377*F1377*10000*-1</f>
        <v>-0</v>
      </c>
      <c r="AF1377" s="0" t="n">
        <f aca="false">I1377*K1377*10000*-1</f>
        <v>-0</v>
      </c>
      <c r="AG1377" s="0" t="n">
        <f aca="false">AE1377+AF1377</f>
        <v>-0</v>
      </c>
    </row>
    <row r="1378" customFormat="false" ht="12.75" hidden="false" customHeight="false" outlineLevel="0" collapsed="false">
      <c r="D1378" s="265"/>
      <c r="E1378" s="266"/>
      <c r="F1378" s="266"/>
      <c r="G1378" s="267"/>
      <c r="I1378" s="265"/>
      <c r="J1378" s="266"/>
      <c r="K1378" s="266"/>
      <c r="L1378" s="268"/>
      <c r="M1378" s="247" t="n">
        <f aca="false">M1377+1</f>
        <v>35</v>
      </c>
      <c r="N1378" s="175" t="str">
        <f aca="true">IF(D1378="","",xEURO(OFFSET(C1378,-M1378+1,0),E1378,OFFSET(C1378,-M1378+2,0),OFFSET(C1378,-M1378+2,0),OFFSET(C1378,-M1378+3,0)+AB1378,OFFSET(C1378,-M1378+4,0),0,1)*D1378)</f>
        <v/>
      </c>
      <c r="O1378" s="235" t="str">
        <f aca="true">IF(D1378="","",xEURO(OFFSET(C1378,-M1378+1,0),E1378,OFFSET(C1378,-M1378+2,0),OFFSET(C1378,-M1378+2,0),OFFSET(C1378,-M1378+3,0)+AB1378,OFFSET(C1378,-M1378+4,0),0,0))</f>
        <v/>
      </c>
      <c r="P1378" s="175" t="str">
        <f aca="false">IF(D1378="","",(O1378-F1378)*D1378*10)</f>
        <v/>
      </c>
      <c r="Q1378" s="175" t="str">
        <f aca="true">IF(D1378="","",xEURO(OFFSET(C1378,-M1378+1,0),E1378,OFFSET(C1378,-M1378+2,0),OFFSET(C1378,-M1378+2,0),OFFSET(C1378,-M1378+3,0)+AB1378,OFFSET(C1378,-M1378+4,0),0,2)/10*D1378)</f>
        <v/>
      </c>
      <c r="R1378" s="248" t="str">
        <f aca="true">IF(D1378="","",xEURO(OFFSET(C1378,-M1378+1,0),E1378,OFFSET(C1378,-M1378+2,0),OFFSET(C1378,-M1378+2,0),OFFSET(C1378,-M1378+3,0)+AB1378,OFFSET(C1378,-M1378+4,0),0,3)/100*D1378*10000)</f>
        <v/>
      </c>
      <c r="S1378" s="248" t="str">
        <f aca="true">IF(D1378="","",xEURO(OFFSET(C1378,-M1378+1,0),E1378,OFFSET(C1378,-M1378+2,0),OFFSET(C1378,-M1378+2,0),OFFSET(C1378,-M1378+3,0)+AB1378,OFFSET(C1378,-M1378+4,0),0,5)/365.25*D1378*10000)</f>
        <v/>
      </c>
      <c r="U1378" s="175" t="str">
        <f aca="true">IF(I1378="","",xEURO(OFFSET(C1378,-M1378+1,0),J1378,OFFSET(C1378,-M1378+2,0),OFFSET(C1378,-M1378+2,0),OFFSET(C1378,-M1378+3,0)+AC1378,OFFSET(C1378,-M1378+4,0),1,1)*I1378)</f>
        <v/>
      </c>
      <c r="V1378" s="235" t="str">
        <f aca="true">IF(I1378="","",xEURO(OFFSET(C1378,-M1378+1,0),J1378,OFFSET(C1378,-M1378+2,0),OFFSET(C1378,-M1378+2,0),OFFSET(C1378,-M1378+3,0)+AC1378,OFFSET(C1378,-M1378+4,0),1,0))</f>
        <v/>
      </c>
      <c r="W1378" s="175" t="str">
        <f aca="false">IF(I1378="","",(V1378-K1378)*I1378*10)</f>
        <v/>
      </c>
      <c r="X1378" s="175" t="str">
        <f aca="true">IF(I1378="","",xEURO(OFFSET(C1378,-M1378+1,0),J1378,OFFSET(C1378,-M1378+2,0),OFFSET(C1378,-M1378+2,0),OFFSET(C1378,-M1378+3,0)+AC1378,OFFSET(C1378,-M1378+4,0),1,2)/10*I1378)</f>
        <v/>
      </c>
      <c r="Y1378" s="248" t="str">
        <f aca="true">IF(I1378="","",xEURO(OFFSET(C1378,-M1378+1,0),J1378,OFFSET(C1378,-M1378+2,0),OFFSET(C1378,-M1378+2,0),OFFSET(C1378,-M1378+3,0)+AC1378,OFFSET(C1378,-M1378+4,0),1,3)/100*I1378*10000)</f>
        <v/>
      </c>
      <c r="Z1378" s="248" t="str">
        <f aca="true">IF(I1378="","",xEURO(OFFSET(C1378,-M1378+1,0),J1378,OFFSET(C1378,-M1378+2,0),OFFSET(C1378,-M1378+2,0),OFFSET(C1378,-M1378+3,0)+AC1378,OFFSET(C1378,-M1378+4,0),1,5)/365.25*I1378*10000)</f>
        <v/>
      </c>
      <c r="AB1378" s="249" t="str">
        <f aca="true">IF(D1378="","",xCalcSkew(OFFSET(C1378,-M1378,0),E1378-OFFSET(C1378,-M1378+1,0),b)/100)</f>
        <v/>
      </c>
      <c r="AC1378" s="249" t="str">
        <f aca="true">IF(I1378="","",xCalcSkew(OFFSET(C1378,-M1378,0),J1378-OFFSET(C1378,-M1378+1,0),b)/100)</f>
        <v/>
      </c>
      <c r="AE1378" s="0" t="n">
        <f aca="false">D1378*F1378*10000*-1</f>
        <v>-0</v>
      </c>
      <c r="AF1378" s="0" t="n">
        <f aca="false">I1378*K1378*10000*-1</f>
        <v>-0</v>
      </c>
      <c r="AG1378" s="0" t="n">
        <f aca="false">AE1378+AF1378</f>
        <v>-0</v>
      </c>
    </row>
    <row r="1379" customFormat="false" ht="12.75" hidden="false" customHeight="false" outlineLevel="0" collapsed="false">
      <c r="D1379" s="274" t="n">
        <f aca="true">SUM(INDIRECT(CONCATENATE(ADDRESS(ROW(D1343),COLUMN(D1343)),":",ADDRESS(ROW()-1,COLUMN()))))</f>
        <v>0</v>
      </c>
      <c r="I1379" s="274" t="n">
        <f aca="true">SUM(INDIRECT(CONCATENATE(ADDRESS(ROW(I1343),COLUMN(I1343)),":",ADDRESS(ROW()-1,COLUMN()))))</f>
        <v>0</v>
      </c>
      <c r="J1379" s="170"/>
      <c r="K1379" s="170"/>
      <c r="L1379" s="170"/>
      <c r="N1379" s="274" t="n">
        <f aca="true">SUM(INDIRECT(CONCATENATE(ADDRESS(ROW(N1343),COLUMN(N1343)),":",ADDRESS(ROW()-1,COLUMN()))))</f>
        <v>0</v>
      </c>
      <c r="O1379" s="274" t="n">
        <f aca="true">SUM(INDIRECT(CONCATENATE(ADDRESS(ROW(O1343),COLUMN(O1343)),":",ADDRESS(ROW()-1,COLUMN()))))</f>
        <v>0</v>
      </c>
      <c r="P1379" s="274" t="n">
        <f aca="true">SUM(INDIRECT(CONCATENATE(ADDRESS(ROW(P1343),COLUMN(P1343)),":",ADDRESS(ROW()-1,COLUMN()))))</f>
        <v>0</v>
      </c>
      <c r="Q1379" s="274" t="n">
        <f aca="true">SUM(INDIRECT(CONCATENATE(ADDRESS(ROW(Q1343),COLUMN(Q1343)),":",ADDRESS(ROW()-1,COLUMN()))))</f>
        <v>0</v>
      </c>
      <c r="R1379" s="274" t="n">
        <f aca="true">SUM(INDIRECT(CONCATENATE(ADDRESS(ROW(R1343),COLUMN(R1343)),":",ADDRESS(ROW()-1,COLUMN()))))</f>
        <v>0</v>
      </c>
      <c r="S1379" s="274" t="n">
        <f aca="true">SUM(INDIRECT(CONCATENATE(ADDRESS(ROW(S1343),COLUMN(S1343)),":",ADDRESS(ROW()-1,COLUMN()))))</f>
        <v>0</v>
      </c>
      <c r="T1379" s="175"/>
      <c r="U1379" s="274" t="n">
        <f aca="true">SUM(INDIRECT(CONCATENATE(ADDRESS(ROW(U1343),COLUMN(U1343)),":",ADDRESS(ROW()-1,COLUMN()))))</f>
        <v>0</v>
      </c>
      <c r="V1379" s="274" t="n">
        <f aca="true">SUM(INDIRECT(CONCATENATE(ADDRESS(ROW(V1343),COLUMN(V1343)),":",ADDRESS(ROW()-1,COLUMN()))))</f>
        <v>0</v>
      </c>
      <c r="W1379" s="274" t="n">
        <f aca="true">SUM(INDIRECT(CONCATENATE(ADDRESS(ROW(W1343),COLUMN(W1343)),":",ADDRESS(ROW()-1,COLUMN()))))</f>
        <v>0</v>
      </c>
      <c r="X1379" s="274" t="n">
        <f aca="true">SUM(INDIRECT(CONCATENATE(ADDRESS(ROW(X1343),COLUMN(X1343)),":",ADDRESS(ROW()-1,COLUMN()))))</f>
        <v>0</v>
      </c>
      <c r="Y1379" s="274" t="n">
        <f aca="true">SUM(INDIRECT(CONCATENATE(ADDRESS(ROW(Y1343),COLUMN(Y1343)),":",ADDRESS(ROW()-1,COLUMN()))))</f>
        <v>0</v>
      </c>
      <c r="Z1379" s="274" t="n">
        <f aca="true">SUM(INDIRECT(CONCATENATE(ADDRESS(ROW(Z1343),COLUMN(Z1343)),":",ADDRESS(ROW()-1,COLUMN()))))</f>
        <v>0</v>
      </c>
      <c r="AE1379" s="0" t="n">
        <f aca="false">D1379*F1379*10000*-1</f>
        <v>-0</v>
      </c>
      <c r="AF1379" s="0" t="n">
        <f aca="false">I1379*K1379*10000*-1</f>
        <v>-0</v>
      </c>
      <c r="AG1379" s="0" t="n">
        <f aca="false">AE1379+AF1379</f>
        <v>-0</v>
      </c>
    </row>
    <row r="1380" customFormat="false" ht="12.75" hidden="false" customHeight="false" outlineLevel="0" collapsed="false">
      <c r="AE1380" s="0" t="n">
        <f aca="false">D1380*F1380*10000*-1</f>
        <v>-0</v>
      </c>
      <c r="AF1380" s="0" t="n">
        <f aca="false">I1380*K1380*10000*-1</f>
        <v>-0</v>
      </c>
      <c r="AG1380" s="0" t="n">
        <f aca="false">AE1380+AF1380</f>
        <v>-0</v>
      </c>
    </row>
    <row r="1381" customFormat="false" ht="12.75" hidden="false" customHeight="false" outlineLevel="0" collapsed="false">
      <c r="C1381" s="264" t="n">
        <f aca="false">EOMONTH(C1343,0)+1</f>
        <v>38322</v>
      </c>
      <c r="D1381" s="265"/>
      <c r="E1381" s="266"/>
      <c r="F1381" s="266"/>
      <c r="G1381" s="267"/>
      <c r="I1381" s="265"/>
      <c r="J1381" s="266"/>
      <c r="K1381" s="266"/>
      <c r="L1381" s="268"/>
      <c r="M1381" s="247" t="n">
        <v>0</v>
      </c>
      <c r="N1381" s="175" t="str">
        <f aca="true">IF(D1381="","",xEURO(OFFSET(C1381,-M1381+1,0),E1381,OFFSET(C1381,-M1381+2,0),OFFSET(C1381,-M1381+2,0),OFFSET(C1381,-M1381+3,0)+AB1381,OFFSET(C1381,-M1381+4,0),0,1)*D1381)</f>
        <v/>
      </c>
      <c r="O1381" s="235" t="str">
        <f aca="true">IF(D1381="","",xEURO(OFFSET(C1381,-M1381+1,0),E1381,OFFSET(C1381,-M1381+2,0),OFFSET(C1381,-M1381+2,0),OFFSET(C1381,-M1381+3,0)+AB1381,OFFSET(C1381,-M1381+4,0),0,0))</f>
        <v/>
      </c>
      <c r="P1381" s="175" t="str">
        <f aca="false">IF(D1381="","",(O1381-F1381)*D1381*10)</f>
        <v/>
      </c>
      <c r="Q1381" s="175" t="str">
        <f aca="true">IF(D1381="","",xEURO(OFFSET(C1381,-M1381+1,0),E1381,OFFSET(C1381,-M1381+2,0),OFFSET(C1381,-M1381+2,0),OFFSET(C1381,-M1381+3,0)+AB1381,OFFSET(C1381,-M1381+4,0),0,2)/10*D1381)</f>
        <v/>
      </c>
      <c r="R1381" s="248" t="str">
        <f aca="true">IF(D1381="","",xEURO(OFFSET(C1381,-M1381+1,0),E1381,OFFSET(C1381,-M1381+2,0),OFFSET(C1381,-M1381+2,0),OFFSET(C1381,-M1381+3,0)+AB1381,OFFSET(C1381,-M1381+4,0),0,3)/100*D1381*10000)</f>
        <v/>
      </c>
      <c r="S1381" s="248" t="str">
        <f aca="true">IF(D1381="","",xEURO(OFFSET(C1381,-M1381+1,0),E1381,OFFSET(C1381,-M1381+2,0),OFFSET(C1381,-M1381+2,0),OFFSET(C1381,-M1381+3,0)+AB1381,OFFSET(C1381,-M1381+4,0),0,5)/365.25*D1381*10000)</f>
        <v/>
      </c>
      <c r="U1381" s="175" t="str">
        <f aca="true">IF(I1381="","",xEURO(OFFSET(C1381,-M1381+1,0),J1381,OFFSET(C1381,-M1381+2,0),OFFSET(C1381,-M1381+2,0),OFFSET(C1381,-M1381+3,0)+AC1381,OFFSET(C1381,-M1381+4,0),1,1)*I1381)</f>
        <v/>
      </c>
      <c r="V1381" s="235" t="str">
        <f aca="true">IF(I1381="","",xEURO(OFFSET(C1381,-M1381+1,0),J1381,OFFSET(C1381,-M1381+2,0),OFFSET(C1381,-M1381+2,0),OFFSET(C1381,-M1381+3,0)+AC1381,OFFSET(C1381,-M1381+4,0),1,0))</f>
        <v/>
      </c>
      <c r="W1381" s="175" t="str">
        <f aca="false">IF(I1381="","",(V1381-K1381)*I1381*10)</f>
        <v/>
      </c>
      <c r="X1381" s="175" t="str">
        <f aca="true">IF(I1381="","",xEURO(OFFSET(C1381,-M1381+1,0),J1381,OFFSET(C1381,-M1381+2,0),OFFSET(C1381,-M1381+2,0),OFFSET(C1381,-M1381+3,0)+AC1381,OFFSET(C1381,-M1381+4,0),1,2)/10*I1381)</f>
        <v/>
      </c>
      <c r="Y1381" s="248" t="str">
        <f aca="true">IF(I1381="","",xEURO(OFFSET(C1381,-M1381+1,0),J1381,OFFSET(C1381,-M1381+2,0),OFFSET(C1381,-M1381+2,0),OFFSET(C1381,-M1381+3,0)+AC1381,OFFSET(C1381,-M1381+4,0),1,3)/100*I1381*10000)</f>
        <v/>
      </c>
      <c r="Z1381" s="248" t="str">
        <f aca="true">IF(I1381="","",xEURO(OFFSET(C1381,-M1381+1,0),J1381,OFFSET(C1381,-M1381+2,0),OFFSET(C1381,-M1381+2,0),OFFSET(C1381,-M1381+3,0)+AC1381,OFFSET(C1381,-M1381+4,0),1,5)/365.25*I1381*10000)</f>
        <v/>
      </c>
      <c r="AB1381" s="249" t="str">
        <f aca="true">IF(D1381="","",xCalcSkew(OFFSET(C1381,-M1381,0),E1381-OFFSET(C1381,-M1381+1,0),b)/100)</f>
        <v/>
      </c>
      <c r="AC1381" s="249" t="str">
        <f aca="true">IF(I1381="","",xCalcSkew(OFFSET(C1381,-M1381,0),J1381-OFFSET(C1381,-M1381+1,0),b)/100)</f>
        <v/>
      </c>
      <c r="AE1381" s="0" t="n">
        <f aca="false">D1381*F1381*10000*-1</f>
        <v>-0</v>
      </c>
      <c r="AF1381" s="0" t="n">
        <f aca="false">I1381*K1381*10000*-1</f>
        <v>-0</v>
      </c>
      <c r="AG1381" s="0" t="n">
        <f aca="false">AE1381+AF1381</f>
        <v>-0</v>
      </c>
    </row>
    <row r="1382" customFormat="false" ht="12.75" hidden="false" customHeight="false" outlineLevel="0" collapsed="false">
      <c r="C1382" s="269" t="n">
        <f aca="false">INDEX(Inputs!$1:$65536,MATCH(C1381,Inputs!C:C,0),5)</f>
        <v>3.983</v>
      </c>
      <c r="D1382" s="265"/>
      <c r="E1382" s="266"/>
      <c r="F1382" s="266"/>
      <c r="G1382" s="267"/>
      <c r="I1382" s="265"/>
      <c r="J1382" s="266"/>
      <c r="K1382" s="266"/>
      <c r="L1382" s="268"/>
      <c r="M1382" s="247" t="n">
        <f aca="false">M1381+1</f>
        <v>1</v>
      </c>
      <c r="N1382" s="175" t="str">
        <f aca="true">IF(D1382="","",xEURO(OFFSET(C1382,-M1382+1,0),E1382,OFFSET(C1382,-M1382+2,0),OFFSET(C1382,-M1382+2,0),OFFSET(C1382,-M1382+3,0)+AB1382,OFFSET(C1382,-M1382+4,0),0,1)*D1382)</f>
        <v/>
      </c>
      <c r="O1382" s="235" t="str">
        <f aca="true">IF(D1382="","",xEURO(OFFSET(C1382,-M1382+1,0),E1382,OFFSET(C1382,-M1382+2,0),OFFSET(C1382,-M1382+2,0),OFFSET(C1382,-M1382+3,0)+AB1382,OFFSET(C1382,-M1382+4,0),0,0))</f>
        <v/>
      </c>
      <c r="P1382" s="175" t="str">
        <f aca="false">IF(D1382="","",(O1382-F1382)*D1382*10)</f>
        <v/>
      </c>
      <c r="Q1382" s="175" t="str">
        <f aca="true">IF(D1382="","",xEURO(OFFSET(C1382,-M1382+1,0),E1382,OFFSET(C1382,-M1382+2,0),OFFSET(C1382,-M1382+2,0),OFFSET(C1382,-M1382+3,0)+AB1382,OFFSET(C1382,-M1382+4,0),0,2)/10*D1382)</f>
        <v/>
      </c>
      <c r="R1382" s="248" t="str">
        <f aca="true">IF(D1382="","",xEURO(OFFSET(C1382,-M1382+1,0),E1382,OFFSET(C1382,-M1382+2,0),OFFSET(C1382,-M1382+2,0),OFFSET(C1382,-M1382+3,0)+AB1382,OFFSET(C1382,-M1382+4,0),0,3)/100*D1382*10000)</f>
        <v/>
      </c>
      <c r="S1382" s="248" t="str">
        <f aca="true">IF(D1382="","",xEURO(OFFSET(C1382,-M1382+1,0),E1382,OFFSET(C1382,-M1382+2,0),OFFSET(C1382,-M1382+2,0),OFFSET(C1382,-M1382+3,0)+AB1382,OFFSET(C1382,-M1382+4,0),0,5)/365.25*D1382*10000)</f>
        <v/>
      </c>
      <c r="U1382" s="175" t="str">
        <f aca="true">IF(I1382="","",xEURO(OFFSET(C1382,-M1382+1,0),J1382,OFFSET(C1382,-M1382+2,0),OFFSET(C1382,-M1382+2,0),OFFSET(C1382,-M1382+3,0)+AC1382,OFFSET(C1382,-M1382+4,0),1,1)*I1382)</f>
        <v/>
      </c>
      <c r="V1382" s="235" t="str">
        <f aca="true">IF(I1382="","",xEURO(OFFSET(C1382,-M1382+1,0),J1382,OFFSET(C1382,-M1382+2,0),OFFSET(C1382,-M1382+2,0),OFFSET(C1382,-M1382+3,0)+AC1382,OFFSET(C1382,-M1382+4,0),1,0))</f>
        <v/>
      </c>
      <c r="W1382" s="175" t="str">
        <f aca="false">IF(I1382="","",(V1382-K1382)*I1382*10)</f>
        <v/>
      </c>
      <c r="X1382" s="175" t="str">
        <f aca="true">IF(I1382="","",xEURO(OFFSET(C1382,-M1382+1,0),J1382,OFFSET(C1382,-M1382+2,0),OFFSET(C1382,-M1382+2,0),OFFSET(C1382,-M1382+3,0)+AC1382,OFFSET(C1382,-M1382+4,0),1,2)/10*I1382)</f>
        <v/>
      </c>
      <c r="Y1382" s="248" t="str">
        <f aca="true">IF(I1382="","",xEURO(OFFSET(C1382,-M1382+1,0),J1382,OFFSET(C1382,-M1382+2,0),OFFSET(C1382,-M1382+2,0),OFFSET(C1382,-M1382+3,0)+AC1382,OFFSET(C1382,-M1382+4,0),1,3)/100*I1382*10000)</f>
        <v/>
      </c>
      <c r="Z1382" s="248" t="str">
        <f aca="true">IF(I1382="","",xEURO(OFFSET(C1382,-M1382+1,0),J1382,OFFSET(C1382,-M1382+2,0),OFFSET(C1382,-M1382+2,0),OFFSET(C1382,-M1382+3,0)+AC1382,OFFSET(C1382,-M1382+4,0),1,5)/365.25*I1382*10000)</f>
        <v/>
      </c>
      <c r="AB1382" s="249" t="str">
        <f aca="true">IF(D1382="","",xCalcSkew(OFFSET(C1382,-M1382,0),E1382-OFFSET(C1382,-M1382+1,0),b)/100)</f>
        <v/>
      </c>
      <c r="AC1382" s="249" t="str">
        <f aca="true">IF(I1382="","",xCalcSkew(OFFSET(C1382,-M1382,0),J1382-OFFSET(C1382,-M1382+1,0),b)/100)</f>
        <v/>
      </c>
      <c r="AE1382" s="0" t="n">
        <f aca="false">D1382*F1382*10000*-1</f>
        <v>-0</v>
      </c>
      <c r="AF1382" s="0" t="n">
        <f aca="false">I1382*K1382*10000*-1</f>
        <v>-0</v>
      </c>
      <c r="AG1382" s="0" t="n">
        <f aca="false">AE1382+AF1382</f>
        <v>-0</v>
      </c>
    </row>
    <row r="1383" customFormat="false" ht="12.75" hidden="false" customHeight="false" outlineLevel="0" collapsed="false">
      <c r="C1383" s="249" t="n">
        <f aca="false">INDEX(Inputs!$1:$65536,MATCH(C1381,Inputs!C:C,0),7)</f>
        <v>0.0408101500666032</v>
      </c>
      <c r="D1383" s="265"/>
      <c r="E1383" s="266"/>
      <c r="F1383" s="266"/>
      <c r="G1383" s="267"/>
      <c r="I1383" s="265"/>
      <c r="J1383" s="266"/>
      <c r="K1383" s="266"/>
      <c r="L1383" s="268"/>
      <c r="M1383" s="247" t="n">
        <f aca="false">M1382+1</f>
        <v>2</v>
      </c>
      <c r="N1383" s="175" t="str">
        <f aca="true">IF(D1383="","",xEURO(OFFSET(C1383,-M1383+1,0),E1383,OFFSET(C1383,-M1383+2,0),OFFSET(C1383,-M1383+2,0),OFFSET(C1383,-M1383+3,0)+AB1383,OFFSET(C1383,-M1383+4,0),0,1)*D1383)</f>
        <v/>
      </c>
      <c r="O1383" s="235" t="str">
        <f aca="true">IF(D1383="","",xEURO(OFFSET(C1383,-M1383+1,0),E1383,OFFSET(C1383,-M1383+2,0),OFFSET(C1383,-M1383+2,0),OFFSET(C1383,-M1383+3,0)+AB1383,OFFSET(C1383,-M1383+4,0),0,0))</f>
        <v/>
      </c>
      <c r="P1383" s="175" t="str">
        <f aca="false">IF(D1383="","",(O1383-F1383)*D1383*10)</f>
        <v/>
      </c>
      <c r="Q1383" s="175" t="str">
        <f aca="true">IF(D1383="","",xEURO(OFFSET(C1383,-M1383+1,0),E1383,OFFSET(C1383,-M1383+2,0),OFFSET(C1383,-M1383+2,0),OFFSET(C1383,-M1383+3,0)+AB1383,OFFSET(C1383,-M1383+4,0),0,2)/10*D1383)</f>
        <v/>
      </c>
      <c r="R1383" s="248" t="str">
        <f aca="true">IF(D1383="","",xEURO(OFFSET(C1383,-M1383+1,0),E1383,OFFSET(C1383,-M1383+2,0),OFFSET(C1383,-M1383+2,0),OFFSET(C1383,-M1383+3,0)+AB1383,OFFSET(C1383,-M1383+4,0),0,3)/100*D1383*10000)</f>
        <v/>
      </c>
      <c r="S1383" s="248" t="str">
        <f aca="true">IF(D1383="","",xEURO(OFFSET(C1383,-M1383+1,0),E1383,OFFSET(C1383,-M1383+2,0),OFFSET(C1383,-M1383+2,0),OFFSET(C1383,-M1383+3,0)+AB1383,OFFSET(C1383,-M1383+4,0),0,5)/365.25*D1383*10000)</f>
        <v/>
      </c>
      <c r="U1383" s="175" t="str">
        <f aca="true">IF(I1383="","",xEURO(OFFSET(C1383,-M1383+1,0),J1383,OFFSET(C1383,-M1383+2,0),OFFSET(C1383,-M1383+2,0),OFFSET(C1383,-M1383+3,0)+AC1383,OFFSET(C1383,-M1383+4,0),1,1)*I1383)</f>
        <v/>
      </c>
      <c r="V1383" s="235" t="str">
        <f aca="true">IF(I1383="","",xEURO(OFFSET(C1383,-M1383+1,0),J1383,OFFSET(C1383,-M1383+2,0),OFFSET(C1383,-M1383+2,0),OFFSET(C1383,-M1383+3,0)+AC1383,OFFSET(C1383,-M1383+4,0),1,0))</f>
        <v/>
      </c>
      <c r="W1383" s="175" t="str">
        <f aca="false">IF(I1383="","",(V1383-K1383)*I1383*10)</f>
        <v/>
      </c>
      <c r="X1383" s="175" t="str">
        <f aca="true">IF(I1383="","",xEURO(OFFSET(C1383,-M1383+1,0),J1383,OFFSET(C1383,-M1383+2,0),OFFSET(C1383,-M1383+2,0),OFFSET(C1383,-M1383+3,0)+AC1383,OFFSET(C1383,-M1383+4,0),1,2)/10*I1383)</f>
        <v/>
      </c>
      <c r="Y1383" s="248" t="str">
        <f aca="true">IF(I1383="","",xEURO(OFFSET(C1383,-M1383+1,0),J1383,OFFSET(C1383,-M1383+2,0),OFFSET(C1383,-M1383+2,0),OFFSET(C1383,-M1383+3,0)+AC1383,OFFSET(C1383,-M1383+4,0),1,3)/100*I1383*10000)</f>
        <v/>
      </c>
      <c r="Z1383" s="248" t="str">
        <f aca="true">IF(I1383="","",xEURO(OFFSET(C1383,-M1383+1,0),J1383,OFFSET(C1383,-M1383+2,0),OFFSET(C1383,-M1383+2,0),OFFSET(C1383,-M1383+3,0)+AC1383,OFFSET(C1383,-M1383+4,0),1,5)/365.25*I1383*10000)</f>
        <v/>
      </c>
      <c r="AB1383" s="249" t="str">
        <f aca="true">IF(D1383="","",xCalcSkew(OFFSET(C1383,-M1383,0),E1383-OFFSET(C1383,-M1383+1,0),b)/100)</f>
        <v/>
      </c>
      <c r="AC1383" s="249" t="str">
        <f aca="true">IF(I1383="","",xCalcSkew(OFFSET(C1383,-M1383,0),J1383-OFFSET(C1383,-M1383+1,0),b)/100)</f>
        <v/>
      </c>
      <c r="AE1383" s="0" t="n">
        <f aca="false">D1383*F1383*10000*-1</f>
        <v>-0</v>
      </c>
      <c r="AF1383" s="0" t="n">
        <f aca="false">I1383*K1383*10000*-1</f>
        <v>-0</v>
      </c>
      <c r="AG1383" s="0" t="n">
        <f aca="false">AE1383+AF1383</f>
        <v>-0</v>
      </c>
    </row>
    <row r="1384" customFormat="false" ht="12.75" hidden="false" customHeight="false" outlineLevel="0" collapsed="false">
      <c r="C1384" s="270" t="n">
        <f aca="false">INDEX(Inputs!$1:$65536,MATCH(C1381,Inputs!C:C,0),6)</f>
        <v>0.3175</v>
      </c>
      <c r="D1384" s="265"/>
      <c r="E1384" s="266"/>
      <c r="F1384" s="266"/>
      <c r="G1384" s="267"/>
      <c r="I1384" s="265"/>
      <c r="J1384" s="266"/>
      <c r="K1384" s="266"/>
      <c r="L1384" s="268"/>
      <c r="M1384" s="247" t="n">
        <f aca="false">M1383+1</f>
        <v>3</v>
      </c>
      <c r="N1384" s="175" t="str">
        <f aca="true">IF(D1384="","",xEURO(OFFSET(C1384,-M1384+1,0),E1384,OFFSET(C1384,-M1384+2,0),OFFSET(C1384,-M1384+2,0),OFFSET(C1384,-M1384+3,0)+AB1384,OFFSET(C1384,-M1384+4,0),0,1)*D1384)</f>
        <v/>
      </c>
      <c r="O1384" s="235" t="str">
        <f aca="true">IF(D1384="","",xEURO(OFFSET(C1384,-M1384+1,0),E1384,OFFSET(C1384,-M1384+2,0),OFFSET(C1384,-M1384+2,0),OFFSET(C1384,-M1384+3,0)+AB1384,OFFSET(C1384,-M1384+4,0),0,0))</f>
        <v/>
      </c>
      <c r="P1384" s="175" t="str">
        <f aca="false">IF(D1384="","",(O1384-F1384)*D1384*10)</f>
        <v/>
      </c>
      <c r="Q1384" s="175" t="str">
        <f aca="true">IF(D1384="","",xEURO(OFFSET(C1384,-M1384+1,0),E1384,OFFSET(C1384,-M1384+2,0),OFFSET(C1384,-M1384+2,0),OFFSET(C1384,-M1384+3,0)+AB1384,OFFSET(C1384,-M1384+4,0),0,2)/10*D1384)</f>
        <v/>
      </c>
      <c r="R1384" s="248" t="str">
        <f aca="true">IF(D1384="","",xEURO(OFFSET(C1384,-M1384+1,0),E1384,OFFSET(C1384,-M1384+2,0),OFFSET(C1384,-M1384+2,0),OFFSET(C1384,-M1384+3,0)+AB1384,OFFSET(C1384,-M1384+4,0),0,3)/100*D1384*10000)</f>
        <v/>
      </c>
      <c r="S1384" s="248" t="str">
        <f aca="true">IF(D1384="","",xEURO(OFFSET(C1384,-M1384+1,0),E1384,OFFSET(C1384,-M1384+2,0),OFFSET(C1384,-M1384+2,0),OFFSET(C1384,-M1384+3,0)+AB1384,OFFSET(C1384,-M1384+4,0),0,5)/365.25*D1384*10000)</f>
        <v/>
      </c>
      <c r="U1384" s="175" t="str">
        <f aca="true">IF(I1384="","",xEURO(OFFSET(C1384,-M1384+1,0),J1384,OFFSET(C1384,-M1384+2,0),OFFSET(C1384,-M1384+2,0),OFFSET(C1384,-M1384+3,0)+AC1384,OFFSET(C1384,-M1384+4,0),1,1)*I1384)</f>
        <v/>
      </c>
      <c r="V1384" s="235" t="str">
        <f aca="true">IF(I1384="","",xEURO(OFFSET(C1384,-M1384+1,0),J1384,OFFSET(C1384,-M1384+2,0),OFFSET(C1384,-M1384+2,0),OFFSET(C1384,-M1384+3,0)+AC1384,OFFSET(C1384,-M1384+4,0),1,0))</f>
        <v/>
      </c>
      <c r="W1384" s="175" t="str">
        <f aca="false">IF(I1384="","",(V1384-K1384)*I1384*10)</f>
        <v/>
      </c>
      <c r="X1384" s="175" t="str">
        <f aca="true">IF(I1384="","",xEURO(OFFSET(C1384,-M1384+1,0),J1384,OFFSET(C1384,-M1384+2,0),OFFSET(C1384,-M1384+2,0),OFFSET(C1384,-M1384+3,0)+AC1384,OFFSET(C1384,-M1384+4,0),1,2)/10*I1384)</f>
        <v/>
      </c>
      <c r="Y1384" s="248" t="str">
        <f aca="true">IF(I1384="","",xEURO(OFFSET(C1384,-M1384+1,0),J1384,OFFSET(C1384,-M1384+2,0),OFFSET(C1384,-M1384+2,0),OFFSET(C1384,-M1384+3,0)+AC1384,OFFSET(C1384,-M1384+4,0),1,3)/100*I1384*10000)</f>
        <v/>
      </c>
      <c r="Z1384" s="248" t="str">
        <f aca="true">IF(I1384="","",xEURO(OFFSET(C1384,-M1384+1,0),J1384,OFFSET(C1384,-M1384+2,0),OFFSET(C1384,-M1384+2,0),OFFSET(C1384,-M1384+3,0)+AC1384,OFFSET(C1384,-M1384+4,0),1,5)/365.25*I1384*10000)</f>
        <v/>
      </c>
      <c r="AB1384" s="249" t="str">
        <f aca="true">IF(D1384="","",xCalcSkew(OFFSET(C1384,-M1384,0),E1384-OFFSET(C1384,-M1384+1,0),b)/100)</f>
        <v/>
      </c>
      <c r="AC1384" s="249" t="str">
        <f aca="true">IF(I1384="","",xCalcSkew(OFFSET(C1384,-M1384,0),J1384-OFFSET(C1384,-M1384+1,0),b)/100)</f>
        <v/>
      </c>
      <c r="AE1384" s="0" t="n">
        <f aca="false">D1384*F1384*10000*-1</f>
        <v>-0</v>
      </c>
      <c r="AF1384" s="0" t="n">
        <f aca="false">I1384*K1384*10000*-1</f>
        <v>-0</v>
      </c>
      <c r="AG1384" s="0" t="n">
        <f aca="false">AE1384+AF1384</f>
        <v>-0</v>
      </c>
    </row>
    <row r="1385" customFormat="false" ht="12.75" hidden="false" customHeight="false" outlineLevel="0" collapsed="false">
      <c r="C1385" s="271" t="n">
        <f aca="false">INDEX(Inputs!$1:$65536,MATCH(C1381,Inputs!C:C,0),9)</f>
        <v>1104</v>
      </c>
      <c r="D1385" s="265"/>
      <c r="E1385" s="266"/>
      <c r="F1385" s="266"/>
      <c r="G1385" s="267"/>
      <c r="I1385" s="265"/>
      <c r="J1385" s="266"/>
      <c r="K1385" s="266"/>
      <c r="L1385" s="268"/>
      <c r="M1385" s="247" t="n">
        <f aca="false">M1384+1</f>
        <v>4</v>
      </c>
      <c r="N1385" s="175" t="str">
        <f aca="true">IF(D1385="","",xEURO(OFFSET(C1385,-M1385+1,0),E1385,OFFSET(C1385,-M1385+2,0),OFFSET(C1385,-M1385+2,0),OFFSET(C1385,-M1385+3,0)+AB1385,OFFSET(C1385,-M1385+4,0),0,1)*D1385)</f>
        <v/>
      </c>
      <c r="O1385" s="235" t="str">
        <f aca="true">IF(D1385="","",xEURO(OFFSET(C1385,-M1385+1,0),E1385,OFFSET(C1385,-M1385+2,0),OFFSET(C1385,-M1385+2,0),OFFSET(C1385,-M1385+3,0)+AB1385,OFFSET(C1385,-M1385+4,0),0,0))</f>
        <v/>
      </c>
      <c r="P1385" s="175" t="str">
        <f aca="false">IF(D1385="","",(O1385-F1385)*D1385*10)</f>
        <v/>
      </c>
      <c r="Q1385" s="175" t="str">
        <f aca="true">IF(D1385="","",xEURO(OFFSET(C1385,-M1385+1,0),E1385,OFFSET(C1385,-M1385+2,0),OFFSET(C1385,-M1385+2,0),OFFSET(C1385,-M1385+3,0)+AB1385,OFFSET(C1385,-M1385+4,0),0,2)/10*D1385)</f>
        <v/>
      </c>
      <c r="R1385" s="248" t="str">
        <f aca="true">IF(D1385="","",xEURO(OFFSET(C1385,-M1385+1,0),E1385,OFFSET(C1385,-M1385+2,0),OFFSET(C1385,-M1385+2,0),OFFSET(C1385,-M1385+3,0)+AB1385,OFFSET(C1385,-M1385+4,0),0,3)/100*D1385*10000)</f>
        <v/>
      </c>
      <c r="S1385" s="248" t="str">
        <f aca="true">IF(D1385="","",xEURO(OFFSET(C1385,-M1385+1,0),E1385,OFFSET(C1385,-M1385+2,0),OFFSET(C1385,-M1385+2,0),OFFSET(C1385,-M1385+3,0)+AB1385,OFFSET(C1385,-M1385+4,0),0,5)/365.25*D1385*10000)</f>
        <v/>
      </c>
      <c r="U1385" s="175" t="str">
        <f aca="true">IF(I1385="","",xEURO(OFFSET(C1385,-M1385+1,0),J1385,OFFSET(C1385,-M1385+2,0),OFFSET(C1385,-M1385+2,0),OFFSET(C1385,-M1385+3,0)+AC1385,OFFSET(C1385,-M1385+4,0),1,1)*I1385)</f>
        <v/>
      </c>
      <c r="V1385" s="235" t="str">
        <f aca="true">IF(I1385="","",xEURO(OFFSET(C1385,-M1385+1,0),J1385,OFFSET(C1385,-M1385+2,0),OFFSET(C1385,-M1385+2,0),OFFSET(C1385,-M1385+3,0)+AC1385,OFFSET(C1385,-M1385+4,0),1,0))</f>
        <v/>
      </c>
      <c r="W1385" s="175" t="str">
        <f aca="false">IF(I1385="","",(V1385-K1385)*I1385*10)</f>
        <v/>
      </c>
      <c r="X1385" s="175" t="str">
        <f aca="true">IF(I1385="","",xEURO(OFFSET(C1385,-M1385+1,0),J1385,OFFSET(C1385,-M1385+2,0),OFFSET(C1385,-M1385+2,0),OFFSET(C1385,-M1385+3,0)+AC1385,OFFSET(C1385,-M1385+4,0),1,2)/10*I1385)</f>
        <v/>
      </c>
      <c r="Y1385" s="248" t="str">
        <f aca="true">IF(I1385="","",xEURO(OFFSET(C1385,-M1385+1,0),J1385,OFFSET(C1385,-M1385+2,0),OFFSET(C1385,-M1385+2,0),OFFSET(C1385,-M1385+3,0)+AC1385,OFFSET(C1385,-M1385+4,0),1,3)/100*I1385*10000)</f>
        <v/>
      </c>
      <c r="Z1385" s="248" t="str">
        <f aca="true">IF(I1385="","",xEURO(OFFSET(C1385,-M1385+1,0),J1385,OFFSET(C1385,-M1385+2,0),OFFSET(C1385,-M1385+2,0),OFFSET(C1385,-M1385+3,0)+AC1385,OFFSET(C1385,-M1385+4,0),1,5)/365.25*I1385*10000)</f>
        <v/>
      </c>
      <c r="AB1385" s="249" t="str">
        <f aca="true">IF(D1385="","",xCalcSkew(OFFSET(C1385,-M1385,0),E1385-OFFSET(C1385,-M1385+1,0),b)/100)</f>
        <v/>
      </c>
      <c r="AC1385" s="249" t="str">
        <f aca="true">IF(I1385="","",xCalcSkew(OFFSET(C1385,-M1385,0),J1385-OFFSET(C1385,-M1385+1,0),b)/100)</f>
        <v/>
      </c>
      <c r="AE1385" s="0" t="n">
        <f aca="false">D1385*F1385*10000*-1</f>
        <v>-0</v>
      </c>
      <c r="AF1385" s="0" t="n">
        <f aca="false">I1385*K1385*10000*-1</f>
        <v>-0</v>
      </c>
      <c r="AG1385" s="0" t="n">
        <f aca="false">AE1385+AF1385</f>
        <v>-0</v>
      </c>
    </row>
    <row r="1386" customFormat="false" ht="12.75" hidden="false" customHeight="false" outlineLevel="0" collapsed="false">
      <c r="C1386" s="272" t="n">
        <f aca="false">D1417+I1417</f>
        <v>0</v>
      </c>
      <c r="D1386" s="265"/>
      <c r="E1386" s="266"/>
      <c r="F1386" s="266"/>
      <c r="G1386" s="267"/>
      <c r="I1386" s="265"/>
      <c r="J1386" s="266"/>
      <c r="K1386" s="266"/>
      <c r="L1386" s="268"/>
      <c r="M1386" s="247" t="n">
        <f aca="false">M1385+1</f>
        <v>5</v>
      </c>
      <c r="N1386" s="175" t="str">
        <f aca="true">IF(D1386="","",xEURO(OFFSET(C1386,-M1386+1,0),E1386,OFFSET(C1386,-M1386+2,0),OFFSET(C1386,-M1386+2,0),OFFSET(C1386,-M1386+3,0)+AB1386,OFFSET(C1386,-M1386+4,0),0,1)*D1386)</f>
        <v/>
      </c>
      <c r="O1386" s="235" t="str">
        <f aca="true">IF(D1386="","",xEURO(OFFSET(C1386,-M1386+1,0),E1386,OFFSET(C1386,-M1386+2,0),OFFSET(C1386,-M1386+2,0),OFFSET(C1386,-M1386+3,0)+AB1386,OFFSET(C1386,-M1386+4,0),0,0))</f>
        <v/>
      </c>
      <c r="P1386" s="175" t="str">
        <f aca="false">IF(D1386="","",(O1386-F1386)*D1386*10)</f>
        <v/>
      </c>
      <c r="Q1386" s="175" t="str">
        <f aca="true">IF(D1386="","",xEURO(OFFSET(C1386,-M1386+1,0),E1386,OFFSET(C1386,-M1386+2,0),OFFSET(C1386,-M1386+2,0),OFFSET(C1386,-M1386+3,0)+AB1386,OFFSET(C1386,-M1386+4,0),0,2)/10*D1386)</f>
        <v/>
      </c>
      <c r="R1386" s="248" t="str">
        <f aca="true">IF(D1386="","",xEURO(OFFSET(C1386,-M1386+1,0),E1386,OFFSET(C1386,-M1386+2,0),OFFSET(C1386,-M1386+2,0),OFFSET(C1386,-M1386+3,0)+AB1386,OFFSET(C1386,-M1386+4,0),0,3)/100*D1386*10000)</f>
        <v/>
      </c>
      <c r="S1386" s="248" t="str">
        <f aca="true">IF(D1386="","",xEURO(OFFSET(C1386,-M1386+1,0),E1386,OFFSET(C1386,-M1386+2,0),OFFSET(C1386,-M1386+2,0),OFFSET(C1386,-M1386+3,0)+AB1386,OFFSET(C1386,-M1386+4,0),0,5)/365.25*D1386*10000)</f>
        <v/>
      </c>
      <c r="U1386" s="175" t="str">
        <f aca="true">IF(I1386="","",xEURO(OFFSET(C1386,-M1386+1,0),J1386,OFFSET(C1386,-M1386+2,0),OFFSET(C1386,-M1386+2,0),OFFSET(C1386,-M1386+3,0)+AC1386,OFFSET(C1386,-M1386+4,0),1,1)*I1386)</f>
        <v/>
      </c>
      <c r="V1386" s="235" t="str">
        <f aca="true">IF(I1386="","",xEURO(OFFSET(C1386,-M1386+1,0),J1386,OFFSET(C1386,-M1386+2,0),OFFSET(C1386,-M1386+2,0),OFFSET(C1386,-M1386+3,0)+AC1386,OFFSET(C1386,-M1386+4,0),1,0))</f>
        <v/>
      </c>
      <c r="W1386" s="175" t="str">
        <f aca="false">IF(I1386="","",(V1386-K1386)*I1386*10)</f>
        <v/>
      </c>
      <c r="X1386" s="175" t="str">
        <f aca="true">IF(I1386="","",xEURO(OFFSET(C1386,-M1386+1,0),J1386,OFFSET(C1386,-M1386+2,0),OFFSET(C1386,-M1386+2,0),OFFSET(C1386,-M1386+3,0)+AC1386,OFFSET(C1386,-M1386+4,0),1,2)/10*I1386)</f>
        <v/>
      </c>
      <c r="Y1386" s="248" t="str">
        <f aca="true">IF(I1386="","",xEURO(OFFSET(C1386,-M1386+1,0),J1386,OFFSET(C1386,-M1386+2,0),OFFSET(C1386,-M1386+2,0),OFFSET(C1386,-M1386+3,0)+AC1386,OFFSET(C1386,-M1386+4,0),1,3)/100*I1386*10000)</f>
        <v/>
      </c>
      <c r="Z1386" s="248" t="str">
        <f aca="true">IF(I1386="","",xEURO(OFFSET(C1386,-M1386+1,0),J1386,OFFSET(C1386,-M1386+2,0),OFFSET(C1386,-M1386+2,0),OFFSET(C1386,-M1386+3,0)+AC1386,OFFSET(C1386,-M1386+4,0),1,5)/365.25*I1386*10000)</f>
        <v/>
      </c>
      <c r="AB1386" s="249" t="str">
        <f aca="true">IF(D1386="","",xCalcSkew(OFFSET(C1386,-M1386,0),E1386-OFFSET(C1386,-M1386+1,0),b)/100)</f>
        <v/>
      </c>
      <c r="AC1386" s="249" t="str">
        <f aca="true">IF(I1386="","",xCalcSkew(OFFSET(C1386,-M1386,0),J1386-OFFSET(C1386,-M1386+1,0),b)/100)</f>
        <v/>
      </c>
      <c r="AE1386" s="0" t="n">
        <f aca="false">D1386*F1386*10000*-1</f>
        <v>-0</v>
      </c>
      <c r="AF1386" s="0" t="n">
        <f aca="false">I1386*K1386*10000*-1</f>
        <v>-0</v>
      </c>
      <c r="AG1386" s="0" t="n">
        <f aca="false">AE1386+AF1386</f>
        <v>-0</v>
      </c>
    </row>
    <row r="1387" customFormat="false" ht="12.75" hidden="false" customHeight="false" outlineLevel="0" collapsed="false">
      <c r="C1387" s="272" t="n">
        <f aca="false">N1417+U1417</f>
        <v>0</v>
      </c>
      <c r="D1387" s="265"/>
      <c r="E1387" s="266"/>
      <c r="F1387" s="266"/>
      <c r="G1387" s="267"/>
      <c r="I1387" s="265"/>
      <c r="J1387" s="266"/>
      <c r="K1387" s="266"/>
      <c r="L1387" s="268"/>
      <c r="M1387" s="247" t="n">
        <f aca="false">M1386+1</f>
        <v>6</v>
      </c>
      <c r="N1387" s="175" t="str">
        <f aca="true">IF(D1387="","",xEURO(OFFSET(C1387,-M1387+1,0),E1387,OFFSET(C1387,-M1387+2,0),OFFSET(C1387,-M1387+2,0),OFFSET(C1387,-M1387+3,0)+AB1387,OFFSET(C1387,-M1387+4,0),0,1)*D1387)</f>
        <v/>
      </c>
      <c r="O1387" s="235" t="str">
        <f aca="true">IF(D1387="","",xEURO(OFFSET(C1387,-M1387+1,0),E1387,OFFSET(C1387,-M1387+2,0),OFFSET(C1387,-M1387+2,0),OFFSET(C1387,-M1387+3,0)+AB1387,OFFSET(C1387,-M1387+4,0),0,0))</f>
        <v/>
      </c>
      <c r="P1387" s="175" t="str">
        <f aca="false">IF(D1387="","",(O1387-F1387)*D1387*10)</f>
        <v/>
      </c>
      <c r="Q1387" s="175" t="str">
        <f aca="true">IF(D1387="","",xEURO(OFFSET(C1387,-M1387+1,0),E1387,OFFSET(C1387,-M1387+2,0),OFFSET(C1387,-M1387+2,0),OFFSET(C1387,-M1387+3,0)+AB1387,OFFSET(C1387,-M1387+4,0),0,2)/10*D1387)</f>
        <v/>
      </c>
      <c r="R1387" s="248" t="str">
        <f aca="true">IF(D1387="","",xEURO(OFFSET(C1387,-M1387+1,0),E1387,OFFSET(C1387,-M1387+2,0),OFFSET(C1387,-M1387+2,0),OFFSET(C1387,-M1387+3,0)+AB1387,OFFSET(C1387,-M1387+4,0),0,3)/100*D1387*10000)</f>
        <v/>
      </c>
      <c r="S1387" s="248" t="str">
        <f aca="true">IF(D1387="","",xEURO(OFFSET(C1387,-M1387+1,0),E1387,OFFSET(C1387,-M1387+2,0),OFFSET(C1387,-M1387+2,0),OFFSET(C1387,-M1387+3,0)+AB1387,OFFSET(C1387,-M1387+4,0),0,5)/365.25*D1387*10000)</f>
        <v/>
      </c>
      <c r="U1387" s="175" t="str">
        <f aca="true">IF(I1387="","",xEURO(OFFSET(C1387,-M1387+1,0),J1387,OFFSET(C1387,-M1387+2,0),OFFSET(C1387,-M1387+2,0),OFFSET(C1387,-M1387+3,0)+AC1387,OFFSET(C1387,-M1387+4,0),1,1)*I1387)</f>
        <v/>
      </c>
      <c r="V1387" s="235" t="str">
        <f aca="true">IF(I1387="","",xEURO(OFFSET(C1387,-M1387+1,0),J1387,OFFSET(C1387,-M1387+2,0),OFFSET(C1387,-M1387+2,0),OFFSET(C1387,-M1387+3,0)+AC1387,OFFSET(C1387,-M1387+4,0),1,0))</f>
        <v/>
      </c>
      <c r="W1387" s="175" t="str">
        <f aca="false">IF(I1387="","",(V1387-K1387)*I1387*10)</f>
        <v/>
      </c>
      <c r="X1387" s="175" t="str">
        <f aca="true">IF(I1387="","",xEURO(OFFSET(C1387,-M1387+1,0),J1387,OFFSET(C1387,-M1387+2,0),OFFSET(C1387,-M1387+2,0),OFFSET(C1387,-M1387+3,0)+AC1387,OFFSET(C1387,-M1387+4,0),1,2)/10*I1387)</f>
        <v/>
      </c>
      <c r="Y1387" s="248" t="str">
        <f aca="true">IF(I1387="","",xEURO(OFFSET(C1387,-M1387+1,0),J1387,OFFSET(C1387,-M1387+2,0),OFFSET(C1387,-M1387+2,0),OFFSET(C1387,-M1387+3,0)+AC1387,OFFSET(C1387,-M1387+4,0),1,3)/100*I1387*10000)</f>
        <v/>
      </c>
      <c r="Z1387" s="248" t="str">
        <f aca="true">IF(I1387="","",xEURO(OFFSET(C1387,-M1387+1,0),J1387,OFFSET(C1387,-M1387+2,0),OFFSET(C1387,-M1387+2,0),OFFSET(C1387,-M1387+3,0)+AC1387,OFFSET(C1387,-M1387+4,0),1,5)/365.25*I1387*10000)</f>
        <v/>
      </c>
      <c r="AB1387" s="249" t="str">
        <f aca="true">IF(D1387="","",xCalcSkew(OFFSET(C1387,-M1387,0),E1387-OFFSET(C1387,-M1387+1,0),b)/100)</f>
        <v/>
      </c>
      <c r="AC1387" s="249" t="str">
        <f aca="true">IF(I1387="","",xCalcSkew(OFFSET(C1387,-M1387,0),J1387-OFFSET(C1387,-M1387+1,0),b)/100)</f>
        <v/>
      </c>
      <c r="AE1387" s="0" t="n">
        <f aca="false">D1387*F1387*10000*-1</f>
        <v>-0</v>
      </c>
      <c r="AF1387" s="0" t="n">
        <f aca="false">I1387*K1387*10000*-1</f>
        <v>-0</v>
      </c>
      <c r="AG1387" s="0" t="n">
        <f aca="false">AE1387+AF1387</f>
        <v>-0</v>
      </c>
    </row>
    <row r="1388" customFormat="false" ht="12.75" hidden="false" customHeight="false" outlineLevel="0" collapsed="false">
      <c r="C1388" s="273" t="n">
        <f aca="false">Q1417+X1417</f>
        <v>0</v>
      </c>
      <c r="D1388" s="265"/>
      <c r="E1388" s="266"/>
      <c r="F1388" s="266"/>
      <c r="G1388" s="267"/>
      <c r="I1388" s="265"/>
      <c r="J1388" s="266"/>
      <c r="K1388" s="266"/>
      <c r="L1388" s="268"/>
      <c r="M1388" s="247" t="n">
        <f aca="false">M1387+1</f>
        <v>7</v>
      </c>
      <c r="N1388" s="175" t="str">
        <f aca="true">IF(D1388="","",xEURO(OFFSET(C1388,-M1388+1,0),E1388,OFFSET(C1388,-M1388+2,0),OFFSET(C1388,-M1388+2,0),OFFSET(C1388,-M1388+3,0)+AB1388,OFFSET(C1388,-M1388+4,0),0,1)*D1388)</f>
        <v/>
      </c>
      <c r="O1388" s="235" t="str">
        <f aca="true">IF(D1388="","",xEURO(OFFSET(C1388,-M1388+1,0),E1388,OFFSET(C1388,-M1388+2,0),OFFSET(C1388,-M1388+2,0),OFFSET(C1388,-M1388+3,0)+AB1388,OFFSET(C1388,-M1388+4,0),0,0))</f>
        <v/>
      </c>
      <c r="P1388" s="175" t="str">
        <f aca="false">IF(D1388="","",(O1388-F1388)*D1388*10)</f>
        <v/>
      </c>
      <c r="Q1388" s="175" t="str">
        <f aca="true">IF(D1388="","",xEURO(OFFSET(C1388,-M1388+1,0),E1388,OFFSET(C1388,-M1388+2,0),OFFSET(C1388,-M1388+2,0),OFFSET(C1388,-M1388+3,0)+AB1388,OFFSET(C1388,-M1388+4,0),0,2)/10*D1388)</f>
        <v/>
      </c>
      <c r="R1388" s="248" t="str">
        <f aca="true">IF(D1388="","",xEURO(OFFSET(C1388,-M1388+1,0),E1388,OFFSET(C1388,-M1388+2,0),OFFSET(C1388,-M1388+2,0),OFFSET(C1388,-M1388+3,0)+AB1388,OFFSET(C1388,-M1388+4,0),0,3)/100*D1388*10000)</f>
        <v/>
      </c>
      <c r="S1388" s="248" t="str">
        <f aca="true">IF(D1388="","",xEURO(OFFSET(C1388,-M1388+1,0),E1388,OFFSET(C1388,-M1388+2,0),OFFSET(C1388,-M1388+2,0),OFFSET(C1388,-M1388+3,0)+AB1388,OFFSET(C1388,-M1388+4,0),0,5)/365.25*D1388*10000)</f>
        <v/>
      </c>
      <c r="U1388" s="175" t="str">
        <f aca="true">IF(I1388="","",xEURO(OFFSET(C1388,-M1388+1,0),J1388,OFFSET(C1388,-M1388+2,0),OFFSET(C1388,-M1388+2,0),OFFSET(C1388,-M1388+3,0)+AC1388,OFFSET(C1388,-M1388+4,0),1,1)*I1388)</f>
        <v/>
      </c>
      <c r="V1388" s="235" t="str">
        <f aca="true">IF(I1388="","",xEURO(OFFSET(C1388,-M1388+1,0),J1388,OFFSET(C1388,-M1388+2,0),OFFSET(C1388,-M1388+2,0),OFFSET(C1388,-M1388+3,0)+AC1388,OFFSET(C1388,-M1388+4,0),1,0))</f>
        <v/>
      </c>
      <c r="W1388" s="175" t="str">
        <f aca="false">IF(I1388="","",(V1388-K1388)*I1388*10)</f>
        <v/>
      </c>
      <c r="X1388" s="175" t="str">
        <f aca="true">IF(I1388="","",xEURO(OFFSET(C1388,-M1388+1,0),J1388,OFFSET(C1388,-M1388+2,0),OFFSET(C1388,-M1388+2,0),OFFSET(C1388,-M1388+3,0)+AC1388,OFFSET(C1388,-M1388+4,0),1,2)/10*I1388)</f>
        <v/>
      </c>
      <c r="Y1388" s="248" t="str">
        <f aca="true">IF(I1388="","",xEURO(OFFSET(C1388,-M1388+1,0),J1388,OFFSET(C1388,-M1388+2,0),OFFSET(C1388,-M1388+2,0),OFFSET(C1388,-M1388+3,0)+AC1388,OFFSET(C1388,-M1388+4,0),1,3)/100*I1388*10000)</f>
        <v/>
      </c>
      <c r="Z1388" s="248" t="str">
        <f aca="true">IF(I1388="","",xEURO(OFFSET(C1388,-M1388+1,0),J1388,OFFSET(C1388,-M1388+2,0),OFFSET(C1388,-M1388+2,0),OFFSET(C1388,-M1388+3,0)+AC1388,OFFSET(C1388,-M1388+4,0),1,5)/365.25*I1388*10000)</f>
        <v/>
      </c>
      <c r="AB1388" s="249" t="str">
        <f aca="true">IF(D1388="","",xCalcSkew(OFFSET(C1388,-M1388,0),E1388-OFFSET(C1388,-M1388+1,0),b)/100)</f>
        <v/>
      </c>
      <c r="AC1388" s="249" t="str">
        <f aca="true">IF(I1388="","",xCalcSkew(OFFSET(C1388,-M1388,0),J1388-OFFSET(C1388,-M1388+1,0),b)/100)</f>
        <v/>
      </c>
      <c r="AE1388" s="0" t="n">
        <f aca="false">D1388*F1388*10000*-1</f>
        <v>-0</v>
      </c>
      <c r="AF1388" s="0" t="n">
        <f aca="false">I1388*K1388*10000*-1</f>
        <v>-0</v>
      </c>
      <c r="AG1388" s="0" t="n">
        <f aca="false">AE1388+AF1388</f>
        <v>-0</v>
      </c>
    </row>
    <row r="1389" customFormat="false" ht="12.75" hidden="false" customHeight="false" outlineLevel="0" collapsed="false">
      <c r="C1389" s="272" t="n">
        <f aca="false">R1417+Y1417</f>
        <v>0</v>
      </c>
      <c r="D1389" s="265"/>
      <c r="E1389" s="266"/>
      <c r="F1389" s="266"/>
      <c r="G1389" s="267"/>
      <c r="I1389" s="265"/>
      <c r="J1389" s="266"/>
      <c r="K1389" s="266"/>
      <c r="L1389" s="268"/>
      <c r="M1389" s="247" t="n">
        <f aca="false">M1388+1</f>
        <v>8</v>
      </c>
      <c r="N1389" s="175" t="str">
        <f aca="true">IF(D1389="","",xEURO(OFFSET(C1389,-M1389+1,0),E1389,OFFSET(C1389,-M1389+2,0),OFFSET(C1389,-M1389+2,0),OFFSET(C1389,-M1389+3,0)+AB1389,OFFSET(C1389,-M1389+4,0),0,1)*D1389)</f>
        <v/>
      </c>
      <c r="O1389" s="235" t="str">
        <f aca="true">IF(D1389="","",xEURO(OFFSET(C1389,-M1389+1,0),E1389,OFFSET(C1389,-M1389+2,0),OFFSET(C1389,-M1389+2,0),OFFSET(C1389,-M1389+3,0)+AB1389,OFFSET(C1389,-M1389+4,0),0,0))</f>
        <v/>
      </c>
      <c r="P1389" s="175" t="str">
        <f aca="false">IF(D1389="","",(O1389-F1389)*D1389*10)</f>
        <v/>
      </c>
      <c r="Q1389" s="175" t="str">
        <f aca="true">IF(D1389="","",xEURO(OFFSET(C1389,-M1389+1,0),E1389,OFFSET(C1389,-M1389+2,0),OFFSET(C1389,-M1389+2,0),OFFSET(C1389,-M1389+3,0)+AB1389,OFFSET(C1389,-M1389+4,0),0,2)/10*D1389)</f>
        <v/>
      </c>
      <c r="R1389" s="248" t="str">
        <f aca="true">IF(D1389="","",xEURO(OFFSET(C1389,-M1389+1,0),E1389,OFFSET(C1389,-M1389+2,0),OFFSET(C1389,-M1389+2,0),OFFSET(C1389,-M1389+3,0)+AB1389,OFFSET(C1389,-M1389+4,0),0,3)/100*D1389*10000)</f>
        <v/>
      </c>
      <c r="S1389" s="248" t="str">
        <f aca="true">IF(D1389="","",xEURO(OFFSET(C1389,-M1389+1,0),E1389,OFFSET(C1389,-M1389+2,0),OFFSET(C1389,-M1389+2,0),OFFSET(C1389,-M1389+3,0)+AB1389,OFFSET(C1389,-M1389+4,0),0,5)/365.25*D1389*10000)</f>
        <v/>
      </c>
      <c r="U1389" s="175" t="str">
        <f aca="true">IF(I1389="","",xEURO(OFFSET(C1389,-M1389+1,0),J1389,OFFSET(C1389,-M1389+2,0),OFFSET(C1389,-M1389+2,0),OFFSET(C1389,-M1389+3,0)+AC1389,OFFSET(C1389,-M1389+4,0),1,1)*I1389)</f>
        <v/>
      </c>
      <c r="V1389" s="235" t="str">
        <f aca="true">IF(I1389="","",xEURO(OFFSET(C1389,-M1389+1,0),J1389,OFFSET(C1389,-M1389+2,0),OFFSET(C1389,-M1389+2,0),OFFSET(C1389,-M1389+3,0)+AC1389,OFFSET(C1389,-M1389+4,0),1,0))</f>
        <v/>
      </c>
      <c r="W1389" s="175" t="str">
        <f aca="false">IF(I1389="","",(V1389-K1389)*I1389*10)</f>
        <v/>
      </c>
      <c r="X1389" s="175" t="str">
        <f aca="true">IF(I1389="","",xEURO(OFFSET(C1389,-M1389+1,0),J1389,OFFSET(C1389,-M1389+2,0),OFFSET(C1389,-M1389+2,0),OFFSET(C1389,-M1389+3,0)+AC1389,OFFSET(C1389,-M1389+4,0),1,2)/10*I1389)</f>
        <v/>
      </c>
      <c r="Y1389" s="248" t="str">
        <f aca="true">IF(I1389="","",xEURO(OFFSET(C1389,-M1389+1,0),J1389,OFFSET(C1389,-M1389+2,0),OFFSET(C1389,-M1389+2,0),OFFSET(C1389,-M1389+3,0)+AC1389,OFFSET(C1389,-M1389+4,0),1,3)/100*I1389*10000)</f>
        <v/>
      </c>
      <c r="Z1389" s="248" t="str">
        <f aca="true">IF(I1389="","",xEURO(OFFSET(C1389,-M1389+1,0),J1389,OFFSET(C1389,-M1389+2,0),OFFSET(C1389,-M1389+2,0),OFFSET(C1389,-M1389+3,0)+AC1389,OFFSET(C1389,-M1389+4,0),1,5)/365.25*I1389*10000)</f>
        <v/>
      </c>
      <c r="AB1389" s="249" t="str">
        <f aca="true">IF(D1389="","",xCalcSkew(OFFSET(C1389,-M1389,0),E1389-OFFSET(C1389,-M1389+1,0),b)/100)</f>
        <v/>
      </c>
      <c r="AC1389" s="249" t="str">
        <f aca="true">IF(I1389="","",xCalcSkew(OFFSET(C1389,-M1389,0),J1389-OFFSET(C1389,-M1389+1,0),b)/100)</f>
        <v/>
      </c>
      <c r="AE1389" s="0" t="n">
        <f aca="false">D1389*F1389*10000*-1</f>
        <v>-0</v>
      </c>
      <c r="AF1389" s="0" t="n">
        <f aca="false">I1389*K1389*10000*-1</f>
        <v>-0</v>
      </c>
      <c r="AG1389" s="0" t="n">
        <f aca="false">AE1389+AF1389</f>
        <v>-0</v>
      </c>
    </row>
    <row r="1390" customFormat="false" ht="12.75" hidden="false" customHeight="false" outlineLevel="0" collapsed="false">
      <c r="C1390" s="272" t="n">
        <f aca="false">S1417+Z1417</f>
        <v>0</v>
      </c>
      <c r="D1390" s="265"/>
      <c r="E1390" s="266"/>
      <c r="F1390" s="266"/>
      <c r="G1390" s="267"/>
      <c r="I1390" s="265"/>
      <c r="J1390" s="266"/>
      <c r="K1390" s="266"/>
      <c r="L1390" s="268"/>
      <c r="M1390" s="247" t="n">
        <f aca="false">M1389+1</f>
        <v>9</v>
      </c>
      <c r="N1390" s="175" t="str">
        <f aca="true">IF(D1390="","",xEURO(OFFSET(C1390,-M1390+1,0),E1390,OFFSET(C1390,-M1390+2,0),OFFSET(C1390,-M1390+2,0),OFFSET(C1390,-M1390+3,0)+AB1390,OFFSET(C1390,-M1390+4,0),0,1)*D1390)</f>
        <v/>
      </c>
      <c r="O1390" s="235" t="str">
        <f aca="true">IF(D1390="","",xEURO(OFFSET(C1390,-M1390+1,0),E1390,OFFSET(C1390,-M1390+2,0),OFFSET(C1390,-M1390+2,0),OFFSET(C1390,-M1390+3,0)+AB1390,OFFSET(C1390,-M1390+4,0),0,0))</f>
        <v/>
      </c>
      <c r="P1390" s="175" t="str">
        <f aca="false">IF(D1390="","",(O1390-F1390)*D1390*10)</f>
        <v/>
      </c>
      <c r="Q1390" s="175" t="str">
        <f aca="true">IF(D1390="","",xEURO(OFFSET(C1390,-M1390+1,0),E1390,OFFSET(C1390,-M1390+2,0),OFFSET(C1390,-M1390+2,0),OFFSET(C1390,-M1390+3,0)+AB1390,OFFSET(C1390,-M1390+4,0),0,2)/10*D1390)</f>
        <v/>
      </c>
      <c r="R1390" s="248" t="str">
        <f aca="true">IF(D1390="","",xEURO(OFFSET(C1390,-M1390+1,0),E1390,OFFSET(C1390,-M1390+2,0),OFFSET(C1390,-M1390+2,0),OFFSET(C1390,-M1390+3,0)+AB1390,OFFSET(C1390,-M1390+4,0),0,3)/100*D1390*10000)</f>
        <v/>
      </c>
      <c r="S1390" s="248" t="str">
        <f aca="true">IF(D1390="","",xEURO(OFFSET(C1390,-M1390+1,0),E1390,OFFSET(C1390,-M1390+2,0),OFFSET(C1390,-M1390+2,0),OFFSET(C1390,-M1390+3,0)+AB1390,OFFSET(C1390,-M1390+4,0),0,5)/365.25*D1390*10000)</f>
        <v/>
      </c>
      <c r="U1390" s="175" t="str">
        <f aca="true">IF(I1390="","",xEURO(OFFSET(C1390,-M1390+1,0),J1390,OFFSET(C1390,-M1390+2,0),OFFSET(C1390,-M1390+2,0),OFFSET(C1390,-M1390+3,0)+AC1390,OFFSET(C1390,-M1390+4,0),1,1)*I1390)</f>
        <v/>
      </c>
      <c r="V1390" s="235" t="str">
        <f aca="true">IF(I1390="","",xEURO(OFFSET(C1390,-M1390+1,0),J1390,OFFSET(C1390,-M1390+2,0),OFFSET(C1390,-M1390+2,0),OFFSET(C1390,-M1390+3,0)+AC1390,OFFSET(C1390,-M1390+4,0),1,0))</f>
        <v/>
      </c>
      <c r="W1390" s="175" t="str">
        <f aca="false">IF(I1390="","",(V1390-K1390)*I1390*10)</f>
        <v/>
      </c>
      <c r="X1390" s="175" t="str">
        <f aca="true">IF(I1390="","",xEURO(OFFSET(C1390,-M1390+1,0),J1390,OFFSET(C1390,-M1390+2,0),OFFSET(C1390,-M1390+2,0),OFFSET(C1390,-M1390+3,0)+AC1390,OFFSET(C1390,-M1390+4,0),1,2)/10*I1390)</f>
        <v/>
      </c>
      <c r="Y1390" s="248" t="str">
        <f aca="true">IF(I1390="","",xEURO(OFFSET(C1390,-M1390+1,0),J1390,OFFSET(C1390,-M1390+2,0),OFFSET(C1390,-M1390+2,0),OFFSET(C1390,-M1390+3,0)+AC1390,OFFSET(C1390,-M1390+4,0),1,3)/100*I1390*10000)</f>
        <v/>
      </c>
      <c r="Z1390" s="248" t="str">
        <f aca="true">IF(I1390="","",xEURO(OFFSET(C1390,-M1390+1,0),J1390,OFFSET(C1390,-M1390+2,0),OFFSET(C1390,-M1390+2,0),OFFSET(C1390,-M1390+3,0)+AC1390,OFFSET(C1390,-M1390+4,0),1,5)/365.25*I1390*10000)</f>
        <v/>
      </c>
      <c r="AB1390" s="249" t="str">
        <f aca="true">IF(D1390="","",xCalcSkew(OFFSET(C1390,-M1390,0),E1390-OFFSET(C1390,-M1390+1,0),b)/100)</f>
        <v/>
      </c>
      <c r="AC1390" s="249" t="str">
        <f aca="true">IF(I1390="","",xCalcSkew(OFFSET(C1390,-M1390,0),J1390-OFFSET(C1390,-M1390+1,0),b)/100)</f>
        <v/>
      </c>
      <c r="AE1390" s="0" t="n">
        <f aca="false">D1390*F1390*10000*-1</f>
        <v>-0</v>
      </c>
      <c r="AF1390" s="0" t="n">
        <f aca="false">I1390*K1390*10000*-1</f>
        <v>-0</v>
      </c>
      <c r="AG1390" s="0" t="n">
        <f aca="false">AE1390+AF1390</f>
        <v>-0</v>
      </c>
    </row>
    <row r="1391" customFormat="false" ht="12.75" hidden="false" customHeight="false" outlineLevel="0" collapsed="false">
      <c r="C1391" s="272" t="n">
        <f aca="false">P1417+W1417</f>
        <v>0</v>
      </c>
      <c r="D1391" s="265"/>
      <c r="E1391" s="266"/>
      <c r="F1391" s="266"/>
      <c r="G1391" s="267"/>
      <c r="I1391" s="265"/>
      <c r="J1391" s="266"/>
      <c r="K1391" s="266"/>
      <c r="L1391" s="268"/>
      <c r="M1391" s="247" t="n">
        <f aca="false">M1390+1</f>
        <v>10</v>
      </c>
      <c r="N1391" s="175" t="str">
        <f aca="true">IF(D1391="","",xEURO(OFFSET(C1391,-M1391+1,0),E1391,OFFSET(C1391,-M1391+2,0),OFFSET(C1391,-M1391+2,0),OFFSET(C1391,-M1391+3,0)+AB1391,OFFSET(C1391,-M1391+4,0),0,1)*D1391)</f>
        <v/>
      </c>
      <c r="O1391" s="235" t="str">
        <f aca="true">IF(D1391="","",xEURO(OFFSET(C1391,-M1391+1,0),E1391,OFFSET(C1391,-M1391+2,0),OFFSET(C1391,-M1391+2,0),OFFSET(C1391,-M1391+3,0)+AB1391,OFFSET(C1391,-M1391+4,0),0,0))</f>
        <v/>
      </c>
      <c r="P1391" s="175" t="str">
        <f aca="false">IF(D1391="","",(O1391-F1391)*D1391*10)</f>
        <v/>
      </c>
      <c r="Q1391" s="175" t="str">
        <f aca="true">IF(D1391="","",xEURO(OFFSET(C1391,-M1391+1,0),E1391,OFFSET(C1391,-M1391+2,0),OFFSET(C1391,-M1391+2,0),OFFSET(C1391,-M1391+3,0)+AB1391,OFFSET(C1391,-M1391+4,0),0,2)/10*D1391)</f>
        <v/>
      </c>
      <c r="R1391" s="248" t="str">
        <f aca="true">IF(D1391="","",xEURO(OFFSET(C1391,-M1391+1,0),E1391,OFFSET(C1391,-M1391+2,0),OFFSET(C1391,-M1391+2,0),OFFSET(C1391,-M1391+3,0)+AB1391,OFFSET(C1391,-M1391+4,0),0,3)/100*D1391*10000)</f>
        <v/>
      </c>
      <c r="S1391" s="248" t="str">
        <f aca="true">IF(D1391="","",xEURO(OFFSET(C1391,-M1391+1,0),E1391,OFFSET(C1391,-M1391+2,0),OFFSET(C1391,-M1391+2,0),OFFSET(C1391,-M1391+3,0)+AB1391,OFFSET(C1391,-M1391+4,0),0,5)/365.25*D1391*10000)</f>
        <v/>
      </c>
      <c r="U1391" s="175" t="str">
        <f aca="true">IF(I1391="","",xEURO(OFFSET(C1391,-M1391+1,0),J1391,OFFSET(C1391,-M1391+2,0),OFFSET(C1391,-M1391+2,0),OFFSET(C1391,-M1391+3,0)+AC1391,OFFSET(C1391,-M1391+4,0),1,1)*I1391)</f>
        <v/>
      </c>
      <c r="V1391" s="235" t="str">
        <f aca="true">IF(I1391="","",xEURO(OFFSET(C1391,-M1391+1,0),J1391,OFFSET(C1391,-M1391+2,0),OFFSET(C1391,-M1391+2,0),OFFSET(C1391,-M1391+3,0)+AC1391,OFFSET(C1391,-M1391+4,0),1,0))</f>
        <v/>
      </c>
      <c r="W1391" s="175" t="str">
        <f aca="false">IF(I1391="","",(V1391-K1391)*I1391*10)</f>
        <v/>
      </c>
      <c r="X1391" s="175" t="str">
        <f aca="true">IF(I1391="","",xEURO(OFFSET(C1391,-M1391+1,0),J1391,OFFSET(C1391,-M1391+2,0),OFFSET(C1391,-M1391+2,0),OFFSET(C1391,-M1391+3,0)+AC1391,OFFSET(C1391,-M1391+4,0),1,2)/10*I1391)</f>
        <v/>
      </c>
      <c r="Y1391" s="248" t="str">
        <f aca="true">IF(I1391="","",xEURO(OFFSET(C1391,-M1391+1,0),J1391,OFFSET(C1391,-M1391+2,0),OFFSET(C1391,-M1391+2,0),OFFSET(C1391,-M1391+3,0)+AC1391,OFFSET(C1391,-M1391+4,0),1,3)/100*I1391*10000)</f>
        <v/>
      </c>
      <c r="Z1391" s="248" t="str">
        <f aca="true">IF(I1391="","",xEURO(OFFSET(C1391,-M1391+1,0),J1391,OFFSET(C1391,-M1391+2,0),OFFSET(C1391,-M1391+2,0),OFFSET(C1391,-M1391+3,0)+AC1391,OFFSET(C1391,-M1391+4,0),1,5)/365.25*I1391*10000)</f>
        <v/>
      </c>
      <c r="AB1391" s="249" t="str">
        <f aca="true">IF(D1391="","",xCalcSkew(OFFSET(C1391,-M1391,0),E1391-OFFSET(C1391,-M1391+1,0),b)/100)</f>
        <v/>
      </c>
      <c r="AC1391" s="249" t="str">
        <f aca="true">IF(I1391="","",xCalcSkew(OFFSET(C1391,-M1391,0),J1391-OFFSET(C1391,-M1391+1,0),b)/100)</f>
        <v/>
      </c>
      <c r="AE1391" s="0" t="n">
        <f aca="false">D1391*F1391*10000*-1</f>
        <v>-0</v>
      </c>
      <c r="AF1391" s="0" t="n">
        <f aca="false">I1391*K1391*10000*-1</f>
        <v>-0</v>
      </c>
      <c r="AG1391" s="0" t="n">
        <f aca="false">AE1391+AF1391</f>
        <v>-0</v>
      </c>
    </row>
    <row r="1392" customFormat="false" ht="12.75" hidden="false" customHeight="false" outlineLevel="0" collapsed="false">
      <c r="D1392" s="265"/>
      <c r="E1392" s="266"/>
      <c r="F1392" s="266"/>
      <c r="G1392" s="267"/>
      <c r="I1392" s="265"/>
      <c r="J1392" s="266"/>
      <c r="K1392" s="266"/>
      <c r="L1392" s="268"/>
      <c r="M1392" s="247" t="n">
        <f aca="false">M1391+1</f>
        <v>11</v>
      </c>
      <c r="N1392" s="175" t="str">
        <f aca="true">IF(D1392="","",xEURO(OFFSET(C1392,-M1392+1,0),E1392,OFFSET(C1392,-M1392+2,0),OFFSET(C1392,-M1392+2,0),OFFSET(C1392,-M1392+3,0)+AB1392,OFFSET(C1392,-M1392+4,0),0,1)*D1392)</f>
        <v/>
      </c>
      <c r="O1392" s="235" t="str">
        <f aca="true">IF(D1392="","",xEURO(OFFSET(C1392,-M1392+1,0),E1392,OFFSET(C1392,-M1392+2,0),OFFSET(C1392,-M1392+2,0),OFFSET(C1392,-M1392+3,0)+AB1392,OFFSET(C1392,-M1392+4,0),0,0))</f>
        <v/>
      </c>
      <c r="P1392" s="175" t="str">
        <f aca="false">IF(D1392="","",(O1392-F1392)*D1392*10)</f>
        <v/>
      </c>
      <c r="Q1392" s="175" t="str">
        <f aca="true">IF(D1392="","",xEURO(OFFSET(C1392,-M1392+1,0),E1392,OFFSET(C1392,-M1392+2,0),OFFSET(C1392,-M1392+2,0),OFFSET(C1392,-M1392+3,0)+AB1392,OFFSET(C1392,-M1392+4,0),0,2)/10*D1392)</f>
        <v/>
      </c>
      <c r="R1392" s="248" t="str">
        <f aca="true">IF(D1392="","",xEURO(OFFSET(C1392,-M1392+1,0),E1392,OFFSET(C1392,-M1392+2,0),OFFSET(C1392,-M1392+2,0),OFFSET(C1392,-M1392+3,0)+AB1392,OFFSET(C1392,-M1392+4,0),0,3)/100*D1392*10000)</f>
        <v/>
      </c>
      <c r="S1392" s="248" t="str">
        <f aca="true">IF(D1392="","",xEURO(OFFSET(C1392,-M1392+1,0),E1392,OFFSET(C1392,-M1392+2,0),OFFSET(C1392,-M1392+2,0),OFFSET(C1392,-M1392+3,0)+AB1392,OFFSET(C1392,-M1392+4,0),0,5)/365.25*D1392*10000)</f>
        <v/>
      </c>
      <c r="U1392" s="175" t="str">
        <f aca="true">IF(I1392="","",xEURO(OFFSET(C1392,-M1392+1,0),J1392,OFFSET(C1392,-M1392+2,0),OFFSET(C1392,-M1392+2,0),OFFSET(C1392,-M1392+3,0)+AC1392,OFFSET(C1392,-M1392+4,0),1,1)*I1392)</f>
        <v/>
      </c>
      <c r="V1392" s="235" t="str">
        <f aca="true">IF(I1392="","",xEURO(OFFSET(C1392,-M1392+1,0),J1392,OFFSET(C1392,-M1392+2,0),OFFSET(C1392,-M1392+2,0),OFFSET(C1392,-M1392+3,0)+AC1392,OFFSET(C1392,-M1392+4,0),1,0))</f>
        <v/>
      </c>
      <c r="W1392" s="175" t="str">
        <f aca="false">IF(I1392="","",(V1392-K1392)*I1392*10)</f>
        <v/>
      </c>
      <c r="X1392" s="175" t="str">
        <f aca="true">IF(I1392="","",xEURO(OFFSET(C1392,-M1392+1,0),J1392,OFFSET(C1392,-M1392+2,0),OFFSET(C1392,-M1392+2,0),OFFSET(C1392,-M1392+3,0)+AC1392,OFFSET(C1392,-M1392+4,0),1,2)/10*I1392)</f>
        <v/>
      </c>
      <c r="Y1392" s="248" t="str">
        <f aca="true">IF(I1392="","",xEURO(OFFSET(C1392,-M1392+1,0),J1392,OFFSET(C1392,-M1392+2,0),OFFSET(C1392,-M1392+2,0),OFFSET(C1392,-M1392+3,0)+AC1392,OFFSET(C1392,-M1392+4,0),1,3)/100*I1392*10000)</f>
        <v/>
      </c>
      <c r="Z1392" s="248" t="str">
        <f aca="true">IF(I1392="","",xEURO(OFFSET(C1392,-M1392+1,0),J1392,OFFSET(C1392,-M1392+2,0),OFFSET(C1392,-M1392+2,0),OFFSET(C1392,-M1392+3,0)+AC1392,OFFSET(C1392,-M1392+4,0),1,5)/365.25*I1392*10000)</f>
        <v/>
      </c>
      <c r="AB1392" s="249" t="str">
        <f aca="true">IF(D1392="","",xCalcSkew(OFFSET(C1392,-M1392,0),E1392-OFFSET(C1392,-M1392+1,0),b)/100)</f>
        <v/>
      </c>
      <c r="AC1392" s="249" t="str">
        <f aca="true">IF(I1392="","",xCalcSkew(OFFSET(C1392,-M1392,0),J1392-OFFSET(C1392,-M1392+1,0),b)/100)</f>
        <v/>
      </c>
      <c r="AE1392" s="0" t="n">
        <f aca="false">D1392*F1392*10000*-1</f>
        <v>-0</v>
      </c>
      <c r="AF1392" s="0" t="n">
        <f aca="false">I1392*K1392*10000*-1</f>
        <v>-0</v>
      </c>
      <c r="AG1392" s="0" t="n">
        <f aca="false">AE1392+AF1392</f>
        <v>-0</v>
      </c>
    </row>
    <row r="1393" customFormat="false" ht="12.75" hidden="false" customHeight="false" outlineLevel="0" collapsed="false">
      <c r="D1393" s="265"/>
      <c r="E1393" s="266"/>
      <c r="F1393" s="266"/>
      <c r="G1393" s="267"/>
      <c r="I1393" s="265"/>
      <c r="J1393" s="266"/>
      <c r="K1393" s="266"/>
      <c r="L1393" s="268"/>
      <c r="M1393" s="247" t="n">
        <f aca="false">M1392+1</f>
        <v>12</v>
      </c>
      <c r="N1393" s="175" t="str">
        <f aca="true">IF(D1393="","",xEURO(OFFSET(C1393,-M1393+1,0),E1393,OFFSET(C1393,-M1393+2,0),OFFSET(C1393,-M1393+2,0),OFFSET(C1393,-M1393+3,0)+AB1393,OFFSET(C1393,-M1393+4,0),0,1)*D1393)</f>
        <v/>
      </c>
      <c r="O1393" s="235" t="str">
        <f aca="true">IF(D1393="","",xEURO(OFFSET(C1393,-M1393+1,0),E1393,OFFSET(C1393,-M1393+2,0),OFFSET(C1393,-M1393+2,0),OFFSET(C1393,-M1393+3,0)+AB1393,OFFSET(C1393,-M1393+4,0),0,0))</f>
        <v/>
      </c>
      <c r="P1393" s="175" t="str">
        <f aca="false">IF(D1393="","",(O1393-F1393)*D1393*10)</f>
        <v/>
      </c>
      <c r="Q1393" s="175" t="str">
        <f aca="true">IF(D1393="","",xEURO(OFFSET(C1393,-M1393+1,0),E1393,OFFSET(C1393,-M1393+2,0),OFFSET(C1393,-M1393+2,0),OFFSET(C1393,-M1393+3,0)+AB1393,OFFSET(C1393,-M1393+4,0),0,2)/10*D1393)</f>
        <v/>
      </c>
      <c r="R1393" s="248" t="str">
        <f aca="true">IF(D1393="","",xEURO(OFFSET(C1393,-M1393+1,0),E1393,OFFSET(C1393,-M1393+2,0),OFFSET(C1393,-M1393+2,0),OFFSET(C1393,-M1393+3,0)+AB1393,OFFSET(C1393,-M1393+4,0),0,3)/100*D1393*10000)</f>
        <v/>
      </c>
      <c r="S1393" s="248" t="str">
        <f aca="true">IF(D1393="","",xEURO(OFFSET(C1393,-M1393+1,0),E1393,OFFSET(C1393,-M1393+2,0),OFFSET(C1393,-M1393+2,0),OFFSET(C1393,-M1393+3,0)+AB1393,OFFSET(C1393,-M1393+4,0),0,5)/365.25*D1393*10000)</f>
        <v/>
      </c>
      <c r="U1393" s="175" t="str">
        <f aca="true">IF(I1393="","",xEURO(OFFSET(C1393,-M1393+1,0),J1393,OFFSET(C1393,-M1393+2,0),OFFSET(C1393,-M1393+2,0),OFFSET(C1393,-M1393+3,0)+AC1393,OFFSET(C1393,-M1393+4,0),1,1)*I1393)</f>
        <v/>
      </c>
      <c r="V1393" s="235" t="str">
        <f aca="true">IF(I1393="","",xEURO(OFFSET(C1393,-M1393+1,0),J1393,OFFSET(C1393,-M1393+2,0),OFFSET(C1393,-M1393+2,0),OFFSET(C1393,-M1393+3,0)+AC1393,OFFSET(C1393,-M1393+4,0),1,0))</f>
        <v/>
      </c>
      <c r="W1393" s="175" t="str">
        <f aca="false">IF(I1393="","",(V1393-K1393)*I1393*10)</f>
        <v/>
      </c>
      <c r="X1393" s="175" t="str">
        <f aca="true">IF(I1393="","",xEURO(OFFSET(C1393,-M1393+1,0),J1393,OFFSET(C1393,-M1393+2,0),OFFSET(C1393,-M1393+2,0),OFFSET(C1393,-M1393+3,0)+AC1393,OFFSET(C1393,-M1393+4,0),1,2)/10*I1393)</f>
        <v/>
      </c>
      <c r="Y1393" s="248" t="str">
        <f aca="true">IF(I1393="","",xEURO(OFFSET(C1393,-M1393+1,0),J1393,OFFSET(C1393,-M1393+2,0),OFFSET(C1393,-M1393+2,0),OFFSET(C1393,-M1393+3,0)+AC1393,OFFSET(C1393,-M1393+4,0),1,3)/100*I1393*10000)</f>
        <v/>
      </c>
      <c r="Z1393" s="248" t="str">
        <f aca="true">IF(I1393="","",xEURO(OFFSET(C1393,-M1393+1,0),J1393,OFFSET(C1393,-M1393+2,0),OFFSET(C1393,-M1393+2,0),OFFSET(C1393,-M1393+3,0)+AC1393,OFFSET(C1393,-M1393+4,0),1,5)/365.25*I1393*10000)</f>
        <v/>
      </c>
      <c r="AB1393" s="249" t="str">
        <f aca="true">IF(D1393="","",xCalcSkew(OFFSET(C1393,-M1393,0),E1393-OFFSET(C1393,-M1393+1,0),b)/100)</f>
        <v/>
      </c>
      <c r="AC1393" s="249" t="str">
        <f aca="true">IF(I1393="","",xCalcSkew(OFFSET(C1393,-M1393,0),J1393-OFFSET(C1393,-M1393+1,0),b)/100)</f>
        <v/>
      </c>
      <c r="AE1393" s="0" t="n">
        <f aca="false">D1393*F1393*10000*-1</f>
        <v>-0</v>
      </c>
      <c r="AF1393" s="0" t="n">
        <f aca="false">I1393*K1393*10000*-1</f>
        <v>-0</v>
      </c>
      <c r="AG1393" s="0" t="n">
        <f aca="false">AE1393+AF1393</f>
        <v>-0</v>
      </c>
    </row>
    <row r="1394" customFormat="false" ht="12.75" hidden="false" customHeight="false" outlineLevel="0" collapsed="false">
      <c r="D1394" s="265"/>
      <c r="E1394" s="266"/>
      <c r="F1394" s="266"/>
      <c r="G1394" s="267"/>
      <c r="I1394" s="265"/>
      <c r="J1394" s="266"/>
      <c r="K1394" s="266"/>
      <c r="L1394" s="268"/>
      <c r="M1394" s="247" t="n">
        <f aca="false">M1393+1</f>
        <v>13</v>
      </c>
      <c r="N1394" s="175" t="str">
        <f aca="true">IF(D1394="","",xEURO(OFFSET(C1394,-M1394+1,0),E1394,OFFSET(C1394,-M1394+2,0),OFFSET(C1394,-M1394+2,0),OFFSET(C1394,-M1394+3,0)+AB1394,OFFSET(C1394,-M1394+4,0),0,1)*D1394)</f>
        <v/>
      </c>
      <c r="O1394" s="235" t="str">
        <f aca="true">IF(D1394="","",xEURO(OFFSET(C1394,-M1394+1,0),E1394,OFFSET(C1394,-M1394+2,0),OFFSET(C1394,-M1394+2,0),OFFSET(C1394,-M1394+3,0)+AB1394,OFFSET(C1394,-M1394+4,0),0,0))</f>
        <v/>
      </c>
      <c r="P1394" s="175" t="str">
        <f aca="false">IF(D1394="","",(O1394-F1394)*D1394*10)</f>
        <v/>
      </c>
      <c r="Q1394" s="175" t="str">
        <f aca="true">IF(D1394="","",xEURO(OFFSET(C1394,-M1394+1,0),E1394,OFFSET(C1394,-M1394+2,0),OFFSET(C1394,-M1394+2,0),OFFSET(C1394,-M1394+3,0)+AB1394,OFFSET(C1394,-M1394+4,0),0,2)/10*D1394)</f>
        <v/>
      </c>
      <c r="R1394" s="248" t="str">
        <f aca="true">IF(D1394="","",xEURO(OFFSET(C1394,-M1394+1,0),E1394,OFFSET(C1394,-M1394+2,0),OFFSET(C1394,-M1394+2,0),OFFSET(C1394,-M1394+3,0)+AB1394,OFFSET(C1394,-M1394+4,0),0,3)/100*D1394*10000)</f>
        <v/>
      </c>
      <c r="S1394" s="248" t="str">
        <f aca="true">IF(D1394="","",xEURO(OFFSET(C1394,-M1394+1,0),E1394,OFFSET(C1394,-M1394+2,0),OFFSET(C1394,-M1394+2,0),OFFSET(C1394,-M1394+3,0)+AB1394,OFFSET(C1394,-M1394+4,0),0,5)/365.25*D1394*10000)</f>
        <v/>
      </c>
      <c r="U1394" s="175" t="str">
        <f aca="true">IF(I1394="","",xEURO(OFFSET(C1394,-M1394+1,0),J1394,OFFSET(C1394,-M1394+2,0),OFFSET(C1394,-M1394+2,0),OFFSET(C1394,-M1394+3,0)+AC1394,OFFSET(C1394,-M1394+4,0),1,1)*I1394)</f>
        <v/>
      </c>
      <c r="V1394" s="235" t="str">
        <f aca="true">IF(I1394="","",xEURO(OFFSET(C1394,-M1394+1,0),J1394,OFFSET(C1394,-M1394+2,0),OFFSET(C1394,-M1394+2,0),OFFSET(C1394,-M1394+3,0)+AC1394,OFFSET(C1394,-M1394+4,0),1,0))</f>
        <v/>
      </c>
      <c r="W1394" s="175" t="str">
        <f aca="false">IF(I1394="","",(V1394-K1394)*I1394*10)</f>
        <v/>
      </c>
      <c r="X1394" s="175" t="str">
        <f aca="true">IF(I1394="","",xEURO(OFFSET(C1394,-M1394+1,0),J1394,OFFSET(C1394,-M1394+2,0),OFFSET(C1394,-M1394+2,0),OFFSET(C1394,-M1394+3,0)+AC1394,OFFSET(C1394,-M1394+4,0),1,2)/10*I1394)</f>
        <v/>
      </c>
      <c r="Y1394" s="248" t="str">
        <f aca="true">IF(I1394="","",xEURO(OFFSET(C1394,-M1394+1,0),J1394,OFFSET(C1394,-M1394+2,0),OFFSET(C1394,-M1394+2,0),OFFSET(C1394,-M1394+3,0)+AC1394,OFFSET(C1394,-M1394+4,0),1,3)/100*I1394*10000)</f>
        <v/>
      </c>
      <c r="Z1394" s="248" t="str">
        <f aca="true">IF(I1394="","",xEURO(OFFSET(C1394,-M1394+1,0),J1394,OFFSET(C1394,-M1394+2,0),OFFSET(C1394,-M1394+2,0),OFFSET(C1394,-M1394+3,0)+AC1394,OFFSET(C1394,-M1394+4,0),1,5)/365.25*I1394*10000)</f>
        <v/>
      </c>
      <c r="AB1394" s="249" t="str">
        <f aca="true">IF(D1394="","",xCalcSkew(OFFSET(C1394,-M1394,0),E1394-OFFSET(C1394,-M1394+1,0),b)/100)</f>
        <v/>
      </c>
      <c r="AC1394" s="249" t="str">
        <f aca="true">IF(I1394="","",xCalcSkew(OFFSET(C1394,-M1394,0),J1394-OFFSET(C1394,-M1394+1,0),b)/100)</f>
        <v/>
      </c>
      <c r="AE1394" s="0" t="n">
        <f aca="false">D1394*F1394*10000*-1</f>
        <v>-0</v>
      </c>
      <c r="AF1394" s="0" t="n">
        <f aca="false">I1394*K1394*10000*-1</f>
        <v>-0</v>
      </c>
      <c r="AG1394" s="0" t="n">
        <f aca="false">AE1394+AF1394</f>
        <v>-0</v>
      </c>
    </row>
    <row r="1395" customFormat="false" ht="12.75" hidden="false" customHeight="false" outlineLevel="0" collapsed="false">
      <c r="D1395" s="265"/>
      <c r="E1395" s="266"/>
      <c r="F1395" s="266"/>
      <c r="G1395" s="267"/>
      <c r="I1395" s="265"/>
      <c r="J1395" s="266"/>
      <c r="K1395" s="266"/>
      <c r="L1395" s="268"/>
      <c r="M1395" s="247" t="n">
        <f aca="false">M1394+1</f>
        <v>14</v>
      </c>
      <c r="N1395" s="175" t="str">
        <f aca="true">IF(D1395="","",xEURO(OFFSET(C1395,-M1395+1,0),E1395,OFFSET(C1395,-M1395+2,0),OFFSET(C1395,-M1395+2,0),OFFSET(C1395,-M1395+3,0)+AB1395,OFFSET(C1395,-M1395+4,0),0,1)*D1395)</f>
        <v/>
      </c>
      <c r="O1395" s="235" t="str">
        <f aca="true">IF(D1395="","",xEURO(OFFSET(C1395,-M1395+1,0),E1395,OFFSET(C1395,-M1395+2,0),OFFSET(C1395,-M1395+2,0),OFFSET(C1395,-M1395+3,0)+AB1395,OFFSET(C1395,-M1395+4,0),0,0))</f>
        <v/>
      </c>
      <c r="P1395" s="175" t="str">
        <f aca="false">IF(D1395="","",(O1395-F1395)*D1395*10)</f>
        <v/>
      </c>
      <c r="Q1395" s="175" t="str">
        <f aca="true">IF(D1395="","",xEURO(OFFSET(C1395,-M1395+1,0),E1395,OFFSET(C1395,-M1395+2,0),OFFSET(C1395,-M1395+2,0),OFFSET(C1395,-M1395+3,0)+AB1395,OFFSET(C1395,-M1395+4,0),0,2)/10*D1395)</f>
        <v/>
      </c>
      <c r="R1395" s="248" t="str">
        <f aca="true">IF(D1395="","",xEURO(OFFSET(C1395,-M1395+1,0),E1395,OFFSET(C1395,-M1395+2,0),OFFSET(C1395,-M1395+2,0),OFFSET(C1395,-M1395+3,0)+AB1395,OFFSET(C1395,-M1395+4,0),0,3)/100*D1395*10000)</f>
        <v/>
      </c>
      <c r="S1395" s="248" t="str">
        <f aca="true">IF(D1395="","",xEURO(OFFSET(C1395,-M1395+1,0),E1395,OFFSET(C1395,-M1395+2,0),OFFSET(C1395,-M1395+2,0),OFFSET(C1395,-M1395+3,0)+AB1395,OFFSET(C1395,-M1395+4,0),0,5)/365.25*D1395*10000)</f>
        <v/>
      </c>
      <c r="U1395" s="175" t="str">
        <f aca="true">IF(I1395="","",xEURO(OFFSET(C1395,-M1395+1,0),J1395,OFFSET(C1395,-M1395+2,0),OFFSET(C1395,-M1395+2,0),OFFSET(C1395,-M1395+3,0)+AC1395,OFFSET(C1395,-M1395+4,0),1,1)*I1395)</f>
        <v/>
      </c>
      <c r="V1395" s="235" t="str">
        <f aca="true">IF(I1395="","",xEURO(OFFSET(C1395,-M1395+1,0),J1395,OFFSET(C1395,-M1395+2,0),OFFSET(C1395,-M1395+2,0),OFFSET(C1395,-M1395+3,0)+AC1395,OFFSET(C1395,-M1395+4,0),1,0))</f>
        <v/>
      </c>
      <c r="W1395" s="175" t="str">
        <f aca="false">IF(I1395="","",(V1395-K1395)*I1395*10)</f>
        <v/>
      </c>
      <c r="X1395" s="175" t="str">
        <f aca="true">IF(I1395="","",xEURO(OFFSET(C1395,-M1395+1,0),J1395,OFFSET(C1395,-M1395+2,0),OFFSET(C1395,-M1395+2,0),OFFSET(C1395,-M1395+3,0)+AC1395,OFFSET(C1395,-M1395+4,0),1,2)/10*I1395)</f>
        <v/>
      </c>
      <c r="Y1395" s="248" t="str">
        <f aca="true">IF(I1395="","",xEURO(OFFSET(C1395,-M1395+1,0),J1395,OFFSET(C1395,-M1395+2,0),OFFSET(C1395,-M1395+2,0),OFFSET(C1395,-M1395+3,0)+AC1395,OFFSET(C1395,-M1395+4,0),1,3)/100*I1395*10000)</f>
        <v/>
      </c>
      <c r="Z1395" s="248" t="str">
        <f aca="true">IF(I1395="","",xEURO(OFFSET(C1395,-M1395+1,0),J1395,OFFSET(C1395,-M1395+2,0),OFFSET(C1395,-M1395+2,0),OFFSET(C1395,-M1395+3,0)+AC1395,OFFSET(C1395,-M1395+4,0),1,5)/365.25*I1395*10000)</f>
        <v/>
      </c>
      <c r="AB1395" s="249" t="str">
        <f aca="true">IF(D1395="","",xCalcSkew(OFFSET(C1395,-M1395,0),E1395-OFFSET(C1395,-M1395+1,0),b)/100)</f>
        <v/>
      </c>
      <c r="AC1395" s="249" t="str">
        <f aca="true">IF(I1395="","",xCalcSkew(OFFSET(C1395,-M1395,0),J1395-OFFSET(C1395,-M1395+1,0),b)/100)</f>
        <v/>
      </c>
      <c r="AE1395" s="0" t="n">
        <f aca="false">D1395*F1395*10000*-1</f>
        <v>-0</v>
      </c>
      <c r="AF1395" s="0" t="n">
        <f aca="false">I1395*K1395*10000*-1</f>
        <v>-0</v>
      </c>
      <c r="AG1395" s="0" t="n">
        <f aca="false">AE1395+AF1395</f>
        <v>-0</v>
      </c>
    </row>
    <row r="1396" customFormat="false" ht="12.75" hidden="false" customHeight="false" outlineLevel="0" collapsed="false">
      <c r="D1396" s="265"/>
      <c r="E1396" s="266"/>
      <c r="F1396" s="266"/>
      <c r="G1396" s="267"/>
      <c r="I1396" s="265"/>
      <c r="J1396" s="266"/>
      <c r="K1396" s="266"/>
      <c r="L1396" s="268"/>
      <c r="M1396" s="247" t="n">
        <f aca="false">M1395+1</f>
        <v>15</v>
      </c>
      <c r="N1396" s="175" t="str">
        <f aca="true">IF(D1396="","",xEURO(OFFSET(C1396,-M1396+1,0),E1396,OFFSET(C1396,-M1396+2,0),OFFSET(C1396,-M1396+2,0),OFFSET(C1396,-M1396+3,0)+AB1396,OFFSET(C1396,-M1396+4,0),0,1)*D1396)</f>
        <v/>
      </c>
      <c r="O1396" s="235" t="str">
        <f aca="true">IF(D1396="","",xEURO(OFFSET(C1396,-M1396+1,0),E1396,OFFSET(C1396,-M1396+2,0),OFFSET(C1396,-M1396+2,0),OFFSET(C1396,-M1396+3,0)+AB1396,OFFSET(C1396,-M1396+4,0),0,0))</f>
        <v/>
      </c>
      <c r="P1396" s="175" t="str">
        <f aca="false">IF(D1396="","",(O1396-F1396)*D1396*10)</f>
        <v/>
      </c>
      <c r="Q1396" s="175" t="str">
        <f aca="true">IF(D1396="","",xEURO(OFFSET(C1396,-M1396+1,0),E1396,OFFSET(C1396,-M1396+2,0),OFFSET(C1396,-M1396+2,0),OFFSET(C1396,-M1396+3,0)+AB1396,OFFSET(C1396,-M1396+4,0),0,2)/10*D1396)</f>
        <v/>
      </c>
      <c r="R1396" s="248" t="str">
        <f aca="true">IF(D1396="","",xEURO(OFFSET(C1396,-M1396+1,0),E1396,OFFSET(C1396,-M1396+2,0),OFFSET(C1396,-M1396+2,0),OFFSET(C1396,-M1396+3,0)+AB1396,OFFSET(C1396,-M1396+4,0),0,3)/100*D1396*10000)</f>
        <v/>
      </c>
      <c r="S1396" s="248" t="str">
        <f aca="true">IF(D1396="","",xEURO(OFFSET(C1396,-M1396+1,0),E1396,OFFSET(C1396,-M1396+2,0),OFFSET(C1396,-M1396+2,0),OFFSET(C1396,-M1396+3,0)+AB1396,OFFSET(C1396,-M1396+4,0),0,5)/365.25*D1396*10000)</f>
        <v/>
      </c>
      <c r="U1396" s="175" t="str">
        <f aca="true">IF(I1396="","",xEURO(OFFSET(C1396,-M1396+1,0),J1396,OFFSET(C1396,-M1396+2,0),OFFSET(C1396,-M1396+2,0),OFFSET(C1396,-M1396+3,0)+AC1396,OFFSET(C1396,-M1396+4,0),1,1)*I1396)</f>
        <v/>
      </c>
      <c r="V1396" s="235" t="str">
        <f aca="true">IF(I1396="","",xEURO(OFFSET(C1396,-M1396+1,0),J1396,OFFSET(C1396,-M1396+2,0),OFFSET(C1396,-M1396+2,0),OFFSET(C1396,-M1396+3,0)+AC1396,OFFSET(C1396,-M1396+4,0),1,0))</f>
        <v/>
      </c>
      <c r="W1396" s="175" t="str">
        <f aca="false">IF(I1396="","",(V1396-K1396)*I1396*10)</f>
        <v/>
      </c>
      <c r="X1396" s="175" t="str">
        <f aca="true">IF(I1396="","",xEURO(OFFSET(C1396,-M1396+1,0),J1396,OFFSET(C1396,-M1396+2,0),OFFSET(C1396,-M1396+2,0),OFFSET(C1396,-M1396+3,0)+AC1396,OFFSET(C1396,-M1396+4,0),1,2)/10*I1396)</f>
        <v/>
      </c>
      <c r="Y1396" s="248" t="str">
        <f aca="true">IF(I1396="","",xEURO(OFFSET(C1396,-M1396+1,0),J1396,OFFSET(C1396,-M1396+2,0),OFFSET(C1396,-M1396+2,0),OFFSET(C1396,-M1396+3,0)+AC1396,OFFSET(C1396,-M1396+4,0),1,3)/100*I1396*10000)</f>
        <v/>
      </c>
      <c r="Z1396" s="248" t="str">
        <f aca="true">IF(I1396="","",xEURO(OFFSET(C1396,-M1396+1,0),J1396,OFFSET(C1396,-M1396+2,0),OFFSET(C1396,-M1396+2,0),OFFSET(C1396,-M1396+3,0)+AC1396,OFFSET(C1396,-M1396+4,0),1,5)/365.25*I1396*10000)</f>
        <v/>
      </c>
      <c r="AB1396" s="249" t="str">
        <f aca="true">IF(D1396="","",xCalcSkew(OFFSET(C1396,-M1396,0),E1396-OFFSET(C1396,-M1396+1,0),b)/100)</f>
        <v/>
      </c>
      <c r="AC1396" s="249" t="str">
        <f aca="true">IF(I1396="","",xCalcSkew(OFFSET(C1396,-M1396,0),J1396-OFFSET(C1396,-M1396+1,0),b)/100)</f>
        <v/>
      </c>
      <c r="AE1396" s="0" t="n">
        <f aca="false">D1396*F1396*10000*-1</f>
        <v>-0</v>
      </c>
      <c r="AF1396" s="0" t="n">
        <f aca="false">I1396*K1396*10000*-1</f>
        <v>-0</v>
      </c>
      <c r="AG1396" s="0" t="n">
        <f aca="false">AE1396+AF1396</f>
        <v>-0</v>
      </c>
    </row>
    <row r="1397" customFormat="false" ht="12.75" hidden="false" customHeight="false" outlineLevel="0" collapsed="false">
      <c r="D1397" s="265"/>
      <c r="E1397" s="266"/>
      <c r="F1397" s="266"/>
      <c r="G1397" s="267"/>
      <c r="I1397" s="265"/>
      <c r="J1397" s="266"/>
      <c r="K1397" s="266"/>
      <c r="L1397" s="268"/>
      <c r="M1397" s="247" t="n">
        <f aca="false">M1396+1</f>
        <v>16</v>
      </c>
      <c r="N1397" s="175" t="str">
        <f aca="true">IF(D1397="","",xEURO(OFFSET(C1397,-M1397+1,0),E1397,OFFSET(C1397,-M1397+2,0),OFFSET(C1397,-M1397+2,0),OFFSET(C1397,-M1397+3,0)+AB1397,OFFSET(C1397,-M1397+4,0),0,1)*D1397)</f>
        <v/>
      </c>
      <c r="O1397" s="235" t="str">
        <f aca="true">IF(D1397="","",xEURO(OFFSET(C1397,-M1397+1,0),E1397,OFFSET(C1397,-M1397+2,0),OFFSET(C1397,-M1397+2,0),OFFSET(C1397,-M1397+3,0)+AB1397,OFFSET(C1397,-M1397+4,0),0,0))</f>
        <v/>
      </c>
      <c r="P1397" s="175" t="str">
        <f aca="false">IF(D1397="","",(O1397-F1397)*D1397*10)</f>
        <v/>
      </c>
      <c r="Q1397" s="175" t="str">
        <f aca="true">IF(D1397="","",xEURO(OFFSET(C1397,-M1397+1,0),E1397,OFFSET(C1397,-M1397+2,0),OFFSET(C1397,-M1397+2,0),OFFSET(C1397,-M1397+3,0)+AB1397,OFFSET(C1397,-M1397+4,0),0,2)/10*D1397)</f>
        <v/>
      </c>
      <c r="R1397" s="248" t="str">
        <f aca="true">IF(D1397="","",xEURO(OFFSET(C1397,-M1397+1,0),E1397,OFFSET(C1397,-M1397+2,0),OFFSET(C1397,-M1397+2,0),OFFSET(C1397,-M1397+3,0)+AB1397,OFFSET(C1397,-M1397+4,0),0,3)/100*D1397*10000)</f>
        <v/>
      </c>
      <c r="S1397" s="248" t="str">
        <f aca="true">IF(D1397="","",xEURO(OFFSET(C1397,-M1397+1,0),E1397,OFFSET(C1397,-M1397+2,0),OFFSET(C1397,-M1397+2,0),OFFSET(C1397,-M1397+3,0)+AB1397,OFFSET(C1397,-M1397+4,0),0,5)/365.25*D1397*10000)</f>
        <v/>
      </c>
      <c r="U1397" s="175" t="str">
        <f aca="true">IF(I1397="","",xEURO(OFFSET(C1397,-M1397+1,0),J1397,OFFSET(C1397,-M1397+2,0),OFFSET(C1397,-M1397+2,0),OFFSET(C1397,-M1397+3,0)+AC1397,OFFSET(C1397,-M1397+4,0),1,1)*I1397)</f>
        <v/>
      </c>
      <c r="V1397" s="235" t="str">
        <f aca="true">IF(I1397="","",xEURO(OFFSET(C1397,-M1397+1,0),J1397,OFFSET(C1397,-M1397+2,0),OFFSET(C1397,-M1397+2,0),OFFSET(C1397,-M1397+3,0)+AC1397,OFFSET(C1397,-M1397+4,0),1,0))</f>
        <v/>
      </c>
      <c r="W1397" s="175" t="str">
        <f aca="false">IF(I1397="","",(V1397-K1397)*I1397*10)</f>
        <v/>
      </c>
      <c r="X1397" s="175" t="str">
        <f aca="true">IF(I1397="","",xEURO(OFFSET(C1397,-M1397+1,0),J1397,OFFSET(C1397,-M1397+2,0),OFFSET(C1397,-M1397+2,0),OFFSET(C1397,-M1397+3,0)+AC1397,OFFSET(C1397,-M1397+4,0),1,2)/10*I1397)</f>
        <v/>
      </c>
      <c r="Y1397" s="248" t="str">
        <f aca="true">IF(I1397="","",xEURO(OFFSET(C1397,-M1397+1,0),J1397,OFFSET(C1397,-M1397+2,0),OFFSET(C1397,-M1397+2,0),OFFSET(C1397,-M1397+3,0)+AC1397,OFFSET(C1397,-M1397+4,0),1,3)/100*I1397*10000)</f>
        <v/>
      </c>
      <c r="Z1397" s="248" t="str">
        <f aca="true">IF(I1397="","",xEURO(OFFSET(C1397,-M1397+1,0),J1397,OFFSET(C1397,-M1397+2,0),OFFSET(C1397,-M1397+2,0),OFFSET(C1397,-M1397+3,0)+AC1397,OFFSET(C1397,-M1397+4,0),1,5)/365.25*I1397*10000)</f>
        <v/>
      </c>
      <c r="AB1397" s="249" t="str">
        <f aca="true">IF(D1397="","",xCalcSkew(OFFSET(C1397,-M1397,0),E1397-OFFSET(C1397,-M1397+1,0),b)/100)</f>
        <v/>
      </c>
      <c r="AC1397" s="249" t="str">
        <f aca="true">IF(I1397="","",xCalcSkew(OFFSET(C1397,-M1397,0),J1397-OFFSET(C1397,-M1397+1,0),b)/100)</f>
        <v/>
      </c>
      <c r="AE1397" s="0" t="n">
        <f aca="false">D1397*F1397*10000*-1</f>
        <v>-0</v>
      </c>
      <c r="AF1397" s="0" t="n">
        <f aca="false">I1397*K1397*10000*-1</f>
        <v>-0</v>
      </c>
      <c r="AG1397" s="0" t="n">
        <f aca="false">AE1397+AF1397</f>
        <v>-0</v>
      </c>
    </row>
    <row r="1398" customFormat="false" ht="12.75" hidden="false" customHeight="false" outlineLevel="0" collapsed="false">
      <c r="D1398" s="265"/>
      <c r="E1398" s="266"/>
      <c r="F1398" s="266"/>
      <c r="G1398" s="267"/>
      <c r="I1398" s="265"/>
      <c r="J1398" s="266"/>
      <c r="K1398" s="266"/>
      <c r="L1398" s="268"/>
      <c r="M1398" s="247" t="n">
        <f aca="false">M1397+1</f>
        <v>17</v>
      </c>
      <c r="N1398" s="175" t="str">
        <f aca="true">IF(D1398="","",xEURO(OFFSET(C1398,-M1398+1,0),E1398,OFFSET(C1398,-M1398+2,0),OFFSET(C1398,-M1398+2,0),OFFSET(C1398,-M1398+3,0)+AB1398,OFFSET(C1398,-M1398+4,0),0,1)*D1398)</f>
        <v/>
      </c>
      <c r="O1398" s="235" t="str">
        <f aca="true">IF(D1398="","",xEURO(OFFSET(C1398,-M1398+1,0),E1398,OFFSET(C1398,-M1398+2,0),OFFSET(C1398,-M1398+2,0),OFFSET(C1398,-M1398+3,0)+AB1398,OFFSET(C1398,-M1398+4,0),0,0))</f>
        <v/>
      </c>
      <c r="P1398" s="175" t="str">
        <f aca="false">IF(D1398="","",(O1398-F1398)*D1398*10)</f>
        <v/>
      </c>
      <c r="Q1398" s="175" t="str">
        <f aca="true">IF(D1398="","",xEURO(OFFSET(C1398,-M1398+1,0),E1398,OFFSET(C1398,-M1398+2,0),OFFSET(C1398,-M1398+2,0),OFFSET(C1398,-M1398+3,0)+AB1398,OFFSET(C1398,-M1398+4,0),0,2)/10*D1398)</f>
        <v/>
      </c>
      <c r="R1398" s="248" t="str">
        <f aca="true">IF(D1398="","",xEURO(OFFSET(C1398,-M1398+1,0),E1398,OFFSET(C1398,-M1398+2,0),OFFSET(C1398,-M1398+2,0),OFFSET(C1398,-M1398+3,0)+AB1398,OFFSET(C1398,-M1398+4,0),0,3)/100*D1398*10000)</f>
        <v/>
      </c>
      <c r="S1398" s="248" t="str">
        <f aca="true">IF(D1398="","",xEURO(OFFSET(C1398,-M1398+1,0),E1398,OFFSET(C1398,-M1398+2,0),OFFSET(C1398,-M1398+2,0),OFFSET(C1398,-M1398+3,0)+AB1398,OFFSET(C1398,-M1398+4,0),0,5)/365.25*D1398*10000)</f>
        <v/>
      </c>
      <c r="U1398" s="175" t="str">
        <f aca="true">IF(I1398="","",xEURO(OFFSET(C1398,-M1398+1,0),J1398,OFFSET(C1398,-M1398+2,0),OFFSET(C1398,-M1398+2,0),OFFSET(C1398,-M1398+3,0)+AC1398,OFFSET(C1398,-M1398+4,0),1,1)*I1398)</f>
        <v/>
      </c>
      <c r="V1398" s="235" t="str">
        <f aca="true">IF(I1398="","",xEURO(OFFSET(C1398,-M1398+1,0),J1398,OFFSET(C1398,-M1398+2,0),OFFSET(C1398,-M1398+2,0),OFFSET(C1398,-M1398+3,0)+AC1398,OFFSET(C1398,-M1398+4,0),1,0))</f>
        <v/>
      </c>
      <c r="W1398" s="175" t="str">
        <f aca="false">IF(I1398="","",(V1398-K1398)*I1398*10)</f>
        <v/>
      </c>
      <c r="X1398" s="175" t="str">
        <f aca="true">IF(I1398="","",xEURO(OFFSET(C1398,-M1398+1,0),J1398,OFFSET(C1398,-M1398+2,0),OFFSET(C1398,-M1398+2,0),OFFSET(C1398,-M1398+3,0)+AC1398,OFFSET(C1398,-M1398+4,0),1,2)/10*I1398)</f>
        <v/>
      </c>
      <c r="Y1398" s="248" t="str">
        <f aca="true">IF(I1398="","",xEURO(OFFSET(C1398,-M1398+1,0),J1398,OFFSET(C1398,-M1398+2,0),OFFSET(C1398,-M1398+2,0),OFFSET(C1398,-M1398+3,0)+AC1398,OFFSET(C1398,-M1398+4,0),1,3)/100*I1398*10000)</f>
        <v/>
      </c>
      <c r="Z1398" s="248" t="str">
        <f aca="true">IF(I1398="","",xEURO(OFFSET(C1398,-M1398+1,0),J1398,OFFSET(C1398,-M1398+2,0),OFFSET(C1398,-M1398+2,0),OFFSET(C1398,-M1398+3,0)+AC1398,OFFSET(C1398,-M1398+4,0),1,5)/365.25*I1398*10000)</f>
        <v/>
      </c>
      <c r="AB1398" s="249" t="str">
        <f aca="true">IF(D1398="","",xCalcSkew(OFFSET(C1398,-M1398,0),E1398-OFFSET(C1398,-M1398+1,0),b)/100)</f>
        <v/>
      </c>
      <c r="AC1398" s="249" t="str">
        <f aca="true">IF(I1398="","",xCalcSkew(OFFSET(C1398,-M1398,0),J1398-OFFSET(C1398,-M1398+1,0),b)/100)</f>
        <v/>
      </c>
      <c r="AE1398" s="0" t="n">
        <f aca="false">D1398*F1398*10000*-1</f>
        <v>-0</v>
      </c>
      <c r="AF1398" s="0" t="n">
        <f aca="false">I1398*K1398*10000*-1</f>
        <v>-0</v>
      </c>
      <c r="AG1398" s="0" t="n">
        <f aca="false">AE1398+AF1398</f>
        <v>-0</v>
      </c>
    </row>
    <row r="1399" customFormat="false" ht="12.75" hidden="false" customHeight="false" outlineLevel="0" collapsed="false">
      <c r="D1399" s="265"/>
      <c r="E1399" s="266"/>
      <c r="F1399" s="266"/>
      <c r="G1399" s="267"/>
      <c r="I1399" s="265"/>
      <c r="J1399" s="266"/>
      <c r="K1399" s="266"/>
      <c r="L1399" s="268"/>
      <c r="M1399" s="247" t="n">
        <f aca="false">M1398+1</f>
        <v>18</v>
      </c>
      <c r="N1399" s="175" t="str">
        <f aca="true">IF(D1399="","",xEURO(OFFSET(C1399,-M1399+1,0),E1399,OFFSET(C1399,-M1399+2,0),OFFSET(C1399,-M1399+2,0),OFFSET(C1399,-M1399+3,0)+AB1399,OFFSET(C1399,-M1399+4,0),0,1)*D1399)</f>
        <v/>
      </c>
      <c r="O1399" s="235" t="str">
        <f aca="true">IF(D1399="","",xEURO(OFFSET(C1399,-M1399+1,0),E1399,OFFSET(C1399,-M1399+2,0),OFFSET(C1399,-M1399+2,0),OFFSET(C1399,-M1399+3,0)+AB1399,OFFSET(C1399,-M1399+4,0),0,0))</f>
        <v/>
      </c>
      <c r="P1399" s="175" t="str">
        <f aca="false">IF(D1399="","",(O1399-F1399)*D1399*10)</f>
        <v/>
      </c>
      <c r="Q1399" s="175" t="str">
        <f aca="true">IF(D1399="","",xEURO(OFFSET(C1399,-M1399+1,0),E1399,OFFSET(C1399,-M1399+2,0),OFFSET(C1399,-M1399+2,0),OFFSET(C1399,-M1399+3,0)+AB1399,OFFSET(C1399,-M1399+4,0),0,2)/10*D1399)</f>
        <v/>
      </c>
      <c r="R1399" s="248" t="str">
        <f aca="true">IF(D1399="","",xEURO(OFFSET(C1399,-M1399+1,0),E1399,OFFSET(C1399,-M1399+2,0),OFFSET(C1399,-M1399+2,0),OFFSET(C1399,-M1399+3,0)+AB1399,OFFSET(C1399,-M1399+4,0),0,3)/100*D1399*10000)</f>
        <v/>
      </c>
      <c r="S1399" s="248" t="str">
        <f aca="true">IF(D1399="","",xEURO(OFFSET(C1399,-M1399+1,0),E1399,OFFSET(C1399,-M1399+2,0),OFFSET(C1399,-M1399+2,0),OFFSET(C1399,-M1399+3,0)+AB1399,OFFSET(C1399,-M1399+4,0),0,5)/365.25*D1399*10000)</f>
        <v/>
      </c>
      <c r="U1399" s="175" t="str">
        <f aca="true">IF(I1399="","",xEURO(OFFSET(C1399,-M1399+1,0),J1399,OFFSET(C1399,-M1399+2,0),OFFSET(C1399,-M1399+2,0),OFFSET(C1399,-M1399+3,0)+AC1399,OFFSET(C1399,-M1399+4,0),1,1)*I1399)</f>
        <v/>
      </c>
      <c r="V1399" s="235" t="str">
        <f aca="true">IF(I1399="","",xEURO(OFFSET(C1399,-M1399+1,0),J1399,OFFSET(C1399,-M1399+2,0),OFFSET(C1399,-M1399+2,0),OFFSET(C1399,-M1399+3,0)+AC1399,OFFSET(C1399,-M1399+4,0),1,0))</f>
        <v/>
      </c>
      <c r="W1399" s="175" t="str">
        <f aca="false">IF(I1399="","",(V1399-K1399)*I1399*10)</f>
        <v/>
      </c>
      <c r="X1399" s="175" t="str">
        <f aca="true">IF(I1399="","",xEURO(OFFSET(C1399,-M1399+1,0),J1399,OFFSET(C1399,-M1399+2,0),OFFSET(C1399,-M1399+2,0),OFFSET(C1399,-M1399+3,0)+AC1399,OFFSET(C1399,-M1399+4,0),1,2)/10*I1399)</f>
        <v/>
      </c>
      <c r="Y1399" s="248" t="str">
        <f aca="true">IF(I1399="","",xEURO(OFFSET(C1399,-M1399+1,0),J1399,OFFSET(C1399,-M1399+2,0),OFFSET(C1399,-M1399+2,0),OFFSET(C1399,-M1399+3,0)+AC1399,OFFSET(C1399,-M1399+4,0),1,3)/100*I1399*10000)</f>
        <v/>
      </c>
      <c r="Z1399" s="248" t="str">
        <f aca="true">IF(I1399="","",xEURO(OFFSET(C1399,-M1399+1,0),J1399,OFFSET(C1399,-M1399+2,0),OFFSET(C1399,-M1399+2,0),OFFSET(C1399,-M1399+3,0)+AC1399,OFFSET(C1399,-M1399+4,0),1,5)/365.25*I1399*10000)</f>
        <v/>
      </c>
      <c r="AB1399" s="249" t="str">
        <f aca="true">IF(D1399="","",xCalcSkew(OFFSET(C1399,-M1399,0),E1399-OFFSET(C1399,-M1399+1,0),b)/100)</f>
        <v/>
      </c>
      <c r="AC1399" s="249" t="str">
        <f aca="true">IF(I1399="","",xCalcSkew(OFFSET(C1399,-M1399,0),J1399-OFFSET(C1399,-M1399+1,0),b)/100)</f>
        <v/>
      </c>
      <c r="AE1399" s="0" t="n">
        <f aca="false">D1399*F1399*10000*-1</f>
        <v>-0</v>
      </c>
      <c r="AF1399" s="0" t="n">
        <f aca="false">I1399*K1399*10000*-1</f>
        <v>-0</v>
      </c>
      <c r="AG1399" s="0" t="n">
        <f aca="false">AE1399+AF1399</f>
        <v>-0</v>
      </c>
    </row>
    <row r="1400" customFormat="false" ht="12.75" hidden="false" customHeight="false" outlineLevel="0" collapsed="false">
      <c r="D1400" s="265"/>
      <c r="E1400" s="266"/>
      <c r="F1400" s="266"/>
      <c r="G1400" s="267"/>
      <c r="I1400" s="265"/>
      <c r="J1400" s="266"/>
      <c r="K1400" s="266"/>
      <c r="L1400" s="268"/>
      <c r="M1400" s="247" t="n">
        <f aca="false">M1399+1</f>
        <v>19</v>
      </c>
      <c r="N1400" s="175" t="str">
        <f aca="true">IF(D1400="","",xEURO(OFFSET(C1400,-M1400+1,0),E1400,OFFSET(C1400,-M1400+2,0),OFFSET(C1400,-M1400+2,0),OFFSET(C1400,-M1400+3,0)+AB1400,OFFSET(C1400,-M1400+4,0),0,1)*D1400)</f>
        <v/>
      </c>
      <c r="O1400" s="235" t="str">
        <f aca="true">IF(D1400="","",xEURO(OFFSET(C1400,-M1400+1,0),E1400,OFFSET(C1400,-M1400+2,0),OFFSET(C1400,-M1400+2,0),OFFSET(C1400,-M1400+3,0)+AB1400,OFFSET(C1400,-M1400+4,0),0,0))</f>
        <v/>
      </c>
      <c r="P1400" s="175" t="str">
        <f aca="false">IF(D1400="","",(O1400-F1400)*D1400*10)</f>
        <v/>
      </c>
      <c r="Q1400" s="175" t="str">
        <f aca="true">IF(D1400="","",xEURO(OFFSET(C1400,-M1400+1,0),E1400,OFFSET(C1400,-M1400+2,0),OFFSET(C1400,-M1400+2,0),OFFSET(C1400,-M1400+3,0)+AB1400,OFFSET(C1400,-M1400+4,0),0,2)/10*D1400)</f>
        <v/>
      </c>
      <c r="R1400" s="248" t="str">
        <f aca="true">IF(D1400="","",xEURO(OFFSET(C1400,-M1400+1,0),E1400,OFFSET(C1400,-M1400+2,0),OFFSET(C1400,-M1400+2,0),OFFSET(C1400,-M1400+3,0)+AB1400,OFFSET(C1400,-M1400+4,0),0,3)/100*D1400*10000)</f>
        <v/>
      </c>
      <c r="S1400" s="248" t="str">
        <f aca="true">IF(D1400="","",xEURO(OFFSET(C1400,-M1400+1,0),E1400,OFFSET(C1400,-M1400+2,0),OFFSET(C1400,-M1400+2,0),OFFSET(C1400,-M1400+3,0)+AB1400,OFFSET(C1400,-M1400+4,0),0,5)/365.25*D1400*10000)</f>
        <v/>
      </c>
      <c r="U1400" s="175" t="str">
        <f aca="true">IF(I1400="","",xEURO(OFFSET(C1400,-M1400+1,0),J1400,OFFSET(C1400,-M1400+2,0),OFFSET(C1400,-M1400+2,0),OFFSET(C1400,-M1400+3,0)+AC1400,OFFSET(C1400,-M1400+4,0),1,1)*I1400)</f>
        <v/>
      </c>
      <c r="V1400" s="235" t="str">
        <f aca="true">IF(I1400="","",xEURO(OFFSET(C1400,-M1400+1,0),J1400,OFFSET(C1400,-M1400+2,0),OFFSET(C1400,-M1400+2,0),OFFSET(C1400,-M1400+3,0)+AC1400,OFFSET(C1400,-M1400+4,0),1,0))</f>
        <v/>
      </c>
      <c r="W1400" s="175" t="str">
        <f aca="false">IF(I1400="","",(V1400-K1400)*I1400*10)</f>
        <v/>
      </c>
      <c r="X1400" s="175" t="str">
        <f aca="true">IF(I1400="","",xEURO(OFFSET(C1400,-M1400+1,0),J1400,OFFSET(C1400,-M1400+2,0),OFFSET(C1400,-M1400+2,0),OFFSET(C1400,-M1400+3,0)+AC1400,OFFSET(C1400,-M1400+4,0),1,2)/10*I1400)</f>
        <v/>
      </c>
      <c r="Y1400" s="248" t="str">
        <f aca="true">IF(I1400="","",xEURO(OFFSET(C1400,-M1400+1,0),J1400,OFFSET(C1400,-M1400+2,0),OFFSET(C1400,-M1400+2,0),OFFSET(C1400,-M1400+3,0)+AC1400,OFFSET(C1400,-M1400+4,0),1,3)/100*I1400*10000)</f>
        <v/>
      </c>
      <c r="Z1400" s="248" t="str">
        <f aca="true">IF(I1400="","",xEURO(OFFSET(C1400,-M1400+1,0),J1400,OFFSET(C1400,-M1400+2,0),OFFSET(C1400,-M1400+2,0),OFFSET(C1400,-M1400+3,0)+AC1400,OFFSET(C1400,-M1400+4,0),1,5)/365.25*I1400*10000)</f>
        <v/>
      </c>
      <c r="AB1400" s="249" t="str">
        <f aca="true">IF(D1400="","",xCalcSkew(OFFSET(C1400,-M1400,0),E1400-OFFSET(C1400,-M1400+1,0),b)/100)</f>
        <v/>
      </c>
      <c r="AC1400" s="249" t="str">
        <f aca="true">IF(I1400="","",xCalcSkew(OFFSET(C1400,-M1400,0),J1400-OFFSET(C1400,-M1400+1,0),b)/100)</f>
        <v/>
      </c>
      <c r="AE1400" s="0" t="n">
        <f aca="false">D1400*F1400*10000*-1</f>
        <v>-0</v>
      </c>
      <c r="AF1400" s="0" t="n">
        <f aca="false">I1400*K1400*10000*-1</f>
        <v>-0</v>
      </c>
      <c r="AG1400" s="0" t="n">
        <f aca="false">AE1400+AF1400</f>
        <v>-0</v>
      </c>
    </row>
    <row r="1401" customFormat="false" ht="12.75" hidden="false" customHeight="false" outlineLevel="0" collapsed="false">
      <c r="D1401" s="265"/>
      <c r="E1401" s="266"/>
      <c r="F1401" s="266"/>
      <c r="G1401" s="267"/>
      <c r="I1401" s="265"/>
      <c r="J1401" s="266"/>
      <c r="K1401" s="266"/>
      <c r="L1401" s="268"/>
      <c r="M1401" s="247" t="n">
        <f aca="false">M1400+1</f>
        <v>20</v>
      </c>
      <c r="N1401" s="175" t="str">
        <f aca="true">IF(D1401="","",xEURO(OFFSET(C1401,-M1401+1,0),E1401,OFFSET(C1401,-M1401+2,0),OFFSET(C1401,-M1401+2,0),OFFSET(C1401,-M1401+3,0)+AB1401,OFFSET(C1401,-M1401+4,0),0,1)*D1401)</f>
        <v/>
      </c>
      <c r="O1401" s="235" t="str">
        <f aca="true">IF(D1401="","",xEURO(OFFSET(C1401,-M1401+1,0),E1401,OFFSET(C1401,-M1401+2,0),OFFSET(C1401,-M1401+2,0),OFFSET(C1401,-M1401+3,0)+AB1401,OFFSET(C1401,-M1401+4,0),0,0))</f>
        <v/>
      </c>
      <c r="P1401" s="175" t="str">
        <f aca="false">IF(D1401="","",(O1401-F1401)*D1401*10)</f>
        <v/>
      </c>
      <c r="Q1401" s="175" t="str">
        <f aca="true">IF(D1401="","",xEURO(OFFSET(C1401,-M1401+1,0),E1401,OFFSET(C1401,-M1401+2,0),OFFSET(C1401,-M1401+2,0),OFFSET(C1401,-M1401+3,0)+AB1401,OFFSET(C1401,-M1401+4,0),0,2)/10*D1401)</f>
        <v/>
      </c>
      <c r="R1401" s="248" t="str">
        <f aca="true">IF(D1401="","",xEURO(OFFSET(C1401,-M1401+1,0),E1401,OFFSET(C1401,-M1401+2,0),OFFSET(C1401,-M1401+2,0),OFFSET(C1401,-M1401+3,0)+AB1401,OFFSET(C1401,-M1401+4,0),0,3)/100*D1401*10000)</f>
        <v/>
      </c>
      <c r="S1401" s="248" t="str">
        <f aca="true">IF(D1401="","",xEURO(OFFSET(C1401,-M1401+1,0),E1401,OFFSET(C1401,-M1401+2,0),OFFSET(C1401,-M1401+2,0),OFFSET(C1401,-M1401+3,0)+AB1401,OFFSET(C1401,-M1401+4,0),0,5)/365.25*D1401*10000)</f>
        <v/>
      </c>
      <c r="U1401" s="175" t="str">
        <f aca="true">IF(I1401="","",xEURO(OFFSET(C1401,-M1401+1,0),J1401,OFFSET(C1401,-M1401+2,0),OFFSET(C1401,-M1401+2,0),OFFSET(C1401,-M1401+3,0)+AC1401,OFFSET(C1401,-M1401+4,0),1,1)*I1401)</f>
        <v/>
      </c>
      <c r="V1401" s="235" t="str">
        <f aca="true">IF(I1401="","",xEURO(OFFSET(C1401,-M1401+1,0),J1401,OFFSET(C1401,-M1401+2,0),OFFSET(C1401,-M1401+2,0),OFFSET(C1401,-M1401+3,0)+AC1401,OFFSET(C1401,-M1401+4,0),1,0))</f>
        <v/>
      </c>
      <c r="W1401" s="175" t="str">
        <f aca="false">IF(I1401="","",(V1401-K1401)*I1401*10)</f>
        <v/>
      </c>
      <c r="X1401" s="175" t="str">
        <f aca="true">IF(I1401="","",xEURO(OFFSET(C1401,-M1401+1,0),J1401,OFFSET(C1401,-M1401+2,0),OFFSET(C1401,-M1401+2,0),OFFSET(C1401,-M1401+3,0)+AC1401,OFFSET(C1401,-M1401+4,0),1,2)/10*I1401)</f>
        <v/>
      </c>
      <c r="Y1401" s="248" t="str">
        <f aca="true">IF(I1401="","",xEURO(OFFSET(C1401,-M1401+1,0),J1401,OFFSET(C1401,-M1401+2,0),OFFSET(C1401,-M1401+2,0),OFFSET(C1401,-M1401+3,0)+AC1401,OFFSET(C1401,-M1401+4,0),1,3)/100*I1401*10000)</f>
        <v/>
      </c>
      <c r="Z1401" s="248" t="str">
        <f aca="true">IF(I1401="","",xEURO(OFFSET(C1401,-M1401+1,0),J1401,OFFSET(C1401,-M1401+2,0),OFFSET(C1401,-M1401+2,0),OFFSET(C1401,-M1401+3,0)+AC1401,OFFSET(C1401,-M1401+4,0),1,5)/365.25*I1401*10000)</f>
        <v/>
      </c>
      <c r="AB1401" s="249" t="str">
        <f aca="true">IF(D1401="","",xCalcSkew(OFFSET(C1401,-M1401,0),E1401-OFFSET(C1401,-M1401+1,0),b)/100)</f>
        <v/>
      </c>
      <c r="AC1401" s="249" t="str">
        <f aca="true">IF(I1401="","",xCalcSkew(OFFSET(C1401,-M1401,0),J1401-OFFSET(C1401,-M1401+1,0),b)/100)</f>
        <v/>
      </c>
      <c r="AE1401" s="0" t="n">
        <f aca="false">D1401*F1401*10000*-1</f>
        <v>-0</v>
      </c>
      <c r="AF1401" s="0" t="n">
        <f aca="false">I1401*K1401*10000*-1</f>
        <v>-0</v>
      </c>
      <c r="AG1401" s="0" t="n">
        <f aca="false">AE1401+AF1401</f>
        <v>-0</v>
      </c>
    </row>
    <row r="1402" customFormat="false" ht="12.75" hidden="false" customHeight="false" outlineLevel="0" collapsed="false">
      <c r="D1402" s="265"/>
      <c r="E1402" s="266"/>
      <c r="F1402" s="266"/>
      <c r="G1402" s="267"/>
      <c r="I1402" s="265"/>
      <c r="J1402" s="266"/>
      <c r="K1402" s="266"/>
      <c r="L1402" s="268"/>
      <c r="M1402" s="247" t="n">
        <f aca="false">M1401+1</f>
        <v>21</v>
      </c>
      <c r="N1402" s="175" t="str">
        <f aca="true">IF(D1402="","",xEURO(OFFSET(C1402,-M1402+1,0),E1402,OFFSET(C1402,-M1402+2,0),OFFSET(C1402,-M1402+2,0),OFFSET(C1402,-M1402+3,0)+AB1402,OFFSET(C1402,-M1402+4,0),0,1)*D1402)</f>
        <v/>
      </c>
      <c r="O1402" s="235" t="str">
        <f aca="true">IF(D1402="","",xEURO(OFFSET(C1402,-M1402+1,0),E1402,OFFSET(C1402,-M1402+2,0),OFFSET(C1402,-M1402+2,0),OFFSET(C1402,-M1402+3,0)+AB1402,OFFSET(C1402,-M1402+4,0),0,0))</f>
        <v/>
      </c>
      <c r="P1402" s="175" t="str">
        <f aca="false">IF(D1402="","",(O1402-F1402)*D1402*10)</f>
        <v/>
      </c>
      <c r="Q1402" s="175" t="str">
        <f aca="true">IF(D1402="","",xEURO(OFFSET(C1402,-M1402+1,0),E1402,OFFSET(C1402,-M1402+2,0),OFFSET(C1402,-M1402+2,0),OFFSET(C1402,-M1402+3,0)+AB1402,OFFSET(C1402,-M1402+4,0),0,2)/10*D1402)</f>
        <v/>
      </c>
      <c r="R1402" s="248" t="str">
        <f aca="true">IF(D1402="","",xEURO(OFFSET(C1402,-M1402+1,0),E1402,OFFSET(C1402,-M1402+2,0),OFFSET(C1402,-M1402+2,0),OFFSET(C1402,-M1402+3,0)+AB1402,OFFSET(C1402,-M1402+4,0),0,3)/100*D1402*10000)</f>
        <v/>
      </c>
      <c r="S1402" s="248" t="str">
        <f aca="true">IF(D1402="","",xEURO(OFFSET(C1402,-M1402+1,0),E1402,OFFSET(C1402,-M1402+2,0),OFFSET(C1402,-M1402+2,0),OFFSET(C1402,-M1402+3,0)+AB1402,OFFSET(C1402,-M1402+4,0),0,5)/365.25*D1402*10000)</f>
        <v/>
      </c>
      <c r="U1402" s="175" t="str">
        <f aca="true">IF(I1402="","",xEURO(OFFSET(C1402,-M1402+1,0),J1402,OFFSET(C1402,-M1402+2,0),OFFSET(C1402,-M1402+2,0),OFFSET(C1402,-M1402+3,0)+AC1402,OFFSET(C1402,-M1402+4,0),1,1)*I1402)</f>
        <v/>
      </c>
      <c r="V1402" s="235" t="str">
        <f aca="true">IF(I1402="","",xEURO(OFFSET(C1402,-M1402+1,0),J1402,OFFSET(C1402,-M1402+2,0),OFFSET(C1402,-M1402+2,0),OFFSET(C1402,-M1402+3,0)+AC1402,OFFSET(C1402,-M1402+4,0),1,0))</f>
        <v/>
      </c>
      <c r="W1402" s="175" t="str">
        <f aca="false">IF(I1402="","",(V1402-K1402)*I1402*10)</f>
        <v/>
      </c>
      <c r="X1402" s="175" t="str">
        <f aca="true">IF(I1402="","",xEURO(OFFSET(C1402,-M1402+1,0),J1402,OFFSET(C1402,-M1402+2,0),OFFSET(C1402,-M1402+2,0),OFFSET(C1402,-M1402+3,0)+AC1402,OFFSET(C1402,-M1402+4,0),1,2)/10*I1402)</f>
        <v/>
      </c>
      <c r="Y1402" s="248" t="str">
        <f aca="true">IF(I1402="","",xEURO(OFFSET(C1402,-M1402+1,0),J1402,OFFSET(C1402,-M1402+2,0),OFFSET(C1402,-M1402+2,0),OFFSET(C1402,-M1402+3,0)+AC1402,OFFSET(C1402,-M1402+4,0),1,3)/100*I1402*10000)</f>
        <v/>
      </c>
      <c r="Z1402" s="248" t="str">
        <f aca="true">IF(I1402="","",xEURO(OFFSET(C1402,-M1402+1,0),J1402,OFFSET(C1402,-M1402+2,0),OFFSET(C1402,-M1402+2,0),OFFSET(C1402,-M1402+3,0)+AC1402,OFFSET(C1402,-M1402+4,0),1,5)/365.25*I1402*10000)</f>
        <v/>
      </c>
      <c r="AB1402" s="249" t="str">
        <f aca="true">IF(D1402="","",xCalcSkew(OFFSET(C1402,-M1402,0),E1402-OFFSET(C1402,-M1402+1,0),b)/100)</f>
        <v/>
      </c>
      <c r="AC1402" s="249" t="str">
        <f aca="true">IF(I1402="","",xCalcSkew(OFFSET(C1402,-M1402,0),J1402-OFFSET(C1402,-M1402+1,0),b)/100)</f>
        <v/>
      </c>
      <c r="AE1402" s="0" t="n">
        <f aca="false">D1402*F1402*10000*-1</f>
        <v>-0</v>
      </c>
      <c r="AF1402" s="0" t="n">
        <f aca="false">I1402*K1402*10000*-1</f>
        <v>-0</v>
      </c>
      <c r="AG1402" s="0" t="n">
        <f aca="false">AE1402+AF1402</f>
        <v>-0</v>
      </c>
    </row>
    <row r="1403" customFormat="false" ht="12.75" hidden="false" customHeight="false" outlineLevel="0" collapsed="false">
      <c r="D1403" s="265"/>
      <c r="E1403" s="266"/>
      <c r="F1403" s="266"/>
      <c r="G1403" s="267"/>
      <c r="I1403" s="265"/>
      <c r="J1403" s="266"/>
      <c r="K1403" s="266"/>
      <c r="L1403" s="268"/>
      <c r="M1403" s="247" t="n">
        <f aca="false">M1402+1</f>
        <v>22</v>
      </c>
      <c r="N1403" s="175" t="str">
        <f aca="true">IF(D1403="","",xEURO(OFFSET(C1403,-M1403+1,0),E1403,OFFSET(C1403,-M1403+2,0),OFFSET(C1403,-M1403+2,0),OFFSET(C1403,-M1403+3,0)+AB1403,OFFSET(C1403,-M1403+4,0),0,1)*D1403)</f>
        <v/>
      </c>
      <c r="O1403" s="235" t="str">
        <f aca="true">IF(D1403="","",xEURO(OFFSET(C1403,-M1403+1,0),E1403,OFFSET(C1403,-M1403+2,0),OFFSET(C1403,-M1403+2,0),OFFSET(C1403,-M1403+3,0)+AB1403,OFFSET(C1403,-M1403+4,0),0,0))</f>
        <v/>
      </c>
      <c r="P1403" s="175" t="str">
        <f aca="false">IF(D1403="","",(O1403-F1403)*D1403*10)</f>
        <v/>
      </c>
      <c r="Q1403" s="175" t="str">
        <f aca="true">IF(D1403="","",xEURO(OFFSET(C1403,-M1403+1,0),E1403,OFFSET(C1403,-M1403+2,0),OFFSET(C1403,-M1403+2,0),OFFSET(C1403,-M1403+3,0)+AB1403,OFFSET(C1403,-M1403+4,0),0,2)/10*D1403)</f>
        <v/>
      </c>
      <c r="R1403" s="248" t="str">
        <f aca="true">IF(D1403="","",xEURO(OFFSET(C1403,-M1403+1,0),E1403,OFFSET(C1403,-M1403+2,0),OFFSET(C1403,-M1403+2,0),OFFSET(C1403,-M1403+3,0)+AB1403,OFFSET(C1403,-M1403+4,0),0,3)/100*D1403*10000)</f>
        <v/>
      </c>
      <c r="S1403" s="248" t="str">
        <f aca="true">IF(D1403="","",xEURO(OFFSET(C1403,-M1403+1,0),E1403,OFFSET(C1403,-M1403+2,0),OFFSET(C1403,-M1403+2,0),OFFSET(C1403,-M1403+3,0)+AB1403,OFFSET(C1403,-M1403+4,0),0,5)/365.25*D1403*10000)</f>
        <v/>
      </c>
      <c r="U1403" s="175" t="str">
        <f aca="true">IF(I1403="","",xEURO(OFFSET(C1403,-M1403+1,0),J1403,OFFSET(C1403,-M1403+2,0),OFFSET(C1403,-M1403+2,0),OFFSET(C1403,-M1403+3,0)+AC1403,OFFSET(C1403,-M1403+4,0),1,1)*I1403)</f>
        <v/>
      </c>
      <c r="V1403" s="235" t="str">
        <f aca="true">IF(I1403="","",xEURO(OFFSET(C1403,-M1403+1,0),J1403,OFFSET(C1403,-M1403+2,0),OFFSET(C1403,-M1403+2,0),OFFSET(C1403,-M1403+3,0)+AC1403,OFFSET(C1403,-M1403+4,0),1,0))</f>
        <v/>
      </c>
      <c r="W1403" s="175" t="str">
        <f aca="false">IF(I1403="","",(V1403-K1403)*I1403*10)</f>
        <v/>
      </c>
      <c r="X1403" s="175" t="str">
        <f aca="true">IF(I1403="","",xEURO(OFFSET(C1403,-M1403+1,0),J1403,OFFSET(C1403,-M1403+2,0),OFFSET(C1403,-M1403+2,0),OFFSET(C1403,-M1403+3,0)+AC1403,OFFSET(C1403,-M1403+4,0),1,2)/10*I1403)</f>
        <v/>
      </c>
      <c r="Y1403" s="248" t="str">
        <f aca="true">IF(I1403="","",xEURO(OFFSET(C1403,-M1403+1,0),J1403,OFFSET(C1403,-M1403+2,0),OFFSET(C1403,-M1403+2,0),OFFSET(C1403,-M1403+3,0)+AC1403,OFFSET(C1403,-M1403+4,0),1,3)/100*I1403*10000)</f>
        <v/>
      </c>
      <c r="Z1403" s="248" t="str">
        <f aca="true">IF(I1403="","",xEURO(OFFSET(C1403,-M1403+1,0),J1403,OFFSET(C1403,-M1403+2,0),OFFSET(C1403,-M1403+2,0),OFFSET(C1403,-M1403+3,0)+AC1403,OFFSET(C1403,-M1403+4,0),1,5)/365.25*I1403*10000)</f>
        <v/>
      </c>
      <c r="AB1403" s="249" t="str">
        <f aca="true">IF(D1403="","",xCalcSkew(OFFSET(C1403,-M1403,0),E1403-OFFSET(C1403,-M1403+1,0),b)/100)</f>
        <v/>
      </c>
      <c r="AC1403" s="249" t="str">
        <f aca="true">IF(I1403="","",xCalcSkew(OFFSET(C1403,-M1403,0),J1403-OFFSET(C1403,-M1403+1,0),b)/100)</f>
        <v/>
      </c>
      <c r="AE1403" s="0" t="n">
        <f aca="false">D1403*F1403*10000*-1</f>
        <v>-0</v>
      </c>
      <c r="AF1403" s="0" t="n">
        <f aca="false">I1403*K1403*10000*-1</f>
        <v>-0</v>
      </c>
      <c r="AG1403" s="0" t="n">
        <f aca="false">AE1403+AF1403</f>
        <v>-0</v>
      </c>
    </row>
    <row r="1404" customFormat="false" ht="12.75" hidden="false" customHeight="false" outlineLevel="0" collapsed="false">
      <c r="D1404" s="265"/>
      <c r="E1404" s="266"/>
      <c r="F1404" s="266"/>
      <c r="G1404" s="267"/>
      <c r="I1404" s="265"/>
      <c r="J1404" s="266"/>
      <c r="K1404" s="266"/>
      <c r="L1404" s="268"/>
      <c r="M1404" s="247" t="n">
        <f aca="false">M1403+1</f>
        <v>23</v>
      </c>
      <c r="N1404" s="175" t="str">
        <f aca="true">IF(D1404="","",xEURO(OFFSET(C1404,-M1404+1,0),E1404,OFFSET(C1404,-M1404+2,0),OFFSET(C1404,-M1404+2,0),OFFSET(C1404,-M1404+3,0)+AB1404,OFFSET(C1404,-M1404+4,0),0,1)*D1404)</f>
        <v/>
      </c>
      <c r="O1404" s="235" t="str">
        <f aca="true">IF(D1404="","",xEURO(OFFSET(C1404,-M1404+1,0),E1404,OFFSET(C1404,-M1404+2,0),OFFSET(C1404,-M1404+2,0),OFFSET(C1404,-M1404+3,0)+AB1404,OFFSET(C1404,-M1404+4,0),0,0))</f>
        <v/>
      </c>
      <c r="P1404" s="175" t="str">
        <f aca="false">IF(D1404="","",(O1404-F1404)*D1404*10)</f>
        <v/>
      </c>
      <c r="Q1404" s="175" t="str">
        <f aca="true">IF(D1404="","",xEURO(OFFSET(C1404,-M1404+1,0),E1404,OFFSET(C1404,-M1404+2,0),OFFSET(C1404,-M1404+2,0),OFFSET(C1404,-M1404+3,0)+AB1404,OFFSET(C1404,-M1404+4,0),0,2)/10*D1404)</f>
        <v/>
      </c>
      <c r="R1404" s="248" t="str">
        <f aca="true">IF(D1404="","",xEURO(OFFSET(C1404,-M1404+1,0),E1404,OFFSET(C1404,-M1404+2,0),OFFSET(C1404,-M1404+2,0),OFFSET(C1404,-M1404+3,0)+AB1404,OFFSET(C1404,-M1404+4,0),0,3)/100*D1404*10000)</f>
        <v/>
      </c>
      <c r="S1404" s="248" t="str">
        <f aca="true">IF(D1404="","",xEURO(OFFSET(C1404,-M1404+1,0),E1404,OFFSET(C1404,-M1404+2,0),OFFSET(C1404,-M1404+2,0),OFFSET(C1404,-M1404+3,0)+AB1404,OFFSET(C1404,-M1404+4,0),0,5)/365.25*D1404*10000)</f>
        <v/>
      </c>
      <c r="U1404" s="175" t="str">
        <f aca="true">IF(I1404="","",xEURO(OFFSET(C1404,-M1404+1,0),J1404,OFFSET(C1404,-M1404+2,0),OFFSET(C1404,-M1404+2,0),OFFSET(C1404,-M1404+3,0)+AC1404,OFFSET(C1404,-M1404+4,0),1,1)*I1404)</f>
        <v/>
      </c>
      <c r="V1404" s="235" t="str">
        <f aca="true">IF(I1404="","",xEURO(OFFSET(C1404,-M1404+1,0),J1404,OFFSET(C1404,-M1404+2,0),OFFSET(C1404,-M1404+2,0),OFFSET(C1404,-M1404+3,0)+AC1404,OFFSET(C1404,-M1404+4,0),1,0))</f>
        <v/>
      </c>
      <c r="W1404" s="175" t="str">
        <f aca="false">IF(I1404="","",(V1404-K1404)*I1404*10)</f>
        <v/>
      </c>
      <c r="X1404" s="175" t="str">
        <f aca="true">IF(I1404="","",xEURO(OFFSET(C1404,-M1404+1,0),J1404,OFFSET(C1404,-M1404+2,0),OFFSET(C1404,-M1404+2,0),OFFSET(C1404,-M1404+3,0)+AC1404,OFFSET(C1404,-M1404+4,0),1,2)/10*I1404)</f>
        <v/>
      </c>
      <c r="Y1404" s="248" t="str">
        <f aca="true">IF(I1404="","",xEURO(OFFSET(C1404,-M1404+1,0),J1404,OFFSET(C1404,-M1404+2,0),OFFSET(C1404,-M1404+2,0),OFFSET(C1404,-M1404+3,0)+AC1404,OFFSET(C1404,-M1404+4,0),1,3)/100*I1404*10000)</f>
        <v/>
      </c>
      <c r="Z1404" s="248" t="str">
        <f aca="true">IF(I1404="","",xEURO(OFFSET(C1404,-M1404+1,0),J1404,OFFSET(C1404,-M1404+2,0),OFFSET(C1404,-M1404+2,0),OFFSET(C1404,-M1404+3,0)+AC1404,OFFSET(C1404,-M1404+4,0),1,5)/365.25*I1404*10000)</f>
        <v/>
      </c>
      <c r="AB1404" s="249" t="str">
        <f aca="true">IF(D1404="","",xCalcSkew(OFFSET(C1404,-M1404,0),E1404-OFFSET(C1404,-M1404+1,0),b)/100)</f>
        <v/>
      </c>
      <c r="AC1404" s="249" t="str">
        <f aca="true">IF(I1404="","",xCalcSkew(OFFSET(C1404,-M1404,0),J1404-OFFSET(C1404,-M1404+1,0),b)/100)</f>
        <v/>
      </c>
      <c r="AE1404" s="0" t="n">
        <f aca="false">D1404*F1404*10000*-1</f>
        <v>-0</v>
      </c>
      <c r="AF1404" s="0" t="n">
        <f aca="false">I1404*K1404*10000*-1</f>
        <v>-0</v>
      </c>
      <c r="AG1404" s="0" t="n">
        <f aca="false">AE1404+AF1404</f>
        <v>-0</v>
      </c>
    </row>
    <row r="1405" customFormat="false" ht="12.75" hidden="false" customHeight="false" outlineLevel="0" collapsed="false">
      <c r="D1405" s="265"/>
      <c r="E1405" s="266"/>
      <c r="F1405" s="266"/>
      <c r="G1405" s="267"/>
      <c r="I1405" s="265"/>
      <c r="J1405" s="266"/>
      <c r="K1405" s="266"/>
      <c r="L1405" s="268"/>
      <c r="M1405" s="247" t="n">
        <f aca="false">M1404+1</f>
        <v>24</v>
      </c>
      <c r="N1405" s="175" t="str">
        <f aca="true">IF(D1405="","",xEURO(OFFSET(C1405,-M1405+1,0),E1405,OFFSET(C1405,-M1405+2,0),OFFSET(C1405,-M1405+2,0),OFFSET(C1405,-M1405+3,0)+AB1405,OFFSET(C1405,-M1405+4,0),0,1)*D1405)</f>
        <v/>
      </c>
      <c r="O1405" s="235" t="str">
        <f aca="true">IF(D1405="","",xEURO(OFFSET(C1405,-M1405+1,0),E1405,OFFSET(C1405,-M1405+2,0),OFFSET(C1405,-M1405+2,0),OFFSET(C1405,-M1405+3,0)+AB1405,OFFSET(C1405,-M1405+4,0),0,0))</f>
        <v/>
      </c>
      <c r="P1405" s="175" t="str">
        <f aca="false">IF(D1405="","",(O1405-F1405)*D1405*10)</f>
        <v/>
      </c>
      <c r="Q1405" s="175" t="str">
        <f aca="true">IF(D1405="","",xEURO(OFFSET(C1405,-M1405+1,0),E1405,OFFSET(C1405,-M1405+2,0),OFFSET(C1405,-M1405+2,0),OFFSET(C1405,-M1405+3,0)+AB1405,OFFSET(C1405,-M1405+4,0),0,2)/10*D1405)</f>
        <v/>
      </c>
      <c r="R1405" s="248" t="str">
        <f aca="true">IF(D1405="","",xEURO(OFFSET(C1405,-M1405+1,0),E1405,OFFSET(C1405,-M1405+2,0),OFFSET(C1405,-M1405+2,0),OFFSET(C1405,-M1405+3,0)+AB1405,OFFSET(C1405,-M1405+4,0),0,3)/100*D1405*10000)</f>
        <v/>
      </c>
      <c r="S1405" s="248" t="str">
        <f aca="true">IF(D1405="","",xEURO(OFFSET(C1405,-M1405+1,0),E1405,OFFSET(C1405,-M1405+2,0),OFFSET(C1405,-M1405+2,0),OFFSET(C1405,-M1405+3,0)+AB1405,OFFSET(C1405,-M1405+4,0),0,5)/365.25*D1405*10000)</f>
        <v/>
      </c>
      <c r="U1405" s="175" t="str">
        <f aca="true">IF(I1405="","",xEURO(OFFSET(C1405,-M1405+1,0),J1405,OFFSET(C1405,-M1405+2,0),OFFSET(C1405,-M1405+2,0),OFFSET(C1405,-M1405+3,0)+AC1405,OFFSET(C1405,-M1405+4,0),1,1)*I1405)</f>
        <v/>
      </c>
      <c r="V1405" s="235" t="str">
        <f aca="true">IF(I1405="","",xEURO(OFFSET(C1405,-M1405+1,0),J1405,OFFSET(C1405,-M1405+2,0),OFFSET(C1405,-M1405+2,0),OFFSET(C1405,-M1405+3,0)+AC1405,OFFSET(C1405,-M1405+4,0),1,0))</f>
        <v/>
      </c>
      <c r="W1405" s="175" t="str">
        <f aca="false">IF(I1405="","",(V1405-K1405)*I1405*10)</f>
        <v/>
      </c>
      <c r="X1405" s="175" t="str">
        <f aca="true">IF(I1405="","",xEURO(OFFSET(C1405,-M1405+1,0),J1405,OFFSET(C1405,-M1405+2,0),OFFSET(C1405,-M1405+2,0),OFFSET(C1405,-M1405+3,0)+AC1405,OFFSET(C1405,-M1405+4,0),1,2)/10*I1405)</f>
        <v/>
      </c>
      <c r="Y1405" s="248" t="str">
        <f aca="true">IF(I1405="","",xEURO(OFFSET(C1405,-M1405+1,0),J1405,OFFSET(C1405,-M1405+2,0),OFFSET(C1405,-M1405+2,0),OFFSET(C1405,-M1405+3,0)+AC1405,OFFSET(C1405,-M1405+4,0),1,3)/100*I1405*10000)</f>
        <v/>
      </c>
      <c r="Z1405" s="248" t="str">
        <f aca="true">IF(I1405="","",xEURO(OFFSET(C1405,-M1405+1,0),J1405,OFFSET(C1405,-M1405+2,0),OFFSET(C1405,-M1405+2,0),OFFSET(C1405,-M1405+3,0)+AC1405,OFFSET(C1405,-M1405+4,0),1,5)/365.25*I1405*10000)</f>
        <v/>
      </c>
      <c r="AB1405" s="249" t="str">
        <f aca="true">IF(D1405="","",xCalcSkew(OFFSET(C1405,-M1405,0),E1405-OFFSET(C1405,-M1405+1,0),b)/100)</f>
        <v/>
      </c>
      <c r="AC1405" s="249" t="str">
        <f aca="true">IF(I1405="","",xCalcSkew(OFFSET(C1405,-M1405,0),J1405-OFFSET(C1405,-M1405+1,0),b)/100)</f>
        <v/>
      </c>
      <c r="AE1405" s="0" t="n">
        <f aca="false">D1405*F1405*10000*-1</f>
        <v>-0</v>
      </c>
      <c r="AF1405" s="0" t="n">
        <f aca="false">I1405*K1405*10000*-1</f>
        <v>-0</v>
      </c>
      <c r="AG1405" s="0" t="n">
        <f aca="false">AE1405+AF1405</f>
        <v>-0</v>
      </c>
    </row>
    <row r="1406" customFormat="false" ht="12.75" hidden="false" customHeight="false" outlineLevel="0" collapsed="false">
      <c r="D1406" s="265"/>
      <c r="E1406" s="266"/>
      <c r="F1406" s="266"/>
      <c r="G1406" s="267"/>
      <c r="I1406" s="265"/>
      <c r="J1406" s="266"/>
      <c r="K1406" s="266"/>
      <c r="L1406" s="268"/>
      <c r="M1406" s="247" t="n">
        <f aca="false">M1405+1</f>
        <v>25</v>
      </c>
      <c r="N1406" s="175" t="str">
        <f aca="true">IF(D1406="","",xEURO(OFFSET(C1406,-M1406+1,0),E1406,OFFSET(C1406,-M1406+2,0),OFFSET(C1406,-M1406+2,0),OFFSET(C1406,-M1406+3,0)+AB1406,OFFSET(C1406,-M1406+4,0),0,1)*D1406)</f>
        <v/>
      </c>
      <c r="O1406" s="235" t="str">
        <f aca="true">IF(D1406="","",xEURO(OFFSET(C1406,-M1406+1,0),E1406,OFFSET(C1406,-M1406+2,0),OFFSET(C1406,-M1406+2,0),OFFSET(C1406,-M1406+3,0)+AB1406,OFFSET(C1406,-M1406+4,0),0,0))</f>
        <v/>
      </c>
      <c r="P1406" s="175" t="str">
        <f aca="false">IF(D1406="","",(O1406-F1406)*D1406*10)</f>
        <v/>
      </c>
      <c r="Q1406" s="175" t="str">
        <f aca="true">IF(D1406="","",xEURO(OFFSET(C1406,-M1406+1,0),E1406,OFFSET(C1406,-M1406+2,0),OFFSET(C1406,-M1406+2,0),OFFSET(C1406,-M1406+3,0)+AB1406,OFFSET(C1406,-M1406+4,0),0,2)/10*D1406)</f>
        <v/>
      </c>
      <c r="R1406" s="248" t="str">
        <f aca="true">IF(D1406="","",xEURO(OFFSET(C1406,-M1406+1,0),E1406,OFFSET(C1406,-M1406+2,0),OFFSET(C1406,-M1406+2,0),OFFSET(C1406,-M1406+3,0)+AB1406,OFFSET(C1406,-M1406+4,0),0,3)/100*D1406*10000)</f>
        <v/>
      </c>
      <c r="S1406" s="248" t="str">
        <f aca="true">IF(D1406="","",xEURO(OFFSET(C1406,-M1406+1,0),E1406,OFFSET(C1406,-M1406+2,0),OFFSET(C1406,-M1406+2,0),OFFSET(C1406,-M1406+3,0)+AB1406,OFFSET(C1406,-M1406+4,0),0,5)/365.25*D1406*10000)</f>
        <v/>
      </c>
      <c r="U1406" s="175" t="str">
        <f aca="true">IF(I1406="","",xEURO(OFFSET(C1406,-M1406+1,0),J1406,OFFSET(C1406,-M1406+2,0),OFFSET(C1406,-M1406+2,0),OFFSET(C1406,-M1406+3,0)+AC1406,OFFSET(C1406,-M1406+4,0),1,1)*I1406)</f>
        <v/>
      </c>
      <c r="V1406" s="235" t="str">
        <f aca="true">IF(I1406="","",xEURO(OFFSET(C1406,-M1406+1,0),J1406,OFFSET(C1406,-M1406+2,0),OFFSET(C1406,-M1406+2,0),OFFSET(C1406,-M1406+3,0)+AC1406,OFFSET(C1406,-M1406+4,0),1,0))</f>
        <v/>
      </c>
      <c r="W1406" s="175" t="str">
        <f aca="false">IF(I1406="","",(V1406-K1406)*I1406*10)</f>
        <v/>
      </c>
      <c r="X1406" s="175" t="str">
        <f aca="true">IF(I1406="","",xEURO(OFFSET(C1406,-M1406+1,0),J1406,OFFSET(C1406,-M1406+2,0),OFFSET(C1406,-M1406+2,0),OFFSET(C1406,-M1406+3,0)+AC1406,OFFSET(C1406,-M1406+4,0),1,2)/10*I1406)</f>
        <v/>
      </c>
      <c r="Y1406" s="248" t="str">
        <f aca="true">IF(I1406="","",xEURO(OFFSET(C1406,-M1406+1,0),J1406,OFFSET(C1406,-M1406+2,0),OFFSET(C1406,-M1406+2,0),OFFSET(C1406,-M1406+3,0)+AC1406,OFFSET(C1406,-M1406+4,0),1,3)/100*I1406*10000)</f>
        <v/>
      </c>
      <c r="Z1406" s="248" t="str">
        <f aca="true">IF(I1406="","",xEURO(OFFSET(C1406,-M1406+1,0),J1406,OFFSET(C1406,-M1406+2,0),OFFSET(C1406,-M1406+2,0),OFFSET(C1406,-M1406+3,0)+AC1406,OFFSET(C1406,-M1406+4,0),1,5)/365.25*I1406*10000)</f>
        <v/>
      </c>
      <c r="AB1406" s="249" t="str">
        <f aca="true">IF(D1406="","",xCalcSkew(OFFSET(C1406,-M1406,0),E1406-OFFSET(C1406,-M1406+1,0),b)/100)</f>
        <v/>
      </c>
      <c r="AC1406" s="249" t="str">
        <f aca="true">IF(I1406="","",xCalcSkew(OFFSET(C1406,-M1406,0),J1406-OFFSET(C1406,-M1406+1,0),b)/100)</f>
        <v/>
      </c>
      <c r="AE1406" s="0" t="n">
        <f aca="false">D1406*F1406*10000*-1</f>
        <v>-0</v>
      </c>
      <c r="AF1406" s="0" t="n">
        <f aca="false">I1406*K1406*10000*-1</f>
        <v>-0</v>
      </c>
      <c r="AG1406" s="0" t="n">
        <f aca="false">AE1406+AF1406</f>
        <v>-0</v>
      </c>
    </row>
    <row r="1407" customFormat="false" ht="12.75" hidden="false" customHeight="false" outlineLevel="0" collapsed="false">
      <c r="D1407" s="265"/>
      <c r="E1407" s="266"/>
      <c r="F1407" s="266"/>
      <c r="G1407" s="267"/>
      <c r="I1407" s="265"/>
      <c r="J1407" s="266"/>
      <c r="K1407" s="266"/>
      <c r="L1407" s="268"/>
      <c r="M1407" s="247" t="n">
        <f aca="false">M1406+1</f>
        <v>26</v>
      </c>
      <c r="N1407" s="175" t="str">
        <f aca="true">IF(D1407="","",xEURO(OFFSET(C1407,-M1407+1,0),E1407,OFFSET(C1407,-M1407+2,0),OFFSET(C1407,-M1407+2,0),OFFSET(C1407,-M1407+3,0)+AB1407,OFFSET(C1407,-M1407+4,0),0,1)*D1407)</f>
        <v/>
      </c>
      <c r="O1407" s="235" t="str">
        <f aca="true">IF(D1407="","",xEURO(OFFSET(C1407,-M1407+1,0),E1407,OFFSET(C1407,-M1407+2,0),OFFSET(C1407,-M1407+2,0),OFFSET(C1407,-M1407+3,0)+AB1407,OFFSET(C1407,-M1407+4,0),0,0))</f>
        <v/>
      </c>
      <c r="P1407" s="175" t="str">
        <f aca="false">IF(D1407="","",(O1407-F1407)*D1407*10)</f>
        <v/>
      </c>
      <c r="Q1407" s="175" t="str">
        <f aca="true">IF(D1407="","",xEURO(OFFSET(C1407,-M1407+1,0),E1407,OFFSET(C1407,-M1407+2,0),OFFSET(C1407,-M1407+2,0),OFFSET(C1407,-M1407+3,0)+AB1407,OFFSET(C1407,-M1407+4,0),0,2)/10*D1407)</f>
        <v/>
      </c>
      <c r="R1407" s="248" t="str">
        <f aca="true">IF(D1407="","",xEURO(OFFSET(C1407,-M1407+1,0),E1407,OFFSET(C1407,-M1407+2,0),OFFSET(C1407,-M1407+2,0),OFFSET(C1407,-M1407+3,0)+AB1407,OFFSET(C1407,-M1407+4,0),0,3)/100*D1407*10000)</f>
        <v/>
      </c>
      <c r="S1407" s="248" t="str">
        <f aca="true">IF(D1407="","",xEURO(OFFSET(C1407,-M1407+1,0),E1407,OFFSET(C1407,-M1407+2,0),OFFSET(C1407,-M1407+2,0),OFFSET(C1407,-M1407+3,0)+AB1407,OFFSET(C1407,-M1407+4,0),0,5)/365.25*D1407*10000)</f>
        <v/>
      </c>
      <c r="U1407" s="175" t="str">
        <f aca="true">IF(I1407="","",xEURO(OFFSET(C1407,-M1407+1,0),J1407,OFFSET(C1407,-M1407+2,0),OFFSET(C1407,-M1407+2,0),OFFSET(C1407,-M1407+3,0)+AC1407,OFFSET(C1407,-M1407+4,0),1,1)*I1407)</f>
        <v/>
      </c>
      <c r="V1407" s="235" t="str">
        <f aca="true">IF(I1407="","",xEURO(OFFSET(C1407,-M1407+1,0),J1407,OFFSET(C1407,-M1407+2,0),OFFSET(C1407,-M1407+2,0),OFFSET(C1407,-M1407+3,0)+AC1407,OFFSET(C1407,-M1407+4,0),1,0))</f>
        <v/>
      </c>
      <c r="W1407" s="175" t="str">
        <f aca="false">IF(I1407="","",(V1407-K1407)*I1407*10)</f>
        <v/>
      </c>
      <c r="X1407" s="175" t="str">
        <f aca="true">IF(I1407="","",xEURO(OFFSET(C1407,-M1407+1,0),J1407,OFFSET(C1407,-M1407+2,0),OFFSET(C1407,-M1407+2,0),OFFSET(C1407,-M1407+3,0)+AC1407,OFFSET(C1407,-M1407+4,0),1,2)/10*I1407)</f>
        <v/>
      </c>
      <c r="Y1407" s="248" t="str">
        <f aca="true">IF(I1407="","",xEURO(OFFSET(C1407,-M1407+1,0),J1407,OFFSET(C1407,-M1407+2,0),OFFSET(C1407,-M1407+2,0),OFFSET(C1407,-M1407+3,0)+AC1407,OFFSET(C1407,-M1407+4,0),1,3)/100*I1407*10000)</f>
        <v/>
      </c>
      <c r="Z1407" s="248" t="str">
        <f aca="true">IF(I1407="","",xEURO(OFFSET(C1407,-M1407+1,0),J1407,OFFSET(C1407,-M1407+2,0),OFFSET(C1407,-M1407+2,0),OFFSET(C1407,-M1407+3,0)+AC1407,OFFSET(C1407,-M1407+4,0),1,5)/365.25*I1407*10000)</f>
        <v/>
      </c>
      <c r="AB1407" s="249" t="str">
        <f aca="true">IF(D1407="","",xCalcSkew(OFFSET(C1407,-M1407,0),E1407-OFFSET(C1407,-M1407+1,0),b)/100)</f>
        <v/>
      </c>
      <c r="AC1407" s="249" t="str">
        <f aca="true">IF(I1407="","",xCalcSkew(OFFSET(C1407,-M1407,0),J1407-OFFSET(C1407,-M1407+1,0),b)/100)</f>
        <v/>
      </c>
      <c r="AE1407" s="0" t="n">
        <f aca="false">D1407*F1407*10000*-1</f>
        <v>-0</v>
      </c>
      <c r="AF1407" s="0" t="n">
        <f aca="false">I1407*K1407*10000*-1</f>
        <v>-0</v>
      </c>
      <c r="AG1407" s="0" t="n">
        <f aca="false">AE1407+AF1407</f>
        <v>-0</v>
      </c>
    </row>
    <row r="1408" customFormat="false" ht="12.75" hidden="false" customHeight="false" outlineLevel="0" collapsed="false">
      <c r="D1408" s="265"/>
      <c r="E1408" s="266"/>
      <c r="F1408" s="266"/>
      <c r="G1408" s="267"/>
      <c r="I1408" s="265"/>
      <c r="J1408" s="266"/>
      <c r="K1408" s="266"/>
      <c r="L1408" s="268"/>
      <c r="M1408" s="247" t="n">
        <f aca="false">M1407+1</f>
        <v>27</v>
      </c>
      <c r="N1408" s="175" t="str">
        <f aca="true">IF(D1408="","",xEURO(OFFSET(C1408,-M1408+1,0),E1408,OFFSET(C1408,-M1408+2,0),OFFSET(C1408,-M1408+2,0),OFFSET(C1408,-M1408+3,0)+AB1408,OFFSET(C1408,-M1408+4,0),0,1)*D1408)</f>
        <v/>
      </c>
      <c r="O1408" s="235" t="str">
        <f aca="true">IF(D1408="","",xEURO(OFFSET(C1408,-M1408+1,0),E1408,OFFSET(C1408,-M1408+2,0),OFFSET(C1408,-M1408+2,0),OFFSET(C1408,-M1408+3,0)+AB1408,OFFSET(C1408,-M1408+4,0),0,0))</f>
        <v/>
      </c>
      <c r="P1408" s="175" t="str">
        <f aca="false">IF(D1408="","",(O1408-F1408)*D1408*10)</f>
        <v/>
      </c>
      <c r="Q1408" s="175" t="str">
        <f aca="true">IF(D1408="","",xEURO(OFFSET(C1408,-M1408+1,0),E1408,OFFSET(C1408,-M1408+2,0),OFFSET(C1408,-M1408+2,0),OFFSET(C1408,-M1408+3,0)+AB1408,OFFSET(C1408,-M1408+4,0),0,2)/10*D1408)</f>
        <v/>
      </c>
      <c r="R1408" s="248" t="str">
        <f aca="true">IF(D1408="","",xEURO(OFFSET(C1408,-M1408+1,0),E1408,OFFSET(C1408,-M1408+2,0),OFFSET(C1408,-M1408+2,0),OFFSET(C1408,-M1408+3,0)+AB1408,OFFSET(C1408,-M1408+4,0),0,3)/100*D1408*10000)</f>
        <v/>
      </c>
      <c r="S1408" s="248" t="str">
        <f aca="true">IF(D1408="","",xEURO(OFFSET(C1408,-M1408+1,0),E1408,OFFSET(C1408,-M1408+2,0),OFFSET(C1408,-M1408+2,0),OFFSET(C1408,-M1408+3,0)+AB1408,OFFSET(C1408,-M1408+4,0),0,5)/365.25*D1408*10000)</f>
        <v/>
      </c>
      <c r="U1408" s="175" t="str">
        <f aca="true">IF(I1408="","",xEURO(OFFSET(C1408,-M1408+1,0),J1408,OFFSET(C1408,-M1408+2,0),OFFSET(C1408,-M1408+2,0),OFFSET(C1408,-M1408+3,0)+AC1408,OFFSET(C1408,-M1408+4,0),1,1)*I1408)</f>
        <v/>
      </c>
      <c r="V1408" s="235" t="str">
        <f aca="true">IF(I1408="","",xEURO(OFFSET(C1408,-M1408+1,0),J1408,OFFSET(C1408,-M1408+2,0),OFFSET(C1408,-M1408+2,0),OFFSET(C1408,-M1408+3,0)+AC1408,OFFSET(C1408,-M1408+4,0),1,0))</f>
        <v/>
      </c>
      <c r="W1408" s="175" t="str">
        <f aca="false">IF(I1408="","",(V1408-K1408)*I1408*10)</f>
        <v/>
      </c>
      <c r="X1408" s="175" t="str">
        <f aca="true">IF(I1408="","",xEURO(OFFSET(C1408,-M1408+1,0),J1408,OFFSET(C1408,-M1408+2,0),OFFSET(C1408,-M1408+2,0),OFFSET(C1408,-M1408+3,0)+AC1408,OFFSET(C1408,-M1408+4,0),1,2)/10*I1408)</f>
        <v/>
      </c>
      <c r="Y1408" s="248" t="str">
        <f aca="true">IF(I1408="","",xEURO(OFFSET(C1408,-M1408+1,0),J1408,OFFSET(C1408,-M1408+2,0),OFFSET(C1408,-M1408+2,0),OFFSET(C1408,-M1408+3,0)+AC1408,OFFSET(C1408,-M1408+4,0),1,3)/100*I1408*10000)</f>
        <v/>
      </c>
      <c r="Z1408" s="248" t="str">
        <f aca="true">IF(I1408="","",xEURO(OFFSET(C1408,-M1408+1,0),J1408,OFFSET(C1408,-M1408+2,0),OFFSET(C1408,-M1408+2,0),OFFSET(C1408,-M1408+3,0)+AC1408,OFFSET(C1408,-M1408+4,0),1,5)/365.25*I1408*10000)</f>
        <v/>
      </c>
      <c r="AB1408" s="249" t="str">
        <f aca="true">IF(D1408="","",xCalcSkew(OFFSET(C1408,-M1408,0),E1408-OFFSET(C1408,-M1408+1,0),b)/100)</f>
        <v/>
      </c>
      <c r="AC1408" s="249" t="str">
        <f aca="true">IF(I1408="","",xCalcSkew(OFFSET(C1408,-M1408,0),J1408-OFFSET(C1408,-M1408+1,0),b)/100)</f>
        <v/>
      </c>
      <c r="AE1408" s="0" t="n">
        <f aca="false">D1408*F1408*10000*-1</f>
        <v>-0</v>
      </c>
      <c r="AF1408" s="0" t="n">
        <f aca="false">I1408*K1408*10000*-1</f>
        <v>-0</v>
      </c>
      <c r="AG1408" s="0" t="n">
        <f aca="false">AE1408+AF1408</f>
        <v>-0</v>
      </c>
    </row>
    <row r="1409" customFormat="false" ht="12.75" hidden="false" customHeight="false" outlineLevel="0" collapsed="false">
      <c r="D1409" s="265"/>
      <c r="E1409" s="266"/>
      <c r="F1409" s="266"/>
      <c r="G1409" s="267"/>
      <c r="I1409" s="265"/>
      <c r="J1409" s="266"/>
      <c r="K1409" s="266"/>
      <c r="L1409" s="268"/>
      <c r="M1409" s="247" t="n">
        <f aca="false">M1408+1</f>
        <v>28</v>
      </c>
      <c r="N1409" s="175" t="str">
        <f aca="true">IF(D1409="","",xEURO(OFFSET(C1409,-M1409+1,0),E1409,OFFSET(C1409,-M1409+2,0),OFFSET(C1409,-M1409+2,0),OFFSET(C1409,-M1409+3,0)+AB1409,OFFSET(C1409,-M1409+4,0),0,1)*D1409)</f>
        <v/>
      </c>
      <c r="O1409" s="235" t="str">
        <f aca="true">IF(D1409="","",xEURO(OFFSET(C1409,-M1409+1,0),E1409,OFFSET(C1409,-M1409+2,0),OFFSET(C1409,-M1409+2,0),OFFSET(C1409,-M1409+3,0)+AB1409,OFFSET(C1409,-M1409+4,0),0,0))</f>
        <v/>
      </c>
      <c r="P1409" s="175" t="str">
        <f aca="false">IF(D1409="","",(O1409-F1409)*D1409*10)</f>
        <v/>
      </c>
      <c r="Q1409" s="175" t="str">
        <f aca="true">IF(D1409="","",xEURO(OFFSET(C1409,-M1409+1,0),E1409,OFFSET(C1409,-M1409+2,0),OFFSET(C1409,-M1409+2,0),OFFSET(C1409,-M1409+3,0)+AB1409,OFFSET(C1409,-M1409+4,0),0,2)/10*D1409)</f>
        <v/>
      </c>
      <c r="R1409" s="248" t="str">
        <f aca="true">IF(D1409="","",xEURO(OFFSET(C1409,-M1409+1,0),E1409,OFFSET(C1409,-M1409+2,0),OFFSET(C1409,-M1409+2,0),OFFSET(C1409,-M1409+3,0)+AB1409,OFFSET(C1409,-M1409+4,0),0,3)/100*D1409*10000)</f>
        <v/>
      </c>
      <c r="S1409" s="248" t="str">
        <f aca="true">IF(D1409="","",xEURO(OFFSET(C1409,-M1409+1,0),E1409,OFFSET(C1409,-M1409+2,0),OFFSET(C1409,-M1409+2,0),OFFSET(C1409,-M1409+3,0)+AB1409,OFFSET(C1409,-M1409+4,0),0,5)/365.25*D1409*10000)</f>
        <v/>
      </c>
      <c r="U1409" s="175" t="str">
        <f aca="true">IF(I1409="","",xEURO(OFFSET(C1409,-M1409+1,0),J1409,OFFSET(C1409,-M1409+2,0),OFFSET(C1409,-M1409+2,0),OFFSET(C1409,-M1409+3,0)+AC1409,OFFSET(C1409,-M1409+4,0),1,1)*I1409)</f>
        <v/>
      </c>
      <c r="V1409" s="235" t="str">
        <f aca="true">IF(I1409="","",xEURO(OFFSET(C1409,-M1409+1,0),J1409,OFFSET(C1409,-M1409+2,0),OFFSET(C1409,-M1409+2,0),OFFSET(C1409,-M1409+3,0)+AC1409,OFFSET(C1409,-M1409+4,0),1,0))</f>
        <v/>
      </c>
      <c r="W1409" s="175" t="str">
        <f aca="false">IF(I1409="","",(V1409-K1409)*I1409*10)</f>
        <v/>
      </c>
      <c r="X1409" s="175" t="str">
        <f aca="true">IF(I1409="","",xEURO(OFFSET(C1409,-M1409+1,0),J1409,OFFSET(C1409,-M1409+2,0),OFFSET(C1409,-M1409+2,0),OFFSET(C1409,-M1409+3,0)+AC1409,OFFSET(C1409,-M1409+4,0),1,2)/10*I1409)</f>
        <v/>
      </c>
      <c r="Y1409" s="248" t="str">
        <f aca="true">IF(I1409="","",xEURO(OFFSET(C1409,-M1409+1,0),J1409,OFFSET(C1409,-M1409+2,0),OFFSET(C1409,-M1409+2,0),OFFSET(C1409,-M1409+3,0)+AC1409,OFFSET(C1409,-M1409+4,0),1,3)/100*I1409*10000)</f>
        <v/>
      </c>
      <c r="Z1409" s="248" t="str">
        <f aca="true">IF(I1409="","",xEURO(OFFSET(C1409,-M1409+1,0),J1409,OFFSET(C1409,-M1409+2,0),OFFSET(C1409,-M1409+2,0),OFFSET(C1409,-M1409+3,0)+AC1409,OFFSET(C1409,-M1409+4,0),1,5)/365.25*I1409*10000)</f>
        <v/>
      </c>
      <c r="AB1409" s="249" t="str">
        <f aca="true">IF(D1409="","",xCalcSkew(OFFSET(C1409,-M1409,0),E1409-OFFSET(C1409,-M1409+1,0),b)/100)</f>
        <v/>
      </c>
      <c r="AC1409" s="249" t="str">
        <f aca="true">IF(I1409="","",xCalcSkew(OFFSET(C1409,-M1409,0),J1409-OFFSET(C1409,-M1409+1,0),b)/100)</f>
        <v/>
      </c>
      <c r="AE1409" s="0" t="n">
        <f aca="false">D1409*F1409*10000*-1</f>
        <v>-0</v>
      </c>
      <c r="AF1409" s="0" t="n">
        <f aca="false">I1409*K1409*10000*-1</f>
        <v>-0</v>
      </c>
      <c r="AG1409" s="0" t="n">
        <f aca="false">AE1409+AF1409</f>
        <v>-0</v>
      </c>
    </row>
    <row r="1410" customFormat="false" ht="12.75" hidden="false" customHeight="false" outlineLevel="0" collapsed="false">
      <c r="D1410" s="265"/>
      <c r="E1410" s="266"/>
      <c r="F1410" s="266"/>
      <c r="G1410" s="267"/>
      <c r="I1410" s="265"/>
      <c r="J1410" s="266"/>
      <c r="K1410" s="266"/>
      <c r="L1410" s="268"/>
      <c r="M1410" s="247" t="n">
        <f aca="false">M1409+1</f>
        <v>29</v>
      </c>
      <c r="N1410" s="175" t="str">
        <f aca="true">IF(D1410="","",xEURO(OFFSET(C1410,-M1410+1,0),E1410,OFFSET(C1410,-M1410+2,0),OFFSET(C1410,-M1410+2,0),OFFSET(C1410,-M1410+3,0)+AB1410,OFFSET(C1410,-M1410+4,0),0,1)*D1410)</f>
        <v/>
      </c>
      <c r="O1410" s="235" t="str">
        <f aca="true">IF(D1410="","",xEURO(OFFSET(C1410,-M1410+1,0),E1410,OFFSET(C1410,-M1410+2,0),OFFSET(C1410,-M1410+2,0),OFFSET(C1410,-M1410+3,0)+AB1410,OFFSET(C1410,-M1410+4,0),0,0))</f>
        <v/>
      </c>
      <c r="P1410" s="175" t="str">
        <f aca="false">IF(D1410="","",(O1410-F1410)*D1410*10)</f>
        <v/>
      </c>
      <c r="Q1410" s="175" t="str">
        <f aca="true">IF(D1410="","",xEURO(OFFSET(C1410,-M1410+1,0),E1410,OFFSET(C1410,-M1410+2,0),OFFSET(C1410,-M1410+2,0),OFFSET(C1410,-M1410+3,0)+AB1410,OFFSET(C1410,-M1410+4,0),0,2)/10*D1410)</f>
        <v/>
      </c>
      <c r="R1410" s="248" t="str">
        <f aca="true">IF(D1410="","",xEURO(OFFSET(C1410,-M1410+1,0),E1410,OFFSET(C1410,-M1410+2,0),OFFSET(C1410,-M1410+2,0),OFFSET(C1410,-M1410+3,0)+AB1410,OFFSET(C1410,-M1410+4,0),0,3)/100*D1410*10000)</f>
        <v/>
      </c>
      <c r="S1410" s="248" t="str">
        <f aca="true">IF(D1410="","",xEURO(OFFSET(C1410,-M1410+1,0),E1410,OFFSET(C1410,-M1410+2,0),OFFSET(C1410,-M1410+2,0),OFFSET(C1410,-M1410+3,0)+AB1410,OFFSET(C1410,-M1410+4,0),0,5)/365.25*D1410*10000)</f>
        <v/>
      </c>
      <c r="U1410" s="175" t="str">
        <f aca="true">IF(I1410="","",xEURO(OFFSET(C1410,-M1410+1,0),J1410,OFFSET(C1410,-M1410+2,0),OFFSET(C1410,-M1410+2,0),OFFSET(C1410,-M1410+3,0)+AC1410,OFFSET(C1410,-M1410+4,0),1,1)*I1410)</f>
        <v/>
      </c>
      <c r="V1410" s="235" t="str">
        <f aca="true">IF(I1410="","",xEURO(OFFSET(C1410,-M1410+1,0),J1410,OFFSET(C1410,-M1410+2,0),OFFSET(C1410,-M1410+2,0),OFFSET(C1410,-M1410+3,0)+AC1410,OFFSET(C1410,-M1410+4,0),1,0))</f>
        <v/>
      </c>
      <c r="W1410" s="175" t="str">
        <f aca="false">IF(I1410="","",(V1410-K1410)*I1410*10)</f>
        <v/>
      </c>
      <c r="X1410" s="175" t="str">
        <f aca="true">IF(I1410="","",xEURO(OFFSET(C1410,-M1410+1,0),J1410,OFFSET(C1410,-M1410+2,0),OFFSET(C1410,-M1410+2,0),OFFSET(C1410,-M1410+3,0)+AC1410,OFFSET(C1410,-M1410+4,0),1,2)/10*I1410)</f>
        <v/>
      </c>
      <c r="Y1410" s="248" t="str">
        <f aca="true">IF(I1410="","",xEURO(OFFSET(C1410,-M1410+1,0),J1410,OFFSET(C1410,-M1410+2,0),OFFSET(C1410,-M1410+2,0),OFFSET(C1410,-M1410+3,0)+AC1410,OFFSET(C1410,-M1410+4,0),1,3)/100*I1410*10000)</f>
        <v/>
      </c>
      <c r="Z1410" s="248" t="str">
        <f aca="true">IF(I1410="","",xEURO(OFFSET(C1410,-M1410+1,0),J1410,OFFSET(C1410,-M1410+2,0),OFFSET(C1410,-M1410+2,0),OFFSET(C1410,-M1410+3,0)+AC1410,OFFSET(C1410,-M1410+4,0),1,5)/365.25*I1410*10000)</f>
        <v/>
      </c>
      <c r="AB1410" s="249" t="str">
        <f aca="true">IF(D1410="","",xCalcSkew(OFFSET(C1410,-M1410,0),E1410-OFFSET(C1410,-M1410+1,0),b)/100)</f>
        <v/>
      </c>
      <c r="AC1410" s="249" t="str">
        <f aca="true">IF(I1410="","",xCalcSkew(OFFSET(C1410,-M1410,0),J1410-OFFSET(C1410,-M1410+1,0),b)/100)</f>
        <v/>
      </c>
      <c r="AE1410" s="0" t="n">
        <f aca="false">D1410*F1410*10000*-1</f>
        <v>-0</v>
      </c>
      <c r="AF1410" s="0" t="n">
        <f aca="false">I1410*K1410*10000*-1</f>
        <v>-0</v>
      </c>
      <c r="AG1410" s="0" t="n">
        <f aca="false">AE1410+AF1410</f>
        <v>-0</v>
      </c>
    </row>
    <row r="1411" customFormat="false" ht="12.75" hidden="false" customHeight="false" outlineLevel="0" collapsed="false">
      <c r="D1411" s="265"/>
      <c r="E1411" s="266"/>
      <c r="F1411" s="266"/>
      <c r="G1411" s="267"/>
      <c r="I1411" s="265"/>
      <c r="J1411" s="266"/>
      <c r="K1411" s="266"/>
      <c r="L1411" s="268"/>
      <c r="M1411" s="247" t="n">
        <f aca="false">M1410+1</f>
        <v>30</v>
      </c>
      <c r="N1411" s="175" t="str">
        <f aca="true">IF(D1411="","",xEURO(OFFSET(C1411,-M1411+1,0),E1411,OFFSET(C1411,-M1411+2,0),OFFSET(C1411,-M1411+2,0),OFFSET(C1411,-M1411+3,0)+AB1411,OFFSET(C1411,-M1411+4,0),0,1)*D1411)</f>
        <v/>
      </c>
      <c r="O1411" s="235" t="str">
        <f aca="true">IF(D1411="","",xEURO(OFFSET(C1411,-M1411+1,0),E1411,OFFSET(C1411,-M1411+2,0),OFFSET(C1411,-M1411+2,0),OFFSET(C1411,-M1411+3,0)+AB1411,OFFSET(C1411,-M1411+4,0),0,0))</f>
        <v/>
      </c>
      <c r="P1411" s="175" t="str">
        <f aca="false">IF(D1411="","",(O1411-F1411)*D1411*10)</f>
        <v/>
      </c>
      <c r="Q1411" s="175" t="str">
        <f aca="true">IF(D1411="","",xEURO(OFFSET(C1411,-M1411+1,0),E1411,OFFSET(C1411,-M1411+2,0),OFFSET(C1411,-M1411+2,0),OFFSET(C1411,-M1411+3,0)+AB1411,OFFSET(C1411,-M1411+4,0),0,2)/10*D1411)</f>
        <v/>
      </c>
      <c r="R1411" s="248" t="str">
        <f aca="true">IF(D1411="","",xEURO(OFFSET(C1411,-M1411+1,0),E1411,OFFSET(C1411,-M1411+2,0),OFFSET(C1411,-M1411+2,0),OFFSET(C1411,-M1411+3,0)+AB1411,OFFSET(C1411,-M1411+4,0),0,3)/100*D1411*10000)</f>
        <v/>
      </c>
      <c r="S1411" s="248" t="str">
        <f aca="true">IF(D1411="","",xEURO(OFFSET(C1411,-M1411+1,0),E1411,OFFSET(C1411,-M1411+2,0),OFFSET(C1411,-M1411+2,0),OFFSET(C1411,-M1411+3,0)+AB1411,OFFSET(C1411,-M1411+4,0),0,5)/365.25*D1411*10000)</f>
        <v/>
      </c>
      <c r="U1411" s="175" t="str">
        <f aca="true">IF(I1411="","",xEURO(OFFSET(C1411,-M1411+1,0),J1411,OFFSET(C1411,-M1411+2,0),OFFSET(C1411,-M1411+2,0),OFFSET(C1411,-M1411+3,0)+AC1411,OFFSET(C1411,-M1411+4,0),1,1)*I1411)</f>
        <v/>
      </c>
      <c r="V1411" s="235" t="str">
        <f aca="true">IF(I1411="","",xEURO(OFFSET(C1411,-M1411+1,0),J1411,OFFSET(C1411,-M1411+2,0),OFFSET(C1411,-M1411+2,0),OFFSET(C1411,-M1411+3,0)+AC1411,OFFSET(C1411,-M1411+4,0),1,0))</f>
        <v/>
      </c>
      <c r="W1411" s="175" t="str">
        <f aca="false">IF(I1411="","",(V1411-K1411)*I1411*10)</f>
        <v/>
      </c>
      <c r="X1411" s="175" t="str">
        <f aca="true">IF(I1411="","",xEURO(OFFSET(C1411,-M1411+1,0),J1411,OFFSET(C1411,-M1411+2,0),OFFSET(C1411,-M1411+2,0),OFFSET(C1411,-M1411+3,0)+AC1411,OFFSET(C1411,-M1411+4,0),1,2)/10*I1411)</f>
        <v/>
      </c>
      <c r="Y1411" s="248" t="str">
        <f aca="true">IF(I1411="","",xEURO(OFFSET(C1411,-M1411+1,0),J1411,OFFSET(C1411,-M1411+2,0),OFFSET(C1411,-M1411+2,0),OFFSET(C1411,-M1411+3,0)+AC1411,OFFSET(C1411,-M1411+4,0),1,3)/100*I1411*10000)</f>
        <v/>
      </c>
      <c r="Z1411" s="248" t="str">
        <f aca="true">IF(I1411="","",xEURO(OFFSET(C1411,-M1411+1,0),J1411,OFFSET(C1411,-M1411+2,0),OFFSET(C1411,-M1411+2,0),OFFSET(C1411,-M1411+3,0)+AC1411,OFFSET(C1411,-M1411+4,0),1,5)/365.25*I1411*10000)</f>
        <v/>
      </c>
      <c r="AB1411" s="249" t="str">
        <f aca="true">IF(D1411="","",xCalcSkew(OFFSET(C1411,-M1411,0),E1411-OFFSET(C1411,-M1411+1,0),b)/100)</f>
        <v/>
      </c>
      <c r="AC1411" s="249" t="str">
        <f aca="true">IF(I1411="","",xCalcSkew(OFFSET(C1411,-M1411,0),J1411-OFFSET(C1411,-M1411+1,0),b)/100)</f>
        <v/>
      </c>
      <c r="AE1411" s="0" t="n">
        <f aca="false">D1411*F1411*10000*-1</f>
        <v>-0</v>
      </c>
      <c r="AF1411" s="0" t="n">
        <f aca="false">I1411*K1411*10000*-1</f>
        <v>-0</v>
      </c>
      <c r="AG1411" s="0" t="n">
        <f aca="false">AE1411+AF1411</f>
        <v>-0</v>
      </c>
    </row>
    <row r="1412" customFormat="false" ht="12.75" hidden="false" customHeight="false" outlineLevel="0" collapsed="false">
      <c r="D1412" s="265"/>
      <c r="E1412" s="266"/>
      <c r="F1412" s="266"/>
      <c r="G1412" s="267"/>
      <c r="I1412" s="265"/>
      <c r="J1412" s="266"/>
      <c r="K1412" s="266"/>
      <c r="L1412" s="268"/>
      <c r="M1412" s="247" t="n">
        <f aca="false">M1411+1</f>
        <v>31</v>
      </c>
      <c r="N1412" s="175" t="str">
        <f aca="true">IF(D1412="","",xEURO(OFFSET(C1412,-M1412+1,0),E1412,OFFSET(C1412,-M1412+2,0),OFFSET(C1412,-M1412+2,0),OFFSET(C1412,-M1412+3,0)+AB1412,OFFSET(C1412,-M1412+4,0),0,1)*D1412)</f>
        <v/>
      </c>
      <c r="O1412" s="235" t="str">
        <f aca="true">IF(D1412="","",xEURO(OFFSET(C1412,-M1412+1,0),E1412,OFFSET(C1412,-M1412+2,0),OFFSET(C1412,-M1412+2,0),OFFSET(C1412,-M1412+3,0)+AB1412,OFFSET(C1412,-M1412+4,0),0,0))</f>
        <v/>
      </c>
      <c r="P1412" s="175" t="str">
        <f aca="false">IF(D1412="","",(O1412-F1412)*D1412*10)</f>
        <v/>
      </c>
      <c r="Q1412" s="175" t="str">
        <f aca="true">IF(D1412="","",xEURO(OFFSET(C1412,-M1412+1,0),E1412,OFFSET(C1412,-M1412+2,0),OFFSET(C1412,-M1412+2,0),OFFSET(C1412,-M1412+3,0)+AB1412,OFFSET(C1412,-M1412+4,0),0,2)/10*D1412)</f>
        <v/>
      </c>
      <c r="R1412" s="248" t="str">
        <f aca="true">IF(D1412="","",xEURO(OFFSET(C1412,-M1412+1,0),E1412,OFFSET(C1412,-M1412+2,0),OFFSET(C1412,-M1412+2,0),OFFSET(C1412,-M1412+3,0)+AB1412,OFFSET(C1412,-M1412+4,0),0,3)/100*D1412*10000)</f>
        <v/>
      </c>
      <c r="S1412" s="248" t="str">
        <f aca="true">IF(D1412="","",xEURO(OFFSET(C1412,-M1412+1,0),E1412,OFFSET(C1412,-M1412+2,0),OFFSET(C1412,-M1412+2,0),OFFSET(C1412,-M1412+3,0)+AB1412,OFFSET(C1412,-M1412+4,0),0,5)/365.25*D1412*10000)</f>
        <v/>
      </c>
      <c r="U1412" s="175" t="str">
        <f aca="true">IF(I1412="","",xEURO(OFFSET(C1412,-M1412+1,0),J1412,OFFSET(C1412,-M1412+2,0),OFFSET(C1412,-M1412+2,0),OFFSET(C1412,-M1412+3,0)+AC1412,OFFSET(C1412,-M1412+4,0),1,1)*I1412)</f>
        <v/>
      </c>
      <c r="V1412" s="235" t="str">
        <f aca="true">IF(I1412="","",xEURO(OFFSET(C1412,-M1412+1,0),J1412,OFFSET(C1412,-M1412+2,0),OFFSET(C1412,-M1412+2,0),OFFSET(C1412,-M1412+3,0)+AC1412,OFFSET(C1412,-M1412+4,0),1,0))</f>
        <v/>
      </c>
      <c r="W1412" s="175" t="str">
        <f aca="false">IF(I1412="","",(V1412-K1412)*I1412*10)</f>
        <v/>
      </c>
      <c r="X1412" s="175" t="str">
        <f aca="true">IF(I1412="","",xEURO(OFFSET(C1412,-M1412+1,0),J1412,OFFSET(C1412,-M1412+2,0),OFFSET(C1412,-M1412+2,0),OFFSET(C1412,-M1412+3,0)+AC1412,OFFSET(C1412,-M1412+4,0),1,2)/10*I1412)</f>
        <v/>
      </c>
      <c r="Y1412" s="248" t="str">
        <f aca="true">IF(I1412="","",xEURO(OFFSET(C1412,-M1412+1,0),J1412,OFFSET(C1412,-M1412+2,0),OFFSET(C1412,-M1412+2,0),OFFSET(C1412,-M1412+3,0)+AC1412,OFFSET(C1412,-M1412+4,0),1,3)/100*I1412*10000)</f>
        <v/>
      </c>
      <c r="Z1412" s="248" t="str">
        <f aca="true">IF(I1412="","",xEURO(OFFSET(C1412,-M1412+1,0),J1412,OFFSET(C1412,-M1412+2,0),OFFSET(C1412,-M1412+2,0),OFFSET(C1412,-M1412+3,0)+AC1412,OFFSET(C1412,-M1412+4,0),1,5)/365.25*I1412*10000)</f>
        <v/>
      </c>
      <c r="AB1412" s="249" t="str">
        <f aca="true">IF(D1412="","",xCalcSkew(OFFSET(C1412,-M1412,0),E1412-OFFSET(C1412,-M1412+1,0),b)/100)</f>
        <v/>
      </c>
      <c r="AC1412" s="249" t="str">
        <f aca="true">IF(I1412="","",xCalcSkew(OFFSET(C1412,-M1412,0),J1412-OFFSET(C1412,-M1412+1,0),b)/100)</f>
        <v/>
      </c>
      <c r="AE1412" s="0" t="n">
        <f aca="false">D1412*F1412*10000*-1</f>
        <v>-0</v>
      </c>
      <c r="AF1412" s="0" t="n">
        <f aca="false">I1412*K1412*10000*-1</f>
        <v>-0</v>
      </c>
      <c r="AG1412" s="0" t="n">
        <f aca="false">AE1412+AF1412</f>
        <v>-0</v>
      </c>
    </row>
    <row r="1413" customFormat="false" ht="12.75" hidden="false" customHeight="false" outlineLevel="0" collapsed="false">
      <c r="D1413" s="265"/>
      <c r="E1413" s="266"/>
      <c r="F1413" s="266"/>
      <c r="G1413" s="267"/>
      <c r="I1413" s="265"/>
      <c r="J1413" s="266"/>
      <c r="K1413" s="266"/>
      <c r="L1413" s="268"/>
      <c r="M1413" s="247" t="n">
        <f aca="false">M1412+1</f>
        <v>32</v>
      </c>
      <c r="N1413" s="175" t="str">
        <f aca="true">IF(D1413="","",xEURO(OFFSET(C1413,-M1413+1,0),E1413,OFFSET(C1413,-M1413+2,0),OFFSET(C1413,-M1413+2,0),OFFSET(C1413,-M1413+3,0)+AB1413,OFFSET(C1413,-M1413+4,0),0,1)*D1413)</f>
        <v/>
      </c>
      <c r="O1413" s="235" t="str">
        <f aca="true">IF(D1413="","",xEURO(OFFSET(C1413,-M1413+1,0),E1413,OFFSET(C1413,-M1413+2,0),OFFSET(C1413,-M1413+2,0),OFFSET(C1413,-M1413+3,0)+AB1413,OFFSET(C1413,-M1413+4,0),0,0))</f>
        <v/>
      </c>
      <c r="P1413" s="175" t="str">
        <f aca="false">IF(D1413="","",(O1413-F1413)*D1413*10)</f>
        <v/>
      </c>
      <c r="Q1413" s="175" t="str">
        <f aca="true">IF(D1413="","",xEURO(OFFSET(C1413,-M1413+1,0),E1413,OFFSET(C1413,-M1413+2,0),OFFSET(C1413,-M1413+2,0),OFFSET(C1413,-M1413+3,0)+AB1413,OFFSET(C1413,-M1413+4,0),0,2)/10*D1413)</f>
        <v/>
      </c>
      <c r="R1413" s="248" t="str">
        <f aca="true">IF(D1413="","",xEURO(OFFSET(C1413,-M1413+1,0),E1413,OFFSET(C1413,-M1413+2,0),OFFSET(C1413,-M1413+2,0),OFFSET(C1413,-M1413+3,0)+AB1413,OFFSET(C1413,-M1413+4,0),0,3)/100*D1413*10000)</f>
        <v/>
      </c>
      <c r="S1413" s="248" t="str">
        <f aca="true">IF(D1413="","",xEURO(OFFSET(C1413,-M1413+1,0),E1413,OFFSET(C1413,-M1413+2,0),OFFSET(C1413,-M1413+2,0),OFFSET(C1413,-M1413+3,0)+AB1413,OFFSET(C1413,-M1413+4,0),0,5)/365.25*D1413*10000)</f>
        <v/>
      </c>
      <c r="U1413" s="175" t="str">
        <f aca="true">IF(I1413="","",xEURO(OFFSET(C1413,-M1413+1,0),J1413,OFFSET(C1413,-M1413+2,0),OFFSET(C1413,-M1413+2,0),OFFSET(C1413,-M1413+3,0)+AC1413,OFFSET(C1413,-M1413+4,0),1,1)*I1413)</f>
        <v/>
      </c>
      <c r="V1413" s="235" t="str">
        <f aca="true">IF(I1413="","",xEURO(OFFSET(C1413,-M1413+1,0),J1413,OFFSET(C1413,-M1413+2,0),OFFSET(C1413,-M1413+2,0),OFFSET(C1413,-M1413+3,0)+AC1413,OFFSET(C1413,-M1413+4,0),1,0))</f>
        <v/>
      </c>
      <c r="W1413" s="175" t="str">
        <f aca="false">IF(I1413="","",(V1413-K1413)*I1413*10)</f>
        <v/>
      </c>
      <c r="X1413" s="175" t="str">
        <f aca="true">IF(I1413="","",xEURO(OFFSET(C1413,-M1413+1,0),J1413,OFFSET(C1413,-M1413+2,0),OFFSET(C1413,-M1413+2,0),OFFSET(C1413,-M1413+3,0)+AC1413,OFFSET(C1413,-M1413+4,0),1,2)/10*I1413)</f>
        <v/>
      </c>
      <c r="Y1413" s="248" t="str">
        <f aca="true">IF(I1413="","",xEURO(OFFSET(C1413,-M1413+1,0),J1413,OFFSET(C1413,-M1413+2,0),OFFSET(C1413,-M1413+2,0),OFFSET(C1413,-M1413+3,0)+AC1413,OFFSET(C1413,-M1413+4,0),1,3)/100*I1413*10000)</f>
        <v/>
      </c>
      <c r="Z1413" s="248" t="str">
        <f aca="true">IF(I1413="","",xEURO(OFFSET(C1413,-M1413+1,0),J1413,OFFSET(C1413,-M1413+2,0),OFFSET(C1413,-M1413+2,0),OFFSET(C1413,-M1413+3,0)+AC1413,OFFSET(C1413,-M1413+4,0),1,5)/365.25*I1413*10000)</f>
        <v/>
      </c>
      <c r="AB1413" s="249" t="str">
        <f aca="true">IF(D1413="","",xCalcSkew(OFFSET(C1413,-M1413,0),E1413-OFFSET(C1413,-M1413+1,0),b)/100)</f>
        <v/>
      </c>
      <c r="AC1413" s="249" t="str">
        <f aca="true">IF(I1413="","",xCalcSkew(OFFSET(C1413,-M1413,0),J1413-OFFSET(C1413,-M1413+1,0),b)/100)</f>
        <v/>
      </c>
      <c r="AE1413" s="0" t="n">
        <f aca="false">D1413*F1413*10000*-1</f>
        <v>-0</v>
      </c>
      <c r="AF1413" s="0" t="n">
        <f aca="false">I1413*K1413*10000*-1</f>
        <v>-0</v>
      </c>
      <c r="AG1413" s="0" t="n">
        <f aca="false">AE1413+AF1413</f>
        <v>-0</v>
      </c>
    </row>
    <row r="1414" customFormat="false" ht="12.75" hidden="false" customHeight="false" outlineLevel="0" collapsed="false">
      <c r="D1414" s="265"/>
      <c r="E1414" s="266"/>
      <c r="F1414" s="266"/>
      <c r="G1414" s="267"/>
      <c r="I1414" s="265"/>
      <c r="J1414" s="266"/>
      <c r="K1414" s="266"/>
      <c r="L1414" s="268"/>
      <c r="M1414" s="247" t="n">
        <f aca="false">M1413+1</f>
        <v>33</v>
      </c>
      <c r="N1414" s="175" t="str">
        <f aca="true">IF(D1414="","",xEURO(OFFSET(C1414,-M1414+1,0),E1414,OFFSET(C1414,-M1414+2,0),OFFSET(C1414,-M1414+2,0),OFFSET(C1414,-M1414+3,0)+AB1414,OFFSET(C1414,-M1414+4,0),0,1)*D1414)</f>
        <v/>
      </c>
      <c r="O1414" s="235" t="str">
        <f aca="true">IF(D1414="","",xEURO(OFFSET(C1414,-M1414+1,0),E1414,OFFSET(C1414,-M1414+2,0),OFFSET(C1414,-M1414+2,0),OFFSET(C1414,-M1414+3,0)+AB1414,OFFSET(C1414,-M1414+4,0),0,0))</f>
        <v/>
      </c>
      <c r="P1414" s="175" t="str">
        <f aca="false">IF(D1414="","",(O1414-F1414)*D1414*10)</f>
        <v/>
      </c>
      <c r="Q1414" s="175" t="str">
        <f aca="true">IF(D1414="","",xEURO(OFFSET(C1414,-M1414+1,0),E1414,OFFSET(C1414,-M1414+2,0),OFFSET(C1414,-M1414+2,0),OFFSET(C1414,-M1414+3,0)+AB1414,OFFSET(C1414,-M1414+4,0),0,2)/10*D1414)</f>
        <v/>
      </c>
      <c r="R1414" s="248" t="str">
        <f aca="true">IF(D1414="","",xEURO(OFFSET(C1414,-M1414+1,0),E1414,OFFSET(C1414,-M1414+2,0),OFFSET(C1414,-M1414+2,0),OFFSET(C1414,-M1414+3,0)+AB1414,OFFSET(C1414,-M1414+4,0),0,3)/100*D1414*10000)</f>
        <v/>
      </c>
      <c r="S1414" s="248" t="str">
        <f aca="true">IF(D1414="","",xEURO(OFFSET(C1414,-M1414+1,0),E1414,OFFSET(C1414,-M1414+2,0),OFFSET(C1414,-M1414+2,0),OFFSET(C1414,-M1414+3,0)+AB1414,OFFSET(C1414,-M1414+4,0),0,5)/365.25*D1414*10000)</f>
        <v/>
      </c>
      <c r="U1414" s="175" t="str">
        <f aca="true">IF(I1414="","",xEURO(OFFSET(C1414,-M1414+1,0),J1414,OFFSET(C1414,-M1414+2,0),OFFSET(C1414,-M1414+2,0),OFFSET(C1414,-M1414+3,0)+AC1414,OFFSET(C1414,-M1414+4,0),1,1)*I1414)</f>
        <v/>
      </c>
      <c r="V1414" s="235" t="str">
        <f aca="true">IF(I1414="","",xEURO(OFFSET(C1414,-M1414+1,0),J1414,OFFSET(C1414,-M1414+2,0),OFFSET(C1414,-M1414+2,0),OFFSET(C1414,-M1414+3,0)+AC1414,OFFSET(C1414,-M1414+4,0),1,0))</f>
        <v/>
      </c>
      <c r="W1414" s="175" t="str">
        <f aca="false">IF(I1414="","",(V1414-K1414)*I1414*10)</f>
        <v/>
      </c>
      <c r="X1414" s="175" t="str">
        <f aca="true">IF(I1414="","",xEURO(OFFSET(C1414,-M1414+1,0),J1414,OFFSET(C1414,-M1414+2,0),OFFSET(C1414,-M1414+2,0),OFFSET(C1414,-M1414+3,0)+AC1414,OFFSET(C1414,-M1414+4,0),1,2)/10*I1414)</f>
        <v/>
      </c>
      <c r="Y1414" s="248" t="str">
        <f aca="true">IF(I1414="","",xEURO(OFFSET(C1414,-M1414+1,0),J1414,OFFSET(C1414,-M1414+2,0),OFFSET(C1414,-M1414+2,0),OFFSET(C1414,-M1414+3,0)+AC1414,OFFSET(C1414,-M1414+4,0),1,3)/100*I1414*10000)</f>
        <v/>
      </c>
      <c r="Z1414" s="248" t="str">
        <f aca="true">IF(I1414="","",xEURO(OFFSET(C1414,-M1414+1,0),J1414,OFFSET(C1414,-M1414+2,0),OFFSET(C1414,-M1414+2,0),OFFSET(C1414,-M1414+3,0)+AC1414,OFFSET(C1414,-M1414+4,0),1,5)/365.25*I1414*10000)</f>
        <v/>
      </c>
      <c r="AB1414" s="249" t="str">
        <f aca="true">IF(D1414="","",xCalcSkew(OFFSET(C1414,-M1414,0),E1414-OFFSET(C1414,-M1414+1,0),b)/100)</f>
        <v/>
      </c>
      <c r="AC1414" s="249" t="str">
        <f aca="true">IF(I1414="","",xCalcSkew(OFFSET(C1414,-M1414,0),J1414-OFFSET(C1414,-M1414+1,0),b)/100)</f>
        <v/>
      </c>
      <c r="AE1414" s="0" t="n">
        <f aca="false">D1414*F1414*10000*-1</f>
        <v>-0</v>
      </c>
      <c r="AF1414" s="0" t="n">
        <f aca="false">I1414*K1414*10000*-1</f>
        <v>-0</v>
      </c>
      <c r="AG1414" s="0" t="n">
        <f aca="false">AE1414+AF1414</f>
        <v>-0</v>
      </c>
    </row>
    <row r="1415" customFormat="false" ht="12.75" hidden="false" customHeight="false" outlineLevel="0" collapsed="false">
      <c r="D1415" s="265"/>
      <c r="E1415" s="266"/>
      <c r="F1415" s="266"/>
      <c r="G1415" s="267"/>
      <c r="I1415" s="265"/>
      <c r="J1415" s="266"/>
      <c r="K1415" s="266"/>
      <c r="L1415" s="268"/>
      <c r="M1415" s="247" t="n">
        <f aca="false">M1414+1</f>
        <v>34</v>
      </c>
      <c r="N1415" s="175" t="str">
        <f aca="true">IF(D1415="","",xEURO(OFFSET(C1415,-M1415+1,0),E1415,OFFSET(C1415,-M1415+2,0),OFFSET(C1415,-M1415+2,0),OFFSET(C1415,-M1415+3,0)+AB1415,OFFSET(C1415,-M1415+4,0),0,1)*D1415)</f>
        <v/>
      </c>
      <c r="O1415" s="235" t="str">
        <f aca="true">IF(D1415="","",xEURO(OFFSET(C1415,-M1415+1,0),E1415,OFFSET(C1415,-M1415+2,0),OFFSET(C1415,-M1415+2,0),OFFSET(C1415,-M1415+3,0)+AB1415,OFFSET(C1415,-M1415+4,0),0,0))</f>
        <v/>
      </c>
      <c r="P1415" s="175" t="str">
        <f aca="false">IF(D1415="","",(O1415-F1415)*D1415*10)</f>
        <v/>
      </c>
      <c r="Q1415" s="175" t="str">
        <f aca="true">IF(D1415="","",xEURO(OFFSET(C1415,-M1415+1,0),E1415,OFFSET(C1415,-M1415+2,0),OFFSET(C1415,-M1415+2,0),OFFSET(C1415,-M1415+3,0)+AB1415,OFFSET(C1415,-M1415+4,0),0,2)/10*D1415)</f>
        <v/>
      </c>
      <c r="R1415" s="248" t="str">
        <f aca="true">IF(D1415="","",xEURO(OFFSET(C1415,-M1415+1,0),E1415,OFFSET(C1415,-M1415+2,0),OFFSET(C1415,-M1415+2,0),OFFSET(C1415,-M1415+3,0)+AB1415,OFFSET(C1415,-M1415+4,0),0,3)/100*D1415*10000)</f>
        <v/>
      </c>
      <c r="S1415" s="248" t="str">
        <f aca="true">IF(D1415="","",xEURO(OFFSET(C1415,-M1415+1,0),E1415,OFFSET(C1415,-M1415+2,0),OFFSET(C1415,-M1415+2,0),OFFSET(C1415,-M1415+3,0)+AB1415,OFFSET(C1415,-M1415+4,0),0,5)/365.25*D1415*10000)</f>
        <v/>
      </c>
      <c r="U1415" s="175" t="str">
        <f aca="true">IF(I1415="","",xEURO(OFFSET(C1415,-M1415+1,0),J1415,OFFSET(C1415,-M1415+2,0),OFFSET(C1415,-M1415+2,0),OFFSET(C1415,-M1415+3,0)+AC1415,OFFSET(C1415,-M1415+4,0),1,1)*I1415)</f>
        <v/>
      </c>
      <c r="V1415" s="235" t="str">
        <f aca="true">IF(I1415="","",xEURO(OFFSET(C1415,-M1415+1,0),J1415,OFFSET(C1415,-M1415+2,0),OFFSET(C1415,-M1415+2,0),OFFSET(C1415,-M1415+3,0)+AC1415,OFFSET(C1415,-M1415+4,0),1,0))</f>
        <v/>
      </c>
      <c r="W1415" s="175" t="str">
        <f aca="false">IF(I1415="","",(V1415-K1415)*I1415*10)</f>
        <v/>
      </c>
      <c r="X1415" s="175" t="str">
        <f aca="true">IF(I1415="","",xEURO(OFFSET(C1415,-M1415+1,0),J1415,OFFSET(C1415,-M1415+2,0),OFFSET(C1415,-M1415+2,0),OFFSET(C1415,-M1415+3,0)+AC1415,OFFSET(C1415,-M1415+4,0),1,2)/10*I1415)</f>
        <v/>
      </c>
      <c r="Y1415" s="248" t="str">
        <f aca="true">IF(I1415="","",xEURO(OFFSET(C1415,-M1415+1,0),J1415,OFFSET(C1415,-M1415+2,0),OFFSET(C1415,-M1415+2,0),OFFSET(C1415,-M1415+3,0)+AC1415,OFFSET(C1415,-M1415+4,0),1,3)/100*I1415*10000)</f>
        <v/>
      </c>
      <c r="Z1415" s="248" t="str">
        <f aca="true">IF(I1415="","",xEURO(OFFSET(C1415,-M1415+1,0),J1415,OFFSET(C1415,-M1415+2,0),OFFSET(C1415,-M1415+2,0),OFFSET(C1415,-M1415+3,0)+AC1415,OFFSET(C1415,-M1415+4,0),1,5)/365.25*I1415*10000)</f>
        <v/>
      </c>
      <c r="AB1415" s="249" t="str">
        <f aca="true">IF(D1415="","",xCalcSkew(OFFSET(C1415,-M1415,0),E1415-OFFSET(C1415,-M1415+1,0),b)/100)</f>
        <v/>
      </c>
      <c r="AC1415" s="249" t="str">
        <f aca="true">IF(I1415="","",xCalcSkew(OFFSET(C1415,-M1415,0),J1415-OFFSET(C1415,-M1415+1,0),b)/100)</f>
        <v/>
      </c>
      <c r="AE1415" s="0" t="n">
        <f aca="false">D1415*F1415*10000*-1</f>
        <v>-0</v>
      </c>
      <c r="AF1415" s="0" t="n">
        <f aca="false">I1415*K1415*10000*-1</f>
        <v>-0</v>
      </c>
      <c r="AG1415" s="0" t="n">
        <f aca="false">AE1415+AF1415</f>
        <v>-0</v>
      </c>
    </row>
    <row r="1416" customFormat="false" ht="12.75" hidden="false" customHeight="false" outlineLevel="0" collapsed="false">
      <c r="D1416" s="265"/>
      <c r="E1416" s="266"/>
      <c r="F1416" s="266"/>
      <c r="G1416" s="267"/>
      <c r="I1416" s="265"/>
      <c r="J1416" s="266"/>
      <c r="K1416" s="266"/>
      <c r="L1416" s="268"/>
      <c r="M1416" s="247" t="n">
        <f aca="false">M1415+1</f>
        <v>35</v>
      </c>
      <c r="N1416" s="175" t="str">
        <f aca="true">IF(D1416="","",xEURO(OFFSET(C1416,-M1416+1,0),E1416,OFFSET(C1416,-M1416+2,0),OFFSET(C1416,-M1416+2,0),OFFSET(C1416,-M1416+3,0)+AB1416,OFFSET(C1416,-M1416+4,0),0,1)*D1416)</f>
        <v/>
      </c>
      <c r="O1416" s="235" t="str">
        <f aca="true">IF(D1416="","",xEURO(OFFSET(C1416,-M1416+1,0),E1416,OFFSET(C1416,-M1416+2,0),OFFSET(C1416,-M1416+2,0),OFFSET(C1416,-M1416+3,0)+AB1416,OFFSET(C1416,-M1416+4,0),0,0))</f>
        <v/>
      </c>
      <c r="P1416" s="175" t="str">
        <f aca="false">IF(D1416="","",(O1416-F1416)*D1416*10)</f>
        <v/>
      </c>
      <c r="Q1416" s="175" t="str">
        <f aca="true">IF(D1416="","",xEURO(OFFSET(C1416,-M1416+1,0),E1416,OFFSET(C1416,-M1416+2,0),OFFSET(C1416,-M1416+2,0),OFFSET(C1416,-M1416+3,0)+AB1416,OFFSET(C1416,-M1416+4,0),0,2)/10*D1416)</f>
        <v/>
      </c>
      <c r="R1416" s="248" t="str">
        <f aca="true">IF(D1416="","",xEURO(OFFSET(C1416,-M1416+1,0),E1416,OFFSET(C1416,-M1416+2,0),OFFSET(C1416,-M1416+2,0),OFFSET(C1416,-M1416+3,0)+AB1416,OFFSET(C1416,-M1416+4,0),0,3)/100*D1416*10000)</f>
        <v/>
      </c>
      <c r="S1416" s="248" t="str">
        <f aca="true">IF(D1416="","",xEURO(OFFSET(C1416,-M1416+1,0),E1416,OFFSET(C1416,-M1416+2,0),OFFSET(C1416,-M1416+2,0),OFFSET(C1416,-M1416+3,0)+AB1416,OFFSET(C1416,-M1416+4,0),0,5)/365.25*D1416*10000)</f>
        <v/>
      </c>
      <c r="U1416" s="175" t="str">
        <f aca="true">IF(I1416="","",xEURO(OFFSET(C1416,-M1416+1,0),J1416,OFFSET(C1416,-M1416+2,0),OFFSET(C1416,-M1416+2,0),OFFSET(C1416,-M1416+3,0)+AC1416,OFFSET(C1416,-M1416+4,0),1,1)*I1416)</f>
        <v/>
      </c>
      <c r="V1416" s="235" t="str">
        <f aca="true">IF(I1416="","",xEURO(OFFSET(C1416,-M1416+1,0),J1416,OFFSET(C1416,-M1416+2,0),OFFSET(C1416,-M1416+2,0),OFFSET(C1416,-M1416+3,0)+AC1416,OFFSET(C1416,-M1416+4,0),1,0))</f>
        <v/>
      </c>
      <c r="W1416" s="175" t="str">
        <f aca="false">IF(I1416="","",(V1416-K1416)*I1416*10)</f>
        <v/>
      </c>
      <c r="X1416" s="175" t="str">
        <f aca="true">IF(I1416="","",xEURO(OFFSET(C1416,-M1416+1,0),J1416,OFFSET(C1416,-M1416+2,0),OFFSET(C1416,-M1416+2,0),OFFSET(C1416,-M1416+3,0)+AC1416,OFFSET(C1416,-M1416+4,0),1,2)/10*I1416)</f>
        <v/>
      </c>
      <c r="Y1416" s="248" t="str">
        <f aca="true">IF(I1416="","",xEURO(OFFSET(C1416,-M1416+1,0),J1416,OFFSET(C1416,-M1416+2,0),OFFSET(C1416,-M1416+2,0),OFFSET(C1416,-M1416+3,0)+AC1416,OFFSET(C1416,-M1416+4,0),1,3)/100*I1416*10000)</f>
        <v/>
      </c>
      <c r="Z1416" s="248" t="str">
        <f aca="true">IF(I1416="","",xEURO(OFFSET(C1416,-M1416+1,0),J1416,OFFSET(C1416,-M1416+2,0),OFFSET(C1416,-M1416+2,0),OFFSET(C1416,-M1416+3,0)+AC1416,OFFSET(C1416,-M1416+4,0),1,5)/365.25*I1416*10000)</f>
        <v/>
      </c>
      <c r="AB1416" s="249" t="str">
        <f aca="true">IF(D1416="","",xCalcSkew(OFFSET(C1416,-M1416,0),E1416-OFFSET(C1416,-M1416+1,0),b)/100)</f>
        <v/>
      </c>
      <c r="AC1416" s="249" t="str">
        <f aca="true">IF(I1416="","",xCalcSkew(OFFSET(C1416,-M1416,0),J1416-OFFSET(C1416,-M1416+1,0),b)/100)</f>
        <v/>
      </c>
      <c r="AE1416" s="0" t="n">
        <f aca="false">D1416*F1416*10000*-1</f>
        <v>-0</v>
      </c>
      <c r="AF1416" s="0" t="n">
        <f aca="false">I1416*K1416*10000*-1</f>
        <v>-0</v>
      </c>
      <c r="AG1416" s="0" t="n">
        <f aca="false">AE1416+AF1416</f>
        <v>-0</v>
      </c>
    </row>
    <row r="1417" customFormat="false" ht="12.75" hidden="false" customHeight="false" outlineLevel="0" collapsed="false">
      <c r="D1417" s="274" t="n">
        <f aca="true">SUM(INDIRECT(CONCATENATE(ADDRESS(ROW(D1381),COLUMN(D1381)),":",ADDRESS(ROW()-1,COLUMN()))))</f>
        <v>0</v>
      </c>
      <c r="I1417" s="274" t="n">
        <f aca="true">SUM(INDIRECT(CONCATENATE(ADDRESS(ROW(I1381),COLUMN(I1381)),":",ADDRESS(ROW()-1,COLUMN()))))</f>
        <v>0</v>
      </c>
      <c r="J1417" s="170"/>
      <c r="K1417" s="170"/>
      <c r="L1417" s="170"/>
      <c r="N1417" s="274" t="n">
        <f aca="true">SUM(INDIRECT(CONCATENATE(ADDRESS(ROW(N1381),COLUMN(N1381)),":",ADDRESS(ROW()-1,COLUMN()))))</f>
        <v>0</v>
      </c>
      <c r="O1417" s="274" t="n">
        <f aca="true">SUM(INDIRECT(CONCATENATE(ADDRESS(ROW(O1381),COLUMN(O1381)),":",ADDRESS(ROW()-1,COLUMN()))))</f>
        <v>0</v>
      </c>
      <c r="P1417" s="274" t="n">
        <f aca="true">SUM(INDIRECT(CONCATENATE(ADDRESS(ROW(P1381),COLUMN(P1381)),":",ADDRESS(ROW()-1,COLUMN()))))</f>
        <v>0</v>
      </c>
      <c r="Q1417" s="274" t="n">
        <f aca="true">SUM(INDIRECT(CONCATENATE(ADDRESS(ROW(Q1381),COLUMN(Q1381)),":",ADDRESS(ROW()-1,COLUMN()))))</f>
        <v>0</v>
      </c>
      <c r="R1417" s="274" t="n">
        <f aca="true">SUM(INDIRECT(CONCATENATE(ADDRESS(ROW(R1381),COLUMN(R1381)),":",ADDRESS(ROW()-1,COLUMN()))))</f>
        <v>0</v>
      </c>
      <c r="S1417" s="274" t="n">
        <f aca="true">SUM(INDIRECT(CONCATENATE(ADDRESS(ROW(S1381),COLUMN(S1381)),":",ADDRESS(ROW()-1,COLUMN()))))</f>
        <v>0</v>
      </c>
      <c r="T1417" s="175"/>
      <c r="U1417" s="274" t="n">
        <f aca="true">SUM(INDIRECT(CONCATENATE(ADDRESS(ROW(U1381),COLUMN(U1381)),":",ADDRESS(ROW()-1,COLUMN()))))</f>
        <v>0</v>
      </c>
      <c r="V1417" s="274" t="n">
        <f aca="true">SUM(INDIRECT(CONCATENATE(ADDRESS(ROW(V1381),COLUMN(V1381)),":",ADDRESS(ROW()-1,COLUMN()))))</f>
        <v>0</v>
      </c>
      <c r="W1417" s="274" t="n">
        <f aca="true">SUM(INDIRECT(CONCATENATE(ADDRESS(ROW(W1381),COLUMN(W1381)),":",ADDRESS(ROW()-1,COLUMN()))))</f>
        <v>0</v>
      </c>
      <c r="X1417" s="274" t="n">
        <f aca="true">SUM(INDIRECT(CONCATENATE(ADDRESS(ROW(X1381),COLUMN(X1381)),":",ADDRESS(ROW()-1,COLUMN()))))</f>
        <v>0</v>
      </c>
      <c r="Y1417" s="274" t="n">
        <f aca="true">SUM(INDIRECT(CONCATENATE(ADDRESS(ROW(Y1381),COLUMN(Y1381)),":",ADDRESS(ROW()-1,COLUMN()))))</f>
        <v>0</v>
      </c>
      <c r="Z1417" s="274" t="n">
        <f aca="true">SUM(INDIRECT(CONCATENATE(ADDRESS(ROW(Z1381),COLUMN(Z1381)),":",ADDRESS(ROW()-1,COLUMN()))))</f>
        <v>0</v>
      </c>
      <c r="AE1417" s="0" t="n">
        <f aca="false">D1417*F1417*10000*-1</f>
        <v>-0</v>
      </c>
      <c r="AF1417" s="0" t="n">
        <f aca="false">I1417*K1417*10000*-1</f>
        <v>-0</v>
      </c>
      <c r="AG1417" s="0" t="n">
        <f aca="false">AE1417+AF1417</f>
        <v>-0</v>
      </c>
    </row>
    <row r="1418" customFormat="false" ht="12.75" hidden="false" customHeight="false" outlineLevel="0" collapsed="false">
      <c r="AE1418" s="0" t="n">
        <f aca="false">D1418*F1418*10000*-1</f>
        <v>-0</v>
      </c>
      <c r="AF1418" s="0" t="n">
        <f aca="false">I1418*K1418*10000*-1</f>
        <v>-0</v>
      </c>
      <c r="AG1418" s="0" t="n">
        <f aca="false">AE1418+AF1418</f>
        <v>-0</v>
      </c>
    </row>
    <row r="1419" customFormat="false" ht="12.75" hidden="false" customHeight="false" outlineLevel="0" collapsed="false">
      <c r="C1419" s="264" t="n">
        <f aca="false">EOMONTH(C1381,0)+1</f>
        <v>38353</v>
      </c>
      <c r="D1419" s="265"/>
      <c r="E1419" s="266"/>
      <c r="F1419" s="266"/>
      <c r="G1419" s="267"/>
      <c r="I1419" s="265"/>
      <c r="J1419" s="266"/>
      <c r="K1419" s="266"/>
      <c r="L1419" s="268"/>
      <c r="M1419" s="247" t="n">
        <v>0</v>
      </c>
      <c r="N1419" s="175" t="str">
        <f aca="true">IF(D1419="","",xEURO(OFFSET(C1419,-M1419+1,0),E1419,OFFSET(C1419,-M1419+2,0),OFFSET(C1419,-M1419+2,0),OFFSET(C1419,-M1419+3,0)+AB1419,OFFSET(C1419,-M1419+4,0),0,1)*D1419)</f>
        <v/>
      </c>
      <c r="O1419" s="235" t="str">
        <f aca="true">IF(D1419="","",xEURO(OFFSET(C1419,-M1419+1,0),E1419,OFFSET(C1419,-M1419+2,0),OFFSET(C1419,-M1419+2,0),OFFSET(C1419,-M1419+3,0)+AB1419,OFFSET(C1419,-M1419+4,0),0,0))</f>
        <v/>
      </c>
      <c r="P1419" s="175" t="str">
        <f aca="false">IF(D1419="","",(O1419-F1419)*D1419*10)</f>
        <v/>
      </c>
      <c r="Q1419" s="175" t="str">
        <f aca="true">IF(D1419="","",xEURO(OFFSET(C1419,-M1419+1,0),E1419,OFFSET(C1419,-M1419+2,0),OFFSET(C1419,-M1419+2,0),OFFSET(C1419,-M1419+3,0)+AB1419,OFFSET(C1419,-M1419+4,0),0,2)/10*D1419)</f>
        <v/>
      </c>
      <c r="R1419" s="248" t="str">
        <f aca="true">IF(D1419="","",xEURO(OFFSET(C1419,-M1419+1,0),E1419,OFFSET(C1419,-M1419+2,0),OFFSET(C1419,-M1419+2,0),OFFSET(C1419,-M1419+3,0)+AB1419,OFFSET(C1419,-M1419+4,0),0,3)/100*D1419*10000)</f>
        <v/>
      </c>
      <c r="S1419" s="248" t="str">
        <f aca="true">IF(D1419="","",xEURO(OFFSET(C1419,-M1419+1,0),E1419,OFFSET(C1419,-M1419+2,0),OFFSET(C1419,-M1419+2,0),OFFSET(C1419,-M1419+3,0)+AB1419,OFFSET(C1419,-M1419+4,0),0,5)/365.25*D1419*10000)</f>
        <v/>
      </c>
      <c r="U1419" s="175" t="str">
        <f aca="true">IF(I1419="","",xEURO(OFFSET(C1419,-M1419+1,0),J1419,OFFSET(C1419,-M1419+2,0),OFFSET(C1419,-M1419+2,0),OFFSET(C1419,-M1419+3,0)+AC1419,OFFSET(C1419,-M1419+4,0),1,1)*I1419)</f>
        <v/>
      </c>
      <c r="V1419" s="235" t="str">
        <f aca="true">IF(I1419="","",xEURO(OFFSET(C1419,-M1419+1,0),J1419,OFFSET(C1419,-M1419+2,0),OFFSET(C1419,-M1419+2,0),OFFSET(C1419,-M1419+3,0)+AC1419,OFFSET(C1419,-M1419+4,0),1,0))</f>
        <v/>
      </c>
      <c r="W1419" s="175" t="str">
        <f aca="false">IF(I1419="","",(V1419-K1419)*I1419*10)</f>
        <v/>
      </c>
      <c r="X1419" s="175" t="str">
        <f aca="true">IF(I1419="","",xEURO(OFFSET(C1419,-M1419+1,0),J1419,OFFSET(C1419,-M1419+2,0),OFFSET(C1419,-M1419+2,0),OFFSET(C1419,-M1419+3,0)+AC1419,OFFSET(C1419,-M1419+4,0),1,2)/10*I1419)</f>
        <v/>
      </c>
      <c r="Y1419" s="248" t="str">
        <f aca="true">IF(I1419="","",xEURO(OFFSET(C1419,-M1419+1,0),J1419,OFFSET(C1419,-M1419+2,0),OFFSET(C1419,-M1419+2,0),OFFSET(C1419,-M1419+3,0)+AC1419,OFFSET(C1419,-M1419+4,0),1,3)/100*I1419*10000)</f>
        <v/>
      </c>
      <c r="Z1419" s="248" t="str">
        <f aca="true">IF(I1419="","",xEURO(OFFSET(C1419,-M1419+1,0),J1419,OFFSET(C1419,-M1419+2,0),OFFSET(C1419,-M1419+2,0),OFFSET(C1419,-M1419+3,0)+AC1419,OFFSET(C1419,-M1419+4,0),1,5)/365.25*I1419*10000)</f>
        <v/>
      </c>
      <c r="AB1419" s="249" t="str">
        <f aca="true">IF(D1419="","",xCalcSkew(OFFSET(C1419,-M1419,0),E1419-OFFSET(C1419,-M1419+1,0),b)/100)</f>
        <v/>
      </c>
      <c r="AC1419" s="249" t="str">
        <f aca="true">IF(I1419="","",xCalcSkew(OFFSET(C1419,-M1419,0),J1419-OFFSET(C1419,-M1419+1,0),b)/100)</f>
        <v/>
      </c>
      <c r="AE1419" s="0" t="n">
        <f aca="false">D1419*F1419*10000*-1</f>
        <v>-0</v>
      </c>
      <c r="AF1419" s="0" t="n">
        <f aca="false">I1419*K1419*10000*-1</f>
        <v>-0</v>
      </c>
      <c r="AG1419" s="0" t="n">
        <f aca="false">AE1419+AF1419</f>
        <v>-0</v>
      </c>
    </row>
    <row r="1420" customFormat="false" ht="12.75" hidden="false" customHeight="false" outlineLevel="0" collapsed="false">
      <c r="C1420" s="269" t="n">
        <f aca="false">INDEX(Inputs!$1:$65536,MATCH(C1419,Inputs!C:C,0),5)</f>
        <v>4.008</v>
      </c>
      <c r="D1420" s="265"/>
      <c r="E1420" s="266"/>
      <c r="F1420" s="266"/>
      <c r="G1420" s="267"/>
      <c r="I1420" s="265"/>
      <c r="J1420" s="266"/>
      <c r="K1420" s="266"/>
      <c r="L1420" s="268"/>
      <c r="M1420" s="247" t="n">
        <f aca="false">M1419+1</f>
        <v>1</v>
      </c>
      <c r="N1420" s="175" t="str">
        <f aca="true">IF(D1420="","",xEURO(OFFSET(C1420,-M1420+1,0),E1420,OFFSET(C1420,-M1420+2,0),OFFSET(C1420,-M1420+2,0),OFFSET(C1420,-M1420+3,0)+AB1420,OFFSET(C1420,-M1420+4,0),0,1)*D1420)</f>
        <v/>
      </c>
      <c r="O1420" s="235" t="str">
        <f aca="true">IF(D1420="","",xEURO(OFFSET(C1420,-M1420+1,0),E1420,OFFSET(C1420,-M1420+2,0),OFFSET(C1420,-M1420+2,0),OFFSET(C1420,-M1420+3,0)+AB1420,OFFSET(C1420,-M1420+4,0),0,0))</f>
        <v/>
      </c>
      <c r="P1420" s="175" t="str">
        <f aca="false">IF(D1420="","",(O1420-F1420)*D1420*10)</f>
        <v/>
      </c>
      <c r="Q1420" s="175" t="str">
        <f aca="true">IF(D1420="","",xEURO(OFFSET(C1420,-M1420+1,0),E1420,OFFSET(C1420,-M1420+2,0),OFFSET(C1420,-M1420+2,0),OFFSET(C1420,-M1420+3,0)+AB1420,OFFSET(C1420,-M1420+4,0),0,2)/10*D1420)</f>
        <v/>
      </c>
      <c r="R1420" s="248" t="str">
        <f aca="true">IF(D1420="","",xEURO(OFFSET(C1420,-M1420+1,0),E1420,OFFSET(C1420,-M1420+2,0),OFFSET(C1420,-M1420+2,0),OFFSET(C1420,-M1420+3,0)+AB1420,OFFSET(C1420,-M1420+4,0),0,3)/100*D1420*10000)</f>
        <v/>
      </c>
      <c r="S1420" s="248" t="str">
        <f aca="true">IF(D1420="","",xEURO(OFFSET(C1420,-M1420+1,0),E1420,OFFSET(C1420,-M1420+2,0),OFFSET(C1420,-M1420+2,0),OFFSET(C1420,-M1420+3,0)+AB1420,OFFSET(C1420,-M1420+4,0),0,5)/365.25*D1420*10000)</f>
        <v/>
      </c>
      <c r="U1420" s="175" t="str">
        <f aca="true">IF(I1420="","",xEURO(OFFSET(C1420,-M1420+1,0),J1420,OFFSET(C1420,-M1420+2,0),OFFSET(C1420,-M1420+2,0),OFFSET(C1420,-M1420+3,0)+AC1420,OFFSET(C1420,-M1420+4,0),1,1)*I1420)</f>
        <v/>
      </c>
      <c r="V1420" s="235" t="str">
        <f aca="true">IF(I1420="","",xEURO(OFFSET(C1420,-M1420+1,0),J1420,OFFSET(C1420,-M1420+2,0),OFFSET(C1420,-M1420+2,0),OFFSET(C1420,-M1420+3,0)+AC1420,OFFSET(C1420,-M1420+4,0),1,0))</f>
        <v/>
      </c>
      <c r="W1420" s="175" t="str">
        <f aca="false">IF(I1420="","",(V1420-K1420)*I1420*10)</f>
        <v/>
      </c>
      <c r="X1420" s="175" t="str">
        <f aca="true">IF(I1420="","",xEURO(OFFSET(C1420,-M1420+1,0),J1420,OFFSET(C1420,-M1420+2,0),OFFSET(C1420,-M1420+2,0),OFFSET(C1420,-M1420+3,0)+AC1420,OFFSET(C1420,-M1420+4,0),1,2)/10*I1420)</f>
        <v/>
      </c>
      <c r="Y1420" s="248" t="str">
        <f aca="true">IF(I1420="","",xEURO(OFFSET(C1420,-M1420+1,0),J1420,OFFSET(C1420,-M1420+2,0),OFFSET(C1420,-M1420+2,0),OFFSET(C1420,-M1420+3,0)+AC1420,OFFSET(C1420,-M1420+4,0),1,3)/100*I1420*10000)</f>
        <v/>
      </c>
      <c r="Z1420" s="248" t="str">
        <f aca="true">IF(I1420="","",xEURO(OFFSET(C1420,-M1420+1,0),J1420,OFFSET(C1420,-M1420+2,0),OFFSET(C1420,-M1420+2,0),OFFSET(C1420,-M1420+3,0)+AC1420,OFFSET(C1420,-M1420+4,0),1,5)/365.25*I1420*10000)</f>
        <v/>
      </c>
      <c r="AB1420" s="249" t="str">
        <f aca="true">IF(D1420="","",xCalcSkew(OFFSET(C1420,-M1420,0),E1420-OFFSET(C1420,-M1420+1,0),b)/100)</f>
        <v/>
      </c>
      <c r="AC1420" s="249" t="str">
        <f aca="true">IF(I1420="","",xCalcSkew(OFFSET(C1420,-M1420,0),J1420-OFFSET(C1420,-M1420+1,0),b)/100)</f>
        <v/>
      </c>
      <c r="AE1420" s="0" t="n">
        <f aca="false">D1420*F1420*10000*-1</f>
        <v>-0</v>
      </c>
      <c r="AF1420" s="0" t="n">
        <f aca="false">I1420*K1420*10000*-1</f>
        <v>-0</v>
      </c>
      <c r="AG1420" s="0" t="n">
        <f aca="false">AE1420+AF1420</f>
        <v>-0</v>
      </c>
    </row>
    <row r="1421" customFormat="false" ht="12.75" hidden="false" customHeight="false" outlineLevel="0" collapsed="false">
      <c r="C1421" s="249" t="n">
        <f aca="false">INDEX(Inputs!$1:$65536,MATCH(C1419,Inputs!C:C,0),7)</f>
        <v>0.0412659790479477</v>
      </c>
      <c r="D1421" s="265"/>
      <c r="E1421" s="266"/>
      <c r="F1421" s="266"/>
      <c r="G1421" s="267"/>
      <c r="I1421" s="265"/>
      <c r="J1421" s="266"/>
      <c r="K1421" s="266"/>
      <c r="L1421" s="268"/>
      <c r="M1421" s="247" t="n">
        <f aca="false">M1420+1</f>
        <v>2</v>
      </c>
      <c r="N1421" s="175" t="str">
        <f aca="true">IF(D1421="","",xEURO(OFFSET(C1421,-M1421+1,0),E1421,OFFSET(C1421,-M1421+2,0),OFFSET(C1421,-M1421+2,0),OFFSET(C1421,-M1421+3,0)+AB1421,OFFSET(C1421,-M1421+4,0),0,1)*D1421)</f>
        <v/>
      </c>
      <c r="O1421" s="235" t="str">
        <f aca="true">IF(D1421="","",xEURO(OFFSET(C1421,-M1421+1,0),E1421,OFFSET(C1421,-M1421+2,0),OFFSET(C1421,-M1421+2,0),OFFSET(C1421,-M1421+3,0)+AB1421,OFFSET(C1421,-M1421+4,0),0,0))</f>
        <v/>
      </c>
      <c r="P1421" s="175" t="str">
        <f aca="false">IF(D1421="","",(O1421-F1421)*D1421*10)</f>
        <v/>
      </c>
      <c r="Q1421" s="175" t="str">
        <f aca="true">IF(D1421="","",xEURO(OFFSET(C1421,-M1421+1,0),E1421,OFFSET(C1421,-M1421+2,0),OFFSET(C1421,-M1421+2,0),OFFSET(C1421,-M1421+3,0)+AB1421,OFFSET(C1421,-M1421+4,0),0,2)/10*D1421)</f>
        <v/>
      </c>
      <c r="R1421" s="248" t="str">
        <f aca="true">IF(D1421="","",xEURO(OFFSET(C1421,-M1421+1,0),E1421,OFFSET(C1421,-M1421+2,0),OFFSET(C1421,-M1421+2,0),OFFSET(C1421,-M1421+3,0)+AB1421,OFFSET(C1421,-M1421+4,0),0,3)/100*D1421*10000)</f>
        <v/>
      </c>
      <c r="S1421" s="248" t="str">
        <f aca="true">IF(D1421="","",xEURO(OFFSET(C1421,-M1421+1,0),E1421,OFFSET(C1421,-M1421+2,0),OFFSET(C1421,-M1421+2,0),OFFSET(C1421,-M1421+3,0)+AB1421,OFFSET(C1421,-M1421+4,0),0,5)/365.25*D1421*10000)</f>
        <v/>
      </c>
      <c r="U1421" s="175" t="str">
        <f aca="true">IF(I1421="","",xEURO(OFFSET(C1421,-M1421+1,0),J1421,OFFSET(C1421,-M1421+2,0),OFFSET(C1421,-M1421+2,0),OFFSET(C1421,-M1421+3,0)+AC1421,OFFSET(C1421,-M1421+4,0),1,1)*I1421)</f>
        <v/>
      </c>
      <c r="V1421" s="235" t="str">
        <f aca="true">IF(I1421="","",xEURO(OFFSET(C1421,-M1421+1,0),J1421,OFFSET(C1421,-M1421+2,0),OFFSET(C1421,-M1421+2,0),OFFSET(C1421,-M1421+3,0)+AC1421,OFFSET(C1421,-M1421+4,0),1,0))</f>
        <v/>
      </c>
      <c r="W1421" s="175" t="str">
        <f aca="false">IF(I1421="","",(V1421-K1421)*I1421*10)</f>
        <v/>
      </c>
      <c r="X1421" s="175" t="str">
        <f aca="true">IF(I1421="","",xEURO(OFFSET(C1421,-M1421+1,0),J1421,OFFSET(C1421,-M1421+2,0),OFFSET(C1421,-M1421+2,0),OFFSET(C1421,-M1421+3,0)+AC1421,OFFSET(C1421,-M1421+4,0),1,2)/10*I1421)</f>
        <v/>
      </c>
      <c r="Y1421" s="248" t="str">
        <f aca="true">IF(I1421="","",xEURO(OFFSET(C1421,-M1421+1,0),J1421,OFFSET(C1421,-M1421+2,0),OFFSET(C1421,-M1421+2,0),OFFSET(C1421,-M1421+3,0)+AC1421,OFFSET(C1421,-M1421+4,0),1,3)/100*I1421*10000)</f>
        <v/>
      </c>
      <c r="Z1421" s="248" t="str">
        <f aca="true">IF(I1421="","",xEURO(OFFSET(C1421,-M1421+1,0),J1421,OFFSET(C1421,-M1421+2,0),OFFSET(C1421,-M1421+2,0),OFFSET(C1421,-M1421+3,0)+AC1421,OFFSET(C1421,-M1421+4,0),1,5)/365.25*I1421*10000)</f>
        <v/>
      </c>
      <c r="AB1421" s="249" t="str">
        <f aca="true">IF(D1421="","",xCalcSkew(OFFSET(C1421,-M1421,0),E1421-OFFSET(C1421,-M1421+1,0),b)/100)</f>
        <v/>
      </c>
      <c r="AC1421" s="249" t="str">
        <f aca="true">IF(I1421="","",xCalcSkew(OFFSET(C1421,-M1421,0),J1421-OFFSET(C1421,-M1421+1,0),b)/100)</f>
        <v/>
      </c>
      <c r="AE1421" s="0" t="n">
        <f aca="false">D1421*F1421*10000*-1</f>
        <v>-0</v>
      </c>
      <c r="AF1421" s="0" t="n">
        <f aca="false">I1421*K1421*10000*-1</f>
        <v>-0</v>
      </c>
      <c r="AG1421" s="0" t="n">
        <f aca="false">AE1421+AF1421</f>
        <v>-0</v>
      </c>
    </row>
    <row r="1422" customFormat="false" ht="12.75" hidden="false" customHeight="false" outlineLevel="0" collapsed="false">
      <c r="C1422" s="270" t="n">
        <f aca="false">INDEX(Inputs!$1:$65536,MATCH(C1419,Inputs!C:C,0),6)</f>
        <v>0.3175</v>
      </c>
      <c r="D1422" s="265"/>
      <c r="E1422" s="266"/>
      <c r="F1422" s="266"/>
      <c r="G1422" s="267"/>
      <c r="I1422" s="265"/>
      <c r="J1422" s="266"/>
      <c r="K1422" s="266"/>
      <c r="L1422" s="268"/>
      <c r="M1422" s="247" t="n">
        <f aca="false">M1421+1</f>
        <v>3</v>
      </c>
      <c r="N1422" s="175" t="str">
        <f aca="true">IF(D1422="","",xEURO(OFFSET(C1422,-M1422+1,0),E1422,OFFSET(C1422,-M1422+2,0),OFFSET(C1422,-M1422+2,0),OFFSET(C1422,-M1422+3,0)+AB1422,OFFSET(C1422,-M1422+4,0),0,1)*D1422)</f>
        <v/>
      </c>
      <c r="O1422" s="235" t="str">
        <f aca="true">IF(D1422="","",xEURO(OFFSET(C1422,-M1422+1,0),E1422,OFFSET(C1422,-M1422+2,0),OFFSET(C1422,-M1422+2,0),OFFSET(C1422,-M1422+3,0)+AB1422,OFFSET(C1422,-M1422+4,0),0,0))</f>
        <v/>
      </c>
      <c r="P1422" s="175" t="str">
        <f aca="false">IF(D1422="","",(O1422-F1422)*D1422*10)</f>
        <v/>
      </c>
      <c r="Q1422" s="175" t="str">
        <f aca="true">IF(D1422="","",xEURO(OFFSET(C1422,-M1422+1,0),E1422,OFFSET(C1422,-M1422+2,0),OFFSET(C1422,-M1422+2,0),OFFSET(C1422,-M1422+3,0)+AB1422,OFFSET(C1422,-M1422+4,0),0,2)/10*D1422)</f>
        <v/>
      </c>
      <c r="R1422" s="248" t="str">
        <f aca="true">IF(D1422="","",xEURO(OFFSET(C1422,-M1422+1,0),E1422,OFFSET(C1422,-M1422+2,0),OFFSET(C1422,-M1422+2,0),OFFSET(C1422,-M1422+3,0)+AB1422,OFFSET(C1422,-M1422+4,0),0,3)/100*D1422*10000)</f>
        <v/>
      </c>
      <c r="S1422" s="248" t="str">
        <f aca="true">IF(D1422="","",xEURO(OFFSET(C1422,-M1422+1,0),E1422,OFFSET(C1422,-M1422+2,0),OFFSET(C1422,-M1422+2,0),OFFSET(C1422,-M1422+3,0)+AB1422,OFFSET(C1422,-M1422+4,0),0,5)/365.25*D1422*10000)</f>
        <v/>
      </c>
      <c r="U1422" s="175" t="str">
        <f aca="true">IF(I1422="","",xEURO(OFFSET(C1422,-M1422+1,0),J1422,OFFSET(C1422,-M1422+2,0),OFFSET(C1422,-M1422+2,0),OFFSET(C1422,-M1422+3,0)+AC1422,OFFSET(C1422,-M1422+4,0),1,1)*I1422)</f>
        <v/>
      </c>
      <c r="V1422" s="235" t="str">
        <f aca="true">IF(I1422="","",xEURO(OFFSET(C1422,-M1422+1,0),J1422,OFFSET(C1422,-M1422+2,0),OFFSET(C1422,-M1422+2,0),OFFSET(C1422,-M1422+3,0)+AC1422,OFFSET(C1422,-M1422+4,0),1,0))</f>
        <v/>
      </c>
      <c r="W1422" s="175" t="str">
        <f aca="false">IF(I1422="","",(V1422-K1422)*I1422*10)</f>
        <v/>
      </c>
      <c r="X1422" s="175" t="str">
        <f aca="true">IF(I1422="","",xEURO(OFFSET(C1422,-M1422+1,0),J1422,OFFSET(C1422,-M1422+2,0),OFFSET(C1422,-M1422+2,0),OFFSET(C1422,-M1422+3,0)+AC1422,OFFSET(C1422,-M1422+4,0),1,2)/10*I1422)</f>
        <v/>
      </c>
      <c r="Y1422" s="248" t="str">
        <f aca="true">IF(I1422="","",xEURO(OFFSET(C1422,-M1422+1,0),J1422,OFFSET(C1422,-M1422+2,0),OFFSET(C1422,-M1422+2,0),OFFSET(C1422,-M1422+3,0)+AC1422,OFFSET(C1422,-M1422+4,0),1,3)/100*I1422*10000)</f>
        <v/>
      </c>
      <c r="Z1422" s="248" t="str">
        <f aca="true">IF(I1422="","",xEURO(OFFSET(C1422,-M1422+1,0),J1422,OFFSET(C1422,-M1422+2,0),OFFSET(C1422,-M1422+2,0),OFFSET(C1422,-M1422+3,0)+AC1422,OFFSET(C1422,-M1422+4,0),1,5)/365.25*I1422*10000)</f>
        <v/>
      </c>
      <c r="AB1422" s="249" t="str">
        <f aca="true">IF(D1422="","",xCalcSkew(OFFSET(C1422,-M1422,0),E1422-OFFSET(C1422,-M1422+1,0),b)/100)</f>
        <v/>
      </c>
      <c r="AC1422" s="249" t="str">
        <f aca="true">IF(I1422="","",xCalcSkew(OFFSET(C1422,-M1422,0),J1422-OFFSET(C1422,-M1422+1,0),b)/100)</f>
        <v/>
      </c>
      <c r="AE1422" s="0" t="n">
        <f aca="false">D1422*F1422*10000*-1</f>
        <v>-0</v>
      </c>
      <c r="AF1422" s="0" t="n">
        <f aca="false">I1422*K1422*10000*-1</f>
        <v>-0</v>
      </c>
      <c r="AG1422" s="0" t="n">
        <f aca="false">AE1422+AF1422</f>
        <v>-0</v>
      </c>
    </row>
    <row r="1423" customFormat="false" ht="12.75" hidden="false" customHeight="false" outlineLevel="0" collapsed="false">
      <c r="C1423" s="271" t="n">
        <f aca="false">INDEX(Inputs!$1:$65536,MATCH(C1419,Inputs!C:C,0),9)</f>
        <v>1137</v>
      </c>
      <c r="D1423" s="265"/>
      <c r="E1423" s="266"/>
      <c r="F1423" s="266"/>
      <c r="G1423" s="267"/>
      <c r="I1423" s="265"/>
      <c r="J1423" s="266"/>
      <c r="K1423" s="266"/>
      <c r="L1423" s="268"/>
      <c r="M1423" s="247" t="n">
        <f aca="false">M1422+1</f>
        <v>4</v>
      </c>
      <c r="N1423" s="175" t="str">
        <f aca="true">IF(D1423="","",xEURO(OFFSET(C1423,-M1423+1,0),E1423,OFFSET(C1423,-M1423+2,0),OFFSET(C1423,-M1423+2,0),OFFSET(C1423,-M1423+3,0)+AB1423,OFFSET(C1423,-M1423+4,0),0,1)*D1423)</f>
        <v/>
      </c>
      <c r="O1423" s="235" t="str">
        <f aca="true">IF(D1423="","",xEURO(OFFSET(C1423,-M1423+1,0),E1423,OFFSET(C1423,-M1423+2,0),OFFSET(C1423,-M1423+2,0),OFFSET(C1423,-M1423+3,0)+AB1423,OFFSET(C1423,-M1423+4,0),0,0))</f>
        <v/>
      </c>
      <c r="P1423" s="175" t="str">
        <f aca="false">IF(D1423="","",(O1423-F1423)*D1423*10)</f>
        <v/>
      </c>
      <c r="Q1423" s="175" t="str">
        <f aca="true">IF(D1423="","",xEURO(OFFSET(C1423,-M1423+1,0),E1423,OFFSET(C1423,-M1423+2,0),OFFSET(C1423,-M1423+2,0),OFFSET(C1423,-M1423+3,0)+AB1423,OFFSET(C1423,-M1423+4,0),0,2)/10*D1423)</f>
        <v/>
      </c>
      <c r="R1423" s="248" t="str">
        <f aca="true">IF(D1423="","",xEURO(OFFSET(C1423,-M1423+1,0),E1423,OFFSET(C1423,-M1423+2,0),OFFSET(C1423,-M1423+2,0),OFFSET(C1423,-M1423+3,0)+AB1423,OFFSET(C1423,-M1423+4,0),0,3)/100*D1423*10000)</f>
        <v/>
      </c>
      <c r="S1423" s="248" t="str">
        <f aca="true">IF(D1423="","",xEURO(OFFSET(C1423,-M1423+1,0),E1423,OFFSET(C1423,-M1423+2,0),OFFSET(C1423,-M1423+2,0),OFFSET(C1423,-M1423+3,0)+AB1423,OFFSET(C1423,-M1423+4,0),0,5)/365.25*D1423*10000)</f>
        <v/>
      </c>
      <c r="U1423" s="175" t="str">
        <f aca="true">IF(I1423="","",xEURO(OFFSET(C1423,-M1423+1,0),J1423,OFFSET(C1423,-M1423+2,0),OFFSET(C1423,-M1423+2,0),OFFSET(C1423,-M1423+3,0)+AC1423,OFFSET(C1423,-M1423+4,0),1,1)*I1423)</f>
        <v/>
      </c>
      <c r="V1423" s="235" t="str">
        <f aca="true">IF(I1423="","",xEURO(OFFSET(C1423,-M1423+1,0),J1423,OFFSET(C1423,-M1423+2,0),OFFSET(C1423,-M1423+2,0),OFFSET(C1423,-M1423+3,0)+AC1423,OFFSET(C1423,-M1423+4,0),1,0))</f>
        <v/>
      </c>
      <c r="W1423" s="175" t="str">
        <f aca="false">IF(I1423="","",(V1423-K1423)*I1423*10)</f>
        <v/>
      </c>
      <c r="X1423" s="175" t="str">
        <f aca="true">IF(I1423="","",xEURO(OFFSET(C1423,-M1423+1,0),J1423,OFFSET(C1423,-M1423+2,0),OFFSET(C1423,-M1423+2,0),OFFSET(C1423,-M1423+3,0)+AC1423,OFFSET(C1423,-M1423+4,0),1,2)/10*I1423)</f>
        <v/>
      </c>
      <c r="Y1423" s="248" t="str">
        <f aca="true">IF(I1423="","",xEURO(OFFSET(C1423,-M1423+1,0),J1423,OFFSET(C1423,-M1423+2,0),OFFSET(C1423,-M1423+2,0),OFFSET(C1423,-M1423+3,0)+AC1423,OFFSET(C1423,-M1423+4,0),1,3)/100*I1423*10000)</f>
        <v/>
      </c>
      <c r="Z1423" s="248" t="str">
        <f aca="true">IF(I1423="","",xEURO(OFFSET(C1423,-M1423+1,0),J1423,OFFSET(C1423,-M1423+2,0),OFFSET(C1423,-M1423+2,0),OFFSET(C1423,-M1423+3,0)+AC1423,OFFSET(C1423,-M1423+4,0),1,5)/365.25*I1423*10000)</f>
        <v/>
      </c>
      <c r="AB1423" s="249" t="str">
        <f aca="true">IF(D1423="","",xCalcSkew(OFFSET(C1423,-M1423,0),E1423-OFFSET(C1423,-M1423+1,0),b)/100)</f>
        <v/>
      </c>
      <c r="AC1423" s="249" t="str">
        <f aca="true">IF(I1423="","",xCalcSkew(OFFSET(C1423,-M1423,0),J1423-OFFSET(C1423,-M1423+1,0),b)/100)</f>
        <v/>
      </c>
      <c r="AE1423" s="0" t="n">
        <f aca="false">D1423*F1423*10000*-1</f>
        <v>-0</v>
      </c>
      <c r="AF1423" s="0" t="n">
        <f aca="false">I1423*K1423*10000*-1</f>
        <v>-0</v>
      </c>
      <c r="AG1423" s="0" t="n">
        <f aca="false">AE1423+AF1423</f>
        <v>-0</v>
      </c>
    </row>
    <row r="1424" customFormat="false" ht="12.75" hidden="false" customHeight="false" outlineLevel="0" collapsed="false">
      <c r="C1424" s="272" t="n">
        <f aca="false">D1455+I1455</f>
        <v>0</v>
      </c>
      <c r="D1424" s="265"/>
      <c r="E1424" s="266"/>
      <c r="F1424" s="266"/>
      <c r="G1424" s="267"/>
      <c r="I1424" s="265"/>
      <c r="J1424" s="266"/>
      <c r="K1424" s="266"/>
      <c r="L1424" s="268"/>
      <c r="M1424" s="247" t="n">
        <f aca="false">M1423+1</f>
        <v>5</v>
      </c>
      <c r="N1424" s="175" t="str">
        <f aca="true">IF(D1424="","",xEURO(OFFSET(C1424,-M1424+1,0),E1424,OFFSET(C1424,-M1424+2,0),OFFSET(C1424,-M1424+2,0),OFFSET(C1424,-M1424+3,0)+AB1424,OFFSET(C1424,-M1424+4,0),0,1)*D1424)</f>
        <v/>
      </c>
      <c r="O1424" s="235" t="str">
        <f aca="true">IF(D1424="","",xEURO(OFFSET(C1424,-M1424+1,0),E1424,OFFSET(C1424,-M1424+2,0),OFFSET(C1424,-M1424+2,0),OFFSET(C1424,-M1424+3,0)+AB1424,OFFSET(C1424,-M1424+4,0),0,0))</f>
        <v/>
      </c>
      <c r="P1424" s="175" t="str">
        <f aca="false">IF(D1424="","",(O1424-F1424)*D1424*10)</f>
        <v/>
      </c>
      <c r="Q1424" s="175" t="str">
        <f aca="true">IF(D1424="","",xEURO(OFFSET(C1424,-M1424+1,0),E1424,OFFSET(C1424,-M1424+2,0),OFFSET(C1424,-M1424+2,0),OFFSET(C1424,-M1424+3,0)+AB1424,OFFSET(C1424,-M1424+4,0),0,2)/10*D1424)</f>
        <v/>
      </c>
      <c r="R1424" s="248" t="str">
        <f aca="true">IF(D1424="","",xEURO(OFFSET(C1424,-M1424+1,0),E1424,OFFSET(C1424,-M1424+2,0),OFFSET(C1424,-M1424+2,0),OFFSET(C1424,-M1424+3,0)+AB1424,OFFSET(C1424,-M1424+4,0),0,3)/100*D1424*10000)</f>
        <v/>
      </c>
      <c r="S1424" s="248" t="str">
        <f aca="true">IF(D1424="","",xEURO(OFFSET(C1424,-M1424+1,0),E1424,OFFSET(C1424,-M1424+2,0),OFFSET(C1424,-M1424+2,0),OFFSET(C1424,-M1424+3,0)+AB1424,OFFSET(C1424,-M1424+4,0),0,5)/365.25*D1424*10000)</f>
        <v/>
      </c>
      <c r="U1424" s="175" t="str">
        <f aca="true">IF(I1424="","",xEURO(OFFSET(C1424,-M1424+1,0),J1424,OFFSET(C1424,-M1424+2,0),OFFSET(C1424,-M1424+2,0),OFFSET(C1424,-M1424+3,0)+AC1424,OFFSET(C1424,-M1424+4,0),1,1)*I1424)</f>
        <v/>
      </c>
      <c r="V1424" s="235" t="str">
        <f aca="true">IF(I1424="","",xEURO(OFFSET(C1424,-M1424+1,0),J1424,OFFSET(C1424,-M1424+2,0),OFFSET(C1424,-M1424+2,0),OFFSET(C1424,-M1424+3,0)+AC1424,OFFSET(C1424,-M1424+4,0),1,0))</f>
        <v/>
      </c>
      <c r="W1424" s="175" t="str">
        <f aca="false">IF(I1424="","",(V1424-K1424)*I1424*10)</f>
        <v/>
      </c>
      <c r="X1424" s="175" t="str">
        <f aca="true">IF(I1424="","",xEURO(OFFSET(C1424,-M1424+1,0),J1424,OFFSET(C1424,-M1424+2,0),OFFSET(C1424,-M1424+2,0),OFFSET(C1424,-M1424+3,0)+AC1424,OFFSET(C1424,-M1424+4,0),1,2)/10*I1424)</f>
        <v/>
      </c>
      <c r="Y1424" s="248" t="str">
        <f aca="true">IF(I1424="","",xEURO(OFFSET(C1424,-M1424+1,0),J1424,OFFSET(C1424,-M1424+2,0),OFFSET(C1424,-M1424+2,0),OFFSET(C1424,-M1424+3,0)+AC1424,OFFSET(C1424,-M1424+4,0),1,3)/100*I1424*10000)</f>
        <v/>
      </c>
      <c r="Z1424" s="248" t="str">
        <f aca="true">IF(I1424="","",xEURO(OFFSET(C1424,-M1424+1,0),J1424,OFFSET(C1424,-M1424+2,0),OFFSET(C1424,-M1424+2,0),OFFSET(C1424,-M1424+3,0)+AC1424,OFFSET(C1424,-M1424+4,0),1,5)/365.25*I1424*10000)</f>
        <v/>
      </c>
      <c r="AB1424" s="249" t="str">
        <f aca="true">IF(D1424="","",xCalcSkew(OFFSET(C1424,-M1424,0),E1424-OFFSET(C1424,-M1424+1,0),b)/100)</f>
        <v/>
      </c>
      <c r="AC1424" s="249" t="str">
        <f aca="true">IF(I1424="","",xCalcSkew(OFFSET(C1424,-M1424,0),J1424-OFFSET(C1424,-M1424+1,0),b)/100)</f>
        <v/>
      </c>
      <c r="AE1424" s="0" t="n">
        <f aca="false">D1424*F1424*10000*-1</f>
        <v>-0</v>
      </c>
      <c r="AF1424" s="0" t="n">
        <f aca="false">I1424*K1424*10000*-1</f>
        <v>-0</v>
      </c>
      <c r="AG1424" s="0" t="n">
        <f aca="false">AE1424+AF1424</f>
        <v>-0</v>
      </c>
    </row>
    <row r="1425" customFormat="false" ht="12.75" hidden="false" customHeight="false" outlineLevel="0" collapsed="false">
      <c r="C1425" s="272" t="n">
        <f aca="false">N1455+U1455</f>
        <v>0</v>
      </c>
      <c r="D1425" s="265"/>
      <c r="E1425" s="266"/>
      <c r="F1425" s="266"/>
      <c r="G1425" s="267"/>
      <c r="I1425" s="265"/>
      <c r="J1425" s="266"/>
      <c r="K1425" s="266"/>
      <c r="L1425" s="268"/>
      <c r="M1425" s="247" t="n">
        <f aca="false">M1424+1</f>
        <v>6</v>
      </c>
      <c r="N1425" s="175" t="str">
        <f aca="true">IF(D1425="","",xEURO(OFFSET(C1425,-M1425+1,0),E1425,OFFSET(C1425,-M1425+2,0),OFFSET(C1425,-M1425+2,0),OFFSET(C1425,-M1425+3,0)+AB1425,OFFSET(C1425,-M1425+4,0),0,1)*D1425)</f>
        <v/>
      </c>
      <c r="O1425" s="235" t="str">
        <f aca="true">IF(D1425="","",xEURO(OFFSET(C1425,-M1425+1,0),E1425,OFFSET(C1425,-M1425+2,0),OFFSET(C1425,-M1425+2,0),OFFSET(C1425,-M1425+3,0)+AB1425,OFFSET(C1425,-M1425+4,0),0,0))</f>
        <v/>
      </c>
      <c r="P1425" s="175" t="str">
        <f aca="false">IF(D1425="","",(O1425-F1425)*D1425*10)</f>
        <v/>
      </c>
      <c r="Q1425" s="175" t="str">
        <f aca="true">IF(D1425="","",xEURO(OFFSET(C1425,-M1425+1,0),E1425,OFFSET(C1425,-M1425+2,0),OFFSET(C1425,-M1425+2,0),OFFSET(C1425,-M1425+3,0)+AB1425,OFFSET(C1425,-M1425+4,0),0,2)/10*D1425)</f>
        <v/>
      </c>
      <c r="R1425" s="248" t="str">
        <f aca="true">IF(D1425="","",xEURO(OFFSET(C1425,-M1425+1,0),E1425,OFFSET(C1425,-M1425+2,0),OFFSET(C1425,-M1425+2,0),OFFSET(C1425,-M1425+3,0)+AB1425,OFFSET(C1425,-M1425+4,0),0,3)/100*D1425*10000)</f>
        <v/>
      </c>
      <c r="S1425" s="248" t="str">
        <f aca="true">IF(D1425="","",xEURO(OFFSET(C1425,-M1425+1,0),E1425,OFFSET(C1425,-M1425+2,0),OFFSET(C1425,-M1425+2,0),OFFSET(C1425,-M1425+3,0)+AB1425,OFFSET(C1425,-M1425+4,0),0,5)/365.25*D1425*10000)</f>
        <v/>
      </c>
      <c r="U1425" s="175" t="str">
        <f aca="true">IF(I1425="","",xEURO(OFFSET(C1425,-M1425+1,0),J1425,OFFSET(C1425,-M1425+2,0),OFFSET(C1425,-M1425+2,0),OFFSET(C1425,-M1425+3,0)+AC1425,OFFSET(C1425,-M1425+4,0),1,1)*I1425)</f>
        <v/>
      </c>
      <c r="V1425" s="235" t="str">
        <f aca="true">IF(I1425="","",xEURO(OFFSET(C1425,-M1425+1,0),J1425,OFFSET(C1425,-M1425+2,0),OFFSET(C1425,-M1425+2,0),OFFSET(C1425,-M1425+3,0)+AC1425,OFFSET(C1425,-M1425+4,0),1,0))</f>
        <v/>
      </c>
      <c r="W1425" s="175" t="str">
        <f aca="false">IF(I1425="","",(V1425-K1425)*I1425*10)</f>
        <v/>
      </c>
      <c r="X1425" s="175" t="str">
        <f aca="true">IF(I1425="","",xEURO(OFFSET(C1425,-M1425+1,0),J1425,OFFSET(C1425,-M1425+2,0),OFFSET(C1425,-M1425+2,0),OFFSET(C1425,-M1425+3,0)+AC1425,OFFSET(C1425,-M1425+4,0),1,2)/10*I1425)</f>
        <v/>
      </c>
      <c r="Y1425" s="248" t="str">
        <f aca="true">IF(I1425="","",xEURO(OFFSET(C1425,-M1425+1,0),J1425,OFFSET(C1425,-M1425+2,0),OFFSET(C1425,-M1425+2,0),OFFSET(C1425,-M1425+3,0)+AC1425,OFFSET(C1425,-M1425+4,0),1,3)/100*I1425*10000)</f>
        <v/>
      </c>
      <c r="Z1425" s="248" t="str">
        <f aca="true">IF(I1425="","",xEURO(OFFSET(C1425,-M1425+1,0),J1425,OFFSET(C1425,-M1425+2,0),OFFSET(C1425,-M1425+2,0),OFFSET(C1425,-M1425+3,0)+AC1425,OFFSET(C1425,-M1425+4,0),1,5)/365.25*I1425*10000)</f>
        <v/>
      </c>
      <c r="AB1425" s="249" t="str">
        <f aca="true">IF(D1425="","",xCalcSkew(OFFSET(C1425,-M1425,0),E1425-OFFSET(C1425,-M1425+1,0),b)/100)</f>
        <v/>
      </c>
      <c r="AC1425" s="249" t="str">
        <f aca="true">IF(I1425="","",xCalcSkew(OFFSET(C1425,-M1425,0),J1425-OFFSET(C1425,-M1425+1,0),b)/100)</f>
        <v/>
      </c>
      <c r="AE1425" s="0" t="n">
        <f aca="false">D1425*F1425*10000*-1</f>
        <v>-0</v>
      </c>
      <c r="AF1425" s="0" t="n">
        <f aca="false">I1425*K1425*10000*-1</f>
        <v>-0</v>
      </c>
      <c r="AG1425" s="0" t="n">
        <f aca="false">AE1425+AF1425</f>
        <v>-0</v>
      </c>
    </row>
    <row r="1426" customFormat="false" ht="12.75" hidden="false" customHeight="false" outlineLevel="0" collapsed="false">
      <c r="C1426" s="273" t="n">
        <f aca="false">Q1455+X1455</f>
        <v>0</v>
      </c>
      <c r="D1426" s="265"/>
      <c r="E1426" s="266"/>
      <c r="F1426" s="266"/>
      <c r="G1426" s="267"/>
      <c r="I1426" s="265"/>
      <c r="J1426" s="266"/>
      <c r="K1426" s="266"/>
      <c r="L1426" s="268"/>
      <c r="M1426" s="247" t="n">
        <f aca="false">M1425+1</f>
        <v>7</v>
      </c>
      <c r="N1426" s="175" t="str">
        <f aca="true">IF(D1426="","",xEURO(OFFSET(C1426,-M1426+1,0),E1426,OFFSET(C1426,-M1426+2,0),OFFSET(C1426,-M1426+2,0),OFFSET(C1426,-M1426+3,0)+AB1426,OFFSET(C1426,-M1426+4,0),0,1)*D1426)</f>
        <v/>
      </c>
      <c r="O1426" s="235" t="str">
        <f aca="true">IF(D1426="","",xEURO(OFFSET(C1426,-M1426+1,0),E1426,OFFSET(C1426,-M1426+2,0),OFFSET(C1426,-M1426+2,0),OFFSET(C1426,-M1426+3,0)+AB1426,OFFSET(C1426,-M1426+4,0),0,0))</f>
        <v/>
      </c>
      <c r="P1426" s="175" t="str">
        <f aca="false">IF(D1426="","",(O1426-F1426)*D1426*10)</f>
        <v/>
      </c>
      <c r="Q1426" s="175" t="str">
        <f aca="true">IF(D1426="","",xEURO(OFFSET(C1426,-M1426+1,0),E1426,OFFSET(C1426,-M1426+2,0),OFFSET(C1426,-M1426+2,0),OFFSET(C1426,-M1426+3,0)+AB1426,OFFSET(C1426,-M1426+4,0),0,2)/10*D1426)</f>
        <v/>
      </c>
      <c r="R1426" s="248" t="str">
        <f aca="true">IF(D1426="","",xEURO(OFFSET(C1426,-M1426+1,0),E1426,OFFSET(C1426,-M1426+2,0),OFFSET(C1426,-M1426+2,0),OFFSET(C1426,-M1426+3,0)+AB1426,OFFSET(C1426,-M1426+4,0),0,3)/100*D1426*10000)</f>
        <v/>
      </c>
      <c r="S1426" s="248" t="str">
        <f aca="true">IF(D1426="","",xEURO(OFFSET(C1426,-M1426+1,0),E1426,OFFSET(C1426,-M1426+2,0),OFFSET(C1426,-M1426+2,0),OFFSET(C1426,-M1426+3,0)+AB1426,OFFSET(C1426,-M1426+4,0),0,5)/365.25*D1426*10000)</f>
        <v/>
      </c>
      <c r="U1426" s="175" t="str">
        <f aca="true">IF(I1426="","",xEURO(OFFSET(C1426,-M1426+1,0),J1426,OFFSET(C1426,-M1426+2,0),OFFSET(C1426,-M1426+2,0),OFFSET(C1426,-M1426+3,0)+AC1426,OFFSET(C1426,-M1426+4,0),1,1)*I1426)</f>
        <v/>
      </c>
      <c r="V1426" s="235" t="str">
        <f aca="true">IF(I1426="","",xEURO(OFFSET(C1426,-M1426+1,0),J1426,OFFSET(C1426,-M1426+2,0),OFFSET(C1426,-M1426+2,0),OFFSET(C1426,-M1426+3,0)+AC1426,OFFSET(C1426,-M1426+4,0),1,0))</f>
        <v/>
      </c>
      <c r="W1426" s="175" t="str">
        <f aca="false">IF(I1426="","",(V1426-K1426)*I1426*10)</f>
        <v/>
      </c>
      <c r="X1426" s="175" t="str">
        <f aca="true">IF(I1426="","",xEURO(OFFSET(C1426,-M1426+1,0),J1426,OFFSET(C1426,-M1426+2,0),OFFSET(C1426,-M1426+2,0),OFFSET(C1426,-M1426+3,0)+AC1426,OFFSET(C1426,-M1426+4,0),1,2)/10*I1426)</f>
        <v/>
      </c>
      <c r="Y1426" s="248" t="str">
        <f aca="true">IF(I1426="","",xEURO(OFFSET(C1426,-M1426+1,0),J1426,OFFSET(C1426,-M1426+2,0),OFFSET(C1426,-M1426+2,0),OFFSET(C1426,-M1426+3,0)+AC1426,OFFSET(C1426,-M1426+4,0),1,3)/100*I1426*10000)</f>
        <v/>
      </c>
      <c r="Z1426" s="248" t="str">
        <f aca="true">IF(I1426="","",xEURO(OFFSET(C1426,-M1426+1,0),J1426,OFFSET(C1426,-M1426+2,0),OFFSET(C1426,-M1426+2,0),OFFSET(C1426,-M1426+3,0)+AC1426,OFFSET(C1426,-M1426+4,0),1,5)/365.25*I1426*10000)</f>
        <v/>
      </c>
      <c r="AB1426" s="249" t="str">
        <f aca="true">IF(D1426="","",xCalcSkew(OFFSET(C1426,-M1426,0),E1426-OFFSET(C1426,-M1426+1,0),b)/100)</f>
        <v/>
      </c>
      <c r="AC1426" s="249" t="str">
        <f aca="true">IF(I1426="","",xCalcSkew(OFFSET(C1426,-M1426,0),J1426-OFFSET(C1426,-M1426+1,0),b)/100)</f>
        <v/>
      </c>
      <c r="AE1426" s="0" t="n">
        <f aca="false">D1426*F1426*10000*-1</f>
        <v>-0</v>
      </c>
      <c r="AF1426" s="0" t="n">
        <f aca="false">I1426*K1426*10000*-1</f>
        <v>-0</v>
      </c>
      <c r="AG1426" s="0" t="n">
        <f aca="false">AE1426+AF1426</f>
        <v>-0</v>
      </c>
    </row>
    <row r="1427" customFormat="false" ht="12.75" hidden="false" customHeight="false" outlineLevel="0" collapsed="false">
      <c r="C1427" s="272" t="n">
        <f aca="false">R1455+Y1455</f>
        <v>0</v>
      </c>
      <c r="D1427" s="265"/>
      <c r="E1427" s="266"/>
      <c r="F1427" s="266"/>
      <c r="G1427" s="267"/>
      <c r="I1427" s="265"/>
      <c r="J1427" s="266"/>
      <c r="K1427" s="266"/>
      <c r="L1427" s="268"/>
      <c r="M1427" s="247" t="n">
        <f aca="false">M1426+1</f>
        <v>8</v>
      </c>
      <c r="N1427" s="175" t="str">
        <f aca="true">IF(D1427="","",xEURO(OFFSET(C1427,-M1427+1,0),E1427,OFFSET(C1427,-M1427+2,0),OFFSET(C1427,-M1427+2,0),OFFSET(C1427,-M1427+3,0)+AB1427,OFFSET(C1427,-M1427+4,0),0,1)*D1427)</f>
        <v/>
      </c>
      <c r="O1427" s="235" t="str">
        <f aca="true">IF(D1427="","",xEURO(OFFSET(C1427,-M1427+1,0),E1427,OFFSET(C1427,-M1427+2,0),OFFSET(C1427,-M1427+2,0),OFFSET(C1427,-M1427+3,0)+AB1427,OFFSET(C1427,-M1427+4,0),0,0))</f>
        <v/>
      </c>
      <c r="P1427" s="175" t="str">
        <f aca="false">IF(D1427="","",(O1427-F1427)*D1427*10)</f>
        <v/>
      </c>
      <c r="Q1427" s="175" t="str">
        <f aca="true">IF(D1427="","",xEURO(OFFSET(C1427,-M1427+1,0),E1427,OFFSET(C1427,-M1427+2,0),OFFSET(C1427,-M1427+2,0),OFFSET(C1427,-M1427+3,0)+AB1427,OFFSET(C1427,-M1427+4,0),0,2)/10*D1427)</f>
        <v/>
      </c>
      <c r="R1427" s="248" t="str">
        <f aca="true">IF(D1427="","",xEURO(OFFSET(C1427,-M1427+1,0),E1427,OFFSET(C1427,-M1427+2,0),OFFSET(C1427,-M1427+2,0),OFFSET(C1427,-M1427+3,0)+AB1427,OFFSET(C1427,-M1427+4,0),0,3)/100*D1427*10000)</f>
        <v/>
      </c>
      <c r="S1427" s="248" t="str">
        <f aca="true">IF(D1427="","",xEURO(OFFSET(C1427,-M1427+1,0),E1427,OFFSET(C1427,-M1427+2,0),OFFSET(C1427,-M1427+2,0),OFFSET(C1427,-M1427+3,0)+AB1427,OFFSET(C1427,-M1427+4,0),0,5)/365.25*D1427*10000)</f>
        <v/>
      </c>
      <c r="U1427" s="175" t="str">
        <f aca="true">IF(I1427="","",xEURO(OFFSET(C1427,-M1427+1,0),J1427,OFFSET(C1427,-M1427+2,0),OFFSET(C1427,-M1427+2,0),OFFSET(C1427,-M1427+3,0)+AC1427,OFFSET(C1427,-M1427+4,0),1,1)*I1427)</f>
        <v/>
      </c>
      <c r="V1427" s="235" t="str">
        <f aca="true">IF(I1427="","",xEURO(OFFSET(C1427,-M1427+1,0),J1427,OFFSET(C1427,-M1427+2,0),OFFSET(C1427,-M1427+2,0),OFFSET(C1427,-M1427+3,0)+AC1427,OFFSET(C1427,-M1427+4,0),1,0))</f>
        <v/>
      </c>
      <c r="W1427" s="175" t="str">
        <f aca="false">IF(I1427="","",(V1427-K1427)*I1427*10)</f>
        <v/>
      </c>
      <c r="X1427" s="175" t="str">
        <f aca="true">IF(I1427="","",xEURO(OFFSET(C1427,-M1427+1,0),J1427,OFFSET(C1427,-M1427+2,0),OFFSET(C1427,-M1427+2,0),OFFSET(C1427,-M1427+3,0)+AC1427,OFFSET(C1427,-M1427+4,0),1,2)/10*I1427)</f>
        <v/>
      </c>
      <c r="Y1427" s="248" t="str">
        <f aca="true">IF(I1427="","",xEURO(OFFSET(C1427,-M1427+1,0),J1427,OFFSET(C1427,-M1427+2,0),OFFSET(C1427,-M1427+2,0),OFFSET(C1427,-M1427+3,0)+AC1427,OFFSET(C1427,-M1427+4,0),1,3)/100*I1427*10000)</f>
        <v/>
      </c>
      <c r="Z1427" s="248" t="str">
        <f aca="true">IF(I1427="","",xEURO(OFFSET(C1427,-M1427+1,0),J1427,OFFSET(C1427,-M1427+2,0),OFFSET(C1427,-M1427+2,0),OFFSET(C1427,-M1427+3,0)+AC1427,OFFSET(C1427,-M1427+4,0),1,5)/365.25*I1427*10000)</f>
        <v/>
      </c>
      <c r="AB1427" s="249" t="str">
        <f aca="true">IF(D1427="","",xCalcSkew(OFFSET(C1427,-M1427,0),E1427-OFFSET(C1427,-M1427+1,0),b)/100)</f>
        <v/>
      </c>
      <c r="AC1427" s="249" t="str">
        <f aca="true">IF(I1427="","",xCalcSkew(OFFSET(C1427,-M1427,0),J1427-OFFSET(C1427,-M1427+1,0),b)/100)</f>
        <v/>
      </c>
      <c r="AE1427" s="0" t="n">
        <f aca="false">D1427*F1427*10000*-1</f>
        <v>-0</v>
      </c>
      <c r="AF1427" s="0" t="n">
        <f aca="false">I1427*K1427*10000*-1</f>
        <v>-0</v>
      </c>
      <c r="AG1427" s="0" t="n">
        <f aca="false">AE1427+AF1427</f>
        <v>-0</v>
      </c>
    </row>
    <row r="1428" customFormat="false" ht="12.75" hidden="false" customHeight="false" outlineLevel="0" collapsed="false">
      <c r="C1428" s="272" t="n">
        <f aca="false">S1455+Z1455</f>
        <v>0</v>
      </c>
      <c r="D1428" s="265"/>
      <c r="E1428" s="266"/>
      <c r="F1428" s="266"/>
      <c r="G1428" s="267"/>
      <c r="I1428" s="265"/>
      <c r="J1428" s="266"/>
      <c r="K1428" s="266"/>
      <c r="L1428" s="268"/>
      <c r="M1428" s="247" t="n">
        <f aca="false">M1427+1</f>
        <v>9</v>
      </c>
      <c r="N1428" s="175" t="str">
        <f aca="true">IF(D1428="","",xEURO(OFFSET(C1428,-M1428+1,0),E1428,OFFSET(C1428,-M1428+2,0),OFFSET(C1428,-M1428+2,0),OFFSET(C1428,-M1428+3,0)+AB1428,OFFSET(C1428,-M1428+4,0),0,1)*D1428)</f>
        <v/>
      </c>
      <c r="O1428" s="235" t="str">
        <f aca="true">IF(D1428="","",xEURO(OFFSET(C1428,-M1428+1,0),E1428,OFFSET(C1428,-M1428+2,0),OFFSET(C1428,-M1428+2,0),OFFSET(C1428,-M1428+3,0)+AB1428,OFFSET(C1428,-M1428+4,0),0,0))</f>
        <v/>
      </c>
      <c r="P1428" s="175" t="str">
        <f aca="false">IF(D1428="","",(O1428-F1428)*D1428*10)</f>
        <v/>
      </c>
      <c r="Q1428" s="175" t="str">
        <f aca="true">IF(D1428="","",xEURO(OFFSET(C1428,-M1428+1,0),E1428,OFFSET(C1428,-M1428+2,0),OFFSET(C1428,-M1428+2,0),OFFSET(C1428,-M1428+3,0)+AB1428,OFFSET(C1428,-M1428+4,0),0,2)/10*D1428)</f>
        <v/>
      </c>
      <c r="R1428" s="248" t="str">
        <f aca="true">IF(D1428="","",xEURO(OFFSET(C1428,-M1428+1,0),E1428,OFFSET(C1428,-M1428+2,0),OFFSET(C1428,-M1428+2,0),OFFSET(C1428,-M1428+3,0)+AB1428,OFFSET(C1428,-M1428+4,0),0,3)/100*D1428*10000)</f>
        <v/>
      </c>
      <c r="S1428" s="248" t="str">
        <f aca="true">IF(D1428="","",xEURO(OFFSET(C1428,-M1428+1,0),E1428,OFFSET(C1428,-M1428+2,0),OFFSET(C1428,-M1428+2,0),OFFSET(C1428,-M1428+3,0)+AB1428,OFFSET(C1428,-M1428+4,0),0,5)/365.25*D1428*10000)</f>
        <v/>
      </c>
      <c r="U1428" s="175" t="str">
        <f aca="true">IF(I1428="","",xEURO(OFFSET(C1428,-M1428+1,0),J1428,OFFSET(C1428,-M1428+2,0),OFFSET(C1428,-M1428+2,0),OFFSET(C1428,-M1428+3,0)+AC1428,OFFSET(C1428,-M1428+4,0),1,1)*I1428)</f>
        <v/>
      </c>
      <c r="V1428" s="235" t="str">
        <f aca="true">IF(I1428="","",xEURO(OFFSET(C1428,-M1428+1,0),J1428,OFFSET(C1428,-M1428+2,0),OFFSET(C1428,-M1428+2,0),OFFSET(C1428,-M1428+3,0)+AC1428,OFFSET(C1428,-M1428+4,0),1,0))</f>
        <v/>
      </c>
      <c r="W1428" s="175" t="str">
        <f aca="false">IF(I1428="","",(V1428-K1428)*I1428*10)</f>
        <v/>
      </c>
      <c r="X1428" s="175" t="str">
        <f aca="true">IF(I1428="","",xEURO(OFFSET(C1428,-M1428+1,0),J1428,OFFSET(C1428,-M1428+2,0),OFFSET(C1428,-M1428+2,0),OFFSET(C1428,-M1428+3,0)+AC1428,OFFSET(C1428,-M1428+4,0),1,2)/10*I1428)</f>
        <v/>
      </c>
      <c r="Y1428" s="248" t="str">
        <f aca="true">IF(I1428="","",xEURO(OFFSET(C1428,-M1428+1,0),J1428,OFFSET(C1428,-M1428+2,0),OFFSET(C1428,-M1428+2,0),OFFSET(C1428,-M1428+3,0)+AC1428,OFFSET(C1428,-M1428+4,0),1,3)/100*I1428*10000)</f>
        <v/>
      </c>
      <c r="Z1428" s="248" t="str">
        <f aca="true">IF(I1428="","",xEURO(OFFSET(C1428,-M1428+1,0),J1428,OFFSET(C1428,-M1428+2,0),OFFSET(C1428,-M1428+2,0),OFFSET(C1428,-M1428+3,0)+AC1428,OFFSET(C1428,-M1428+4,0),1,5)/365.25*I1428*10000)</f>
        <v/>
      </c>
      <c r="AB1428" s="249" t="str">
        <f aca="true">IF(D1428="","",xCalcSkew(OFFSET(C1428,-M1428,0),E1428-OFFSET(C1428,-M1428+1,0),b)/100)</f>
        <v/>
      </c>
      <c r="AC1428" s="249" t="str">
        <f aca="true">IF(I1428="","",xCalcSkew(OFFSET(C1428,-M1428,0),J1428-OFFSET(C1428,-M1428+1,0),b)/100)</f>
        <v/>
      </c>
      <c r="AE1428" s="0" t="n">
        <f aca="false">D1428*F1428*10000*-1</f>
        <v>-0</v>
      </c>
      <c r="AF1428" s="0" t="n">
        <f aca="false">I1428*K1428*10000*-1</f>
        <v>-0</v>
      </c>
      <c r="AG1428" s="0" t="n">
        <f aca="false">AE1428+AF1428</f>
        <v>-0</v>
      </c>
    </row>
    <row r="1429" customFormat="false" ht="12.75" hidden="false" customHeight="false" outlineLevel="0" collapsed="false">
      <c r="C1429" s="272" t="n">
        <f aca="false">P1455+W1455</f>
        <v>0</v>
      </c>
      <c r="D1429" s="265"/>
      <c r="E1429" s="266"/>
      <c r="F1429" s="266"/>
      <c r="G1429" s="267"/>
      <c r="I1429" s="265"/>
      <c r="J1429" s="266"/>
      <c r="K1429" s="266"/>
      <c r="L1429" s="268"/>
      <c r="M1429" s="247" t="n">
        <f aca="false">M1428+1</f>
        <v>10</v>
      </c>
      <c r="N1429" s="175" t="str">
        <f aca="true">IF(D1429="","",xEURO(OFFSET(C1429,-M1429+1,0),E1429,OFFSET(C1429,-M1429+2,0),OFFSET(C1429,-M1429+2,0),OFFSET(C1429,-M1429+3,0)+AB1429,OFFSET(C1429,-M1429+4,0),0,1)*D1429)</f>
        <v/>
      </c>
      <c r="O1429" s="235" t="str">
        <f aca="true">IF(D1429="","",xEURO(OFFSET(C1429,-M1429+1,0),E1429,OFFSET(C1429,-M1429+2,0),OFFSET(C1429,-M1429+2,0),OFFSET(C1429,-M1429+3,0)+AB1429,OFFSET(C1429,-M1429+4,0),0,0))</f>
        <v/>
      </c>
      <c r="P1429" s="175" t="str">
        <f aca="false">IF(D1429="","",(O1429-F1429)*D1429*10)</f>
        <v/>
      </c>
      <c r="Q1429" s="175" t="str">
        <f aca="true">IF(D1429="","",xEURO(OFFSET(C1429,-M1429+1,0),E1429,OFFSET(C1429,-M1429+2,0),OFFSET(C1429,-M1429+2,0),OFFSET(C1429,-M1429+3,0)+AB1429,OFFSET(C1429,-M1429+4,0),0,2)/10*D1429)</f>
        <v/>
      </c>
      <c r="R1429" s="248" t="str">
        <f aca="true">IF(D1429="","",xEURO(OFFSET(C1429,-M1429+1,0),E1429,OFFSET(C1429,-M1429+2,0),OFFSET(C1429,-M1429+2,0),OFFSET(C1429,-M1429+3,0)+AB1429,OFFSET(C1429,-M1429+4,0),0,3)/100*D1429*10000)</f>
        <v/>
      </c>
      <c r="S1429" s="248" t="str">
        <f aca="true">IF(D1429="","",xEURO(OFFSET(C1429,-M1429+1,0),E1429,OFFSET(C1429,-M1429+2,0),OFFSET(C1429,-M1429+2,0),OFFSET(C1429,-M1429+3,0)+AB1429,OFFSET(C1429,-M1429+4,0),0,5)/365.25*D1429*10000)</f>
        <v/>
      </c>
      <c r="U1429" s="175" t="str">
        <f aca="true">IF(I1429="","",xEURO(OFFSET(C1429,-M1429+1,0),J1429,OFFSET(C1429,-M1429+2,0),OFFSET(C1429,-M1429+2,0),OFFSET(C1429,-M1429+3,0)+AC1429,OFFSET(C1429,-M1429+4,0),1,1)*I1429)</f>
        <v/>
      </c>
      <c r="V1429" s="235" t="str">
        <f aca="true">IF(I1429="","",xEURO(OFFSET(C1429,-M1429+1,0),J1429,OFFSET(C1429,-M1429+2,0),OFFSET(C1429,-M1429+2,0),OFFSET(C1429,-M1429+3,0)+AC1429,OFFSET(C1429,-M1429+4,0),1,0))</f>
        <v/>
      </c>
      <c r="W1429" s="175" t="str">
        <f aca="false">IF(I1429="","",(V1429-K1429)*I1429*10)</f>
        <v/>
      </c>
      <c r="X1429" s="175" t="str">
        <f aca="true">IF(I1429="","",xEURO(OFFSET(C1429,-M1429+1,0),J1429,OFFSET(C1429,-M1429+2,0),OFFSET(C1429,-M1429+2,0),OFFSET(C1429,-M1429+3,0)+AC1429,OFFSET(C1429,-M1429+4,0),1,2)/10*I1429)</f>
        <v/>
      </c>
      <c r="Y1429" s="248" t="str">
        <f aca="true">IF(I1429="","",xEURO(OFFSET(C1429,-M1429+1,0),J1429,OFFSET(C1429,-M1429+2,0),OFFSET(C1429,-M1429+2,0),OFFSET(C1429,-M1429+3,0)+AC1429,OFFSET(C1429,-M1429+4,0),1,3)/100*I1429*10000)</f>
        <v/>
      </c>
      <c r="Z1429" s="248" t="str">
        <f aca="true">IF(I1429="","",xEURO(OFFSET(C1429,-M1429+1,0),J1429,OFFSET(C1429,-M1429+2,0),OFFSET(C1429,-M1429+2,0),OFFSET(C1429,-M1429+3,0)+AC1429,OFFSET(C1429,-M1429+4,0),1,5)/365.25*I1429*10000)</f>
        <v/>
      </c>
      <c r="AB1429" s="249" t="str">
        <f aca="true">IF(D1429="","",xCalcSkew(OFFSET(C1429,-M1429,0),E1429-OFFSET(C1429,-M1429+1,0),b)/100)</f>
        <v/>
      </c>
      <c r="AC1429" s="249" t="str">
        <f aca="true">IF(I1429="","",xCalcSkew(OFFSET(C1429,-M1429,0),J1429-OFFSET(C1429,-M1429+1,0),b)/100)</f>
        <v/>
      </c>
      <c r="AE1429" s="0" t="n">
        <f aca="false">D1429*F1429*10000*-1</f>
        <v>-0</v>
      </c>
      <c r="AF1429" s="0" t="n">
        <f aca="false">I1429*K1429*10000*-1</f>
        <v>-0</v>
      </c>
      <c r="AG1429" s="0" t="n">
        <f aca="false">AE1429+AF1429</f>
        <v>-0</v>
      </c>
    </row>
    <row r="1430" customFormat="false" ht="12.75" hidden="false" customHeight="false" outlineLevel="0" collapsed="false">
      <c r="D1430" s="265"/>
      <c r="E1430" s="266"/>
      <c r="F1430" s="266"/>
      <c r="G1430" s="267"/>
      <c r="I1430" s="265"/>
      <c r="J1430" s="266"/>
      <c r="K1430" s="266"/>
      <c r="L1430" s="268"/>
      <c r="M1430" s="247" t="n">
        <f aca="false">M1429+1</f>
        <v>11</v>
      </c>
      <c r="N1430" s="175" t="str">
        <f aca="true">IF(D1430="","",xEURO(OFFSET(C1430,-M1430+1,0),E1430,OFFSET(C1430,-M1430+2,0),OFFSET(C1430,-M1430+2,0),OFFSET(C1430,-M1430+3,0)+AB1430,OFFSET(C1430,-M1430+4,0),0,1)*D1430)</f>
        <v/>
      </c>
      <c r="O1430" s="235" t="str">
        <f aca="true">IF(D1430="","",xEURO(OFFSET(C1430,-M1430+1,0),E1430,OFFSET(C1430,-M1430+2,0),OFFSET(C1430,-M1430+2,0),OFFSET(C1430,-M1430+3,0)+AB1430,OFFSET(C1430,-M1430+4,0),0,0))</f>
        <v/>
      </c>
      <c r="P1430" s="175" t="str">
        <f aca="false">IF(D1430="","",(O1430-F1430)*D1430*10)</f>
        <v/>
      </c>
      <c r="Q1430" s="175" t="str">
        <f aca="true">IF(D1430="","",xEURO(OFFSET(C1430,-M1430+1,0),E1430,OFFSET(C1430,-M1430+2,0),OFFSET(C1430,-M1430+2,0),OFFSET(C1430,-M1430+3,0)+AB1430,OFFSET(C1430,-M1430+4,0),0,2)/10*D1430)</f>
        <v/>
      </c>
      <c r="R1430" s="248" t="str">
        <f aca="true">IF(D1430="","",xEURO(OFFSET(C1430,-M1430+1,0),E1430,OFFSET(C1430,-M1430+2,0),OFFSET(C1430,-M1430+2,0),OFFSET(C1430,-M1430+3,0)+AB1430,OFFSET(C1430,-M1430+4,0),0,3)/100*D1430*10000)</f>
        <v/>
      </c>
      <c r="S1430" s="248" t="str">
        <f aca="true">IF(D1430="","",xEURO(OFFSET(C1430,-M1430+1,0),E1430,OFFSET(C1430,-M1430+2,0),OFFSET(C1430,-M1430+2,0),OFFSET(C1430,-M1430+3,0)+AB1430,OFFSET(C1430,-M1430+4,0),0,5)/365.25*D1430*10000)</f>
        <v/>
      </c>
      <c r="U1430" s="175" t="str">
        <f aca="true">IF(I1430="","",xEURO(OFFSET(C1430,-M1430+1,0),J1430,OFFSET(C1430,-M1430+2,0),OFFSET(C1430,-M1430+2,0),OFFSET(C1430,-M1430+3,0)+AC1430,OFFSET(C1430,-M1430+4,0),1,1)*I1430)</f>
        <v/>
      </c>
      <c r="V1430" s="235" t="str">
        <f aca="true">IF(I1430="","",xEURO(OFFSET(C1430,-M1430+1,0),J1430,OFFSET(C1430,-M1430+2,0),OFFSET(C1430,-M1430+2,0),OFFSET(C1430,-M1430+3,0)+AC1430,OFFSET(C1430,-M1430+4,0),1,0))</f>
        <v/>
      </c>
      <c r="W1430" s="175" t="str">
        <f aca="false">IF(I1430="","",(V1430-K1430)*I1430*10)</f>
        <v/>
      </c>
      <c r="X1430" s="175" t="str">
        <f aca="true">IF(I1430="","",xEURO(OFFSET(C1430,-M1430+1,0),J1430,OFFSET(C1430,-M1430+2,0),OFFSET(C1430,-M1430+2,0),OFFSET(C1430,-M1430+3,0)+AC1430,OFFSET(C1430,-M1430+4,0),1,2)/10*I1430)</f>
        <v/>
      </c>
      <c r="Y1430" s="248" t="str">
        <f aca="true">IF(I1430="","",xEURO(OFFSET(C1430,-M1430+1,0),J1430,OFFSET(C1430,-M1430+2,0),OFFSET(C1430,-M1430+2,0),OFFSET(C1430,-M1430+3,0)+AC1430,OFFSET(C1430,-M1430+4,0),1,3)/100*I1430*10000)</f>
        <v/>
      </c>
      <c r="Z1430" s="248" t="str">
        <f aca="true">IF(I1430="","",xEURO(OFFSET(C1430,-M1430+1,0),J1430,OFFSET(C1430,-M1430+2,0),OFFSET(C1430,-M1430+2,0),OFFSET(C1430,-M1430+3,0)+AC1430,OFFSET(C1430,-M1430+4,0),1,5)/365.25*I1430*10000)</f>
        <v/>
      </c>
      <c r="AB1430" s="249" t="str">
        <f aca="true">IF(D1430="","",xCalcSkew(OFFSET(C1430,-M1430,0),E1430-OFFSET(C1430,-M1430+1,0),b)/100)</f>
        <v/>
      </c>
      <c r="AC1430" s="249" t="str">
        <f aca="true">IF(I1430="","",xCalcSkew(OFFSET(C1430,-M1430,0),J1430-OFFSET(C1430,-M1430+1,0),b)/100)</f>
        <v/>
      </c>
      <c r="AE1430" s="0" t="n">
        <f aca="false">D1430*F1430*10000*-1</f>
        <v>-0</v>
      </c>
      <c r="AF1430" s="0" t="n">
        <f aca="false">I1430*K1430*10000*-1</f>
        <v>-0</v>
      </c>
      <c r="AG1430" s="0" t="n">
        <f aca="false">AE1430+AF1430</f>
        <v>-0</v>
      </c>
    </row>
    <row r="1431" customFormat="false" ht="12.75" hidden="false" customHeight="false" outlineLevel="0" collapsed="false">
      <c r="D1431" s="265"/>
      <c r="E1431" s="266"/>
      <c r="F1431" s="266"/>
      <c r="G1431" s="267"/>
      <c r="I1431" s="265"/>
      <c r="J1431" s="266"/>
      <c r="K1431" s="266"/>
      <c r="L1431" s="268"/>
      <c r="M1431" s="247" t="n">
        <f aca="false">M1430+1</f>
        <v>12</v>
      </c>
      <c r="N1431" s="175" t="str">
        <f aca="true">IF(D1431="","",xEURO(OFFSET(C1431,-M1431+1,0),E1431,OFFSET(C1431,-M1431+2,0),OFFSET(C1431,-M1431+2,0),OFFSET(C1431,-M1431+3,0)+AB1431,OFFSET(C1431,-M1431+4,0),0,1)*D1431)</f>
        <v/>
      </c>
      <c r="O1431" s="235" t="str">
        <f aca="true">IF(D1431="","",xEURO(OFFSET(C1431,-M1431+1,0),E1431,OFFSET(C1431,-M1431+2,0),OFFSET(C1431,-M1431+2,0),OFFSET(C1431,-M1431+3,0)+AB1431,OFFSET(C1431,-M1431+4,0),0,0))</f>
        <v/>
      </c>
      <c r="P1431" s="175" t="str">
        <f aca="false">IF(D1431="","",(O1431-F1431)*D1431*10)</f>
        <v/>
      </c>
      <c r="Q1431" s="175" t="str">
        <f aca="true">IF(D1431="","",xEURO(OFFSET(C1431,-M1431+1,0),E1431,OFFSET(C1431,-M1431+2,0),OFFSET(C1431,-M1431+2,0),OFFSET(C1431,-M1431+3,0)+AB1431,OFFSET(C1431,-M1431+4,0),0,2)/10*D1431)</f>
        <v/>
      </c>
      <c r="R1431" s="248" t="str">
        <f aca="true">IF(D1431="","",xEURO(OFFSET(C1431,-M1431+1,0),E1431,OFFSET(C1431,-M1431+2,0),OFFSET(C1431,-M1431+2,0),OFFSET(C1431,-M1431+3,0)+AB1431,OFFSET(C1431,-M1431+4,0),0,3)/100*D1431*10000)</f>
        <v/>
      </c>
      <c r="S1431" s="248" t="str">
        <f aca="true">IF(D1431="","",xEURO(OFFSET(C1431,-M1431+1,0),E1431,OFFSET(C1431,-M1431+2,0),OFFSET(C1431,-M1431+2,0),OFFSET(C1431,-M1431+3,0)+AB1431,OFFSET(C1431,-M1431+4,0),0,5)/365.25*D1431*10000)</f>
        <v/>
      </c>
      <c r="U1431" s="175" t="str">
        <f aca="true">IF(I1431="","",xEURO(OFFSET(C1431,-M1431+1,0),J1431,OFFSET(C1431,-M1431+2,0),OFFSET(C1431,-M1431+2,0),OFFSET(C1431,-M1431+3,0)+AC1431,OFFSET(C1431,-M1431+4,0),1,1)*I1431)</f>
        <v/>
      </c>
      <c r="V1431" s="235" t="str">
        <f aca="true">IF(I1431="","",xEURO(OFFSET(C1431,-M1431+1,0),J1431,OFFSET(C1431,-M1431+2,0),OFFSET(C1431,-M1431+2,0),OFFSET(C1431,-M1431+3,0)+AC1431,OFFSET(C1431,-M1431+4,0),1,0))</f>
        <v/>
      </c>
      <c r="W1431" s="175" t="str">
        <f aca="false">IF(I1431="","",(V1431-K1431)*I1431*10)</f>
        <v/>
      </c>
      <c r="X1431" s="175" t="str">
        <f aca="true">IF(I1431="","",xEURO(OFFSET(C1431,-M1431+1,0),J1431,OFFSET(C1431,-M1431+2,0),OFFSET(C1431,-M1431+2,0),OFFSET(C1431,-M1431+3,0)+AC1431,OFFSET(C1431,-M1431+4,0),1,2)/10*I1431)</f>
        <v/>
      </c>
      <c r="Y1431" s="248" t="str">
        <f aca="true">IF(I1431="","",xEURO(OFFSET(C1431,-M1431+1,0),J1431,OFFSET(C1431,-M1431+2,0),OFFSET(C1431,-M1431+2,0),OFFSET(C1431,-M1431+3,0)+AC1431,OFFSET(C1431,-M1431+4,0),1,3)/100*I1431*10000)</f>
        <v/>
      </c>
      <c r="Z1431" s="248" t="str">
        <f aca="true">IF(I1431="","",xEURO(OFFSET(C1431,-M1431+1,0),J1431,OFFSET(C1431,-M1431+2,0),OFFSET(C1431,-M1431+2,0),OFFSET(C1431,-M1431+3,0)+AC1431,OFFSET(C1431,-M1431+4,0),1,5)/365.25*I1431*10000)</f>
        <v/>
      </c>
      <c r="AB1431" s="249" t="str">
        <f aca="true">IF(D1431="","",xCalcSkew(OFFSET(C1431,-M1431,0),E1431-OFFSET(C1431,-M1431+1,0),b)/100)</f>
        <v/>
      </c>
      <c r="AC1431" s="249" t="str">
        <f aca="true">IF(I1431="","",xCalcSkew(OFFSET(C1431,-M1431,0),J1431-OFFSET(C1431,-M1431+1,0),b)/100)</f>
        <v/>
      </c>
      <c r="AE1431" s="0" t="n">
        <f aca="false">D1431*F1431*10000*-1</f>
        <v>-0</v>
      </c>
      <c r="AF1431" s="0" t="n">
        <f aca="false">I1431*K1431*10000*-1</f>
        <v>-0</v>
      </c>
      <c r="AG1431" s="0" t="n">
        <f aca="false">AE1431+AF1431</f>
        <v>-0</v>
      </c>
    </row>
    <row r="1432" customFormat="false" ht="12.75" hidden="false" customHeight="false" outlineLevel="0" collapsed="false">
      <c r="D1432" s="265"/>
      <c r="E1432" s="266"/>
      <c r="F1432" s="266"/>
      <c r="G1432" s="267"/>
      <c r="I1432" s="265"/>
      <c r="J1432" s="266"/>
      <c r="K1432" s="266"/>
      <c r="L1432" s="268"/>
      <c r="M1432" s="247" t="n">
        <f aca="false">M1431+1</f>
        <v>13</v>
      </c>
      <c r="N1432" s="175" t="str">
        <f aca="true">IF(D1432="","",xEURO(OFFSET(C1432,-M1432+1,0),E1432,OFFSET(C1432,-M1432+2,0),OFFSET(C1432,-M1432+2,0),OFFSET(C1432,-M1432+3,0)+AB1432,OFFSET(C1432,-M1432+4,0),0,1)*D1432)</f>
        <v/>
      </c>
      <c r="O1432" s="235" t="str">
        <f aca="true">IF(D1432="","",xEURO(OFFSET(C1432,-M1432+1,0),E1432,OFFSET(C1432,-M1432+2,0),OFFSET(C1432,-M1432+2,0),OFFSET(C1432,-M1432+3,0)+AB1432,OFFSET(C1432,-M1432+4,0),0,0))</f>
        <v/>
      </c>
      <c r="P1432" s="175" t="str">
        <f aca="false">IF(D1432="","",(O1432-F1432)*D1432*10)</f>
        <v/>
      </c>
      <c r="Q1432" s="175" t="str">
        <f aca="true">IF(D1432="","",xEURO(OFFSET(C1432,-M1432+1,0),E1432,OFFSET(C1432,-M1432+2,0),OFFSET(C1432,-M1432+2,0),OFFSET(C1432,-M1432+3,0)+AB1432,OFFSET(C1432,-M1432+4,0),0,2)/10*D1432)</f>
        <v/>
      </c>
      <c r="R1432" s="248" t="str">
        <f aca="true">IF(D1432="","",xEURO(OFFSET(C1432,-M1432+1,0),E1432,OFFSET(C1432,-M1432+2,0),OFFSET(C1432,-M1432+2,0),OFFSET(C1432,-M1432+3,0)+AB1432,OFFSET(C1432,-M1432+4,0),0,3)/100*D1432*10000)</f>
        <v/>
      </c>
      <c r="S1432" s="248" t="str">
        <f aca="true">IF(D1432="","",xEURO(OFFSET(C1432,-M1432+1,0),E1432,OFFSET(C1432,-M1432+2,0),OFFSET(C1432,-M1432+2,0),OFFSET(C1432,-M1432+3,0)+AB1432,OFFSET(C1432,-M1432+4,0),0,5)/365.25*D1432*10000)</f>
        <v/>
      </c>
      <c r="U1432" s="175" t="str">
        <f aca="true">IF(I1432="","",xEURO(OFFSET(C1432,-M1432+1,0),J1432,OFFSET(C1432,-M1432+2,0),OFFSET(C1432,-M1432+2,0),OFFSET(C1432,-M1432+3,0)+AC1432,OFFSET(C1432,-M1432+4,0),1,1)*I1432)</f>
        <v/>
      </c>
      <c r="V1432" s="235" t="str">
        <f aca="true">IF(I1432="","",xEURO(OFFSET(C1432,-M1432+1,0),J1432,OFFSET(C1432,-M1432+2,0),OFFSET(C1432,-M1432+2,0),OFFSET(C1432,-M1432+3,0)+AC1432,OFFSET(C1432,-M1432+4,0),1,0))</f>
        <v/>
      </c>
      <c r="W1432" s="175" t="str">
        <f aca="false">IF(I1432="","",(V1432-K1432)*I1432*10)</f>
        <v/>
      </c>
      <c r="X1432" s="175" t="str">
        <f aca="true">IF(I1432="","",xEURO(OFFSET(C1432,-M1432+1,0),J1432,OFFSET(C1432,-M1432+2,0),OFFSET(C1432,-M1432+2,0),OFFSET(C1432,-M1432+3,0)+AC1432,OFFSET(C1432,-M1432+4,0),1,2)/10*I1432)</f>
        <v/>
      </c>
      <c r="Y1432" s="248" t="str">
        <f aca="true">IF(I1432="","",xEURO(OFFSET(C1432,-M1432+1,0),J1432,OFFSET(C1432,-M1432+2,0),OFFSET(C1432,-M1432+2,0),OFFSET(C1432,-M1432+3,0)+AC1432,OFFSET(C1432,-M1432+4,0),1,3)/100*I1432*10000)</f>
        <v/>
      </c>
      <c r="Z1432" s="248" t="str">
        <f aca="true">IF(I1432="","",xEURO(OFFSET(C1432,-M1432+1,0),J1432,OFFSET(C1432,-M1432+2,0),OFFSET(C1432,-M1432+2,0),OFFSET(C1432,-M1432+3,0)+AC1432,OFFSET(C1432,-M1432+4,0),1,5)/365.25*I1432*10000)</f>
        <v/>
      </c>
      <c r="AB1432" s="249" t="str">
        <f aca="true">IF(D1432="","",xCalcSkew(OFFSET(C1432,-M1432,0),E1432-OFFSET(C1432,-M1432+1,0),b)/100)</f>
        <v/>
      </c>
      <c r="AC1432" s="249" t="str">
        <f aca="true">IF(I1432="","",xCalcSkew(OFFSET(C1432,-M1432,0),J1432-OFFSET(C1432,-M1432+1,0),b)/100)</f>
        <v/>
      </c>
      <c r="AE1432" s="0" t="n">
        <f aca="false">D1432*F1432*10000*-1</f>
        <v>-0</v>
      </c>
      <c r="AF1432" s="0" t="n">
        <f aca="false">I1432*K1432*10000*-1</f>
        <v>-0</v>
      </c>
      <c r="AG1432" s="0" t="n">
        <f aca="false">AE1432+AF1432</f>
        <v>-0</v>
      </c>
    </row>
    <row r="1433" customFormat="false" ht="12.75" hidden="false" customHeight="false" outlineLevel="0" collapsed="false">
      <c r="D1433" s="265"/>
      <c r="E1433" s="266"/>
      <c r="F1433" s="266"/>
      <c r="G1433" s="267"/>
      <c r="I1433" s="265"/>
      <c r="J1433" s="266"/>
      <c r="K1433" s="266"/>
      <c r="L1433" s="268"/>
      <c r="M1433" s="247" t="n">
        <f aca="false">M1432+1</f>
        <v>14</v>
      </c>
      <c r="N1433" s="175" t="str">
        <f aca="true">IF(D1433="","",xEURO(OFFSET(C1433,-M1433+1,0),E1433,OFFSET(C1433,-M1433+2,0),OFFSET(C1433,-M1433+2,0),OFFSET(C1433,-M1433+3,0)+AB1433,OFFSET(C1433,-M1433+4,0),0,1)*D1433)</f>
        <v/>
      </c>
      <c r="O1433" s="235" t="str">
        <f aca="true">IF(D1433="","",xEURO(OFFSET(C1433,-M1433+1,0),E1433,OFFSET(C1433,-M1433+2,0),OFFSET(C1433,-M1433+2,0),OFFSET(C1433,-M1433+3,0)+AB1433,OFFSET(C1433,-M1433+4,0),0,0))</f>
        <v/>
      </c>
      <c r="P1433" s="175" t="str">
        <f aca="false">IF(D1433="","",(O1433-F1433)*D1433*10)</f>
        <v/>
      </c>
      <c r="Q1433" s="175" t="str">
        <f aca="true">IF(D1433="","",xEURO(OFFSET(C1433,-M1433+1,0),E1433,OFFSET(C1433,-M1433+2,0),OFFSET(C1433,-M1433+2,0),OFFSET(C1433,-M1433+3,0)+AB1433,OFFSET(C1433,-M1433+4,0),0,2)/10*D1433)</f>
        <v/>
      </c>
      <c r="R1433" s="248" t="str">
        <f aca="true">IF(D1433="","",xEURO(OFFSET(C1433,-M1433+1,0),E1433,OFFSET(C1433,-M1433+2,0),OFFSET(C1433,-M1433+2,0),OFFSET(C1433,-M1433+3,0)+AB1433,OFFSET(C1433,-M1433+4,0),0,3)/100*D1433*10000)</f>
        <v/>
      </c>
      <c r="S1433" s="248" t="str">
        <f aca="true">IF(D1433="","",xEURO(OFFSET(C1433,-M1433+1,0),E1433,OFFSET(C1433,-M1433+2,0),OFFSET(C1433,-M1433+2,0),OFFSET(C1433,-M1433+3,0)+AB1433,OFFSET(C1433,-M1433+4,0),0,5)/365.25*D1433*10000)</f>
        <v/>
      </c>
      <c r="U1433" s="175" t="str">
        <f aca="true">IF(I1433="","",xEURO(OFFSET(C1433,-M1433+1,0),J1433,OFFSET(C1433,-M1433+2,0),OFFSET(C1433,-M1433+2,0),OFFSET(C1433,-M1433+3,0)+AC1433,OFFSET(C1433,-M1433+4,0),1,1)*I1433)</f>
        <v/>
      </c>
      <c r="V1433" s="235" t="str">
        <f aca="true">IF(I1433="","",xEURO(OFFSET(C1433,-M1433+1,0),J1433,OFFSET(C1433,-M1433+2,0),OFFSET(C1433,-M1433+2,0),OFFSET(C1433,-M1433+3,0)+AC1433,OFFSET(C1433,-M1433+4,0),1,0))</f>
        <v/>
      </c>
      <c r="W1433" s="175" t="str">
        <f aca="false">IF(I1433="","",(V1433-K1433)*I1433*10)</f>
        <v/>
      </c>
      <c r="X1433" s="175" t="str">
        <f aca="true">IF(I1433="","",xEURO(OFFSET(C1433,-M1433+1,0),J1433,OFFSET(C1433,-M1433+2,0),OFFSET(C1433,-M1433+2,0),OFFSET(C1433,-M1433+3,0)+AC1433,OFFSET(C1433,-M1433+4,0),1,2)/10*I1433)</f>
        <v/>
      </c>
      <c r="Y1433" s="248" t="str">
        <f aca="true">IF(I1433="","",xEURO(OFFSET(C1433,-M1433+1,0),J1433,OFFSET(C1433,-M1433+2,0),OFFSET(C1433,-M1433+2,0),OFFSET(C1433,-M1433+3,0)+AC1433,OFFSET(C1433,-M1433+4,0),1,3)/100*I1433*10000)</f>
        <v/>
      </c>
      <c r="Z1433" s="248" t="str">
        <f aca="true">IF(I1433="","",xEURO(OFFSET(C1433,-M1433+1,0),J1433,OFFSET(C1433,-M1433+2,0),OFFSET(C1433,-M1433+2,0),OFFSET(C1433,-M1433+3,0)+AC1433,OFFSET(C1433,-M1433+4,0),1,5)/365.25*I1433*10000)</f>
        <v/>
      </c>
      <c r="AB1433" s="249" t="str">
        <f aca="true">IF(D1433="","",xCalcSkew(OFFSET(C1433,-M1433,0),E1433-OFFSET(C1433,-M1433+1,0),b)/100)</f>
        <v/>
      </c>
      <c r="AC1433" s="249" t="str">
        <f aca="true">IF(I1433="","",xCalcSkew(OFFSET(C1433,-M1433,0),J1433-OFFSET(C1433,-M1433+1,0),b)/100)</f>
        <v/>
      </c>
      <c r="AE1433" s="0" t="n">
        <f aca="false">D1433*F1433*10000*-1</f>
        <v>-0</v>
      </c>
      <c r="AF1433" s="0" t="n">
        <f aca="false">I1433*K1433*10000*-1</f>
        <v>-0</v>
      </c>
      <c r="AG1433" s="0" t="n">
        <f aca="false">AE1433+AF1433</f>
        <v>-0</v>
      </c>
    </row>
    <row r="1434" customFormat="false" ht="12.75" hidden="false" customHeight="false" outlineLevel="0" collapsed="false">
      <c r="D1434" s="265"/>
      <c r="E1434" s="266"/>
      <c r="F1434" s="266"/>
      <c r="G1434" s="267"/>
      <c r="I1434" s="265"/>
      <c r="J1434" s="266"/>
      <c r="K1434" s="266"/>
      <c r="L1434" s="268"/>
      <c r="M1434" s="247" t="n">
        <f aca="false">M1433+1</f>
        <v>15</v>
      </c>
      <c r="N1434" s="175" t="str">
        <f aca="true">IF(D1434="","",xEURO(OFFSET(C1434,-M1434+1,0),E1434,OFFSET(C1434,-M1434+2,0),OFFSET(C1434,-M1434+2,0),OFFSET(C1434,-M1434+3,0)+AB1434,OFFSET(C1434,-M1434+4,0),0,1)*D1434)</f>
        <v/>
      </c>
      <c r="O1434" s="235" t="str">
        <f aca="true">IF(D1434="","",xEURO(OFFSET(C1434,-M1434+1,0),E1434,OFFSET(C1434,-M1434+2,0),OFFSET(C1434,-M1434+2,0),OFFSET(C1434,-M1434+3,0)+AB1434,OFFSET(C1434,-M1434+4,0),0,0))</f>
        <v/>
      </c>
      <c r="P1434" s="175" t="str">
        <f aca="false">IF(D1434="","",(O1434-F1434)*D1434*10)</f>
        <v/>
      </c>
      <c r="Q1434" s="175" t="str">
        <f aca="true">IF(D1434="","",xEURO(OFFSET(C1434,-M1434+1,0),E1434,OFFSET(C1434,-M1434+2,0),OFFSET(C1434,-M1434+2,0),OFFSET(C1434,-M1434+3,0)+AB1434,OFFSET(C1434,-M1434+4,0),0,2)/10*D1434)</f>
        <v/>
      </c>
      <c r="R1434" s="248" t="str">
        <f aca="true">IF(D1434="","",xEURO(OFFSET(C1434,-M1434+1,0),E1434,OFFSET(C1434,-M1434+2,0),OFFSET(C1434,-M1434+2,0),OFFSET(C1434,-M1434+3,0)+AB1434,OFFSET(C1434,-M1434+4,0),0,3)/100*D1434*10000)</f>
        <v/>
      </c>
      <c r="S1434" s="248" t="str">
        <f aca="true">IF(D1434="","",xEURO(OFFSET(C1434,-M1434+1,0),E1434,OFFSET(C1434,-M1434+2,0),OFFSET(C1434,-M1434+2,0),OFFSET(C1434,-M1434+3,0)+AB1434,OFFSET(C1434,-M1434+4,0),0,5)/365.25*D1434*10000)</f>
        <v/>
      </c>
      <c r="U1434" s="175" t="str">
        <f aca="true">IF(I1434="","",xEURO(OFFSET(C1434,-M1434+1,0),J1434,OFFSET(C1434,-M1434+2,0),OFFSET(C1434,-M1434+2,0),OFFSET(C1434,-M1434+3,0)+AC1434,OFFSET(C1434,-M1434+4,0),1,1)*I1434)</f>
        <v/>
      </c>
      <c r="V1434" s="235" t="str">
        <f aca="true">IF(I1434="","",xEURO(OFFSET(C1434,-M1434+1,0),J1434,OFFSET(C1434,-M1434+2,0),OFFSET(C1434,-M1434+2,0),OFFSET(C1434,-M1434+3,0)+AC1434,OFFSET(C1434,-M1434+4,0),1,0))</f>
        <v/>
      </c>
      <c r="W1434" s="175" t="str">
        <f aca="false">IF(I1434="","",(V1434-K1434)*I1434*10)</f>
        <v/>
      </c>
      <c r="X1434" s="175" t="str">
        <f aca="true">IF(I1434="","",xEURO(OFFSET(C1434,-M1434+1,0),J1434,OFFSET(C1434,-M1434+2,0),OFFSET(C1434,-M1434+2,0),OFFSET(C1434,-M1434+3,0)+AC1434,OFFSET(C1434,-M1434+4,0),1,2)/10*I1434)</f>
        <v/>
      </c>
      <c r="Y1434" s="248" t="str">
        <f aca="true">IF(I1434="","",xEURO(OFFSET(C1434,-M1434+1,0),J1434,OFFSET(C1434,-M1434+2,0),OFFSET(C1434,-M1434+2,0),OFFSET(C1434,-M1434+3,0)+AC1434,OFFSET(C1434,-M1434+4,0),1,3)/100*I1434*10000)</f>
        <v/>
      </c>
      <c r="Z1434" s="248" t="str">
        <f aca="true">IF(I1434="","",xEURO(OFFSET(C1434,-M1434+1,0),J1434,OFFSET(C1434,-M1434+2,0),OFFSET(C1434,-M1434+2,0),OFFSET(C1434,-M1434+3,0)+AC1434,OFFSET(C1434,-M1434+4,0),1,5)/365.25*I1434*10000)</f>
        <v/>
      </c>
      <c r="AB1434" s="249" t="str">
        <f aca="true">IF(D1434="","",xCalcSkew(OFFSET(C1434,-M1434,0),E1434-OFFSET(C1434,-M1434+1,0),b)/100)</f>
        <v/>
      </c>
      <c r="AC1434" s="249" t="str">
        <f aca="true">IF(I1434="","",xCalcSkew(OFFSET(C1434,-M1434,0),J1434-OFFSET(C1434,-M1434+1,0),b)/100)</f>
        <v/>
      </c>
      <c r="AE1434" s="0" t="n">
        <f aca="false">D1434*F1434*10000*-1</f>
        <v>-0</v>
      </c>
      <c r="AF1434" s="0" t="n">
        <f aca="false">I1434*K1434*10000*-1</f>
        <v>-0</v>
      </c>
      <c r="AG1434" s="0" t="n">
        <f aca="false">AE1434+AF1434</f>
        <v>-0</v>
      </c>
    </row>
    <row r="1435" customFormat="false" ht="12.75" hidden="false" customHeight="false" outlineLevel="0" collapsed="false">
      <c r="D1435" s="265"/>
      <c r="E1435" s="266"/>
      <c r="F1435" s="266"/>
      <c r="G1435" s="267"/>
      <c r="I1435" s="265"/>
      <c r="J1435" s="266"/>
      <c r="K1435" s="266"/>
      <c r="L1435" s="268"/>
      <c r="M1435" s="247" t="n">
        <f aca="false">M1434+1</f>
        <v>16</v>
      </c>
      <c r="N1435" s="175" t="str">
        <f aca="true">IF(D1435="","",xEURO(OFFSET(C1435,-M1435+1,0),E1435,OFFSET(C1435,-M1435+2,0),OFFSET(C1435,-M1435+2,0),OFFSET(C1435,-M1435+3,0)+AB1435,OFFSET(C1435,-M1435+4,0),0,1)*D1435)</f>
        <v/>
      </c>
      <c r="O1435" s="235" t="str">
        <f aca="true">IF(D1435="","",xEURO(OFFSET(C1435,-M1435+1,0),E1435,OFFSET(C1435,-M1435+2,0),OFFSET(C1435,-M1435+2,0),OFFSET(C1435,-M1435+3,0)+AB1435,OFFSET(C1435,-M1435+4,0),0,0))</f>
        <v/>
      </c>
      <c r="P1435" s="175" t="str">
        <f aca="false">IF(D1435="","",(O1435-F1435)*D1435*10)</f>
        <v/>
      </c>
      <c r="Q1435" s="175" t="str">
        <f aca="true">IF(D1435="","",xEURO(OFFSET(C1435,-M1435+1,0),E1435,OFFSET(C1435,-M1435+2,0),OFFSET(C1435,-M1435+2,0),OFFSET(C1435,-M1435+3,0)+AB1435,OFFSET(C1435,-M1435+4,0),0,2)/10*D1435)</f>
        <v/>
      </c>
      <c r="R1435" s="248" t="str">
        <f aca="true">IF(D1435="","",xEURO(OFFSET(C1435,-M1435+1,0),E1435,OFFSET(C1435,-M1435+2,0),OFFSET(C1435,-M1435+2,0),OFFSET(C1435,-M1435+3,0)+AB1435,OFFSET(C1435,-M1435+4,0),0,3)/100*D1435*10000)</f>
        <v/>
      </c>
      <c r="S1435" s="248" t="str">
        <f aca="true">IF(D1435="","",xEURO(OFFSET(C1435,-M1435+1,0),E1435,OFFSET(C1435,-M1435+2,0),OFFSET(C1435,-M1435+2,0),OFFSET(C1435,-M1435+3,0)+AB1435,OFFSET(C1435,-M1435+4,0),0,5)/365.25*D1435*10000)</f>
        <v/>
      </c>
      <c r="U1435" s="175" t="str">
        <f aca="true">IF(I1435="","",xEURO(OFFSET(C1435,-M1435+1,0),J1435,OFFSET(C1435,-M1435+2,0),OFFSET(C1435,-M1435+2,0),OFFSET(C1435,-M1435+3,0)+AC1435,OFFSET(C1435,-M1435+4,0),1,1)*I1435)</f>
        <v/>
      </c>
      <c r="V1435" s="235" t="str">
        <f aca="true">IF(I1435="","",xEURO(OFFSET(C1435,-M1435+1,0),J1435,OFFSET(C1435,-M1435+2,0),OFFSET(C1435,-M1435+2,0),OFFSET(C1435,-M1435+3,0)+AC1435,OFFSET(C1435,-M1435+4,0),1,0))</f>
        <v/>
      </c>
      <c r="W1435" s="175" t="str">
        <f aca="false">IF(I1435="","",(V1435-K1435)*I1435*10)</f>
        <v/>
      </c>
      <c r="X1435" s="175" t="str">
        <f aca="true">IF(I1435="","",xEURO(OFFSET(C1435,-M1435+1,0),J1435,OFFSET(C1435,-M1435+2,0),OFFSET(C1435,-M1435+2,0),OFFSET(C1435,-M1435+3,0)+AC1435,OFFSET(C1435,-M1435+4,0),1,2)/10*I1435)</f>
        <v/>
      </c>
      <c r="Y1435" s="248" t="str">
        <f aca="true">IF(I1435="","",xEURO(OFFSET(C1435,-M1435+1,0),J1435,OFFSET(C1435,-M1435+2,0),OFFSET(C1435,-M1435+2,0),OFFSET(C1435,-M1435+3,0)+AC1435,OFFSET(C1435,-M1435+4,0),1,3)/100*I1435*10000)</f>
        <v/>
      </c>
      <c r="Z1435" s="248" t="str">
        <f aca="true">IF(I1435="","",xEURO(OFFSET(C1435,-M1435+1,0),J1435,OFFSET(C1435,-M1435+2,0),OFFSET(C1435,-M1435+2,0),OFFSET(C1435,-M1435+3,0)+AC1435,OFFSET(C1435,-M1435+4,0),1,5)/365.25*I1435*10000)</f>
        <v/>
      </c>
      <c r="AB1435" s="249" t="str">
        <f aca="true">IF(D1435="","",xCalcSkew(OFFSET(C1435,-M1435,0),E1435-OFFSET(C1435,-M1435+1,0),b)/100)</f>
        <v/>
      </c>
      <c r="AC1435" s="249" t="str">
        <f aca="true">IF(I1435="","",xCalcSkew(OFFSET(C1435,-M1435,0),J1435-OFFSET(C1435,-M1435+1,0),b)/100)</f>
        <v/>
      </c>
      <c r="AE1435" s="0" t="n">
        <f aca="false">D1435*F1435*10000*-1</f>
        <v>-0</v>
      </c>
      <c r="AF1435" s="0" t="n">
        <f aca="false">I1435*K1435*10000*-1</f>
        <v>-0</v>
      </c>
      <c r="AG1435" s="0" t="n">
        <f aca="false">AE1435+AF1435</f>
        <v>-0</v>
      </c>
    </row>
    <row r="1436" customFormat="false" ht="12.75" hidden="false" customHeight="false" outlineLevel="0" collapsed="false">
      <c r="D1436" s="265"/>
      <c r="E1436" s="266"/>
      <c r="F1436" s="266"/>
      <c r="G1436" s="267"/>
      <c r="I1436" s="265"/>
      <c r="J1436" s="266"/>
      <c r="K1436" s="266"/>
      <c r="L1436" s="268"/>
      <c r="M1436" s="247" t="n">
        <f aca="false">M1435+1</f>
        <v>17</v>
      </c>
      <c r="N1436" s="175" t="str">
        <f aca="true">IF(D1436="","",xEURO(OFFSET(C1436,-M1436+1,0),E1436,OFFSET(C1436,-M1436+2,0),OFFSET(C1436,-M1436+2,0),OFFSET(C1436,-M1436+3,0)+AB1436,OFFSET(C1436,-M1436+4,0),0,1)*D1436)</f>
        <v/>
      </c>
      <c r="O1436" s="235" t="str">
        <f aca="true">IF(D1436="","",xEURO(OFFSET(C1436,-M1436+1,0),E1436,OFFSET(C1436,-M1436+2,0),OFFSET(C1436,-M1436+2,0),OFFSET(C1436,-M1436+3,0)+AB1436,OFFSET(C1436,-M1436+4,0),0,0))</f>
        <v/>
      </c>
      <c r="P1436" s="175" t="str">
        <f aca="false">IF(D1436="","",(O1436-F1436)*D1436*10)</f>
        <v/>
      </c>
      <c r="Q1436" s="175" t="str">
        <f aca="true">IF(D1436="","",xEURO(OFFSET(C1436,-M1436+1,0),E1436,OFFSET(C1436,-M1436+2,0),OFFSET(C1436,-M1436+2,0),OFFSET(C1436,-M1436+3,0)+AB1436,OFFSET(C1436,-M1436+4,0),0,2)/10*D1436)</f>
        <v/>
      </c>
      <c r="R1436" s="248" t="str">
        <f aca="true">IF(D1436="","",xEURO(OFFSET(C1436,-M1436+1,0),E1436,OFFSET(C1436,-M1436+2,0),OFFSET(C1436,-M1436+2,0),OFFSET(C1436,-M1436+3,0)+AB1436,OFFSET(C1436,-M1436+4,0),0,3)/100*D1436*10000)</f>
        <v/>
      </c>
      <c r="S1436" s="248" t="str">
        <f aca="true">IF(D1436="","",xEURO(OFFSET(C1436,-M1436+1,0),E1436,OFFSET(C1436,-M1436+2,0),OFFSET(C1436,-M1436+2,0),OFFSET(C1436,-M1436+3,0)+AB1436,OFFSET(C1436,-M1436+4,0),0,5)/365.25*D1436*10000)</f>
        <v/>
      </c>
      <c r="U1436" s="175" t="str">
        <f aca="true">IF(I1436="","",xEURO(OFFSET(C1436,-M1436+1,0),J1436,OFFSET(C1436,-M1436+2,0),OFFSET(C1436,-M1436+2,0),OFFSET(C1436,-M1436+3,0)+AC1436,OFFSET(C1436,-M1436+4,0),1,1)*I1436)</f>
        <v/>
      </c>
      <c r="V1436" s="235" t="str">
        <f aca="true">IF(I1436="","",xEURO(OFFSET(C1436,-M1436+1,0),J1436,OFFSET(C1436,-M1436+2,0),OFFSET(C1436,-M1436+2,0),OFFSET(C1436,-M1436+3,0)+AC1436,OFFSET(C1436,-M1436+4,0),1,0))</f>
        <v/>
      </c>
      <c r="W1436" s="175" t="str">
        <f aca="false">IF(I1436="","",(V1436-K1436)*I1436*10)</f>
        <v/>
      </c>
      <c r="X1436" s="175" t="str">
        <f aca="true">IF(I1436="","",xEURO(OFFSET(C1436,-M1436+1,0),J1436,OFFSET(C1436,-M1436+2,0),OFFSET(C1436,-M1436+2,0),OFFSET(C1436,-M1436+3,0)+AC1436,OFFSET(C1436,-M1436+4,0),1,2)/10*I1436)</f>
        <v/>
      </c>
      <c r="Y1436" s="248" t="str">
        <f aca="true">IF(I1436="","",xEURO(OFFSET(C1436,-M1436+1,0),J1436,OFFSET(C1436,-M1436+2,0),OFFSET(C1436,-M1436+2,0),OFFSET(C1436,-M1436+3,0)+AC1436,OFFSET(C1436,-M1436+4,0),1,3)/100*I1436*10000)</f>
        <v/>
      </c>
      <c r="Z1436" s="248" t="str">
        <f aca="true">IF(I1436="","",xEURO(OFFSET(C1436,-M1436+1,0),J1436,OFFSET(C1436,-M1436+2,0),OFFSET(C1436,-M1436+2,0),OFFSET(C1436,-M1436+3,0)+AC1436,OFFSET(C1436,-M1436+4,0),1,5)/365.25*I1436*10000)</f>
        <v/>
      </c>
      <c r="AB1436" s="249" t="str">
        <f aca="true">IF(D1436="","",xCalcSkew(OFFSET(C1436,-M1436,0),E1436-OFFSET(C1436,-M1436+1,0),b)/100)</f>
        <v/>
      </c>
      <c r="AC1436" s="249" t="str">
        <f aca="true">IF(I1436="","",xCalcSkew(OFFSET(C1436,-M1436,0),J1436-OFFSET(C1436,-M1436+1,0),b)/100)</f>
        <v/>
      </c>
      <c r="AE1436" s="0" t="n">
        <f aca="false">D1436*F1436*10000*-1</f>
        <v>-0</v>
      </c>
      <c r="AF1436" s="0" t="n">
        <f aca="false">I1436*K1436*10000*-1</f>
        <v>-0</v>
      </c>
      <c r="AG1436" s="0" t="n">
        <f aca="false">AE1436+AF1436</f>
        <v>-0</v>
      </c>
    </row>
    <row r="1437" customFormat="false" ht="12.75" hidden="false" customHeight="false" outlineLevel="0" collapsed="false">
      <c r="D1437" s="265"/>
      <c r="E1437" s="266"/>
      <c r="F1437" s="266"/>
      <c r="G1437" s="267"/>
      <c r="I1437" s="265"/>
      <c r="J1437" s="266"/>
      <c r="K1437" s="266"/>
      <c r="L1437" s="268"/>
      <c r="M1437" s="247" t="n">
        <f aca="false">M1436+1</f>
        <v>18</v>
      </c>
      <c r="N1437" s="175" t="str">
        <f aca="true">IF(D1437="","",xEURO(OFFSET(C1437,-M1437+1,0),E1437,OFFSET(C1437,-M1437+2,0),OFFSET(C1437,-M1437+2,0),OFFSET(C1437,-M1437+3,0)+AB1437,OFFSET(C1437,-M1437+4,0),0,1)*D1437)</f>
        <v/>
      </c>
      <c r="O1437" s="235" t="str">
        <f aca="true">IF(D1437="","",xEURO(OFFSET(C1437,-M1437+1,0),E1437,OFFSET(C1437,-M1437+2,0),OFFSET(C1437,-M1437+2,0),OFFSET(C1437,-M1437+3,0)+AB1437,OFFSET(C1437,-M1437+4,0),0,0))</f>
        <v/>
      </c>
      <c r="P1437" s="175" t="str">
        <f aca="false">IF(D1437="","",(O1437-F1437)*D1437*10)</f>
        <v/>
      </c>
      <c r="Q1437" s="175" t="str">
        <f aca="true">IF(D1437="","",xEURO(OFFSET(C1437,-M1437+1,0),E1437,OFFSET(C1437,-M1437+2,0),OFFSET(C1437,-M1437+2,0),OFFSET(C1437,-M1437+3,0)+AB1437,OFFSET(C1437,-M1437+4,0),0,2)/10*D1437)</f>
        <v/>
      </c>
      <c r="R1437" s="248" t="str">
        <f aca="true">IF(D1437="","",xEURO(OFFSET(C1437,-M1437+1,0),E1437,OFFSET(C1437,-M1437+2,0),OFFSET(C1437,-M1437+2,0),OFFSET(C1437,-M1437+3,0)+AB1437,OFFSET(C1437,-M1437+4,0),0,3)/100*D1437*10000)</f>
        <v/>
      </c>
      <c r="S1437" s="248" t="str">
        <f aca="true">IF(D1437="","",xEURO(OFFSET(C1437,-M1437+1,0),E1437,OFFSET(C1437,-M1437+2,0),OFFSET(C1437,-M1437+2,0),OFFSET(C1437,-M1437+3,0)+AB1437,OFFSET(C1437,-M1437+4,0),0,5)/365.25*D1437*10000)</f>
        <v/>
      </c>
      <c r="U1437" s="175" t="str">
        <f aca="true">IF(I1437="","",xEURO(OFFSET(C1437,-M1437+1,0),J1437,OFFSET(C1437,-M1437+2,0),OFFSET(C1437,-M1437+2,0),OFFSET(C1437,-M1437+3,0)+AC1437,OFFSET(C1437,-M1437+4,0),1,1)*I1437)</f>
        <v/>
      </c>
      <c r="V1437" s="235" t="str">
        <f aca="true">IF(I1437="","",xEURO(OFFSET(C1437,-M1437+1,0),J1437,OFFSET(C1437,-M1437+2,0),OFFSET(C1437,-M1437+2,0),OFFSET(C1437,-M1437+3,0)+AC1437,OFFSET(C1437,-M1437+4,0),1,0))</f>
        <v/>
      </c>
      <c r="W1437" s="175" t="str">
        <f aca="false">IF(I1437="","",(V1437-K1437)*I1437*10)</f>
        <v/>
      </c>
      <c r="X1437" s="175" t="str">
        <f aca="true">IF(I1437="","",xEURO(OFFSET(C1437,-M1437+1,0),J1437,OFFSET(C1437,-M1437+2,0),OFFSET(C1437,-M1437+2,0),OFFSET(C1437,-M1437+3,0)+AC1437,OFFSET(C1437,-M1437+4,0),1,2)/10*I1437)</f>
        <v/>
      </c>
      <c r="Y1437" s="248" t="str">
        <f aca="true">IF(I1437="","",xEURO(OFFSET(C1437,-M1437+1,0),J1437,OFFSET(C1437,-M1437+2,0),OFFSET(C1437,-M1437+2,0),OFFSET(C1437,-M1437+3,0)+AC1437,OFFSET(C1437,-M1437+4,0),1,3)/100*I1437*10000)</f>
        <v/>
      </c>
      <c r="Z1437" s="248" t="str">
        <f aca="true">IF(I1437="","",xEURO(OFFSET(C1437,-M1437+1,0),J1437,OFFSET(C1437,-M1437+2,0),OFFSET(C1437,-M1437+2,0),OFFSET(C1437,-M1437+3,0)+AC1437,OFFSET(C1437,-M1437+4,0),1,5)/365.25*I1437*10000)</f>
        <v/>
      </c>
      <c r="AB1437" s="249" t="str">
        <f aca="true">IF(D1437="","",xCalcSkew(OFFSET(C1437,-M1437,0),E1437-OFFSET(C1437,-M1437+1,0),b)/100)</f>
        <v/>
      </c>
      <c r="AC1437" s="249" t="str">
        <f aca="true">IF(I1437="","",xCalcSkew(OFFSET(C1437,-M1437,0),J1437-OFFSET(C1437,-M1437+1,0),b)/100)</f>
        <v/>
      </c>
      <c r="AE1437" s="0" t="n">
        <f aca="false">D1437*F1437*10000*-1</f>
        <v>-0</v>
      </c>
      <c r="AF1437" s="0" t="n">
        <f aca="false">I1437*K1437*10000*-1</f>
        <v>-0</v>
      </c>
      <c r="AG1437" s="0" t="n">
        <f aca="false">AE1437+AF1437</f>
        <v>-0</v>
      </c>
    </row>
    <row r="1438" customFormat="false" ht="12.75" hidden="false" customHeight="false" outlineLevel="0" collapsed="false">
      <c r="D1438" s="265"/>
      <c r="E1438" s="266"/>
      <c r="F1438" s="266"/>
      <c r="G1438" s="267"/>
      <c r="I1438" s="265"/>
      <c r="J1438" s="266"/>
      <c r="K1438" s="266"/>
      <c r="L1438" s="268"/>
      <c r="M1438" s="247" t="n">
        <f aca="false">M1437+1</f>
        <v>19</v>
      </c>
      <c r="N1438" s="175" t="str">
        <f aca="true">IF(D1438="","",xEURO(OFFSET(C1438,-M1438+1,0),E1438,OFFSET(C1438,-M1438+2,0),OFFSET(C1438,-M1438+2,0),OFFSET(C1438,-M1438+3,0)+AB1438,OFFSET(C1438,-M1438+4,0),0,1)*D1438)</f>
        <v/>
      </c>
      <c r="O1438" s="235" t="str">
        <f aca="true">IF(D1438="","",xEURO(OFFSET(C1438,-M1438+1,0),E1438,OFFSET(C1438,-M1438+2,0),OFFSET(C1438,-M1438+2,0),OFFSET(C1438,-M1438+3,0)+AB1438,OFFSET(C1438,-M1438+4,0),0,0))</f>
        <v/>
      </c>
      <c r="P1438" s="175" t="str">
        <f aca="false">IF(D1438="","",(O1438-F1438)*D1438*10)</f>
        <v/>
      </c>
      <c r="Q1438" s="175" t="str">
        <f aca="true">IF(D1438="","",xEURO(OFFSET(C1438,-M1438+1,0),E1438,OFFSET(C1438,-M1438+2,0),OFFSET(C1438,-M1438+2,0),OFFSET(C1438,-M1438+3,0)+AB1438,OFFSET(C1438,-M1438+4,0),0,2)/10*D1438)</f>
        <v/>
      </c>
      <c r="R1438" s="248" t="str">
        <f aca="true">IF(D1438="","",xEURO(OFFSET(C1438,-M1438+1,0),E1438,OFFSET(C1438,-M1438+2,0),OFFSET(C1438,-M1438+2,0),OFFSET(C1438,-M1438+3,0)+AB1438,OFFSET(C1438,-M1438+4,0),0,3)/100*D1438*10000)</f>
        <v/>
      </c>
      <c r="S1438" s="248" t="str">
        <f aca="true">IF(D1438="","",xEURO(OFFSET(C1438,-M1438+1,0),E1438,OFFSET(C1438,-M1438+2,0),OFFSET(C1438,-M1438+2,0),OFFSET(C1438,-M1438+3,0)+AB1438,OFFSET(C1438,-M1438+4,0),0,5)/365.25*D1438*10000)</f>
        <v/>
      </c>
      <c r="U1438" s="175" t="str">
        <f aca="true">IF(I1438="","",xEURO(OFFSET(C1438,-M1438+1,0),J1438,OFFSET(C1438,-M1438+2,0),OFFSET(C1438,-M1438+2,0),OFFSET(C1438,-M1438+3,0)+AC1438,OFFSET(C1438,-M1438+4,0),1,1)*I1438)</f>
        <v/>
      </c>
      <c r="V1438" s="235" t="str">
        <f aca="true">IF(I1438="","",xEURO(OFFSET(C1438,-M1438+1,0),J1438,OFFSET(C1438,-M1438+2,0),OFFSET(C1438,-M1438+2,0),OFFSET(C1438,-M1438+3,0)+AC1438,OFFSET(C1438,-M1438+4,0),1,0))</f>
        <v/>
      </c>
      <c r="W1438" s="175" t="str">
        <f aca="false">IF(I1438="","",(V1438-K1438)*I1438*10)</f>
        <v/>
      </c>
      <c r="X1438" s="175" t="str">
        <f aca="true">IF(I1438="","",xEURO(OFFSET(C1438,-M1438+1,0),J1438,OFFSET(C1438,-M1438+2,0),OFFSET(C1438,-M1438+2,0),OFFSET(C1438,-M1438+3,0)+AC1438,OFFSET(C1438,-M1438+4,0),1,2)/10*I1438)</f>
        <v/>
      </c>
      <c r="Y1438" s="248" t="str">
        <f aca="true">IF(I1438="","",xEURO(OFFSET(C1438,-M1438+1,0),J1438,OFFSET(C1438,-M1438+2,0),OFFSET(C1438,-M1438+2,0),OFFSET(C1438,-M1438+3,0)+AC1438,OFFSET(C1438,-M1438+4,0),1,3)/100*I1438*10000)</f>
        <v/>
      </c>
      <c r="Z1438" s="248" t="str">
        <f aca="true">IF(I1438="","",xEURO(OFFSET(C1438,-M1438+1,0),J1438,OFFSET(C1438,-M1438+2,0),OFFSET(C1438,-M1438+2,0),OFFSET(C1438,-M1438+3,0)+AC1438,OFFSET(C1438,-M1438+4,0),1,5)/365.25*I1438*10000)</f>
        <v/>
      </c>
      <c r="AB1438" s="249" t="str">
        <f aca="true">IF(D1438="","",xCalcSkew(OFFSET(C1438,-M1438,0),E1438-OFFSET(C1438,-M1438+1,0),b)/100)</f>
        <v/>
      </c>
      <c r="AC1438" s="249" t="str">
        <f aca="true">IF(I1438="","",xCalcSkew(OFFSET(C1438,-M1438,0),J1438-OFFSET(C1438,-M1438+1,0),b)/100)</f>
        <v/>
      </c>
      <c r="AE1438" s="0" t="n">
        <f aca="false">D1438*F1438*10000*-1</f>
        <v>-0</v>
      </c>
      <c r="AF1438" s="0" t="n">
        <f aca="false">I1438*K1438*10000*-1</f>
        <v>-0</v>
      </c>
      <c r="AG1438" s="0" t="n">
        <f aca="false">AE1438+AF1438</f>
        <v>-0</v>
      </c>
    </row>
    <row r="1439" customFormat="false" ht="12.75" hidden="false" customHeight="false" outlineLevel="0" collapsed="false">
      <c r="D1439" s="265"/>
      <c r="E1439" s="266"/>
      <c r="F1439" s="266"/>
      <c r="G1439" s="267"/>
      <c r="I1439" s="265"/>
      <c r="J1439" s="266"/>
      <c r="K1439" s="266"/>
      <c r="L1439" s="268"/>
      <c r="M1439" s="247" t="n">
        <f aca="false">M1438+1</f>
        <v>20</v>
      </c>
      <c r="N1439" s="175" t="str">
        <f aca="true">IF(D1439="","",xEURO(OFFSET(C1439,-M1439+1,0),E1439,OFFSET(C1439,-M1439+2,0),OFFSET(C1439,-M1439+2,0),OFFSET(C1439,-M1439+3,0)+AB1439,OFFSET(C1439,-M1439+4,0),0,1)*D1439)</f>
        <v/>
      </c>
      <c r="O1439" s="235" t="str">
        <f aca="true">IF(D1439="","",xEURO(OFFSET(C1439,-M1439+1,0),E1439,OFFSET(C1439,-M1439+2,0),OFFSET(C1439,-M1439+2,0),OFFSET(C1439,-M1439+3,0)+AB1439,OFFSET(C1439,-M1439+4,0),0,0))</f>
        <v/>
      </c>
      <c r="P1439" s="175" t="str">
        <f aca="false">IF(D1439="","",(O1439-F1439)*D1439*10)</f>
        <v/>
      </c>
      <c r="Q1439" s="175" t="str">
        <f aca="true">IF(D1439="","",xEURO(OFFSET(C1439,-M1439+1,0),E1439,OFFSET(C1439,-M1439+2,0),OFFSET(C1439,-M1439+2,0),OFFSET(C1439,-M1439+3,0)+AB1439,OFFSET(C1439,-M1439+4,0),0,2)/10*D1439)</f>
        <v/>
      </c>
      <c r="R1439" s="248" t="str">
        <f aca="true">IF(D1439="","",xEURO(OFFSET(C1439,-M1439+1,0),E1439,OFFSET(C1439,-M1439+2,0),OFFSET(C1439,-M1439+2,0),OFFSET(C1439,-M1439+3,0)+AB1439,OFFSET(C1439,-M1439+4,0),0,3)/100*D1439*10000)</f>
        <v/>
      </c>
      <c r="S1439" s="248" t="str">
        <f aca="true">IF(D1439="","",xEURO(OFFSET(C1439,-M1439+1,0),E1439,OFFSET(C1439,-M1439+2,0),OFFSET(C1439,-M1439+2,0),OFFSET(C1439,-M1439+3,0)+AB1439,OFFSET(C1439,-M1439+4,0),0,5)/365.25*D1439*10000)</f>
        <v/>
      </c>
      <c r="U1439" s="175" t="str">
        <f aca="true">IF(I1439="","",xEURO(OFFSET(C1439,-M1439+1,0),J1439,OFFSET(C1439,-M1439+2,0),OFFSET(C1439,-M1439+2,0),OFFSET(C1439,-M1439+3,0)+AC1439,OFFSET(C1439,-M1439+4,0),1,1)*I1439)</f>
        <v/>
      </c>
      <c r="V1439" s="235" t="str">
        <f aca="true">IF(I1439="","",xEURO(OFFSET(C1439,-M1439+1,0),J1439,OFFSET(C1439,-M1439+2,0),OFFSET(C1439,-M1439+2,0),OFFSET(C1439,-M1439+3,0)+AC1439,OFFSET(C1439,-M1439+4,0),1,0))</f>
        <v/>
      </c>
      <c r="W1439" s="175" t="str">
        <f aca="false">IF(I1439="","",(V1439-K1439)*I1439*10)</f>
        <v/>
      </c>
      <c r="X1439" s="175" t="str">
        <f aca="true">IF(I1439="","",xEURO(OFFSET(C1439,-M1439+1,0),J1439,OFFSET(C1439,-M1439+2,0),OFFSET(C1439,-M1439+2,0),OFFSET(C1439,-M1439+3,0)+AC1439,OFFSET(C1439,-M1439+4,0),1,2)/10*I1439)</f>
        <v/>
      </c>
      <c r="Y1439" s="248" t="str">
        <f aca="true">IF(I1439="","",xEURO(OFFSET(C1439,-M1439+1,0),J1439,OFFSET(C1439,-M1439+2,0),OFFSET(C1439,-M1439+2,0),OFFSET(C1439,-M1439+3,0)+AC1439,OFFSET(C1439,-M1439+4,0),1,3)/100*I1439*10000)</f>
        <v/>
      </c>
      <c r="Z1439" s="248" t="str">
        <f aca="true">IF(I1439="","",xEURO(OFFSET(C1439,-M1439+1,0),J1439,OFFSET(C1439,-M1439+2,0),OFFSET(C1439,-M1439+2,0),OFFSET(C1439,-M1439+3,0)+AC1439,OFFSET(C1439,-M1439+4,0),1,5)/365.25*I1439*10000)</f>
        <v/>
      </c>
      <c r="AB1439" s="249" t="str">
        <f aca="true">IF(D1439="","",xCalcSkew(OFFSET(C1439,-M1439,0),E1439-OFFSET(C1439,-M1439+1,0),b)/100)</f>
        <v/>
      </c>
      <c r="AC1439" s="249" t="str">
        <f aca="true">IF(I1439="","",xCalcSkew(OFFSET(C1439,-M1439,0),J1439-OFFSET(C1439,-M1439+1,0),b)/100)</f>
        <v/>
      </c>
      <c r="AE1439" s="0" t="n">
        <f aca="false">D1439*F1439*10000*-1</f>
        <v>-0</v>
      </c>
      <c r="AF1439" s="0" t="n">
        <f aca="false">I1439*K1439*10000*-1</f>
        <v>-0</v>
      </c>
      <c r="AG1439" s="0" t="n">
        <f aca="false">AE1439+AF1439</f>
        <v>-0</v>
      </c>
    </row>
    <row r="1440" customFormat="false" ht="12.75" hidden="false" customHeight="false" outlineLevel="0" collapsed="false">
      <c r="D1440" s="265"/>
      <c r="E1440" s="266"/>
      <c r="F1440" s="266"/>
      <c r="G1440" s="267"/>
      <c r="I1440" s="265"/>
      <c r="J1440" s="266"/>
      <c r="K1440" s="266"/>
      <c r="L1440" s="268"/>
      <c r="M1440" s="247" t="n">
        <f aca="false">M1439+1</f>
        <v>21</v>
      </c>
      <c r="N1440" s="175" t="str">
        <f aca="true">IF(D1440="","",xEURO(OFFSET(C1440,-M1440+1,0),E1440,OFFSET(C1440,-M1440+2,0),OFFSET(C1440,-M1440+2,0),OFFSET(C1440,-M1440+3,0)+AB1440,OFFSET(C1440,-M1440+4,0),0,1)*D1440)</f>
        <v/>
      </c>
      <c r="O1440" s="235" t="str">
        <f aca="true">IF(D1440="","",xEURO(OFFSET(C1440,-M1440+1,0),E1440,OFFSET(C1440,-M1440+2,0),OFFSET(C1440,-M1440+2,0),OFFSET(C1440,-M1440+3,0)+AB1440,OFFSET(C1440,-M1440+4,0),0,0))</f>
        <v/>
      </c>
      <c r="P1440" s="175" t="str">
        <f aca="false">IF(D1440="","",(O1440-F1440)*D1440*10)</f>
        <v/>
      </c>
      <c r="Q1440" s="175" t="str">
        <f aca="true">IF(D1440="","",xEURO(OFFSET(C1440,-M1440+1,0),E1440,OFFSET(C1440,-M1440+2,0),OFFSET(C1440,-M1440+2,0),OFFSET(C1440,-M1440+3,0)+AB1440,OFFSET(C1440,-M1440+4,0),0,2)/10*D1440)</f>
        <v/>
      </c>
      <c r="R1440" s="248" t="str">
        <f aca="true">IF(D1440="","",xEURO(OFFSET(C1440,-M1440+1,0),E1440,OFFSET(C1440,-M1440+2,0),OFFSET(C1440,-M1440+2,0),OFFSET(C1440,-M1440+3,0)+AB1440,OFFSET(C1440,-M1440+4,0),0,3)/100*D1440*10000)</f>
        <v/>
      </c>
      <c r="S1440" s="248" t="str">
        <f aca="true">IF(D1440="","",xEURO(OFFSET(C1440,-M1440+1,0),E1440,OFFSET(C1440,-M1440+2,0),OFFSET(C1440,-M1440+2,0),OFFSET(C1440,-M1440+3,0)+AB1440,OFFSET(C1440,-M1440+4,0),0,5)/365.25*D1440*10000)</f>
        <v/>
      </c>
      <c r="U1440" s="175" t="str">
        <f aca="true">IF(I1440="","",xEURO(OFFSET(C1440,-M1440+1,0),J1440,OFFSET(C1440,-M1440+2,0),OFFSET(C1440,-M1440+2,0),OFFSET(C1440,-M1440+3,0)+AC1440,OFFSET(C1440,-M1440+4,0),1,1)*I1440)</f>
        <v/>
      </c>
      <c r="V1440" s="235" t="str">
        <f aca="true">IF(I1440="","",xEURO(OFFSET(C1440,-M1440+1,0),J1440,OFFSET(C1440,-M1440+2,0),OFFSET(C1440,-M1440+2,0),OFFSET(C1440,-M1440+3,0)+AC1440,OFFSET(C1440,-M1440+4,0),1,0))</f>
        <v/>
      </c>
      <c r="W1440" s="175" t="str">
        <f aca="false">IF(I1440="","",(V1440-K1440)*I1440*10)</f>
        <v/>
      </c>
      <c r="X1440" s="175" t="str">
        <f aca="true">IF(I1440="","",xEURO(OFFSET(C1440,-M1440+1,0),J1440,OFFSET(C1440,-M1440+2,0),OFFSET(C1440,-M1440+2,0),OFFSET(C1440,-M1440+3,0)+AC1440,OFFSET(C1440,-M1440+4,0),1,2)/10*I1440)</f>
        <v/>
      </c>
      <c r="Y1440" s="248" t="str">
        <f aca="true">IF(I1440="","",xEURO(OFFSET(C1440,-M1440+1,0),J1440,OFFSET(C1440,-M1440+2,0),OFFSET(C1440,-M1440+2,0),OFFSET(C1440,-M1440+3,0)+AC1440,OFFSET(C1440,-M1440+4,0),1,3)/100*I1440*10000)</f>
        <v/>
      </c>
      <c r="Z1440" s="248" t="str">
        <f aca="true">IF(I1440="","",xEURO(OFFSET(C1440,-M1440+1,0),J1440,OFFSET(C1440,-M1440+2,0),OFFSET(C1440,-M1440+2,0),OFFSET(C1440,-M1440+3,0)+AC1440,OFFSET(C1440,-M1440+4,0),1,5)/365.25*I1440*10000)</f>
        <v/>
      </c>
      <c r="AB1440" s="249" t="str">
        <f aca="true">IF(D1440="","",xCalcSkew(OFFSET(C1440,-M1440,0),E1440-OFFSET(C1440,-M1440+1,0),b)/100)</f>
        <v/>
      </c>
      <c r="AC1440" s="249" t="str">
        <f aca="true">IF(I1440="","",xCalcSkew(OFFSET(C1440,-M1440,0),J1440-OFFSET(C1440,-M1440+1,0),b)/100)</f>
        <v/>
      </c>
      <c r="AE1440" s="0" t="n">
        <f aca="false">D1440*F1440*10000*-1</f>
        <v>-0</v>
      </c>
      <c r="AF1440" s="0" t="n">
        <f aca="false">I1440*K1440*10000*-1</f>
        <v>-0</v>
      </c>
      <c r="AG1440" s="0" t="n">
        <f aca="false">AE1440+AF1440</f>
        <v>-0</v>
      </c>
    </row>
    <row r="1441" customFormat="false" ht="12.75" hidden="false" customHeight="false" outlineLevel="0" collapsed="false">
      <c r="D1441" s="265"/>
      <c r="E1441" s="266"/>
      <c r="F1441" s="266"/>
      <c r="G1441" s="267"/>
      <c r="I1441" s="265"/>
      <c r="J1441" s="266"/>
      <c r="K1441" s="266"/>
      <c r="L1441" s="268"/>
      <c r="M1441" s="247" t="n">
        <f aca="false">M1440+1</f>
        <v>22</v>
      </c>
      <c r="N1441" s="175" t="str">
        <f aca="true">IF(D1441="","",xEURO(OFFSET(C1441,-M1441+1,0),E1441,OFFSET(C1441,-M1441+2,0),OFFSET(C1441,-M1441+2,0),OFFSET(C1441,-M1441+3,0)+AB1441,OFFSET(C1441,-M1441+4,0),0,1)*D1441)</f>
        <v/>
      </c>
      <c r="O1441" s="235" t="str">
        <f aca="true">IF(D1441="","",xEURO(OFFSET(C1441,-M1441+1,0),E1441,OFFSET(C1441,-M1441+2,0),OFFSET(C1441,-M1441+2,0),OFFSET(C1441,-M1441+3,0)+AB1441,OFFSET(C1441,-M1441+4,0),0,0))</f>
        <v/>
      </c>
      <c r="P1441" s="175" t="str">
        <f aca="false">IF(D1441="","",(O1441-F1441)*D1441*10)</f>
        <v/>
      </c>
      <c r="Q1441" s="175" t="str">
        <f aca="true">IF(D1441="","",xEURO(OFFSET(C1441,-M1441+1,0),E1441,OFFSET(C1441,-M1441+2,0),OFFSET(C1441,-M1441+2,0),OFFSET(C1441,-M1441+3,0)+AB1441,OFFSET(C1441,-M1441+4,0),0,2)/10*D1441)</f>
        <v/>
      </c>
      <c r="R1441" s="248" t="str">
        <f aca="true">IF(D1441="","",xEURO(OFFSET(C1441,-M1441+1,0),E1441,OFFSET(C1441,-M1441+2,0),OFFSET(C1441,-M1441+2,0),OFFSET(C1441,-M1441+3,0)+AB1441,OFFSET(C1441,-M1441+4,0),0,3)/100*D1441*10000)</f>
        <v/>
      </c>
      <c r="S1441" s="248" t="str">
        <f aca="true">IF(D1441="","",xEURO(OFFSET(C1441,-M1441+1,0),E1441,OFFSET(C1441,-M1441+2,0),OFFSET(C1441,-M1441+2,0),OFFSET(C1441,-M1441+3,0)+AB1441,OFFSET(C1441,-M1441+4,0),0,5)/365.25*D1441*10000)</f>
        <v/>
      </c>
      <c r="U1441" s="175" t="str">
        <f aca="true">IF(I1441="","",xEURO(OFFSET(C1441,-M1441+1,0),J1441,OFFSET(C1441,-M1441+2,0),OFFSET(C1441,-M1441+2,0),OFFSET(C1441,-M1441+3,0)+AC1441,OFFSET(C1441,-M1441+4,0),1,1)*I1441)</f>
        <v/>
      </c>
      <c r="V1441" s="235" t="str">
        <f aca="true">IF(I1441="","",xEURO(OFFSET(C1441,-M1441+1,0),J1441,OFFSET(C1441,-M1441+2,0),OFFSET(C1441,-M1441+2,0),OFFSET(C1441,-M1441+3,0)+AC1441,OFFSET(C1441,-M1441+4,0),1,0))</f>
        <v/>
      </c>
      <c r="W1441" s="175" t="str">
        <f aca="false">IF(I1441="","",(V1441-K1441)*I1441*10)</f>
        <v/>
      </c>
      <c r="X1441" s="175" t="str">
        <f aca="true">IF(I1441="","",xEURO(OFFSET(C1441,-M1441+1,0),J1441,OFFSET(C1441,-M1441+2,0),OFFSET(C1441,-M1441+2,0),OFFSET(C1441,-M1441+3,0)+AC1441,OFFSET(C1441,-M1441+4,0),1,2)/10*I1441)</f>
        <v/>
      </c>
      <c r="Y1441" s="248" t="str">
        <f aca="true">IF(I1441="","",xEURO(OFFSET(C1441,-M1441+1,0),J1441,OFFSET(C1441,-M1441+2,0),OFFSET(C1441,-M1441+2,0),OFFSET(C1441,-M1441+3,0)+AC1441,OFFSET(C1441,-M1441+4,0),1,3)/100*I1441*10000)</f>
        <v/>
      </c>
      <c r="Z1441" s="248" t="str">
        <f aca="true">IF(I1441="","",xEURO(OFFSET(C1441,-M1441+1,0),J1441,OFFSET(C1441,-M1441+2,0),OFFSET(C1441,-M1441+2,0),OFFSET(C1441,-M1441+3,0)+AC1441,OFFSET(C1441,-M1441+4,0),1,5)/365.25*I1441*10000)</f>
        <v/>
      </c>
      <c r="AB1441" s="249" t="str">
        <f aca="true">IF(D1441="","",xCalcSkew(OFFSET(C1441,-M1441,0),E1441-OFFSET(C1441,-M1441+1,0),b)/100)</f>
        <v/>
      </c>
      <c r="AC1441" s="249" t="str">
        <f aca="true">IF(I1441="","",xCalcSkew(OFFSET(C1441,-M1441,0),J1441-OFFSET(C1441,-M1441+1,0),b)/100)</f>
        <v/>
      </c>
      <c r="AE1441" s="0" t="n">
        <f aca="false">D1441*F1441*10000*-1</f>
        <v>-0</v>
      </c>
      <c r="AF1441" s="0" t="n">
        <f aca="false">I1441*K1441*10000*-1</f>
        <v>-0</v>
      </c>
      <c r="AG1441" s="0" t="n">
        <f aca="false">AE1441+AF1441</f>
        <v>-0</v>
      </c>
    </row>
    <row r="1442" customFormat="false" ht="12.75" hidden="false" customHeight="false" outlineLevel="0" collapsed="false">
      <c r="D1442" s="265"/>
      <c r="E1442" s="266"/>
      <c r="F1442" s="266"/>
      <c r="G1442" s="267"/>
      <c r="I1442" s="265"/>
      <c r="J1442" s="266"/>
      <c r="K1442" s="266"/>
      <c r="L1442" s="268"/>
      <c r="M1442" s="247" t="n">
        <f aca="false">M1441+1</f>
        <v>23</v>
      </c>
      <c r="N1442" s="175" t="str">
        <f aca="true">IF(D1442="","",xEURO(OFFSET(C1442,-M1442+1,0),E1442,OFFSET(C1442,-M1442+2,0),OFFSET(C1442,-M1442+2,0),OFFSET(C1442,-M1442+3,0)+AB1442,OFFSET(C1442,-M1442+4,0),0,1)*D1442)</f>
        <v/>
      </c>
      <c r="O1442" s="235" t="str">
        <f aca="true">IF(D1442="","",xEURO(OFFSET(C1442,-M1442+1,0),E1442,OFFSET(C1442,-M1442+2,0),OFFSET(C1442,-M1442+2,0),OFFSET(C1442,-M1442+3,0)+AB1442,OFFSET(C1442,-M1442+4,0),0,0))</f>
        <v/>
      </c>
      <c r="P1442" s="175" t="str">
        <f aca="false">IF(D1442="","",(O1442-F1442)*D1442*10)</f>
        <v/>
      </c>
      <c r="Q1442" s="175" t="str">
        <f aca="true">IF(D1442="","",xEURO(OFFSET(C1442,-M1442+1,0),E1442,OFFSET(C1442,-M1442+2,0),OFFSET(C1442,-M1442+2,0),OFFSET(C1442,-M1442+3,0)+AB1442,OFFSET(C1442,-M1442+4,0),0,2)/10*D1442)</f>
        <v/>
      </c>
      <c r="R1442" s="248" t="str">
        <f aca="true">IF(D1442="","",xEURO(OFFSET(C1442,-M1442+1,0),E1442,OFFSET(C1442,-M1442+2,0),OFFSET(C1442,-M1442+2,0),OFFSET(C1442,-M1442+3,0)+AB1442,OFFSET(C1442,-M1442+4,0),0,3)/100*D1442*10000)</f>
        <v/>
      </c>
      <c r="S1442" s="248" t="str">
        <f aca="true">IF(D1442="","",xEURO(OFFSET(C1442,-M1442+1,0),E1442,OFFSET(C1442,-M1442+2,0),OFFSET(C1442,-M1442+2,0),OFFSET(C1442,-M1442+3,0)+AB1442,OFFSET(C1442,-M1442+4,0),0,5)/365.25*D1442*10000)</f>
        <v/>
      </c>
      <c r="U1442" s="175" t="str">
        <f aca="true">IF(I1442="","",xEURO(OFFSET(C1442,-M1442+1,0),J1442,OFFSET(C1442,-M1442+2,0),OFFSET(C1442,-M1442+2,0),OFFSET(C1442,-M1442+3,0)+AC1442,OFFSET(C1442,-M1442+4,0),1,1)*I1442)</f>
        <v/>
      </c>
      <c r="V1442" s="235" t="str">
        <f aca="true">IF(I1442="","",xEURO(OFFSET(C1442,-M1442+1,0),J1442,OFFSET(C1442,-M1442+2,0),OFFSET(C1442,-M1442+2,0),OFFSET(C1442,-M1442+3,0)+AC1442,OFFSET(C1442,-M1442+4,0),1,0))</f>
        <v/>
      </c>
      <c r="W1442" s="175" t="str">
        <f aca="false">IF(I1442="","",(V1442-K1442)*I1442*10)</f>
        <v/>
      </c>
      <c r="X1442" s="175" t="str">
        <f aca="true">IF(I1442="","",xEURO(OFFSET(C1442,-M1442+1,0),J1442,OFFSET(C1442,-M1442+2,0),OFFSET(C1442,-M1442+2,0),OFFSET(C1442,-M1442+3,0)+AC1442,OFFSET(C1442,-M1442+4,0),1,2)/10*I1442)</f>
        <v/>
      </c>
      <c r="Y1442" s="248" t="str">
        <f aca="true">IF(I1442="","",xEURO(OFFSET(C1442,-M1442+1,0),J1442,OFFSET(C1442,-M1442+2,0),OFFSET(C1442,-M1442+2,0),OFFSET(C1442,-M1442+3,0)+AC1442,OFFSET(C1442,-M1442+4,0),1,3)/100*I1442*10000)</f>
        <v/>
      </c>
      <c r="Z1442" s="248" t="str">
        <f aca="true">IF(I1442="","",xEURO(OFFSET(C1442,-M1442+1,0),J1442,OFFSET(C1442,-M1442+2,0),OFFSET(C1442,-M1442+2,0),OFFSET(C1442,-M1442+3,0)+AC1442,OFFSET(C1442,-M1442+4,0),1,5)/365.25*I1442*10000)</f>
        <v/>
      </c>
      <c r="AB1442" s="249" t="str">
        <f aca="true">IF(D1442="","",xCalcSkew(OFFSET(C1442,-M1442,0),E1442-OFFSET(C1442,-M1442+1,0),b)/100)</f>
        <v/>
      </c>
      <c r="AC1442" s="249" t="str">
        <f aca="true">IF(I1442="","",xCalcSkew(OFFSET(C1442,-M1442,0),J1442-OFFSET(C1442,-M1442+1,0),b)/100)</f>
        <v/>
      </c>
      <c r="AE1442" s="0" t="n">
        <f aca="false">D1442*F1442*10000*-1</f>
        <v>-0</v>
      </c>
      <c r="AF1442" s="0" t="n">
        <f aca="false">I1442*K1442*10000*-1</f>
        <v>-0</v>
      </c>
      <c r="AG1442" s="0" t="n">
        <f aca="false">AE1442+AF1442</f>
        <v>-0</v>
      </c>
    </row>
    <row r="1443" customFormat="false" ht="12.75" hidden="false" customHeight="false" outlineLevel="0" collapsed="false">
      <c r="D1443" s="265"/>
      <c r="E1443" s="266"/>
      <c r="F1443" s="266"/>
      <c r="G1443" s="267"/>
      <c r="I1443" s="265"/>
      <c r="J1443" s="266"/>
      <c r="K1443" s="266"/>
      <c r="L1443" s="268"/>
      <c r="M1443" s="247" t="n">
        <f aca="false">M1442+1</f>
        <v>24</v>
      </c>
      <c r="N1443" s="175" t="str">
        <f aca="true">IF(D1443="","",xEURO(OFFSET(C1443,-M1443+1,0),E1443,OFFSET(C1443,-M1443+2,0),OFFSET(C1443,-M1443+2,0),OFFSET(C1443,-M1443+3,0)+AB1443,OFFSET(C1443,-M1443+4,0),0,1)*D1443)</f>
        <v/>
      </c>
      <c r="O1443" s="235" t="str">
        <f aca="true">IF(D1443="","",xEURO(OFFSET(C1443,-M1443+1,0),E1443,OFFSET(C1443,-M1443+2,0),OFFSET(C1443,-M1443+2,0),OFFSET(C1443,-M1443+3,0)+AB1443,OFFSET(C1443,-M1443+4,0),0,0))</f>
        <v/>
      </c>
      <c r="P1443" s="175" t="str">
        <f aca="false">IF(D1443="","",(O1443-F1443)*D1443*10)</f>
        <v/>
      </c>
      <c r="Q1443" s="175" t="str">
        <f aca="true">IF(D1443="","",xEURO(OFFSET(C1443,-M1443+1,0),E1443,OFFSET(C1443,-M1443+2,0),OFFSET(C1443,-M1443+2,0),OFFSET(C1443,-M1443+3,0)+AB1443,OFFSET(C1443,-M1443+4,0),0,2)/10*D1443)</f>
        <v/>
      </c>
      <c r="R1443" s="248" t="str">
        <f aca="true">IF(D1443="","",xEURO(OFFSET(C1443,-M1443+1,0),E1443,OFFSET(C1443,-M1443+2,0),OFFSET(C1443,-M1443+2,0),OFFSET(C1443,-M1443+3,0)+AB1443,OFFSET(C1443,-M1443+4,0),0,3)/100*D1443*10000)</f>
        <v/>
      </c>
      <c r="S1443" s="248" t="str">
        <f aca="true">IF(D1443="","",xEURO(OFFSET(C1443,-M1443+1,0),E1443,OFFSET(C1443,-M1443+2,0),OFFSET(C1443,-M1443+2,0),OFFSET(C1443,-M1443+3,0)+AB1443,OFFSET(C1443,-M1443+4,0),0,5)/365.25*D1443*10000)</f>
        <v/>
      </c>
      <c r="U1443" s="175" t="str">
        <f aca="true">IF(I1443="","",xEURO(OFFSET(C1443,-M1443+1,0),J1443,OFFSET(C1443,-M1443+2,0),OFFSET(C1443,-M1443+2,0),OFFSET(C1443,-M1443+3,0)+AC1443,OFFSET(C1443,-M1443+4,0),1,1)*I1443)</f>
        <v/>
      </c>
      <c r="V1443" s="235" t="str">
        <f aca="true">IF(I1443="","",xEURO(OFFSET(C1443,-M1443+1,0),J1443,OFFSET(C1443,-M1443+2,0),OFFSET(C1443,-M1443+2,0),OFFSET(C1443,-M1443+3,0)+AC1443,OFFSET(C1443,-M1443+4,0),1,0))</f>
        <v/>
      </c>
      <c r="W1443" s="175" t="str">
        <f aca="false">IF(I1443="","",(V1443-K1443)*I1443*10)</f>
        <v/>
      </c>
      <c r="X1443" s="175" t="str">
        <f aca="true">IF(I1443="","",xEURO(OFFSET(C1443,-M1443+1,0),J1443,OFFSET(C1443,-M1443+2,0),OFFSET(C1443,-M1443+2,0),OFFSET(C1443,-M1443+3,0)+AC1443,OFFSET(C1443,-M1443+4,0),1,2)/10*I1443)</f>
        <v/>
      </c>
      <c r="Y1443" s="248" t="str">
        <f aca="true">IF(I1443="","",xEURO(OFFSET(C1443,-M1443+1,0),J1443,OFFSET(C1443,-M1443+2,0),OFFSET(C1443,-M1443+2,0),OFFSET(C1443,-M1443+3,0)+AC1443,OFFSET(C1443,-M1443+4,0),1,3)/100*I1443*10000)</f>
        <v/>
      </c>
      <c r="Z1443" s="248" t="str">
        <f aca="true">IF(I1443="","",xEURO(OFFSET(C1443,-M1443+1,0),J1443,OFFSET(C1443,-M1443+2,0),OFFSET(C1443,-M1443+2,0),OFFSET(C1443,-M1443+3,0)+AC1443,OFFSET(C1443,-M1443+4,0),1,5)/365.25*I1443*10000)</f>
        <v/>
      </c>
      <c r="AB1443" s="249" t="str">
        <f aca="true">IF(D1443="","",xCalcSkew(OFFSET(C1443,-M1443,0),E1443-OFFSET(C1443,-M1443+1,0),b)/100)</f>
        <v/>
      </c>
      <c r="AC1443" s="249" t="str">
        <f aca="true">IF(I1443="","",xCalcSkew(OFFSET(C1443,-M1443,0),J1443-OFFSET(C1443,-M1443+1,0),b)/100)</f>
        <v/>
      </c>
      <c r="AE1443" s="0" t="n">
        <f aca="false">D1443*F1443*10000*-1</f>
        <v>-0</v>
      </c>
      <c r="AF1443" s="0" t="n">
        <f aca="false">I1443*K1443*10000*-1</f>
        <v>-0</v>
      </c>
      <c r="AG1443" s="0" t="n">
        <f aca="false">AE1443+AF1443</f>
        <v>-0</v>
      </c>
    </row>
    <row r="1444" customFormat="false" ht="12.75" hidden="false" customHeight="false" outlineLevel="0" collapsed="false">
      <c r="D1444" s="265"/>
      <c r="E1444" s="266"/>
      <c r="F1444" s="266"/>
      <c r="G1444" s="267"/>
      <c r="I1444" s="265"/>
      <c r="J1444" s="266"/>
      <c r="K1444" s="266"/>
      <c r="L1444" s="268"/>
      <c r="M1444" s="247" t="n">
        <f aca="false">M1443+1</f>
        <v>25</v>
      </c>
      <c r="N1444" s="175" t="str">
        <f aca="true">IF(D1444="","",xEURO(OFFSET(C1444,-M1444+1,0),E1444,OFFSET(C1444,-M1444+2,0),OFFSET(C1444,-M1444+2,0),OFFSET(C1444,-M1444+3,0)+AB1444,OFFSET(C1444,-M1444+4,0),0,1)*D1444)</f>
        <v/>
      </c>
      <c r="O1444" s="235" t="str">
        <f aca="true">IF(D1444="","",xEURO(OFFSET(C1444,-M1444+1,0),E1444,OFFSET(C1444,-M1444+2,0),OFFSET(C1444,-M1444+2,0),OFFSET(C1444,-M1444+3,0)+AB1444,OFFSET(C1444,-M1444+4,0),0,0))</f>
        <v/>
      </c>
      <c r="P1444" s="175" t="str">
        <f aca="false">IF(D1444="","",(O1444-F1444)*D1444*10)</f>
        <v/>
      </c>
      <c r="Q1444" s="175" t="str">
        <f aca="true">IF(D1444="","",xEURO(OFFSET(C1444,-M1444+1,0),E1444,OFFSET(C1444,-M1444+2,0),OFFSET(C1444,-M1444+2,0),OFFSET(C1444,-M1444+3,0)+AB1444,OFFSET(C1444,-M1444+4,0),0,2)/10*D1444)</f>
        <v/>
      </c>
      <c r="R1444" s="248" t="str">
        <f aca="true">IF(D1444="","",xEURO(OFFSET(C1444,-M1444+1,0),E1444,OFFSET(C1444,-M1444+2,0),OFFSET(C1444,-M1444+2,0),OFFSET(C1444,-M1444+3,0)+AB1444,OFFSET(C1444,-M1444+4,0),0,3)/100*D1444*10000)</f>
        <v/>
      </c>
      <c r="S1444" s="248" t="str">
        <f aca="true">IF(D1444="","",xEURO(OFFSET(C1444,-M1444+1,0),E1444,OFFSET(C1444,-M1444+2,0),OFFSET(C1444,-M1444+2,0),OFFSET(C1444,-M1444+3,0)+AB1444,OFFSET(C1444,-M1444+4,0),0,5)/365.25*D1444*10000)</f>
        <v/>
      </c>
      <c r="U1444" s="175" t="str">
        <f aca="true">IF(I1444="","",xEURO(OFFSET(C1444,-M1444+1,0),J1444,OFFSET(C1444,-M1444+2,0),OFFSET(C1444,-M1444+2,0),OFFSET(C1444,-M1444+3,0)+AC1444,OFFSET(C1444,-M1444+4,0),1,1)*I1444)</f>
        <v/>
      </c>
      <c r="V1444" s="235" t="str">
        <f aca="true">IF(I1444="","",xEURO(OFFSET(C1444,-M1444+1,0),J1444,OFFSET(C1444,-M1444+2,0),OFFSET(C1444,-M1444+2,0),OFFSET(C1444,-M1444+3,0)+AC1444,OFFSET(C1444,-M1444+4,0),1,0))</f>
        <v/>
      </c>
      <c r="W1444" s="175" t="str">
        <f aca="false">IF(I1444="","",(V1444-K1444)*I1444*10)</f>
        <v/>
      </c>
      <c r="X1444" s="175" t="str">
        <f aca="true">IF(I1444="","",xEURO(OFFSET(C1444,-M1444+1,0),J1444,OFFSET(C1444,-M1444+2,0),OFFSET(C1444,-M1444+2,0),OFFSET(C1444,-M1444+3,0)+AC1444,OFFSET(C1444,-M1444+4,0),1,2)/10*I1444)</f>
        <v/>
      </c>
      <c r="Y1444" s="248" t="str">
        <f aca="true">IF(I1444="","",xEURO(OFFSET(C1444,-M1444+1,0),J1444,OFFSET(C1444,-M1444+2,0),OFFSET(C1444,-M1444+2,0),OFFSET(C1444,-M1444+3,0)+AC1444,OFFSET(C1444,-M1444+4,0),1,3)/100*I1444*10000)</f>
        <v/>
      </c>
      <c r="Z1444" s="248" t="str">
        <f aca="true">IF(I1444="","",xEURO(OFFSET(C1444,-M1444+1,0),J1444,OFFSET(C1444,-M1444+2,0),OFFSET(C1444,-M1444+2,0),OFFSET(C1444,-M1444+3,0)+AC1444,OFFSET(C1444,-M1444+4,0),1,5)/365.25*I1444*10000)</f>
        <v/>
      </c>
      <c r="AB1444" s="249" t="str">
        <f aca="true">IF(D1444="","",xCalcSkew(OFFSET(C1444,-M1444,0),E1444-OFFSET(C1444,-M1444+1,0),b)/100)</f>
        <v/>
      </c>
      <c r="AC1444" s="249" t="str">
        <f aca="true">IF(I1444="","",xCalcSkew(OFFSET(C1444,-M1444,0),J1444-OFFSET(C1444,-M1444+1,0),b)/100)</f>
        <v/>
      </c>
      <c r="AE1444" s="0" t="n">
        <f aca="false">D1444*F1444*10000*-1</f>
        <v>-0</v>
      </c>
      <c r="AF1444" s="0" t="n">
        <f aca="false">I1444*K1444*10000*-1</f>
        <v>-0</v>
      </c>
      <c r="AG1444" s="0" t="n">
        <f aca="false">AE1444+AF1444</f>
        <v>-0</v>
      </c>
    </row>
    <row r="1445" customFormat="false" ht="12.75" hidden="false" customHeight="false" outlineLevel="0" collapsed="false">
      <c r="D1445" s="265"/>
      <c r="E1445" s="266"/>
      <c r="F1445" s="266"/>
      <c r="G1445" s="267"/>
      <c r="I1445" s="265"/>
      <c r="J1445" s="266"/>
      <c r="K1445" s="266"/>
      <c r="L1445" s="268"/>
      <c r="M1445" s="247" t="n">
        <f aca="false">M1444+1</f>
        <v>26</v>
      </c>
      <c r="N1445" s="175" t="str">
        <f aca="true">IF(D1445="","",xEURO(OFFSET(C1445,-M1445+1,0),E1445,OFFSET(C1445,-M1445+2,0),OFFSET(C1445,-M1445+2,0),OFFSET(C1445,-M1445+3,0)+AB1445,OFFSET(C1445,-M1445+4,0),0,1)*D1445)</f>
        <v/>
      </c>
      <c r="O1445" s="235" t="str">
        <f aca="true">IF(D1445="","",xEURO(OFFSET(C1445,-M1445+1,0),E1445,OFFSET(C1445,-M1445+2,0),OFFSET(C1445,-M1445+2,0),OFFSET(C1445,-M1445+3,0)+AB1445,OFFSET(C1445,-M1445+4,0),0,0))</f>
        <v/>
      </c>
      <c r="P1445" s="175" t="str">
        <f aca="false">IF(D1445="","",(O1445-F1445)*D1445*10)</f>
        <v/>
      </c>
      <c r="Q1445" s="175" t="str">
        <f aca="true">IF(D1445="","",xEURO(OFFSET(C1445,-M1445+1,0),E1445,OFFSET(C1445,-M1445+2,0),OFFSET(C1445,-M1445+2,0),OFFSET(C1445,-M1445+3,0)+AB1445,OFFSET(C1445,-M1445+4,0),0,2)/10*D1445)</f>
        <v/>
      </c>
      <c r="R1445" s="248" t="str">
        <f aca="true">IF(D1445="","",xEURO(OFFSET(C1445,-M1445+1,0),E1445,OFFSET(C1445,-M1445+2,0),OFFSET(C1445,-M1445+2,0),OFFSET(C1445,-M1445+3,0)+AB1445,OFFSET(C1445,-M1445+4,0),0,3)/100*D1445*10000)</f>
        <v/>
      </c>
      <c r="S1445" s="248" t="str">
        <f aca="true">IF(D1445="","",xEURO(OFFSET(C1445,-M1445+1,0),E1445,OFFSET(C1445,-M1445+2,0),OFFSET(C1445,-M1445+2,0),OFFSET(C1445,-M1445+3,0)+AB1445,OFFSET(C1445,-M1445+4,0),0,5)/365.25*D1445*10000)</f>
        <v/>
      </c>
      <c r="U1445" s="175" t="str">
        <f aca="true">IF(I1445="","",xEURO(OFFSET(C1445,-M1445+1,0),J1445,OFFSET(C1445,-M1445+2,0),OFFSET(C1445,-M1445+2,0),OFFSET(C1445,-M1445+3,0)+AC1445,OFFSET(C1445,-M1445+4,0),1,1)*I1445)</f>
        <v/>
      </c>
      <c r="V1445" s="235" t="str">
        <f aca="true">IF(I1445="","",xEURO(OFFSET(C1445,-M1445+1,0),J1445,OFFSET(C1445,-M1445+2,0),OFFSET(C1445,-M1445+2,0),OFFSET(C1445,-M1445+3,0)+AC1445,OFFSET(C1445,-M1445+4,0),1,0))</f>
        <v/>
      </c>
      <c r="W1445" s="175" t="str">
        <f aca="false">IF(I1445="","",(V1445-K1445)*I1445*10)</f>
        <v/>
      </c>
      <c r="X1445" s="175" t="str">
        <f aca="true">IF(I1445="","",xEURO(OFFSET(C1445,-M1445+1,0),J1445,OFFSET(C1445,-M1445+2,0),OFFSET(C1445,-M1445+2,0),OFFSET(C1445,-M1445+3,0)+AC1445,OFFSET(C1445,-M1445+4,0),1,2)/10*I1445)</f>
        <v/>
      </c>
      <c r="Y1445" s="248" t="str">
        <f aca="true">IF(I1445="","",xEURO(OFFSET(C1445,-M1445+1,0),J1445,OFFSET(C1445,-M1445+2,0),OFFSET(C1445,-M1445+2,0),OFFSET(C1445,-M1445+3,0)+AC1445,OFFSET(C1445,-M1445+4,0),1,3)/100*I1445*10000)</f>
        <v/>
      </c>
      <c r="Z1445" s="248" t="str">
        <f aca="true">IF(I1445="","",xEURO(OFFSET(C1445,-M1445+1,0),J1445,OFFSET(C1445,-M1445+2,0),OFFSET(C1445,-M1445+2,0),OFFSET(C1445,-M1445+3,0)+AC1445,OFFSET(C1445,-M1445+4,0),1,5)/365.25*I1445*10000)</f>
        <v/>
      </c>
      <c r="AB1445" s="249" t="str">
        <f aca="true">IF(D1445="","",xCalcSkew(OFFSET(C1445,-M1445,0),E1445-OFFSET(C1445,-M1445+1,0),b)/100)</f>
        <v/>
      </c>
      <c r="AC1445" s="249" t="str">
        <f aca="true">IF(I1445="","",xCalcSkew(OFFSET(C1445,-M1445,0),J1445-OFFSET(C1445,-M1445+1,0),b)/100)</f>
        <v/>
      </c>
      <c r="AE1445" s="0" t="n">
        <f aca="false">D1445*F1445*10000*-1</f>
        <v>-0</v>
      </c>
      <c r="AF1445" s="0" t="n">
        <f aca="false">I1445*K1445*10000*-1</f>
        <v>-0</v>
      </c>
      <c r="AG1445" s="0" t="n">
        <f aca="false">AE1445+AF1445</f>
        <v>-0</v>
      </c>
    </row>
    <row r="1446" customFormat="false" ht="12.75" hidden="false" customHeight="false" outlineLevel="0" collapsed="false">
      <c r="D1446" s="265"/>
      <c r="E1446" s="266"/>
      <c r="F1446" s="266"/>
      <c r="G1446" s="267"/>
      <c r="I1446" s="265"/>
      <c r="J1446" s="266"/>
      <c r="K1446" s="266"/>
      <c r="L1446" s="268"/>
      <c r="M1446" s="247" t="n">
        <f aca="false">M1445+1</f>
        <v>27</v>
      </c>
      <c r="N1446" s="175" t="str">
        <f aca="true">IF(D1446="","",xEURO(OFFSET(C1446,-M1446+1,0),E1446,OFFSET(C1446,-M1446+2,0),OFFSET(C1446,-M1446+2,0),OFFSET(C1446,-M1446+3,0)+AB1446,OFFSET(C1446,-M1446+4,0),0,1)*D1446)</f>
        <v/>
      </c>
      <c r="O1446" s="235" t="str">
        <f aca="true">IF(D1446="","",xEURO(OFFSET(C1446,-M1446+1,0),E1446,OFFSET(C1446,-M1446+2,0),OFFSET(C1446,-M1446+2,0),OFFSET(C1446,-M1446+3,0)+AB1446,OFFSET(C1446,-M1446+4,0),0,0))</f>
        <v/>
      </c>
      <c r="P1446" s="175" t="str">
        <f aca="false">IF(D1446="","",(O1446-F1446)*D1446*10)</f>
        <v/>
      </c>
      <c r="Q1446" s="175" t="str">
        <f aca="true">IF(D1446="","",xEURO(OFFSET(C1446,-M1446+1,0),E1446,OFFSET(C1446,-M1446+2,0),OFFSET(C1446,-M1446+2,0),OFFSET(C1446,-M1446+3,0)+AB1446,OFFSET(C1446,-M1446+4,0),0,2)/10*D1446)</f>
        <v/>
      </c>
      <c r="R1446" s="248" t="str">
        <f aca="true">IF(D1446="","",xEURO(OFFSET(C1446,-M1446+1,0),E1446,OFFSET(C1446,-M1446+2,0),OFFSET(C1446,-M1446+2,0),OFFSET(C1446,-M1446+3,0)+AB1446,OFFSET(C1446,-M1446+4,0),0,3)/100*D1446*10000)</f>
        <v/>
      </c>
      <c r="S1446" s="248" t="str">
        <f aca="true">IF(D1446="","",xEURO(OFFSET(C1446,-M1446+1,0),E1446,OFFSET(C1446,-M1446+2,0),OFFSET(C1446,-M1446+2,0),OFFSET(C1446,-M1446+3,0)+AB1446,OFFSET(C1446,-M1446+4,0),0,5)/365.25*D1446*10000)</f>
        <v/>
      </c>
      <c r="U1446" s="175" t="str">
        <f aca="true">IF(I1446="","",xEURO(OFFSET(C1446,-M1446+1,0),J1446,OFFSET(C1446,-M1446+2,0),OFFSET(C1446,-M1446+2,0),OFFSET(C1446,-M1446+3,0)+AC1446,OFFSET(C1446,-M1446+4,0),1,1)*I1446)</f>
        <v/>
      </c>
      <c r="V1446" s="235" t="str">
        <f aca="true">IF(I1446="","",xEURO(OFFSET(C1446,-M1446+1,0),J1446,OFFSET(C1446,-M1446+2,0),OFFSET(C1446,-M1446+2,0),OFFSET(C1446,-M1446+3,0)+AC1446,OFFSET(C1446,-M1446+4,0),1,0))</f>
        <v/>
      </c>
      <c r="W1446" s="175" t="str">
        <f aca="false">IF(I1446="","",(V1446-K1446)*I1446*10)</f>
        <v/>
      </c>
      <c r="X1446" s="175" t="str">
        <f aca="true">IF(I1446="","",xEURO(OFFSET(C1446,-M1446+1,0),J1446,OFFSET(C1446,-M1446+2,0),OFFSET(C1446,-M1446+2,0),OFFSET(C1446,-M1446+3,0)+AC1446,OFFSET(C1446,-M1446+4,0),1,2)/10*I1446)</f>
        <v/>
      </c>
      <c r="Y1446" s="248" t="str">
        <f aca="true">IF(I1446="","",xEURO(OFFSET(C1446,-M1446+1,0),J1446,OFFSET(C1446,-M1446+2,0),OFFSET(C1446,-M1446+2,0),OFFSET(C1446,-M1446+3,0)+AC1446,OFFSET(C1446,-M1446+4,0),1,3)/100*I1446*10000)</f>
        <v/>
      </c>
      <c r="Z1446" s="248" t="str">
        <f aca="true">IF(I1446="","",xEURO(OFFSET(C1446,-M1446+1,0),J1446,OFFSET(C1446,-M1446+2,0),OFFSET(C1446,-M1446+2,0),OFFSET(C1446,-M1446+3,0)+AC1446,OFFSET(C1446,-M1446+4,0),1,5)/365.25*I1446*10000)</f>
        <v/>
      </c>
      <c r="AB1446" s="249" t="str">
        <f aca="true">IF(D1446="","",xCalcSkew(OFFSET(C1446,-M1446,0),E1446-OFFSET(C1446,-M1446+1,0),b)/100)</f>
        <v/>
      </c>
      <c r="AC1446" s="249" t="str">
        <f aca="true">IF(I1446="","",xCalcSkew(OFFSET(C1446,-M1446,0),J1446-OFFSET(C1446,-M1446+1,0),b)/100)</f>
        <v/>
      </c>
      <c r="AE1446" s="0" t="n">
        <f aca="false">D1446*F1446*10000*-1</f>
        <v>-0</v>
      </c>
      <c r="AF1446" s="0" t="n">
        <f aca="false">I1446*K1446*10000*-1</f>
        <v>-0</v>
      </c>
      <c r="AG1446" s="0" t="n">
        <f aca="false">AE1446+AF1446</f>
        <v>-0</v>
      </c>
    </row>
    <row r="1447" customFormat="false" ht="12.75" hidden="false" customHeight="false" outlineLevel="0" collapsed="false">
      <c r="D1447" s="265"/>
      <c r="E1447" s="266"/>
      <c r="F1447" s="266"/>
      <c r="G1447" s="267"/>
      <c r="I1447" s="265"/>
      <c r="J1447" s="266"/>
      <c r="K1447" s="266"/>
      <c r="L1447" s="268"/>
      <c r="M1447" s="247" t="n">
        <f aca="false">M1446+1</f>
        <v>28</v>
      </c>
      <c r="N1447" s="175" t="str">
        <f aca="true">IF(D1447="","",xEURO(OFFSET(C1447,-M1447+1,0),E1447,OFFSET(C1447,-M1447+2,0),OFFSET(C1447,-M1447+2,0),OFFSET(C1447,-M1447+3,0)+AB1447,OFFSET(C1447,-M1447+4,0),0,1)*D1447)</f>
        <v/>
      </c>
      <c r="O1447" s="235" t="str">
        <f aca="true">IF(D1447="","",xEURO(OFFSET(C1447,-M1447+1,0),E1447,OFFSET(C1447,-M1447+2,0),OFFSET(C1447,-M1447+2,0),OFFSET(C1447,-M1447+3,0)+AB1447,OFFSET(C1447,-M1447+4,0),0,0))</f>
        <v/>
      </c>
      <c r="P1447" s="175" t="str">
        <f aca="false">IF(D1447="","",(O1447-F1447)*D1447*10)</f>
        <v/>
      </c>
      <c r="Q1447" s="175" t="str">
        <f aca="true">IF(D1447="","",xEURO(OFFSET(C1447,-M1447+1,0),E1447,OFFSET(C1447,-M1447+2,0),OFFSET(C1447,-M1447+2,0),OFFSET(C1447,-M1447+3,0)+AB1447,OFFSET(C1447,-M1447+4,0),0,2)/10*D1447)</f>
        <v/>
      </c>
      <c r="R1447" s="248" t="str">
        <f aca="true">IF(D1447="","",xEURO(OFFSET(C1447,-M1447+1,0),E1447,OFFSET(C1447,-M1447+2,0),OFFSET(C1447,-M1447+2,0),OFFSET(C1447,-M1447+3,0)+AB1447,OFFSET(C1447,-M1447+4,0),0,3)/100*D1447*10000)</f>
        <v/>
      </c>
      <c r="S1447" s="248" t="str">
        <f aca="true">IF(D1447="","",xEURO(OFFSET(C1447,-M1447+1,0),E1447,OFFSET(C1447,-M1447+2,0),OFFSET(C1447,-M1447+2,0),OFFSET(C1447,-M1447+3,0)+AB1447,OFFSET(C1447,-M1447+4,0),0,5)/365.25*D1447*10000)</f>
        <v/>
      </c>
      <c r="U1447" s="175" t="str">
        <f aca="true">IF(I1447="","",xEURO(OFFSET(C1447,-M1447+1,0),J1447,OFFSET(C1447,-M1447+2,0),OFFSET(C1447,-M1447+2,0),OFFSET(C1447,-M1447+3,0)+AC1447,OFFSET(C1447,-M1447+4,0),1,1)*I1447)</f>
        <v/>
      </c>
      <c r="V1447" s="235" t="str">
        <f aca="true">IF(I1447="","",xEURO(OFFSET(C1447,-M1447+1,0),J1447,OFFSET(C1447,-M1447+2,0),OFFSET(C1447,-M1447+2,0),OFFSET(C1447,-M1447+3,0)+AC1447,OFFSET(C1447,-M1447+4,0),1,0))</f>
        <v/>
      </c>
      <c r="W1447" s="175" t="str">
        <f aca="false">IF(I1447="","",(V1447-K1447)*I1447*10)</f>
        <v/>
      </c>
      <c r="X1447" s="175" t="str">
        <f aca="true">IF(I1447="","",xEURO(OFFSET(C1447,-M1447+1,0),J1447,OFFSET(C1447,-M1447+2,0),OFFSET(C1447,-M1447+2,0),OFFSET(C1447,-M1447+3,0)+AC1447,OFFSET(C1447,-M1447+4,0),1,2)/10*I1447)</f>
        <v/>
      </c>
      <c r="Y1447" s="248" t="str">
        <f aca="true">IF(I1447="","",xEURO(OFFSET(C1447,-M1447+1,0),J1447,OFFSET(C1447,-M1447+2,0),OFFSET(C1447,-M1447+2,0),OFFSET(C1447,-M1447+3,0)+AC1447,OFFSET(C1447,-M1447+4,0),1,3)/100*I1447*10000)</f>
        <v/>
      </c>
      <c r="Z1447" s="248" t="str">
        <f aca="true">IF(I1447="","",xEURO(OFFSET(C1447,-M1447+1,0),J1447,OFFSET(C1447,-M1447+2,0),OFFSET(C1447,-M1447+2,0),OFFSET(C1447,-M1447+3,0)+AC1447,OFFSET(C1447,-M1447+4,0),1,5)/365.25*I1447*10000)</f>
        <v/>
      </c>
      <c r="AB1447" s="249" t="str">
        <f aca="true">IF(D1447="","",xCalcSkew(OFFSET(C1447,-M1447,0),E1447-OFFSET(C1447,-M1447+1,0),b)/100)</f>
        <v/>
      </c>
      <c r="AC1447" s="249" t="str">
        <f aca="true">IF(I1447="","",xCalcSkew(OFFSET(C1447,-M1447,0),J1447-OFFSET(C1447,-M1447+1,0),b)/100)</f>
        <v/>
      </c>
      <c r="AE1447" s="0" t="n">
        <f aca="false">D1447*F1447*10000*-1</f>
        <v>-0</v>
      </c>
      <c r="AF1447" s="0" t="n">
        <f aca="false">I1447*K1447*10000*-1</f>
        <v>-0</v>
      </c>
      <c r="AG1447" s="0" t="n">
        <f aca="false">AE1447+AF1447</f>
        <v>-0</v>
      </c>
    </row>
    <row r="1448" customFormat="false" ht="12.75" hidden="false" customHeight="false" outlineLevel="0" collapsed="false">
      <c r="D1448" s="265"/>
      <c r="E1448" s="266"/>
      <c r="F1448" s="266"/>
      <c r="G1448" s="267"/>
      <c r="I1448" s="265"/>
      <c r="J1448" s="266"/>
      <c r="K1448" s="266"/>
      <c r="L1448" s="268"/>
      <c r="M1448" s="247" t="n">
        <f aca="false">M1447+1</f>
        <v>29</v>
      </c>
      <c r="N1448" s="175" t="str">
        <f aca="true">IF(D1448="","",xEURO(OFFSET(C1448,-M1448+1,0),E1448,OFFSET(C1448,-M1448+2,0),OFFSET(C1448,-M1448+2,0),OFFSET(C1448,-M1448+3,0)+AB1448,OFFSET(C1448,-M1448+4,0),0,1)*D1448)</f>
        <v/>
      </c>
      <c r="O1448" s="235" t="str">
        <f aca="true">IF(D1448="","",xEURO(OFFSET(C1448,-M1448+1,0),E1448,OFFSET(C1448,-M1448+2,0),OFFSET(C1448,-M1448+2,0),OFFSET(C1448,-M1448+3,0)+AB1448,OFFSET(C1448,-M1448+4,0),0,0))</f>
        <v/>
      </c>
      <c r="P1448" s="175" t="str">
        <f aca="false">IF(D1448="","",(O1448-F1448)*D1448*10)</f>
        <v/>
      </c>
      <c r="Q1448" s="175" t="str">
        <f aca="true">IF(D1448="","",xEURO(OFFSET(C1448,-M1448+1,0),E1448,OFFSET(C1448,-M1448+2,0),OFFSET(C1448,-M1448+2,0),OFFSET(C1448,-M1448+3,0)+AB1448,OFFSET(C1448,-M1448+4,0),0,2)/10*D1448)</f>
        <v/>
      </c>
      <c r="R1448" s="248" t="str">
        <f aca="true">IF(D1448="","",xEURO(OFFSET(C1448,-M1448+1,0),E1448,OFFSET(C1448,-M1448+2,0),OFFSET(C1448,-M1448+2,0),OFFSET(C1448,-M1448+3,0)+AB1448,OFFSET(C1448,-M1448+4,0),0,3)/100*D1448*10000)</f>
        <v/>
      </c>
      <c r="S1448" s="248" t="str">
        <f aca="true">IF(D1448="","",xEURO(OFFSET(C1448,-M1448+1,0),E1448,OFFSET(C1448,-M1448+2,0),OFFSET(C1448,-M1448+2,0),OFFSET(C1448,-M1448+3,0)+AB1448,OFFSET(C1448,-M1448+4,0),0,5)/365.25*D1448*10000)</f>
        <v/>
      </c>
      <c r="U1448" s="175" t="str">
        <f aca="true">IF(I1448="","",xEURO(OFFSET(C1448,-M1448+1,0),J1448,OFFSET(C1448,-M1448+2,0),OFFSET(C1448,-M1448+2,0),OFFSET(C1448,-M1448+3,0)+AC1448,OFFSET(C1448,-M1448+4,0),1,1)*I1448)</f>
        <v/>
      </c>
      <c r="V1448" s="235" t="str">
        <f aca="true">IF(I1448="","",xEURO(OFFSET(C1448,-M1448+1,0),J1448,OFFSET(C1448,-M1448+2,0),OFFSET(C1448,-M1448+2,0),OFFSET(C1448,-M1448+3,0)+AC1448,OFFSET(C1448,-M1448+4,0),1,0))</f>
        <v/>
      </c>
      <c r="W1448" s="175" t="str">
        <f aca="false">IF(I1448="","",(V1448-K1448)*I1448*10)</f>
        <v/>
      </c>
      <c r="X1448" s="175" t="str">
        <f aca="true">IF(I1448="","",xEURO(OFFSET(C1448,-M1448+1,0),J1448,OFFSET(C1448,-M1448+2,0),OFFSET(C1448,-M1448+2,0),OFFSET(C1448,-M1448+3,0)+AC1448,OFFSET(C1448,-M1448+4,0),1,2)/10*I1448)</f>
        <v/>
      </c>
      <c r="Y1448" s="248" t="str">
        <f aca="true">IF(I1448="","",xEURO(OFFSET(C1448,-M1448+1,0),J1448,OFFSET(C1448,-M1448+2,0),OFFSET(C1448,-M1448+2,0),OFFSET(C1448,-M1448+3,0)+AC1448,OFFSET(C1448,-M1448+4,0),1,3)/100*I1448*10000)</f>
        <v/>
      </c>
      <c r="Z1448" s="248" t="str">
        <f aca="true">IF(I1448="","",xEURO(OFFSET(C1448,-M1448+1,0),J1448,OFFSET(C1448,-M1448+2,0),OFFSET(C1448,-M1448+2,0),OFFSET(C1448,-M1448+3,0)+AC1448,OFFSET(C1448,-M1448+4,0),1,5)/365.25*I1448*10000)</f>
        <v/>
      </c>
      <c r="AB1448" s="249" t="str">
        <f aca="true">IF(D1448="","",xCalcSkew(OFFSET(C1448,-M1448,0),E1448-OFFSET(C1448,-M1448+1,0),b)/100)</f>
        <v/>
      </c>
      <c r="AC1448" s="249" t="str">
        <f aca="true">IF(I1448="","",xCalcSkew(OFFSET(C1448,-M1448,0),J1448-OFFSET(C1448,-M1448+1,0),b)/100)</f>
        <v/>
      </c>
      <c r="AE1448" s="0" t="n">
        <f aca="false">D1448*F1448*10000*-1</f>
        <v>-0</v>
      </c>
      <c r="AF1448" s="0" t="n">
        <f aca="false">I1448*K1448*10000*-1</f>
        <v>-0</v>
      </c>
      <c r="AG1448" s="0" t="n">
        <f aca="false">AE1448+AF1448</f>
        <v>-0</v>
      </c>
    </row>
    <row r="1449" customFormat="false" ht="12.75" hidden="false" customHeight="false" outlineLevel="0" collapsed="false">
      <c r="D1449" s="265"/>
      <c r="E1449" s="266"/>
      <c r="F1449" s="266"/>
      <c r="G1449" s="267"/>
      <c r="I1449" s="265"/>
      <c r="J1449" s="266"/>
      <c r="K1449" s="266"/>
      <c r="L1449" s="268"/>
      <c r="M1449" s="247" t="n">
        <f aca="false">M1448+1</f>
        <v>30</v>
      </c>
      <c r="N1449" s="175" t="str">
        <f aca="true">IF(D1449="","",xEURO(OFFSET(C1449,-M1449+1,0),E1449,OFFSET(C1449,-M1449+2,0),OFFSET(C1449,-M1449+2,0),OFFSET(C1449,-M1449+3,0)+AB1449,OFFSET(C1449,-M1449+4,0),0,1)*D1449)</f>
        <v/>
      </c>
      <c r="O1449" s="235" t="str">
        <f aca="true">IF(D1449="","",xEURO(OFFSET(C1449,-M1449+1,0),E1449,OFFSET(C1449,-M1449+2,0),OFFSET(C1449,-M1449+2,0),OFFSET(C1449,-M1449+3,0)+AB1449,OFFSET(C1449,-M1449+4,0),0,0))</f>
        <v/>
      </c>
      <c r="P1449" s="175" t="str">
        <f aca="false">IF(D1449="","",(O1449-F1449)*D1449*10)</f>
        <v/>
      </c>
      <c r="Q1449" s="175" t="str">
        <f aca="true">IF(D1449="","",xEURO(OFFSET(C1449,-M1449+1,0),E1449,OFFSET(C1449,-M1449+2,0),OFFSET(C1449,-M1449+2,0),OFFSET(C1449,-M1449+3,0)+AB1449,OFFSET(C1449,-M1449+4,0),0,2)/10*D1449)</f>
        <v/>
      </c>
      <c r="R1449" s="248" t="str">
        <f aca="true">IF(D1449="","",xEURO(OFFSET(C1449,-M1449+1,0),E1449,OFFSET(C1449,-M1449+2,0),OFFSET(C1449,-M1449+2,0),OFFSET(C1449,-M1449+3,0)+AB1449,OFFSET(C1449,-M1449+4,0),0,3)/100*D1449*10000)</f>
        <v/>
      </c>
      <c r="S1449" s="248" t="str">
        <f aca="true">IF(D1449="","",xEURO(OFFSET(C1449,-M1449+1,0),E1449,OFFSET(C1449,-M1449+2,0),OFFSET(C1449,-M1449+2,0),OFFSET(C1449,-M1449+3,0)+AB1449,OFFSET(C1449,-M1449+4,0),0,5)/365.25*D1449*10000)</f>
        <v/>
      </c>
      <c r="U1449" s="175" t="str">
        <f aca="true">IF(I1449="","",xEURO(OFFSET(C1449,-M1449+1,0),J1449,OFFSET(C1449,-M1449+2,0),OFFSET(C1449,-M1449+2,0),OFFSET(C1449,-M1449+3,0)+AC1449,OFFSET(C1449,-M1449+4,0),1,1)*I1449)</f>
        <v/>
      </c>
      <c r="V1449" s="235" t="str">
        <f aca="true">IF(I1449="","",xEURO(OFFSET(C1449,-M1449+1,0),J1449,OFFSET(C1449,-M1449+2,0),OFFSET(C1449,-M1449+2,0),OFFSET(C1449,-M1449+3,0)+AC1449,OFFSET(C1449,-M1449+4,0),1,0))</f>
        <v/>
      </c>
      <c r="W1449" s="175" t="str">
        <f aca="false">IF(I1449="","",(V1449-K1449)*I1449*10)</f>
        <v/>
      </c>
      <c r="X1449" s="175" t="str">
        <f aca="true">IF(I1449="","",xEURO(OFFSET(C1449,-M1449+1,0),J1449,OFFSET(C1449,-M1449+2,0),OFFSET(C1449,-M1449+2,0),OFFSET(C1449,-M1449+3,0)+AC1449,OFFSET(C1449,-M1449+4,0),1,2)/10*I1449)</f>
        <v/>
      </c>
      <c r="Y1449" s="248" t="str">
        <f aca="true">IF(I1449="","",xEURO(OFFSET(C1449,-M1449+1,0),J1449,OFFSET(C1449,-M1449+2,0),OFFSET(C1449,-M1449+2,0),OFFSET(C1449,-M1449+3,0)+AC1449,OFFSET(C1449,-M1449+4,0),1,3)/100*I1449*10000)</f>
        <v/>
      </c>
      <c r="Z1449" s="248" t="str">
        <f aca="true">IF(I1449="","",xEURO(OFFSET(C1449,-M1449+1,0),J1449,OFFSET(C1449,-M1449+2,0),OFFSET(C1449,-M1449+2,0),OFFSET(C1449,-M1449+3,0)+AC1449,OFFSET(C1449,-M1449+4,0),1,5)/365.25*I1449*10000)</f>
        <v/>
      </c>
      <c r="AB1449" s="249" t="str">
        <f aca="true">IF(D1449="","",xCalcSkew(OFFSET(C1449,-M1449,0),E1449-OFFSET(C1449,-M1449+1,0),b)/100)</f>
        <v/>
      </c>
      <c r="AC1449" s="249" t="str">
        <f aca="true">IF(I1449="","",xCalcSkew(OFFSET(C1449,-M1449,0),J1449-OFFSET(C1449,-M1449+1,0),b)/100)</f>
        <v/>
      </c>
      <c r="AE1449" s="0" t="n">
        <f aca="false">D1449*F1449*10000*-1</f>
        <v>-0</v>
      </c>
      <c r="AF1449" s="0" t="n">
        <f aca="false">I1449*K1449*10000*-1</f>
        <v>-0</v>
      </c>
      <c r="AG1449" s="0" t="n">
        <f aca="false">AE1449+AF1449</f>
        <v>-0</v>
      </c>
    </row>
    <row r="1450" customFormat="false" ht="12.75" hidden="false" customHeight="false" outlineLevel="0" collapsed="false">
      <c r="D1450" s="265"/>
      <c r="E1450" s="266"/>
      <c r="F1450" s="266"/>
      <c r="G1450" s="267"/>
      <c r="I1450" s="265"/>
      <c r="J1450" s="266"/>
      <c r="K1450" s="266"/>
      <c r="L1450" s="268"/>
      <c r="M1450" s="247" t="n">
        <f aca="false">M1449+1</f>
        <v>31</v>
      </c>
      <c r="N1450" s="175" t="str">
        <f aca="true">IF(D1450="","",xEURO(OFFSET(C1450,-M1450+1,0),E1450,OFFSET(C1450,-M1450+2,0),OFFSET(C1450,-M1450+2,0),OFFSET(C1450,-M1450+3,0)+AB1450,OFFSET(C1450,-M1450+4,0),0,1)*D1450)</f>
        <v/>
      </c>
      <c r="O1450" s="235" t="str">
        <f aca="true">IF(D1450="","",xEURO(OFFSET(C1450,-M1450+1,0),E1450,OFFSET(C1450,-M1450+2,0),OFFSET(C1450,-M1450+2,0),OFFSET(C1450,-M1450+3,0)+AB1450,OFFSET(C1450,-M1450+4,0),0,0))</f>
        <v/>
      </c>
      <c r="P1450" s="175" t="str">
        <f aca="false">IF(D1450="","",(O1450-F1450)*D1450*10)</f>
        <v/>
      </c>
      <c r="Q1450" s="175" t="str">
        <f aca="true">IF(D1450="","",xEURO(OFFSET(C1450,-M1450+1,0),E1450,OFFSET(C1450,-M1450+2,0),OFFSET(C1450,-M1450+2,0),OFFSET(C1450,-M1450+3,0)+AB1450,OFFSET(C1450,-M1450+4,0),0,2)/10*D1450)</f>
        <v/>
      </c>
      <c r="R1450" s="248" t="str">
        <f aca="true">IF(D1450="","",xEURO(OFFSET(C1450,-M1450+1,0),E1450,OFFSET(C1450,-M1450+2,0),OFFSET(C1450,-M1450+2,0),OFFSET(C1450,-M1450+3,0)+AB1450,OFFSET(C1450,-M1450+4,0),0,3)/100*D1450*10000)</f>
        <v/>
      </c>
      <c r="S1450" s="248" t="str">
        <f aca="true">IF(D1450="","",xEURO(OFFSET(C1450,-M1450+1,0),E1450,OFFSET(C1450,-M1450+2,0),OFFSET(C1450,-M1450+2,0),OFFSET(C1450,-M1450+3,0)+AB1450,OFFSET(C1450,-M1450+4,0),0,5)/365.25*D1450*10000)</f>
        <v/>
      </c>
      <c r="U1450" s="175" t="str">
        <f aca="true">IF(I1450="","",xEURO(OFFSET(C1450,-M1450+1,0),J1450,OFFSET(C1450,-M1450+2,0),OFFSET(C1450,-M1450+2,0),OFFSET(C1450,-M1450+3,0)+AC1450,OFFSET(C1450,-M1450+4,0),1,1)*I1450)</f>
        <v/>
      </c>
      <c r="V1450" s="235" t="str">
        <f aca="true">IF(I1450="","",xEURO(OFFSET(C1450,-M1450+1,0),J1450,OFFSET(C1450,-M1450+2,0),OFFSET(C1450,-M1450+2,0),OFFSET(C1450,-M1450+3,0)+AC1450,OFFSET(C1450,-M1450+4,0),1,0))</f>
        <v/>
      </c>
      <c r="W1450" s="175" t="str">
        <f aca="false">IF(I1450="","",(V1450-K1450)*I1450*10)</f>
        <v/>
      </c>
      <c r="X1450" s="175" t="str">
        <f aca="true">IF(I1450="","",xEURO(OFFSET(C1450,-M1450+1,0),J1450,OFFSET(C1450,-M1450+2,0),OFFSET(C1450,-M1450+2,0),OFFSET(C1450,-M1450+3,0)+AC1450,OFFSET(C1450,-M1450+4,0),1,2)/10*I1450)</f>
        <v/>
      </c>
      <c r="Y1450" s="248" t="str">
        <f aca="true">IF(I1450="","",xEURO(OFFSET(C1450,-M1450+1,0),J1450,OFFSET(C1450,-M1450+2,0),OFFSET(C1450,-M1450+2,0),OFFSET(C1450,-M1450+3,0)+AC1450,OFFSET(C1450,-M1450+4,0),1,3)/100*I1450*10000)</f>
        <v/>
      </c>
      <c r="Z1450" s="248" t="str">
        <f aca="true">IF(I1450="","",xEURO(OFFSET(C1450,-M1450+1,0),J1450,OFFSET(C1450,-M1450+2,0),OFFSET(C1450,-M1450+2,0),OFFSET(C1450,-M1450+3,0)+AC1450,OFFSET(C1450,-M1450+4,0),1,5)/365.25*I1450*10000)</f>
        <v/>
      </c>
      <c r="AB1450" s="249" t="str">
        <f aca="true">IF(D1450="","",xCalcSkew(OFFSET(C1450,-M1450,0),E1450-OFFSET(C1450,-M1450+1,0),b)/100)</f>
        <v/>
      </c>
      <c r="AC1450" s="249" t="str">
        <f aca="true">IF(I1450="","",xCalcSkew(OFFSET(C1450,-M1450,0),J1450-OFFSET(C1450,-M1450+1,0),b)/100)</f>
        <v/>
      </c>
      <c r="AE1450" s="0" t="n">
        <f aca="false">D1450*F1450*10000*-1</f>
        <v>-0</v>
      </c>
      <c r="AF1450" s="0" t="n">
        <f aca="false">I1450*K1450*10000*-1</f>
        <v>-0</v>
      </c>
      <c r="AG1450" s="0" t="n">
        <f aca="false">AE1450+AF1450</f>
        <v>-0</v>
      </c>
    </row>
    <row r="1451" customFormat="false" ht="12.75" hidden="false" customHeight="false" outlineLevel="0" collapsed="false">
      <c r="D1451" s="265"/>
      <c r="E1451" s="266"/>
      <c r="F1451" s="266"/>
      <c r="G1451" s="267"/>
      <c r="I1451" s="265"/>
      <c r="J1451" s="266"/>
      <c r="K1451" s="266"/>
      <c r="L1451" s="268"/>
      <c r="M1451" s="247" t="n">
        <f aca="false">M1450+1</f>
        <v>32</v>
      </c>
      <c r="N1451" s="175" t="str">
        <f aca="true">IF(D1451="","",xEURO(OFFSET(C1451,-M1451+1,0),E1451,OFFSET(C1451,-M1451+2,0),OFFSET(C1451,-M1451+2,0),OFFSET(C1451,-M1451+3,0)+AB1451,OFFSET(C1451,-M1451+4,0),0,1)*D1451)</f>
        <v/>
      </c>
      <c r="O1451" s="235" t="str">
        <f aca="true">IF(D1451="","",xEURO(OFFSET(C1451,-M1451+1,0),E1451,OFFSET(C1451,-M1451+2,0),OFFSET(C1451,-M1451+2,0),OFFSET(C1451,-M1451+3,0)+AB1451,OFFSET(C1451,-M1451+4,0),0,0))</f>
        <v/>
      </c>
      <c r="P1451" s="175" t="str">
        <f aca="false">IF(D1451="","",(O1451-F1451)*D1451*10)</f>
        <v/>
      </c>
      <c r="Q1451" s="175" t="str">
        <f aca="true">IF(D1451="","",xEURO(OFFSET(C1451,-M1451+1,0),E1451,OFFSET(C1451,-M1451+2,0),OFFSET(C1451,-M1451+2,0),OFFSET(C1451,-M1451+3,0)+AB1451,OFFSET(C1451,-M1451+4,0),0,2)/10*D1451)</f>
        <v/>
      </c>
      <c r="R1451" s="248" t="str">
        <f aca="true">IF(D1451="","",xEURO(OFFSET(C1451,-M1451+1,0),E1451,OFFSET(C1451,-M1451+2,0),OFFSET(C1451,-M1451+2,0),OFFSET(C1451,-M1451+3,0)+AB1451,OFFSET(C1451,-M1451+4,0),0,3)/100*D1451*10000)</f>
        <v/>
      </c>
      <c r="S1451" s="248" t="str">
        <f aca="true">IF(D1451="","",xEURO(OFFSET(C1451,-M1451+1,0),E1451,OFFSET(C1451,-M1451+2,0),OFFSET(C1451,-M1451+2,0),OFFSET(C1451,-M1451+3,0)+AB1451,OFFSET(C1451,-M1451+4,0),0,5)/365.25*D1451*10000)</f>
        <v/>
      </c>
      <c r="U1451" s="175" t="str">
        <f aca="true">IF(I1451="","",xEURO(OFFSET(C1451,-M1451+1,0),J1451,OFFSET(C1451,-M1451+2,0),OFFSET(C1451,-M1451+2,0),OFFSET(C1451,-M1451+3,0)+AC1451,OFFSET(C1451,-M1451+4,0),1,1)*I1451)</f>
        <v/>
      </c>
      <c r="V1451" s="235" t="str">
        <f aca="true">IF(I1451="","",xEURO(OFFSET(C1451,-M1451+1,0),J1451,OFFSET(C1451,-M1451+2,0),OFFSET(C1451,-M1451+2,0),OFFSET(C1451,-M1451+3,0)+AC1451,OFFSET(C1451,-M1451+4,0),1,0))</f>
        <v/>
      </c>
      <c r="W1451" s="175" t="str">
        <f aca="false">IF(I1451="","",(V1451-K1451)*I1451*10)</f>
        <v/>
      </c>
      <c r="X1451" s="175" t="str">
        <f aca="true">IF(I1451="","",xEURO(OFFSET(C1451,-M1451+1,0),J1451,OFFSET(C1451,-M1451+2,0),OFFSET(C1451,-M1451+2,0),OFFSET(C1451,-M1451+3,0)+AC1451,OFFSET(C1451,-M1451+4,0),1,2)/10*I1451)</f>
        <v/>
      </c>
      <c r="Y1451" s="248" t="str">
        <f aca="true">IF(I1451="","",xEURO(OFFSET(C1451,-M1451+1,0),J1451,OFFSET(C1451,-M1451+2,0),OFFSET(C1451,-M1451+2,0),OFFSET(C1451,-M1451+3,0)+AC1451,OFFSET(C1451,-M1451+4,0),1,3)/100*I1451*10000)</f>
        <v/>
      </c>
      <c r="Z1451" s="248" t="str">
        <f aca="true">IF(I1451="","",xEURO(OFFSET(C1451,-M1451+1,0),J1451,OFFSET(C1451,-M1451+2,0),OFFSET(C1451,-M1451+2,0),OFFSET(C1451,-M1451+3,0)+AC1451,OFFSET(C1451,-M1451+4,0),1,5)/365.25*I1451*10000)</f>
        <v/>
      </c>
      <c r="AB1451" s="249" t="str">
        <f aca="true">IF(D1451="","",xCalcSkew(OFFSET(C1451,-M1451,0),E1451-OFFSET(C1451,-M1451+1,0),b)/100)</f>
        <v/>
      </c>
      <c r="AC1451" s="249" t="str">
        <f aca="true">IF(I1451="","",xCalcSkew(OFFSET(C1451,-M1451,0),J1451-OFFSET(C1451,-M1451+1,0),b)/100)</f>
        <v/>
      </c>
      <c r="AE1451" s="0" t="n">
        <f aca="false">D1451*F1451*10000*-1</f>
        <v>-0</v>
      </c>
      <c r="AF1451" s="0" t="n">
        <f aca="false">I1451*K1451*10000*-1</f>
        <v>-0</v>
      </c>
      <c r="AG1451" s="0" t="n">
        <f aca="false">AE1451+AF1451</f>
        <v>-0</v>
      </c>
    </row>
    <row r="1452" customFormat="false" ht="12.75" hidden="false" customHeight="false" outlineLevel="0" collapsed="false">
      <c r="D1452" s="265"/>
      <c r="E1452" s="266"/>
      <c r="F1452" s="266"/>
      <c r="G1452" s="267"/>
      <c r="I1452" s="265"/>
      <c r="J1452" s="266"/>
      <c r="K1452" s="266"/>
      <c r="L1452" s="268"/>
      <c r="M1452" s="247" t="n">
        <f aca="false">M1451+1</f>
        <v>33</v>
      </c>
      <c r="N1452" s="175" t="str">
        <f aca="true">IF(D1452="","",xEURO(OFFSET(C1452,-M1452+1,0),E1452,OFFSET(C1452,-M1452+2,0),OFFSET(C1452,-M1452+2,0),OFFSET(C1452,-M1452+3,0)+AB1452,OFFSET(C1452,-M1452+4,0),0,1)*D1452)</f>
        <v/>
      </c>
      <c r="O1452" s="235" t="str">
        <f aca="true">IF(D1452="","",xEURO(OFFSET(C1452,-M1452+1,0),E1452,OFFSET(C1452,-M1452+2,0),OFFSET(C1452,-M1452+2,0),OFFSET(C1452,-M1452+3,0)+AB1452,OFFSET(C1452,-M1452+4,0),0,0))</f>
        <v/>
      </c>
      <c r="P1452" s="175" t="str">
        <f aca="false">IF(D1452="","",(O1452-F1452)*D1452*10)</f>
        <v/>
      </c>
      <c r="Q1452" s="175" t="str">
        <f aca="true">IF(D1452="","",xEURO(OFFSET(C1452,-M1452+1,0),E1452,OFFSET(C1452,-M1452+2,0),OFFSET(C1452,-M1452+2,0),OFFSET(C1452,-M1452+3,0)+AB1452,OFFSET(C1452,-M1452+4,0),0,2)/10*D1452)</f>
        <v/>
      </c>
      <c r="R1452" s="248" t="str">
        <f aca="true">IF(D1452="","",xEURO(OFFSET(C1452,-M1452+1,0),E1452,OFFSET(C1452,-M1452+2,0),OFFSET(C1452,-M1452+2,0),OFFSET(C1452,-M1452+3,0)+AB1452,OFFSET(C1452,-M1452+4,0),0,3)/100*D1452*10000)</f>
        <v/>
      </c>
      <c r="S1452" s="248" t="str">
        <f aca="true">IF(D1452="","",xEURO(OFFSET(C1452,-M1452+1,0),E1452,OFFSET(C1452,-M1452+2,0),OFFSET(C1452,-M1452+2,0),OFFSET(C1452,-M1452+3,0)+AB1452,OFFSET(C1452,-M1452+4,0),0,5)/365.25*D1452*10000)</f>
        <v/>
      </c>
      <c r="U1452" s="175" t="str">
        <f aca="true">IF(I1452="","",xEURO(OFFSET(C1452,-M1452+1,0),J1452,OFFSET(C1452,-M1452+2,0),OFFSET(C1452,-M1452+2,0),OFFSET(C1452,-M1452+3,0)+AC1452,OFFSET(C1452,-M1452+4,0),1,1)*I1452)</f>
        <v/>
      </c>
      <c r="V1452" s="235" t="str">
        <f aca="true">IF(I1452="","",xEURO(OFFSET(C1452,-M1452+1,0),J1452,OFFSET(C1452,-M1452+2,0),OFFSET(C1452,-M1452+2,0),OFFSET(C1452,-M1452+3,0)+AC1452,OFFSET(C1452,-M1452+4,0),1,0))</f>
        <v/>
      </c>
      <c r="W1452" s="175" t="str">
        <f aca="false">IF(I1452="","",(V1452-K1452)*I1452*10)</f>
        <v/>
      </c>
      <c r="X1452" s="175" t="str">
        <f aca="true">IF(I1452="","",xEURO(OFFSET(C1452,-M1452+1,0),J1452,OFFSET(C1452,-M1452+2,0),OFFSET(C1452,-M1452+2,0),OFFSET(C1452,-M1452+3,0)+AC1452,OFFSET(C1452,-M1452+4,0),1,2)/10*I1452)</f>
        <v/>
      </c>
      <c r="Y1452" s="248" t="str">
        <f aca="true">IF(I1452="","",xEURO(OFFSET(C1452,-M1452+1,0),J1452,OFFSET(C1452,-M1452+2,0),OFFSET(C1452,-M1452+2,0),OFFSET(C1452,-M1452+3,0)+AC1452,OFFSET(C1452,-M1452+4,0),1,3)/100*I1452*10000)</f>
        <v/>
      </c>
      <c r="Z1452" s="248" t="str">
        <f aca="true">IF(I1452="","",xEURO(OFFSET(C1452,-M1452+1,0),J1452,OFFSET(C1452,-M1452+2,0),OFFSET(C1452,-M1452+2,0),OFFSET(C1452,-M1452+3,0)+AC1452,OFFSET(C1452,-M1452+4,0),1,5)/365.25*I1452*10000)</f>
        <v/>
      </c>
      <c r="AB1452" s="249" t="str">
        <f aca="true">IF(D1452="","",xCalcSkew(OFFSET(C1452,-M1452,0),E1452-OFFSET(C1452,-M1452+1,0),b)/100)</f>
        <v/>
      </c>
      <c r="AC1452" s="249" t="str">
        <f aca="true">IF(I1452="","",xCalcSkew(OFFSET(C1452,-M1452,0),J1452-OFFSET(C1452,-M1452+1,0),b)/100)</f>
        <v/>
      </c>
      <c r="AE1452" s="0" t="n">
        <f aca="false">D1452*F1452*10000*-1</f>
        <v>-0</v>
      </c>
      <c r="AF1452" s="0" t="n">
        <f aca="false">I1452*K1452*10000*-1</f>
        <v>-0</v>
      </c>
      <c r="AG1452" s="0" t="n">
        <f aca="false">AE1452+AF1452</f>
        <v>-0</v>
      </c>
    </row>
    <row r="1453" customFormat="false" ht="12.75" hidden="false" customHeight="false" outlineLevel="0" collapsed="false">
      <c r="D1453" s="265"/>
      <c r="E1453" s="266"/>
      <c r="F1453" s="266"/>
      <c r="G1453" s="267"/>
      <c r="I1453" s="265"/>
      <c r="J1453" s="266"/>
      <c r="K1453" s="266"/>
      <c r="L1453" s="268"/>
      <c r="M1453" s="247" t="n">
        <f aca="false">M1452+1</f>
        <v>34</v>
      </c>
      <c r="N1453" s="175" t="str">
        <f aca="true">IF(D1453="","",xEURO(OFFSET(C1453,-M1453+1,0),E1453,OFFSET(C1453,-M1453+2,0),OFFSET(C1453,-M1453+2,0),OFFSET(C1453,-M1453+3,0)+AB1453,OFFSET(C1453,-M1453+4,0),0,1)*D1453)</f>
        <v/>
      </c>
      <c r="O1453" s="235" t="str">
        <f aca="true">IF(D1453="","",xEURO(OFFSET(C1453,-M1453+1,0),E1453,OFFSET(C1453,-M1453+2,0),OFFSET(C1453,-M1453+2,0),OFFSET(C1453,-M1453+3,0)+AB1453,OFFSET(C1453,-M1453+4,0),0,0))</f>
        <v/>
      </c>
      <c r="P1453" s="175" t="str">
        <f aca="false">IF(D1453="","",(O1453-F1453)*D1453*10)</f>
        <v/>
      </c>
      <c r="Q1453" s="175" t="str">
        <f aca="true">IF(D1453="","",xEURO(OFFSET(C1453,-M1453+1,0),E1453,OFFSET(C1453,-M1453+2,0),OFFSET(C1453,-M1453+2,0),OFFSET(C1453,-M1453+3,0)+AB1453,OFFSET(C1453,-M1453+4,0),0,2)/10*D1453)</f>
        <v/>
      </c>
      <c r="R1453" s="248" t="str">
        <f aca="true">IF(D1453="","",xEURO(OFFSET(C1453,-M1453+1,0),E1453,OFFSET(C1453,-M1453+2,0),OFFSET(C1453,-M1453+2,0),OFFSET(C1453,-M1453+3,0)+AB1453,OFFSET(C1453,-M1453+4,0),0,3)/100*D1453*10000)</f>
        <v/>
      </c>
      <c r="S1453" s="248" t="str">
        <f aca="true">IF(D1453="","",xEURO(OFFSET(C1453,-M1453+1,0),E1453,OFFSET(C1453,-M1453+2,0),OFFSET(C1453,-M1453+2,0),OFFSET(C1453,-M1453+3,0)+AB1453,OFFSET(C1453,-M1453+4,0),0,5)/365.25*D1453*10000)</f>
        <v/>
      </c>
      <c r="U1453" s="175" t="str">
        <f aca="true">IF(I1453="","",xEURO(OFFSET(C1453,-M1453+1,0),J1453,OFFSET(C1453,-M1453+2,0),OFFSET(C1453,-M1453+2,0),OFFSET(C1453,-M1453+3,0)+AC1453,OFFSET(C1453,-M1453+4,0),1,1)*I1453)</f>
        <v/>
      </c>
      <c r="V1453" s="235" t="str">
        <f aca="true">IF(I1453="","",xEURO(OFFSET(C1453,-M1453+1,0),J1453,OFFSET(C1453,-M1453+2,0),OFFSET(C1453,-M1453+2,0),OFFSET(C1453,-M1453+3,0)+AC1453,OFFSET(C1453,-M1453+4,0),1,0))</f>
        <v/>
      </c>
      <c r="W1453" s="175" t="str">
        <f aca="false">IF(I1453="","",(V1453-K1453)*I1453*10)</f>
        <v/>
      </c>
      <c r="X1453" s="175" t="str">
        <f aca="true">IF(I1453="","",xEURO(OFFSET(C1453,-M1453+1,0),J1453,OFFSET(C1453,-M1453+2,0),OFFSET(C1453,-M1453+2,0),OFFSET(C1453,-M1453+3,0)+AC1453,OFFSET(C1453,-M1453+4,0),1,2)/10*I1453)</f>
        <v/>
      </c>
      <c r="Y1453" s="248" t="str">
        <f aca="true">IF(I1453="","",xEURO(OFFSET(C1453,-M1453+1,0),J1453,OFFSET(C1453,-M1453+2,0),OFFSET(C1453,-M1453+2,0),OFFSET(C1453,-M1453+3,0)+AC1453,OFFSET(C1453,-M1453+4,0),1,3)/100*I1453*10000)</f>
        <v/>
      </c>
      <c r="Z1453" s="248" t="str">
        <f aca="true">IF(I1453="","",xEURO(OFFSET(C1453,-M1453+1,0),J1453,OFFSET(C1453,-M1453+2,0),OFFSET(C1453,-M1453+2,0),OFFSET(C1453,-M1453+3,0)+AC1453,OFFSET(C1453,-M1453+4,0),1,5)/365.25*I1453*10000)</f>
        <v/>
      </c>
      <c r="AB1453" s="249" t="str">
        <f aca="true">IF(D1453="","",xCalcSkew(OFFSET(C1453,-M1453,0),E1453-OFFSET(C1453,-M1453+1,0),b)/100)</f>
        <v/>
      </c>
      <c r="AC1453" s="249" t="str">
        <f aca="true">IF(I1453="","",xCalcSkew(OFFSET(C1453,-M1453,0),J1453-OFFSET(C1453,-M1453+1,0),b)/100)</f>
        <v/>
      </c>
      <c r="AE1453" s="0" t="n">
        <f aca="false">D1453*F1453*10000*-1</f>
        <v>-0</v>
      </c>
      <c r="AF1453" s="0" t="n">
        <f aca="false">I1453*K1453*10000*-1</f>
        <v>-0</v>
      </c>
      <c r="AG1453" s="0" t="n">
        <f aca="false">AE1453+AF1453</f>
        <v>-0</v>
      </c>
    </row>
    <row r="1454" customFormat="false" ht="12.75" hidden="false" customHeight="false" outlineLevel="0" collapsed="false">
      <c r="D1454" s="265"/>
      <c r="E1454" s="266"/>
      <c r="F1454" s="266"/>
      <c r="G1454" s="267"/>
      <c r="I1454" s="265"/>
      <c r="J1454" s="266"/>
      <c r="K1454" s="266"/>
      <c r="L1454" s="268"/>
      <c r="M1454" s="247" t="n">
        <f aca="false">M1453+1</f>
        <v>35</v>
      </c>
      <c r="N1454" s="175" t="str">
        <f aca="true">IF(D1454="","",xEURO(OFFSET(C1454,-M1454+1,0),E1454,OFFSET(C1454,-M1454+2,0),OFFSET(C1454,-M1454+2,0),OFFSET(C1454,-M1454+3,0)+AB1454,OFFSET(C1454,-M1454+4,0),0,1)*D1454)</f>
        <v/>
      </c>
      <c r="O1454" s="235" t="str">
        <f aca="true">IF(D1454="","",xEURO(OFFSET(C1454,-M1454+1,0),E1454,OFFSET(C1454,-M1454+2,0),OFFSET(C1454,-M1454+2,0),OFFSET(C1454,-M1454+3,0)+AB1454,OFFSET(C1454,-M1454+4,0),0,0))</f>
        <v/>
      </c>
      <c r="P1454" s="175" t="str">
        <f aca="false">IF(D1454="","",(O1454-F1454)*D1454*10)</f>
        <v/>
      </c>
      <c r="Q1454" s="175" t="str">
        <f aca="true">IF(D1454="","",xEURO(OFFSET(C1454,-M1454+1,0),E1454,OFFSET(C1454,-M1454+2,0),OFFSET(C1454,-M1454+2,0),OFFSET(C1454,-M1454+3,0)+AB1454,OFFSET(C1454,-M1454+4,0),0,2)/10*D1454)</f>
        <v/>
      </c>
      <c r="R1454" s="248" t="str">
        <f aca="true">IF(D1454="","",xEURO(OFFSET(C1454,-M1454+1,0),E1454,OFFSET(C1454,-M1454+2,0),OFFSET(C1454,-M1454+2,0),OFFSET(C1454,-M1454+3,0)+AB1454,OFFSET(C1454,-M1454+4,0),0,3)/100*D1454*10000)</f>
        <v/>
      </c>
      <c r="S1454" s="248" t="str">
        <f aca="true">IF(D1454="","",xEURO(OFFSET(C1454,-M1454+1,0),E1454,OFFSET(C1454,-M1454+2,0),OFFSET(C1454,-M1454+2,0),OFFSET(C1454,-M1454+3,0)+AB1454,OFFSET(C1454,-M1454+4,0),0,5)/365.25*D1454*10000)</f>
        <v/>
      </c>
      <c r="U1454" s="175" t="str">
        <f aca="true">IF(I1454="","",xEURO(OFFSET(C1454,-M1454+1,0),J1454,OFFSET(C1454,-M1454+2,0),OFFSET(C1454,-M1454+2,0),OFFSET(C1454,-M1454+3,0)+AC1454,OFFSET(C1454,-M1454+4,0),1,1)*I1454)</f>
        <v/>
      </c>
      <c r="V1454" s="235" t="str">
        <f aca="true">IF(I1454="","",xEURO(OFFSET(C1454,-M1454+1,0),J1454,OFFSET(C1454,-M1454+2,0),OFFSET(C1454,-M1454+2,0),OFFSET(C1454,-M1454+3,0)+AC1454,OFFSET(C1454,-M1454+4,0),1,0))</f>
        <v/>
      </c>
      <c r="W1454" s="175" t="str">
        <f aca="false">IF(I1454="","",(V1454-K1454)*I1454*10)</f>
        <v/>
      </c>
      <c r="X1454" s="175" t="str">
        <f aca="true">IF(I1454="","",xEURO(OFFSET(C1454,-M1454+1,0),J1454,OFFSET(C1454,-M1454+2,0),OFFSET(C1454,-M1454+2,0),OFFSET(C1454,-M1454+3,0)+AC1454,OFFSET(C1454,-M1454+4,0),1,2)/10*I1454)</f>
        <v/>
      </c>
      <c r="Y1454" s="248" t="str">
        <f aca="true">IF(I1454="","",xEURO(OFFSET(C1454,-M1454+1,0),J1454,OFFSET(C1454,-M1454+2,0),OFFSET(C1454,-M1454+2,0),OFFSET(C1454,-M1454+3,0)+AC1454,OFFSET(C1454,-M1454+4,0),1,3)/100*I1454*10000)</f>
        <v/>
      </c>
      <c r="Z1454" s="248" t="str">
        <f aca="true">IF(I1454="","",xEURO(OFFSET(C1454,-M1454+1,0),J1454,OFFSET(C1454,-M1454+2,0),OFFSET(C1454,-M1454+2,0),OFFSET(C1454,-M1454+3,0)+AC1454,OFFSET(C1454,-M1454+4,0),1,5)/365.25*I1454*10000)</f>
        <v/>
      </c>
      <c r="AB1454" s="249" t="str">
        <f aca="true">IF(D1454="","",xCalcSkew(OFFSET(C1454,-M1454,0),E1454-OFFSET(C1454,-M1454+1,0),b)/100)</f>
        <v/>
      </c>
      <c r="AC1454" s="249" t="str">
        <f aca="true">IF(I1454="","",xCalcSkew(OFFSET(C1454,-M1454,0),J1454-OFFSET(C1454,-M1454+1,0),b)/100)</f>
        <v/>
      </c>
      <c r="AE1454" s="0" t="n">
        <f aca="false">D1454*F1454*10000*-1</f>
        <v>-0</v>
      </c>
      <c r="AF1454" s="0" t="n">
        <f aca="false">I1454*K1454*10000*-1</f>
        <v>-0</v>
      </c>
      <c r="AG1454" s="0" t="n">
        <f aca="false">AE1454+AF1454</f>
        <v>-0</v>
      </c>
    </row>
    <row r="1455" customFormat="false" ht="12.75" hidden="false" customHeight="false" outlineLevel="0" collapsed="false">
      <c r="D1455" s="274" t="n">
        <f aca="true">SUM(INDIRECT(CONCATENATE(ADDRESS(ROW(D1419),COLUMN(D1419)),":",ADDRESS(ROW()-1,COLUMN()))))</f>
        <v>0</v>
      </c>
      <c r="I1455" s="274" t="n">
        <f aca="true">SUM(INDIRECT(CONCATENATE(ADDRESS(ROW(I1419),COLUMN(I1419)),":",ADDRESS(ROW()-1,COLUMN()))))</f>
        <v>0</v>
      </c>
      <c r="J1455" s="170"/>
      <c r="K1455" s="170"/>
      <c r="L1455" s="170"/>
      <c r="N1455" s="274" t="n">
        <f aca="true">SUM(INDIRECT(CONCATENATE(ADDRESS(ROW(N1419),COLUMN(N1419)),":",ADDRESS(ROW()-1,COLUMN()))))</f>
        <v>0</v>
      </c>
      <c r="O1455" s="274" t="n">
        <f aca="true">SUM(INDIRECT(CONCATENATE(ADDRESS(ROW(O1419),COLUMN(O1419)),":",ADDRESS(ROW()-1,COLUMN()))))</f>
        <v>0</v>
      </c>
      <c r="P1455" s="274" t="n">
        <f aca="true">SUM(INDIRECT(CONCATENATE(ADDRESS(ROW(P1419),COLUMN(P1419)),":",ADDRESS(ROW()-1,COLUMN()))))</f>
        <v>0</v>
      </c>
      <c r="Q1455" s="274" t="n">
        <f aca="true">SUM(INDIRECT(CONCATENATE(ADDRESS(ROW(Q1419),COLUMN(Q1419)),":",ADDRESS(ROW()-1,COLUMN()))))</f>
        <v>0</v>
      </c>
      <c r="R1455" s="274" t="n">
        <f aca="true">SUM(INDIRECT(CONCATENATE(ADDRESS(ROW(R1419),COLUMN(R1419)),":",ADDRESS(ROW()-1,COLUMN()))))</f>
        <v>0</v>
      </c>
      <c r="S1455" s="274" t="n">
        <f aca="true">SUM(INDIRECT(CONCATENATE(ADDRESS(ROW(S1419),COLUMN(S1419)),":",ADDRESS(ROW()-1,COLUMN()))))</f>
        <v>0</v>
      </c>
      <c r="T1455" s="175"/>
      <c r="U1455" s="274" t="n">
        <f aca="true">SUM(INDIRECT(CONCATENATE(ADDRESS(ROW(U1419),COLUMN(U1419)),":",ADDRESS(ROW()-1,COLUMN()))))</f>
        <v>0</v>
      </c>
      <c r="V1455" s="274" t="n">
        <f aca="true">SUM(INDIRECT(CONCATENATE(ADDRESS(ROW(V1419),COLUMN(V1419)),":",ADDRESS(ROW()-1,COLUMN()))))</f>
        <v>0</v>
      </c>
      <c r="W1455" s="274" t="n">
        <f aca="true">SUM(INDIRECT(CONCATENATE(ADDRESS(ROW(W1419),COLUMN(W1419)),":",ADDRESS(ROW()-1,COLUMN()))))</f>
        <v>0</v>
      </c>
      <c r="X1455" s="274" t="n">
        <f aca="true">SUM(INDIRECT(CONCATENATE(ADDRESS(ROW(X1419),COLUMN(X1419)),":",ADDRESS(ROW()-1,COLUMN()))))</f>
        <v>0</v>
      </c>
      <c r="Y1455" s="274" t="n">
        <f aca="true">SUM(INDIRECT(CONCATENATE(ADDRESS(ROW(Y1419),COLUMN(Y1419)),":",ADDRESS(ROW()-1,COLUMN()))))</f>
        <v>0</v>
      </c>
      <c r="Z1455" s="274" t="n">
        <f aca="true">SUM(INDIRECT(CONCATENATE(ADDRESS(ROW(Z1419),COLUMN(Z1419)),":",ADDRESS(ROW()-1,COLUMN()))))</f>
        <v>0</v>
      </c>
      <c r="AE1455" s="0" t="n">
        <f aca="false">D1455*F1455*10000*-1</f>
        <v>-0</v>
      </c>
      <c r="AF1455" s="0" t="n">
        <f aca="false">I1455*K1455*10000*-1</f>
        <v>-0</v>
      </c>
      <c r="AG1455" s="0" t="n">
        <f aca="false">AE1455+AF1455</f>
        <v>-0</v>
      </c>
    </row>
    <row r="1456" customFormat="false" ht="12.75" hidden="false" customHeight="false" outlineLevel="0" collapsed="false">
      <c r="AE1456" s="0" t="n">
        <f aca="false">D1456*F1456*10000*-1</f>
        <v>-0</v>
      </c>
      <c r="AF1456" s="0" t="n">
        <f aca="false">I1456*K1456*10000*-1</f>
        <v>-0</v>
      </c>
      <c r="AG1456" s="0" t="n">
        <f aca="false">AE1456+AF1456</f>
        <v>-0</v>
      </c>
    </row>
    <row r="1457" customFormat="false" ht="12.75" hidden="false" customHeight="false" outlineLevel="0" collapsed="false">
      <c r="C1457" s="264" t="n">
        <f aca="false">EOMONTH(C1419,0)+1</f>
        <v>38384</v>
      </c>
      <c r="D1457" s="265"/>
      <c r="E1457" s="266"/>
      <c r="F1457" s="266"/>
      <c r="G1457" s="267"/>
      <c r="I1457" s="265"/>
      <c r="J1457" s="266"/>
      <c r="K1457" s="266"/>
      <c r="L1457" s="268"/>
      <c r="M1457" s="247" t="n">
        <v>0</v>
      </c>
      <c r="N1457" s="175" t="str">
        <f aca="true">IF(D1457="","",xEURO(OFFSET(C1457,-M1457+1,0),E1457,OFFSET(C1457,-M1457+2,0),OFFSET(C1457,-M1457+2,0),OFFSET(C1457,-M1457+3,0)+AB1457,OFFSET(C1457,-M1457+4,0),0,1)*D1457)</f>
        <v/>
      </c>
      <c r="O1457" s="235" t="str">
        <f aca="true">IF(D1457="","",xEURO(OFFSET(C1457,-M1457+1,0),E1457,OFFSET(C1457,-M1457+2,0),OFFSET(C1457,-M1457+2,0),OFFSET(C1457,-M1457+3,0)+AB1457,OFFSET(C1457,-M1457+4,0),0,0))</f>
        <v/>
      </c>
      <c r="P1457" s="175" t="str">
        <f aca="false">IF(D1457="","",(O1457-F1457)*D1457*10)</f>
        <v/>
      </c>
      <c r="Q1457" s="175" t="str">
        <f aca="true">IF(D1457="","",xEURO(OFFSET(C1457,-M1457+1,0),E1457,OFFSET(C1457,-M1457+2,0),OFFSET(C1457,-M1457+2,0),OFFSET(C1457,-M1457+3,0)+AB1457,OFFSET(C1457,-M1457+4,0),0,2)/10*D1457)</f>
        <v/>
      </c>
      <c r="R1457" s="248" t="str">
        <f aca="true">IF(D1457="","",xEURO(OFFSET(C1457,-M1457+1,0),E1457,OFFSET(C1457,-M1457+2,0),OFFSET(C1457,-M1457+2,0),OFFSET(C1457,-M1457+3,0)+AB1457,OFFSET(C1457,-M1457+4,0),0,3)/100*D1457*10000)</f>
        <v/>
      </c>
      <c r="S1457" s="248" t="str">
        <f aca="true">IF(D1457="","",xEURO(OFFSET(C1457,-M1457+1,0),E1457,OFFSET(C1457,-M1457+2,0),OFFSET(C1457,-M1457+2,0),OFFSET(C1457,-M1457+3,0)+AB1457,OFFSET(C1457,-M1457+4,0),0,5)/365.25*D1457*10000)</f>
        <v/>
      </c>
      <c r="U1457" s="175" t="str">
        <f aca="true">IF(I1457="","",xEURO(OFFSET(C1457,-M1457+1,0),J1457,OFFSET(C1457,-M1457+2,0),OFFSET(C1457,-M1457+2,0),OFFSET(C1457,-M1457+3,0)+AC1457,OFFSET(C1457,-M1457+4,0),1,1)*I1457)</f>
        <v/>
      </c>
      <c r="V1457" s="235" t="str">
        <f aca="true">IF(I1457="","",xEURO(OFFSET(C1457,-M1457+1,0),J1457,OFFSET(C1457,-M1457+2,0),OFFSET(C1457,-M1457+2,0),OFFSET(C1457,-M1457+3,0)+AC1457,OFFSET(C1457,-M1457+4,0),1,0))</f>
        <v/>
      </c>
      <c r="W1457" s="175" t="str">
        <f aca="false">IF(I1457="","",(V1457-K1457)*I1457*10)</f>
        <v/>
      </c>
      <c r="X1457" s="175" t="str">
        <f aca="true">IF(I1457="","",xEURO(OFFSET(C1457,-M1457+1,0),J1457,OFFSET(C1457,-M1457+2,0),OFFSET(C1457,-M1457+2,0),OFFSET(C1457,-M1457+3,0)+AC1457,OFFSET(C1457,-M1457+4,0),1,2)/10*I1457)</f>
        <v/>
      </c>
      <c r="Y1457" s="248" t="str">
        <f aca="true">IF(I1457="","",xEURO(OFFSET(C1457,-M1457+1,0),J1457,OFFSET(C1457,-M1457+2,0),OFFSET(C1457,-M1457+2,0),OFFSET(C1457,-M1457+3,0)+AC1457,OFFSET(C1457,-M1457+4,0),1,3)/100*I1457*10000)</f>
        <v/>
      </c>
      <c r="Z1457" s="248" t="str">
        <f aca="true">IF(I1457="","",xEURO(OFFSET(C1457,-M1457+1,0),J1457,OFFSET(C1457,-M1457+2,0),OFFSET(C1457,-M1457+2,0),OFFSET(C1457,-M1457+3,0)+AC1457,OFFSET(C1457,-M1457+4,0),1,5)/365.25*I1457*10000)</f>
        <v/>
      </c>
      <c r="AB1457" s="249" t="str">
        <f aca="true">IF(D1457="","",xCalcSkew(OFFSET(C1457,-M1457,0),E1457-OFFSET(C1457,-M1457+1,0),b)/100)</f>
        <v/>
      </c>
      <c r="AC1457" s="249" t="str">
        <f aca="true">IF(I1457="","",xCalcSkew(OFFSET(C1457,-M1457,0),J1457-OFFSET(C1457,-M1457+1,0),b)/100)</f>
        <v/>
      </c>
      <c r="AE1457" s="0" t="n">
        <f aca="false">D1457*F1457*10000*-1</f>
        <v>-0</v>
      </c>
      <c r="AF1457" s="0" t="n">
        <f aca="false">I1457*K1457*10000*-1</f>
        <v>-0</v>
      </c>
      <c r="AG1457" s="0" t="n">
        <f aca="false">AE1457+AF1457</f>
        <v>-0</v>
      </c>
    </row>
    <row r="1458" customFormat="false" ht="12.75" hidden="false" customHeight="false" outlineLevel="0" collapsed="false">
      <c r="C1458" s="269" t="n">
        <f aca="false">INDEX(Inputs!$1:$65536,MATCH(C1457,Inputs!C:C,0),5)</f>
        <v>3.924</v>
      </c>
      <c r="D1458" s="265"/>
      <c r="E1458" s="266"/>
      <c r="F1458" s="266"/>
      <c r="G1458" s="267"/>
      <c r="I1458" s="265"/>
      <c r="J1458" s="266"/>
      <c r="K1458" s="266"/>
      <c r="L1458" s="268"/>
      <c r="M1458" s="247" t="n">
        <f aca="false">M1457+1</f>
        <v>1</v>
      </c>
      <c r="N1458" s="175" t="str">
        <f aca="true">IF(D1458="","",xEURO(OFFSET(C1458,-M1458+1,0),E1458,OFFSET(C1458,-M1458+2,0),OFFSET(C1458,-M1458+2,0),OFFSET(C1458,-M1458+3,0)+AB1458,OFFSET(C1458,-M1458+4,0),0,1)*D1458)</f>
        <v/>
      </c>
      <c r="O1458" s="235" t="str">
        <f aca="true">IF(D1458="","",xEURO(OFFSET(C1458,-M1458+1,0),E1458,OFFSET(C1458,-M1458+2,0),OFFSET(C1458,-M1458+2,0),OFFSET(C1458,-M1458+3,0)+AB1458,OFFSET(C1458,-M1458+4,0),0,0))</f>
        <v/>
      </c>
      <c r="P1458" s="175" t="str">
        <f aca="false">IF(D1458="","",(O1458-F1458)*D1458*10)</f>
        <v/>
      </c>
      <c r="Q1458" s="175" t="str">
        <f aca="true">IF(D1458="","",xEURO(OFFSET(C1458,-M1458+1,0),E1458,OFFSET(C1458,-M1458+2,0),OFFSET(C1458,-M1458+2,0),OFFSET(C1458,-M1458+3,0)+AB1458,OFFSET(C1458,-M1458+4,0),0,2)/10*D1458)</f>
        <v/>
      </c>
      <c r="R1458" s="248" t="str">
        <f aca="true">IF(D1458="","",xEURO(OFFSET(C1458,-M1458+1,0),E1458,OFFSET(C1458,-M1458+2,0),OFFSET(C1458,-M1458+2,0),OFFSET(C1458,-M1458+3,0)+AB1458,OFFSET(C1458,-M1458+4,0),0,3)/100*D1458*10000)</f>
        <v/>
      </c>
      <c r="S1458" s="248" t="str">
        <f aca="true">IF(D1458="","",xEURO(OFFSET(C1458,-M1458+1,0),E1458,OFFSET(C1458,-M1458+2,0),OFFSET(C1458,-M1458+2,0),OFFSET(C1458,-M1458+3,0)+AB1458,OFFSET(C1458,-M1458+4,0),0,5)/365.25*D1458*10000)</f>
        <v/>
      </c>
      <c r="U1458" s="175" t="str">
        <f aca="true">IF(I1458="","",xEURO(OFFSET(C1458,-M1458+1,0),J1458,OFFSET(C1458,-M1458+2,0),OFFSET(C1458,-M1458+2,0),OFFSET(C1458,-M1458+3,0)+AC1458,OFFSET(C1458,-M1458+4,0),1,1)*I1458)</f>
        <v/>
      </c>
      <c r="V1458" s="235" t="str">
        <f aca="true">IF(I1458="","",xEURO(OFFSET(C1458,-M1458+1,0),J1458,OFFSET(C1458,-M1458+2,0),OFFSET(C1458,-M1458+2,0),OFFSET(C1458,-M1458+3,0)+AC1458,OFFSET(C1458,-M1458+4,0),1,0))</f>
        <v/>
      </c>
      <c r="W1458" s="175" t="str">
        <f aca="false">IF(I1458="","",(V1458-K1458)*I1458*10)</f>
        <v/>
      </c>
      <c r="X1458" s="175" t="str">
        <f aca="true">IF(I1458="","",xEURO(OFFSET(C1458,-M1458+1,0),J1458,OFFSET(C1458,-M1458+2,0),OFFSET(C1458,-M1458+2,0),OFFSET(C1458,-M1458+3,0)+AC1458,OFFSET(C1458,-M1458+4,0),1,2)/10*I1458)</f>
        <v/>
      </c>
      <c r="Y1458" s="248" t="str">
        <f aca="true">IF(I1458="","",xEURO(OFFSET(C1458,-M1458+1,0),J1458,OFFSET(C1458,-M1458+2,0),OFFSET(C1458,-M1458+2,0),OFFSET(C1458,-M1458+3,0)+AC1458,OFFSET(C1458,-M1458+4,0),1,3)/100*I1458*10000)</f>
        <v/>
      </c>
      <c r="Z1458" s="248" t="str">
        <f aca="true">IF(I1458="","",xEURO(OFFSET(C1458,-M1458+1,0),J1458,OFFSET(C1458,-M1458+2,0),OFFSET(C1458,-M1458+2,0),OFFSET(C1458,-M1458+3,0)+AC1458,OFFSET(C1458,-M1458+4,0),1,5)/365.25*I1458*10000)</f>
        <v/>
      </c>
      <c r="AB1458" s="249" t="str">
        <f aca="true">IF(D1458="","",xCalcSkew(OFFSET(C1458,-M1458,0),E1458-OFFSET(C1458,-M1458+1,0),b)/100)</f>
        <v/>
      </c>
      <c r="AC1458" s="249" t="str">
        <f aca="true">IF(I1458="","",xCalcSkew(OFFSET(C1458,-M1458,0),J1458-OFFSET(C1458,-M1458+1,0),b)/100)</f>
        <v/>
      </c>
      <c r="AE1458" s="0" t="n">
        <f aca="false">D1458*F1458*10000*-1</f>
        <v>-0</v>
      </c>
      <c r="AF1458" s="0" t="n">
        <f aca="false">I1458*K1458*10000*-1</f>
        <v>-0</v>
      </c>
      <c r="AG1458" s="0" t="n">
        <f aca="false">AE1458+AF1458</f>
        <v>-0</v>
      </c>
    </row>
    <row r="1459" customFormat="false" ht="12.75" hidden="false" customHeight="false" outlineLevel="0" collapsed="false">
      <c r="C1459" s="249" t="n">
        <f aca="false">INDEX(Inputs!$1:$65536,MATCH(C1457,Inputs!C:C,0),7)</f>
        <v>0.041710107801241</v>
      </c>
      <c r="D1459" s="265"/>
      <c r="E1459" s="266"/>
      <c r="F1459" s="266"/>
      <c r="G1459" s="267"/>
      <c r="I1459" s="265"/>
      <c r="J1459" s="266"/>
      <c r="K1459" s="266"/>
      <c r="L1459" s="268"/>
      <c r="M1459" s="247" t="n">
        <f aca="false">M1458+1</f>
        <v>2</v>
      </c>
      <c r="N1459" s="175" t="str">
        <f aca="true">IF(D1459="","",xEURO(OFFSET(C1459,-M1459+1,0),E1459,OFFSET(C1459,-M1459+2,0),OFFSET(C1459,-M1459+2,0),OFFSET(C1459,-M1459+3,0)+AB1459,OFFSET(C1459,-M1459+4,0),0,1)*D1459)</f>
        <v/>
      </c>
      <c r="O1459" s="235" t="str">
        <f aca="true">IF(D1459="","",xEURO(OFFSET(C1459,-M1459+1,0),E1459,OFFSET(C1459,-M1459+2,0),OFFSET(C1459,-M1459+2,0),OFFSET(C1459,-M1459+3,0)+AB1459,OFFSET(C1459,-M1459+4,0),0,0))</f>
        <v/>
      </c>
      <c r="P1459" s="175" t="str">
        <f aca="false">IF(D1459="","",(O1459-F1459)*D1459*10)</f>
        <v/>
      </c>
      <c r="Q1459" s="175" t="str">
        <f aca="true">IF(D1459="","",xEURO(OFFSET(C1459,-M1459+1,0),E1459,OFFSET(C1459,-M1459+2,0),OFFSET(C1459,-M1459+2,0),OFFSET(C1459,-M1459+3,0)+AB1459,OFFSET(C1459,-M1459+4,0),0,2)/10*D1459)</f>
        <v/>
      </c>
      <c r="R1459" s="248" t="str">
        <f aca="true">IF(D1459="","",xEURO(OFFSET(C1459,-M1459+1,0),E1459,OFFSET(C1459,-M1459+2,0),OFFSET(C1459,-M1459+2,0),OFFSET(C1459,-M1459+3,0)+AB1459,OFFSET(C1459,-M1459+4,0),0,3)/100*D1459*10000)</f>
        <v/>
      </c>
      <c r="S1459" s="248" t="str">
        <f aca="true">IF(D1459="","",xEURO(OFFSET(C1459,-M1459+1,0),E1459,OFFSET(C1459,-M1459+2,0),OFFSET(C1459,-M1459+2,0),OFFSET(C1459,-M1459+3,0)+AB1459,OFFSET(C1459,-M1459+4,0),0,5)/365.25*D1459*10000)</f>
        <v/>
      </c>
      <c r="U1459" s="175" t="str">
        <f aca="true">IF(I1459="","",xEURO(OFFSET(C1459,-M1459+1,0),J1459,OFFSET(C1459,-M1459+2,0),OFFSET(C1459,-M1459+2,0),OFFSET(C1459,-M1459+3,0)+AC1459,OFFSET(C1459,-M1459+4,0),1,1)*I1459)</f>
        <v/>
      </c>
      <c r="V1459" s="235" t="str">
        <f aca="true">IF(I1459="","",xEURO(OFFSET(C1459,-M1459+1,0),J1459,OFFSET(C1459,-M1459+2,0),OFFSET(C1459,-M1459+2,0),OFFSET(C1459,-M1459+3,0)+AC1459,OFFSET(C1459,-M1459+4,0),1,0))</f>
        <v/>
      </c>
      <c r="W1459" s="175" t="str">
        <f aca="false">IF(I1459="","",(V1459-K1459)*I1459*10)</f>
        <v/>
      </c>
      <c r="X1459" s="175" t="str">
        <f aca="true">IF(I1459="","",xEURO(OFFSET(C1459,-M1459+1,0),J1459,OFFSET(C1459,-M1459+2,0),OFFSET(C1459,-M1459+2,0),OFFSET(C1459,-M1459+3,0)+AC1459,OFFSET(C1459,-M1459+4,0),1,2)/10*I1459)</f>
        <v/>
      </c>
      <c r="Y1459" s="248" t="str">
        <f aca="true">IF(I1459="","",xEURO(OFFSET(C1459,-M1459+1,0),J1459,OFFSET(C1459,-M1459+2,0),OFFSET(C1459,-M1459+2,0),OFFSET(C1459,-M1459+3,0)+AC1459,OFFSET(C1459,-M1459+4,0),1,3)/100*I1459*10000)</f>
        <v/>
      </c>
      <c r="Z1459" s="248" t="str">
        <f aca="true">IF(I1459="","",xEURO(OFFSET(C1459,-M1459+1,0),J1459,OFFSET(C1459,-M1459+2,0),OFFSET(C1459,-M1459+2,0),OFFSET(C1459,-M1459+3,0)+AC1459,OFFSET(C1459,-M1459+4,0),1,5)/365.25*I1459*10000)</f>
        <v/>
      </c>
      <c r="AB1459" s="249" t="str">
        <f aca="true">IF(D1459="","",xCalcSkew(OFFSET(C1459,-M1459,0),E1459-OFFSET(C1459,-M1459+1,0),b)/100)</f>
        <v/>
      </c>
      <c r="AC1459" s="249" t="str">
        <f aca="true">IF(I1459="","",xCalcSkew(OFFSET(C1459,-M1459,0),J1459-OFFSET(C1459,-M1459+1,0),b)/100)</f>
        <v/>
      </c>
      <c r="AE1459" s="0" t="n">
        <f aca="false">D1459*F1459*10000*-1</f>
        <v>-0</v>
      </c>
      <c r="AF1459" s="0" t="n">
        <f aca="false">I1459*K1459*10000*-1</f>
        <v>-0</v>
      </c>
      <c r="AG1459" s="0" t="n">
        <f aca="false">AE1459+AF1459</f>
        <v>-0</v>
      </c>
    </row>
    <row r="1460" customFormat="false" ht="12.75" hidden="false" customHeight="false" outlineLevel="0" collapsed="false">
      <c r="C1460" s="270" t="n">
        <f aca="false">INDEX(Inputs!$1:$65536,MATCH(C1457,Inputs!C:C,0),6)</f>
        <v>0.315</v>
      </c>
      <c r="D1460" s="265"/>
      <c r="E1460" s="266"/>
      <c r="F1460" s="266"/>
      <c r="G1460" s="267"/>
      <c r="I1460" s="265"/>
      <c r="J1460" s="266"/>
      <c r="K1460" s="266"/>
      <c r="L1460" s="268"/>
      <c r="M1460" s="247" t="n">
        <f aca="false">M1459+1</f>
        <v>3</v>
      </c>
      <c r="N1460" s="175" t="str">
        <f aca="true">IF(D1460="","",xEURO(OFFSET(C1460,-M1460+1,0),E1460,OFFSET(C1460,-M1460+2,0),OFFSET(C1460,-M1460+2,0),OFFSET(C1460,-M1460+3,0)+AB1460,OFFSET(C1460,-M1460+4,0),0,1)*D1460)</f>
        <v/>
      </c>
      <c r="O1460" s="235" t="str">
        <f aca="true">IF(D1460="","",xEURO(OFFSET(C1460,-M1460+1,0),E1460,OFFSET(C1460,-M1460+2,0),OFFSET(C1460,-M1460+2,0),OFFSET(C1460,-M1460+3,0)+AB1460,OFFSET(C1460,-M1460+4,0),0,0))</f>
        <v/>
      </c>
      <c r="P1460" s="175" t="str">
        <f aca="false">IF(D1460="","",(O1460-F1460)*D1460*10)</f>
        <v/>
      </c>
      <c r="Q1460" s="175" t="str">
        <f aca="true">IF(D1460="","",xEURO(OFFSET(C1460,-M1460+1,0),E1460,OFFSET(C1460,-M1460+2,0),OFFSET(C1460,-M1460+2,0),OFFSET(C1460,-M1460+3,0)+AB1460,OFFSET(C1460,-M1460+4,0),0,2)/10*D1460)</f>
        <v/>
      </c>
      <c r="R1460" s="248" t="str">
        <f aca="true">IF(D1460="","",xEURO(OFFSET(C1460,-M1460+1,0),E1460,OFFSET(C1460,-M1460+2,0),OFFSET(C1460,-M1460+2,0),OFFSET(C1460,-M1460+3,0)+AB1460,OFFSET(C1460,-M1460+4,0),0,3)/100*D1460*10000)</f>
        <v/>
      </c>
      <c r="S1460" s="248" t="str">
        <f aca="true">IF(D1460="","",xEURO(OFFSET(C1460,-M1460+1,0),E1460,OFFSET(C1460,-M1460+2,0),OFFSET(C1460,-M1460+2,0),OFFSET(C1460,-M1460+3,0)+AB1460,OFFSET(C1460,-M1460+4,0),0,5)/365.25*D1460*10000)</f>
        <v/>
      </c>
      <c r="U1460" s="175" t="str">
        <f aca="true">IF(I1460="","",xEURO(OFFSET(C1460,-M1460+1,0),J1460,OFFSET(C1460,-M1460+2,0),OFFSET(C1460,-M1460+2,0),OFFSET(C1460,-M1460+3,0)+AC1460,OFFSET(C1460,-M1460+4,0),1,1)*I1460)</f>
        <v/>
      </c>
      <c r="V1460" s="235" t="str">
        <f aca="true">IF(I1460="","",xEURO(OFFSET(C1460,-M1460+1,0),J1460,OFFSET(C1460,-M1460+2,0),OFFSET(C1460,-M1460+2,0),OFFSET(C1460,-M1460+3,0)+AC1460,OFFSET(C1460,-M1460+4,0),1,0))</f>
        <v/>
      </c>
      <c r="W1460" s="175" t="str">
        <f aca="false">IF(I1460="","",(V1460-K1460)*I1460*10)</f>
        <v/>
      </c>
      <c r="X1460" s="175" t="str">
        <f aca="true">IF(I1460="","",xEURO(OFFSET(C1460,-M1460+1,0),J1460,OFFSET(C1460,-M1460+2,0),OFFSET(C1460,-M1460+2,0),OFFSET(C1460,-M1460+3,0)+AC1460,OFFSET(C1460,-M1460+4,0),1,2)/10*I1460)</f>
        <v/>
      </c>
      <c r="Y1460" s="248" t="str">
        <f aca="true">IF(I1460="","",xEURO(OFFSET(C1460,-M1460+1,0),J1460,OFFSET(C1460,-M1460+2,0),OFFSET(C1460,-M1460+2,0),OFFSET(C1460,-M1460+3,0)+AC1460,OFFSET(C1460,-M1460+4,0),1,3)/100*I1460*10000)</f>
        <v/>
      </c>
      <c r="Z1460" s="248" t="str">
        <f aca="true">IF(I1460="","",xEURO(OFFSET(C1460,-M1460+1,0),J1460,OFFSET(C1460,-M1460+2,0),OFFSET(C1460,-M1460+2,0),OFFSET(C1460,-M1460+3,0)+AC1460,OFFSET(C1460,-M1460+4,0),1,5)/365.25*I1460*10000)</f>
        <v/>
      </c>
      <c r="AB1460" s="249" t="str">
        <f aca="true">IF(D1460="","",xCalcSkew(OFFSET(C1460,-M1460,0),E1460-OFFSET(C1460,-M1460+1,0),b)/100)</f>
        <v/>
      </c>
      <c r="AC1460" s="249" t="str">
        <f aca="true">IF(I1460="","",xCalcSkew(OFFSET(C1460,-M1460,0),J1460-OFFSET(C1460,-M1460+1,0),b)/100)</f>
        <v/>
      </c>
      <c r="AE1460" s="0" t="n">
        <f aca="false">D1460*F1460*10000*-1</f>
        <v>-0</v>
      </c>
      <c r="AF1460" s="0" t="n">
        <f aca="false">I1460*K1460*10000*-1</f>
        <v>-0</v>
      </c>
      <c r="AG1460" s="0" t="n">
        <f aca="false">AE1460+AF1460</f>
        <v>-0</v>
      </c>
    </row>
    <row r="1461" customFormat="false" ht="12.75" hidden="false" customHeight="false" outlineLevel="0" collapsed="false">
      <c r="C1461" s="271" t="n">
        <f aca="false">INDEX(Inputs!$1:$65536,MATCH(C1457,Inputs!C:C,0),9)</f>
        <v>1167</v>
      </c>
      <c r="D1461" s="265"/>
      <c r="E1461" s="266"/>
      <c r="F1461" s="266"/>
      <c r="G1461" s="267"/>
      <c r="I1461" s="265"/>
      <c r="J1461" s="266"/>
      <c r="K1461" s="266"/>
      <c r="L1461" s="268"/>
      <c r="M1461" s="247" t="n">
        <f aca="false">M1460+1</f>
        <v>4</v>
      </c>
      <c r="N1461" s="175" t="str">
        <f aca="true">IF(D1461="","",xEURO(OFFSET(C1461,-M1461+1,0),E1461,OFFSET(C1461,-M1461+2,0),OFFSET(C1461,-M1461+2,0),OFFSET(C1461,-M1461+3,0)+AB1461,OFFSET(C1461,-M1461+4,0),0,1)*D1461)</f>
        <v/>
      </c>
      <c r="O1461" s="235" t="str">
        <f aca="true">IF(D1461="","",xEURO(OFFSET(C1461,-M1461+1,0),E1461,OFFSET(C1461,-M1461+2,0),OFFSET(C1461,-M1461+2,0),OFFSET(C1461,-M1461+3,0)+AB1461,OFFSET(C1461,-M1461+4,0),0,0))</f>
        <v/>
      </c>
      <c r="P1461" s="175" t="str">
        <f aca="false">IF(D1461="","",(O1461-F1461)*D1461*10)</f>
        <v/>
      </c>
      <c r="Q1461" s="175" t="str">
        <f aca="true">IF(D1461="","",xEURO(OFFSET(C1461,-M1461+1,0),E1461,OFFSET(C1461,-M1461+2,0),OFFSET(C1461,-M1461+2,0),OFFSET(C1461,-M1461+3,0)+AB1461,OFFSET(C1461,-M1461+4,0),0,2)/10*D1461)</f>
        <v/>
      </c>
      <c r="R1461" s="248" t="str">
        <f aca="true">IF(D1461="","",xEURO(OFFSET(C1461,-M1461+1,0),E1461,OFFSET(C1461,-M1461+2,0),OFFSET(C1461,-M1461+2,0),OFFSET(C1461,-M1461+3,0)+AB1461,OFFSET(C1461,-M1461+4,0),0,3)/100*D1461*10000)</f>
        <v/>
      </c>
      <c r="S1461" s="248" t="str">
        <f aca="true">IF(D1461="","",xEURO(OFFSET(C1461,-M1461+1,0),E1461,OFFSET(C1461,-M1461+2,0),OFFSET(C1461,-M1461+2,0),OFFSET(C1461,-M1461+3,0)+AB1461,OFFSET(C1461,-M1461+4,0),0,5)/365.25*D1461*10000)</f>
        <v/>
      </c>
      <c r="U1461" s="175" t="str">
        <f aca="true">IF(I1461="","",xEURO(OFFSET(C1461,-M1461+1,0),J1461,OFFSET(C1461,-M1461+2,0),OFFSET(C1461,-M1461+2,0),OFFSET(C1461,-M1461+3,0)+AC1461,OFFSET(C1461,-M1461+4,0),1,1)*I1461)</f>
        <v/>
      </c>
      <c r="V1461" s="235" t="str">
        <f aca="true">IF(I1461="","",xEURO(OFFSET(C1461,-M1461+1,0),J1461,OFFSET(C1461,-M1461+2,0),OFFSET(C1461,-M1461+2,0),OFFSET(C1461,-M1461+3,0)+AC1461,OFFSET(C1461,-M1461+4,0),1,0))</f>
        <v/>
      </c>
      <c r="W1461" s="175" t="str">
        <f aca="false">IF(I1461="","",(V1461-K1461)*I1461*10)</f>
        <v/>
      </c>
      <c r="X1461" s="175" t="str">
        <f aca="true">IF(I1461="","",xEURO(OFFSET(C1461,-M1461+1,0),J1461,OFFSET(C1461,-M1461+2,0),OFFSET(C1461,-M1461+2,0),OFFSET(C1461,-M1461+3,0)+AC1461,OFFSET(C1461,-M1461+4,0),1,2)/10*I1461)</f>
        <v/>
      </c>
      <c r="Y1461" s="248" t="str">
        <f aca="true">IF(I1461="","",xEURO(OFFSET(C1461,-M1461+1,0),J1461,OFFSET(C1461,-M1461+2,0),OFFSET(C1461,-M1461+2,0),OFFSET(C1461,-M1461+3,0)+AC1461,OFFSET(C1461,-M1461+4,0),1,3)/100*I1461*10000)</f>
        <v/>
      </c>
      <c r="Z1461" s="248" t="str">
        <f aca="true">IF(I1461="","",xEURO(OFFSET(C1461,-M1461+1,0),J1461,OFFSET(C1461,-M1461+2,0),OFFSET(C1461,-M1461+2,0),OFFSET(C1461,-M1461+3,0)+AC1461,OFFSET(C1461,-M1461+4,0),1,5)/365.25*I1461*10000)</f>
        <v/>
      </c>
      <c r="AB1461" s="249" t="str">
        <f aca="true">IF(D1461="","",xCalcSkew(OFFSET(C1461,-M1461,0),E1461-OFFSET(C1461,-M1461+1,0),b)/100)</f>
        <v/>
      </c>
      <c r="AC1461" s="249" t="str">
        <f aca="true">IF(I1461="","",xCalcSkew(OFFSET(C1461,-M1461,0),J1461-OFFSET(C1461,-M1461+1,0),b)/100)</f>
        <v/>
      </c>
      <c r="AE1461" s="0" t="n">
        <f aca="false">D1461*F1461*10000*-1</f>
        <v>-0</v>
      </c>
      <c r="AF1461" s="0" t="n">
        <f aca="false">I1461*K1461*10000*-1</f>
        <v>-0</v>
      </c>
      <c r="AG1461" s="0" t="n">
        <f aca="false">AE1461+AF1461</f>
        <v>-0</v>
      </c>
    </row>
    <row r="1462" customFormat="false" ht="12.75" hidden="false" customHeight="false" outlineLevel="0" collapsed="false">
      <c r="C1462" s="272" t="n">
        <f aca="false">D1493+I1493</f>
        <v>0</v>
      </c>
      <c r="D1462" s="265"/>
      <c r="E1462" s="266"/>
      <c r="F1462" s="266"/>
      <c r="G1462" s="267"/>
      <c r="I1462" s="265"/>
      <c r="J1462" s="266"/>
      <c r="K1462" s="266"/>
      <c r="L1462" s="268"/>
      <c r="M1462" s="247" t="n">
        <f aca="false">M1461+1</f>
        <v>5</v>
      </c>
      <c r="N1462" s="175" t="str">
        <f aca="true">IF(D1462="","",xEURO(OFFSET(C1462,-M1462+1,0),E1462,OFFSET(C1462,-M1462+2,0),OFFSET(C1462,-M1462+2,0),OFFSET(C1462,-M1462+3,0)+AB1462,OFFSET(C1462,-M1462+4,0),0,1)*D1462)</f>
        <v/>
      </c>
      <c r="O1462" s="235" t="str">
        <f aca="true">IF(D1462="","",xEURO(OFFSET(C1462,-M1462+1,0),E1462,OFFSET(C1462,-M1462+2,0),OFFSET(C1462,-M1462+2,0),OFFSET(C1462,-M1462+3,0)+AB1462,OFFSET(C1462,-M1462+4,0),0,0))</f>
        <v/>
      </c>
      <c r="P1462" s="175" t="str">
        <f aca="false">IF(D1462="","",(O1462-F1462)*D1462*10)</f>
        <v/>
      </c>
      <c r="Q1462" s="175" t="str">
        <f aca="true">IF(D1462="","",xEURO(OFFSET(C1462,-M1462+1,0),E1462,OFFSET(C1462,-M1462+2,0),OFFSET(C1462,-M1462+2,0),OFFSET(C1462,-M1462+3,0)+AB1462,OFFSET(C1462,-M1462+4,0),0,2)/10*D1462)</f>
        <v/>
      </c>
      <c r="R1462" s="248" t="str">
        <f aca="true">IF(D1462="","",xEURO(OFFSET(C1462,-M1462+1,0),E1462,OFFSET(C1462,-M1462+2,0),OFFSET(C1462,-M1462+2,0),OFFSET(C1462,-M1462+3,0)+AB1462,OFFSET(C1462,-M1462+4,0),0,3)/100*D1462*10000)</f>
        <v/>
      </c>
      <c r="S1462" s="248" t="str">
        <f aca="true">IF(D1462="","",xEURO(OFFSET(C1462,-M1462+1,0),E1462,OFFSET(C1462,-M1462+2,0),OFFSET(C1462,-M1462+2,0),OFFSET(C1462,-M1462+3,0)+AB1462,OFFSET(C1462,-M1462+4,0),0,5)/365.25*D1462*10000)</f>
        <v/>
      </c>
      <c r="U1462" s="175" t="str">
        <f aca="true">IF(I1462="","",xEURO(OFFSET(C1462,-M1462+1,0),J1462,OFFSET(C1462,-M1462+2,0),OFFSET(C1462,-M1462+2,0),OFFSET(C1462,-M1462+3,0)+AC1462,OFFSET(C1462,-M1462+4,0),1,1)*I1462)</f>
        <v/>
      </c>
      <c r="V1462" s="235" t="str">
        <f aca="true">IF(I1462="","",xEURO(OFFSET(C1462,-M1462+1,0),J1462,OFFSET(C1462,-M1462+2,0),OFFSET(C1462,-M1462+2,0),OFFSET(C1462,-M1462+3,0)+AC1462,OFFSET(C1462,-M1462+4,0),1,0))</f>
        <v/>
      </c>
      <c r="W1462" s="175" t="str">
        <f aca="false">IF(I1462="","",(V1462-K1462)*I1462*10)</f>
        <v/>
      </c>
      <c r="X1462" s="175" t="str">
        <f aca="true">IF(I1462="","",xEURO(OFFSET(C1462,-M1462+1,0),J1462,OFFSET(C1462,-M1462+2,0),OFFSET(C1462,-M1462+2,0),OFFSET(C1462,-M1462+3,0)+AC1462,OFFSET(C1462,-M1462+4,0),1,2)/10*I1462)</f>
        <v/>
      </c>
      <c r="Y1462" s="248" t="str">
        <f aca="true">IF(I1462="","",xEURO(OFFSET(C1462,-M1462+1,0),J1462,OFFSET(C1462,-M1462+2,0),OFFSET(C1462,-M1462+2,0),OFFSET(C1462,-M1462+3,0)+AC1462,OFFSET(C1462,-M1462+4,0),1,3)/100*I1462*10000)</f>
        <v/>
      </c>
      <c r="Z1462" s="248" t="str">
        <f aca="true">IF(I1462="","",xEURO(OFFSET(C1462,-M1462+1,0),J1462,OFFSET(C1462,-M1462+2,0),OFFSET(C1462,-M1462+2,0),OFFSET(C1462,-M1462+3,0)+AC1462,OFFSET(C1462,-M1462+4,0),1,5)/365.25*I1462*10000)</f>
        <v/>
      </c>
      <c r="AB1462" s="249" t="str">
        <f aca="true">IF(D1462="","",xCalcSkew(OFFSET(C1462,-M1462,0),E1462-OFFSET(C1462,-M1462+1,0),b)/100)</f>
        <v/>
      </c>
      <c r="AC1462" s="249" t="str">
        <f aca="true">IF(I1462="","",xCalcSkew(OFFSET(C1462,-M1462,0),J1462-OFFSET(C1462,-M1462+1,0),b)/100)</f>
        <v/>
      </c>
      <c r="AE1462" s="0" t="n">
        <f aca="false">D1462*F1462*10000*-1</f>
        <v>-0</v>
      </c>
      <c r="AF1462" s="0" t="n">
        <f aca="false">I1462*K1462*10000*-1</f>
        <v>-0</v>
      </c>
      <c r="AG1462" s="0" t="n">
        <f aca="false">AE1462+AF1462</f>
        <v>-0</v>
      </c>
    </row>
    <row r="1463" customFormat="false" ht="12.75" hidden="false" customHeight="false" outlineLevel="0" collapsed="false">
      <c r="C1463" s="272" t="n">
        <f aca="false">N1493+U1493</f>
        <v>0</v>
      </c>
      <c r="D1463" s="265"/>
      <c r="E1463" s="266"/>
      <c r="F1463" s="266"/>
      <c r="G1463" s="267"/>
      <c r="I1463" s="265"/>
      <c r="J1463" s="266"/>
      <c r="K1463" s="266"/>
      <c r="L1463" s="268"/>
      <c r="M1463" s="247" t="n">
        <f aca="false">M1462+1</f>
        <v>6</v>
      </c>
      <c r="N1463" s="175" t="str">
        <f aca="true">IF(D1463="","",xEURO(OFFSET(C1463,-M1463+1,0),E1463,OFFSET(C1463,-M1463+2,0),OFFSET(C1463,-M1463+2,0),OFFSET(C1463,-M1463+3,0)+AB1463,OFFSET(C1463,-M1463+4,0),0,1)*D1463)</f>
        <v/>
      </c>
      <c r="O1463" s="235" t="str">
        <f aca="true">IF(D1463="","",xEURO(OFFSET(C1463,-M1463+1,0),E1463,OFFSET(C1463,-M1463+2,0),OFFSET(C1463,-M1463+2,0),OFFSET(C1463,-M1463+3,0)+AB1463,OFFSET(C1463,-M1463+4,0),0,0))</f>
        <v/>
      </c>
      <c r="P1463" s="175" t="str">
        <f aca="false">IF(D1463="","",(O1463-F1463)*D1463*10)</f>
        <v/>
      </c>
      <c r="Q1463" s="175" t="str">
        <f aca="true">IF(D1463="","",xEURO(OFFSET(C1463,-M1463+1,0),E1463,OFFSET(C1463,-M1463+2,0),OFFSET(C1463,-M1463+2,0),OFFSET(C1463,-M1463+3,0)+AB1463,OFFSET(C1463,-M1463+4,0),0,2)/10*D1463)</f>
        <v/>
      </c>
      <c r="R1463" s="248" t="str">
        <f aca="true">IF(D1463="","",xEURO(OFFSET(C1463,-M1463+1,0),E1463,OFFSET(C1463,-M1463+2,0),OFFSET(C1463,-M1463+2,0),OFFSET(C1463,-M1463+3,0)+AB1463,OFFSET(C1463,-M1463+4,0),0,3)/100*D1463*10000)</f>
        <v/>
      </c>
      <c r="S1463" s="248" t="str">
        <f aca="true">IF(D1463="","",xEURO(OFFSET(C1463,-M1463+1,0),E1463,OFFSET(C1463,-M1463+2,0),OFFSET(C1463,-M1463+2,0),OFFSET(C1463,-M1463+3,0)+AB1463,OFFSET(C1463,-M1463+4,0),0,5)/365.25*D1463*10000)</f>
        <v/>
      </c>
      <c r="U1463" s="175" t="str">
        <f aca="true">IF(I1463="","",xEURO(OFFSET(C1463,-M1463+1,0),J1463,OFFSET(C1463,-M1463+2,0),OFFSET(C1463,-M1463+2,0),OFFSET(C1463,-M1463+3,0)+AC1463,OFFSET(C1463,-M1463+4,0),1,1)*I1463)</f>
        <v/>
      </c>
      <c r="V1463" s="235" t="str">
        <f aca="true">IF(I1463="","",xEURO(OFFSET(C1463,-M1463+1,0),J1463,OFFSET(C1463,-M1463+2,0),OFFSET(C1463,-M1463+2,0),OFFSET(C1463,-M1463+3,0)+AC1463,OFFSET(C1463,-M1463+4,0),1,0))</f>
        <v/>
      </c>
      <c r="W1463" s="175" t="str">
        <f aca="false">IF(I1463="","",(V1463-K1463)*I1463*10)</f>
        <v/>
      </c>
      <c r="X1463" s="175" t="str">
        <f aca="true">IF(I1463="","",xEURO(OFFSET(C1463,-M1463+1,0),J1463,OFFSET(C1463,-M1463+2,0),OFFSET(C1463,-M1463+2,0),OFFSET(C1463,-M1463+3,0)+AC1463,OFFSET(C1463,-M1463+4,0),1,2)/10*I1463)</f>
        <v/>
      </c>
      <c r="Y1463" s="248" t="str">
        <f aca="true">IF(I1463="","",xEURO(OFFSET(C1463,-M1463+1,0),J1463,OFFSET(C1463,-M1463+2,0),OFFSET(C1463,-M1463+2,0),OFFSET(C1463,-M1463+3,0)+AC1463,OFFSET(C1463,-M1463+4,0),1,3)/100*I1463*10000)</f>
        <v/>
      </c>
      <c r="Z1463" s="248" t="str">
        <f aca="true">IF(I1463="","",xEURO(OFFSET(C1463,-M1463+1,0),J1463,OFFSET(C1463,-M1463+2,0),OFFSET(C1463,-M1463+2,0),OFFSET(C1463,-M1463+3,0)+AC1463,OFFSET(C1463,-M1463+4,0),1,5)/365.25*I1463*10000)</f>
        <v/>
      </c>
      <c r="AB1463" s="249" t="str">
        <f aca="true">IF(D1463="","",xCalcSkew(OFFSET(C1463,-M1463,0),E1463-OFFSET(C1463,-M1463+1,0),b)/100)</f>
        <v/>
      </c>
      <c r="AC1463" s="249" t="str">
        <f aca="true">IF(I1463="","",xCalcSkew(OFFSET(C1463,-M1463,0),J1463-OFFSET(C1463,-M1463+1,0),b)/100)</f>
        <v/>
      </c>
      <c r="AE1463" s="0" t="n">
        <f aca="false">D1463*F1463*10000*-1</f>
        <v>-0</v>
      </c>
      <c r="AF1463" s="0" t="n">
        <f aca="false">I1463*K1463*10000*-1</f>
        <v>-0</v>
      </c>
      <c r="AG1463" s="0" t="n">
        <f aca="false">AE1463+AF1463</f>
        <v>-0</v>
      </c>
    </row>
    <row r="1464" customFormat="false" ht="12.75" hidden="false" customHeight="false" outlineLevel="0" collapsed="false">
      <c r="C1464" s="273" t="n">
        <f aca="false">Q1493+X1493</f>
        <v>0</v>
      </c>
      <c r="D1464" s="265"/>
      <c r="E1464" s="266"/>
      <c r="F1464" s="266"/>
      <c r="G1464" s="267"/>
      <c r="I1464" s="265"/>
      <c r="J1464" s="266"/>
      <c r="K1464" s="266"/>
      <c r="L1464" s="268"/>
      <c r="M1464" s="247" t="n">
        <f aca="false">M1463+1</f>
        <v>7</v>
      </c>
      <c r="N1464" s="175" t="str">
        <f aca="true">IF(D1464="","",xEURO(OFFSET(C1464,-M1464+1,0),E1464,OFFSET(C1464,-M1464+2,0),OFFSET(C1464,-M1464+2,0),OFFSET(C1464,-M1464+3,0)+AB1464,OFFSET(C1464,-M1464+4,0),0,1)*D1464)</f>
        <v/>
      </c>
      <c r="O1464" s="235" t="str">
        <f aca="true">IF(D1464="","",xEURO(OFFSET(C1464,-M1464+1,0),E1464,OFFSET(C1464,-M1464+2,0),OFFSET(C1464,-M1464+2,0),OFFSET(C1464,-M1464+3,0)+AB1464,OFFSET(C1464,-M1464+4,0),0,0))</f>
        <v/>
      </c>
      <c r="P1464" s="175" t="str">
        <f aca="false">IF(D1464="","",(O1464-F1464)*D1464*10)</f>
        <v/>
      </c>
      <c r="Q1464" s="175" t="str">
        <f aca="true">IF(D1464="","",xEURO(OFFSET(C1464,-M1464+1,0),E1464,OFFSET(C1464,-M1464+2,0),OFFSET(C1464,-M1464+2,0),OFFSET(C1464,-M1464+3,0)+AB1464,OFFSET(C1464,-M1464+4,0),0,2)/10*D1464)</f>
        <v/>
      </c>
      <c r="R1464" s="248" t="str">
        <f aca="true">IF(D1464="","",xEURO(OFFSET(C1464,-M1464+1,0),E1464,OFFSET(C1464,-M1464+2,0),OFFSET(C1464,-M1464+2,0),OFFSET(C1464,-M1464+3,0)+AB1464,OFFSET(C1464,-M1464+4,0),0,3)/100*D1464*10000)</f>
        <v/>
      </c>
      <c r="S1464" s="248" t="str">
        <f aca="true">IF(D1464="","",xEURO(OFFSET(C1464,-M1464+1,0),E1464,OFFSET(C1464,-M1464+2,0),OFFSET(C1464,-M1464+2,0),OFFSET(C1464,-M1464+3,0)+AB1464,OFFSET(C1464,-M1464+4,0),0,5)/365.25*D1464*10000)</f>
        <v/>
      </c>
      <c r="U1464" s="175" t="str">
        <f aca="true">IF(I1464="","",xEURO(OFFSET(C1464,-M1464+1,0),J1464,OFFSET(C1464,-M1464+2,0),OFFSET(C1464,-M1464+2,0),OFFSET(C1464,-M1464+3,0)+AC1464,OFFSET(C1464,-M1464+4,0),1,1)*I1464)</f>
        <v/>
      </c>
      <c r="V1464" s="235" t="str">
        <f aca="true">IF(I1464="","",xEURO(OFFSET(C1464,-M1464+1,0),J1464,OFFSET(C1464,-M1464+2,0),OFFSET(C1464,-M1464+2,0),OFFSET(C1464,-M1464+3,0)+AC1464,OFFSET(C1464,-M1464+4,0),1,0))</f>
        <v/>
      </c>
      <c r="W1464" s="175" t="str">
        <f aca="false">IF(I1464="","",(V1464-K1464)*I1464*10)</f>
        <v/>
      </c>
      <c r="X1464" s="175" t="str">
        <f aca="true">IF(I1464="","",xEURO(OFFSET(C1464,-M1464+1,0),J1464,OFFSET(C1464,-M1464+2,0),OFFSET(C1464,-M1464+2,0),OFFSET(C1464,-M1464+3,0)+AC1464,OFFSET(C1464,-M1464+4,0),1,2)/10*I1464)</f>
        <v/>
      </c>
      <c r="Y1464" s="248" t="str">
        <f aca="true">IF(I1464="","",xEURO(OFFSET(C1464,-M1464+1,0),J1464,OFFSET(C1464,-M1464+2,0),OFFSET(C1464,-M1464+2,0),OFFSET(C1464,-M1464+3,0)+AC1464,OFFSET(C1464,-M1464+4,0),1,3)/100*I1464*10000)</f>
        <v/>
      </c>
      <c r="Z1464" s="248" t="str">
        <f aca="true">IF(I1464="","",xEURO(OFFSET(C1464,-M1464+1,0),J1464,OFFSET(C1464,-M1464+2,0),OFFSET(C1464,-M1464+2,0),OFFSET(C1464,-M1464+3,0)+AC1464,OFFSET(C1464,-M1464+4,0),1,5)/365.25*I1464*10000)</f>
        <v/>
      </c>
      <c r="AB1464" s="249" t="str">
        <f aca="true">IF(D1464="","",xCalcSkew(OFFSET(C1464,-M1464,0),E1464-OFFSET(C1464,-M1464+1,0),b)/100)</f>
        <v/>
      </c>
      <c r="AC1464" s="249" t="str">
        <f aca="true">IF(I1464="","",xCalcSkew(OFFSET(C1464,-M1464,0),J1464-OFFSET(C1464,-M1464+1,0),b)/100)</f>
        <v/>
      </c>
      <c r="AE1464" s="0" t="n">
        <f aca="false">D1464*F1464*10000*-1</f>
        <v>-0</v>
      </c>
      <c r="AF1464" s="0" t="n">
        <f aca="false">I1464*K1464*10000*-1</f>
        <v>-0</v>
      </c>
      <c r="AG1464" s="0" t="n">
        <f aca="false">AE1464+AF1464</f>
        <v>-0</v>
      </c>
    </row>
    <row r="1465" customFormat="false" ht="12.75" hidden="false" customHeight="false" outlineLevel="0" collapsed="false">
      <c r="C1465" s="272" t="n">
        <f aca="false">R1493+Y1493</f>
        <v>0</v>
      </c>
      <c r="D1465" s="265"/>
      <c r="E1465" s="266"/>
      <c r="F1465" s="266"/>
      <c r="G1465" s="267"/>
      <c r="I1465" s="265"/>
      <c r="J1465" s="266"/>
      <c r="K1465" s="266"/>
      <c r="L1465" s="268"/>
      <c r="M1465" s="247" t="n">
        <f aca="false">M1464+1</f>
        <v>8</v>
      </c>
      <c r="N1465" s="175" t="str">
        <f aca="true">IF(D1465="","",xEURO(OFFSET(C1465,-M1465+1,0),E1465,OFFSET(C1465,-M1465+2,0),OFFSET(C1465,-M1465+2,0),OFFSET(C1465,-M1465+3,0)+AB1465,OFFSET(C1465,-M1465+4,0),0,1)*D1465)</f>
        <v/>
      </c>
      <c r="O1465" s="235" t="str">
        <f aca="true">IF(D1465="","",xEURO(OFFSET(C1465,-M1465+1,0),E1465,OFFSET(C1465,-M1465+2,0),OFFSET(C1465,-M1465+2,0),OFFSET(C1465,-M1465+3,0)+AB1465,OFFSET(C1465,-M1465+4,0),0,0))</f>
        <v/>
      </c>
      <c r="P1465" s="175" t="str">
        <f aca="false">IF(D1465="","",(O1465-F1465)*D1465*10)</f>
        <v/>
      </c>
      <c r="Q1465" s="175" t="str">
        <f aca="true">IF(D1465="","",xEURO(OFFSET(C1465,-M1465+1,0),E1465,OFFSET(C1465,-M1465+2,0),OFFSET(C1465,-M1465+2,0),OFFSET(C1465,-M1465+3,0)+AB1465,OFFSET(C1465,-M1465+4,0),0,2)/10*D1465)</f>
        <v/>
      </c>
      <c r="R1465" s="248" t="str">
        <f aca="true">IF(D1465="","",xEURO(OFFSET(C1465,-M1465+1,0),E1465,OFFSET(C1465,-M1465+2,0),OFFSET(C1465,-M1465+2,0),OFFSET(C1465,-M1465+3,0)+AB1465,OFFSET(C1465,-M1465+4,0),0,3)/100*D1465*10000)</f>
        <v/>
      </c>
      <c r="S1465" s="248" t="str">
        <f aca="true">IF(D1465="","",xEURO(OFFSET(C1465,-M1465+1,0),E1465,OFFSET(C1465,-M1465+2,0),OFFSET(C1465,-M1465+2,0),OFFSET(C1465,-M1465+3,0)+AB1465,OFFSET(C1465,-M1465+4,0),0,5)/365.25*D1465*10000)</f>
        <v/>
      </c>
      <c r="U1465" s="175" t="str">
        <f aca="true">IF(I1465="","",xEURO(OFFSET(C1465,-M1465+1,0),J1465,OFFSET(C1465,-M1465+2,0),OFFSET(C1465,-M1465+2,0),OFFSET(C1465,-M1465+3,0)+AC1465,OFFSET(C1465,-M1465+4,0),1,1)*I1465)</f>
        <v/>
      </c>
      <c r="V1465" s="235" t="str">
        <f aca="true">IF(I1465="","",xEURO(OFFSET(C1465,-M1465+1,0),J1465,OFFSET(C1465,-M1465+2,0),OFFSET(C1465,-M1465+2,0),OFFSET(C1465,-M1465+3,0)+AC1465,OFFSET(C1465,-M1465+4,0),1,0))</f>
        <v/>
      </c>
      <c r="W1465" s="175" t="str">
        <f aca="false">IF(I1465="","",(V1465-K1465)*I1465*10)</f>
        <v/>
      </c>
      <c r="X1465" s="175" t="str">
        <f aca="true">IF(I1465="","",xEURO(OFFSET(C1465,-M1465+1,0),J1465,OFFSET(C1465,-M1465+2,0),OFFSET(C1465,-M1465+2,0),OFFSET(C1465,-M1465+3,0)+AC1465,OFFSET(C1465,-M1465+4,0),1,2)/10*I1465)</f>
        <v/>
      </c>
      <c r="Y1465" s="248" t="str">
        <f aca="true">IF(I1465="","",xEURO(OFFSET(C1465,-M1465+1,0),J1465,OFFSET(C1465,-M1465+2,0),OFFSET(C1465,-M1465+2,0),OFFSET(C1465,-M1465+3,0)+AC1465,OFFSET(C1465,-M1465+4,0),1,3)/100*I1465*10000)</f>
        <v/>
      </c>
      <c r="Z1465" s="248" t="str">
        <f aca="true">IF(I1465="","",xEURO(OFFSET(C1465,-M1465+1,0),J1465,OFFSET(C1465,-M1465+2,0),OFFSET(C1465,-M1465+2,0),OFFSET(C1465,-M1465+3,0)+AC1465,OFFSET(C1465,-M1465+4,0),1,5)/365.25*I1465*10000)</f>
        <v/>
      </c>
      <c r="AB1465" s="249" t="str">
        <f aca="true">IF(D1465="","",xCalcSkew(OFFSET(C1465,-M1465,0),E1465-OFFSET(C1465,-M1465+1,0),b)/100)</f>
        <v/>
      </c>
      <c r="AC1465" s="249" t="str">
        <f aca="true">IF(I1465="","",xCalcSkew(OFFSET(C1465,-M1465,0),J1465-OFFSET(C1465,-M1465+1,0),b)/100)</f>
        <v/>
      </c>
      <c r="AE1465" s="0" t="n">
        <f aca="false">D1465*F1465*10000*-1</f>
        <v>-0</v>
      </c>
      <c r="AF1465" s="0" t="n">
        <f aca="false">I1465*K1465*10000*-1</f>
        <v>-0</v>
      </c>
      <c r="AG1465" s="0" t="n">
        <f aca="false">AE1465+AF1465</f>
        <v>-0</v>
      </c>
    </row>
    <row r="1466" customFormat="false" ht="12.75" hidden="false" customHeight="false" outlineLevel="0" collapsed="false">
      <c r="C1466" s="272" t="n">
        <f aca="false">S1493+Z1493</f>
        <v>0</v>
      </c>
      <c r="D1466" s="265"/>
      <c r="E1466" s="266"/>
      <c r="F1466" s="266"/>
      <c r="G1466" s="267"/>
      <c r="I1466" s="265"/>
      <c r="J1466" s="266"/>
      <c r="K1466" s="266"/>
      <c r="L1466" s="268"/>
      <c r="M1466" s="247" t="n">
        <f aca="false">M1465+1</f>
        <v>9</v>
      </c>
      <c r="N1466" s="175" t="str">
        <f aca="true">IF(D1466="","",xEURO(OFFSET(C1466,-M1466+1,0),E1466,OFFSET(C1466,-M1466+2,0),OFFSET(C1466,-M1466+2,0),OFFSET(C1466,-M1466+3,0)+AB1466,OFFSET(C1466,-M1466+4,0),0,1)*D1466)</f>
        <v/>
      </c>
      <c r="O1466" s="235" t="str">
        <f aca="true">IF(D1466="","",xEURO(OFFSET(C1466,-M1466+1,0),E1466,OFFSET(C1466,-M1466+2,0),OFFSET(C1466,-M1466+2,0),OFFSET(C1466,-M1466+3,0)+AB1466,OFFSET(C1466,-M1466+4,0),0,0))</f>
        <v/>
      </c>
      <c r="P1466" s="175" t="str">
        <f aca="false">IF(D1466="","",(O1466-F1466)*D1466*10)</f>
        <v/>
      </c>
      <c r="Q1466" s="175" t="str">
        <f aca="true">IF(D1466="","",xEURO(OFFSET(C1466,-M1466+1,0),E1466,OFFSET(C1466,-M1466+2,0),OFFSET(C1466,-M1466+2,0),OFFSET(C1466,-M1466+3,0)+AB1466,OFFSET(C1466,-M1466+4,0),0,2)/10*D1466)</f>
        <v/>
      </c>
      <c r="R1466" s="248" t="str">
        <f aca="true">IF(D1466="","",xEURO(OFFSET(C1466,-M1466+1,0),E1466,OFFSET(C1466,-M1466+2,0),OFFSET(C1466,-M1466+2,0),OFFSET(C1466,-M1466+3,0)+AB1466,OFFSET(C1466,-M1466+4,0),0,3)/100*D1466*10000)</f>
        <v/>
      </c>
      <c r="S1466" s="248" t="str">
        <f aca="true">IF(D1466="","",xEURO(OFFSET(C1466,-M1466+1,0),E1466,OFFSET(C1466,-M1466+2,0),OFFSET(C1466,-M1466+2,0),OFFSET(C1466,-M1466+3,0)+AB1466,OFFSET(C1466,-M1466+4,0),0,5)/365.25*D1466*10000)</f>
        <v/>
      </c>
      <c r="U1466" s="175" t="str">
        <f aca="true">IF(I1466="","",xEURO(OFFSET(C1466,-M1466+1,0),J1466,OFFSET(C1466,-M1466+2,0),OFFSET(C1466,-M1466+2,0),OFFSET(C1466,-M1466+3,0)+AC1466,OFFSET(C1466,-M1466+4,0),1,1)*I1466)</f>
        <v/>
      </c>
      <c r="V1466" s="235" t="str">
        <f aca="true">IF(I1466="","",xEURO(OFFSET(C1466,-M1466+1,0),J1466,OFFSET(C1466,-M1466+2,0),OFFSET(C1466,-M1466+2,0),OFFSET(C1466,-M1466+3,0)+AC1466,OFFSET(C1466,-M1466+4,0),1,0))</f>
        <v/>
      </c>
      <c r="W1466" s="175" t="str">
        <f aca="false">IF(I1466="","",(V1466-K1466)*I1466*10)</f>
        <v/>
      </c>
      <c r="X1466" s="175" t="str">
        <f aca="true">IF(I1466="","",xEURO(OFFSET(C1466,-M1466+1,0),J1466,OFFSET(C1466,-M1466+2,0),OFFSET(C1466,-M1466+2,0),OFFSET(C1466,-M1466+3,0)+AC1466,OFFSET(C1466,-M1466+4,0),1,2)/10*I1466)</f>
        <v/>
      </c>
      <c r="Y1466" s="248" t="str">
        <f aca="true">IF(I1466="","",xEURO(OFFSET(C1466,-M1466+1,0),J1466,OFFSET(C1466,-M1466+2,0),OFFSET(C1466,-M1466+2,0),OFFSET(C1466,-M1466+3,0)+AC1466,OFFSET(C1466,-M1466+4,0),1,3)/100*I1466*10000)</f>
        <v/>
      </c>
      <c r="Z1466" s="248" t="str">
        <f aca="true">IF(I1466="","",xEURO(OFFSET(C1466,-M1466+1,0),J1466,OFFSET(C1466,-M1466+2,0),OFFSET(C1466,-M1466+2,0),OFFSET(C1466,-M1466+3,0)+AC1466,OFFSET(C1466,-M1466+4,0),1,5)/365.25*I1466*10000)</f>
        <v/>
      </c>
      <c r="AB1466" s="249" t="str">
        <f aca="true">IF(D1466="","",xCalcSkew(OFFSET(C1466,-M1466,0),E1466-OFFSET(C1466,-M1466+1,0),b)/100)</f>
        <v/>
      </c>
      <c r="AC1466" s="249" t="str">
        <f aca="true">IF(I1466="","",xCalcSkew(OFFSET(C1466,-M1466,0),J1466-OFFSET(C1466,-M1466+1,0),b)/100)</f>
        <v/>
      </c>
      <c r="AE1466" s="0" t="n">
        <f aca="false">D1466*F1466*10000*-1</f>
        <v>-0</v>
      </c>
      <c r="AF1466" s="0" t="n">
        <f aca="false">I1466*K1466*10000*-1</f>
        <v>-0</v>
      </c>
      <c r="AG1466" s="0" t="n">
        <f aca="false">AE1466+AF1466</f>
        <v>-0</v>
      </c>
    </row>
    <row r="1467" customFormat="false" ht="12.75" hidden="false" customHeight="false" outlineLevel="0" collapsed="false">
      <c r="C1467" s="272" t="n">
        <f aca="false">P1493+W1493</f>
        <v>0</v>
      </c>
      <c r="D1467" s="265"/>
      <c r="E1467" s="266"/>
      <c r="F1467" s="266"/>
      <c r="G1467" s="267"/>
      <c r="I1467" s="265"/>
      <c r="J1467" s="266"/>
      <c r="K1467" s="266"/>
      <c r="L1467" s="268"/>
      <c r="M1467" s="247" t="n">
        <f aca="false">M1466+1</f>
        <v>10</v>
      </c>
      <c r="N1467" s="175" t="str">
        <f aca="true">IF(D1467="","",xEURO(OFFSET(C1467,-M1467+1,0),E1467,OFFSET(C1467,-M1467+2,0),OFFSET(C1467,-M1467+2,0),OFFSET(C1467,-M1467+3,0)+AB1467,OFFSET(C1467,-M1467+4,0),0,1)*D1467)</f>
        <v/>
      </c>
      <c r="O1467" s="235" t="str">
        <f aca="true">IF(D1467="","",xEURO(OFFSET(C1467,-M1467+1,0),E1467,OFFSET(C1467,-M1467+2,0),OFFSET(C1467,-M1467+2,0),OFFSET(C1467,-M1467+3,0)+AB1467,OFFSET(C1467,-M1467+4,0),0,0))</f>
        <v/>
      </c>
      <c r="P1467" s="175" t="str">
        <f aca="false">IF(D1467="","",(O1467-F1467)*D1467*10)</f>
        <v/>
      </c>
      <c r="Q1467" s="175" t="str">
        <f aca="true">IF(D1467="","",xEURO(OFFSET(C1467,-M1467+1,0),E1467,OFFSET(C1467,-M1467+2,0),OFFSET(C1467,-M1467+2,0),OFFSET(C1467,-M1467+3,0)+AB1467,OFFSET(C1467,-M1467+4,0),0,2)/10*D1467)</f>
        <v/>
      </c>
      <c r="R1467" s="248" t="str">
        <f aca="true">IF(D1467="","",xEURO(OFFSET(C1467,-M1467+1,0),E1467,OFFSET(C1467,-M1467+2,0),OFFSET(C1467,-M1467+2,0),OFFSET(C1467,-M1467+3,0)+AB1467,OFFSET(C1467,-M1467+4,0),0,3)/100*D1467*10000)</f>
        <v/>
      </c>
      <c r="S1467" s="248" t="str">
        <f aca="true">IF(D1467="","",xEURO(OFFSET(C1467,-M1467+1,0),E1467,OFFSET(C1467,-M1467+2,0),OFFSET(C1467,-M1467+2,0),OFFSET(C1467,-M1467+3,0)+AB1467,OFFSET(C1467,-M1467+4,0),0,5)/365.25*D1467*10000)</f>
        <v/>
      </c>
      <c r="U1467" s="175" t="str">
        <f aca="true">IF(I1467="","",xEURO(OFFSET(C1467,-M1467+1,0),J1467,OFFSET(C1467,-M1467+2,0),OFFSET(C1467,-M1467+2,0),OFFSET(C1467,-M1467+3,0)+AC1467,OFFSET(C1467,-M1467+4,0),1,1)*I1467)</f>
        <v/>
      </c>
      <c r="V1467" s="235" t="str">
        <f aca="true">IF(I1467="","",xEURO(OFFSET(C1467,-M1467+1,0),J1467,OFFSET(C1467,-M1467+2,0),OFFSET(C1467,-M1467+2,0),OFFSET(C1467,-M1467+3,0)+AC1467,OFFSET(C1467,-M1467+4,0),1,0))</f>
        <v/>
      </c>
      <c r="W1467" s="175" t="str">
        <f aca="false">IF(I1467="","",(V1467-K1467)*I1467*10)</f>
        <v/>
      </c>
      <c r="X1467" s="175" t="str">
        <f aca="true">IF(I1467="","",xEURO(OFFSET(C1467,-M1467+1,0),J1467,OFFSET(C1467,-M1467+2,0),OFFSET(C1467,-M1467+2,0),OFFSET(C1467,-M1467+3,0)+AC1467,OFFSET(C1467,-M1467+4,0),1,2)/10*I1467)</f>
        <v/>
      </c>
      <c r="Y1467" s="248" t="str">
        <f aca="true">IF(I1467="","",xEURO(OFFSET(C1467,-M1467+1,0),J1467,OFFSET(C1467,-M1467+2,0),OFFSET(C1467,-M1467+2,0),OFFSET(C1467,-M1467+3,0)+AC1467,OFFSET(C1467,-M1467+4,0),1,3)/100*I1467*10000)</f>
        <v/>
      </c>
      <c r="Z1467" s="248" t="str">
        <f aca="true">IF(I1467="","",xEURO(OFFSET(C1467,-M1467+1,0),J1467,OFFSET(C1467,-M1467+2,0),OFFSET(C1467,-M1467+2,0),OFFSET(C1467,-M1467+3,0)+AC1467,OFFSET(C1467,-M1467+4,0),1,5)/365.25*I1467*10000)</f>
        <v/>
      </c>
      <c r="AB1467" s="249" t="str">
        <f aca="true">IF(D1467="","",xCalcSkew(OFFSET(C1467,-M1467,0),E1467-OFFSET(C1467,-M1467+1,0),b)/100)</f>
        <v/>
      </c>
      <c r="AC1467" s="249" t="str">
        <f aca="true">IF(I1467="","",xCalcSkew(OFFSET(C1467,-M1467,0),J1467-OFFSET(C1467,-M1467+1,0),b)/100)</f>
        <v/>
      </c>
      <c r="AE1467" s="0" t="n">
        <f aca="false">D1467*F1467*10000*-1</f>
        <v>-0</v>
      </c>
      <c r="AF1467" s="0" t="n">
        <f aca="false">I1467*K1467*10000*-1</f>
        <v>-0</v>
      </c>
      <c r="AG1467" s="0" t="n">
        <f aca="false">AE1467+AF1467</f>
        <v>-0</v>
      </c>
    </row>
    <row r="1468" customFormat="false" ht="12.75" hidden="false" customHeight="false" outlineLevel="0" collapsed="false">
      <c r="D1468" s="265"/>
      <c r="E1468" s="266"/>
      <c r="F1468" s="266"/>
      <c r="G1468" s="267"/>
      <c r="I1468" s="265"/>
      <c r="J1468" s="266"/>
      <c r="K1468" s="266"/>
      <c r="L1468" s="268"/>
      <c r="M1468" s="247" t="n">
        <f aca="false">M1467+1</f>
        <v>11</v>
      </c>
      <c r="N1468" s="175" t="str">
        <f aca="true">IF(D1468="","",xEURO(OFFSET(C1468,-M1468+1,0),E1468,OFFSET(C1468,-M1468+2,0),OFFSET(C1468,-M1468+2,0),OFFSET(C1468,-M1468+3,0)+AB1468,OFFSET(C1468,-M1468+4,0),0,1)*D1468)</f>
        <v/>
      </c>
      <c r="O1468" s="235" t="str">
        <f aca="true">IF(D1468="","",xEURO(OFFSET(C1468,-M1468+1,0),E1468,OFFSET(C1468,-M1468+2,0),OFFSET(C1468,-M1468+2,0),OFFSET(C1468,-M1468+3,0)+AB1468,OFFSET(C1468,-M1468+4,0),0,0))</f>
        <v/>
      </c>
      <c r="P1468" s="175" t="str">
        <f aca="false">IF(D1468="","",(O1468-F1468)*D1468*10)</f>
        <v/>
      </c>
      <c r="Q1468" s="175" t="str">
        <f aca="true">IF(D1468="","",xEURO(OFFSET(C1468,-M1468+1,0),E1468,OFFSET(C1468,-M1468+2,0),OFFSET(C1468,-M1468+2,0),OFFSET(C1468,-M1468+3,0)+AB1468,OFFSET(C1468,-M1468+4,0),0,2)/10*D1468)</f>
        <v/>
      </c>
      <c r="R1468" s="248" t="str">
        <f aca="true">IF(D1468="","",xEURO(OFFSET(C1468,-M1468+1,0),E1468,OFFSET(C1468,-M1468+2,0),OFFSET(C1468,-M1468+2,0),OFFSET(C1468,-M1468+3,0)+AB1468,OFFSET(C1468,-M1468+4,0),0,3)/100*D1468*10000)</f>
        <v/>
      </c>
      <c r="S1468" s="248" t="str">
        <f aca="true">IF(D1468="","",xEURO(OFFSET(C1468,-M1468+1,0),E1468,OFFSET(C1468,-M1468+2,0),OFFSET(C1468,-M1468+2,0),OFFSET(C1468,-M1468+3,0)+AB1468,OFFSET(C1468,-M1468+4,0),0,5)/365.25*D1468*10000)</f>
        <v/>
      </c>
      <c r="U1468" s="175" t="str">
        <f aca="true">IF(I1468="","",xEURO(OFFSET(C1468,-M1468+1,0),J1468,OFFSET(C1468,-M1468+2,0),OFFSET(C1468,-M1468+2,0),OFFSET(C1468,-M1468+3,0)+AC1468,OFFSET(C1468,-M1468+4,0),1,1)*I1468)</f>
        <v/>
      </c>
      <c r="V1468" s="235" t="str">
        <f aca="true">IF(I1468="","",xEURO(OFFSET(C1468,-M1468+1,0),J1468,OFFSET(C1468,-M1468+2,0),OFFSET(C1468,-M1468+2,0),OFFSET(C1468,-M1468+3,0)+AC1468,OFFSET(C1468,-M1468+4,0),1,0))</f>
        <v/>
      </c>
      <c r="W1468" s="175" t="str">
        <f aca="false">IF(I1468="","",(V1468-K1468)*I1468*10)</f>
        <v/>
      </c>
      <c r="X1468" s="175" t="str">
        <f aca="true">IF(I1468="","",xEURO(OFFSET(C1468,-M1468+1,0),J1468,OFFSET(C1468,-M1468+2,0),OFFSET(C1468,-M1468+2,0),OFFSET(C1468,-M1468+3,0)+AC1468,OFFSET(C1468,-M1468+4,0),1,2)/10*I1468)</f>
        <v/>
      </c>
      <c r="Y1468" s="248" t="str">
        <f aca="true">IF(I1468="","",xEURO(OFFSET(C1468,-M1468+1,0),J1468,OFFSET(C1468,-M1468+2,0),OFFSET(C1468,-M1468+2,0),OFFSET(C1468,-M1468+3,0)+AC1468,OFFSET(C1468,-M1468+4,0),1,3)/100*I1468*10000)</f>
        <v/>
      </c>
      <c r="Z1468" s="248" t="str">
        <f aca="true">IF(I1468="","",xEURO(OFFSET(C1468,-M1468+1,0),J1468,OFFSET(C1468,-M1468+2,0),OFFSET(C1468,-M1468+2,0),OFFSET(C1468,-M1468+3,0)+AC1468,OFFSET(C1468,-M1468+4,0),1,5)/365.25*I1468*10000)</f>
        <v/>
      </c>
      <c r="AB1468" s="249" t="str">
        <f aca="true">IF(D1468="","",xCalcSkew(OFFSET(C1468,-M1468,0),E1468-OFFSET(C1468,-M1468+1,0),b)/100)</f>
        <v/>
      </c>
      <c r="AC1468" s="249" t="str">
        <f aca="true">IF(I1468="","",xCalcSkew(OFFSET(C1468,-M1468,0),J1468-OFFSET(C1468,-M1468+1,0),b)/100)</f>
        <v/>
      </c>
      <c r="AE1468" s="0" t="n">
        <f aca="false">D1468*F1468*10000*-1</f>
        <v>-0</v>
      </c>
      <c r="AF1468" s="0" t="n">
        <f aca="false">I1468*K1468*10000*-1</f>
        <v>-0</v>
      </c>
      <c r="AG1468" s="0" t="n">
        <f aca="false">AE1468+AF1468</f>
        <v>-0</v>
      </c>
    </row>
    <row r="1469" customFormat="false" ht="12.75" hidden="false" customHeight="false" outlineLevel="0" collapsed="false">
      <c r="D1469" s="265"/>
      <c r="E1469" s="266"/>
      <c r="F1469" s="266"/>
      <c r="G1469" s="267"/>
      <c r="I1469" s="265"/>
      <c r="J1469" s="266"/>
      <c r="K1469" s="266"/>
      <c r="L1469" s="268"/>
      <c r="M1469" s="247" t="n">
        <f aca="false">M1468+1</f>
        <v>12</v>
      </c>
      <c r="N1469" s="175" t="str">
        <f aca="true">IF(D1469="","",xEURO(OFFSET(C1469,-M1469+1,0),E1469,OFFSET(C1469,-M1469+2,0),OFFSET(C1469,-M1469+2,0),OFFSET(C1469,-M1469+3,0)+AB1469,OFFSET(C1469,-M1469+4,0),0,1)*D1469)</f>
        <v/>
      </c>
      <c r="O1469" s="235" t="str">
        <f aca="true">IF(D1469="","",xEURO(OFFSET(C1469,-M1469+1,0),E1469,OFFSET(C1469,-M1469+2,0),OFFSET(C1469,-M1469+2,0),OFFSET(C1469,-M1469+3,0)+AB1469,OFFSET(C1469,-M1469+4,0),0,0))</f>
        <v/>
      </c>
      <c r="P1469" s="175" t="str">
        <f aca="false">IF(D1469="","",(O1469-F1469)*D1469*10)</f>
        <v/>
      </c>
      <c r="Q1469" s="175" t="str">
        <f aca="true">IF(D1469="","",xEURO(OFFSET(C1469,-M1469+1,0),E1469,OFFSET(C1469,-M1469+2,0),OFFSET(C1469,-M1469+2,0),OFFSET(C1469,-M1469+3,0)+AB1469,OFFSET(C1469,-M1469+4,0),0,2)/10*D1469)</f>
        <v/>
      </c>
      <c r="R1469" s="248" t="str">
        <f aca="true">IF(D1469="","",xEURO(OFFSET(C1469,-M1469+1,0),E1469,OFFSET(C1469,-M1469+2,0),OFFSET(C1469,-M1469+2,0),OFFSET(C1469,-M1469+3,0)+AB1469,OFFSET(C1469,-M1469+4,0),0,3)/100*D1469*10000)</f>
        <v/>
      </c>
      <c r="S1469" s="248" t="str">
        <f aca="true">IF(D1469="","",xEURO(OFFSET(C1469,-M1469+1,0),E1469,OFFSET(C1469,-M1469+2,0),OFFSET(C1469,-M1469+2,0),OFFSET(C1469,-M1469+3,0)+AB1469,OFFSET(C1469,-M1469+4,0),0,5)/365.25*D1469*10000)</f>
        <v/>
      </c>
      <c r="U1469" s="175" t="str">
        <f aca="true">IF(I1469="","",xEURO(OFFSET(C1469,-M1469+1,0),J1469,OFFSET(C1469,-M1469+2,0),OFFSET(C1469,-M1469+2,0),OFFSET(C1469,-M1469+3,0)+AC1469,OFFSET(C1469,-M1469+4,0),1,1)*I1469)</f>
        <v/>
      </c>
      <c r="V1469" s="235" t="str">
        <f aca="true">IF(I1469="","",xEURO(OFFSET(C1469,-M1469+1,0),J1469,OFFSET(C1469,-M1469+2,0),OFFSET(C1469,-M1469+2,0),OFFSET(C1469,-M1469+3,0)+AC1469,OFFSET(C1469,-M1469+4,0),1,0))</f>
        <v/>
      </c>
      <c r="W1469" s="175" t="str">
        <f aca="false">IF(I1469="","",(V1469-K1469)*I1469*10)</f>
        <v/>
      </c>
      <c r="X1469" s="175" t="str">
        <f aca="true">IF(I1469="","",xEURO(OFFSET(C1469,-M1469+1,0),J1469,OFFSET(C1469,-M1469+2,0),OFFSET(C1469,-M1469+2,0),OFFSET(C1469,-M1469+3,0)+AC1469,OFFSET(C1469,-M1469+4,0),1,2)/10*I1469)</f>
        <v/>
      </c>
      <c r="Y1469" s="248" t="str">
        <f aca="true">IF(I1469="","",xEURO(OFFSET(C1469,-M1469+1,0),J1469,OFFSET(C1469,-M1469+2,0),OFFSET(C1469,-M1469+2,0),OFFSET(C1469,-M1469+3,0)+AC1469,OFFSET(C1469,-M1469+4,0),1,3)/100*I1469*10000)</f>
        <v/>
      </c>
      <c r="Z1469" s="248" t="str">
        <f aca="true">IF(I1469="","",xEURO(OFFSET(C1469,-M1469+1,0),J1469,OFFSET(C1469,-M1469+2,0),OFFSET(C1469,-M1469+2,0),OFFSET(C1469,-M1469+3,0)+AC1469,OFFSET(C1469,-M1469+4,0),1,5)/365.25*I1469*10000)</f>
        <v/>
      </c>
      <c r="AB1469" s="249" t="str">
        <f aca="true">IF(D1469="","",xCalcSkew(OFFSET(C1469,-M1469,0),E1469-OFFSET(C1469,-M1469+1,0),b)/100)</f>
        <v/>
      </c>
      <c r="AC1469" s="249" t="str">
        <f aca="true">IF(I1469="","",xCalcSkew(OFFSET(C1469,-M1469,0),J1469-OFFSET(C1469,-M1469+1,0),b)/100)</f>
        <v/>
      </c>
      <c r="AE1469" s="0" t="n">
        <f aca="false">D1469*F1469*10000*-1</f>
        <v>-0</v>
      </c>
      <c r="AF1469" s="0" t="n">
        <f aca="false">I1469*K1469*10000*-1</f>
        <v>-0</v>
      </c>
      <c r="AG1469" s="0" t="n">
        <f aca="false">AE1469+AF1469</f>
        <v>-0</v>
      </c>
    </row>
    <row r="1470" customFormat="false" ht="12.75" hidden="false" customHeight="false" outlineLevel="0" collapsed="false">
      <c r="D1470" s="265"/>
      <c r="E1470" s="266"/>
      <c r="F1470" s="266"/>
      <c r="G1470" s="267"/>
      <c r="I1470" s="265"/>
      <c r="J1470" s="266"/>
      <c r="K1470" s="266"/>
      <c r="L1470" s="268"/>
      <c r="M1470" s="247" t="n">
        <f aca="false">M1469+1</f>
        <v>13</v>
      </c>
      <c r="N1470" s="175" t="str">
        <f aca="true">IF(D1470="","",xEURO(OFFSET(C1470,-M1470+1,0),E1470,OFFSET(C1470,-M1470+2,0),OFFSET(C1470,-M1470+2,0),OFFSET(C1470,-M1470+3,0)+AB1470,OFFSET(C1470,-M1470+4,0),0,1)*D1470)</f>
        <v/>
      </c>
      <c r="O1470" s="235" t="str">
        <f aca="true">IF(D1470="","",xEURO(OFFSET(C1470,-M1470+1,0),E1470,OFFSET(C1470,-M1470+2,0),OFFSET(C1470,-M1470+2,0),OFFSET(C1470,-M1470+3,0)+AB1470,OFFSET(C1470,-M1470+4,0),0,0))</f>
        <v/>
      </c>
      <c r="P1470" s="175" t="str">
        <f aca="false">IF(D1470="","",(O1470-F1470)*D1470*10)</f>
        <v/>
      </c>
      <c r="Q1470" s="175" t="str">
        <f aca="true">IF(D1470="","",xEURO(OFFSET(C1470,-M1470+1,0),E1470,OFFSET(C1470,-M1470+2,0),OFFSET(C1470,-M1470+2,0),OFFSET(C1470,-M1470+3,0)+AB1470,OFFSET(C1470,-M1470+4,0),0,2)/10*D1470)</f>
        <v/>
      </c>
      <c r="R1470" s="248" t="str">
        <f aca="true">IF(D1470="","",xEURO(OFFSET(C1470,-M1470+1,0),E1470,OFFSET(C1470,-M1470+2,0),OFFSET(C1470,-M1470+2,0),OFFSET(C1470,-M1470+3,0)+AB1470,OFFSET(C1470,-M1470+4,0),0,3)/100*D1470*10000)</f>
        <v/>
      </c>
      <c r="S1470" s="248" t="str">
        <f aca="true">IF(D1470="","",xEURO(OFFSET(C1470,-M1470+1,0),E1470,OFFSET(C1470,-M1470+2,0),OFFSET(C1470,-M1470+2,0),OFFSET(C1470,-M1470+3,0)+AB1470,OFFSET(C1470,-M1470+4,0),0,5)/365.25*D1470*10000)</f>
        <v/>
      </c>
      <c r="U1470" s="175" t="str">
        <f aca="true">IF(I1470="","",xEURO(OFFSET(C1470,-M1470+1,0),J1470,OFFSET(C1470,-M1470+2,0),OFFSET(C1470,-M1470+2,0),OFFSET(C1470,-M1470+3,0)+AC1470,OFFSET(C1470,-M1470+4,0),1,1)*I1470)</f>
        <v/>
      </c>
      <c r="V1470" s="235" t="str">
        <f aca="true">IF(I1470="","",xEURO(OFFSET(C1470,-M1470+1,0),J1470,OFFSET(C1470,-M1470+2,0),OFFSET(C1470,-M1470+2,0),OFFSET(C1470,-M1470+3,0)+AC1470,OFFSET(C1470,-M1470+4,0),1,0))</f>
        <v/>
      </c>
      <c r="W1470" s="175" t="str">
        <f aca="false">IF(I1470="","",(V1470-K1470)*I1470*10)</f>
        <v/>
      </c>
      <c r="X1470" s="175" t="str">
        <f aca="true">IF(I1470="","",xEURO(OFFSET(C1470,-M1470+1,0),J1470,OFFSET(C1470,-M1470+2,0),OFFSET(C1470,-M1470+2,0),OFFSET(C1470,-M1470+3,0)+AC1470,OFFSET(C1470,-M1470+4,0),1,2)/10*I1470)</f>
        <v/>
      </c>
      <c r="Y1470" s="248" t="str">
        <f aca="true">IF(I1470="","",xEURO(OFFSET(C1470,-M1470+1,0),J1470,OFFSET(C1470,-M1470+2,0),OFFSET(C1470,-M1470+2,0),OFFSET(C1470,-M1470+3,0)+AC1470,OFFSET(C1470,-M1470+4,0),1,3)/100*I1470*10000)</f>
        <v/>
      </c>
      <c r="Z1470" s="248" t="str">
        <f aca="true">IF(I1470="","",xEURO(OFFSET(C1470,-M1470+1,0),J1470,OFFSET(C1470,-M1470+2,0),OFFSET(C1470,-M1470+2,0),OFFSET(C1470,-M1470+3,0)+AC1470,OFFSET(C1470,-M1470+4,0),1,5)/365.25*I1470*10000)</f>
        <v/>
      </c>
      <c r="AB1470" s="249" t="str">
        <f aca="true">IF(D1470="","",xCalcSkew(OFFSET(C1470,-M1470,0),E1470-OFFSET(C1470,-M1470+1,0),b)/100)</f>
        <v/>
      </c>
      <c r="AC1470" s="249" t="str">
        <f aca="true">IF(I1470="","",xCalcSkew(OFFSET(C1470,-M1470,0),J1470-OFFSET(C1470,-M1470+1,0),b)/100)</f>
        <v/>
      </c>
      <c r="AE1470" s="0" t="n">
        <f aca="false">D1470*F1470*10000*-1</f>
        <v>-0</v>
      </c>
      <c r="AF1470" s="0" t="n">
        <f aca="false">I1470*K1470*10000*-1</f>
        <v>-0</v>
      </c>
      <c r="AG1470" s="0" t="n">
        <f aca="false">AE1470+AF1470</f>
        <v>-0</v>
      </c>
    </row>
    <row r="1471" customFormat="false" ht="12.75" hidden="false" customHeight="false" outlineLevel="0" collapsed="false">
      <c r="D1471" s="265"/>
      <c r="E1471" s="266"/>
      <c r="F1471" s="266"/>
      <c r="G1471" s="267"/>
      <c r="I1471" s="265"/>
      <c r="J1471" s="266"/>
      <c r="K1471" s="266"/>
      <c r="L1471" s="268"/>
      <c r="M1471" s="247" t="n">
        <f aca="false">M1470+1</f>
        <v>14</v>
      </c>
      <c r="N1471" s="175" t="str">
        <f aca="true">IF(D1471="","",xEURO(OFFSET(C1471,-M1471+1,0),E1471,OFFSET(C1471,-M1471+2,0),OFFSET(C1471,-M1471+2,0),OFFSET(C1471,-M1471+3,0)+AB1471,OFFSET(C1471,-M1471+4,0),0,1)*D1471)</f>
        <v/>
      </c>
      <c r="O1471" s="235" t="str">
        <f aca="true">IF(D1471="","",xEURO(OFFSET(C1471,-M1471+1,0),E1471,OFFSET(C1471,-M1471+2,0),OFFSET(C1471,-M1471+2,0),OFFSET(C1471,-M1471+3,0)+AB1471,OFFSET(C1471,-M1471+4,0),0,0))</f>
        <v/>
      </c>
      <c r="P1471" s="175" t="str">
        <f aca="false">IF(D1471="","",(O1471-F1471)*D1471*10)</f>
        <v/>
      </c>
      <c r="Q1471" s="175" t="str">
        <f aca="true">IF(D1471="","",xEURO(OFFSET(C1471,-M1471+1,0),E1471,OFFSET(C1471,-M1471+2,0),OFFSET(C1471,-M1471+2,0),OFFSET(C1471,-M1471+3,0)+AB1471,OFFSET(C1471,-M1471+4,0),0,2)/10*D1471)</f>
        <v/>
      </c>
      <c r="R1471" s="248" t="str">
        <f aca="true">IF(D1471="","",xEURO(OFFSET(C1471,-M1471+1,0),E1471,OFFSET(C1471,-M1471+2,0),OFFSET(C1471,-M1471+2,0),OFFSET(C1471,-M1471+3,0)+AB1471,OFFSET(C1471,-M1471+4,0),0,3)/100*D1471*10000)</f>
        <v/>
      </c>
      <c r="S1471" s="248" t="str">
        <f aca="true">IF(D1471="","",xEURO(OFFSET(C1471,-M1471+1,0),E1471,OFFSET(C1471,-M1471+2,0),OFFSET(C1471,-M1471+2,0),OFFSET(C1471,-M1471+3,0)+AB1471,OFFSET(C1471,-M1471+4,0),0,5)/365.25*D1471*10000)</f>
        <v/>
      </c>
      <c r="U1471" s="175" t="str">
        <f aca="true">IF(I1471="","",xEURO(OFFSET(C1471,-M1471+1,0),J1471,OFFSET(C1471,-M1471+2,0),OFFSET(C1471,-M1471+2,0),OFFSET(C1471,-M1471+3,0)+AC1471,OFFSET(C1471,-M1471+4,0),1,1)*I1471)</f>
        <v/>
      </c>
      <c r="V1471" s="235" t="str">
        <f aca="true">IF(I1471="","",xEURO(OFFSET(C1471,-M1471+1,0),J1471,OFFSET(C1471,-M1471+2,0),OFFSET(C1471,-M1471+2,0),OFFSET(C1471,-M1471+3,0)+AC1471,OFFSET(C1471,-M1471+4,0),1,0))</f>
        <v/>
      </c>
      <c r="W1471" s="175" t="str">
        <f aca="false">IF(I1471="","",(V1471-K1471)*I1471*10)</f>
        <v/>
      </c>
      <c r="X1471" s="175" t="str">
        <f aca="true">IF(I1471="","",xEURO(OFFSET(C1471,-M1471+1,0),J1471,OFFSET(C1471,-M1471+2,0),OFFSET(C1471,-M1471+2,0),OFFSET(C1471,-M1471+3,0)+AC1471,OFFSET(C1471,-M1471+4,0),1,2)/10*I1471)</f>
        <v/>
      </c>
      <c r="Y1471" s="248" t="str">
        <f aca="true">IF(I1471="","",xEURO(OFFSET(C1471,-M1471+1,0),J1471,OFFSET(C1471,-M1471+2,0),OFFSET(C1471,-M1471+2,0),OFFSET(C1471,-M1471+3,0)+AC1471,OFFSET(C1471,-M1471+4,0),1,3)/100*I1471*10000)</f>
        <v/>
      </c>
      <c r="Z1471" s="248" t="str">
        <f aca="true">IF(I1471="","",xEURO(OFFSET(C1471,-M1471+1,0),J1471,OFFSET(C1471,-M1471+2,0),OFFSET(C1471,-M1471+2,0),OFFSET(C1471,-M1471+3,0)+AC1471,OFFSET(C1471,-M1471+4,0),1,5)/365.25*I1471*10000)</f>
        <v/>
      </c>
      <c r="AB1471" s="249" t="str">
        <f aca="true">IF(D1471="","",xCalcSkew(OFFSET(C1471,-M1471,0),E1471-OFFSET(C1471,-M1471+1,0),b)/100)</f>
        <v/>
      </c>
      <c r="AC1471" s="249" t="str">
        <f aca="true">IF(I1471="","",xCalcSkew(OFFSET(C1471,-M1471,0),J1471-OFFSET(C1471,-M1471+1,0),b)/100)</f>
        <v/>
      </c>
      <c r="AE1471" s="0" t="n">
        <f aca="false">D1471*F1471*10000*-1</f>
        <v>-0</v>
      </c>
      <c r="AF1471" s="0" t="n">
        <f aca="false">I1471*K1471*10000*-1</f>
        <v>-0</v>
      </c>
      <c r="AG1471" s="0" t="n">
        <f aca="false">AE1471+AF1471</f>
        <v>-0</v>
      </c>
    </row>
    <row r="1472" customFormat="false" ht="12.75" hidden="false" customHeight="false" outlineLevel="0" collapsed="false">
      <c r="D1472" s="265"/>
      <c r="E1472" s="266"/>
      <c r="F1472" s="266"/>
      <c r="G1472" s="267"/>
      <c r="I1472" s="265"/>
      <c r="J1472" s="266"/>
      <c r="K1472" s="266"/>
      <c r="L1472" s="268"/>
      <c r="M1472" s="247" t="n">
        <f aca="false">M1471+1</f>
        <v>15</v>
      </c>
      <c r="N1472" s="175" t="str">
        <f aca="true">IF(D1472="","",xEURO(OFFSET(C1472,-M1472+1,0),E1472,OFFSET(C1472,-M1472+2,0),OFFSET(C1472,-M1472+2,0),OFFSET(C1472,-M1472+3,0)+AB1472,OFFSET(C1472,-M1472+4,0),0,1)*D1472)</f>
        <v/>
      </c>
      <c r="O1472" s="235" t="str">
        <f aca="true">IF(D1472="","",xEURO(OFFSET(C1472,-M1472+1,0),E1472,OFFSET(C1472,-M1472+2,0),OFFSET(C1472,-M1472+2,0),OFFSET(C1472,-M1472+3,0)+AB1472,OFFSET(C1472,-M1472+4,0),0,0))</f>
        <v/>
      </c>
      <c r="P1472" s="175" t="str">
        <f aca="false">IF(D1472="","",(O1472-F1472)*D1472*10)</f>
        <v/>
      </c>
      <c r="Q1472" s="175" t="str">
        <f aca="true">IF(D1472="","",xEURO(OFFSET(C1472,-M1472+1,0),E1472,OFFSET(C1472,-M1472+2,0),OFFSET(C1472,-M1472+2,0),OFFSET(C1472,-M1472+3,0)+AB1472,OFFSET(C1472,-M1472+4,0),0,2)/10*D1472)</f>
        <v/>
      </c>
      <c r="R1472" s="248" t="str">
        <f aca="true">IF(D1472="","",xEURO(OFFSET(C1472,-M1472+1,0),E1472,OFFSET(C1472,-M1472+2,0),OFFSET(C1472,-M1472+2,0),OFFSET(C1472,-M1472+3,0)+AB1472,OFFSET(C1472,-M1472+4,0),0,3)/100*D1472*10000)</f>
        <v/>
      </c>
      <c r="S1472" s="248" t="str">
        <f aca="true">IF(D1472="","",xEURO(OFFSET(C1472,-M1472+1,0),E1472,OFFSET(C1472,-M1472+2,0),OFFSET(C1472,-M1472+2,0),OFFSET(C1472,-M1472+3,0)+AB1472,OFFSET(C1472,-M1472+4,0),0,5)/365.25*D1472*10000)</f>
        <v/>
      </c>
      <c r="U1472" s="175" t="str">
        <f aca="true">IF(I1472="","",xEURO(OFFSET(C1472,-M1472+1,0),J1472,OFFSET(C1472,-M1472+2,0),OFFSET(C1472,-M1472+2,0),OFFSET(C1472,-M1472+3,0)+AC1472,OFFSET(C1472,-M1472+4,0),1,1)*I1472)</f>
        <v/>
      </c>
      <c r="V1472" s="235" t="str">
        <f aca="true">IF(I1472="","",xEURO(OFFSET(C1472,-M1472+1,0),J1472,OFFSET(C1472,-M1472+2,0),OFFSET(C1472,-M1472+2,0),OFFSET(C1472,-M1472+3,0)+AC1472,OFFSET(C1472,-M1472+4,0),1,0))</f>
        <v/>
      </c>
      <c r="W1472" s="175" t="str">
        <f aca="false">IF(I1472="","",(V1472-K1472)*I1472*10)</f>
        <v/>
      </c>
      <c r="X1472" s="175" t="str">
        <f aca="true">IF(I1472="","",xEURO(OFFSET(C1472,-M1472+1,0),J1472,OFFSET(C1472,-M1472+2,0),OFFSET(C1472,-M1472+2,0),OFFSET(C1472,-M1472+3,0)+AC1472,OFFSET(C1472,-M1472+4,0),1,2)/10*I1472)</f>
        <v/>
      </c>
      <c r="Y1472" s="248" t="str">
        <f aca="true">IF(I1472="","",xEURO(OFFSET(C1472,-M1472+1,0),J1472,OFFSET(C1472,-M1472+2,0),OFFSET(C1472,-M1472+2,0),OFFSET(C1472,-M1472+3,0)+AC1472,OFFSET(C1472,-M1472+4,0),1,3)/100*I1472*10000)</f>
        <v/>
      </c>
      <c r="Z1472" s="248" t="str">
        <f aca="true">IF(I1472="","",xEURO(OFFSET(C1472,-M1472+1,0),J1472,OFFSET(C1472,-M1472+2,0),OFFSET(C1472,-M1472+2,0),OFFSET(C1472,-M1472+3,0)+AC1472,OFFSET(C1472,-M1472+4,0),1,5)/365.25*I1472*10000)</f>
        <v/>
      </c>
      <c r="AB1472" s="249" t="str">
        <f aca="true">IF(D1472="","",xCalcSkew(OFFSET(C1472,-M1472,0),E1472-OFFSET(C1472,-M1472+1,0),b)/100)</f>
        <v/>
      </c>
      <c r="AC1472" s="249" t="str">
        <f aca="true">IF(I1472="","",xCalcSkew(OFFSET(C1472,-M1472,0),J1472-OFFSET(C1472,-M1472+1,0),b)/100)</f>
        <v/>
      </c>
      <c r="AE1472" s="0" t="n">
        <f aca="false">D1472*F1472*10000*-1</f>
        <v>-0</v>
      </c>
      <c r="AF1472" s="0" t="n">
        <f aca="false">I1472*K1472*10000*-1</f>
        <v>-0</v>
      </c>
      <c r="AG1472" s="0" t="n">
        <f aca="false">AE1472+AF1472</f>
        <v>-0</v>
      </c>
    </row>
    <row r="1473" customFormat="false" ht="12.75" hidden="false" customHeight="false" outlineLevel="0" collapsed="false">
      <c r="D1473" s="265"/>
      <c r="E1473" s="266"/>
      <c r="F1473" s="266"/>
      <c r="G1473" s="267"/>
      <c r="I1473" s="265"/>
      <c r="J1473" s="266"/>
      <c r="K1473" s="266"/>
      <c r="L1473" s="268"/>
      <c r="M1473" s="247" t="n">
        <f aca="false">M1472+1</f>
        <v>16</v>
      </c>
      <c r="N1473" s="175" t="str">
        <f aca="true">IF(D1473="","",xEURO(OFFSET(C1473,-M1473+1,0),E1473,OFFSET(C1473,-M1473+2,0),OFFSET(C1473,-M1473+2,0),OFFSET(C1473,-M1473+3,0)+AB1473,OFFSET(C1473,-M1473+4,0),0,1)*D1473)</f>
        <v/>
      </c>
      <c r="O1473" s="235" t="str">
        <f aca="true">IF(D1473="","",xEURO(OFFSET(C1473,-M1473+1,0),E1473,OFFSET(C1473,-M1473+2,0),OFFSET(C1473,-M1473+2,0),OFFSET(C1473,-M1473+3,0)+AB1473,OFFSET(C1473,-M1473+4,0),0,0))</f>
        <v/>
      </c>
      <c r="P1473" s="175" t="str">
        <f aca="false">IF(D1473="","",(O1473-F1473)*D1473*10)</f>
        <v/>
      </c>
      <c r="Q1473" s="175" t="str">
        <f aca="true">IF(D1473="","",xEURO(OFFSET(C1473,-M1473+1,0),E1473,OFFSET(C1473,-M1473+2,0),OFFSET(C1473,-M1473+2,0),OFFSET(C1473,-M1473+3,0)+AB1473,OFFSET(C1473,-M1473+4,0),0,2)/10*D1473)</f>
        <v/>
      </c>
      <c r="R1473" s="248" t="str">
        <f aca="true">IF(D1473="","",xEURO(OFFSET(C1473,-M1473+1,0),E1473,OFFSET(C1473,-M1473+2,0),OFFSET(C1473,-M1473+2,0),OFFSET(C1473,-M1473+3,0)+AB1473,OFFSET(C1473,-M1473+4,0),0,3)/100*D1473*10000)</f>
        <v/>
      </c>
      <c r="S1473" s="248" t="str">
        <f aca="true">IF(D1473="","",xEURO(OFFSET(C1473,-M1473+1,0),E1473,OFFSET(C1473,-M1473+2,0),OFFSET(C1473,-M1473+2,0),OFFSET(C1473,-M1473+3,0)+AB1473,OFFSET(C1473,-M1473+4,0),0,5)/365.25*D1473*10000)</f>
        <v/>
      </c>
      <c r="U1473" s="175" t="str">
        <f aca="true">IF(I1473="","",xEURO(OFFSET(C1473,-M1473+1,0),J1473,OFFSET(C1473,-M1473+2,0),OFFSET(C1473,-M1473+2,0),OFFSET(C1473,-M1473+3,0)+AC1473,OFFSET(C1473,-M1473+4,0),1,1)*I1473)</f>
        <v/>
      </c>
      <c r="V1473" s="235" t="str">
        <f aca="true">IF(I1473="","",xEURO(OFFSET(C1473,-M1473+1,0),J1473,OFFSET(C1473,-M1473+2,0),OFFSET(C1473,-M1473+2,0),OFFSET(C1473,-M1473+3,0)+AC1473,OFFSET(C1473,-M1473+4,0),1,0))</f>
        <v/>
      </c>
      <c r="W1473" s="175" t="str">
        <f aca="false">IF(I1473="","",(V1473-K1473)*I1473*10)</f>
        <v/>
      </c>
      <c r="X1473" s="175" t="str">
        <f aca="true">IF(I1473="","",xEURO(OFFSET(C1473,-M1473+1,0),J1473,OFFSET(C1473,-M1473+2,0),OFFSET(C1473,-M1473+2,0),OFFSET(C1473,-M1473+3,0)+AC1473,OFFSET(C1473,-M1473+4,0),1,2)/10*I1473)</f>
        <v/>
      </c>
      <c r="Y1473" s="248" t="str">
        <f aca="true">IF(I1473="","",xEURO(OFFSET(C1473,-M1473+1,0),J1473,OFFSET(C1473,-M1473+2,0),OFFSET(C1473,-M1473+2,0),OFFSET(C1473,-M1473+3,0)+AC1473,OFFSET(C1473,-M1473+4,0),1,3)/100*I1473*10000)</f>
        <v/>
      </c>
      <c r="Z1473" s="248" t="str">
        <f aca="true">IF(I1473="","",xEURO(OFFSET(C1473,-M1473+1,0),J1473,OFFSET(C1473,-M1473+2,0),OFFSET(C1473,-M1473+2,0),OFFSET(C1473,-M1473+3,0)+AC1473,OFFSET(C1473,-M1473+4,0),1,5)/365.25*I1473*10000)</f>
        <v/>
      </c>
      <c r="AB1473" s="249" t="str">
        <f aca="true">IF(D1473="","",xCalcSkew(OFFSET(C1473,-M1473,0),E1473-OFFSET(C1473,-M1473+1,0),b)/100)</f>
        <v/>
      </c>
      <c r="AC1473" s="249" t="str">
        <f aca="true">IF(I1473="","",xCalcSkew(OFFSET(C1473,-M1473,0),J1473-OFFSET(C1473,-M1473+1,0),b)/100)</f>
        <v/>
      </c>
      <c r="AE1473" s="0" t="n">
        <f aca="false">D1473*F1473*10000*-1</f>
        <v>-0</v>
      </c>
      <c r="AF1473" s="0" t="n">
        <f aca="false">I1473*K1473*10000*-1</f>
        <v>-0</v>
      </c>
      <c r="AG1473" s="0" t="n">
        <f aca="false">AE1473+AF1473</f>
        <v>-0</v>
      </c>
    </row>
    <row r="1474" customFormat="false" ht="12.75" hidden="false" customHeight="false" outlineLevel="0" collapsed="false">
      <c r="D1474" s="265"/>
      <c r="E1474" s="266"/>
      <c r="F1474" s="266"/>
      <c r="G1474" s="267"/>
      <c r="I1474" s="265"/>
      <c r="J1474" s="266"/>
      <c r="K1474" s="266"/>
      <c r="L1474" s="268"/>
      <c r="M1474" s="247" t="n">
        <f aca="false">M1473+1</f>
        <v>17</v>
      </c>
      <c r="N1474" s="175" t="str">
        <f aca="true">IF(D1474="","",xEURO(OFFSET(C1474,-M1474+1,0),E1474,OFFSET(C1474,-M1474+2,0),OFFSET(C1474,-M1474+2,0),OFFSET(C1474,-M1474+3,0)+AB1474,OFFSET(C1474,-M1474+4,0),0,1)*D1474)</f>
        <v/>
      </c>
      <c r="O1474" s="235" t="str">
        <f aca="true">IF(D1474="","",xEURO(OFFSET(C1474,-M1474+1,0),E1474,OFFSET(C1474,-M1474+2,0),OFFSET(C1474,-M1474+2,0),OFFSET(C1474,-M1474+3,0)+AB1474,OFFSET(C1474,-M1474+4,0),0,0))</f>
        <v/>
      </c>
      <c r="P1474" s="175" t="str">
        <f aca="false">IF(D1474="","",(O1474-F1474)*D1474*10)</f>
        <v/>
      </c>
      <c r="Q1474" s="175" t="str">
        <f aca="true">IF(D1474="","",xEURO(OFFSET(C1474,-M1474+1,0),E1474,OFFSET(C1474,-M1474+2,0),OFFSET(C1474,-M1474+2,0),OFFSET(C1474,-M1474+3,0)+AB1474,OFFSET(C1474,-M1474+4,0),0,2)/10*D1474)</f>
        <v/>
      </c>
      <c r="R1474" s="248" t="str">
        <f aca="true">IF(D1474="","",xEURO(OFFSET(C1474,-M1474+1,0),E1474,OFFSET(C1474,-M1474+2,0),OFFSET(C1474,-M1474+2,0),OFFSET(C1474,-M1474+3,0)+AB1474,OFFSET(C1474,-M1474+4,0),0,3)/100*D1474*10000)</f>
        <v/>
      </c>
      <c r="S1474" s="248" t="str">
        <f aca="true">IF(D1474="","",xEURO(OFFSET(C1474,-M1474+1,0),E1474,OFFSET(C1474,-M1474+2,0),OFFSET(C1474,-M1474+2,0),OFFSET(C1474,-M1474+3,0)+AB1474,OFFSET(C1474,-M1474+4,0),0,5)/365.25*D1474*10000)</f>
        <v/>
      </c>
      <c r="U1474" s="175" t="str">
        <f aca="true">IF(I1474="","",xEURO(OFFSET(C1474,-M1474+1,0),J1474,OFFSET(C1474,-M1474+2,0),OFFSET(C1474,-M1474+2,0),OFFSET(C1474,-M1474+3,0)+AC1474,OFFSET(C1474,-M1474+4,0),1,1)*I1474)</f>
        <v/>
      </c>
      <c r="V1474" s="235" t="str">
        <f aca="true">IF(I1474="","",xEURO(OFFSET(C1474,-M1474+1,0),J1474,OFFSET(C1474,-M1474+2,0),OFFSET(C1474,-M1474+2,0),OFFSET(C1474,-M1474+3,0)+AC1474,OFFSET(C1474,-M1474+4,0),1,0))</f>
        <v/>
      </c>
      <c r="W1474" s="175" t="str">
        <f aca="false">IF(I1474="","",(V1474-K1474)*I1474*10)</f>
        <v/>
      </c>
      <c r="X1474" s="175" t="str">
        <f aca="true">IF(I1474="","",xEURO(OFFSET(C1474,-M1474+1,0),J1474,OFFSET(C1474,-M1474+2,0),OFFSET(C1474,-M1474+2,0),OFFSET(C1474,-M1474+3,0)+AC1474,OFFSET(C1474,-M1474+4,0),1,2)/10*I1474)</f>
        <v/>
      </c>
      <c r="Y1474" s="248" t="str">
        <f aca="true">IF(I1474="","",xEURO(OFFSET(C1474,-M1474+1,0),J1474,OFFSET(C1474,-M1474+2,0),OFFSET(C1474,-M1474+2,0),OFFSET(C1474,-M1474+3,0)+AC1474,OFFSET(C1474,-M1474+4,0),1,3)/100*I1474*10000)</f>
        <v/>
      </c>
      <c r="Z1474" s="248" t="str">
        <f aca="true">IF(I1474="","",xEURO(OFFSET(C1474,-M1474+1,0),J1474,OFFSET(C1474,-M1474+2,0),OFFSET(C1474,-M1474+2,0),OFFSET(C1474,-M1474+3,0)+AC1474,OFFSET(C1474,-M1474+4,0),1,5)/365.25*I1474*10000)</f>
        <v/>
      </c>
      <c r="AB1474" s="249" t="str">
        <f aca="true">IF(D1474="","",xCalcSkew(OFFSET(C1474,-M1474,0),E1474-OFFSET(C1474,-M1474+1,0),b)/100)</f>
        <v/>
      </c>
      <c r="AC1474" s="249" t="str">
        <f aca="true">IF(I1474="","",xCalcSkew(OFFSET(C1474,-M1474,0),J1474-OFFSET(C1474,-M1474+1,0),b)/100)</f>
        <v/>
      </c>
      <c r="AE1474" s="0" t="n">
        <f aca="false">D1474*F1474*10000*-1</f>
        <v>-0</v>
      </c>
      <c r="AF1474" s="0" t="n">
        <f aca="false">I1474*K1474*10000*-1</f>
        <v>-0</v>
      </c>
      <c r="AG1474" s="0" t="n">
        <f aca="false">AE1474+AF1474</f>
        <v>-0</v>
      </c>
    </row>
    <row r="1475" customFormat="false" ht="12.75" hidden="false" customHeight="false" outlineLevel="0" collapsed="false">
      <c r="D1475" s="265"/>
      <c r="E1475" s="266"/>
      <c r="F1475" s="266"/>
      <c r="G1475" s="267"/>
      <c r="I1475" s="265"/>
      <c r="J1475" s="266"/>
      <c r="K1475" s="266"/>
      <c r="L1475" s="268"/>
      <c r="M1475" s="247" t="n">
        <f aca="false">M1474+1</f>
        <v>18</v>
      </c>
      <c r="N1475" s="175" t="str">
        <f aca="true">IF(D1475="","",xEURO(OFFSET(C1475,-M1475+1,0),E1475,OFFSET(C1475,-M1475+2,0),OFFSET(C1475,-M1475+2,0),OFFSET(C1475,-M1475+3,0)+AB1475,OFFSET(C1475,-M1475+4,0),0,1)*D1475)</f>
        <v/>
      </c>
      <c r="O1475" s="235" t="str">
        <f aca="true">IF(D1475="","",xEURO(OFFSET(C1475,-M1475+1,0),E1475,OFFSET(C1475,-M1475+2,0),OFFSET(C1475,-M1475+2,0),OFFSET(C1475,-M1475+3,0)+AB1475,OFFSET(C1475,-M1475+4,0),0,0))</f>
        <v/>
      </c>
      <c r="P1475" s="175" t="str">
        <f aca="false">IF(D1475="","",(O1475-F1475)*D1475*10)</f>
        <v/>
      </c>
      <c r="Q1475" s="175" t="str">
        <f aca="true">IF(D1475="","",xEURO(OFFSET(C1475,-M1475+1,0),E1475,OFFSET(C1475,-M1475+2,0),OFFSET(C1475,-M1475+2,0),OFFSET(C1475,-M1475+3,0)+AB1475,OFFSET(C1475,-M1475+4,0),0,2)/10*D1475)</f>
        <v/>
      </c>
      <c r="R1475" s="248" t="str">
        <f aca="true">IF(D1475="","",xEURO(OFFSET(C1475,-M1475+1,0),E1475,OFFSET(C1475,-M1475+2,0),OFFSET(C1475,-M1475+2,0),OFFSET(C1475,-M1475+3,0)+AB1475,OFFSET(C1475,-M1475+4,0),0,3)/100*D1475*10000)</f>
        <v/>
      </c>
      <c r="S1475" s="248" t="str">
        <f aca="true">IF(D1475="","",xEURO(OFFSET(C1475,-M1475+1,0),E1475,OFFSET(C1475,-M1475+2,0),OFFSET(C1475,-M1475+2,0),OFFSET(C1475,-M1475+3,0)+AB1475,OFFSET(C1475,-M1475+4,0),0,5)/365.25*D1475*10000)</f>
        <v/>
      </c>
      <c r="U1475" s="175" t="str">
        <f aca="true">IF(I1475="","",xEURO(OFFSET(C1475,-M1475+1,0),J1475,OFFSET(C1475,-M1475+2,0),OFFSET(C1475,-M1475+2,0),OFFSET(C1475,-M1475+3,0)+AC1475,OFFSET(C1475,-M1475+4,0),1,1)*I1475)</f>
        <v/>
      </c>
      <c r="V1475" s="235" t="str">
        <f aca="true">IF(I1475="","",xEURO(OFFSET(C1475,-M1475+1,0),J1475,OFFSET(C1475,-M1475+2,0),OFFSET(C1475,-M1475+2,0),OFFSET(C1475,-M1475+3,0)+AC1475,OFFSET(C1475,-M1475+4,0),1,0))</f>
        <v/>
      </c>
      <c r="W1475" s="175" t="str">
        <f aca="false">IF(I1475="","",(V1475-K1475)*I1475*10)</f>
        <v/>
      </c>
      <c r="X1475" s="175" t="str">
        <f aca="true">IF(I1475="","",xEURO(OFFSET(C1475,-M1475+1,0),J1475,OFFSET(C1475,-M1475+2,0),OFFSET(C1475,-M1475+2,0),OFFSET(C1475,-M1475+3,0)+AC1475,OFFSET(C1475,-M1475+4,0),1,2)/10*I1475)</f>
        <v/>
      </c>
      <c r="Y1475" s="248" t="str">
        <f aca="true">IF(I1475="","",xEURO(OFFSET(C1475,-M1475+1,0),J1475,OFFSET(C1475,-M1475+2,0),OFFSET(C1475,-M1475+2,0),OFFSET(C1475,-M1475+3,0)+AC1475,OFFSET(C1475,-M1475+4,0),1,3)/100*I1475*10000)</f>
        <v/>
      </c>
      <c r="Z1475" s="248" t="str">
        <f aca="true">IF(I1475="","",xEURO(OFFSET(C1475,-M1475+1,0),J1475,OFFSET(C1475,-M1475+2,0),OFFSET(C1475,-M1475+2,0),OFFSET(C1475,-M1475+3,0)+AC1475,OFFSET(C1475,-M1475+4,0),1,5)/365.25*I1475*10000)</f>
        <v/>
      </c>
      <c r="AB1475" s="249" t="str">
        <f aca="true">IF(D1475="","",xCalcSkew(OFFSET(C1475,-M1475,0),E1475-OFFSET(C1475,-M1475+1,0),b)/100)</f>
        <v/>
      </c>
      <c r="AC1475" s="249" t="str">
        <f aca="true">IF(I1475="","",xCalcSkew(OFFSET(C1475,-M1475,0),J1475-OFFSET(C1475,-M1475+1,0),b)/100)</f>
        <v/>
      </c>
      <c r="AE1475" s="0" t="n">
        <f aca="false">D1475*F1475*10000*-1</f>
        <v>-0</v>
      </c>
      <c r="AF1475" s="0" t="n">
        <f aca="false">I1475*K1475*10000*-1</f>
        <v>-0</v>
      </c>
      <c r="AG1475" s="0" t="n">
        <f aca="false">AE1475+AF1475</f>
        <v>-0</v>
      </c>
    </row>
    <row r="1476" customFormat="false" ht="12.75" hidden="false" customHeight="false" outlineLevel="0" collapsed="false">
      <c r="D1476" s="265"/>
      <c r="E1476" s="266"/>
      <c r="F1476" s="266"/>
      <c r="G1476" s="267"/>
      <c r="I1476" s="265"/>
      <c r="J1476" s="266"/>
      <c r="K1476" s="266"/>
      <c r="L1476" s="268"/>
      <c r="M1476" s="247" t="n">
        <f aca="false">M1475+1</f>
        <v>19</v>
      </c>
      <c r="N1476" s="175" t="str">
        <f aca="true">IF(D1476="","",xEURO(OFFSET(C1476,-M1476+1,0),E1476,OFFSET(C1476,-M1476+2,0),OFFSET(C1476,-M1476+2,0),OFFSET(C1476,-M1476+3,0)+AB1476,OFFSET(C1476,-M1476+4,0),0,1)*D1476)</f>
        <v/>
      </c>
      <c r="O1476" s="235" t="str">
        <f aca="true">IF(D1476="","",xEURO(OFFSET(C1476,-M1476+1,0),E1476,OFFSET(C1476,-M1476+2,0),OFFSET(C1476,-M1476+2,0),OFFSET(C1476,-M1476+3,0)+AB1476,OFFSET(C1476,-M1476+4,0),0,0))</f>
        <v/>
      </c>
      <c r="P1476" s="175" t="str">
        <f aca="false">IF(D1476="","",(O1476-F1476)*D1476*10)</f>
        <v/>
      </c>
      <c r="Q1476" s="175" t="str">
        <f aca="true">IF(D1476="","",xEURO(OFFSET(C1476,-M1476+1,0),E1476,OFFSET(C1476,-M1476+2,0),OFFSET(C1476,-M1476+2,0),OFFSET(C1476,-M1476+3,0)+AB1476,OFFSET(C1476,-M1476+4,0),0,2)/10*D1476)</f>
        <v/>
      </c>
      <c r="R1476" s="248" t="str">
        <f aca="true">IF(D1476="","",xEURO(OFFSET(C1476,-M1476+1,0),E1476,OFFSET(C1476,-M1476+2,0),OFFSET(C1476,-M1476+2,0),OFFSET(C1476,-M1476+3,0)+AB1476,OFFSET(C1476,-M1476+4,0),0,3)/100*D1476*10000)</f>
        <v/>
      </c>
      <c r="S1476" s="248" t="str">
        <f aca="true">IF(D1476="","",xEURO(OFFSET(C1476,-M1476+1,0),E1476,OFFSET(C1476,-M1476+2,0),OFFSET(C1476,-M1476+2,0),OFFSET(C1476,-M1476+3,0)+AB1476,OFFSET(C1476,-M1476+4,0),0,5)/365.25*D1476*10000)</f>
        <v/>
      </c>
      <c r="U1476" s="175" t="str">
        <f aca="true">IF(I1476="","",xEURO(OFFSET(C1476,-M1476+1,0),J1476,OFFSET(C1476,-M1476+2,0),OFFSET(C1476,-M1476+2,0),OFFSET(C1476,-M1476+3,0)+AC1476,OFFSET(C1476,-M1476+4,0),1,1)*I1476)</f>
        <v/>
      </c>
      <c r="V1476" s="235" t="str">
        <f aca="true">IF(I1476="","",xEURO(OFFSET(C1476,-M1476+1,0),J1476,OFFSET(C1476,-M1476+2,0),OFFSET(C1476,-M1476+2,0),OFFSET(C1476,-M1476+3,0)+AC1476,OFFSET(C1476,-M1476+4,0),1,0))</f>
        <v/>
      </c>
      <c r="W1476" s="175" t="str">
        <f aca="false">IF(I1476="","",(V1476-K1476)*I1476*10)</f>
        <v/>
      </c>
      <c r="X1476" s="175" t="str">
        <f aca="true">IF(I1476="","",xEURO(OFFSET(C1476,-M1476+1,0),J1476,OFFSET(C1476,-M1476+2,0),OFFSET(C1476,-M1476+2,0),OFFSET(C1476,-M1476+3,0)+AC1476,OFFSET(C1476,-M1476+4,0),1,2)/10*I1476)</f>
        <v/>
      </c>
      <c r="Y1476" s="248" t="str">
        <f aca="true">IF(I1476="","",xEURO(OFFSET(C1476,-M1476+1,0),J1476,OFFSET(C1476,-M1476+2,0),OFFSET(C1476,-M1476+2,0),OFFSET(C1476,-M1476+3,0)+AC1476,OFFSET(C1476,-M1476+4,0),1,3)/100*I1476*10000)</f>
        <v/>
      </c>
      <c r="Z1476" s="248" t="str">
        <f aca="true">IF(I1476="","",xEURO(OFFSET(C1476,-M1476+1,0),J1476,OFFSET(C1476,-M1476+2,0),OFFSET(C1476,-M1476+2,0),OFFSET(C1476,-M1476+3,0)+AC1476,OFFSET(C1476,-M1476+4,0),1,5)/365.25*I1476*10000)</f>
        <v/>
      </c>
      <c r="AB1476" s="249" t="str">
        <f aca="true">IF(D1476="","",xCalcSkew(OFFSET(C1476,-M1476,0),E1476-OFFSET(C1476,-M1476+1,0),b)/100)</f>
        <v/>
      </c>
      <c r="AC1476" s="249" t="str">
        <f aca="true">IF(I1476="","",xCalcSkew(OFFSET(C1476,-M1476,0),J1476-OFFSET(C1476,-M1476+1,0),b)/100)</f>
        <v/>
      </c>
      <c r="AE1476" s="0" t="n">
        <f aca="false">D1476*F1476*10000*-1</f>
        <v>-0</v>
      </c>
      <c r="AF1476" s="0" t="n">
        <f aca="false">I1476*K1476*10000*-1</f>
        <v>-0</v>
      </c>
      <c r="AG1476" s="0" t="n">
        <f aca="false">AE1476+AF1476</f>
        <v>-0</v>
      </c>
    </row>
    <row r="1477" customFormat="false" ht="12.75" hidden="false" customHeight="false" outlineLevel="0" collapsed="false">
      <c r="D1477" s="265"/>
      <c r="E1477" s="266"/>
      <c r="F1477" s="266"/>
      <c r="G1477" s="267"/>
      <c r="I1477" s="265"/>
      <c r="J1477" s="266"/>
      <c r="K1477" s="266"/>
      <c r="L1477" s="268"/>
      <c r="M1477" s="247" t="n">
        <f aca="false">M1476+1</f>
        <v>20</v>
      </c>
      <c r="N1477" s="175" t="str">
        <f aca="true">IF(D1477="","",xEURO(OFFSET(C1477,-M1477+1,0),E1477,OFFSET(C1477,-M1477+2,0),OFFSET(C1477,-M1477+2,0),OFFSET(C1477,-M1477+3,0)+AB1477,OFFSET(C1477,-M1477+4,0),0,1)*D1477)</f>
        <v/>
      </c>
      <c r="O1477" s="235" t="str">
        <f aca="true">IF(D1477="","",xEURO(OFFSET(C1477,-M1477+1,0),E1477,OFFSET(C1477,-M1477+2,0),OFFSET(C1477,-M1477+2,0),OFFSET(C1477,-M1477+3,0)+AB1477,OFFSET(C1477,-M1477+4,0),0,0))</f>
        <v/>
      </c>
      <c r="P1477" s="175" t="str">
        <f aca="false">IF(D1477="","",(O1477-F1477)*D1477*10)</f>
        <v/>
      </c>
      <c r="Q1477" s="175" t="str">
        <f aca="true">IF(D1477="","",xEURO(OFFSET(C1477,-M1477+1,0),E1477,OFFSET(C1477,-M1477+2,0),OFFSET(C1477,-M1477+2,0),OFFSET(C1477,-M1477+3,0)+AB1477,OFFSET(C1477,-M1477+4,0),0,2)/10*D1477)</f>
        <v/>
      </c>
      <c r="R1477" s="248" t="str">
        <f aca="true">IF(D1477="","",xEURO(OFFSET(C1477,-M1477+1,0),E1477,OFFSET(C1477,-M1477+2,0),OFFSET(C1477,-M1477+2,0),OFFSET(C1477,-M1477+3,0)+AB1477,OFFSET(C1477,-M1477+4,0),0,3)/100*D1477*10000)</f>
        <v/>
      </c>
      <c r="S1477" s="248" t="str">
        <f aca="true">IF(D1477="","",xEURO(OFFSET(C1477,-M1477+1,0),E1477,OFFSET(C1477,-M1477+2,0),OFFSET(C1477,-M1477+2,0),OFFSET(C1477,-M1477+3,0)+AB1477,OFFSET(C1477,-M1477+4,0),0,5)/365.25*D1477*10000)</f>
        <v/>
      </c>
      <c r="U1477" s="175" t="str">
        <f aca="true">IF(I1477="","",xEURO(OFFSET(C1477,-M1477+1,0),J1477,OFFSET(C1477,-M1477+2,0),OFFSET(C1477,-M1477+2,0),OFFSET(C1477,-M1477+3,0)+AC1477,OFFSET(C1477,-M1477+4,0),1,1)*I1477)</f>
        <v/>
      </c>
      <c r="V1477" s="235" t="str">
        <f aca="true">IF(I1477="","",xEURO(OFFSET(C1477,-M1477+1,0),J1477,OFFSET(C1477,-M1477+2,0),OFFSET(C1477,-M1477+2,0),OFFSET(C1477,-M1477+3,0)+AC1477,OFFSET(C1477,-M1477+4,0),1,0))</f>
        <v/>
      </c>
      <c r="W1477" s="175" t="str">
        <f aca="false">IF(I1477="","",(V1477-K1477)*I1477*10)</f>
        <v/>
      </c>
      <c r="X1477" s="175" t="str">
        <f aca="true">IF(I1477="","",xEURO(OFFSET(C1477,-M1477+1,0),J1477,OFFSET(C1477,-M1477+2,0),OFFSET(C1477,-M1477+2,0),OFFSET(C1477,-M1477+3,0)+AC1477,OFFSET(C1477,-M1477+4,0),1,2)/10*I1477)</f>
        <v/>
      </c>
      <c r="Y1477" s="248" t="str">
        <f aca="true">IF(I1477="","",xEURO(OFFSET(C1477,-M1477+1,0),J1477,OFFSET(C1477,-M1477+2,0),OFFSET(C1477,-M1477+2,0),OFFSET(C1477,-M1477+3,0)+AC1477,OFFSET(C1477,-M1477+4,0),1,3)/100*I1477*10000)</f>
        <v/>
      </c>
      <c r="Z1477" s="248" t="str">
        <f aca="true">IF(I1477="","",xEURO(OFFSET(C1477,-M1477+1,0),J1477,OFFSET(C1477,-M1477+2,0),OFFSET(C1477,-M1477+2,0),OFFSET(C1477,-M1477+3,0)+AC1477,OFFSET(C1477,-M1477+4,0),1,5)/365.25*I1477*10000)</f>
        <v/>
      </c>
      <c r="AB1477" s="249" t="str">
        <f aca="true">IF(D1477="","",xCalcSkew(OFFSET(C1477,-M1477,0),E1477-OFFSET(C1477,-M1477+1,0),b)/100)</f>
        <v/>
      </c>
      <c r="AC1477" s="249" t="str">
        <f aca="true">IF(I1477="","",xCalcSkew(OFFSET(C1477,-M1477,0),J1477-OFFSET(C1477,-M1477+1,0),b)/100)</f>
        <v/>
      </c>
      <c r="AE1477" s="0" t="n">
        <f aca="false">D1477*F1477*10000*-1</f>
        <v>-0</v>
      </c>
      <c r="AF1477" s="0" t="n">
        <f aca="false">I1477*K1477*10000*-1</f>
        <v>-0</v>
      </c>
      <c r="AG1477" s="0" t="n">
        <f aca="false">AE1477+AF1477</f>
        <v>-0</v>
      </c>
    </row>
    <row r="1478" customFormat="false" ht="12.75" hidden="false" customHeight="false" outlineLevel="0" collapsed="false">
      <c r="D1478" s="265"/>
      <c r="E1478" s="266"/>
      <c r="F1478" s="266"/>
      <c r="G1478" s="267"/>
      <c r="I1478" s="265"/>
      <c r="J1478" s="266"/>
      <c r="K1478" s="266"/>
      <c r="L1478" s="268"/>
      <c r="M1478" s="247" t="n">
        <f aca="false">M1477+1</f>
        <v>21</v>
      </c>
      <c r="N1478" s="175" t="str">
        <f aca="true">IF(D1478="","",xEURO(OFFSET(C1478,-M1478+1,0),E1478,OFFSET(C1478,-M1478+2,0),OFFSET(C1478,-M1478+2,0),OFFSET(C1478,-M1478+3,0)+AB1478,OFFSET(C1478,-M1478+4,0),0,1)*D1478)</f>
        <v/>
      </c>
      <c r="O1478" s="235" t="str">
        <f aca="true">IF(D1478="","",xEURO(OFFSET(C1478,-M1478+1,0),E1478,OFFSET(C1478,-M1478+2,0),OFFSET(C1478,-M1478+2,0),OFFSET(C1478,-M1478+3,0)+AB1478,OFFSET(C1478,-M1478+4,0),0,0))</f>
        <v/>
      </c>
      <c r="P1478" s="175" t="str">
        <f aca="false">IF(D1478="","",(O1478-F1478)*D1478*10)</f>
        <v/>
      </c>
      <c r="Q1478" s="175" t="str">
        <f aca="true">IF(D1478="","",xEURO(OFFSET(C1478,-M1478+1,0),E1478,OFFSET(C1478,-M1478+2,0),OFFSET(C1478,-M1478+2,0),OFFSET(C1478,-M1478+3,0)+AB1478,OFFSET(C1478,-M1478+4,0),0,2)/10*D1478)</f>
        <v/>
      </c>
      <c r="R1478" s="248" t="str">
        <f aca="true">IF(D1478="","",xEURO(OFFSET(C1478,-M1478+1,0),E1478,OFFSET(C1478,-M1478+2,0),OFFSET(C1478,-M1478+2,0),OFFSET(C1478,-M1478+3,0)+AB1478,OFFSET(C1478,-M1478+4,0),0,3)/100*D1478*10000)</f>
        <v/>
      </c>
      <c r="S1478" s="248" t="str">
        <f aca="true">IF(D1478="","",xEURO(OFFSET(C1478,-M1478+1,0),E1478,OFFSET(C1478,-M1478+2,0),OFFSET(C1478,-M1478+2,0),OFFSET(C1478,-M1478+3,0)+AB1478,OFFSET(C1478,-M1478+4,0),0,5)/365.25*D1478*10000)</f>
        <v/>
      </c>
      <c r="U1478" s="175" t="str">
        <f aca="true">IF(I1478="","",xEURO(OFFSET(C1478,-M1478+1,0),J1478,OFFSET(C1478,-M1478+2,0),OFFSET(C1478,-M1478+2,0),OFFSET(C1478,-M1478+3,0)+AC1478,OFFSET(C1478,-M1478+4,0),1,1)*I1478)</f>
        <v/>
      </c>
      <c r="V1478" s="235" t="str">
        <f aca="true">IF(I1478="","",xEURO(OFFSET(C1478,-M1478+1,0),J1478,OFFSET(C1478,-M1478+2,0),OFFSET(C1478,-M1478+2,0),OFFSET(C1478,-M1478+3,0)+AC1478,OFFSET(C1478,-M1478+4,0),1,0))</f>
        <v/>
      </c>
      <c r="W1478" s="175" t="str">
        <f aca="false">IF(I1478="","",(V1478-K1478)*I1478*10)</f>
        <v/>
      </c>
      <c r="X1478" s="175" t="str">
        <f aca="true">IF(I1478="","",xEURO(OFFSET(C1478,-M1478+1,0),J1478,OFFSET(C1478,-M1478+2,0),OFFSET(C1478,-M1478+2,0),OFFSET(C1478,-M1478+3,0)+AC1478,OFFSET(C1478,-M1478+4,0),1,2)/10*I1478)</f>
        <v/>
      </c>
      <c r="Y1478" s="248" t="str">
        <f aca="true">IF(I1478="","",xEURO(OFFSET(C1478,-M1478+1,0),J1478,OFFSET(C1478,-M1478+2,0),OFFSET(C1478,-M1478+2,0),OFFSET(C1478,-M1478+3,0)+AC1478,OFFSET(C1478,-M1478+4,0),1,3)/100*I1478*10000)</f>
        <v/>
      </c>
      <c r="Z1478" s="248" t="str">
        <f aca="true">IF(I1478="","",xEURO(OFFSET(C1478,-M1478+1,0),J1478,OFFSET(C1478,-M1478+2,0),OFFSET(C1478,-M1478+2,0),OFFSET(C1478,-M1478+3,0)+AC1478,OFFSET(C1478,-M1478+4,0),1,5)/365.25*I1478*10000)</f>
        <v/>
      </c>
      <c r="AB1478" s="249" t="str">
        <f aca="true">IF(D1478="","",xCalcSkew(OFFSET(C1478,-M1478,0),E1478-OFFSET(C1478,-M1478+1,0),b)/100)</f>
        <v/>
      </c>
      <c r="AC1478" s="249" t="str">
        <f aca="true">IF(I1478="","",xCalcSkew(OFFSET(C1478,-M1478,0),J1478-OFFSET(C1478,-M1478+1,0),b)/100)</f>
        <v/>
      </c>
      <c r="AE1478" s="0" t="n">
        <f aca="false">D1478*F1478*10000*-1</f>
        <v>-0</v>
      </c>
      <c r="AF1478" s="0" t="n">
        <f aca="false">I1478*K1478*10000*-1</f>
        <v>-0</v>
      </c>
      <c r="AG1478" s="0" t="n">
        <f aca="false">AE1478+AF1478</f>
        <v>-0</v>
      </c>
    </row>
    <row r="1479" customFormat="false" ht="12.75" hidden="false" customHeight="false" outlineLevel="0" collapsed="false">
      <c r="D1479" s="265"/>
      <c r="E1479" s="266"/>
      <c r="F1479" s="266"/>
      <c r="G1479" s="267"/>
      <c r="I1479" s="265"/>
      <c r="J1479" s="266"/>
      <c r="K1479" s="266"/>
      <c r="L1479" s="268"/>
      <c r="M1479" s="247" t="n">
        <f aca="false">M1478+1</f>
        <v>22</v>
      </c>
      <c r="N1479" s="175" t="str">
        <f aca="true">IF(D1479="","",xEURO(OFFSET(C1479,-M1479+1,0),E1479,OFFSET(C1479,-M1479+2,0),OFFSET(C1479,-M1479+2,0),OFFSET(C1479,-M1479+3,0)+AB1479,OFFSET(C1479,-M1479+4,0),0,1)*D1479)</f>
        <v/>
      </c>
      <c r="O1479" s="235" t="str">
        <f aca="true">IF(D1479="","",xEURO(OFFSET(C1479,-M1479+1,0),E1479,OFFSET(C1479,-M1479+2,0),OFFSET(C1479,-M1479+2,0),OFFSET(C1479,-M1479+3,0)+AB1479,OFFSET(C1479,-M1479+4,0),0,0))</f>
        <v/>
      </c>
      <c r="P1479" s="175" t="str">
        <f aca="false">IF(D1479="","",(O1479-F1479)*D1479*10)</f>
        <v/>
      </c>
      <c r="Q1479" s="175" t="str">
        <f aca="true">IF(D1479="","",xEURO(OFFSET(C1479,-M1479+1,0),E1479,OFFSET(C1479,-M1479+2,0),OFFSET(C1479,-M1479+2,0),OFFSET(C1479,-M1479+3,0)+AB1479,OFFSET(C1479,-M1479+4,0),0,2)/10*D1479)</f>
        <v/>
      </c>
      <c r="R1479" s="248" t="str">
        <f aca="true">IF(D1479="","",xEURO(OFFSET(C1479,-M1479+1,0),E1479,OFFSET(C1479,-M1479+2,0),OFFSET(C1479,-M1479+2,0),OFFSET(C1479,-M1479+3,0)+AB1479,OFFSET(C1479,-M1479+4,0),0,3)/100*D1479*10000)</f>
        <v/>
      </c>
      <c r="S1479" s="248" t="str">
        <f aca="true">IF(D1479="","",xEURO(OFFSET(C1479,-M1479+1,0),E1479,OFFSET(C1479,-M1479+2,0),OFFSET(C1479,-M1479+2,0),OFFSET(C1479,-M1479+3,0)+AB1479,OFFSET(C1479,-M1479+4,0),0,5)/365.25*D1479*10000)</f>
        <v/>
      </c>
      <c r="U1479" s="175" t="str">
        <f aca="true">IF(I1479="","",xEURO(OFFSET(C1479,-M1479+1,0),J1479,OFFSET(C1479,-M1479+2,0),OFFSET(C1479,-M1479+2,0),OFFSET(C1479,-M1479+3,0)+AC1479,OFFSET(C1479,-M1479+4,0),1,1)*I1479)</f>
        <v/>
      </c>
      <c r="V1479" s="235" t="str">
        <f aca="true">IF(I1479="","",xEURO(OFFSET(C1479,-M1479+1,0),J1479,OFFSET(C1479,-M1479+2,0),OFFSET(C1479,-M1479+2,0),OFFSET(C1479,-M1479+3,0)+AC1479,OFFSET(C1479,-M1479+4,0),1,0))</f>
        <v/>
      </c>
      <c r="W1479" s="175" t="str">
        <f aca="false">IF(I1479="","",(V1479-K1479)*I1479*10)</f>
        <v/>
      </c>
      <c r="X1479" s="175" t="str">
        <f aca="true">IF(I1479="","",xEURO(OFFSET(C1479,-M1479+1,0),J1479,OFFSET(C1479,-M1479+2,0),OFFSET(C1479,-M1479+2,0),OFFSET(C1479,-M1479+3,0)+AC1479,OFFSET(C1479,-M1479+4,0),1,2)/10*I1479)</f>
        <v/>
      </c>
      <c r="Y1479" s="248" t="str">
        <f aca="true">IF(I1479="","",xEURO(OFFSET(C1479,-M1479+1,0),J1479,OFFSET(C1479,-M1479+2,0),OFFSET(C1479,-M1479+2,0),OFFSET(C1479,-M1479+3,0)+AC1479,OFFSET(C1479,-M1479+4,0),1,3)/100*I1479*10000)</f>
        <v/>
      </c>
      <c r="Z1479" s="248" t="str">
        <f aca="true">IF(I1479="","",xEURO(OFFSET(C1479,-M1479+1,0),J1479,OFFSET(C1479,-M1479+2,0),OFFSET(C1479,-M1479+2,0),OFFSET(C1479,-M1479+3,0)+AC1479,OFFSET(C1479,-M1479+4,0),1,5)/365.25*I1479*10000)</f>
        <v/>
      </c>
      <c r="AB1479" s="249" t="str">
        <f aca="true">IF(D1479="","",xCalcSkew(OFFSET(C1479,-M1479,0),E1479-OFFSET(C1479,-M1479+1,0),b)/100)</f>
        <v/>
      </c>
      <c r="AC1479" s="249" t="str">
        <f aca="true">IF(I1479="","",xCalcSkew(OFFSET(C1479,-M1479,0),J1479-OFFSET(C1479,-M1479+1,0),b)/100)</f>
        <v/>
      </c>
      <c r="AE1479" s="0" t="n">
        <f aca="false">D1479*F1479*10000*-1</f>
        <v>-0</v>
      </c>
      <c r="AF1479" s="0" t="n">
        <f aca="false">I1479*K1479*10000*-1</f>
        <v>-0</v>
      </c>
      <c r="AG1479" s="0" t="n">
        <f aca="false">AE1479+AF1479</f>
        <v>-0</v>
      </c>
    </row>
    <row r="1480" customFormat="false" ht="12.75" hidden="false" customHeight="false" outlineLevel="0" collapsed="false">
      <c r="D1480" s="265"/>
      <c r="E1480" s="266"/>
      <c r="F1480" s="266"/>
      <c r="G1480" s="267"/>
      <c r="I1480" s="265"/>
      <c r="J1480" s="266"/>
      <c r="K1480" s="266"/>
      <c r="L1480" s="268"/>
      <c r="M1480" s="247" t="n">
        <f aca="false">M1479+1</f>
        <v>23</v>
      </c>
      <c r="N1480" s="175" t="str">
        <f aca="true">IF(D1480="","",xEURO(OFFSET(C1480,-M1480+1,0),E1480,OFFSET(C1480,-M1480+2,0),OFFSET(C1480,-M1480+2,0),OFFSET(C1480,-M1480+3,0)+AB1480,OFFSET(C1480,-M1480+4,0),0,1)*D1480)</f>
        <v/>
      </c>
      <c r="O1480" s="235" t="str">
        <f aca="true">IF(D1480="","",xEURO(OFFSET(C1480,-M1480+1,0),E1480,OFFSET(C1480,-M1480+2,0),OFFSET(C1480,-M1480+2,0),OFFSET(C1480,-M1480+3,0)+AB1480,OFFSET(C1480,-M1480+4,0),0,0))</f>
        <v/>
      </c>
      <c r="P1480" s="175" t="str">
        <f aca="false">IF(D1480="","",(O1480-F1480)*D1480*10)</f>
        <v/>
      </c>
      <c r="Q1480" s="175" t="str">
        <f aca="true">IF(D1480="","",xEURO(OFFSET(C1480,-M1480+1,0),E1480,OFFSET(C1480,-M1480+2,0),OFFSET(C1480,-M1480+2,0),OFFSET(C1480,-M1480+3,0)+AB1480,OFFSET(C1480,-M1480+4,0),0,2)/10*D1480)</f>
        <v/>
      </c>
      <c r="R1480" s="248" t="str">
        <f aca="true">IF(D1480="","",xEURO(OFFSET(C1480,-M1480+1,0),E1480,OFFSET(C1480,-M1480+2,0),OFFSET(C1480,-M1480+2,0),OFFSET(C1480,-M1480+3,0)+AB1480,OFFSET(C1480,-M1480+4,0),0,3)/100*D1480*10000)</f>
        <v/>
      </c>
      <c r="S1480" s="248" t="str">
        <f aca="true">IF(D1480="","",xEURO(OFFSET(C1480,-M1480+1,0),E1480,OFFSET(C1480,-M1480+2,0),OFFSET(C1480,-M1480+2,0),OFFSET(C1480,-M1480+3,0)+AB1480,OFFSET(C1480,-M1480+4,0),0,5)/365.25*D1480*10000)</f>
        <v/>
      </c>
      <c r="U1480" s="175" t="str">
        <f aca="true">IF(I1480="","",xEURO(OFFSET(C1480,-M1480+1,0),J1480,OFFSET(C1480,-M1480+2,0),OFFSET(C1480,-M1480+2,0),OFFSET(C1480,-M1480+3,0)+AC1480,OFFSET(C1480,-M1480+4,0),1,1)*I1480)</f>
        <v/>
      </c>
      <c r="V1480" s="235" t="str">
        <f aca="true">IF(I1480="","",xEURO(OFFSET(C1480,-M1480+1,0),J1480,OFFSET(C1480,-M1480+2,0),OFFSET(C1480,-M1480+2,0),OFFSET(C1480,-M1480+3,0)+AC1480,OFFSET(C1480,-M1480+4,0),1,0))</f>
        <v/>
      </c>
      <c r="W1480" s="175" t="str">
        <f aca="false">IF(I1480="","",(V1480-K1480)*I1480*10)</f>
        <v/>
      </c>
      <c r="X1480" s="175" t="str">
        <f aca="true">IF(I1480="","",xEURO(OFFSET(C1480,-M1480+1,0),J1480,OFFSET(C1480,-M1480+2,0),OFFSET(C1480,-M1480+2,0),OFFSET(C1480,-M1480+3,0)+AC1480,OFFSET(C1480,-M1480+4,0),1,2)/10*I1480)</f>
        <v/>
      </c>
      <c r="Y1480" s="248" t="str">
        <f aca="true">IF(I1480="","",xEURO(OFFSET(C1480,-M1480+1,0),J1480,OFFSET(C1480,-M1480+2,0),OFFSET(C1480,-M1480+2,0),OFFSET(C1480,-M1480+3,0)+AC1480,OFFSET(C1480,-M1480+4,0),1,3)/100*I1480*10000)</f>
        <v/>
      </c>
      <c r="Z1480" s="248" t="str">
        <f aca="true">IF(I1480="","",xEURO(OFFSET(C1480,-M1480+1,0),J1480,OFFSET(C1480,-M1480+2,0),OFFSET(C1480,-M1480+2,0),OFFSET(C1480,-M1480+3,0)+AC1480,OFFSET(C1480,-M1480+4,0),1,5)/365.25*I1480*10000)</f>
        <v/>
      </c>
      <c r="AB1480" s="249" t="str">
        <f aca="true">IF(D1480="","",xCalcSkew(OFFSET(C1480,-M1480,0),E1480-OFFSET(C1480,-M1480+1,0),b)/100)</f>
        <v/>
      </c>
      <c r="AC1480" s="249" t="str">
        <f aca="true">IF(I1480="","",xCalcSkew(OFFSET(C1480,-M1480,0),J1480-OFFSET(C1480,-M1480+1,0),b)/100)</f>
        <v/>
      </c>
      <c r="AE1480" s="0" t="n">
        <f aca="false">D1480*F1480*10000*-1</f>
        <v>-0</v>
      </c>
      <c r="AF1480" s="0" t="n">
        <f aca="false">I1480*K1480*10000*-1</f>
        <v>-0</v>
      </c>
      <c r="AG1480" s="0" t="n">
        <f aca="false">AE1480+AF1480</f>
        <v>-0</v>
      </c>
    </row>
    <row r="1481" customFormat="false" ht="12.75" hidden="false" customHeight="false" outlineLevel="0" collapsed="false">
      <c r="D1481" s="265"/>
      <c r="E1481" s="266"/>
      <c r="F1481" s="266"/>
      <c r="G1481" s="267"/>
      <c r="I1481" s="265"/>
      <c r="J1481" s="266"/>
      <c r="K1481" s="266"/>
      <c r="L1481" s="268"/>
      <c r="M1481" s="247" t="n">
        <f aca="false">M1480+1</f>
        <v>24</v>
      </c>
      <c r="N1481" s="175" t="str">
        <f aca="true">IF(D1481="","",xEURO(OFFSET(C1481,-M1481+1,0),E1481,OFFSET(C1481,-M1481+2,0),OFFSET(C1481,-M1481+2,0),OFFSET(C1481,-M1481+3,0)+AB1481,OFFSET(C1481,-M1481+4,0),0,1)*D1481)</f>
        <v/>
      </c>
      <c r="O1481" s="235" t="str">
        <f aca="true">IF(D1481="","",xEURO(OFFSET(C1481,-M1481+1,0),E1481,OFFSET(C1481,-M1481+2,0),OFFSET(C1481,-M1481+2,0),OFFSET(C1481,-M1481+3,0)+AB1481,OFFSET(C1481,-M1481+4,0),0,0))</f>
        <v/>
      </c>
      <c r="P1481" s="175" t="str">
        <f aca="false">IF(D1481="","",(O1481-F1481)*D1481*10)</f>
        <v/>
      </c>
      <c r="Q1481" s="175" t="str">
        <f aca="true">IF(D1481="","",xEURO(OFFSET(C1481,-M1481+1,0),E1481,OFFSET(C1481,-M1481+2,0),OFFSET(C1481,-M1481+2,0),OFFSET(C1481,-M1481+3,0)+AB1481,OFFSET(C1481,-M1481+4,0),0,2)/10*D1481)</f>
        <v/>
      </c>
      <c r="R1481" s="248" t="str">
        <f aca="true">IF(D1481="","",xEURO(OFFSET(C1481,-M1481+1,0),E1481,OFFSET(C1481,-M1481+2,0),OFFSET(C1481,-M1481+2,0),OFFSET(C1481,-M1481+3,0)+AB1481,OFFSET(C1481,-M1481+4,0),0,3)/100*D1481*10000)</f>
        <v/>
      </c>
      <c r="S1481" s="248" t="str">
        <f aca="true">IF(D1481="","",xEURO(OFFSET(C1481,-M1481+1,0),E1481,OFFSET(C1481,-M1481+2,0),OFFSET(C1481,-M1481+2,0),OFFSET(C1481,-M1481+3,0)+AB1481,OFFSET(C1481,-M1481+4,0),0,5)/365.25*D1481*10000)</f>
        <v/>
      </c>
      <c r="U1481" s="175" t="str">
        <f aca="true">IF(I1481="","",xEURO(OFFSET(C1481,-M1481+1,0),J1481,OFFSET(C1481,-M1481+2,0),OFFSET(C1481,-M1481+2,0),OFFSET(C1481,-M1481+3,0)+AC1481,OFFSET(C1481,-M1481+4,0),1,1)*I1481)</f>
        <v/>
      </c>
      <c r="V1481" s="235" t="str">
        <f aca="true">IF(I1481="","",xEURO(OFFSET(C1481,-M1481+1,0),J1481,OFFSET(C1481,-M1481+2,0),OFFSET(C1481,-M1481+2,0),OFFSET(C1481,-M1481+3,0)+AC1481,OFFSET(C1481,-M1481+4,0),1,0))</f>
        <v/>
      </c>
      <c r="W1481" s="175" t="str">
        <f aca="false">IF(I1481="","",(V1481-K1481)*I1481*10)</f>
        <v/>
      </c>
      <c r="X1481" s="175" t="str">
        <f aca="true">IF(I1481="","",xEURO(OFFSET(C1481,-M1481+1,0),J1481,OFFSET(C1481,-M1481+2,0),OFFSET(C1481,-M1481+2,0),OFFSET(C1481,-M1481+3,0)+AC1481,OFFSET(C1481,-M1481+4,0),1,2)/10*I1481)</f>
        <v/>
      </c>
      <c r="Y1481" s="248" t="str">
        <f aca="true">IF(I1481="","",xEURO(OFFSET(C1481,-M1481+1,0),J1481,OFFSET(C1481,-M1481+2,0),OFFSET(C1481,-M1481+2,0),OFFSET(C1481,-M1481+3,0)+AC1481,OFFSET(C1481,-M1481+4,0),1,3)/100*I1481*10000)</f>
        <v/>
      </c>
      <c r="Z1481" s="248" t="str">
        <f aca="true">IF(I1481="","",xEURO(OFFSET(C1481,-M1481+1,0),J1481,OFFSET(C1481,-M1481+2,0),OFFSET(C1481,-M1481+2,0),OFFSET(C1481,-M1481+3,0)+AC1481,OFFSET(C1481,-M1481+4,0),1,5)/365.25*I1481*10000)</f>
        <v/>
      </c>
      <c r="AB1481" s="249" t="str">
        <f aca="true">IF(D1481="","",xCalcSkew(OFFSET(C1481,-M1481,0),E1481-OFFSET(C1481,-M1481+1,0),b)/100)</f>
        <v/>
      </c>
      <c r="AC1481" s="249" t="str">
        <f aca="true">IF(I1481="","",xCalcSkew(OFFSET(C1481,-M1481,0),J1481-OFFSET(C1481,-M1481+1,0),b)/100)</f>
        <v/>
      </c>
      <c r="AE1481" s="0" t="n">
        <f aca="false">D1481*F1481*10000*-1</f>
        <v>-0</v>
      </c>
      <c r="AF1481" s="0" t="n">
        <f aca="false">I1481*K1481*10000*-1</f>
        <v>-0</v>
      </c>
      <c r="AG1481" s="0" t="n">
        <f aca="false">AE1481+AF1481</f>
        <v>-0</v>
      </c>
    </row>
    <row r="1482" customFormat="false" ht="12.75" hidden="false" customHeight="false" outlineLevel="0" collapsed="false">
      <c r="D1482" s="265"/>
      <c r="E1482" s="266"/>
      <c r="F1482" s="266"/>
      <c r="G1482" s="267"/>
      <c r="I1482" s="265"/>
      <c r="J1482" s="266"/>
      <c r="K1482" s="266"/>
      <c r="L1482" s="268"/>
      <c r="M1482" s="247" t="n">
        <f aca="false">M1481+1</f>
        <v>25</v>
      </c>
      <c r="N1482" s="175" t="str">
        <f aca="true">IF(D1482="","",xEURO(OFFSET(C1482,-M1482+1,0),E1482,OFFSET(C1482,-M1482+2,0),OFFSET(C1482,-M1482+2,0),OFFSET(C1482,-M1482+3,0)+AB1482,OFFSET(C1482,-M1482+4,0),0,1)*D1482)</f>
        <v/>
      </c>
      <c r="O1482" s="235" t="str">
        <f aca="true">IF(D1482="","",xEURO(OFFSET(C1482,-M1482+1,0),E1482,OFFSET(C1482,-M1482+2,0),OFFSET(C1482,-M1482+2,0),OFFSET(C1482,-M1482+3,0)+AB1482,OFFSET(C1482,-M1482+4,0),0,0))</f>
        <v/>
      </c>
      <c r="P1482" s="175" t="str">
        <f aca="false">IF(D1482="","",(O1482-F1482)*D1482*10)</f>
        <v/>
      </c>
      <c r="Q1482" s="175" t="str">
        <f aca="true">IF(D1482="","",xEURO(OFFSET(C1482,-M1482+1,0),E1482,OFFSET(C1482,-M1482+2,0),OFFSET(C1482,-M1482+2,0),OFFSET(C1482,-M1482+3,0)+AB1482,OFFSET(C1482,-M1482+4,0),0,2)/10*D1482)</f>
        <v/>
      </c>
      <c r="R1482" s="248" t="str">
        <f aca="true">IF(D1482="","",xEURO(OFFSET(C1482,-M1482+1,0),E1482,OFFSET(C1482,-M1482+2,0),OFFSET(C1482,-M1482+2,0),OFFSET(C1482,-M1482+3,0)+AB1482,OFFSET(C1482,-M1482+4,0),0,3)/100*D1482*10000)</f>
        <v/>
      </c>
      <c r="S1482" s="248" t="str">
        <f aca="true">IF(D1482="","",xEURO(OFFSET(C1482,-M1482+1,0),E1482,OFFSET(C1482,-M1482+2,0),OFFSET(C1482,-M1482+2,0),OFFSET(C1482,-M1482+3,0)+AB1482,OFFSET(C1482,-M1482+4,0),0,5)/365.25*D1482*10000)</f>
        <v/>
      </c>
      <c r="U1482" s="175" t="str">
        <f aca="true">IF(I1482="","",xEURO(OFFSET(C1482,-M1482+1,0),J1482,OFFSET(C1482,-M1482+2,0),OFFSET(C1482,-M1482+2,0),OFFSET(C1482,-M1482+3,0)+AC1482,OFFSET(C1482,-M1482+4,0),1,1)*I1482)</f>
        <v/>
      </c>
      <c r="V1482" s="235" t="str">
        <f aca="true">IF(I1482="","",xEURO(OFFSET(C1482,-M1482+1,0),J1482,OFFSET(C1482,-M1482+2,0),OFFSET(C1482,-M1482+2,0),OFFSET(C1482,-M1482+3,0)+AC1482,OFFSET(C1482,-M1482+4,0),1,0))</f>
        <v/>
      </c>
      <c r="W1482" s="175" t="str">
        <f aca="false">IF(I1482="","",(V1482-K1482)*I1482*10)</f>
        <v/>
      </c>
      <c r="X1482" s="175" t="str">
        <f aca="true">IF(I1482="","",xEURO(OFFSET(C1482,-M1482+1,0),J1482,OFFSET(C1482,-M1482+2,0),OFFSET(C1482,-M1482+2,0),OFFSET(C1482,-M1482+3,0)+AC1482,OFFSET(C1482,-M1482+4,0),1,2)/10*I1482)</f>
        <v/>
      </c>
      <c r="Y1482" s="248" t="str">
        <f aca="true">IF(I1482="","",xEURO(OFFSET(C1482,-M1482+1,0),J1482,OFFSET(C1482,-M1482+2,0),OFFSET(C1482,-M1482+2,0),OFFSET(C1482,-M1482+3,0)+AC1482,OFFSET(C1482,-M1482+4,0),1,3)/100*I1482*10000)</f>
        <v/>
      </c>
      <c r="Z1482" s="248" t="str">
        <f aca="true">IF(I1482="","",xEURO(OFFSET(C1482,-M1482+1,0),J1482,OFFSET(C1482,-M1482+2,0),OFFSET(C1482,-M1482+2,0),OFFSET(C1482,-M1482+3,0)+AC1482,OFFSET(C1482,-M1482+4,0),1,5)/365.25*I1482*10000)</f>
        <v/>
      </c>
      <c r="AB1482" s="249" t="str">
        <f aca="true">IF(D1482="","",xCalcSkew(OFFSET(C1482,-M1482,0),E1482-OFFSET(C1482,-M1482+1,0),b)/100)</f>
        <v/>
      </c>
      <c r="AC1482" s="249" t="str">
        <f aca="true">IF(I1482="","",xCalcSkew(OFFSET(C1482,-M1482,0),J1482-OFFSET(C1482,-M1482+1,0),b)/100)</f>
        <v/>
      </c>
      <c r="AE1482" s="0" t="n">
        <f aca="false">D1482*F1482*10000*-1</f>
        <v>-0</v>
      </c>
      <c r="AF1482" s="0" t="n">
        <f aca="false">I1482*K1482*10000*-1</f>
        <v>-0</v>
      </c>
      <c r="AG1482" s="0" t="n">
        <f aca="false">AE1482+AF1482</f>
        <v>-0</v>
      </c>
    </row>
    <row r="1483" customFormat="false" ht="12.75" hidden="false" customHeight="false" outlineLevel="0" collapsed="false">
      <c r="D1483" s="265"/>
      <c r="E1483" s="266"/>
      <c r="F1483" s="266"/>
      <c r="G1483" s="267"/>
      <c r="I1483" s="265"/>
      <c r="J1483" s="266"/>
      <c r="K1483" s="266"/>
      <c r="L1483" s="268"/>
      <c r="M1483" s="247" t="n">
        <f aca="false">M1482+1</f>
        <v>26</v>
      </c>
      <c r="N1483" s="175" t="str">
        <f aca="true">IF(D1483="","",xEURO(OFFSET(C1483,-M1483+1,0),E1483,OFFSET(C1483,-M1483+2,0),OFFSET(C1483,-M1483+2,0),OFFSET(C1483,-M1483+3,0)+AB1483,OFFSET(C1483,-M1483+4,0),0,1)*D1483)</f>
        <v/>
      </c>
      <c r="O1483" s="235" t="str">
        <f aca="true">IF(D1483="","",xEURO(OFFSET(C1483,-M1483+1,0),E1483,OFFSET(C1483,-M1483+2,0),OFFSET(C1483,-M1483+2,0),OFFSET(C1483,-M1483+3,0)+AB1483,OFFSET(C1483,-M1483+4,0),0,0))</f>
        <v/>
      </c>
      <c r="P1483" s="175" t="str">
        <f aca="false">IF(D1483="","",(O1483-F1483)*D1483*10)</f>
        <v/>
      </c>
      <c r="Q1483" s="175" t="str">
        <f aca="true">IF(D1483="","",xEURO(OFFSET(C1483,-M1483+1,0),E1483,OFFSET(C1483,-M1483+2,0),OFFSET(C1483,-M1483+2,0),OFFSET(C1483,-M1483+3,0)+AB1483,OFFSET(C1483,-M1483+4,0),0,2)/10*D1483)</f>
        <v/>
      </c>
      <c r="R1483" s="248" t="str">
        <f aca="true">IF(D1483="","",xEURO(OFFSET(C1483,-M1483+1,0),E1483,OFFSET(C1483,-M1483+2,0),OFFSET(C1483,-M1483+2,0),OFFSET(C1483,-M1483+3,0)+AB1483,OFFSET(C1483,-M1483+4,0),0,3)/100*D1483*10000)</f>
        <v/>
      </c>
      <c r="S1483" s="248" t="str">
        <f aca="true">IF(D1483="","",xEURO(OFFSET(C1483,-M1483+1,0),E1483,OFFSET(C1483,-M1483+2,0),OFFSET(C1483,-M1483+2,0),OFFSET(C1483,-M1483+3,0)+AB1483,OFFSET(C1483,-M1483+4,0),0,5)/365.25*D1483*10000)</f>
        <v/>
      </c>
      <c r="U1483" s="175" t="str">
        <f aca="true">IF(I1483="","",xEURO(OFFSET(C1483,-M1483+1,0),J1483,OFFSET(C1483,-M1483+2,0),OFFSET(C1483,-M1483+2,0),OFFSET(C1483,-M1483+3,0)+AC1483,OFFSET(C1483,-M1483+4,0),1,1)*I1483)</f>
        <v/>
      </c>
      <c r="V1483" s="235" t="str">
        <f aca="true">IF(I1483="","",xEURO(OFFSET(C1483,-M1483+1,0),J1483,OFFSET(C1483,-M1483+2,0),OFFSET(C1483,-M1483+2,0),OFFSET(C1483,-M1483+3,0)+AC1483,OFFSET(C1483,-M1483+4,0),1,0))</f>
        <v/>
      </c>
      <c r="W1483" s="175" t="str">
        <f aca="false">IF(I1483="","",(V1483-K1483)*I1483*10)</f>
        <v/>
      </c>
      <c r="X1483" s="175" t="str">
        <f aca="true">IF(I1483="","",xEURO(OFFSET(C1483,-M1483+1,0),J1483,OFFSET(C1483,-M1483+2,0),OFFSET(C1483,-M1483+2,0),OFFSET(C1483,-M1483+3,0)+AC1483,OFFSET(C1483,-M1483+4,0),1,2)/10*I1483)</f>
        <v/>
      </c>
      <c r="Y1483" s="248" t="str">
        <f aca="true">IF(I1483="","",xEURO(OFFSET(C1483,-M1483+1,0),J1483,OFFSET(C1483,-M1483+2,0),OFFSET(C1483,-M1483+2,0),OFFSET(C1483,-M1483+3,0)+AC1483,OFFSET(C1483,-M1483+4,0),1,3)/100*I1483*10000)</f>
        <v/>
      </c>
      <c r="Z1483" s="248" t="str">
        <f aca="true">IF(I1483="","",xEURO(OFFSET(C1483,-M1483+1,0),J1483,OFFSET(C1483,-M1483+2,0),OFFSET(C1483,-M1483+2,0),OFFSET(C1483,-M1483+3,0)+AC1483,OFFSET(C1483,-M1483+4,0),1,5)/365.25*I1483*10000)</f>
        <v/>
      </c>
      <c r="AB1483" s="249" t="str">
        <f aca="true">IF(D1483="","",xCalcSkew(OFFSET(C1483,-M1483,0),E1483-OFFSET(C1483,-M1483+1,0),b)/100)</f>
        <v/>
      </c>
      <c r="AC1483" s="249" t="str">
        <f aca="true">IF(I1483="","",xCalcSkew(OFFSET(C1483,-M1483,0),J1483-OFFSET(C1483,-M1483+1,0),b)/100)</f>
        <v/>
      </c>
      <c r="AE1483" s="0" t="n">
        <f aca="false">D1483*F1483*10000*-1</f>
        <v>-0</v>
      </c>
      <c r="AF1483" s="0" t="n">
        <f aca="false">I1483*K1483*10000*-1</f>
        <v>-0</v>
      </c>
      <c r="AG1483" s="0" t="n">
        <f aca="false">AE1483+AF1483</f>
        <v>-0</v>
      </c>
    </row>
    <row r="1484" customFormat="false" ht="12.75" hidden="false" customHeight="false" outlineLevel="0" collapsed="false">
      <c r="D1484" s="265"/>
      <c r="E1484" s="266"/>
      <c r="F1484" s="266"/>
      <c r="G1484" s="267"/>
      <c r="I1484" s="265"/>
      <c r="J1484" s="266"/>
      <c r="K1484" s="266"/>
      <c r="L1484" s="268"/>
      <c r="M1484" s="247" t="n">
        <f aca="false">M1483+1</f>
        <v>27</v>
      </c>
      <c r="N1484" s="175" t="str">
        <f aca="true">IF(D1484="","",xEURO(OFFSET(C1484,-M1484+1,0),E1484,OFFSET(C1484,-M1484+2,0),OFFSET(C1484,-M1484+2,0),OFFSET(C1484,-M1484+3,0)+AB1484,OFFSET(C1484,-M1484+4,0),0,1)*D1484)</f>
        <v/>
      </c>
      <c r="O1484" s="235" t="str">
        <f aca="true">IF(D1484="","",xEURO(OFFSET(C1484,-M1484+1,0),E1484,OFFSET(C1484,-M1484+2,0),OFFSET(C1484,-M1484+2,0),OFFSET(C1484,-M1484+3,0)+AB1484,OFFSET(C1484,-M1484+4,0),0,0))</f>
        <v/>
      </c>
      <c r="P1484" s="175" t="str">
        <f aca="false">IF(D1484="","",(O1484-F1484)*D1484*10)</f>
        <v/>
      </c>
      <c r="Q1484" s="175" t="str">
        <f aca="true">IF(D1484="","",xEURO(OFFSET(C1484,-M1484+1,0),E1484,OFFSET(C1484,-M1484+2,0),OFFSET(C1484,-M1484+2,0),OFFSET(C1484,-M1484+3,0)+AB1484,OFFSET(C1484,-M1484+4,0),0,2)/10*D1484)</f>
        <v/>
      </c>
      <c r="R1484" s="248" t="str">
        <f aca="true">IF(D1484="","",xEURO(OFFSET(C1484,-M1484+1,0),E1484,OFFSET(C1484,-M1484+2,0),OFFSET(C1484,-M1484+2,0),OFFSET(C1484,-M1484+3,0)+AB1484,OFFSET(C1484,-M1484+4,0),0,3)/100*D1484*10000)</f>
        <v/>
      </c>
      <c r="S1484" s="248" t="str">
        <f aca="true">IF(D1484="","",xEURO(OFFSET(C1484,-M1484+1,0),E1484,OFFSET(C1484,-M1484+2,0),OFFSET(C1484,-M1484+2,0),OFFSET(C1484,-M1484+3,0)+AB1484,OFFSET(C1484,-M1484+4,0),0,5)/365.25*D1484*10000)</f>
        <v/>
      </c>
      <c r="U1484" s="175" t="str">
        <f aca="true">IF(I1484="","",xEURO(OFFSET(C1484,-M1484+1,0),J1484,OFFSET(C1484,-M1484+2,0),OFFSET(C1484,-M1484+2,0),OFFSET(C1484,-M1484+3,0)+AC1484,OFFSET(C1484,-M1484+4,0),1,1)*I1484)</f>
        <v/>
      </c>
      <c r="V1484" s="235" t="str">
        <f aca="true">IF(I1484="","",xEURO(OFFSET(C1484,-M1484+1,0),J1484,OFFSET(C1484,-M1484+2,0),OFFSET(C1484,-M1484+2,0),OFFSET(C1484,-M1484+3,0)+AC1484,OFFSET(C1484,-M1484+4,0),1,0))</f>
        <v/>
      </c>
      <c r="W1484" s="175" t="str">
        <f aca="false">IF(I1484="","",(V1484-K1484)*I1484*10)</f>
        <v/>
      </c>
      <c r="X1484" s="175" t="str">
        <f aca="true">IF(I1484="","",xEURO(OFFSET(C1484,-M1484+1,0),J1484,OFFSET(C1484,-M1484+2,0),OFFSET(C1484,-M1484+2,0),OFFSET(C1484,-M1484+3,0)+AC1484,OFFSET(C1484,-M1484+4,0),1,2)/10*I1484)</f>
        <v/>
      </c>
      <c r="Y1484" s="248" t="str">
        <f aca="true">IF(I1484="","",xEURO(OFFSET(C1484,-M1484+1,0),J1484,OFFSET(C1484,-M1484+2,0),OFFSET(C1484,-M1484+2,0),OFFSET(C1484,-M1484+3,0)+AC1484,OFFSET(C1484,-M1484+4,0),1,3)/100*I1484*10000)</f>
        <v/>
      </c>
      <c r="Z1484" s="248" t="str">
        <f aca="true">IF(I1484="","",xEURO(OFFSET(C1484,-M1484+1,0),J1484,OFFSET(C1484,-M1484+2,0),OFFSET(C1484,-M1484+2,0),OFFSET(C1484,-M1484+3,0)+AC1484,OFFSET(C1484,-M1484+4,0),1,5)/365.25*I1484*10000)</f>
        <v/>
      </c>
      <c r="AB1484" s="249" t="str">
        <f aca="true">IF(D1484="","",xCalcSkew(OFFSET(C1484,-M1484,0),E1484-OFFSET(C1484,-M1484+1,0),b)/100)</f>
        <v/>
      </c>
      <c r="AC1484" s="249" t="str">
        <f aca="true">IF(I1484="","",xCalcSkew(OFFSET(C1484,-M1484,0),J1484-OFFSET(C1484,-M1484+1,0),b)/100)</f>
        <v/>
      </c>
      <c r="AE1484" s="0" t="n">
        <f aca="false">D1484*F1484*10000*-1</f>
        <v>-0</v>
      </c>
      <c r="AF1484" s="0" t="n">
        <f aca="false">I1484*K1484*10000*-1</f>
        <v>-0</v>
      </c>
      <c r="AG1484" s="0" t="n">
        <f aca="false">AE1484+AF1484</f>
        <v>-0</v>
      </c>
    </row>
    <row r="1485" customFormat="false" ht="12.75" hidden="false" customHeight="false" outlineLevel="0" collapsed="false">
      <c r="D1485" s="265"/>
      <c r="E1485" s="266"/>
      <c r="F1485" s="266"/>
      <c r="G1485" s="267"/>
      <c r="I1485" s="265"/>
      <c r="J1485" s="266"/>
      <c r="K1485" s="266"/>
      <c r="L1485" s="268"/>
      <c r="M1485" s="247" t="n">
        <f aca="false">M1484+1</f>
        <v>28</v>
      </c>
      <c r="N1485" s="175" t="str">
        <f aca="true">IF(D1485="","",xEURO(OFFSET(C1485,-M1485+1,0),E1485,OFFSET(C1485,-M1485+2,0),OFFSET(C1485,-M1485+2,0),OFFSET(C1485,-M1485+3,0)+AB1485,OFFSET(C1485,-M1485+4,0),0,1)*D1485)</f>
        <v/>
      </c>
      <c r="O1485" s="235" t="str">
        <f aca="true">IF(D1485="","",xEURO(OFFSET(C1485,-M1485+1,0),E1485,OFFSET(C1485,-M1485+2,0),OFFSET(C1485,-M1485+2,0),OFFSET(C1485,-M1485+3,0)+AB1485,OFFSET(C1485,-M1485+4,0),0,0))</f>
        <v/>
      </c>
      <c r="P1485" s="175" t="str">
        <f aca="false">IF(D1485="","",(O1485-F1485)*D1485*10)</f>
        <v/>
      </c>
      <c r="Q1485" s="175" t="str">
        <f aca="true">IF(D1485="","",xEURO(OFFSET(C1485,-M1485+1,0),E1485,OFFSET(C1485,-M1485+2,0),OFFSET(C1485,-M1485+2,0),OFFSET(C1485,-M1485+3,0)+AB1485,OFFSET(C1485,-M1485+4,0),0,2)/10*D1485)</f>
        <v/>
      </c>
      <c r="R1485" s="248" t="str">
        <f aca="true">IF(D1485="","",xEURO(OFFSET(C1485,-M1485+1,0),E1485,OFFSET(C1485,-M1485+2,0),OFFSET(C1485,-M1485+2,0),OFFSET(C1485,-M1485+3,0)+AB1485,OFFSET(C1485,-M1485+4,0),0,3)/100*D1485*10000)</f>
        <v/>
      </c>
      <c r="S1485" s="248" t="str">
        <f aca="true">IF(D1485="","",xEURO(OFFSET(C1485,-M1485+1,0),E1485,OFFSET(C1485,-M1485+2,0),OFFSET(C1485,-M1485+2,0),OFFSET(C1485,-M1485+3,0)+AB1485,OFFSET(C1485,-M1485+4,0),0,5)/365.25*D1485*10000)</f>
        <v/>
      </c>
      <c r="U1485" s="175" t="str">
        <f aca="true">IF(I1485="","",xEURO(OFFSET(C1485,-M1485+1,0),J1485,OFFSET(C1485,-M1485+2,0),OFFSET(C1485,-M1485+2,0),OFFSET(C1485,-M1485+3,0)+AC1485,OFFSET(C1485,-M1485+4,0),1,1)*I1485)</f>
        <v/>
      </c>
      <c r="V1485" s="235" t="str">
        <f aca="true">IF(I1485="","",xEURO(OFFSET(C1485,-M1485+1,0),J1485,OFFSET(C1485,-M1485+2,0),OFFSET(C1485,-M1485+2,0),OFFSET(C1485,-M1485+3,0)+AC1485,OFFSET(C1485,-M1485+4,0),1,0))</f>
        <v/>
      </c>
      <c r="W1485" s="175" t="str">
        <f aca="false">IF(I1485="","",(V1485-K1485)*I1485*10)</f>
        <v/>
      </c>
      <c r="X1485" s="175" t="str">
        <f aca="true">IF(I1485="","",xEURO(OFFSET(C1485,-M1485+1,0),J1485,OFFSET(C1485,-M1485+2,0),OFFSET(C1485,-M1485+2,0),OFFSET(C1485,-M1485+3,0)+AC1485,OFFSET(C1485,-M1485+4,0),1,2)/10*I1485)</f>
        <v/>
      </c>
      <c r="Y1485" s="248" t="str">
        <f aca="true">IF(I1485="","",xEURO(OFFSET(C1485,-M1485+1,0),J1485,OFFSET(C1485,-M1485+2,0),OFFSET(C1485,-M1485+2,0),OFFSET(C1485,-M1485+3,0)+AC1485,OFFSET(C1485,-M1485+4,0),1,3)/100*I1485*10000)</f>
        <v/>
      </c>
      <c r="Z1485" s="248" t="str">
        <f aca="true">IF(I1485="","",xEURO(OFFSET(C1485,-M1485+1,0),J1485,OFFSET(C1485,-M1485+2,0),OFFSET(C1485,-M1485+2,0),OFFSET(C1485,-M1485+3,0)+AC1485,OFFSET(C1485,-M1485+4,0),1,5)/365.25*I1485*10000)</f>
        <v/>
      </c>
      <c r="AB1485" s="249" t="str">
        <f aca="true">IF(D1485="","",xCalcSkew(OFFSET(C1485,-M1485,0),E1485-OFFSET(C1485,-M1485+1,0),b)/100)</f>
        <v/>
      </c>
      <c r="AC1485" s="249" t="str">
        <f aca="true">IF(I1485="","",xCalcSkew(OFFSET(C1485,-M1485,0),J1485-OFFSET(C1485,-M1485+1,0),b)/100)</f>
        <v/>
      </c>
      <c r="AE1485" s="0" t="n">
        <f aca="false">D1485*F1485*10000*-1</f>
        <v>-0</v>
      </c>
      <c r="AF1485" s="0" t="n">
        <f aca="false">I1485*K1485*10000*-1</f>
        <v>-0</v>
      </c>
      <c r="AG1485" s="0" t="n">
        <f aca="false">AE1485+AF1485</f>
        <v>-0</v>
      </c>
    </row>
    <row r="1486" customFormat="false" ht="12.75" hidden="false" customHeight="false" outlineLevel="0" collapsed="false">
      <c r="D1486" s="265"/>
      <c r="E1486" s="266"/>
      <c r="F1486" s="266"/>
      <c r="G1486" s="267"/>
      <c r="I1486" s="265"/>
      <c r="J1486" s="266"/>
      <c r="K1486" s="266"/>
      <c r="L1486" s="268"/>
      <c r="M1486" s="247" t="n">
        <f aca="false">M1485+1</f>
        <v>29</v>
      </c>
      <c r="N1486" s="175" t="str">
        <f aca="true">IF(D1486="","",xEURO(OFFSET(C1486,-M1486+1,0),E1486,OFFSET(C1486,-M1486+2,0),OFFSET(C1486,-M1486+2,0),OFFSET(C1486,-M1486+3,0)+AB1486,OFFSET(C1486,-M1486+4,0),0,1)*D1486)</f>
        <v/>
      </c>
      <c r="O1486" s="235" t="str">
        <f aca="true">IF(D1486="","",xEURO(OFFSET(C1486,-M1486+1,0),E1486,OFFSET(C1486,-M1486+2,0),OFFSET(C1486,-M1486+2,0),OFFSET(C1486,-M1486+3,0)+AB1486,OFFSET(C1486,-M1486+4,0),0,0))</f>
        <v/>
      </c>
      <c r="P1486" s="175" t="str">
        <f aca="false">IF(D1486="","",(O1486-F1486)*D1486*10)</f>
        <v/>
      </c>
      <c r="Q1486" s="175" t="str">
        <f aca="true">IF(D1486="","",xEURO(OFFSET(C1486,-M1486+1,0),E1486,OFFSET(C1486,-M1486+2,0),OFFSET(C1486,-M1486+2,0),OFFSET(C1486,-M1486+3,0)+AB1486,OFFSET(C1486,-M1486+4,0),0,2)/10*D1486)</f>
        <v/>
      </c>
      <c r="R1486" s="248" t="str">
        <f aca="true">IF(D1486="","",xEURO(OFFSET(C1486,-M1486+1,0),E1486,OFFSET(C1486,-M1486+2,0),OFFSET(C1486,-M1486+2,0),OFFSET(C1486,-M1486+3,0)+AB1486,OFFSET(C1486,-M1486+4,0),0,3)/100*D1486*10000)</f>
        <v/>
      </c>
      <c r="S1486" s="248" t="str">
        <f aca="true">IF(D1486="","",xEURO(OFFSET(C1486,-M1486+1,0),E1486,OFFSET(C1486,-M1486+2,0),OFFSET(C1486,-M1486+2,0),OFFSET(C1486,-M1486+3,0)+AB1486,OFFSET(C1486,-M1486+4,0),0,5)/365.25*D1486*10000)</f>
        <v/>
      </c>
      <c r="U1486" s="175" t="str">
        <f aca="true">IF(I1486="","",xEURO(OFFSET(C1486,-M1486+1,0),J1486,OFFSET(C1486,-M1486+2,0),OFFSET(C1486,-M1486+2,0),OFFSET(C1486,-M1486+3,0)+AC1486,OFFSET(C1486,-M1486+4,0),1,1)*I1486)</f>
        <v/>
      </c>
      <c r="V1486" s="235" t="str">
        <f aca="true">IF(I1486="","",xEURO(OFFSET(C1486,-M1486+1,0),J1486,OFFSET(C1486,-M1486+2,0),OFFSET(C1486,-M1486+2,0),OFFSET(C1486,-M1486+3,0)+AC1486,OFFSET(C1486,-M1486+4,0),1,0))</f>
        <v/>
      </c>
      <c r="W1486" s="175" t="str">
        <f aca="false">IF(I1486="","",(V1486-K1486)*I1486*10)</f>
        <v/>
      </c>
      <c r="X1486" s="175" t="str">
        <f aca="true">IF(I1486="","",xEURO(OFFSET(C1486,-M1486+1,0),J1486,OFFSET(C1486,-M1486+2,0),OFFSET(C1486,-M1486+2,0),OFFSET(C1486,-M1486+3,0)+AC1486,OFFSET(C1486,-M1486+4,0),1,2)/10*I1486)</f>
        <v/>
      </c>
      <c r="Y1486" s="248" t="str">
        <f aca="true">IF(I1486="","",xEURO(OFFSET(C1486,-M1486+1,0),J1486,OFFSET(C1486,-M1486+2,0),OFFSET(C1486,-M1486+2,0),OFFSET(C1486,-M1486+3,0)+AC1486,OFFSET(C1486,-M1486+4,0),1,3)/100*I1486*10000)</f>
        <v/>
      </c>
      <c r="Z1486" s="248" t="str">
        <f aca="true">IF(I1486="","",xEURO(OFFSET(C1486,-M1486+1,0),J1486,OFFSET(C1486,-M1486+2,0),OFFSET(C1486,-M1486+2,0),OFFSET(C1486,-M1486+3,0)+AC1486,OFFSET(C1486,-M1486+4,0),1,5)/365.25*I1486*10000)</f>
        <v/>
      </c>
      <c r="AB1486" s="249" t="str">
        <f aca="true">IF(D1486="","",xCalcSkew(OFFSET(C1486,-M1486,0),E1486-OFFSET(C1486,-M1486+1,0),b)/100)</f>
        <v/>
      </c>
      <c r="AC1486" s="249" t="str">
        <f aca="true">IF(I1486="","",xCalcSkew(OFFSET(C1486,-M1486,0),J1486-OFFSET(C1486,-M1486+1,0),b)/100)</f>
        <v/>
      </c>
      <c r="AE1486" s="0" t="n">
        <f aca="false">D1486*F1486*10000*-1</f>
        <v>-0</v>
      </c>
      <c r="AF1486" s="0" t="n">
        <f aca="false">I1486*K1486*10000*-1</f>
        <v>-0</v>
      </c>
      <c r="AG1486" s="0" t="n">
        <f aca="false">AE1486+AF1486</f>
        <v>-0</v>
      </c>
    </row>
    <row r="1487" customFormat="false" ht="12.75" hidden="false" customHeight="false" outlineLevel="0" collapsed="false">
      <c r="D1487" s="265"/>
      <c r="E1487" s="266"/>
      <c r="F1487" s="266"/>
      <c r="G1487" s="267"/>
      <c r="I1487" s="265"/>
      <c r="J1487" s="266"/>
      <c r="K1487" s="266"/>
      <c r="L1487" s="268"/>
      <c r="M1487" s="247" t="n">
        <f aca="false">M1486+1</f>
        <v>30</v>
      </c>
      <c r="N1487" s="175" t="str">
        <f aca="true">IF(D1487="","",xEURO(OFFSET(C1487,-M1487+1,0),E1487,OFFSET(C1487,-M1487+2,0),OFFSET(C1487,-M1487+2,0),OFFSET(C1487,-M1487+3,0)+AB1487,OFFSET(C1487,-M1487+4,0),0,1)*D1487)</f>
        <v/>
      </c>
      <c r="O1487" s="235" t="str">
        <f aca="true">IF(D1487="","",xEURO(OFFSET(C1487,-M1487+1,0),E1487,OFFSET(C1487,-M1487+2,0),OFFSET(C1487,-M1487+2,0),OFFSET(C1487,-M1487+3,0)+AB1487,OFFSET(C1487,-M1487+4,0),0,0))</f>
        <v/>
      </c>
      <c r="P1487" s="175" t="str">
        <f aca="false">IF(D1487="","",(O1487-F1487)*D1487*10)</f>
        <v/>
      </c>
      <c r="Q1487" s="175" t="str">
        <f aca="true">IF(D1487="","",xEURO(OFFSET(C1487,-M1487+1,0),E1487,OFFSET(C1487,-M1487+2,0),OFFSET(C1487,-M1487+2,0),OFFSET(C1487,-M1487+3,0)+AB1487,OFFSET(C1487,-M1487+4,0),0,2)/10*D1487)</f>
        <v/>
      </c>
      <c r="R1487" s="248" t="str">
        <f aca="true">IF(D1487="","",xEURO(OFFSET(C1487,-M1487+1,0),E1487,OFFSET(C1487,-M1487+2,0),OFFSET(C1487,-M1487+2,0),OFFSET(C1487,-M1487+3,0)+AB1487,OFFSET(C1487,-M1487+4,0),0,3)/100*D1487*10000)</f>
        <v/>
      </c>
      <c r="S1487" s="248" t="str">
        <f aca="true">IF(D1487="","",xEURO(OFFSET(C1487,-M1487+1,0),E1487,OFFSET(C1487,-M1487+2,0),OFFSET(C1487,-M1487+2,0),OFFSET(C1487,-M1487+3,0)+AB1487,OFFSET(C1487,-M1487+4,0),0,5)/365.25*D1487*10000)</f>
        <v/>
      </c>
      <c r="U1487" s="175" t="str">
        <f aca="true">IF(I1487="","",xEURO(OFFSET(C1487,-M1487+1,0),J1487,OFFSET(C1487,-M1487+2,0),OFFSET(C1487,-M1487+2,0),OFFSET(C1487,-M1487+3,0)+AC1487,OFFSET(C1487,-M1487+4,0),1,1)*I1487)</f>
        <v/>
      </c>
      <c r="V1487" s="235" t="str">
        <f aca="true">IF(I1487="","",xEURO(OFFSET(C1487,-M1487+1,0),J1487,OFFSET(C1487,-M1487+2,0),OFFSET(C1487,-M1487+2,0),OFFSET(C1487,-M1487+3,0)+AC1487,OFFSET(C1487,-M1487+4,0),1,0))</f>
        <v/>
      </c>
      <c r="W1487" s="175" t="str">
        <f aca="false">IF(I1487="","",(V1487-K1487)*I1487*10)</f>
        <v/>
      </c>
      <c r="X1487" s="175" t="str">
        <f aca="true">IF(I1487="","",xEURO(OFFSET(C1487,-M1487+1,0),J1487,OFFSET(C1487,-M1487+2,0),OFFSET(C1487,-M1487+2,0),OFFSET(C1487,-M1487+3,0)+AC1487,OFFSET(C1487,-M1487+4,0),1,2)/10*I1487)</f>
        <v/>
      </c>
      <c r="Y1487" s="248" t="str">
        <f aca="true">IF(I1487="","",xEURO(OFFSET(C1487,-M1487+1,0),J1487,OFFSET(C1487,-M1487+2,0),OFFSET(C1487,-M1487+2,0),OFFSET(C1487,-M1487+3,0)+AC1487,OFFSET(C1487,-M1487+4,0),1,3)/100*I1487*10000)</f>
        <v/>
      </c>
      <c r="Z1487" s="248" t="str">
        <f aca="true">IF(I1487="","",xEURO(OFFSET(C1487,-M1487+1,0),J1487,OFFSET(C1487,-M1487+2,0),OFFSET(C1487,-M1487+2,0),OFFSET(C1487,-M1487+3,0)+AC1487,OFFSET(C1487,-M1487+4,0),1,5)/365.25*I1487*10000)</f>
        <v/>
      </c>
      <c r="AB1487" s="249" t="str">
        <f aca="true">IF(D1487="","",xCalcSkew(OFFSET(C1487,-M1487,0),E1487-OFFSET(C1487,-M1487+1,0),b)/100)</f>
        <v/>
      </c>
      <c r="AC1487" s="249" t="str">
        <f aca="true">IF(I1487="","",xCalcSkew(OFFSET(C1487,-M1487,0),J1487-OFFSET(C1487,-M1487+1,0),b)/100)</f>
        <v/>
      </c>
      <c r="AE1487" s="0" t="n">
        <f aca="false">D1487*F1487*10000*-1</f>
        <v>-0</v>
      </c>
      <c r="AF1487" s="0" t="n">
        <f aca="false">I1487*K1487*10000*-1</f>
        <v>-0</v>
      </c>
      <c r="AG1487" s="0" t="n">
        <f aca="false">AE1487+AF1487</f>
        <v>-0</v>
      </c>
    </row>
    <row r="1488" customFormat="false" ht="12.75" hidden="false" customHeight="false" outlineLevel="0" collapsed="false">
      <c r="D1488" s="265"/>
      <c r="E1488" s="266"/>
      <c r="F1488" s="266"/>
      <c r="G1488" s="267"/>
      <c r="I1488" s="265"/>
      <c r="J1488" s="266"/>
      <c r="K1488" s="266"/>
      <c r="L1488" s="268"/>
      <c r="M1488" s="247" t="n">
        <f aca="false">M1487+1</f>
        <v>31</v>
      </c>
      <c r="N1488" s="175" t="str">
        <f aca="true">IF(D1488="","",xEURO(OFFSET(C1488,-M1488+1,0),E1488,OFFSET(C1488,-M1488+2,0),OFFSET(C1488,-M1488+2,0),OFFSET(C1488,-M1488+3,0)+AB1488,OFFSET(C1488,-M1488+4,0),0,1)*D1488)</f>
        <v/>
      </c>
      <c r="O1488" s="235" t="str">
        <f aca="true">IF(D1488="","",xEURO(OFFSET(C1488,-M1488+1,0),E1488,OFFSET(C1488,-M1488+2,0),OFFSET(C1488,-M1488+2,0),OFFSET(C1488,-M1488+3,0)+AB1488,OFFSET(C1488,-M1488+4,0),0,0))</f>
        <v/>
      </c>
      <c r="P1488" s="175" t="str">
        <f aca="false">IF(D1488="","",(O1488-F1488)*D1488*10)</f>
        <v/>
      </c>
      <c r="Q1488" s="175" t="str">
        <f aca="true">IF(D1488="","",xEURO(OFFSET(C1488,-M1488+1,0),E1488,OFFSET(C1488,-M1488+2,0),OFFSET(C1488,-M1488+2,0),OFFSET(C1488,-M1488+3,0)+AB1488,OFFSET(C1488,-M1488+4,0),0,2)/10*D1488)</f>
        <v/>
      </c>
      <c r="R1488" s="248" t="str">
        <f aca="true">IF(D1488="","",xEURO(OFFSET(C1488,-M1488+1,0),E1488,OFFSET(C1488,-M1488+2,0),OFFSET(C1488,-M1488+2,0),OFFSET(C1488,-M1488+3,0)+AB1488,OFFSET(C1488,-M1488+4,0),0,3)/100*D1488*10000)</f>
        <v/>
      </c>
      <c r="S1488" s="248" t="str">
        <f aca="true">IF(D1488="","",xEURO(OFFSET(C1488,-M1488+1,0),E1488,OFFSET(C1488,-M1488+2,0),OFFSET(C1488,-M1488+2,0),OFFSET(C1488,-M1488+3,0)+AB1488,OFFSET(C1488,-M1488+4,0),0,5)/365.25*D1488*10000)</f>
        <v/>
      </c>
      <c r="U1488" s="175" t="str">
        <f aca="true">IF(I1488="","",xEURO(OFFSET(C1488,-M1488+1,0),J1488,OFFSET(C1488,-M1488+2,0),OFFSET(C1488,-M1488+2,0),OFFSET(C1488,-M1488+3,0)+AC1488,OFFSET(C1488,-M1488+4,0),1,1)*I1488)</f>
        <v/>
      </c>
      <c r="V1488" s="235" t="str">
        <f aca="true">IF(I1488="","",xEURO(OFFSET(C1488,-M1488+1,0),J1488,OFFSET(C1488,-M1488+2,0),OFFSET(C1488,-M1488+2,0),OFFSET(C1488,-M1488+3,0)+AC1488,OFFSET(C1488,-M1488+4,0),1,0))</f>
        <v/>
      </c>
      <c r="W1488" s="175" t="str">
        <f aca="false">IF(I1488="","",(V1488-K1488)*I1488*10)</f>
        <v/>
      </c>
      <c r="X1488" s="175" t="str">
        <f aca="true">IF(I1488="","",xEURO(OFFSET(C1488,-M1488+1,0),J1488,OFFSET(C1488,-M1488+2,0),OFFSET(C1488,-M1488+2,0),OFFSET(C1488,-M1488+3,0)+AC1488,OFFSET(C1488,-M1488+4,0),1,2)/10*I1488)</f>
        <v/>
      </c>
      <c r="Y1488" s="248" t="str">
        <f aca="true">IF(I1488="","",xEURO(OFFSET(C1488,-M1488+1,0),J1488,OFFSET(C1488,-M1488+2,0),OFFSET(C1488,-M1488+2,0),OFFSET(C1488,-M1488+3,0)+AC1488,OFFSET(C1488,-M1488+4,0),1,3)/100*I1488*10000)</f>
        <v/>
      </c>
      <c r="Z1488" s="248" t="str">
        <f aca="true">IF(I1488="","",xEURO(OFFSET(C1488,-M1488+1,0),J1488,OFFSET(C1488,-M1488+2,0),OFFSET(C1488,-M1488+2,0),OFFSET(C1488,-M1488+3,0)+AC1488,OFFSET(C1488,-M1488+4,0),1,5)/365.25*I1488*10000)</f>
        <v/>
      </c>
      <c r="AB1488" s="249" t="str">
        <f aca="true">IF(D1488="","",xCalcSkew(OFFSET(C1488,-M1488,0),E1488-OFFSET(C1488,-M1488+1,0),b)/100)</f>
        <v/>
      </c>
      <c r="AC1488" s="249" t="str">
        <f aca="true">IF(I1488="","",xCalcSkew(OFFSET(C1488,-M1488,0),J1488-OFFSET(C1488,-M1488+1,0),b)/100)</f>
        <v/>
      </c>
      <c r="AE1488" s="0" t="n">
        <f aca="false">D1488*F1488*10000*-1</f>
        <v>-0</v>
      </c>
      <c r="AF1488" s="0" t="n">
        <f aca="false">I1488*K1488*10000*-1</f>
        <v>-0</v>
      </c>
      <c r="AG1488" s="0" t="n">
        <f aca="false">AE1488+AF1488</f>
        <v>-0</v>
      </c>
    </row>
    <row r="1489" customFormat="false" ht="12.75" hidden="false" customHeight="false" outlineLevel="0" collapsed="false">
      <c r="D1489" s="265"/>
      <c r="E1489" s="266"/>
      <c r="F1489" s="266"/>
      <c r="G1489" s="267"/>
      <c r="I1489" s="265"/>
      <c r="J1489" s="266"/>
      <c r="K1489" s="266"/>
      <c r="L1489" s="268"/>
      <c r="M1489" s="247" t="n">
        <f aca="false">M1488+1</f>
        <v>32</v>
      </c>
      <c r="N1489" s="175" t="str">
        <f aca="true">IF(D1489="","",xEURO(OFFSET(C1489,-M1489+1,0),E1489,OFFSET(C1489,-M1489+2,0),OFFSET(C1489,-M1489+2,0),OFFSET(C1489,-M1489+3,0)+AB1489,OFFSET(C1489,-M1489+4,0),0,1)*D1489)</f>
        <v/>
      </c>
      <c r="O1489" s="235" t="str">
        <f aca="true">IF(D1489="","",xEURO(OFFSET(C1489,-M1489+1,0),E1489,OFFSET(C1489,-M1489+2,0),OFFSET(C1489,-M1489+2,0),OFFSET(C1489,-M1489+3,0)+AB1489,OFFSET(C1489,-M1489+4,0),0,0))</f>
        <v/>
      </c>
      <c r="P1489" s="175" t="str">
        <f aca="false">IF(D1489="","",(O1489-F1489)*D1489*10)</f>
        <v/>
      </c>
      <c r="Q1489" s="175" t="str">
        <f aca="true">IF(D1489="","",xEURO(OFFSET(C1489,-M1489+1,0),E1489,OFFSET(C1489,-M1489+2,0),OFFSET(C1489,-M1489+2,0),OFFSET(C1489,-M1489+3,0)+AB1489,OFFSET(C1489,-M1489+4,0),0,2)/10*D1489)</f>
        <v/>
      </c>
      <c r="R1489" s="248" t="str">
        <f aca="true">IF(D1489="","",xEURO(OFFSET(C1489,-M1489+1,0),E1489,OFFSET(C1489,-M1489+2,0),OFFSET(C1489,-M1489+2,0),OFFSET(C1489,-M1489+3,0)+AB1489,OFFSET(C1489,-M1489+4,0),0,3)/100*D1489*10000)</f>
        <v/>
      </c>
      <c r="S1489" s="248" t="str">
        <f aca="true">IF(D1489="","",xEURO(OFFSET(C1489,-M1489+1,0),E1489,OFFSET(C1489,-M1489+2,0),OFFSET(C1489,-M1489+2,0),OFFSET(C1489,-M1489+3,0)+AB1489,OFFSET(C1489,-M1489+4,0),0,5)/365.25*D1489*10000)</f>
        <v/>
      </c>
      <c r="U1489" s="175" t="str">
        <f aca="true">IF(I1489="","",xEURO(OFFSET(C1489,-M1489+1,0),J1489,OFFSET(C1489,-M1489+2,0),OFFSET(C1489,-M1489+2,0),OFFSET(C1489,-M1489+3,0)+AC1489,OFFSET(C1489,-M1489+4,0),1,1)*I1489)</f>
        <v/>
      </c>
      <c r="V1489" s="235" t="str">
        <f aca="true">IF(I1489="","",xEURO(OFFSET(C1489,-M1489+1,0),J1489,OFFSET(C1489,-M1489+2,0),OFFSET(C1489,-M1489+2,0),OFFSET(C1489,-M1489+3,0)+AC1489,OFFSET(C1489,-M1489+4,0),1,0))</f>
        <v/>
      </c>
      <c r="W1489" s="175" t="str">
        <f aca="false">IF(I1489="","",(V1489-K1489)*I1489*10)</f>
        <v/>
      </c>
      <c r="X1489" s="175" t="str">
        <f aca="true">IF(I1489="","",xEURO(OFFSET(C1489,-M1489+1,0),J1489,OFFSET(C1489,-M1489+2,0),OFFSET(C1489,-M1489+2,0),OFFSET(C1489,-M1489+3,0)+AC1489,OFFSET(C1489,-M1489+4,0),1,2)/10*I1489)</f>
        <v/>
      </c>
      <c r="Y1489" s="248" t="str">
        <f aca="true">IF(I1489="","",xEURO(OFFSET(C1489,-M1489+1,0),J1489,OFFSET(C1489,-M1489+2,0),OFFSET(C1489,-M1489+2,0),OFFSET(C1489,-M1489+3,0)+AC1489,OFFSET(C1489,-M1489+4,0),1,3)/100*I1489*10000)</f>
        <v/>
      </c>
      <c r="Z1489" s="248" t="str">
        <f aca="true">IF(I1489="","",xEURO(OFFSET(C1489,-M1489+1,0),J1489,OFFSET(C1489,-M1489+2,0),OFFSET(C1489,-M1489+2,0),OFFSET(C1489,-M1489+3,0)+AC1489,OFFSET(C1489,-M1489+4,0),1,5)/365.25*I1489*10000)</f>
        <v/>
      </c>
      <c r="AB1489" s="249" t="str">
        <f aca="true">IF(D1489="","",xCalcSkew(OFFSET(C1489,-M1489,0),E1489-OFFSET(C1489,-M1489+1,0),b)/100)</f>
        <v/>
      </c>
      <c r="AC1489" s="249" t="str">
        <f aca="true">IF(I1489="","",xCalcSkew(OFFSET(C1489,-M1489,0),J1489-OFFSET(C1489,-M1489+1,0),b)/100)</f>
        <v/>
      </c>
      <c r="AE1489" s="0" t="n">
        <f aca="false">D1489*F1489*10000*-1</f>
        <v>-0</v>
      </c>
      <c r="AF1489" s="0" t="n">
        <f aca="false">I1489*K1489*10000*-1</f>
        <v>-0</v>
      </c>
      <c r="AG1489" s="0" t="n">
        <f aca="false">AE1489+AF1489</f>
        <v>-0</v>
      </c>
    </row>
    <row r="1490" customFormat="false" ht="12.75" hidden="false" customHeight="false" outlineLevel="0" collapsed="false">
      <c r="D1490" s="265"/>
      <c r="E1490" s="266"/>
      <c r="F1490" s="266"/>
      <c r="G1490" s="267"/>
      <c r="I1490" s="265"/>
      <c r="J1490" s="266"/>
      <c r="K1490" s="266"/>
      <c r="L1490" s="268"/>
      <c r="M1490" s="247" t="n">
        <f aca="false">M1489+1</f>
        <v>33</v>
      </c>
      <c r="N1490" s="175" t="str">
        <f aca="true">IF(D1490="","",xEURO(OFFSET(C1490,-M1490+1,0),E1490,OFFSET(C1490,-M1490+2,0),OFFSET(C1490,-M1490+2,0),OFFSET(C1490,-M1490+3,0)+AB1490,OFFSET(C1490,-M1490+4,0),0,1)*D1490)</f>
        <v/>
      </c>
      <c r="O1490" s="235" t="str">
        <f aca="true">IF(D1490="","",xEURO(OFFSET(C1490,-M1490+1,0),E1490,OFFSET(C1490,-M1490+2,0),OFFSET(C1490,-M1490+2,0),OFFSET(C1490,-M1490+3,0)+AB1490,OFFSET(C1490,-M1490+4,0),0,0))</f>
        <v/>
      </c>
      <c r="P1490" s="175" t="str">
        <f aca="false">IF(D1490="","",(O1490-F1490)*D1490*10)</f>
        <v/>
      </c>
      <c r="Q1490" s="175" t="str">
        <f aca="true">IF(D1490="","",xEURO(OFFSET(C1490,-M1490+1,0),E1490,OFFSET(C1490,-M1490+2,0),OFFSET(C1490,-M1490+2,0),OFFSET(C1490,-M1490+3,0)+AB1490,OFFSET(C1490,-M1490+4,0),0,2)/10*D1490)</f>
        <v/>
      </c>
      <c r="R1490" s="248" t="str">
        <f aca="true">IF(D1490="","",xEURO(OFFSET(C1490,-M1490+1,0),E1490,OFFSET(C1490,-M1490+2,0),OFFSET(C1490,-M1490+2,0),OFFSET(C1490,-M1490+3,0)+AB1490,OFFSET(C1490,-M1490+4,0),0,3)/100*D1490*10000)</f>
        <v/>
      </c>
      <c r="S1490" s="248" t="str">
        <f aca="true">IF(D1490="","",xEURO(OFFSET(C1490,-M1490+1,0),E1490,OFFSET(C1490,-M1490+2,0),OFFSET(C1490,-M1490+2,0),OFFSET(C1490,-M1490+3,0)+AB1490,OFFSET(C1490,-M1490+4,0),0,5)/365.25*D1490*10000)</f>
        <v/>
      </c>
      <c r="U1490" s="175" t="str">
        <f aca="true">IF(I1490="","",xEURO(OFFSET(C1490,-M1490+1,0),J1490,OFFSET(C1490,-M1490+2,0),OFFSET(C1490,-M1490+2,0),OFFSET(C1490,-M1490+3,0)+AC1490,OFFSET(C1490,-M1490+4,0),1,1)*I1490)</f>
        <v/>
      </c>
      <c r="V1490" s="235" t="str">
        <f aca="true">IF(I1490="","",xEURO(OFFSET(C1490,-M1490+1,0),J1490,OFFSET(C1490,-M1490+2,0),OFFSET(C1490,-M1490+2,0),OFFSET(C1490,-M1490+3,0)+AC1490,OFFSET(C1490,-M1490+4,0),1,0))</f>
        <v/>
      </c>
      <c r="W1490" s="175" t="str">
        <f aca="false">IF(I1490="","",(V1490-K1490)*I1490*10)</f>
        <v/>
      </c>
      <c r="X1490" s="175" t="str">
        <f aca="true">IF(I1490="","",xEURO(OFFSET(C1490,-M1490+1,0),J1490,OFFSET(C1490,-M1490+2,0),OFFSET(C1490,-M1490+2,0),OFFSET(C1490,-M1490+3,0)+AC1490,OFFSET(C1490,-M1490+4,0),1,2)/10*I1490)</f>
        <v/>
      </c>
      <c r="Y1490" s="248" t="str">
        <f aca="true">IF(I1490="","",xEURO(OFFSET(C1490,-M1490+1,0),J1490,OFFSET(C1490,-M1490+2,0),OFFSET(C1490,-M1490+2,0),OFFSET(C1490,-M1490+3,0)+AC1490,OFFSET(C1490,-M1490+4,0),1,3)/100*I1490*10000)</f>
        <v/>
      </c>
      <c r="Z1490" s="248" t="str">
        <f aca="true">IF(I1490="","",xEURO(OFFSET(C1490,-M1490+1,0),J1490,OFFSET(C1490,-M1490+2,0),OFFSET(C1490,-M1490+2,0),OFFSET(C1490,-M1490+3,0)+AC1490,OFFSET(C1490,-M1490+4,0),1,5)/365.25*I1490*10000)</f>
        <v/>
      </c>
      <c r="AB1490" s="249" t="str">
        <f aca="true">IF(D1490="","",xCalcSkew(OFFSET(C1490,-M1490,0),E1490-OFFSET(C1490,-M1490+1,0),b)/100)</f>
        <v/>
      </c>
      <c r="AC1490" s="249" t="str">
        <f aca="true">IF(I1490="","",xCalcSkew(OFFSET(C1490,-M1490,0),J1490-OFFSET(C1490,-M1490+1,0),b)/100)</f>
        <v/>
      </c>
      <c r="AE1490" s="0" t="n">
        <f aca="false">D1490*F1490*10000*-1</f>
        <v>-0</v>
      </c>
      <c r="AF1490" s="0" t="n">
        <f aca="false">I1490*K1490*10000*-1</f>
        <v>-0</v>
      </c>
      <c r="AG1490" s="0" t="n">
        <f aca="false">AE1490+AF1490</f>
        <v>-0</v>
      </c>
    </row>
    <row r="1491" customFormat="false" ht="12.75" hidden="false" customHeight="false" outlineLevel="0" collapsed="false">
      <c r="D1491" s="265"/>
      <c r="E1491" s="266"/>
      <c r="F1491" s="266"/>
      <c r="G1491" s="267"/>
      <c r="I1491" s="265"/>
      <c r="J1491" s="266"/>
      <c r="K1491" s="266"/>
      <c r="L1491" s="268"/>
      <c r="M1491" s="247" t="n">
        <f aca="false">M1490+1</f>
        <v>34</v>
      </c>
      <c r="N1491" s="175" t="str">
        <f aca="true">IF(D1491="","",xEURO(OFFSET(C1491,-M1491+1,0),E1491,OFFSET(C1491,-M1491+2,0),OFFSET(C1491,-M1491+2,0),OFFSET(C1491,-M1491+3,0)+AB1491,OFFSET(C1491,-M1491+4,0),0,1)*D1491)</f>
        <v/>
      </c>
      <c r="O1491" s="235" t="str">
        <f aca="true">IF(D1491="","",xEURO(OFFSET(C1491,-M1491+1,0),E1491,OFFSET(C1491,-M1491+2,0),OFFSET(C1491,-M1491+2,0),OFFSET(C1491,-M1491+3,0)+AB1491,OFFSET(C1491,-M1491+4,0),0,0))</f>
        <v/>
      </c>
      <c r="P1491" s="175" t="str">
        <f aca="false">IF(D1491="","",(O1491-F1491)*D1491*10)</f>
        <v/>
      </c>
      <c r="Q1491" s="175" t="str">
        <f aca="true">IF(D1491="","",xEURO(OFFSET(C1491,-M1491+1,0),E1491,OFFSET(C1491,-M1491+2,0),OFFSET(C1491,-M1491+2,0),OFFSET(C1491,-M1491+3,0)+AB1491,OFFSET(C1491,-M1491+4,0),0,2)/10*D1491)</f>
        <v/>
      </c>
      <c r="R1491" s="248" t="str">
        <f aca="true">IF(D1491="","",xEURO(OFFSET(C1491,-M1491+1,0),E1491,OFFSET(C1491,-M1491+2,0),OFFSET(C1491,-M1491+2,0),OFFSET(C1491,-M1491+3,0)+AB1491,OFFSET(C1491,-M1491+4,0),0,3)/100*D1491*10000)</f>
        <v/>
      </c>
      <c r="S1491" s="248" t="str">
        <f aca="true">IF(D1491="","",xEURO(OFFSET(C1491,-M1491+1,0),E1491,OFFSET(C1491,-M1491+2,0),OFFSET(C1491,-M1491+2,0),OFFSET(C1491,-M1491+3,0)+AB1491,OFFSET(C1491,-M1491+4,0),0,5)/365.25*D1491*10000)</f>
        <v/>
      </c>
      <c r="U1491" s="175" t="str">
        <f aca="true">IF(I1491="","",xEURO(OFFSET(C1491,-M1491+1,0),J1491,OFFSET(C1491,-M1491+2,0),OFFSET(C1491,-M1491+2,0),OFFSET(C1491,-M1491+3,0)+AC1491,OFFSET(C1491,-M1491+4,0),1,1)*I1491)</f>
        <v/>
      </c>
      <c r="V1491" s="235" t="str">
        <f aca="true">IF(I1491="","",xEURO(OFFSET(C1491,-M1491+1,0),J1491,OFFSET(C1491,-M1491+2,0),OFFSET(C1491,-M1491+2,0),OFFSET(C1491,-M1491+3,0)+AC1491,OFFSET(C1491,-M1491+4,0),1,0))</f>
        <v/>
      </c>
      <c r="W1491" s="175" t="str">
        <f aca="false">IF(I1491="","",(V1491-K1491)*I1491*10)</f>
        <v/>
      </c>
      <c r="X1491" s="175" t="str">
        <f aca="true">IF(I1491="","",xEURO(OFFSET(C1491,-M1491+1,0),J1491,OFFSET(C1491,-M1491+2,0),OFFSET(C1491,-M1491+2,0),OFFSET(C1491,-M1491+3,0)+AC1491,OFFSET(C1491,-M1491+4,0),1,2)/10*I1491)</f>
        <v/>
      </c>
      <c r="Y1491" s="248" t="str">
        <f aca="true">IF(I1491="","",xEURO(OFFSET(C1491,-M1491+1,0),J1491,OFFSET(C1491,-M1491+2,0),OFFSET(C1491,-M1491+2,0),OFFSET(C1491,-M1491+3,0)+AC1491,OFFSET(C1491,-M1491+4,0),1,3)/100*I1491*10000)</f>
        <v/>
      </c>
      <c r="Z1491" s="248" t="str">
        <f aca="true">IF(I1491="","",xEURO(OFFSET(C1491,-M1491+1,0),J1491,OFFSET(C1491,-M1491+2,0),OFFSET(C1491,-M1491+2,0),OFFSET(C1491,-M1491+3,0)+AC1491,OFFSET(C1491,-M1491+4,0),1,5)/365.25*I1491*10000)</f>
        <v/>
      </c>
      <c r="AB1491" s="249" t="str">
        <f aca="true">IF(D1491="","",xCalcSkew(OFFSET(C1491,-M1491,0),E1491-OFFSET(C1491,-M1491+1,0),b)/100)</f>
        <v/>
      </c>
      <c r="AC1491" s="249" t="str">
        <f aca="true">IF(I1491="","",xCalcSkew(OFFSET(C1491,-M1491,0),J1491-OFFSET(C1491,-M1491+1,0),b)/100)</f>
        <v/>
      </c>
      <c r="AE1491" s="0" t="n">
        <f aca="false">D1491*F1491*10000*-1</f>
        <v>-0</v>
      </c>
      <c r="AF1491" s="0" t="n">
        <f aca="false">I1491*K1491*10000*-1</f>
        <v>-0</v>
      </c>
      <c r="AG1491" s="0" t="n">
        <f aca="false">AE1491+AF1491</f>
        <v>-0</v>
      </c>
    </row>
    <row r="1492" customFormat="false" ht="12.75" hidden="false" customHeight="false" outlineLevel="0" collapsed="false">
      <c r="D1492" s="265"/>
      <c r="E1492" s="266"/>
      <c r="F1492" s="266"/>
      <c r="G1492" s="267"/>
      <c r="I1492" s="265"/>
      <c r="J1492" s="266"/>
      <c r="K1492" s="266"/>
      <c r="L1492" s="268"/>
      <c r="M1492" s="247" t="n">
        <f aca="false">M1491+1</f>
        <v>35</v>
      </c>
      <c r="N1492" s="175" t="str">
        <f aca="true">IF(D1492="","",xEURO(OFFSET(C1492,-M1492+1,0),E1492,OFFSET(C1492,-M1492+2,0),OFFSET(C1492,-M1492+2,0),OFFSET(C1492,-M1492+3,0)+AB1492,OFFSET(C1492,-M1492+4,0),0,1)*D1492)</f>
        <v/>
      </c>
      <c r="O1492" s="235" t="str">
        <f aca="true">IF(D1492="","",xEURO(OFFSET(C1492,-M1492+1,0),E1492,OFFSET(C1492,-M1492+2,0),OFFSET(C1492,-M1492+2,0),OFFSET(C1492,-M1492+3,0)+AB1492,OFFSET(C1492,-M1492+4,0),0,0))</f>
        <v/>
      </c>
      <c r="P1492" s="175" t="str">
        <f aca="false">IF(D1492="","",(O1492-F1492)*D1492*10)</f>
        <v/>
      </c>
      <c r="Q1492" s="175" t="str">
        <f aca="true">IF(D1492="","",xEURO(OFFSET(C1492,-M1492+1,0),E1492,OFFSET(C1492,-M1492+2,0),OFFSET(C1492,-M1492+2,0),OFFSET(C1492,-M1492+3,0)+AB1492,OFFSET(C1492,-M1492+4,0),0,2)/10*D1492)</f>
        <v/>
      </c>
      <c r="R1492" s="248" t="str">
        <f aca="true">IF(D1492="","",xEURO(OFFSET(C1492,-M1492+1,0),E1492,OFFSET(C1492,-M1492+2,0),OFFSET(C1492,-M1492+2,0),OFFSET(C1492,-M1492+3,0)+AB1492,OFFSET(C1492,-M1492+4,0),0,3)/100*D1492*10000)</f>
        <v/>
      </c>
      <c r="S1492" s="248" t="str">
        <f aca="true">IF(D1492="","",xEURO(OFFSET(C1492,-M1492+1,0),E1492,OFFSET(C1492,-M1492+2,0),OFFSET(C1492,-M1492+2,0),OFFSET(C1492,-M1492+3,0)+AB1492,OFFSET(C1492,-M1492+4,0),0,5)/365.25*D1492*10000)</f>
        <v/>
      </c>
      <c r="U1492" s="175" t="str">
        <f aca="true">IF(I1492="","",xEURO(OFFSET(C1492,-M1492+1,0),J1492,OFFSET(C1492,-M1492+2,0),OFFSET(C1492,-M1492+2,0),OFFSET(C1492,-M1492+3,0)+AC1492,OFFSET(C1492,-M1492+4,0),1,1)*I1492)</f>
        <v/>
      </c>
      <c r="V1492" s="235" t="str">
        <f aca="true">IF(I1492="","",xEURO(OFFSET(C1492,-M1492+1,0),J1492,OFFSET(C1492,-M1492+2,0),OFFSET(C1492,-M1492+2,0),OFFSET(C1492,-M1492+3,0)+AC1492,OFFSET(C1492,-M1492+4,0),1,0))</f>
        <v/>
      </c>
      <c r="W1492" s="175" t="str">
        <f aca="false">IF(I1492="","",(V1492-K1492)*I1492*10)</f>
        <v/>
      </c>
      <c r="X1492" s="175" t="str">
        <f aca="true">IF(I1492="","",xEURO(OFFSET(C1492,-M1492+1,0),J1492,OFFSET(C1492,-M1492+2,0),OFFSET(C1492,-M1492+2,0),OFFSET(C1492,-M1492+3,0)+AC1492,OFFSET(C1492,-M1492+4,0),1,2)/10*I1492)</f>
        <v/>
      </c>
      <c r="Y1492" s="248" t="str">
        <f aca="true">IF(I1492="","",xEURO(OFFSET(C1492,-M1492+1,0),J1492,OFFSET(C1492,-M1492+2,0),OFFSET(C1492,-M1492+2,0),OFFSET(C1492,-M1492+3,0)+AC1492,OFFSET(C1492,-M1492+4,0),1,3)/100*I1492*10000)</f>
        <v/>
      </c>
      <c r="Z1492" s="248" t="str">
        <f aca="true">IF(I1492="","",xEURO(OFFSET(C1492,-M1492+1,0),J1492,OFFSET(C1492,-M1492+2,0),OFFSET(C1492,-M1492+2,0),OFFSET(C1492,-M1492+3,0)+AC1492,OFFSET(C1492,-M1492+4,0),1,5)/365.25*I1492*10000)</f>
        <v/>
      </c>
      <c r="AB1492" s="249" t="str">
        <f aca="true">IF(D1492="","",xCalcSkew(OFFSET(C1492,-M1492,0),E1492-OFFSET(C1492,-M1492+1,0),b)/100)</f>
        <v/>
      </c>
      <c r="AC1492" s="249" t="str">
        <f aca="true">IF(I1492="","",xCalcSkew(OFFSET(C1492,-M1492,0),J1492-OFFSET(C1492,-M1492+1,0),b)/100)</f>
        <v/>
      </c>
      <c r="AE1492" s="0" t="n">
        <f aca="false">D1492*F1492*10000*-1</f>
        <v>-0</v>
      </c>
      <c r="AF1492" s="0" t="n">
        <f aca="false">I1492*K1492*10000*-1</f>
        <v>-0</v>
      </c>
      <c r="AG1492" s="0" t="n">
        <f aca="false">AE1492+AF1492</f>
        <v>-0</v>
      </c>
    </row>
    <row r="1493" customFormat="false" ht="12.75" hidden="false" customHeight="false" outlineLevel="0" collapsed="false">
      <c r="D1493" s="274" t="n">
        <f aca="true">SUM(INDIRECT(CONCATENATE(ADDRESS(ROW(D1457),COLUMN(D1457)),":",ADDRESS(ROW()-1,COLUMN()))))</f>
        <v>0</v>
      </c>
      <c r="I1493" s="274" t="n">
        <f aca="true">SUM(INDIRECT(CONCATENATE(ADDRESS(ROW(I1457),COLUMN(I1457)),":",ADDRESS(ROW()-1,COLUMN()))))</f>
        <v>0</v>
      </c>
      <c r="J1493" s="170"/>
      <c r="K1493" s="170"/>
      <c r="L1493" s="170"/>
      <c r="N1493" s="274" t="n">
        <f aca="true">SUM(INDIRECT(CONCATENATE(ADDRESS(ROW(N1457),COLUMN(N1457)),":",ADDRESS(ROW()-1,COLUMN()))))</f>
        <v>0</v>
      </c>
      <c r="O1493" s="274" t="n">
        <f aca="true">SUM(INDIRECT(CONCATENATE(ADDRESS(ROW(O1457),COLUMN(O1457)),":",ADDRESS(ROW()-1,COLUMN()))))</f>
        <v>0</v>
      </c>
      <c r="P1493" s="274" t="n">
        <f aca="true">SUM(INDIRECT(CONCATENATE(ADDRESS(ROW(P1457),COLUMN(P1457)),":",ADDRESS(ROW()-1,COLUMN()))))</f>
        <v>0</v>
      </c>
      <c r="Q1493" s="274" t="n">
        <f aca="true">SUM(INDIRECT(CONCATENATE(ADDRESS(ROW(Q1457),COLUMN(Q1457)),":",ADDRESS(ROW()-1,COLUMN()))))</f>
        <v>0</v>
      </c>
      <c r="R1493" s="274" t="n">
        <f aca="true">SUM(INDIRECT(CONCATENATE(ADDRESS(ROW(R1457),COLUMN(R1457)),":",ADDRESS(ROW()-1,COLUMN()))))</f>
        <v>0</v>
      </c>
      <c r="S1493" s="274" t="n">
        <f aca="true">SUM(INDIRECT(CONCATENATE(ADDRESS(ROW(S1457),COLUMN(S1457)),":",ADDRESS(ROW()-1,COLUMN()))))</f>
        <v>0</v>
      </c>
      <c r="T1493" s="175"/>
      <c r="U1493" s="274" t="n">
        <f aca="true">SUM(INDIRECT(CONCATENATE(ADDRESS(ROW(U1457),COLUMN(U1457)),":",ADDRESS(ROW()-1,COLUMN()))))</f>
        <v>0</v>
      </c>
      <c r="V1493" s="274" t="n">
        <f aca="true">SUM(INDIRECT(CONCATENATE(ADDRESS(ROW(V1457),COLUMN(V1457)),":",ADDRESS(ROW()-1,COLUMN()))))</f>
        <v>0</v>
      </c>
      <c r="W1493" s="274" t="n">
        <f aca="true">SUM(INDIRECT(CONCATENATE(ADDRESS(ROW(W1457),COLUMN(W1457)),":",ADDRESS(ROW()-1,COLUMN()))))</f>
        <v>0</v>
      </c>
      <c r="X1493" s="274" t="n">
        <f aca="true">SUM(INDIRECT(CONCATENATE(ADDRESS(ROW(X1457),COLUMN(X1457)),":",ADDRESS(ROW()-1,COLUMN()))))</f>
        <v>0</v>
      </c>
      <c r="Y1493" s="274" t="n">
        <f aca="true">SUM(INDIRECT(CONCATENATE(ADDRESS(ROW(Y1457),COLUMN(Y1457)),":",ADDRESS(ROW()-1,COLUMN()))))</f>
        <v>0</v>
      </c>
      <c r="Z1493" s="274" t="n">
        <f aca="true">SUM(INDIRECT(CONCATENATE(ADDRESS(ROW(Z1457),COLUMN(Z1457)),":",ADDRESS(ROW()-1,COLUMN()))))</f>
        <v>0</v>
      </c>
      <c r="AE1493" s="0" t="n">
        <f aca="false">D1493*F1493*10000*-1</f>
        <v>-0</v>
      </c>
      <c r="AF1493" s="0" t="n">
        <f aca="false">I1493*K1493*10000*-1</f>
        <v>-0</v>
      </c>
      <c r="AG1493" s="0" t="n">
        <f aca="false">AE1493+AF1493</f>
        <v>-0</v>
      </c>
    </row>
    <row r="1494" customFormat="false" ht="12.75" hidden="false" customHeight="false" outlineLevel="0" collapsed="false">
      <c r="AE1494" s="0" t="n">
        <f aca="false">D1494*F1494*10000*-1</f>
        <v>-0</v>
      </c>
      <c r="AF1494" s="0" t="n">
        <f aca="false">I1494*K1494*10000*-1</f>
        <v>-0</v>
      </c>
      <c r="AG1494" s="0" t="n">
        <f aca="false">AE1494+AF1494</f>
        <v>-0</v>
      </c>
    </row>
    <row r="1495" customFormat="false" ht="12.75" hidden="false" customHeight="false" outlineLevel="0" collapsed="false">
      <c r="C1495" s="264" t="n">
        <f aca="false">EOMONTH(C1457,0)+1</f>
        <v>38412</v>
      </c>
      <c r="D1495" s="265"/>
      <c r="E1495" s="266"/>
      <c r="F1495" s="266"/>
      <c r="G1495" s="267"/>
      <c r="I1495" s="265"/>
      <c r="J1495" s="266"/>
      <c r="K1495" s="266"/>
      <c r="L1495" s="268"/>
      <c r="M1495" s="247" t="n">
        <v>0</v>
      </c>
      <c r="N1495" s="175" t="str">
        <f aca="true">IF(D1495="","",xEURO(OFFSET(C1495,-M1495+1,0),E1495,OFFSET(C1495,-M1495+2,0),OFFSET(C1495,-M1495+2,0),OFFSET(C1495,-M1495+3,0)+AB1495,OFFSET(C1495,-M1495+4,0),0,1)*D1495)</f>
        <v/>
      </c>
      <c r="O1495" s="235" t="str">
        <f aca="true">IF(D1495="","",xEURO(OFFSET(C1495,-M1495+1,0),E1495,OFFSET(C1495,-M1495+2,0),OFFSET(C1495,-M1495+2,0),OFFSET(C1495,-M1495+3,0)+AB1495,OFFSET(C1495,-M1495+4,0),0,0))</f>
        <v/>
      </c>
      <c r="P1495" s="175" t="str">
        <f aca="false">IF(D1495="","",(O1495-F1495)*D1495*10)</f>
        <v/>
      </c>
      <c r="Q1495" s="175" t="str">
        <f aca="true">IF(D1495="","",xEURO(OFFSET(C1495,-M1495+1,0),E1495,OFFSET(C1495,-M1495+2,0),OFFSET(C1495,-M1495+2,0),OFFSET(C1495,-M1495+3,0)+AB1495,OFFSET(C1495,-M1495+4,0),0,2)/10*D1495)</f>
        <v/>
      </c>
      <c r="R1495" s="248" t="str">
        <f aca="true">IF(D1495="","",xEURO(OFFSET(C1495,-M1495+1,0),E1495,OFFSET(C1495,-M1495+2,0),OFFSET(C1495,-M1495+2,0),OFFSET(C1495,-M1495+3,0)+AB1495,OFFSET(C1495,-M1495+4,0),0,3)/100*D1495*10000)</f>
        <v/>
      </c>
      <c r="S1495" s="248" t="str">
        <f aca="true">IF(D1495="","",xEURO(OFFSET(C1495,-M1495+1,0),E1495,OFFSET(C1495,-M1495+2,0),OFFSET(C1495,-M1495+2,0),OFFSET(C1495,-M1495+3,0)+AB1495,OFFSET(C1495,-M1495+4,0),0,5)/365.25*D1495*10000)</f>
        <v/>
      </c>
      <c r="U1495" s="175" t="str">
        <f aca="true">IF(I1495="","",xEURO(OFFSET(C1495,-M1495+1,0),J1495,OFFSET(C1495,-M1495+2,0),OFFSET(C1495,-M1495+2,0),OFFSET(C1495,-M1495+3,0)+AC1495,OFFSET(C1495,-M1495+4,0),1,1)*I1495)</f>
        <v/>
      </c>
      <c r="V1495" s="235" t="str">
        <f aca="true">IF(I1495="","",xEURO(OFFSET(C1495,-M1495+1,0),J1495,OFFSET(C1495,-M1495+2,0),OFFSET(C1495,-M1495+2,0),OFFSET(C1495,-M1495+3,0)+AC1495,OFFSET(C1495,-M1495+4,0),1,0))</f>
        <v/>
      </c>
      <c r="W1495" s="175" t="str">
        <f aca="false">IF(I1495="","",(V1495-K1495)*I1495*10)</f>
        <v/>
      </c>
      <c r="X1495" s="175" t="str">
        <f aca="true">IF(I1495="","",xEURO(OFFSET(C1495,-M1495+1,0),J1495,OFFSET(C1495,-M1495+2,0),OFFSET(C1495,-M1495+2,0),OFFSET(C1495,-M1495+3,0)+AC1495,OFFSET(C1495,-M1495+4,0),1,2)/10*I1495)</f>
        <v/>
      </c>
      <c r="Y1495" s="248" t="str">
        <f aca="true">IF(I1495="","",xEURO(OFFSET(C1495,-M1495+1,0),J1495,OFFSET(C1495,-M1495+2,0),OFFSET(C1495,-M1495+2,0),OFFSET(C1495,-M1495+3,0)+AC1495,OFFSET(C1495,-M1495+4,0),1,3)/100*I1495*10000)</f>
        <v/>
      </c>
      <c r="Z1495" s="248" t="str">
        <f aca="true">IF(I1495="","",xEURO(OFFSET(C1495,-M1495+1,0),J1495,OFFSET(C1495,-M1495+2,0),OFFSET(C1495,-M1495+2,0),OFFSET(C1495,-M1495+3,0)+AC1495,OFFSET(C1495,-M1495+4,0),1,5)/365.25*I1495*10000)</f>
        <v/>
      </c>
      <c r="AB1495" s="249" t="str">
        <f aca="true">IF(D1495="","",xCalcSkew(OFFSET(C1495,-M1495,0),E1495-OFFSET(C1495,-M1495+1,0),b)/100)</f>
        <v/>
      </c>
      <c r="AC1495" s="249" t="str">
        <f aca="true">IF(I1495="","",xCalcSkew(OFFSET(C1495,-M1495,0),J1495-OFFSET(C1495,-M1495+1,0),b)/100)</f>
        <v/>
      </c>
      <c r="AE1495" s="0" t="n">
        <f aca="false">D1495*F1495*10000*-1</f>
        <v>-0</v>
      </c>
      <c r="AF1495" s="0" t="n">
        <f aca="false">I1495*K1495*10000*-1</f>
        <v>-0</v>
      </c>
      <c r="AG1495" s="0" t="n">
        <f aca="false">AE1495+AF1495</f>
        <v>-0</v>
      </c>
    </row>
    <row r="1496" customFormat="false" ht="12.75" hidden="false" customHeight="false" outlineLevel="0" collapsed="false">
      <c r="C1496" s="269" t="n">
        <f aca="false">INDEX(Inputs!$1:$65536,MATCH(C1495,Inputs!C:C,0),5)</f>
        <v>3.789</v>
      </c>
      <c r="D1496" s="265"/>
      <c r="E1496" s="266"/>
      <c r="F1496" s="266"/>
      <c r="G1496" s="267"/>
      <c r="I1496" s="265"/>
      <c r="J1496" s="266"/>
      <c r="K1496" s="266"/>
      <c r="L1496" s="268"/>
      <c r="M1496" s="247" t="n">
        <f aca="false">M1495+1</f>
        <v>1</v>
      </c>
      <c r="N1496" s="175" t="str">
        <f aca="true">IF(D1496="","",xEURO(OFFSET(C1496,-M1496+1,0),E1496,OFFSET(C1496,-M1496+2,0),OFFSET(C1496,-M1496+2,0),OFFSET(C1496,-M1496+3,0)+AB1496,OFFSET(C1496,-M1496+4,0),0,1)*D1496)</f>
        <v/>
      </c>
      <c r="O1496" s="235" t="str">
        <f aca="true">IF(D1496="","",xEURO(OFFSET(C1496,-M1496+1,0),E1496,OFFSET(C1496,-M1496+2,0),OFFSET(C1496,-M1496+2,0),OFFSET(C1496,-M1496+3,0)+AB1496,OFFSET(C1496,-M1496+4,0),0,0))</f>
        <v/>
      </c>
      <c r="P1496" s="175" t="str">
        <f aca="false">IF(D1496="","",(O1496-F1496)*D1496*10)</f>
        <v/>
      </c>
      <c r="Q1496" s="175" t="str">
        <f aca="true">IF(D1496="","",xEURO(OFFSET(C1496,-M1496+1,0),E1496,OFFSET(C1496,-M1496+2,0),OFFSET(C1496,-M1496+2,0),OFFSET(C1496,-M1496+3,0)+AB1496,OFFSET(C1496,-M1496+4,0),0,2)/10*D1496)</f>
        <v/>
      </c>
      <c r="R1496" s="248" t="str">
        <f aca="true">IF(D1496="","",xEURO(OFFSET(C1496,-M1496+1,0),E1496,OFFSET(C1496,-M1496+2,0),OFFSET(C1496,-M1496+2,0),OFFSET(C1496,-M1496+3,0)+AB1496,OFFSET(C1496,-M1496+4,0),0,3)/100*D1496*10000)</f>
        <v/>
      </c>
      <c r="S1496" s="248" t="str">
        <f aca="true">IF(D1496="","",xEURO(OFFSET(C1496,-M1496+1,0),E1496,OFFSET(C1496,-M1496+2,0),OFFSET(C1496,-M1496+2,0),OFFSET(C1496,-M1496+3,0)+AB1496,OFFSET(C1496,-M1496+4,0),0,5)/365.25*D1496*10000)</f>
        <v/>
      </c>
      <c r="U1496" s="175" t="str">
        <f aca="true">IF(I1496="","",xEURO(OFFSET(C1496,-M1496+1,0),J1496,OFFSET(C1496,-M1496+2,0),OFFSET(C1496,-M1496+2,0),OFFSET(C1496,-M1496+3,0)+AC1496,OFFSET(C1496,-M1496+4,0),1,1)*I1496)</f>
        <v/>
      </c>
      <c r="V1496" s="235" t="str">
        <f aca="true">IF(I1496="","",xEURO(OFFSET(C1496,-M1496+1,0),J1496,OFFSET(C1496,-M1496+2,0),OFFSET(C1496,-M1496+2,0),OFFSET(C1496,-M1496+3,0)+AC1496,OFFSET(C1496,-M1496+4,0),1,0))</f>
        <v/>
      </c>
      <c r="W1496" s="175" t="str">
        <f aca="false">IF(I1496="","",(V1496-K1496)*I1496*10)</f>
        <v/>
      </c>
      <c r="X1496" s="175" t="str">
        <f aca="true">IF(I1496="","",xEURO(OFFSET(C1496,-M1496+1,0),J1496,OFFSET(C1496,-M1496+2,0),OFFSET(C1496,-M1496+2,0),OFFSET(C1496,-M1496+3,0)+AC1496,OFFSET(C1496,-M1496+4,0),1,2)/10*I1496)</f>
        <v/>
      </c>
      <c r="Y1496" s="248" t="str">
        <f aca="true">IF(I1496="","",xEURO(OFFSET(C1496,-M1496+1,0),J1496,OFFSET(C1496,-M1496+2,0),OFFSET(C1496,-M1496+2,0),OFFSET(C1496,-M1496+3,0)+AC1496,OFFSET(C1496,-M1496+4,0),1,3)/100*I1496*10000)</f>
        <v/>
      </c>
      <c r="Z1496" s="248" t="str">
        <f aca="true">IF(I1496="","",xEURO(OFFSET(C1496,-M1496+1,0),J1496,OFFSET(C1496,-M1496+2,0),OFFSET(C1496,-M1496+2,0),OFFSET(C1496,-M1496+3,0)+AC1496,OFFSET(C1496,-M1496+4,0),1,5)/365.25*I1496*10000)</f>
        <v/>
      </c>
      <c r="AB1496" s="249" t="str">
        <f aca="true">IF(D1496="","",xCalcSkew(OFFSET(C1496,-M1496,0),E1496-OFFSET(C1496,-M1496+1,0),b)/100)</f>
        <v/>
      </c>
      <c r="AC1496" s="249" t="str">
        <f aca="true">IF(I1496="","",xCalcSkew(OFFSET(C1496,-M1496,0),J1496-OFFSET(C1496,-M1496+1,0),b)/100)</f>
        <v/>
      </c>
      <c r="AE1496" s="0" t="n">
        <f aca="false">D1496*F1496*10000*-1</f>
        <v>-0</v>
      </c>
      <c r="AF1496" s="0" t="n">
        <f aca="false">I1496*K1496*10000*-1</f>
        <v>-0</v>
      </c>
      <c r="AG1496" s="0" t="n">
        <f aca="false">AE1496+AF1496</f>
        <v>-0</v>
      </c>
    </row>
    <row r="1497" customFormat="false" ht="12.75" hidden="false" customHeight="false" outlineLevel="0" collapsed="false">
      <c r="C1497" s="249" t="n">
        <f aca="false">INDEX(Inputs!$1:$65536,MATCH(C1495,Inputs!C:C,0),7)</f>
        <v>0.0421112564094401</v>
      </c>
      <c r="D1497" s="265"/>
      <c r="E1497" s="266"/>
      <c r="F1497" s="266"/>
      <c r="G1497" s="267"/>
      <c r="I1497" s="265"/>
      <c r="J1497" s="266"/>
      <c r="K1497" s="266"/>
      <c r="L1497" s="268"/>
      <c r="M1497" s="247" t="n">
        <f aca="false">M1496+1</f>
        <v>2</v>
      </c>
      <c r="N1497" s="175" t="str">
        <f aca="true">IF(D1497="","",xEURO(OFFSET(C1497,-M1497+1,0),E1497,OFFSET(C1497,-M1497+2,0),OFFSET(C1497,-M1497+2,0),OFFSET(C1497,-M1497+3,0)+AB1497,OFFSET(C1497,-M1497+4,0),0,1)*D1497)</f>
        <v/>
      </c>
      <c r="O1497" s="235" t="str">
        <f aca="true">IF(D1497="","",xEURO(OFFSET(C1497,-M1497+1,0),E1497,OFFSET(C1497,-M1497+2,0),OFFSET(C1497,-M1497+2,0),OFFSET(C1497,-M1497+3,0)+AB1497,OFFSET(C1497,-M1497+4,0),0,0))</f>
        <v/>
      </c>
      <c r="P1497" s="175" t="str">
        <f aca="false">IF(D1497="","",(O1497-F1497)*D1497*10)</f>
        <v/>
      </c>
      <c r="Q1497" s="175" t="str">
        <f aca="true">IF(D1497="","",xEURO(OFFSET(C1497,-M1497+1,0),E1497,OFFSET(C1497,-M1497+2,0),OFFSET(C1497,-M1497+2,0),OFFSET(C1497,-M1497+3,0)+AB1497,OFFSET(C1497,-M1497+4,0),0,2)/10*D1497)</f>
        <v/>
      </c>
      <c r="R1497" s="248" t="str">
        <f aca="true">IF(D1497="","",xEURO(OFFSET(C1497,-M1497+1,0),E1497,OFFSET(C1497,-M1497+2,0),OFFSET(C1497,-M1497+2,0),OFFSET(C1497,-M1497+3,0)+AB1497,OFFSET(C1497,-M1497+4,0),0,3)/100*D1497*10000)</f>
        <v/>
      </c>
      <c r="S1497" s="248" t="str">
        <f aca="true">IF(D1497="","",xEURO(OFFSET(C1497,-M1497+1,0),E1497,OFFSET(C1497,-M1497+2,0),OFFSET(C1497,-M1497+2,0),OFFSET(C1497,-M1497+3,0)+AB1497,OFFSET(C1497,-M1497+4,0),0,5)/365.25*D1497*10000)</f>
        <v/>
      </c>
      <c r="U1497" s="175" t="str">
        <f aca="true">IF(I1497="","",xEURO(OFFSET(C1497,-M1497+1,0),J1497,OFFSET(C1497,-M1497+2,0),OFFSET(C1497,-M1497+2,0),OFFSET(C1497,-M1497+3,0)+AC1497,OFFSET(C1497,-M1497+4,0),1,1)*I1497)</f>
        <v/>
      </c>
      <c r="V1497" s="235" t="str">
        <f aca="true">IF(I1497="","",xEURO(OFFSET(C1497,-M1497+1,0),J1497,OFFSET(C1497,-M1497+2,0),OFFSET(C1497,-M1497+2,0),OFFSET(C1497,-M1497+3,0)+AC1497,OFFSET(C1497,-M1497+4,0),1,0))</f>
        <v/>
      </c>
      <c r="W1497" s="175" t="str">
        <f aca="false">IF(I1497="","",(V1497-K1497)*I1497*10)</f>
        <v/>
      </c>
      <c r="X1497" s="175" t="str">
        <f aca="true">IF(I1497="","",xEURO(OFFSET(C1497,-M1497+1,0),J1497,OFFSET(C1497,-M1497+2,0),OFFSET(C1497,-M1497+2,0),OFFSET(C1497,-M1497+3,0)+AC1497,OFFSET(C1497,-M1497+4,0),1,2)/10*I1497)</f>
        <v/>
      </c>
      <c r="Y1497" s="248" t="str">
        <f aca="true">IF(I1497="","",xEURO(OFFSET(C1497,-M1497+1,0),J1497,OFFSET(C1497,-M1497+2,0),OFFSET(C1497,-M1497+2,0),OFFSET(C1497,-M1497+3,0)+AC1497,OFFSET(C1497,-M1497+4,0),1,3)/100*I1497*10000)</f>
        <v/>
      </c>
      <c r="Z1497" s="248" t="str">
        <f aca="true">IF(I1497="","",xEURO(OFFSET(C1497,-M1497+1,0),J1497,OFFSET(C1497,-M1497+2,0),OFFSET(C1497,-M1497+2,0),OFFSET(C1497,-M1497+3,0)+AC1497,OFFSET(C1497,-M1497+4,0),1,5)/365.25*I1497*10000)</f>
        <v/>
      </c>
      <c r="AB1497" s="249" t="str">
        <f aca="true">IF(D1497="","",xCalcSkew(OFFSET(C1497,-M1497,0),E1497-OFFSET(C1497,-M1497+1,0),b)/100)</f>
        <v/>
      </c>
      <c r="AC1497" s="249" t="str">
        <f aca="true">IF(I1497="","",xCalcSkew(OFFSET(C1497,-M1497,0),J1497-OFFSET(C1497,-M1497+1,0),b)/100)</f>
        <v/>
      </c>
      <c r="AE1497" s="0" t="n">
        <f aca="false">D1497*F1497*10000*-1</f>
        <v>-0</v>
      </c>
      <c r="AF1497" s="0" t="n">
        <f aca="false">I1497*K1497*10000*-1</f>
        <v>-0</v>
      </c>
      <c r="AG1497" s="0" t="n">
        <f aca="false">AE1497+AF1497</f>
        <v>-0</v>
      </c>
    </row>
    <row r="1498" customFormat="false" ht="12.75" hidden="false" customHeight="false" outlineLevel="0" collapsed="false">
      <c r="C1498" s="270" t="n">
        <f aca="false">INDEX(Inputs!$1:$65536,MATCH(C1495,Inputs!C:C,0),6)</f>
        <v>0.305</v>
      </c>
      <c r="D1498" s="265"/>
      <c r="E1498" s="266"/>
      <c r="F1498" s="266"/>
      <c r="G1498" s="267"/>
      <c r="I1498" s="265"/>
      <c r="J1498" s="266"/>
      <c r="K1498" s="266"/>
      <c r="L1498" s="268"/>
      <c r="M1498" s="247" t="n">
        <f aca="false">M1497+1</f>
        <v>3</v>
      </c>
      <c r="N1498" s="175" t="str">
        <f aca="true">IF(D1498="","",xEURO(OFFSET(C1498,-M1498+1,0),E1498,OFFSET(C1498,-M1498+2,0),OFFSET(C1498,-M1498+2,0),OFFSET(C1498,-M1498+3,0)+AB1498,OFFSET(C1498,-M1498+4,0),0,1)*D1498)</f>
        <v/>
      </c>
      <c r="O1498" s="235" t="str">
        <f aca="true">IF(D1498="","",xEURO(OFFSET(C1498,-M1498+1,0),E1498,OFFSET(C1498,-M1498+2,0),OFFSET(C1498,-M1498+2,0),OFFSET(C1498,-M1498+3,0)+AB1498,OFFSET(C1498,-M1498+4,0),0,0))</f>
        <v/>
      </c>
      <c r="P1498" s="175" t="str">
        <f aca="false">IF(D1498="","",(O1498-F1498)*D1498*10)</f>
        <v/>
      </c>
      <c r="Q1498" s="175" t="str">
        <f aca="true">IF(D1498="","",xEURO(OFFSET(C1498,-M1498+1,0),E1498,OFFSET(C1498,-M1498+2,0),OFFSET(C1498,-M1498+2,0),OFFSET(C1498,-M1498+3,0)+AB1498,OFFSET(C1498,-M1498+4,0),0,2)/10*D1498)</f>
        <v/>
      </c>
      <c r="R1498" s="248" t="str">
        <f aca="true">IF(D1498="","",xEURO(OFFSET(C1498,-M1498+1,0),E1498,OFFSET(C1498,-M1498+2,0),OFFSET(C1498,-M1498+2,0),OFFSET(C1498,-M1498+3,0)+AB1498,OFFSET(C1498,-M1498+4,0),0,3)/100*D1498*10000)</f>
        <v/>
      </c>
      <c r="S1498" s="248" t="str">
        <f aca="true">IF(D1498="","",xEURO(OFFSET(C1498,-M1498+1,0),E1498,OFFSET(C1498,-M1498+2,0),OFFSET(C1498,-M1498+2,0),OFFSET(C1498,-M1498+3,0)+AB1498,OFFSET(C1498,-M1498+4,0),0,5)/365.25*D1498*10000)</f>
        <v/>
      </c>
      <c r="U1498" s="175" t="str">
        <f aca="true">IF(I1498="","",xEURO(OFFSET(C1498,-M1498+1,0),J1498,OFFSET(C1498,-M1498+2,0),OFFSET(C1498,-M1498+2,0),OFFSET(C1498,-M1498+3,0)+AC1498,OFFSET(C1498,-M1498+4,0),1,1)*I1498)</f>
        <v/>
      </c>
      <c r="V1498" s="235" t="str">
        <f aca="true">IF(I1498="","",xEURO(OFFSET(C1498,-M1498+1,0),J1498,OFFSET(C1498,-M1498+2,0),OFFSET(C1498,-M1498+2,0),OFFSET(C1498,-M1498+3,0)+AC1498,OFFSET(C1498,-M1498+4,0),1,0))</f>
        <v/>
      </c>
      <c r="W1498" s="175" t="str">
        <f aca="false">IF(I1498="","",(V1498-K1498)*I1498*10)</f>
        <v/>
      </c>
      <c r="X1498" s="175" t="str">
        <f aca="true">IF(I1498="","",xEURO(OFFSET(C1498,-M1498+1,0),J1498,OFFSET(C1498,-M1498+2,0),OFFSET(C1498,-M1498+2,0),OFFSET(C1498,-M1498+3,0)+AC1498,OFFSET(C1498,-M1498+4,0),1,2)/10*I1498)</f>
        <v/>
      </c>
      <c r="Y1498" s="248" t="str">
        <f aca="true">IF(I1498="","",xEURO(OFFSET(C1498,-M1498+1,0),J1498,OFFSET(C1498,-M1498+2,0),OFFSET(C1498,-M1498+2,0),OFFSET(C1498,-M1498+3,0)+AC1498,OFFSET(C1498,-M1498+4,0),1,3)/100*I1498*10000)</f>
        <v/>
      </c>
      <c r="Z1498" s="248" t="str">
        <f aca="true">IF(I1498="","",xEURO(OFFSET(C1498,-M1498+1,0),J1498,OFFSET(C1498,-M1498+2,0),OFFSET(C1498,-M1498+2,0),OFFSET(C1498,-M1498+3,0)+AC1498,OFFSET(C1498,-M1498+4,0),1,5)/365.25*I1498*10000)</f>
        <v/>
      </c>
      <c r="AB1498" s="249" t="str">
        <f aca="true">IF(D1498="","",xCalcSkew(OFFSET(C1498,-M1498,0),E1498-OFFSET(C1498,-M1498+1,0),b)/100)</f>
        <v/>
      </c>
      <c r="AC1498" s="249" t="str">
        <f aca="true">IF(I1498="","",xCalcSkew(OFFSET(C1498,-M1498,0),J1498-OFFSET(C1498,-M1498+1,0),b)/100)</f>
        <v/>
      </c>
      <c r="AE1498" s="0" t="n">
        <f aca="false">D1498*F1498*10000*-1</f>
        <v>-0</v>
      </c>
      <c r="AF1498" s="0" t="n">
        <f aca="false">I1498*K1498*10000*-1</f>
        <v>-0</v>
      </c>
      <c r="AG1498" s="0" t="n">
        <f aca="false">AE1498+AF1498</f>
        <v>-0</v>
      </c>
    </row>
    <row r="1499" customFormat="false" ht="12.75" hidden="false" customHeight="false" outlineLevel="0" collapsed="false">
      <c r="C1499" s="271" t="n">
        <f aca="false">INDEX(Inputs!$1:$65536,MATCH(C1495,Inputs!C:C,0),9)</f>
        <v>1195</v>
      </c>
      <c r="D1499" s="265"/>
      <c r="E1499" s="266"/>
      <c r="F1499" s="266"/>
      <c r="G1499" s="267"/>
      <c r="I1499" s="265"/>
      <c r="J1499" s="266"/>
      <c r="K1499" s="266"/>
      <c r="L1499" s="268"/>
      <c r="M1499" s="247" t="n">
        <f aca="false">M1498+1</f>
        <v>4</v>
      </c>
      <c r="N1499" s="175" t="str">
        <f aca="true">IF(D1499="","",xEURO(OFFSET(C1499,-M1499+1,0),E1499,OFFSET(C1499,-M1499+2,0),OFFSET(C1499,-M1499+2,0),OFFSET(C1499,-M1499+3,0)+AB1499,OFFSET(C1499,-M1499+4,0),0,1)*D1499)</f>
        <v/>
      </c>
      <c r="O1499" s="235" t="str">
        <f aca="true">IF(D1499="","",xEURO(OFFSET(C1499,-M1499+1,0),E1499,OFFSET(C1499,-M1499+2,0),OFFSET(C1499,-M1499+2,0),OFFSET(C1499,-M1499+3,0)+AB1499,OFFSET(C1499,-M1499+4,0),0,0))</f>
        <v/>
      </c>
      <c r="P1499" s="175" t="str">
        <f aca="false">IF(D1499="","",(O1499-F1499)*D1499*10)</f>
        <v/>
      </c>
      <c r="Q1499" s="175" t="str">
        <f aca="true">IF(D1499="","",xEURO(OFFSET(C1499,-M1499+1,0),E1499,OFFSET(C1499,-M1499+2,0),OFFSET(C1499,-M1499+2,0),OFFSET(C1499,-M1499+3,0)+AB1499,OFFSET(C1499,-M1499+4,0),0,2)/10*D1499)</f>
        <v/>
      </c>
      <c r="R1499" s="248" t="str">
        <f aca="true">IF(D1499="","",xEURO(OFFSET(C1499,-M1499+1,0),E1499,OFFSET(C1499,-M1499+2,0),OFFSET(C1499,-M1499+2,0),OFFSET(C1499,-M1499+3,0)+AB1499,OFFSET(C1499,-M1499+4,0),0,3)/100*D1499*10000)</f>
        <v/>
      </c>
      <c r="S1499" s="248" t="str">
        <f aca="true">IF(D1499="","",xEURO(OFFSET(C1499,-M1499+1,0),E1499,OFFSET(C1499,-M1499+2,0),OFFSET(C1499,-M1499+2,0),OFFSET(C1499,-M1499+3,0)+AB1499,OFFSET(C1499,-M1499+4,0),0,5)/365.25*D1499*10000)</f>
        <v/>
      </c>
      <c r="U1499" s="175" t="str">
        <f aca="true">IF(I1499="","",xEURO(OFFSET(C1499,-M1499+1,0),J1499,OFFSET(C1499,-M1499+2,0),OFFSET(C1499,-M1499+2,0),OFFSET(C1499,-M1499+3,0)+AC1499,OFFSET(C1499,-M1499+4,0),1,1)*I1499)</f>
        <v/>
      </c>
      <c r="V1499" s="235" t="str">
        <f aca="true">IF(I1499="","",xEURO(OFFSET(C1499,-M1499+1,0),J1499,OFFSET(C1499,-M1499+2,0),OFFSET(C1499,-M1499+2,0),OFFSET(C1499,-M1499+3,0)+AC1499,OFFSET(C1499,-M1499+4,0),1,0))</f>
        <v/>
      </c>
      <c r="W1499" s="175" t="str">
        <f aca="false">IF(I1499="","",(V1499-K1499)*I1499*10)</f>
        <v/>
      </c>
      <c r="X1499" s="175" t="str">
        <f aca="true">IF(I1499="","",xEURO(OFFSET(C1499,-M1499+1,0),J1499,OFFSET(C1499,-M1499+2,0),OFFSET(C1499,-M1499+2,0),OFFSET(C1499,-M1499+3,0)+AC1499,OFFSET(C1499,-M1499+4,0),1,2)/10*I1499)</f>
        <v/>
      </c>
      <c r="Y1499" s="248" t="str">
        <f aca="true">IF(I1499="","",xEURO(OFFSET(C1499,-M1499+1,0),J1499,OFFSET(C1499,-M1499+2,0),OFFSET(C1499,-M1499+2,0),OFFSET(C1499,-M1499+3,0)+AC1499,OFFSET(C1499,-M1499+4,0),1,3)/100*I1499*10000)</f>
        <v/>
      </c>
      <c r="Z1499" s="248" t="str">
        <f aca="true">IF(I1499="","",xEURO(OFFSET(C1499,-M1499+1,0),J1499,OFFSET(C1499,-M1499+2,0),OFFSET(C1499,-M1499+2,0),OFFSET(C1499,-M1499+3,0)+AC1499,OFFSET(C1499,-M1499+4,0),1,5)/365.25*I1499*10000)</f>
        <v/>
      </c>
      <c r="AB1499" s="249" t="str">
        <f aca="true">IF(D1499="","",xCalcSkew(OFFSET(C1499,-M1499,0),E1499-OFFSET(C1499,-M1499+1,0),b)/100)</f>
        <v/>
      </c>
      <c r="AC1499" s="249" t="str">
        <f aca="true">IF(I1499="","",xCalcSkew(OFFSET(C1499,-M1499,0),J1499-OFFSET(C1499,-M1499+1,0),b)/100)</f>
        <v/>
      </c>
      <c r="AE1499" s="0" t="n">
        <f aca="false">D1499*F1499*10000*-1</f>
        <v>-0</v>
      </c>
      <c r="AF1499" s="0" t="n">
        <f aca="false">I1499*K1499*10000*-1</f>
        <v>-0</v>
      </c>
      <c r="AG1499" s="0" t="n">
        <f aca="false">AE1499+AF1499</f>
        <v>-0</v>
      </c>
    </row>
    <row r="1500" customFormat="false" ht="12.75" hidden="false" customHeight="false" outlineLevel="0" collapsed="false">
      <c r="C1500" s="272" t="n">
        <f aca="false">D1531+I1531</f>
        <v>0</v>
      </c>
      <c r="D1500" s="265"/>
      <c r="E1500" s="266"/>
      <c r="F1500" s="266"/>
      <c r="G1500" s="267"/>
      <c r="I1500" s="265"/>
      <c r="J1500" s="266"/>
      <c r="K1500" s="266"/>
      <c r="L1500" s="268"/>
      <c r="M1500" s="247" t="n">
        <f aca="false">M1499+1</f>
        <v>5</v>
      </c>
      <c r="N1500" s="175" t="str">
        <f aca="true">IF(D1500="","",xEURO(OFFSET(C1500,-M1500+1,0),E1500,OFFSET(C1500,-M1500+2,0),OFFSET(C1500,-M1500+2,0),OFFSET(C1500,-M1500+3,0)+AB1500,OFFSET(C1500,-M1500+4,0),0,1)*D1500)</f>
        <v/>
      </c>
      <c r="O1500" s="235" t="str">
        <f aca="true">IF(D1500="","",xEURO(OFFSET(C1500,-M1500+1,0),E1500,OFFSET(C1500,-M1500+2,0),OFFSET(C1500,-M1500+2,0),OFFSET(C1500,-M1500+3,0)+AB1500,OFFSET(C1500,-M1500+4,0),0,0))</f>
        <v/>
      </c>
      <c r="P1500" s="175" t="str">
        <f aca="false">IF(D1500="","",(O1500-F1500)*D1500*10)</f>
        <v/>
      </c>
      <c r="Q1500" s="175" t="str">
        <f aca="true">IF(D1500="","",xEURO(OFFSET(C1500,-M1500+1,0),E1500,OFFSET(C1500,-M1500+2,0),OFFSET(C1500,-M1500+2,0),OFFSET(C1500,-M1500+3,0)+AB1500,OFFSET(C1500,-M1500+4,0),0,2)/10*D1500)</f>
        <v/>
      </c>
      <c r="R1500" s="248" t="str">
        <f aca="true">IF(D1500="","",xEURO(OFFSET(C1500,-M1500+1,0),E1500,OFFSET(C1500,-M1500+2,0),OFFSET(C1500,-M1500+2,0),OFFSET(C1500,-M1500+3,0)+AB1500,OFFSET(C1500,-M1500+4,0),0,3)/100*D1500*10000)</f>
        <v/>
      </c>
      <c r="S1500" s="248" t="str">
        <f aca="true">IF(D1500="","",xEURO(OFFSET(C1500,-M1500+1,0),E1500,OFFSET(C1500,-M1500+2,0),OFFSET(C1500,-M1500+2,0),OFFSET(C1500,-M1500+3,0)+AB1500,OFFSET(C1500,-M1500+4,0),0,5)/365.25*D1500*10000)</f>
        <v/>
      </c>
      <c r="U1500" s="175" t="str">
        <f aca="true">IF(I1500="","",xEURO(OFFSET(C1500,-M1500+1,0),J1500,OFFSET(C1500,-M1500+2,0),OFFSET(C1500,-M1500+2,0),OFFSET(C1500,-M1500+3,0)+AC1500,OFFSET(C1500,-M1500+4,0),1,1)*I1500)</f>
        <v/>
      </c>
      <c r="V1500" s="235" t="str">
        <f aca="true">IF(I1500="","",xEURO(OFFSET(C1500,-M1500+1,0),J1500,OFFSET(C1500,-M1500+2,0),OFFSET(C1500,-M1500+2,0),OFFSET(C1500,-M1500+3,0)+AC1500,OFFSET(C1500,-M1500+4,0),1,0))</f>
        <v/>
      </c>
      <c r="W1500" s="175" t="str">
        <f aca="false">IF(I1500="","",(V1500-K1500)*I1500*10)</f>
        <v/>
      </c>
      <c r="X1500" s="175" t="str">
        <f aca="true">IF(I1500="","",xEURO(OFFSET(C1500,-M1500+1,0),J1500,OFFSET(C1500,-M1500+2,0),OFFSET(C1500,-M1500+2,0),OFFSET(C1500,-M1500+3,0)+AC1500,OFFSET(C1500,-M1500+4,0),1,2)/10*I1500)</f>
        <v/>
      </c>
      <c r="Y1500" s="248" t="str">
        <f aca="true">IF(I1500="","",xEURO(OFFSET(C1500,-M1500+1,0),J1500,OFFSET(C1500,-M1500+2,0),OFFSET(C1500,-M1500+2,0),OFFSET(C1500,-M1500+3,0)+AC1500,OFFSET(C1500,-M1500+4,0),1,3)/100*I1500*10000)</f>
        <v/>
      </c>
      <c r="Z1500" s="248" t="str">
        <f aca="true">IF(I1500="","",xEURO(OFFSET(C1500,-M1500+1,0),J1500,OFFSET(C1500,-M1500+2,0),OFFSET(C1500,-M1500+2,0),OFFSET(C1500,-M1500+3,0)+AC1500,OFFSET(C1500,-M1500+4,0),1,5)/365.25*I1500*10000)</f>
        <v/>
      </c>
      <c r="AB1500" s="249" t="str">
        <f aca="true">IF(D1500="","",xCalcSkew(OFFSET(C1500,-M1500,0),E1500-OFFSET(C1500,-M1500+1,0),b)/100)</f>
        <v/>
      </c>
      <c r="AC1500" s="249" t="str">
        <f aca="true">IF(I1500="","",xCalcSkew(OFFSET(C1500,-M1500,0),J1500-OFFSET(C1500,-M1500+1,0),b)/100)</f>
        <v/>
      </c>
      <c r="AE1500" s="0" t="n">
        <f aca="false">D1500*F1500*10000*-1</f>
        <v>-0</v>
      </c>
      <c r="AF1500" s="0" t="n">
        <f aca="false">I1500*K1500*10000*-1</f>
        <v>-0</v>
      </c>
      <c r="AG1500" s="0" t="n">
        <f aca="false">AE1500+AF1500</f>
        <v>-0</v>
      </c>
    </row>
    <row r="1501" customFormat="false" ht="12.75" hidden="false" customHeight="false" outlineLevel="0" collapsed="false">
      <c r="C1501" s="272" t="n">
        <f aca="false">N1531+U1531</f>
        <v>0</v>
      </c>
      <c r="D1501" s="265"/>
      <c r="E1501" s="266"/>
      <c r="F1501" s="266"/>
      <c r="G1501" s="267"/>
      <c r="I1501" s="265"/>
      <c r="J1501" s="266"/>
      <c r="K1501" s="266"/>
      <c r="L1501" s="268"/>
      <c r="M1501" s="247" t="n">
        <f aca="false">M1500+1</f>
        <v>6</v>
      </c>
      <c r="N1501" s="175" t="str">
        <f aca="true">IF(D1501="","",xEURO(OFFSET(C1501,-M1501+1,0),E1501,OFFSET(C1501,-M1501+2,0),OFFSET(C1501,-M1501+2,0),OFFSET(C1501,-M1501+3,0)+AB1501,OFFSET(C1501,-M1501+4,0),0,1)*D1501)</f>
        <v/>
      </c>
      <c r="O1501" s="235" t="str">
        <f aca="true">IF(D1501="","",xEURO(OFFSET(C1501,-M1501+1,0),E1501,OFFSET(C1501,-M1501+2,0),OFFSET(C1501,-M1501+2,0),OFFSET(C1501,-M1501+3,0)+AB1501,OFFSET(C1501,-M1501+4,0),0,0))</f>
        <v/>
      </c>
      <c r="P1501" s="175" t="str">
        <f aca="false">IF(D1501="","",(O1501-F1501)*D1501*10)</f>
        <v/>
      </c>
      <c r="Q1501" s="175" t="str">
        <f aca="true">IF(D1501="","",xEURO(OFFSET(C1501,-M1501+1,0),E1501,OFFSET(C1501,-M1501+2,0),OFFSET(C1501,-M1501+2,0),OFFSET(C1501,-M1501+3,0)+AB1501,OFFSET(C1501,-M1501+4,0),0,2)/10*D1501)</f>
        <v/>
      </c>
      <c r="R1501" s="248" t="str">
        <f aca="true">IF(D1501="","",xEURO(OFFSET(C1501,-M1501+1,0),E1501,OFFSET(C1501,-M1501+2,0),OFFSET(C1501,-M1501+2,0),OFFSET(C1501,-M1501+3,0)+AB1501,OFFSET(C1501,-M1501+4,0),0,3)/100*D1501*10000)</f>
        <v/>
      </c>
      <c r="S1501" s="248" t="str">
        <f aca="true">IF(D1501="","",xEURO(OFFSET(C1501,-M1501+1,0),E1501,OFFSET(C1501,-M1501+2,0),OFFSET(C1501,-M1501+2,0),OFFSET(C1501,-M1501+3,0)+AB1501,OFFSET(C1501,-M1501+4,0),0,5)/365.25*D1501*10000)</f>
        <v/>
      </c>
      <c r="U1501" s="175" t="str">
        <f aca="true">IF(I1501="","",xEURO(OFFSET(C1501,-M1501+1,0),J1501,OFFSET(C1501,-M1501+2,0),OFFSET(C1501,-M1501+2,0),OFFSET(C1501,-M1501+3,0)+AC1501,OFFSET(C1501,-M1501+4,0),1,1)*I1501)</f>
        <v/>
      </c>
      <c r="V1501" s="235" t="str">
        <f aca="true">IF(I1501="","",xEURO(OFFSET(C1501,-M1501+1,0),J1501,OFFSET(C1501,-M1501+2,0),OFFSET(C1501,-M1501+2,0),OFFSET(C1501,-M1501+3,0)+AC1501,OFFSET(C1501,-M1501+4,0),1,0))</f>
        <v/>
      </c>
      <c r="W1501" s="175" t="str">
        <f aca="false">IF(I1501="","",(V1501-K1501)*I1501*10)</f>
        <v/>
      </c>
      <c r="X1501" s="175" t="str">
        <f aca="true">IF(I1501="","",xEURO(OFFSET(C1501,-M1501+1,0),J1501,OFFSET(C1501,-M1501+2,0),OFFSET(C1501,-M1501+2,0),OFFSET(C1501,-M1501+3,0)+AC1501,OFFSET(C1501,-M1501+4,0),1,2)/10*I1501)</f>
        <v/>
      </c>
      <c r="Y1501" s="248" t="str">
        <f aca="true">IF(I1501="","",xEURO(OFFSET(C1501,-M1501+1,0),J1501,OFFSET(C1501,-M1501+2,0),OFFSET(C1501,-M1501+2,0),OFFSET(C1501,-M1501+3,0)+AC1501,OFFSET(C1501,-M1501+4,0),1,3)/100*I1501*10000)</f>
        <v/>
      </c>
      <c r="Z1501" s="248" t="str">
        <f aca="true">IF(I1501="","",xEURO(OFFSET(C1501,-M1501+1,0),J1501,OFFSET(C1501,-M1501+2,0),OFFSET(C1501,-M1501+2,0),OFFSET(C1501,-M1501+3,0)+AC1501,OFFSET(C1501,-M1501+4,0),1,5)/365.25*I1501*10000)</f>
        <v/>
      </c>
      <c r="AB1501" s="249" t="str">
        <f aca="true">IF(D1501="","",xCalcSkew(OFFSET(C1501,-M1501,0),E1501-OFFSET(C1501,-M1501+1,0),b)/100)</f>
        <v/>
      </c>
      <c r="AC1501" s="249" t="str">
        <f aca="true">IF(I1501="","",xCalcSkew(OFFSET(C1501,-M1501,0),J1501-OFFSET(C1501,-M1501+1,0),b)/100)</f>
        <v/>
      </c>
      <c r="AE1501" s="0" t="n">
        <f aca="false">D1501*F1501*10000*-1</f>
        <v>-0</v>
      </c>
      <c r="AF1501" s="0" t="n">
        <f aca="false">I1501*K1501*10000*-1</f>
        <v>-0</v>
      </c>
      <c r="AG1501" s="0" t="n">
        <f aca="false">AE1501+AF1501</f>
        <v>-0</v>
      </c>
    </row>
    <row r="1502" customFormat="false" ht="12.75" hidden="false" customHeight="false" outlineLevel="0" collapsed="false">
      <c r="C1502" s="273" t="n">
        <f aca="false">Q1531+X1531</f>
        <v>0</v>
      </c>
      <c r="D1502" s="265"/>
      <c r="E1502" s="266"/>
      <c r="F1502" s="266"/>
      <c r="G1502" s="267"/>
      <c r="I1502" s="265"/>
      <c r="J1502" s="266"/>
      <c r="K1502" s="266"/>
      <c r="L1502" s="268"/>
      <c r="M1502" s="247" t="n">
        <f aca="false">M1501+1</f>
        <v>7</v>
      </c>
      <c r="N1502" s="175" t="str">
        <f aca="true">IF(D1502="","",xEURO(OFFSET(C1502,-M1502+1,0),E1502,OFFSET(C1502,-M1502+2,0),OFFSET(C1502,-M1502+2,0),OFFSET(C1502,-M1502+3,0)+AB1502,OFFSET(C1502,-M1502+4,0),0,1)*D1502)</f>
        <v/>
      </c>
      <c r="O1502" s="235" t="str">
        <f aca="true">IF(D1502="","",xEURO(OFFSET(C1502,-M1502+1,0),E1502,OFFSET(C1502,-M1502+2,0),OFFSET(C1502,-M1502+2,0),OFFSET(C1502,-M1502+3,0)+AB1502,OFFSET(C1502,-M1502+4,0),0,0))</f>
        <v/>
      </c>
      <c r="P1502" s="175" t="str">
        <f aca="false">IF(D1502="","",(O1502-F1502)*D1502*10)</f>
        <v/>
      </c>
      <c r="Q1502" s="175" t="str">
        <f aca="true">IF(D1502="","",xEURO(OFFSET(C1502,-M1502+1,0),E1502,OFFSET(C1502,-M1502+2,0),OFFSET(C1502,-M1502+2,0),OFFSET(C1502,-M1502+3,0)+AB1502,OFFSET(C1502,-M1502+4,0),0,2)/10*D1502)</f>
        <v/>
      </c>
      <c r="R1502" s="248" t="str">
        <f aca="true">IF(D1502="","",xEURO(OFFSET(C1502,-M1502+1,0),E1502,OFFSET(C1502,-M1502+2,0),OFFSET(C1502,-M1502+2,0),OFFSET(C1502,-M1502+3,0)+AB1502,OFFSET(C1502,-M1502+4,0),0,3)/100*D1502*10000)</f>
        <v/>
      </c>
      <c r="S1502" s="248" t="str">
        <f aca="true">IF(D1502="","",xEURO(OFFSET(C1502,-M1502+1,0),E1502,OFFSET(C1502,-M1502+2,0),OFFSET(C1502,-M1502+2,0),OFFSET(C1502,-M1502+3,0)+AB1502,OFFSET(C1502,-M1502+4,0),0,5)/365.25*D1502*10000)</f>
        <v/>
      </c>
      <c r="U1502" s="175" t="str">
        <f aca="true">IF(I1502="","",xEURO(OFFSET(C1502,-M1502+1,0),J1502,OFFSET(C1502,-M1502+2,0),OFFSET(C1502,-M1502+2,0),OFFSET(C1502,-M1502+3,0)+AC1502,OFFSET(C1502,-M1502+4,0),1,1)*I1502)</f>
        <v/>
      </c>
      <c r="V1502" s="235" t="str">
        <f aca="true">IF(I1502="","",xEURO(OFFSET(C1502,-M1502+1,0),J1502,OFFSET(C1502,-M1502+2,0),OFFSET(C1502,-M1502+2,0),OFFSET(C1502,-M1502+3,0)+AC1502,OFFSET(C1502,-M1502+4,0),1,0))</f>
        <v/>
      </c>
      <c r="W1502" s="175" t="str">
        <f aca="false">IF(I1502="","",(V1502-K1502)*I1502*10)</f>
        <v/>
      </c>
      <c r="X1502" s="175" t="str">
        <f aca="true">IF(I1502="","",xEURO(OFFSET(C1502,-M1502+1,0),J1502,OFFSET(C1502,-M1502+2,0),OFFSET(C1502,-M1502+2,0),OFFSET(C1502,-M1502+3,0)+AC1502,OFFSET(C1502,-M1502+4,0),1,2)/10*I1502)</f>
        <v/>
      </c>
      <c r="Y1502" s="248" t="str">
        <f aca="true">IF(I1502="","",xEURO(OFFSET(C1502,-M1502+1,0),J1502,OFFSET(C1502,-M1502+2,0),OFFSET(C1502,-M1502+2,0),OFFSET(C1502,-M1502+3,0)+AC1502,OFFSET(C1502,-M1502+4,0),1,3)/100*I1502*10000)</f>
        <v/>
      </c>
      <c r="Z1502" s="248" t="str">
        <f aca="true">IF(I1502="","",xEURO(OFFSET(C1502,-M1502+1,0),J1502,OFFSET(C1502,-M1502+2,0),OFFSET(C1502,-M1502+2,0),OFFSET(C1502,-M1502+3,0)+AC1502,OFFSET(C1502,-M1502+4,0),1,5)/365.25*I1502*10000)</f>
        <v/>
      </c>
      <c r="AB1502" s="249" t="str">
        <f aca="true">IF(D1502="","",xCalcSkew(OFFSET(C1502,-M1502,0),E1502-OFFSET(C1502,-M1502+1,0),b)/100)</f>
        <v/>
      </c>
      <c r="AC1502" s="249" t="str">
        <f aca="true">IF(I1502="","",xCalcSkew(OFFSET(C1502,-M1502,0),J1502-OFFSET(C1502,-M1502+1,0),b)/100)</f>
        <v/>
      </c>
      <c r="AE1502" s="0" t="n">
        <f aca="false">D1502*F1502*10000*-1</f>
        <v>-0</v>
      </c>
      <c r="AF1502" s="0" t="n">
        <f aca="false">I1502*K1502*10000*-1</f>
        <v>-0</v>
      </c>
      <c r="AG1502" s="0" t="n">
        <f aca="false">AE1502+AF1502</f>
        <v>-0</v>
      </c>
    </row>
    <row r="1503" customFormat="false" ht="12.75" hidden="false" customHeight="false" outlineLevel="0" collapsed="false">
      <c r="C1503" s="272" t="n">
        <f aca="false">R1531+Y1531</f>
        <v>0</v>
      </c>
      <c r="D1503" s="265"/>
      <c r="E1503" s="266"/>
      <c r="F1503" s="266"/>
      <c r="G1503" s="267"/>
      <c r="I1503" s="265"/>
      <c r="J1503" s="266"/>
      <c r="K1503" s="266"/>
      <c r="L1503" s="268"/>
      <c r="M1503" s="247" t="n">
        <f aca="false">M1502+1</f>
        <v>8</v>
      </c>
      <c r="N1503" s="175" t="str">
        <f aca="true">IF(D1503="","",xEURO(OFFSET(C1503,-M1503+1,0),E1503,OFFSET(C1503,-M1503+2,0),OFFSET(C1503,-M1503+2,0),OFFSET(C1503,-M1503+3,0)+AB1503,OFFSET(C1503,-M1503+4,0),0,1)*D1503)</f>
        <v/>
      </c>
      <c r="O1503" s="235" t="str">
        <f aca="true">IF(D1503="","",xEURO(OFFSET(C1503,-M1503+1,0),E1503,OFFSET(C1503,-M1503+2,0),OFFSET(C1503,-M1503+2,0),OFFSET(C1503,-M1503+3,0)+AB1503,OFFSET(C1503,-M1503+4,0),0,0))</f>
        <v/>
      </c>
      <c r="P1503" s="175" t="str">
        <f aca="false">IF(D1503="","",(O1503-F1503)*D1503*10)</f>
        <v/>
      </c>
      <c r="Q1503" s="175" t="str">
        <f aca="true">IF(D1503="","",xEURO(OFFSET(C1503,-M1503+1,0),E1503,OFFSET(C1503,-M1503+2,0),OFFSET(C1503,-M1503+2,0),OFFSET(C1503,-M1503+3,0)+AB1503,OFFSET(C1503,-M1503+4,0),0,2)/10*D1503)</f>
        <v/>
      </c>
      <c r="R1503" s="248" t="str">
        <f aca="true">IF(D1503="","",xEURO(OFFSET(C1503,-M1503+1,0),E1503,OFFSET(C1503,-M1503+2,0),OFFSET(C1503,-M1503+2,0),OFFSET(C1503,-M1503+3,0)+AB1503,OFFSET(C1503,-M1503+4,0),0,3)/100*D1503*10000)</f>
        <v/>
      </c>
      <c r="S1503" s="248" t="str">
        <f aca="true">IF(D1503="","",xEURO(OFFSET(C1503,-M1503+1,0),E1503,OFFSET(C1503,-M1503+2,0),OFFSET(C1503,-M1503+2,0),OFFSET(C1503,-M1503+3,0)+AB1503,OFFSET(C1503,-M1503+4,0),0,5)/365.25*D1503*10000)</f>
        <v/>
      </c>
      <c r="U1503" s="175" t="str">
        <f aca="true">IF(I1503="","",xEURO(OFFSET(C1503,-M1503+1,0),J1503,OFFSET(C1503,-M1503+2,0),OFFSET(C1503,-M1503+2,0),OFFSET(C1503,-M1503+3,0)+AC1503,OFFSET(C1503,-M1503+4,0),1,1)*I1503)</f>
        <v/>
      </c>
      <c r="V1503" s="235" t="str">
        <f aca="true">IF(I1503="","",xEURO(OFFSET(C1503,-M1503+1,0),J1503,OFFSET(C1503,-M1503+2,0),OFFSET(C1503,-M1503+2,0),OFFSET(C1503,-M1503+3,0)+AC1503,OFFSET(C1503,-M1503+4,0),1,0))</f>
        <v/>
      </c>
      <c r="W1503" s="175" t="str">
        <f aca="false">IF(I1503="","",(V1503-K1503)*I1503*10)</f>
        <v/>
      </c>
      <c r="X1503" s="175" t="str">
        <f aca="true">IF(I1503="","",xEURO(OFFSET(C1503,-M1503+1,0),J1503,OFFSET(C1503,-M1503+2,0),OFFSET(C1503,-M1503+2,0),OFFSET(C1503,-M1503+3,0)+AC1503,OFFSET(C1503,-M1503+4,0),1,2)/10*I1503)</f>
        <v/>
      </c>
      <c r="Y1503" s="248" t="str">
        <f aca="true">IF(I1503="","",xEURO(OFFSET(C1503,-M1503+1,0),J1503,OFFSET(C1503,-M1503+2,0),OFFSET(C1503,-M1503+2,0),OFFSET(C1503,-M1503+3,0)+AC1503,OFFSET(C1503,-M1503+4,0),1,3)/100*I1503*10000)</f>
        <v/>
      </c>
      <c r="Z1503" s="248" t="str">
        <f aca="true">IF(I1503="","",xEURO(OFFSET(C1503,-M1503+1,0),J1503,OFFSET(C1503,-M1503+2,0),OFFSET(C1503,-M1503+2,0),OFFSET(C1503,-M1503+3,0)+AC1503,OFFSET(C1503,-M1503+4,0),1,5)/365.25*I1503*10000)</f>
        <v/>
      </c>
      <c r="AB1503" s="249" t="str">
        <f aca="true">IF(D1503="","",xCalcSkew(OFFSET(C1503,-M1503,0),E1503-OFFSET(C1503,-M1503+1,0),b)/100)</f>
        <v/>
      </c>
      <c r="AC1503" s="249" t="str">
        <f aca="true">IF(I1503="","",xCalcSkew(OFFSET(C1503,-M1503,0),J1503-OFFSET(C1503,-M1503+1,0),b)/100)</f>
        <v/>
      </c>
      <c r="AE1503" s="0" t="n">
        <f aca="false">D1503*F1503*10000*-1</f>
        <v>-0</v>
      </c>
      <c r="AF1503" s="0" t="n">
        <f aca="false">I1503*K1503*10000*-1</f>
        <v>-0</v>
      </c>
      <c r="AG1503" s="0" t="n">
        <f aca="false">AE1503+AF1503</f>
        <v>-0</v>
      </c>
    </row>
    <row r="1504" customFormat="false" ht="12.75" hidden="false" customHeight="false" outlineLevel="0" collapsed="false">
      <c r="C1504" s="272" t="n">
        <f aca="false">S1531+Z1531</f>
        <v>0</v>
      </c>
      <c r="D1504" s="265"/>
      <c r="E1504" s="266"/>
      <c r="F1504" s="266"/>
      <c r="G1504" s="267"/>
      <c r="I1504" s="265"/>
      <c r="J1504" s="266"/>
      <c r="K1504" s="266"/>
      <c r="L1504" s="268"/>
      <c r="M1504" s="247" t="n">
        <f aca="false">M1503+1</f>
        <v>9</v>
      </c>
      <c r="N1504" s="175" t="str">
        <f aca="true">IF(D1504="","",xEURO(OFFSET(C1504,-M1504+1,0),E1504,OFFSET(C1504,-M1504+2,0),OFFSET(C1504,-M1504+2,0),OFFSET(C1504,-M1504+3,0)+AB1504,OFFSET(C1504,-M1504+4,0),0,1)*D1504)</f>
        <v/>
      </c>
      <c r="O1504" s="235" t="str">
        <f aca="true">IF(D1504="","",xEURO(OFFSET(C1504,-M1504+1,0),E1504,OFFSET(C1504,-M1504+2,0),OFFSET(C1504,-M1504+2,0),OFFSET(C1504,-M1504+3,0)+AB1504,OFFSET(C1504,-M1504+4,0),0,0))</f>
        <v/>
      </c>
      <c r="P1504" s="175" t="str">
        <f aca="false">IF(D1504="","",(O1504-F1504)*D1504*10)</f>
        <v/>
      </c>
      <c r="Q1504" s="175" t="str">
        <f aca="true">IF(D1504="","",xEURO(OFFSET(C1504,-M1504+1,0),E1504,OFFSET(C1504,-M1504+2,0),OFFSET(C1504,-M1504+2,0),OFFSET(C1504,-M1504+3,0)+AB1504,OFFSET(C1504,-M1504+4,0),0,2)/10*D1504)</f>
        <v/>
      </c>
      <c r="R1504" s="248" t="str">
        <f aca="true">IF(D1504="","",xEURO(OFFSET(C1504,-M1504+1,0),E1504,OFFSET(C1504,-M1504+2,0),OFFSET(C1504,-M1504+2,0),OFFSET(C1504,-M1504+3,0)+AB1504,OFFSET(C1504,-M1504+4,0),0,3)/100*D1504*10000)</f>
        <v/>
      </c>
      <c r="S1504" s="248" t="str">
        <f aca="true">IF(D1504="","",xEURO(OFFSET(C1504,-M1504+1,0),E1504,OFFSET(C1504,-M1504+2,0),OFFSET(C1504,-M1504+2,0),OFFSET(C1504,-M1504+3,0)+AB1504,OFFSET(C1504,-M1504+4,0),0,5)/365.25*D1504*10000)</f>
        <v/>
      </c>
      <c r="U1504" s="175" t="str">
        <f aca="true">IF(I1504="","",xEURO(OFFSET(C1504,-M1504+1,0),J1504,OFFSET(C1504,-M1504+2,0),OFFSET(C1504,-M1504+2,0),OFFSET(C1504,-M1504+3,0)+AC1504,OFFSET(C1504,-M1504+4,0),1,1)*I1504)</f>
        <v/>
      </c>
      <c r="V1504" s="235" t="str">
        <f aca="true">IF(I1504="","",xEURO(OFFSET(C1504,-M1504+1,0),J1504,OFFSET(C1504,-M1504+2,0),OFFSET(C1504,-M1504+2,0),OFFSET(C1504,-M1504+3,0)+AC1504,OFFSET(C1504,-M1504+4,0),1,0))</f>
        <v/>
      </c>
      <c r="W1504" s="175" t="str">
        <f aca="false">IF(I1504="","",(V1504-K1504)*I1504*10)</f>
        <v/>
      </c>
      <c r="X1504" s="175" t="str">
        <f aca="true">IF(I1504="","",xEURO(OFFSET(C1504,-M1504+1,0),J1504,OFFSET(C1504,-M1504+2,0),OFFSET(C1504,-M1504+2,0),OFFSET(C1504,-M1504+3,0)+AC1504,OFFSET(C1504,-M1504+4,0),1,2)/10*I1504)</f>
        <v/>
      </c>
      <c r="Y1504" s="248" t="str">
        <f aca="true">IF(I1504="","",xEURO(OFFSET(C1504,-M1504+1,0),J1504,OFFSET(C1504,-M1504+2,0),OFFSET(C1504,-M1504+2,0),OFFSET(C1504,-M1504+3,0)+AC1504,OFFSET(C1504,-M1504+4,0),1,3)/100*I1504*10000)</f>
        <v/>
      </c>
      <c r="Z1504" s="248" t="str">
        <f aca="true">IF(I1504="","",xEURO(OFFSET(C1504,-M1504+1,0),J1504,OFFSET(C1504,-M1504+2,0),OFFSET(C1504,-M1504+2,0),OFFSET(C1504,-M1504+3,0)+AC1504,OFFSET(C1504,-M1504+4,0),1,5)/365.25*I1504*10000)</f>
        <v/>
      </c>
      <c r="AB1504" s="249" t="str">
        <f aca="true">IF(D1504="","",xCalcSkew(OFFSET(C1504,-M1504,0),E1504-OFFSET(C1504,-M1504+1,0),b)/100)</f>
        <v/>
      </c>
      <c r="AC1504" s="249" t="str">
        <f aca="true">IF(I1504="","",xCalcSkew(OFFSET(C1504,-M1504,0),J1504-OFFSET(C1504,-M1504+1,0),b)/100)</f>
        <v/>
      </c>
      <c r="AE1504" s="0" t="n">
        <f aca="false">D1504*F1504*10000*-1</f>
        <v>-0</v>
      </c>
      <c r="AF1504" s="0" t="n">
        <f aca="false">I1504*K1504*10000*-1</f>
        <v>-0</v>
      </c>
      <c r="AG1504" s="0" t="n">
        <f aca="false">AE1504+AF1504</f>
        <v>-0</v>
      </c>
    </row>
    <row r="1505" customFormat="false" ht="12.75" hidden="false" customHeight="false" outlineLevel="0" collapsed="false">
      <c r="C1505" s="272" t="n">
        <f aca="false">P1531+W1531</f>
        <v>0</v>
      </c>
      <c r="D1505" s="265"/>
      <c r="E1505" s="266"/>
      <c r="F1505" s="266"/>
      <c r="G1505" s="267"/>
      <c r="I1505" s="265"/>
      <c r="J1505" s="266"/>
      <c r="K1505" s="266"/>
      <c r="L1505" s="268"/>
      <c r="M1505" s="247" t="n">
        <f aca="false">M1504+1</f>
        <v>10</v>
      </c>
      <c r="N1505" s="175" t="str">
        <f aca="true">IF(D1505="","",xEURO(OFFSET(C1505,-M1505+1,0),E1505,OFFSET(C1505,-M1505+2,0),OFFSET(C1505,-M1505+2,0),OFFSET(C1505,-M1505+3,0)+AB1505,OFFSET(C1505,-M1505+4,0),0,1)*D1505)</f>
        <v/>
      </c>
      <c r="O1505" s="235" t="str">
        <f aca="true">IF(D1505="","",xEURO(OFFSET(C1505,-M1505+1,0),E1505,OFFSET(C1505,-M1505+2,0),OFFSET(C1505,-M1505+2,0),OFFSET(C1505,-M1505+3,0)+AB1505,OFFSET(C1505,-M1505+4,0),0,0))</f>
        <v/>
      </c>
      <c r="P1505" s="175" t="str">
        <f aca="false">IF(D1505="","",(O1505-F1505)*D1505*10)</f>
        <v/>
      </c>
      <c r="Q1505" s="175" t="str">
        <f aca="true">IF(D1505="","",xEURO(OFFSET(C1505,-M1505+1,0),E1505,OFFSET(C1505,-M1505+2,0),OFFSET(C1505,-M1505+2,0),OFFSET(C1505,-M1505+3,0)+AB1505,OFFSET(C1505,-M1505+4,0),0,2)/10*D1505)</f>
        <v/>
      </c>
      <c r="R1505" s="248" t="str">
        <f aca="true">IF(D1505="","",xEURO(OFFSET(C1505,-M1505+1,0),E1505,OFFSET(C1505,-M1505+2,0),OFFSET(C1505,-M1505+2,0),OFFSET(C1505,-M1505+3,0)+AB1505,OFFSET(C1505,-M1505+4,0),0,3)/100*D1505*10000)</f>
        <v/>
      </c>
      <c r="S1505" s="248" t="str">
        <f aca="true">IF(D1505="","",xEURO(OFFSET(C1505,-M1505+1,0),E1505,OFFSET(C1505,-M1505+2,0),OFFSET(C1505,-M1505+2,0),OFFSET(C1505,-M1505+3,0)+AB1505,OFFSET(C1505,-M1505+4,0),0,5)/365.25*D1505*10000)</f>
        <v/>
      </c>
      <c r="U1505" s="175" t="str">
        <f aca="true">IF(I1505="","",xEURO(OFFSET(C1505,-M1505+1,0),J1505,OFFSET(C1505,-M1505+2,0),OFFSET(C1505,-M1505+2,0),OFFSET(C1505,-M1505+3,0)+AC1505,OFFSET(C1505,-M1505+4,0),1,1)*I1505)</f>
        <v/>
      </c>
      <c r="V1505" s="235" t="str">
        <f aca="true">IF(I1505="","",xEURO(OFFSET(C1505,-M1505+1,0),J1505,OFFSET(C1505,-M1505+2,0),OFFSET(C1505,-M1505+2,0),OFFSET(C1505,-M1505+3,0)+AC1505,OFFSET(C1505,-M1505+4,0),1,0))</f>
        <v/>
      </c>
      <c r="W1505" s="175" t="str">
        <f aca="false">IF(I1505="","",(V1505-K1505)*I1505*10)</f>
        <v/>
      </c>
      <c r="X1505" s="175" t="str">
        <f aca="true">IF(I1505="","",xEURO(OFFSET(C1505,-M1505+1,0),J1505,OFFSET(C1505,-M1505+2,0),OFFSET(C1505,-M1505+2,0),OFFSET(C1505,-M1505+3,0)+AC1505,OFFSET(C1505,-M1505+4,0),1,2)/10*I1505)</f>
        <v/>
      </c>
      <c r="Y1505" s="248" t="str">
        <f aca="true">IF(I1505="","",xEURO(OFFSET(C1505,-M1505+1,0),J1505,OFFSET(C1505,-M1505+2,0),OFFSET(C1505,-M1505+2,0),OFFSET(C1505,-M1505+3,0)+AC1505,OFFSET(C1505,-M1505+4,0),1,3)/100*I1505*10000)</f>
        <v/>
      </c>
      <c r="Z1505" s="248" t="str">
        <f aca="true">IF(I1505="","",xEURO(OFFSET(C1505,-M1505+1,0),J1505,OFFSET(C1505,-M1505+2,0),OFFSET(C1505,-M1505+2,0),OFFSET(C1505,-M1505+3,0)+AC1505,OFFSET(C1505,-M1505+4,0),1,5)/365.25*I1505*10000)</f>
        <v/>
      </c>
      <c r="AB1505" s="249" t="str">
        <f aca="true">IF(D1505="","",xCalcSkew(OFFSET(C1505,-M1505,0),E1505-OFFSET(C1505,-M1505+1,0),b)/100)</f>
        <v/>
      </c>
      <c r="AC1505" s="249" t="str">
        <f aca="true">IF(I1505="","",xCalcSkew(OFFSET(C1505,-M1505,0),J1505-OFFSET(C1505,-M1505+1,0),b)/100)</f>
        <v/>
      </c>
      <c r="AE1505" s="0" t="n">
        <f aca="false">D1505*F1505*10000*-1</f>
        <v>-0</v>
      </c>
      <c r="AF1505" s="0" t="n">
        <f aca="false">I1505*K1505*10000*-1</f>
        <v>-0</v>
      </c>
      <c r="AG1505" s="0" t="n">
        <f aca="false">AE1505+AF1505</f>
        <v>-0</v>
      </c>
    </row>
    <row r="1506" customFormat="false" ht="12.75" hidden="false" customHeight="false" outlineLevel="0" collapsed="false">
      <c r="D1506" s="265"/>
      <c r="E1506" s="266"/>
      <c r="F1506" s="266"/>
      <c r="G1506" s="267"/>
      <c r="I1506" s="265"/>
      <c r="J1506" s="266"/>
      <c r="K1506" s="266"/>
      <c r="L1506" s="268"/>
      <c r="M1506" s="247" t="n">
        <f aca="false">M1505+1</f>
        <v>11</v>
      </c>
      <c r="N1506" s="175" t="str">
        <f aca="true">IF(D1506="","",xEURO(OFFSET(C1506,-M1506+1,0),E1506,OFFSET(C1506,-M1506+2,0),OFFSET(C1506,-M1506+2,0),OFFSET(C1506,-M1506+3,0)+AB1506,OFFSET(C1506,-M1506+4,0),0,1)*D1506)</f>
        <v/>
      </c>
      <c r="O1506" s="235" t="str">
        <f aca="true">IF(D1506="","",xEURO(OFFSET(C1506,-M1506+1,0),E1506,OFFSET(C1506,-M1506+2,0),OFFSET(C1506,-M1506+2,0),OFFSET(C1506,-M1506+3,0)+AB1506,OFFSET(C1506,-M1506+4,0),0,0))</f>
        <v/>
      </c>
      <c r="P1506" s="175" t="str">
        <f aca="false">IF(D1506="","",(O1506-F1506)*D1506*10)</f>
        <v/>
      </c>
      <c r="Q1506" s="175" t="str">
        <f aca="true">IF(D1506="","",xEURO(OFFSET(C1506,-M1506+1,0),E1506,OFFSET(C1506,-M1506+2,0),OFFSET(C1506,-M1506+2,0),OFFSET(C1506,-M1506+3,0)+AB1506,OFFSET(C1506,-M1506+4,0),0,2)/10*D1506)</f>
        <v/>
      </c>
      <c r="R1506" s="248" t="str">
        <f aca="true">IF(D1506="","",xEURO(OFFSET(C1506,-M1506+1,0),E1506,OFFSET(C1506,-M1506+2,0),OFFSET(C1506,-M1506+2,0),OFFSET(C1506,-M1506+3,0)+AB1506,OFFSET(C1506,-M1506+4,0),0,3)/100*D1506*10000)</f>
        <v/>
      </c>
      <c r="S1506" s="248" t="str">
        <f aca="true">IF(D1506="","",xEURO(OFFSET(C1506,-M1506+1,0),E1506,OFFSET(C1506,-M1506+2,0),OFFSET(C1506,-M1506+2,0),OFFSET(C1506,-M1506+3,0)+AB1506,OFFSET(C1506,-M1506+4,0),0,5)/365.25*D1506*10000)</f>
        <v/>
      </c>
      <c r="U1506" s="175" t="str">
        <f aca="true">IF(I1506="","",xEURO(OFFSET(C1506,-M1506+1,0),J1506,OFFSET(C1506,-M1506+2,0),OFFSET(C1506,-M1506+2,0),OFFSET(C1506,-M1506+3,0)+AC1506,OFFSET(C1506,-M1506+4,0),1,1)*I1506)</f>
        <v/>
      </c>
      <c r="V1506" s="235" t="str">
        <f aca="true">IF(I1506="","",xEURO(OFFSET(C1506,-M1506+1,0),J1506,OFFSET(C1506,-M1506+2,0),OFFSET(C1506,-M1506+2,0),OFFSET(C1506,-M1506+3,0)+AC1506,OFFSET(C1506,-M1506+4,0),1,0))</f>
        <v/>
      </c>
      <c r="W1506" s="175" t="str">
        <f aca="false">IF(I1506="","",(V1506-K1506)*I1506*10)</f>
        <v/>
      </c>
      <c r="X1506" s="175" t="str">
        <f aca="true">IF(I1506="","",xEURO(OFFSET(C1506,-M1506+1,0),J1506,OFFSET(C1506,-M1506+2,0),OFFSET(C1506,-M1506+2,0),OFFSET(C1506,-M1506+3,0)+AC1506,OFFSET(C1506,-M1506+4,0),1,2)/10*I1506)</f>
        <v/>
      </c>
      <c r="Y1506" s="248" t="str">
        <f aca="true">IF(I1506="","",xEURO(OFFSET(C1506,-M1506+1,0),J1506,OFFSET(C1506,-M1506+2,0),OFFSET(C1506,-M1506+2,0),OFFSET(C1506,-M1506+3,0)+AC1506,OFFSET(C1506,-M1506+4,0),1,3)/100*I1506*10000)</f>
        <v/>
      </c>
      <c r="Z1506" s="248" t="str">
        <f aca="true">IF(I1506="","",xEURO(OFFSET(C1506,-M1506+1,0),J1506,OFFSET(C1506,-M1506+2,0),OFFSET(C1506,-M1506+2,0),OFFSET(C1506,-M1506+3,0)+AC1506,OFFSET(C1506,-M1506+4,0),1,5)/365.25*I1506*10000)</f>
        <v/>
      </c>
      <c r="AB1506" s="249" t="str">
        <f aca="true">IF(D1506="","",xCalcSkew(OFFSET(C1506,-M1506,0),E1506-OFFSET(C1506,-M1506+1,0),b)/100)</f>
        <v/>
      </c>
      <c r="AC1506" s="249" t="str">
        <f aca="true">IF(I1506="","",xCalcSkew(OFFSET(C1506,-M1506,0),J1506-OFFSET(C1506,-M1506+1,0),b)/100)</f>
        <v/>
      </c>
      <c r="AE1506" s="0" t="n">
        <f aca="false">D1506*F1506*10000*-1</f>
        <v>-0</v>
      </c>
      <c r="AF1506" s="0" t="n">
        <f aca="false">I1506*K1506*10000*-1</f>
        <v>-0</v>
      </c>
      <c r="AG1506" s="0" t="n">
        <f aca="false">AE1506+AF1506</f>
        <v>-0</v>
      </c>
    </row>
    <row r="1507" customFormat="false" ht="12.75" hidden="false" customHeight="false" outlineLevel="0" collapsed="false">
      <c r="D1507" s="265"/>
      <c r="E1507" s="266"/>
      <c r="F1507" s="266"/>
      <c r="G1507" s="267"/>
      <c r="I1507" s="265"/>
      <c r="J1507" s="266"/>
      <c r="K1507" s="266"/>
      <c r="L1507" s="268"/>
      <c r="M1507" s="247" t="n">
        <f aca="false">M1506+1</f>
        <v>12</v>
      </c>
      <c r="N1507" s="175" t="str">
        <f aca="true">IF(D1507="","",xEURO(OFFSET(C1507,-M1507+1,0),E1507,OFFSET(C1507,-M1507+2,0),OFFSET(C1507,-M1507+2,0),OFFSET(C1507,-M1507+3,0)+AB1507,OFFSET(C1507,-M1507+4,0),0,1)*D1507)</f>
        <v/>
      </c>
      <c r="O1507" s="235" t="str">
        <f aca="true">IF(D1507="","",xEURO(OFFSET(C1507,-M1507+1,0),E1507,OFFSET(C1507,-M1507+2,0),OFFSET(C1507,-M1507+2,0),OFFSET(C1507,-M1507+3,0)+AB1507,OFFSET(C1507,-M1507+4,0),0,0))</f>
        <v/>
      </c>
      <c r="P1507" s="175" t="str">
        <f aca="false">IF(D1507="","",(O1507-F1507)*D1507*10)</f>
        <v/>
      </c>
      <c r="Q1507" s="175" t="str">
        <f aca="true">IF(D1507="","",xEURO(OFFSET(C1507,-M1507+1,0),E1507,OFFSET(C1507,-M1507+2,0),OFFSET(C1507,-M1507+2,0),OFFSET(C1507,-M1507+3,0)+AB1507,OFFSET(C1507,-M1507+4,0),0,2)/10*D1507)</f>
        <v/>
      </c>
      <c r="R1507" s="248" t="str">
        <f aca="true">IF(D1507="","",xEURO(OFFSET(C1507,-M1507+1,0),E1507,OFFSET(C1507,-M1507+2,0),OFFSET(C1507,-M1507+2,0),OFFSET(C1507,-M1507+3,0)+AB1507,OFFSET(C1507,-M1507+4,0),0,3)/100*D1507*10000)</f>
        <v/>
      </c>
      <c r="S1507" s="248" t="str">
        <f aca="true">IF(D1507="","",xEURO(OFFSET(C1507,-M1507+1,0),E1507,OFFSET(C1507,-M1507+2,0),OFFSET(C1507,-M1507+2,0),OFFSET(C1507,-M1507+3,0)+AB1507,OFFSET(C1507,-M1507+4,0),0,5)/365.25*D1507*10000)</f>
        <v/>
      </c>
      <c r="U1507" s="175" t="str">
        <f aca="true">IF(I1507="","",xEURO(OFFSET(C1507,-M1507+1,0),J1507,OFFSET(C1507,-M1507+2,0),OFFSET(C1507,-M1507+2,0),OFFSET(C1507,-M1507+3,0)+AC1507,OFFSET(C1507,-M1507+4,0),1,1)*I1507)</f>
        <v/>
      </c>
      <c r="V1507" s="235" t="str">
        <f aca="true">IF(I1507="","",xEURO(OFFSET(C1507,-M1507+1,0),J1507,OFFSET(C1507,-M1507+2,0),OFFSET(C1507,-M1507+2,0),OFFSET(C1507,-M1507+3,0)+AC1507,OFFSET(C1507,-M1507+4,0),1,0))</f>
        <v/>
      </c>
      <c r="W1507" s="175" t="str">
        <f aca="false">IF(I1507="","",(V1507-K1507)*I1507*10)</f>
        <v/>
      </c>
      <c r="X1507" s="175" t="str">
        <f aca="true">IF(I1507="","",xEURO(OFFSET(C1507,-M1507+1,0),J1507,OFFSET(C1507,-M1507+2,0),OFFSET(C1507,-M1507+2,0),OFFSET(C1507,-M1507+3,0)+AC1507,OFFSET(C1507,-M1507+4,0),1,2)/10*I1507)</f>
        <v/>
      </c>
      <c r="Y1507" s="248" t="str">
        <f aca="true">IF(I1507="","",xEURO(OFFSET(C1507,-M1507+1,0),J1507,OFFSET(C1507,-M1507+2,0),OFFSET(C1507,-M1507+2,0),OFFSET(C1507,-M1507+3,0)+AC1507,OFFSET(C1507,-M1507+4,0),1,3)/100*I1507*10000)</f>
        <v/>
      </c>
      <c r="Z1507" s="248" t="str">
        <f aca="true">IF(I1507="","",xEURO(OFFSET(C1507,-M1507+1,0),J1507,OFFSET(C1507,-M1507+2,0),OFFSET(C1507,-M1507+2,0),OFFSET(C1507,-M1507+3,0)+AC1507,OFFSET(C1507,-M1507+4,0),1,5)/365.25*I1507*10000)</f>
        <v/>
      </c>
      <c r="AB1507" s="249" t="str">
        <f aca="true">IF(D1507="","",xCalcSkew(OFFSET(C1507,-M1507,0),E1507-OFFSET(C1507,-M1507+1,0),b)/100)</f>
        <v/>
      </c>
      <c r="AC1507" s="249" t="str">
        <f aca="true">IF(I1507="","",xCalcSkew(OFFSET(C1507,-M1507,0),J1507-OFFSET(C1507,-M1507+1,0),b)/100)</f>
        <v/>
      </c>
      <c r="AE1507" s="0" t="n">
        <f aca="false">D1507*F1507*10000*-1</f>
        <v>-0</v>
      </c>
      <c r="AF1507" s="0" t="n">
        <f aca="false">I1507*K1507*10000*-1</f>
        <v>-0</v>
      </c>
      <c r="AG1507" s="0" t="n">
        <f aca="false">AE1507+AF1507</f>
        <v>-0</v>
      </c>
    </row>
    <row r="1508" customFormat="false" ht="12.75" hidden="false" customHeight="false" outlineLevel="0" collapsed="false">
      <c r="D1508" s="265"/>
      <c r="E1508" s="266"/>
      <c r="F1508" s="266"/>
      <c r="G1508" s="267"/>
      <c r="I1508" s="265"/>
      <c r="J1508" s="266"/>
      <c r="K1508" s="266"/>
      <c r="L1508" s="268"/>
      <c r="M1508" s="247" t="n">
        <f aca="false">M1507+1</f>
        <v>13</v>
      </c>
      <c r="N1508" s="175" t="str">
        <f aca="true">IF(D1508="","",xEURO(OFFSET(C1508,-M1508+1,0),E1508,OFFSET(C1508,-M1508+2,0),OFFSET(C1508,-M1508+2,0),OFFSET(C1508,-M1508+3,0)+AB1508,OFFSET(C1508,-M1508+4,0),0,1)*D1508)</f>
        <v/>
      </c>
      <c r="O1508" s="235" t="str">
        <f aca="true">IF(D1508="","",xEURO(OFFSET(C1508,-M1508+1,0),E1508,OFFSET(C1508,-M1508+2,0),OFFSET(C1508,-M1508+2,0),OFFSET(C1508,-M1508+3,0)+AB1508,OFFSET(C1508,-M1508+4,0),0,0))</f>
        <v/>
      </c>
      <c r="P1508" s="175" t="str">
        <f aca="false">IF(D1508="","",(O1508-F1508)*D1508*10)</f>
        <v/>
      </c>
      <c r="Q1508" s="175" t="str">
        <f aca="true">IF(D1508="","",xEURO(OFFSET(C1508,-M1508+1,0),E1508,OFFSET(C1508,-M1508+2,0),OFFSET(C1508,-M1508+2,0),OFFSET(C1508,-M1508+3,0)+AB1508,OFFSET(C1508,-M1508+4,0),0,2)/10*D1508)</f>
        <v/>
      </c>
      <c r="R1508" s="248" t="str">
        <f aca="true">IF(D1508="","",xEURO(OFFSET(C1508,-M1508+1,0),E1508,OFFSET(C1508,-M1508+2,0),OFFSET(C1508,-M1508+2,0),OFFSET(C1508,-M1508+3,0)+AB1508,OFFSET(C1508,-M1508+4,0),0,3)/100*D1508*10000)</f>
        <v/>
      </c>
      <c r="S1508" s="248" t="str">
        <f aca="true">IF(D1508="","",xEURO(OFFSET(C1508,-M1508+1,0),E1508,OFFSET(C1508,-M1508+2,0),OFFSET(C1508,-M1508+2,0),OFFSET(C1508,-M1508+3,0)+AB1508,OFFSET(C1508,-M1508+4,0),0,5)/365.25*D1508*10000)</f>
        <v/>
      </c>
      <c r="U1508" s="175" t="str">
        <f aca="true">IF(I1508="","",xEURO(OFFSET(C1508,-M1508+1,0),J1508,OFFSET(C1508,-M1508+2,0),OFFSET(C1508,-M1508+2,0),OFFSET(C1508,-M1508+3,0)+AC1508,OFFSET(C1508,-M1508+4,0),1,1)*I1508)</f>
        <v/>
      </c>
      <c r="V1508" s="235" t="str">
        <f aca="true">IF(I1508="","",xEURO(OFFSET(C1508,-M1508+1,0),J1508,OFFSET(C1508,-M1508+2,0),OFFSET(C1508,-M1508+2,0),OFFSET(C1508,-M1508+3,0)+AC1508,OFFSET(C1508,-M1508+4,0),1,0))</f>
        <v/>
      </c>
      <c r="W1508" s="175" t="str">
        <f aca="false">IF(I1508="","",(V1508-K1508)*I1508*10)</f>
        <v/>
      </c>
      <c r="X1508" s="175" t="str">
        <f aca="true">IF(I1508="","",xEURO(OFFSET(C1508,-M1508+1,0),J1508,OFFSET(C1508,-M1508+2,0),OFFSET(C1508,-M1508+2,0),OFFSET(C1508,-M1508+3,0)+AC1508,OFFSET(C1508,-M1508+4,0),1,2)/10*I1508)</f>
        <v/>
      </c>
      <c r="Y1508" s="248" t="str">
        <f aca="true">IF(I1508="","",xEURO(OFFSET(C1508,-M1508+1,0),J1508,OFFSET(C1508,-M1508+2,0),OFFSET(C1508,-M1508+2,0),OFFSET(C1508,-M1508+3,0)+AC1508,OFFSET(C1508,-M1508+4,0),1,3)/100*I1508*10000)</f>
        <v/>
      </c>
      <c r="Z1508" s="248" t="str">
        <f aca="true">IF(I1508="","",xEURO(OFFSET(C1508,-M1508+1,0),J1508,OFFSET(C1508,-M1508+2,0),OFFSET(C1508,-M1508+2,0),OFFSET(C1508,-M1508+3,0)+AC1508,OFFSET(C1508,-M1508+4,0),1,5)/365.25*I1508*10000)</f>
        <v/>
      </c>
      <c r="AB1508" s="249" t="str">
        <f aca="true">IF(D1508="","",xCalcSkew(OFFSET(C1508,-M1508,0),E1508-OFFSET(C1508,-M1508+1,0),b)/100)</f>
        <v/>
      </c>
      <c r="AC1508" s="249" t="str">
        <f aca="true">IF(I1508="","",xCalcSkew(OFFSET(C1508,-M1508,0),J1508-OFFSET(C1508,-M1508+1,0),b)/100)</f>
        <v/>
      </c>
      <c r="AE1508" s="0" t="n">
        <f aca="false">D1508*F1508*10000*-1</f>
        <v>-0</v>
      </c>
      <c r="AF1508" s="0" t="n">
        <f aca="false">I1508*K1508*10000*-1</f>
        <v>-0</v>
      </c>
      <c r="AG1508" s="0" t="n">
        <f aca="false">AE1508+AF1508</f>
        <v>-0</v>
      </c>
    </row>
    <row r="1509" customFormat="false" ht="12.75" hidden="false" customHeight="false" outlineLevel="0" collapsed="false">
      <c r="D1509" s="265"/>
      <c r="E1509" s="266"/>
      <c r="F1509" s="266"/>
      <c r="G1509" s="267"/>
      <c r="I1509" s="265"/>
      <c r="J1509" s="266"/>
      <c r="K1509" s="266"/>
      <c r="L1509" s="268"/>
      <c r="M1509" s="247" t="n">
        <f aca="false">M1508+1</f>
        <v>14</v>
      </c>
      <c r="N1509" s="175" t="str">
        <f aca="true">IF(D1509="","",xEURO(OFFSET(C1509,-M1509+1,0),E1509,OFFSET(C1509,-M1509+2,0),OFFSET(C1509,-M1509+2,0),OFFSET(C1509,-M1509+3,0)+AB1509,OFFSET(C1509,-M1509+4,0),0,1)*D1509)</f>
        <v/>
      </c>
      <c r="O1509" s="235" t="str">
        <f aca="true">IF(D1509="","",xEURO(OFFSET(C1509,-M1509+1,0),E1509,OFFSET(C1509,-M1509+2,0),OFFSET(C1509,-M1509+2,0),OFFSET(C1509,-M1509+3,0)+AB1509,OFFSET(C1509,-M1509+4,0),0,0))</f>
        <v/>
      </c>
      <c r="P1509" s="175" t="str">
        <f aca="false">IF(D1509="","",(O1509-F1509)*D1509*10)</f>
        <v/>
      </c>
      <c r="Q1509" s="175" t="str">
        <f aca="true">IF(D1509="","",xEURO(OFFSET(C1509,-M1509+1,0),E1509,OFFSET(C1509,-M1509+2,0),OFFSET(C1509,-M1509+2,0),OFFSET(C1509,-M1509+3,0)+AB1509,OFFSET(C1509,-M1509+4,0),0,2)/10*D1509)</f>
        <v/>
      </c>
      <c r="R1509" s="248" t="str">
        <f aca="true">IF(D1509="","",xEURO(OFFSET(C1509,-M1509+1,0),E1509,OFFSET(C1509,-M1509+2,0),OFFSET(C1509,-M1509+2,0),OFFSET(C1509,-M1509+3,0)+AB1509,OFFSET(C1509,-M1509+4,0),0,3)/100*D1509*10000)</f>
        <v/>
      </c>
      <c r="S1509" s="248" t="str">
        <f aca="true">IF(D1509="","",xEURO(OFFSET(C1509,-M1509+1,0),E1509,OFFSET(C1509,-M1509+2,0),OFFSET(C1509,-M1509+2,0),OFFSET(C1509,-M1509+3,0)+AB1509,OFFSET(C1509,-M1509+4,0),0,5)/365.25*D1509*10000)</f>
        <v/>
      </c>
      <c r="U1509" s="175" t="str">
        <f aca="true">IF(I1509="","",xEURO(OFFSET(C1509,-M1509+1,0),J1509,OFFSET(C1509,-M1509+2,0),OFFSET(C1509,-M1509+2,0),OFFSET(C1509,-M1509+3,0)+AC1509,OFFSET(C1509,-M1509+4,0),1,1)*I1509)</f>
        <v/>
      </c>
      <c r="V1509" s="235" t="str">
        <f aca="true">IF(I1509="","",xEURO(OFFSET(C1509,-M1509+1,0),J1509,OFFSET(C1509,-M1509+2,0),OFFSET(C1509,-M1509+2,0),OFFSET(C1509,-M1509+3,0)+AC1509,OFFSET(C1509,-M1509+4,0),1,0))</f>
        <v/>
      </c>
      <c r="W1509" s="175" t="str">
        <f aca="false">IF(I1509="","",(V1509-K1509)*I1509*10)</f>
        <v/>
      </c>
      <c r="X1509" s="175" t="str">
        <f aca="true">IF(I1509="","",xEURO(OFFSET(C1509,-M1509+1,0),J1509,OFFSET(C1509,-M1509+2,0),OFFSET(C1509,-M1509+2,0),OFFSET(C1509,-M1509+3,0)+AC1509,OFFSET(C1509,-M1509+4,0),1,2)/10*I1509)</f>
        <v/>
      </c>
      <c r="Y1509" s="248" t="str">
        <f aca="true">IF(I1509="","",xEURO(OFFSET(C1509,-M1509+1,0),J1509,OFFSET(C1509,-M1509+2,0),OFFSET(C1509,-M1509+2,0),OFFSET(C1509,-M1509+3,0)+AC1509,OFFSET(C1509,-M1509+4,0),1,3)/100*I1509*10000)</f>
        <v/>
      </c>
      <c r="Z1509" s="248" t="str">
        <f aca="true">IF(I1509="","",xEURO(OFFSET(C1509,-M1509+1,0),J1509,OFFSET(C1509,-M1509+2,0),OFFSET(C1509,-M1509+2,0),OFFSET(C1509,-M1509+3,0)+AC1509,OFFSET(C1509,-M1509+4,0),1,5)/365.25*I1509*10000)</f>
        <v/>
      </c>
      <c r="AB1509" s="249" t="str">
        <f aca="true">IF(D1509="","",xCalcSkew(OFFSET(C1509,-M1509,0),E1509-OFFSET(C1509,-M1509+1,0),b)/100)</f>
        <v/>
      </c>
      <c r="AC1509" s="249" t="str">
        <f aca="true">IF(I1509="","",xCalcSkew(OFFSET(C1509,-M1509,0),J1509-OFFSET(C1509,-M1509+1,0),b)/100)</f>
        <v/>
      </c>
      <c r="AE1509" s="0" t="n">
        <f aca="false">D1509*F1509*10000*-1</f>
        <v>-0</v>
      </c>
      <c r="AF1509" s="0" t="n">
        <f aca="false">I1509*K1509*10000*-1</f>
        <v>-0</v>
      </c>
      <c r="AG1509" s="0" t="n">
        <f aca="false">AE1509+AF1509</f>
        <v>-0</v>
      </c>
    </row>
    <row r="1510" customFormat="false" ht="12.75" hidden="false" customHeight="false" outlineLevel="0" collapsed="false">
      <c r="D1510" s="265"/>
      <c r="E1510" s="266"/>
      <c r="F1510" s="266"/>
      <c r="G1510" s="267"/>
      <c r="I1510" s="265"/>
      <c r="J1510" s="266"/>
      <c r="K1510" s="266"/>
      <c r="L1510" s="268"/>
      <c r="M1510" s="247" t="n">
        <f aca="false">M1509+1</f>
        <v>15</v>
      </c>
      <c r="N1510" s="175" t="str">
        <f aca="true">IF(D1510="","",xEURO(OFFSET(C1510,-M1510+1,0),E1510,OFFSET(C1510,-M1510+2,0),OFFSET(C1510,-M1510+2,0),OFFSET(C1510,-M1510+3,0)+AB1510,OFFSET(C1510,-M1510+4,0),0,1)*D1510)</f>
        <v/>
      </c>
      <c r="O1510" s="235" t="str">
        <f aca="true">IF(D1510="","",xEURO(OFFSET(C1510,-M1510+1,0),E1510,OFFSET(C1510,-M1510+2,0),OFFSET(C1510,-M1510+2,0),OFFSET(C1510,-M1510+3,0)+AB1510,OFFSET(C1510,-M1510+4,0),0,0))</f>
        <v/>
      </c>
      <c r="P1510" s="175" t="str">
        <f aca="false">IF(D1510="","",(O1510-F1510)*D1510*10)</f>
        <v/>
      </c>
      <c r="Q1510" s="175" t="str">
        <f aca="true">IF(D1510="","",xEURO(OFFSET(C1510,-M1510+1,0),E1510,OFFSET(C1510,-M1510+2,0),OFFSET(C1510,-M1510+2,0),OFFSET(C1510,-M1510+3,0)+AB1510,OFFSET(C1510,-M1510+4,0),0,2)/10*D1510)</f>
        <v/>
      </c>
      <c r="R1510" s="248" t="str">
        <f aca="true">IF(D1510="","",xEURO(OFFSET(C1510,-M1510+1,0),E1510,OFFSET(C1510,-M1510+2,0),OFFSET(C1510,-M1510+2,0),OFFSET(C1510,-M1510+3,0)+AB1510,OFFSET(C1510,-M1510+4,0),0,3)/100*D1510*10000)</f>
        <v/>
      </c>
      <c r="S1510" s="248" t="str">
        <f aca="true">IF(D1510="","",xEURO(OFFSET(C1510,-M1510+1,0),E1510,OFFSET(C1510,-M1510+2,0),OFFSET(C1510,-M1510+2,0),OFFSET(C1510,-M1510+3,0)+AB1510,OFFSET(C1510,-M1510+4,0),0,5)/365.25*D1510*10000)</f>
        <v/>
      </c>
      <c r="U1510" s="175" t="str">
        <f aca="true">IF(I1510="","",xEURO(OFFSET(C1510,-M1510+1,0),J1510,OFFSET(C1510,-M1510+2,0),OFFSET(C1510,-M1510+2,0),OFFSET(C1510,-M1510+3,0)+AC1510,OFFSET(C1510,-M1510+4,0),1,1)*I1510)</f>
        <v/>
      </c>
      <c r="V1510" s="235" t="str">
        <f aca="true">IF(I1510="","",xEURO(OFFSET(C1510,-M1510+1,0),J1510,OFFSET(C1510,-M1510+2,0),OFFSET(C1510,-M1510+2,0),OFFSET(C1510,-M1510+3,0)+AC1510,OFFSET(C1510,-M1510+4,0),1,0))</f>
        <v/>
      </c>
      <c r="W1510" s="175" t="str">
        <f aca="false">IF(I1510="","",(V1510-K1510)*I1510*10)</f>
        <v/>
      </c>
      <c r="X1510" s="175" t="str">
        <f aca="true">IF(I1510="","",xEURO(OFFSET(C1510,-M1510+1,0),J1510,OFFSET(C1510,-M1510+2,0),OFFSET(C1510,-M1510+2,0),OFFSET(C1510,-M1510+3,0)+AC1510,OFFSET(C1510,-M1510+4,0),1,2)/10*I1510)</f>
        <v/>
      </c>
      <c r="Y1510" s="248" t="str">
        <f aca="true">IF(I1510="","",xEURO(OFFSET(C1510,-M1510+1,0),J1510,OFFSET(C1510,-M1510+2,0),OFFSET(C1510,-M1510+2,0),OFFSET(C1510,-M1510+3,0)+AC1510,OFFSET(C1510,-M1510+4,0),1,3)/100*I1510*10000)</f>
        <v/>
      </c>
      <c r="Z1510" s="248" t="str">
        <f aca="true">IF(I1510="","",xEURO(OFFSET(C1510,-M1510+1,0),J1510,OFFSET(C1510,-M1510+2,0),OFFSET(C1510,-M1510+2,0),OFFSET(C1510,-M1510+3,0)+AC1510,OFFSET(C1510,-M1510+4,0),1,5)/365.25*I1510*10000)</f>
        <v/>
      </c>
      <c r="AB1510" s="249" t="str">
        <f aca="true">IF(D1510="","",xCalcSkew(OFFSET(C1510,-M1510,0),E1510-OFFSET(C1510,-M1510+1,0),b)/100)</f>
        <v/>
      </c>
      <c r="AC1510" s="249" t="str">
        <f aca="true">IF(I1510="","",xCalcSkew(OFFSET(C1510,-M1510,0),J1510-OFFSET(C1510,-M1510+1,0),b)/100)</f>
        <v/>
      </c>
      <c r="AE1510" s="0" t="n">
        <f aca="false">D1510*F1510*10000*-1</f>
        <v>-0</v>
      </c>
      <c r="AF1510" s="0" t="n">
        <f aca="false">I1510*K1510*10000*-1</f>
        <v>-0</v>
      </c>
      <c r="AG1510" s="0" t="n">
        <f aca="false">AE1510+AF1510</f>
        <v>-0</v>
      </c>
    </row>
    <row r="1511" customFormat="false" ht="12.75" hidden="false" customHeight="false" outlineLevel="0" collapsed="false">
      <c r="D1511" s="265"/>
      <c r="E1511" s="266"/>
      <c r="F1511" s="266"/>
      <c r="G1511" s="267"/>
      <c r="I1511" s="265"/>
      <c r="J1511" s="266"/>
      <c r="K1511" s="266"/>
      <c r="L1511" s="268"/>
      <c r="M1511" s="247" t="n">
        <f aca="false">M1510+1</f>
        <v>16</v>
      </c>
      <c r="N1511" s="175" t="str">
        <f aca="true">IF(D1511="","",xEURO(OFFSET(C1511,-M1511+1,0),E1511,OFFSET(C1511,-M1511+2,0),OFFSET(C1511,-M1511+2,0),OFFSET(C1511,-M1511+3,0)+AB1511,OFFSET(C1511,-M1511+4,0),0,1)*D1511)</f>
        <v/>
      </c>
      <c r="O1511" s="235" t="str">
        <f aca="true">IF(D1511="","",xEURO(OFFSET(C1511,-M1511+1,0),E1511,OFFSET(C1511,-M1511+2,0),OFFSET(C1511,-M1511+2,0),OFFSET(C1511,-M1511+3,0)+AB1511,OFFSET(C1511,-M1511+4,0),0,0))</f>
        <v/>
      </c>
      <c r="P1511" s="175" t="str">
        <f aca="false">IF(D1511="","",(O1511-F1511)*D1511*10)</f>
        <v/>
      </c>
      <c r="Q1511" s="175" t="str">
        <f aca="true">IF(D1511="","",xEURO(OFFSET(C1511,-M1511+1,0),E1511,OFFSET(C1511,-M1511+2,0),OFFSET(C1511,-M1511+2,0),OFFSET(C1511,-M1511+3,0)+AB1511,OFFSET(C1511,-M1511+4,0),0,2)/10*D1511)</f>
        <v/>
      </c>
      <c r="R1511" s="248" t="str">
        <f aca="true">IF(D1511="","",xEURO(OFFSET(C1511,-M1511+1,0),E1511,OFFSET(C1511,-M1511+2,0),OFFSET(C1511,-M1511+2,0),OFFSET(C1511,-M1511+3,0)+AB1511,OFFSET(C1511,-M1511+4,0),0,3)/100*D1511*10000)</f>
        <v/>
      </c>
      <c r="S1511" s="248" t="str">
        <f aca="true">IF(D1511="","",xEURO(OFFSET(C1511,-M1511+1,0),E1511,OFFSET(C1511,-M1511+2,0),OFFSET(C1511,-M1511+2,0),OFFSET(C1511,-M1511+3,0)+AB1511,OFFSET(C1511,-M1511+4,0),0,5)/365.25*D1511*10000)</f>
        <v/>
      </c>
      <c r="U1511" s="175" t="str">
        <f aca="true">IF(I1511="","",xEURO(OFFSET(C1511,-M1511+1,0),J1511,OFFSET(C1511,-M1511+2,0),OFFSET(C1511,-M1511+2,0),OFFSET(C1511,-M1511+3,0)+AC1511,OFFSET(C1511,-M1511+4,0),1,1)*I1511)</f>
        <v/>
      </c>
      <c r="V1511" s="235" t="str">
        <f aca="true">IF(I1511="","",xEURO(OFFSET(C1511,-M1511+1,0),J1511,OFFSET(C1511,-M1511+2,0),OFFSET(C1511,-M1511+2,0),OFFSET(C1511,-M1511+3,0)+AC1511,OFFSET(C1511,-M1511+4,0),1,0))</f>
        <v/>
      </c>
      <c r="W1511" s="175" t="str">
        <f aca="false">IF(I1511="","",(V1511-K1511)*I1511*10)</f>
        <v/>
      </c>
      <c r="X1511" s="175" t="str">
        <f aca="true">IF(I1511="","",xEURO(OFFSET(C1511,-M1511+1,0),J1511,OFFSET(C1511,-M1511+2,0),OFFSET(C1511,-M1511+2,0),OFFSET(C1511,-M1511+3,0)+AC1511,OFFSET(C1511,-M1511+4,0),1,2)/10*I1511)</f>
        <v/>
      </c>
      <c r="Y1511" s="248" t="str">
        <f aca="true">IF(I1511="","",xEURO(OFFSET(C1511,-M1511+1,0),J1511,OFFSET(C1511,-M1511+2,0),OFFSET(C1511,-M1511+2,0),OFFSET(C1511,-M1511+3,0)+AC1511,OFFSET(C1511,-M1511+4,0),1,3)/100*I1511*10000)</f>
        <v/>
      </c>
      <c r="Z1511" s="248" t="str">
        <f aca="true">IF(I1511="","",xEURO(OFFSET(C1511,-M1511+1,0),J1511,OFFSET(C1511,-M1511+2,0),OFFSET(C1511,-M1511+2,0),OFFSET(C1511,-M1511+3,0)+AC1511,OFFSET(C1511,-M1511+4,0),1,5)/365.25*I1511*10000)</f>
        <v/>
      </c>
      <c r="AB1511" s="249" t="str">
        <f aca="true">IF(D1511="","",xCalcSkew(OFFSET(C1511,-M1511,0),E1511-OFFSET(C1511,-M1511+1,0),b)/100)</f>
        <v/>
      </c>
      <c r="AC1511" s="249" t="str">
        <f aca="true">IF(I1511="","",xCalcSkew(OFFSET(C1511,-M1511,0),J1511-OFFSET(C1511,-M1511+1,0),b)/100)</f>
        <v/>
      </c>
      <c r="AE1511" s="0" t="n">
        <f aca="false">D1511*F1511*10000*-1</f>
        <v>-0</v>
      </c>
      <c r="AF1511" s="0" t="n">
        <f aca="false">I1511*K1511*10000*-1</f>
        <v>-0</v>
      </c>
      <c r="AG1511" s="0" t="n">
        <f aca="false">AE1511+AF1511</f>
        <v>-0</v>
      </c>
    </row>
    <row r="1512" customFormat="false" ht="12.75" hidden="false" customHeight="false" outlineLevel="0" collapsed="false">
      <c r="D1512" s="265"/>
      <c r="E1512" s="266"/>
      <c r="F1512" s="266"/>
      <c r="G1512" s="267"/>
      <c r="I1512" s="265"/>
      <c r="J1512" s="266"/>
      <c r="K1512" s="266"/>
      <c r="L1512" s="268"/>
      <c r="M1512" s="247" t="n">
        <f aca="false">M1511+1</f>
        <v>17</v>
      </c>
      <c r="N1512" s="175" t="str">
        <f aca="true">IF(D1512="","",xEURO(OFFSET(C1512,-M1512+1,0),E1512,OFFSET(C1512,-M1512+2,0),OFFSET(C1512,-M1512+2,0),OFFSET(C1512,-M1512+3,0)+AB1512,OFFSET(C1512,-M1512+4,0),0,1)*D1512)</f>
        <v/>
      </c>
      <c r="O1512" s="235" t="str">
        <f aca="true">IF(D1512="","",xEURO(OFFSET(C1512,-M1512+1,0),E1512,OFFSET(C1512,-M1512+2,0),OFFSET(C1512,-M1512+2,0),OFFSET(C1512,-M1512+3,0)+AB1512,OFFSET(C1512,-M1512+4,0),0,0))</f>
        <v/>
      </c>
      <c r="P1512" s="175" t="str">
        <f aca="false">IF(D1512="","",(O1512-F1512)*D1512*10)</f>
        <v/>
      </c>
      <c r="Q1512" s="175" t="str">
        <f aca="true">IF(D1512="","",xEURO(OFFSET(C1512,-M1512+1,0),E1512,OFFSET(C1512,-M1512+2,0),OFFSET(C1512,-M1512+2,0),OFFSET(C1512,-M1512+3,0)+AB1512,OFFSET(C1512,-M1512+4,0),0,2)/10*D1512)</f>
        <v/>
      </c>
      <c r="R1512" s="248" t="str">
        <f aca="true">IF(D1512="","",xEURO(OFFSET(C1512,-M1512+1,0),E1512,OFFSET(C1512,-M1512+2,0),OFFSET(C1512,-M1512+2,0),OFFSET(C1512,-M1512+3,0)+AB1512,OFFSET(C1512,-M1512+4,0),0,3)/100*D1512*10000)</f>
        <v/>
      </c>
      <c r="S1512" s="248" t="str">
        <f aca="true">IF(D1512="","",xEURO(OFFSET(C1512,-M1512+1,0),E1512,OFFSET(C1512,-M1512+2,0),OFFSET(C1512,-M1512+2,0),OFFSET(C1512,-M1512+3,0)+AB1512,OFFSET(C1512,-M1512+4,0),0,5)/365.25*D1512*10000)</f>
        <v/>
      </c>
      <c r="U1512" s="175" t="str">
        <f aca="true">IF(I1512="","",xEURO(OFFSET(C1512,-M1512+1,0),J1512,OFFSET(C1512,-M1512+2,0),OFFSET(C1512,-M1512+2,0),OFFSET(C1512,-M1512+3,0)+AC1512,OFFSET(C1512,-M1512+4,0),1,1)*I1512)</f>
        <v/>
      </c>
      <c r="V1512" s="235" t="str">
        <f aca="true">IF(I1512="","",xEURO(OFFSET(C1512,-M1512+1,0),J1512,OFFSET(C1512,-M1512+2,0),OFFSET(C1512,-M1512+2,0),OFFSET(C1512,-M1512+3,0)+AC1512,OFFSET(C1512,-M1512+4,0),1,0))</f>
        <v/>
      </c>
      <c r="W1512" s="175" t="str">
        <f aca="false">IF(I1512="","",(V1512-K1512)*I1512*10)</f>
        <v/>
      </c>
      <c r="X1512" s="175" t="str">
        <f aca="true">IF(I1512="","",xEURO(OFFSET(C1512,-M1512+1,0),J1512,OFFSET(C1512,-M1512+2,0),OFFSET(C1512,-M1512+2,0),OFFSET(C1512,-M1512+3,0)+AC1512,OFFSET(C1512,-M1512+4,0),1,2)/10*I1512)</f>
        <v/>
      </c>
      <c r="Y1512" s="248" t="str">
        <f aca="true">IF(I1512="","",xEURO(OFFSET(C1512,-M1512+1,0),J1512,OFFSET(C1512,-M1512+2,0),OFFSET(C1512,-M1512+2,0),OFFSET(C1512,-M1512+3,0)+AC1512,OFFSET(C1512,-M1512+4,0),1,3)/100*I1512*10000)</f>
        <v/>
      </c>
      <c r="Z1512" s="248" t="str">
        <f aca="true">IF(I1512="","",xEURO(OFFSET(C1512,-M1512+1,0),J1512,OFFSET(C1512,-M1512+2,0),OFFSET(C1512,-M1512+2,0),OFFSET(C1512,-M1512+3,0)+AC1512,OFFSET(C1512,-M1512+4,0),1,5)/365.25*I1512*10000)</f>
        <v/>
      </c>
      <c r="AB1512" s="249" t="str">
        <f aca="true">IF(D1512="","",xCalcSkew(OFFSET(C1512,-M1512,0),E1512-OFFSET(C1512,-M1512+1,0),b)/100)</f>
        <v/>
      </c>
      <c r="AC1512" s="249" t="str">
        <f aca="true">IF(I1512="","",xCalcSkew(OFFSET(C1512,-M1512,0),J1512-OFFSET(C1512,-M1512+1,0),b)/100)</f>
        <v/>
      </c>
      <c r="AE1512" s="0" t="n">
        <f aca="false">D1512*F1512*10000*-1</f>
        <v>-0</v>
      </c>
      <c r="AF1512" s="0" t="n">
        <f aca="false">I1512*K1512*10000*-1</f>
        <v>-0</v>
      </c>
      <c r="AG1512" s="0" t="n">
        <f aca="false">AE1512+AF1512</f>
        <v>-0</v>
      </c>
    </row>
    <row r="1513" customFormat="false" ht="12.75" hidden="false" customHeight="false" outlineLevel="0" collapsed="false">
      <c r="D1513" s="265"/>
      <c r="E1513" s="266"/>
      <c r="F1513" s="266"/>
      <c r="G1513" s="267"/>
      <c r="I1513" s="265"/>
      <c r="J1513" s="266"/>
      <c r="K1513" s="266"/>
      <c r="L1513" s="268"/>
      <c r="M1513" s="247" t="n">
        <f aca="false">M1512+1</f>
        <v>18</v>
      </c>
      <c r="N1513" s="175" t="str">
        <f aca="true">IF(D1513="","",xEURO(OFFSET(C1513,-M1513+1,0),E1513,OFFSET(C1513,-M1513+2,0),OFFSET(C1513,-M1513+2,0),OFFSET(C1513,-M1513+3,0)+AB1513,OFFSET(C1513,-M1513+4,0),0,1)*D1513)</f>
        <v/>
      </c>
      <c r="O1513" s="235" t="str">
        <f aca="true">IF(D1513="","",xEURO(OFFSET(C1513,-M1513+1,0),E1513,OFFSET(C1513,-M1513+2,0),OFFSET(C1513,-M1513+2,0),OFFSET(C1513,-M1513+3,0)+AB1513,OFFSET(C1513,-M1513+4,0),0,0))</f>
        <v/>
      </c>
      <c r="P1513" s="175" t="str">
        <f aca="false">IF(D1513="","",(O1513-F1513)*D1513*10)</f>
        <v/>
      </c>
      <c r="Q1513" s="175" t="str">
        <f aca="true">IF(D1513="","",xEURO(OFFSET(C1513,-M1513+1,0),E1513,OFFSET(C1513,-M1513+2,0),OFFSET(C1513,-M1513+2,0),OFFSET(C1513,-M1513+3,0)+AB1513,OFFSET(C1513,-M1513+4,0),0,2)/10*D1513)</f>
        <v/>
      </c>
      <c r="R1513" s="248" t="str">
        <f aca="true">IF(D1513="","",xEURO(OFFSET(C1513,-M1513+1,0),E1513,OFFSET(C1513,-M1513+2,0),OFFSET(C1513,-M1513+2,0),OFFSET(C1513,-M1513+3,0)+AB1513,OFFSET(C1513,-M1513+4,0),0,3)/100*D1513*10000)</f>
        <v/>
      </c>
      <c r="S1513" s="248" t="str">
        <f aca="true">IF(D1513="","",xEURO(OFFSET(C1513,-M1513+1,0),E1513,OFFSET(C1513,-M1513+2,0),OFFSET(C1513,-M1513+2,0),OFFSET(C1513,-M1513+3,0)+AB1513,OFFSET(C1513,-M1513+4,0),0,5)/365.25*D1513*10000)</f>
        <v/>
      </c>
      <c r="U1513" s="175" t="str">
        <f aca="true">IF(I1513="","",xEURO(OFFSET(C1513,-M1513+1,0),J1513,OFFSET(C1513,-M1513+2,0),OFFSET(C1513,-M1513+2,0),OFFSET(C1513,-M1513+3,0)+AC1513,OFFSET(C1513,-M1513+4,0),1,1)*I1513)</f>
        <v/>
      </c>
      <c r="V1513" s="235" t="str">
        <f aca="true">IF(I1513="","",xEURO(OFFSET(C1513,-M1513+1,0),J1513,OFFSET(C1513,-M1513+2,0),OFFSET(C1513,-M1513+2,0),OFFSET(C1513,-M1513+3,0)+AC1513,OFFSET(C1513,-M1513+4,0),1,0))</f>
        <v/>
      </c>
      <c r="W1513" s="175" t="str">
        <f aca="false">IF(I1513="","",(V1513-K1513)*I1513*10)</f>
        <v/>
      </c>
      <c r="X1513" s="175" t="str">
        <f aca="true">IF(I1513="","",xEURO(OFFSET(C1513,-M1513+1,0),J1513,OFFSET(C1513,-M1513+2,0),OFFSET(C1513,-M1513+2,0),OFFSET(C1513,-M1513+3,0)+AC1513,OFFSET(C1513,-M1513+4,0),1,2)/10*I1513)</f>
        <v/>
      </c>
      <c r="Y1513" s="248" t="str">
        <f aca="true">IF(I1513="","",xEURO(OFFSET(C1513,-M1513+1,0),J1513,OFFSET(C1513,-M1513+2,0),OFFSET(C1513,-M1513+2,0),OFFSET(C1513,-M1513+3,0)+AC1513,OFFSET(C1513,-M1513+4,0),1,3)/100*I1513*10000)</f>
        <v/>
      </c>
      <c r="Z1513" s="248" t="str">
        <f aca="true">IF(I1513="","",xEURO(OFFSET(C1513,-M1513+1,0),J1513,OFFSET(C1513,-M1513+2,0),OFFSET(C1513,-M1513+2,0),OFFSET(C1513,-M1513+3,0)+AC1513,OFFSET(C1513,-M1513+4,0),1,5)/365.25*I1513*10000)</f>
        <v/>
      </c>
      <c r="AB1513" s="249" t="str">
        <f aca="true">IF(D1513="","",xCalcSkew(OFFSET(C1513,-M1513,0),E1513-OFFSET(C1513,-M1513+1,0),b)/100)</f>
        <v/>
      </c>
      <c r="AC1513" s="249" t="str">
        <f aca="true">IF(I1513="","",xCalcSkew(OFFSET(C1513,-M1513,0),J1513-OFFSET(C1513,-M1513+1,0),b)/100)</f>
        <v/>
      </c>
      <c r="AE1513" s="0" t="n">
        <f aca="false">D1513*F1513*10000*-1</f>
        <v>-0</v>
      </c>
      <c r="AF1513" s="0" t="n">
        <f aca="false">I1513*K1513*10000*-1</f>
        <v>-0</v>
      </c>
      <c r="AG1513" s="0" t="n">
        <f aca="false">AE1513+AF1513</f>
        <v>-0</v>
      </c>
    </row>
    <row r="1514" customFormat="false" ht="12.75" hidden="false" customHeight="false" outlineLevel="0" collapsed="false">
      <c r="D1514" s="265"/>
      <c r="E1514" s="266"/>
      <c r="F1514" s="266"/>
      <c r="G1514" s="267"/>
      <c r="I1514" s="265"/>
      <c r="J1514" s="266"/>
      <c r="K1514" s="266"/>
      <c r="L1514" s="268"/>
      <c r="M1514" s="247" t="n">
        <f aca="false">M1513+1</f>
        <v>19</v>
      </c>
      <c r="N1514" s="175" t="str">
        <f aca="true">IF(D1514="","",xEURO(OFFSET(C1514,-M1514+1,0),E1514,OFFSET(C1514,-M1514+2,0),OFFSET(C1514,-M1514+2,0),OFFSET(C1514,-M1514+3,0)+AB1514,OFFSET(C1514,-M1514+4,0),0,1)*D1514)</f>
        <v/>
      </c>
      <c r="O1514" s="235" t="str">
        <f aca="true">IF(D1514="","",xEURO(OFFSET(C1514,-M1514+1,0),E1514,OFFSET(C1514,-M1514+2,0),OFFSET(C1514,-M1514+2,0),OFFSET(C1514,-M1514+3,0)+AB1514,OFFSET(C1514,-M1514+4,0),0,0))</f>
        <v/>
      </c>
      <c r="P1514" s="175" t="str">
        <f aca="false">IF(D1514="","",(O1514-F1514)*D1514*10)</f>
        <v/>
      </c>
      <c r="Q1514" s="175" t="str">
        <f aca="true">IF(D1514="","",xEURO(OFFSET(C1514,-M1514+1,0),E1514,OFFSET(C1514,-M1514+2,0),OFFSET(C1514,-M1514+2,0),OFFSET(C1514,-M1514+3,0)+AB1514,OFFSET(C1514,-M1514+4,0),0,2)/10*D1514)</f>
        <v/>
      </c>
      <c r="R1514" s="248" t="str">
        <f aca="true">IF(D1514="","",xEURO(OFFSET(C1514,-M1514+1,0),E1514,OFFSET(C1514,-M1514+2,0),OFFSET(C1514,-M1514+2,0),OFFSET(C1514,-M1514+3,0)+AB1514,OFFSET(C1514,-M1514+4,0),0,3)/100*D1514*10000)</f>
        <v/>
      </c>
      <c r="S1514" s="248" t="str">
        <f aca="true">IF(D1514="","",xEURO(OFFSET(C1514,-M1514+1,0),E1514,OFFSET(C1514,-M1514+2,0),OFFSET(C1514,-M1514+2,0),OFFSET(C1514,-M1514+3,0)+AB1514,OFFSET(C1514,-M1514+4,0),0,5)/365.25*D1514*10000)</f>
        <v/>
      </c>
      <c r="U1514" s="175" t="str">
        <f aca="true">IF(I1514="","",xEURO(OFFSET(C1514,-M1514+1,0),J1514,OFFSET(C1514,-M1514+2,0),OFFSET(C1514,-M1514+2,0),OFFSET(C1514,-M1514+3,0)+AC1514,OFFSET(C1514,-M1514+4,0),1,1)*I1514)</f>
        <v/>
      </c>
      <c r="V1514" s="235" t="str">
        <f aca="true">IF(I1514="","",xEURO(OFFSET(C1514,-M1514+1,0),J1514,OFFSET(C1514,-M1514+2,0),OFFSET(C1514,-M1514+2,0),OFFSET(C1514,-M1514+3,0)+AC1514,OFFSET(C1514,-M1514+4,0),1,0))</f>
        <v/>
      </c>
      <c r="W1514" s="175" t="str">
        <f aca="false">IF(I1514="","",(V1514-K1514)*I1514*10)</f>
        <v/>
      </c>
      <c r="X1514" s="175" t="str">
        <f aca="true">IF(I1514="","",xEURO(OFFSET(C1514,-M1514+1,0),J1514,OFFSET(C1514,-M1514+2,0),OFFSET(C1514,-M1514+2,0),OFFSET(C1514,-M1514+3,0)+AC1514,OFFSET(C1514,-M1514+4,0),1,2)/10*I1514)</f>
        <v/>
      </c>
      <c r="Y1514" s="248" t="str">
        <f aca="true">IF(I1514="","",xEURO(OFFSET(C1514,-M1514+1,0),J1514,OFFSET(C1514,-M1514+2,0),OFFSET(C1514,-M1514+2,0),OFFSET(C1514,-M1514+3,0)+AC1514,OFFSET(C1514,-M1514+4,0),1,3)/100*I1514*10000)</f>
        <v/>
      </c>
      <c r="Z1514" s="248" t="str">
        <f aca="true">IF(I1514="","",xEURO(OFFSET(C1514,-M1514+1,0),J1514,OFFSET(C1514,-M1514+2,0),OFFSET(C1514,-M1514+2,0),OFFSET(C1514,-M1514+3,0)+AC1514,OFFSET(C1514,-M1514+4,0),1,5)/365.25*I1514*10000)</f>
        <v/>
      </c>
      <c r="AB1514" s="249" t="str">
        <f aca="true">IF(D1514="","",xCalcSkew(OFFSET(C1514,-M1514,0),E1514-OFFSET(C1514,-M1514+1,0),b)/100)</f>
        <v/>
      </c>
      <c r="AC1514" s="249" t="str">
        <f aca="true">IF(I1514="","",xCalcSkew(OFFSET(C1514,-M1514,0),J1514-OFFSET(C1514,-M1514+1,0),b)/100)</f>
        <v/>
      </c>
      <c r="AE1514" s="0" t="n">
        <f aca="false">D1514*F1514*10000*-1</f>
        <v>-0</v>
      </c>
      <c r="AF1514" s="0" t="n">
        <f aca="false">I1514*K1514*10000*-1</f>
        <v>-0</v>
      </c>
      <c r="AG1514" s="0" t="n">
        <f aca="false">AE1514+AF1514</f>
        <v>-0</v>
      </c>
    </row>
    <row r="1515" customFormat="false" ht="12.75" hidden="false" customHeight="false" outlineLevel="0" collapsed="false">
      <c r="D1515" s="265"/>
      <c r="E1515" s="266"/>
      <c r="F1515" s="266"/>
      <c r="G1515" s="267"/>
      <c r="I1515" s="265"/>
      <c r="J1515" s="266"/>
      <c r="K1515" s="266"/>
      <c r="L1515" s="268"/>
      <c r="M1515" s="247" t="n">
        <f aca="false">M1514+1</f>
        <v>20</v>
      </c>
      <c r="N1515" s="175" t="str">
        <f aca="true">IF(D1515="","",xEURO(OFFSET(C1515,-M1515+1,0),E1515,OFFSET(C1515,-M1515+2,0),OFFSET(C1515,-M1515+2,0),OFFSET(C1515,-M1515+3,0)+AB1515,OFFSET(C1515,-M1515+4,0),0,1)*D1515)</f>
        <v/>
      </c>
      <c r="O1515" s="235" t="str">
        <f aca="true">IF(D1515="","",xEURO(OFFSET(C1515,-M1515+1,0),E1515,OFFSET(C1515,-M1515+2,0),OFFSET(C1515,-M1515+2,0),OFFSET(C1515,-M1515+3,0)+AB1515,OFFSET(C1515,-M1515+4,0),0,0))</f>
        <v/>
      </c>
      <c r="P1515" s="175" t="str">
        <f aca="false">IF(D1515="","",(O1515-F1515)*D1515*10)</f>
        <v/>
      </c>
      <c r="Q1515" s="175" t="str">
        <f aca="true">IF(D1515="","",xEURO(OFFSET(C1515,-M1515+1,0),E1515,OFFSET(C1515,-M1515+2,0),OFFSET(C1515,-M1515+2,0),OFFSET(C1515,-M1515+3,0)+AB1515,OFFSET(C1515,-M1515+4,0),0,2)/10*D1515)</f>
        <v/>
      </c>
      <c r="R1515" s="248" t="str">
        <f aca="true">IF(D1515="","",xEURO(OFFSET(C1515,-M1515+1,0),E1515,OFFSET(C1515,-M1515+2,0),OFFSET(C1515,-M1515+2,0),OFFSET(C1515,-M1515+3,0)+AB1515,OFFSET(C1515,-M1515+4,0),0,3)/100*D1515*10000)</f>
        <v/>
      </c>
      <c r="S1515" s="248" t="str">
        <f aca="true">IF(D1515="","",xEURO(OFFSET(C1515,-M1515+1,0),E1515,OFFSET(C1515,-M1515+2,0),OFFSET(C1515,-M1515+2,0),OFFSET(C1515,-M1515+3,0)+AB1515,OFFSET(C1515,-M1515+4,0),0,5)/365.25*D1515*10000)</f>
        <v/>
      </c>
      <c r="U1515" s="175" t="str">
        <f aca="true">IF(I1515="","",xEURO(OFFSET(C1515,-M1515+1,0),J1515,OFFSET(C1515,-M1515+2,0),OFFSET(C1515,-M1515+2,0),OFFSET(C1515,-M1515+3,0)+AC1515,OFFSET(C1515,-M1515+4,0),1,1)*I1515)</f>
        <v/>
      </c>
      <c r="V1515" s="235" t="str">
        <f aca="true">IF(I1515="","",xEURO(OFFSET(C1515,-M1515+1,0),J1515,OFFSET(C1515,-M1515+2,0),OFFSET(C1515,-M1515+2,0),OFFSET(C1515,-M1515+3,0)+AC1515,OFFSET(C1515,-M1515+4,0),1,0))</f>
        <v/>
      </c>
      <c r="W1515" s="175" t="str">
        <f aca="false">IF(I1515="","",(V1515-K1515)*I1515*10)</f>
        <v/>
      </c>
      <c r="X1515" s="175" t="str">
        <f aca="true">IF(I1515="","",xEURO(OFFSET(C1515,-M1515+1,0),J1515,OFFSET(C1515,-M1515+2,0),OFFSET(C1515,-M1515+2,0),OFFSET(C1515,-M1515+3,0)+AC1515,OFFSET(C1515,-M1515+4,0),1,2)/10*I1515)</f>
        <v/>
      </c>
      <c r="Y1515" s="248" t="str">
        <f aca="true">IF(I1515="","",xEURO(OFFSET(C1515,-M1515+1,0),J1515,OFFSET(C1515,-M1515+2,0),OFFSET(C1515,-M1515+2,0),OFFSET(C1515,-M1515+3,0)+AC1515,OFFSET(C1515,-M1515+4,0),1,3)/100*I1515*10000)</f>
        <v/>
      </c>
      <c r="Z1515" s="248" t="str">
        <f aca="true">IF(I1515="","",xEURO(OFFSET(C1515,-M1515+1,0),J1515,OFFSET(C1515,-M1515+2,0),OFFSET(C1515,-M1515+2,0),OFFSET(C1515,-M1515+3,0)+AC1515,OFFSET(C1515,-M1515+4,0),1,5)/365.25*I1515*10000)</f>
        <v/>
      </c>
      <c r="AB1515" s="249" t="str">
        <f aca="true">IF(D1515="","",xCalcSkew(OFFSET(C1515,-M1515,0),E1515-OFFSET(C1515,-M1515+1,0),b)/100)</f>
        <v/>
      </c>
      <c r="AC1515" s="249" t="str">
        <f aca="true">IF(I1515="","",xCalcSkew(OFFSET(C1515,-M1515,0),J1515-OFFSET(C1515,-M1515+1,0),b)/100)</f>
        <v/>
      </c>
      <c r="AE1515" s="0" t="n">
        <f aca="false">D1515*F1515*10000*-1</f>
        <v>-0</v>
      </c>
      <c r="AF1515" s="0" t="n">
        <f aca="false">I1515*K1515*10000*-1</f>
        <v>-0</v>
      </c>
      <c r="AG1515" s="0" t="n">
        <f aca="false">AE1515+AF1515</f>
        <v>-0</v>
      </c>
    </row>
    <row r="1516" customFormat="false" ht="12.75" hidden="false" customHeight="false" outlineLevel="0" collapsed="false">
      <c r="D1516" s="265"/>
      <c r="E1516" s="266"/>
      <c r="F1516" s="266"/>
      <c r="G1516" s="267"/>
      <c r="I1516" s="265"/>
      <c r="J1516" s="266"/>
      <c r="K1516" s="266"/>
      <c r="L1516" s="268"/>
      <c r="M1516" s="247" t="n">
        <f aca="false">M1515+1</f>
        <v>21</v>
      </c>
      <c r="N1516" s="175" t="str">
        <f aca="true">IF(D1516="","",xEURO(OFFSET(C1516,-M1516+1,0),E1516,OFFSET(C1516,-M1516+2,0),OFFSET(C1516,-M1516+2,0),OFFSET(C1516,-M1516+3,0)+AB1516,OFFSET(C1516,-M1516+4,0),0,1)*D1516)</f>
        <v/>
      </c>
      <c r="O1516" s="235" t="str">
        <f aca="true">IF(D1516="","",xEURO(OFFSET(C1516,-M1516+1,0),E1516,OFFSET(C1516,-M1516+2,0),OFFSET(C1516,-M1516+2,0),OFFSET(C1516,-M1516+3,0)+AB1516,OFFSET(C1516,-M1516+4,0),0,0))</f>
        <v/>
      </c>
      <c r="P1516" s="175" t="str">
        <f aca="false">IF(D1516="","",(O1516-F1516)*D1516*10)</f>
        <v/>
      </c>
      <c r="Q1516" s="175" t="str">
        <f aca="true">IF(D1516="","",xEURO(OFFSET(C1516,-M1516+1,0),E1516,OFFSET(C1516,-M1516+2,0),OFFSET(C1516,-M1516+2,0),OFFSET(C1516,-M1516+3,0)+AB1516,OFFSET(C1516,-M1516+4,0),0,2)/10*D1516)</f>
        <v/>
      </c>
      <c r="R1516" s="248" t="str">
        <f aca="true">IF(D1516="","",xEURO(OFFSET(C1516,-M1516+1,0),E1516,OFFSET(C1516,-M1516+2,0),OFFSET(C1516,-M1516+2,0),OFFSET(C1516,-M1516+3,0)+AB1516,OFFSET(C1516,-M1516+4,0),0,3)/100*D1516*10000)</f>
        <v/>
      </c>
      <c r="S1516" s="248" t="str">
        <f aca="true">IF(D1516="","",xEURO(OFFSET(C1516,-M1516+1,0),E1516,OFFSET(C1516,-M1516+2,0),OFFSET(C1516,-M1516+2,0),OFFSET(C1516,-M1516+3,0)+AB1516,OFFSET(C1516,-M1516+4,0),0,5)/365.25*D1516*10000)</f>
        <v/>
      </c>
      <c r="U1516" s="175" t="str">
        <f aca="true">IF(I1516="","",xEURO(OFFSET(C1516,-M1516+1,0),J1516,OFFSET(C1516,-M1516+2,0),OFFSET(C1516,-M1516+2,0),OFFSET(C1516,-M1516+3,0)+AC1516,OFFSET(C1516,-M1516+4,0),1,1)*I1516)</f>
        <v/>
      </c>
      <c r="V1516" s="235" t="str">
        <f aca="true">IF(I1516="","",xEURO(OFFSET(C1516,-M1516+1,0),J1516,OFFSET(C1516,-M1516+2,0),OFFSET(C1516,-M1516+2,0),OFFSET(C1516,-M1516+3,0)+AC1516,OFFSET(C1516,-M1516+4,0),1,0))</f>
        <v/>
      </c>
      <c r="W1516" s="175" t="str">
        <f aca="false">IF(I1516="","",(V1516-K1516)*I1516*10)</f>
        <v/>
      </c>
      <c r="X1516" s="175" t="str">
        <f aca="true">IF(I1516="","",xEURO(OFFSET(C1516,-M1516+1,0),J1516,OFFSET(C1516,-M1516+2,0),OFFSET(C1516,-M1516+2,0),OFFSET(C1516,-M1516+3,0)+AC1516,OFFSET(C1516,-M1516+4,0),1,2)/10*I1516)</f>
        <v/>
      </c>
      <c r="Y1516" s="248" t="str">
        <f aca="true">IF(I1516="","",xEURO(OFFSET(C1516,-M1516+1,0),J1516,OFFSET(C1516,-M1516+2,0),OFFSET(C1516,-M1516+2,0),OFFSET(C1516,-M1516+3,0)+AC1516,OFFSET(C1516,-M1516+4,0),1,3)/100*I1516*10000)</f>
        <v/>
      </c>
      <c r="Z1516" s="248" t="str">
        <f aca="true">IF(I1516="","",xEURO(OFFSET(C1516,-M1516+1,0),J1516,OFFSET(C1516,-M1516+2,0),OFFSET(C1516,-M1516+2,0),OFFSET(C1516,-M1516+3,0)+AC1516,OFFSET(C1516,-M1516+4,0),1,5)/365.25*I1516*10000)</f>
        <v/>
      </c>
      <c r="AB1516" s="249" t="str">
        <f aca="true">IF(D1516="","",xCalcSkew(OFFSET(C1516,-M1516,0),E1516-OFFSET(C1516,-M1516+1,0),b)/100)</f>
        <v/>
      </c>
      <c r="AC1516" s="249" t="str">
        <f aca="true">IF(I1516="","",xCalcSkew(OFFSET(C1516,-M1516,0),J1516-OFFSET(C1516,-M1516+1,0),b)/100)</f>
        <v/>
      </c>
      <c r="AE1516" s="0" t="n">
        <f aca="false">D1516*F1516*10000*-1</f>
        <v>-0</v>
      </c>
      <c r="AF1516" s="0" t="n">
        <f aca="false">I1516*K1516*10000*-1</f>
        <v>-0</v>
      </c>
      <c r="AG1516" s="0" t="n">
        <f aca="false">AE1516+AF1516</f>
        <v>-0</v>
      </c>
    </row>
    <row r="1517" customFormat="false" ht="12.75" hidden="false" customHeight="false" outlineLevel="0" collapsed="false">
      <c r="D1517" s="265"/>
      <c r="E1517" s="266"/>
      <c r="F1517" s="266"/>
      <c r="G1517" s="267"/>
      <c r="I1517" s="265"/>
      <c r="J1517" s="266"/>
      <c r="K1517" s="266"/>
      <c r="L1517" s="268"/>
      <c r="M1517" s="247" t="n">
        <f aca="false">M1516+1</f>
        <v>22</v>
      </c>
      <c r="N1517" s="175" t="str">
        <f aca="true">IF(D1517="","",xEURO(OFFSET(C1517,-M1517+1,0),E1517,OFFSET(C1517,-M1517+2,0),OFFSET(C1517,-M1517+2,0),OFFSET(C1517,-M1517+3,0)+AB1517,OFFSET(C1517,-M1517+4,0),0,1)*D1517)</f>
        <v/>
      </c>
      <c r="O1517" s="235" t="str">
        <f aca="true">IF(D1517="","",xEURO(OFFSET(C1517,-M1517+1,0),E1517,OFFSET(C1517,-M1517+2,0),OFFSET(C1517,-M1517+2,0),OFFSET(C1517,-M1517+3,0)+AB1517,OFFSET(C1517,-M1517+4,0),0,0))</f>
        <v/>
      </c>
      <c r="P1517" s="175" t="str">
        <f aca="false">IF(D1517="","",(O1517-F1517)*D1517*10)</f>
        <v/>
      </c>
      <c r="Q1517" s="175" t="str">
        <f aca="true">IF(D1517="","",xEURO(OFFSET(C1517,-M1517+1,0),E1517,OFFSET(C1517,-M1517+2,0),OFFSET(C1517,-M1517+2,0),OFFSET(C1517,-M1517+3,0)+AB1517,OFFSET(C1517,-M1517+4,0),0,2)/10*D1517)</f>
        <v/>
      </c>
      <c r="R1517" s="248" t="str">
        <f aca="true">IF(D1517="","",xEURO(OFFSET(C1517,-M1517+1,0),E1517,OFFSET(C1517,-M1517+2,0),OFFSET(C1517,-M1517+2,0),OFFSET(C1517,-M1517+3,0)+AB1517,OFFSET(C1517,-M1517+4,0),0,3)/100*D1517*10000)</f>
        <v/>
      </c>
      <c r="S1517" s="248" t="str">
        <f aca="true">IF(D1517="","",xEURO(OFFSET(C1517,-M1517+1,0),E1517,OFFSET(C1517,-M1517+2,0),OFFSET(C1517,-M1517+2,0),OFFSET(C1517,-M1517+3,0)+AB1517,OFFSET(C1517,-M1517+4,0),0,5)/365.25*D1517*10000)</f>
        <v/>
      </c>
      <c r="U1517" s="175" t="str">
        <f aca="true">IF(I1517="","",xEURO(OFFSET(C1517,-M1517+1,0),J1517,OFFSET(C1517,-M1517+2,0),OFFSET(C1517,-M1517+2,0),OFFSET(C1517,-M1517+3,0)+AC1517,OFFSET(C1517,-M1517+4,0),1,1)*I1517)</f>
        <v/>
      </c>
      <c r="V1517" s="235" t="str">
        <f aca="true">IF(I1517="","",xEURO(OFFSET(C1517,-M1517+1,0),J1517,OFFSET(C1517,-M1517+2,0),OFFSET(C1517,-M1517+2,0),OFFSET(C1517,-M1517+3,0)+AC1517,OFFSET(C1517,-M1517+4,0),1,0))</f>
        <v/>
      </c>
      <c r="W1517" s="175" t="str">
        <f aca="false">IF(I1517="","",(V1517-K1517)*I1517*10)</f>
        <v/>
      </c>
      <c r="X1517" s="175" t="str">
        <f aca="true">IF(I1517="","",xEURO(OFFSET(C1517,-M1517+1,0),J1517,OFFSET(C1517,-M1517+2,0),OFFSET(C1517,-M1517+2,0),OFFSET(C1517,-M1517+3,0)+AC1517,OFFSET(C1517,-M1517+4,0),1,2)/10*I1517)</f>
        <v/>
      </c>
      <c r="Y1517" s="248" t="str">
        <f aca="true">IF(I1517="","",xEURO(OFFSET(C1517,-M1517+1,0),J1517,OFFSET(C1517,-M1517+2,0),OFFSET(C1517,-M1517+2,0),OFFSET(C1517,-M1517+3,0)+AC1517,OFFSET(C1517,-M1517+4,0),1,3)/100*I1517*10000)</f>
        <v/>
      </c>
      <c r="Z1517" s="248" t="str">
        <f aca="true">IF(I1517="","",xEURO(OFFSET(C1517,-M1517+1,0),J1517,OFFSET(C1517,-M1517+2,0),OFFSET(C1517,-M1517+2,0),OFFSET(C1517,-M1517+3,0)+AC1517,OFFSET(C1517,-M1517+4,0),1,5)/365.25*I1517*10000)</f>
        <v/>
      </c>
      <c r="AB1517" s="249" t="str">
        <f aca="true">IF(D1517="","",xCalcSkew(OFFSET(C1517,-M1517,0),E1517-OFFSET(C1517,-M1517+1,0),b)/100)</f>
        <v/>
      </c>
      <c r="AC1517" s="249" t="str">
        <f aca="true">IF(I1517="","",xCalcSkew(OFFSET(C1517,-M1517,0),J1517-OFFSET(C1517,-M1517+1,0),b)/100)</f>
        <v/>
      </c>
      <c r="AE1517" s="0" t="n">
        <f aca="false">D1517*F1517*10000*-1</f>
        <v>-0</v>
      </c>
      <c r="AF1517" s="0" t="n">
        <f aca="false">I1517*K1517*10000*-1</f>
        <v>-0</v>
      </c>
      <c r="AG1517" s="0" t="n">
        <f aca="false">AE1517+AF1517</f>
        <v>-0</v>
      </c>
    </row>
    <row r="1518" customFormat="false" ht="12.75" hidden="false" customHeight="false" outlineLevel="0" collapsed="false">
      <c r="D1518" s="265"/>
      <c r="E1518" s="266"/>
      <c r="F1518" s="266"/>
      <c r="G1518" s="267"/>
      <c r="I1518" s="265"/>
      <c r="J1518" s="266"/>
      <c r="K1518" s="266"/>
      <c r="L1518" s="268"/>
      <c r="M1518" s="247" t="n">
        <f aca="false">M1517+1</f>
        <v>23</v>
      </c>
      <c r="N1518" s="175" t="str">
        <f aca="true">IF(D1518="","",xEURO(OFFSET(C1518,-M1518+1,0),E1518,OFFSET(C1518,-M1518+2,0),OFFSET(C1518,-M1518+2,0),OFFSET(C1518,-M1518+3,0)+AB1518,OFFSET(C1518,-M1518+4,0),0,1)*D1518)</f>
        <v/>
      </c>
      <c r="O1518" s="235" t="str">
        <f aca="true">IF(D1518="","",xEURO(OFFSET(C1518,-M1518+1,0),E1518,OFFSET(C1518,-M1518+2,0),OFFSET(C1518,-M1518+2,0),OFFSET(C1518,-M1518+3,0)+AB1518,OFFSET(C1518,-M1518+4,0),0,0))</f>
        <v/>
      </c>
      <c r="P1518" s="175" t="str">
        <f aca="false">IF(D1518="","",(O1518-F1518)*D1518*10)</f>
        <v/>
      </c>
      <c r="Q1518" s="175" t="str">
        <f aca="true">IF(D1518="","",xEURO(OFFSET(C1518,-M1518+1,0),E1518,OFFSET(C1518,-M1518+2,0),OFFSET(C1518,-M1518+2,0),OFFSET(C1518,-M1518+3,0)+AB1518,OFFSET(C1518,-M1518+4,0),0,2)/10*D1518)</f>
        <v/>
      </c>
      <c r="R1518" s="248" t="str">
        <f aca="true">IF(D1518="","",xEURO(OFFSET(C1518,-M1518+1,0),E1518,OFFSET(C1518,-M1518+2,0),OFFSET(C1518,-M1518+2,0),OFFSET(C1518,-M1518+3,0)+AB1518,OFFSET(C1518,-M1518+4,0),0,3)/100*D1518*10000)</f>
        <v/>
      </c>
      <c r="S1518" s="248" t="str">
        <f aca="true">IF(D1518="","",xEURO(OFFSET(C1518,-M1518+1,0),E1518,OFFSET(C1518,-M1518+2,0),OFFSET(C1518,-M1518+2,0),OFFSET(C1518,-M1518+3,0)+AB1518,OFFSET(C1518,-M1518+4,0),0,5)/365.25*D1518*10000)</f>
        <v/>
      </c>
      <c r="U1518" s="175" t="str">
        <f aca="true">IF(I1518="","",xEURO(OFFSET(C1518,-M1518+1,0),J1518,OFFSET(C1518,-M1518+2,0),OFFSET(C1518,-M1518+2,0),OFFSET(C1518,-M1518+3,0)+AC1518,OFFSET(C1518,-M1518+4,0),1,1)*I1518)</f>
        <v/>
      </c>
      <c r="V1518" s="235" t="str">
        <f aca="true">IF(I1518="","",xEURO(OFFSET(C1518,-M1518+1,0),J1518,OFFSET(C1518,-M1518+2,0),OFFSET(C1518,-M1518+2,0),OFFSET(C1518,-M1518+3,0)+AC1518,OFFSET(C1518,-M1518+4,0),1,0))</f>
        <v/>
      </c>
      <c r="W1518" s="175" t="str">
        <f aca="false">IF(I1518="","",(V1518-K1518)*I1518*10)</f>
        <v/>
      </c>
      <c r="X1518" s="175" t="str">
        <f aca="true">IF(I1518="","",xEURO(OFFSET(C1518,-M1518+1,0),J1518,OFFSET(C1518,-M1518+2,0),OFFSET(C1518,-M1518+2,0),OFFSET(C1518,-M1518+3,0)+AC1518,OFFSET(C1518,-M1518+4,0),1,2)/10*I1518)</f>
        <v/>
      </c>
      <c r="Y1518" s="248" t="str">
        <f aca="true">IF(I1518="","",xEURO(OFFSET(C1518,-M1518+1,0),J1518,OFFSET(C1518,-M1518+2,0),OFFSET(C1518,-M1518+2,0),OFFSET(C1518,-M1518+3,0)+AC1518,OFFSET(C1518,-M1518+4,0),1,3)/100*I1518*10000)</f>
        <v/>
      </c>
      <c r="Z1518" s="248" t="str">
        <f aca="true">IF(I1518="","",xEURO(OFFSET(C1518,-M1518+1,0),J1518,OFFSET(C1518,-M1518+2,0),OFFSET(C1518,-M1518+2,0),OFFSET(C1518,-M1518+3,0)+AC1518,OFFSET(C1518,-M1518+4,0),1,5)/365.25*I1518*10000)</f>
        <v/>
      </c>
      <c r="AB1518" s="249" t="str">
        <f aca="true">IF(D1518="","",xCalcSkew(OFFSET(C1518,-M1518,0),E1518-OFFSET(C1518,-M1518+1,0),b)/100)</f>
        <v/>
      </c>
      <c r="AC1518" s="249" t="str">
        <f aca="true">IF(I1518="","",xCalcSkew(OFFSET(C1518,-M1518,0),J1518-OFFSET(C1518,-M1518+1,0),b)/100)</f>
        <v/>
      </c>
      <c r="AE1518" s="0" t="n">
        <f aca="false">D1518*F1518*10000*-1</f>
        <v>-0</v>
      </c>
      <c r="AF1518" s="0" t="n">
        <f aca="false">I1518*K1518*10000*-1</f>
        <v>-0</v>
      </c>
      <c r="AG1518" s="0" t="n">
        <f aca="false">AE1518+AF1518</f>
        <v>-0</v>
      </c>
    </row>
    <row r="1519" customFormat="false" ht="12.75" hidden="false" customHeight="false" outlineLevel="0" collapsed="false">
      <c r="D1519" s="265"/>
      <c r="E1519" s="266"/>
      <c r="F1519" s="266"/>
      <c r="G1519" s="267"/>
      <c r="I1519" s="265"/>
      <c r="J1519" s="266"/>
      <c r="K1519" s="266"/>
      <c r="L1519" s="268"/>
      <c r="M1519" s="247" t="n">
        <f aca="false">M1518+1</f>
        <v>24</v>
      </c>
      <c r="N1519" s="175" t="str">
        <f aca="true">IF(D1519="","",xEURO(OFFSET(C1519,-M1519+1,0),E1519,OFFSET(C1519,-M1519+2,0),OFFSET(C1519,-M1519+2,0),OFFSET(C1519,-M1519+3,0)+AB1519,OFFSET(C1519,-M1519+4,0),0,1)*D1519)</f>
        <v/>
      </c>
      <c r="O1519" s="235" t="str">
        <f aca="true">IF(D1519="","",xEURO(OFFSET(C1519,-M1519+1,0),E1519,OFFSET(C1519,-M1519+2,0),OFFSET(C1519,-M1519+2,0),OFFSET(C1519,-M1519+3,0)+AB1519,OFFSET(C1519,-M1519+4,0),0,0))</f>
        <v/>
      </c>
      <c r="P1519" s="175" t="str">
        <f aca="false">IF(D1519="","",(O1519-F1519)*D1519*10)</f>
        <v/>
      </c>
      <c r="Q1519" s="175" t="str">
        <f aca="true">IF(D1519="","",xEURO(OFFSET(C1519,-M1519+1,0),E1519,OFFSET(C1519,-M1519+2,0),OFFSET(C1519,-M1519+2,0),OFFSET(C1519,-M1519+3,0)+AB1519,OFFSET(C1519,-M1519+4,0),0,2)/10*D1519)</f>
        <v/>
      </c>
      <c r="R1519" s="248" t="str">
        <f aca="true">IF(D1519="","",xEURO(OFFSET(C1519,-M1519+1,0),E1519,OFFSET(C1519,-M1519+2,0),OFFSET(C1519,-M1519+2,0),OFFSET(C1519,-M1519+3,0)+AB1519,OFFSET(C1519,-M1519+4,0),0,3)/100*D1519*10000)</f>
        <v/>
      </c>
      <c r="S1519" s="248" t="str">
        <f aca="true">IF(D1519="","",xEURO(OFFSET(C1519,-M1519+1,0),E1519,OFFSET(C1519,-M1519+2,0),OFFSET(C1519,-M1519+2,0),OFFSET(C1519,-M1519+3,0)+AB1519,OFFSET(C1519,-M1519+4,0),0,5)/365.25*D1519*10000)</f>
        <v/>
      </c>
      <c r="U1519" s="175" t="str">
        <f aca="true">IF(I1519="","",xEURO(OFFSET(C1519,-M1519+1,0),J1519,OFFSET(C1519,-M1519+2,0),OFFSET(C1519,-M1519+2,0),OFFSET(C1519,-M1519+3,0)+AC1519,OFFSET(C1519,-M1519+4,0),1,1)*I1519)</f>
        <v/>
      </c>
      <c r="V1519" s="235" t="str">
        <f aca="true">IF(I1519="","",xEURO(OFFSET(C1519,-M1519+1,0),J1519,OFFSET(C1519,-M1519+2,0),OFFSET(C1519,-M1519+2,0),OFFSET(C1519,-M1519+3,0)+AC1519,OFFSET(C1519,-M1519+4,0),1,0))</f>
        <v/>
      </c>
      <c r="W1519" s="175" t="str">
        <f aca="false">IF(I1519="","",(V1519-K1519)*I1519*10)</f>
        <v/>
      </c>
      <c r="X1519" s="175" t="str">
        <f aca="true">IF(I1519="","",xEURO(OFFSET(C1519,-M1519+1,0),J1519,OFFSET(C1519,-M1519+2,0),OFFSET(C1519,-M1519+2,0),OFFSET(C1519,-M1519+3,0)+AC1519,OFFSET(C1519,-M1519+4,0),1,2)/10*I1519)</f>
        <v/>
      </c>
      <c r="Y1519" s="248" t="str">
        <f aca="true">IF(I1519="","",xEURO(OFFSET(C1519,-M1519+1,0),J1519,OFFSET(C1519,-M1519+2,0),OFFSET(C1519,-M1519+2,0),OFFSET(C1519,-M1519+3,0)+AC1519,OFFSET(C1519,-M1519+4,0),1,3)/100*I1519*10000)</f>
        <v/>
      </c>
      <c r="Z1519" s="248" t="str">
        <f aca="true">IF(I1519="","",xEURO(OFFSET(C1519,-M1519+1,0),J1519,OFFSET(C1519,-M1519+2,0),OFFSET(C1519,-M1519+2,0),OFFSET(C1519,-M1519+3,0)+AC1519,OFFSET(C1519,-M1519+4,0),1,5)/365.25*I1519*10000)</f>
        <v/>
      </c>
      <c r="AB1519" s="249" t="str">
        <f aca="true">IF(D1519="","",xCalcSkew(OFFSET(C1519,-M1519,0),E1519-OFFSET(C1519,-M1519+1,0),b)/100)</f>
        <v/>
      </c>
      <c r="AC1519" s="249" t="str">
        <f aca="true">IF(I1519="","",xCalcSkew(OFFSET(C1519,-M1519,0),J1519-OFFSET(C1519,-M1519+1,0),b)/100)</f>
        <v/>
      </c>
      <c r="AE1519" s="0" t="n">
        <f aca="false">D1519*F1519*10000*-1</f>
        <v>-0</v>
      </c>
      <c r="AF1519" s="0" t="n">
        <f aca="false">I1519*K1519*10000*-1</f>
        <v>-0</v>
      </c>
      <c r="AG1519" s="0" t="n">
        <f aca="false">AE1519+AF1519</f>
        <v>-0</v>
      </c>
    </row>
    <row r="1520" customFormat="false" ht="12.75" hidden="false" customHeight="false" outlineLevel="0" collapsed="false">
      <c r="D1520" s="265"/>
      <c r="E1520" s="266"/>
      <c r="F1520" s="266"/>
      <c r="G1520" s="267"/>
      <c r="I1520" s="265"/>
      <c r="J1520" s="266"/>
      <c r="K1520" s="266"/>
      <c r="L1520" s="268"/>
      <c r="M1520" s="247" t="n">
        <f aca="false">M1519+1</f>
        <v>25</v>
      </c>
      <c r="N1520" s="175" t="str">
        <f aca="true">IF(D1520="","",xEURO(OFFSET(C1520,-M1520+1,0),E1520,OFFSET(C1520,-M1520+2,0),OFFSET(C1520,-M1520+2,0),OFFSET(C1520,-M1520+3,0)+AB1520,OFFSET(C1520,-M1520+4,0),0,1)*D1520)</f>
        <v/>
      </c>
      <c r="O1520" s="235" t="str">
        <f aca="true">IF(D1520="","",xEURO(OFFSET(C1520,-M1520+1,0),E1520,OFFSET(C1520,-M1520+2,0),OFFSET(C1520,-M1520+2,0),OFFSET(C1520,-M1520+3,0)+AB1520,OFFSET(C1520,-M1520+4,0),0,0))</f>
        <v/>
      </c>
      <c r="P1520" s="175" t="str">
        <f aca="false">IF(D1520="","",(O1520-F1520)*D1520*10)</f>
        <v/>
      </c>
      <c r="Q1520" s="175" t="str">
        <f aca="true">IF(D1520="","",xEURO(OFFSET(C1520,-M1520+1,0),E1520,OFFSET(C1520,-M1520+2,0),OFFSET(C1520,-M1520+2,0),OFFSET(C1520,-M1520+3,0)+AB1520,OFFSET(C1520,-M1520+4,0),0,2)/10*D1520)</f>
        <v/>
      </c>
      <c r="R1520" s="248" t="str">
        <f aca="true">IF(D1520="","",xEURO(OFFSET(C1520,-M1520+1,0),E1520,OFFSET(C1520,-M1520+2,0),OFFSET(C1520,-M1520+2,0),OFFSET(C1520,-M1520+3,0)+AB1520,OFFSET(C1520,-M1520+4,0),0,3)/100*D1520*10000)</f>
        <v/>
      </c>
      <c r="S1520" s="248" t="str">
        <f aca="true">IF(D1520="","",xEURO(OFFSET(C1520,-M1520+1,0),E1520,OFFSET(C1520,-M1520+2,0),OFFSET(C1520,-M1520+2,0),OFFSET(C1520,-M1520+3,0)+AB1520,OFFSET(C1520,-M1520+4,0),0,5)/365.25*D1520*10000)</f>
        <v/>
      </c>
      <c r="U1520" s="175" t="str">
        <f aca="true">IF(I1520="","",xEURO(OFFSET(C1520,-M1520+1,0),J1520,OFFSET(C1520,-M1520+2,0),OFFSET(C1520,-M1520+2,0),OFFSET(C1520,-M1520+3,0)+AC1520,OFFSET(C1520,-M1520+4,0),1,1)*I1520)</f>
        <v/>
      </c>
      <c r="V1520" s="235" t="str">
        <f aca="true">IF(I1520="","",xEURO(OFFSET(C1520,-M1520+1,0),J1520,OFFSET(C1520,-M1520+2,0),OFFSET(C1520,-M1520+2,0),OFFSET(C1520,-M1520+3,0)+AC1520,OFFSET(C1520,-M1520+4,0),1,0))</f>
        <v/>
      </c>
      <c r="W1520" s="175" t="str">
        <f aca="false">IF(I1520="","",(V1520-K1520)*I1520*10)</f>
        <v/>
      </c>
      <c r="X1520" s="175" t="str">
        <f aca="true">IF(I1520="","",xEURO(OFFSET(C1520,-M1520+1,0),J1520,OFFSET(C1520,-M1520+2,0),OFFSET(C1520,-M1520+2,0),OFFSET(C1520,-M1520+3,0)+AC1520,OFFSET(C1520,-M1520+4,0),1,2)/10*I1520)</f>
        <v/>
      </c>
      <c r="Y1520" s="248" t="str">
        <f aca="true">IF(I1520="","",xEURO(OFFSET(C1520,-M1520+1,0),J1520,OFFSET(C1520,-M1520+2,0),OFFSET(C1520,-M1520+2,0),OFFSET(C1520,-M1520+3,0)+AC1520,OFFSET(C1520,-M1520+4,0),1,3)/100*I1520*10000)</f>
        <v/>
      </c>
      <c r="Z1520" s="248" t="str">
        <f aca="true">IF(I1520="","",xEURO(OFFSET(C1520,-M1520+1,0),J1520,OFFSET(C1520,-M1520+2,0),OFFSET(C1520,-M1520+2,0),OFFSET(C1520,-M1520+3,0)+AC1520,OFFSET(C1520,-M1520+4,0),1,5)/365.25*I1520*10000)</f>
        <v/>
      </c>
      <c r="AB1520" s="249" t="str">
        <f aca="true">IF(D1520="","",xCalcSkew(OFFSET(C1520,-M1520,0),E1520-OFFSET(C1520,-M1520+1,0),b)/100)</f>
        <v/>
      </c>
      <c r="AC1520" s="249" t="str">
        <f aca="true">IF(I1520="","",xCalcSkew(OFFSET(C1520,-M1520,0),J1520-OFFSET(C1520,-M1520+1,0),b)/100)</f>
        <v/>
      </c>
      <c r="AE1520" s="0" t="n">
        <f aca="false">D1520*F1520*10000*-1</f>
        <v>-0</v>
      </c>
      <c r="AF1520" s="0" t="n">
        <f aca="false">I1520*K1520*10000*-1</f>
        <v>-0</v>
      </c>
      <c r="AG1520" s="0" t="n">
        <f aca="false">AE1520+AF1520</f>
        <v>-0</v>
      </c>
    </row>
    <row r="1521" customFormat="false" ht="12.75" hidden="false" customHeight="false" outlineLevel="0" collapsed="false">
      <c r="D1521" s="265"/>
      <c r="E1521" s="266"/>
      <c r="F1521" s="266"/>
      <c r="G1521" s="267"/>
      <c r="I1521" s="265"/>
      <c r="J1521" s="266"/>
      <c r="K1521" s="266"/>
      <c r="L1521" s="268"/>
      <c r="M1521" s="247" t="n">
        <f aca="false">M1520+1</f>
        <v>26</v>
      </c>
      <c r="N1521" s="175" t="str">
        <f aca="true">IF(D1521="","",xEURO(OFFSET(C1521,-M1521+1,0),E1521,OFFSET(C1521,-M1521+2,0),OFFSET(C1521,-M1521+2,0),OFFSET(C1521,-M1521+3,0)+AB1521,OFFSET(C1521,-M1521+4,0),0,1)*D1521)</f>
        <v/>
      </c>
      <c r="O1521" s="235" t="str">
        <f aca="true">IF(D1521="","",xEURO(OFFSET(C1521,-M1521+1,0),E1521,OFFSET(C1521,-M1521+2,0),OFFSET(C1521,-M1521+2,0),OFFSET(C1521,-M1521+3,0)+AB1521,OFFSET(C1521,-M1521+4,0),0,0))</f>
        <v/>
      </c>
      <c r="P1521" s="175" t="str">
        <f aca="false">IF(D1521="","",(O1521-F1521)*D1521*10)</f>
        <v/>
      </c>
      <c r="Q1521" s="175" t="str">
        <f aca="true">IF(D1521="","",xEURO(OFFSET(C1521,-M1521+1,0),E1521,OFFSET(C1521,-M1521+2,0),OFFSET(C1521,-M1521+2,0),OFFSET(C1521,-M1521+3,0)+AB1521,OFFSET(C1521,-M1521+4,0),0,2)/10*D1521)</f>
        <v/>
      </c>
      <c r="R1521" s="248" t="str">
        <f aca="true">IF(D1521="","",xEURO(OFFSET(C1521,-M1521+1,0),E1521,OFFSET(C1521,-M1521+2,0),OFFSET(C1521,-M1521+2,0),OFFSET(C1521,-M1521+3,0)+AB1521,OFFSET(C1521,-M1521+4,0),0,3)/100*D1521*10000)</f>
        <v/>
      </c>
      <c r="S1521" s="248" t="str">
        <f aca="true">IF(D1521="","",xEURO(OFFSET(C1521,-M1521+1,0),E1521,OFFSET(C1521,-M1521+2,0),OFFSET(C1521,-M1521+2,0),OFFSET(C1521,-M1521+3,0)+AB1521,OFFSET(C1521,-M1521+4,0),0,5)/365.25*D1521*10000)</f>
        <v/>
      </c>
      <c r="U1521" s="175" t="str">
        <f aca="true">IF(I1521="","",xEURO(OFFSET(C1521,-M1521+1,0),J1521,OFFSET(C1521,-M1521+2,0),OFFSET(C1521,-M1521+2,0),OFFSET(C1521,-M1521+3,0)+AC1521,OFFSET(C1521,-M1521+4,0),1,1)*I1521)</f>
        <v/>
      </c>
      <c r="V1521" s="235" t="str">
        <f aca="true">IF(I1521="","",xEURO(OFFSET(C1521,-M1521+1,0),J1521,OFFSET(C1521,-M1521+2,0),OFFSET(C1521,-M1521+2,0),OFFSET(C1521,-M1521+3,0)+AC1521,OFFSET(C1521,-M1521+4,0),1,0))</f>
        <v/>
      </c>
      <c r="W1521" s="175" t="str">
        <f aca="false">IF(I1521="","",(V1521-K1521)*I1521*10)</f>
        <v/>
      </c>
      <c r="X1521" s="175" t="str">
        <f aca="true">IF(I1521="","",xEURO(OFFSET(C1521,-M1521+1,0),J1521,OFFSET(C1521,-M1521+2,0),OFFSET(C1521,-M1521+2,0),OFFSET(C1521,-M1521+3,0)+AC1521,OFFSET(C1521,-M1521+4,0),1,2)/10*I1521)</f>
        <v/>
      </c>
      <c r="Y1521" s="248" t="str">
        <f aca="true">IF(I1521="","",xEURO(OFFSET(C1521,-M1521+1,0),J1521,OFFSET(C1521,-M1521+2,0),OFFSET(C1521,-M1521+2,0),OFFSET(C1521,-M1521+3,0)+AC1521,OFFSET(C1521,-M1521+4,0),1,3)/100*I1521*10000)</f>
        <v/>
      </c>
      <c r="Z1521" s="248" t="str">
        <f aca="true">IF(I1521="","",xEURO(OFFSET(C1521,-M1521+1,0),J1521,OFFSET(C1521,-M1521+2,0),OFFSET(C1521,-M1521+2,0),OFFSET(C1521,-M1521+3,0)+AC1521,OFFSET(C1521,-M1521+4,0),1,5)/365.25*I1521*10000)</f>
        <v/>
      </c>
      <c r="AB1521" s="249" t="str">
        <f aca="true">IF(D1521="","",xCalcSkew(OFFSET(C1521,-M1521,0),E1521-OFFSET(C1521,-M1521+1,0),b)/100)</f>
        <v/>
      </c>
      <c r="AC1521" s="249" t="str">
        <f aca="true">IF(I1521="","",xCalcSkew(OFFSET(C1521,-M1521,0),J1521-OFFSET(C1521,-M1521+1,0),b)/100)</f>
        <v/>
      </c>
      <c r="AE1521" s="0" t="n">
        <f aca="false">D1521*F1521*10000*-1</f>
        <v>-0</v>
      </c>
      <c r="AF1521" s="0" t="n">
        <f aca="false">I1521*K1521*10000*-1</f>
        <v>-0</v>
      </c>
      <c r="AG1521" s="0" t="n">
        <f aca="false">AE1521+AF1521</f>
        <v>-0</v>
      </c>
    </row>
    <row r="1522" customFormat="false" ht="12.75" hidden="false" customHeight="false" outlineLevel="0" collapsed="false">
      <c r="D1522" s="265"/>
      <c r="E1522" s="266"/>
      <c r="F1522" s="266"/>
      <c r="G1522" s="267"/>
      <c r="I1522" s="265"/>
      <c r="J1522" s="266"/>
      <c r="K1522" s="266"/>
      <c r="L1522" s="268"/>
      <c r="M1522" s="247" t="n">
        <f aca="false">M1521+1</f>
        <v>27</v>
      </c>
      <c r="N1522" s="175" t="str">
        <f aca="true">IF(D1522="","",xEURO(OFFSET(C1522,-M1522+1,0),E1522,OFFSET(C1522,-M1522+2,0),OFFSET(C1522,-M1522+2,0),OFFSET(C1522,-M1522+3,0)+AB1522,OFFSET(C1522,-M1522+4,0),0,1)*D1522)</f>
        <v/>
      </c>
      <c r="O1522" s="235" t="str">
        <f aca="true">IF(D1522="","",xEURO(OFFSET(C1522,-M1522+1,0),E1522,OFFSET(C1522,-M1522+2,0),OFFSET(C1522,-M1522+2,0),OFFSET(C1522,-M1522+3,0)+AB1522,OFFSET(C1522,-M1522+4,0),0,0))</f>
        <v/>
      </c>
      <c r="P1522" s="175" t="str">
        <f aca="false">IF(D1522="","",(O1522-F1522)*D1522*10)</f>
        <v/>
      </c>
      <c r="Q1522" s="175" t="str">
        <f aca="true">IF(D1522="","",xEURO(OFFSET(C1522,-M1522+1,0),E1522,OFFSET(C1522,-M1522+2,0),OFFSET(C1522,-M1522+2,0),OFFSET(C1522,-M1522+3,0)+AB1522,OFFSET(C1522,-M1522+4,0),0,2)/10*D1522)</f>
        <v/>
      </c>
      <c r="R1522" s="248" t="str">
        <f aca="true">IF(D1522="","",xEURO(OFFSET(C1522,-M1522+1,0),E1522,OFFSET(C1522,-M1522+2,0),OFFSET(C1522,-M1522+2,0),OFFSET(C1522,-M1522+3,0)+AB1522,OFFSET(C1522,-M1522+4,0),0,3)/100*D1522*10000)</f>
        <v/>
      </c>
      <c r="S1522" s="248" t="str">
        <f aca="true">IF(D1522="","",xEURO(OFFSET(C1522,-M1522+1,0),E1522,OFFSET(C1522,-M1522+2,0),OFFSET(C1522,-M1522+2,0),OFFSET(C1522,-M1522+3,0)+AB1522,OFFSET(C1522,-M1522+4,0),0,5)/365.25*D1522*10000)</f>
        <v/>
      </c>
      <c r="U1522" s="175" t="str">
        <f aca="true">IF(I1522="","",xEURO(OFFSET(C1522,-M1522+1,0),J1522,OFFSET(C1522,-M1522+2,0),OFFSET(C1522,-M1522+2,0),OFFSET(C1522,-M1522+3,0)+AC1522,OFFSET(C1522,-M1522+4,0),1,1)*I1522)</f>
        <v/>
      </c>
      <c r="V1522" s="235" t="str">
        <f aca="true">IF(I1522="","",xEURO(OFFSET(C1522,-M1522+1,0),J1522,OFFSET(C1522,-M1522+2,0),OFFSET(C1522,-M1522+2,0),OFFSET(C1522,-M1522+3,0)+AC1522,OFFSET(C1522,-M1522+4,0),1,0))</f>
        <v/>
      </c>
      <c r="W1522" s="175" t="str">
        <f aca="false">IF(I1522="","",(V1522-K1522)*I1522*10)</f>
        <v/>
      </c>
      <c r="X1522" s="175" t="str">
        <f aca="true">IF(I1522="","",xEURO(OFFSET(C1522,-M1522+1,0),J1522,OFFSET(C1522,-M1522+2,0),OFFSET(C1522,-M1522+2,0),OFFSET(C1522,-M1522+3,0)+AC1522,OFFSET(C1522,-M1522+4,0),1,2)/10*I1522)</f>
        <v/>
      </c>
      <c r="Y1522" s="248" t="str">
        <f aca="true">IF(I1522="","",xEURO(OFFSET(C1522,-M1522+1,0),J1522,OFFSET(C1522,-M1522+2,0),OFFSET(C1522,-M1522+2,0),OFFSET(C1522,-M1522+3,0)+AC1522,OFFSET(C1522,-M1522+4,0),1,3)/100*I1522*10000)</f>
        <v/>
      </c>
      <c r="Z1522" s="248" t="str">
        <f aca="true">IF(I1522="","",xEURO(OFFSET(C1522,-M1522+1,0),J1522,OFFSET(C1522,-M1522+2,0),OFFSET(C1522,-M1522+2,0),OFFSET(C1522,-M1522+3,0)+AC1522,OFFSET(C1522,-M1522+4,0),1,5)/365.25*I1522*10000)</f>
        <v/>
      </c>
      <c r="AB1522" s="249" t="str">
        <f aca="true">IF(D1522="","",xCalcSkew(OFFSET(C1522,-M1522,0),E1522-OFFSET(C1522,-M1522+1,0),b)/100)</f>
        <v/>
      </c>
      <c r="AC1522" s="249" t="str">
        <f aca="true">IF(I1522="","",xCalcSkew(OFFSET(C1522,-M1522,0),J1522-OFFSET(C1522,-M1522+1,0),b)/100)</f>
        <v/>
      </c>
      <c r="AE1522" s="0" t="n">
        <f aca="false">D1522*F1522*10000*-1</f>
        <v>-0</v>
      </c>
      <c r="AF1522" s="0" t="n">
        <f aca="false">I1522*K1522*10000*-1</f>
        <v>-0</v>
      </c>
      <c r="AG1522" s="0" t="n">
        <f aca="false">AE1522+AF1522</f>
        <v>-0</v>
      </c>
    </row>
    <row r="1523" customFormat="false" ht="12.75" hidden="false" customHeight="false" outlineLevel="0" collapsed="false">
      <c r="D1523" s="265"/>
      <c r="E1523" s="266"/>
      <c r="F1523" s="266"/>
      <c r="G1523" s="267"/>
      <c r="I1523" s="265"/>
      <c r="J1523" s="266"/>
      <c r="K1523" s="266"/>
      <c r="L1523" s="268"/>
      <c r="M1523" s="247" t="n">
        <f aca="false">M1522+1</f>
        <v>28</v>
      </c>
      <c r="N1523" s="175" t="str">
        <f aca="true">IF(D1523="","",xEURO(OFFSET(C1523,-M1523+1,0),E1523,OFFSET(C1523,-M1523+2,0),OFFSET(C1523,-M1523+2,0),OFFSET(C1523,-M1523+3,0)+AB1523,OFFSET(C1523,-M1523+4,0),0,1)*D1523)</f>
        <v/>
      </c>
      <c r="O1523" s="235" t="str">
        <f aca="true">IF(D1523="","",xEURO(OFFSET(C1523,-M1523+1,0),E1523,OFFSET(C1523,-M1523+2,0),OFFSET(C1523,-M1523+2,0),OFFSET(C1523,-M1523+3,0)+AB1523,OFFSET(C1523,-M1523+4,0),0,0))</f>
        <v/>
      </c>
      <c r="P1523" s="175" t="str">
        <f aca="false">IF(D1523="","",(O1523-F1523)*D1523*10)</f>
        <v/>
      </c>
      <c r="Q1523" s="175" t="str">
        <f aca="true">IF(D1523="","",xEURO(OFFSET(C1523,-M1523+1,0),E1523,OFFSET(C1523,-M1523+2,0),OFFSET(C1523,-M1523+2,0),OFFSET(C1523,-M1523+3,0)+AB1523,OFFSET(C1523,-M1523+4,0),0,2)/10*D1523)</f>
        <v/>
      </c>
      <c r="R1523" s="248" t="str">
        <f aca="true">IF(D1523="","",xEURO(OFFSET(C1523,-M1523+1,0),E1523,OFFSET(C1523,-M1523+2,0),OFFSET(C1523,-M1523+2,0),OFFSET(C1523,-M1523+3,0)+AB1523,OFFSET(C1523,-M1523+4,0),0,3)/100*D1523*10000)</f>
        <v/>
      </c>
      <c r="S1523" s="248" t="str">
        <f aca="true">IF(D1523="","",xEURO(OFFSET(C1523,-M1523+1,0),E1523,OFFSET(C1523,-M1523+2,0),OFFSET(C1523,-M1523+2,0),OFFSET(C1523,-M1523+3,0)+AB1523,OFFSET(C1523,-M1523+4,0),0,5)/365.25*D1523*10000)</f>
        <v/>
      </c>
      <c r="U1523" s="175" t="str">
        <f aca="true">IF(I1523="","",xEURO(OFFSET(C1523,-M1523+1,0),J1523,OFFSET(C1523,-M1523+2,0),OFFSET(C1523,-M1523+2,0),OFFSET(C1523,-M1523+3,0)+AC1523,OFFSET(C1523,-M1523+4,0),1,1)*I1523)</f>
        <v/>
      </c>
      <c r="V1523" s="235" t="str">
        <f aca="true">IF(I1523="","",xEURO(OFFSET(C1523,-M1523+1,0),J1523,OFFSET(C1523,-M1523+2,0),OFFSET(C1523,-M1523+2,0),OFFSET(C1523,-M1523+3,0)+AC1523,OFFSET(C1523,-M1523+4,0),1,0))</f>
        <v/>
      </c>
      <c r="W1523" s="175" t="str">
        <f aca="false">IF(I1523="","",(V1523-K1523)*I1523*10)</f>
        <v/>
      </c>
      <c r="X1523" s="175" t="str">
        <f aca="true">IF(I1523="","",xEURO(OFFSET(C1523,-M1523+1,0),J1523,OFFSET(C1523,-M1523+2,0),OFFSET(C1523,-M1523+2,0),OFFSET(C1523,-M1523+3,0)+AC1523,OFFSET(C1523,-M1523+4,0),1,2)/10*I1523)</f>
        <v/>
      </c>
      <c r="Y1523" s="248" t="str">
        <f aca="true">IF(I1523="","",xEURO(OFFSET(C1523,-M1523+1,0),J1523,OFFSET(C1523,-M1523+2,0),OFFSET(C1523,-M1523+2,0),OFFSET(C1523,-M1523+3,0)+AC1523,OFFSET(C1523,-M1523+4,0),1,3)/100*I1523*10000)</f>
        <v/>
      </c>
      <c r="Z1523" s="248" t="str">
        <f aca="true">IF(I1523="","",xEURO(OFFSET(C1523,-M1523+1,0),J1523,OFFSET(C1523,-M1523+2,0),OFFSET(C1523,-M1523+2,0),OFFSET(C1523,-M1523+3,0)+AC1523,OFFSET(C1523,-M1523+4,0),1,5)/365.25*I1523*10000)</f>
        <v/>
      </c>
      <c r="AB1523" s="249" t="str">
        <f aca="true">IF(D1523="","",xCalcSkew(OFFSET(C1523,-M1523,0),E1523-OFFSET(C1523,-M1523+1,0),b)/100)</f>
        <v/>
      </c>
      <c r="AC1523" s="249" t="str">
        <f aca="true">IF(I1523="","",xCalcSkew(OFFSET(C1523,-M1523,0),J1523-OFFSET(C1523,-M1523+1,0),b)/100)</f>
        <v/>
      </c>
      <c r="AE1523" s="0" t="n">
        <f aca="false">D1523*F1523*10000*-1</f>
        <v>-0</v>
      </c>
      <c r="AF1523" s="0" t="n">
        <f aca="false">I1523*K1523*10000*-1</f>
        <v>-0</v>
      </c>
      <c r="AG1523" s="0" t="n">
        <f aca="false">AE1523+AF1523</f>
        <v>-0</v>
      </c>
    </row>
    <row r="1524" customFormat="false" ht="12.75" hidden="false" customHeight="false" outlineLevel="0" collapsed="false">
      <c r="D1524" s="265"/>
      <c r="E1524" s="266"/>
      <c r="F1524" s="266"/>
      <c r="G1524" s="267"/>
      <c r="I1524" s="265"/>
      <c r="J1524" s="266"/>
      <c r="K1524" s="266"/>
      <c r="L1524" s="268"/>
      <c r="M1524" s="247" t="n">
        <f aca="false">M1523+1</f>
        <v>29</v>
      </c>
      <c r="N1524" s="175" t="str">
        <f aca="true">IF(D1524="","",xEURO(OFFSET(C1524,-M1524+1,0),E1524,OFFSET(C1524,-M1524+2,0),OFFSET(C1524,-M1524+2,0),OFFSET(C1524,-M1524+3,0)+AB1524,OFFSET(C1524,-M1524+4,0),0,1)*D1524)</f>
        <v/>
      </c>
      <c r="O1524" s="235" t="str">
        <f aca="true">IF(D1524="","",xEURO(OFFSET(C1524,-M1524+1,0),E1524,OFFSET(C1524,-M1524+2,0),OFFSET(C1524,-M1524+2,0),OFFSET(C1524,-M1524+3,0)+AB1524,OFFSET(C1524,-M1524+4,0),0,0))</f>
        <v/>
      </c>
      <c r="P1524" s="175" t="str">
        <f aca="false">IF(D1524="","",(O1524-F1524)*D1524*10)</f>
        <v/>
      </c>
      <c r="Q1524" s="175" t="str">
        <f aca="true">IF(D1524="","",xEURO(OFFSET(C1524,-M1524+1,0),E1524,OFFSET(C1524,-M1524+2,0),OFFSET(C1524,-M1524+2,0),OFFSET(C1524,-M1524+3,0)+AB1524,OFFSET(C1524,-M1524+4,0),0,2)/10*D1524)</f>
        <v/>
      </c>
      <c r="R1524" s="248" t="str">
        <f aca="true">IF(D1524="","",xEURO(OFFSET(C1524,-M1524+1,0),E1524,OFFSET(C1524,-M1524+2,0),OFFSET(C1524,-M1524+2,0),OFFSET(C1524,-M1524+3,0)+AB1524,OFFSET(C1524,-M1524+4,0),0,3)/100*D1524*10000)</f>
        <v/>
      </c>
      <c r="S1524" s="248" t="str">
        <f aca="true">IF(D1524="","",xEURO(OFFSET(C1524,-M1524+1,0),E1524,OFFSET(C1524,-M1524+2,0),OFFSET(C1524,-M1524+2,0),OFFSET(C1524,-M1524+3,0)+AB1524,OFFSET(C1524,-M1524+4,0),0,5)/365.25*D1524*10000)</f>
        <v/>
      </c>
      <c r="U1524" s="175" t="str">
        <f aca="true">IF(I1524="","",xEURO(OFFSET(C1524,-M1524+1,0),J1524,OFFSET(C1524,-M1524+2,0),OFFSET(C1524,-M1524+2,0),OFFSET(C1524,-M1524+3,0)+AC1524,OFFSET(C1524,-M1524+4,0),1,1)*I1524)</f>
        <v/>
      </c>
      <c r="V1524" s="235" t="str">
        <f aca="true">IF(I1524="","",xEURO(OFFSET(C1524,-M1524+1,0),J1524,OFFSET(C1524,-M1524+2,0),OFFSET(C1524,-M1524+2,0),OFFSET(C1524,-M1524+3,0)+AC1524,OFFSET(C1524,-M1524+4,0),1,0))</f>
        <v/>
      </c>
      <c r="W1524" s="175" t="str">
        <f aca="false">IF(I1524="","",(V1524-K1524)*I1524*10)</f>
        <v/>
      </c>
      <c r="X1524" s="175" t="str">
        <f aca="true">IF(I1524="","",xEURO(OFFSET(C1524,-M1524+1,0),J1524,OFFSET(C1524,-M1524+2,0),OFFSET(C1524,-M1524+2,0),OFFSET(C1524,-M1524+3,0)+AC1524,OFFSET(C1524,-M1524+4,0),1,2)/10*I1524)</f>
        <v/>
      </c>
      <c r="Y1524" s="248" t="str">
        <f aca="true">IF(I1524="","",xEURO(OFFSET(C1524,-M1524+1,0),J1524,OFFSET(C1524,-M1524+2,0),OFFSET(C1524,-M1524+2,0),OFFSET(C1524,-M1524+3,0)+AC1524,OFFSET(C1524,-M1524+4,0),1,3)/100*I1524*10000)</f>
        <v/>
      </c>
      <c r="Z1524" s="248" t="str">
        <f aca="true">IF(I1524="","",xEURO(OFFSET(C1524,-M1524+1,0),J1524,OFFSET(C1524,-M1524+2,0),OFFSET(C1524,-M1524+2,0),OFFSET(C1524,-M1524+3,0)+AC1524,OFFSET(C1524,-M1524+4,0),1,5)/365.25*I1524*10000)</f>
        <v/>
      </c>
      <c r="AB1524" s="249" t="str">
        <f aca="true">IF(D1524="","",xCalcSkew(OFFSET(C1524,-M1524,0),E1524-OFFSET(C1524,-M1524+1,0),b)/100)</f>
        <v/>
      </c>
      <c r="AC1524" s="249" t="str">
        <f aca="true">IF(I1524="","",xCalcSkew(OFFSET(C1524,-M1524,0),J1524-OFFSET(C1524,-M1524+1,0),b)/100)</f>
        <v/>
      </c>
      <c r="AE1524" s="0" t="n">
        <f aca="false">D1524*F1524*10000*-1</f>
        <v>-0</v>
      </c>
      <c r="AF1524" s="0" t="n">
        <f aca="false">I1524*K1524*10000*-1</f>
        <v>-0</v>
      </c>
      <c r="AG1524" s="0" t="n">
        <f aca="false">AE1524+AF1524</f>
        <v>-0</v>
      </c>
    </row>
    <row r="1525" customFormat="false" ht="12.75" hidden="false" customHeight="false" outlineLevel="0" collapsed="false">
      <c r="D1525" s="265"/>
      <c r="E1525" s="266"/>
      <c r="F1525" s="266"/>
      <c r="G1525" s="267"/>
      <c r="I1525" s="265"/>
      <c r="J1525" s="266"/>
      <c r="K1525" s="266"/>
      <c r="L1525" s="268"/>
      <c r="M1525" s="247" t="n">
        <f aca="false">M1524+1</f>
        <v>30</v>
      </c>
      <c r="N1525" s="175" t="str">
        <f aca="true">IF(D1525="","",xEURO(OFFSET(C1525,-M1525+1,0),E1525,OFFSET(C1525,-M1525+2,0),OFFSET(C1525,-M1525+2,0),OFFSET(C1525,-M1525+3,0)+AB1525,OFFSET(C1525,-M1525+4,0),0,1)*D1525)</f>
        <v/>
      </c>
      <c r="O1525" s="235" t="str">
        <f aca="true">IF(D1525="","",xEURO(OFFSET(C1525,-M1525+1,0),E1525,OFFSET(C1525,-M1525+2,0),OFFSET(C1525,-M1525+2,0),OFFSET(C1525,-M1525+3,0)+AB1525,OFFSET(C1525,-M1525+4,0),0,0))</f>
        <v/>
      </c>
      <c r="P1525" s="175" t="str">
        <f aca="false">IF(D1525="","",(O1525-F1525)*D1525*10)</f>
        <v/>
      </c>
      <c r="Q1525" s="175" t="str">
        <f aca="true">IF(D1525="","",xEURO(OFFSET(C1525,-M1525+1,0),E1525,OFFSET(C1525,-M1525+2,0),OFFSET(C1525,-M1525+2,0),OFFSET(C1525,-M1525+3,0)+AB1525,OFFSET(C1525,-M1525+4,0),0,2)/10*D1525)</f>
        <v/>
      </c>
      <c r="R1525" s="248" t="str">
        <f aca="true">IF(D1525="","",xEURO(OFFSET(C1525,-M1525+1,0),E1525,OFFSET(C1525,-M1525+2,0),OFFSET(C1525,-M1525+2,0),OFFSET(C1525,-M1525+3,0)+AB1525,OFFSET(C1525,-M1525+4,0),0,3)/100*D1525*10000)</f>
        <v/>
      </c>
      <c r="S1525" s="248" t="str">
        <f aca="true">IF(D1525="","",xEURO(OFFSET(C1525,-M1525+1,0),E1525,OFFSET(C1525,-M1525+2,0),OFFSET(C1525,-M1525+2,0),OFFSET(C1525,-M1525+3,0)+AB1525,OFFSET(C1525,-M1525+4,0),0,5)/365.25*D1525*10000)</f>
        <v/>
      </c>
      <c r="U1525" s="175" t="str">
        <f aca="true">IF(I1525="","",xEURO(OFFSET(C1525,-M1525+1,0),J1525,OFFSET(C1525,-M1525+2,0),OFFSET(C1525,-M1525+2,0),OFFSET(C1525,-M1525+3,0)+AC1525,OFFSET(C1525,-M1525+4,0),1,1)*I1525)</f>
        <v/>
      </c>
      <c r="V1525" s="235" t="str">
        <f aca="true">IF(I1525="","",xEURO(OFFSET(C1525,-M1525+1,0),J1525,OFFSET(C1525,-M1525+2,0),OFFSET(C1525,-M1525+2,0),OFFSET(C1525,-M1525+3,0)+AC1525,OFFSET(C1525,-M1525+4,0),1,0))</f>
        <v/>
      </c>
      <c r="W1525" s="175" t="str">
        <f aca="false">IF(I1525="","",(V1525-K1525)*I1525*10)</f>
        <v/>
      </c>
      <c r="X1525" s="175" t="str">
        <f aca="true">IF(I1525="","",xEURO(OFFSET(C1525,-M1525+1,0),J1525,OFFSET(C1525,-M1525+2,0),OFFSET(C1525,-M1525+2,0),OFFSET(C1525,-M1525+3,0)+AC1525,OFFSET(C1525,-M1525+4,0),1,2)/10*I1525)</f>
        <v/>
      </c>
      <c r="Y1525" s="248" t="str">
        <f aca="true">IF(I1525="","",xEURO(OFFSET(C1525,-M1525+1,0),J1525,OFFSET(C1525,-M1525+2,0),OFFSET(C1525,-M1525+2,0),OFFSET(C1525,-M1525+3,0)+AC1525,OFFSET(C1525,-M1525+4,0),1,3)/100*I1525*10000)</f>
        <v/>
      </c>
      <c r="Z1525" s="248" t="str">
        <f aca="true">IF(I1525="","",xEURO(OFFSET(C1525,-M1525+1,0),J1525,OFFSET(C1525,-M1525+2,0),OFFSET(C1525,-M1525+2,0),OFFSET(C1525,-M1525+3,0)+AC1525,OFFSET(C1525,-M1525+4,0),1,5)/365.25*I1525*10000)</f>
        <v/>
      </c>
      <c r="AB1525" s="249" t="str">
        <f aca="true">IF(D1525="","",xCalcSkew(OFFSET(C1525,-M1525,0),E1525-OFFSET(C1525,-M1525+1,0),b)/100)</f>
        <v/>
      </c>
      <c r="AC1525" s="249" t="str">
        <f aca="true">IF(I1525="","",xCalcSkew(OFFSET(C1525,-M1525,0),J1525-OFFSET(C1525,-M1525+1,0),b)/100)</f>
        <v/>
      </c>
      <c r="AE1525" s="0" t="n">
        <f aca="false">D1525*F1525*10000*-1</f>
        <v>-0</v>
      </c>
      <c r="AF1525" s="0" t="n">
        <f aca="false">I1525*K1525*10000*-1</f>
        <v>-0</v>
      </c>
      <c r="AG1525" s="0" t="n">
        <f aca="false">AE1525+AF1525</f>
        <v>-0</v>
      </c>
    </row>
    <row r="1526" customFormat="false" ht="12.75" hidden="false" customHeight="false" outlineLevel="0" collapsed="false">
      <c r="D1526" s="265"/>
      <c r="E1526" s="266"/>
      <c r="F1526" s="266"/>
      <c r="G1526" s="267"/>
      <c r="I1526" s="265"/>
      <c r="J1526" s="266"/>
      <c r="K1526" s="266"/>
      <c r="L1526" s="268"/>
      <c r="M1526" s="247" t="n">
        <f aca="false">M1525+1</f>
        <v>31</v>
      </c>
      <c r="N1526" s="175" t="str">
        <f aca="true">IF(D1526="","",xEURO(OFFSET(C1526,-M1526+1,0),E1526,OFFSET(C1526,-M1526+2,0),OFFSET(C1526,-M1526+2,0),OFFSET(C1526,-M1526+3,0)+AB1526,OFFSET(C1526,-M1526+4,0),0,1)*D1526)</f>
        <v/>
      </c>
      <c r="O1526" s="235" t="str">
        <f aca="true">IF(D1526="","",xEURO(OFFSET(C1526,-M1526+1,0),E1526,OFFSET(C1526,-M1526+2,0),OFFSET(C1526,-M1526+2,0),OFFSET(C1526,-M1526+3,0)+AB1526,OFFSET(C1526,-M1526+4,0),0,0))</f>
        <v/>
      </c>
      <c r="P1526" s="175" t="str">
        <f aca="false">IF(D1526="","",(O1526-F1526)*D1526*10)</f>
        <v/>
      </c>
      <c r="Q1526" s="175" t="str">
        <f aca="true">IF(D1526="","",xEURO(OFFSET(C1526,-M1526+1,0),E1526,OFFSET(C1526,-M1526+2,0),OFFSET(C1526,-M1526+2,0),OFFSET(C1526,-M1526+3,0)+AB1526,OFFSET(C1526,-M1526+4,0),0,2)/10*D1526)</f>
        <v/>
      </c>
      <c r="R1526" s="248" t="str">
        <f aca="true">IF(D1526="","",xEURO(OFFSET(C1526,-M1526+1,0),E1526,OFFSET(C1526,-M1526+2,0),OFFSET(C1526,-M1526+2,0),OFFSET(C1526,-M1526+3,0)+AB1526,OFFSET(C1526,-M1526+4,0),0,3)/100*D1526*10000)</f>
        <v/>
      </c>
      <c r="S1526" s="248" t="str">
        <f aca="true">IF(D1526="","",xEURO(OFFSET(C1526,-M1526+1,0),E1526,OFFSET(C1526,-M1526+2,0),OFFSET(C1526,-M1526+2,0),OFFSET(C1526,-M1526+3,0)+AB1526,OFFSET(C1526,-M1526+4,0),0,5)/365.25*D1526*10000)</f>
        <v/>
      </c>
      <c r="U1526" s="175" t="str">
        <f aca="true">IF(I1526="","",xEURO(OFFSET(C1526,-M1526+1,0),J1526,OFFSET(C1526,-M1526+2,0),OFFSET(C1526,-M1526+2,0),OFFSET(C1526,-M1526+3,0)+AC1526,OFFSET(C1526,-M1526+4,0),1,1)*I1526)</f>
        <v/>
      </c>
      <c r="V1526" s="235" t="str">
        <f aca="true">IF(I1526="","",xEURO(OFFSET(C1526,-M1526+1,0),J1526,OFFSET(C1526,-M1526+2,0),OFFSET(C1526,-M1526+2,0),OFFSET(C1526,-M1526+3,0)+AC1526,OFFSET(C1526,-M1526+4,0),1,0))</f>
        <v/>
      </c>
      <c r="W1526" s="175" t="str">
        <f aca="false">IF(I1526="","",(V1526-K1526)*I1526*10)</f>
        <v/>
      </c>
      <c r="X1526" s="175" t="str">
        <f aca="true">IF(I1526="","",xEURO(OFFSET(C1526,-M1526+1,0),J1526,OFFSET(C1526,-M1526+2,0),OFFSET(C1526,-M1526+2,0),OFFSET(C1526,-M1526+3,0)+AC1526,OFFSET(C1526,-M1526+4,0),1,2)/10*I1526)</f>
        <v/>
      </c>
      <c r="Y1526" s="248" t="str">
        <f aca="true">IF(I1526="","",xEURO(OFFSET(C1526,-M1526+1,0),J1526,OFFSET(C1526,-M1526+2,0),OFFSET(C1526,-M1526+2,0),OFFSET(C1526,-M1526+3,0)+AC1526,OFFSET(C1526,-M1526+4,0),1,3)/100*I1526*10000)</f>
        <v/>
      </c>
      <c r="Z1526" s="248" t="str">
        <f aca="true">IF(I1526="","",xEURO(OFFSET(C1526,-M1526+1,0),J1526,OFFSET(C1526,-M1526+2,0),OFFSET(C1526,-M1526+2,0),OFFSET(C1526,-M1526+3,0)+AC1526,OFFSET(C1526,-M1526+4,0),1,5)/365.25*I1526*10000)</f>
        <v/>
      </c>
      <c r="AB1526" s="249" t="str">
        <f aca="true">IF(D1526="","",xCalcSkew(OFFSET(C1526,-M1526,0),E1526-OFFSET(C1526,-M1526+1,0),b)/100)</f>
        <v/>
      </c>
      <c r="AC1526" s="249" t="str">
        <f aca="true">IF(I1526="","",xCalcSkew(OFFSET(C1526,-M1526,0),J1526-OFFSET(C1526,-M1526+1,0),b)/100)</f>
        <v/>
      </c>
      <c r="AE1526" s="0" t="n">
        <f aca="false">D1526*F1526*10000*-1</f>
        <v>-0</v>
      </c>
      <c r="AF1526" s="0" t="n">
        <f aca="false">I1526*K1526*10000*-1</f>
        <v>-0</v>
      </c>
      <c r="AG1526" s="0" t="n">
        <f aca="false">AE1526+AF1526</f>
        <v>-0</v>
      </c>
    </row>
    <row r="1527" customFormat="false" ht="12.75" hidden="false" customHeight="false" outlineLevel="0" collapsed="false">
      <c r="D1527" s="265"/>
      <c r="E1527" s="266"/>
      <c r="F1527" s="266"/>
      <c r="G1527" s="267"/>
      <c r="I1527" s="265"/>
      <c r="J1527" s="266"/>
      <c r="K1527" s="266"/>
      <c r="L1527" s="268"/>
      <c r="M1527" s="247" t="n">
        <f aca="false">M1526+1</f>
        <v>32</v>
      </c>
      <c r="N1527" s="175" t="str">
        <f aca="true">IF(D1527="","",xEURO(OFFSET(C1527,-M1527+1,0),E1527,OFFSET(C1527,-M1527+2,0),OFFSET(C1527,-M1527+2,0),OFFSET(C1527,-M1527+3,0)+AB1527,OFFSET(C1527,-M1527+4,0),0,1)*D1527)</f>
        <v/>
      </c>
      <c r="O1527" s="235" t="str">
        <f aca="true">IF(D1527="","",xEURO(OFFSET(C1527,-M1527+1,0),E1527,OFFSET(C1527,-M1527+2,0),OFFSET(C1527,-M1527+2,0),OFFSET(C1527,-M1527+3,0)+AB1527,OFFSET(C1527,-M1527+4,0),0,0))</f>
        <v/>
      </c>
      <c r="P1527" s="175" t="str">
        <f aca="false">IF(D1527="","",(O1527-F1527)*D1527*10)</f>
        <v/>
      </c>
      <c r="Q1527" s="175" t="str">
        <f aca="true">IF(D1527="","",xEURO(OFFSET(C1527,-M1527+1,0),E1527,OFFSET(C1527,-M1527+2,0),OFFSET(C1527,-M1527+2,0),OFFSET(C1527,-M1527+3,0)+AB1527,OFFSET(C1527,-M1527+4,0),0,2)/10*D1527)</f>
        <v/>
      </c>
      <c r="R1527" s="248" t="str">
        <f aca="true">IF(D1527="","",xEURO(OFFSET(C1527,-M1527+1,0),E1527,OFFSET(C1527,-M1527+2,0),OFFSET(C1527,-M1527+2,0),OFFSET(C1527,-M1527+3,0)+AB1527,OFFSET(C1527,-M1527+4,0),0,3)/100*D1527*10000)</f>
        <v/>
      </c>
      <c r="S1527" s="248" t="str">
        <f aca="true">IF(D1527="","",xEURO(OFFSET(C1527,-M1527+1,0),E1527,OFFSET(C1527,-M1527+2,0),OFFSET(C1527,-M1527+2,0),OFFSET(C1527,-M1527+3,0)+AB1527,OFFSET(C1527,-M1527+4,0),0,5)/365.25*D1527*10000)</f>
        <v/>
      </c>
      <c r="U1527" s="175" t="str">
        <f aca="true">IF(I1527="","",xEURO(OFFSET(C1527,-M1527+1,0),J1527,OFFSET(C1527,-M1527+2,0),OFFSET(C1527,-M1527+2,0),OFFSET(C1527,-M1527+3,0)+AC1527,OFFSET(C1527,-M1527+4,0),1,1)*I1527)</f>
        <v/>
      </c>
      <c r="V1527" s="235" t="str">
        <f aca="true">IF(I1527="","",xEURO(OFFSET(C1527,-M1527+1,0),J1527,OFFSET(C1527,-M1527+2,0),OFFSET(C1527,-M1527+2,0),OFFSET(C1527,-M1527+3,0)+AC1527,OFFSET(C1527,-M1527+4,0),1,0))</f>
        <v/>
      </c>
      <c r="W1527" s="175" t="str">
        <f aca="false">IF(I1527="","",(V1527-K1527)*I1527*10)</f>
        <v/>
      </c>
      <c r="X1527" s="175" t="str">
        <f aca="true">IF(I1527="","",xEURO(OFFSET(C1527,-M1527+1,0),J1527,OFFSET(C1527,-M1527+2,0),OFFSET(C1527,-M1527+2,0),OFFSET(C1527,-M1527+3,0)+AC1527,OFFSET(C1527,-M1527+4,0),1,2)/10*I1527)</f>
        <v/>
      </c>
      <c r="Y1527" s="248" t="str">
        <f aca="true">IF(I1527="","",xEURO(OFFSET(C1527,-M1527+1,0),J1527,OFFSET(C1527,-M1527+2,0),OFFSET(C1527,-M1527+2,0),OFFSET(C1527,-M1527+3,0)+AC1527,OFFSET(C1527,-M1527+4,0),1,3)/100*I1527*10000)</f>
        <v/>
      </c>
      <c r="Z1527" s="248" t="str">
        <f aca="true">IF(I1527="","",xEURO(OFFSET(C1527,-M1527+1,0),J1527,OFFSET(C1527,-M1527+2,0),OFFSET(C1527,-M1527+2,0),OFFSET(C1527,-M1527+3,0)+AC1527,OFFSET(C1527,-M1527+4,0),1,5)/365.25*I1527*10000)</f>
        <v/>
      </c>
      <c r="AB1527" s="249" t="str">
        <f aca="true">IF(D1527="","",xCalcSkew(OFFSET(C1527,-M1527,0),E1527-OFFSET(C1527,-M1527+1,0),b)/100)</f>
        <v/>
      </c>
      <c r="AC1527" s="249" t="str">
        <f aca="true">IF(I1527="","",xCalcSkew(OFFSET(C1527,-M1527,0),J1527-OFFSET(C1527,-M1527+1,0),b)/100)</f>
        <v/>
      </c>
      <c r="AE1527" s="0" t="n">
        <f aca="false">D1527*F1527*10000*-1</f>
        <v>-0</v>
      </c>
      <c r="AF1527" s="0" t="n">
        <f aca="false">I1527*K1527*10000*-1</f>
        <v>-0</v>
      </c>
      <c r="AG1527" s="0" t="n">
        <f aca="false">AE1527+AF1527</f>
        <v>-0</v>
      </c>
    </row>
    <row r="1528" customFormat="false" ht="12.75" hidden="false" customHeight="false" outlineLevel="0" collapsed="false">
      <c r="D1528" s="265"/>
      <c r="E1528" s="266"/>
      <c r="F1528" s="266"/>
      <c r="G1528" s="267"/>
      <c r="I1528" s="265"/>
      <c r="J1528" s="266"/>
      <c r="K1528" s="266"/>
      <c r="L1528" s="268"/>
      <c r="M1528" s="247" t="n">
        <f aca="false">M1527+1</f>
        <v>33</v>
      </c>
      <c r="N1528" s="175" t="str">
        <f aca="true">IF(D1528="","",xEURO(OFFSET(C1528,-M1528+1,0),E1528,OFFSET(C1528,-M1528+2,0),OFFSET(C1528,-M1528+2,0),OFFSET(C1528,-M1528+3,0)+AB1528,OFFSET(C1528,-M1528+4,0),0,1)*D1528)</f>
        <v/>
      </c>
      <c r="O1528" s="235" t="str">
        <f aca="true">IF(D1528="","",xEURO(OFFSET(C1528,-M1528+1,0),E1528,OFFSET(C1528,-M1528+2,0),OFFSET(C1528,-M1528+2,0),OFFSET(C1528,-M1528+3,0)+AB1528,OFFSET(C1528,-M1528+4,0),0,0))</f>
        <v/>
      </c>
      <c r="P1528" s="175" t="str">
        <f aca="false">IF(D1528="","",(O1528-F1528)*D1528*10)</f>
        <v/>
      </c>
      <c r="Q1528" s="175" t="str">
        <f aca="true">IF(D1528="","",xEURO(OFFSET(C1528,-M1528+1,0),E1528,OFFSET(C1528,-M1528+2,0),OFFSET(C1528,-M1528+2,0),OFFSET(C1528,-M1528+3,0)+AB1528,OFFSET(C1528,-M1528+4,0),0,2)/10*D1528)</f>
        <v/>
      </c>
      <c r="R1528" s="248" t="str">
        <f aca="true">IF(D1528="","",xEURO(OFFSET(C1528,-M1528+1,0),E1528,OFFSET(C1528,-M1528+2,0),OFFSET(C1528,-M1528+2,0),OFFSET(C1528,-M1528+3,0)+AB1528,OFFSET(C1528,-M1528+4,0),0,3)/100*D1528*10000)</f>
        <v/>
      </c>
      <c r="S1528" s="248" t="str">
        <f aca="true">IF(D1528="","",xEURO(OFFSET(C1528,-M1528+1,0),E1528,OFFSET(C1528,-M1528+2,0),OFFSET(C1528,-M1528+2,0),OFFSET(C1528,-M1528+3,0)+AB1528,OFFSET(C1528,-M1528+4,0),0,5)/365.25*D1528*10000)</f>
        <v/>
      </c>
      <c r="U1528" s="175" t="str">
        <f aca="true">IF(I1528="","",xEURO(OFFSET(C1528,-M1528+1,0),J1528,OFFSET(C1528,-M1528+2,0),OFFSET(C1528,-M1528+2,0),OFFSET(C1528,-M1528+3,0)+AC1528,OFFSET(C1528,-M1528+4,0),1,1)*I1528)</f>
        <v/>
      </c>
      <c r="V1528" s="235" t="str">
        <f aca="true">IF(I1528="","",xEURO(OFFSET(C1528,-M1528+1,0),J1528,OFFSET(C1528,-M1528+2,0),OFFSET(C1528,-M1528+2,0),OFFSET(C1528,-M1528+3,0)+AC1528,OFFSET(C1528,-M1528+4,0),1,0))</f>
        <v/>
      </c>
      <c r="W1528" s="175" t="str">
        <f aca="false">IF(I1528="","",(V1528-K1528)*I1528*10)</f>
        <v/>
      </c>
      <c r="X1528" s="175" t="str">
        <f aca="true">IF(I1528="","",xEURO(OFFSET(C1528,-M1528+1,0),J1528,OFFSET(C1528,-M1528+2,0),OFFSET(C1528,-M1528+2,0),OFFSET(C1528,-M1528+3,0)+AC1528,OFFSET(C1528,-M1528+4,0),1,2)/10*I1528)</f>
        <v/>
      </c>
      <c r="Y1528" s="248" t="str">
        <f aca="true">IF(I1528="","",xEURO(OFFSET(C1528,-M1528+1,0),J1528,OFFSET(C1528,-M1528+2,0),OFFSET(C1528,-M1528+2,0),OFFSET(C1528,-M1528+3,0)+AC1528,OFFSET(C1528,-M1528+4,0),1,3)/100*I1528*10000)</f>
        <v/>
      </c>
      <c r="Z1528" s="248" t="str">
        <f aca="true">IF(I1528="","",xEURO(OFFSET(C1528,-M1528+1,0),J1528,OFFSET(C1528,-M1528+2,0),OFFSET(C1528,-M1528+2,0),OFFSET(C1528,-M1528+3,0)+AC1528,OFFSET(C1528,-M1528+4,0),1,5)/365.25*I1528*10000)</f>
        <v/>
      </c>
      <c r="AB1528" s="249" t="str">
        <f aca="true">IF(D1528="","",xCalcSkew(OFFSET(C1528,-M1528,0),E1528-OFFSET(C1528,-M1528+1,0),b)/100)</f>
        <v/>
      </c>
      <c r="AC1528" s="249" t="str">
        <f aca="true">IF(I1528="","",xCalcSkew(OFFSET(C1528,-M1528,0),J1528-OFFSET(C1528,-M1528+1,0),b)/100)</f>
        <v/>
      </c>
      <c r="AE1528" s="0" t="n">
        <f aca="false">D1528*F1528*10000*-1</f>
        <v>-0</v>
      </c>
      <c r="AF1528" s="0" t="n">
        <f aca="false">I1528*K1528*10000*-1</f>
        <v>-0</v>
      </c>
      <c r="AG1528" s="0" t="n">
        <f aca="false">AE1528+AF1528</f>
        <v>-0</v>
      </c>
    </row>
    <row r="1529" customFormat="false" ht="12.75" hidden="false" customHeight="false" outlineLevel="0" collapsed="false">
      <c r="D1529" s="265"/>
      <c r="E1529" s="266"/>
      <c r="F1529" s="266"/>
      <c r="G1529" s="267"/>
      <c r="I1529" s="265"/>
      <c r="J1529" s="266"/>
      <c r="K1529" s="266"/>
      <c r="L1529" s="268"/>
      <c r="M1529" s="247" t="n">
        <f aca="false">M1528+1</f>
        <v>34</v>
      </c>
      <c r="N1529" s="175" t="str">
        <f aca="true">IF(D1529="","",xEURO(OFFSET(C1529,-M1529+1,0),E1529,OFFSET(C1529,-M1529+2,0),OFFSET(C1529,-M1529+2,0),OFFSET(C1529,-M1529+3,0)+AB1529,OFFSET(C1529,-M1529+4,0),0,1)*D1529)</f>
        <v/>
      </c>
      <c r="O1529" s="235" t="str">
        <f aca="true">IF(D1529="","",xEURO(OFFSET(C1529,-M1529+1,0),E1529,OFFSET(C1529,-M1529+2,0),OFFSET(C1529,-M1529+2,0),OFFSET(C1529,-M1529+3,0)+AB1529,OFFSET(C1529,-M1529+4,0),0,0))</f>
        <v/>
      </c>
      <c r="P1529" s="175" t="str">
        <f aca="false">IF(D1529="","",(O1529-F1529)*D1529*10)</f>
        <v/>
      </c>
      <c r="Q1529" s="175" t="str">
        <f aca="true">IF(D1529="","",xEURO(OFFSET(C1529,-M1529+1,0),E1529,OFFSET(C1529,-M1529+2,0),OFFSET(C1529,-M1529+2,0),OFFSET(C1529,-M1529+3,0)+AB1529,OFFSET(C1529,-M1529+4,0),0,2)/10*D1529)</f>
        <v/>
      </c>
      <c r="R1529" s="248" t="str">
        <f aca="true">IF(D1529="","",xEURO(OFFSET(C1529,-M1529+1,0),E1529,OFFSET(C1529,-M1529+2,0),OFFSET(C1529,-M1529+2,0),OFFSET(C1529,-M1529+3,0)+AB1529,OFFSET(C1529,-M1529+4,0),0,3)/100*D1529*10000)</f>
        <v/>
      </c>
      <c r="S1529" s="248" t="str">
        <f aca="true">IF(D1529="","",xEURO(OFFSET(C1529,-M1529+1,0),E1529,OFFSET(C1529,-M1529+2,0),OFFSET(C1529,-M1529+2,0),OFFSET(C1529,-M1529+3,0)+AB1529,OFFSET(C1529,-M1529+4,0),0,5)/365.25*D1529*10000)</f>
        <v/>
      </c>
      <c r="U1529" s="175" t="str">
        <f aca="true">IF(I1529="","",xEURO(OFFSET(C1529,-M1529+1,0),J1529,OFFSET(C1529,-M1529+2,0),OFFSET(C1529,-M1529+2,0),OFFSET(C1529,-M1529+3,0)+AC1529,OFFSET(C1529,-M1529+4,0),1,1)*I1529)</f>
        <v/>
      </c>
      <c r="V1529" s="235" t="str">
        <f aca="true">IF(I1529="","",xEURO(OFFSET(C1529,-M1529+1,0),J1529,OFFSET(C1529,-M1529+2,0),OFFSET(C1529,-M1529+2,0),OFFSET(C1529,-M1529+3,0)+AC1529,OFFSET(C1529,-M1529+4,0),1,0))</f>
        <v/>
      </c>
      <c r="W1529" s="175" t="str">
        <f aca="false">IF(I1529="","",(V1529-K1529)*I1529*10)</f>
        <v/>
      </c>
      <c r="X1529" s="175" t="str">
        <f aca="true">IF(I1529="","",xEURO(OFFSET(C1529,-M1529+1,0),J1529,OFFSET(C1529,-M1529+2,0),OFFSET(C1529,-M1529+2,0),OFFSET(C1529,-M1529+3,0)+AC1529,OFFSET(C1529,-M1529+4,0),1,2)/10*I1529)</f>
        <v/>
      </c>
      <c r="Y1529" s="248" t="str">
        <f aca="true">IF(I1529="","",xEURO(OFFSET(C1529,-M1529+1,0),J1529,OFFSET(C1529,-M1529+2,0),OFFSET(C1529,-M1529+2,0),OFFSET(C1529,-M1529+3,0)+AC1529,OFFSET(C1529,-M1529+4,0),1,3)/100*I1529*10000)</f>
        <v/>
      </c>
      <c r="Z1529" s="248" t="str">
        <f aca="true">IF(I1529="","",xEURO(OFFSET(C1529,-M1529+1,0),J1529,OFFSET(C1529,-M1529+2,0),OFFSET(C1529,-M1529+2,0),OFFSET(C1529,-M1529+3,0)+AC1529,OFFSET(C1529,-M1529+4,0),1,5)/365.25*I1529*10000)</f>
        <v/>
      </c>
      <c r="AB1529" s="249" t="str">
        <f aca="true">IF(D1529="","",xCalcSkew(OFFSET(C1529,-M1529,0),E1529-OFFSET(C1529,-M1529+1,0),b)/100)</f>
        <v/>
      </c>
      <c r="AC1529" s="249" t="str">
        <f aca="true">IF(I1529="","",xCalcSkew(OFFSET(C1529,-M1529,0),J1529-OFFSET(C1529,-M1529+1,0),b)/100)</f>
        <v/>
      </c>
      <c r="AE1529" s="0" t="n">
        <f aca="false">D1529*F1529*10000*-1</f>
        <v>-0</v>
      </c>
      <c r="AF1529" s="0" t="n">
        <f aca="false">I1529*K1529*10000*-1</f>
        <v>-0</v>
      </c>
      <c r="AG1529" s="0" t="n">
        <f aca="false">AE1529+AF1529</f>
        <v>-0</v>
      </c>
    </row>
    <row r="1530" customFormat="false" ht="12.75" hidden="false" customHeight="false" outlineLevel="0" collapsed="false">
      <c r="D1530" s="265"/>
      <c r="E1530" s="266"/>
      <c r="F1530" s="266"/>
      <c r="G1530" s="267"/>
      <c r="I1530" s="265"/>
      <c r="J1530" s="266"/>
      <c r="K1530" s="266"/>
      <c r="L1530" s="268"/>
      <c r="M1530" s="247" t="n">
        <f aca="false">M1529+1</f>
        <v>35</v>
      </c>
      <c r="N1530" s="175" t="str">
        <f aca="true">IF(D1530="","",xEURO(OFFSET(C1530,-M1530+1,0),E1530,OFFSET(C1530,-M1530+2,0),OFFSET(C1530,-M1530+2,0),OFFSET(C1530,-M1530+3,0)+AB1530,OFFSET(C1530,-M1530+4,0),0,1)*D1530)</f>
        <v/>
      </c>
      <c r="O1530" s="235" t="str">
        <f aca="true">IF(D1530="","",xEURO(OFFSET(C1530,-M1530+1,0),E1530,OFFSET(C1530,-M1530+2,0),OFFSET(C1530,-M1530+2,0),OFFSET(C1530,-M1530+3,0)+AB1530,OFFSET(C1530,-M1530+4,0),0,0))</f>
        <v/>
      </c>
      <c r="P1530" s="175" t="str">
        <f aca="false">IF(D1530="","",(O1530-F1530)*D1530*10)</f>
        <v/>
      </c>
      <c r="Q1530" s="175" t="str">
        <f aca="true">IF(D1530="","",xEURO(OFFSET(C1530,-M1530+1,0),E1530,OFFSET(C1530,-M1530+2,0),OFFSET(C1530,-M1530+2,0),OFFSET(C1530,-M1530+3,0)+AB1530,OFFSET(C1530,-M1530+4,0),0,2)/10*D1530)</f>
        <v/>
      </c>
      <c r="R1530" s="248" t="str">
        <f aca="true">IF(D1530="","",xEURO(OFFSET(C1530,-M1530+1,0),E1530,OFFSET(C1530,-M1530+2,0),OFFSET(C1530,-M1530+2,0),OFFSET(C1530,-M1530+3,0)+AB1530,OFFSET(C1530,-M1530+4,0),0,3)/100*D1530*10000)</f>
        <v/>
      </c>
      <c r="S1530" s="248" t="str">
        <f aca="true">IF(D1530="","",xEURO(OFFSET(C1530,-M1530+1,0),E1530,OFFSET(C1530,-M1530+2,0),OFFSET(C1530,-M1530+2,0),OFFSET(C1530,-M1530+3,0)+AB1530,OFFSET(C1530,-M1530+4,0),0,5)/365.25*D1530*10000)</f>
        <v/>
      </c>
      <c r="U1530" s="175" t="str">
        <f aca="true">IF(I1530="","",xEURO(OFFSET(C1530,-M1530+1,0),J1530,OFFSET(C1530,-M1530+2,0),OFFSET(C1530,-M1530+2,0),OFFSET(C1530,-M1530+3,0)+AC1530,OFFSET(C1530,-M1530+4,0),1,1)*I1530)</f>
        <v/>
      </c>
      <c r="V1530" s="235" t="str">
        <f aca="true">IF(I1530="","",xEURO(OFFSET(C1530,-M1530+1,0),J1530,OFFSET(C1530,-M1530+2,0),OFFSET(C1530,-M1530+2,0),OFFSET(C1530,-M1530+3,0)+AC1530,OFFSET(C1530,-M1530+4,0),1,0))</f>
        <v/>
      </c>
      <c r="W1530" s="175" t="str">
        <f aca="false">IF(I1530="","",(V1530-K1530)*I1530*10)</f>
        <v/>
      </c>
      <c r="X1530" s="175" t="str">
        <f aca="true">IF(I1530="","",xEURO(OFFSET(C1530,-M1530+1,0),J1530,OFFSET(C1530,-M1530+2,0),OFFSET(C1530,-M1530+2,0),OFFSET(C1530,-M1530+3,0)+AC1530,OFFSET(C1530,-M1530+4,0),1,2)/10*I1530)</f>
        <v/>
      </c>
      <c r="Y1530" s="248" t="str">
        <f aca="true">IF(I1530="","",xEURO(OFFSET(C1530,-M1530+1,0),J1530,OFFSET(C1530,-M1530+2,0),OFFSET(C1530,-M1530+2,0),OFFSET(C1530,-M1530+3,0)+AC1530,OFFSET(C1530,-M1530+4,0),1,3)/100*I1530*10000)</f>
        <v/>
      </c>
      <c r="Z1530" s="248" t="str">
        <f aca="true">IF(I1530="","",xEURO(OFFSET(C1530,-M1530+1,0),J1530,OFFSET(C1530,-M1530+2,0),OFFSET(C1530,-M1530+2,0),OFFSET(C1530,-M1530+3,0)+AC1530,OFFSET(C1530,-M1530+4,0),1,5)/365.25*I1530*10000)</f>
        <v/>
      </c>
      <c r="AB1530" s="249" t="str">
        <f aca="true">IF(D1530="","",xCalcSkew(OFFSET(C1530,-M1530,0),E1530-OFFSET(C1530,-M1530+1,0),b)/100)</f>
        <v/>
      </c>
      <c r="AC1530" s="249" t="str">
        <f aca="true">IF(I1530="","",xCalcSkew(OFFSET(C1530,-M1530,0),J1530-OFFSET(C1530,-M1530+1,0),b)/100)</f>
        <v/>
      </c>
      <c r="AE1530" s="0" t="n">
        <f aca="false">D1530*F1530*10000*-1</f>
        <v>-0</v>
      </c>
      <c r="AF1530" s="0" t="n">
        <f aca="false">I1530*K1530*10000*-1</f>
        <v>-0</v>
      </c>
      <c r="AG1530" s="0" t="n">
        <f aca="false">AE1530+AF1530</f>
        <v>-0</v>
      </c>
    </row>
    <row r="1531" customFormat="false" ht="12.75" hidden="false" customHeight="false" outlineLevel="0" collapsed="false">
      <c r="D1531" s="274" t="n">
        <f aca="true">SUM(INDIRECT(CONCATENATE(ADDRESS(ROW(D1495),COLUMN(D1495)),":",ADDRESS(ROW()-1,COLUMN()))))</f>
        <v>0</v>
      </c>
      <c r="I1531" s="274" t="n">
        <f aca="true">SUM(INDIRECT(CONCATENATE(ADDRESS(ROW(I1495),COLUMN(I1495)),":",ADDRESS(ROW()-1,COLUMN()))))</f>
        <v>0</v>
      </c>
      <c r="J1531" s="170"/>
      <c r="K1531" s="170"/>
      <c r="L1531" s="170"/>
      <c r="N1531" s="274" t="n">
        <f aca="true">SUM(INDIRECT(CONCATENATE(ADDRESS(ROW(N1495),COLUMN(N1495)),":",ADDRESS(ROW()-1,COLUMN()))))</f>
        <v>0</v>
      </c>
      <c r="O1531" s="274" t="n">
        <f aca="true">SUM(INDIRECT(CONCATENATE(ADDRESS(ROW(O1495),COLUMN(O1495)),":",ADDRESS(ROW()-1,COLUMN()))))</f>
        <v>0</v>
      </c>
      <c r="P1531" s="274" t="n">
        <f aca="true">SUM(INDIRECT(CONCATENATE(ADDRESS(ROW(P1495),COLUMN(P1495)),":",ADDRESS(ROW()-1,COLUMN()))))</f>
        <v>0</v>
      </c>
      <c r="Q1531" s="274" t="n">
        <f aca="true">SUM(INDIRECT(CONCATENATE(ADDRESS(ROW(Q1495),COLUMN(Q1495)),":",ADDRESS(ROW()-1,COLUMN()))))</f>
        <v>0</v>
      </c>
      <c r="R1531" s="274" t="n">
        <f aca="true">SUM(INDIRECT(CONCATENATE(ADDRESS(ROW(R1495),COLUMN(R1495)),":",ADDRESS(ROW()-1,COLUMN()))))</f>
        <v>0</v>
      </c>
      <c r="S1531" s="274" t="n">
        <f aca="true">SUM(INDIRECT(CONCATENATE(ADDRESS(ROW(S1495),COLUMN(S1495)),":",ADDRESS(ROW()-1,COLUMN()))))</f>
        <v>0</v>
      </c>
      <c r="T1531" s="175"/>
      <c r="U1531" s="274" t="n">
        <f aca="true">SUM(INDIRECT(CONCATENATE(ADDRESS(ROW(U1495),COLUMN(U1495)),":",ADDRESS(ROW()-1,COLUMN()))))</f>
        <v>0</v>
      </c>
      <c r="V1531" s="274" t="n">
        <f aca="true">SUM(INDIRECT(CONCATENATE(ADDRESS(ROW(V1495),COLUMN(V1495)),":",ADDRESS(ROW()-1,COLUMN()))))</f>
        <v>0</v>
      </c>
      <c r="W1531" s="274" t="n">
        <f aca="true">SUM(INDIRECT(CONCATENATE(ADDRESS(ROW(W1495),COLUMN(W1495)),":",ADDRESS(ROW()-1,COLUMN()))))</f>
        <v>0</v>
      </c>
      <c r="X1531" s="274" t="n">
        <f aca="true">SUM(INDIRECT(CONCATENATE(ADDRESS(ROW(X1495),COLUMN(X1495)),":",ADDRESS(ROW()-1,COLUMN()))))</f>
        <v>0</v>
      </c>
      <c r="Y1531" s="274" t="n">
        <f aca="true">SUM(INDIRECT(CONCATENATE(ADDRESS(ROW(Y1495),COLUMN(Y1495)),":",ADDRESS(ROW()-1,COLUMN()))))</f>
        <v>0</v>
      </c>
      <c r="Z1531" s="274" t="n">
        <f aca="true">SUM(INDIRECT(CONCATENATE(ADDRESS(ROW(Z1495),COLUMN(Z1495)),":",ADDRESS(ROW()-1,COLUMN()))))</f>
        <v>0</v>
      </c>
      <c r="AE1531" s="0" t="n">
        <f aca="false">D1531*F1531*10000*-1</f>
        <v>-0</v>
      </c>
      <c r="AF1531" s="0" t="n">
        <f aca="false">I1531*K1531*10000*-1</f>
        <v>-0</v>
      </c>
      <c r="AG1531" s="0" t="n">
        <f aca="false">AE1531+AF1531</f>
        <v>-0</v>
      </c>
    </row>
    <row r="1532" customFormat="false" ht="12.75" hidden="false" customHeight="false" outlineLevel="0" collapsed="false">
      <c r="AE1532" s="0" t="n">
        <f aca="false">D1532*F1532*10000*-1</f>
        <v>-0</v>
      </c>
      <c r="AF1532" s="0" t="n">
        <f aca="false">I1532*K1532*10000*-1</f>
        <v>-0</v>
      </c>
      <c r="AG1532" s="0" t="n">
        <f aca="false">AE1532+AF1532</f>
        <v>-0</v>
      </c>
    </row>
    <row r="1533" customFormat="false" ht="12.75" hidden="false" customHeight="false" outlineLevel="0" collapsed="false">
      <c r="C1533" s="264" t="n">
        <f aca="false">EOMONTH(C1495,0)+1</f>
        <v>38443</v>
      </c>
      <c r="D1533" s="265"/>
      <c r="E1533" s="266"/>
      <c r="F1533" s="266"/>
      <c r="G1533" s="267"/>
      <c r="I1533" s="265"/>
      <c r="J1533" s="266"/>
      <c r="K1533" s="266"/>
      <c r="L1533" s="268"/>
      <c r="M1533" s="247" t="n">
        <v>0</v>
      </c>
      <c r="N1533" s="175" t="str">
        <f aca="true">IF(D1533="","",xEURO(OFFSET(C1533,-M1533+1,0),E1533,OFFSET(C1533,-M1533+2,0),OFFSET(C1533,-M1533+2,0),OFFSET(C1533,-M1533+3,0)+AB1533,OFFSET(C1533,-M1533+4,0),0,1)*D1533)</f>
        <v/>
      </c>
      <c r="O1533" s="235" t="str">
        <f aca="true">IF(D1533="","",xEURO(OFFSET(C1533,-M1533+1,0),E1533,OFFSET(C1533,-M1533+2,0),OFFSET(C1533,-M1533+2,0),OFFSET(C1533,-M1533+3,0)+AB1533,OFFSET(C1533,-M1533+4,0),0,0))</f>
        <v/>
      </c>
      <c r="P1533" s="175" t="str">
        <f aca="false">IF(D1533="","",(O1533-F1533)*D1533*10)</f>
        <v/>
      </c>
      <c r="Q1533" s="175" t="str">
        <f aca="true">IF(D1533="","",xEURO(OFFSET(C1533,-M1533+1,0),E1533,OFFSET(C1533,-M1533+2,0),OFFSET(C1533,-M1533+2,0),OFFSET(C1533,-M1533+3,0)+AB1533,OFFSET(C1533,-M1533+4,0),0,2)/10*D1533)</f>
        <v/>
      </c>
      <c r="R1533" s="248" t="str">
        <f aca="true">IF(D1533="","",xEURO(OFFSET(C1533,-M1533+1,0),E1533,OFFSET(C1533,-M1533+2,0),OFFSET(C1533,-M1533+2,0),OFFSET(C1533,-M1533+3,0)+AB1533,OFFSET(C1533,-M1533+4,0),0,3)/100*D1533*10000)</f>
        <v/>
      </c>
      <c r="S1533" s="248" t="str">
        <f aca="true">IF(D1533="","",xEURO(OFFSET(C1533,-M1533+1,0),E1533,OFFSET(C1533,-M1533+2,0),OFFSET(C1533,-M1533+2,0),OFFSET(C1533,-M1533+3,0)+AB1533,OFFSET(C1533,-M1533+4,0),0,5)/365.25*D1533*10000)</f>
        <v/>
      </c>
      <c r="U1533" s="175" t="str">
        <f aca="true">IF(I1533="","",xEURO(OFFSET(C1533,-M1533+1,0),J1533,OFFSET(C1533,-M1533+2,0),OFFSET(C1533,-M1533+2,0),OFFSET(C1533,-M1533+3,0)+AC1533,OFFSET(C1533,-M1533+4,0),1,1)*I1533)</f>
        <v/>
      </c>
      <c r="V1533" s="235" t="str">
        <f aca="true">IF(I1533="","",xEURO(OFFSET(C1533,-M1533+1,0),J1533,OFFSET(C1533,-M1533+2,0),OFFSET(C1533,-M1533+2,0),OFFSET(C1533,-M1533+3,0)+AC1533,OFFSET(C1533,-M1533+4,0),1,0))</f>
        <v/>
      </c>
      <c r="W1533" s="175" t="str">
        <f aca="false">IF(I1533="","",(V1533-K1533)*I1533*10)</f>
        <v/>
      </c>
      <c r="X1533" s="175" t="str">
        <f aca="true">IF(I1533="","",xEURO(OFFSET(C1533,-M1533+1,0),J1533,OFFSET(C1533,-M1533+2,0),OFFSET(C1533,-M1533+2,0),OFFSET(C1533,-M1533+3,0)+AC1533,OFFSET(C1533,-M1533+4,0),1,2)/10*I1533)</f>
        <v/>
      </c>
      <c r="Y1533" s="248" t="str">
        <f aca="true">IF(I1533="","",xEURO(OFFSET(C1533,-M1533+1,0),J1533,OFFSET(C1533,-M1533+2,0),OFFSET(C1533,-M1533+2,0),OFFSET(C1533,-M1533+3,0)+AC1533,OFFSET(C1533,-M1533+4,0),1,3)/100*I1533*10000)</f>
        <v/>
      </c>
      <c r="Z1533" s="248" t="str">
        <f aca="true">IF(I1533="","",xEURO(OFFSET(C1533,-M1533+1,0),J1533,OFFSET(C1533,-M1533+2,0),OFFSET(C1533,-M1533+2,0),OFFSET(C1533,-M1533+3,0)+AC1533,OFFSET(C1533,-M1533+4,0),1,5)/365.25*I1533*10000)</f>
        <v/>
      </c>
      <c r="AB1533" s="249" t="str">
        <f aca="true">IF(D1533="","",xCalcSkew(OFFSET(C1533,-M1533,0),E1533-OFFSET(C1533,-M1533+1,0),b)/100)</f>
        <v/>
      </c>
      <c r="AC1533" s="249" t="str">
        <f aca="true">IF(I1533="","",xCalcSkew(OFFSET(C1533,-M1533,0),J1533-OFFSET(C1533,-M1533+1,0),b)/100)</f>
        <v/>
      </c>
      <c r="AE1533" s="0" t="n">
        <f aca="false">D1533*F1533*10000*-1</f>
        <v>-0</v>
      </c>
      <c r="AF1533" s="0" t="n">
        <f aca="false">I1533*K1533*10000*-1</f>
        <v>-0</v>
      </c>
      <c r="AG1533" s="0" t="n">
        <f aca="false">AE1533+AF1533</f>
        <v>-0</v>
      </c>
    </row>
    <row r="1534" customFormat="false" ht="12.75" hidden="false" customHeight="false" outlineLevel="0" collapsed="false">
      <c r="C1534" s="269" t="n">
        <f aca="false">INDEX(Inputs!$1:$65536,MATCH(C1533,Inputs!C:C,0),5)</f>
        <v>3.639</v>
      </c>
      <c r="D1534" s="265"/>
      <c r="E1534" s="266"/>
      <c r="F1534" s="266"/>
      <c r="G1534" s="267"/>
      <c r="I1534" s="265"/>
      <c r="J1534" s="266"/>
      <c r="K1534" s="266"/>
      <c r="L1534" s="268"/>
      <c r="M1534" s="247" t="n">
        <f aca="false">M1533+1</f>
        <v>1</v>
      </c>
      <c r="N1534" s="175" t="str">
        <f aca="true">IF(D1534="","",xEURO(OFFSET(C1534,-M1534+1,0),E1534,OFFSET(C1534,-M1534+2,0),OFFSET(C1534,-M1534+2,0),OFFSET(C1534,-M1534+3,0)+AB1534,OFFSET(C1534,-M1534+4,0),0,1)*D1534)</f>
        <v/>
      </c>
      <c r="O1534" s="235" t="str">
        <f aca="true">IF(D1534="","",xEURO(OFFSET(C1534,-M1534+1,0),E1534,OFFSET(C1534,-M1534+2,0),OFFSET(C1534,-M1534+2,0),OFFSET(C1534,-M1534+3,0)+AB1534,OFFSET(C1534,-M1534+4,0),0,0))</f>
        <v/>
      </c>
      <c r="P1534" s="175" t="str">
        <f aca="false">IF(D1534="","",(O1534-F1534)*D1534*10)</f>
        <v/>
      </c>
      <c r="Q1534" s="175" t="str">
        <f aca="true">IF(D1534="","",xEURO(OFFSET(C1534,-M1534+1,0),E1534,OFFSET(C1534,-M1534+2,0),OFFSET(C1534,-M1534+2,0),OFFSET(C1534,-M1534+3,0)+AB1534,OFFSET(C1534,-M1534+4,0),0,2)/10*D1534)</f>
        <v/>
      </c>
      <c r="R1534" s="248" t="str">
        <f aca="true">IF(D1534="","",xEURO(OFFSET(C1534,-M1534+1,0),E1534,OFFSET(C1534,-M1534+2,0),OFFSET(C1534,-M1534+2,0),OFFSET(C1534,-M1534+3,0)+AB1534,OFFSET(C1534,-M1534+4,0),0,3)/100*D1534*10000)</f>
        <v/>
      </c>
      <c r="S1534" s="248" t="str">
        <f aca="true">IF(D1534="","",xEURO(OFFSET(C1534,-M1534+1,0),E1534,OFFSET(C1534,-M1534+2,0),OFFSET(C1534,-M1534+2,0),OFFSET(C1534,-M1534+3,0)+AB1534,OFFSET(C1534,-M1534+4,0),0,5)/365.25*D1534*10000)</f>
        <v/>
      </c>
      <c r="U1534" s="175" t="str">
        <f aca="true">IF(I1534="","",xEURO(OFFSET(C1534,-M1534+1,0),J1534,OFFSET(C1534,-M1534+2,0),OFFSET(C1534,-M1534+2,0),OFFSET(C1534,-M1534+3,0)+AC1534,OFFSET(C1534,-M1534+4,0),1,1)*I1534)</f>
        <v/>
      </c>
      <c r="V1534" s="235" t="str">
        <f aca="true">IF(I1534="","",xEURO(OFFSET(C1534,-M1534+1,0),J1534,OFFSET(C1534,-M1534+2,0),OFFSET(C1534,-M1534+2,0),OFFSET(C1534,-M1534+3,0)+AC1534,OFFSET(C1534,-M1534+4,0),1,0))</f>
        <v/>
      </c>
      <c r="W1534" s="175" t="str">
        <f aca="false">IF(I1534="","",(V1534-K1534)*I1534*10)</f>
        <v/>
      </c>
      <c r="X1534" s="175" t="str">
        <f aca="true">IF(I1534="","",xEURO(OFFSET(C1534,-M1534+1,0),J1534,OFFSET(C1534,-M1534+2,0),OFFSET(C1534,-M1534+2,0),OFFSET(C1534,-M1534+3,0)+AC1534,OFFSET(C1534,-M1534+4,0),1,2)/10*I1534)</f>
        <v/>
      </c>
      <c r="Y1534" s="248" t="str">
        <f aca="true">IF(I1534="","",xEURO(OFFSET(C1534,-M1534+1,0),J1534,OFFSET(C1534,-M1534+2,0),OFFSET(C1534,-M1534+2,0),OFFSET(C1534,-M1534+3,0)+AC1534,OFFSET(C1534,-M1534+4,0),1,3)/100*I1534*10000)</f>
        <v/>
      </c>
      <c r="Z1534" s="248" t="str">
        <f aca="true">IF(I1534="","",xEURO(OFFSET(C1534,-M1534+1,0),J1534,OFFSET(C1534,-M1534+2,0),OFFSET(C1534,-M1534+2,0),OFFSET(C1534,-M1534+3,0)+AC1534,OFFSET(C1534,-M1534+4,0),1,5)/365.25*I1534*10000)</f>
        <v/>
      </c>
      <c r="AB1534" s="249" t="str">
        <f aca="true">IF(D1534="","",xCalcSkew(OFFSET(C1534,-M1534,0),E1534-OFFSET(C1534,-M1534+1,0),b)/100)</f>
        <v/>
      </c>
      <c r="AC1534" s="249" t="str">
        <f aca="true">IF(I1534="","",xCalcSkew(OFFSET(C1534,-M1534,0),J1534-OFFSET(C1534,-M1534+1,0),b)/100)</f>
        <v/>
      </c>
      <c r="AE1534" s="0" t="n">
        <f aca="false">D1534*F1534*10000*-1</f>
        <v>-0</v>
      </c>
      <c r="AF1534" s="0" t="n">
        <f aca="false">I1534*K1534*10000*-1</f>
        <v>-0</v>
      </c>
      <c r="AG1534" s="0" t="n">
        <f aca="false">AE1534+AF1534</f>
        <v>-0</v>
      </c>
    </row>
    <row r="1535" customFormat="false" ht="12.75" hidden="false" customHeight="false" outlineLevel="0" collapsed="false">
      <c r="C1535" s="249" t="n">
        <f aca="false">INDEX(Inputs!$1:$65536,MATCH(C1533,Inputs!C:C,0),7)</f>
        <v>0.0425240136967089</v>
      </c>
      <c r="D1535" s="265"/>
      <c r="E1535" s="266"/>
      <c r="F1535" s="266"/>
      <c r="G1535" s="267"/>
      <c r="I1535" s="265"/>
      <c r="J1535" s="266"/>
      <c r="K1535" s="266"/>
      <c r="L1535" s="268"/>
      <c r="M1535" s="247" t="n">
        <f aca="false">M1534+1</f>
        <v>2</v>
      </c>
      <c r="N1535" s="175" t="str">
        <f aca="true">IF(D1535="","",xEURO(OFFSET(C1535,-M1535+1,0),E1535,OFFSET(C1535,-M1535+2,0),OFFSET(C1535,-M1535+2,0),OFFSET(C1535,-M1535+3,0)+AB1535,OFFSET(C1535,-M1535+4,0),0,1)*D1535)</f>
        <v/>
      </c>
      <c r="O1535" s="235" t="str">
        <f aca="true">IF(D1535="","",xEURO(OFFSET(C1535,-M1535+1,0),E1535,OFFSET(C1535,-M1535+2,0),OFFSET(C1535,-M1535+2,0),OFFSET(C1535,-M1535+3,0)+AB1535,OFFSET(C1535,-M1535+4,0),0,0))</f>
        <v/>
      </c>
      <c r="P1535" s="175" t="str">
        <f aca="false">IF(D1535="","",(O1535-F1535)*D1535*10)</f>
        <v/>
      </c>
      <c r="Q1535" s="175" t="str">
        <f aca="true">IF(D1535="","",xEURO(OFFSET(C1535,-M1535+1,0),E1535,OFFSET(C1535,-M1535+2,0),OFFSET(C1535,-M1535+2,0),OFFSET(C1535,-M1535+3,0)+AB1535,OFFSET(C1535,-M1535+4,0),0,2)/10*D1535)</f>
        <v/>
      </c>
      <c r="R1535" s="248" t="str">
        <f aca="true">IF(D1535="","",xEURO(OFFSET(C1535,-M1535+1,0),E1535,OFFSET(C1535,-M1535+2,0),OFFSET(C1535,-M1535+2,0),OFFSET(C1535,-M1535+3,0)+AB1535,OFFSET(C1535,-M1535+4,0),0,3)/100*D1535*10000)</f>
        <v/>
      </c>
      <c r="S1535" s="248" t="str">
        <f aca="true">IF(D1535="","",xEURO(OFFSET(C1535,-M1535+1,0),E1535,OFFSET(C1535,-M1535+2,0),OFFSET(C1535,-M1535+2,0),OFFSET(C1535,-M1535+3,0)+AB1535,OFFSET(C1535,-M1535+4,0),0,5)/365.25*D1535*10000)</f>
        <v/>
      </c>
      <c r="U1535" s="175" t="str">
        <f aca="true">IF(I1535="","",xEURO(OFFSET(C1535,-M1535+1,0),J1535,OFFSET(C1535,-M1535+2,0),OFFSET(C1535,-M1535+2,0),OFFSET(C1535,-M1535+3,0)+AC1535,OFFSET(C1535,-M1535+4,0),1,1)*I1535)</f>
        <v/>
      </c>
      <c r="V1535" s="235" t="str">
        <f aca="true">IF(I1535="","",xEURO(OFFSET(C1535,-M1535+1,0),J1535,OFFSET(C1535,-M1535+2,0),OFFSET(C1535,-M1535+2,0),OFFSET(C1535,-M1535+3,0)+AC1535,OFFSET(C1535,-M1535+4,0),1,0))</f>
        <v/>
      </c>
      <c r="W1535" s="175" t="str">
        <f aca="false">IF(I1535="","",(V1535-K1535)*I1535*10)</f>
        <v/>
      </c>
      <c r="X1535" s="175" t="str">
        <f aca="true">IF(I1535="","",xEURO(OFFSET(C1535,-M1535+1,0),J1535,OFFSET(C1535,-M1535+2,0),OFFSET(C1535,-M1535+2,0),OFFSET(C1535,-M1535+3,0)+AC1535,OFFSET(C1535,-M1535+4,0),1,2)/10*I1535)</f>
        <v/>
      </c>
      <c r="Y1535" s="248" t="str">
        <f aca="true">IF(I1535="","",xEURO(OFFSET(C1535,-M1535+1,0),J1535,OFFSET(C1535,-M1535+2,0),OFFSET(C1535,-M1535+2,0),OFFSET(C1535,-M1535+3,0)+AC1535,OFFSET(C1535,-M1535+4,0),1,3)/100*I1535*10000)</f>
        <v/>
      </c>
      <c r="Z1535" s="248" t="str">
        <f aca="true">IF(I1535="","",xEURO(OFFSET(C1535,-M1535+1,0),J1535,OFFSET(C1535,-M1535+2,0),OFFSET(C1535,-M1535+2,0),OFFSET(C1535,-M1535+3,0)+AC1535,OFFSET(C1535,-M1535+4,0),1,5)/365.25*I1535*10000)</f>
        <v/>
      </c>
      <c r="AB1535" s="249" t="str">
        <f aca="true">IF(D1535="","",xCalcSkew(OFFSET(C1535,-M1535,0),E1535-OFFSET(C1535,-M1535+1,0),b)/100)</f>
        <v/>
      </c>
      <c r="AC1535" s="249" t="str">
        <f aca="true">IF(I1535="","",xCalcSkew(OFFSET(C1535,-M1535,0),J1535-OFFSET(C1535,-M1535+1,0),b)/100)</f>
        <v/>
      </c>
      <c r="AE1535" s="0" t="n">
        <f aca="false">D1535*F1535*10000*-1</f>
        <v>-0</v>
      </c>
      <c r="AF1535" s="0" t="n">
        <f aca="false">I1535*K1535*10000*-1</f>
        <v>-0</v>
      </c>
      <c r="AG1535" s="0" t="n">
        <f aca="false">AE1535+AF1535</f>
        <v>-0</v>
      </c>
    </row>
    <row r="1536" customFormat="false" ht="12.75" hidden="false" customHeight="false" outlineLevel="0" collapsed="false">
      <c r="C1536" s="270" t="n">
        <f aca="false">INDEX(Inputs!$1:$65536,MATCH(C1533,Inputs!C:C,0),6)</f>
        <v>0.2925</v>
      </c>
      <c r="D1536" s="265"/>
      <c r="E1536" s="266"/>
      <c r="F1536" s="266"/>
      <c r="G1536" s="267"/>
      <c r="I1536" s="265"/>
      <c r="J1536" s="266"/>
      <c r="K1536" s="266"/>
      <c r="L1536" s="268"/>
      <c r="M1536" s="247" t="n">
        <f aca="false">M1535+1</f>
        <v>3</v>
      </c>
      <c r="N1536" s="175" t="str">
        <f aca="true">IF(D1536="","",xEURO(OFFSET(C1536,-M1536+1,0),E1536,OFFSET(C1536,-M1536+2,0),OFFSET(C1536,-M1536+2,0),OFFSET(C1536,-M1536+3,0)+AB1536,OFFSET(C1536,-M1536+4,0),0,1)*D1536)</f>
        <v/>
      </c>
      <c r="O1536" s="235" t="str">
        <f aca="true">IF(D1536="","",xEURO(OFFSET(C1536,-M1536+1,0),E1536,OFFSET(C1536,-M1536+2,0),OFFSET(C1536,-M1536+2,0),OFFSET(C1536,-M1536+3,0)+AB1536,OFFSET(C1536,-M1536+4,0),0,0))</f>
        <v/>
      </c>
      <c r="P1536" s="175" t="str">
        <f aca="false">IF(D1536="","",(O1536-F1536)*D1536*10)</f>
        <v/>
      </c>
      <c r="Q1536" s="175" t="str">
        <f aca="true">IF(D1536="","",xEURO(OFFSET(C1536,-M1536+1,0),E1536,OFFSET(C1536,-M1536+2,0),OFFSET(C1536,-M1536+2,0),OFFSET(C1536,-M1536+3,0)+AB1536,OFFSET(C1536,-M1536+4,0),0,2)/10*D1536)</f>
        <v/>
      </c>
      <c r="R1536" s="248" t="str">
        <f aca="true">IF(D1536="","",xEURO(OFFSET(C1536,-M1536+1,0),E1536,OFFSET(C1536,-M1536+2,0),OFFSET(C1536,-M1536+2,0),OFFSET(C1536,-M1536+3,0)+AB1536,OFFSET(C1536,-M1536+4,0),0,3)/100*D1536*10000)</f>
        <v/>
      </c>
      <c r="S1536" s="248" t="str">
        <f aca="true">IF(D1536="","",xEURO(OFFSET(C1536,-M1536+1,0),E1536,OFFSET(C1536,-M1536+2,0),OFFSET(C1536,-M1536+2,0),OFFSET(C1536,-M1536+3,0)+AB1536,OFFSET(C1536,-M1536+4,0),0,5)/365.25*D1536*10000)</f>
        <v/>
      </c>
      <c r="U1536" s="175" t="str">
        <f aca="true">IF(I1536="","",xEURO(OFFSET(C1536,-M1536+1,0),J1536,OFFSET(C1536,-M1536+2,0),OFFSET(C1536,-M1536+2,0),OFFSET(C1536,-M1536+3,0)+AC1536,OFFSET(C1536,-M1536+4,0),1,1)*I1536)</f>
        <v/>
      </c>
      <c r="V1536" s="235" t="str">
        <f aca="true">IF(I1536="","",xEURO(OFFSET(C1536,-M1536+1,0),J1536,OFFSET(C1536,-M1536+2,0),OFFSET(C1536,-M1536+2,0),OFFSET(C1536,-M1536+3,0)+AC1536,OFFSET(C1536,-M1536+4,0),1,0))</f>
        <v/>
      </c>
      <c r="W1536" s="175" t="str">
        <f aca="false">IF(I1536="","",(V1536-K1536)*I1536*10)</f>
        <v/>
      </c>
      <c r="X1536" s="175" t="str">
        <f aca="true">IF(I1536="","",xEURO(OFFSET(C1536,-M1536+1,0),J1536,OFFSET(C1536,-M1536+2,0),OFFSET(C1536,-M1536+2,0),OFFSET(C1536,-M1536+3,0)+AC1536,OFFSET(C1536,-M1536+4,0),1,2)/10*I1536)</f>
        <v/>
      </c>
      <c r="Y1536" s="248" t="str">
        <f aca="true">IF(I1536="","",xEURO(OFFSET(C1536,-M1536+1,0),J1536,OFFSET(C1536,-M1536+2,0),OFFSET(C1536,-M1536+2,0),OFFSET(C1536,-M1536+3,0)+AC1536,OFFSET(C1536,-M1536+4,0),1,3)/100*I1536*10000)</f>
        <v/>
      </c>
      <c r="Z1536" s="248" t="str">
        <f aca="true">IF(I1536="","",xEURO(OFFSET(C1536,-M1536+1,0),J1536,OFFSET(C1536,-M1536+2,0),OFFSET(C1536,-M1536+2,0),OFFSET(C1536,-M1536+3,0)+AC1536,OFFSET(C1536,-M1536+4,0),1,5)/365.25*I1536*10000)</f>
        <v/>
      </c>
      <c r="AB1536" s="249" t="str">
        <f aca="true">IF(D1536="","",xCalcSkew(OFFSET(C1536,-M1536,0),E1536-OFFSET(C1536,-M1536+1,0),b)/100)</f>
        <v/>
      </c>
      <c r="AC1536" s="249" t="str">
        <f aca="true">IF(I1536="","",xCalcSkew(OFFSET(C1536,-M1536,0),J1536-OFFSET(C1536,-M1536+1,0),b)/100)</f>
        <v/>
      </c>
      <c r="AE1536" s="0" t="n">
        <f aca="false">D1536*F1536*10000*-1</f>
        <v>-0</v>
      </c>
      <c r="AF1536" s="0" t="n">
        <f aca="false">I1536*K1536*10000*-1</f>
        <v>-0</v>
      </c>
      <c r="AG1536" s="0" t="n">
        <f aca="false">AE1536+AF1536</f>
        <v>-0</v>
      </c>
    </row>
    <row r="1537" customFormat="false" ht="12.75" hidden="false" customHeight="false" outlineLevel="0" collapsed="false">
      <c r="C1537" s="271" t="n">
        <f aca="false">INDEX(Inputs!$1:$65536,MATCH(C1533,Inputs!C:C,0),9)</f>
        <v>1228</v>
      </c>
      <c r="D1537" s="265"/>
      <c r="E1537" s="266"/>
      <c r="F1537" s="266"/>
      <c r="G1537" s="267"/>
      <c r="I1537" s="265"/>
      <c r="J1537" s="266"/>
      <c r="K1537" s="266"/>
      <c r="L1537" s="268"/>
      <c r="M1537" s="247" t="n">
        <f aca="false">M1536+1</f>
        <v>4</v>
      </c>
      <c r="N1537" s="175" t="str">
        <f aca="true">IF(D1537="","",xEURO(OFFSET(C1537,-M1537+1,0),E1537,OFFSET(C1537,-M1537+2,0),OFFSET(C1537,-M1537+2,0),OFFSET(C1537,-M1537+3,0)+AB1537,OFFSET(C1537,-M1537+4,0),0,1)*D1537)</f>
        <v/>
      </c>
      <c r="O1537" s="235" t="str">
        <f aca="true">IF(D1537="","",xEURO(OFFSET(C1537,-M1537+1,0),E1537,OFFSET(C1537,-M1537+2,0),OFFSET(C1537,-M1537+2,0),OFFSET(C1537,-M1537+3,0)+AB1537,OFFSET(C1537,-M1537+4,0),0,0))</f>
        <v/>
      </c>
      <c r="P1537" s="175" t="str">
        <f aca="false">IF(D1537="","",(O1537-F1537)*D1537*10)</f>
        <v/>
      </c>
      <c r="Q1537" s="175" t="str">
        <f aca="true">IF(D1537="","",xEURO(OFFSET(C1537,-M1537+1,0),E1537,OFFSET(C1537,-M1537+2,0),OFFSET(C1537,-M1537+2,0),OFFSET(C1537,-M1537+3,0)+AB1537,OFFSET(C1537,-M1537+4,0),0,2)/10*D1537)</f>
        <v/>
      </c>
      <c r="R1537" s="248" t="str">
        <f aca="true">IF(D1537="","",xEURO(OFFSET(C1537,-M1537+1,0),E1537,OFFSET(C1537,-M1537+2,0),OFFSET(C1537,-M1537+2,0),OFFSET(C1537,-M1537+3,0)+AB1537,OFFSET(C1537,-M1537+4,0),0,3)/100*D1537*10000)</f>
        <v/>
      </c>
      <c r="S1537" s="248" t="str">
        <f aca="true">IF(D1537="","",xEURO(OFFSET(C1537,-M1537+1,0),E1537,OFFSET(C1537,-M1537+2,0),OFFSET(C1537,-M1537+2,0),OFFSET(C1537,-M1537+3,0)+AB1537,OFFSET(C1537,-M1537+4,0),0,5)/365.25*D1537*10000)</f>
        <v/>
      </c>
      <c r="U1537" s="175" t="str">
        <f aca="true">IF(I1537="","",xEURO(OFFSET(C1537,-M1537+1,0),J1537,OFFSET(C1537,-M1537+2,0),OFFSET(C1537,-M1537+2,0),OFFSET(C1537,-M1537+3,0)+AC1537,OFFSET(C1537,-M1537+4,0),1,1)*I1537)</f>
        <v/>
      </c>
      <c r="V1537" s="235" t="str">
        <f aca="true">IF(I1537="","",xEURO(OFFSET(C1537,-M1537+1,0),J1537,OFFSET(C1537,-M1537+2,0),OFFSET(C1537,-M1537+2,0),OFFSET(C1537,-M1537+3,0)+AC1537,OFFSET(C1537,-M1537+4,0),1,0))</f>
        <v/>
      </c>
      <c r="W1537" s="175" t="str">
        <f aca="false">IF(I1537="","",(V1537-K1537)*I1537*10)</f>
        <v/>
      </c>
      <c r="X1537" s="175" t="str">
        <f aca="true">IF(I1537="","",xEURO(OFFSET(C1537,-M1537+1,0),J1537,OFFSET(C1537,-M1537+2,0),OFFSET(C1537,-M1537+2,0),OFFSET(C1537,-M1537+3,0)+AC1537,OFFSET(C1537,-M1537+4,0),1,2)/10*I1537)</f>
        <v/>
      </c>
      <c r="Y1537" s="248" t="str">
        <f aca="true">IF(I1537="","",xEURO(OFFSET(C1537,-M1537+1,0),J1537,OFFSET(C1537,-M1537+2,0),OFFSET(C1537,-M1537+2,0),OFFSET(C1537,-M1537+3,0)+AC1537,OFFSET(C1537,-M1537+4,0),1,3)/100*I1537*10000)</f>
        <v/>
      </c>
      <c r="Z1537" s="248" t="str">
        <f aca="true">IF(I1537="","",xEURO(OFFSET(C1537,-M1537+1,0),J1537,OFFSET(C1537,-M1537+2,0),OFFSET(C1537,-M1537+2,0),OFFSET(C1537,-M1537+3,0)+AC1537,OFFSET(C1537,-M1537+4,0),1,5)/365.25*I1537*10000)</f>
        <v/>
      </c>
      <c r="AB1537" s="249" t="str">
        <f aca="true">IF(D1537="","",xCalcSkew(OFFSET(C1537,-M1537,0),E1537-OFFSET(C1537,-M1537+1,0),b)/100)</f>
        <v/>
      </c>
      <c r="AC1537" s="249" t="str">
        <f aca="true">IF(I1537="","",xCalcSkew(OFFSET(C1537,-M1537,0),J1537-OFFSET(C1537,-M1537+1,0),b)/100)</f>
        <v/>
      </c>
      <c r="AE1537" s="0" t="n">
        <f aca="false">D1537*F1537*10000*-1</f>
        <v>-0</v>
      </c>
      <c r="AF1537" s="0" t="n">
        <f aca="false">I1537*K1537*10000*-1</f>
        <v>-0</v>
      </c>
      <c r="AG1537" s="0" t="n">
        <f aca="false">AE1537+AF1537</f>
        <v>-0</v>
      </c>
    </row>
    <row r="1538" customFormat="false" ht="12.75" hidden="false" customHeight="false" outlineLevel="0" collapsed="false">
      <c r="C1538" s="272" t="n">
        <f aca="false">D1569+I1569</f>
        <v>0</v>
      </c>
      <c r="D1538" s="265"/>
      <c r="E1538" s="266"/>
      <c r="F1538" s="266"/>
      <c r="G1538" s="267"/>
      <c r="I1538" s="265"/>
      <c r="J1538" s="266"/>
      <c r="K1538" s="266"/>
      <c r="L1538" s="268"/>
      <c r="M1538" s="247" t="n">
        <f aca="false">M1537+1</f>
        <v>5</v>
      </c>
      <c r="N1538" s="175" t="str">
        <f aca="true">IF(D1538="","",xEURO(OFFSET(C1538,-M1538+1,0),E1538,OFFSET(C1538,-M1538+2,0),OFFSET(C1538,-M1538+2,0),OFFSET(C1538,-M1538+3,0)+AB1538,OFFSET(C1538,-M1538+4,0),0,1)*D1538)</f>
        <v/>
      </c>
      <c r="O1538" s="235" t="str">
        <f aca="true">IF(D1538="","",xEURO(OFFSET(C1538,-M1538+1,0),E1538,OFFSET(C1538,-M1538+2,0),OFFSET(C1538,-M1538+2,0),OFFSET(C1538,-M1538+3,0)+AB1538,OFFSET(C1538,-M1538+4,0),0,0))</f>
        <v/>
      </c>
      <c r="P1538" s="175" t="str">
        <f aca="false">IF(D1538="","",(O1538-F1538)*D1538*10)</f>
        <v/>
      </c>
      <c r="Q1538" s="175" t="str">
        <f aca="true">IF(D1538="","",xEURO(OFFSET(C1538,-M1538+1,0),E1538,OFFSET(C1538,-M1538+2,0),OFFSET(C1538,-M1538+2,0),OFFSET(C1538,-M1538+3,0)+AB1538,OFFSET(C1538,-M1538+4,0),0,2)/10*D1538)</f>
        <v/>
      </c>
      <c r="R1538" s="248" t="str">
        <f aca="true">IF(D1538="","",xEURO(OFFSET(C1538,-M1538+1,0),E1538,OFFSET(C1538,-M1538+2,0),OFFSET(C1538,-M1538+2,0),OFFSET(C1538,-M1538+3,0)+AB1538,OFFSET(C1538,-M1538+4,0),0,3)/100*D1538*10000)</f>
        <v/>
      </c>
      <c r="S1538" s="248" t="str">
        <f aca="true">IF(D1538="","",xEURO(OFFSET(C1538,-M1538+1,0),E1538,OFFSET(C1538,-M1538+2,0),OFFSET(C1538,-M1538+2,0),OFFSET(C1538,-M1538+3,0)+AB1538,OFFSET(C1538,-M1538+4,0),0,5)/365.25*D1538*10000)</f>
        <v/>
      </c>
      <c r="U1538" s="175" t="str">
        <f aca="true">IF(I1538="","",xEURO(OFFSET(C1538,-M1538+1,0),J1538,OFFSET(C1538,-M1538+2,0),OFFSET(C1538,-M1538+2,0),OFFSET(C1538,-M1538+3,0)+AC1538,OFFSET(C1538,-M1538+4,0),1,1)*I1538)</f>
        <v/>
      </c>
      <c r="V1538" s="235" t="str">
        <f aca="true">IF(I1538="","",xEURO(OFFSET(C1538,-M1538+1,0),J1538,OFFSET(C1538,-M1538+2,0),OFFSET(C1538,-M1538+2,0),OFFSET(C1538,-M1538+3,0)+AC1538,OFFSET(C1538,-M1538+4,0),1,0))</f>
        <v/>
      </c>
      <c r="W1538" s="175" t="str">
        <f aca="false">IF(I1538="","",(V1538-K1538)*I1538*10)</f>
        <v/>
      </c>
      <c r="X1538" s="175" t="str">
        <f aca="true">IF(I1538="","",xEURO(OFFSET(C1538,-M1538+1,0),J1538,OFFSET(C1538,-M1538+2,0),OFFSET(C1538,-M1538+2,0),OFFSET(C1538,-M1538+3,0)+AC1538,OFFSET(C1538,-M1538+4,0),1,2)/10*I1538)</f>
        <v/>
      </c>
      <c r="Y1538" s="248" t="str">
        <f aca="true">IF(I1538="","",xEURO(OFFSET(C1538,-M1538+1,0),J1538,OFFSET(C1538,-M1538+2,0),OFFSET(C1538,-M1538+2,0),OFFSET(C1538,-M1538+3,0)+AC1538,OFFSET(C1538,-M1538+4,0),1,3)/100*I1538*10000)</f>
        <v/>
      </c>
      <c r="Z1538" s="248" t="str">
        <f aca="true">IF(I1538="","",xEURO(OFFSET(C1538,-M1538+1,0),J1538,OFFSET(C1538,-M1538+2,0),OFFSET(C1538,-M1538+2,0),OFFSET(C1538,-M1538+3,0)+AC1538,OFFSET(C1538,-M1538+4,0),1,5)/365.25*I1538*10000)</f>
        <v/>
      </c>
      <c r="AB1538" s="249" t="str">
        <f aca="true">IF(D1538="","",xCalcSkew(OFFSET(C1538,-M1538,0),E1538-OFFSET(C1538,-M1538+1,0),b)/100)</f>
        <v/>
      </c>
      <c r="AC1538" s="249" t="str">
        <f aca="true">IF(I1538="","",xCalcSkew(OFFSET(C1538,-M1538,0),J1538-OFFSET(C1538,-M1538+1,0),b)/100)</f>
        <v/>
      </c>
      <c r="AE1538" s="0" t="n">
        <f aca="false">D1538*F1538*10000*-1</f>
        <v>-0</v>
      </c>
      <c r="AF1538" s="0" t="n">
        <f aca="false">I1538*K1538*10000*-1</f>
        <v>-0</v>
      </c>
      <c r="AG1538" s="0" t="n">
        <f aca="false">AE1538+AF1538</f>
        <v>-0</v>
      </c>
    </row>
    <row r="1539" customFormat="false" ht="12.75" hidden="false" customHeight="false" outlineLevel="0" collapsed="false">
      <c r="C1539" s="272" t="n">
        <f aca="false">N1569+U1569</f>
        <v>0</v>
      </c>
      <c r="D1539" s="265"/>
      <c r="E1539" s="266"/>
      <c r="F1539" s="266"/>
      <c r="G1539" s="267"/>
      <c r="I1539" s="265"/>
      <c r="J1539" s="266"/>
      <c r="K1539" s="266"/>
      <c r="L1539" s="268"/>
      <c r="M1539" s="247" t="n">
        <f aca="false">M1538+1</f>
        <v>6</v>
      </c>
      <c r="N1539" s="175" t="str">
        <f aca="true">IF(D1539="","",xEURO(OFFSET(C1539,-M1539+1,0),E1539,OFFSET(C1539,-M1539+2,0),OFFSET(C1539,-M1539+2,0),OFFSET(C1539,-M1539+3,0)+AB1539,OFFSET(C1539,-M1539+4,0),0,1)*D1539)</f>
        <v/>
      </c>
      <c r="O1539" s="235" t="str">
        <f aca="true">IF(D1539="","",xEURO(OFFSET(C1539,-M1539+1,0),E1539,OFFSET(C1539,-M1539+2,0),OFFSET(C1539,-M1539+2,0),OFFSET(C1539,-M1539+3,0)+AB1539,OFFSET(C1539,-M1539+4,0),0,0))</f>
        <v/>
      </c>
      <c r="P1539" s="175" t="str">
        <f aca="false">IF(D1539="","",(O1539-F1539)*D1539*10)</f>
        <v/>
      </c>
      <c r="Q1539" s="175" t="str">
        <f aca="true">IF(D1539="","",xEURO(OFFSET(C1539,-M1539+1,0),E1539,OFFSET(C1539,-M1539+2,0),OFFSET(C1539,-M1539+2,0),OFFSET(C1539,-M1539+3,0)+AB1539,OFFSET(C1539,-M1539+4,0),0,2)/10*D1539)</f>
        <v/>
      </c>
      <c r="R1539" s="248" t="str">
        <f aca="true">IF(D1539="","",xEURO(OFFSET(C1539,-M1539+1,0),E1539,OFFSET(C1539,-M1539+2,0),OFFSET(C1539,-M1539+2,0),OFFSET(C1539,-M1539+3,0)+AB1539,OFFSET(C1539,-M1539+4,0),0,3)/100*D1539*10000)</f>
        <v/>
      </c>
      <c r="S1539" s="248" t="str">
        <f aca="true">IF(D1539="","",xEURO(OFFSET(C1539,-M1539+1,0),E1539,OFFSET(C1539,-M1539+2,0),OFFSET(C1539,-M1539+2,0),OFFSET(C1539,-M1539+3,0)+AB1539,OFFSET(C1539,-M1539+4,0),0,5)/365.25*D1539*10000)</f>
        <v/>
      </c>
      <c r="U1539" s="175" t="str">
        <f aca="true">IF(I1539="","",xEURO(OFFSET(C1539,-M1539+1,0),J1539,OFFSET(C1539,-M1539+2,0),OFFSET(C1539,-M1539+2,0),OFFSET(C1539,-M1539+3,0)+AC1539,OFFSET(C1539,-M1539+4,0),1,1)*I1539)</f>
        <v/>
      </c>
      <c r="V1539" s="235" t="str">
        <f aca="true">IF(I1539="","",xEURO(OFFSET(C1539,-M1539+1,0),J1539,OFFSET(C1539,-M1539+2,0),OFFSET(C1539,-M1539+2,0),OFFSET(C1539,-M1539+3,0)+AC1539,OFFSET(C1539,-M1539+4,0),1,0))</f>
        <v/>
      </c>
      <c r="W1539" s="175" t="str">
        <f aca="false">IF(I1539="","",(V1539-K1539)*I1539*10)</f>
        <v/>
      </c>
      <c r="X1539" s="175" t="str">
        <f aca="true">IF(I1539="","",xEURO(OFFSET(C1539,-M1539+1,0),J1539,OFFSET(C1539,-M1539+2,0),OFFSET(C1539,-M1539+2,0),OFFSET(C1539,-M1539+3,0)+AC1539,OFFSET(C1539,-M1539+4,0),1,2)/10*I1539)</f>
        <v/>
      </c>
      <c r="Y1539" s="248" t="str">
        <f aca="true">IF(I1539="","",xEURO(OFFSET(C1539,-M1539+1,0),J1539,OFFSET(C1539,-M1539+2,0),OFFSET(C1539,-M1539+2,0),OFFSET(C1539,-M1539+3,0)+AC1539,OFFSET(C1539,-M1539+4,0),1,3)/100*I1539*10000)</f>
        <v/>
      </c>
      <c r="Z1539" s="248" t="str">
        <f aca="true">IF(I1539="","",xEURO(OFFSET(C1539,-M1539+1,0),J1539,OFFSET(C1539,-M1539+2,0),OFFSET(C1539,-M1539+2,0),OFFSET(C1539,-M1539+3,0)+AC1539,OFFSET(C1539,-M1539+4,0),1,5)/365.25*I1539*10000)</f>
        <v/>
      </c>
      <c r="AB1539" s="249" t="str">
        <f aca="true">IF(D1539="","",xCalcSkew(OFFSET(C1539,-M1539,0),E1539-OFFSET(C1539,-M1539+1,0),b)/100)</f>
        <v/>
      </c>
      <c r="AC1539" s="249" t="str">
        <f aca="true">IF(I1539="","",xCalcSkew(OFFSET(C1539,-M1539,0),J1539-OFFSET(C1539,-M1539+1,0),b)/100)</f>
        <v/>
      </c>
      <c r="AE1539" s="0" t="n">
        <f aca="false">D1539*F1539*10000*-1</f>
        <v>-0</v>
      </c>
      <c r="AF1539" s="0" t="n">
        <f aca="false">I1539*K1539*10000*-1</f>
        <v>-0</v>
      </c>
      <c r="AG1539" s="0" t="n">
        <f aca="false">AE1539+AF1539</f>
        <v>-0</v>
      </c>
    </row>
    <row r="1540" customFormat="false" ht="12.75" hidden="false" customHeight="false" outlineLevel="0" collapsed="false">
      <c r="C1540" s="273" t="n">
        <f aca="false">Q1569+X1569</f>
        <v>0</v>
      </c>
      <c r="D1540" s="265"/>
      <c r="E1540" s="266"/>
      <c r="F1540" s="266"/>
      <c r="G1540" s="267"/>
      <c r="I1540" s="265"/>
      <c r="J1540" s="266"/>
      <c r="K1540" s="266"/>
      <c r="L1540" s="268"/>
      <c r="M1540" s="247" t="n">
        <f aca="false">M1539+1</f>
        <v>7</v>
      </c>
      <c r="N1540" s="175" t="str">
        <f aca="true">IF(D1540="","",xEURO(OFFSET(C1540,-M1540+1,0),E1540,OFFSET(C1540,-M1540+2,0),OFFSET(C1540,-M1540+2,0),OFFSET(C1540,-M1540+3,0)+AB1540,OFFSET(C1540,-M1540+4,0),0,1)*D1540)</f>
        <v/>
      </c>
      <c r="O1540" s="235" t="str">
        <f aca="true">IF(D1540="","",xEURO(OFFSET(C1540,-M1540+1,0),E1540,OFFSET(C1540,-M1540+2,0),OFFSET(C1540,-M1540+2,0),OFFSET(C1540,-M1540+3,0)+AB1540,OFFSET(C1540,-M1540+4,0),0,0))</f>
        <v/>
      </c>
      <c r="P1540" s="175" t="str">
        <f aca="false">IF(D1540="","",(O1540-F1540)*D1540*10)</f>
        <v/>
      </c>
      <c r="Q1540" s="175" t="str">
        <f aca="true">IF(D1540="","",xEURO(OFFSET(C1540,-M1540+1,0),E1540,OFFSET(C1540,-M1540+2,0),OFFSET(C1540,-M1540+2,0),OFFSET(C1540,-M1540+3,0)+AB1540,OFFSET(C1540,-M1540+4,0),0,2)/10*D1540)</f>
        <v/>
      </c>
      <c r="R1540" s="248" t="str">
        <f aca="true">IF(D1540="","",xEURO(OFFSET(C1540,-M1540+1,0),E1540,OFFSET(C1540,-M1540+2,0),OFFSET(C1540,-M1540+2,0),OFFSET(C1540,-M1540+3,0)+AB1540,OFFSET(C1540,-M1540+4,0),0,3)/100*D1540*10000)</f>
        <v/>
      </c>
      <c r="S1540" s="248" t="str">
        <f aca="true">IF(D1540="","",xEURO(OFFSET(C1540,-M1540+1,0),E1540,OFFSET(C1540,-M1540+2,0),OFFSET(C1540,-M1540+2,0),OFFSET(C1540,-M1540+3,0)+AB1540,OFFSET(C1540,-M1540+4,0),0,5)/365.25*D1540*10000)</f>
        <v/>
      </c>
      <c r="U1540" s="175" t="str">
        <f aca="true">IF(I1540="","",xEURO(OFFSET(C1540,-M1540+1,0),J1540,OFFSET(C1540,-M1540+2,0),OFFSET(C1540,-M1540+2,0),OFFSET(C1540,-M1540+3,0)+AC1540,OFFSET(C1540,-M1540+4,0),1,1)*I1540)</f>
        <v/>
      </c>
      <c r="V1540" s="235" t="str">
        <f aca="true">IF(I1540="","",xEURO(OFFSET(C1540,-M1540+1,0),J1540,OFFSET(C1540,-M1540+2,0),OFFSET(C1540,-M1540+2,0),OFFSET(C1540,-M1540+3,0)+AC1540,OFFSET(C1540,-M1540+4,0),1,0))</f>
        <v/>
      </c>
      <c r="W1540" s="175" t="str">
        <f aca="false">IF(I1540="","",(V1540-K1540)*I1540*10)</f>
        <v/>
      </c>
      <c r="X1540" s="175" t="str">
        <f aca="true">IF(I1540="","",xEURO(OFFSET(C1540,-M1540+1,0),J1540,OFFSET(C1540,-M1540+2,0),OFFSET(C1540,-M1540+2,0),OFFSET(C1540,-M1540+3,0)+AC1540,OFFSET(C1540,-M1540+4,0),1,2)/10*I1540)</f>
        <v/>
      </c>
      <c r="Y1540" s="248" t="str">
        <f aca="true">IF(I1540="","",xEURO(OFFSET(C1540,-M1540+1,0),J1540,OFFSET(C1540,-M1540+2,0),OFFSET(C1540,-M1540+2,0),OFFSET(C1540,-M1540+3,0)+AC1540,OFFSET(C1540,-M1540+4,0),1,3)/100*I1540*10000)</f>
        <v/>
      </c>
      <c r="Z1540" s="248" t="str">
        <f aca="true">IF(I1540="","",xEURO(OFFSET(C1540,-M1540+1,0),J1540,OFFSET(C1540,-M1540+2,0),OFFSET(C1540,-M1540+2,0),OFFSET(C1540,-M1540+3,0)+AC1540,OFFSET(C1540,-M1540+4,0),1,5)/365.25*I1540*10000)</f>
        <v/>
      </c>
      <c r="AB1540" s="249" t="str">
        <f aca="true">IF(D1540="","",xCalcSkew(OFFSET(C1540,-M1540,0),E1540-OFFSET(C1540,-M1540+1,0),b)/100)</f>
        <v/>
      </c>
      <c r="AC1540" s="249" t="str">
        <f aca="true">IF(I1540="","",xCalcSkew(OFFSET(C1540,-M1540,0),J1540-OFFSET(C1540,-M1540+1,0),b)/100)</f>
        <v/>
      </c>
      <c r="AE1540" s="0" t="n">
        <f aca="false">D1540*F1540*10000*-1</f>
        <v>-0</v>
      </c>
      <c r="AF1540" s="0" t="n">
        <f aca="false">I1540*K1540*10000*-1</f>
        <v>-0</v>
      </c>
      <c r="AG1540" s="0" t="n">
        <f aca="false">AE1540+AF1540</f>
        <v>-0</v>
      </c>
    </row>
    <row r="1541" customFormat="false" ht="12.75" hidden="false" customHeight="false" outlineLevel="0" collapsed="false">
      <c r="C1541" s="272" t="n">
        <f aca="false">R1569+Y1569</f>
        <v>0</v>
      </c>
      <c r="D1541" s="265"/>
      <c r="E1541" s="266"/>
      <c r="F1541" s="266"/>
      <c r="G1541" s="267"/>
      <c r="I1541" s="265"/>
      <c r="J1541" s="266"/>
      <c r="K1541" s="266"/>
      <c r="L1541" s="268"/>
      <c r="M1541" s="247" t="n">
        <f aca="false">M1540+1</f>
        <v>8</v>
      </c>
      <c r="N1541" s="175" t="str">
        <f aca="true">IF(D1541="","",xEURO(OFFSET(C1541,-M1541+1,0),E1541,OFFSET(C1541,-M1541+2,0),OFFSET(C1541,-M1541+2,0),OFFSET(C1541,-M1541+3,0)+AB1541,OFFSET(C1541,-M1541+4,0),0,1)*D1541)</f>
        <v/>
      </c>
      <c r="O1541" s="235" t="str">
        <f aca="true">IF(D1541="","",xEURO(OFFSET(C1541,-M1541+1,0),E1541,OFFSET(C1541,-M1541+2,0),OFFSET(C1541,-M1541+2,0),OFFSET(C1541,-M1541+3,0)+AB1541,OFFSET(C1541,-M1541+4,0),0,0))</f>
        <v/>
      </c>
      <c r="P1541" s="175" t="str">
        <f aca="false">IF(D1541="","",(O1541-F1541)*D1541*10)</f>
        <v/>
      </c>
      <c r="Q1541" s="175" t="str">
        <f aca="true">IF(D1541="","",xEURO(OFFSET(C1541,-M1541+1,0),E1541,OFFSET(C1541,-M1541+2,0),OFFSET(C1541,-M1541+2,0),OFFSET(C1541,-M1541+3,0)+AB1541,OFFSET(C1541,-M1541+4,0),0,2)/10*D1541)</f>
        <v/>
      </c>
      <c r="R1541" s="248" t="str">
        <f aca="true">IF(D1541="","",xEURO(OFFSET(C1541,-M1541+1,0),E1541,OFFSET(C1541,-M1541+2,0),OFFSET(C1541,-M1541+2,0),OFFSET(C1541,-M1541+3,0)+AB1541,OFFSET(C1541,-M1541+4,0),0,3)/100*D1541*10000)</f>
        <v/>
      </c>
      <c r="S1541" s="248" t="str">
        <f aca="true">IF(D1541="","",xEURO(OFFSET(C1541,-M1541+1,0),E1541,OFFSET(C1541,-M1541+2,0),OFFSET(C1541,-M1541+2,0),OFFSET(C1541,-M1541+3,0)+AB1541,OFFSET(C1541,-M1541+4,0),0,5)/365.25*D1541*10000)</f>
        <v/>
      </c>
      <c r="U1541" s="175" t="str">
        <f aca="true">IF(I1541="","",xEURO(OFFSET(C1541,-M1541+1,0),J1541,OFFSET(C1541,-M1541+2,0),OFFSET(C1541,-M1541+2,0),OFFSET(C1541,-M1541+3,0)+AC1541,OFFSET(C1541,-M1541+4,0),1,1)*I1541)</f>
        <v/>
      </c>
      <c r="V1541" s="235" t="str">
        <f aca="true">IF(I1541="","",xEURO(OFFSET(C1541,-M1541+1,0),J1541,OFFSET(C1541,-M1541+2,0),OFFSET(C1541,-M1541+2,0),OFFSET(C1541,-M1541+3,0)+AC1541,OFFSET(C1541,-M1541+4,0),1,0))</f>
        <v/>
      </c>
      <c r="W1541" s="175" t="str">
        <f aca="false">IF(I1541="","",(V1541-K1541)*I1541*10)</f>
        <v/>
      </c>
      <c r="X1541" s="175" t="str">
        <f aca="true">IF(I1541="","",xEURO(OFFSET(C1541,-M1541+1,0),J1541,OFFSET(C1541,-M1541+2,0),OFFSET(C1541,-M1541+2,0),OFFSET(C1541,-M1541+3,0)+AC1541,OFFSET(C1541,-M1541+4,0),1,2)/10*I1541)</f>
        <v/>
      </c>
      <c r="Y1541" s="248" t="str">
        <f aca="true">IF(I1541="","",xEURO(OFFSET(C1541,-M1541+1,0),J1541,OFFSET(C1541,-M1541+2,0),OFFSET(C1541,-M1541+2,0),OFFSET(C1541,-M1541+3,0)+AC1541,OFFSET(C1541,-M1541+4,0),1,3)/100*I1541*10000)</f>
        <v/>
      </c>
      <c r="Z1541" s="248" t="str">
        <f aca="true">IF(I1541="","",xEURO(OFFSET(C1541,-M1541+1,0),J1541,OFFSET(C1541,-M1541+2,0),OFFSET(C1541,-M1541+2,0),OFFSET(C1541,-M1541+3,0)+AC1541,OFFSET(C1541,-M1541+4,0),1,5)/365.25*I1541*10000)</f>
        <v/>
      </c>
      <c r="AB1541" s="249" t="str">
        <f aca="true">IF(D1541="","",xCalcSkew(OFFSET(C1541,-M1541,0),E1541-OFFSET(C1541,-M1541+1,0),b)/100)</f>
        <v/>
      </c>
      <c r="AC1541" s="249" t="str">
        <f aca="true">IF(I1541="","",xCalcSkew(OFFSET(C1541,-M1541,0),J1541-OFFSET(C1541,-M1541+1,0),b)/100)</f>
        <v/>
      </c>
      <c r="AE1541" s="0" t="n">
        <f aca="false">D1541*F1541*10000*-1</f>
        <v>-0</v>
      </c>
      <c r="AF1541" s="0" t="n">
        <f aca="false">I1541*K1541*10000*-1</f>
        <v>-0</v>
      </c>
      <c r="AG1541" s="0" t="n">
        <f aca="false">AE1541+AF1541</f>
        <v>-0</v>
      </c>
    </row>
    <row r="1542" customFormat="false" ht="12.75" hidden="false" customHeight="false" outlineLevel="0" collapsed="false">
      <c r="C1542" s="272" t="n">
        <f aca="false">S1569+Z1569</f>
        <v>0</v>
      </c>
      <c r="D1542" s="265"/>
      <c r="E1542" s="266"/>
      <c r="F1542" s="266"/>
      <c r="G1542" s="267"/>
      <c r="I1542" s="265"/>
      <c r="J1542" s="266"/>
      <c r="K1542" s="266"/>
      <c r="L1542" s="268"/>
      <c r="M1542" s="247" t="n">
        <f aca="false">M1541+1</f>
        <v>9</v>
      </c>
      <c r="N1542" s="175" t="str">
        <f aca="true">IF(D1542="","",xEURO(OFFSET(C1542,-M1542+1,0),E1542,OFFSET(C1542,-M1542+2,0),OFFSET(C1542,-M1542+2,0),OFFSET(C1542,-M1542+3,0)+AB1542,OFFSET(C1542,-M1542+4,0),0,1)*D1542)</f>
        <v/>
      </c>
      <c r="O1542" s="235" t="str">
        <f aca="true">IF(D1542="","",xEURO(OFFSET(C1542,-M1542+1,0),E1542,OFFSET(C1542,-M1542+2,0),OFFSET(C1542,-M1542+2,0),OFFSET(C1542,-M1542+3,0)+AB1542,OFFSET(C1542,-M1542+4,0),0,0))</f>
        <v/>
      </c>
      <c r="P1542" s="175" t="str">
        <f aca="false">IF(D1542="","",(O1542-F1542)*D1542*10)</f>
        <v/>
      </c>
      <c r="Q1542" s="175" t="str">
        <f aca="true">IF(D1542="","",xEURO(OFFSET(C1542,-M1542+1,0),E1542,OFFSET(C1542,-M1542+2,0),OFFSET(C1542,-M1542+2,0),OFFSET(C1542,-M1542+3,0)+AB1542,OFFSET(C1542,-M1542+4,0),0,2)/10*D1542)</f>
        <v/>
      </c>
      <c r="R1542" s="248" t="str">
        <f aca="true">IF(D1542="","",xEURO(OFFSET(C1542,-M1542+1,0),E1542,OFFSET(C1542,-M1542+2,0),OFFSET(C1542,-M1542+2,0),OFFSET(C1542,-M1542+3,0)+AB1542,OFFSET(C1542,-M1542+4,0),0,3)/100*D1542*10000)</f>
        <v/>
      </c>
      <c r="S1542" s="248" t="str">
        <f aca="true">IF(D1542="","",xEURO(OFFSET(C1542,-M1542+1,0),E1542,OFFSET(C1542,-M1542+2,0),OFFSET(C1542,-M1542+2,0),OFFSET(C1542,-M1542+3,0)+AB1542,OFFSET(C1542,-M1542+4,0),0,5)/365.25*D1542*10000)</f>
        <v/>
      </c>
      <c r="U1542" s="175" t="str">
        <f aca="true">IF(I1542="","",xEURO(OFFSET(C1542,-M1542+1,0),J1542,OFFSET(C1542,-M1542+2,0),OFFSET(C1542,-M1542+2,0),OFFSET(C1542,-M1542+3,0)+AC1542,OFFSET(C1542,-M1542+4,0),1,1)*I1542)</f>
        <v/>
      </c>
      <c r="V1542" s="235" t="str">
        <f aca="true">IF(I1542="","",xEURO(OFFSET(C1542,-M1542+1,0),J1542,OFFSET(C1542,-M1542+2,0),OFFSET(C1542,-M1542+2,0),OFFSET(C1542,-M1542+3,0)+AC1542,OFFSET(C1542,-M1542+4,0),1,0))</f>
        <v/>
      </c>
      <c r="W1542" s="175" t="str">
        <f aca="false">IF(I1542="","",(V1542-K1542)*I1542*10)</f>
        <v/>
      </c>
      <c r="X1542" s="175" t="str">
        <f aca="true">IF(I1542="","",xEURO(OFFSET(C1542,-M1542+1,0),J1542,OFFSET(C1542,-M1542+2,0),OFFSET(C1542,-M1542+2,0),OFFSET(C1542,-M1542+3,0)+AC1542,OFFSET(C1542,-M1542+4,0),1,2)/10*I1542)</f>
        <v/>
      </c>
      <c r="Y1542" s="248" t="str">
        <f aca="true">IF(I1542="","",xEURO(OFFSET(C1542,-M1542+1,0),J1542,OFFSET(C1542,-M1542+2,0),OFFSET(C1542,-M1542+2,0),OFFSET(C1542,-M1542+3,0)+AC1542,OFFSET(C1542,-M1542+4,0),1,3)/100*I1542*10000)</f>
        <v/>
      </c>
      <c r="Z1542" s="248" t="str">
        <f aca="true">IF(I1542="","",xEURO(OFFSET(C1542,-M1542+1,0),J1542,OFFSET(C1542,-M1542+2,0),OFFSET(C1542,-M1542+2,0),OFFSET(C1542,-M1542+3,0)+AC1542,OFFSET(C1542,-M1542+4,0),1,5)/365.25*I1542*10000)</f>
        <v/>
      </c>
      <c r="AB1542" s="249" t="str">
        <f aca="true">IF(D1542="","",xCalcSkew(OFFSET(C1542,-M1542,0),E1542-OFFSET(C1542,-M1542+1,0),b)/100)</f>
        <v/>
      </c>
      <c r="AC1542" s="249" t="str">
        <f aca="true">IF(I1542="","",xCalcSkew(OFFSET(C1542,-M1542,0),J1542-OFFSET(C1542,-M1542+1,0),b)/100)</f>
        <v/>
      </c>
      <c r="AE1542" s="0" t="n">
        <f aca="false">D1542*F1542*10000*-1</f>
        <v>-0</v>
      </c>
      <c r="AF1542" s="0" t="n">
        <f aca="false">I1542*K1542*10000*-1</f>
        <v>-0</v>
      </c>
      <c r="AG1542" s="0" t="n">
        <f aca="false">AE1542+AF1542</f>
        <v>-0</v>
      </c>
    </row>
    <row r="1543" customFormat="false" ht="12.75" hidden="false" customHeight="false" outlineLevel="0" collapsed="false">
      <c r="C1543" s="272" t="n">
        <f aca="false">P1569+W1569</f>
        <v>0</v>
      </c>
      <c r="D1543" s="265"/>
      <c r="E1543" s="266"/>
      <c r="F1543" s="266"/>
      <c r="G1543" s="267"/>
      <c r="I1543" s="265"/>
      <c r="J1543" s="266"/>
      <c r="K1543" s="266"/>
      <c r="L1543" s="268"/>
      <c r="M1543" s="247" t="n">
        <f aca="false">M1542+1</f>
        <v>10</v>
      </c>
      <c r="N1543" s="175" t="str">
        <f aca="true">IF(D1543="","",xEURO(OFFSET(C1543,-M1543+1,0),E1543,OFFSET(C1543,-M1543+2,0),OFFSET(C1543,-M1543+2,0),OFFSET(C1543,-M1543+3,0)+AB1543,OFFSET(C1543,-M1543+4,0),0,1)*D1543)</f>
        <v/>
      </c>
      <c r="O1543" s="235" t="str">
        <f aca="true">IF(D1543="","",xEURO(OFFSET(C1543,-M1543+1,0),E1543,OFFSET(C1543,-M1543+2,0),OFFSET(C1543,-M1543+2,0),OFFSET(C1543,-M1543+3,0)+AB1543,OFFSET(C1543,-M1543+4,0),0,0))</f>
        <v/>
      </c>
      <c r="P1543" s="175" t="str">
        <f aca="false">IF(D1543="","",(O1543-F1543)*D1543*10)</f>
        <v/>
      </c>
      <c r="Q1543" s="175" t="str">
        <f aca="true">IF(D1543="","",xEURO(OFFSET(C1543,-M1543+1,0),E1543,OFFSET(C1543,-M1543+2,0),OFFSET(C1543,-M1543+2,0),OFFSET(C1543,-M1543+3,0)+AB1543,OFFSET(C1543,-M1543+4,0),0,2)/10*D1543)</f>
        <v/>
      </c>
      <c r="R1543" s="248" t="str">
        <f aca="true">IF(D1543="","",xEURO(OFFSET(C1543,-M1543+1,0),E1543,OFFSET(C1543,-M1543+2,0),OFFSET(C1543,-M1543+2,0),OFFSET(C1543,-M1543+3,0)+AB1543,OFFSET(C1543,-M1543+4,0),0,3)/100*D1543*10000)</f>
        <v/>
      </c>
      <c r="S1543" s="248" t="str">
        <f aca="true">IF(D1543="","",xEURO(OFFSET(C1543,-M1543+1,0),E1543,OFFSET(C1543,-M1543+2,0),OFFSET(C1543,-M1543+2,0),OFFSET(C1543,-M1543+3,0)+AB1543,OFFSET(C1543,-M1543+4,0),0,5)/365.25*D1543*10000)</f>
        <v/>
      </c>
      <c r="U1543" s="175" t="str">
        <f aca="true">IF(I1543="","",xEURO(OFFSET(C1543,-M1543+1,0),J1543,OFFSET(C1543,-M1543+2,0),OFFSET(C1543,-M1543+2,0),OFFSET(C1543,-M1543+3,0)+AC1543,OFFSET(C1543,-M1543+4,0),1,1)*I1543)</f>
        <v/>
      </c>
      <c r="V1543" s="235" t="str">
        <f aca="true">IF(I1543="","",xEURO(OFFSET(C1543,-M1543+1,0),J1543,OFFSET(C1543,-M1543+2,0),OFFSET(C1543,-M1543+2,0),OFFSET(C1543,-M1543+3,0)+AC1543,OFFSET(C1543,-M1543+4,0),1,0))</f>
        <v/>
      </c>
      <c r="W1543" s="175" t="str">
        <f aca="false">IF(I1543="","",(V1543-K1543)*I1543*10)</f>
        <v/>
      </c>
      <c r="X1543" s="175" t="str">
        <f aca="true">IF(I1543="","",xEURO(OFFSET(C1543,-M1543+1,0),J1543,OFFSET(C1543,-M1543+2,0),OFFSET(C1543,-M1543+2,0),OFFSET(C1543,-M1543+3,0)+AC1543,OFFSET(C1543,-M1543+4,0),1,2)/10*I1543)</f>
        <v/>
      </c>
      <c r="Y1543" s="248" t="str">
        <f aca="true">IF(I1543="","",xEURO(OFFSET(C1543,-M1543+1,0),J1543,OFFSET(C1543,-M1543+2,0),OFFSET(C1543,-M1543+2,0),OFFSET(C1543,-M1543+3,0)+AC1543,OFFSET(C1543,-M1543+4,0),1,3)/100*I1543*10000)</f>
        <v/>
      </c>
      <c r="Z1543" s="248" t="str">
        <f aca="true">IF(I1543="","",xEURO(OFFSET(C1543,-M1543+1,0),J1543,OFFSET(C1543,-M1543+2,0),OFFSET(C1543,-M1543+2,0),OFFSET(C1543,-M1543+3,0)+AC1543,OFFSET(C1543,-M1543+4,0),1,5)/365.25*I1543*10000)</f>
        <v/>
      </c>
      <c r="AB1543" s="249" t="str">
        <f aca="true">IF(D1543="","",xCalcSkew(OFFSET(C1543,-M1543,0),E1543-OFFSET(C1543,-M1543+1,0),b)/100)</f>
        <v/>
      </c>
      <c r="AC1543" s="249" t="str">
        <f aca="true">IF(I1543="","",xCalcSkew(OFFSET(C1543,-M1543,0),J1543-OFFSET(C1543,-M1543+1,0),b)/100)</f>
        <v/>
      </c>
      <c r="AE1543" s="0" t="n">
        <f aca="false">D1543*F1543*10000*-1</f>
        <v>-0</v>
      </c>
      <c r="AF1543" s="0" t="n">
        <f aca="false">I1543*K1543*10000*-1</f>
        <v>-0</v>
      </c>
      <c r="AG1543" s="0" t="n">
        <f aca="false">AE1543+AF1543</f>
        <v>-0</v>
      </c>
    </row>
    <row r="1544" customFormat="false" ht="12.75" hidden="false" customHeight="false" outlineLevel="0" collapsed="false">
      <c r="D1544" s="265"/>
      <c r="E1544" s="266"/>
      <c r="F1544" s="266"/>
      <c r="G1544" s="267"/>
      <c r="I1544" s="265"/>
      <c r="J1544" s="266"/>
      <c r="K1544" s="266"/>
      <c r="L1544" s="268"/>
      <c r="M1544" s="247" t="n">
        <f aca="false">M1543+1</f>
        <v>11</v>
      </c>
      <c r="N1544" s="175" t="str">
        <f aca="true">IF(D1544="","",xEURO(OFFSET(C1544,-M1544+1,0),E1544,OFFSET(C1544,-M1544+2,0),OFFSET(C1544,-M1544+2,0),OFFSET(C1544,-M1544+3,0)+AB1544,OFFSET(C1544,-M1544+4,0),0,1)*D1544)</f>
        <v/>
      </c>
      <c r="O1544" s="235" t="str">
        <f aca="true">IF(D1544="","",xEURO(OFFSET(C1544,-M1544+1,0),E1544,OFFSET(C1544,-M1544+2,0),OFFSET(C1544,-M1544+2,0),OFFSET(C1544,-M1544+3,0)+AB1544,OFFSET(C1544,-M1544+4,0),0,0))</f>
        <v/>
      </c>
      <c r="P1544" s="175" t="str">
        <f aca="false">IF(D1544="","",(O1544-F1544)*D1544*10)</f>
        <v/>
      </c>
      <c r="Q1544" s="175" t="str">
        <f aca="true">IF(D1544="","",xEURO(OFFSET(C1544,-M1544+1,0),E1544,OFFSET(C1544,-M1544+2,0),OFFSET(C1544,-M1544+2,0),OFFSET(C1544,-M1544+3,0)+AB1544,OFFSET(C1544,-M1544+4,0),0,2)/10*D1544)</f>
        <v/>
      </c>
      <c r="R1544" s="248" t="str">
        <f aca="true">IF(D1544="","",xEURO(OFFSET(C1544,-M1544+1,0),E1544,OFFSET(C1544,-M1544+2,0),OFFSET(C1544,-M1544+2,0),OFFSET(C1544,-M1544+3,0)+AB1544,OFFSET(C1544,-M1544+4,0),0,3)/100*D1544*10000)</f>
        <v/>
      </c>
      <c r="S1544" s="248" t="str">
        <f aca="true">IF(D1544="","",xEURO(OFFSET(C1544,-M1544+1,0),E1544,OFFSET(C1544,-M1544+2,0),OFFSET(C1544,-M1544+2,0),OFFSET(C1544,-M1544+3,0)+AB1544,OFFSET(C1544,-M1544+4,0),0,5)/365.25*D1544*10000)</f>
        <v/>
      </c>
      <c r="U1544" s="175" t="str">
        <f aca="true">IF(I1544="","",xEURO(OFFSET(C1544,-M1544+1,0),J1544,OFFSET(C1544,-M1544+2,0),OFFSET(C1544,-M1544+2,0),OFFSET(C1544,-M1544+3,0)+AC1544,OFFSET(C1544,-M1544+4,0),1,1)*I1544)</f>
        <v/>
      </c>
      <c r="V1544" s="235" t="str">
        <f aca="true">IF(I1544="","",xEURO(OFFSET(C1544,-M1544+1,0),J1544,OFFSET(C1544,-M1544+2,0),OFFSET(C1544,-M1544+2,0),OFFSET(C1544,-M1544+3,0)+AC1544,OFFSET(C1544,-M1544+4,0),1,0))</f>
        <v/>
      </c>
      <c r="W1544" s="175" t="str">
        <f aca="false">IF(I1544="","",(V1544-K1544)*I1544*10)</f>
        <v/>
      </c>
      <c r="X1544" s="175" t="str">
        <f aca="true">IF(I1544="","",xEURO(OFFSET(C1544,-M1544+1,0),J1544,OFFSET(C1544,-M1544+2,0),OFFSET(C1544,-M1544+2,0),OFFSET(C1544,-M1544+3,0)+AC1544,OFFSET(C1544,-M1544+4,0),1,2)/10*I1544)</f>
        <v/>
      </c>
      <c r="Y1544" s="248" t="str">
        <f aca="true">IF(I1544="","",xEURO(OFFSET(C1544,-M1544+1,0),J1544,OFFSET(C1544,-M1544+2,0),OFFSET(C1544,-M1544+2,0),OFFSET(C1544,-M1544+3,0)+AC1544,OFFSET(C1544,-M1544+4,0),1,3)/100*I1544*10000)</f>
        <v/>
      </c>
      <c r="Z1544" s="248" t="str">
        <f aca="true">IF(I1544="","",xEURO(OFFSET(C1544,-M1544+1,0),J1544,OFFSET(C1544,-M1544+2,0),OFFSET(C1544,-M1544+2,0),OFFSET(C1544,-M1544+3,0)+AC1544,OFFSET(C1544,-M1544+4,0),1,5)/365.25*I1544*10000)</f>
        <v/>
      </c>
      <c r="AB1544" s="249" t="str">
        <f aca="true">IF(D1544="","",xCalcSkew(OFFSET(C1544,-M1544,0),E1544-OFFSET(C1544,-M1544+1,0),b)/100)</f>
        <v/>
      </c>
      <c r="AC1544" s="249" t="str">
        <f aca="true">IF(I1544="","",xCalcSkew(OFFSET(C1544,-M1544,0),J1544-OFFSET(C1544,-M1544+1,0),b)/100)</f>
        <v/>
      </c>
      <c r="AE1544" s="0" t="n">
        <f aca="false">D1544*F1544*10000*-1</f>
        <v>-0</v>
      </c>
      <c r="AF1544" s="0" t="n">
        <f aca="false">I1544*K1544*10000*-1</f>
        <v>-0</v>
      </c>
      <c r="AG1544" s="0" t="n">
        <f aca="false">AE1544+AF1544</f>
        <v>-0</v>
      </c>
    </row>
    <row r="1545" customFormat="false" ht="12.75" hidden="false" customHeight="false" outlineLevel="0" collapsed="false">
      <c r="D1545" s="265"/>
      <c r="E1545" s="266"/>
      <c r="F1545" s="266"/>
      <c r="G1545" s="267"/>
      <c r="I1545" s="265"/>
      <c r="J1545" s="266"/>
      <c r="K1545" s="266"/>
      <c r="L1545" s="268"/>
      <c r="M1545" s="247" t="n">
        <f aca="false">M1544+1</f>
        <v>12</v>
      </c>
      <c r="N1545" s="175" t="str">
        <f aca="true">IF(D1545="","",xEURO(OFFSET(C1545,-M1545+1,0),E1545,OFFSET(C1545,-M1545+2,0),OFFSET(C1545,-M1545+2,0),OFFSET(C1545,-M1545+3,0)+AB1545,OFFSET(C1545,-M1545+4,0),0,1)*D1545)</f>
        <v/>
      </c>
      <c r="O1545" s="235" t="str">
        <f aca="true">IF(D1545="","",xEURO(OFFSET(C1545,-M1545+1,0),E1545,OFFSET(C1545,-M1545+2,0),OFFSET(C1545,-M1545+2,0),OFFSET(C1545,-M1545+3,0)+AB1545,OFFSET(C1545,-M1545+4,0),0,0))</f>
        <v/>
      </c>
      <c r="P1545" s="175" t="str">
        <f aca="false">IF(D1545="","",(O1545-F1545)*D1545*10)</f>
        <v/>
      </c>
      <c r="Q1545" s="175" t="str">
        <f aca="true">IF(D1545="","",xEURO(OFFSET(C1545,-M1545+1,0),E1545,OFFSET(C1545,-M1545+2,0),OFFSET(C1545,-M1545+2,0),OFFSET(C1545,-M1545+3,0)+AB1545,OFFSET(C1545,-M1545+4,0),0,2)/10*D1545)</f>
        <v/>
      </c>
      <c r="R1545" s="248" t="str">
        <f aca="true">IF(D1545="","",xEURO(OFFSET(C1545,-M1545+1,0),E1545,OFFSET(C1545,-M1545+2,0),OFFSET(C1545,-M1545+2,0),OFFSET(C1545,-M1545+3,0)+AB1545,OFFSET(C1545,-M1545+4,0),0,3)/100*D1545*10000)</f>
        <v/>
      </c>
      <c r="S1545" s="248" t="str">
        <f aca="true">IF(D1545="","",xEURO(OFFSET(C1545,-M1545+1,0),E1545,OFFSET(C1545,-M1545+2,0),OFFSET(C1545,-M1545+2,0),OFFSET(C1545,-M1545+3,0)+AB1545,OFFSET(C1545,-M1545+4,0),0,5)/365.25*D1545*10000)</f>
        <v/>
      </c>
      <c r="U1545" s="175" t="str">
        <f aca="true">IF(I1545="","",xEURO(OFFSET(C1545,-M1545+1,0),J1545,OFFSET(C1545,-M1545+2,0),OFFSET(C1545,-M1545+2,0),OFFSET(C1545,-M1545+3,0)+AC1545,OFFSET(C1545,-M1545+4,0),1,1)*I1545)</f>
        <v/>
      </c>
      <c r="V1545" s="235" t="str">
        <f aca="true">IF(I1545="","",xEURO(OFFSET(C1545,-M1545+1,0),J1545,OFFSET(C1545,-M1545+2,0),OFFSET(C1545,-M1545+2,0),OFFSET(C1545,-M1545+3,0)+AC1545,OFFSET(C1545,-M1545+4,0),1,0))</f>
        <v/>
      </c>
      <c r="W1545" s="175" t="str">
        <f aca="false">IF(I1545="","",(V1545-K1545)*I1545*10)</f>
        <v/>
      </c>
      <c r="X1545" s="175" t="str">
        <f aca="true">IF(I1545="","",xEURO(OFFSET(C1545,-M1545+1,0),J1545,OFFSET(C1545,-M1545+2,0),OFFSET(C1545,-M1545+2,0),OFFSET(C1545,-M1545+3,0)+AC1545,OFFSET(C1545,-M1545+4,0),1,2)/10*I1545)</f>
        <v/>
      </c>
      <c r="Y1545" s="248" t="str">
        <f aca="true">IF(I1545="","",xEURO(OFFSET(C1545,-M1545+1,0),J1545,OFFSET(C1545,-M1545+2,0),OFFSET(C1545,-M1545+2,0),OFFSET(C1545,-M1545+3,0)+AC1545,OFFSET(C1545,-M1545+4,0),1,3)/100*I1545*10000)</f>
        <v/>
      </c>
      <c r="Z1545" s="248" t="str">
        <f aca="true">IF(I1545="","",xEURO(OFFSET(C1545,-M1545+1,0),J1545,OFFSET(C1545,-M1545+2,0),OFFSET(C1545,-M1545+2,0),OFFSET(C1545,-M1545+3,0)+AC1545,OFFSET(C1545,-M1545+4,0),1,5)/365.25*I1545*10000)</f>
        <v/>
      </c>
      <c r="AB1545" s="249" t="str">
        <f aca="true">IF(D1545="","",xCalcSkew(OFFSET(C1545,-M1545,0),E1545-OFFSET(C1545,-M1545+1,0),b)/100)</f>
        <v/>
      </c>
      <c r="AC1545" s="249" t="str">
        <f aca="true">IF(I1545="","",xCalcSkew(OFFSET(C1545,-M1545,0),J1545-OFFSET(C1545,-M1545+1,0),b)/100)</f>
        <v/>
      </c>
      <c r="AE1545" s="0" t="n">
        <f aca="false">D1545*F1545*10000*-1</f>
        <v>-0</v>
      </c>
      <c r="AF1545" s="0" t="n">
        <f aca="false">I1545*K1545*10000*-1</f>
        <v>-0</v>
      </c>
      <c r="AG1545" s="0" t="n">
        <f aca="false">AE1545+AF1545</f>
        <v>-0</v>
      </c>
    </row>
    <row r="1546" customFormat="false" ht="12.75" hidden="false" customHeight="false" outlineLevel="0" collapsed="false">
      <c r="D1546" s="265"/>
      <c r="E1546" s="266"/>
      <c r="F1546" s="266"/>
      <c r="G1546" s="267"/>
      <c r="I1546" s="265"/>
      <c r="J1546" s="266"/>
      <c r="K1546" s="266"/>
      <c r="L1546" s="268"/>
      <c r="M1546" s="247" t="n">
        <f aca="false">M1545+1</f>
        <v>13</v>
      </c>
      <c r="N1546" s="175" t="str">
        <f aca="true">IF(D1546="","",xEURO(OFFSET(C1546,-M1546+1,0),E1546,OFFSET(C1546,-M1546+2,0),OFFSET(C1546,-M1546+2,0),OFFSET(C1546,-M1546+3,0)+AB1546,OFFSET(C1546,-M1546+4,0),0,1)*D1546)</f>
        <v/>
      </c>
      <c r="O1546" s="235" t="str">
        <f aca="true">IF(D1546="","",xEURO(OFFSET(C1546,-M1546+1,0),E1546,OFFSET(C1546,-M1546+2,0),OFFSET(C1546,-M1546+2,0),OFFSET(C1546,-M1546+3,0)+AB1546,OFFSET(C1546,-M1546+4,0),0,0))</f>
        <v/>
      </c>
      <c r="P1546" s="175" t="str">
        <f aca="false">IF(D1546="","",(O1546-F1546)*D1546*10)</f>
        <v/>
      </c>
      <c r="Q1546" s="175" t="str">
        <f aca="true">IF(D1546="","",xEURO(OFFSET(C1546,-M1546+1,0),E1546,OFFSET(C1546,-M1546+2,0),OFFSET(C1546,-M1546+2,0),OFFSET(C1546,-M1546+3,0)+AB1546,OFFSET(C1546,-M1546+4,0),0,2)/10*D1546)</f>
        <v/>
      </c>
      <c r="R1546" s="248" t="str">
        <f aca="true">IF(D1546="","",xEURO(OFFSET(C1546,-M1546+1,0),E1546,OFFSET(C1546,-M1546+2,0),OFFSET(C1546,-M1546+2,0),OFFSET(C1546,-M1546+3,0)+AB1546,OFFSET(C1546,-M1546+4,0),0,3)/100*D1546*10000)</f>
        <v/>
      </c>
      <c r="S1546" s="248" t="str">
        <f aca="true">IF(D1546="","",xEURO(OFFSET(C1546,-M1546+1,0),E1546,OFFSET(C1546,-M1546+2,0),OFFSET(C1546,-M1546+2,0),OFFSET(C1546,-M1546+3,0)+AB1546,OFFSET(C1546,-M1546+4,0),0,5)/365.25*D1546*10000)</f>
        <v/>
      </c>
      <c r="U1546" s="175" t="str">
        <f aca="true">IF(I1546="","",xEURO(OFFSET(C1546,-M1546+1,0),J1546,OFFSET(C1546,-M1546+2,0),OFFSET(C1546,-M1546+2,0),OFFSET(C1546,-M1546+3,0)+AC1546,OFFSET(C1546,-M1546+4,0),1,1)*I1546)</f>
        <v/>
      </c>
      <c r="V1546" s="235" t="str">
        <f aca="true">IF(I1546="","",xEURO(OFFSET(C1546,-M1546+1,0),J1546,OFFSET(C1546,-M1546+2,0),OFFSET(C1546,-M1546+2,0),OFFSET(C1546,-M1546+3,0)+AC1546,OFFSET(C1546,-M1546+4,0),1,0))</f>
        <v/>
      </c>
      <c r="W1546" s="175" t="str">
        <f aca="false">IF(I1546="","",(V1546-K1546)*I1546*10)</f>
        <v/>
      </c>
      <c r="X1546" s="175" t="str">
        <f aca="true">IF(I1546="","",xEURO(OFFSET(C1546,-M1546+1,0),J1546,OFFSET(C1546,-M1546+2,0),OFFSET(C1546,-M1546+2,0),OFFSET(C1546,-M1546+3,0)+AC1546,OFFSET(C1546,-M1546+4,0),1,2)/10*I1546)</f>
        <v/>
      </c>
      <c r="Y1546" s="248" t="str">
        <f aca="true">IF(I1546="","",xEURO(OFFSET(C1546,-M1546+1,0),J1546,OFFSET(C1546,-M1546+2,0),OFFSET(C1546,-M1546+2,0),OFFSET(C1546,-M1546+3,0)+AC1546,OFFSET(C1546,-M1546+4,0),1,3)/100*I1546*10000)</f>
        <v/>
      </c>
      <c r="Z1546" s="248" t="str">
        <f aca="true">IF(I1546="","",xEURO(OFFSET(C1546,-M1546+1,0),J1546,OFFSET(C1546,-M1546+2,0),OFFSET(C1546,-M1546+2,0),OFFSET(C1546,-M1546+3,0)+AC1546,OFFSET(C1546,-M1546+4,0),1,5)/365.25*I1546*10000)</f>
        <v/>
      </c>
      <c r="AB1546" s="249" t="str">
        <f aca="true">IF(D1546="","",xCalcSkew(OFFSET(C1546,-M1546,0),E1546-OFFSET(C1546,-M1546+1,0),b)/100)</f>
        <v/>
      </c>
      <c r="AC1546" s="249" t="str">
        <f aca="true">IF(I1546="","",xCalcSkew(OFFSET(C1546,-M1546,0),J1546-OFFSET(C1546,-M1546+1,0),b)/100)</f>
        <v/>
      </c>
      <c r="AE1546" s="0" t="n">
        <f aca="false">D1546*F1546*10000*-1</f>
        <v>-0</v>
      </c>
      <c r="AF1546" s="0" t="n">
        <f aca="false">I1546*K1546*10000*-1</f>
        <v>-0</v>
      </c>
      <c r="AG1546" s="0" t="n">
        <f aca="false">AE1546+AF1546</f>
        <v>-0</v>
      </c>
    </row>
    <row r="1547" customFormat="false" ht="12.75" hidden="false" customHeight="false" outlineLevel="0" collapsed="false">
      <c r="D1547" s="265"/>
      <c r="E1547" s="266"/>
      <c r="F1547" s="266"/>
      <c r="G1547" s="267"/>
      <c r="I1547" s="265"/>
      <c r="J1547" s="266"/>
      <c r="K1547" s="266"/>
      <c r="L1547" s="268"/>
      <c r="M1547" s="247" t="n">
        <f aca="false">M1546+1</f>
        <v>14</v>
      </c>
      <c r="N1547" s="175" t="str">
        <f aca="true">IF(D1547="","",xEURO(OFFSET(C1547,-M1547+1,0),E1547,OFFSET(C1547,-M1547+2,0),OFFSET(C1547,-M1547+2,0),OFFSET(C1547,-M1547+3,0)+AB1547,OFFSET(C1547,-M1547+4,0),0,1)*D1547)</f>
        <v/>
      </c>
      <c r="O1547" s="235" t="str">
        <f aca="true">IF(D1547="","",xEURO(OFFSET(C1547,-M1547+1,0),E1547,OFFSET(C1547,-M1547+2,0),OFFSET(C1547,-M1547+2,0),OFFSET(C1547,-M1547+3,0)+AB1547,OFFSET(C1547,-M1547+4,0),0,0))</f>
        <v/>
      </c>
      <c r="P1547" s="175" t="str">
        <f aca="false">IF(D1547="","",(O1547-F1547)*D1547*10)</f>
        <v/>
      </c>
      <c r="Q1547" s="175" t="str">
        <f aca="true">IF(D1547="","",xEURO(OFFSET(C1547,-M1547+1,0),E1547,OFFSET(C1547,-M1547+2,0),OFFSET(C1547,-M1547+2,0),OFFSET(C1547,-M1547+3,0)+AB1547,OFFSET(C1547,-M1547+4,0),0,2)/10*D1547)</f>
        <v/>
      </c>
      <c r="R1547" s="248" t="str">
        <f aca="true">IF(D1547="","",xEURO(OFFSET(C1547,-M1547+1,0),E1547,OFFSET(C1547,-M1547+2,0),OFFSET(C1547,-M1547+2,0),OFFSET(C1547,-M1547+3,0)+AB1547,OFFSET(C1547,-M1547+4,0),0,3)/100*D1547*10000)</f>
        <v/>
      </c>
      <c r="S1547" s="248" t="str">
        <f aca="true">IF(D1547="","",xEURO(OFFSET(C1547,-M1547+1,0),E1547,OFFSET(C1547,-M1547+2,0),OFFSET(C1547,-M1547+2,0),OFFSET(C1547,-M1547+3,0)+AB1547,OFFSET(C1547,-M1547+4,0),0,5)/365.25*D1547*10000)</f>
        <v/>
      </c>
      <c r="U1547" s="175" t="str">
        <f aca="true">IF(I1547="","",xEURO(OFFSET(C1547,-M1547+1,0),J1547,OFFSET(C1547,-M1547+2,0),OFFSET(C1547,-M1547+2,0),OFFSET(C1547,-M1547+3,0)+AC1547,OFFSET(C1547,-M1547+4,0),1,1)*I1547)</f>
        <v/>
      </c>
      <c r="V1547" s="235" t="str">
        <f aca="true">IF(I1547="","",xEURO(OFFSET(C1547,-M1547+1,0),J1547,OFFSET(C1547,-M1547+2,0),OFFSET(C1547,-M1547+2,0),OFFSET(C1547,-M1547+3,0)+AC1547,OFFSET(C1547,-M1547+4,0),1,0))</f>
        <v/>
      </c>
      <c r="W1547" s="175" t="str">
        <f aca="false">IF(I1547="","",(V1547-K1547)*I1547*10)</f>
        <v/>
      </c>
      <c r="X1547" s="175" t="str">
        <f aca="true">IF(I1547="","",xEURO(OFFSET(C1547,-M1547+1,0),J1547,OFFSET(C1547,-M1547+2,0),OFFSET(C1547,-M1547+2,0),OFFSET(C1547,-M1547+3,0)+AC1547,OFFSET(C1547,-M1547+4,0),1,2)/10*I1547)</f>
        <v/>
      </c>
      <c r="Y1547" s="248" t="str">
        <f aca="true">IF(I1547="","",xEURO(OFFSET(C1547,-M1547+1,0),J1547,OFFSET(C1547,-M1547+2,0),OFFSET(C1547,-M1547+2,0),OFFSET(C1547,-M1547+3,0)+AC1547,OFFSET(C1547,-M1547+4,0),1,3)/100*I1547*10000)</f>
        <v/>
      </c>
      <c r="Z1547" s="248" t="str">
        <f aca="true">IF(I1547="","",xEURO(OFFSET(C1547,-M1547+1,0),J1547,OFFSET(C1547,-M1547+2,0),OFFSET(C1547,-M1547+2,0),OFFSET(C1547,-M1547+3,0)+AC1547,OFFSET(C1547,-M1547+4,0),1,5)/365.25*I1547*10000)</f>
        <v/>
      </c>
      <c r="AB1547" s="249" t="str">
        <f aca="true">IF(D1547="","",xCalcSkew(OFFSET(C1547,-M1547,0),E1547-OFFSET(C1547,-M1547+1,0),b)/100)</f>
        <v/>
      </c>
      <c r="AC1547" s="249" t="str">
        <f aca="true">IF(I1547="","",xCalcSkew(OFFSET(C1547,-M1547,0),J1547-OFFSET(C1547,-M1547+1,0),b)/100)</f>
        <v/>
      </c>
      <c r="AE1547" s="0" t="n">
        <f aca="false">D1547*F1547*10000*-1</f>
        <v>-0</v>
      </c>
      <c r="AF1547" s="0" t="n">
        <f aca="false">I1547*K1547*10000*-1</f>
        <v>-0</v>
      </c>
      <c r="AG1547" s="0" t="n">
        <f aca="false">AE1547+AF1547</f>
        <v>-0</v>
      </c>
    </row>
    <row r="1548" customFormat="false" ht="12.75" hidden="false" customHeight="false" outlineLevel="0" collapsed="false">
      <c r="D1548" s="265"/>
      <c r="E1548" s="266"/>
      <c r="F1548" s="266"/>
      <c r="G1548" s="267"/>
      <c r="I1548" s="265"/>
      <c r="J1548" s="266"/>
      <c r="K1548" s="266"/>
      <c r="L1548" s="268"/>
      <c r="M1548" s="247" t="n">
        <f aca="false">M1547+1</f>
        <v>15</v>
      </c>
      <c r="N1548" s="175" t="str">
        <f aca="true">IF(D1548="","",xEURO(OFFSET(C1548,-M1548+1,0),E1548,OFFSET(C1548,-M1548+2,0),OFFSET(C1548,-M1548+2,0),OFFSET(C1548,-M1548+3,0)+AB1548,OFFSET(C1548,-M1548+4,0),0,1)*D1548)</f>
        <v/>
      </c>
      <c r="O1548" s="235" t="str">
        <f aca="true">IF(D1548="","",xEURO(OFFSET(C1548,-M1548+1,0),E1548,OFFSET(C1548,-M1548+2,0),OFFSET(C1548,-M1548+2,0),OFFSET(C1548,-M1548+3,0)+AB1548,OFFSET(C1548,-M1548+4,0),0,0))</f>
        <v/>
      </c>
      <c r="P1548" s="175" t="str">
        <f aca="false">IF(D1548="","",(O1548-F1548)*D1548*10)</f>
        <v/>
      </c>
      <c r="Q1548" s="175" t="str">
        <f aca="true">IF(D1548="","",xEURO(OFFSET(C1548,-M1548+1,0),E1548,OFFSET(C1548,-M1548+2,0),OFFSET(C1548,-M1548+2,0),OFFSET(C1548,-M1548+3,0)+AB1548,OFFSET(C1548,-M1548+4,0),0,2)/10*D1548)</f>
        <v/>
      </c>
      <c r="R1548" s="248" t="str">
        <f aca="true">IF(D1548="","",xEURO(OFFSET(C1548,-M1548+1,0),E1548,OFFSET(C1548,-M1548+2,0),OFFSET(C1548,-M1548+2,0),OFFSET(C1548,-M1548+3,0)+AB1548,OFFSET(C1548,-M1548+4,0),0,3)/100*D1548*10000)</f>
        <v/>
      </c>
      <c r="S1548" s="248" t="str">
        <f aca="true">IF(D1548="","",xEURO(OFFSET(C1548,-M1548+1,0),E1548,OFFSET(C1548,-M1548+2,0),OFFSET(C1548,-M1548+2,0),OFFSET(C1548,-M1548+3,0)+AB1548,OFFSET(C1548,-M1548+4,0),0,5)/365.25*D1548*10000)</f>
        <v/>
      </c>
      <c r="U1548" s="175" t="str">
        <f aca="true">IF(I1548="","",xEURO(OFFSET(C1548,-M1548+1,0),J1548,OFFSET(C1548,-M1548+2,0),OFFSET(C1548,-M1548+2,0),OFFSET(C1548,-M1548+3,0)+AC1548,OFFSET(C1548,-M1548+4,0),1,1)*I1548)</f>
        <v/>
      </c>
      <c r="V1548" s="235" t="str">
        <f aca="true">IF(I1548="","",xEURO(OFFSET(C1548,-M1548+1,0),J1548,OFFSET(C1548,-M1548+2,0),OFFSET(C1548,-M1548+2,0),OFFSET(C1548,-M1548+3,0)+AC1548,OFFSET(C1548,-M1548+4,0),1,0))</f>
        <v/>
      </c>
      <c r="W1548" s="175" t="str">
        <f aca="false">IF(I1548="","",(V1548-K1548)*I1548*10)</f>
        <v/>
      </c>
      <c r="X1548" s="175" t="str">
        <f aca="true">IF(I1548="","",xEURO(OFFSET(C1548,-M1548+1,0),J1548,OFFSET(C1548,-M1548+2,0),OFFSET(C1548,-M1548+2,0),OFFSET(C1548,-M1548+3,0)+AC1548,OFFSET(C1548,-M1548+4,0),1,2)/10*I1548)</f>
        <v/>
      </c>
      <c r="Y1548" s="248" t="str">
        <f aca="true">IF(I1548="","",xEURO(OFFSET(C1548,-M1548+1,0),J1548,OFFSET(C1548,-M1548+2,0),OFFSET(C1548,-M1548+2,0),OFFSET(C1548,-M1548+3,0)+AC1548,OFFSET(C1548,-M1548+4,0),1,3)/100*I1548*10000)</f>
        <v/>
      </c>
      <c r="Z1548" s="248" t="str">
        <f aca="true">IF(I1548="","",xEURO(OFFSET(C1548,-M1548+1,0),J1548,OFFSET(C1548,-M1548+2,0),OFFSET(C1548,-M1548+2,0),OFFSET(C1548,-M1548+3,0)+AC1548,OFFSET(C1548,-M1548+4,0),1,5)/365.25*I1548*10000)</f>
        <v/>
      </c>
      <c r="AB1548" s="249" t="str">
        <f aca="true">IF(D1548="","",xCalcSkew(OFFSET(C1548,-M1548,0),E1548-OFFSET(C1548,-M1548+1,0),b)/100)</f>
        <v/>
      </c>
      <c r="AC1548" s="249" t="str">
        <f aca="true">IF(I1548="","",xCalcSkew(OFFSET(C1548,-M1548,0),J1548-OFFSET(C1548,-M1548+1,0),b)/100)</f>
        <v/>
      </c>
      <c r="AE1548" s="0" t="n">
        <f aca="false">D1548*F1548*10000*-1</f>
        <v>-0</v>
      </c>
      <c r="AF1548" s="0" t="n">
        <f aca="false">I1548*K1548*10000*-1</f>
        <v>-0</v>
      </c>
      <c r="AG1548" s="0" t="n">
        <f aca="false">AE1548+AF1548</f>
        <v>-0</v>
      </c>
    </row>
    <row r="1549" customFormat="false" ht="12.75" hidden="false" customHeight="false" outlineLevel="0" collapsed="false">
      <c r="D1549" s="265"/>
      <c r="E1549" s="266"/>
      <c r="F1549" s="266"/>
      <c r="G1549" s="267"/>
      <c r="I1549" s="265"/>
      <c r="J1549" s="266"/>
      <c r="K1549" s="266"/>
      <c r="L1549" s="268"/>
      <c r="M1549" s="247" t="n">
        <f aca="false">M1548+1</f>
        <v>16</v>
      </c>
      <c r="N1549" s="175" t="str">
        <f aca="true">IF(D1549="","",xEURO(OFFSET(C1549,-M1549+1,0),E1549,OFFSET(C1549,-M1549+2,0),OFFSET(C1549,-M1549+2,0),OFFSET(C1549,-M1549+3,0)+AB1549,OFFSET(C1549,-M1549+4,0),0,1)*D1549)</f>
        <v/>
      </c>
      <c r="O1549" s="235" t="str">
        <f aca="true">IF(D1549="","",xEURO(OFFSET(C1549,-M1549+1,0),E1549,OFFSET(C1549,-M1549+2,0),OFFSET(C1549,-M1549+2,0),OFFSET(C1549,-M1549+3,0)+AB1549,OFFSET(C1549,-M1549+4,0),0,0))</f>
        <v/>
      </c>
      <c r="P1549" s="175" t="str">
        <f aca="false">IF(D1549="","",(O1549-F1549)*D1549*10)</f>
        <v/>
      </c>
      <c r="Q1549" s="175" t="str">
        <f aca="true">IF(D1549="","",xEURO(OFFSET(C1549,-M1549+1,0),E1549,OFFSET(C1549,-M1549+2,0),OFFSET(C1549,-M1549+2,0),OFFSET(C1549,-M1549+3,0)+AB1549,OFFSET(C1549,-M1549+4,0),0,2)/10*D1549)</f>
        <v/>
      </c>
      <c r="R1549" s="248" t="str">
        <f aca="true">IF(D1549="","",xEURO(OFFSET(C1549,-M1549+1,0),E1549,OFFSET(C1549,-M1549+2,0),OFFSET(C1549,-M1549+2,0),OFFSET(C1549,-M1549+3,0)+AB1549,OFFSET(C1549,-M1549+4,0),0,3)/100*D1549*10000)</f>
        <v/>
      </c>
      <c r="S1549" s="248" t="str">
        <f aca="true">IF(D1549="","",xEURO(OFFSET(C1549,-M1549+1,0),E1549,OFFSET(C1549,-M1549+2,0),OFFSET(C1549,-M1549+2,0),OFFSET(C1549,-M1549+3,0)+AB1549,OFFSET(C1549,-M1549+4,0),0,5)/365.25*D1549*10000)</f>
        <v/>
      </c>
      <c r="U1549" s="175" t="str">
        <f aca="true">IF(I1549="","",xEURO(OFFSET(C1549,-M1549+1,0),J1549,OFFSET(C1549,-M1549+2,0),OFFSET(C1549,-M1549+2,0),OFFSET(C1549,-M1549+3,0)+AC1549,OFFSET(C1549,-M1549+4,0),1,1)*I1549)</f>
        <v/>
      </c>
      <c r="V1549" s="235" t="str">
        <f aca="true">IF(I1549="","",xEURO(OFFSET(C1549,-M1549+1,0),J1549,OFFSET(C1549,-M1549+2,0),OFFSET(C1549,-M1549+2,0),OFFSET(C1549,-M1549+3,0)+AC1549,OFFSET(C1549,-M1549+4,0),1,0))</f>
        <v/>
      </c>
      <c r="W1549" s="175" t="str">
        <f aca="false">IF(I1549="","",(V1549-K1549)*I1549*10)</f>
        <v/>
      </c>
      <c r="X1549" s="175" t="str">
        <f aca="true">IF(I1549="","",xEURO(OFFSET(C1549,-M1549+1,0),J1549,OFFSET(C1549,-M1549+2,0),OFFSET(C1549,-M1549+2,0),OFFSET(C1549,-M1549+3,0)+AC1549,OFFSET(C1549,-M1549+4,0),1,2)/10*I1549)</f>
        <v/>
      </c>
      <c r="Y1549" s="248" t="str">
        <f aca="true">IF(I1549="","",xEURO(OFFSET(C1549,-M1549+1,0),J1549,OFFSET(C1549,-M1549+2,0),OFFSET(C1549,-M1549+2,0),OFFSET(C1549,-M1549+3,0)+AC1549,OFFSET(C1549,-M1549+4,0),1,3)/100*I1549*10000)</f>
        <v/>
      </c>
      <c r="Z1549" s="248" t="str">
        <f aca="true">IF(I1549="","",xEURO(OFFSET(C1549,-M1549+1,0),J1549,OFFSET(C1549,-M1549+2,0),OFFSET(C1549,-M1549+2,0),OFFSET(C1549,-M1549+3,0)+AC1549,OFFSET(C1549,-M1549+4,0),1,5)/365.25*I1549*10000)</f>
        <v/>
      </c>
      <c r="AB1549" s="249" t="str">
        <f aca="true">IF(D1549="","",xCalcSkew(OFFSET(C1549,-M1549,0),E1549-OFFSET(C1549,-M1549+1,0),b)/100)</f>
        <v/>
      </c>
      <c r="AC1549" s="249" t="str">
        <f aca="true">IF(I1549="","",xCalcSkew(OFFSET(C1549,-M1549,0),J1549-OFFSET(C1549,-M1549+1,0),b)/100)</f>
        <v/>
      </c>
      <c r="AE1549" s="0" t="n">
        <f aca="false">D1549*F1549*10000*-1</f>
        <v>-0</v>
      </c>
      <c r="AF1549" s="0" t="n">
        <f aca="false">I1549*K1549*10000*-1</f>
        <v>-0</v>
      </c>
      <c r="AG1549" s="0" t="n">
        <f aca="false">AE1549+AF1549</f>
        <v>-0</v>
      </c>
    </row>
    <row r="1550" customFormat="false" ht="12.75" hidden="false" customHeight="false" outlineLevel="0" collapsed="false">
      <c r="D1550" s="265"/>
      <c r="E1550" s="266"/>
      <c r="F1550" s="266"/>
      <c r="G1550" s="267"/>
      <c r="I1550" s="265"/>
      <c r="J1550" s="266"/>
      <c r="K1550" s="266"/>
      <c r="L1550" s="268"/>
      <c r="M1550" s="247" t="n">
        <f aca="false">M1549+1</f>
        <v>17</v>
      </c>
      <c r="N1550" s="175" t="str">
        <f aca="true">IF(D1550="","",xEURO(OFFSET(C1550,-M1550+1,0),E1550,OFFSET(C1550,-M1550+2,0),OFFSET(C1550,-M1550+2,0),OFFSET(C1550,-M1550+3,0)+AB1550,OFFSET(C1550,-M1550+4,0),0,1)*D1550)</f>
        <v/>
      </c>
      <c r="O1550" s="235" t="str">
        <f aca="true">IF(D1550="","",xEURO(OFFSET(C1550,-M1550+1,0),E1550,OFFSET(C1550,-M1550+2,0),OFFSET(C1550,-M1550+2,0),OFFSET(C1550,-M1550+3,0)+AB1550,OFFSET(C1550,-M1550+4,0),0,0))</f>
        <v/>
      </c>
      <c r="P1550" s="175" t="str">
        <f aca="false">IF(D1550="","",(O1550-F1550)*D1550*10)</f>
        <v/>
      </c>
      <c r="Q1550" s="175" t="str">
        <f aca="true">IF(D1550="","",xEURO(OFFSET(C1550,-M1550+1,0),E1550,OFFSET(C1550,-M1550+2,0),OFFSET(C1550,-M1550+2,0),OFFSET(C1550,-M1550+3,0)+AB1550,OFFSET(C1550,-M1550+4,0),0,2)/10*D1550)</f>
        <v/>
      </c>
      <c r="R1550" s="248" t="str">
        <f aca="true">IF(D1550="","",xEURO(OFFSET(C1550,-M1550+1,0),E1550,OFFSET(C1550,-M1550+2,0),OFFSET(C1550,-M1550+2,0),OFFSET(C1550,-M1550+3,0)+AB1550,OFFSET(C1550,-M1550+4,0),0,3)/100*D1550*10000)</f>
        <v/>
      </c>
      <c r="S1550" s="248" t="str">
        <f aca="true">IF(D1550="","",xEURO(OFFSET(C1550,-M1550+1,0),E1550,OFFSET(C1550,-M1550+2,0),OFFSET(C1550,-M1550+2,0),OFFSET(C1550,-M1550+3,0)+AB1550,OFFSET(C1550,-M1550+4,0),0,5)/365.25*D1550*10000)</f>
        <v/>
      </c>
      <c r="U1550" s="175" t="str">
        <f aca="true">IF(I1550="","",xEURO(OFFSET(C1550,-M1550+1,0),J1550,OFFSET(C1550,-M1550+2,0),OFFSET(C1550,-M1550+2,0),OFFSET(C1550,-M1550+3,0)+AC1550,OFFSET(C1550,-M1550+4,0),1,1)*I1550)</f>
        <v/>
      </c>
      <c r="V1550" s="235" t="str">
        <f aca="true">IF(I1550="","",xEURO(OFFSET(C1550,-M1550+1,0),J1550,OFFSET(C1550,-M1550+2,0),OFFSET(C1550,-M1550+2,0),OFFSET(C1550,-M1550+3,0)+AC1550,OFFSET(C1550,-M1550+4,0),1,0))</f>
        <v/>
      </c>
      <c r="W1550" s="175" t="str">
        <f aca="false">IF(I1550="","",(V1550-K1550)*I1550*10)</f>
        <v/>
      </c>
      <c r="X1550" s="175" t="str">
        <f aca="true">IF(I1550="","",xEURO(OFFSET(C1550,-M1550+1,0),J1550,OFFSET(C1550,-M1550+2,0),OFFSET(C1550,-M1550+2,0),OFFSET(C1550,-M1550+3,0)+AC1550,OFFSET(C1550,-M1550+4,0),1,2)/10*I1550)</f>
        <v/>
      </c>
      <c r="Y1550" s="248" t="str">
        <f aca="true">IF(I1550="","",xEURO(OFFSET(C1550,-M1550+1,0),J1550,OFFSET(C1550,-M1550+2,0),OFFSET(C1550,-M1550+2,0),OFFSET(C1550,-M1550+3,0)+AC1550,OFFSET(C1550,-M1550+4,0),1,3)/100*I1550*10000)</f>
        <v/>
      </c>
      <c r="Z1550" s="248" t="str">
        <f aca="true">IF(I1550="","",xEURO(OFFSET(C1550,-M1550+1,0),J1550,OFFSET(C1550,-M1550+2,0),OFFSET(C1550,-M1550+2,0),OFFSET(C1550,-M1550+3,0)+AC1550,OFFSET(C1550,-M1550+4,0),1,5)/365.25*I1550*10000)</f>
        <v/>
      </c>
      <c r="AB1550" s="249" t="str">
        <f aca="true">IF(D1550="","",xCalcSkew(OFFSET(C1550,-M1550,0),E1550-OFFSET(C1550,-M1550+1,0),b)/100)</f>
        <v/>
      </c>
      <c r="AC1550" s="249" t="str">
        <f aca="true">IF(I1550="","",xCalcSkew(OFFSET(C1550,-M1550,0),J1550-OFFSET(C1550,-M1550+1,0),b)/100)</f>
        <v/>
      </c>
      <c r="AE1550" s="0" t="n">
        <f aca="false">D1550*F1550*10000*-1</f>
        <v>-0</v>
      </c>
      <c r="AF1550" s="0" t="n">
        <f aca="false">I1550*K1550*10000*-1</f>
        <v>-0</v>
      </c>
      <c r="AG1550" s="0" t="n">
        <f aca="false">AE1550+AF1550</f>
        <v>-0</v>
      </c>
    </row>
    <row r="1551" customFormat="false" ht="12.75" hidden="false" customHeight="false" outlineLevel="0" collapsed="false">
      <c r="D1551" s="265"/>
      <c r="E1551" s="266"/>
      <c r="F1551" s="266"/>
      <c r="G1551" s="267"/>
      <c r="I1551" s="265"/>
      <c r="J1551" s="266"/>
      <c r="K1551" s="266"/>
      <c r="L1551" s="268"/>
      <c r="M1551" s="247" t="n">
        <f aca="false">M1550+1</f>
        <v>18</v>
      </c>
      <c r="N1551" s="175" t="str">
        <f aca="true">IF(D1551="","",xEURO(OFFSET(C1551,-M1551+1,0),E1551,OFFSET(C1551,-M1551+2,0),OFFSET(C1551,-M1551+2,0),OFFSET(C1551,-M1551+3,0)+AB1551,OFFSET(C1551,-M1551+4,0),0,1)*D1551)</f>
        <v/>
      </c>
      <c r="O1551" s="235" t="str">
        <f aca="true">IF(D1551="","",xEURO(OFFSET(C1551,-M1551+1,0),E1551,OFFSET(C1551,-M1551+2,0),OFFSET(C1551,-M1551+2,0),OFFSET(C1551,-M1551+3,0)+AB1551,OFFSET(C1551,-M1551+4,0),0,0))</f>
        <v/>
      </c>
      <c r="P1551" s="175" t="str">
        <f aca="false">IF(D1551="","",(O1551-F1551)*D1551*10)</f>
        <v/>
      </c>
      <c r="Q1551" s="175" t="str">
        <f aca="true">IF(D1551="","",xEURO(OFFSET(C1551,-M1551+1,0),E1551,OFFSET(C1551,-M1551+2,0),OFFSET(C1551,-M1551+2,0),OFFSET(C1551,-M1551+3,0)+AB1551,OFFSET(C1551,-M1551+4,0),0,2)/10*D1551)</f>
        <v/>
      </c>
      <c r="R1551" s="248" t="str">
        <f aca="true">IF(D1551="","",xEURO(OFFSET(C1551,-M1551+1,0),E1551,OFFSET(C1551,-M1551+2,0),OFFSET(C1551,-M1551+2,0),OFFSET(C1551,-M1551+3,0)+AB1551,OFFSET(C1551,-M1551+4,0),0,3)/100*D1551*10000)</f>
        <v/>
      </c>
      <c r="S1551" s="248" t="str">
        <f aca="true">IF(D1551="","",xEURO(OFFSET(C1551,-M1551+1,0),E1551,OFFSET(C1551,-M1551+2,0),OFFSET(C1551,-M1551+2,0),OFFSET(C1551,-M1551+3,0)+AB1551,OFFSET(C1551,-M1551+4,0),0,5)/365.25*D1551*10000)</f>
        <v/>
      </c>
      <c r="U1551" s="175" t="str">
        <f aca="true">IF(I1551="","",xEURO(OFFSET(C1551,-M1551+1,0),J1551,OFFSET(C1551,-M1551+2,0),OFFSET(C1551,-M1551+2,0),OFFSET(C1551,-M1551+3,0)+AC1551,OFFSET(C1551,-M1551+4,0),1,1)*I1551)</f>
        <v/>
      </c>
      <c r="V1551" s="235" t="str">
        <f aca="true">IF(I1551="","",xEURO(OFFSET(C1551,-M1551+1,0),J1551,OFFSET(C1551,-M1551+2,0),OFFSET(C1551,-M1551+2,0),OFFSET(C1551,-M1551+3,0)+AC1551,OFFSET(C1551,-M1551+4,0),1,0))</f>
        <v/>
      </c>
      <c r="W1551" s="175" t="str">
        <f aca="false">IF(I1551="","",(V1551-K1551)*I1551*10)</f>
        <v/>
      </c>
      <c r="X1551" s="175" t="str">
        <f aca="true">IF(I1551="","",xEURO(OFFSET(C1551,-M1551+1,0),J1551,OFFSET(C1551,-M1551+2,0),OFFSET(C1551,-M1551+2,0),OFFSET(C1551,-M1551+3,0)+AC1551,OFFSET(C1551,-M1551+4,0),1,2)/10*I1551)</f>
        <v/>
      </c>
      <c r="Y1551" s="248" t="str">
        <f aca="true">IF(I1551="","",xEURO(OFFSET(C1551,-M1551+1,0),J1551,OFFSET(C1551,-M1551+2,0),OFFSET(C1551,-M1551+2,0),OFFSET(C1551,-M1551+3,0)+AC1551,OFFSET(C1551,-M1551+4,0),1,3)/100*I1551*10000)</f>
        <v/>
      </c>
      <c r="Z1551" s="248" t="str">
        <f aca="true">IF(I1551="","",xEURO(OFFSET(C1551,-M1551+1,0),J1551,OFFSET(C1551,-M1551+2,0),OFFSET(C1551,-M1551+2,0),OFFSET(C1551,-M1551+3,0)+AC1551,OFFSET(C1551,-M1551+4,0),1,5)/365.25*I1551*10000)</f>
        <v/>
      </c>
      <c r="AB1551" s="249" t="str">
        <f aca="true">IF(D1551="","",xCalcSkew(OFFSET(C1551,-M1551,0),E1551-OFFSET(C1551,-M1551+1,0),b)/100)</f>
        <v/>
      </c>
      <c r="AC1551" s="249" t="str">
        <f aca="true">IF(I1551="","",xCalcSkew(OFFSET(C1551,-M1551,0),J1551-OFFSET(C1551,-M1551+1,0),b)/100)</f>
        <v/>
      </c>
      <c r="AE1551" s="0" t="n">
        <f aca="false">D1551*F1551*10000*-1</f>
        <v>-0</v>
      </c>
      <c r="AF1551" s="0" t="n">
        <f aca="false">I1551*K1551*10000*-1</f>
        <v>-0</v>
      </c>
      <c r="AG1551" s="0" t="n">
        <f aca="false">AE1551+AF1551</f>
        <v>-0</v>
      </c>
    </row>
    <row r="1552" customFormat="false" ht="12.75" hidden="false" customHeight="false" outlineLevel="0" collapsed="false">
      <c r="D1552" s="265"/>
      <c r="E1552" s="266"/>
      <c r="F1552" s="266"/>
      <c r="G1552" s="267"/>
      <c r="I1552" s="265"/>
      <c r="J1552" s="266"/>
      <c r="K1552" s="266"/>
      <c r="L1552" s="268"/>
      <c r="M1552" s="247" t="n">
        <f aca="false">M1551+1</f>
        <v>19</v>
      </c>
      <c r="N1552" s="175" t="str">
        <f aca="true">IF(D1552="","",xEURO(OFFSET(C1552,-M1552+1,0),E1552,OFFSET(C1552,-M1552+2,0),OFFSET(C1552,-M1552+2,0),OFFSET(C1552,-M1552+3,0)+AB1552,OFFSET(C1552,-M1552+4,0),0,1)*D1552)</f>
        <v/>
      </c>
      <c r="O1552" s="235" t="str">
        <f aca="true">IF(D1552="","",xEURO(OFFSET(C1552,-M1552+1,0),E1552,OFFSET(C1552,-M1552+2,0),OFFSET(C1552,-M1552+2,0),OFFSET(C1552,-M1552+3,0)+AB1552,OFFSET(C1552,-M1552+4,0),0,0))</f>
        <v/>
      </c>
      <c r="P1552" s="175" t="str">
        <f aca="false">IF(D1552="","",(O1552-F1552)*D1552*10)</f>
        <v/>
      </c>
      <c r="Q1552" s="175" t="str">
        <f aca="true">IF(D1552="","",xEURO(OFFSET(C1552,-M1552+1,0),E1552,OFFSET(C1552,-M1552+2,0),OFFSET(C1552,-M1552+2,0),OFFSET(C1552,-M1552+3,0)+AB1552,OFFSET(C1552,-M1552+4,0),0,2)/10*D1552)</f>
        <v/>
      </c>
      <c r="R1552" s="248" t="str">
        <f aca="true">IF(D1552="","",xEURO(OFFSET(C1552,-M1552+1,0),E1552,OFFSET(C1552,-M1552+2,0),OFFSET(C1552,-M1552+2,0),OFFSET(C1552,-M1552+3,0)+AB1552,OFFSET(C1552,-M1552+4,0),0,3)/100*D1552*10000)</f>
        <v/>
      </c>
      <c r="S1552" s="248" t="str">
        <f aca="true">IF(D1552="","",xEURO(OFFSET(C1552,-M1552+1,0),E1552,OFFSET(C1552,-M1552+2,0),OFFSET(C1552,-M1552+2,0),OFFSET(C1552,-M1552+3,0)+AB1552,OFFSET(C1552,-M1552+4,0),0,5)/365.25*D1552*10000)</f>
        <v/>
      </c>
      <c r="U1552" s="175" t="str">
        <f aca="true">IF(I1552="","",xEURO(OFFSET(C1552,-M1552+1,0),J1552,OFFSET(C1552,-M1552+2,0),OFFSET(C1552,-M1552+2,0),OFFSET(C1552,-M1552+3,0)+AC1552,OFFSET(C1552,-M1552+4,0),1,1)*I1552)</f>
        <v/>
      </c>
      <c r="V1552" s="235" t="str">
        <f aca="true">IF(I1552="","",xEURO(OFFSET(C1552,-M1552+1,0),J1552,OFFSET(C1552,-M1552+2,0),OFFSET(C1552,-M1552+2,0),OFFSET(C1552,-M1552+3,0)+AC1552,OFFSET(C1552,-M1552+4,0),1,0))</f>
        <v/>
      </c>
      <c r="W1552" s="175" t="str">
        <f aca="false">IF(I1552="","",(V1552-K1552)*I1552*10)</f>
        <v/>
      </c>
      <c r="X1552" s="175" t="str">
        <f aca="true">IF(I1552="","",xEURO(OFFSET(C1552,-M1552+1,0),J1552,OFFSET(C1552,-M1552+2,0),OFFSET(C1552,-M1552+2,0),OFFSET(C1552,-M1552+3,0)+AC1552,OFFSET(C1552,-M1552+4,0),1,2)/10*I1552)</f>
        <v/>
      </c>
      <c r="Y1552" s="248" t="str">
        <f aca="true">IF(I1552="","",xEURO(OFFSET(C1552,-M1552+1,0),J1552,OFFSET(C1552,-M1552+2,0),OFFSET(C1552,-M1552+2,0),OFFSET(C1552,-M1552+3,0)+AC1552,OFFSET(C1552,-M1552+4,0),1,3)/100*I1552*10000)</f>
        <v/>
      </c>
      <c r="Z1552" s="248" t="str">
        <f aca="true">IF(I1552="","",xEURO(OFFSET(C1552,-M1552+1,0),J1552,OFFSET(C1552,-M1552+2,0),OFFSET(C1552,-M1552+2,0),OFFSET(C1552,-M1552+3,0)+AC1552,OFFSET(C1552,-M1552+4,0),1,5)/365.25*I1552*10000)</f>
        <v/>
      </c>
      <c r="AB1552" s="249" t="str">
        <f aca="true">IF(D1552="","",xCalcSkew(OFFSET(C1552,-M1552,0),E1552-OFFSET(C1552,-M1552+1,0),b)/100)</f>
        <v/>
      </c>
      <c r="AC1552" s="249" t="str">
        <f aca="true">IF(I1552="","",xCalcSkew(OFFSET(C1552,-M1552,0),J1552-OFFSET(C1552,-M1552+1,0),b)/100)</f>
        <v/>
      </c>
      <c r="AE1552" s="0" t="n">
        <f aca="false">D1552*F1552*10000*-1</f>
        <v>-0</v>
      </c>
      <c r="AF1552" s="0" t="n">
        <f aca="false">I1552*K1552*10000*-1</f>
        <v>-0</v>
      </c>
      <c r="AG1552" s="0" t="n">
        <f aca="false">AE1552+AF1552</f>
        <v>-0</v>
      </c>
    </row>
    <row r="1553" customFormat="false" ht="12.75" hidden="false" customHeight="false" outlineLevel="0" collapsed="false">
      <c r="D1553" s="265"/>
      <c r="E1553" s="266"/>
      <c r="F1553" s="266"/>
      <c r="G1553" s="267"/>
      <c r="I1553" s="265"/>
      <c r="J1553" s="266"/>
      <c r="K1553" s="266"/>
      <c r="L1553" s="268"/>
      <c r="M1553" s="247" t="n">
        <f aca="false">M1552+1</f>
        <v>20</v>
      </c>
      <c r="N1553" s="175" t="str">
        <f aca="true">IF(D1553="","",xEURO(OFFSET(C1553,-M1553+1,0),E1553,OFFSET(C1553,-M1553+2,0),OFFSET(C1553,-M1553+2,0),OFFSET(C1553,-M1553+3,0)+AB1553,OFFSET(C1553,-M1553+4,0),0,1)*D1553)</f>
        <v/>
      </c>
      <c r="O1553" s="235" t="str">
        <f aca="true">IF(D1553="","",xEURO(OFFSET(C1553,-M1553+1,0),E1553,OFFSET(C1553,-M1553+2,0),OFFSET(C1553,-M1553+2,0),OFFSET(C1553,-M1553+3,0)+AB1553,OFFSET(C1553,-M1553+4,0),0,0))</f>
        <v/>
      </c>
      <c r="P1553" s="175" t="str">
        <f aca="false">IF(D1553="","",(O1553-F1553)*D1553*10)</f>
        <v/>
      </c>
      <c r="Q1553" s="175" t="str">
        <f aca="true">IF(D1553="","",xEURO(OFFSET(C1553,-M1553+1,0),E1553,OFFSET(C1553,-M1553+2,0),OFFSET(C1553,-M1553+2,0),OFFSET(C1553,-M1553+3,0)+AB1553,OFFSET(C1553,-M1553+4,0),0,2)/10*D1553)</f>
        <v/>
      </c>
      <c r="R1553" s="248" t="str">
        <f aca="true">IF(D1553="","",xEURO(OFFSET(C1553,-M1553+1,0),E1553,OFFSET(C1553,-M1553+2,0),OFFSET(C1553,-M1553+2,0),OFFSET(C1553,-M1553+3,0)+AB1553,OFFSET(C1553,-M1553+4,0),0,3)/100*D1553*10000)</f>
        <v/>
      </c>
      <c r="S1553" s="248" t="str">
        <f aca="true">IF(D1553="","",xEURO(OFFSET(C1553,-M1553+1,0),E1553,OFFSET(C1553,-M1553+2,0),OFFSET(C1553,-M1553+2,0),OFFSET(C1553,-M1553+3,0)+AB1553,OFFSET(C1553,-M1553+4,0),0,5)/365.25*D1553*10000)</f>
        <v/>
      </c>
      <c r="U1553" s="175" t="str">
        <f aca="true">IF(I1553="","",xEURO(OFFSET(C1553,-M1553+1,0),J1553,OFFSET(C1553,-M1553+2,0),OFFSET(C1553,-M1553+2,0),OFFSET(C1553,-M1553+3,0)+AC1553,OFFSET(C1553,-M1553+4,0),1,1)*I1553)</f>
        <v/>
      </c>
      <c r="V1553" s="235" t="str">
        <f aca="true">IF(I1553="","",xEURO(OFFSET(C1553,-M1553+1,0),J1553,OFFSET(C1553,-M1553+2,0),OFFSET(C1553,-M1553+2,0),OFFSET(C1553,-M1553+3,0)+AC1553,OFFSET(C1553,-M1553+4,0),1,0))</f>
        <v/>
      </c>
      <c r="W1553" s="175" t="str">
        <f aca="false">IF(I1553="","",(V1553-K1553)*I1553*10)</f>
        <v/>
      </c>
      <c r="X1553" s="175" t="str">
        <f aca="true">IF(I1553="","",xEURO(OFFSET(C1553,-M1553+1,0),J1553,OFFSET(C1553,-M1553+2,0),OFFSET(C1553,-M1553+2,0),OFFSET(C1553,-M1553+3,0)+AC1553,OFFSET(C1553,-M1553+4,0),1,2)/10*I1553)</f>
        <v/>
      </c>
      <c r="Y1553" s="248" t="str">
        <f aca="true">IF(I1553="","",xEURO(OFFSET(C1553,-M1553+1,0),J1553,OFFSET(C1553,-M1553+2,0),OFFSET(C1553,-M1553+2,0),OFFSET(C1553,-M1553+3,0)+AC1553,OFFSET(C1553,-M1553+4,0),1,3)/100*I1553*10000)</f>
        <v/>
      </c>
      <c r="Z1553" s="248" t="str">
        <f aca="true">IF(I1553="","",xEURO(OFFSET(C1553,-M1553+1,0),J1553,OFFSET(C1553,-M1553+2,0),OFFSET(C1553,-M1553+2,0),OFFSET(C1553,-M1553+3,0)+AC1553,OFFSET(C1553,-M1553+4,0),1,5)/365.25*I1553*10000)</f>
        <v/>
      </c>
      <c r="AB1553" s="249" t="str">
        <f aca="true">IF(D1553="","",xCalcSkew(OFFSET(C1553,-M1553,0),E1553-OFFSET(C1553,-M1553+1,0),b)/100)</f>
        <v/>
      </c>
      <c r="AC1553" s="249" t="str">
        <f aca="true">IF(I1553="","",xCalcSkew(OFFSET(C1553,-M1553,0),J1553-OFFSET(C1553,-M1553+1,0),b)/100)</f>
        <v/>
      </c>
      <c r="AE1553" s="0" t="n">
        <f aca="false">D1553*F1553*10000*-1</f>
        <v>-0</v>
      </c>
      <c r="AF1553" s="0" t="n">
        <f aca="false">I1553*K1553*10000*-1</f>
        <v>-0</v>
      </c>
      <c r="AG1553" s="0" t="n">
        <f aca="false">AE1553+AF1553</f>
        <v>-0</v>
      </c>
    </row>
    <row r="1554" customFormat="false" ht="12.75" hidden="false" customHeight="false" outlineLevel="0" collapsed="false">
      <c r="D1554" s="265"/>
      <c r="E1554" s="266"/>
      <c r="F1554" s="266"/>
      <c r="G1554" s="267"/>
      <c r="I1554" s="265"/>
      <c r="J1554" s="266"/>
      <c r="K1554" s="266"/>
      <c r="L1554" s="268"/>
      <c r="M1554" s="247" t="n">
        <f aca="false">M1553+1</f>
        <v>21</v>
      </c>
      <c r="N1554" s="175" t="str">
        <f aca="true">IF(D1554="","",xEURO(OFFSET(C1554,-M1554+1,0),E1554,OFFSET(C1554,-M1554+2,0),OFFSET(C1554,-M1554+2,0),OFFSET(C1554,-M1554+3,0)+AB1554,OFFSET(C1554,-M1554+4,0),0,1)*D1554)</f>
        <v/>
      </c>
      <c r="O1554" s="235" t="str">
        <f aca="true">IF(D1554="","",xEURO(OFFSET(C1554,-M1554+1,0),E1554,OFFSET(C1554,-M1554+2,0),OFFSET(C1554,-M1554+2,0),OFFSET(C1554,-M1554+3,0)+AB1554,OFFSET(C1554,-M1554+4,0),0,0))</f>
        <v/>
      </c>
      <c r="P1554" s="175" t="str">
        <f aca="false">IF(D1554="","",(O1554-F1554)*D1554*10)</f>
        <v/>
      </c>
      <c r="Q1554" s="175" t="str">
        <f aca="true">IF(D1554="","",xEURO(OFFSET(C1554,-M1554+1,0),E1554,OFFSET(C1554,-M1554+2,0),OFFSET(C1554,-M1554+2,0),OFFSET(C1554,-M1554+3,0)+AB1554,OFFSET(C1554,-M1554+4,0),0,2)/10*D1554)</f>
        <v/>
      </c>
      <c r="R1554" s="248" t="str">
        <f aca="true">IF(D1554="","",xEURO(OFFSET(C1554,-M1554+1,0),E1554,OFFSET(C1554,-M1554+2,0),OFFSET(C1554,-M1554+2,0),OFFSET(C1554,-M1554+3,0)+AB1554,OFFSET(C1554,-M1554+4,0),0,3)/100*D1554*10000)</f>
        <v/>
      </c>
      <c r="S1554" s="248" t="str">
        <f aca="true">IF(D1554="","",xEURO(OFFSET(C1554,-M1554+1,0),E1554,OFFSET(C1554,-M1554+2,0),OFFSET(C1554,-M1554+2,0),OFFSET(C1554,-M1554+3,0)+AB1554,OFFSET(C1554,-M1554+4,0),0,5)/365.25*D1554*10000)</f>
        <v/>
      </c>
      <c r="U1554" s="175" t="str">
        <f aca="true">IF(I1554="","",xEURO(OFFSET(C1554,-M1554+1,0),J1554,OFFSET(C1554,-M1554+2,0),OFFSET(C1554,-M1554+2,0),OFFSET(C1554,-M1554+3,0)+AC1554,OFFSET(C1554,-M1554+4,0),1,1)*I1554)</f>
        <v/>
      </c>
      <c r="V1554" s="235" t="str">
        <f aca="true">IF(I1554="","",xEURO(OFFSET(C1554,-M1554+1,0),J1554,OFFSET(C1554,-M1554+2,0),OFFSET(C1554,-M1554+2,0),OFFSET(C1554,-M1554+3,0)+AC1554,OFFSET(C1554,-M1554+4,0),1,0))</f>
        <v/>
      </c>
      <c r="W1554" s="175" t="str">
        <f aca="false">IF(I1554="","",(V1554-K1554)*I1554*10)</f>
        <v/>
      </c>
      <c r="X1554" s="175" t="str">
        <f aca="true">IF(I1554="","",xEURO(OFFSET(C1554,-M1554+1,0),J1554,OFFSET(C1554,-M1554+2,0),OFFSET(C1554,-M1554+2,0),OFFSET(C1554,-M1554+3,0)+AC1554,OFFSET(C1554,-M1554+4,0),1,2)/10*I1554)</f>
        <v/>
      </c>
      <c r="Y1554" s="248" t="str">
        <f aca="true">IF(I1554="","",xEURO(OFFSET(C1554,-M1554+1,0),J1554,OFFSET(C1554,-M1554+2,0),OFFSET(C1554,-M1554+2,0),OFFSET(C1554,-M1554+3,0)+AC1554,OFFSET(C1554,-M1554+4,0),1,3)/100*I1554*10000)</f>
        <v/>
      </c>
      <c r="Z1554" s="248" t="str">
        <f aca="true">IF(I1554="","",xEURO(OFFSET(C1554,-M1554+1,0),J1554,OFFSET(C1554,-M1554+2,0),OFFSET(C1554,-M1554+2,0),OFFSET(C1554,-M1554+3,0)+AC1554,OFFSET(C1554,-M1554+4,0),1,5)/365.25*I1554*10000)</f>
        <v/>
      </c>
      <c r="AB1554" s="249" t="str">
        <f aca="true">IF(D1554="","",xCalcSkew(OFFSET(C1554,-M1554,0),E1554-OFFSET(C1554,-M1554+1,0),b)/100)</f>
        <v/>
      </c>
      <c r="AC1554" s="249" t="str">
        <f aca="true">IF(I1554="","",xCalcSkew(OFFSET(C1554,-M1554,0),J1554-OFFSET(C1554,-M1554+1,0),b)/100)</f>
        <v/>
      </c>
      <c r="AE1554" s="0" t="n">
        <f aca="false">D1554*F1554*10000*-1</f>
        <v>-0</v>
      </c>
      <c r="AF1554" s="0" t="n">
        <f aca="false">I1554*K1554*10000*-1</f>
        <v>-0</v>
      </c>
      <c r="AG1554" s="0" t="n">
        <f aca="false">AE1554+AF1554</f>
        <v>-0</v>
      </c>
    </row>
    <row r="1555" customFormat="false" ht="12.75" hidden="false" customHeight="false" outlineLevel="0" collapsed="false">
      <c r="D1555" s="265"/>
      <c r="E1555" s="266"/>
      <c r="F1555" s="266"/>
      <c r="G1555" s="267"/>
      <c r="I1555" s="265"/>
      <c r="J1555" s="266"/>
      <c r="K1555" s="266"/>
      <c r="L1555" s="268"/>
      <c r="M1555" s="247" t="n">
        <f aca="false">M1554+1</f>
        <v>22</v>
      </c>
      <c r="N1555" s="175" t="str">
        <f aca="true">IF(D1555="","",xEURO(OFFSET(C1555,-M1555+1,0),E1555,OFFSET(C1555,-M1555+2,0),OFFSET(C1555,-M1555+2,0),OFFSET(C1555,-M1555+3,0)+AB1555,OFFSET(C1555,-M1555+4,0),0,1)*D1555)</f>
        <v/>
      </c>
      <c r="O1555" s="235" t="str">
        <f aca="true">IF(D1555="","",xEURO(OFFSET(C1555,-M1555+1,0),E1555,OFFSET(C1555,-M1555+2,0),OFFSET(C1555,-M1555+2,0),OFFSET(C1555,-M1555+3,0)+AB1555,OFFSET(C1555,-M1555+4,0),0,0))</f>
        <v/>
      </c>
      <c r="P1555" s="175" t="str">
        <f aca="false">IF(D1555="","",(O1555-F1555)*D1555*10)</f>
        <v/>
      </c>
      <c r="Q1555" s="175" t="str">
        <f aca="true">IF(D1555="","",xEURO(OFFSET(C1555,-M1555+1,0),E1555,OFFSET(C1555,-M1555+2,0),OFFSET(C1555,-M1555+2,0),OFFSET(C1555,-M1555+3,0)+AB1555,OFFSET(C1555,-M1555+4,0),0,2)/10*D1555)</f>
        <v/>
      </c>
      <c r="R1555" s="248" t="str">
        <f aca="true">IF(D1555="","",xEURO(OFFSET(C1555,-M1555+1,0),E1555,OFFSET(C1555,-M1555+2,0),OFFSET(C1555,-M1555+2,0),OFFSET(C1555,-M1555+3,0)+AB1555,OFFSET(C1555,-M1555+4,0),0,3)/100*D1555*10000)</f>
        <v/>
      </c>
      <c r="S1555" s="248" t="str">
        <f aca="true">IF(D1555="","",xEURO(OFFSET(C1555,-M1555+1,0),E1555,OFFSET(C1555,-M1555+2,0),OFFSET(C1555,-M1555+2,0),OFFSET(C1555,-M1555+3,0)+AB1555,OFFSET(C1555,-M1555+4,0),0,5)/365.25*D1555*10000)</f>
        <v/>
      </c>
      <c r="U1555" s="175" t="str">
        <f aca="true">IF(I1555="","",xEURO(OFFSET(C1555,-M1555+1,0),J1555,OFFSET(C1555,-M1555+2,0),OFFSET(C1555,-M1555+2,0),OFFSET(C1555,-M1555+3,0)+AC1555,OFFSET(C1555,-M1555+4,0),1,1)*I1555)</f>
        <v/>
      </c>
      <c r="V1555" s="235" t="str">
        <f aca="true">IF(I1555="","",xEURO(OFFSET(C1555,-M1555+1,0),J1555,OFFSET(C1555,-M1555+2,0),OFFSET(C1555,-M1555+2,0),OFFSET(C1555,-M1555+3,0)+AC1555,OFFSET(C1555,-M1555+4,0),1,0))</f>
        <v/>
      </c>
      <c r="W1555" s="175" t="str">
        <f aca="false">IF(I1555="","",(V1555-K1555)*I1555*10)</f>
        <v/>
      </c>
      <c r="X1555" s="175" t="str">
        <f aca="true">IF(I1555="","",xEURO(OFFSET(C1555,-M1555+1,0),J1555,OFFSET(C1555,-M1555+2,0),OFFSET(C1555,-M1555+2,0),OFFSET(C1555,-M1555+3,0)+AC1555,OFFSET(C1555,-M1555+4,0),1,2)/10*I1555)</f>
        <v/>
      </c>
      <c r="Y1555" s="248" t="str">
        <f aca="true">IF(I1555="","",xEURO(OFFSET(C1555,-M1555+1,0),J1555,OFFSET(C1555,-M1555+2,0),OFFSET(C1555,-M1555+2,0),OFFSET(C1555,-M1555+3,0)+AC1555,OFFSET(C1555,-M1555+4,0),1,3)/100*I1555*10000)</f>
        <v/>
      </c>
      <c r="Z1555" s="248" t="str">
        <f aca="true">IF(I1555="","",xEURO(OFFSET(C1555,-M1555+1,0),J1555,OFFSET(C1555,-M1555+2,0),OFFSET(C1555,-M1555+2,0),OFFSET(C1555,-M1555+3,0)+AC1555,OFFSET(C1555,-M1555+4,0),1,5)/365.25*I1555*10000)</f>
        <v/>
      </c>
      <c r="AB1555" s="249" t="str">
        <f aca="true">IF(D1555="","",xCalcSkew(OFFSET(C1555,-M1555,0),E1555-OFFSET(C1555,-M1555+1,0),b)/100)</f>
        <v/>
      </c>
      <c r="AC1555" s="249" t="str">
        <f aca="true">IF(I1555="","",xCalcSkew(OFFSET(C1555,-M1555,0),J1555-OFFSET(C1555,-M1555+1,0),b)/100)</f>
        <v/>
      </c>
      <c r="AE1555" s="0" t="n">
        <f aca="false">D1555*F1555*10000*-1</f>
        <v>-0</v>
      </c>
      <c r="AF1555" s="0" t="n">
        <f aca="false">I1555*K1555*10000*-1</f>
        <v>-0</v>
      </c>
      <c r="AG1555" s="0" t="n">
        <f aca="false">AE1555+AF1555</f>
        <v>-0</v>
      </c>
    </row>
    <row r="1556" customFormat="false" ht="12.75" hidden="false" customHeight="false" outlineLevel="0" collapsed="false">
      <c r="D1556" s="265"/>
      <c r="E1556" s="266"/>
      <c r="F1556" s="266"/>
      <c r="G1556" s="267"/>
      <c r="I1556" s="265"/>
      <c r="J1556" s="266"/>
      <c r="K1556" s="266"/>
      <c r="L1556" s="268"/>
      <c r="M1556" s="247" t="n">
        <f aca="false">M1555+1</f>
        <v>23</v>
      </c>
      <c r="N1556" s="175" t="str">
        <f aca="true">IF(D1556="","",xEURO(OFFSET(C1556,-M1556+1,0),E1556,OFFSET(C1556,-M1556+2,0),OFFSET(C1556,-M1556+2,0),OFFSET(C1556,-M1556+3,0)+AB1556,OFFSET(C1556,-M1556+4,0),0,1)*D1556)</f>
        <v/>
      </c>
      <c r="O1556" s="235" t="str">
        <f aca="true">IF(D1556="","",xEURO(OFFSET(C1556,-M1556+1,0),E1556,OFFSET(C1556,-M1556+2,0),OFFSET(C1556,-M1556+2,0),OFFSET(C1556,-M1556+3,0)+AB1556,OFFSET(C1556,-M1556+4,0),0,0))</f>
        <v/>
      </c>
      <c r="P1556" s="175" t="str">
        <f aca="false">IF(D1556="","",(O1556-F1556)*D1556*10)</f>
        <v/>
      </c>
      <c r="Q1556" s="175" t="str">
        <f aca="true">IF(D1556="","",xEURO(OFFSET(C1556,-M1556+1,0),E1556,OFFSET(C1556,-M1556+2,0),OFFSET(C1556,-M1556+2,0),OFFSET(C1556,-M1556+3,0)+AB1556,OFFSET(C1556,-M1556+4,0),0,2)/10*D1556)</f>
        <v/>
      </c>
      <c r="R1556" s="248" t="str">
        <f aca="true">IF(D1556="","",xEURO(OFFSET(C1556,-M1556+1,0),E1556,OFFSET(C1556,-M1556+2,0),OFFSET(C1556,-M1556+2,0),OFFSET(C1556,-M1556+3,0)+AB1556,OFFSET(C1556,-M1556+4,0),0,3)/100*D1556*10000)</f>
        <v/>
      </c>
      <c r="S1556" s="248" t="str">
        <f aca="true">IF(D1556="","",xEURO(OFFSET(C1556,-M1556+1,0),E1556,OFFSET(C1556,-M1556+2,0),OFFSET(C1556,-M1556+2,0),OFFSET(C1556,-M1556+3,0)+AB1556,OFFSET(C1556,-M1556+4,0),0,5)/365.25*D1556*10000)</f>
        <v/>
      </c>
      <c r="U1556" s="175" t="str">
        <f aca="true">IF(I1556="","",xEURO(OFFSET(C1556,-M1556+1,0),J1556,OFFSET(C1556,-M1556+2,0),OFFSET(C1556,-M1556+2,0),OFFSET(C1556,-M1556+3,0)+AC1556,OFFSET(C1556,-M1556+4,0),1,1)*I1556)</f>
        <v/>
      </c>
      <c r="V1556" s="235" t="str">
        <f aca="true">IF(I1556="","",xEURO(OFFSET(C1556,-M1556+1,0),J1556,OFFSET(C1556,-M1556+2,0),OFFSET(C1556,-M1556+2,0),OFFSET(C1556,-M1556+3,0)+AC1556,OFFSET(C1556,-M1556+4,0),1,0))</f>
        <v/>
      </c>
      <c r="W1556" s="175" t="str">
        <f aca="false">IF(I1556="","",(V1556-K1556)*I1556*10)</f>
        <v/>
      </c>
      <c r="X1556" s="175" t="str">
        <f aca="true">IF(I1556="","",xEURO(OFFSET(C1556,-M1556+1,0),J1556,OFFSET(C1556,-M1556+2,0),OFFSET(C1556,-M1556+2,0),OFFSET(C1556,-M1556+3,0)+AC1556,OFFSET(C1556,-M1556+4,0),1,2)/10*I1556)</f>
        <v/>
      </c>
      <c r="Y1556" s="248" t="str">
        <f aca="true">IF(I1556="","",xEURO(OFFSET(C1556,-M1556+1,0),J1556,OFFSET(C1556,-M1556+2,0),OFFSET(C1556,-M1556+2,0),OFFSET(C1556,-M1556+3,0)+AC1556,OFFSET(C1556,-M1556+4,0),1,3)/100*I1556*10000)</f>
        <v/>
      </c>
      <c r="Z1556" s="248" t="str">
        <f aca="true">IF(I1556="","",xEURO(OFFSET(C1556,-M1556+1,0),J1556,OFFSET(C1556,-M1556+2,0),OFFSET(C1556,-M1556+2,0),OFFSET(C1556,-M1556+3,0)+AC1556,OFFSET(C1556,-M1556+4,0),1,5)/365.25*I1556*10000)</f>
        <v/>
      </c>
      <c r="AB1556" s="249" t="str">
        <f aca="true">IF(D1556="","",xCalcSkew(OFFSET(C1556,-M1556,0),E1556-OFFSET(C1556,-M1556+1,0),b)/100)</f>
        <v/>
      </c>
      <c r="AC1556" s="249" t="str">
        <f aca="true">IF(I1556="","",xCalcSkew(OFFSET(C1556,-M1556,0),J1556-OFFSET(C1556,-M1556+1,0),b)/100)</f>
        <v/>
      </c>
      <c r="AE1556" s="0" t="n">
        <f aca="false">D1556*F1556*10000*-1</f>
        <v>-0</v>
      </c>
      <c r="AF1556" s="0" t="n">
        <f aca="false">I1556*K1556*10000*-1</f>
        <v>-0</v>
      </c>
      <c r="AG1556" s="0" t="n">
        <f aca="false">AE1556+AF1556</f>
        <v>-0</v>
      </c>
    </row>
    <row r="1557" customFormat="false" ht="12.75" hidden="false" customHeight="false" outlineLevel="0" collapsed="false">
      <c r="D1557" s="265"/>
      <c r="E1557" s="266"/>
      <c r="F1557" s="266"/>
      <c r="G1557" s="267"/>
      <c r="I1557" s="265"/>
      <c r="J1557" s="266"/>
      <c r="K1557" s="266"/>
      <c r="L1557" s="268"/>
      <c r="M1557" s="247" t="n">
        <f aca="false">M1556+1</f>
        <v>24</v>
      </c>
      <c r="N1557" s="175" t="str">
        <f aca="true">IF(D1557="","",xEURO(OFFSET(C1557,-M1557+1,0),E1557,OFFSET(C1557,-M1557+2,0),OFFSET(C1557,-M1557+2,0),OFFSET(C1557,-M1557+3,0)+AB1557,OFFSET(C1557,-M1557+4,0),0,1)*D1557)</f>
        <v/>
      </c>
      <c r="O1557" s="235" t="str">
        <f aca="true">IF(D1557="","",xEURO(OFFSET(C1557,-M1557+1,0),E1557,OFFSET(C1557,-M1557+2,0),OFFSET(C1557,-M1557+2,0),OFFSET(C1557,-M1557+3,0)+AB1557,OFFSET(C1557,-M1557+4,0),0,0))</f>
        <v/>
      </c>
      <c r="P1557" s="175" t="str">
        <f aca="false">IF(D1557="","",(O1557-F1557)*D1557*10)</f>
        <v/>
      </c>
      <c r="Q1557" s="175" t="str">
        <f aca="true">IF(D1557="","",xEURO(OFFSET(C1557,-M1557+1,0),E1557,OFFSET(C1557,-M1557+2,0),OFFSET(C1557,-M1557+2,0),OFFSET(C1557,-M1557+3,0)+AB1557,OFFSET(C1557,-M1557+4,0),0,2)/10*D1557)</f>
        <v/>
      </c>
      <c r="R1557" s="248" t="str">
        <f aca="true">IF(D1557="","",xEURO(OFFSET(C1557,-M1557+1,0),E1557,OFFSET(C1557,-M1557+2,0),OFFSET(C1557,-M1557+2,0),OFFSET(C1557,-M1557+3,0)+AB1557,OFFSET(C1557,-M1557+4,0),0,3)/100*D1557*10000)</f>
        <v/>
      </c>
      <c r="S1557" s="248" t="str">
        <f aca="true">IF(D1557="","",xEURO(OFFSET(C1557,-M1557+1,0),E1557,OFFSET(C1557,-M1557+2,0),OFFSET(C1557,-M1557+2,0),OFFSET(C1557,-M1557+3,0)+AB1557,OFFSET(C1557,-M1557+4,0),0,5)/365.25*D1557*10000)</f>
        <v/>
      </c>
      <c r="U1557" s="175" t="str">
        <f aca="true">IF(I1557="","",xEURO(OFFSET(C1557,-M1557+1,0),J1557,OFFSET(C1557,-M1557+2,0),OFFSET(C1557,-M1557+2,0),OFFSET(C1557,-M1557+3,0)+AC1557,OFFSET(C1557,-M1557+4,0),1,1)*I1557)</f>
        <v/>
      </c>
      <c r="V1557" s="235" t="str">
        <f aca="true">IF(I1557="","",xEURO(OFFSET(C1557,-M1557+1,0),J1557,OFFSET(C1557,-M1557+2,0),OFFSET(C1557,-M1557+2,0),OFFSET(C1557,-M1557+3,0)+AC1557,OFFSET(C1557,-M1557+4,0),1,0))</f>
        <v/>
      </c>
      <c r="W1557" s="175" t="str">
        <f aca="false">IF(I1557="","",(V1557-K1557)*I1557*10)</f>
        <v/>
      </c>
      <c r="X1557" s="175" t="str">
        <f aca="true">IF(I1557="","",xEURO(OFFSET(C1557,-M1557+1,0),J1557,OFFSET(C1557,-M1557+2,0),OFFSET(C1557,-M1557+2,0),OFFSET(C1557,-M1557+3,0)+AC1557,OFFSET(C1557,-M1557+4,0),1,2)/10*I1557)</f>
        <v/>
      </c>
      <c r="Y1557" s="248" t="str">
        <f aca="true">IF(I1557="","",xEURO(OFFSET(C1557,-M1557+1,0),J1557,OFFSET(C1557,-M1557+2,0),OFFSET(C1557,-M1557+2,0),OFFSET(C1557,-M1557+3,0)+AC1557,OFFSET(C1557,-M1557+4,0),1,3)/100*I1557*10000)</f>
        <v/>
      </c>
      <c r="Z1557" s="248" t="str">
        <f aca="true">IF(I1557="","",xEURO(OFFSET(C1557,-M1557+1,0),J1557,OFFSET(C1557,-M1557+2,0),OFFSET(C1557,-M1557+2,0),OFFSET(C1557,-M1557+3,0)+AC1557,OFFSET(C1557,-M1557+4,0),1,5)/365.25*I1557*10000)</f>
        <v/>
      </c>
      <c r="AB1557" s="249" t="str">
        <f aca="true">IF(D1557="","",xCalcSkew(OFFSET(C1557,-M1557,0),E1557-OFFSET(C1557,-M1557+1,0),b)/100)</f>
        <v/>
      </c>
      <c r="AC1557" s="249" t="str">
        <f aca="true">IF(I1557="","",xCalcSkew(OFFSET(C1557,-M1557,0),J1557-OFFSET(C1557,-M1557+1,0),b)/100)</f>
        <v/>
      </c>
      <c r="AE1557" s="0" t="n">
        <f aca="false">D1557*F1557*10000*-1</f>
        <v>-0</v>
      </c>
      <c r="AF1557" s="0" t="n">
        <f aca="false">I1557*K1557*10000*-1</f>
        <v>-0</v>
      </c>
      <c r="AG1557" s="0" t="n">
        <f aca="false">AE1557+AF1557</f>
        <v>-0</v>
      </c>
    </row>
    <row r="1558" customFormat="false" ht="12.75" hidden="false" customHeight="false" outlineLevel="0" collapsed="false">
      <c r="D1558" s="265"/>
      <c r="E1558" s="266"/>
      <c r="F1558" s="266"/>
      <c r="G1558" s="267"/>
      <c r="I1558" s="265"/>
      <c r="J1558" s="266"/>
      <c r="K1558" s="266"/>
      <c r="L1558" s="268"/>
      <c r="M1558" s="247" t="n">
        <f aca="false">M1557+1</f>
        <v>25</v>
      </c>
      <c r="N1558" s="175" t="str">
        <f aca="true">IF(D1558="","",xEURO(OFFSET(C1558,-M1558+1,0),E1558,OFFSET(C1558,-M1558+2,0),OFFSET(C1558,-M1558+2,0),OFFSET(C1558,-M1558+3,0)+AB1558,OFFSET(C1558,-M1558+4,0),0,1)*D1558)</f>
        <v/>
      </c>
      <c r="O1558" s="235" t="str">
        <f aca="true">IF(D1558="","",xEURO(OFFSET(C1558,-M1558+1,0),E1558,OFFSET(C1558,-M1558+2,0),OFFSET(C1558,-M1558+2,0),OFFSET(C1558,-M1558+3,0)+AB1558,OFFSET(C1558,-M1558+4,0),0,0))</f>
        <v/>
      </c>
      <c r="P1558" s="175" t="str">
        <f aca="false">IF(D1558="","",(O1558-F1558)*D1558*10)</f>
        <v/>
      </c>
      <c r="Q1558" s="175" t="str">
        <f aca="true">IF(D1558="","",xEURO(OFFSET(C1558,-M1558+1,0),E1558,OFFSET(C1558,-M1558+2,0),OFFSET(C1558,-M1558+2,0),OFFSET(C1558,-M1558+3,0)+AB1558,OFFSET(C1558,-M1558+4,0),0,2)/10*D1558)</f>
        <v/>
      </c>
      <c r="R1558" s="248" t="str">
        <f aca="true">IF(D1558="","",xEURO(OFFSET(C1558,-M1558+1,0),E1558,OFFSET(C1558,-M1558+2,0),OFFSET(C1558,-M1558+2,0),OFFSET(C1558,-M1558+3,0)+AB1558,OFFSET(C1558,-M1558+4,0),0,3)/100*D1558*10000)</f>
        <v/>
      </c>
      <c r="S1558" s="248" t="str">
        <f aca="true">IF(D1558="","",xEURO(OFFSET(C1558,-M1558+1,0),E1558,OFFSET(C1558,-M1558+2,0),OFFSET(C1558,-M1558+2,0),OFFSET(C1558,-M1558+3,0)+AB1558,OFFSET(C1558,-M1558+4,0),0,5)/365.25*D1558*10000)</f>
        <v/>
      </c>
      <c r="U1558" s="175" t="str">
        <f aca="true">IF(I1558="","",xEURO(OFFSET(C1558,-M1558+1,0),J1558,OFFSET(C1558,-M1558+2,0),OFFSET(C1558,-M1558+2,0),OFFSET(C1558,-M1558+3,0)+AC1558,OFFSET(C1558,-M1558+4,0),1,1)*I1558)</f>
        <v/>
      </c>
      <c r="V1558" s="235" t="str">
        <f aca="true">IF(I1558="","",xEURO(OFFSET(C1558,-M1558+1,0),J1558,OFFSET(C1558,-M1558+2,0),OFFSET(C1558,-M1558+2,0),OFFSET(C1558,-M1558+3,0)+AC1558,OFFSET(C1558,-M1558+4,0),1,0))</f>
        <v/>
      </c>
      <c r="W1558" s="175" t="str">
        <f aca="false">IF(I1558="","",(V1558-K1558)*I1558*10)</f>
        <v/>
      </c>
      <c r="X1558" s="175" t="str">
        <f aca="true">IF(I1558="","",xEURO(OFFSET(C1558,-M1558+1,0),J1558,OFFSET(C1558,-M1558+2,0),OFFSET(C1558,-M1558+2,0),OFFSET(C1558,-M1558+3,0)+AC1558,OFFSET(C1558,-M1558+4,0),1,2)/10*I1558)</f>
        <v/>
      </c>
      <c r="Y1558" s="248" t="str">
        <f aca="true">IF(I1558="","",xEURO(OFFSET(C1558,-M1558+1,0),J1558,OFFSET(C1558,-M1558+2,0),OFFSET(C1558,-M1558+2,0),OFFSET(C1558,-M1558+3,0)+AC1558,OFFSET(C1558,-M1558+4,0),1,3)/100*I1558*10000)</f>
        <v/>
      </c>
      <c r="Z1558" s="248" t="str">
        <f aca="true">IF(I1558="","",xEURO(OFFSET(C1558,-M1558+1,0),J1558,OFFSET(C1558,-M1558+2,0),OFFSET(C1558,-M1558+2,0),OFFSET(C1558,-M1558+3,0)+AC1558,OFFSET(C1558,-M1558+4,0),1,5)/365.25*I1558*10000)</f>
        <v/>
      </c>
      <c r="AB1558" s="249" t="str">
        <f aca="true">IF(D1558="","",xCalcSkew(OFFSET(C1558,-M1558,0),E1558-OFFSET(C1558,-M1558+1,0),b)/100)</f>
        <v/>
      </c>
      <c r="AC1558" s="249" t="str">
        <f aca="true">IF(I1558="","",xCalcSkew(OFFSET(C1558,-M1558,0),J1558-OFFSET(C1558,-M1558+1,0),b)/100)</f>
        <v/>
      </c>
      <c r="AE1558" s="0" t="n">
        <f aca="false">D1558*F1558*10000*-1</f>
        <v>-0</v>
      </c>
      <c r="AF1558" s="0" t="n">
        <f aca="false">I1558*K1558*10000*-1</f>
        <v>-0</v>
      </c>
      <c r="AG1558" s="0" t="n">
        <f aca="false">AE1558+AF1558</f>
        <v>-0</v>
      </c>
    </row>
    <row r="1559" customFormat="false" ht="12.75" hidden="false" customHeight="false" outlineLevel="0" collapsed="false">
      <c r="D1559" s="265"/>
      <c r="E1559" s="266"/>
      <c r="F1559" s="266"/>
      <c r="G1559" s="267"/>
      <c r="I1559" s="265"/>
      <c r="J1559" s="266"/>
      <c r="K1559" s="266"/>
      <c r="L1559" s="268"/>
      <c r="M1559" s="247" t="n">
        <f aca="false">M1558+1</f>
        <v>26</v>
      </c>
      <c r="N1559" s="175" t="str">
        <f aca="true">IF(D1559="","",xEURO(OFFSET(C1559,-M1559+1,0),E1559,OFFSET(C1559,-M1559+2,0),OFFSET(C1559,-M1559+2,0),OFFSET(C1559,-M1559+3,0)+AB1559,OFFSET(C1559,-M1559+4,0),0,1)*D1559)</f>
        <v/>
      </c>
      <c r="O1559" s="235" t="str">
        <f aca="true">IF(D1559="","",xEURO(OFFSET(C1559,-M1559+1,0),E1559,OFFSET(C1559,-M1559+2,0),OFFSET(C1559,-M1559+2,0),OFFSET(C1559,-M1559+3,0)+AB1559,OFFSET(C1559,-M1559+4,0),0,0))</f>
        <v/>
      </c>
      <c r="P1559" s="175" t="str">
        <f aca="false">IF(D1559="","",(O1559-F1559)*D1559*10)</f>
        <v/>
      </c>
      <c r="Q1559" s="175" t="str">
        <f aca="true">IF(D1559="","",xEURO(OFFSET(C1559,-M1559+1,0),E1559,OFFSET(C1559,-M1559+2,0),OFFSET(C1559,-M1559+2,0),OFFSET(C1559,-M1559+3,0)+AB1559,OFFSET(C1559,-M1559+4,0),0,2)/10*D1559)</f>
        <v/>
      </c>
      <c r="R1559" s="248" t="str">
        <f aca="true">IF(D1559="","",xEURO(OFFSET(C1559,-M1559+1,0),E1559,OFFSET(C1559,-M1559+2,0),OFFSET(C1559,-M1559+2,0),OFFSET(C1559,-M1559+3,0)+AB1559,OFFSET(C1559,-M1559+4,0),0,3)/100*D1559*10000)</f>
        <v/>
      </c>
      <c r="S1559" s="248" t="str">
        <f aca="true">IF(D1559="","",xEURO(OFFSET(C1559,-M1559+1,0),E1559,OFFSET(C1559,-M1559+2,0),OFFSET(C1559,-M1559+2,0),OFFSET(C1559,-M1559+3,0)+AB1559,OFFSET(C1559,-M1559+4,0),0,5)/365.25*D1559*10000)</f>
        <v/>
      </c>
      <c r="U1559" s="175" t="str">
        <f aca="true">IF(I1559="","",xEURO(OFFSET(C1559,-M1559+1,0),J1559,OFFSET(C1559,-M1559+2,0),OFFSET(C1559,-M1559+2,0),OFFSET(C1559,-M1559+3,0)+AC1559,OFFSET(C1559,-M1559+4,0),1,1)*I1559)</f>
        <v/>
      </c>
      <c r="V1559" s="235" t="str">
        <f aca="true">IF(I1559="","",xEURO(OFFSET(C1559,-M1559+1,0),J1559,OFFSET(C1559,-M1559+2,0),OFFSET(C1559,-M1559+2,0),OFFSET(C1559,-M1559+3,0)+AC1559,OFFSET(C1559,-M1559+4,0),1,0))</f>
        <v/>
      </c>
      <c r="W1559" s="175" t="str">
        <f aca="false">IF(I1559="","",(V1559-K1559)*I1559*10)</f>
        <v/>
      </c>
      <c r="X1559" s="175" t="str">
        <f aca="true">IF(I1559="","",xEURO(OFFSET(C1559,-M1559+1,0),J1559,OFFSET(C1559,-M1559+2,0),OFFSET(C1559,-M1559+2,0),OFFSET(C1559,-M1559+3,0)+AC1559,OFFSET(C1559,-M1559+4,0),1,2)/10*I1559)</f>
        <v/>
      </c>
      <c r="Y1559" s="248" t="str">
        <f aca="true">IF(I1559="","",xEURO(OFFSET(C1559,-M1559+1,0),J1559,OFFSET(C1559,-M1559+2,0),OFFSET(C1559,-M1559+2,0),OFFSET(C1559,-M1559+3,0)+AC1559,OFFSET(C1559,-M1559+4,0),1,3)/100*I1559*10000)</f>
        <v/>
      </c>
      <c r="Z1559" s="248" t="str">
        <f aca="true">IF(I1559="","",xEURO(OFFSET(C1559,-M1559+1,0),J1559,OFFSET(C1559,-M1559+2,0),OFFSET(C1559,-M1559+2,0),OFFSET(C1559,-M1559+3,0)+AC1559,OFFSET(C1559,-M1559+4,0),1,5)/365.25*I1559*10000)</f>
        <v/>
      </c>
      <c r="AB1559" s="249" t="str">
        <f aca="true">IF(D1559="","",xCalcSkew(OFFSET(C1559,-M1559,0),E1559-OFFSET(C1559,-M1559+1,0),b)/100)</f>
        <v/>
      </c>
      <c r="AC1559" s="249" t="str">
        <f aca="true">IF(I1559="","",xCalcSkew(OFFSET(C1559,-M1559,0),J1559-OFFSET(C1559,-M1559+1,0),b)/100)</f>
        <v/>
      </c>
      <c r="AE1559" s="0" t="n">
        <f aca="false">D1559*F1559*10000*-1</f>
        <v>-0</v>
      </c>
      <c r="AF1559" s="0" t="n">
        <f aca="false">I1559*K1559*10000*-1</f>
        <v>-0</v>
      </c>
      <c r="AG1559" s="0" t="n">
        <f aca="false">AE1559+AF1559</f>
        <v>-0</v>
      </c>
    </row>
    <row r="1560" customFormat="false" ht="12.75" hidden="false" customHeight="false" outlineLevel="0" collapsed="false">
      <c r="D1560" s="265"/>
      <c r="E1560" s="266"/>
      <c r="F1560" s="266"/>
      <c r="G1560" s="267"/>
      <c r="I1560" s="265"/>
      <c r="J1560" s="266"/>
      <c r="K1560" s="266"/>
      <c r="L1560" s="268"/>
      <c r="M1560" s="247" t="n">
        <f aca="false">M1559+1</f>
        <v>27</v>
      </c>
      <c r="N1560" s="175" t="str">
        <f aca="true">IF(D1560="","",xEURO(OFFSET(C1560,-M1560+1,0),E1560,OFFSET(C1560,-M1560+2,0),OFFSET(C1560,-M1560+2,0),OFFSET(C1560,-M1560+3,0)+AB1560,OFFSET(C1560,-M1560+4,0),0,1)*D1560)</f>
        <v/>
      </c>
      <c r="O1560" s="235" t="str">
        <f aca="true">IF(D1560="","",xEURO(OFFSET(C1560,-M1560+1,0),E1560,OFFSET(C1560,-M1560+2,0),OFFSET(C1560,-M1560+2,0),OFFSET(C1560,-M1560+3,0)+AB1560,OFFSET(C1560,-M1560+4,0),0,0))</f>
        <v/>
      </c>
      <c r="P1560" s="175" t="str">
        <f aca="false">IF(D1560="","",(O1560-F1560)*D1560*10)</f>
        <v/>
      </c>
      <c r="Q1560" s="175" t="str">
        <f aca="true">IF(D1560="","",xEURO(OFFSET(C1560,-M1560+1,0),E1560,OFFSET(C1560,-M1560+2,0),OFFSET(C1560,-M1560+2,0),OFFSET(C1560,-M1560+3,0)+AB1560,OFFSET(C1560,-M1560+4,0),0,2)/10*D1560)</f>
        <v/>
      </c>
      <c r="R1560" s="248" t="str">
        <f aca="true">IF(D1560="","",xEURO(OFFSET(C1560,-M1560+1,0),E1560,OFFSET(C1560,-M1560+2,0),OFFSET(C1560,-M1560+2,0),OFFSET(C1560,-M1560+3,0)+AB1560,OFFSET(C1560,-M1560+4,0),0,3)/100*D1560*10000)</f>
        <v/>
      </c>
      <c r="S1560" s="248" t="str">
        <f aca="true">IF(D1560="","",xEURO(OFFSET(C1560,-M1560+1,0),E1560,OFFSET(C1560,-M1560+2,0),OFFSET(C1560,-M1560+2,0),OFFSET(C1560,-M1560+3,0)+AB1560,OFFSET(C1560,-M1560+4,0),0,5)/365.25*D1560*10000)</f>
        <v/>
      </c>
      <c r="U1560" s="175" t="str">
        <f aca="true">IF(I1560="","",xEURO(OFFSET(C1560,-M1560+1,0),J1560,OFFSET(C1560,-M1560+2,0),OFFSET(C1560,-M1560+2,0),OFFSET(C1560,-M1560+3,0)+AC1560,OFFSET(C1560,-M1560+4,0),1,1)*I1560)</f>
        <v/>
      </c>
      <c r="V1560" s="235" t="str">
        <f aca="true">IF(I1560="","",xEURO(OFFSET(C1560,-M1560+1,0),J1560,OFFSET(C1560,-M1560+2,0),OFFSET(C1560,-M1560+2,0),OFFSET(C1560,-M1560+3,0)+AC1560,OFFSET(C1560,-M1560+4,0),1,0))</f>
        <v/>
      </c>
      <c r="W1560" s="175" t="str">
        <f aca="false">IF(I1560="","",(V1560-K1560)*I1560*10)</f>
        <v/>
      </c>
      <c r="X1560" s="175" t="str">
        <f aca="true">IF(I1560="","",xEURO(OFFSET(C1560,-M1560+1,0),J1560,OFFSET(C1560,-M1560+2,0),OFFSET(C1560,-M1560+2,0),OFFSET(C1560,-M1560+3,0)+AC1560,OFFSET(C1560,-M1560+4,0),1,2)/10*I1560)</f>
        <v/>
      </c>
      <c r="Y1560" s="248" t="str">
        <f aca="true">IF(I1560="","",xEURO(OFFSET(C1560,-M1560+1,0),J1560,OFFSET(C1560,-M1560+2,0),OFFSET(C1560,-M1560+2,0),OFFSET(C1560,-M1560+3,0)+AC1560,OFFSET(C1560,-M1560+4,0),1,3)/100*I1560*10000)</f>
        <v/>
      </c>
      <c r="Z1560" s="248" t="str">
        <f aca="true">IF(I1560="","",xEURO(OFFSET(C1560,-M1560+1,0),J1560,OFFSET(C1560,-M1560+2,0),OFFSET(C1560,-M1560+2,0),OFFSET(C1560,-M1560+3,0)+AC1560,OFFSET(C1560,-M1560+4,0),1,5)/365.25*I1560*10000)</f>
        <v/>
      </c>
      <c r="AB1560" s="249" t="str">
        <f aca="true">IF(D1560="","",xCalcSkew(OFFSET(C1560,-M1560,0),E1560-OFFSET(C1560,-M1560+1,0),b)/100)</f>
        <v/>
      </c>
      <c r="AC1560" s="249" t="str">
        <f aca="true">IF(I1560="","",xCalcSkew(OFFSET(C1560,-M1560,0),J1560-OFFSET(C1560,-M1560+1,0),b)/100)</f>
        <v/>
      </c>
      <c r="AE1560" s="0" t="n">
        <f aca="false">D1560*F1560*10000*-1</f>
        <v>-0</v>
      </c>
      <c r="AF1560" s="0" t="n">
        <f aca="false">I1560*K1560*10000*-1</f>
        <v>-0</v>
      </c>
      <c r="AG1560" s="0" t="n">
        <f aca="false">AE1560+AF1560</f>
        <v>-0</v>
      </c>
    </row>
    <row r="1561" customFormat="false" ht="12.75" hidden="false" customHeight="false" outlineLevel="0" collapsed="false">
      <c r="D1561" s="265"/>
      <c r="E1561" s="266"/>
      <c r="F1561" s="266"/>
      <c r="G1561" s="267"/>
      <c r="I1561" s="265"/>
      <c r="J1561" s="266"/>
      <c r="K1561" s="266"/>
      <c r="L1561" s="268"/>
      <c r="M1561" s="247" t="n">
        <f aca="false">M1560+1</f>
        <v>28</v>
      </c>
      <c r="N1561" s="175" t="str">
        <f aca="true">IF(D1561="","",xEURO(OFFSET(C1561,-M1561+1,0),E1561,OFFSET(C1561,-M1561+2,0),OFFSET(C1561,-M1561+2,0),OFFSET(C1561,-M1561+3,0)+AB1561,OFFSET(C1561,-M1561+4,0),0,1)*D1561)</f>
        <v/>
      </c>
      <c r="O1561" s="235" t="str">
        <f aca="true">IF(D1561="","",xEURO(OFFSET(C1561,-M1561+1,0),E1561,OFFSET(C1561,-M1561+2,0),OFFSET(C1561,-M1561+2,0),OFFSET(C1561,-M1561+3,0)+AB1561,OFFSET(C1561,-M1561+4,0),0,0))</f>
        <v/>
      </c>
      <c r="P1561" s="175" t="str">
        <f aca="false">IF(D1561="","",(O1561-F1561)*D1561*10)</f>
        <v/>
      </c>
      <c r="Q1561" s="175" t="str">
        <f aca="true">IF(D1561="","",xEURO(OFFSET(C1561,-M1561+1,0),E1561,OFFSET(C1561,-M1561+2,0),OFFSET(C1561,-M1561+2,0),OFFSET(C1561,-M1561+3,0)+AB1561,OFFSET(C1561,-M1561+4,0),0,2)/10*D1561)</f>
        <v/>
      </c>
      <c r="R1561" s="248" t="str">
        <f aca="true">IF(D1561="","",xEURO(OFFSET(C1561,-M1561+1,0),E1561,OFFSET(C1561,-M1561+2,0),OFFSET(C1561,-M1561+2,0),OFFSET(C1561,-M1561+3,0)+AB1561,OFFSET(C1561,-M1561+4,0),0,3)/100*D1561*10000)</f>
        <v/>
      </c>
      <c r="S1561" s="248" t="str">
        <f aca="true">IF(D1561="","",xEURO(OFFSET(C1561,-M1561+1,0),E1561,OFFSET(C1561,-M1561+2,0),OFFSET(C1561,-M1561+2,0),OFFSET(C1561,-M1561+3,0)+AB1561,OFFSET(C1561,-M1561+4,0),0,5)/365.25*D1561*10000)</f>
        <v/>
      </c>
      <c r="U1561" s="175" t="str">
        <f aca="true">IF(I1561="","",xEURO(OFFSET(C1561,-M1561+1,0),J1561,OFFSET(C1561,-M1561+2,0),OFFSET(C1561,-M1561+2,0),OFFSET(C1561,-M1561+3,0)+AC1561,OFFSET(C1561,-M1561+4,0),1,1)*I1561)</f>
        <v/>
      </c>
      <c r="V1561" s="235" t="str">
        <f aca="true">IF(I1561="","",xEURO(OFFSET(C1561,-M1561+1,0),J1561,OFFSET(C1561,-M1561+2,0),OFFSET(C1561,-M1561+2,0),OFFSET(C1561,-M1561+3,0)+AC1561,OFFSET(C1561,-M1561+4,0),1,0))</f>
        <v/>
      </c>
      <c r="W1561" s="175" t="str">
        <f aca="false">IF(I1561="","",(V1561-K1561)*I1561*10)</f>
        <v/>
      </c>
      <c r="X1561" s="175" t="str">
        <f aca="true">IF(I1561="","",xEURO(OFFSET(C1561,-M1561+1,0),J1561,OFFSET(C1561,-M1561+2,0),OFFSET(C1561,-M1561+2,0),OFFSET(C1561,-M1561+3,0)+AC1561,OFFSET(C1561,-M1561+4,0),1,2)/10*I1561)</f>
        <v/>
      </c>
      <c r="Y1561" s="248" t="str">
        <f aca="true">IF(I1561="","",xEURO(OFFSET(C1561,-M1561+1,0),J1561,OFFSET(C1561,-M1561+2,0),OFFSET(C1561,-M1561+2,0),OFFSET(C1561,-M1561+3,0)+AC1561,OFFSET(C1561,-M1561+4,0),1,3)/100*I1561*10000)</f>
        <v/>
      </c>
      <c r="Z1561" s="248" t="str">
        <f aca="true">IF(I1561="","",xEURO(OFFSET(C1561,-M1561+1,0),J1561,OFFSET(C1561,-M1561+2,0),OFFSET(C1561,-M1561+2,0),OFFSET(C1561,-M1561+3,0)+AC1561,OFFSET(C1561,-M1561+4,0),1,5)/365.25*I1561*10000)</f>
        <v/>
      </c>
      <c r="AB1561" s="249" t="str">
        <f aca="true">IF(D1561="","",xCalcSkew(OFFSET(C1561,-M1561,0),E1561-OFFSET(C1561,-M1561+1,0),b)/100)</f>
        <v/>
      </c>
      <c r="AC1561" s="249" t="str">
        <f aca="true">IF(I1561="","",xCalcSkew(OFFSET(C1561,-M1561,0),J1561-OFFSET(C1561,-M1561+1,0),b)/100)</f>
        <v/>
      </c>
      <c r="AE1561" s="0" t="n">
        <f aca="false">D1561*F1561*10000*-1</f>
        <v>-0</v>
      </c>
      <c r="AF1561" s="0" t="n">
        <f aca="false">I1561*K1561*10000*-1</f>
        <v>-0</v>
      </c>
      <c r="AG1561" s="0" t="n">
        <f aca="false">AE1561+AF1561</f>
        <v>-0</v>
      </c>
    </row>
    <row r="1562" customFormat="false" ht="12.75" hidden="false" customHeight="false" outlineLevel="0" collapsed="false">
      <c r="D1562" s="265"/>
      <c r="E1562" s="266"/>
      <c r="F1562" s="266"/>
      <c r="G1562" s="267"/>
      <c r="I1562" s="265"/>
      <c r="J1562" s="266"/>
      <c r="K1562" s="266"/>
      <c r="L1562" s="268"/>
      <c r="M1562" s="247" t="n">
        <f aca="false">M1561+1</f>
        <v>29</v>
      </c>
      <c r="N1562" s="175" t="str">
        <f aca="true">IF(D1562="","",xEURO(OFFSET(C1562,-M1562+1,0),E1562,OFFSET(C1562,-M1562+2,0),OFFSET(C1562,-M1562+2,0),OFFSET(C1562,-M1562+3,0)+AB1562,OFFSET(C1562,-M1562+4,0),0,1)*D1562)</f>
        <v/>
      </c>
      <c r="O1562" s="235" t="str">
        <f aca="true">IF(D1562="","",xEURO(OFFSET(C1562,-M1562+1,0),E1562,OFFSET(C1562,-M1562+2,0),OFFSET(C1562,-M1562+2,0),OFFSET(C1562,-M1562+3,0)+AB1562,OFFSET(C1562,-M1562+4,0),0,0))</f>
        <v/>
      </c>
      <c r="P1562" s="175" t="str">
        <f aca="false">IF(D1562="","",(O1562-F1562)*D1562*10)</f>
        <v/>
      </c>
      <c r="Q1562" s="175" t="str">
        <f aca="true">IF(D1562="","",xEURO(OFFSET(C1562,-M1562+1,0),E1562,OFFSET(C1562,-M1562+2,0),OFFSET(C1562,-M1562+2,0),OFFSET(C1562,-M1562+3,0)+AB1562,OFFSET(C1562,-M1562+4,0),0,2)/10*D1562)</f>
        <v/>
      </c>
      <c r="R1562" s="248" t="str">
        <f aca="true">IF(D1562="","",xEURO(OFFSET(C1562,-M1562+1,0),E1562,OFFSET(C1562,-M1562+2,0),OFFSET(C1562,-M1562+2,0),OFFSET(C1562,-M1562+3,0)+AB1562,OFFSET(C1562,-M1562+4,0),0,3)/100*D1562*10000)</f>
        <v/>
      </c>
      <c r="S1562" s="248" t="str">
        <f aca="true">IF(D1562="","",xEURO(OFFSET(C1562,-M1562+1,0),E1562,OFFSET(C1562,-M1562+2,0),OFFSET(C1562,-M1562+2,0),OFFSET(C1562,-M1562+3,0)+AB1562,OFFSET(C1562,-M1562+4,0),0,5)/365.25*D1562*10000)</f>
        <v/>
      </c>
      <c r="U1562" s="175" t="str">
        <f aca="true">IF(I1562="","",xEURO(OFFSET(C1562,-M1562+1,0),J1562,OFFSET(C1562,-M1562+2,0),OFFSET(C1562,-M1562+2,0),OFFSET(C1562,-M1562+3,0)+AC1562,OFFSET(C1562,-M1562+4,0),1,1)*I1562)</f>
        <v/>
      </c>
      <c r="V1562" s="235" t="str">
        <f aca="true">IF(I1562="","",xEURO(OFFSET(C1562,-M1562+1,0),J1562,OFFSET(C1562,-M1562+2,0),OFFSET(C1562,-M1562+2,0),OFFSET(C1562,-M1562+3,0)+AC1562,OFFSET(C1562,-M1562+4,0),1,0))</f>
        <v/>
      </c>
      <c r="W1562" s="175" t="str">
        <f aca="false">IF(I1562="","",(V1562-K1562)*I1562*10)</f>
        <v/>
      </c>
      <c r="X1562" s="175" t="str">
        <f aca="true">IF(I1562="","",xEURO(OFFSET(C1562,-M1562+1,0),J1562,OFFSET(C1562,-M1562+2,0),OFFSET(C1562,-M1562+2,0),OFFSET(C1562,-M1562+3,0)+AC1562,OFFSET(C1562,-M1562+4,0),1,2)/10*I1562)</f>
        <v/>
      </c>
      <c r="Y1562" s="248" t="str">
        <f aca="true">IF(I1562="","",xEURO(OFFSET(C1562,-M1562+1,0),J1562,OFFSET(C1562,-M1562+2,0),OFFSET(C1562,-M1562+2,0),OFFSET(C1562,-M1562+3,0)+AC1562,OFFSET(C1562,-M1562+4,0),1,3)/100*I1562*10000)</f>
        <v/>
      </c>
      <c r="Z1562" s="248" t="str">
        <f aca="true">IF(I1562="","",xEURO(OFFSET(C1562,-M1562+1,0),J1562,OFFSET(C1562,-M1562+2,0),OFFSET(C1562,-M1562+2,0),OFFSET(C1562,-M1562+3,0)+AC1562,OFFSET(C1562,-M1562+4,0),1,5)/365.25*I1562*10000)</f>
        <v/>
      </c>
      <c r="AB1562" s="249" t="str">
        <f aca="true">IF(D1562="","",xCalcSkew(OFFSET(C1562,-M1562,0),E1562-OFFSET(C1562,-M1562+1,0),b)/100)</f>
        <v/>
      </c>
      <c r="AC1562" s="249" t="str">
        <f aca="true">IF(I1562="","",xCalcSkew(OFFSET(C1562,-M1562,0),J1562-OFFSET(C1562,-M1562+1,0),b)/100)</f>
        <v/>
      </c>
      <c r="AE1562" s="0" t="n">
        <f aca="false">D1562*F1562*10000*-1</f>
        <v>-0</v>
      </c>
      <c r="AF1562" s="0" t="n">
        <f aca="false">I1562*K1562*10000*-1</f>
        <v>-0</v>
      </c>
      <c r="AG1562" s="0" t="n">
        <f aca="false">AE1562+AF1562</f>
        <v>-0</v>
      </c>
    </row>
    <row r="1563" customFormat="false" ht="12.75" hidden="false" customHeight="false" outlineLevel="0" collapsed="false">
      <c r="D1563" s="265"/>
      <c r="E1563" s="266"/>
      <c r="F1563" s="266"/>
      <c r="G1563" s="267"/>
      <c r="I1563" s="265"/>
      <c r="J1563" s="266"/>
      <c r="K1563" s="266"/>
      <c r="L1563" s="268"/>
      <c r="M1563" s="247" t="n">
        <f aca="false">M1562+1</f>
        <v>30</v>
      </c>
      <c r="N1563" s="175" t="str">
        <f aca="true">IF(D1563="","",xEURO(OFFSET(C1563,-M1563+1,0),E1563,OFFSET(C1563,-M1563+2,0),OFFSET(C1563,-M1563+2,0),OFFSET(C1563,-M1563+3,0)+AB1563,OFFSET(C1563,-M1563+4,0),0,1)*D1563)</f>
        <v/>
      </c>
      <c r="O1563" s="235" t="str">
        <f aca="true">IF(D1563="","",xEURO(OFFSET(C1563,-M1563+1,0),E1563,OFFSET(C1563,-M1563+2,0),OFFSET(C1563,-M1563+2,0),OFFSET(C1563,-M1563+3,0)+AB1563,OFFSET(C1563,-M1563+4,0),0,0))</f>
        <v/>
      </c>
      <c r="P1563" s="175" t="str">
        <f aca="false">IF(D1563="","",(O1563-F1563)*D1563*10)</f>
        <v/>
      </c>
      <c r="Q1563" s="175" t="str">
        <f aca="true">IF(D1563="","",xEURO(OFFSET(C1563,-M1563+1,0),E1563,OFFSET(C1563,-M1563+2,0),OFFSET(C1563,-M1563+2,0),OFFSET(C1563,-M1563+3,0)+AB1563,OFFSET(C1563,-M1563+4,0),0,2)/10*D1563)</f>
        <v/>
      </c>
      <c r="R1563" s="248" t="str">
        <f aca="true">IF(D1563="","",xEURO(OFFSET(C1563,-M1563+1,0),E1563,OFFSET(C1563,-M1563+2,0),OFFSET(C1563,-M1563+2,0),OFFSET(C1563,-M1563+3,0)+AB1563,OFFSET(C1563,-M1563+4,0),0,3)/100*D1563*10000)</f>
        <v/>
      </c>
      <c r="S1563" s="248" t="str">
        <f aca="true">IF(D1563="","",xEURO(OFFSET(C1563,-M1563+1,0),E1563,OFFSET(C1563,-M1563+2,0),OFFSET(C1563,-M1563+2,0),OFFSET(C1563,-M1563+3,0)+AB1563,OFFSET(C1563,-M1563+4,0),0,5)/365.25*D1563*10000)</f>
        <v/>
      </c>
      <c r="U1563" s="175" t="str">
        <f aca="true">IF(I1563="","",xEURO(OFFSET(C1563,-M1563+1,0),J1563,OFFSET(C1563,-M1563+2,0),OFFSET(C1563,-M1563+2,0),OFFSET(C1563,-M1563+3,0)+AC1563,OFFSET(C1563,-M1563+4,0),1,1)*I1563)</f>
        <v/>
      </c>
      <c r="V1563" s="235" t="str">
        <f aca="true">IF(I1563="","",xEURO(OFFSET(C1563,-M1563+1,0),J1563,OFFSET(C1563,-M1563+2,0),OFFSET(C1563,-M1563+2,0),OFFSET(C1563,-M1563+3,0)+AC1563,OFFSET(C1563,-M1563+4,0),1,0))</f>
        <v/>
      </c>
      <c r="W1563" s="175" t="str">
        <f aca="false">IF(I1563="","",(V1563-K1563)*I1563*10)</f>
        <v/>
      </c>
      <c r="X1563" s="175" t="str">
        <f aca="true">IF(I1563="","",xEURO(OFFSET(C1563,-M1563+1,0),J1563,OFFSET(C1563,-M1563+2,0),OFFSET(C1563,-M1563+2,0),OFFSET(C1563,-M1563+3,0)+AC1563,OFFSET(C1563,-M1563+4,0),1,2)/10*I1563)</f>
        <v/>
      </c>
      <c r="Y1563" s="248" t="str">
        <f aca="true">IF(I1563="","",xEURO(OFFSET(C1563,-M1563+1,0),J1563,OFFSET(C1563,-M1563+2,0),OFFSET(C1563,-M1563+2,0),OFFSET(C1563,-M1563+3,0)+AC1563,OFFSET(C1563,-M1563+4,0),1,3)/100*I1563*10000)</f>
        <v/>
      </c>
      <c r="Z1563" s="248" t="str">
        <f aca="true">IF(I1563="","",xEURO(OFFSET(C1563,-M1563+1,0),J1563,OFFSET(C1563,-M1563+2,0),OFFSET(C1563,-M1563+2,0),OFFSET(C1563,-M1563+3,0)+AC1563,OFFSET(C1563,-M1563+4,0),1,5)/365.25*I1563*10000)</f>
        <v/>
      </c>
      <c r="AB1563" s="249" t="str">
        <f aca="true">IF(D1563="","",xCalcSkew(OFFSET(C1563,-M1563,0),E1563-OFFSET(C1563,-M1563+1,0),b)/100)</f>
        <v/>
      </c>
      <c r="AC1563" s="249" t="str">
        <f aca="true">IF(I1563="","",xCalcSkew(OFFSET(C1563,-M1563,0),J1563-OFFSET(C1563,-M1563+1,0),b)/100)</f>
        <v/>
      </c>
      <c r="AE1563" s="0" t="n">
        <f aca="false">D1563*F1563*10000*-1</f>
        <v>-0</v>
      </c>
      <c r="AF1563" s="0" t="n">
        <f aca="false">I1563*K1563*10000*-1</f>
        <v>-0</v>
      </c>
      <c r="AG1563" s="0" t="n">
        <f aca="false">AE1563+AF1563</f>
        <v>-0</v>
      </c>
    </row>
    <row r="1564" customFormat="false" ht="12.75" hidden="false" customHeight="false" outlineLevel="0" collapsed="false">
      <c r="D1564" s="265"/>
      <c r="E1564" s="266"/>
      <c r="F1564" s="266"/>
      <c r="G1564" s="267"/>
      <c r="I1564" s="265"/>
      <c r="J1564" s="266"/>
      <c r="K1564" s="266"/>
      <c r="L1564" s="268"/>
      <c r="M1564" s="247" t="n">
        <f aca="false">M1563+1</f>
        <v>31</v>
      </c>
      <c r="N1564" s="175" t="str">
        <f aca="true">IF(D1564="","",xEURO(OFFSET(C1564,-M1564+1,0),E1564,OFFSET(C1564,-M1564+2,0),OFFSET(C1564,-M1564+2,0),OFFSET(C1564,-M1564+3,0)+AB1564,OFFSET(C1564,-M1564+4,0),0,1)*D1564)</f>
        <v/>
      </c>
      <c r="O1564" s="235" t="str">
        <f aca="true">IF(D1564="","",xEURO(OFFSET(C1564,-M1564+1,0),E1564,OFFSET(C1564,-M1564+2,0),OFFSET(C1564,-M1564+2,0),OFFSET(C1564,-M1564+3,0)+AB1564,OFFSET(C1564,-M1564+4,0),0,0))</f>
        <v/>
      </c>
      <c r="P1564" s="175" t="str">
        <f aca="false">IF(D1564="","",(O1564-F1564)*D1564*10)</f>
        <v/>
      </c>
      <c r="Q1564" s="175" t="str">
        <f aca="true">IF(D1564="","",xEURO(OFFSET(C1564,-M1564+1,0),E1564,OFFSET(C1564,-M1564+2,0),OFFSET(C1564,-M1564+2,0),OFFSET(C1564,-M1564+3,0)+AB1564,OFFSET(C1564,-M1564+4,0),0,2)/10*D1564)</f>
        <v/>
      </c>
      <c r="R1564" s="248" t="str">
        <f aca="true">IF(D1564="","",xEURO(OFFSET(C1564,-M1564+1,0),E1564,OFFSET(C1564,-M1564+2,0),OFFSET(C1564,-M1564+2,0),OFFSET(C1564,-M1564+3,0)+AB1564,OFFSET(C1564,-M1564+4,0),0,3)/100*D1564*10000)</f>
        <v/>
      </c>
      <c r="S1564" s="248" t="str">
        <f aca="true">IF(D1564="","",xEURO(OFFSET(C1564,-M1564+1,0),E1564,OFFSET(C1564,-M1564+2,0),OFFSET(C1564,-M1564+2,0),OFFSET(C1564,-M1564+3,0)+AB1564,OFFSET(C1564,-M1564+4,0),0,5)/365.25*D1564*10000)</f>
        <v/>
      </c>
      <c r="U1564" s="175" t="str">
        <f aca="true">IF(I1564="","",xEURO(OFFSET(C1564,-M1564+1,0),J1564,OFFSET(C1564,-M1564+2,0),OFFSET(C1564,-M1564+2,0),OFFSET(C1564,-M1564+3,0)+AC1564,OFFSET(C1564,-M1564+4,0),1,1)*I1564)</f>
        <v/>
      </c>
      <c r="V1564" s="235" t="str">
        <f aca="true">IF(I1564="","",xEURO(OFFSET(C1564,-M1564+1,0),J1564,OFFSET(C1564,-M1564+2,0),OFFSET(C1564,-M1564+2,0),OFFSET(C1564,-M1564+3,0)+AC1564,OFFSET(C1564,-M1564+4,0),1,0))</f>
        <v/>
      </c>
      <c r="W1564" s="175" t="str">
        <f aca="false">IF(I1564="","",(V1564-K1564)*I1564*10)</f>
        <v/>
      </c>
      <c r="X1564" s="175" t="str">
        <f aca="true">IF(I1564="","",xEURO(OFFSET(C1564,-M1564+1,0),J1564,OFFSET(C1564,-M1564+2,0),OFFSET(C1564,-M1564+2,0),OFFSET(C1564,-M1564+3,0)+AC1564,OFFSET(C1564,-M1564+4,0),1,2)/10*I1564)</f>
        <v/>
      </c>
      <c r="Y1564" s="248" t="str">
        <f aca="true">IF(I1564="","",xEURO(OFFSET(C1564,-M1564+1,0),J1564,OFFSET(C1564,-M1564+2,0),OFFSET(C1564,-M1564+2,0),OFFSET(C1564,-M1564+3,0)+AC1564,OFFSET(C1564,-M1564+4,0),1,3)/100*I1564*10000)</f>
        <v/>
      </c>
      <c r="Z1564" s="248" t="str">
        <f aca="true">IF(I1564="","",xEURO(OFFSET(C1564,-M1564+1,0),J1564,OFFSET(C1564,-M1564+2,0),OFFSET(C1564,-M1564+2,0),OFFSET(C1564,-M1564+3,0)+AC1564,OFFSET(C1564,-M1564+4,0),1,5)/365.25*I1564*10000)</f>
        <v/>
      </c>
      <c r="AB1564" s="249" t="str">
        <f aca="true">IF(D1564="","",xCalcSkew(OFFSET(C1564,-M1564,0),E1564-OFFSET(C1564,-M1564+1,0),b)/100)</f>
        <v/>
      </c>
      <c r="AC1564" s="249" t="str">
        <f aca="true">IF(I1564="","",xCalcSkew(OFFSET(C1564,-M1564,0),J1564-OFFSET(C1564,-M1564+1,0),b)/100)</f>
        <v/>
      </c>
      <c r="AE1564" s="0" t="n">
        <f aca="false">D1564*F1564*10000*-1</f>
        <v>-0</v>
      </c>
      <c r="AF1564" s="0" t="n">
        <f aca="false">I1564*K1564*10000*-1</f>
        <v>-0</v>
      </c>
      <c r="AG1564" s="0" t="n">
        <f aca="false">AE1564+AF1564</f>
        <v>-0</v>
      </c>
    </row>
    <row r="1565" customFormat="false" ht="12.75" hidden="false" customHeight="false" outlineLevel="0" collapsed="false">
      <c r="D1565" s="265"/>
      <c r="E1565" s="266"/>
      <c r="F1565" s="266"/>
      <c r="G1565" s="267"/>
      <c r="I1565" s="265"/>
      <c r="J1565" s="266"/>
      <c r="K1565" s="266"/>
      <c r="L1565" s="268"/>
      <c r="M1565" s="247" t="n">
        <f aca="false">M1564+1</f>
        <v>32</v>
      </c>
      <c r="N1565" s="175" t="str">
        <f aca="true">IF(D1565="","",xEURO(OFFSET(C1565,-M1565+1,0),E1565,OFFSET(C1565,-M1565+2,0),OFFSET(C1565,-M1565+2,0),OFFSET(C1565,-M1565+3,0)+AB1565,OFFSET(C1565,-M1565+4,0),0,1)*D1565)</f>
        <v/>
      </c>
      <c r="O1565" s="235" t="str">
        <f aca="true">IF(D1565="","",xEURO(OFFSET(C1565,-M1565+1,0),E1565,OFFSET(C1565,-M1565+2,0),OFFSET(C1565,-M1565+2,0),OFFSET(C1565,-M1565+3,0)+AB1565,OFFSET(C1565,-M1565+4,0),0,0))</f>
        <v/>
      </c>
      <c r="P1565" s="175" t="str">
        <f aca="false">IF(D1565="","",(O1565-F1565)*D1565*10)</f>
        <v/>
      </c>
      <c r="Q1565" s="175" t="str">
        <f aca="true">IF(D1565="","",xEURO(OFFSET(C1565,-M1565+1,0),E1565,OFFSET(C1565,-M1565+2,0),OFFSET(C1565,-M1565+2,0),OFFSET(C1565,-M1565+3,0)+AB1565,OFFSET(C1565,-M1565+4,0),0,2)/10*D1565)</f>
        <v/>
      </c>
      <c r="R1565" s="248" t="str">
        <f aca="true">IF(D1565="","",xEURO(OFFSET(C1565,-M1565+1,0),E1565,OFFSET(C1565,-M1565+2,0),OFFSET(C1565,-M1565+2,0),OFFSET(C1565,-M1565+3,0)+AB1565,OFFSET(C1565,-M1565+4,0),0,3)/100*D1565*10000)</f>
        <v/>
      </c>
      <c r="S1565" s="248" t="str">
        <f aca="true">IF(D1565="","",xEURO(OFFSET(C1565,-M1565+1,0),E1565,OFFSET(C1565,-M1565+2,0),OFFSET(C1565,-M1565+2,0),OFFSET(C1565,-M1565+3,0)+AB1565,OFFSET(C1565,-M1565+4,0),0,5)/365.25*D1565*10000)</f>
        <v/>
      </c>
      <c r="U1565" s="175" t="str">
        <f aca="true">IF(I1565="","",xEURO(OFFSET(C1565,-M1565+1,0),J1565,OFFSET(C1565,-M1565+2,0),OFFSET(C1565,-M1565+2,0),OFFSET(C1565,-M1565+3,0)+AC1565,OFFSET(C1565,-M1565+4,0),1,1)*I1565)</f>
        <v/>
      </c>
      <c r="V1565" s="235" t="str">
        <f aca="true">IF(I1565="","",xEURO(OFFSET(C1565,-M1565+1,0),J1565,OFFSET(C1565,-M1565+2,0),OFFSET(C1565,-M1565+2,0),OFFSET(C1565,-M1565+3,0)+AC1565,OFFSET(C1565,-M1565+4,0),1,0))</f>
        <v/>
      </c>
      <c r="W1565" s="175" t="str">
        <f aca="false">IF(I1565="","",(V1565-K1565)*I1565*10)</f>
        <v/>
      </c>
      <c r="X1565" s="175" t="str">
        <f aca="true">IF(I1565="","",xEURO(OFFSET(C1565,-M1565+1,0),J1565,OFFSET(C1565,-M1565+2,0),OFFSET(C1565,-M1565+2,0),OFFSET(C1565,-M1565+3,0)+AC1565,OFFSET(C1565,-M1565+4,0),1,2)/10*I1565)</f>
        <v/>
      </c>
      <c r="Y1565" s="248" t="str">
        <f aca="true">IF(I1565="","",xEURO(OFFSET(C1565,-M1565+1,0),J1565,OFFSET(C1565,-M1565+2,0),OFFSET(C1565,-M1565+2,0),OFFSET(C1565,-M1565+3,0)+AC1565,OFFSET(C1565,-M1565+4,0),1,3)/100*I1565*10000)</f>
        <v/>
      </c>
      <c r="Z1565" s="248" t="str">
        <f aca="true">IF(I1565="","",xEURO(OFFSET(C1565,-M1565+1,0),J1565,OFFSET(C1565,-M1565+2,0),OFFSET(C1565,-M1565+2,0),OFFSET(C1565,-M1565+3,0)+AC1565,OFFSET(C1565,-M1565+4,0),1,5)/365.25*I1565*10000)</f>
        <v/>
      </c>
      <c r="AB1565" s="249" t="str">
        <f aca="true">IF(D1565="","",xCalcSkew(OFFSET(C1565,-M1565,0),E1565-OFFSET(C1565,-M1565+1,0),b)/100)</f>
        <v/>
      </c>
      <c r="AC1565" s="249" t="str">
        <f aca="true">IF(I1565="","",xCalcSkew(OFFSET(C1565,-M1565,0),J1565-OFFSET(C1565,-M1565+1,0),b)/100)</f>
        <v/>
      </c>
      <c r="AE1565" s="0" t="n">
        <f aca="false">D1565*F1565*10000*-1</f>
        <v>-0</v>
      </c>
      <c r="AF1565" s="0" t="n">
        <f aca="false">I1565*K1565*10000*-1</f>
        <v>-0</v>
      </c>
      <c r="AG1565" s="0" t="n">
        <f aca="false">AE1565+AF1565</f>
        <v>-0</v>
      </c>
    </row>
    <row r="1566" customFormat="false" ht="12.75" hidden="false" customHeight="false" outlineLevel="0" collapsed="false">
      <c r="D1566" s="265"/>
      <c r="E1566" s="266"/>
      <c r="F1566" s="266"/>
      <c r="G1566" s="267"/>
      <c r="I1566" s="265"/>
      <c r="J1566" s="266"/>
      <c r="K1566" s="266"/>
      <c r="L1566" s="268"/>
      <c r="M1566" s="247" t="n">
        <f aca="false">M1565+1</f>
        <v>33</v>
      </c>
      <c r="N1566" s="175" t="str">
        <f aca="true">IF(D1566="","",xEURO(OFFSET(C1566,-M1566+1,0),E1566,OFFSET(C1566,-M1566+2,0),OFFSET(C1566,-M1566+2,0),OFFSET(C1566,-M1566+3,0)+AB1566,OFFSET(C1566,-M1566+4,0),0,1)*D1566)</f>
        <v/>
      </c>
      <c r="O1566" s="235" t="str">
        <f aca="true">IF(D1566="","",xEURO(OFFSET(C1566,-M1566+1,0),E1566,OFFSET(C1566,-M1566+2,0),OFFSET(C1566,-M1566+2,0),OFFSET(C1566,-M1566+3,0)+AB1566,OFFSET(C1566,-M1566+4,0),0,0))</f>
        <v/>
      </c>
      <c r="P1566" s="175" t="str">
        <f aca="false">IF(D1566="","",(O1566-F1566)*D1566*10)</f>
        <v/>
      </c>
      <c r="Q1566" s="175" t="str">
        <f aca="true">IF(D1566="","",xEURO(OFFSET(C1566,-M1566+1,0),E1566,OFFSET(C1566,-M1566+2,0),OFFSET(C1566,-M1566+2,0),OFFSET(C1566,-M1566+3,0)+AB1566,OFFSET(C1566,-M1566+4,0),0,2)/10*D1566)</f>
        <v/>
      </c>
      <c r="R1566" s="248" t="str">
        <f aca="true">IF(D1566="","",xEURO(OFFSET(C1566,-M1566+1,0),E1566,OFFSET(C1566,-M1566+2,0),OFFSET(C1566,-M1566+2,0),OFFSET(C1566,-M1566+3,0)+AB1566,OFFSET(C1566,-M1566+4,0),0,3)/100*D1566*10000)</f>
        <v/>
      </c>
      <c r="S1566" s="248" t="str">
        <f aca="true">IF(D1566="","",xEURO(OFFSET(C1566,-M1566+1,0),E1566,OFFSET(C1566,-M1566+2,0),OFFSET(C1566,-M1566+2,0),OFFSET(C1566,-M1566+3,0)+AB1566,OFFSET(C1566,-M1566+4,0),0,5)/365.25*D1566*10000)</f>
        <v/>
      </c>
      <c r="U1566" s="175" t="str">
        <f aca="true">IF(I1566="","",xEURO(OFFSET(C1566,-M1566+1,0),J1566,OFFSET(C1566,-M1566+2,0),OFFSET(C1566,-M1566+2,0),OFFSET(C1566,-M1566+3,0)+AC1566,OFFSET(C1566,-M1566+4,0),1,1)*I1566)</f>
        <v/>
      </c>
      <c r="V1566" s="235" t="str">
        <f aca="true">IF(I1566="","",xEURO(OFFSET(C1566,-M1566+1,0),J1566,OFFSET(C1566,-M1566+2,0),OFFSET(C1566,-M1566+2,0),OFFSET(C1566,-M1566+3,0)+AC1566,OFFSET(C1566,-M1566+4,0),1,0))</f>
        <v/>
      </c>
      <c r="W1566" s="175" t="str">
        <f aca="false">IF(I1566="","",(V1566-K1566)*I1566*10)</f>
        <v/>
      </c>
      <c r="X1566" s="175" t="str">
        <f aca="true">IF(I1566="","",xEURO(OFFSET(C1566,-M1566+1,0),J1566,OFFSET(C1566,-M1566+2,0),OFFSET(C1566,-M1566+2,0),OFFSET(C1566,-M1566+3,0)+AC1566,OFFSET(C1566,-M1566+4,0),1,2)/10*I1566)</f>
        <v/>
      </c>
      <c r="Y1566" s="248" t="str">
        <f aca="true">IF(I1566="","",xEURO(OFFSET(C1566,-M1566+1,0),J1566,OFFSET(C1566,-M1566+2,0),OFFSET(C1566,-M1566+2,0),OFFSET(C1566,-M1566+3,0)+AC1566,OFFSET(C1566,-M1566+4,0),1,3)/100*I1566*10000)</f>
        <v/>
      </c>
      <c r="Z1566" s="248" t="str">
        <f aca="true">IF(I1566="","",xEURO(OFFSET(C1566,-M1566+1,0),J1566,OFFSET(C1566,-M1566+2,0),OFFSET(C1566,-M1566+2,0),OFFSET(C1566,-M1566+3,0)+AC1566,OFFSET(C1566,-M1566+4,0),1,5)/365.25*I1566*10000)</f>
        <v/>
      </c>
      <c r="AB1566" s="249" t="str">
        <f aca="true">IF(D1566="","",xCalcSkew(OFFSET(C1566,-M1566,0),E1566-OFFSET(C1566,-M1566+1,0),b)/100)</f>
        <v/>
      </c>
      <c r="AC1566" s="249" t="str">
        <f aca="true">IF(I1566="","",xCalcSkew(OFFSET(C1566,-M1566,0),J1566-OFFSET(C1566,-M1566+1,0),b)/100)</f>
        <v/>
      </c>
      <c r="AE1566" s="0" t="n">
        <f aca="false">D1566*F1566*10000*-1</f>
        <v>-0</v>
      </c>
      <c r="AF1566" s="0" t="n">
        <f aca="false">I1566*K1566*10000*-1</f>
        <v>-0</v>
      </c>
      <c r="AG1566" s="0" t="n">
        <f aca="false">AE1566+AF1566</f>
        <v>-0</v>
      </c>
    </row>
    <row r="1567" customFormat="false" ht="12.75" hidden="false" customHeight="false" outlineLevel="0" collapsed="false">
      <c r="D1567" s="265"/>
      <c r="E1567" s="266"/>
      <c r="F1567" s="266"/>
      <c r="G1567" s="267"/>
      <c r="I1567" s="265"/>
      <c r="J1567" s="266"/>
      <c r="K1567" s="266"/>
      <c r="L1567" s="268"/>
      <c r="M1567" s="247" t="n">
        <f aca="false">M1566+1</f>
        <v>34</v>
      </c>
      <c r="N1567" s="175" t="str">
        <f aca="true">IF(D1567="","",xEURO(OFFSET(C1567,-M1567+1,0),E1567,OFFSET(C1567,-M1567+2,0),OFFSET(C1567,-M1567+2,0),OFFSET(C1567,-M1567+3,0)+AB1567,OFFSET(C1567,-M1567+4,0),0,1)*D1567)</f>
        <v/>
      </c>
      <c r="O1567" s="235" t="str">
        <f aca="true">IF(D1567="","",xEURO(OFFSET(C1567,-M1567+1,0),E1567,OFFSET(C1567,-M1567+2,0),OFFSET(C1567,-M1567+2,0),OFFSET(C1567,-M1567+3,0)+AB1567,OFFSET(C1567,-M1567+4,0),0,0))</f>
        <v/>
      </c>
      <c r="P1567" s="175" t="str">
        <f aca="false">IF(D1567="","",(O1567-F1567)*D1567*10)</f>
        <v/>
      </c>
      <c r="Q1567" s="175" t="str">
        <f aca="true">IF(D1567="","",xEURO(OFFSET(C1567,-M1567+1,0),E1567,OFFSET(C1567,-M1567+2,0),OFFSET(C1567,-M1567+2,0),OFFSET(C1567,-M1567+3,0)+AB1567,OFFSET(C1567,-M1567+4,0),0,2)/10*D1567)</f>
        <v/>
      </c>
      <c r="R1567" s="248" t="str">
        <f aca="true">IF(D1567="","",xEURO(OFFSET(C1567,-M1567+1,0),E1567,OFFSET(C1567,-M1567+2,0),OFFSET(C1567,-M1567+2,0),OFFSET(C1567,-M1567+3,0)+AB1567,OFFSET(C1567,-M1567+4,0),0,3)/100*D1567*10000)</f>
        <v/>
      </c>
      <c r="S1567" s="248" t="str">
        <f aca="true">IF(D1567="","",xEURO(OFFSET(C1567,-M1567+1,0),E1567,OFFSET(C1567,-M1567+2,0),OFFSET(C1567,-M1567+2,0),OFFSET(C1567,-M1567+3,0)+AB1567,OFFSET(C1567,-M1567+4,0),0,5)/365.25*D1567*10000)</f>
        <v/>
      </c>
      <c r="U1567" s="175" t="str">
        <f aca="true">IF(I1567="","",xEURO(OFFSET(C1567,-M1567+1,0),J1567,OFFSET(C1567,-M1567+2,0),OFFSET(C1567,-M1567+2,0),OFFSET(C1567,-M1567+3,0)+AC1567,OFFSET(C1567,-M1567+4,0),1,1)*I1567)</f>
        <v/>
      </c>
      <c r="V1567" s="235" t="str">
        <f aca="true">IF(I1567="","",xEURO(OFFSET(C1567,-M1567+1,0),J1567,OFFSET(C1567,-M1567+2,0),OFFSET(C1567,-M1567+2,0),OFFSET(C1567,-M1567+3,0)+AC1567,OFFSET(C1567,-M1567+4,0),1,0))</f>
        <v/>
      </c>
      <c r="W1567" s="175" t="str">
        <f aca="false">IF(I1567="","",(V1567-K1567)*I1567*10)</f>
        <v/>
      </c>
      <c r="X1567" s="175" t="str">
        <f aca="true">IF(I1567="","",xEURO(OFFSET(C1567,-M1567+1,0),J1567,OFFSET(C1567,-M1567+2,0),OFFSET(C1567,-M1567+2,0),OFFSET(C1567,-M1567+3,0)+AC1567,OFFSET(C1567,-M1567+4,0),1,2)/10*I1567)</f>
        <v/>
      </c>
      <c r="Y1567" s="248" t="str">
        <f aca="true">IF(I1567="","",xEURO(OFFSET(C1567,-M1567+1,0),J1567,OFFSET(C1567,-M1567+2,0),OFFSET(C1567,-M1567+2,0),OFFSET(C1567,-M1567+3,0)+AC1567,OFFSET(C1567,-M1567+4,0),1,3)/100*I1567*10000)</f>
        <v/>
      </c>
      <c r="Z1567" s="248" t="str">
        <f aca="true">IF(I1567="","",xEURO(OFFSET(C1567,-M1567+1,0),J1567,OFFSET(C1567,-M1567+2,0),OFFSET(C1567,-M1567+2,0),OFFSET(C1567,-M1567+3,0)+AC1567,OFFSET(C1567,-M1567+4,0),1,5)/365.25*I1567*10000)</f>
        <v/>
      </c>
      <c r="AB1567" s="249" t="str">
        <f aca="true">IF(D1567="","",xCalcSkew(OFFSET(C1567,-M1567,0),E1567-OFFSET(C1567,-M1567+1,0),b)/100)</f>
        <v/>
      </c>
      <c r="AC1567" s="249" t="str">
        <f aca="true">IF(I1567="","",xCalcSkew(OFFSET(C1567,-M1567,0),J1567-OFFSET(C1567,-M1567+1,0),b)/100)</f>
        <v/>
      </c>
      <c r="AE1567" s="0" t="n">
        <f aca="false">D1567*F1567*10000*-1</f>
        <v>-0</v>
      </c>
      <c r="AF1567" s="0" t="n">
        <f aca="false">I1567*K1567*10000*-1</f>
        <v>-0</v>
      </c>
      <c r="AG1567" s="0" t="n">
        <f aca="false">AE1567+AF1567</f>
        <v>-0</v>
      </c>
    </row>
    <row r="1568" customFormat="false" ht="12.75" hidden="false" customHeight="false" outlineLevel="0" collapsed="false">
      <c r="D1568" s="265"/>
      <c r="E1568" s="266"/>
      <c r="F1568" s="266"/>
      <c r="G1568" s="267"/>
      <c r="I1568" s="265"/>
      <c r="J1568" s="266"/>
      <c r="K1568" s="266"/>
      <c r="L1568" s="268"/>
      <c r="M1568" s="247" t="n">
        <f aca="false">M1567+1</f>
        <v>35</v>
      </c>
      <c r="N1568" s="175" t="str">
        <f aca="true">IF(D1568="","",xEURO(OFFSET(C1568,-M1568+1,0),E1568,OFFSET(C1568,-M1568+2,0),OFFSET(C1568,-M1568+2,0),OFFSET(C1568,-M1568+3,0)+AB1568,OFFSET(C1568,-M1568+4,0),0,1)*D1568)</f>
        <v/>
      </c>
      <c r="O1568" s="235" t="str">
        <f aca="true">IF(D1568="","",xEURO(OFFSET(C1568,-M1568+1,0),E1568,OFFSET(C1568,-M1568+2,0),OFFSET(C1568,-M1568+2,0),OFFSET(C1568,-M1568+3,0)+AB1568,OFFSET(C1568,-M1568+4,0),0,0))</f>
        <v/>
      </c>
      <c r="P1568" s="175" t="str">
        <f aca="false">IF(D1568="","",(O1568-F1568)*D1568*10)</f>
        <v/>
      </c>
      <c r="Q1568" s="175" t="str">
        <f aca="true">IF(D1568="","",xEURO(OFFSET(C1568,-M1568+1,0),E1568,OFFSET(C1568,-M1568+2,0),OFFSET(C1568,-M1568+2,0),OFFSET(C1568,-M1568+3,0)+AB1568,OFFSET(C1568,-M1568+4,0),0,2)/10*D1568)</f>
        <v/>
      </c>
      <c r="R1568" s="248" t="str">
        <f aca="true">IF(D1568="","",xEURO(OFFSET(C1568,-M1568+1,0),E1568,OFFSET(C1568,-M1568+2,0),OFFSET(C1568,-M1568+2,0),OFFSET(C1568,-M1568+3,0)+AB1568,OFFSET(C1568,-M1568+4,0),0,3)/100*D1568*10000)</f>
        <v/>
      </c>
      <c r="S1568" s="248" t="str">
        <f aca="true">IF(D1568="","",xEURO(OFFSET(C1568,-M1568+1,0),E1568,OFFSET(C1568,-M1568+2,0),OFFSET(C1568,-M1568+2,0),OFFSET(C1568,-M1568+3,0)+AB1568,OFFSET(C1568,-M1568+4,0),0,5)/365.25*D1568*10000)</f>
        <v/>
      </c>
      <c r="U1568" s="175" t="str">
        <f aca="true">IF(I1568="","",xEURO(OFFSET(C1568,-M1568+1,0),J1568,OFFSET(C1568,-M1568+2,0),OFFSET(C1568,-M1568+2,0),OFFSET(C1568,-M1568+3,0)+AC1568,OFFSET(C1568,-M1568+4,0),1,1)*I1568)</f>
        <v/>
      </c>
      <c r="V1568" s="235" t="str">
        <f aca="true">IF(I1568="","",xEURO(OFFSET(C1568,-M1568+1,0),J1568,OFFSET(C1568,-M1568+2,0),OFFSET(C1568,-M1568+2,0),OFFSET(C1568,-M1568+3,0)+AC1568,OFFSET(C1568,-M1568+4,0),1,0))</f>
        <v/>
      </c>
      <c r="W1568" s="175" t="str">
        <f aca="false">IF(I1568="","",(V1568-K1568)*I1568*10)</f>
        <v/>
      </c>
      <c r="X1568" s="175" t="str">
        <f aca="true">IF(I1568="","",xEURO(OFFSET(C1568,-M1568+1,0),J1568,OFFSET(C1568,-M1568+2,0),OFFSET(C1568,-M1568+2,0),OFFSET(C1568,-M1568+3,0)+AC1568,OFFSET(C1568,-M1568+4,0),1,2)/10*I1568)</f>
        <v/>
      </c>
      <c r="Y1568" s="248" t="str">
        <f aca="true">IF(I1568="","",xEURO(OFFSET(C1568,-M1568+1,0),J1568,OFFSET(C1568,-M1568+2,0),OFFSET(C1568,-M1568+2,0),OFFSET(C1568,-M1568+3,0)+AC1568,OFFSET(C1568,-M1568+4,0),1,3)/100*I1568*10000)</f>
        <v/>
      </c>
      <c r="Z1568" s="248" t="str">
        <f aca="true">IF(I1568="","",xEURO(OFFSET(C1568,-M1568+1,0),J1568,OFFSET(C1568,-M1568+2,0),OFFSET(C1568,-M1568+2,0),OFFSET(C1568,-M1568+3,0)+AC1568,OFFSET(C1568,-M1568+4,0),1,5)/365.25*I1568*10000)</f>
        <v/>
      </c>
      <c r="AB1568" s="249" t="str">
        <f aca="true">IF(D1568="","",xCalcSkew(OFFSET(C1568,-M1568,0),E1568-OFFSET(C1568,-M1568+1,0),b)/100)</f>
        <v/>
      </c>
      <c r="AC1568" s="249" t="str">
        <f aca="true">IF(I1568="","",xCalcSkew(OFFSET(C1568,-M1568,0),J1568-OFFSET(C1568,-M1568+1,0),b)/100)</f>
        <v/>
      </c>
      <c r="AE1568" s="0" t="n">
        <f aca="false">D1568*F1568*10000*-1</f>
        <v>-0</v>
      </c>
      <c r="AF1568" s="0" t="n">
        <f aca="false">I1568*K1568*10000*-1</f>
        <v>-0</v>
      </c>
      <c r="AG1568" s="0" t="n">
        <f aca="false">AE1568+AF1568</f>
        <v>-0</v>
      </c>
    </row>
    <row r="1569" customFormat="false" ht="12.75" hidden="false" customHeight="false" outlineLevel="0" collapsed="false">
      <c r="D1569" s="274" t="n">
        <f aca="true">SUM(INDIRECT(CONCATENATE(ADDRESS(ROW(D1533),COLUMN(D1533)),":",ADDRESS(ROW()-1,COLUMN()))))</f>
        <v>0</v>
      </c>
      <c r="I1569" s="274" t="n">
        <f aca="true">SUM(INDIRECT(CONCATENATE(ADDRESS(ROW(I1533),COLUMN(I1533)),":",ADDRESS(ROW()-1,COLUMN()))))</f>
        <v>0</v>
      </c>
      <c r="J1569" s="170"/>
      <c r="K1569" s="170"/>
      <c r="L1569" s="170"/>
      <c r="N1569" s="274" t="n">
        <f aca="true">SUM(INDIRECT(CONCATENATE(ADDRESS(ROW(N1533),COLUMN(N1533)),":",ADDRESS(ROW()-1,COLUMN()))))</f>
        <v>0</v>
      </c>
      <c r="O1569" s="274" t="n">
        <f aca="true">SUM(INDIRECT(CONCATENATE(ADDRESS(ROW(O1533),COLUMN(O1533)),":",ADDRESS(ROW()-1,COLUMN()))))</f>
        <v>0</v>
      </c>
      <c r="P1569" s="274" t="n">
        <f aca="true">SUM(INDIRECT(CONCATENATE(ADDRESS(ROW(P1533),COLUMN(P1533)),":",ADDRESS(ROW()-1,COLUMN()))))</f>
        <v>0</v>
      </c>
      <c r="Q1569" s="274" t="n">
        <f aca="true">SUM(INDIRECT(CONCATENATE(ADDRESS(ROW(Q1533),COLUMN(Q1533)),":",ADDRESS(ROW()-1,COLUMN()))))</f>
        <v>0</v>
      </c>
      <c r="R1569" s="274" t="n">
        <f aca="true">SUM(INDIRECT(CONCATENATE(ADDRESS(ROW(R1533),COLUMN(R1533)),":",ADDRESS(ROW()-1,COLUMN()))))</f>
        <v>0</v>
      </c>
      <c r="S1569" s="274" t="n">
        <f aca="true">SUM(INDIRECT(CONCATENATE(ADDRESS(ROW(S1533),COLUMN(S1533)),":",ADDRESS(ROW()-1,COLUMN()))))</f>
        <v>0</v>
      </c>
      <c r="T1569" s="175"/>
      <c r="U1569" s="274" t="n">
        <f aca="true">SUM(INDIRECT(CONCATENATE(ADDRESS(ROW(U1533),COLUMN(U1533)),":",ADDRESS(ROW()-1,COLUMN()))))</f>
        <v>0</v>
      </c>
      <c r="V1569" s="274" t="n">
        <f aca="true">SUM(INDIRECT(CONCATENATE(ADDRESS(ROW(V1533),COLUMN(V1533)),":",ADDRESS(ROW()-1,COLUMN()))))</f>
        <v>0</v>
      </c>
      <c r="W1569" s="274" t="n">
        <f aca="true">SUM(INDIRECT(CONCATENATE(ADDRESS(ROW(W1533),COLUMN(W1533)),":",ADDRESS(ROW()-1,COLUMN()))))</f>
        <v>0</v>
      </c>
      <c r="X1569" s="274" t="n">
        <f aca="true">SUM(INDIRECT(CONCATENATE(ADDRESS(ROW(X1533),COLUMN(X1533)),":",ADDRESS(ROW()-1,COLUMN()))))</f>
        <v>0</v>
      </c>
      <c r="Y1569" s="274" t="n">
        <f aca="true">SUM(INDIRECT(CONCATENATE(ADDRESS(ROW(Y1533),COLUMN(Y1533)),":",ADDRESS(ROW()-1,COLUMN()))))</f>
        <v>0</v>
      </c>
      <c r="Z1569" s="274" t="n">
        <f aca="true">SUM(INDIRECT(CONCATENATE(ADDRESS(ROW(Z1533),COLUMN(Z1533)),":",ADDRESS(ROW()-1,COLUMN()))))</f>
        <v>0</v>
      </c>
      <c r="AE1569" s="0" t="n">
        <f aca="false">D1569*F1569*10000*-1</f>
        <v>-0</v>
      </c>
      <c r="AF1569" s="0" t="n">
        <f aca="false">I1569*K1569*10000*-1</f>
        <v>-0</v>
      </c>
      <c r="AG1569" s="0" t="n">
        <f aca="false">AE1569+AF1569</f>
        <v>-0</v>
      </c>
    </row>
    <row r="1570" customFormat="false" ht="12.75" hidden="false" customHeight="false" outlineLevel="0" collapsed="false">
      <c r="AE1570" s="0" t="n">
        <f aca="false">D1570*F1570*10000*-1</f>
        <v>-0</v>
      </c>
      <c r="AF1570" s="0" t="n">
        <f aca="false">I1570*K1570*10000*-1</f>
        <v>-0</v>
      </c>
      <c r="AG1570" s="0" t="n">
        <f aca="false">AE1570+AF1570</f>
        <v>-0</v>
      </c>
    </row>
    <row r="1571" customFormat="false" ht="12.75" hidden="false" customHeight="false" outlineLevel="0" collapsed="false">
      <c r="C1571" s="264" t="n">
        <f aca="false">EOMONTH(C1533,0)+1</f>
        <v>38473</v>
      </c>
      <c r="D1571" s="265"/>
      <c r="E1571" s="266"/>
      <c r="F1571" s="266"/>
      <c r="G1571" s="267"/>
      <c r="I1571" s="265"/>
      <c r="J1571" s="266"/>
      <c r="K1571" s="266"/>
      <c r="L1571" s="268"/>
      <c r="M1571" s="247" t="n">
        <v>0</v>
      </c>
      <c r="N1571" s="175" t="str">
        <f aca="true">IF(D1571="","",xEURO(OFFSET(C1571,-M1571+1,0),E1571,OFFSET(C1571,-M1571+2,0),OFFSET(C1571,-M1571+2,0),OFFSET(C1571,-M1571+3,0)+AB1571,OFFSET(C1571,-M1571+4,0),0,1)*D1571)</f>
        <v/>
      </c>
      <c r="O1571" s="235" t="str">
        <f aca="true">IF(D1571="","",xEURO(OFFSET(C1571,-M1571+1,0),E1571,OFFSET(C1571,-M1571+2,0),OFFSET(C1571,-M1571+2,0),OFFSET(C1571,-M1571+3,0)+AB1571,OFFSET(C1571,-M1571+4,0),0,0))</f>
        <v/>
      </c>
      <c r="P1571" s="175" t="str">
        <f aca="false">IF(D1571="","",(O1571-F1571)*D1571*10)</f>
        <v/>
      </c>
      <c r="Q1571" s="175" t="str">
        <f aca="true">IF(D1571="","",xEURO(OFFSET(C1571,-M1571+1,0),E1571,OFFSET(C1571,-M1571+2,0),OFFSET(C1571,-M1571+2,0),OFFSET(C1571,-M1571+3,0)+AB1571,OFFSET(C1571,-M1571+4,0),0,2)/10*D1571)</f>
        <v/>
      </c>
      <c r="R1571" s="248" t="str">
        <f aca="true">IF(D1571="","",xEURO(OFFSET(C1571,-M1571+1,0),E1571,OFFSET(C1571,-M1571+2,0),OFFSET(C1571,-M1571+2,0),OFFSET(C1571,-M1571+3,0)+AB1571,OFFSET(C1571,-M1571+4,0),0,3)/100*D1571*10000)</f>
        <v/>
      </c>
      <c r="S1571" s="248" t="str">
        <f aca="true">IF(D1571="","",xEURO(OFFSET(C1571,-M1571+1,0),E1571,OFFSET(C1571,-M1571+2,0),OFFSET(C1571,-M1571+2,0),OFFSET(C1571,-M1571+3,0)+AB1571,OFFSET(C1571,-M1571+4,0),0,5)/365.25*D1571*10000)</f>
        <v/>
      </c>
      <c r="U1571" s="175" t="str">
        <f aca="true">IF(I1571="","",xEURO(OFFSET(C1571,-M1571+1,0),J1571,OFFSET(C1571,-M1571+2,0),OFFSET(C1571,-M1571+2,0),OFFSET(C1571,-M1571+3,0)+AC1571,OFFSET(C1571,-M1571+4,0),1,1)*I1571)</f>
        <v/>
      </c>
      <c r="V1571" s="235" t="str">
        <f aca="true">IF(I1571="","",xEURO(OFFSET(C1571,-M1571+1,0),J1571,OFFSET(C1571,-M1571+2,0),OFFSET(C1571,-M1571+2,0),OFFSET(C1571,-M1571+3,0)+AC1571,OFFSET(C1571,-M1571+4,0),1,0))</f>
        <v/>
      </c>
      <c r="W1571" s="175" t="str">
        <f aca="false">IF(I1571="","",(V1571-K1571)*I1571*10)</f>
        <v/>
      </c>
      <c r="X1571" s="175" t="str">
        <f aca="true">IF(I1571="","",xEURO(OFFSET(C1571,-M1571+1,0),J1571,OFFSET(C1571,-M1571+2,0),OFFSET(C1571,-M1571+2,0),OFFSET(C1571,-M1571+3,0)+AC1571,OFFSET(C1571,-M1571+4,0),1,2)/10*I1571)</f>
        <v/>
      </c>
      <c r="Y1571" s="248" t="str">
        <f aca="true">IF(I1571="","",xEURO(OFFSET(C1571,-M1571+1,0),J1571,OFFSET(C1571,-M1571+2,0),OFFSET(C1571,-M1571+2,0),OFFSET(C1571,-M1571+3,0)+AC1571,OFFSET(C1571,-M1571+4,0),1,3)/100*I1571*10000)</f>
        <v/>
      </c>
      <c r="Z1571" s="248" t="str">
        <f aca="true">IF(I1571="","",xEURO(OFFSET(C1571,-M1571+1,0),J1571,OFFSET(C1571,-M1571+2,0),OFFSET(C1571,-M1571+2,0),OFFSET(C1571,-M1571+3,0)+AC1571,OFFSET(C1571,-M1571+4,0),1,5)/365.25*I1571*10000)</f>
        <v/>
      </c>
      <c r="AB1571" s="249" t="str">
        <f aca="true">IF(D1571="","",xCalcSkew(OFFSET(C1571,-M1571,0),E1571-OFFSET(C1571,-M1571+1,0),b)/100)</f>
        <v/>
      </c>
      <c r="AC1571" s="249" t="str">
        <f aca="true">IF(I1571="","",xCalcSkew(OFFSET(C1571,-M1571,0),J1571-OFFSET(C1571,-M1571+1,0),b)/100)</f>
        <v/>
      </c>
      <c r="AE1571" s="0" t="n">
        <f aca="false">D1571*F1571*10000*-1</f>
        <v>-0</v>
      </c>
      <c r="AF1571" s="0" t="n">
        <f aca="false">I1571*K1571*10000*-1</f>
        <v>-0</v>
      </c>
      <c r="AG1571" s="0" t="n">
        <f aca="false">AE1571+AF1571</f>
        <v>-0</v>
      </c>
    </row>
    <row r="1572" customFormat="false" ht="12.75" hidden="false" customHeight="false" outlineLevel="0" collapsed="false">
      <c r="C1572" s="269" t="n">
        <f aca="false">INDEX(Inputs!$1:$65536,MATCH(C1571,Inputs!C:C,0),5)</f>
        <v>3.643</v>
      </c>
      <c r="D1572" s="265"/>
      <c r="E1572" s="266"/>
      <c r="F1572" s="266"/>
      <c r="G1572" s="267"/>
      <c r="I1572" s="265"/>
      <c r="J1572" s="266"/>
      <c r="K1572" s="266"/>
      <c r="L1572" s="268"/>
      <c r="M1572" s="247" t="n">
        <f aca="false">M1571+1</f>
        <v>1</v>
      </c>
      <c r="N1572" s="175" t="str">
        <f aca="true">IF(D1572="","",xEURO(OFFSET(C1572,-M1572+1,0),E1572,OFFSET(C1572,-M1572+2,0),OFFSET(C1572,-M1572+2,0),OFFSET(C1572,-M1572+3,0)+AB1572,OFFSET(C1572,-M1572+4,0),0,1)*D1572)</f>
        <v/>
      </c>
      <c r="O1572" s="235" t="str">
        <f aca="true">IF(D1572="","",xEURO(OFFSET(C1572,-M1572+1,0),E1572,OFFSET(C1572,-M1572+2,0),OFFSET(C1572,-M1572+2,0),OFFSET(C1572,-M1572+3,0)+AB1572,OFFSET(C1572,-M1572+4,0),0,0))</f>
        <v/>
      </c>
      <c r="P1572" s="175" t="str">
        <f aca="false">IF(D1572="","",(O1572-F1572)*D1572*10)</f>
        <v/>
      </c>
      <c r="Q1572" s="175" t="str">
        <f aca="true">IF(D1572="","",xEURO(OFFSET(C1572,-M1572+1,0),E1572,OFFSET(C1572,-M1572+2,0),OFFSET(C1572,-M1572+2,0),OFFSET(C1572,-M1572+3,0)+AB1572,OFFSET(C1572,-M1572+4,0),0,2)/10*D1572)</f>
        <v/>
      </c>
      <c r="R1572" s="248" t="str">
        <f aca="true">IF(D1572="","",xEURO(OFFSET(C1572,-M1572+1,0),E1572,OFFSET(C1572,-M1572+2,0),OFFSET(C1572,-M1572+2,0),OFFSET(C1572,-M1572+3,0)+AB1572,OFFSET(C1572,-M1572+4,0),0,3)/100*D1572*10000)</f>
        <v/>
      </c>
      <c r="S1572" s="248" t="str">
        <f aca="true">IF(D1572="","",xEURO(OFFSET(C1572,-M1572+1,0),E1572,OFFSET(C1572,-M1572+2,0),OFFSET(C1572,-M1572+2,0),OFFSET(C1572,-M1572+3,0)+AB1572,OFFSET(C1572,-M1572+4,0),0,5)/365.25*D1572*10000)</f>
        <v/>
      </c>
      <c r="U1572" s="175" t="str">
        <f aca="true">IF(I1572="","",xEURO(OFFSET(C1572,-M1572+1,0),J1572,OFFSET(C1572,-M1572+2,0),OFFSET(C1572,-M1572+2,0),OFFSET(C1572,-M1572+3,0)+AC1572,OFFSET(C1572,-M1572+4,0),1,1)*I1572)</f>
        <v/>
      </c>
      <c r="V1572" s="235" t="str">
        <f aca="true">IF(I1572="","",xEURO(OFFSET(C1572,-M1572+1,0),J1572,OFFSET(C1572,-M1572+2,0),OFFSET(C1572,-M1572+2,0),OFFSET(C1572,-M1572+3,0)+AC1572,OFFSET(C1572,-M1572+4,0),1,0))</f>
        <v/>
      </c>
      <c r="W1572" s="175" t="str">
        <f aca="false">IF(I1572="","",(V1572-K1572)*I1572*10)</f>
        <v/>
      </c>
      <c r="X1572" s="175" t="str">
        <f aca="true">IF(I1572="","",xEURO(OFFSET(C1572,-M1572+1,0),J1572,OFFSET(C1572,-M1572+2,0),OFFSET(C1572,-M1572+2,0),OFFSET(C1572,-M1572+3,0)+AC1572,OFFSET(C1572,-M1572+4,0),1,2)/10*I1572)</f>
        <v/>
      </c>
      <c r="Y1572" s="248" t="str">
        <f aca="true">IF(I1572="","",xEURO(OFFSET(C1572,-M1572+1,0),J1572,OFFSET(C1572,-M1572+2,0),OFFSET(C1572,-M1572+2,0),OFFSET(C1572,-M1572+3,0)+AC1572,OFFSET(C1572,-M1572+4,0),1,3)/100*I1572*10000)</f>
        <v/>
      </c>
      <c r="Z1572" s="248" t="str">
        <f aca="true">IF(I1572="","",xEURO(OFFSET(C1572,-M1572+1,0),J1572,OFFSET(C1572,-M1572+2,0),OFFSET(C1572,-M1572+2,0),OFFSET(C1572,-M1572+3,0)+AC1572,OFFSET(C1572,-M1572+4,0),1,5)/365.25*I1572*10000)</f>
        <v/>
      </c>
      <c r="AB1572" s="249" t="str">
        <f aca="true">IF(D1572="","",xCalcSkew(OFFSET(C1572,-M1572,0),E1572-OFFSET(C1572,-M1572+1,0),b)/100)</f>
        <v/>
      </c>
      <c r="AC1572" s="249" t="str">
        <f aca="true">IF(I1572="","",xCalcSkew(OFFSET(C1572,-M1572,0),J1572-OFFSET(C1572,-M1572+1,0),b)/100)</f>
        <v/>
      </c>
      <c r="AE1572" s="0" t="n">
        <f aca="false">D1572*F1572*10000*-1</f>
        <v>-0</v>
      </c>
      <c r="AF1572" s="0" t="n">
        <f aca="false">I1572*K1572*10000*-1</f>
        <v>-0</v>
      </c>
      <c r="AG1572" s="0" t="n">
        <f aca="false">AE1572+AF1572</f>
        <v>-0</v>
      </c>
    </row>
    <row r="1573" customFormat="false" ht="12.75" hidden="false" customHeight="false" outlineLevel="0" collapsed="false">
      <c r="C1573" s="249" t="n">
        <f aca="false">INDEX(Inputs!$1:$65536,MATCH(C1571,Inputs!C:C,0),7)</f>
        <v>0.0428961922570439</v>
      </c>
      <c r="D1573" s="265"/>
      <c r="E1573" s="266"/>
      <c r="F1573" s="266"/>
      <c r="G1573" s="267"/>
      <c r="I1573" s="265"/>
      <c r="J1573" s="266"/>
      <c r="K1573" s="266"/>
      <c r="L1573" s="268"/>
      <c r="M1573" s="247" t="n">
        <f aca="false">M1572+1</f>
        <v>2</v>
      </c>
      <c r="N1573" s="175" t="str">
        <f aca="true">IF(D1573="","",xEURO(OFFSET(C1573,-M1573+1,0),E1573,OFFSET(C1573,-M1573+2,0),OFFSET(C1573,-M1573+2,0),OFFSET(C1573,-M1573+3,0)+AB1573,OFFSET(C1573,-M1573+4,0),0,1)*D1573)</f>
        <v/>
      </c>
      <c r="O1573" s="235" t="str">
        <f aca="true">IF(D1573="","",xEURO(OFFSET(C1573,-M1573+1,0),E1573,OFFSET(C1573,-M1573+2,0),OFFSET(C1573,-M1573+2,0),OFFSET(C1573,-M1573+3,0)+AB1573,OFFSET(C1573,-M1573+4,0),0,0))</f>
        <v/>
      </c>
      <c r="P1573" s="175" t="str">
        <f aca="false">IF(D1573="","",(O1573-F1573)*D1573*10)</f>
        <v/>
      </c>
      <c r="Q1573" s="175" t="str">
        <f aca="true">IF(D1573="","",xEURO(OFFSET(C1573,-M1573+1,0),E1573,OFFSET(C1573,-M1573+2,0),OFFSET(C1573,-M1573+2,0),OFFSET(C1573,-M1573+3,0)+AB1573,OFFSET(C1573,-M1573+4,0),0,2)/10*D1573)</f>
        <v/>
      </c>
      <c r="R1573" s="248" t="str">
        <f aca="true">IF(D1573="","",xEURO(OFFSET(C1573,-M1573+1,0),E1573,OFFSET(C1573,-M1573+2,0),OFFSET(C1573,-M1573+2,0),OFFSET(C1573,-M1573+3,0)+AB1573,OFFSET(C1573,-M1573+4,0),0,3)/100*D1573*10000)</f>
        <v/>
      </c>
      <c r="S1573" s="248" t="str">
        <f aca="true">IF(D1573="","",xEURO(OFFSET(C1573,-M1573+1,0),E1573,OFFSET(C1573,-M1573+2,0),OFFSET(C1573,-M1573+2,0),OFFSET(C1573,-M1573+3,0)+AB1573,OFFSET(C1573,-M1573+4,0),0,5)/365.25*D1573*10000)</f>
        <v/>
      </c>
      <c r="U1573" s="175" t="str">
        <f aca="true">IF(I1573="","",xEURO(OFFSET(C1573,-M1573+1,0),J1573,OFFSET(C1573,-M1573+2,0),OFFSET(C1573,-M1573+2,0),OFFSET(C1573,-M1573+3,0)+AC1573,OFFSET(C1573,-M1573+4,0),1,1)*I1573)</f>
        <v/>
      </c>
      <c r="V1573" s="235" t="str">
        <f aca="true">IF(I1573="","",xEURO(OFFSET(C1573,-M1573+1,0),J1573,OFFSET(C1573,-M1573+2,0),OFFSET(C1573,-M1573+2,0),OFFSET(C1573,-M1573+3,0)+AC1573,OFFSET(C1573,-M1573+4,0),1,0))</f>
        <v/>
      </c>
      <c r="W1573" s="175" t="str">
        <f aca="false">IF(I1573="","",(V1573-K1573)*I1573*10)</f>
        <v/>
      </c>
      <c r="X1573" s="175" t="str">
        <f aca="true">IF(I1573="","",xEURO(OFFSET(C1573,-M1573+1,0),J1573,OFFSET(C1573,-M1573+2,0),OFFSET(C1573,-M1573+2,0),OFFSET(C1573,-M1573+3,0)+AC1573,OFFSET(C1573,-M1573+4,0),1,2)/10*I1573)</f>
        <v/>
      </c>
      <c r="Y1573" s="248" t="str">
        <f aca="true">IF(I1573="","",xEURO(OFFSET(C1573,-M1573+1,0),J1573,OFFSET(C1573,-M1573+2,0),OFFSET(C1573,-M1573+2,0),OFFSET(C1573,-M1573+3,0)+AC1573,OFFSET(C1573,-M1573+4,0),1,3)/100*I1573*10000)</f>
        <v/>
      </c>
      <c r="Z1573" s="248" t="str">
        <f aca="true">IF(I1573="","",xEURO(OFFSET(C1573,-M1573+1,0),J1573,OFFSET(C1573,-M1573+2,0),OFFSET(C1573,-M1573+2,0),OFFSET(C1573,-M1573+3,0)+AC1573,OFFSET(C1573,-M1573+4,0),1,5)/365.25*I1573*10000)</f>
        <v/>
      </c>
      <c r="AB1573" s="249" t="str">
        <f aca="true">IF(D1573="","",xCalcSkew(OFFSET(C1573,-M1573,0),E1573-OFFSET(C1573,-M1573+1,0),b)/100)</f>
        <v/>
      </c>
      <c r="AC1573" s="249" t="str">
        <f aca="true">IF(I1573="","",xCalcSkew(OFFSET(C1573,-M1573,0),J1573-OFFSET(C1573,-M1573+1,0),b)/100)</f>
        <v/>
      </c>
      <c r="AE1573" s="0" t="n">
        <f aca="false">D1573*F1573*10000*-1</f>
        <v>-0</v>
      </c>
      <c r="AF1573" s="0" t="n">
        <f aca="false">I1573*K1573*10000*-1</f>
        <v>-0</v>
      </c>
      <c r="AG1573" s="0" t="n">
        <f aca="false">AE1573+AF1573</f>
        <v>-0</v>
      </c>
    </row>
    <row r="1574" customFormat="false" ht="12.75" hidden="false" customHeight="false" outlineLevel="0" collapsed="false">
      <c r="C1574" s="270" t="n">
        <f aca="false">INDEX(Inputs!$1:$65536,MATCH(C1571,Inputs!C:C,0),6)</f>
        <v>0.285</v>
      </c>
      <c r="D1574" s="265"/>
      <c r="E1574" s="266"/>
      <c r="F1574" s="266"/>
      <c r="G1574" s="267"/>
      <c r="I1574" s="265"/>
      <c r="J1574" s="266"/>
      <c r="K1574" s="266"/>
      <c r="L1574" s="268"/>
      <c r="M1574" s="247" t="n">
        <f aca="false">M1573+1</f>
        <v>3</v>
      </c>
      <c r="N1574" s="175" t="str">
        <f aca="true">IF(D1574="","",xEURO(OFFSET(C1574,-M1574+1,0),E1574,OFFSET(C1574,-M1574+2,0),OFFSET(C1574,-M1574+2,0),OFFSET(C1574,-M1574+3,0)+AB1574,OFFSET(C1574,-M1574+4,0),0,1)*D1574)</f>
        <v/>
      </c>
      <c r="O1574" s="235" t="str">
        <f aca="true">IF(D1574="","",xEURO(OFFSET(C1574,-M1574+1,0),E1574,OFFSET(C1574,-M1574+2,0),OFFSET(C1574,-M1574+2,0),OFFSET(C1574,-M1574+3,0)+AB1574,OFFSET(C1574,-M1574+4,0),0,0))</f>
        <v/>
      </c>
      <c r="P1574" s="175" t="str">
        <f aca="false">IF(D1574="","",(O1574-F1574)*D1574*10)</f>
        <v/>
      </c>
      <c r="Q1574" s="175" t="str">
        <f aca="true">IF(D1574="","",xEURO(OFFSET(C1574,-M1574+1,0),E1574,OFFSET(C1574,-M1574+2,0),OFFSET(C1574,-M1574+2,0),OFFSET(C1574,-M1574+3,0)+AB1574,OFFSET(C1574,-M1574+4,0),0,2)/10*D1574)</f>
        <v/>
      </c>
      <c r="R1574" s="248" t="str">
        <f aca="true">IF(D1574="","",xEURO(OFFSET(C1574,-M1574+1,0),E1574,OFFSET(C1574,-M1574+2,0),OFFSET(C1574,-M1574+2,0),OFFSET(C1574,-M1574+3,0)+AB1574,OFFSET(C1574,-M1574+4,0),0,3)/100*D1574*10000)</f>
        <v/>
      </c>
      <c r="S1574" s="248" t="str">
        <f aca="true">IF(D1574="","",xEURO(OFFSET(C1574,-M1574+1,0),E1574,OFFSET(C1574,-M1574+2,0),OFFSET(C1574,-M1574+2,0),OFFSET(C1574,-M1574+3,0)+AB1574,OFFSET(C1574,-M1574+4,0),0,5)/365.25*D1574*10000)</f>
        <v/>
      </c>
      <c r="U1574" s="175" t="str">
        <f aca="true">IF(I1574="","",xEURO(OFFSET(C1574,-M1574+1,0),J1574,OFFSET(C1574,-M1574+2,0),OFFSET(C1574,-M1574+2,0),OFFSET(C1574,-M1574+3,0)+AC1574,OFFSET(C1574,-M1574+4,0),1,1)*I1574)</f>
        <v/>
      </c>
      <c r="V1574" s="235" t="str">
        <f aca="true">IF(I1574="","",xEURO(OFFSET(C1574,-M1574+1,0),J1574,OFFSET(C1574,-M1574+2,0),OFFSET(C1574,-M1574+2,0),OFFSET(C1574,-M1574+3,0)+AC1574,OFFSET(C1574,-M1574+4,0),1,0))</f>
        <v/>
      </c>
      <c r="W1574" s="175" t="str">
        <f aca="false">IF(I1574="","",(V1574-K1574)*I1574*10)</f>
        <v/>
      </c>
      <c r="X1574" s="175" t="str">
        <f aca="true">IF(I1574="","",xEURO(OFFSET(C1574,-M1574+1,0),J1574,OFFSET(C1574,-M1574+2,0),OFFSET(C1574,-M1574+2,0),OFFSET(C1574,-M1574+3,0)+AC1574,OFFSET(C1574,-M1574+4,0),1,2)/10*I1574)</f>
        <v/>
      </c>
      <c r="Y1574" s="248" t="str">
        <f aca="true">IF(I1574="","",xEURO(OFFSET(C1574,-M1574+1,0),J1574,OFFSET(C1574,-M1574+2,0),OFFSET(C1574,-M1574+2,0),OFFSET(C1574,-M1574+3,0)+AC1574,OFFSET(C1574,-M1574+4,0),1,3)/100*I1574*10000)</f>
        <v/>
      </c>
      <c r="Z1574" s="248" t="str">
        <f aca="true">IF(I1574="","",xEURO(OFFSET(C1574,-M1574+1,0),J1574,OFFSET(C1574,-M1574+2,0),OFFSET(C1574,-M1574+2,0),OFFSET(C1574,-M1574+3,0)+AC1574,OFFSET(C1574,-M1574+4,0),1,5)/365.25*I1574*10000)</f>
        <v/>
      </c>
      <c r="AB1574" s="249" t="str">
        <f aca="true">IF(D1574="","",xCalcSkew(OFFSET(C1574,-M1574,0),E1574-OFFSET(C1574,-M1574+1,0),b)/100)</f>
        <v/>
      </c>
      <c r="AC1574" s="249" t="str">
        <f aca="true">IF(I1574="","",xCalcSkew(OFFSET(C1574,-M1574,0),J1574-OFFSET(C1574,-M1574+1,0),b)/100)</f>
        <v/>
      </c>
      <c r="AE1574" s="0" t="n">
        <f aca="false">D1574*F1574*10000*-1</f>
        <v>-0</v>
      </c>
      <c r="AF1574" s="0" t="n">
        <f aca="false">I1574*K1574*10000*-1</f>
        <v>-0</v>
      </c>
      <c r="AG1574" s="0" t="n">
        <f aca="false">AE1574+AF1574</f>
        <v>-0</v>
      </c>
    </row>
    <row r="1575" customFormat="false" ht="12.75" hidden="false" customHeight="false" outlineLevel="0" collapsed="false">
      <c r="C1575" s="271" t="n">
        <f aca="false">INDEX(Inputs!$1:$65536,MATCH(C1571,Inputs!C:C,0),9)</f>
        <v>1257</v>
      </c>
      <c r="D1575" s="265"/>
      <c r="E1575" s="266"/>
      <c r="F1575" s="266"/>
      <c r="G1575" s="267"/>
      <c r="I1575" s="265"/>
      <c r="J1575" s="266"/>
      <c r="K1575" s="266"/>
      <c r="L1575" s="268"/>
      <c r="M1575" s="247" t="n">
        <f aca="false">M1574+1</f>
        <v>4</v>
      </c>
      <c r="N1575" s="175" t="str">
        <f aca="true">IF(D1575="","",xEURO(OFFSET(C1575,-M1575+1,0),E1575,OFFSET(C1575,-M1575+2,0),OFFSET(C1575,-M1575+2,0),OFFSET(C1575,-M1575+3,0)+AB1575,OFFSET(C1575,-M1575+4,0),0,1)*D1575)</f>
        <v/>
      </c>
      <c r="O1575" s="235" t="str">
        <f aca="true">IF(D1575="","",xEURO(OFFSET(C1575,-M1575+1,0),E1575,OFFSET(C1575,-M1575+2,0),OFFSET(C1575,-M1575+2,0),OFFSET(C1575,-M1575+3,0)+AB1575,OFFSET(C1575,-M1575+4,0),0,0))</f>
        <v/>
      </c>
      <c r="P1575" s="175" t="str">
        <f aca="false">IF(D1575="","",(O1575-F1575)*D1575*10)</f>
        <v/>
      </c>
      <c r="Q1575" s="175" t="str">
        <f aca="true">IF(D1575="","",xEURO(OFFSET(C1575,-M1575+1,0),E1575,OFFSET(C1575,-M1575+2,0),OFFSET(C1575,-M1575+2,0),OFFSET(C1575,-M1575+3,0)+AB1575,OFFSET(C1575,-M1575+4,0),0,2)/10*D1575)</f>
        <v/>
      </c>
      <c r="R1575" s="248" t="str">
        <f aca="true">IF(D1575="","",xEURO(OFFSET(C1575,-M1575+1,0),E1575,OFFSET(C1575,-M1575+2,0),OFFSET(C1575,-M1575+2,0),OFFSET(C1575,-M1575+3,0)+AB1575,OFFSET(C1575,-M1575+4,0),0,3)/100*D1575*10000)</f>
        <v/>
      </c>
      <c r="S1575" s="248" t="str">
        <f aca="true">IF(D1575="","",xEURO(OFFSET(C1575,-M1575+1,0),E1575,OFFSET(C1575,-M1575+2,0),OFFSET(C1575,-M1575+2,0),OFFSET(C1575,-M1575+3,0)+AB1575,OFFSET(C1575,-M1575+4,0),0,5)/365.25*D1575*10000)</f>
        <v/>
      </c>
      <c r="U1575" s="175" t="str">
        <f aca="true">IF(I1575="","",xEURO(OFFSET(C1575,-M1575+1,0),J1575,OFFSET(C1575,-M1575+2,0),OFFSET(C1575,-M1575+2,0),OFFSET(C1575,-M1575+3,0)+AC1575,OFFSET(C1575,-M1575+4,0),1,1)*I1575)</f>
        <v/>
      </c>
      <c r="V1575" s="235" t="str">
        <f aca="true">IF(I1575="","",xEURO(OFFSET(C1575,-M1575+1,0),J1575,OFFSET(C1575,-M1575+2,0),OFFSET(C1575,-M1575+2,0),OFFSET(C1575,-M1575+3,0)+AC1575,OFFSET(C1575,-M1575+4,0),1,0))</f>
        <v/>
      </c>
      <c r="W1575" s="175" t="str">
        <f aca="false">IF(I1575="","",(V1575-K1575)*I1575*10)</f>
        <v/>
      </c>
      <c r="X1575" s="175" t="str">
        <f aca="true">IF(I1575="","",xEURO(OFFSET(C1575,-M1575+1,0),J1575,OFFSET(C1575,-M1575+2,0),OFFSET(C1575,-M1575+2,0),OFFSET(C1575,-M1575+3,0)+AC1575,OFFSET(C1575,-M1575+4,0),1,2)/10*I1575)</f>
        <v/>
      </c>
      <c r="Y1575" s="248" t="str">
        <f aca="true">IF(I1575="","",xEURO(OFFSET(C1575,-M1575+1,0),J1575,OFFSET(C1575,-M1575+2,0),OFFSET(C1575,-M1575+2,0),OFFSET(C1575,-M1575+3,0)+AC1575,OFFSET(C1575,-M1575+4,0),1,3)/100*I1575*10000)</f>
        <v/>
      </c>
      <c r="Z1575" s="248" t="str">
        <f aca="true">IF(I1575="","",xEURO(OFFSET(C1575,-M1575+1,0),J1575,OFFSET(C1575,-M1575+2,0),OFFSET(C1575,-M1575+2,0),OFFSET(C1575,-M1575+3,0)+AC1575,OFFSET(C1575,-M1575+4,0),1,5)/365.25*I1575*10000)</f>
        <v/>
      </c>
      <c r="AB1575" s="249" t="str">
        <f aca="true">IF(D1575="","",xCalcSkew(OFFSET(C1575,-M1575,0),E1575-OFFSET(C1575,-M1575+1,0),b)/100)</f>
        <v/>
      </c>
      <c r="AC1575" s="249" t="str">
        <f aca="true">IF(I1575="","",xCalcSkew(OFFSET(C1575,-M1575,0),J1575-OFFSET(C1575,-M1575+1,0),b)/100)</f>
        <v/>
      </c>
      <c r="AE1575" s="0" t="n">
        <f aca="false">D1575*F1575*10000*-1</f>
        <v>-0</v>
      </c>
      <c r="AF1575" s="0" t="n">
        <f aca="false">I1575*K1575*10000*-1</f>
        <v>-0</v>
      </c>
      <c r="AG1575" s="0" t="n">
        <f aca="false">AE1575+AF1575</f>
        <v>-0</v>
      </c>
    </row>
    <row r="1576" customFormat="false" ht="12.75" hidden="false" customHeight="false" outlineLevel="0" collapsed="false">
      <c r="C1576" s="272" t="n">
        <f aca="false">D1607+I1607</f>
        <v>0</v>
      </c>
      <c r="D1576" s="265"/>
      <c r="E1576" s="266"/>
      <c r="F1576" s="266"/>
      <c r="G1576" s="267"/>
      <c r="I1576" s="265"/>
      <c r="J1576" s="266"/>
      <c r="K1576" s="266"/>
      <c r="L1576" s="268"/>
      <c r="M1576" s="247" t="n">
        <f aca="false">M1575+1</f>
        <v>5</v>
      </c>
      <c r="N1576" s="175" t="str">
        <f aca="true">IF(D1576="","",xEURO(OFFSET(C1576,-M1576+1,0),E1576,OFFSET(C1576,-M1576+2,0),OFFSET(C1576,-M1576+2,0),OFFSET(C1576,-M1576+3,0)+AB1576,OFFSET(C1576,-M1576+4,0),0,1)*D1576)</f>
        <v/>
      </c>
      <c r="O1576" s="235" t="str">
        <f aca="true">IF(D1576="","",xEURO(OFFSET(C1576,-M1576+1,0),E1576,OFFSET(C1576,-M1576+2,0),OFFSET(C1576,-M1576+2,0),OFFSET(C1576,-M1576+3,0)+AB1576,OFFSET(C1576,-M1576+4,0),0,0))</f>
        <v/>
      </c>
      <c r="P1576" s="175" t="str">
        <f aca="false">IF(D1576="","",(O1576-F1576)*D1576*10)</f>
        <v/>
      </c>
      <c r="Q1576" s="175" t="str">
        <f aca="true">IF(D1576="","",xEURO(OFFSET(C1576,-M1576+1,0),E1576,OFFSET(C1576,-M1576+2,0),OFFSET(C1576,-M1576+2,0),OFFSET(C1576,-M1576+3,0)+AB1576,OFFSET(C1576,-M1576+4,0),0,2)/10*D1576)</f>
        <v/>
      </c>
      <c r="R1576" s="248" t="str">
        <f aca="true">IF(D1576="","",xEURO(OFFSET(C1576,-M1576+1,0),E1576,OFFSET(C1576,-M1576+2,0),OFFSET(C1576,-M1576+2,0),OFFSET(C1576,-M1576+3,0)+AB1576,OFFSET(C1576,-M1576+4,0),0,3)/100*D1576*10000)</f>
        <v/>
      </c>
      <c r="S1576" s="248" t="str">
        <f aca="true">IF(D1576="","",xEURO(OFFSET(C1576,-M1576+1,0),E1576,OFFSET(C1576,-M1576+2,0),OFFSET(C1576,-M1576+2,0),OFFSET(C1576,-M1576+3,0)+AB1576,OFFSET(C1576,-M1576+4,0),0,5)/365.25*D1576*10000)</f>
        <v/>
      </c>
      <c r="U1576" s="175" t="str">
        <f aca="true">IF(I1576="","",xEURO(OFFSET(C1576,-M1576+1,0),J1576,OFFSET(C1576,-M1576+2,0),OFFSET(C1576,-M1576+2,0),OFFSET(C1576,-M1576+3,0)+AC1576,OFFSET(C1576,-M1576+4,0),1,1)*I1576)</f>
        <v/>
      </c>
      <c r="V1576" s="235" t="str">
        <f aca="true">IF(I1576="","",xEURO(OFFSET(C1576,-M1576+1,0),J1576,OFFSET(C1576,-M1576+2,0),OFFSET(C1576,-M1576+2,0),OFFSET(C1576,-M1576+3,0)+AC1576,OFFSET(C1576,-M1576+4,0),1,0))</f>
        <v/>
      </c>
      <c r="W1576" s="175" t="str">
        <f aca="false">IF(I1576="","",(V1576-K1576)*I1576*10)</f>
        <v/>
      </c>
      <c r="X1576" s="175" t="str">
        <f aca="true">IF(I1576="","",xEURO(OFFSET(C1576,-M1576+1,0),J1576,OFFSET(C1576,-M1576+2,0),OFFSET(C1576,-M1576+2,0),OFFSET(C1576,-M1576+3,0)+AC1576,OFFSET(C1576,-M1576+4,0),1,2)/10*I1576)</f>
        <v/>
      </c>
      <c r="Y1576" s="248" t="str">
        <f aca="true">IF(I1576="","",xEURO(OFFSET(C1576,-M1576+1,0),J1576,OFFSET(C1576,-M1576+2,0),OFFSET(C1576,-M1576+2,0),OFFSET(C1576,-M1576+3,0)+AC1576,OFFSET(C1576,-M1576+4,0),1,3)/100*I1576*10000)</f>
        <v/>
      </c>
      <c r="Z1576" s="248" t="str">
        <f aca="true">IF(I1576="","",xEURO(OFFSET(C1576,-M1576+1,0),J1576,OFFSET(C1576,-M1576+2,0),OFFSET(C1576,-M1576+2,0),OFFSET(C1576,-M1576+3,0)+AC1576,OFFSET(C1576,-M1576+4,0),1,5)/365.25*I1576*10000)</f>
        <v/>
      </c>
      <c r="AB1576" s="249" t="str">
        <f aca="true">IF(D1576="","",xCalcSkew(OFFSET(C1576,-M1576,0),E1576-OFFSET(C1576,-M1576+1,0),b)/100)</f>
        <v/>
      </c>
      <c r="AC1576" s="249" t="str">
        <f aca="true">IF(I1576="","",xCalcSkew(OFFSET(C1576,-M1576,0),J1576-OFFSET(C1576,-M1576+1,0),b)/100)</f>
        <v/>
      </c>
      <c r="AE1576" s="0" t="n">
        <f aca="false">D1576*F1576*10000*-1</f>
        <v>-0</v>
      </c>
      <c r="AF1576" s="0" t="n">
        <f aca="false">I1576*K1576*10000*-1</f>
        <v>-0</v>
      </c>
      <c r="AG1576" s="0" t="n">
        <f aca="false">AE1576+AF1576</f>
        <v>-0</v>
      </c>
    </row>
    <row r="1577" customFormat="false" ht="12.75" hidden="false" customHeight="false" outlineLevel="0" collapsed="false">
      <c r="C1577" s="272" t="n">
        <f aca="false">N1607+U1607</f>
        <v>0</v>
      </c>
      <c r="D1577" s="265"/>
      <c r="E1577" s="266"/>
      <c r="F1577" s="266"/>
      <c r="G1577" s="267"/>
      <c r="I1577" s="265"/>
      <c r="J1577" s="266"/>
      <c r="K1577" s="266"/>
      <c r="L1577" s="268"/>
      <c r="M1577" s="247" t="n">
        <f aca="false">M1576+1</f>
        <v>6</v>
      </c>
      <c r="N1577" s="175" t="str">
        <f aca="true">IF(D1577="","",xEURO(OFFSET(C1577,-M1577+1,0),E1577,OFFSET(C1577,-M1577+2,0),OFFSET(C1577,-M1577+2,0),OFFSET(C1577,-M1577+3,0)+AB1577,OFFSET(C1577,-M1577+4,0),0,1)*D1577)</f>
        <v/>
      </c>
      <c r="O1577" s="235" t="str">
        <f aca="true">IF(D1577="","",xEURO(OFFSET(C1577,-M1577+1,0),E1577,OFFSET(C1577,-M1577+2,0),OFFSET(C1577,-M1577+2,0),OFFSET(C1577,-M1577+3,0)+AB1577,OFFSET(C1577,-M1577+4,0),0,0))</f>
        <v/>
      </c>
      <c r="P1577" s="175" t="str">
        <f aca="false">IF(D1577="","",(O1577-F1577)*D1577*10)</f>
        <v/>
      </c>
      <c r="Q1577" s="175" t="str">
        <f aca="true">IF(D1577="","",xEURO(OFFSET(C1577,-M1577+1,0),E1577,OFFSET(C1577,-M1577+2,0),OFFSET(C1577,-M1577+2,0),OFFSET(C1577,-M1577+3,0)+AB1577,OFFSET(C1577,-M1577+4,0),0,2)/10*D1577)</f>
        <v/>
      </c>
      <c r="R1577" s="248" t="str">
        <f aca="true">IF(D1577="","",xEURO(OFFSET(C1577,-M1577+1,0),E1577,OFFSET(C1577,-M1577+2,0),OFFSET(C1577,-M1577+2,0),OFFSET(C1577,-M1577+3,0)+AB1577,OFFSET(C1577,-M1577+4,0),0,3)/100*D1577*10000)</f>
        <v/>
      </c>
      <c r="S1577" s="248" t="str">
        <f aca="true">IF(D1577="","",xEURO(OFFSET(C1577,-M1577+1,0),E1577,OFFSET(C1577,-M1577+2,0),OFFSET(C1577,-M1577+2,0),OFFSET(C1577,-M1577+3,0)+AB1577,OFFSET(C1577,-M1577+4,0),0,5)/365.25*D1577*10000)</f>
        <v/>
      </c>
      <c r="U1577" s="175" t="str">
        <f aca="true">IF(I1577="","",xEURO(OFFSET(C1577,-M1577+1,0),J1577,OFFSET(C1577,-M1577+2,0),OFFSET(C1577,-M1577+2,0),OFFSET(C1577,-M1577+3,0)+AC1577,OFFSET(C1577,-M1577+4,0),1,1)*I1577)</f>
        <v/>
      </c>
      <c r="V1577" s="235" t="str">
        <f aca="true">IF(I1577="","",xEURO(OFFSET(C1577,-M1577+1,0),J1577,OFFSET(C1577,-M1577+2,0),OFFSET(C1577,-M1577+2,0),OFFSET(C1577,-M1577+3,0)+AC1577,OFFSET(C1577,-M1577+4,0),1,0))</f>
        <v/>
      </c>
      <c r="W1577" s="175" t="str">
        <f aca="false">IF(I1577="","",(V1577-K1577)*I1577*10)</f>
        <v/>
      </c>
      <c r="X1577" s="175" t="str">
        <f aca="true">IF(I1577="","",xEURO(OFFSET(C1577,-M1577+1,0),J1577,OFFSET(C1577,-M1577+2,0),OFFSET(C1577,-M1577+2,0),OFFSET(C1577,-M1577+3,0)+AC1577,OFFSET(C1577,-M1577+4,0),1,2)/10*I1577)</f>
        <v/>
      </c>
      <c r="Y1577" s="248" t="str">
        <f aca="true">IF(I1577="","",xEURO(OFFSET(C1577,-M1577+1,0),J1577,OFFSET(C1577,-M1577+2,0),OFFSET(C1577,-M1577+2,0),OFFSET(C1577,-M1577+3,0)+AC1577,OFFSET(C1577,-M1577+4,0),1,3)/100*I1577*10000)</f>
        <v/>
      </c>
      <c r="Z1577" s="248" t="str">
        <f aca="true">IF(I1577="","",xEURO(OFFSET(C1577,-M1577+1,0),J1577,OFFSET(C1577,-M1577+2,0),OFFSET(C1577,-M1577+2,0),OFFSET(C1577,-M1577+3,0)+AC1577,OFFSET(C1577,-M1577+4,0),1,5)/365.25*I1577*10000)</f>
        <v/>
      </c>
      <c r="AB1577" s="249" t="str">
        <f aca="true">IF(D1577="","",xCalcSkew(OFFSET(C1577,-M1577,0),E1577-OFFSET(C1577,-M1577+1,0),b)/100)</f>
        <v/>
      </c>
      <c r="AC1577" s="249" t="str">
        <f aca="true">IF(I1577="","",xCalcSkew(OFFSET(C1577,-M1577,0),J1577-OFFSET(C1577,-M1577+1,0),b)/100)</f>
        <v/>
      </c>
      <c r="AE1577" s="0" t="n">
        <f aca="false">D1577*F1577*10000*-1</f>
        <v>-0</v>
      </c>
      <c r="AF1577" s="0" t="n">
        <f aca="false">I1577*K1577*10000*-1</f>
        <v>-0</v>
      </c>
      <c r="AG1577" s="0" t="n">
        <f aca="false">AE1577+AF1577</f>
        <v>-0</v>
      </c>
    </row>
    <row r="1578" customFormat="false" ht="12.75" hidden="false" customHeight="false" outlineLevel="0" collapsed="false">
      <c r="C1578" s="273" t="n">
        <f aca="false">Q1607+X1607</f>
        <v>0</v>
      </c>
      <c r="D1578" s="265"/>
      <c r="E1578" s="266"/>
      <c r="F1578" s="266"/>
      <c r="G1578" s="267"/>
      <c r="I1578" s="265"/>
      <c r="J1578" s="266"/>
      <c r="K1578" s="266"/>
      <c r="L1578" s="268"/>
      <c r="M1578" s="247" t="n">
        <f aca="false">M1577+1</f>
        <v>7</v>
      </c>
      <c r="N1578" s="175" t="str">
        <f aca="true">IF(D1578="","",xEURO(OFFSET(C1578,-M1578+1,0),E1578,OFFSET(C1578,-M1578+2,0),OFFSET(C1578,-M1578+2,0),OFFSET(C1578,-M1578+3,0)+AB1578,OFFSET(C1578,-M1578+4,0),0,1)*D1578)</f>
        <v/>
      </c>
      <c r="O1578" s="235" t="str">
        <f aca="true">IF(D1578="","",xEURO(OFFSET(C1578,-M1578+1,0),E1578,OFFSET(C1578,-M1578+2,0),OFFSET(C1578,-M1578+2,0),OFFSET(C1578,-M1578+3,0)+AB1578,OFFSET(C1578,-M1578+4,0),0,0))</f>
        <v/>
      </c>
      <c r="P1578" s="175" t="str">
        <f aca="false">IF(D1578="","",(O1578-F1578)*D1578*10)</f>
        <v/>
      </c>
      <c r="Q1578" s="175" t="str">
        <f aca="true">IF(D1578="","",xEURO(OFFSET(C1578,-M1578+1,0),E1578,OFFSET(C1578,-M1578+2,0),OFFSET(C1578,-M1578+2,0),OFFSET(C1578,-M1578+3,0)+AB1578,OFFSET(C1578,-M1578+4,0),0,2)/10*D1578)</f>
        <v/>
      </c>
      <c r="R1578" s="248" t="str">
        <f aca="true">IF(D1578="","",xEURO(OFFSET(C1578,-M1578+1,0),E1578,OFFSET(C1578,-M1578+2,0),OFFSET(C1578,-M1578+2,0),OFFSET(C1578,-M1578+3,0)+AB1578,OFFSET(C1578,-M1578+4,0),0,3)/100*D1578*10000)</f>
        <v/>
      </c>
      <c r="S1578" s="248" t="str">
        <f aca="true">IF(D1578="","",xEURO(OFFSET(C1578,-M1578+1,0),E1578,OFFSET(C1578,-M1578+2,0),OFFSET(C1578,-M1578+2,0),OFFSET(C1578,-M1578+3,0)+AB1578,OFFSET(C1578,-M1578+4,0),0,5)/365.25*D1578*10000)</f>
        <v/>
      </c>
      <c r="U1578" s="175" t="str">
        <f aca="true">IF(I1578="","",xEURO(OFFSET(C1578,-M1578+1,0),J1578,OFFSET(C1578,-M1578+2,0),OFFSET(C1578,-M1578+2,0),OFFSET(C1578,-M1578+3,0)+AC1578,OFFSET(C1578,-M1578+4,0),1,1)*I1578)</f>
        <v/>
      </c>
      <c r="V1578" s="235" t="str">
        <f aca="true">IF(I1578="","",xEURO(OFFSET(C1578,-M1578+1,0),J1578,OFFSET(C1578,-M1578+2,0),OFFSET(C1578,-M1578+2,0),OFFSET(C1578,-M1578+3,0)+AC1578,OFFSET(C1578,-M1578+4,0),1,0))</f>
        <v/>
      </c>
      <c r="W1578" s="175" t="str">
        <f aca="false">IF(I1578="","",(V1578-K1578)*I1578*10)</f>
        <v/>
      </c>
      <c r="X1578" s="175" t="str">
        <f aca="true">IF(I1578="","",xEURO(OFFSET(C1578,-M1578+1,0),J1578,OFFSET(C1578,-M1578+2,0),OFFSET(C1578,-M1578+2,0),OFFSET(C1578,-M1578+3,0)+AC1578,OFFSET(C1578,-M1578+4,0),1,2)/10*I1578)</f>
        <v/>
      </c>
      <c r="Y1578" s="248" t="str">
        <f aca="true">IF(I1578="","",xEURO(OFFSET(C1578,-M1578+1,0),J1578,OFFSET(C1578,-M1578+2,0),OFFSET(C1578,-M1578+2,0),OFFSET(C1578,-M1578+3,0)+AC1578,OFFSET(C1578,-M1578+4,0),1,3)/100*I1578*10000)</f>
        <v/>
      </c>
      <c r="Z1578" s="248" t="str">
        <f aca="true">IF(I1578="","",xEURO(OFFSET(C1578,-M1578+1,0),J1578,OFFSET(C1578,-M1578+2,0),OFFSET(C1578,-M1578+2,0),OFFSET(C1578,-M1578+3,0)+AC1578,OFFSET(C1578,-M1578+4,0),1,5)/365.25*I1578*10000)</f>
        <v/>
      </c>
      <c r="AB1578" s="249" t="str">
        <f aca="true">IF(D1578="","",xCalcSkew(OFFSET(C1578,-M1578,0),E1578-OFFSET(C1578,-M1578+1,0),b)/100)</f>
        <v/>
      </c>
      <c r="AC1578" s="249" t="str">
        <f aca="true">IF(I1578="","",xCalcSkew(OFFSET(C1578,-M1578,0),J1578-OFFSET(C1578,-M1578+1,0),b)/100)</f>
        <v/>
      </c>
      <c r="AE1578" s="0" t="n">
        <f aca="false">D1578*F1578*10000*-1</f>
        <v>-0</v>
      </c>
      <c r="AF1578" s="0" t="n">
        <f aca="false">I1578*K1578*10000*-1</f>
        <v>-0</v>
      </c>
      <c r="AG1578" s="0" t="n">
        <f aca="false">AE1578+AF1578</f>
        <v>-0</v>
      </c>
    </row>
    <row r="1579" customFormat="false" ht="12.75" hidden="false" customHeight="false" outlineLevel="0" collapsed="false">
      <c r="C1579" s="272" t="n">
        <f aca="false">R1607+Y1607</f>
        <v>0</v>
      </c>
      <c r="D1579" s="265"/>
      <c r="E1579" s="266"/>
      <c r="F1579" s="266"/>
      <c r="G1579" s="267"/>
      <c r="I1579" s="265"/>
      <c r="J1579" s="266"/>
      <c r="K1579" s="266"/>
      <c r="L1579" s="268"/>
      <c r="M1579" s="247" t="n">
        <f aca="false">M1578+1</f>
        <v>8</v>
      </c>
      <c r="N1579" s="175" t="str">
        <f aca="true">IF(D1579="","",xEURO(OFFSET(C1579,-M1579+1,0),E1579,OFFSET(C1579,-M1579+2,0),OFFSET(C1579,-M1579+2,0),OFFSET(C1579,-M1579+3,0)+AB1579,OFFSET(C1579,-M1579+4,0),0,1)*D1579)</f>
        <v/>
      </c>
      <c r="O1579" s="235" t="str">
        <f aca="true">IF(D1579="","",xEURO(OFFSET(C1579,-M1579+1,0),E1579,OFFSET(C1579,-M1579+2,0),OFFSET(C1579,-M1579+2,0),OFFSET(C1579,-M1579+3,0)+AB1579,OFFSET(C1579,-M1579+4,0),0,0))</f>
        <v/>
      </c>
      <c r="P1579" s="175" t="str">
        <f aca="false">IF(D1579="","",(O1579-F1579)*D1579*10)</f>
        <v/>
      </c>
      <c r="Q1579" s="175" t="str">
        <f aca="true">IF(D1579="","",xEURO(OFFSET(C1579,-M1579+1,0),E1579,OFFSET(C1579,-M1579+2,0),OFFSET(C1579,-M1579+2,0),OFFSET(C1579,-M1579+3,0)+AB1579,OFFSET(C1579,-M1579+4,0),0,2)/10*D1579)</f>
        <v/>
      </c>
      <c r="R1579" s="248" t="str">
        <f aca="true">IF(D1579="","",xEURO(OFFSET(C1579,-M1579+1,0),E1579,OFFSET(C1579,-M1579+2,0),OFFSET(C1579,-M1579+2,0),OFFSET(C1579,-M1579+3,0)+AB1579,OFFSET(C1579,-M1579+4,0),0,3)/100*D1579*10000)</f>
        <v/>
      </c>
      <c r="S1579" s="248" t="str">
        <f aca="true">IF(D1579="","",xEURO(OFFSET(C1579,-M1579+1,0),E1579,OFFSET(C1579,-M1579+2,0),OFFSET(C1579,-M1579+2,0),OFFSET(C1579,-M1579+3,0)+AB1579,OFFSET(C1579,-M1579+4,0),0,5)/365.25*D1579*10000)</f>
        <v/>
      </c>
      <c r="U1579" s="175" t="str">
        <f aca="true">IF(I1579="","",xEURO(OFFSET(C1579,-M1579+1,0),J1579,OFFSET(C1579,-M1579+2,0),OFFSET(C1579,-M1579+2,0),OFFSET(C1579,-M1579+3,0)+AC1579,OFFSET(C1579,-M1579+4,0),1,1)*I1579)</f>
        <v/>
      </c>
      <c r="V1579" s="235" t="str">
        <f aca="true">IF(I1579="","",xEURO(OFFSET(C1579,-M1579+1,0),J1579,OFFSET(C1579,-M1579+2,0),OFFSET(C1579,-M1579+2,0),OFFSET(C1579,-M1579+3,0)+AC1579,OFFSET(C1579,-M1579+4,0),1,0))</f>
        <v/>
      </c>
      <c r="W1579" s="175" t="str">
        <f aca="false">IF(I1579="","",(V1579-K1579)*I1579*10)</f>
        <v/>
      </c>
      <c r="X1579" s="175" t="str">
        <f aca="true">IF(I1579="","",xEURO(OFFSET(C1579,-M1579+1,0),J1579,OFFSET(C1579,-M1579+2,0),OFFSET(C1579,-M1579+2,0),OFFSET(C1579,-M1579+3,0)+AC1579,OFFSET(C1579,-M1579+4,0),1,2)/10*I1579)</f>
        <v/>
      </c>
      <c r="Y1579" s="248" t="str">
        <f aca="true">IF(I1579="","",xEURO(OFFSET(C1579,-M1579+1,0),J1579,OFFSET(C1579,-M1579+2,0),OFFSET(C1579,-M1579+2,0),OFFSET(C1579,-M1579+3,0)+AC1579,OFFSET(C1579,-M1579+4,0),1,3)/100*I1579*10000)</f>
        <v/>
      </c>
      <c r="Z1579" s="248" t="str">
        <f aca="true">IF(I1579="","",xEURO(OFFSET(C1579,-M1579+1,0),J1579,OFFSET(C1579,-M1579+2,0),OFFSET(C1579,-M1579+2,0),OFFSET(C1579,-M1579+3,0)+AC1579,OFFSET(C1579,-M1579+4,0),1,5)/365.25*I1579*10000)</f>
        <v/>
      </c>
      <c r="AB1579" s="249" t="str">
        <f aca="true">IF(D1579="","",xCalcSkew(OFFSET(C1579,-M1579,0),E1579-OFFSET(C1579,-M1579+1,0),b)/100)</f>
        <v/>
      </c>
      <c r="AC1579" s="249" t="str">
        <f aca="true">IF(I1579="","",xCalcSkew(OFFSET(C1579,-M1579,0),J1579-OFFSET(C1579,-M1579+1,0),b)/100)</f>
        <v/>
      </c>
      <c r="AE1579" s="0" t="n">
        <f aca="false">D1579*F1579*10000*-1</f>
        <v>-0</v>
      </c>
      <c r="AF1579" s="0" t="n">
        <f aca="false">I1579*K1579*10000*-1</f>
        <v>-0</v>
      </c>
      <c r="AG1579" s="0" t="n">
        <f aca="false">AE1579+AF1579</f>
        <v>-0</v>
      </c>
    </row>
    <row r="1580" customFormat="false" ht="12.75" hidden="false" customHeight="false" outlineLevel="0" collapsed="false">
      <c r="C1580" s="272" t="n">
        <f aca="false">S1607+Z1607</f>
        <v>0</v>
      </c>
      <c r="D1580" s="265"/>
      <c r="E1580" s="266"/>
      <c r="F1580" s="266"/>
      <c r="G1580" s="267"/>
      <c r="I1580" s="265"/>
      <c r="J1580" s="266"/>
      <c r="K1580" s="266"/>
      <c r="L1580" s="268"/>
      <c r="M1580" s="247" t="n">
        <f aca="false">M1579+1</f>
        <v>9</v>
      </c>
      <c r="N1580" s="175" t="str">
        <f aca="true">IF(D1580="","",xEURO(OFFSET(C1580,-M1580+1,0),E1580,OFFSET(C1580,-M1580+2,0),OFFSET(C1580,-M1580+2,0),OFFSET(C1580,-M1580+3,0)+AB1580,OFFSET(C1580,-M1580+4,0),0,1)*D1580)</f>
        <v/>
      </c>
      <c r="O1580" s="235" t="str">
        <f aca="true">IF(D1580="","",xEURO(OFFSET(C1580,-M1580+1,0),E1580,OFFSET(C1580,-M1580+2,0),OFFSET(C1580,-M1580+2,0),OFFSET(C1580,-M1580+3,0)+AB1580,OFFSET(C1580,-M1580+4,0),0,0))</f>
        <v/>
      </c>
      <c r="P1580" s="175" t="str">
        <f aca="false">IF(D1580="","",(O1580-F1580)*D1580*10)</f>
        <v/>
      </c>
      <c r="Q1580" s="175" t="str">
        <f aca="true">IF(D1580="","",xEURO(OFFSET(C1580,-M1580+1,0),E1580,OFFSET(C1580,-M1580+2,0),OFFSET(C1580,-M1580+2,0),OFFSET(C1580,-M1580+3,0)+AB1580,OFFSET(C1580,-M1580+4,0),0,2)/10*D1580)</f>
        <v/>
      </c>
      <c r="R1580" s="248" t="str">
        <f aca="true">IF(D1580="","",xEURO(OFFSET(C1580,-M1580+1,0),E1580,OFFSET(C1580,-M1580+2,0),OFFSET(C1580,-M1580+2,0),OFFSET(C1580,-M1580+3,0)+AB1580,OFFSET(C1580,-M1580+4,0),0,3)/100*D1580*10000)</f>
        <v/>
      </c>
      <c r="S1580" s="248" t="str">
        <f aca="true">IF(D1580="","",xEURO(OFFSET(C1580,-M1580+1,0),E1580,OFFSET(C1580,-M1580+2,0),OFFSET(C1580,-M1580+2,0),OFFSET(C1580,-M1580+3,0)+AB1580,OFFSET(C1580,-M1580+4,0),0,5)/365.25*D1580*10000)</f>
        <v/>
      </c>
      <c r="U1580" s="175" t="str">
        <f aca="true">IF(I1580="","",xEURO(OFFSET(C1580,-M1580+1,0),J1580,OFFSET(C1580,-M1580+2,0),OFFSET(C1580,-M1580+2,0),OFFSET(C1580,-M1580+3,0)+AC1580,OFFSET(C1580,-M1580+4,0),1,1)*I1580)</f>
        <v/>
      </c>
      <c r="V1580" s="235" t="str">
        <f aca="true">IF(I1580="","",xEURO(OFFSET(C1580,-M1580+1,0),J1580,OFFSET(C1580,-M1580+2,0),OFFSET(C1580,-M1580+2,0),OFFSET(C1580,-M1580+3,0)+AC1580,OFFSET(C1580,-M1580+4,0),1,0))</f>
        <v/>
      </c>
      <c r="W1580" s="175" t="str">
        <f aca="false">IF(I1580="","",(V1580-K1580)*I1580*10)</f>
        <v/>
      </c>
      <c r="X1580" s="175" t="str">
        <f aca="true">IF(I1580="","",xEURO(OFFSET(C1580,-M1580+1,0),J1580,OFFSET(C1580,-M1580+2,0),OFFSET(C1580,-M1580+2,0),OFFSET(C1580,-M1580+3,0)+AC1580,OFFSET(C1580,-M1580+4,0),1,2)/10*I1580)</f>
        <v/>
      </c>
      <c r="Y1580" s="248" t="str">
        <f aca="true">IF(I1580="","",xEURO(OFFSET(C1580,-M1580+1,0),J1580,OFFSET(C1580,-M1580+2,0),OFFSET(C1580,-M1580+2,0),OFFSET(C1580,-M1580+3,0)+AC1580,OFFSET(C1580,-M1580+4,0),1,3)/100*I1580*10000)</f>
        <v/>
      </c>
      <c r="Z1580" s="248" t="str">
        <f aca="true">IF(I1580="","",xEURO(OFFSET(C1580,-M1580+1,0),J1580,OFFSET(C1580,-M1580+2,0),OFFSET(C1580,-M1580+2,0),OFFSET(C1580,-M1580+3,0)+AC1580,OFFSET(C1580,-M1580+4,0),1,5)/365.25*I1580*10000)</f>
        <v/>
      </c>
      <c r="AB1580" s="249" t="str">
        <f aca="true">IF(D1580="","",xCalcSkew(OFFSET(C1580,-M1580,0),E1580-OFFSET(C1580,-M1580+1,0),b)/100)</f>
        <v/>
      </c>
      <c r="AC1580" s="249" t="str">
        <f aca="true">IF(I1580="","",xCalcSkew(OFFSET(C1580,-M1580,0),J1580-OFFSET(C1580,-M1580+1,0),b)/100)</f>
        <v/>
      </c>
      <c r="AE1580" s="0" t="n">
        <f aca="false">D1580*F1580*10000*-1</f>
        <v>-0</v>
      </c>
      <c r="AF1580" s="0" t="n">
        <f aca="false">I1580*K1580*10000*-1</f>
        <v>-0</v>
      </c>
      <c r="AG1580" s="0" t="n">
        <f aca="false">AE1580+AF1580</f>
        <v>-0</v>
      </c>
    </row>
    <row r="1581" customFormat="false" ht="12.75" hidden="false" customHeight="false" outlineLevel="0" collapsed="false">
      <c r="C1581" s="272" t="n">
        <f aca="false">P1607+W1607</f>
        <v>0</v>
      </c>
      <c r="D1581" s="265"/>
      <c r="E1581" s="266"/>
      <c r="F1581" s="266"/>
      <c r="G1581" s="267"/>
      <c r="I1581" s="265"/>
      <c r="J1581" s="266"/>
      <c r="K1581" s="266"/>
      <c r="L1581" s="268"/>
      <c r="M1581" s="247" t="n">
        <f aca="false">M1580+1</f>
        <v>10</v>
      </c>
      <c r="N1581" s="175" t="str">
        <f aca="true">IF(D1581="","",xEURO(OFFSET(C1581,-M1581+1,0),E1581,OFFSET(C1581,-M1581+2,0),OFFSET(C1581,-M1581+2,0),OFFSET(C1581,-M1581+3,0)+AB1581,OFFSET(C1581,-M1581+4,0),0,1)*D1581)</f>
        <v/>
      </c>
      <c r="O1581" s="235" t="str">
        <f aca="true">IF(D1581="","",xEURO(OFFSET(C1581,-M1581+1,0),E1581,OFFSET(C1581,-M1581+2,0),OFFSET(C1581,-M1581+2,0),OFFSET(C1581,-M1581+3,0)+AB1581,OFFSET(C1581,-M1581+4,0),0,0))</f>
        <v/>
      </c>
      <c r="P1581" s="175" t="str">
        <f aca="false">IF(D1581="","",(O1581-F1581)*D1581*10)</f>
        <v/>
      </c>
      <c r="Q1581" s="175" t="str">
        <f aca="true">IF(D1581="","",xEURO(OFFSET(C1581,-M1581+1,0),E1581,OFFSET(C1581,-M1581+2,0),OFFSET(C1581,-M1581+2,0),OFFSET(C1581,-M1581+3,0)+AB1581,OFFSET(C1581,-M1581+4,0),0,2)/10*D1581)</f>
        <v/>
      </c>
      <c r="R1581" s="248" t="str">
        <f aca="true">IF(D1581="","",xEURO(OFFSET(C1581,-M1581+1,0),E1581,OFFSET(C1581,-M1581+2,0),OFFSET(C1581,-M1581+2,0),OFFSET(C1581,-M1581+3,0)+AB1581,OFFSET(C1581,-M1581+4,0),0,3)/100*D1581*10000)</f>
        <v/>
      </c>
      <c r="S1581" s="248" t="str">
        <f aca="true">IF(D1581="","",xEURO(OFFSET(C1581,-M1581+1,0),E1581,OFFSET(C1581,-M1581+2,0),OFFSET(C1581,-M1581+2,0),OFFSET(C1581,-M1581+3,0)+AB1581,OFFSET(C1581,-M1581+4,0),0,5)/365.25*D1581*10000)</f>
        <v/>
      </c>
      <c r="U1581" s="175" t="str">
        <f aca="true">IF(I1581="","",xEURO(OFFSET(C1581,-M1581+1,0),J1581,OFFSET(C1581,-M1581+2,0),OFFSET(C1581,-M1581+2,0),OFFSET(C1581,-M1581+3,0)+AC1581,OFFSET(C1581,-M1581+4,0),1,1)*I1581)</f>
        <v/>
      </c>
      <c r="V1581" s="235" t="str">
        <f aca="true">IF(I1581="","",xEURO(OFFSET(C1581,-M1581+1,0),J1581,OFFSET(C1581,-M1581+2,0),OFFSET(C1581,-M1581+2,0),OFFSET(C1581,-M1581+3,0)+AC1581,OFFSET(C1581,-M1581+4,0),1,0))</f>
        <v/>
      </c>
      <c r="W1581" s="175" t="str">
        <f aca="false">IF(I1581="","",(V1581-K1581)*I1581*10)</f>
        <v/>
      </c>
      <c r="X1581" s="175" t="str">
        <f aca="true">IF(I1581="","",xEURO(OFFSET(C1581,-M1581+1,0),J1581,OFFSET(C1581,-M1581+2,0),OFFSET(C1581,-M1581+2,0),OFFSET(C1581,-M1581+3,0)+AC1581,OFFSET(C1581,-M1581+4,0),1,2)/10*I1581)</f>
        <v/>
      </c>
      <c r="Y1581" s="248" t="str">
        <f aca="true">IF(I1581="","",xEURO(OFFSET(C1581,-M1581+1,0),J1581,OFFSET(C1581,-M1581+2,0),OFFSET(C1581,-M1581+2,0),OFFSET(C1581,-M1581+3,0)+AC1581,OFFSET(C1581,-M1581+4,0),1,3)/100*I1581*10000)</f>
        <v/>
      </c>
      <c r="Z1581" s="248" t="str">
        <f aca="true">IF(I1581="","",xEURO(OFFSET(C1581,-M1581+1,0),J1581,OFFSET(C1581,-M1581+2,0),OFFSET(C1581,-M1581+2,0),OFFSET(C1581,-M1581+3,0)+AC1581,OFFSET(C1581,-M1581+4,0),1,5)/365.25*I1581*10000)</f>
        <v/>
      </c>
      <c r="AB1581" s="249" t="str">
        <f aca="true">IF(D1581="","",xCalcSkew(OFFSET(C1581,-M1581,0),E1581-OFFSET(C1581,-M1581+1,0),b)/100)</f>
        <v/>
      </c>
      <c r="AC1581" s="249" t="str">
        <f aca="true">IF(I1581="","",xCalcSkew(OFFSET(C1581,-M1581,0),J1581-OFFSET(C1581,-M1581+1,0),b)/100)</f>
        <v/>
      </c>
      <c r="AE1581" s="0" t="n">
        <f aca="false">D1581*F1581*10000*-1</f>
        <v>-0</v>
      </c>
      <c r="AF1581" s="0" t="n">
        <f aca="false">I1581*K1581*10000*-1</f>
        <v>-0</v>
      </c>
      <c r="AG1581" s="0" t="n">
        <f aca="false">AE1581+AF1581</f>
        <v>-0</v>
      </c>
    </row>
    <row r="1582" customFormat="false" ht="12.75" hidden="false" customHeight="false" outlineLevel="0" collapsed="false">
      <c r="D1582" s="265"/>
      <c r="E1582" s="266"/>
      <c r="F1582" s="266"/>
      <c r="G1582" s="267"/>
      <c r="I1582" s="265"/>
      <c r="J1582" s="266"/>
      <c r="K1582" s="266"/>
      <c r="L1582" s="268"/>
      <c r="M1582" s="247" t="n">
        <f aca="false">M1581+1</f>
        <v>11</v>
      </c>
      <c r="N1582" s="175" t="str">
        <f aca="true">IF(D1582="","",xEURO(OFFSET(C1582,-M1582+1,0),E1582,OFFSET(C1582,-M1582+2,0),OFFSET(C1582,-M1582+2,0),OFFSET(C1582,-M1582+3,0)+AB1582,OFFSET(C1582,-M1582+4,0),0,1)*D1582)</f>
        <v/>
      </c>
      <c r="O1582" s="235" t="str">
        <f aca="true">IF(D1582="","",xEURO(OFFSET(C1582,-M1582+1,0),E1582,OFFSET(C1582,-M1582+2,0),OFFSET(C1582,-M1582+2,0),OFFSET(C1582,-M1582+3,0)+AB1582,OFFSET(C1582,-M1582+4,0),0,0))</f>
        <v/>
      </c>
      <c r="P1582" s="175" t="str">
        <f aca="false">IF(D1582="","",(O1582-F1582)*D1582*10)</f>
        <v/>
      </c>
      <c r="Q1582" s="175" t="str">
        <f aca="true">IF(D1582="","",xEURO(OFFSET(C1582,-M1582+1,0),E1582,OFFSET(C1582,-M1582+2,0),OFFSET(C1582,-M1582+2,0),OFFSET(C1582,-M1582+3,0)+AB1582,OFFSET(C1582,-M1582+4,0),0,2)/10*D1582)</f>
        <v/>
      </c>
      <c r="R1582" s="248" t="str">
        <f aca="true">IF(D1582="","",xEURO(OFFSET(C1582,-M1582+1,0),E1582,OFFSET(C1582,-M1582+2,0),OFFSET(C1582,-M1582+2,0),OFFSET(C1582,-M1582+3,0)+AB1582,OFFSET(C1582,-M1582+4,0),0,3)/100*D1582*10000)</f>
        <v/>
      </c>
      <c r="S1582" s="248" t="str">
        <f aca="true">IF(D1582="","",xEURO(OFFSET(C1582,-M1582+1,0),E1582,OFFSET(C1582,-M1582+2,0),OFFSET(C1582,-M1582+2,0),OFFSET(C1582,-M1582+3,0)+AB1582,OFFSET(C1582,-M1582+4,0),0,5)/365.25*D1582*10000)</f>
        <v/>
      </c>
      <c r="U1582" s="175" t="str">
        <f aca="true">IF(I1582="","",xEURO(OFFSET(C1582,-M1582+1,0),J1582,OFFSET(C1582,-M1582+2,0),OFFSET(C1582,-M1582+2,0),OFFSET(C1582,-M1582+3,0)+AC1582,OFFSET(C1582,-M1582+4,0),1,1)*I1582)</f>
        <v/>
      </c>
      <c r="V1582" s="235" t="str">
        <f aca="true">IF(I1582="","",xEURO(OFFSET(C1582,-M1582+1,0),J1582,OFFSET(C1582,-M1582+2,0),OFFSET(C1582,-M1582+2,0),OFFSET(C1582,-M1582+3,0)+AC1582,OFFSET(C1582,-M1582+4,0),1,0))</f>
        <v/>
      </c>
      <c r="W1582" s="175" t="str">
        <f aca="false">IF(I1582="","",(V1582-K1582)*I1582*10)</f>
        <v/>
      </c>
      <c r="X1582" s="175" t="str">
        <f aca="true">IF(I1582="","",xEURO(OFFSET(C1582,-M1582+1,0),J1582,OFFSET(C1582,-M1582+2,0),OFFSET(C1582,-M1582+2,0),OFFSET(C1582,-M1582+3,0)+AC1582,OFFSET(C1582,-M1582+4,0),1,2)/10*I1582)</f>
        <v/>
      </c>
      <c r="Y1582" s="248" t="str">
        <f aca="true">IF(I1582="","",xEURO(OFFSET(C1582,-M1582+1,0),J1582,OFFSET(C1582,-M1582+2,0),OFFSET(C1582,-M1582+2,0),OFFSET(C1582,-M1582+3,0)+AC1582,OFFSET(C1582,-M1582+4,0),1,3)/100*I1582*10000)</f>
        <v/>
      </c>
      <c r="Z1582" s="248" t="str">
        <f aca="true">IF(I1582="","",xEURO(OFFSET(C1582,-M1582+1,0),J1582,OFFSET(C1582,-M1582+2,0),OFFSET(C1582,-M1582+2,0),OFFSET(C1582,-M1582+3,0)+AC1582,OFFSET(C1582,-M1582+4,0),1,5)/365.25*I1582*10000)</f>
        <v/>
      </c>
      <c r="AB1582" s="249" t="str">
        <f aca="true">IF(D1582="","",xCalcSkew(OFFSET(C1582,-M1582,0),E1582-OFFSET(C1582,-M1582+1,0),b)/100)</f>
        <v/>
      </c>
      <c r="AC1582" s="249" t="str">
        <f aca="true">IF(I1582="","",xCalcSkew(OFFSET(C1582,-M1582,0),J1582-OFFSET(C1582,-M1582+1,0),b)/100)</f>
        <v/>
      </c>
      <c r="AE1582" s="0" t="n">
        <f aca="false">D1582*F1582*10000*-1</f>
        <v>-0</v>
      </c>
      <c r="AF1582" s="0" t="n">
        <f aca="false">I1582*K1582*10000*-1</f>
        <v>-0</v>
      </c>
      <c r="AG1582" s="0" t="n">
        <f aca="false">AE1582+AF1582</f>
        <v>-0</v>
      </c>
    </row>
    <row r="1583" customFormat="false" ht="12.75" hidden="false" customHeight="false" outlineLevel="0" collapsed="false">
      <c r="D1583" s="265"/>
      <c r="E1583" s="266"/>
      <c r="F1583" s="266"/>
      <c r="G1583" s="267"/>
      <c r="I1583" s="265"/>
      <c r="J1583" s="266"/>
      <c r="K1583" s="266"/>
      <c r="L1583" s="268"/>
      <c r="M1583" s="247" t="n">
        <f aca="false">M1582+1</f>
        <v>12</v>
      </c>
      <c r="N1583" s="175" t="str">
        <f aca="true">IF(D1583="","",xEURO(OFFSET(C1583,-M1583+1,0),E1583,OFFSET(C1583,-M1583+2,0),OFFSET(C1583,-M1583+2,0),OFFSET(C1583,-M1583+3,0)+AB1583,OFFSET(C1583,-M1583+4,0),0,1)*D1583)</f>
        <v/>
      </c>
      <c r="O1583" s="235" t="str">
        <f aca="true">IF(D1583="","",xEURO(OFFSET(C1583,-M1583+1,0),E1583,OFFSET(C1583,-M1583+2,0),OFFSET(C1583,-M1583+2,0),OFFSET(C1583,-M1583+3,0)+AB1583,OFFSET(C1583,-M1583+4,0),0,0))</f>
        <v/>
      </c>
      <c r="P1583" s="175" t="str">
        <f aca="false">IF(D1583="","",(O1583-F1583)*D1583*10)</f>
        <v/>
      </c>
      <c r="Q1583" s="175" t="str">
        <f aca="true">IF(D1583="","",xEURO(OFFSET(C1583,-M1583+1,0),E1583,OFFSET(C1583,-M1583+2,0),OFFSET(C1583,-M1583+2,0),OFFSET(C1583,-M1583+3,0)+AB1583,OFFSET(C1583,-M1583+4,0),0,2)/10*D1583)</f>
        <v/>
      </c>
      <c r="R1583" s="248" t="str">
        <f aca="true">IF(D1583="","",xEURO(OFFSET(C1583,-M1583+1,0),E1583,OFFSET(C1583,-M1583+2,0),OFFSET(C1583,-M1583+2,0),OFFSET(C1583,-M1583+3,0)+AB1583,OFFSET(C1583,-M1583+4,0),0,3)/100*D1583*10000)</f>
        <v/>
      </c>
      <c r="S1583" s="248" t="str">
        <f aca="true">IF(D1583="","",xEURO(OFFSET(C1583,-M1583+1,0),E1583,OFFSET(C1583,-M1583+2,0),OFFSET(C1583,-M1583+2,0),OFFSET(C1583,-M1583+3,0)+AB1583,OFFSET(C1583,-M1583+4,0),0,5)/365.25*D1583*10000)</f>
        <v/>
      </c>
      <c r="U1583" s="175" t="str">
        <f aca="true">IF(I1583="","",xEURO(OFFSET(C1583,-M1583+1,0),J1583,OFFSET(C1583,-M1583+2,0),OFFSET(C1583,-M1583+2,0),OFFSET(C1583,-M1583+3,0)+AC1583,OFFSET(C1583,-M1583+4,0),1,1)*I1583)</f>
        <v/>
      </c>
      <c r="V1583" s="235" t="str">
        <f aca="true">IF(I1583="","",xEURO(OFFSET(C1583,-M1583+1,0),J1583,OFFSET(C1583,-M1583+2,0),OFFSET(C1583,-M1583+2,0),OFFSET(C1583,-M1583+3,0)+AC1583,OFFSET(C1583,-M1583+4,0),1,0))</f>
        <v/>
      </c>
      <c r="W1583" s="175" t="str">
        <f aca="false">IF(I1583="","",(V1583-K1583)*I1583*10)</f>
        <v/>
      </c>
      <c r="X1583" s="175" t="str">
        <f aca="true">IF(I1583="","",xEURO(OFFSET(C1583,-M1583+1,0),J1583,OFFSET(C1583,-M1583+2,0),OFFSET(C1583,-M1583+2,0),OFFSET(C1583,-M1583+3,0)+AC1583,OFFSET(C1583,-M1583+4,0),1,2)/10*I1583)</f>
        <v/>
      </c>
      <c r="Y1583" s="248" t="str">
        <f aca="true">IF(I1583="","",xEURO(OFFSET(C1583,-M1583+1,0),J1583,OFFSET(C1583,-M1583+2,0),OFFSET(C1583,-M1583+2,0),OFFSET(C1583,-M1583+3,0)+AC1583,OFFSET(C1583,-M1583+4,0),1,3)/100*I1583*10000)</f>
        <v/>
      </c>
      <c r="Z1583" s="248" t="str">
        <f aca="true">IF(I1583="","",xEURO(OFFSET(C1583,-M1583+1,0),J1583,OFFSET(C1583,-M1583+2,0),OFFSET(C1583,-M1583+2,0),OFFSET(C1583,-M1583+3,0)+AC1583,OFFSET(C1583,-M1583+4,0),1,5)/365.25*I1583*10000)</f>
        <v/>
      </c>
      <c r="AB1583" s="249" t="str">
        <f aca="true">IF(D1583="","",xCalcSkew(OFFSET(C1583,-M1583,0),E1583-OFFSET(C1583,-M1583+1,0),b)/100)</f>
        <v/>
      </c>
      <c r="AC1583" s="249" t="str">
        <f aca="true">IF(I1583="","",xCalcSkew(OFFSET(C1583,-M1583,0),J1583-OFFSET(C1583,-M1583+1,0),b)/100)</f>
        <v/>
      </c>
      <c r="AE1583" s="0" t="n">
        <f aca="false">D1583*F1583*10000*-1</f>
        <v>-0</v>
      </c>
      <c r="AF1583" s="0" t="n">
        <f aca="false">I1583*K1583*10000*-1</f>
        <v>-0</v>
      </c>
      <c r="AG1583" s="0" t="n">
        <f aca="false">AE1583+AF1583</f>
        <v>-0</v>
      </c>
    </row>
    <row r="1584" customFormat="false" ht="12.75" hidden="false" customHeight="false" outlineLevel="0" collapsed="false">
      <c r="D1584" s="265"/>
      <c r="E1584" s="266"/>
      <c r="F1584" s="266"/>
      <c r="G1584" s="267"/>
      <c r="I1584" s="265"/>
      <c r="J1584" s="266"/>
      <c r="K1584" s="266"/>
      <c r="L1584" s="268"/>
      <c r="M1584" s="247" t="n">
        <f aca="false">M1583+1</f>
        <v>13</v>
      </c>
      <c r="N1584" s="175" t="str">
        <f aca="true">IF(D1584="","",xEURO(OFFSET(C1584,-M1584+1,0),E1584,OFFSET(C1584,-M1584+2,0),OFFSET(C1584,-M1584+2,0),OFFSET(C1584,-M1584+3,0)+AB1584,OFFSET(C1584,-M1584+4,0),0,1)*D1584)</f>
        <v/>
      </c>
      <c r="O1584" s="235" t="str">
        <f aca="true">IF(D1584="","",xEURO(OFFSET(C1584,-M1584+1,0),E1584,OFFSET(C1584,-M1584+2,0),OFFSET(C1584,-M1584+2,0),OFFSET(C1584,-M1584+3,0)+AB1584,OFFSET(C1584,-M1584+4,0),0,0))</f>
        <v/>
      </c>
      <c r="P1584" s="175" t="str">
        <f aca="false">IF(D1584="","",(O1584-F1584)*D1584*10)</f>
        <v/>
      </c>
      <c r="Q1584" s="175" t="str">
        <f aca="true">IF(D1584="","",xEURO(OFFSET(C1584,-M1584+1,0),E1584,OFFSET(C1584,-M1584+2,0),OFFSET(C1584,-M1584+2,0),OFFSET(C1584,-M1584+3,0)+AB1584,OFFSET(C1584,-M1584+4,0),0,2)/10*D1584)</f>
        <v/>
      </c>
      <c r="R1584" s="248" t="str">
        <f aca="true">IF(D1584="","",xEURO(OFFSET(C1584,-M1584+1,0),E1584,OFFSET(C1584,-M1584+2,0),OFFSET(C1584,-M1584+2,0),OFFSET(C1584,-M1584+3,0)+AB1584,OFFSET(C1584,-M1584+4,0),0,3)/100*D1584*10000)</f>
        <v/>
      </c>
      <c r="S1584" s="248" t="str">
        <f aca="true">IF(D1584="","",xEURO(OFFSET(C1584,-M1584+1,0),E1584,OFFSET(C1584,-M1584+2,0),OFFSET(C1584,-M1584+2,0),OFFSET(C1584,-M1584+3,0)+AB1584,OFFSET(C1584,-M1584+4,0),0,5)/365.25*D1584*10000)</f>
        <v/>
      </c>
      <c r="U1584" s="175" t="str">
        <f aca="true">IF(I1584="","",xEURO(OFFSET(C1584,-M1584+1,0),J1584,OFFSET(C1584,-M1584+2,0),OFFSET(C1584,-M1584+2,0),OFFSET(C1584,-M1584+3,0)+AC1584,OFFSET(C1584,-M1584+4,0),1,1)*I1584)</f>
        <v/>
      </c>
      <c r="V1584" s="235" t="str">
        <f aca="true">IF(I1584="","",xEURO(OFFSET(C1584,-M1584+1,0),J1584,OFFSET(C1584,-M1584+2,0),OFFSET(C1584,-M1584+2,0),OFFSET(C1584,-M1584+3,0)+AC1584,OFFSET(C1584,-M1584+4,0),1,0))</f>
        <v/>
      </c>
      <c r="W1584" s="175" t="str">
        <f aca="false">IF(I1584="","",(V1584-K1584)*I1584*10)</f>
        <v/>
      </c>
      <c r="X1584" s="175" t="str">
        <f aca="true">IF(I1584="","",xEURO(OFFSET(C1584,-M1584+1,0),J1584,OFFSET(C1584,-M1584+2,0),OFFSET(C1584,-M1584+2,0),OFFSET(C1584,-M1584+3,0)+AC1584,OFFSET(C1584,-M1584+4,0),1,2)/10*I1584)</f>
        <v/>
      </c>
      <c r="Y1584" s="248" t="str">
        <f aca="true">IF(I1584="","",xEURO(OFFSET(C1584,-M1584+1,0),J1584,OFFSET(C1584,-M1584+2,0),OFFSET(C1584,-M1584+2,0),OFFSET(C1584,-M1584+3,0)+AC1584,OFFSET(C1584,-M1584+4,0),1,3)/100*I1584*10000)</f>
        <v/>
      </c>
      <c r="Z1584" s="248" t="str">
        <f aca="true">IF(I1584="","",xEURO(OFFSET(C1584,-M1584+1,0),J1584,OFFSET(C1584,-M1584+2,0),OFFSET(C1584,-M1584+2,0),OFFSET(C1584,-M1584+3,0)+AC1584,OFFSET(C1584,-M1584+4,0),1,5)/365.25*I1584*10000)</f>
        <v/>
      </c>
      <c r="AB1584" s="249" t="str">
        <f aca="true">IF(D1584="","",xCalcSkew(OFFSET(C1584,-M1584,0),E1584-OFFSET(C1584,-M1584+1,0),b)/100)</f>
        <v/>
      </c>
      <c r="AC1584" s="249" t="str">
        <f aca="true">IF(I1584="","",xCalcSkew(OFFSET(C1584,-M1584,0),J1584-OFFSET(C1584,-M1584+1,0),b)/100)</f>
        <v/>
      </c>
      <c r="AE1584" s="0" t="n">
        <f aca="false">D1584*F1584*10000*-1</f>
        <v>-0</v>
      </c>
      <c r="AF1584" s="0" t="n">
        <f aca="false">I1584*K1584*10000*-1</f>
        <v>-0</v>
      </c>
      <c r="AG1584" s="0" t="n">
        <f aca="false">AE1584+AF1584</f>
        <v>-0</v>
      </c>
    </row>
    <row r="1585" customFormat="false" ht="12.75" hidden="false" customHeight="false" outlineLevel="0" collapsed="false">
      <c r="D1585" s="265"/>
      <c r="E1585" s="266"/>
      <c r="F1585" s="266"/>
      <c r="G1585" s="267"/>
      <c r="I1585" s="265"/>
      <c r="J1585" s="266"/>
      <c r="K1585" s="266"/>
      <c r="L1585" s="268"/>
      <c r="M1585" s="247" t="n">
        <f aca="false">M1584+1</f>
        <v>14</v>
      </c>
      <c r="N1585" s="175" t="str">
        <f aca="true">IF(D1585="","",xEURO(OFFSET(C1585,-M1585+1,0),E1585,OFFSET(C1585,-M1585+2,0),OFFSET(C1585,-M1585+2,0),OFFSET(C1585,-M1585+3,0)+AB1585,OFFSET(C1585,-M1585+4,0),0,1)*D1585)</f>
        <v/>
      </c>
      <c r="O1585" s="235" t="str">
        <f aca="true">IF(D1585="","",xEURO(OFFSET(C1585,-M1585+1,0),E1585,OFFSET(C1585,-M1585+2,0),OFFSET(C1585,-M1585+2,0),OFFSET(C1585,-M1585+3,0)+AB1585,OFFSET(C1585,-M1585+4,0),0,0))</f>
        <v/>
      </c>
      <c r="P1585" s="175" t="str">
        <f aca="false">IF(D1585="","",(O1585-F1585)*D1585*10)</f>
        <v/>
      </c>
      <c r="Q1585" s="175" t="str">
        <f aca="true">IF(D1585="","",xEURO(OFFSET(C1585,-M1585+1,0),E1585,OFFSET(C1585,-M1585+2,0),OFFSET(C1585,-M1585+2,0),OFFSET(C1585,-M1585+3,0)+AB1585,OFFSET(C1585,-M1585+4,0),0,2)/10*D1585)</f>
        <v/>
      </c>
      <c r="R1585" s="248" t="str">
        <f aca="true">IF(D1585="","",xEURO(OFFSET(C1585,-M1585+1,0),E1585,OFFSET(C1585,-M1585+2,0),OFFSET(C1585,-M1585+2,0),OFFSET(C1585,-M1585+3,0)+AB1585,OFFSET(C1585,-M1585+4,0),0,3)/100*D1585*10000)</f>
        <v/>
      </c>
      <c r="S1585" s="248" t="str">
        <f aca="true">IF(D1585="","",xEURO(OFFSET(C1585,-M1585+1,0),E1585,OFFSET(C1585,-M1585+2,0),OFFSET(C1585,-M1585+2,0),OFFSET(C1585,-M1585+3,0)+AB1585,OFFSET(C1585,-M1585+4,0),0,5)/365.25*D1585*10000)</f>
        <v/>
      </c>
      <c r="U1585" s="175" t="str">
        <f aca="true">IF(I1585="","",xEURO(OFFSET(C1585,-M1585+1,0),J1585,OFFSET(C1585,-M1585+2,0),OFFSET(C1585,-M1585+2,0),OFFSET(C1585,-M1585+3,0)+AC1585,OFFSET(C1585,-M1585+4,0),1,1)*I1585)</f>
        <v/>
      </c>
      <c r="V1585" s="235" t="str">
        <f aca="true">IF(I1585="","",xEURO(OFFSET(C1585,-M1585+1,0),J1585,OFFSET(C1585,-M1585+2,0),OFFSET(C1585,-M1585+2,0),OFFSET(C1585,-M1585+3,0)+AC1585,OFFSET(C1585,-M1585+4,0),1,0))</f>
        <v/>
      </c>
      <c r="W1585" s="175" t="str">
        <f aca="false">IF(I1585="","",(V1585-K1585)*I1585*10)</f>
        <v/>
      </c>
      <c r="X1585" s="175" t="str">
        <f aca="true">IF(I1585="","",xEURO(OFFSET(C1585,-M1585+1,0),J1585,OFFSET(C1585,-M1585+2,0),OFFSET(C1585,-M1585+2,0),OFFSET(C1585,-M1585+3,0)+AC1585,OFFSET(C1585,-M1585+4,0),1,2)/10*I1585)</f>
        <v/>
      </c>
      <c r="Y1585" s="248" t="str">
        <f aca="true">IF(I1585="","",xEURO(OFFSET(C1585,-M1585+1,0),J1585,OFFSET(C1585,-M1585+2,0),OFFSET(C1585,-M1585+2,0),OFFSET(C1585,-M1585+3,0)+AC1585,OFFSET(C1585,-M1585+4,0),1,3)/100*I1585*10000)</f>
        <v/>
      </c>
      <c r="Z1585" s="248" t="str">
        <f aca="true">IF(I1585="","",xEURO(OFFSET(C1585,-M1585+1,0),J1585,OFFSET(C1585,-M1585+2,0),OFFSET(C1585,-M1585+2,0),OFFSET(C1585,-M1585+3,0)+AC1585,OFFSET(C1585,-M1585+4,0),1,5)/365.25*I1585*10000)</f>
        <v/>
      </c>
      <c r="AB1585" s="249" t="str">
        <f aca="true">IF(D1585="","",xCalcSkew(OFFSET(C1585,-M1585,0),E1585-OFFSET(C1585,-M1585+1,0),b)/100)</f>
        <v/>
      </c>
      <c r="AC1585" s="249" t="str">
        <f aca="true">IF(I1585="","",xCalcSkew(OFFSET(C1585,-M1585,0),J1585-OFFSET(C1585,-M1585+1,0),b)/100)</f>
        <v/>
      </c>
      <c r="AE1585" s="0" t="n">
        <f aca="false">D1585*F1585*10000*-1</f>
        <v>-0</v>
      </c>
      <c r="AF1585" s="0" t="n">
        <f aca="false">I1585*K1585*10000*-1</f>
        <v>-0</v>
      </c>
      <c r="AG1585" s="0" t="n">
        <f aca="false">AE1585+AF1585</f>
        <v>-0</v>
      </c>
    </row>
    <row r="1586" customFormat="false" ht="12.75" hidden="false" customHeight="false" outlineLevel="0" collapsed="false">
      <c r="D1586" s="265"/>
      <c r="E1586" s="266"/>
      <c r="F1586" s="266"/>
      <c r="G1586" s="267"/>
      <c r="I1586" s="265"/>
      <c r="J1586" s="266"/>
      <c r="K1586" s="266"/>
      <c r="L1586" s="268"/>
      <c r="M1586" s="247" t="n">
        <f aca="false">M1585+1</f>
        <v>15</v>
      </c>
      <c r="N1586" s="175" t="str">
        <f aca="true">IF(D1586="","",xEURO(OFFSET(C1586,-M1586+1,0),E1586,OFFSET(C1586,-M1586+2,0),OFFSET(C1586,-M1586+2,0),OFFSET(C1586,-M1586+3,0)+AB1586,OFFSET(C1586,-M1586+4,0),0,1)*D1586)</f>
        <v/>
      </c>
      <c r="O1586" s="235" t="str">
        <f aca="true">IF(D1586="","",xEURO(OFFSET(C1586,-M1586+1,0),E1586,OFFSET(C1586,-M1586+2,0),OFFSET(C1586,-M1586+2,0),OFFSET(C1586,-M1586+3,0)+AB1586,OFFSET(C1586,-M1586+4,0),0,0))</f>
        <v/>
      </c>
      <c r="P1586" s="175" t="str">
        <f aca="false">IF(D1586="","",(O1586-F1586)*D1586*10)</f>
        <v/>
      </c>
      <c r="Q1586" s="175" t="str">
        <f aca="true">IF(D1586="","",xEURO(OFFSET(C1586,-M1586+1,0),E1586,OFFSET(C1586,-M1586+2,0),OFFSET(C1586,-M1586+2,0),OFFSET(C1586,-M1586+3,0)+AB1586,OFFSET(C1586,-M1586+4,0),0,2)/10*D1586)</f>
        <v/>
      </c>
      <c r="R1586" s="248" t="str">
        <f aca="true">IF(D1586="","",xEURO(OFFSET(C1586,-M1586+1,0),E1586,OFFSET(C1586,-M1586+2,0),OFFSET(C1586,-M1586+2,0),OFFSET(C1586,-M1586+3,0)+AB1586,OFFSET(C1586,-M1586+4,0),0,3)/100*D1586*10000)</f>
        <v/>
      </c>
      <c r="S1586" s="248" t="str">
        <f aca="true">IF(D1586="","",xEURO(OFFSET(C1586,-M1586+1,0),E1586,OFFSET(C1586,-M1586+2,0),OFFSET(C1586,-M1586+2,0),OFFSET(C1586,-M1586+3,0)+AB1586,OFFSET(C1586,-M1586+4,0),0,5)/365.25*D1586*10000)</f>
        <v/>
      </c>
      <c r="U1586" s="175" t="str">
        <f aca="true">IF(I1586="","",xEURO(OFFSET(C1586,-M1586+1,0),J1586,OFFSET(C1586,-M1586+2,0),OFFSET(C1586,-M1586+2,0),OFFSET(C1586,-M1586+3,0)+AC1586,OFFSET(C1586,-M1586+4,0),1,1)*I1586)</f>
        <v/>
      </c>
      <c r="V1586" s="235" t="str">
        <f aca="true">IF(I1586="","",xEURO(OFFSET(C1586,-M1586+1,0),J1586,OFFSET(C1586,-M1586+2,0),OFFSET(C1586,-M1586+2,0),OFFSET(C1586,-M1586+3,0)+AC1586,OFFSET(C1586,-M1586+4,0),1,0))</f>
        <v/>
      </c>
      <c r="W1586" s="175" t="str">
        <f aca="false">IF(I1586="","",(V1586-K1586)*I1586*10)</f>
        <v/>
      </c>
      <c r="X1586" s="175" t="str">
        <f aca="true">IF(I1586="","",xEURO(OFFSET(C1586,-M1586+1,0),J1586,OFFSET(C1586,-M1586+2,0),OFFSET(C1586,-M1586+2,0),OFFSET(C1586,-M1586+3,0)+AC1586,OFFSET(C1586,-M1586+4,0),1,2)/10*I1586)</f>
        <v/>
      </c>
      <c r="Y1586" s="248" t="str">
        <f aca="true">IF(I1586="","",xEURO(OFFSET(C1586,-M1586+1,0),J1586,OFFSET(C1586,-M1586+2,0),OFFSET(C1586,-M1586+2,0),OFFSET(C1586,-M1586+3,0)+AC1586,OFFSET(C1586,-M1586+4,0),1,3)/100*I1586*10000)</f>
        <v/>
      </c>
      <c r="Z1586" s="248" t="str">
        <f aca="true">IF(I1586="","",xEURO(OFFSET(C1586,-M1586+1,0),J1586,OFFSET(C1586,-M1586+2,0),OFFSET(C1586,-M1586+2,0),OFFSET(C1586,-M1586+3,0)+AC1586,OFFSET(C1586,-M1586+4,0),1,5)/365.25*I1586*10000)</f>
        <v/>
      </c>
      <c r="AB1586" s="249" t="str">
        <f aca="true">IF(D1586="","",xCalcSkew(OFFSET(C1586,-M1586,0),E1586-OFFSET(C1586,-M1586+1,0),b)/100)</f>
        <v/>
      </c>
      <c r="AC1586" s="249" t="str">
        <f aca="true">IF(I1586="","",xCalcSkew(OFFSET(C1586,-M1586,0),J1586-OFFSET(C1586,-M1586+1,0),b)/100)</f>
        <v/>
      </c>
      <c r="AE1586" s="0" t="n">
        <f aca="false">D1586*F1586*10000*-1</f>
        <v>-0</v>
      </c>
      <c r="AF1586" s="0" t="n">
        <f aca="false">I1586*K1586*10000*-1</f>
        <v>-0</v>
      </c>
      <c r="AG1586" s="0" t="n">
        <f aca="false">AE1586+AF1586</f>
        <v>-0</v>
      </c>
    </row>
    <row r="1587" customFormat="false" ht="12.75" hidden="false" customHeight="false" outlineLevel="0" collapsed="false">
      <c r="D1587" s="265"/>
      <c r="E1587" s="266"/>
      <c r="F1587" s="266"/>
      <c r="G1587" s="267"/>
      <c r="I1587" s="265"/>
      <c r="J1587" s="266"/>
      <c r="K1587" s="266"/>
      <c r="L1587" s="268"/>
      <c r="M1587" s="247" t="n">
        <f aca="false">M1586+1</f>
        <v>16</v>
      </c>
      <c r="N1587" s="175" t="str">
        <f aca="true">IF(D1587="","",xEURO(OFFSET(C1587,-M1587+1,0),E1587,OFFSET(C1587,-M1587+2,0),OFFSET(C1587,-M1587+2,0),OFFSET(C1587,-M1587+3,0)+AB1587,OFFSET(C1587,-M1587+4,0),0,1)*D1587)</f>
        <v/>
      </c>
      <c r="O1587" s="235" t="str">
        <f aca="true">IF(D1587="","",xEURO(OFFSET(C1587,-M1587+1,0),E1587,OFFSET(C1587,-M1587+2,0),OFFSET(C1587,-M1587+2,0),OFFSET(C1587,-M1587+3,0)+AB1587,OFFSET(C1587,-M1587+4,0),0,0))</f>
        <v/>
      </c>
      <c r="P1587" s="175" t="str">
        <f aca="false">IF(D1587="","",(O1587-F1587)*D1587*10)</f>
        <v/>
      </c>
      <c r="Q1587" s="175" t="str">
        <f aca="true">IF(D1587="","",xEURO(OFFSET(C1587,-M1587+1,0),E1587,OFFSET(C1587,-M1587+2,0),OFFSET(C1587,-M1587+2,0),OFFSET(C1587,-M1587+3,0)+AB1587,OFFSET(C1587,-M1587+4,0),0,2)/10*D1587)</f>
        <v/>
      </c>
      <c r="R1587" s="248" t="str">
        <f aca="true">IF(D1587="","",xEURO(OFFSET(C1587,-M1587+1,0),E1587,OFFSET(C1587,-M1587+2,0),OFFSET(C1587,-M1587+2,0),OFFSET(C1587,-M1587+3,0)+AB1587,OFFSET(C1587,-M1587+4,0),0,3)/100*D1587*10000)</f>
        <v/>
      </c>
      <c r="S1587" s="248" t="str">
        <f aca="true">IF(D1587="","",xEURO(OFFSET(C1587,-M1587+1,0),E1587,OFFSET(C1587,-M1587+2,0),OFFSET(C1587,-M1587+2,0),OFFSET(C1587,-M1587+3,0)+AB1587,OFFSET(C1587,-M1587+4,0),0,5)/365.25*D1587*10000)</f>
        <v/>
      </c>
      <c r="U1587" s="175" t="str">
        <f aca="true">IF(I1587="","",xEURO(OFFSET(C1587,-M1587+1,0),J1587,OFFSET(C1587,-M1587+2,0),OFFSET(C1587,-M1587+2,0),OFFSET(C1587,-M1587+3,0)+AC1587,OFFSET(C1587,-M1587+4,0),1,1)*I1587)</f>
        <v/>
      </c>
      <c r="V1587" s="235" t="str">
        <f aca="true">IF(I1587="","",xEURO(OFFSET(C1587,-M1587+1,0),J1587,OFFSET(C1587,-M1587+2,0),OFFSET(C1587,-M1587+2,0),OFFSET(C1587,-M1587+3,0)+AC1587,OFFSET(C1587,-M1587+4,0),1,0))</f>
        <v/>
      </c>
      <c r="W1587" s="175" t="str">
        <f aca="false">IF(I1587="","",(V1587-K1587)*I1587*10)</f>
        <v/>
      </c>
      <c r="X1587" s="175" t="str">
        <f aca="true">IF(I1587="","",xEURO(OFFSET(C1587,-M1587+1,0),J1587,OFFSET(C1587,-M1587+2,0),OFFSET(C1587,-M1587+2,0),OFFSET(C1587,-M1587+3,0)+AC1587,OFFSET(C1587,-M1587+4,0),1,2)/10*I1587)</f>
        <v/>
      </c>
      <c r="Y1587" s="248" t="str">
        <f aca="true">IF(I1587="","",xEURO(OFFSET(C1587,-M1587+1,0),J1587,OFFSET(C1587,-M1587+2,0),OFFSET(C1587,-M1587+2,0),OFFSET(C1587,-M1587+3,0)+AC1587,OFFSET(C1587,-M1587+4,0),1,3)/100*I1587*10000)</f>
        <v/>
      </c>
      <c r="Z1587" s="248" t="str">
        <f aca="true">IF(I1587="","",xEURO(OFFSET(C1587,-M1587+1,0),J1587,OFFSET(C1587,-M1587+2,0),OFFSET(C1587,-M1587+2,0),OFFSET(C1587,-M1587+3,0)+AC1587,OFFSET(C1587,-M1587+4,0),1,5)/365.25*I1587*10000)</f>
        <v/>
      </c>
      <c r="AB1587" s="249" t="str">
        <f aca="true">IF(D1587="","",xCalcSkew(OFFSET(C1587,-M1587,0),E1587-OFFSET(C1587,-M1587+1,0),b)/100)</f>
        <v/>
      </c>
      <c r="AC1587" s="249" t="str">
        <f aca="true">IF(I1587="","",xCalcSkew(OFFSET(C1587,-M1587,0),J1587-OFFSET(C1587,-M1587+1,0),b)/100)</f>
        <v/>
      </c>
      <c r="AE1587" s="0" t="n">
        <f aca="false">D1587*F1587*10000*-1</f>
        <v>-0</v>
      </c>
      <c r="AF1587" s="0" t="n">
        <f aca="false">I1587*K1587*10000*-1</f>
        <v>-0</v>
      </c>
      <c r="AG1587" s="0" t="n">
        <f aca="false">AE1587+AF1587</f>
        <v>-0</v>
      </c>
    </row>
    <row r="1588" customFormat="false" ht="12.75" hidden="false" customHeight="false" outlineLevel="0" collapsed="false">
      <c r="D1588" s="265"/>
      <c r="E1588" s="266"/>
      <c r="F1588" s="266"/>
      <c r="G1588" s="267"/>
      <c r="I1588" s="265"/>
      <c r="J1588" s="266"/>
      <c r="K1588" s="266"/>
      <c r="L1588" s="268"/>
      <c r="M1588" s="247" t="n">
        <f aca="false">M1587+1</f>
        <v>17</v>
      </c>
      <c r="N1588" s="175" t="str">
        <f aca="true">IF(D1588="","",xEURO(OFFSET(C1588,-M1588+1,0),E1588,OFFSET(C1588,-M1588+2,0),OFFSET(C1588,-M1588+2,0),OFFSET(C1588,-M1588+3,0)+AB1588,OFFSET(C1588,-M1588+4,0),0,1)*D1588)</f>
        <v/>
      </c>
      <c r="O1588" s="235" t="str">
        <f aca="true">IF(D1588="","",xEURO(OFFSET(C1588,-M1588+1,0),E1588,OFFSET(C1588,-M1588+2,0),OFFSET(C1588,-M1588+2,0),OFFSET(C1588,-M1588+3,0)+AB1588,OFFSET(C1588,-M1588+4,0),0,0))</f>
        <v/>
      </c>
      <c r="P1588" s="175" t="str">
        <f aca="false">IF(D1588="","",(O1588-F1588)*D1588*10)</f>
        <v/>
      </c>
      <c r="Q1588" s="175" t="str">
        <f aca="true">IF(D1588="","",xEURO(OFFSET(C1588,-M1588+1,0),E1588,OFFSET(C1588,-M1588+2,0),OFFSET(C1588,-M1588+2,0),OFFSET(C1588,-M1588+3,0)+AB1588,OFFSET(C1588,-M1588+4,0),0,2)/10*D1588)</f>
        <v/>
      </c>
      <c r="R1588" s="248" t="str">
        <f aca="true">IF(D1588="","",xEURO(OFFSET(C1588,-M1588+1,0),E1588,OFFSET(C1588,-M1588+2,0),OFFSET(C1588,-M1588+2,0),OFFSET(C1588,-M1588+3,0)+AB1588,OFFSET(C1588,-M1588+4,0),0,3)/100*D1588*10000)</f>
        <v/>
      </c>
      <c r="S1588" s="248" t="str">
        <f aca="true">IF(D1588="","",xEURO(OFFSET(C1588,-M1588+1,0),E1588,OFFSET(C1588,-M1588+2,0),OFFSET(C1588,-M1588+2,0),OFFSET(C1588,-M1588+3,0)+AB1588,OFFSET(C1588,-M1588+4,0),0,5)/365.25*D1588*10000)</f>
        <v/>
      </c>
      <c r="U1588" s="175" t="str">
        <f aca="true">IF(I1588="","",xEURO(OFFSET(C1588,-M1588+1,0),J1588,OFFSET(C1588,-M1588+2,0),OFFSET(C1588,-M1588+2,0),OFFSET(C1588,-M1588+3,0)+AC1588,OFFSET(C1588,-M1588+4,0),1,1)*I1588)</f>
        <v/>
      </c>
      <c r="V1588" s="235" t="str">
        <f aca="true">IF(I1588="","",xEURO(OFFSET(C1588,-M1588+1,0),J1588,OFFSET(C1588,-M1588+2,0),OFFSET(C1588,-M1588+2,0),OFFSET(C1588,-M1588+3,0)+AC1588,OFFSET(C1588,-M1588+4,0),1,0))</f>
        <v/>
      </c>
      <c r="W1588" s="175" t="str">
        <f aca="false">IF(I1588="","",(V1588-K1588)*I1588*10)</f>
        <v/>
      </c>
      <c r="X1588" s="175" t="str">
        <f aca="true">IF(I1588="","",xEURO(OFFSET(C1588,-M1588+1,0),J1588,OFFSET(C1588,-M1588+2,0),OFFSET(C1588,-M1588+2,0),OFFSET(C1588,-M1588+3,0)+AC1588,OFFSET(C1588,-M1588+4,0),1,2)/10*I1588)</f>
        <v/>
      </c>
      <c r="Y1588" s="248" t="str">
        <f aca="true">IF(I1588="","",xEURO(OFFSET(C1588,-M1588+1,0),J1588,OFFSET(C1588,-M1588+2,0),OFFSET(C1588,-M1588+2,0),OFFSET(C1588,-M1588+3,0)+AC1588,OFFSET(C1588,-M1588+4,0),1,3)/100*I1588*10000)</f>
        <v/>
      </c>
      <c r="Z1588" s="248" t="str">
        <f aca="true">IF(I1588="","",xEURO(OFFSET(C1588,-M1588+1,0),J1588,OFFSET(C1588,-M1588+2,0),OFFSET(C1588,-M1588+2,0),OFFSET(C1588,-M1588+3,0)+AC1588,OFFSET(C1588,-M1588+4,0),1,5)/365.25*I1588*10000)</f>
        <v/>
      </c>
      <c r="AB1588" s="249" t="str">
        <f aca="true">IF(D1588="","",xCalcSkew(OFFSET(C1588,-M1588,0),E1588-OFFSET(C1588,-M1588+1,0),b)/100)</f>
        <v/>
      </c>
      <c r="AC1588" s="249" t="str">
        <f aca="true">IF(I1588="","",xCalcSkew(OFFSET(C1588,-M1588,0),J1588-OFFSET(C1588,-M1588+1,0),b)/100)</f>
        <v/>
      </c>
      <c r="AE1588" s="0" t="n">
        <f aca="false">D1588*F1588*10000*-1</f>
        <v>-0</v>
      </c>
      <c r="AF1588" s="0" t="n">
        <f aca="false">I1588*K1588*10000*-1</f>
        <v>-0</v>
      </c>
      <c r="AG1588" s="0" t="n">
        <f aca="false">AE1588+AF1588</f>
        <v>-0</v>
      </c>
    </row>
    <row r="1589" customFormat="false" ht="12.75" hidden="false" customHeight="false" outlineLevel="0" collapsed="false">
      <c r="D1589" s="265"/>
      <c r="E1589" s="266"/>
      <c r="F1589" s="266"/>
      <c r="G1589" s="267"/>
      <c r="I1589" s="265"/>
      <c r="J1589" s="266"/>
      <c r="K1589" s="266"/>
      <c r="L1589" s="268"/>
      <c r="M1589" s="247" t="n">
        <f aca="false">M1588+1</f>
        <v>18</v>
      </c>
      <c r="N1589" s="175" t="str">
        <f aca="true">IF(D1589="","",xEURO(OFFSET(C1589,-M1589+1,0),E1589,OFFSET(C1589,-M1589+2,0),OFFSET(C1589,-M1589+2,0),OFFSET(C1589,-M1589+3,0)+AB1589,OFFSET(C1589,-M1589+4,0),0,1)*D1589)</f>
        <v/>
      </c>
      <c r="O1589" s="235" t="str">
        <f aca="true">IF(D1589="","",xEURO(OFFSET(C1589,-M1589+1,0),E1589,OFFSET(C1589,-M1589+2,0),OFFSET(C1589,-M1589+2,0),OFFSET(C1589,-M1589+3,0)+AB1589,OFFSET(C1589,-M1589+4,0),0,0))</f>
        <v/>
      </c>
      <c r="P1589" s="175" t="str">
        <f aca="false">IF(D1589="","",(O1589-F1589)*D1589*10)</f>
        <v/>
      </c>
      <c r="Q1589" s="175" t="str">
        <f aca="true">IF(D1589="","",xEURO(OFFSET(C1589,-M1589+1,0),E1589,OFFSET(C1589,-M1589+2,0),OFFSET(C1589,-M1589+2,0),OFFSET(C1589,-M1589+3,0)+AB1589,OFFSET(C1589,-M1589+4,0),0,2)/10*D1589)</f>
        <v/>
      </c>
      <c r="R1589" s="248" t="str">
        <f aca="true">IF(D1589="","",xEURO(OFFSET(C1589,-M1589+1,0),E1589,OFFSET(C1589,-M1589+2,0),OFFSET(C1589,-M1589+2,0),OFFSET(C1589,-M1589+3,0)+AB1589,OFFSET(C1589,-M1589+4,0),0,3)/100*D1589*10000)</f>
        <v/>
      </c>
      <c r="S1589" s="248" t="str">
        <f aca="true">IF(D1589="","",xEURO(OFFSET(C1589,-M1589+1,0),E1589,OFFSET(C1589,-M1589+2,0),OFFSET(C1589,-M1589+2,0),OFFSET(C1589,-M1589+3,0)+AB1589,OFFSET(C1589,-M1589+4,0),0,5)/365.25*D1589*10000)</f>
        <v/>
      </c>
      <c r="U1589" s="175" t="str">
        <f aca="true">IF(I1589="","",xEURO(OFFSET(C1589,-M1589+1,0),J1589,OFFSET(C1589,-M1589+2,0),OFFSET(C1589,-M1589+2,0),OFFSET(C1589,-M1589+3,0)+AC1589,OFFSET(C1589,-M1589+4,0),1,1)*I1589)</f>
        <v/>
      </c>
      <c r="V1589" s="235" t="str">
        <f aca="true">IF(I1589="","",xEURO(OFFSET(C1589,-M1589+1,0),J1589,OFFSET(C1589,-M1589+2,0),OFFSET(C1589,-M1589+2,0),OFFSET(C1589,-M1589+3,0)+AC1589,OFFSET(C1589,-M1589+4,0),1,0))</f>
        <v/>
      </c>
      <c r="W1589" s="175" t="str">
        <f aca="false">IF(I1589="","",(V1589-K1589)*I1589*10)</f>
        <v/>
      </c>
      <c r="X1589" s="175" t="str">
        <f aca="true">IF(I1589="","",xEURO(OFFSET(C1589,-M1589+1,0),J1589,OFFSET(C1589,-M1589+2,0),OFFSET(C1589,-M1589+2,0),OFFSET(C1589,-M1589+3,0)+AC1589,OFFSET(C1589,-M1589+4,0),1,2)/10*I1589)</f>
        <v/>
      </c>
      <c r="Y1589" s="248" t="str">
        <f aca="true">IF(I1589="","",xEURO(OFFSET(C1589,-M1589+1,0),J1589,OFFSET(C1589,-M1589+2,0),OFFSET(C1589,-M1589+2,0),OFFSET(C1589,-M1589+3,0)+AC1589,OFFSET(C1589,-M1589+4,0),1,3)/100*I1589*10000)</f>
        <v/>
      </c>
      <c r="Z1589" s="248" t="str">
        <f aca="true">IF(I1589="","",xEURO(OFFSET(C1589,-M1589+1,0),J1589,OFFSET(C1589,-M1589+2,0),OFFSET(C1589,-M1589+2,0),OFFSET(C1589,-M1589+3,0)+AC1589,OFFSET(C1589,-M1589+4,0),1,5)/365.25*I1589*10000)</f>
        <v/>
      </c>
      <c r="AB1589" s="249" t="str">
        <f aca="true">IF(D1589="","",xCalcSkew(OFFSET(C1589,-M1589,0),E1589-OFFSET(C1589,-M1589+1,0),b)/100)</f>
        <v/>
      </c>
      <c r="AC1589" s="249" t="str">
        <f aca="true">IF(I1589="","",xCalcSkew(OFFSET(C1589,-M1589,0),J1589-OFFSET(C1589,-M1589+1,0),b)/100)</f>
        <v/>
      </c>
      <c r="AE1589" s="0" t="n">
        <f aca="false">D1589*F1589*10000*-1</f>
        <v>-0</v>
      </c>
      <c r="AF1589" s="0" t="n">
        <f aca="false">I1589*K1589*10000*-1</f>
        <v>-0</v>
      </c>
      <c r="AG1589" s="0" t="n">
        <f aca="false">AE1589+AF1589</f>
        <v>-0</v>
      </c>
    </row>
    <row r="1590" customFormat="false" ht="12.75" hidden="false" customHeight="false" outlineLevel="0" collapsed="false">
      <c r="D1590" s="265"/>
      <c r="E1590" s="266"/>
      <c r="F1590" s="266"/>
      <c r="G1590" s="267"/>
      <c r="I1590" s="265"/>
      <c r="J1590" s="266"/>
      <c r="K1590" s="266"/>
      <c r="L1590" s="268"/>
      <c r="M1590" s="247" t="n">
        <f aca="false">M1589+1</f>
        <v>19</v>
      </c>
      <c r="N1590" s="175" t="str">
        <f aca="true">IF(D1590="","",xEURO(OFFSET(C1590,-M1590+1,0),E1590,OFFSET(C1590,-M1590+2,0),OFFSET(C1590,-M1590+2,0),OFFSET(C1590,-M1590+3,0)+AB1590,OFFSET(C1590,-M1590+4,0),0,1)*D1590)</f>
        <v/>
      </c>
      <c r="O1590" s="235" t="str">
        <f aca="true">IF(D1590="","",xEURO(OFFSET(C1590,-M1590+1,0),E1590,OFFSET(C1590,-M1590+2,0),OFFSET(C1590,-M1590+2,0),OFFSET(C1590,-M1590+3,0)+AB1590,OFFSET(C1590,-M1590+4,0),0,0))</f>
        <v/>
      </c>
      <c r="P1590" s="175" t="str">
        <f aca="false">IF(D1590="","",(O1590-F1590)*D1590*10)</f>
        <v/>
      </c>
      <c r="Q1590" s="175" t="str">
        <f aca="true">IF(D1590="","",xEURO(OFFSET(C1590,-M1590+1,0),E1590,OFFSET(C1590,-M1590+2,0),OFFSET(C1590,-M1590+2,0),OFFSET(C1590,-M1590+3,0)+AB1590,OFFSET(C1590,-M1590+4,0),0,2)/10*D1590)</f>
        <v/>
      </c>
      <c r="R1590" s="248" t="str">
        <f aca="true">IF(D1590="","",xEURO(OFFSET(C1590,-M1590+1,0),E1590,OFFSET(C1590,-M1590+2,0),OFFSET(C1590,-M1590+2,0),OFFSET(C1590,-M1590+3,0)+AB1590,OFFSET(C1590,-M1590+4,0),0,3)/100*D1590*10000)</f>
        <v/>
      </c>
      <c r="S1590" s="248" t="str">
        <f aca="true">IF(D1590="","",xEURO(OFFSET(C1590,-M1590+1,0),E1590,OFFSET(C1590,-M1590+2,0),OFFSET(C1590,-M1590+2,0),OFFSET(C1590,-M1590+3,0)+AB1590,OFFSET(C1590,-M1590+4,0),0,5)/365.25*D1590*10000)</f>
        <v/>
      </c>
      <c r="U1590" s="175" t="str">
        <f aca="true">IF(I1590="","",xEURO(OFFSET(C1590,-M1590+1,0),J1590,OFFSET(C1590,-M1590+2,0),OFFSET(C1590,-M1590+2,0),OFFSET(C1590,-M1590+3,0)+AC1590,OFFSET(C1590,-M1590+4,0),1,1)*I1590)</f>
        <v/>
      </c>
      <c r="V1590" s="235" t="str">
        <f aca="true">IF(I1590="","",xEURO(OFFSET(C1590,-M1590+1,0),J1590,OFFSET(C1590,-M1590+2,0),OFFSET(C1590,-M1590+2,0),OFFSET(C1590,-M1590+3,0)+AC1590,OFFSET(C1590,-M1590+4,0),1,0))</f>
        <v/>
      </c>
      <c r="W1590" s="175" t="str">
        <f aca="false">IF(I1590="","",(V1590-K1590)*I1590*10)</f>
        <v/>
      </c>
      <c r="X1590" s="175" t="str">
        <f aca="true">IF(I1590="","",xEURO(OFFSET(C1590,-M1590+1,0),J1590,OFFSET(C1590,-M1590+2,0),OFFSET(C1590,-M1590+2,0),OFFSET(C1590,-M1590+3,0)+AC1590,OFFSET(C1590,-M1590+4,0),1,2)/10*I1590)</f>
        <v/>
      </c>
      <c r="Y1590" s="248" t="str">
        <f aca="true">IF(I1590="","",xEURO(OFFSET(C1590,-M1590+1,0),J1590,OFFSET(C1590,-M1590+2,0),OFFSET(C1590,-M1590+2,0),OFFSET(C1590,-M1590+3,0)+AC1590,OFFSET(C1590,-M1590+4,0),1,3)/100*I1590*10000)</f>
        <v/>
      </c>
      <c r="Z1590" s="248" t="str">
        <f aca="true">IF(I1590="","",xEURO(OFFSET(C1590,-M1590+1,0),J1590,OFFSET(C1590,-M1590+2,0),OFFSET(C1590,-M1590+2,0),OFFSET(C1590,-M1590+3,0)+AC1590,OFFSET(C1590,-M1590+4,0),1,5)/365.25*I1590*10000)</f>
        <v/>
      </c>
      <c r="AB1590" s="249" t="str">
        <f aca="true">IF(D1590="","",xCalcSkew(OFFSET(C1590,-M1590,0),E1590-OFFSET(C1590,-M1590+1,0),b)/100)</f>
        <v/>
      </c>
      <c r="AC1590" s="249" t="str">
        <f aca="true">IF(I1590="","",xCalcSkew(OFFSET(C1590,-M1590,0),J1590-OFFSET(C1590,-M1590+1,0),b)/100)</f>
        <v/>
      </c>
      <c r="AE1590" s="0" t="n">
        <f aca="false">D1590*F1590*10000*-1</f>
        <v>-0</v>
      </c>
      <c r="AF1590" s="0" t="n">
        <f aca="false">I1590*K1590*10000*-1</f>
        <v>-0</v>
      </c>
      <c r="AG1590" s="0" t="n">
        <f aca="false">AE1590+AF1590</f>
        <v>-0</v>
      </c>
    </row>
    <row r="1591" customFormat="false" ht="12.75" hidden="false" customHeight="false" outlineLevel="0" collapsed="false">
      <c r="D1591" s="265"/>
      <c r="E1591" s="266"/>
      <c r="F1591" s="266"/>
      <c r="G1591" s="267"/>
      <c r="I1591" s="265"/>
      <c r="J1591" s="266"/>
      <c r="K1591" s="266"/>
      <c r="L1591" s="268"/>
      <c r="M1591" s="247" t="n">
        <f aca="false">M1590+1</f>
        <v>20</v>
      </c>
      <c r="N1591" s="175" t="str">
        <f aca="true">IF(D1591="","",xEURO(OFFSET(C1591,-M1591+1,0),E1591,OFFSET(C1591,-M1591+2,0),OFFSET(C1591,-M1591+2,0),OFFSET(C1591,-M1591+3,0)+AB1591,OFFSET(C1591,-M1591+4,0),0,1)*D1591)</f>
        <v/>
      </c>
      <c r="O1591" s="235" t="str">
        <f aca="true">IF(D1591="","",xEURO(OFFSET(C1591,-M1591+1,0),E1591,OFFSET(C1591,-M1591+2,0),OFFSET(C1591,-M1591+2,0),OFFSET(C1591,-M1591+3,0)+AB1591,OFFSET(C1591,-M1591+4,0),0,0))</f>
        <v/>
      </c>
      <c r="P1591" s="175" t="str">
        <f aca="false">IF(D1591="","",(O1591-F1591)*D1591*10)</f>
        <v/>
      </c>
      <c r="Q1591" s="175" t="str">
        <f aca="true">IF(D1591="","",xEURO(OFFSET(C1591,-M1591+1,0),E1591,OFFSET(C1591,-M1591+2,0),OFFSET(C1591,-M1591+2,0),OFFSET(C1591,-M1591+3,0)+AB1591,OFFSET(C1591,-M1591+4,0),0,2)/10*D1591)</f>
        <v/>
      </c>
      <c r="R1591" s="248" t="str">
        <f aca="true">IF(D1591="","",xEURO(OFFSET(C1591,-M1591+1,0),E1591,OFFSET(C1591,-M1591+2,0),OFFSET(C1591,-M1591+2,0),OFFSET(C1591,-M1591+3,0)+AB1591,OFFSET(C1591,-M1591+4,0),0,3)/100*D1591*10000)</f>
        <v/>
      </c>
      <c r="S1591" s="248" t="str">
        <f aca="true">IF(D1591="","",xEURO(OFFSET(C1591,-M1591+1,0),E1591,OFFSET(C1591,-M1591+2,0),OFFSET(C1591,-M1591+2,0),OFFSET(C1591,-M1591+3,0)+AB1591,OFFSET(C1591,-M1591+4,0),0,5)/365.25*D1591*10000)</f>
        <v/>
      </c>
      <c r="U1591" s="175" t="str">
        <f aca="true">IF(I1591="","",xEURO(OFFSET(C1591,-M1591+1,0),J1591,OFFSET(C1591,-M1591+2,0),OFFSET(C1591,-M1591+2,0),OFFSET(C1591,-M1591+3,0)+AC1591,OFFSET(C1591,-M1591+4,0),1,1)*I1591)</f>
        <v/>
      </c>
      <c r="V1591" s="235" t="str">
        <f aca="true">IF(I1591="","",xEURO(OFFSET(C1591,-M1591+1,0),J1591,OFFSET(C1591,-M1591+2,0),OFFSET(C1591,-M1591+2,0),OFFSET(C1591,-M1591+3,0)+AC1591,OFFSET(C1591,-M1591+4,0),1,0))</f>
        <v/>
      </c>
      <c r="W1591" s="175" t="str">
        <f aca="false">IF(I1591="","",(V1591-K1591)*I1591*10)</f>
        <v/>
      </c>
      <c r="X1591" s="175" t="str">
        <f aca="true">IF(I1591="","",xEURO(OFFSET(C1591,-M1591+1,0),J1591,OFFSET(C1591,-M1591+2,0),OFFSET(C1591,-M1591+2,0),OFFSET(C1591,-M1591+3,0)+AC1591,OFFSET(C1591,-M1591+4,0),1,2)/10*I1591)</f>
        <v/>
      </c>
      <c r="Y1591" s="248" t="str">
        <f aca="true">IF(I1591="","",xEURO(OFFSET(C1591,-M1591+1,0),J1591,OFFSET(C1591,-M1591+2,0),OFFSET(C1591,-M1591+2,0),OFFSET(C1591,-M1591+3,0)+AC1591,OFFSET(C1591,-M1591+4,0),1,3)/100*I1591*10000)</f>
        <v/>
      </c>
      <c r="Z1591" s="248" t="str">
        <f aca="true">IF(I1591="","",xEURO(OFFSET(C1591,-M1591+1,0),J1591,OFFSET(C1591,-M1591+2,0),OFFSET(C1591,-M1591+2,0),OFFSET(C1591,-M1591+3,0)+AC1591,OFFSET(C1591,-M1591+4,0),1,5)/365.25*I1591*10000)</f>
        <v/>
      </c>
      <c r="AB1591" s="249" t="str">
        <f aca="true">IF(D1591="","",xCalcSkew(OFFSET(C1591,-M1591,0),E1591-OFFSET(C1591,-M1591+1,0),b)/100)</f>
        <v/>
      </c>
      <c r="AC1591" s="249" t="str">
        <f aca="true">IF(I1591="","",xCalcSkew(OFFSET(C1591,-M1591,0),J1591-OFFSET(C1591,-M1591+1,0),b)/100)</f>
        <v/>
      </c>
      <c r="AE1591" s="0" t="n">
        <f aca="false">D1591*F1591*10000*-1</f>
        <v>-0</v>
      </c>
      <c r="AF1591" s="0" t="n">
        <f aca="false">I1591*K1591*10000*-1</f>
        <v>-0</v>
      </c>
      <c r="AG1591" s="0" t="n">
        <f aca="false">AE1591+AF1591</f>
        <v>-0</v>
      </c>
    </row>
    <row r="1592" customFormat="false" ht="12.75" hidden="false" customHeight="false" outlineLevel="0" collapsed="false">
      <c r="D1592" s="265"/>
      <c r="E1592" s="266"/>
      <c r="F1592" s="266"/>
      <c r="G1592" s="267"/>
      <c r="I1592" s="265"/>
      <c r="J1592" s="266"/>
      <c r="K1592" s="266"/>
      <c r="L1592" s="268"/>
      <c r="M1592" s="247" t="n">
        <f aca="false">M1591+1</f>
        <v>21</v>
      </c>
      <c r="N1592" s="175" t="str">
        <f aca="true">IF(D1592="","",xEURO(OFFSET(C1592,-M1592+1,0),E1592,OFFSET(C1592,-M1592+2,0),OFFSET(C1592,-M1592+2,0),OFFSET(C1592,-M1592+3,0)+AB1592,OFFSET(C1592,-M1592+4,0),0,1)*D1592)</f>
        <v/>
      </c>
      <c r="O1592" s="235" t="str">
        <f aca="true">IF(D1592="","",xEURO(OFFSET(C1592,-M1592+1,0),E1592,OFFSET(C1592,-M1592+2,0),OFFSET(C1592,-M1592+2,0),OFFSET(C1592,-M1592+3,0)+AB1592,OFFSET(C1592,-M1592+4,0),0,0))</f>
        <v/>
      </c>
      <c r="P1592" s="175" t="str">
        <f aca="false">IF(D1592="","",(O1592-F1592)*D1592*10)</f>
        <v/>
      </c>
      <c r="Q1592" s="175" t="str">
        <f aca="true">IF(D1592="","",xEURO(OFFSET(C1592,-M1592+1,0),E1592,OFFSET(C1592,-M1592+2,0),OFFSET(C1592,-M1592+2,0),OFFSET(C1592,-M1592+3,0)+AB1592,OFFSET(C1592,-M1592+4,0),0,2)/10*D1592)</f>
        <v/>
      </c>
      <c r="R1592" s="248" t="str">
        <f aca="true">IF(D1592="","",xEURO(OFFSET(C1592,-M1592+1,0),E1592,OFFSET(C1592,-M1592+2,0),OFFSET(C1592,-M1592+2,0),OFFSET(C1592,-M1592+3,0)+AB1592,OFFSET(C1592,-M1592+4,0),0,3)/100*D1592*10000)</f>
        <v/>
      </c>
      <c r="S1592" s="248" t="str">
        <f aca="true">IF(D1592="","",xEURO(OFFSET(C1592,-M1592+1,0),E1592,OFFSET(C1592,-M1592+2,0),OFFSET(C1592,-M1592+2,0),OFFSET(C1592,-M1592+3,0)+AB1592,OFFSET(C1592,-M1592+4,0),0,5)/365.25*D1592*10000)</f>
        <v/>
      </c>
      <c r="U1592" s="175" t="str">
        <f aca="true">IF(I1592="","",xEURO(OFFSET(C1592,-M1592+1,0),J1592,OFFSET(C1592,-M1592+2,0),OFFSET(C1592,-M1592+2,0),OFFSET(C1592,-M1592+3,0)+AC1592,OFFSET(C1592,-M1592+4,0),1,1)*I1592)</f>
        <v/>
      </c>
      <c r="V1592" s="235" t="str">
        <f aca="true">IF(I1592="","",xEURO(OFFSET(C1592,-M1592+1,0),J1592,OFFSET(C1592,-M1592+2,0),OFFSET(C1592,-M1592+2,0),OFFSET(C1592,-M1592+3,0)+AC1592,OFFSET(C1592,-M1592+4,0),1,0))</f>
        <v/>
      </c>
      <c r="W1592" s="175" t="str">
        <f aca="false">IF(I1592="","",(V1592-K1592)*I1592*10)</f>
        <v/>
      </c>
      <c r="X1592" s="175" t="str">
        <f aca="true">IF(I1592="","",xEURO(OFFSET(C1592,-M1592+1,0),J1592,OFFSET(C1592,-M1592+2,0),OFFSET(C1592,-M1592+2,0),OFFSET(C1592,-M1592+3,0)+AC1592,OFFSET(C1592,-M1592+4,0),1,2)/10*I1592)</f>
        <v/>
      </c>
      <c r="Y1592" s="248" t="str">
        <f aca="true">IF(I1592="","",xEURO(OFFSET(C1592,-M1592+1,0),J1592,OFFSET(C1592,-M1592+2,0),OFFSET(C1592,-M1592+2,0),OFFSET(C1592,-M1592+3,0)+AC1592,OFFSET(C1592,-M1592+4,0),1,3)/100*I1592*10000)</f>
        <v/>
      </c>
      <c r="Z1592" s="248" t="str">
        <f aca="true">IF(I1592="","",xEURO(OFFSET(C1592,-M1592+1,0),J1592,OFFSET(C1592,-M1592+2,0),OFFSET(C1592,-M1592+2,0),OFFSET(C1592,-M1592+3,0)+AC1592,OFFSET(C1592,-M1592+4,0),1,5)/365.25*I1592*10000)</f>
        <v/>
      </c>
      <c r="AB1592" s="249" t="str">
        <f aca="true">IF(D1592="","",xCalcSkew(OFFSET(C1592,-M1592,0),E1592-OFFSET(C1592,-M1592+1,0),b)/100)</f>
        <v/>
      </c>
      <c r="AC1592" s="249" t="str">
        <f aca="true">IF(I1592="","",xCalcSkew(OFFSET(C1592,-M1592,0),J1592-OFFSET(C1592,-M1592+1,0),b)/100)</f>
        <v/>
      </c>
      <c r="AE1592" s="0" t="n">
        <f aca="false">D1592*F1592*10000*-1</f>
        <v>-0</v>
      </c>
      <c r="AF1592" s="0" t="n">
        <f aca="false">I1592*K1592*10000*-1</f>
        <v>-0</v>
      </c>
      <c r="AG1592" s="0" t="n">
        <f aca="false">AE1592+AF1592</f>
        <v>-0</v>
      </c>
    </row>
    <row r="1593" customFormat="false" ht="12.75" hidden="false" customHeight="false" outlineLevel="0" collapsed="false">
      <c r="D1593" s="265"/>
      <c r="E1593" s="266"/>
      <c r="F1593" s="266"/>
      <c r="G1593" s="267"/>
      <c r="I1593" s="265"/>
      <c r="J1593" s="266"/>
      <c r="K1593" s="266"/>
      <c r="L1593" s="268"/>
      <c r="M1593" s="247" t="n">
        <f aca="false">M1592+1</f>
        <v>22</v>
      </c>
      <c r="N1593" s="175" t="str">
        <f aca="true">IF(D1593="","",xEURO(OFFSET(C1593,-M1593+1,0),E1593,OFFSET(C1593,-M1593+2,0),OFFSET(C1593,-M1593+2,0),OFFSET(C1593,-M1593+3,0)+AB1593,OFFSET(C1593,-M1593+4,0),0,1)*D1593)</f>
        <v/>
      </c>
      <c r="O1593" s="235" t="str">
        <f aca="true">IF(D1593="","",xEURO(OFFSET(C1593,-M1593+1,0),E1593,OFFSET(C1593,-M1593+2,0),OFFSET(C1593,-M1593+2,0),OFFSET(C1593,-M1593+3,0)+AB1593,OFFSET(C1593,-M1593+4,0),0,0))</f>
        <v/>
      </c>
      <c r="P1593" s="175" t="str">
        <f aca="false">IF(D1593="","",(O1593-F1593)*D1593*10)</f>
        <v/>
      </c>
      <c r="Q1593" s="175" t="str">
        <f aca="true">IF(D1593="","",xEURO(OFFSET(C1593,-M1593+1,0),E1593,OFFSET(C1593,-M1593+2,0),OFFSET(C1593,-M1593+2,0),OFFSET(C1593,-M1593+3,0)+AB1593,OFFSET(C1593,-M1593+4,0),0,2)/10*D1593)</f>
        <v/>
      </c>
      <c r="R1593" s="248" t="str">
        <f aca="true">IF(D1593="","",xEURO(OFFSET(C1593,-M1593+1,0),E1593,OFFSET(C1593,-M1593+2,0),OFFSET(C1593,-M1593+2,0),OFFSET(C1593,-M1593+3,0)+AB1593,OFFSET(C1593,-M1593+4,0),0,3)/100*D1593*10000)</f>
        <v/>
      </c>
      <c r="S1593" s="248" t="str">
        <f aca="true">IF(D1593="","",xEURO(OFFSET(C1593,-M1593+1,0),E1593,OFFSET(C1593,-M1593+2,0),OFFSET(C1593,-M1593+2,0),OFFSET(C1593,-M1593+3,0)+AB1593,OFFSET(C1593,-M1593+4,0),0,5)/365.25*D1593*10000)</f>
        <v/>
      </c>
      <c r="U1593" s="175" t="str">
        <f aca="true">IF(I1593="","",xEURO(OFFSET(C1593,-M1593+1,0),J1593,OFFSET(C1593,-M1593+2,0),OFFSET(C1593,-M1593+2,0),OFFSET(C1593,-M1593+3,0)+AC1593,OFFSET(C1593,-M1593+4,0),1,1)*I1593)</f>
        <v/>
      </c>
      <c r="V1593" s="235" t="str">
        <f aca="true">IF(I1593="","",xEURO(OFFSET(C1593,-M1593+1,0),J1593,OFFSET(C1593,-M1593+2,0),OFFSET(C1593,-M1593+2,0),OFFSET(C1593,-M1593+3,0)+AC1593,OFFSET(C1593,-M1593+4,0),1,0))</f>
        <v/>
      </c>
      <c r="W1593" s="175" t="str">
        <f aca="false">IF(I1593="","",(V1593-K1593)*I1593*10)</f>
        <v/>
      </c>
      <c r="X1593" s="175" t="str">
        <f aca="true">IF(I1593="","",xEURO(OFFSET(C1593,-M1593+1,0),J1593,OFFSET(C1593,-M1593+2,0),OFFSET(C1593,-M1593+2,0),OFFSET(C1593,-M1593+3,0)+AC1593,OFFSET(C1593,-M1593+4,0),1,2)/10*I1593)</f>
        <v/>
      </c>
      <c r="Y1593" s="248" t="str">
        <f aca="true">IF(I1593="","",xEURO(OFFSET(C1593,-M1593+1,0),J1593,OFFSET(C1593,-M1593+2,0),OFFSET(C1593,-M1593+2,0),OFFSET(C1593,-M1593+3,0)+AC1593,OFFSET(C1593,-M1593+4,0),1,3)/100*I1593*10000)</f>
        <v/>
      </c>
      <c r="Z1593" s="248" t="str">
        <f aca="true">IF(I1593="","",xEURO(OFFSET(C1593,-M1593+1,0),J1593,OFFSET(C1593,-M1593+2,0),OFFSET(C1593,-M1593+2,0),OFFSET(C1593,-M1593+3,0)+AC1593,OFFSET(C1593,-M1593+4,0),1,5)/365.25*I1593*10000)</f>
        <v/>
      </c>
      <c r="AB1593" s="249" t="str">
        <f aca="true">IF(D1593="","",xCalcSkew(OFFSET(C1593,-M1593,0),E1593-OFFSET(C1593,-M1593+1,0),b)/100)</f>
        <v/>
      </c>
      <c r="AC1593" s="249" t="str">
        <f aca="true">IF(I1593="","",xCalcSkew(OFFSET(C1593,-M1593,0),J1593-OFFSET(C1593,-M1593+1,0),b)/100)</f>
        <v/>
      </c>
      <c r="AE1593" s="0" t="n">
        <f aca="false">D1593*F1593*10000*-1</f>
        <v>-0</v>
      </c>
      <c r="AF1593" s="0" t="n">
        <f aca="false">I1593*K1593*10000*-1</f>
        <v>-0</v>
      </c>
      <c r="AG1593" s="0" t="n">
        <f aca="false">AE1593+AF1593</f>
        <v>-0</v>
      </c>
    </row>
    <row r="1594" customFormat="false" ht="12.75" hidden="false" customHeight="false" outlineLevel="0" collapsed="false">
      <c r="D1594" s="265"/>
      <c r="E1594" s="266"/>
      <c r="F1594" s="266"/>
      <c r="G1594" s="267"/>
      <c r="I1594" s="265"/>
      <c r="J1594" s="266"/>
      <c r="K1594" s="266"/>
      <c r="L1594" s="268"/>
      <c r="M1594" s="247" t="n">
        <f aca="false">M1593+1</f>
        <v>23</v>
      </c>
      <c r="N1594" s="175" t="str">
        <f aca="true">IF(D1594="","",xEURO(OFFSET(C1594,-M1594+1,0),E1594,OFFSET(C1594,-M1594+2,0),OFFSET(C1594,-M1594+2,0),OFFSET(C1594,-M1594+3,0)+AB1594,OFFSET(C1594,-M1594+4,0),0,1)*D1594)</f>
        <v/>
      </c>
      <c r="O1594" s="235" t="str">
        <f aca="true">IF(D1594="","",xEURO(OFFSET(C1594,-M1594+1,0),E1594,OFFSET(C1594,-M1594+2,0),OFFSET(C1594,-M1594+2,0),OFFSET(C1594,-M1594+3,0)+AB1594,OFFSET(C1594,-M1594+4,0),0,0))</f>
        <v/>
      </c>
      <c r="P1594" s="175" t="str">
        <f aca="false">IF(D1594="","",(O1594-F1594)*D1594*10)</f>
        <v/>
      </c>
      <c r="Q1594" s="175" t="str">
        <f aca="true">IF(D1594="","",xEURO(OFFSET(C1594,-M1594+1,0),E1594,OFFSET(C1594,-M1594+2,0),OFFSET(C1594,-M1594+2,0),OFFSET(C1594,-M1594+3,0)+AB1594,OFFSET(C1594,-M1594+4,0),0,2)/10*D1594)</f>
        <v/>
      </c>
      <c r="R1594" s="248" t="str">
        <f aca="true">IF(D1594="","",xEURO(OFFSET(C1594,-M1594+1,0),E1594,OFFSET(C1594,-M1594+2,0),OFFSET(C1594,-M1594+2,0),OFFSET(C1594,-M1594+3,0)+AB1594,OFFSET(C1594,-M1594+4,0),0,3)/100*D1594*10000)</f>
        <v/>
      </c>
      <c r="S1594" s="248" t="str">
        <f aca="true">IF(D1594="","",xEURO(OFFSET(C1594,-M1594+1,0),E1594,OFFSET(C1594,-M1594+2,0),OFFSET(C1594,-M1594+2,0),OFFSET(C1594,-M1594+3,0)+AB1594,OFFSET(C1594,-M1594+4,0),0,5)/365.25*D1594*10000)</f>
        <v/>
      </c>
      <c r="U1594" s="175" t="str">
        <f aca="true">IF(I1594="","",xEURO(OFFSET(C1594,-M1594+1,0),J1594,OFFSET(C1594,-M1594+2,0),OFFSET(C1594,-M1594+2,0),OFFSET(C1594,-M1594+3,0)+AC1594,OFFSET(C1594,-M1594+4,0),1,1)*I1594)</f>
        <v/>
      </c>
      <c r="V1594" s="235" t="str">
        <f aca="true">IF(I1594="","",xEURO(OFFSET(C1594,-M1594+1,0),J1594,OFFSET(C1594,-M1594+2,0),OFFSET(C1594,-M1594+2,0),OFFSET(C1594,-M1594+3,0)+AC1594,OFFSET(C1594,-M1594+4,0),1,0))</f>
        <v/>
      </c>
      <c r="W1594" s="175" t="str">
        <f aca="false">IF(I1594="","",(V1594-K1594)*I1594*10)</f>
        <v/>
      </c>
      <c r="X1594" s="175" t="str">
        <f aca="true">IF(I1594="","",xEURO(OFFSET(C1594,-M1594+1,0),J1594,OFFSET(C1594,-M1594+2,0),OFFSET(C1594,-M1594+2,0),OFFSET(C1594,-M1594+3,0)+AC1594,OFFSET(C1594,-M1594+4,0),1,2)/10*I1594)</f>
        <v/>
      </c>
      <c r="Y1594" s="248" t="str">
        <f aca="true">IF(I1594="","",xEURO(OFFSET(C1594,-M1594+1,0),J1594,OFFSET(C1594,-M1594+2,0),OFFSET(C1594,-M1594+2,0),OFFSET(C1594,-M1594+3,0)+AC1594,OFFSET(C1594,-M1594+4,0),1,3)/100*I1594*10000)</f>
        <v/>
      </c>
      <c r="Z1594" s="248" t="str">
        <f aca="true">IF(I1594="","",xEURO(OFFSET(C1594,-M1594+1,0),J1594,OFFSET(C1594,-M1594+2,0),OFFSET(C1594,-M1594+2,0),OFFSET(C1594,-M1594+3,0)+AC1594,OFFSET(C1594,-M1594+4,0),1,5)/365.25*I1594*10000)</f>
        <v/>
      </c>
      <c r="AB1594" s="249" t="str">
        <f aca="true">IF(D1594="","",xCalcSkew(OFFSET(C1594,-M1594,0),E1594-OFFSET(C1594,-M1594+1,0),b)/100)</f>
        <v/>
      </c>
      <c r="AC1594" s="249" t="str">
        <f aca="true">IF(I1594="","",xCalcSkew(OFFSET(C1594,-M1594,0),J1594-OFFSET(C1594,-M1594+1,0),b)/100)</f>
        <v/>
      </c>
      <c r="AE1594" s="0" t="n">
        <f aca="false">D1594*F1594*10000*-1</f>
        <v>-0</v>
      </c>
      <c r="AF1594" s="0" t="n">
        <f aca="false">I1594*K1594*10000*-1</f>
        <v>-0</v>
      </c>
      <c r="AG1594" s="0" t="n">
        <f aca="false">AE1594+AF1594</f>
        <v>-0</v>
      </c>
    </row>
    <row r="1595" customFormat="false" ht="12.75" hidden="false" customHeight="false" outlineLevel="0" collapsed="false">
      <c r="D1595" s="265"/>
      <c r="E1595" s="266"/>
      <c r="F1595" s="266"/>
      <c r="G1595" s="267"/>
      <c r="I1595" s="265"/>
      <c r="J1595" s="266"/>
      <c r="K1595" s="266"/>
      <c r="L1595" s="268"/>
      <c r="M1595" s="247" t="n">
        <f aca="false">M1594+1</f>
        <v>24</v>
      </c>
      <c r="N1595" s="175" t="str">
        <f aca="true">IF(D1595="","",xEURO(OFFSET(C1595,-M1595+1,0),E1595,OFFSET(C1595,-M1595+2,0),OFFSET(C1595,-M1595+2,0),OFFSET(C1595,-M1595+3,0)+AB1595,OFFSET(C1595,-M1595+4,0),0,1)*D1595)</f>
        <v/>
      </c>
      <c r="O1595" s="235" t="str">
        <f aca="true">IF(D1595="","",xEURO(OFFSET(C1595,-M1595+1,0),E1595,OFFSET(C1595,-M1595+2,0),OFFSET(C1595,-M1595+2,0),OFFSET(C1595,-M1595+3,0)+AB1595,OFFSET(C1595,-M1595+4,0),0,0))</f>
        <v/>
      </c>
      <c r="P1595" s="175" t="str">
        <f aca="false">IF(D1595="","",(O1595-F1595)*D1595*10)</f>
        <v/>
      </c>
      <c r="Q1595" s="175" t="str">
        <f aca="true">IF(D1595="","",xEURO(OFFSET(C1595,-M1595+1,0),E1595,OFFSET(C1595,-M1595+2,0),OFFSET(C1595,-M1595+2,0),OFFSET(C1595,-M1595+3,0)+AB1595,OFFSET(C1595,-M1595+4,0),0,2)/10*D1595)</f>
        <v/>
      </c>
      <c r="R1595" s="248" t="str">
        <f aca="true">IF(D1595="","",xEURO(OFFSET(C1595,-M1595+1,0),E1595,OFFSET(C1595,-M1595+2,0),OFFSET(C1595,-M1595+2,0),OFFSET(C1595,-M1595+3,0)+AB1595,OFFSET(C1595,-M1595+4,0),0,3)/100*D1595*10000)</f>
        <v/>
      </c>
      <c r="S1595" s="248" t="str">
        <f aca="true">IF(D1595="","",xEURO(OFFSET(C1595,-M1595+1,0),E1595,OFFSET(C1595,-M1595+2,0),OFFSET(C1595,-M1595+2,0),OFFSET(C1595,-M1595+3,0)+AB1595,OFFSET(C1595,-M1595+4,0),0,5)/365.25*D1595*10000)</f>
        <v/>
      </c>
      <c r="U1595" s="175" t="str">
        <f aca="true">IF(I1595="","",xEURO(OFFSET(C1595,-M1595+1,0),J1595,OFFSET(C1595,-M1595+2,0),OFFSET(C1595,-M1595+2,0),OFFSET(C1595,-M1595+3,0)+AC1595,OFFSET(C1595,-M1595+4,0),1,1)*I1595)</f>
        <v/>
      </c>
      <c r="V1595" s="235" t="str">
        <f aca="true">IF(I1595="","",xEURO(OFFSET(C1595,-M1595+1,0),J1595,OFFSET(C1595,-M1595+2,0),OFFSET(C1595,-M1595+2,0),OFFSET(C1595,-M1595+3,0)+AC1595,OFFSET(C1595,-M1595+4,0),1,0))</f>
        <v/>
      </c>
      <c r="W1595" s="175" t="str">
        <f aca="false">IF(I1595="","",(V1595-K1595)*I1595*10)</f>
        <v/>
      </c>
      <c r="X1595" s="175" t="str">
        <f aca="true">IF(I1595="","",xEURO(OFFSET(C1595,-M1595+1,0),J1595,OFFSET(C1595,-M1595+2,0),OFFSET(C1595,-M1595+2,0),OFFSET(C1595,-M1595+3,0)+AC1595,OFFSET(C1595,-M1595+4,0),1,2)/10*I1595)</f>
        <v/>
      </c>
      <c r="Y1595" s="248" t="str">
        <f aca="true">IF(I1595="","",xEURO(OFFSET(C1595,-M1595+1,0),J1595,OFFSET(C1595,-M1595+2,0),OFFSET(C1595,-M1595+2,0),OFFSET(C1595,-M1595+3,0)+AC1595,OFFSET(C1595,-M1595+4,0),1,3)/100*I1595*10000)</f>
        <v/>
      </c>
      <c r="Z1595" s="248" t="str">
        <f aca="true">IF(I1595="","",xEURO(OFFSET(C1595,-M1595+1,0),J1595,OFFSET(C1595,-M1595+2,0),OFFSET(C1595,-M1595+2,0),OFFSET(C1595,-M1595+3,0)+AC1595,OFFSET(C1595,-M1595+4,0),1,5)/365.25*I1595*10000)</f>
        <v/>
      </c>
      <c r="AB1595" s="249" t="str">
        <f aca="true">IF(D1595="","",xCalcSkew(OFFSET(C1595,-M1595,0),E1595-OFFSET(C1595,-M1595+1,0),b)/100)</f>
        <v/>
      </c>
      <c r="AC1595" s="249" t="str">
        <f aca="true">IF(I1595="","",xCalcSkew(OFFSET(C1595,-M1595,0),J1595-OFFSET(C1595,-M1595+1,0),b)/100)</f>
        <v/>
      </c>
      <c r="AE1595" s="0" t="n">
        <f aca="false">D1595*F1595*10000*-1</f>
        <v>-0</v>
      </c>
      <c r="AF1595" s="0" t="n">
        <f aca="false">I1595*K1595*10000*-1</f>
        <v>-0</v>
      </c>
      <c r="AG1595" s="0" t="n">
        <f aca="false">AE1595+AF1595</f>
        <v>-0</v>
      </c>
    </row>
    <row r="1596" customFormat="false" ht="12.75" hidden="false" customHeight="false" outlineLevel="0" collapsed="false">
      <c r="D1596" s="265"/>
      <c r="E1596" s="266"/>
      <c r="F1596" s="266"/>
      <c r="G1596" s="267"/>
      <c r="I1596" s="265"/>
      <c r="J1596" s="266"/>
      <c r="K1596" s="266"/>
      <c r="L1596" s="268"/>
      <c r="M1596" s="247" t="n">
        <f aca="false">M1595+1</f>
        <v>25</v>
      </c>
      <c r="N1596" s="175" t="str">
        <f aca="true">IF(D1596="","",xEURO(OFFSET(C1596,-M1596+1,0),E1596,OFFSET(C1596,-M1596+2,0),OFFSET(C1596,-M1596+2,0),OFFSET(C1596,-M1596+3,0)+AB1596,OFFSET(C1596,-M1596+4,0),0,1)*D1596)</f>
        <v/>
      </c>
      <c r="O1596" s="235" t="str">
        <f aca="true">IF(D1596="","",xEURO(OFFSET(C1596,-M1596+1,0),E1596,OFFSET(C1596,-M1596+2,0),OFFSET(C1596,-M1596+2,0),OFFSET(C1596,-M1596+3,0)+AB1596,OFFSET(C1596,-M1596+4,0),0,0))</f>
        <v/>
      </c>
      <c r="P1596" s="175" t="str">
        <f aca="false">IF(D1596="","",(O1596-F1596)*D1596*10)</f>
        <v/>
      </c>
      <c r="Q1596" s="175" t="str">
        <f aca="true">IF(D1596="","",xEURO(OFFSET(C1596,-M1596+1,0),E1596,OFFSET(C1596,-M1596+2,0),OFFSET(C1596,-M1596+2,0),OFFSET(C1596,-M1596+3,0)+AB1596,OFFSET(C1596,-M1596+4,0),0,2)/10*D1596)</f>
        <v/>
      </c>
      <c r="R1596" s="248" t="str">
        <f aca="true">IF(D1596="","",xEURO(OFFSET(C1596,-M1596+1,0),E1596,OFFSET(C1596,-M1596+2,0),OFFSET(C1596,-M1596+2,0),OFFSET(C1596,-M1596+3,0)+AB1596,OFFSET(C1596,-M1596+4,0),0,3)/100*D1596*10000)</f>
        <v/>
      </c>
      <c r="S1596" s="248" t="str">
        <f aca="true">IF(D1596="","",xEURO(OFFSET(C1596,-M1596+1,0),E1596,OFFSET(C1596,-M1596+2,0),OFFSET(C1596,-M1596+2,0),OFFSET(C1596,-M1596+3,0)+AB1596,OFFSET(C1596,-M1596+4,0),0,5)/365.25*D1596*10000)</f>
        <v/>
      </c>
      <c r="U1596" s="175" t="str">
        <f aca="true">IF(I1596="","",xEURO(OFFSET(C1596,-M1596+1,0),J1596,OFFSET(C1596,-M1596+2,0),OFFSET(C1596,-M1596+2,0),OFFSET(C1596,-M1596+3,0)+AC1596,OFFSET(C1596,-M1596+4,0),1,1)*I1596)</f>
        <v/>
      </c>
      <c r="V1596" s="235" t="str">
        <f aca="true">IF(I1596="","",xEURO(OFFSET(C1596,-M1596+1,0),J1596,OFFSET(C1596,-M1596+2,0),OFFSET(C1596,-M1596+2,0),OFFSET(C1596,-M1596+3,0)+AC1596,OFFSET(C1596,-M1596+4,0),1,0))</f>
        <v/>
      </c>
      <c r="W1596" s="175" t="str">
        <f aca="false">IF(I1596="","",(V1596-K1596)*I1596*10)</f>
        <v/>
      </c>
      <c r="X1596" s="175" t="str">
        <f aca="true">IF(I1596="","",xEURO(OFFSET(C1596,-M1596+1,0),J1596,OFFSET(C1596,-M1596+2,0),OFFSET(C1596,-M1596+2,0),OFFSET(C1596,-M1596+3,0)+AC1596,OFFSET(C1596,-M1596+4,0),1,2)/10*I1596)</f>
        <v/>
      </c>
      <c r="Y1596" s="248" t="str">
        <f aca="true">IF(I1596="","",xEURO(OFFSET(C1596,-M1596+1,0),J1596,OFFSET(C1596,-M1596+2,0),OFFSET(C1596,-M1596+2,0),OFFSET(C1596,-M1596+3,0)+AC1596,OFFSET(C1596,-M1596+4,0),1,3)/100*I1596*10000)</f>
        <v/>
      </c>
      <c r="Z1596" s="248" t="str">
        <f aca="true">IF(I1596="","",xEURO(OFFSET(C1596,-M1596+1,0),J1596,OFFSET(C1596,-M1596+2,0),OFFSET(C1596,-M1596+2,0),OFFSET(C1596,-M1596+3,0)+AC1596,OFFSET(C1596,-M1596+4,0),1,5)/365.25*I1596*10000)</f>
        <v/>
      </c>
      <c r="AB1596" s="249" t="str">
        <f aca="true">IF(D1596="","",xCalcSkew(OFFSET(C1596,-M1596,0),E1596-OFFSET(C1596,-M1596+1,0),b)/100)</f>
        <v/>
      </c>
      <c r="AC1596" s="249" t="str">
        <f aca="true">IF(I1596="","",xCalcSkew(OFFSET(C1596,-M1596,0),J1596-OFFSET(C1596,-M1596+1,0),b)/100)</f>
        <v/>
      </c>
      <c r="AE1596" s="0" t="n">
        <f aca="false">D1596*F1596*10000*-1</f>
        <v>-0</v>
      </c>
      <c r="AF1596" s="0" t="n">
        <f aca="false">I1596*K1596*10000*-1</f>
        <v>-0</v>
      </c>
      <c r="AG1596" s="0" t="n">
        <f aca="false">AE1596+AF1596</f>
        <v>-0</v>
      </c>
    </row>
    <row r="1597" customFormat="false" ht="12.75" hidden="false" customHeight="false" outlineLevel="0" collapsed="false">
      <c r="D1597" s="265"/>
      <c r="E1597" s="266"/>
      <c r="F1597" s="266"/>
      <c r="G1597" s="267"/>
      <c r="I1597" s="265"/>
      <c r="J1597" s="266"/>
      <c r="K1597" s="266"/>
      <c r="L1597" s="268"/>
      <c r="M1597" s="247" t="n">
        <f aca="false">M1596+1</f>
        <v>26</v>
      </c>
      <c r="N1597" s="175" t="str">
        <f aca="true">IF(D1597="","",xEURO(OFFSET(C1597,-M1597+1,0),E1597,OFFSET(C1597,-M1597+2,0),OFFSET(C1597,-M1597+2,0),OFFSET(C1597,-M1597+3,0)+AB1597,OFFSET(C1597,-M1597+4,0),0,1)*D1597)</f>
        <v/>
      </c>
      <c r="O1597" s="235" t="str">
        <f aca="true">IF(D1597="","",xEURO(OFFSET(C1597,-M1597+1,0),E1597,OFFSET(C1597,-M1597+2,0),OFFSET(C1597,-M1597+2,0),OFFSET(C1597,-M1597+3,0)+AB1597,OFFSET(C1597,-M1597+4,0),0,0))</f>
        <v/>
      </c>
      <c r="P1597" s="175" t="str">
        <f aca="false">IF(D1597="","",(O1597-F1597)*D1597*10)</f>
        <v/>
      </c>
      <c r="Q1597" s="175" t="str">
        <f aca="true">IF(D1597="","",xEURO(OFFSET(C1597,-M1597+1,0),E1597,OFFSET(C1597,-M1597+2,0),OFFSET(C1597,-M1597+2,0),OFFSET(C1597,-M1597+3,0)+AB1597,OFFSET(C1597,-M1597+4,0),0,2)/10*D1597)</f>
        <v/>
      </c>
      <c r="R1597" s="248" t="str">
        <f aca="true">IF(D1597="","",xEURO(OFFSET(C1597,-M1597+1,0),E1597,OFFSET(C1597,-M1597+2,0),OFFSET(C1597,-M1597+2,0),OFFSET(C1597,-M1597+3,0)+AB1597,OFFSET(C1597,-M1597+4,0),0,3)/100*D1597*10000)</f>
        <v/>
      </c>
      <c r="S1597" s="248" t="str">
        <f aca="true">IF(D1597="","",xEURO(OFFSET(C1597,-M1597+1,0),E1597,OFFSET(C1597,-M1597+2,0),OFFSET(C1597,-M1597+2,0),OFFSET(C1597,-M1597+3,0)+AB1597,OFFSET(C1597,-M1597+4,0),0,5)/365.25*D1597*10000)</f>
        <v/>
      </c>
      <c r="U1597" s="175" t="str">
        <f aca="true">IF(I1597="","",xEURO(OFFSET(C1597,-M1597+1,0),J1597,OFFSET(C1597,-M1597+2,0),OFFSET(C1597,-M1597+2,0),OFFSET(C1597,-M1597+3,0)+AC1597,OFFSET(C1597,-M1597+4,0),1,1)*I1597)</f>
        <v/>
      </c>
      <c r="V1597" s="235" t="str">
        <f aca="true">IF(I1597="","",xEURO(OFFSET(C1597,-M1597+1,0),J1597,OFFSET(C1597,-M1597+2,0),OFFSET(C1597,-M1597+2,0),OFFSET(C1597,-M1597+3,0)+AC1597,OFFSET(C1597,-M1597+4,0),1,0))</f>
        <v/>
      </c>
      <c r="W1597" s="175" t="str">
        <f aca="false">IF(I1597="","",(V1597-K1597)*I1597*10)</f>
        <v/>
      </c>
      <c r="X1597" s="175" t="str">
        <f aca="true">IF(I1597="","",xEURO(OFFSET(C1597,-M1597+1,0),J1597,OFFSET(C1597,-M1597+2,0),OFFSET(C1597,-M1597+2,0),OFFSET(C1597,-M1597+3,0)+AC1597,OFFSET(C1597,-M1597+4,0),1,2)/10*I1597)</f>
        <v/>
      </c>
      <c r="Y1597" s="248" t="str">
        <f aca="true">IF(I1597="","",xEURO(OFFSET(C1597,-M1597+1,0),J1597,OFFSET(C1597,-M1597+2,0),OFFSET(C1597,-M1597+2,0),OFFSET(C1597,-M1597+3,0)+AC1597,OFFSET(C1597,-M1597+4,0),1,3)/100*I1597*10000)</f>
        <v/>
      </c>
      <c r="Z1597" s="248" t="str">
        <f aca="true">IF(I1597="","",xEURO(OFFSET(C1597,-M1597+1,0),J1597,OFFSET(C1597,-M1597+2,0),OFFSET(C1597,-M1597+2,0),OFFSET(C1597,-M1597+3,0)+AC1597,OFFSET(C1597,-M1597+4,0),1,5)/365.25*I1597*10000)</f>
        <v/>
      </c>
      <c r="AB1597" s="249" t="str">
        <f aca="true">IF(D1597="","",xCalcSkew(OFFSET(C1597,-M1597,0),E1597-OFFSET(C1597,-M1597+1,0),b)/100)</f>
        <v/>
      </c>
      <c r="AC1597" s="249" t="str">
        <f aca="true">IF(I1597="","",xCalcSkew(OFFSET(C1597,-M1597,0),J1597-OFFSET(C1597,-M1597+1,0),b)/100)</f>
        <v/>
      </c>
      <c r="AE1597" s="0" t="n">
        <f aca="false">D1597*F1597*10000*-1</f>
        <v>-0</v>
      </c>
      <c r="AF1597" s="0" t="n">
        <f aca="false">I1597*K1597*10000*-1</f>
        <v>-0</v>
      </c>
      <c r="AG1597" s="0" t="n">
        <f aca="false">AE1597+AF1597</f>
        <v>-0</v>
      </c>
    </row>
    <row r="1598" customFormat="false" ht="12.75" hidden="false" customHeight="false" outlineLevel="0" collapsed="false">
      <c r="D1598" s="265"/>
      <c r="E1598" s="266"/>
      <c r="F1598" s="266"/>
      <c r="G1598" s="267"/>
      <c r="I1598" s="265"/>
      <c r="J1598" s="266"/>
      <c r="K1598" s="266"/>
      <c r="L1598" s="268"/>
      <c r="M1598" s="247" t="n">
        <f aca="false">M1597+1</f>
        <v>27</v>
      </c>
      <c r="N1598" s="175" t="str">
        <f aca="true">IF(D1598="","",xEURO(OFFSET(C1598,-M1598+1,0),E1598,OFFSET(C1598,-M1598+2,0),OFFSET(C1598,-M1598+2,0),OFFSET(C1598,-M1598+3,0)+AB1598,OFFSET(C1598,-M1598+4,0),0,1)*D1598)</f>
        <v/>
      </c>
      <c r="O1598" s="235" t="str">
        <f aca="true">IF(D1598="","",xEURO(OFFSET(C1598,-M1598+1,0),E1598,OFFSET(C1598,-M1598+2,0),OFFSET(C1598,-M1598+2,0),OFFSET(C1598,-M1598+3,0)+AB1598,OFFSET(C1598,-M1598+4,0),0,0))</f>
        <v/>
      </c>
      <c r="P1598" s="175" t="str">
        <f aca="false">IF(D1598="","",(O1598-F1598)*D1598*10)</f>
        <v/>
      </c>
      <c r="Q1598" s="175" t="str">
        <f aca="true">IF(D1598="","",xEURO(OFFSET(C1598,-M1598+1,0),E1598,OFFSET(C1598,-M1598+2,0),OFFSET(C1598,-M1598+2,0),OFFSET(C1598,-M1598+3,0)+AB1598,OFFSET(C1598,-M1598+4,0),0,2)/10*D1598)</f>
        <v/>
      </c>
      <c r="R1598" s="248" t="str">
        <f aca="true">IF(D1598="","",xEURO(OFFSET(C1598,-M1598+1,0),E1598,OFFSET(C1598,-M1598+2,0),OFFSET(C1598,-M1598+2,0),OFFSET(C1598,-M1598+3,0)+AB1598,OFFSET(C1598,-M1598+4,0),0,3)/100*D1598*10000)</f>
        <v/>
      </c>
      <c r="S1598" s="248" t="str">
        <f aca="true">IF(D1598="","",xEURO(OFFSET(C1598,-M1598+1,0),E1598,OFFSET(C1598,-M1598+2,0),OFFSET(C1598,-M1598+2,0),OFFSET(C1598,-M1598+3,0)+AB1598,OFFSET(C1598,-M1598+4,0),0,5)/365.25*D1598*10000)</f>
        <v/>
      </c>
      <c r="U1598" s="175" t="str">
        <f aca="true">IF(I1598="","",xEURO(OFFSET(C1598,-M1598+1,0),J1598,OFFSET(C1598,-M1598+2,0),OFFSET(C1598,-M1598+2,0),OFFSET(C1598,-M1598+3,0)+AC1598,OFFSET(C1598,-M1598+4,0),1,1)*I1598)</f>
        <v/>
      </c>
      <c r="V1598" s="235" t="str">
        <f aca="true">IF(I1598="","",xEURO(OFFSET(C1598,-M1598+1,0),J1598,OFFSET(C1598,-M1598+2,0),OFFSET(C1598,-M1598+2,0),OFFSET(C1598,-M1598+3,0)+AC1598,OFFSET(C1598,-M1598+4,0),1,0))</f>
        <v/>
      </c>
      <c r="W1598" s="175" t="str">
        <f aca="false">IF(I1598="","",(V1598-K1598)*I1598*10)</f>
        <v/>
      </c>
      <c r="X1598" s="175" t="str">
        <f aca="true">IF(I1598="","",xEURO(OFFSET(C1598,-M1598+1,0),J1598,OFFSET(C1598,-M1598+2,0),OFFSET(C1598,-M1598+2,0),OFFSET(C1598,-M1598+3,0)+AC1598,OFFSET(C1598,-M1598+4,0),1,2)/10*I1598)</f>
        <v/>
      </c>
      <c r="Y1598" s="248" t="str">
        <f aca="true">IF(I1598="","",xEURO(OFFSET(C1598,-M1598+1,0),J1598,OFFSET(C1598,-M1598+2,0),OFFSET(C1598,-M1598+2,0),OFFSET(C1598,-M1598+3,0)+AC1598,OFFSET(C1598,-M1598+4,0),1,3)/100*I1598*10000)</f>
        <v/>
      </c>
      <c r="Z1598" s="248" t="str">
        <f aca="true">IF(I1598="","",xEURO(OFFSET(C1598,-M1598+1,0),J1598,OFFSET(C1598,-M1598+2,0),OFFSET(C1598,-M1598+2,0),OFFSET(C1598,-M1598+3,0)+AC1598,OFFSET(C1598,-M1598+4,0),1,5)/365.25*I1598*10000)</f>
        <v/>
      </c>
      <c r="AB1598" s="249" t="str">
        <f aca="true">IF(D1598="","",xCalcSkew(OFFSET(C1598,-M1598,0),E1598-OFFSET(C1598,-M1598+1,0),b)/100)</f>
        <v/>
      </c>
      <c r="AC1598" s="249" t="str">
        <f aca="true">IF(I1598="","",xCalcSkew(OFFSET(C1598,-M1598,0),J1598-OFFSET(C1598,-M1598+1,0),b)/100)</f>
        <v/>
      </c>
      <c r="AE1598" s="0" t="n">
        <f aca="false">D1598*F1598*10000*-1</f>
        <v>-0</v>
      </c>
      <c r="AF1598" s="0" t="n">
        <f aca="false">I1598*K1598*10000*-1</f>
        <v>-0</v>
      </c>
      <c r="AG1598" s="0" t="n">
        <f aca="false">AE1598+AF1598</f>
        <v>-0</v>
      </c>
    </row>
    <row r="1599" customFormat="false" ht="12.75" hidden="false" customHeight="false" outlineLevel="0" collapsed="false">
      <c r="D1599" s="265"/>
      <c r="E1599" s="266"/>
      <c r="F1599" s="266"/>
      <c r="G1599" s="267"/>
      <c r="I1599" s="265"/>
      <c r="J1599" s="266"/>
      <c r="K1599" s="266"/>
      <c r="L1599" s="268"/>
      <c r="M1599" s="247" t="n">
        <f aca="false">M1598+1</f>
        <v>28</v>
      </c>
      <c r="N1599" s="175" t="str">
        <f aca="true">IF(D1599="","",xEURO(OFFSET(C1599,-M1599+1,0),E1599,OFFSET(C1599,-M1599+2,0),OFFSET(C1599,-M1599+2,0),OFFSET(C1599,-M1599+3,0)+AB1599,OFFSET(C1599,-M1599+4,0),0,1)*D1599)</f>
        <v/>
      </c>
      <c r="O1599" s="235" t="str">
        <f aca="true">IF(D1599="","",xEURO(OFFSET(C1599,-M1599+1,0),E1599,OFFSET(C1599,-M1599+2,0),OFFSET(C1599,-M1599+2,0),OFFSET(C1599,-M1599+3,0)+AB1599,OFFSET(C1599,-M1599+4,0),0,0))</f>
        <v/>
      </c>
      <c r="P1599" s="175" t="str">
        <f aca="false">IF(D1599="","",(O1599-F1599)*D1599*10)</f>
        <v/>
      </c>
      <c r="Q1599" s="175" t="str">
        <f aca="true">IF(D1599="","",xEURO(OFFSET(C1599,-M1599+1,0),E1599,OFFSET(C1599,-M1599+2,0),OFFSET(C1599,-M1599+2,0),OFFSET(C1599,-M1599+3,0)+AB1599,OFFSET(C1599,-M1599+4,0),0,2)/10*D1599)</f>
        <v/>
      </c>
      <c r="R1599" s="248" t="str">
        <f aca="true">IF(D1599="","",xEURO(OFFSET(C1599,-M1599+1,0),E1599,OFFSET(C1599,-M1599+2,0),OFFSET(C1599,-M1599+2,0),OFFSET(C1599,-M1599+3,0)+AB1599,OFFSET(C1599,-M1599+4,0),0,3)/100*D1599*10000)</f>
        <v/>
      </c>
      <c r="S1599" s="248" t="str">
        <f aca="true">IF(D1599="","",xEURO(OFFSET(C1599,-M1599+1,0),E1599,OFFSET(C1599,-M1599+2,0),OFFSET(C1599,-M1599+2,0),OFFSET(C1599,-M1599+3,0)+AB1599,OFFSET(C1599,-M1599+4,0),0,5)/365.25*D1599*10000)</f>
        <v/>
      </c>
      <c r="U1599" s="175" t="str">
        <f aca="true">IF(I1599="","",xEURO(OFFSET(C1599,-M1599+1,0),J1599,OFFSET(C1599,-M1599+2,0),OFFSET(C1599,-M1599+2,0),OFFSET(C1599,-M1599+3,0)+AC1599,OFFSET(C1599,-M1599+4,0),1,1)*I1599)</f>
        <v/>
      </c>
      <c r="V1599" s="235" t="str">
        <f aca="true">IF(I1599="","",xEURO(OFFSET(C1599,-M1599+1,0),J1599,OFFSET(C1599,-M1599+2,0),OFFSET(C1599,-M1599+2,0),OFFSET(C1599,-M1599+3,0)+AC1599,OFFSET(C1599,-M1599+4,0),1,0))</f>
        <v/>
      </c>
      <c r="W1599" s="175" t="str">
        <f aca="false">IF(I1599="","",(V1599-K1599)*I1599*10)</f>
        <v/>
      </c>
      <c r="X1599" s="175" t="str">
        <f aca="true">IF(I1599="","",xEURO(OFFSET(C1599,-M1599+1,0),J1599,OFFSET(C1599,-M1599+2,0),OFFSET(C1599,-M1599+2,0),OFFSET(C1599,-M1599+3,0)+AC1599,OFFSET(C1599,-M1599+4,0),1,2)/10*I1599)</f>
        <v/>
      </c>
      <c r="Y1599" s="248" t="str">
        <f aca="true">IF(I1599="","",xEURO(OFFSET(C1599,-M1599+1,0),J1599,OFFSET(C1599,-M1599+2,0),OFFSET(C1599,-M1599+2,0),OFFSET(C1599,-M1599+3,0)+AC1599,OFFSET(C1599,-M1599+4,0),1,3)/100*I1599*10000)</f>
        <v/>
      </c>
      <c r="Z1599" s="248" t="str">
        <f aca="true">IF(I1599="","",xEURO(OFFSET(C1599,-M1599+1,0),J1599,OFFSET(C1599,-M1599+2,0),OFFSET(C1599,-M1599+2,0),OFFSET(C1599,-M1599+3,0)+AC1599,OFFSET(C1599,-M1599+4,0),1,5)/365.25*I1599*10000)</f>
        <v/>
      </c>
      <c r="AB1599" s="249" t="str">
        <f aca="true">IF(D1599="","",xCalcSkew(OFFSET(C1599,-M1599,0),E1599-OFFSET(C1599,-M1599+1,0),b)/100)</f>
        <v/>
      </c>
      <c r="AC1599" s="249" t="str">
        <f aca="true">IF(I1599="","",xCalcSkew(OFFSET(C1599,-M1599,0),J1599-OFFSET(C1599,-M1599+1,0),b)/100)</f>
        <v/>
      </c>
      <c r="AE1599" s="0" t="n">
        <f aca="false">D1599*F1599*10000*-1</f>
        <v>-0</v>
      </c>
      <c r="AF1599" s="0" t="n">
        <f aca="false">I1599*K1599*10000*-1</f>
        <v>-0</v>
      </c>
      <c r="AG1599" s="0" t="n">
        <f aca="false">AE1599+AF1599</f>
        <v>-0</v>
      </c>
    </row>
    <row r="1600" customFormat="false" ht="12.75" hidden="false" customHeight="false" outlineLevel="0" collapsed="false">
      <c r="D1600" s="265"/>
      <c r="E1600" s="266"/>
      <c r="F1600" s="266"/>
      <c r="G1600" s="267"/>
      <c r="I1600" s="265"/>
      <c r="J1600" s="266"/>
      <c r="K1600" s="266"/>
      <c r="L1600" s="268"/>
      <c r="M1600" s="247" t="n">
        <f aca="false">M1599+1</f>
        <v>29</v>
      </c>
      <c r="N1600" s="175" t="str">
        <f aca="true">IF(D1600="","",xEURO(OFFSET(C1600,-M1600+1,0),E1600,OFFSET(C1600,-M1600+2,0),OFFSET(C1600,-M1600+2,0),OFFSET(C1600,-M1600+3,0)+AB1600,OFFSET(C1600,-M1600+4,0),0,1)*D1600)</f>
        <v/>
      </c>
      <c r="O1600" s="235" t="str">
        <f aca="true">IF(D1600="","",xEURO(OFFSET(C1600,-M1600+1,0),E1600,OFFSET(C1600,-M1600+2,0),OFFSET(C1600,-M1600+2,0),OFFSET(C1600,-M1600+3,0)+AB1600,OFFSET(C1600,-M1600+4,0),0,0))</f>
        <v/>
      </c>
      <c r="P1600" s="175" t="str">
        <f aca="false">IF(D1600="","",(O1600-F1600)*D1600*10)</f>
        <v/>
      </c>
      <c r="Q1600" s="175" t="str">
        <f aca="true">IF(D1600="","",xEURO(OFFSET(C1600,-M1600+1,0),E1600,OFFSET(C1600,-M1600+2,0),OFFSET(C1600,-M1600+2,0),OFFSET(C1600,-M1600+3,0)+AB1600,OFFSET(C1600,-M1600+4,0),0,2)/10*D1600)</f>
        <v/>
      </c>
      <c r="R1600" s="248" t="str">
        <f aca="true">IF(D1600="","",xEURO(OFFSET(C1600,-M1600+1,0),E1600,OFFSET(C1600,-M1600+2,0),OFFSET(C1600,-M1600+2,0),OFFSET(C1600,-M1600+3,0)+AB1600,OFFSET(C1600,-M1600+4,0),0,3)/100*D1600*10000)</f>
        <v/>
      </c>
      <c r="S1600" s="248" t="str">
        <f aca="true">IF(D1600="","",xEURO(OFFSET(C1600,-M1600+1,0),E1600,OFFSET(C1600,-M1600+2,0),OFFSET(C1600,-M1600+2,0),OFFSET(C1600,-M1600+3,0)+AB1600,OFFSET(C1600,-M1600+4,0),0,5)/365.25*D1600*10000)</f>
        <v/>
      </c>
      <c r="U1600" s="175" t="str">
        <f aca="true">IF(I1600="","",xEURO(OFFSET(C1600,-M1600+1,0),J1600,OFFSET(C1600,-M1600+2,0),OFFSET(C1600,-M1600+2,0),OFFSET(C1600,-M1600+3,0)+AC1600,OFFSET(C1600,-M1600+4,0),1,1)*I1600)</f>
        <v/>
      </c>
      <c r="V1600" s="235" t="str">
        <f aca="true">IF(I1600="","",xEURO(OFFSET(C1600,-M1600+1,0),J1600,OFFSET(C1600,-M1600+2,0),OFFSET(C1600,-M1600+2,0),OFFSET(C1600,-M1600+3,0)+AC1600,OFFSET(C1600,-M1600+4,0),1,0))</f>
        <v/>
      </c>
      <c r="W1600" s="175" t="str">
        <f aca="false">IF(I1600="","",(V1600-K1600)*I1600*10)</f>
        <v/>
      </c>
      <c r="X1600" s="175" t="str">
        <f aca="true">IF(I1600="","",xEURO(OFFSET(C1600,-M1600+1,0),J1600,OFFSET(C1600,-M1600+2,0),OFFSET(C1600,-M1600+2,0),OFFSET(C1600,-M1600+3,0)+AC1600,OFFSET(C1600,-M1600+4,0),1,2)/10*I1600)</f>
        <v/>
      </c>
      <c r="Y1600" s="248" t="str">
        <f aca="true">IF(I1600="","",xEURO(OFFSET(C1600,-M1600+1,0),J1600,OFFSET(C1600,-M1600+2,0),OFFSET(C1600,-M1600+2,0),OFFSET(C1600,-M1600+3,0)+AC1600,OFFSET(C1600,-M1600+4,0),1,3)/100*I1600*10000)</f>
        <v/>
      </c>
      <c r="Z1600" s="248" t="str">
        <f aca="true">IF(I1600="","",xEURO(OFFSET(C1600,-M1600+1,0),J1600,OFFSET(C1600,-M1600+2,0),OFFSET(C1600,-M1600+2,0),OFFSET(C1600,-M1600+3,0)+AC1600,OFFSET(C1600,-M1600+4,0),1,5)/365.25*I1600*10000)</f>
        <v/>
      </c>
      <c r="AB1600" s="249" t="str">
        <f aca="true">IF(D1600="","",xCalcSkew(OFFSET(C1600,-M1600,0),E1600-OFFSET(C1600,-M1600+1,0),b)/100)</f>
        <v/>
      </c>
      <c r="AC1600" s="249" t="str">
        <f aca="true">IF(I1600="","",xCalcSkew(OFFSET(C1600,-M1600,0),J1600-OFFSET(C1600,-M1600+1,0),b)/100)</f>
        <v/>
      </c>
      <c r="AE1600" s="0" t="n">
        <f aca="false">D1600*F1600*10000*-1</f>
        <v>-0</v>
      </c>
      <c r="AF1600" s="0" t="n">
        <f aca="false">I1600*K1600*10000*-1</f>
        <v>-0</v>
      </c>
      <c r="AG1600" s="0" t="n">
        <f aca="false">AE1600+AF1600</f>
        <v>-0</v>
      </c>
    </row>
    <row r="1601" customFormat="false" ht="12.75" hidden="false" customHeight="false" outlineLevel="0" collapsed="false">
      <c r="D1601" s="265"/>
      <c r="E1601" s="266"/>
      <c r="F1601" s="266"/>
      <c r="G1601" s="267"/>
      <c r="I1601" s="265"/>
      <c r="J1601" s="266"/>
      <c r="K1601" s="266"/>
      <c r="L1601" s="268"/>
      <c r="M1601" s="247" t="n">
        <f aca="false">M1600+1</f>
        <v>30</v>
      </c>
      <c r="N1601" s="175" t="str">
        <f aca="true">IF(D1601="","",xEURO(OFFSET(C1601,-M1601+1,0),E1601,OFFSET(C1601,-M1601+2,0),OFFSET(C1601,-M1601+2,0),OFFSET(C1601,-M1601+3,0)+AB1601,OFFSET(C1601,-M1601+4,0),0,1)*D1601)</f>
        <v/>
      </c>
      <c r="O1601" s="235" t="str">
        <f aca="true">IF(D1601="","",xEURO(OFFSET(C1601,-M1601+1,0),E1601,OFFSET(C1601,-M1601+2,0),OFFSET(C1601,-M1601+2,0),OFFSET(C1601,-M1601+3,0)+AB1601,OFFSET(C1601,-M1601+4,0),0,0))</f>
        <v/>
      </c>
      <c r="P1601" s="175" t="str">
        <f aca="false">IF(D1601="","",(O1601-F1601)*D1601*10)</f>
        <v/>
      </c>
      <c r="Q1601" s="175" t="str">
        <f aca="true">IF(D1601="","",xEURO(OFFSET(C1601,-M1601+1,0),E1601,OFFSET(C1601,-M1601+2,0),OFFSET(C1601,-M1601+2,0),OFFSET(C1601,-M1601+3,0)+AB1601,OFFSET(C1601,-M1601+4,0),0,2)/10*D1601)</f>
        <v/>
      </c>
      <c r="R1601" s="248" t="str">
        <f aca="true">IF(D1601="","",xEURO(OFFSET(C1601,-M1601+1,0),E1601,OFFSET(C1601,-M1601+2,0),OFFSET(C1601,-M1601+2,0),OFFSET(C1601,-M1601+3,0)+AB1601,OFFSET(C1601,-M1601+4,0),0,3)/100*D1601*10000)</f>
        <v/>
      </c>
      <c r="S1601" s="248" t="str">
        <f aca="true">IF(D1601="","",xEURO(OFFSET(C1601,-M1601+1,0),E1601,OFFSET(C1601,-M1601+2,0),OFFSET(C1601,-M1601+2,0),OFFSET(C1601,-M1601+3,0)+AB1601,OFFSET(C1601,-M1601+4,0),0,5)/365.25*D1601*10000)</f>
        <v/>
      </c>
      <c r="U1601" s="175" t="str">
        <f aca="true">IF(I1601="","",xEURO(OFFSET(C1601,-M1601+1,0),J1601,OFFSET(C1601,-M1601+2,0),OFFSET(C1601,-M1601+2,0),OFFSET(C1601,-M1601+3,0)+AC1601,OFFSET(C1601,-M1601+4,0),1,1)*I1601)</f>
        <v/>
      </c>
      <c r="V1601" s="235" t="str">
        <f aca="true">IF(I1601="","",xEURO(OFFSET(C1601,-M1601+1,0),J1601,OFFSET(C1601,-M1601+2,0),OFFSET(C1601,-M1601+2,0),OFFSET(C1601,-M1601+3,0)+AC1601,OFFSET(C1601,-M1601+4,0),1,0))</f>
        <v/>
      </c>
      <c r="W1601" s="175" t="str">
        <f aca="false">IF(I1601="","",(V1601-K1601)*I1601*10)</f>
        <v/>
      </c>
      <c r="X1601" s="175" t="str">
        <f aca="true">IF(I1601="","",xEURO(OFFSET(C1601,-M1601+1,0),J1601,OFFSET(C1601,-M1601+2,0),OFFSET(C1601,-M1601+2,0),OFFSET(C1601,-M1601+3,0)+AC1601,OFFSET(C1601,-M1601+4,0),1,2)/10*I1601)</f>
        <v/>
      </c>
      <c r="Y1601" s="248" t="str">
        <f aca="true">IF(I1601="","",xEURO(OFFSET(C1601,-M1601+1,0),J1601,OFFSET(C1601,-M1601+2,0),OFFSET(C1601,-M1601+2,0),OFFSET(C1601,-M1601+3,0)+AC1601,OFFSET(C1601,-M1601+4,0),1,3)/100*I1601*10000)</f>
        <v/>
      </c>
      <c r="Z1601" s="248" t="str">
        <f aca="true">IF(I1601="","",xEURO(OFFSET(C1601,-M1601+1,0),J1601,OFFSET(C1601,-M1601+2,0),OFFSET(C1601,-M1601+2,0),OFFSET(C1601,-M1601+3,0)+AC1601,OFFSET(C1601,-M1601+4,0),1,5)/365.25*I1601*10000)</f>
        <v/>
      </c>
      <c r="AB1601" s="249" t="str">
        <f aca="true">IF(D1601="","",xCalcSkew(OFFSET(C1601,-M1601,0),E1601-OFFSET(C1601,-M1601+1,0),b)/100)</f>
        <v/>
      </c>
      <c r="AC1601" s="249" t="str">
        <f aca="true">IF(I1601="","",xCalcSkew(OFFSET(C1601,-M1601,0),J1601-OFFSET(C1601,-M1601+1,0),b)/100)</f>
        <v/>
      </c>
      <c r="AE1601" s="0" t="n">
        <f aca="false">D1601*F1601*10000*-1</f>
        <v>-0</v>
      </c>
      <c r="AF1601" s="0" t="n">
        <f aca="false">I1601*K1601*10000*-1</f>
        <v>-0</v>
      </c>
      <c r="AG1601" s="0" t="n">
        <f aca="false">AE1601+AF1601</f>
        <v>-0</v>
      </c>
    </row>
    <row r="1602" customFormat="false" ht="12.75" hidden="false" customHeight="false" outlineLevel="0" collapsed="false">
      <c r="D1602" s="265"/>
      <c r="E1602" s="266"/>
      <c r="F1602" s="266"/>
      <c r="G1602" s="267"/>
      <c r="I1602" s="265"/>
      <c r="J1602" s="266"/>
      <c r="K1602" s="266"/>
      <c r="L1602" s="268"/>
      <c r="M1602" s="247" t="n">
        <f aca="false">M1601+1</f>
        <v>31</v>
      </c>
      <c r="N1602" s="175" t="str">
        <f aca="true">IF(D1602="","",xEURO(OFFSET(C1602,-M1602+1,0),E1602,OFFSET(C1602,-M1602+2,0),OFFSET(C1602,-M1602+2,0),OFFSET(C1602,-M1602+3,0)+AB1602,OFFSET(C1602,-M1602+4,0),0,1)*D1602)</f>
        <v/>
      </c>
      <c r="O1602" s="235" t="str">
        <f aca="true">IF(D1602="","",xEURO(OFFSET(C1602,-M1602+1,0),E1602,OFFSET(C1602,-M1602+2,0),OFFSET(C1602,-M1602+2,0),OFFSET(C1602,-M1602+3,0)+AB1602,OFFSET(C1602,-M1602+4,0),0,0))</f>
        <v/>
      </c>
      <c r="P1602" s="175" t="str">
        <f aca="false">IF(D1602="","",(O1602-F1602)*D1602*10)</f>
        <v/>
      </c>
      <c r="Q1602" s="175" t="str">
        <f aca="true">IF(D1602="","",xEURO(OFFSET(C1602,-M1602+1,0),E1602,OFFSET(C1602,-M1602+2,0),OFFSET(C1602,-M1602+2,0),OFFSET(C1602,-M1602+3,0)+AB1602,OFFSET(C1602,-M1602+4,0),0,2)/10*D1602)</f>
        <v/>
      </c>
      <c r="R1602" s="248" t="str">
        <f aca="true">IF(D1602="","",xEURO(OFFSET(C1602,-M1602+1,0),E1602,OFFSET(C1602,-M1602+2,0),OFFSET(C1602,-M1602+2,0),OFFSET(C1602,-M1602+3,0)+AB1602,OFFSET(C1602,-M1602+4,0),0,3)/100*D1602*10000)</f>
        <v/>
      </c>
      <c r="S1602" s="248" t="str">
        <f aca="true">IF(D1602="","",xEURO(OFFSET(C1602,-M1602+1,0),E1602,OFFSET(C1602,-M1602+2,0),OFFSET(C1602,-M1602+2,0),OFFSET(C1602,-M1602+3,0)+AB1602,OFFSET(C1602,-M1602+4,0),0,5)/365.25*D1602*10000)</f>
        <v/>
      </c>
      <c r="U1602" s="175" t="str">
        <f aca="true">IF(I1602="","",xEURO(OFFSET(C1602,-M1602+1,0),J1602,OFFSET(C1602,-M1602+2,0),OFFSET(C1602,-M1602+2,0),OFFSET(C1602,-M1602+3,0)+AC1602,OFFSET(C1602,-M1602+4,0),1,1)*I1602)</f>
        <v/>
      </c>
      <c r="V1602" s="235" t="str">
        <f aca="true">IF(I1602="","",xEURO(OFFSET(C1602,-M1602+1,0),J1602,OFFSET(C1602,-M1602+2,0),OFFSET(C1602,-M1602+2,0),OFFSET(C1602,-M1602+3,0)+AC1602,OFFSET(C1602,-M1602+4,0),1,0))</f>
        <v/>
      </c>
      <c r="W1602" s="175" t="str">
        <f aca="false">IF(I1602="","",(V1602-K1602)*I1602*10)</f>
        <v/>
      </c>
      <c r="X1602" s="175" t="str">
        <f aca="true">IF(I1602="","",xEURO(OFFSET(C1602,-M1602+1,0),J1602,OFFSET(C1602,-M1602+2,0),OFFSET(C1602,-M1602+2,0),OFFSET(C1602,-M1602+3,0)+AC1602,OFFSET(C1602,-M1602+4,0),1,2)/10*I1602)</f>
        <v/>
      </c>
      <c r="Y1602" s="248" t="str">
        <f aca="true">IF(I1602="","",xEURO(OFFSET(C1602,-M1602+1,0),J1602,OFFSET(C1602,-M1602+2,0),OFFSET(C1602,-M1602+2,0),OFFSET(C1602,-M1602+3,0)+AC1602,OFFSET(C1602,-M1602+4,0),1,3)/100*I1602*10000)</f>
        <v/>
      </c>
      <c r="Z1602" s="248" t="str">
        <f aca="true">IF(I1602="","",xEURO(OFFSET(C1602,-M1602+1,0),J1602,OFFSET(C1602,-M1602+2,0),OFFSET(C1602,-M1602+2,0),OFFSET(C1602,-M1602+3,0)+AC1602,OFFSET(C1602,-M1602+4,0),1,5)/365.25*I1602*10000)</f>
        <v/>
      </c>
      <c r="AB1602" s="249" t="str">
        <f aca="true">IF(D1602="","",xCalcSkew(OFFSET(C1602,-M1602,0),E1602-OFFSET(C1602,-M1602+1,0),b)/100)</f>
        <v/>
      </c>
      <c r="AC1602" s="249" t="str">
        <f aca="true">IF(I1602="","",xCalcSkew(OFFSET(C1602,-M1602,0),J1602-OFFSET(C1602,-M1602+1,0),b)/100)</f>
        <v/>
      </c>
      <c r="AE1602" s="0" t="n">
        <f aca="false">D1602*F1602*10000*-1</f>
        <v>-0</v>
      </c>
      <c r="AF1602" s="0" t="n">
        <f aca="false">I1602*K1602*10000*-1</f>
        <v>-0</v>
      </c>
      <c r="AG1602" s="0" t="n">
        <f aca="false">AE1602+AF1602</f>
        <v>-0</v>
      </c>
    </row>
    <row r="1603" customFormat="false" ht="12.75" hidden="false" customHeight="false" outlineLevel="0" collapsed="false">
      <c r="D1603" s="265"/>
      <c r="E1603" s="266"/>
      <c r="F1603" s="266"/>
      <c r="G1603" s="267"/>
      <c r="I1603" s="265"/>
      <c r="J1603" s="266"/>
      <c r="K1603" s="266"/>
      <c r="L1603" s="268"/>
      <c r="M1603" s="247" t="n">
        <f aca="false">M1602+1</f>
        <v>32</v>
      </c>
      <c r="N1603" s="175" t="str">
        <f aca="true">IF(D1603="","",xEURO(OFFSET(C1603,-M1603+1,0),E1603,OFFSET(C1603,-M1603+2,0),OFFSET(C1603,-M1603+2,0),OFFSET(C1603,-M1603+3,0)+AB1603,OFFSET(C1603,-M1603+4,0),0,1)*D1603)</f>
        <v/>
      </c>
      <c r="O1603" s="235" t="str">
        <f aca="true">IF(D1603="","",xEURO(OFFSET(C1603,-M1603+1,0),E1603,OFFSET(C1603,-M1603+2,0),OFFSET(C1603,-M1603+2,0),OFFSET(C1603,-M1603+3,0)+AB1603,OFFSET(C1603,-M1603+4,0),0,0))</f>
        <v/>
      </c>
      <c r="P1603" s="175" t="str">
        <f aca="false">IF(D1603="","",(O1603-F1603)*D1603*10)</f>
        <v/>
      </c>
      <c r="Q1603" s="175" t="str">
        <f aca="true">IF(D1603="","",xEURO(OFFSET(C1603,-M1603+1,0),E1603,OFFSET(C1603,-M1603+2,0),OFFSET(C1603,-M1603+2,0),OFFSET(C1603,-M1603+3,0)+AB1603,OFFSET(C1603,-M1603+4,0),0,2)/10*D1603)</f>
        <v/>
      </c>
      <c r="R1603" s="248" t="str">
        <f aca="true">IF(D1603="","",xEURO(OFFSET(C1603,-M1603+1,0),E1603,OFFSET(C1603,-M1603+2,0),OFFSET(C1603,-M1603+2,0),OFFSET(C1603,-M1603+3,0)+AB1603,OFFSET(C1603,-M1603+4,0),0,3)/100*D1603*10000)</f>
        <v/>
      </c>
      <c r="S1603" s="248" t="str">
        <f aca="true">IF(D1603="","",xEURO(OFFSET(C1603,-M1603+1,0),E1603,OFFSET(C1603,-M1603+2,0),OFFSET(C1603,-M1603+2,0),OFFSET(C1603,-M1603+3,0)+AB1603,OFFSET(C1603,-M1603+4,0),0,5)/365.25*D1603*10000)</f>
        <v/>
      </c>
      <c r="U1603" s="175" t="str">
        <f aca="true">IF(I1603="","",xEURO(OFFSET(C1603,-M1603+1,0),J1603,OFFSET(C1603,-M1603+2,0),OFFSET(C1603,-M1603+2,0),OFFSET(C1603,-M1603+3,0)+AC1603,OFFSET(C1603,-M1603+4,0),1,1)*I1603)</f>
        <v/>
      </c>
      <c r="V1603" s="235" t="str">
        <f aca="true">IF(I1603="","",xEURO(OFFSET(C1603,-M1603+1,0),J1603,OFFSET(C1603,-M1603+2,0),OFFSET(C1603,-M1603+2,0),OFFSET(C1603,-M1603+3,0)+AC1603,OFFSET(C1603,-M1603+4,0),1,0))</f>
        <v/>
      </c>
      <c r="W1603" s="175" t="str">
        <f aca="false">IF(I1603="","",(V1603-K1603)*I1603*10)</f>
        <v/>
      </c>
      <c r="X1603" s="175" t="str">
        <f aca="true">IF(I1603="","",xEURO(OFFSET(C1603,-M1603+1,0),J1603,OFFSET(C1603,-M1603+2,0),OFFSET(C1603,-M1603+2,0),OFFSET(C1603,-M1603+3,0)+AC1603,OFFSET(C1603,-M1603+4,0),1,2)/10*I1603)</f>
        <v/>
      </c>
      <c r="Y1603" s="248" t="str">
        <f aca="true">IF(I1603="","",xEURO(OFFSET(C1603,-M1603+1,0),J1603,OFFSET(C1603,-M1603+2,0),OFFSET(C1603,-M1603+2,0),OFFSET(C1603,-M1603+3,0)+AC1603,OFFSET(C1603,-M1603+4,0),1,3)/100*I1603*10000)</f>
        <v/>
      </c>
      <c r="Z1603" s="248" t="str">
        <f aca="true">IF(I1603="","",xEURO(OFFSET(C1603,-M1603+1,0),J1603,OFFSET(C1603,-M1603+2,0),OFFSET(C1603,-M1603+2,0),OFFSET(C1603,-M1603+3,0)+AC1603,OFFSET(C1603,-M1603+4,0),1,5)/365.25*I1603*10000)</f>
        <v/>
      </c>
      <c r="AB1603" s="249" t="str">
        <f aca="true">IF(D1603="","",xCalcSkew(OFFSET(C1603,-M1603,0),E1603-OFFSET(C1603,-M1603+1,0),b)/100)</f>
        <v/>
      </c>
      <c r="AC1603" s="249" t="str">
        <f aca="true">IF(I1603="","",xCalcSkew(OFFSET(C1603,-M1603,0),J1603-OFFSET(C1603,-M1603+1,0),b)/100)</f>
        <v/>
      </c>
      <c r="AE1603" s="0" t="n">
        <f aca="false">D1603*F1603*10000*-1</f>
        <v>-0</v>
      </c>
      <c r="AF1603" s="0" t="n">
        <f aca="false">I1603*K1603*10000*-1</f>
        <v>-0</v>
      </c>
      <c r="AG1603" s="0" t="n">
        <f aca="false">AE1603+AF1603</f>
        <v>-0</v>
      </c>
    </row>
    <row r="1604" customFormat="false" ht="12.75" hidden="false" customHeight="false" outlineLevel="0" collapsed="false">
      <c r="D1604" s="265"/>
      <c r="E1604" s="266"/>
      <c r="F1604" s="266"/>
      <c r="G1604" s="267"/>
      <c r="I1604" s="265"/>
      <c r="J1604" s="266"/>
      <c r="K1604" s="266"/>
      <c r="L1604" s="268"/>
      <c r="M1604" s="247" t="n">
        <f aca="false">M1603+1</f>
        <v>33</v>
      </c>
      <c r="N1604" s="175" t="str">
        <f aca="true">IF(D1604="","",xEURO(OFFSET(C1604,-M1604+1,0),E1604,OFFSET(C1604,-M1604+2,0),OFFSET(C1604,-M1604+2,0),OFFSET(C1604,-M1604+3,0)+AB1604,OFFSET(C1604,-M1604+4,0),0,1)*D1604)</f>
        <v/>
      </c>
      <c r="O1604" s="235" t="str">
        <f aca="true">IF(D1604="","",xEURO(OFFSET(C1604,-M1604+1,0),E1604,OFFSET(C1604,-M1604+2,0),OFFSET(C1604,-M1604+2,0),OFFSET(C1604,-M1604+3,0)+AB1604,OFFSET(C1604,-M1604+4,0),0,0))</f>
        <v/>
      </c>
      <c r="P1604" s="175" t="str">
        <f aca="false">IF(D1604="","",(O1604-F1604)*D1604*10)</f>
        <v/>
      </c>
      <c r="Q1604" s="175" t="str">
        <f aca="true">IF(D1604="","",xEURO(OFFSET(C1604,-M1604+1,0),E1604,OFFSET(C1604,-M1604+2,0),OFFSET(C1604,-M1604+2,0),OFFSET(C1604,-M1604+3,0)+AB1604,OFFSET(C1604,-M1604+4,0),0,2)/10*D1604)</f>
        <v/>
      </c>
      <c r="R1604" s="248" t="str">
        <f aca="true">IF(D1604="","",xEURO(OFFSET(C1604,-M1604+1,0),E1604,OFFSET(C1604,-M1604+2,0),OFFSET(C1604,-M1604+2,0),OFFSET(C1604,-M1604+3,0)+AB1604,OFFSET(C1604,-M1604+4,0),0,3)/100*D1604*10000)</f>
        <v/>
      </c>
      <c r="S1604" s="248" t="str">
        <f aca="true">IF(D1604="","",xEURO(OFFSET(C1604,-M1604+1,0),E1604,OFFSET(C1604,-M1604+2,0),OFFSET(C1604,-M1604+2,0),OFFSET(C1604,-M1604+3,0)+AB1604,OFFSET(C1604,-M1604+4,0),0,5)/365.25*D1604*10000)</f>
        <v/>
      </c>
      <c r="U1604" s="175" t="str">
        <f aca="true">IF(I1604="","",xEURO(OFFSET(C1604,-M1604+1,0),J1604,OFFSET(C1604,-M1604+2,0),OFFSET(C1604,-M1604+2,0),OFFSET(C1604,-M1604+3,0)+AC1604,OFFSET(C1604,-M1604+4,0),1,1)*I1604)</f>
        <v/>
      </c>
      <c r="V1604" s="235" t="str">
        <f aca="true">IF(I1604="","",xEURO(OFFSET(C1604,-M1604+1,0),J1604,OFFSET(C1604,-M1604+2,0),OFFSET(C1604,-M1604+2,0),OFFSET(C1604,-M1604+3,0)+AC1604,OFFSET(C1604,-M1604+4,0),1,0))</f>
        <v/>
      </c>
      <c r="W1604" s="175" t="str">
        <f aca="false">IF(I1604="","",(V1604-K1604)*I1604*10)</f>
        <v/>
      </c>
      <c r="X1604" s="175" t="str">
        <f aca="true">IF(I1604="","",xEURO(OFFSET(C1604,-M1604+1,0),J1604,OFFSET(C1604,-M1604+2,0),OFFSET(C1604,-M1604+2,0),OFFSET(C1604,-M1604+3,0)+AC1604,OFFSET(C1604,-M1604+4,0),1,2)/10*I1604)</f>
        <v/>
      </c>
      <c r="Y1604" s="248" t="str">
        <f aca="true">IF(I1604="","",xEURO(OFFSET(C1604,-M1604+1,0),J1604,OFFSET(C1604,-M1604+2,0),OFFSET(C1604,-M1604+2,0),OFFSET(C1604,-M1604+3,0)+AC1604,OFFSET(C1604,-M1604+4,0),1,3)/100*I1604*10000)</f>
        <v/>
      </c>
      <c r="Z1604" s="248" t="str">
        <f aca="true">IF(I1604="","",xEURO(OFFSET(C1604,-M1604+1,0),J1604,OFFSET(C1604,-M1604+2,0),OFFSET(C1604,-M1604+2,0),OFFSET(C1604,-M1604+3,0)+AC1604,OFFSET(C1604,-M1604+4,0),1,5)/365.25*I1604*10000)</f>
        <v/>
      </c>
      <c r="AB1604" s="249" t="str">
        <f aca="true">IF(D1604="","",xCalcSkew(OFFSET(C1604,-M1604,0),E1604-OFFSET(C1604,-M1604+1,0),b)/100)</f>
        <v/>
      </c>
      <c r="AC1604" s="249" t="str">
        <f aca="true">IF(I1604="","",xCalcSkew(OFFSET(C1604,-M1604,0),J1604-OFFSET(C1604,-M1604+1,0),b)/100)</f>
        <v/>
      </c>
      <c r="AE1604" s="0" t="n">
        <f aca="false">D1604*F1604*10000*-1</f>
        <v>-0</v>
      </c>
      <c r="AF1604" s="0" t="n">
        <f aca="false">I1604*K1604*10000*-1</f>
        <v>-0</v>
      </c>
      <c r="AG1604" s="0" t="n">
        <f aca="false">AE1604+AF1604</f>
        <v>-0</v>
      </c>
    </row>
    <row r="1605" customFormat="false" ht="12.75" hidden="false" customHeight="false" outlineLevel="0" collapsed="false">
      <c r="D1605" s="265"/>
      <c r="E1605" s="266"/>
      <c r="F1605" s="266"/>
      <c r="G1605" s="267"/>
      <c r="I1605" s="265"/>
      <c r="J1605" s="266"/>
      <c r="K1605" s="266"/>
      <c r="L1605" s="268"/>
      <c r="M1605" s="247" t="n">
        <f aca="false">M1604+1</f>
        <v>34</v>
      </c>
      <c r="N1605" s="175" t="str">
        <f aca="true">IF(D1605="","",xEURO(OFFSET(C1605,-M1605+1,0),E1605,OFFSET(C1605,-M1605+2,0),OFFSET(C1605,-M1605+2,0),OFFSET(C1605,-M1605+3,0)+AB1605,OFFSET(C1605,-M1605+4,0),0,1)*D1605)</f>
        <v/>
      </c>
      <c r="O1605" s="235" t="str">
        <f aca="true">IF(D1605="","",xEURO(OFFSET(C1605,-M1605+1,0),E1605,OFFSET(C1605,-M1605+2,0),OFFSET(C1605,-M1605+2,0),OFFSET(C1605,-M1605+3,0)+AB1605,OFFSET(C1605,-M1605+4,0),0,0))</f>
        <v/>
      </c>
      <c r="P1605" s="175" t="str">
        <f aca="false">IF(D1605="","",(O1605-F1605)*D1605*10)</f>
        <v/>
      </c>
      <c r="Q1605" s="175" t="str">
        <f aca="true">IF(D1605="","",xEURO(OFFSET(C1605,-M1605+1,0),E1605,OFFSET(C1605,-M1605+2,0),OFFSET(C1605,-M1605+2,0),OFFSET(C1605,-M1605+3,0)+AB1605,OFFSET(C1605,-M1605+4,0),0,2)/10*D1605)</f>
        <v/>
      </c>
      <c r="R1605" s="248" t="str">
        <f aca="true">IF(D1605="","",xEURO(OFFSET(C1605,-M1605+1,0),E1605,OFFSET(C1605,-M1605+2,0),OFFSET(C1605,-M1605+2,0),OFFSET(C1605,-M1605+3,0)+AB1605,OFFSET(C1605,-M1605+4,0),0,3)/100*D1605*10000)</f>
        <v/>
      </c>
      <c r="S1605" s="248" t="str">
        <f aca="true">IF(D1605="","",xEURO(OFFSET(C1605,-M1605+1,0),E1605,OFFSET(C1605,-M1605+2,0),OFFSET(C1605,-M1605+2,0),OFFSET(C1605,-M1605+3,0)+AB1605,OFFSET(C1605,-M1605+4,0),0,5)/365.25*D1605*10000)</f>
        <v/>
      </c>
      <c r="U1605" s="175" t="str">
        <f aca="true">IF(I1605="","",xEURO(OFFSET(C1605,-M1605+1,0),J1605,OFFSET(C1605,-M1605+2,0),OFFSET(C1605,-M1605+2,0),OFFSET(C1605,-M1605+3,0)+AC1605,OFFSET(C1605,-M1605+4,0),1,1)*I1605)</f>
        <v/>
      </c>
      <c r="V1605" s="235" t="str">
        <f aca="true">IF(I1605="","",xEURO(OFFSET(C1605,-M1605+1,0),J1605,OFFSET(C1605,-M1605+2,0),OFFSET(C1605,-M1605+2,0),OFFSET(C1605,-M1605+3,0)+AC1605,OFFSET(C1605,-M1605+4,0),1,0))</f>
        <v/>
      </c>
      <c r="W1605" s="175" t="str">
        <f aca="false">IF(I1605="","",(V1605-K1605)*I1605*10)</f>
        <v/>
      </c>
      <c r="X1605" s="175" t="str">
        <f aca="true">IF(I1605="","",xEURO(OFFSET(C1605,-M1605+1,0),J1605,OFFSET(C1605,-M1605+2,0),OFFSET(C1605,-M1605+2,0),OFFSET(C1605,-M1605+3,0)+AC1605,OFFSET(C1605,-M1605+4,0),1,2)/10*I1605)</f>
        <v/>
      </c>
      <c r="Y1605" s="248" t="str">
        <f aca="true">IF(I1605="","",xEURO(OFFSET(C1605,-M1605+1,0),J1605,OFFSET(C1605,-M1605+2,0),OFFSET(C1605,-M1605+2,0),OFFSET(C1605,-M1605+3,0)+AC1605,OFFSET(C1605,-M1605+4,0),1,3)/100*I1605*10000)</f>
        <v/>
      </c>
      <c r="Z1605" s="248" t="str">
        <f aca="true">IF(I1605="","",xEURO(OFFSET(C1605,-M1605+1,0),J1605,OFFSET(C1605,-M1605+2,0),OFFSET(C1605,-M1605+2,0),OFFSET(C1605,-M1605+3,0)+AC1605,OFFSET(C1605,-M1605+4,0),1,5)/365.25*I1605*10000)</f>
        <v/>
      </c>
      <c r="AB1605" s="249" t="str">
        <f aca="true">IF(D1605="","",xCalcSkew(OFFSET(C1605,-M1605,0),E1605-OFFSET(C1605,-M1605+1,0),b)/100)</f>
        <v/>
      </c>
      <c r="AC1605" s="249" t="str">
        <f aca="true">IF(I1605="","",xCalcSkew(OFFSET(C1605,-M1605,0),J1605-OFFSET(C1605,-M1605+1,0),b)/100)</f>
        <v/>
      </c>
      <c r="AE1605" s="0" t="n">
        <f aca="false">D1605*F1605*10000*-1</f>
        <v>-0</v>
      </c>
      <c r="AF1605" s="0" t="n">
        <f aca="false">I1605*K1605*10000*-1</f>
        <v>-0</v>
      </c>
      <c r="AG1605" s="0" t="n">
        <f aca="false">AE1605+AF1605</f>
        <v>-0</v>
      </c>
    </row>
    <row r="1606" customFormat="false" ht="12.75" hidden="false" customHeight="false" outlineLevel="0" collapsed="false">
      <c r="D1606" s="265"/>
      <c r="E1606" s="266"/>
      <c r="F1606" s="266"/>
      <c r="G1606" s="267"/>
      <c r="I1606" s="265"/>
      <c r="J1606" s="266"/>
      <c r="K1606" s="266"/>
      <c r="L1606" s="268"/>
      <c r="M1606" s="247" t="n">
        <f aca="false">M1605+1</f>
        <v>35</v>
      </c>
      <c r="N1606" s="175" t="str">
        <f aca="true">IF(D1606="","",xEURO(OFFSET(C1606,-M1606+1,0),E1606,OFFSET(C1606,-M1606+2,0),OFFSET(C1606,-M1606+2,0),OFFSET(C1606,-M1606+3,0)+AB1606,OFFSET(C1606,-M1606+4,0),0,1)*D1606)</f>
        <v/>
      </c>
      <c r="O1606" s="235" t="str">
        <f aca="true">IF(D1606="","",xEURO(OFFSET(C1606,-M1606+1,0),E1606,OFFSET(C1606,-M1606+2,0),OFFSET(C1606,-M1606+2,0),OFFSET(C1606,-M1606+3,0)+AB1606,OFFSET(C1606,-M1606+4,0),0,0))</f>
        <v/>
      </c>
      <c r="P1606" s="175" t="str">
        <f aca="false">IF(D1606="","",(O1606-F1606)*D1606*10)</f>
        <v/>
      </c>
      <c r="Q1606" s="175" t="str">
        <f aca="true">IF(D1606="","",xEURO(OFFSET(C1606,-M1606+1,0),E1606,OFFSET(C1606,-M1606+2,0),OFFSET(C1606,-M1606+2,0),OFFSET(C1606,-M1606+3,0)+AB1606,OFFSET(C1606,-M1606+4,0),0,2)/10*D1606)</f>
        <v/>
      </c>
      <c r="R1606" s="248" t="str">
        <f aca="true">IF(D1606="","",xEURO(OFFSET(C1606,-M1606+1,0),E1606,OFFSET(C1606,-M1606+2,0),OFFSET(C1606,-M1606+2,0),OFFSET(C1606,-M1606+3,0)+AB1606,OFFSET(C1606,-M1606+4,0),0,3)/100*D1606*10000)</f>
        <v/>
      </c>
      <c r="S1606" s="248" t="str">
        <f aca="true">IF(D1606="","",xEURO(OFFSET(C1606,-M1606+1,0),E1606,OFFSET(C1606,-M1606+2,0),OFFSET(C1606,-M1606+2,0),OFFSET(C1606,-M1606+3,0)+AB1606,OFFSET(C1606,-M1606+4,0),0,5)/365.25*D1606*10000)</f>
        <v/>
      </c>
      <c r="U1606" s="175" t="str">
        <f aca="true">IF(I1606="","",xEURO(OFFSET(C1606,-M1606+1,0),J1606,OFFSET(C1606,-M1606+2,0),OFFSET(C1606,-M1606+2,0),OFFSET(C1606,-M1606+3,0)+AC1606,OFFSET(C1606,-M1606+4,0),1,1)*I1606)</f>
        <v/>
      </c>
      <c r="V1606" s="235" t="str">
        <f aca="true">IF(I1606="","",xEURO(OFFSET(C1606,-M1606+1,0),J1606,OFFSET(C1606,-M1606+2,0),OFFSET(C1606,-M1606+2,0),OFFSET(C1606,-M1606+3,0)+AC1606,OFFSET(C1606,-M1606+4,0),1,0))</f>
        <v/>
      </c>
      <c r="W1606" s="175" t="str">
        <f aca="false">IF(I1606="","",(V1606-K1606)*I1606*10)</f>
        <v/>
      </c>
      <c r="X1606" s="175" t="str">
        <f aca="true">IF(I1606="","",xEURO(OFFSET(C1606,-M1606+1,0),J1606,OFFSET(C1606,-M1606+2,0),OFFSET(C1606,-M1606+2,0),OFFSET(C1606,-M1606+3,0)+AC1606,OFFSET(C1606,-M1606+4,0),1,2)/10*I1606)</f>
        <v/>
      </c>
      <c r="Y1606" s="248" t="str">
        <f aca="true">IF(I1606="","",xEURO(OFFSET(C1606,-M1606+1,0),J1606,OFFSET(C1606,-M1606+2,0),OFFSET(C1606,-M1606+2,0),OFFSET(C1606,-M1606+3,0)+AC1606,OFFSET(C1606,-M1606+4,0),1,3)/100*I1606*10000)</f>
        <v/>
      </c>
      <c r="Z1606" s="248" t="str">
        <f aca="true">IF(I1606="","",xEURO(OFFSET(C1606,-M1606+1,0),J1606,OFFSET(C1606,-M1606+2,0),OFFSET(C1606,-M1606+2,0),OFFSET(C1606,-M1606+3,0)+AC1606,OFFSET(C1606,-M1606+4,0),1,5)/365.25*I1606*10000)</f>
        <v/>
      </c>
      <c r="AB1606" s="249" t="str">
        <f aca="true">IF(D1606="","",xCalcSkew(OFFSET(C1606,-M1606,0),E1606-OFFSET(C1606,-M1606+1,0),b)/100)</f>
        <v/>
      </c>
      <c r="AC1606" s="249" t="str">
        <f aca="true">IF(I1606="","",xCalcSkew(OFFSET(C1606,-M1606,0),J1606-OFFSET(C1606,-M1606+1,0),b)/100)</f>
        <v/>
      </c>
      <c r="AE1606" s="0" t="n">
        <f aca="false">D1606*F1606*10000*-1</f>
        <v>-0</v>
      </c>
      <c r="AF1606" s="0" t="n">
        <f aca="false">I1606*K1606*10000*-1</f>
        <v>-0</v>
      </c>
      <c r="AG1606" s="0" t="n">
        <f aca="false">AE1606+AF1606</f>
        <v>-0</v>
      </c>
    </row>
    <row r="1607" customFormat="false" ht="12.75" hidden="false" customHeight="false" outlineLevel="0" collapsed="false">
      <c r="D1607" s="274" t="n">
        <f aca="true">SUM(INDIRECT(CONCATENATE(ADDRESS(ROW(D1571),COLUMN(D1571)),":",ADDRESS(ROW()-1,COLUMN()))))</f>
        <v>0</v>
      </c>
      <c r="I1607" s="274" t="n">
        <f aca="true">SUM(INDIRECT(CONCATENATE(ADDRESS(ROW(I1571),COLUMN(I1571)),":",ADDRESS(ROW()-1,COLUMN()))))</f>
        <v>0</v>
      </c>
      <c r="J1607" s="170"/>
      <c r="K1607" s="170"/>
      <c r="L1607" s="170"/>
      <c r="N1607" s="274" t="n">
        <f aca="true">SUM(INDIRECT(CONCATENATE(ADDRESS(ROW(N1571),COLUMN(N1571)),":",ADDRESS(ROW()-1,COLUMN()))))</f>
        <v>0</v>
      </c>
      <c r="O1607" s="274" t="n">
        <f aca="true">SUM(INDIRECT(CONCATENATE(ADDRESS(ROW(O1571),COLUMN(O1571)),":",ADDRESS(ROW()-1,COLUMN()))))</f>
        <v>0</v>
      </c>
      <c r="P1607" s="274" t="n">
        <f aca="true">SUM(INDIRECT(CONCATENATE(ADDRESS(ROW(P1571),COLUMN(P1571)),":",ADDRESS(ROW()-1,COLUMN()))))</f>
        <v>0</v>
      </c>
      <c r="Q1607" s="274" t="n">
        <f aca="true">SUM(INDIRECT(CONCATENATE(ADDRESS(ROW(Q1571),COLUMN(Q1571)),":",ADDRESS(ROW()-1,COLUMN()))))</f>
        <v>0</v>
      </c>
      <c r="R1607" s="274" t="n">
        <f aca="true">SUM(INDIRECT(CONCATENATE(ADDRESS(ROW(R1571),COLUMN(R1571)),":",ADDRESS(ROW()-1,COLUMN()))))</f>
        <v>0</v>
      </c>
      <c r="S1607" s="274" t="n">
        <f aca="true">SUM(INDIRECT(CONCATENATE(ADDRESS(ROW(S1571),COLUMN(S1571)),":",ADDRESS(ROW()-1,COLUMN()))))</f>
        <v>0</v>
      </c>
      <c r="T1607" s="175"/>
      <c r="U1607" s="274" t="n">
        <f aca="true">SUM(INDIRECT(CONCATENATE(ADDRESS(ROW(U1571),COLUMN(U1571)),":",ADDRESS(ROW()-1,COLUMN()))))</f>
        <v>0</v>
      </c>
      <c r="V1607" s="274" t="n">
        <f aca="true">SUM(INDIRECT(CONCATENATE(ADDRESS(ROW(V1571),COLUMN(V1571)),":",ADDRESS(ROW()-1,COLUMN()))))</f>
        <v>0</v>
      </c>
      <c r="W1607" s="274" t="n">
        <f aca="true">SUM(INDIRECT(CONCATENATE(ADDRESS(ROW(W1571),COLUMN(W1571)),":",ADDRESS(ROW()-1,COLUMN()))))</f>
        <v>0</v>
      </c>
      <c r="X1607" s="274" t="n">
        <f aca="true">SUM(INDIRECT(CONCATENATE(ADDRESS(ROW(X1571),COLUMN(X1571)),":",ADDRESS(ROW()-1,COLUMN()))))</f>
        <v>0</v>
      </c>
      <c r="Y1607" s="274" t="n">
        <f aca="true">SUM(INDIRECT(CONCATENATE(ADDRESS(ROW(Y1571),COLUMN(Y1571)),":",ADDRESS(ROW()-1,COLUMN()))))</f>
        <v>0</v>
      </c>
      <c r="Z1607" s="274" t="n">
        <f aca="true">SUM(INDIRECT(CONCATENATE(ADDRESS(ROW(Z1571),COLUMN(Z1571)),":",ADDRESS(ROW()-1,COLUMN()))))</f>
        <v>0</v>
      </c>
      <c r="AE1607" s="0" t="n">
        <f aca="false">D1607*F1607*10000*-1</f>
        <v>-0</v>
      </c>
      <c r="AF1607" s="0" t="n">
        <f aca="false">I1607*K1607*10000*-1</f>
        <v>-0</v>
      </c>
      <c r="AG1607" s="0" t="n">
        <f aca="false">AE1607+AF1607</f>
        <v>-0</v>
      </c>
    </row>
    <row r="1608" customFormat="false" ht="12.75" hidden="false" customHeight="false" outlineLevel="0" collapsed="false">
      <c r="AE1608" s="0" t="n">
        <f aca="false">D1608*F1608*10000*-1</f>
        <v>-0</v>
      </c>
      <c r="AF1608" s="0" t="n">
        <f aca="false">I1608*K1608*10000*-1</f>
        <v>-0</v>
      </c>
      <c r="AG1608" s="0" t="n">
        <f aca="false">AE1608+AF1608</f>
        <v>-0</v>
      </c>
    </row>
    <row r="1609" customFormat="false" ht="12.75" hidden="false" customHeight="false" outlineLevel="0" collapsed="false">
      <c r="C1609" s="264" t="n">
        <f aca="false">EOMONTH(C1571,0)+1</f>
        <v>38504</v>
      </c>
      <c r="D1609" s="265"/>
      <c r="E1609" s="266"/>
      <c r="F1609" s="266"/>
      <c r="G1609" s="267"/>
      <c r="I1609" s="265"/>
      <c r="J1609" s="266"/>
      <c r="K1609" s="266"/>
      <c r="L1609" s="268"/>
      <c r="M1609" s="247" t="n">
        <v>0</v>
      </c>
      <c r="N1609" s="175" t="str">
        <f aca="true">IF(D1609="","",xEURO(OFFSET(C1609,-M1609+1,0),E1609,OFFSET(C1609,-M1609+2,0),OFFSET(C1609,-M1609+2,0),OFFSET(C1609,-M1609+3,0)+AB1609,OFFSET(C1609,-M1609+4,0),0,1)*D1609)</f>
        <v/>
      </c>
      <c r="O1609" s="235" t="str">
        <f aca="true">IF(D1609="","",xEURO(OFFSET(C1609,-M1609+1,0),E1609,OFFSET(C1609,-M1609+2,0),OFFSET(C1609,-M1609+2,0),OFFSET(C1609,-M1609+3,0)+AB1609,OFFSET(C1609,-M1609+4,0),0,0))</f>
        <v/>
      </c>
      <c r="P1609" s="175" t="str">
        <f aca="false">IF(D1609="","",(O1609-F1609)*D1609*10)</f>
        <v/>
      </c>
      <c r="Q1609" s="175" t="str">
        <f aca="true">IF(D1609="","",xEURO(OFFSET(C1609,-M1609+1,0),E1609,OFFSET(C1609,-M1609+2,0),OFFSET(C1609,-M1609+2,0),OFFSET(C1609,-M1609+3,0)+AB1609,OFFSET(C1609,-M1609+4,0),0,2)/10*D1609)</f>
        <v/>
      </c>
      <c r="R1609" s="248" t="str">
        <f aca="true">IF(D1609="","",xEURO(OFFSET(C1609,-M1609+1,0),E1609,OFFSET(C1609,-M1609+2,0),OFFSET(C1609,-M1609+2,0),OFFSET(C1609,-M1609+3,0)+AB1609,OFFSET(C1609,-M1609+4,0),0,3)/100*D1609*10000)</f>
        <v/>
      </c>
      <c r="S1609" s="248" t="str">
        <f aca="true">IF(D1609="","",xEURO(OFFSET(C1609,-M1609+1,0),E1609,OFFSET(C1609,-M1609+2,0),OFFSET(C1609,-M1609+2,0),OFFSET(C1609,-M1609+3,0)+AB1609,OFFSET(C1609,-M1609+4,0),0,5)/365.25*D1609*10000)</f>
        <v/>
      </c>
      <c r="U1609" s="175" t="str">
        <f aca="true">IF(I1609="","",xEURO(OFFSET(C1609,-M1609+1,0),J1609,OFFSET(C1609,-M1609+2,0),OFFSET(C1609,-M1609+2,0),OFFSET(C1609,-M1609+3,0)+AC1609,OFFSET(C1609,-M1609+4,0),1,1)*I1609)</f>
        <v/>
      </c>
      <c r="V1609" s="235" t="str">
        <f aca="true">IF(I1609="","",xEURO(OFFSET(C1609,-M1609+1,0),J1609,OFFSET(C1609,-M1609+2,0),OFFSET(C1609,-M1609+2,0),OFFSET(C1609,-M1609+3,0)+AC1609,OFFSET(C1609,-M1609+4,0),1,0))</f>
        <v/>
      </c>
      <c r="W1609" s="175" t="str">
        <f aca="false">IF(I1609="","",(V1609-K1609)*I1609*10)</f>
        <v/>
      </c>
      <c r="X1609" s="175" t="str">
        <f aca="true">IF(I1609="","",xEURO(OFFSET(C1609,-M1609+1,0),J1609,OFFSET(C1609,-M1609+2,0),OFFSET(C1609,-M1609+2,0),OFFSET(C1609,-M1609+3,0)+AC1609,OFFSET(C1609,-M1609+4,0),1,2)/10*I1609)</f>
        <v/>
      </c>
      <c r="Y1609" s="248" t="str">
        <f aca="true">IF(I1609="","",xEURO(OFFSET(C1609,-M1609+1,0),J1609,OFFSET(C1609,-M1609+2,0),OFFSET(C1609,-M1609+2,0),OFFSET(C1609,-M1609+3,0)+AC1609,OFFSET(C1609,-M1609+4,0),1,3)/100*I1609*10000)</f>
        <v/>
      </c>
      <c r="Z1609" s="248" t="str">
        <f aca="true">IF(I1609="","",xEURO(OFFSET(C1609,-M1609+1,0),J1609,OFFSET(C1609,-M1609+2,0),OFFSET(C1609,-M1609+2,0),OFFSET(C1609,-M1609+3,0)+AC1609,OFFSET(C1609,-M1609+4,0),1,5)/365.25*I1609*10000)</f>
        <v/>
      </c>
      <c r="AB1609" s="249" t="str">
        <f aca="true">IF(D1609="","",xCalcSkew(OFFSET(C1609,-M1609,0),E1609-OFFSET(C1609,-M1609+1,0),b)/100)</f>
        <v/>
      </c>
      <c r="AC1609" s="249" t="str">
        <f aca="true">IF(I1609="","",xCalcSkew(OFFSET(C1609,-M1609,0),J1609-OFFSET(C1609,-M1609+1,0),b)/100)</f>
        <v/>
      </c>
      <c r="AE1609" s="0" t="n">
        <f aca="false">D1609*F1609*10000*-1</f>
        <v>-0</v>
      </c>
      <c r="AF1609" s="0" t="n">
        <f aca="false">I1609*K1609*10000*-1</f>
        <v>-0</v>
      </c>
      <c r="AG1609" s="0" t="n">
        <f aca="false">AE1609+AF1609</f>
        <v>-0</v>
      </c>
    </row>
    <row r="1610" customFormat="false" ht="12.75" hidden="false" customHeight="false" outlineLevel="0" collapsed="false">
      <c r="C1610" s="269" t="n">
        <f aca="false">INDEX(Inputs!$1:$65536,MATCH(C1609,Inputs!C:C,0),5)</f>
        <v>3.683</v>
      </c>
      <c r="D1610" s="265"/>
      <c r="E1610" s="266"/>
      <c r="F1610" s="266"/>
      <c r="G1610" s="267"/>
      <c r="I1610" s="265"/>
      <c r="J1610" s="266"/>
      <c r="K1610" s="266"/>
      <c r="L1610" s="268"/>
      <c r="M1610" s="247" t="n">
        <f aca="false">M1609+1</f>
        <v>1</v>
      </c>
      <c r="N1610" s="175" t="str">
        <f aca="true">IF(D1610="","",xEURO(OFFSET(C1610,-M1610+1,0),E1610,OFFSET(C1610,-M1610+2,0),OFFSET(C1610,-M1610+2,0),OFFSET(C1610,-M1610+3,0)+AB1610,OFFSET(C1610,-M1610+4,0),0,1)*D1610)</f>
        <v/>
      </c>
      <c r="O1610" s="235" t="str">
        <f aca="true">IF(D1610="","",xEURO(OFFSET(C1610,-M1610+1,0),E1610,OFFSET(C1610,-M1610+2,0),OFFSET(C1610,-M1610+2,0),OFFSET(C1610,-M1610+3,0)+AB1610,OFFSET(C1610,-M1610+4,0),0,0))</f>
        <v/>
      </c>
      <c r="P1610" s="175" t="str">
        <f aca="false">IF(D1610="","",(O1610-F1610)*D1610*10)</f>
        <v/>
      </c>
      <c r="Q1610" s="175" t="str">
        <f aca="true">IF(D1610="","",xEURO(OFFSET(C1610,-M1610+1,0),E1610,OFFSET(C1610,-M1610+2,0),OFFSET(C1610,-M1610+2,0),OFFSET(C1610,-M1610+3,0)+AB1610,OFFSET(C1610,-M1610+4,0),0,2)/10*D1610)</f>
        <v/>
      </c>
      <c r="R1610" s="248" t="str">
        <f aca="true">IF(D1610="","",xEURO(OFFSET(C1610,-M1610+1,0),E1610,OFFSET(C1610,-M1610+2,0),OFFSET(C1610,-M1610+2,0),OFFSET(C1610,-M1610+3,0)+AB1610,OFFSET(C1610,-M1610+4,0),0,3)/100*D1610*10000)</f>
        <v/>
      </c>
      <c r="S1610" s="248" t="str">
        <f aca="true">IF(D1610="","",xEURO(OFFSET(C1610,-M1610+1,0),E1610,OFFSET(C1610,-M1610+2,0),OFFSET(C1610,-M1610+2,0),OFFSET(C1610,-M1610+3,0)+AB1610,OFFSET(C1610,-M1610+4,0),0,5)/365.25*D1610*10000)</f>
        <v/>
      </c>
      <c r="U1610" s="175" t="str">
        <f aca="true">IF(I1610="","",xEURO(OFFSET(C1610,-M1610+1,0),J1610,OFFSET(C1610,-M1610+2,0),OFFSET(C1610,-M1610+2,0),OFFSET(C1610,-M1610+3,0)+AC1610,OFFSET(C1610,-M1610+4,0),1,1)*I1610)</f>
        <v/>
      </c>
      <c r="V1610" s="235" t="str">
        <f aca="true">IF(I1610="","",xEURO(OFFSET(C1610,-M1610+1,0),J1610,OFFSET(C1610,-M1610+2,0),OFFSET(C1610,-M1610+2,0),OFFSET(C1610,-M1610+3,0)+AC1610,OFFSET(C1610,-M1610+4,0),1,0))</f>
        <v/>
      </c>
      <c r="W1610" s="175" t="str">
        <f aca="false">IF(I1610="","",(V1610-K1610)*I1610*10)</f>
        <v/>
      </c>
      <c r="X1610" s="175" t="str">
        <f aca="true">IF(I1610="","",xEURO(OFFSET(C1610,-M1610+1,0),J1610,OFFSET(C1610,-M1610+2,0),OFFSET(C1610,-M1610+2,0),OFFSET(C1610,-M1610+3,0)+AC1610,OFFSET(C1610,-M1610+4,0),1,2)/10*I1610)</f>
        <v/>
      </c>
      <c r="Y1610" s="248" t="str">
        <f aca="true">IF(I1610="","",xEURO(OFFSET(C1610,-M1610+1,0),J1610,OFFSET(C1610,-M1610+2,0),OFFSET(C1610,-M1610+2,0),OFFSET(C1610,-M1610+3,0)+AC1610,OFFSET(C1610,-M1610+4,0),1,3)/100*I1610*10000)</f>
        <v/>
      </c>
      <c r="Z1610" s="248" t="str">
        <f aca="true">IF(I1610="","",xEURO(OFFSET(C1610,-M1610+1,0),J1610,OFFSET(C1610,-M1610+2,0),OFFSET(C1610,-M1610+2,0),OFFSET(C1610,-M1610+3,0)+AC1610,OFFSET(C1610,-M1610+4,0),1,5)/365.25*I1610*10000)</f>
        <v/>
      </c>
      <c r="AB1610" s="249" t="str">
        <f aca="true">IF(D1610="","",xCalcSkew(OFFSET(C1610,-M1610,0),E1610-OFFSET(C1610,-M1610+1,0),b)/100)</f>
        <v/>
      </c>
      <c r="AC1610" s="249" t="str">
        <f aca="true">IF(I1610="","",xCalcSkew(OFFSET(C1610,-M1610,0),J1610-OFFSET(C1610,-M1610+1,0),b)/100)</f>
        <v/>
      </c>
      <c r="AE1610" s="0" t="n">
        <f aca="false">D1610*F1610*10000*-1</f>
        <v>-0</v>
      </c>
      <c r="AF1610" s="0" t="n">
        <f aca="false">I1610*K1610*10000*-1</f>
        <v>-0</v>
      </c>
      <c r="AG1610" s="0" t="n">
        <f aca="false">AE1610+AF1610</f>
        <v>-0</v>
      </c>
    </row>
    <row r="1611" customFormat="false" ht="12.75" hidden="false" customHeight="false" outlineLevel="0" collapsed="false">
      <c r="C1611" s="249" t="n">
        <f aca="false">INDEX(Inputs!$1:$65536,MATCH(C1609,Inputs!C:C,0),7)</f>
        <v>0.0432807768181451</v>
      </c>
      <c r="D1611" s="265"/>
      <c r="E1611" s="266"/>
      <c r="F1611" s="266"/>
      <c r="G1611" s="267"/>
      <c r="I1611" s="265"/>
      <c r="J1611" s="266"/>
      <c r="K1611" s="266"/>
      <c r="L1611" s="268"/>
      <c r="M1611" s="247" t="n">
        <f aca="false">M1610+1</f>
        <v>2</v>
      </c>
      <c r="N1611" s="175" t="str">
        <f aca="true">IF(D1611="","",xEURO(OFFSET(C1611,-M1611+1,0),E1611,OFFSET(C1611,-M1611+2,0),OFFSET(C1611,-M1611+2,0),OFFSET(C1611,-M1611+3,0)+AB1611,OFFSET(C1611,-M1611+4,0),0,1)*D1611)</f>
        <v/>
      </c>
      <c r="O1611" s="235" t="str">
        <f aca="true">IF(D1611="","",xEURO(OFFSET(C1611,-M1611+1,0),E1611,OFFSET(C1611,-M1611+2,0),OFFSET(C1611,-M1611+2,0),OFFSET(C1611,-M1611+3,0)+AB1611,OFFSET(C1611,-M1611+4,0),0,0))</f>
        <v/>
      </c>
      <c r="P1611" s="175" t="str">
        <f aca="false">IF(D1611="","",(O1611-F1611)*D1611*10)</f>
        <v/>
      </c>
      <c r="Q1611" s="175" t="str">
        <f aca="true">IF(D1611="","",xEURO(OFFSET(C1611,-M1611+1,0),E1611,OFFSET(C1611,-M1611+2,0),OFFSET(C1611,-M1611+2,0),OFFSET(C1611,-M1611+3,0)+AB1611,OFFSET(C1611,-M1611+4,0),0,2)/10*D1611)</f>
        <v/>
      </c>
      <c r="R1611" s="248" t="str">
        <f aca="true">IF(D1611="","",xEURO(OFFSET(C1611,-M1611+1,0),E1611,OFFSET(C1611,-M1611+2,0),OFFSET(C1611,-M1611+2,0),OFFSET(C1611,-M1611+3,0)+AB1611,OFFSET(C1611,-M1611+4,0),0,3)/100*D1611*10000)</f>
        <v/>
      </c>
      <c r="S1611" s="248" t="str">
        <f aca="true">IF(D1611="","",xEURO(OFFSET(C1611,-M1611+1,0),E1611,OFFSET(C1611,-M1611+2,0),OFFSET(C1611,-M1611+2,0),OFFSET(C1611,-M1611+3,0)+AB1611,OFFSET(C1611,-M1611+4,0),0,5)/365.25*D1611*10000)</f>
        <v/>
      </c>
      <c r="U1611" s="175" t="str">
        <f aca="true">IF(I1611="","",xEURO(OFFSET(C1611,-M1611+1,0),J1611,OFFSET(C1611,-M1611+2,0),OFFSET(C1611,-M1611+2,0),OFFSET(C1611,-M1611+3,0)+AC1611,OFFSET(C1611,-M1611+4,0),1,1)*I1611)</f>
        <v/>
      </c>
      <c r="V1611" s="235" t="str">
        <f aca="true">IF(I1611="","",xEURO(OFFSET(C1611,-M1611+1,0),J1611,OFFSET(C1611,-M1611+2,0),OFFSET(C1611,-M1611+2,0),OFFSET(C1611,-M1611+3,0)+AC1611,OFFSET(C1611,-M1611+4,0),1,0))</f>
        <v/>
      </c>
      <c r="W1611" s="175" t="str">
        <f aca="false">IF(I1611="","",(V1611-K1611)*I1611*10)</f>
        <v/>
      </c>
      <c r="X1611" s="175" t="str">
        <f aca="true">IF(I1611="","",xEURO(OFFSET(C1611,-M1611+1,0),J1611,OFFSET(C1611,-M1611+2,0),OFFSET(C1611,-M1611+2,0),OFFSET(C1611,-M1611+3,0)+AC1611,OFFSET(C1611,-M1611+4,0),1,2)/10*I1611)</f>
        <v/>
      </c>
      <c r="Y1611" s="248" t="str">
        <f aca="true">IF(I1611="","",xEURO(OFFSET(C1611,-M1611+1,0),J1611,OFFSET(C1611,-M1611+2,0),OFFSET(C1611,-M1611+2,0),OFFSET(C1611,-M1611+3,0)+AC1611,OFFSET(C1611,-M1611+4,0),1,3)/100*I1611*10000)</f>
        <v/>
      </c>
      <c r="Z1611" s="248" t="str">
        <f aca="true">IF(I1611="","",xEURO(OFFSET(C1611,-M1611+1,0),J1611,OFFSET(C1611,-M1611+2,0),OFFSET(C1611,-M1611+2,0),OFFSET(C1611,-M1611+3,0)+AC1611,OFFSET(C1611,-M1611+4,0),1,5)/365.25*I1611*10000)</f>
        <v/>
      </c>
      <c r="AB1611" s="249" t="str">
        <f aca="true">IF(D1611="","",xCalcSkew(OFFSET(C1611,-M1611,0),E1611-OFFSET(C1611,-M1611+1,0),b)/100)</f>
        <v/>
      </c>
      <c r="AC1611" s="249" t="str">
        <f aca="true">IF(I1611="","",xCalcSkew(OFFSET(C1611,-M1611,0),J1611-OFFSET(C1611,-M1611+1,0),b)/100)</f>
        <v/>
      </c>
      <c r="AE1611" s="0" t="n">
        <f aca="false">D1611*F1611*10000*-1</f>
        <v>-0</v>
      </c>
      <c r="AF1611" s="0" t="n">
        <f aca="false">I1611*K1611*10000*-1</f>
        <v>-0</v>
      </c>
      <c r="AG1611" s="0" t="n">
        <f aca="false">AE1611+AF1611</f>
        <v>-0</v>
      </c>
    </row>
    <row r="1612" customFormat="false" ht="12.75" hidden="false" customHeight="false" outlineLevel="0" collapsed="false">
      <c r="C1612" s="270" t="n">
        <f aca="false">INDEX(Inputs!$1:$65536,MATCH(C1609,Inputs!C:C,0),6)</f>
        <v>0.28</v>
      </c>
      <c r="D1612" s="265"/>
      <c r="E1612" s="266"/>
      <c r="F1612" s="266"/>
      <c r="G1612" s="267"/>
      <c r="I1612" s="265"/>
      <c r="J1612" s="266"/>
      <c r="K1612" s="266"/>
      <c r="L1612" s="268"/>
      <c r="M1612" s="247" t="n">
        <f aca="false">M1611+1</f>
        <v>3</v>
      </c>
      <c r="N1612" s="175" t="str">
        <f aca="true">IF(D1612="","",xEURO(OFFSET(C1612,-M1612+1,0),E1612,OFFSET(C1612,-M1612+2,0),OFFSET(C1612,-M1612+2,0),OFFSET(C1612,-M1612+3,0)+AB1612,OFFSET(C1612,-M1612+4,0),0,1)*D1612)</f>
        <v/>
      </c>
      <c r="O1612" s="235" t="str">
        <f aca="true">IF(D1612="","",xEURO(OFFSET(C1612,-M1612+1,0),E1612,OFFSET(C1612,-M1612+2,0),OFFSET(C1612,-M1612+2,0),OFFSET(C1612,-M1612+3,0)+AB1612,OFFSET(C1612,-M1612+4,0),0,0))</f>
        <v/>
      </c>
      <c r="P1612" s="175" t="str">
        <f aca="false">IF(D1612="","",(O1612-F1612)*D1612*10)</f>
        <v/>
      </c>
      <c r="Q1612" s="175" t="str">
        <f aca="true">IF(D1612="","",xEURO(OFFSET(C1612,-M1612+1,0),E1612,OFFSET(C1612,-M1612+2,0),OFFSET(C1612,-M1612+2,0),OFFSET(C1612,-M1612+3,0)+AB1612,OFFSET(C1612,-M1612+4,0),0,2)/10*D1612)</f>
        <v/>
      </c>
      <c r="R1612" s="248" t="str">
        <f aca="true">IF(D1612="","",xEURO(OFFSET(C1612,-M1612+1,0),E1612,OFFSET(C1612,-M1612+2,0),OFFSET(C1612,-M1612+2,0),OFFSET(C1612,-M1612+3,0)+AB1612,OFFSET(C1612,-M1612+4,0),0,3)/100*D1612*10000)</f>
        <v/>
      </c>
      <c r="S1612" s="248" t="str">
        <f aca="true">IF(D1612="","",xEURO(OFFSET(C1612,-M1612+1,0),E1612,OFFSET(C1612,-M1612+2,0),OFFSET(C1612,-M1612+2,0),OFFSET(C1612,-M1612+3,0)+AB1612,OFFSET(C1612,-M1612+4,0),0,5)/365.25*D1612*10000)</f>
        <v/>
      </c>
      <c r="U1612" s="175" t="str">
        <f aca="true">IF(I1612="","",xEURO(OFFSET(C1612,-M1612+1,0),J1612,OFFSET(C1612,-M1612+2,0),OFFSET(C1612,-M1612+2,0),OFFSET(C1612,-M1612+3,0)+AC1612,OFFSET(C1612,-M1612+4,0),1,1)*I1612)</f>
        <v/>
      </c>
      <c r="V1612" s="235" t="str">
        <f aca="true">IF(I1612="","",xEURO(OFFSET(C1612,-M1612+1,0),J1612,OFFSET(C1612,-M1612+2,0),OFFSET(C1612,-M1612+2,0),OFFSET(C1612,-M1612+3,0)+AC1612,OFFSET(C1612,-M1612+4,0),1,0))</f>
        <v/>
      </c>
      <c r="W1612" s="175" t="str">
        <f aca="false">IF(I1612="","",(V1612-K1612)*I1612*10)</f>
        <v/>
      </c>
      <c r="X1612" s="175" t="str">
        <f aca="true">IF(I1612="","",xEURO(OFFSET(C1612,-M1612+1,0),J1612,OFFSET(C1612,-M1612+2,0),OFFSET(C1612,-M1612+2,0),OFFSET(C1612,-M1612+3,0)+AC1612,OFFSET(C1612,-M1612+4,0),1,2)/10*I1612)</f>
        <v/>
      </c>
      <c r="Y1612" s="248" t="str">
        <f aca="true">IF(I1612="","",xEURO(OFFSET(C1612,-M1612+1,0),J1612,OFFSET(C1612,-M1612+2,0),OFFSET(C1612,-M1612+2,0),OFFSET(C1612,-M1612+3,0)+AC1612,OFFSET(C1612,-M1612+4,0),1,3)/100*I1612*10000)</f>
        <v/>
      </c>
      <c r="Z1612" s="248" t="str">
        <f aca="true">IF(I1612="","",xEURO(OFFSET(C1612,-M1612+1,0),J1612,OFFSET(C1612,-M1612+2,0),OFFSET(C1612,-M1612+2,0),OFFSET(C1612,-M1612+3,0)+AC1612,OFFSET(C1612,-M1612+4,0),1,5)/365.25*I1612*10000)</f>
        <v/>
      </c>
      <c r="AB1612" s="249" t="str">
        <f aca="true">IF(D1612="","",xCalcSkew(OFFSET(C1612,-M1612,0),E1612-OFFSET(C1612,-M1612+1,0),b)/100)</f>
        <v/>
      </c>
      <c r="AC1612" s="249" t="str">
        <f aca="true">IF(I1612="","",xCalcSkew(OFFSET(C1612,-M1612,0),J1612-OFFSET(C1612,-M1612+1,0),b)/100)</f>
        <v/>
      </c>
      <c r="AE1612" s="0" t="n">
        <f aca="false">D1612*F1612*10000*-1</f>
        <v>-0</v>
      </c>
      <c r="AF1612" s="0" t="n">
        <f aca="false">I1612*K1612*10000*-1</f>
        <v>-0</v>
      </c>
      <c r="AG1612" s="0" t="n">
        <f aca="false">AE1612+AF1612</f>
        <v>-0</v>
      </c>
    </row>
    <row r="1613" customFormat="false" ht="12.75" hidden="false" customHeight="false" outlineLevel="0" collapsed="false">
      <c r="C1613" s="271" t="n">
        <f aca="false">INDEX(Inputs!$1:$65536,MATCH(C1609,Inputs!C:C,0),9)</f>
        <v>1286</v>
      </c>
      <c r="D1613" s="265"/>
      <c r="E1613" s="266"/>
      <c r="F1613" s="266"/>
      <c r="G1613" s="267"/>
      <c r="I1613" s="265"/>
      <c r="J1613" s="266"/>
      <c r="K1613" s="266"/>
      <c r="L1613" s="268"/>
      <c r="M1613" s="247" t="n">
        <f aca="false">M1612+1</f>
        <v>4</v>
      </c>
      <c r="N1613" s="175" t="str">
        <f aca="true">IF(D1613="","",xEURO(OFFSET(C1613,-M1613+1,0),E1613,OFFSET(C1613,-M1613+2,0),OFFSET(C1613,-M1613+2,0),OFFSET(C1613,-M1613+3,0)+AB1613,OFFSET(C1613,-M1613+4,0),0,1)*D1613)</f>
        <v/>
      </c>
      <c r="O1613" s="235" t="str">
        <f aca="true">IF(D1613="","",xEURO(OFFSET(C1613,-M1613+1,0),E1613,OFFSET(C1613,-M1613+2,0),OFFSET(C1613,-M1613+2,0),OFFSET(C1613,-M1613+3,0)+AB1613,OFFSET(C1613,-M1613+4,0),0,0))</f>
        <v/>
      </c>
      <c r="P1613" s="175" t="str">
        <f aca="false">IF(D1613="","",(O1613-F1613)*D1613*10)</f>
        <v/>
      </c>
      <c r="Q1613" s="175" t="str">
        <f aca="true">IF(D1613="","",xEURO(OFFSET(C1613,-M1613+1,0),E1613,OFFSET(C1613,-M1613+2,0),OFFSET(C1613,-M1613+2,0),OFFSET(C1613,-M1613+3,0)+AB1613,OFFSET(C1613,-M1613+4,0),0,2)/10*D1613)</f>
        <v/>
      </c>
      <c r="R1613" s="248" t="str">
        <f aca="true">IF(D1613="","",xEURO(OFFSET(C1613,-M1613+1,0),E1613,OFFSET(C1613,-M1613+2,0),OFFSET(C1613,-M1613+2,0),OFFSET(C1613,-M1613+3,0)+AB1613,OFFSET(C1613,-M1613+4,0),0,3)/100*D1613*10000)</f>
        <v/>
      </c>
      <c r="S1613" s="248" t="str">
        <f aca="true">IF(D1613="","",xEURO(OFFSET(C1613,-M1613+1,0),E1613,OFFSET(C1613,-M1613+2,0),OFFSET(C1613,-M1613+2,0),OFFSET(C1613,-M1613+3,0)+AB1613,OFFSET(C1613,-M1613+4,0),0,5)/365.25*D1613*10000)</f>
        <v/>
      </c>
      <c r="U1613" s="175" t="str">
        <f aca="true">IF(I1613="","",xEURO(OFFSET(C1613,-M1613+1,0),J1613,OFFSET(C1613,-M1613+2,0),OFFSET(C1613,-M1613+2,0),OFFSET(C1613,-M1613+3,0)+AC1613,OFFSET(C1613,-M1613+4,0),1,1)*I1613)</f>
        <v/>
      </c>
      <c r="V1613" s="235" t="str">
        <f aca="true">IF(I1613="","",xEURO(OFFSET(C1613,-M1613+1,0),J1613,OFFSET(C1613,-M1613+2,0),OFFSET(C1613,-M1613+2,0),OFFSET(C1613,-M1613+3,0)+AC1613,OFFSET(C1613,-M1613+4,0),1,0))</f>
        <v/>
      </c>
      <c r="W1613" s="175" t="str">
        <f aca="false">IF(I1613="","",(V1613-K1613)*I1613*10)</f>
        <v/>
      </c>
      <c r="X1613" s="175" t="str">
        <f aca="true">IF(I1613="","",xEURO(OFFSET(C1613,-M1613+1,0),J1613,OFFSET(C1613,-M1613+2,0),OFFSET(C1613,-M1613+2,0),OFFSET(C1613,-M1613+3,0)+AC1613,OFFSET(C1613,-M1613+4,0),1,2)/10*I1613)</f>
        <v/>
      </c>
      <c r="Y1613" s="248" t="str">
        <f aca="true">IF(I1613="","",xEURO(OFFSET(C1613,-M1613+1,0),J1613,OFFSET(C1613,-M1613+2,0),OFFSET(C1613,-M1613+2,0),OFFSET(C1613,-M1613+3,0)+AC1613,OFFSET(C1613,-M1613+4,0),1,3)/100*I1613*10000)</f>
        <v/>
      </c>
      <c r="Z1613" s="248" t="str">
        <f aca="true">IF(I1613="","",xEURO(OFFSET(C1613,-M1613+1,0),J1613,OFFSET(C1613,-M1613+2,0),OFFSET(C1613,-M1613+2,0),OFFSET(C1613,-M1613+3,0)+AC1613,OFFSET(C1613,-M1613+4,0),1,5)/365.25*I1613*10000)</f>
        <v/>
      </c>
      <c r="AB1613" s="249" t="str">
        <f aca="true">IF(D1613="","",xCalcSkew(OFFSET(C1613,-M1613,0),E1613-OFFSET(C1613,-M1613+1,0),b)/100)</f>
        <v/>
      </c>
      <c r="AC1613" s="249" t="str">
        <f aca="true">IF(I1613="","",xCalcSkew(OFFSET(C1613,-M1613,0),J1613-OFFSET(C1613,-M1613+1,0),b)/100)</f>
        <v/>
      </c>
      <c r="AE1613" s="0" t="n">
        <f aca="false">D1613*F1613*10000*-1</f>
        <v>-0</v>
      </c>
      <c r="AF1613" s="0" t="n">
        <f aca="false">I1613*K1613*10000*-1</f>
        <v>-0</v>
      </c>
      <c r="AG1613" s="0" t="n">
        <f aca="false">AE1613+AF1613</f>
        <v>-0</v>
      </c>
    </row>
    <row r="1614" customFormat="false" ht="12.75" hidden="false" customHeight="false" outlineLevel="0" collapsed="false">
      <c r="C1614" s="272" t="n">
        <f aca="false">D1645+I1645</f>
        <v>0</v>
      </c>
      <c r="D1614" s="265"/>
      <c r="E1614" s="266"/>
      <c r="F1614" s="266"/>
      <c r="G1614" s="267"/>
      <c r="I1614" s="265"/>
      <c r="J1614" s="266"/>
      <c r="K1614" s="266"/>
      <c r="L1614" s="268"/>
      <c r="M1614" s="247" t="n">
        <f aca="false">M1613+1</f>
        <v>5</v>
      </c>
      <c r="N1614" s="175" t="str">
        <f aca="true">IF(D1614="","",xEURO(OFFSET(C1614,-M1614+1,0),E1614,OFFSET(C1614,-M1614+2,0),OFFSET(C1614,-M1614+2,0),OFFSET(C1614,-M1614+3,0)+AB1614,OFFSET(C1614,-M1614+4,0),0,1)*D1614)</f>
        <v/>
      </c>
      <c r="O1614" s="235" t="str">
        <f aca="true">IF(D1614="","",xEURO(OFFSET(C1614,-M1614+1,0),E1614,OFFSET(C1614,-M1614+2,0),OFFSET(C1614,-M1614+2,0),OFFSET(C1614,-M1614+3,0)+AB1614,OFFSET(C1614,-M1614+4,0),0,0))</f>
        <v/>
      </c>
      <c r="P1614" s="175" t="str">
        <f aca="false">IF(D1614="","",(O1614-F1614)*D1614*10)</f>
        <v/>
      </c>
      <c r="Q1614" s="175" t="str">
        <f aca="true">IF(D1614="","",xEURO(OFFSET(C1614,-M1614+1,0),E1614,OFFSET(C1614,-M1614+2,0),OFFSET(C1614,-M1614+2,0),OFFSET(C1614,-M1614+3,0)+AB1614,OFFSET(C1614,-M1614+4,0),0,2)/10*D1614)</f>
        <v/>
      </c>
      <c r="R1614" s="248" t="str">
        <f aca="true">IF(D1614="","",xEURO(OFFSET(C1614,-M1614+1,0),E1614,OFFSET(C1614,-M1614+2,0),OFFSET(C1614,-M1614+2,0),OFFSET(C1614,-M1614+3,0)+AB1614,OFFSET(C1614,-M1614+4,0),0,3)/100*D1614*10000)</f>
        <v/>
      </c>
      <c r="S1614" s="248" t="str">
        <f aca="true">IF(D1614="","",xEURO(OFFSET(C1614,-M1614+1,0),E1614,OFFSET(C1614,-M1614+2,0),OFFSET(C1614,-M1614+2,0),OFFSET(C1614,-M1614+3,0)+AB1614,OFFSET(C1614,-M1614+4,0),0,5)/365.25*D1614*10000)</f>
        <v/>
      </c>
      <c r="U1614" s="175" t="str">
        <f aca="true">IF(I1614="","",xEURO(OFFSET(C1614,-M1614+1,0),J1614,OFFSET(C1614,-M1614+2,0),OFFSET(C1614,-M1614+2,0),OFFSET(C1614,-M1614+3,0)+AC1614,OFFSET(C1614,-M1614+4,0),1,1)*I1614)</f>
        <v/>
      </c>
      <c r="V1614" s="235" t="str">
        <f aca="true">IF(I1614="","",xEURO(OFFSET(C1614,-M1614+1,0),J1614,OFFSET(C1614,-M1614+2,0),OFFSET(C1614,-M1614+2,0),OFFSET(C1614,-M1614+3,0)+AC1614,OFFSET(C1614,-M1614+4,0),1,0))</f>
        <v/>
      </c>
      <c r="W1614" s="175" t="str">
        <f aca="false">IF(I1614="","",(V1614-K1614)*I1614*10)</f>
        <v/>
      </c>
      <c r="X1614" s="175" t="str">
        <f aca="true">IF(I1614="","",xEURO(OFFSET(C1614,-M1614+1,0),J1614,OFFSET(C1614,-M1614+2,0),OFFSET(C1614,-M1614+2,0),OFFSET(C1614,-M1614+3,0)+AC1614,OFFSET(C1614,-M1614+4,0),1,2)/10*I1614)</f>
        <v/>
      </c>
      <c r="Y1614" s="248" t="str">
        <f aca="true">IF(I1614="","",xEURO(OFFSET(C1614,-M1614+1,0),J1614,OFFSET(C1614,-M1614+2,0),OFFSET(C1614,-M1614+2,0),OFFSET(C1614,-M1614+3,0)+AC1614,OFFSET(C1614,-M1614+4,0),1,3)/100*I1614*10000)</f>
        <v/>
      </c>
      <c r="Z1614" s="248" t="str">
        <f aca="true">IF(I1614="","",xEURO(OFFSET(C1614,-M1614+1,0),J1614,OFFSET(C1614,-M1614+2,0),OFFSET(C1614,-M1614+2,0),OFFSET(C1614,-M1614+3,0)+AC1614,OFFSET(C1614,-M1614+4,0),1,5)/365.25*I1614*10000)</f>
        <v/>
      </c>
      <c r="AB1614" s="249" t="str">
        <f aca="true">IF(D1614="","",xCalcSkew(OFFSET(C1614,-M1614,0),E1614-OFFSET(C1614,-M1614+1,0),b)/100)</f>
        <v/>
      </c>
      <c r="AC1614" s="249" t="str">
        <f aca="true">IF(I1614="","",xCalcSkew(OFFSET(C1614,-M1614,0),J1614-OFFSET(C1614,-M1614+1,0),b)/100)</f>
        <v/>
      </c>
      <c r="AE1614" s="0" t="n">
        <f aca="false">D1614*F1614*10000*-1</f>
        <v>-0</v>
      </c>
      <c r="AF1614" s="0" t="n">
        <f aca="false">I1614*K1614*10000*-1</f>
        <v>-0</v>
      </c>
      <c r="AG1614" s="0" t="n">
        <f aca="false">AE1614+AF1614</f>
        <v>-0</v>
      </c>
    </row>
    <row r="1615" customFormat="false" ht="12.75" hidden="false" customHeight="false" outlineLevel="0" collapsed="false">
      <c r="C1615" s="272" t="n">
        <f aca="false">N1645+U1645</f>
        <v>0</v>
      </c>
      <c r="D1615" s="265"/>
      <c r="E1615" s="266"/>
      <c r="F1615" s="266"/>
      <c r="G1615" s="267"/>
      <c r="I1615" s="265"/>
      <c r="J1615" s="266"/>
      <c r="K1615" s="266"/>
      <c r="L1615" s="268"/>
      <c r="M1615" s="247" t="n">
        <f aca="false">M1614+1</f>
        <v>6</v>
      </c>
      <c r="N1615" s="175" t="str">
        <f aca="true">IF(D1615="","",xEURO(OFFSET(C1615,-M1615+1,0),E1615,OFFSET(C1615,-M1615+2,0),OFFSET(C1615,-M1615+2,0),OFFSET(C1615,-M1615+3,0)+AB1615,OFFSET(C1615,-M1615+4,0),0,1)*D1615)</f>
        <v/>
      </c>
      <c r="O1615" s="235" t="str">
        <f aca="true">IF(D1615="","",xEURO(OFFSET(C1615,-M1615+1,0),E1615,OFFSET(C1615,-M1615+2,0),OFFSET(C1615,-M1615+2,0),OFFSET(C1615,-M1615+3,0)+AB1615,OFFSET(C1615,-M1615+4,0),0,0))</f>
        <v/>
      </c>
      <c r="P1615" s="175" t="str">
        <f aca="false">IF(D1615="","",(O1615-F1615)*D1615*10)</f>
        <v/>
      </c>
      <c r="Q1615" s="175" t="str">
        <f aca="true">IF(D1615="","",xEURO(OFFSET(C1615,-M1615+1,0),E1615,OFFSET(C1615,-M1615+2,0),OFFSET(C1615,-M1615+2,0),OFFSET(C1615,-M1615+3,0)+AB1615,OFFSET(C1615,-M1615+4,0),0,2)/10*D1615)</f>
        <v/>
      </c>
      <c r="R1615" s="248" t="str">
        <f aca="true">IF(D1615="","",xEURO(OFFSET(C1615,-M1615+1,0),E1615,OFFSET(C1615,-M1615+2,0),OFFSET(C1615,-M1615+2,0),OFFSET(C1615,-M1615+3,0)+AB1615,OFFSET(C1615,-M1615+4,0),0,3)/100*D1615*10000)</f>
        <v/>
      </c>
      <c r="S1615" s="248" t="str">
        <f aca="true">IF(D1615="","",xEURO(OFFSET(C1615,-M1615+1,0),E1615,OFFSET(C1615,-M1615+2,0),OFFSET(C1615,-M1615+2,0),OFFSET(C1615,-M1615+3,0)+AB1615,OFFSET(C1615,-M1615+4,0),0,5)/365.25*D1615*10000)</f>
        <v/>
      </c>
      <c r="U1615" s="175" t="str">
        <f aca="true">IF(I1615="","",xEURO(OFFSET(C1615,-M1615+1,0),J1615,OFFSET(C1615,-M1615+2,0),OFFSET(C1615,-M1615+2,0),OFFSET(C1615,-M1615+3,0)+AC1615,OFFSET(C1615,-M1615+4,0),1,1)*I1615)</f>
        <v/>
      </c>
      <c r="V1615" s="235" t="str">
        <f aca="true">IF(I1615="","",xEURO(OFFSET(C1615,-M1615+1,0),J1615,OFFSET(C1615,-M1615+2,0),OFFSET(C1615,-M1615+2,0),OFFSET(C1615,-M1615+3,0)+AC1615,OFFSET(C1615,-M1615+4,0),1,0))</f>
        <v/>
      </c>
      <c r="W1615" s="175" t="str">
        <f aca="false">IF(I1615="","",(V1615-K1615)*I1615*10)</f>
        <v/>
      </c>
      <c r="X1615" s="175" t="str">
        <f aca="true">IF(I1615="","",xEURO(OFFSET(C1615,-M1615+1,0),J1615,OFFSET(C1615,-M1615+2,0),OFFSET(C1615,-M1615+2,0),OFFSET(C1615,-M1615+3,0)+AC1615,OFFSET(C1615,-M1615+4,0),1,2)/10*I1615)</f>
        <v/>
      </c>
      <c r="Y1615" s="248" t="str">
        <f aca="true">IF(I1615="","",xEURO(OFFSET(C1615,-M1615+1,0),J1615,OFFSET(C1615,-M1615+2,0),OFFSET(C1615,-M1615+2,0),OFFSET(C1615,-M1615+3,0)+AC1615,OFFSET(C1615,-M1615+4,0),1,3)/100*I1615*10000)</f>
        <v/>
      </c>
      <c r="Z1615" s="248" t="str">
        <f aca="true">IF(I1615="","",xEURO(OFFSET(C1615,-M1615+1,0),J1615,OFFSET(C1615,-M1615+2,0),OFFSET(C1615,-M1615+2,0),OFFSET(C1615,-M1615+3,0)+AC1615,OFFSET(C1615,-M1615+4,0),1,5)/365.25*I1615*10000)</f>
        <v/>
      </c>
      <c r="AB1615" s="249" t="str">
        <f aca="true">IF(D1615="","",xCalcSkew(OFFSET(C1615,-M1615,0),E1615-OFFSET(C1615,-M1615+1,0),b)/100)</f>
        <v/>
      </c>
      <c r="AC1615" s="249" t="str">
        <f aca="true">IF(I1615="","",xCalcSkew(OFFSET(C1615,-M1615,0),J1615-OFFSET(C1615,-M1615+1,0),b)/100)</f>
        <v/>
      </c>
      <c r="AE1615" s="0" t="n">
        <f aca="false">D1615*F1615*10000*-1</f>
        <v>-0</v>
      </c>
      <c r="AF1615" s="0" t="n">
        <f aca="false">I1615*K1615*10000*-1</f>
        <v>-0</v>
      </c>
      <c r="AG1615" s="0" t="n">
        <f aca="false">AE1615+AF1615</f>
        <v>-0</v>
      </c>
    </row>
    <row r="1616" customFormat="false" ht="12.75" hidden="false" customHeight="false" outlineLevel="0" collapsed="false">
      <c r="C1616" s="273" t="n">
        <f aca="false">Q1645+X1645</f>
        <v>0</v>
      </c>
      <c r="D1616" s="265"/>
      <c r="E1616" s="266"/>
      <c r="F1616" s="266"/>
      <c r="G1616" s="267"/>
      <c r="I1616" s="265"/>
      <c r="J1616" s="266"/>
      <c r="K1616" s="266"/>
      <c r="L1616" s="268"/>
      <c r="M1616" s="247" t="n">
        <f aca="false">M1615+1</f>
        <v>7</v>
      </c>
      <c r="N1616" s="175" t="str">
        <f aca="true">IF(D1616="","",xEURO(OFFSET(C1616,-M1616+1,0),E1616,OFFSET(C1616,-M1616+2,0),OFFSET(C1616,-M1616+2,0),OFFSET(C1616,-M1616+3,0)+AB1616,OFFSET(C1616,-M1616+4,0),0,1)*D1616)</f>
        <v/>
      </c>
      <c r="O1616" s="235" t="str">
        <f aca="true">IF(D1616="","",xEURO(OFFSET(C1616,-M1616+1,0),E1616,OFFSET(C1616,-M1616+2,0),OFFSET(C1616,-M1616+2,0),OFFSET(C1616,-M1616+3,0)+AB1616,OFFSET(C1616,-M1616+4,0),0,0))</f>
        <v/>
      </c>
      <c r="P1616" s="175" t="str">
        <f aca="false">IF(D1616="","",(O1616-F1616)*D1616*10)</f>
        <v/>
      </c>
      <c r="Q1616" s="175" t="str">
        <f aca="true">IF(D1616="","",xEURO(OFFSET(C1616,-M1616+1,0),E1616,OFFSET(C1616,-M1616+2,0),OFFSET(C1616,-M1616+2,0),OFFSET(C1616,-M1616+3,0)+AB1616,OFFSET(C1616,-M1616+4,0),0,2)/10*D1616)</f>
        <v/>
      </c>
      <c r="R1616" s="248" t="str">
        <f aca="true">IF(D1616="","",xEURO(OFFSET(C1616,-M1616+1,0),E1616,OFFSET(C1616,-M1616+2,0),OFFSET(C1616,-M1616+2,0),OFFSET(C1616,-M1616+3,0)+AB1616,OFFSET(C1616,-M1616+4,0),0,3)/100*D1616*10000)</f>
        <v/>
      </c>
      <c r="S1616" s="248" t="str">
        <f aca="true">IF(D1616="","",xEURO(OFFSET(C1616,-M1616+1,0),E1616,OFFSET(C1616,-M1616+2,0),OFFSET(C1616,-M1616+2,0),OFFSET(C1616,-M1616+3,0)+AB1616,OFFSET(C1616,-M1616+4,0),0,5)/365.25*D1616*10000)</f>
        <v/>
      </c>
      <c r="U1616" s="175" t="str">
        <f aca="true">IF(I1616="","",xEURO(OFFSET(C1616,-M1616+1,0),J1616,OFFSET(C1616,-M1616+2,0),OFFSET(C1616,-M1616+2,0),OFFSET(C1616,-M1616+3,0)+AC1616,OFFSET(C1616,-M1616+4,0),1,1)*I1616)</f>
        <v/>
      </c>
      <c r="V1616" s="235" t="str">
        <f aca="true">IF(I1616="","",xEURO(OFFSET(C1616,-M1616+1,0),J1616,OFFSET(C1616,-M1616+2,0),OFFSET(C1616,-M1616+2,0),OFFSET(C1616,-M1616+3,0)+AC1616,OFFSET(C1616,-M1616+4,0),1,0))</f>
        <v/>
      </c>
      <c r="W1616" s="175" t="str">
        <f aca="false">IF(I1616="","",(V1616-K1616)*I1616*10)</f>
        <v/>
      </c>
      <c r="X1616" s="175" t="str">
        <f aca="true">IF(I1616="","",xEURO(OFFSET(C1616,-M1616+1,0),J1616,OFFSET(C1616,-M1616+2,0),OFFSET(C1616,-M1616+2,0),OFFSET(C1616,-M1616+3,0)+AC1616,OFFSET(C1616,-M1616+4,0),1,2)/10*I1616)</f>
        <v/>
      </c>
      <c r="Y1616" s="248" t="str">
        <f aca="true">IF(I1616="","",xEURO(OFFSET(C1616,-M1616+1,0),J1616,OFFSET(C1616,-M1616+2,0),OFFSET(C1616,-M1616+2,0),OFFSET(C1616,-M1616+3,0)+AC1616,OFFSET(C1616,-M1616+4,0),1,3)/100*I1616*10000)</f>
        <v/>
      </c>
      <c r="Z1616" s="248" t="str">
        <f aca="true">IF(I1616="","",xEURO(OFFSET(C1616,-M1616+1,0),J1616,OFFSET(C1616,-M1616+2,0),OFFSET(C1616,-M1616+2,0),OFFSET(C1616,-M1616+3,0)+AC1616,OFFSET(C1616,-M1616+4,0),1,5)/365.25*I1616*10000)</f>
        <v/>
      </c>
      <c r="AB1616" s="249" t="str">
        <f aca="true">IF(D1616="","",xCalcSkew(OFFSET(C1616,-M1616,0),E1616-OFFSET(C1616,-M1616+1,0),b)/100)</f>
        <v/>
      </c>
      <c r="AC1616" s="249" t="str">
        <f aca="true">IF(I1616="","",xCalcSkew(OFFSET(C1616,-M1616,0),J1616-OFFSET(C1616,-M1616+1,0),b)/100)</f>
        <v/>
      </c>
      <c r="AE1616" s="0" t="n">
        <f aca="false">D1616*F1616*10000*-1</f>
        <v>-0</v>
      </c>
      <c r="AF1616" s="0" t="n">
        <f aca="false">I1616*K1616*10000*-1</f>
        <v>-0</v>
      </c>
      <c r="AG1616" s="0" t="n">
        <f aca="false">AE1616+AF1616</f>
        <v>-0</v>
      </c>
    </row>
    <row r="1617" customFormat="false" ht="12.75" hidden="false" customHeight="false" outlineLevel="0" collapsed="false">
      <c r="C1617" s="272" t="n">
        <f aca="false">R1645+Y1645</f>
        <v>0</v>
      </c>
      <c r="D1617" s="265"/>
      <c r="E1617" s="266"/>
      <c r="F1617" s="266"/>
      <c r="G1617" s="267"/>
      <c r="I1617" s="265"/>
      <c r="J1617" s="266"/>
      <c r="K1617" s="266"/>
      <c r="L1617" s="268"/>
      <c r="M1617" s="247" t="n">
        <f aca="false">M1616+1</f>
        <v>8</v>
      </c>
      <c r="N1617" s="175" t="str">
        <f aca="true">IF(D1617="","",xEURO(OFFSET(C1617,-M1617+1,0),E1617,OFFSET(C1617,-M1617+2,0),OFFSET(C1617,-M1617+2,0),OFFSET(C1617,-M1617+3,0)+AB1617,OFFSET(C1617,-M1617+4,0),0,1)*D1617)</f>
        <v/>
      </c>
      <c r="O1617" s="235" t="str">
        <f aca="true">IF(D1617="","",xEURO(OFFSET(C1617,-M1617+1,0),E1617,OFFSET(C1617,-M1617+2,0),OFFSET(C1617,-M1617+2,0),OFFSET(C1617,-M1617+3,0)+AB1617,OFFSET(C1617,-M1617+4,0),0,0))</f>
        <v/>
      </c>
      <c r="P1617" s="175" t="str">
        <f aca="false">IF(D1617="","",(O1617-F1617)*D1617*10)</f>
        <v/>
      </c>
      <c r="Q1617" s="175" t="str">
        <f aca="true">IF(D1617="","",xEURO(OFFSET(C1617,-M1617+1,0),E1617,OFFSET(C1617,-M1617+2,0),OFFSET(C1617,-M1617+2,0),OFFSET(C1617,-M1617+3,0)+AB1617,OFFSET(C1617,-M1617+4,0),0,2)/10*D1617)</f>
        <v/>
      </c>
      <c r="R1617" s="248" t="str">
        <f aca="true">IF(D1617="","",xEURO(OFFSET(C1617,-M1617+1,0),E1617,OFFSET(C1617,-M1617+2,0),OFFSET(C1617,-M1617+2,0),OFFSET(C1617,-M1617+3,0)+AB1617,OFFSET(C1617,-M1617+4,0),0,3)/100*D1617*10000)</f>
        <v/>
      </c>
      <c r="S1617" s="248" t="str">
        <f aca="true">IF(D1617="","",xEURO(OFFSET(C1617,-M1617+1,0),E1617,OFFSET(C1617,-M1617+2,0),OFFSET(C1617,-M1617+2,0),OFFSET(C1617,-M1617+3,0)+AB1617,OFFSET(C1617,-M1617+4,0),0,5)/365.25*D1617*10000)</f>
        <v/>
      </c>
      <c r="U1617" s="175" t="str">
        <f aca="true">IF(I1617="","",xEURO(OFFSET(C1617,-M1617+1,0),J1617,OFFSET(C1617,-M1617+2,0),OFFSET(C1617,-M1617+2,0),OFFSET(C1617,-M1617+3,0)+AC1617,OFFSET(C1617,-M1617+4,0),1,1)*I1617)</f>
        <v/>
      </c>
      <c r="V1617" s="235" t="str">
        <f aca="true">IF(I1617="","",xEURO(OFFSET(C1617,-M1617+1,0),J1617,OFFSET(C1617,-M1617+2,0),OFFSET(C1617,-M1617+2,0),OFFSET(C1617,-M1617+3,0)+AC1617,OFFSET(C1617,-M1617+4,0),1,0))</f>
        <v/>
      </c>
      <c r="W1617" s="175" t="str">
        <f aca="false">IF(I1617="","",(V1617-K1617)*I1617*10)</f>
        <v/>
      </c>
      <c r="X1617" s="175" t="str">
        <f aca="true">IF(I1617="","",xEURO(OFFSET(C1617,-M1617+1,0),J1617,OFFSET(C1617,-M1617+2,0),OFFSET(C1617,-M1617+2,0),OFFSET(C1617,-M1617+3,0)+AC1617,OFFSET(C1617,-M1617+4,0),1,2)/10*I1617)</f>
        <v/>
      </c>
      <c r="Y1617" s="248" t="str">
        <f aca="true">IF(I1617="","",xEURO(OFFSET(C1617,-M1617+1,0),J1617,OFFSET(C1617,-M1617+2,0),OFFSET(C1617,-M1617+2,0),OFFSET(C1617,-M1617+3,0)+AC1617,OFFSET(C1617,-M1617+4,0),1,3)/100*I1617*10000)</f>
        <v/>
      </c>
      <c r="Z1617" s="248" t="str">
        <f aca="true">IF(I1617="","",xEURO(OFFSET(C1617,-M1617+1,0),J1617,OFFSET(C1617,-M1617+2,0),OFFSET(C1617,-M1617+2,0),OFFSET(C1617,-M1617+3,0)+AC1617,OFFSET(C1617,-M1617+4,0),1,5)/365.25*I1617*10000)</f>
        <v/>
      </c>
      <c r="AB1617" s="249" t="str">
        <f aca="true">IF(D1617="","",xCalcSkew(OFFSET(C1617,-M1617,0),E1617-OFFSET(C1617,-M1617+1,0),b)/100)</f>
        <v/>
      </c>
      <c r="AC1617" s="249" t="str">
        <f aca="true">IF(I1617="","",xCalcSkew(OFFSET(C1617,-M1617,0),J1617-OFFSET(C1617,-M1617+1,0),b)/100)</f>
        <v/>
      </c>
      <c r="AE1617" s="0" t="n">
        <f aca="false">D1617*F1617*10000*-1</f>
        <v>-0</v>
      </c>
      <c r="AF1617" s="0" t="n">
        <f aca="false">I1617*K1617*10000*-1</f>
        <v>-0</v>
      </c>
      <c r="AG1617" s="0" t="n">
        <f aca="false">AE1617+AF1617</f>
        <v>-0</v>
      </c>
    </row>
    <row r="1618" customFormat="false" ht="12.75" hidden="false" customHeight="false" outlineLevel="0" collapsed="false">
      <c r="C1618" s="272" t="n">
        <f aca="false">S1645+Z1645</f>
        <v>0</v>
      </c>
      <c r="D1618" s="265"/>
      <c r="E1618" s="266"/>
      <c r="F1618" s="266"/>
      <c r="G1618" s="267"/>
      <c r="I1618" s="265"/>
      <c r="J1618" s="266"/>
      <c r="K1618" s="266"/>
      <c r="L1618" s="268"/>
      <c r="M1618" s="247" t="n">
        <f aca="false">M1617+1</f>
        <v>9</v>
      </c>
      <c r="N1618" s="175" t="str">
        <f aca="true">IF(D1618="","",xEURO(OFFSET(C1618,-M1618+1,0),E1618,OFFSET(C1618,-M1618+2,0),OFFSET(C1618,-M1618+2,0),OFFSET(C1618,-M1618+3,0)+AB1618,OFFSET(C1618,-M1618+4,0),0,1)*D1618)</f>
        <v/>
      </c>
      <c r="O1618" s="235" t="str">
        <f aca="true">IF(D1618="","",xEURO(OFFSET(C1618,-M1618+1,0),E1618,OFFSET(C1618,-M1618+2,0),OFFSET(C1618,-M1618+2,0),OFFSET(C1618,-M1618+3,0)+AB1618,OFFSET(C1618,-M1618+4,0),0,0))</f>
        <v/>
      </c>
      <c r="P1618" s="175" t="str">
        <f aca="false">IF(D1618="","",(O1618-F1618)*D1618*10)</f>
        <v/>
      </c>
      <c r="Q1618" s="175" t="str">
        <f aca="true">IF(D1618="","",xEURO(OFFSET(C1618,-M1618+1,0),E1618,OFFSET(C1618,-M1618+2,0),OFFSET(C1618,-M1618+2,0),OFFSET(C1618,-M1618+3,0)+AB1618,OFFSET(C1618,-M1618+4,0),0,2)/10*D1618)</f>
        <v/>
      </c>
      <c r="R1618" s="248" t="str">
        <f aca="true">IF(D1618="","",xEURO(OFFSET(C1618,-M1618+1,0),E1618,OFFSET(C1618,-M1618+2,0),OFFSET(C1618,-M1618+2,0),OFFSET(C1618,-M1618+3,0)+AB1618,OFFSET(C1618,-M1618+4,0),0,3)/100*D1618*10000)</f>
        <v/>
      </c>
      <c r="S1618" s="248" t="str">
        <f aca="true">IF(D1618="","",xEURO(OFFSET(C1618,-M1618+1,0),E1618,OFFSET(C1618,-M1618+2,0),OFFSET(C1618,-M1618+2,0),OFFSET(C1618,-M1618+3,0)+AB1618,OFFSET(C1618,-M1618+4,0),0,5)/365.25*D1618*10000)</f>
        <v/>
      </c>
      <c r="U1618" s="175" t="str">
        <f aca="true">IF(I1618="","",xEURO(OFFSET(C1618,-M1618+1,0),J1618,OFFSET(C1618,-M1618+2,0),OFFSET(C1618,-M1618+2,0),OFFSET(C1618,-M1618+3,0)+AC1618,OFFSET(C1618,-M1618+4,0),1,1)*I1618)</f>
        <v/>
      </c>
      <c r="V1618" s="235" t="str">
        <f aca="true">IF(I1618="","",xEURO(OFFSET(C1618,-M1618+1,0),J1618,OFFSET(C1618,-M1618+2,0),OFFSET(C1618,-M1618+2,0),OFFSET(C1618,-M1618+3,0)+AC1618,OFFSET(C1618,-M1618+4,0),1,0))</f>
        <v/>
      </c>
      <c r="W1618" s="175" t="str">
        <f aca="false">IF(I1618="","",(V1618-K1618)*I1618*10)</f>
        <v/>
      </c>
      <c r="X1618" s="175" t="str">
        <f aca="true">IF(I1618="","",xEURO(OFFSET(C1618,-M1618+1,0),J1618,OFFSET(C1618,-M1618+2,0),OFFSET(C1618,-M1618+2,0),OFFSET(C1618,-M1618+3,0)+AC1618,OFFSET(C1618,-M1618+4,0),1,2)/10*I1618)</f>
        <v/>
      </c>
      <c r="Y1618" s="248" t="str">
        <f aca="true">IF(I1618="","",xEURO(OFFSET(C1618,-M1618+1,0),J1618,OFFSET(C1618,-M1618+2,0),OFFSET(C1618,-M1618+2,0),OFFSET(C1618,-M1618+3,0)+AC1618,OFFSET(C1618,-M1618+4,0),1,3)/100*I1618*10000)</f>
        <v/>
      </c>
      <c r="Z1618" s="248" t="str">
        <f aca="true">IF(I1618="","",xEURO(OFFSET(C1618,-M1618+1,0),J1618,OFFSET(C1618,-M1618+2,0),OFFSET(C1618,-M1618+2,0),OFFSET(C1618,-M1618+3,0)+AC1618,OFFSET(C1618,-M1618+4,0),1,5)/365.25*I1618*10000)</f>
        <v/>
      </c>
      <c r="AB1618" s="249" t="str">
        <f aca="true">IF(D1618="","",xCalcSkew(OFFSET(C1618,-M1618,0),E1618-OFFSET(C1618,-M1618+1,0),b)/100)</f>
        <v/>
      </c>
      <c r="AC1618" s="249" t="str">
        <f aca="true">IF(I1618="","",xCalcSkew(OFFSET(C1618,-M1618,0),J1618-OFFSET(C1618,-M1618+1,0),b)/100)</f>
        <v/>
      </c>
      <c r="AE1618" s="0" t="n">
        <f aca="false">D1618*F1618*10000*-1</f>
        <v>-0</v>
      </c>
      <c r="AF1618" s="0" t="n">
        <f aca="false">I1618*K1618*10000*-1</f>
        <v>-0</v>
      </c>
      <c r="AG1618" s="0" t="n">
        <f aca="false">AE1618+AF1618</f>
        <v>-0</v>
      </c>
    </row>
    <row r="1619" customFormat="false" ht="12.75" hidden="false" customHeight="false" outlineLevel="0" collapsed="false">
      <c r="C1619" s="272" t="n">
        <f aca="false">P1645+W1645</f>
        <v>0</v>
      </c>
      <c r="D1619" s="265"/>
      <c r="E1619" s="266"/>
      <c r="F1619" s="266"/>
      <c r="G1619" s="267"/>
      <c r="I1619" s="265"/>
      <c r="J1619" s="266"/>
      <c r="K1619" s="266"/>
      <c r="L1619" s="268"/>
      <c r="M1619" s="247" t="n">
        <f aca="false">M1618+1</f>
        <v>10</v>
      </c>
      <c r="N1619" s="175" t="str">
        <f aca="true">IF(D1619="","",xEURO(OFFSET(C1619,-M1619+1,0),E1619,OFFSET(C1619,-M1619+2,0),OFFSET(C1619,-M1619+2,0),OFFSET(C1619,-M1619+3,0)+AB1619,OFFSET(C1619,-M1619+4,0),0,1)*D1619)</f>
        <v/>
      </c>
      <c r="O1619" s="235" t="str">
        <f aca="true">IF(D1619="","",xEURO(OFFSET(C1619,-M1619+1,0),E1619,OFFSET(C1619,-M1619+2,0),OFFSET(C1619,-M1619+2,0),OFFSET(C1619,-M1619+3,0)+AB1619,OFFSET(C1619,-M1619+4,0),0,0))</f>
        <v/>
      </c>
      <c r="P1619" s="175" t="str">
        <f aca="false">IF(D1619="","",(O1619-F1619)*D1619*10)</f>
        <v/>
      </c>
      <c r="Q1619" s="175" t="str">
        <f aca="true">IF(D1619="","",xEURO(OFFSET(C1619,-M1619+1,0),E1619,OFFSET(C1619,-M1619+2,0),OFFSET(C1619,-M1619+2,0),OFFSET(C1619,-M1619+3,0)+AB1619,OFFSET(C1619,-M1619+4,0),0,2)/10*D1619)</f>
        <v/>
      </c>
      <c r="R1619" s="248" t="str">
        <f aca="true">IF(D1619="","",xEURO(OFFSET(C1619,-M1619+1,0),E1619,OFFSET(C1619,-M1619+2,0),OFFSET(C1619,-M1619+2,0),OFFSET(C1619,-M1619+3,0)+AB1619,OFFSET(C1619,-M1619+4,0),0,3)/100*D1619*10000)</f>
        <v/>
      </c>
      <c r="S1619" s="248" t="str">
        <f aca="true">IF(D1619="","",xEURO(OFFSET(C1619,-M1619+1,0),E1619,OFFSET(C1619,-M1619+2,0),OFFSET(C1619,-M1619+2,0),OFFSET(C1619,-M1619+3,0)+AB1619,OFFSET(C1619,-M1619+4,0),0,5)/365.25*D1619*10000)</f>
        <v/>
      </c>
      <c r="U1619" s="175" t="str">
        <f aca="true">IF(I1619="","",xEURO(OFFSET(C1619,-M1619+1,0),J1619,OFFSET(C1619,-M1619+2,0),OFFSET(C1619,-M1619+2,0),OFFSET(C1619,-M1619+3,0)+AC1619,OFFSET(C1619,-M1619+4,0),1,1)*I1619)</f>
        <v/>
      </c>
      <c r="V1619" s="235" t="str">
        <f aca="true">IF(I1619="","",xEURO(OFFSET(C1619,-M1619+1,0),J1619,OFFSET(C1619,-M1619+2,0),OFFSET(C1619,-M1619+2,0),OFFSET(C1619,-M1619+3,0)+AC1619,OFFSET(C1619,-M1619+4,0),1,0))</f>
        <v/>
      </c>
      <c r="W1619" s="175" t="str">
        <f aca="false">IF(I1619="","",(V1619-K1619)*I1619*10)</f>
        <v/>
      </c>
      <c r="X1619" s="175" t="str">
        <f aca="true">IF(I1619="","",xEURO(OFFSET(C1619,-M1619+1,0),J1619,OFFSET(C1619,-M1619+2,0),OFFSET(C1619,-M1619+2,0),OFFSET(C1619,-M1619+3,0)+AC1619,OFFSET(C1619,-M1619+4,0),1,2)/10*I1619)</f>
        <v/>
      </c>
      <c r="Y1619" s="248" t="str">
        <f aca="true">IF(I1619="","",xEURO(OFFSET(C1619,-M1619+1,0),J1619,OFFSET(C1619,-M1619+2,0),OFFSET(C1619,-M1619+2,0),OFFSET(C1619,-M1619+3,0)+AC1619,OFFSET(C1619,-M1619+4,0),1,3)/100*I1619*10000)</f>
        <v/>
      </c>
      <c r="Z1619" s="248" t="str">
        <f aca="true">IF(I1619="","",xEURO(OFFSET(C1619,-M1619+1,0),J1619,OFFSET(C1619,-M1619+2,0),OFFSET(C1619,-M1619+2,0),OFFSET(C1619,-M1619+3,0)+AC1619,OFFSET(C1619,-M1619+4,0),1,5)/365.25*I1619*10000)</f>
        <v/>
      </c>
      <c r="AB1619" s="249" t="str">
        <f aca="true">IF(D1619="","",xCalcSkew(OFFSET(C1619,-M1619,0),E1619-OFFSET(C1619,-M1619+1,0),b)/100)</f>
        <v/>
      </c>
      <c r="AC1619" s="249" t="str">
        <f aca="true">IF(I1619="","",xCalcSkew(OFFSET(C1619,-M1619,0),J1619-OFFSET(C1619,-M1619+1,0),b)/100)</f>
        <v/>
      </c>
      <c r="AE1619" s="0" t="n">
        <f aca="false">D1619*F1619*10000*-1</f>
        <v>-0</v>
      </c>
      <c r="AF1619" s="0" t="n">
        <f aca="false">I1619*K1619*10000*-1</f>
        <v>-0</v>
      </c>
      <c r="AG1619" s="0" t="n">
        <f aca="false">AE1619+AF1619</f>
        <v>-0</v>
      </c>
    </row>
    <row r="1620" customFormat="false" ht="12.75" hidden="false" customHeight="false" outlineLevel="0" collapsed="false">
      <c r="D1620" s="265"/>
      <c r="E1620" s="266"/>
      <c r="F1620" s="266"/>
      <c r="G1620" s="267"/>
      <c r="I1620" s="265"/>
      <c r="J1620" s="266"/>
      <c r="K1620" s="266"/>
      <c r="L1620" s="268"/>
      <c r="M1620" s="247" t="n">
        <f aca="false">M1619+1</f>
        <v>11</v>
      </c>
      <c r="N1620" s="175" t="str">
        <f aca="true">IF(D1620="","",xEURO(OFFSET(C1620,-M1620+1,0),E1620,OFFSET(C1620,-M1620+2,0),OFFSET(C1620,-M1620+2,0),OFFSET(C1620,-M1620+3,0)+AB1620,OFFSET(C1620,-M1620+4,0),0,1)*D1620)</f>
        <v/>
      </c>
      <c r="O1620" s="235" t="str">
        <f aca="true">IF(D1620="","",xEURO(OFFSET(C1620,-M1620+1,0),E1620,OFFSET(C1620,-M1620+2,0),OFFSET(C1620,-M1620+2,0),OFFSET(C1620,-M1620+3,0)+AB1620,OFFSET(C1620,-M1620+4,0),0,0))</f>
        <v/>
      </c>
      <c r="P1620" s="175" t="str">
        <f aca="false">IF(D1620="","",(O1620-F1620)*D1620*10)</f>
        <v/>
      </c>
      <c r="Q1620" s="175" t="str">
        <f aca="true">IF(D1620="","",xEURO(OFFSET(C1620,-M1620+1,0),E1620,OFFSET(C1620,-M1620+2,0),OFFSET(C1620,-M1620+2,0),OFFSET(C1620,-M1620+3,0)+AB1620,OFFSET(C1620,-M1620+4,0),0,2)/10*D1620)</f>
        <v/>
      </c>
      <c r="R1620" s="248" t="str">
        <f aca="true">IF(D1620="","",xEURO(OFFSET(C1620,-M1620+1,0),E1620,OFFSET(C1620,-M1620+2,0),OFFSET(C1620,-M1620+2,0),OFFSET(C1620,-M1620+3,0)+AB1620,OFFSET(C1620,-M1620+4,0),0,3)/100*D1620*10000)</f>
        <v/>
      </c>
      <c r="S1620" s="248" t="str">
        <f aca="true">IF(D1620="","",xEURO(OFFSET(C1620,-M1620+1,0),E1620,OFFSET(C1620,-M1620+2,0),OFFSET(C1620,-M1620+2,0),OFFSET(C1620,-M1620+3,0)+AB1620,OFFSET(C1620,-M1620+4,0),0,5)/365.25*D1620*10000)</f>
        <v/>
      </c>
      <c r="U1620" s="175" t="str">
        <f aca="true">IF(I1620="","",xEURO(OFFSET(C1620,-M1620+1,0),J1620,OFFSET(C1620,-M1620+2,0),OFFSET(C1620,-M1620+2,0),OFFSET(C1620,-M1620+3,0)+AC1620,OFFSET(C1620,-M1620+4,0),1,1)*I1620)</f>
        <v/>
      </c>
      <c r="V1620" s="235" t="str">
        <f aca="true">IF(I1620="","",xEURO(OFFSET(C1620,-M1620+1,0),J1620,OFFSET(C1620,-M1620+2,0),OFFSET(C1620,-M1620+2,0),OFFSET(C1620,-M1620+3,0)+AC1620,OFFSET(C1620,-M1620+4,0),1,0))</f>
        <v/>
      </c>
      <c r="W1620" s="175" t="str">
        <f aca="false">IF(I1620="","",(V1620-K1620)*I1620*10)</f>
        <v/>
      </c>
      <c r="X1620" s="175" t="str">
        <f aca="true">IF(I1620="","",xEURO(OFFSET(C1620,-M1620+1,0),J1620,OFFSET(C1620,-M1620+2,0),OFFSET(C1620,-M1620+2,0),OFFSET(C1620,-M1620+3,0)+AC1620,OFFSET(C1620,-M1620+4,0),1,2)/10*I1620)</f>
        <v/>
      </c>
      <c r="Y1620" s="248" t="str">
        <f aca="true">IF(I1620="","",xEURO(OFFSET(C1620,-M1620+1,0),J1620,OFFSET(C1620,-M1620+2,0),OFFSET(C1620,-M1620+2,0),OFFSET(C1620,-M1620+3,0)+AC1620,OFFSET(C1620,-M1620+4,0),1,3)/100*I1620*10000)</f>
        <v/>
      </c>
      <c r="Z1620" s="248" t="str">
        <f aca="true">IF(I1620="","",xEURO(OFFSET(C1620,-M1620+1,0),J1620,OFFSET(C1620,-M1620+2,0),OFFSET(C1620,-M1620+2,0),OFFSET(C1620,-M1620+3,0)+AC1620,OFFSET(C1620,-M1620+4,0),1,5)/365.25*I1620*10000)</f>
        <v/>
      </c>
      <c r="AB1620" s="249" t="str">
        <f aca="true">IF(D1620="","",xCalcSkew(OFFSET(C1620,-M1620,0),E1620-OFFSET(C1620,-M1620+1,0),b)/100)</f>
        <v/>
      </c>
      <c r="AC1620" s="249" t="str">
        <f aca="true">IF(I1620="","",xCalcSkew(OFFSET(C1620,-M1620,0),J1620-OFFSET(C1620,-M1620+1,0),b)/100)</f>
        <v/>
      </c>
      <c r="AE1620" s="0" t="n">
        <f aca="false">D1620*F1620*10000*-1</f>
        <v>-0</v>
      </c>
      <c r="AF1620" s="0" t="n">
        <f aca="false">I1620*K1620*10000*-1</f>
        <v>-0</v>
      </c>
      <c r="AG1620" s="0" t="n">
        <f aca="false">AE1620+AF1620</f>
        <v>-0</v>
      </c>
    </row>
    <row r="1621" customFormat="false" ht="12.75" hidden="false" customHeight="false" outlineLevel="0" collapsed="false">
      <c r="D1621" s="265"/>
      <c r="E1621" s="266"/>
      <c r="F1621" s="266"/>
      <c r="G1621" s="267"/>
      <c r="I1621" s="265"/>
      <c r="J1621" s="266"/>
      <c r="K1621" s="266"/>
      <c r="L1621" s="268"/>
      <c r="M1621" s="247" t="n">
        <f aca="false">M1620+1</f>
        <v>12</v>
      </c>
      <c r="N1621" s="175" t="str">
        <f aca="true">IF(D1621="","",xEURO(OFFSET(C1621,-M1621+1,0),E1621,OFFSET(C1621,-M1621+2,0),OFFSET(C1621,-M1621+2,0),OFFSET(C1621,-M1621+3,0)+AB1621,OFFSET(C1621,-M1621+4,0),0,1)*D1621)</f>
        <v/>
      </c>
      <c r="O1621" s="235" t="str">
        <f aca="true">IF(D1621="","",xEURO(OFFSET(C1621,-M1621+1,0),E1621,OFFSET(C1621,-M1621+2,0),OFFSET(C1621,-M1621+2,0),OFFSET(C1621,-M1621+3,0)+AB1621,OFFSET(C1621,-M1621+4,0),0,0))</f>
        <v/>
      </c>
      <c r="P1621" s="175" t="str">
        <f aca="false">IF(D1621="","",(O1621-F1621)*D1621*10)</f>
        <v/>
      </c>
      <c r="Q1621" s="175" t="str">
        <f aca="true">IF(D1621="","",xEURO(OFFSET(C1621,-M1621+1,0),E1621,OFFSET(C1621,-M1621+2,0),OFFSET(C1621,-M1621+2,0),OFFSET(C1621,-M1621+3,0)+AB1621,OFFSET(C1621,-M1621+4,0),0,2)/10*D1621)</f>
        <v/>
      </c>
      <c r="R1621" s="248" t="str">
        <f aca="true">IF(D1621="","",xEURO(OFFSET(C1621,-M1621+1,0),E1621,OFFSET(C1621,-M1621+2,0),OFFSET(C1621,-M1621+2,0),OFFSET(C1621,-M1621+3,0)+AB1621,OFFSET(C1621,-M1621+4,0),0,3)/100*D1621*10000)</f>
        <v/>
      </c>
      <c r="S1621" s="248" t="str">
        <f aca="true">IF(D1621="","",xEURO(OFFSET(C1621,-M1621+1,0),E1621,OFFSET(C1621,-M1621+2,0),OFFSET(C1621,-M1621+2,0),OFFSET(C1621,-M1621+3,0)+AB1621,OFFSET(C1621,-M1621+4,0),0,5)/365.25*D1621*10000)</f>
        <v/>
      </c>
      <c r="U1621" s="175" t="str">
        <f aca="true">IF(I1621="","",xEURO(OFFSET(C1621,-M1621+1,0),J1621,OFFSET(C1621,-M1621+2,0),OFFSET(C1621,-M1621+2,0),OFFSET(C1621,-M1621+3,0)+AC1621,OFFSET(C1621,-M1621+4,0),1,1)*I1621)</f>
        <v/>
      </c>
      <c r="V1621" s="235" t="str">
        <f aca="true">IF(I1621="","",xEURO(OFFSET(C1621,-M1621+1,0),J1621,OFFSET(C1621,-M1621+2,0),OFFSET(C1621,-M1621+2,0),OFFSET(C1621,-M1621+3,0)+AC1621,OFFSET(C1621,-M1621+4,0),1,0))</f>
        <v/>
      </c>
      <c r="W1621" s="175" t="str">
        <f aca="false">IF(I1621="","",(V1621-K1621)*I1621*10)</f>
        <v/>
      </c>
      <c r="X1621" s="175" t="str">
        <f aca="true">IF(I1621="","",xEURO(OFFSET(C1621,-M1621+1,0),J1621,OFFSET(C1621,-M1621+2,0),OFFSET(C1621,-M1621+2,0),OFFSET(C1621,-M1621+3,0)+AC1621,OFFSET(C1621,-M1621+4,0),1,2)/10*I1621)</f>
        <v/>
      </c>
      <c r="Y1621" s="248" t="str">
        <f aca="true">IF(I1621="","",xEURO(OFFSET(C1621,-M1621+1,0),J1621,OFFSET(C1621,-M1621+2,0),OFFSET(C1621,-M1621+2,0),OFFSET(C1621,-M1621+3,0)+AC1621,OFFSET(C1621,-M1621+4,0),1,3)/100*I1621*10000)</f>
        <v/>
      </c>
      <c r="Z1621" s="248" t="str">
        <f aca="true">IF(I1621="","",xEURO(OFFSET(C1621,-M1621+1,0),J1621,OFFSET(C1621,-M1621+2,0),OFFSET(C1621,-M1621+2,0),OFFSET(C1621,-M1621+3,0)+AC1621,OFFSET(C1621,-M1621+4,0),1,5)/365.25*I1621*10000)</f>
        <v/>
      </c>
      <c r="AB1621" s="249" t="str">
        <f aca="true">IF(D1621="","",xCalcSkew(OFFSET(C1621,-M1621,0),E1621-OFFSET(C1621,-M1621+1,0),b)/100)</f>
        <v/>
      </c>
      <c r="AC1621" s="249" t="str">
        <f aca="true">IF(I1621="","",xCalcSkew(OFFSET(C1621,-M1621,0),J1621-OFFSET(C1621,-M1621+1,0),b)/100)</f>
        <v/>
      </c>
      <c r="AE1621" s="0" t="n">
        <f aca="false">D1621*F1621*10000*-1</f>
        <v>-0</v>
      </c>
      <c r="AF1621" s="0" t="n">
        <f aca="false">I1621*K1621*10000*-1</f>
        <v>-0</v>
      </c>
      <c r="AG1621" s="0" t="n">
        <f aca="false">AE1621+AF1621</f>
        <v>-0</v>
      </c>
    </row>
    <row r="1622" customFormat="false" ht="12.75" hidden="false" customHeight="false" outlineLevel="0" collapsed="false">
      <c r="D1622" s="265"/>
      <c r="E1622" s="266"/>
      <c r="F1622" s="266"/>
      <c r="G1622" s="267"/>
      <c r="I1622" s="265"/>
      <c r="J1622" s="266"/>
      <c r="K1622" s="266"/>
      <c r="L1622" s="268"/>
      <c r="M1622" s="247" t="n">
        <f aca="false">M1621+1</f>
        <v>13</v>
      </c>
      <c r="N1622" s="175" t="str">
        <f aca="true">IF(D1622="","",xEURO(OFFSET(C1622,-M1622+1,0),E1622,OFFSET(C1622,-M1622+2,0),OFFSET(C1622,-M1622+2,0),OFFSET(C1622,-M1622+3,0)+AB1622,OFFSET(C1622,-M1622+4,0),0,1)*D1622)</f>
        <v/>
      </c>
      <c r="O1622" s="235" t="str">
        <f aca="true">IF(D1622="","",xEURO(OFFSET(C1622,-M1622+1,0),E1622,OFFSET(C1622,-M1622+2,0),OFFSET(C1622,-M1622+2,0),OFFSET(C1622,-M1622+3,0)+AB1622,OFFSET(C1622,-M1622+4,0),0,0))</f>
        <v/>
      </c>
      <c r="P1622" s="175" t="str">
        <f aca="false">IF(D1622="","",(O1622-F1622)*D1622*10)</f>
        <v/>
      </c>
      <c r="Q1622" s="175" t="str">
        <f aca="true">IF(D1622="","",xEURO(OFFSET(C1622,-M1622+1,0),E1622,OFFSET(C1622,-M1622+2,0),OFFSET(C1622,-M1622+2,0),OFFSET(C1622,-M1622+3,0)+AB1622,OFFSET(C1622,-M1622+4,0),0,2)/10*D1622)</f>
        <v/>
      </c>
      <c r="R1622" s="248" t="str">
        <f aca="true">IF(D1622="","",xEURO(OFFSET(C1622,-M1622+1,0),E1622,OFFSET(C1622,-M1622+2,0),OFFSET(C1622,-M1622+2,0),OFFSET(C1622,-M1622+3,0)+AB1622,OFFSET(C1622,-M1622+4,0),0,3)/100*D1622*10000)</f>
        <v/>
      </c>
      <c r="S1622" s="248" t="str">
        <f aca="true">IF(D1622="","",xEURO(OFFSET(C1622,-M1622+1,0),E1622,OFFSET(C1622,-M1622+2,0),OFFSET(C1622,-M1622+2,0),OFFSET(C1622,-M1622+3,0)+AB1622,OFFSET(C1622,-M1622+4,0),0,5)/365.25*D1622*10000)</f>
        <v/>
      </c>
      <c r="U1622" s="175" t="str">
        <f aca="true">IF(I1622="","",xEURO(OFFSET(C1622,-M1622+1,0),J1622,OFFSET(C1622,-M1622+2,0),OFFSET(C1622,-M1622+2,0),OFFSET(C1622,-M1622+3,0)+AC1622,OFFSET(C1622,-M1622+4,0),1,1)*I1622)</f>
        <v/>
      </c>
      <c r="V1622" s="235" t="str">
        <f aca="true">IF(I1622="","",xEURO(OFFSET(C1622,-M1622+1,0),J1622,OFFSET(C1622,-M1622+2,0),OFFSET(C1622,-M1622+2,0),OFFSET(C1622,-M1622+3,0)+AC1622,OFFSET(C1622,-M1622+4,0),1,0))</f>
        <v/>
      </c>
      <c r="W1622" s="175" t="str">
        <f aca="false">IF(I1622="","",(V1622-K1622)*I1622*10)</f>
        <v/>
      </c>
      <c r="X1622" s="175" t="str">
        <f aca="true">IF(I1622="","",xEURO(OFFSET(C1622,-M1622+1,0),J1622,OFFSET(C1622,-M1622+2,0),OFFSET(C1622,-M1622+2,0),OFFSET(C1622,-M1622+3,0)+AC1622,OFFSET(C1622,-M1622+4,0),1,2)/10*I1622)</f>
        <v/>
      </c>
      <c r="Y1622" s="248" t="str">
        <f aca="true">IF(I1622="","",xEURO(OFFSET(C1622,-M1622+1,0),J1622,OFFSET(C1622,-M1622+2,0),OFFSET(C1622,-M1622+2,0),OFFSET(C1622,-M1622+3,0)+AC1622,OFFSET(C1622,-M1622+4,0),1,3)/100*I1622*10000)</f>
        <v/>
      </c>
      <c r="Z1622" s="248" t="str">
        <f aca="true">IF(I1622="","",xEURO(OFFSET(C1622,-M1622+1,0),J1622,OFFSET(C1622,-M1622+2,0),OFFSET(C1622,-M1622+2,0),OFFSET(C1622,-M1622+3,0)+AC1622,OFFSET(C1622,-M1622+4,0),1,5)/365.25*I1622*10000)</f>
        <v/>
      </c>
      <c r="AB1622" s="249" t="str">
        <f aca="true">IF(D1622="","",xCalcSkew(OFFSET(C1622,-M1622,0),E1622-OFFSET(C1622,-M1622+1,0),b)/100)</f>
        <v/>
      </c>
      <c r="AC1622" s="249" t="str">
        <f aca="true">IF(I1622="","",xCalcSkew(OFFSET(C1622,-M1622,0),J1622-OFFSET(C1622,-M1622+1,0),b)/100)</f>
        <v/>
      </c>
      <c r="AE1622" s="0" t="n">
        <f aca="false">D1622*F1622*10000*-1</f>
        <v>-0</v>
      </c>
      <c r="AF1622" s="0" t="n">
        <f aca="false">I1622*K1622*10000*-1</f>
        <v>-0</v>
      </c>
      <c r="AG1622" s="0" t="n">
        <f aca="false">AE1622+AF1622</f>
        <v>-0</v>
      </c>
    </row>
    <row r="1623" customFormat="false" ht="12.75" hidden="false" customHeight="false" outlineLevel="0" collapsed="false">
      <c r="D1623" s="265"/>
      <c r="E1623" s="266"/>
      <c r="F1623" s="266"/>
      <c r="G1623" s="267"/>
      <c r="I1623" s="265"/>
      <c r="J1623" s="266"/>
      <c r="K1623" s="266"/>
      <c r="L1623" s="268"/>
      <c r="M1623" s="247" t="n">
        <f aca="false">M1622+1</f>
        <v>14</v>
      </c>
      <c r="N1623" s="175" t="str">
        <f aca="true">IF(D1623="","",xEURO(OFFSET(C1623,-M1623+1,0),E1623,OFFSET(C1623,-M1623+2,0),OFFSET(C1623,-M1623+2,0),OFFSET(C1623,-M1623+3,0)+AB1623,OFFSET(C1623,-M1623+4,0),0,1)*D1623)</f>
        <v/>
      </c>
      <c r="O1623" s="235" t="str">
        <f aca="true">IF(D1623="","",xEURO(OFFSET(C1623,-M1623+1,0),E1623,OFFSET(C1623,-M1623+2,0),OFFSET(C1623,-M1623+2,0),OFFSET(C1623,-M1623+3,0)+AB1623,OFFSET(C1623,-M1623+4,0),0,0))</f>
        <v/>
      </c>
      <c r="P1623" s="175" t="str">
        <f aca="false">IF(D1623="","",(O1623-F1623)*D1623*10)</f>
        <v/>
      </c>
      <c r="Q1623" s="175" t="str">
        <f aca="true">IF(D1623="","",xEURO(OFFSET(C1623,-M1623+1,0),E1623,OFFSET(C1623,-M1623+2,0),OFFSET(C1623,-M1623+2,0),OFFSET(C1623,-M1623+3,0)+AB1623,OFFSET(C1623,-M1623+4,0),0,2)/10*D1623)</f>
        <v/>
      </c>
      <c r="R1623" s="248" t="str">
        <f aca="true">IF(D1623="","",xEURO(OFFSET(C1623,-M1623+1,0),E1623,OFFSET(C1623,-M1623+2,0),OFFSET(C1623,-M1623+2,0),OFFSET(C1623,-M1623+3,0)+AB1623,OFFSET(C1623,-M1623+4,0),0,3)/100*D1623*10000)</f>
        <v/>
      </c>
      <c r="S1623" s="248" t="str">
        <f aca="true">IF(D1623="","",xEURO(OFFSET(C1623,-M1623+1,0),E1623,OFFSET(C1623,-M1623+2,0),OFFSET(C1623,-M1623+2,0),OFFSET(C1623,-M1623+3,0)+AB1623,OFFSET(C1623,-M1623+4,0),0,5)/365.25*D1623*10000)</f>
        <v/>
      </c>
      <c r="U1623" s="175" t="str">
        <f aca="true">IF(I1623="","",xEURO(OFFSET(C1623,-M1623+1,0),J1623,OFFSET(C1623,-M1623+2,0),OFFSET(C1623,-M1623+2,0),OFFSET(C1623,-M1623+3,0)+AC1623,OFFSET(C1623,-M1623+4,0),1,1)*I1623)</f>
        <v/>
      </c>
      <c r="V1623" s="235" t="str">
        <f aca="true">IF(I1623="","",xEURO(OFFSET(C1623,-M1623+1,0),J1623,OFFSET(C1623,-M1623+2,0),OFFSET(C1623,-M1623+2,0),OFFSET(C1623,-M1623+3,0)+AC1623,OFFSET(C1623,-M1623+4,0),1,0))</f>
        <v/>
      </c>
      <c r="W1623" s="175" t="str">
        <f aca="false">IF(I1623="","",(V1623-K1623)*I1623*10)</f>
        <v/>
      </c>
      <c r="X1623" s="175" t="str">
        <f aca="true">IF(I1623="","",xEURO(OFFSET(C1623,-M1623+1,0),J1623,OFFSET(C1623,-M1623+2,0),OFFSET(C1623,-M1623+2,0),OFFSET(C1623,-M1623+3,0)+AC1623,OFFSET(C1623,-M1623+4,0),1,2)/10*I1623)</f>
        <v/>
      </c>
      <c r="Y1623" s="248" t="str">
        <f aca="true">IF(I1623="","",xEURO(OFFSET(C1623,-M1623+1,0),J1623,OFFSET(C1623,-M1623+2,0),OFFSET(C1623,-M1623+2,0),OFFSET(C1623,-M1623+3,0)+AC1623,OFFSET(C1623,-M1623+4,0),1,3)/100*I1623*10000)</f>
        <v/>
      </c>
      <c r="Z1623" s="248" t="str">
        <f aca="true">IF(I1623="","",xEURO(OFFSET(C1623,-M1623+1,0),J1623,OFFSET(C1623,-M1623+2,0),OFFSET(C1623,-M1623+2,0),OFFSET(C1623,-M1623+3,0)+AC1623,OFFSET(C1623,-M1623+4,0),1,5)/365.25*I1623*10000)</f>
        <v/>
      </c>
      <c r="AB1623" s="249" t="str">
        <f aca="true">IF(D1623="","",xCalcSkew(OFFSET(C1623,-M1623,0),E1623-OFFSET(C1623,-M1623+1,0),b)/100)</f>
        <v/>
      </c>
      <c r="AC1623" s="249" t="str">
        <f aca="true">IF(I1623="","",xCalcSkew(OFFSET(C1623,-M1623,0),J1623-OFFSET(C1623,-M1623+1,0),b)/100)</f>
        <v/>
      </c>
      <c r="AE1623" s="0" t="n">
        <f aca="false">D1623*F1623*10000*-1</f>
        <v>-0</v>
      </c>
      <c r="AF1623" s="0" t="n">
        <f aca="false">I1623*K1623*10000*-1</f>
        <v>-0</v>
      </c>
      <c r="AG1623" s="0" t="n">
        <f aca="false">AE1623+AF1623</f>
        <v>-0</v>
      </c>
    </row>
    <row r="1624" customFormat="false" ht="12.75" hidden="false" customHeight="false" outlineLevel="0" collapsed="false">
      <c r="D1624" s="265"/>
      <c r="E1624" s="266"/>
      <c r="F1624" s="266"/>
      <c r="G1624" s="267"/>
      <c r="I1624" s="265"/>
      <c r="J1624" s="266"/>
      <c r="K1624" s="266"/>
      <c r="L1624" s="268"/>
      <c r="M1624" s="247" t="n">
        <f aca="false">M1623+1</f>
        <v>15</v>
      </c>
      <c r="N1624" s="175" t="str">
        <f aca="true">IF(D1624="","",xEURO(OFFSET(C1624,-M1624+1,0),E1624,OFFSET(C1624,-M1624+2,0),OFFSET(C1624,-M1624+2,0),OFFSET(C1624,-M1624+3,0)+AB1624,OFFSET(C1624,-M1624+4,0),0,1)*D1624)</f>
        <v/>
      </c>
      <c r="O1624" s="235" t="str">
        <f aca="true">IF(D1624="","",xEURO(OFFSET(C1624,-M1624+1,0),E1624,OFFSET(C1624,-M1624+2,0),OFFSET(C1624,-M1624+2,0),OFFSET(C1624,-M1624+3,0)+AB1624,OFFSET(C1624,-M1624+4,0),0,0))</f>
        <v/>
      </c>
      <c r="P1624" s="175" t="str">
        <f aca="false">IF(D1624="","",(O1624-F1624)*D1624*10)</f>
        <v/>
      </c>
      <c r="Q1624" s="175" t="str">
        <f aca="true">IF(D1624="","",xEURO(OFFSET(C1624,-M1624+1,0),E1624,OFFSET(C1624,-M1624+2,0),OFFSET(C1624,-M1624+2,0),OFFSET(C1624,-M1624+3,0)+AB1624,OFFSET(C1624,-M1624+4,0),0,2)/10*D1624)</f>
        <v/>
      </c>
      <c r="R1624" s="248" t="str">
        <f aca="true">IF(D1624="","",xEURO(OFFSET(C1624,-M1624+1,0),E1624,OFFSET(C1624,-M1624+2,0),OFFSET(C1624,-M1624+2,0),OFFSET(C1624,-M1624+3,0)+AB1624,OFFSET(C1624,-M1624+4,0),0,3)/100*D1624*10000)</f>
        <v/>
      </c>
      <c r="S1624" s="248" t="str">
        <f aca="true">IF(D1624="","",xEURO(OFFSET(C1624,-M1624+1,0),E1624,OFFSET(C1624,-M1624+2,0),OFFSET(C1624,-M1624+2,0),OFFSET(C1624,-M1624+3,0)+AB1624,OFFSET(C1624,-M1624+4,0),0,5)/365.25*D1624*10000)</f>
        <v/>
      </c>
      <c r="U1624" s="175" t="str">
        <f aca="true">IF(I1624="","",xEURO(OFFSET(C1624,-M1624+1,0),J1624,OFFSET(C1624,-M1624+2,0),OFFSET(C1624,-M1624+2,0),OFFSET(C1624,-M1624+3,0)+AC1624,OFFSET(C1624,-M1624+4,0),1,1)*I1624)</f>
        <v/>
      </c>
      <c r="V1624" s="235" t="str">
        <f aca="true">IF(I1624="","",xEURO(OFFSET(C1624,-M1624+1,0),J1624,OFFSET(C1624,-M1624+2,0),OFFSET(C1624,-M1624+2,0),OFFSET(C1624,-M1624+3,0)+AC1624,OFFSET(C1624,-M1624+4,0),1,0))</f>
        <v/>
      </c>
      <c r="W1624" s="175" t="str">
        <f aca="false">IF(I1624="","",(V1624-K1624)*I1624*10)</f>
        <v/>
      </c>
      <c r="X1624" s="175" t="str">
        <f aca="true">IF(I1624="","",xEURO(OFFSET(C1624,-M1624+1,0),J1624,OFFSET(C1624,-M1624+2,0),OFFSET(C1624,-M1624+2,0),OFFSET(C1624,-M1624+3,0)+AC1624,OFFSET(C1624,-M1624+4,0),1,2)/10*I1624)</f>
        <v/>
      </c>
      <c r="Y1624" s="248" t="str">
        <f aca="true">IF(I1624="","",xEURO(OFFSET(C1624,-M1624+1,0),J1624,OFFSET(C1624,-M1624+2,0),OFFSET(C1624,-M1624+2,0),OFFSET(C1624,-M1624+3,0)+AC1624,OFFSET(C1624,-M1624+4,0),1,3)/100*I1624*10000)</f>
        <v/>
      </c>
      <c r="Z1624" s="248" t="str">
        <f aca="true">IF(I1624="","",xEURO(OFFSET(C1624,-M1624+1,0),J1624,OFFSET(C1624,-M1624+2,0),OFFSET(C1624,-M1624+2,0),OFFSET(C1624,-M1624+3,0)+AC1624,OFFSET(C1624,-M1624+4,0),1,5)/365.25*I1624*10000)</f>
        <v/>
      </c>
      <c r="AB1624" s="249" t="str">
        <f aca="true">IF(D1624="","",xCalcSkew(OFFSET(C1624,-M1624,0),E1624-OFFSET(C1624,-M1624+1,0),b)/100)</f>
        <v/>
      </c>
      <c r="AC1624" s="249" t="str">
        <f aca="true">IF(I1624="","",xCalcSkew(OFFSET(C1624,-M1624,0),J1624-OFFSET(C1624,-M1624+1,0),b)/100)</f>
        <v/>
      </c>
      <c r="AE1624" s="0" t="n">
        <f aca="false">D1624*F1624*10000*-1</f>
        <v>-0</v>
      </c>
      <c r="AF1624" s="0" t="n">
        <f aca="false">I1624*K1624*10000*-1</f>
        <v>-0</v>
      </c>
      <c r="AG1624" s="0" t="n">
        <f aca="false">AE1624+AF1624</f>
        <v>-0</v>
      </c>
    </row>
    <row r="1625" customFormat="false" ht="12.75" hidden="false" customHeight="false" outlineLevel="0" collapsed="false">
      <c r="D1625" s="265"/>
      <c r="E1625" s="266"/>
      <c r="F1625" s="266"/>
      <c r="G1625" s="267"/>
      <c r="I1625" s="265"/>
      <c r="J1625" s="266"/>
      <c r="K1625" s="266"/>
      <c r="L1625" s="268"/>
      <c r="M1625" s="247" t="n">
        <f aca="false">M1624+1</f>
        <v>16</v>
      </c>
      <c r="N1625" s="175" t="str">
        <f aca="true">IF(D1625="","",xEURO(OFFSET(C1625,-M1625+1,0),E1625,OFFSET(C1625,-M1625+2,0),OFFSET(C1625,-M1625+2,0),OFFSET(C1625,-M1625+3,0)+AB1625,OFFSET(C1625,-M1625+4,0),0,1)*D1625)</f>
        <v/>
      </c>
      <c r="O1625" s="235" t="str">
        <f aca="true">IF(D1625="","",xEURO(OFFSET(C1625,-M1625+1,0),E1625,OFFSET(C1625,-M1625+2,0),OFFSET(C1625,-M1625+2,0),OFFSET(C1625,-M1625+3,0)+AB1625,OFFSET(C1625,-M1625+4,0),0,0))</f>
        <v/>
      </c>
      <c r="P1625" s="175" t="str">
        <f aca="false">IF(D1625="","",(O1625-F1625)*D1625*10)</f>
        <v/>
      </c>
      <c r="Q1625" s="175" t="str">
        <f aca="true">IF(D1625="","",xEURO(OFFSET(C1625,-M1625+1,0),E1625,OFFSET(C1625,-M1625+2,0),OFFSET(C1625,-M1625+2,0),OFFSET(C1625,-M1625+3,0)+AB1625,OFFSET(C1625,-M1625+4,0),0,2)/10*D1625)</f>
        <v/>
      </c>
      <c r="R1625" s="248" t="str">
        <f aca="true">IF(D1625="","",xEURO(OFFSET(C1625,-M1625+1,0),E1625,OFFSET(C1625,-M1625+2,0),OFFSET(C1625,-M1625+2,0),OFFSET(C1625,-M1625+3,0)+AB1625,OFFSET(C1625,-M1625+4,0),0,3)/100*D1625*10000)</f>
        <v/>
      </c>
      <c r="S1625" s="248" t="str">
        <f aca="true">IF(D1625="","",xEURO(OFFSET(C1625,-M1625+1,0),E1625,OFFSET(C1625,-M1625+2,0),OFFSET(C1625,-M1625+2,0),OFFSET(C1625,-M1625+3,0)+AB1625,OFFSET(C1625,-M1625+4,0),0,5)/365.25*D1625*10000)</f>
        <v/>
      </c>
      <c r="U1625" s="175" t="str">
        <f aca="true">IF(I1625="","",xEURO(OFFSET(C1625,-M1625+1,0),J1625,OFFSET(C1625,-M1625+2,0),OFFSET(C1625,-M1625+2,0),OFFSET(C1625,-M1625+3,0)+AC1625,OFFSET(C1625,-M1625+4,0),1,1)*I1625)</f>
        <v/>
      </c>
      <c r="V1625" s="235" t="str">
        <f aca="true">IF(I1625="","",xEURO(OFFSET(C1625,-M1625+1,0),J1625,OFFSET(C1625,-M1625+2,0),OFFSET(C1625,-M1625+2,0),OFFSET(C1625,-M1625+3,0)+AC1625,OFFSET(C1625,-M1625+4,0),1,0))</f>
        <v/>
      </c>
      <c r="W1625" s="175" t="str">
        <f aca="false">IF(I1625="","",(V1625-K1625)*I1625*10)</f>
        <v/>
      </c>
      <c r="X1625" s="175" t="str">
        <f aca="true">IF(I1625="","",xEURO(OFFSET(C1625,-M1625+1,0),J1625,OFFSET(C1625,-M1625+2,0),OFFSET(C1625,-M1625+2,0),OFFSET(C1625,-M1625+3,0)+AC1625,OFFSET(C1625,-M1625+4,0),1,2)/10*I1625)</f>
        <v/>
      </c>
      <c r="Y1625" s="248" t="str">
        <f aca="true">IF(I1625="","",xEURO(OFFSET(C1625,-M1625+1,0),J1625,OFFSET(C1625,-M1625+2,0),OFFSET(C1625,-M1625+2,0),OFFSET(C1625,-M1625+3,0)+AC1625,OFFSET(C1625,-M1625+4,0),1,3)/100*I1625*10000)</f>
        <v/>
      </c>
      <c r="Z1625" s="248" t="str">
        <f aca="true">IF(I1625="","",xEURO(OFFSET(C1625,-M1625+1,0),J1625,OFFSET(C1625,-M1625+2,0),OFFSET(C1625,-M1625+2,0),OFFSET(C1625,-M1625+3,0)+AC1625,OFFSET(C1625,-M1625+4,0),1,5)/365.25*I1625*10000)</f>
        <v/>
      </c>
      <c r="AB1625" s="249" t="str">
        <f aca="true">IF(D1625="","",xCalcSkew(OFFSET(C1625,-M1625,0),E1625-OFFSET(C1625,-M1625+1,0),b)/100)</f>
        <v/>
      </c>
      <c r="AC1625" s="249" t="str">
        <f aca="true">IF(I1625="","",xCalcSkew(OFFSET(C1625,-M1625,0),J1625-OFFSET(C1625,-M1625+1,0),b)/100)</f>
        <v/>
      </c>
      <c r="AE1625" s="0" t="n">
        <f aca="false">D1625*F1625*10000*-1</f>
        <v>-0</v>
      </c>
      <c r="AF1625" s="0" t="n">
        <f aca="false">I1625*K1625*10000*-1</f>
        <v>-0</v>
      </c>
      <c r="AG1625" s="0" t="n">
        <f aca="false">AE1625+AF1625</f>
        <v>-0</v>
      </c>
    </row>
    <row r="1626" customFormat="false" ht="12.75" hidden="false" customHeight="false" outlineLevel="0" collapsed="false">
      <c r="D1626" s="265"/>
      <c r="E1626" s="266"/>
      <c r="F1626" s="266"/>
      <c r="G1626" s="267"/>
      <c r="I1626" s="265"/>
      <c r="J1626" s="266"/>
      <c r="K1626" s="266"/>
      <c r="L1626" s="268"/>
      <c r="M1626" s="247" t="n">
        <f aca="false">M1625+1</f>
        <v>17</v>
      </c>
      <c r="N1626" s="175" t="str">
        <f aca="true">IF(D1626="","",xEURO(OFFSET(C1626,-M1626+1,0),E1626,OFFSET(C1626,-M1626+2,0),OFFSET(C1626,-M1626+2,0),OFFSET(C1626,-M1626+3,0)+AB1626,OFFSET(C1626,-M1626+4,0),0,1)*D1626)</f>
        <v/>
      </c>
      <c r="O1626" s="235" t="str">
        <f aca="true">IF(D1626="","",xEURO(OFFSET(C1626,-M1626+1,0),E1626,OFFSET(C1626,-M1626+2,0),OFFSET(C1626,-M1626+2,0),OFFSET(C1626,-M1626+3,0)+AB1626,OFFSET(C1626,-M1626+4,0),0,0))</f>
        <v/>
      </c>
      <c r="P1626" s="175" t="str">
        <f aca="false">IF(D1626="","",(O1626-F1626)*D1626*10)</f>
        <v/>
      </c>
      <c r="Q1626" s="175" t="str">
        <f aca="true">IF(D1626="","",xEURO(OFFSET(C1626,-M1626+1,0),E1626,OFFSET(C1626,-M1626+2,0),OFFSET(C1626,-M1626+2,0),OFFSET(C1626,-M1626+3,0)+AB1626,OFFSET(C1626,-M1626+4,0),0,2)/10*D1626)</f>
        <v/>
      </c>
      <c r="R1626" s="248" t="str">
        <f aca="true">IF(D1626="","",xEURO(OFFSET(C1626,-M1626+1,0),E1626,OFFSET(C1626,-M1626+2,0),OFFSET(C1626,-M1626+2,0),OFFSET(C1626,-M1626+3,0)+AB1626,OFFSET(C1626,-M1626+4,0),0,3)/100*D1626*10000)</f>
        <v/>
      </c>
      <c r="S1626" s="248" t="str">
        <f aca="true">IF(D1626="","",xEURO(OFFSET(C1626,-M1626+1,0),E1626,OFFSET(C1626,-M1626+2,0),OFFSET(C1626,-M1626+2,0),OFFSET(C1626,-M1626+3,0)+AB1626,OFFSET(C1626,-M1626+4,0),0,5)/365.25*D1626*10000)</f>
        <v/>
      </c>
      <c r="U1626" s="175" t="str">
        <f aca="true">IF(I1626="","",xEURO(OFFSET(C1626,-M1626+1,0),J1626,OFFSET(C1626,-M1626+2,0),OFFSET(C1626,-M1626+2,0),OFFSET(C1626,-M1626+3,0)+AC1626,OFFSET(C1626,-M1626+4,0),1,1)*I1626)</f>
        <v/>
      </c>
      <c r="V1626" s="235" t="str">
        <f aca="true">IF(I1626="","",xEURO(OFFSET(C1626,-M1626+1,0),J1626,OFFSET(C1626,-M1626+2,0),OFFSET(C1626,-M1626+2,0),OFFSET(C1626,-M1626+3,0)+AC1626,OFFSET(C1626,-M1626+4,0),1,0))</f>
        <v/>
      </c>
      <c r="W1626" s="175" t="str">
        <f aca="false">IF(I1626="","",(V1626-K1626)*I1626*10)</f>
        <v/>
      </c>
      <c r="X1626" s="175" t="str">
        <f aca="true">IF(I1626="","",xEURO(OFFSET(C1626,-M1626+1,0),J1626,OFFSET(C1626,-M1626+2,0),OFFSET(C1626,-M1626+2,0),OFFSET(C1626,-M1626+3,0)+AC1626,OFFSET(C1626,-M1626+4,0),1,2)/10*I1626)</f>
        <v/>
      </c>
      <c r="Y1626" s="248" t="str">
        <f aca="true">IF(I1626="","",xEURO(OFFSET(C1626,-M1626+1,0),J1626,OFFSET(C1626,-M1626+2,0),OFFSET(C1626,-M1626+2,0),OFFSET(C1626,-M1626+3,0)+AC1626,OFFSET(C1626,-M1626+4,0),1,3)/100*I1626*10000)</f>
        <v/>
      </c>
      <c r="Z1626" s="248" t="str">
        <f aca="true">IF(I1626="","",xEURO(OFFSET(C1626,-M1626+1,0),J1626,OFFSET(C1626,-M1626+2,0),OFFSET(C1626,-M1626+2,0),OFFSET(C1626,-M1626+3,0)+AC1626,OFFSET(C1626,-M1626+4,0),1,5)/365.25*I1626*10000)</f>
        <v/>
      </c>
      <c r="AB1626" s="249" t="str">
        <f aca="true">IF(D1626="","",xCalcSkew(OFFSET(C1626,-M1626,0),E1626-OFFSET(C1626,-M1626+1,0),b)/100)</f>
        <v/>
      </c>
      <c r="AC1626" s="249" t="str">
        <f aca="true">IF(I1626="","",xCalcSkew(OFFSET(C1626,-M1626,0),J1626-OFFSET(C1626,-M1626+1,0),b)/100)</f>
        <v/>
      </c>
      <c r="AE1626" s="0" t="n">
        <f aca="false">D1626*F1626*10000*-1</f>
        <v>-0</v>
      </c>
      <c r="AF1626" s="0" t="n">
        <f aca="false">I1626*K1626*10000*-1</f>
        <v>-0</v>
      </c>
      <c r="AG1626" s="0" t="n">
        <f aca="false">AE1626+AF1626</f>
        <v>-0</v>
      </c>
    </row>
    <row r="1627" customFormat="false" ht="12.75" hidden="false" customHeight="false" outlineLevel="0" collapsed="false">
      <c r="D1627" s="265"/>
      <c r="E1627" s="266"/>
      <c r="F1627" s="266"/>
      <c r="G1627" s="267"/>
      <c r="I1627" s="265"/>
      <c r="J1627" s="266"/>
      <c r="K1627" s="266"/>
      <c r="L1627" s="268"/>
      <c r="M1627" s="247" t="n">
        <f aca="false">M1626+1</f>
        <v>18</v>
      </c>
      <c r="N1627" s="175" t="str">
        <f aca="true">IF(D1627="","",xEURO(OFFSET(C1627,-M1627+1,0),E1627,OFFSET(C1627,-M1627+2,0),OFFSET(C1627,-M1627+2,0),OFFSET(C1627,-M1627+3,0)+AB1627,OFFSET(C1627,-M1627+4,0),0,1)*D1627)</f>
        <v/>
      </c>
      <c r="O1627" s="235" t="str">
        <f aca="true">IF(D1627="","",xEURO(OFFSET(C1627,-M1627+1,0),E1627,OFFSET(C1627,-M1627+2,0),OFFSET(C1627,-M1627+2,0),OFFSET(C1627,-M1627+3,0)+AB1627,OFFSET(C1627,-M1627+4,0),0,0))</f>
        <v/>
      </c>
      <c r="P1627" s="175" t="str">
        <f aca="false">IF(D1627="","",(O1627-F1627)*D1627*10)</f>
        <v/>
      </c>
      <c r="Q1627" s="175" t="str">
        <f aca="true">IF(D1627="","",xEURO(OFFSET(C1627,-M1627+1,0),E1627,OFFSET(C1627,-M1627+2,0),OFFSET(C1627,-M1627+2,0),OFFSET(C1627,-M1627+3,0)+AB1627,OFFSET(C1627,-M1627+4,0),0,2)/10*D1627)</f>
        <v/>
      </c>
      <c r="R1627" s="248" t="str">
        <f aca="true">IF(D1627="","",xEURO(OFFSET(C1627,-M1627+1,0),E1627,OFFSET(C1627,-M1627+2,0),OFFSET(C1627,-M1627+2,0),OFFSET(C1627,-M1627+3,0)+AB1627,OFFSET(C1627,-M1627+4,0),0,3)/100*D1627*10000)</f>
        <v/>
      </c>
      <c r="S1627" s="248" t="str">
        <f aca="true">IF(D1627="","",xEURO(OFFSET(C1627,-M1627+1,0),E1627,OFFSET(C1627,-M1627+2,0),OFFSET(C1627,-M1627+2,0),OFFSET(C1627,-M1627+3,0)+AB1627,OFFSET(C1627,-M1627+4,0),0,5)/365.25*D1627*10000)</f>
        <v/>
      </c>
      <c r="U1627" s="175" t="str">
        <f aca="true">IF(I1627="","",xEURO(OFFSET(C1627,-M1627+1,0),J1627,OFFSET(C1627,-M1627+2,0),OFFSET(C1627,-M1627+2,0),OFFSET(C1627,-M1627+3,0)+AC1627,OFFSET(C1627,-M1627+4,0),1,1)*I1627)</f>
        <v/>
      </c>
      <c r="V1627" s="235" t="str">
        <f aca="true">IF(I1627="","",xEURO(OFFSET(C1627,-M1627+1,0),J1627,OFFSET(C1627,-M1627+2,0),OFFSET(C1627,-M1627+2,0),OFFSET(C1627,-M1627+3,0)+AC1627,OFFSET(C1627,-M1627+4,0),1,0))</f>
        <v/>
      </c>
      <c r="W1627" s="175" t="str">
        <f aca="false">IF(I1627="","",(V1627-K1627)*I1627*10)</f>
        <v/>
      </c>
      <c r="X1627" s="175" t="str">
        <f aca="true">IF(I1627="","",xEURO(OFFSET(C1627,-M1627+1,0),J1627,OFFSET(C1627,-M1627+2,0),OFFSET(C1627,-M1627+2,0),OFFSET(C1627,-M1627+3,0)+AC1627,OFFSET(C1627,-M1627+4,0),1,2)/10*I1627)</f>
        <v/>
      </c>
      <c r="Y1627" s="248" t="str">
        <f aca="true">IF(I1627="","",xEURO(OFFSET(C1627,-M1627+1,0),J1627,OFFSET(C1627,-M1627+2,0),OFFSET(C1627,-M1627+2,0),OFFSET(C1627,-M1627+3,0)+AC1627,OFFSET(C1627,-M1627+4,0),1,3)/100*I1627*10000)</f>
        <v/>
      </c>
      <c r="Z1627" s="248" t="str">
        <f aca="true">IF(I1627="","",xEURO(OFFSET(C1627,-M1627+1,0),J1627,OFFSET(C1627,-M1627+2,0),OFFSET(C1627,-M1627+2,0),OFFSET(C1627,-M1627+3,0)+AC1627,OFFSET(C1627,-M1627+4,0),1,5)/365.25*I1627*10000)</f>
        <v/>
      </c>
      <c r="AB1627" s="249" t="str">
        <f aca="true">IF(D1627="","",xCalcSkew(OFFSET(C1627,-M1627,0),E1627-OFFSET(C1627,-M1627+1,0),b)/100)</f>
        <v/>
      </c>
      <c r="AC1627" s="249" t="str">
        <f aca="true">IF(I1627="","",xCalcSkew(OFFSET(C1627,-M1627,0),J1627-OFFSET(C1627,-M1627+1,0),b)/100)</f>
        <v/>
      </c>
      <c r="AE1627" s="0" t="n">
        <f aca="false">D1627*F1627*10000*-1</f>
        <v>-0</v>
      </c>
      <c r="AF1627" s="0" t="n">
        <f aca="false">I1627*K1627*10000*-1</f>
        <v>-0</v>
      </c>
      <c r="AG1627" s="0" t="n">
        <f aca="false">AE1627+AF1627</f>
        <v>-0</v>
      </c>
    </row>
    <row r="1628" customFormat="false" ht="12.75" hidden="false" customHeight="false" outlineLevel="0" collapsed="false">
      <c r="D1628" s="265"/>
      <c r="E1628" s="266"/>
      <c r="F1628" s="266"/>
      <c r="G1628" s="267"/>
      <c r="I1628" s="265"/>
      <c r="J1628" s="266"/>
      <c r="K1628" s="266"/>
      <c r="L1628" s="268"/>
      <c r="M1628" s="247" t="n">
        <f aca="false">M1627+1</f>
        <v>19</v>
      </c>
      <c r="N1628" s="175" t="str">
        <f aca="true">IF(D1628="","",xEURO(OFFSET(C1628,-M1628+1,0),E1628,OFFSET(C1628,-M1628+2,0),OFFSET(C1628,-M1628+2,0),OFFSET(C1628,-M1628+3,0)+AB1628,OFFSET(C1628,-M1628+4,0),0,1)*D1628)</f>
        <v/>
      </c>
      <c r="O1628" s="235" t="str">
        <f aca="true">IF(D1628="","",xEURO(OFFSET(C1628,-M1628+1,0),E1628,OFFSET(C1628,-M1628+2,0),OFFSET(C1628,-M1628+2,0),OFFSET(C1628,-M1628+3,0)+AB1628,OFFSET(C1628,-M1628+4,0),0,0))</f>
        <v/>
      </c>
      <c r="P1628" s="175" t="str">
        <f aca="false">IF(D1628="","",(O1628-F1628)*D1628*10)</f>
        <v/>
      </c>
      <c r="Q1628" s="175" t="str">
        <f aca="true">IF(D1628="","",xEURO(OFFSET(C1628,-M1628+1,0),E1628,OFFSET(C1628,-M1628+2,0),OFFSET(C1628,-M1628+2,0),OFFSET(C1628,-M1628+3,0)+AB1628,OFFSET(C1628,-M1628+4,0),0,2)/10*D1628)</f>
        <v/>
      </c>
      <c r="R1628" s="248" t="str">
        <f aca="true">IF(D1628="","",xEURO(OFFSET(C1628,-M1628+1,0),E1628,OFFSET(C1628,-M1628+2,0),OFFSET(C1628,-M1628+2,0),OFFSET(C1628,-M1628+3,0)+AB1628,OFFSET(C1628,-M1628+4,0),0,3)/100*D1628*10000)</f>
        <v/>
      </c>
      <c r="S1628" s="248" t="str">
        <f aca="true">IF(D1628="","",xEURO(OFFSET(C1628,-M1628+1,0),E1628,OFFSET(C1628,-M1628+2,0),OFFSET(C1628,-M1628+2,0),OFFSET(C1628,-M1628+3,0)+AB1628,OFFSET(C1628,-M1628+4,0),0,5)/365.25*D1628*10000)</f>
        <v/>
      </c>
      <c r="U1628" s="175" t="str">
        <f aca="true">IF(I1628="","",xEURO(OFFSET(C1628,-M1628+1,0),J1628,OFFSET(C1628,-M1628+2,0),OFFSET(C1628,-M1628+2,0),OFFSET(C1628,-M1628+3,0)+AC1628,OFFSET(C1628,-M1628+4,0),1,1)*I1628)</f>
        <v/>
      </c>
      <c r="V1628" s="235" t="str">
        <f aca="true">IF(I1628="","",xEURO(OFFSET(C1628,-M1628+1,0),J1628,OFFSET(C1628,-M1628+2,0),OFFSET(C1628,-M1628+2,0),OFFSET(C1628,-M1628+3,0)+AC1628,OFFSET(C1628,-M1628+4,0),1,0))</f>
        <v/>
      </c>
      <c r="W1628" s="175" t="str">
        <f aca="false">IF(I1628="","",(V1628-K1628)*I1628*10)</f>
        <v/>
      </c>
      <c r="X1628" s="175" t="str">
        <f aca="true">IF(I1628="","",xEURO(OFFSET(C1628,-M1628+1,0),J1628,OFFSET(C1628,-M1628+2,0),OFFSET(C1628,-M1628+2,0),OFFSET(C1628,-M1628+3,0)+AC1628,OFFSET(C1628,-M1628+4,0),1,2)/10*I1628)</f>
        <v/>
      </c>
      <c r="Y1628" s="248" t="str">
        <f aca="true">IF(I1628="","",xEURO(OFFSET(C1628,-M1628+1,0),J1628,OFFSET(C1628,-M1628+2,0),OFFSET(C1628,-M1628+2,0),OFFSET(C1628,-M1628+3,0)+AC1628,OFFSET(C1628,-M1628+4,0),1,3)/100*I1628*10000)</f>
        <v/>
      </c>
      <c r="Z1628" s="248" t="str">
        <f aca="true">IF(I1628="","",xEURO(OFFSET(C1628,-M1628+1,0),J1628,OFFSET(C1628,-M1628+2,0),OFFSET(C1628,-M1628+2,0),OFFSET(C1628,-M1628+3,0)+AC1628,OFFSET(C1628,-M1628+4,0),1,5)/365.25*I1628*10000)</f>
        <v/>
      </c>
      <c r="AB1628" s="249" t="str">
        <f aca="true">IF(D1628="","",xCalcSkew(OFFSET(C1628,-M1628,0),E1628-OFFSET(C1628,-M1628+1,0),b)/100)</f>
        <v/>
      </c>
      <c r="AC1628" s="249" t="str">
        <f aca="true">IF(I1628="","",xCalcSkew(OFFSET(C1628,-M1628,0),J1628-OFFSET(C1628,-M1628+1,0),b)/100)</f>
        <v/>
      </c>
      <c r="AE1628" s="0" t="n">
        <f aca="false">D1628*F1628*10000*-1</f>
        <v>-0</v>
      </c>
      <c r="AF1628" s="0" t="n">
        <f aca="false">I1628*K1628*10000*-1</f>
        <v>-0</v>
      </c>
      <c r="AG1628" s="0" t="n">
        <f aca="false">AE1628+AF1628</f>
        <v>-0</v>
      </c>
    </row>
    <row r="1629" customFormat="false" ht="12.75" hidden="false" customHeight="false" outlineLevel="0" collapsed="false">
      <c r="D1629" s="265"/>
      <c r="E1629" s="266"/>
      <c r="F1629" s="266"/>
      <c r="G1629" s="267"/>
      <c r="I1629" s="265"/>
      <c r="J1629" s="266"/>
      <c r="K1629" s="266"/>
      <c r="L1629" s="268"/>
      <c r="M1629" s="247" t="n">
        <f aca="false">M1628+1</f>
        <v>20</v>
      </c>
      <c r="N1629" s="175" t="str">
        <f aca="true">IF(D1629="","",xEURO(OFFSET(C1629,-M1629+1,0),E1629,OFFSET(C1629,-M1629+2,0),OFFSET(C1629,-M1629+2,0),OFFSET(C1629,-M1629+3,0)+AB1629,OFFSET(C1629,-M1629+4,0),0,1)*D1629)</f>
        <v/>
      </c>
      <c r="O1629" s="235" t="str">
        <f aca="true">IF(D1629="","",xEURO(OFFSET(C1629,-M1629+1,0),E1629,OFFSET(C1629,-M1629+2,0),OFFSET(C1629,-M1629+2,0),OFFSET(C1629,-M1629+3,0)+AB1629,OFFSET(C1629,-M1629+4,0),0,0))</f>
        <v/>
      </c>
      <c r="P1629" s="175" t="str">
        <f aca="false">IF(D1629="","",(O1629-F1629)*D1629*10)</f>
        <v/>
      </c>
      <c r="Q1629" s="175" t="str">
        <f aca="true">IF(D1629="","",xEURO(OFFSET(C1629,-M1629+1,0),E1629,OFFSET(C1629,-M1629+2,0),OFFSET(C1629,-M1629+2,0),OFFSET(C1629,-M1629+3,0)+AB1629,OFFSET(C1629,-M1629+4,0),0,2)/10*D1629)</f>
        <v/>
      </c>
      <c r="R1629" s="248" t="str">
        <f aca="true">IF(D1629="","",xEURO(OFFSET(C1629,-M1629+1,0),E1629,OFFSET(C1629,-M1629+2,0),OFFSET(C1629,-M1629+2,0),OFFSET(C1629,-M1629+3,0)+AB1629,OFFSET(C1629,-M1629+4,0),0,3)/100*D1629*10000)</f>
        <v/>
      </c>
      <c r="S1629" s="248" t="str">
        <f aca="true">IF(D1629="","",xEURO(OFFSET(C1629,-M1629+1,0),E1629,OFFSET(C1629,-M1629+2,0),OFFSET(C1629,-M1629+2,0),OFFSET(C1629,-M1629+3,0)+AB1629,OFFSET(C1629,-M1629+4,0),0,5)/365.25*D1629*10000)</f>
        <v/>
      </c>
      <c r="U1629" s="175" t="str">
        <f aca="true">IF(I1629="","",xEURO(OFFSET(C1629,-M1629+1,0),J1629,OFFSET(C1629,-M1629+2,0),OFFSET(C1629,-M1629+2,0),OFFSET(C1629,-M1629+3,0)+AC1629,OFFSET(C1629,-M1629+4,0),1,1)*I1629)</f>
        <v/>
      </c>
      <c r="V1629" s="235" t="str">
        <f aca="true">IF(I1629="","",xEURO(OFFSET(C1629,-M1629+1,0),J1629,OFFSET(C1629,-M1629+2,0),OFFSET(C1629,-M1629+2,0),OFFSET(C1629,-M1629+3,0)+AC1629,OFFSET(C1629,-M1629+4,0),1,0))</f>
        <v/>
      </c>
      <c r="W1629" s="175" t="str">
        <f aca="false">IF(I1629="","",(V1629-K1629)*I1629*10)</f>
        <v/>
      </c>
      <c r="X1629" s="175" t="str">
        <f aca="true">IF(I1629="","",xEURO(OFFSET(C1629,-M1629+1,0),J1629,OFFSET(C1629,-M1629+2,0),OFFSET(C1629,-M1629+2,0),OFFSET(C1629,-M1629+3,0)+AC1629,OFFSET(C1629,-M1629+4,0),1,2)/10*I1629)</f>
        <v/>
      </c>
      <c r="Y1629" s="248" t="str">
        <f aca="true">IF(I1629="","",xEURO(OFFSET(C1629,-M1629+1,0),J1629,OFFSET(C1629,-M1629+2,0),OFFSET(C1629,-M1629+2,0),OFFSET(C1629,-M1629+3,0)+AC1629,OFFSET(C1629,-M1629+4,0),1,3)/100*I1629*10000)</f>
        <v/>
      </c>
      <c r="Z1629" s="248" t="str">
        <f aca="true">IF(I1629="","",xEURO(OFFSET(C1629,-M1629+1,0),J1629,OFFSET(C1629,-M1629+2,0),OFFSET(C1629,-M1629+2,0),OFFSET(C1629,-M1629+3,0)+AC1629,OFFSET(C1629,-M1629+4,0),1,5)/365.25*I1629*10000)</f>
        <v/>
      </c>
      <c r="AB1629" s="249" t="str">
        <f aca="true">IF(D1629="","",xCalcSkew(OFFSET(C1629,-M1629,0),E1629-OFFSET(C1629,-M1629+1,0),b)/100)</f>
        <v/>
      </c>
      <c r="AC1629" s="249" t="str">
        <f aca="true">IF(I1629="","",xCalcSkew(OFFSET(C1629,-M1629,0),J1629-OFFSET(C1629,-M1629+1,0),b)/100)</f>
        <v/>
      </c>
      <c r="AE1629" s="0" t="n">
        <f aca="false">D1629*F1629*10000*-1</f>
        <v>-0</v>
      </c>
      <c r="AF1629" s="0" t="n">
        <f aca="false">I1629*K1629*10000*-1</f>
        <v>-0</v>
      </c>
      <c r="AG1629" s="0" t="n">
        <f aca="false">AE1629+AF1629</f>
        <v>-0</v>
      </c>
    </row>
    <row r="1630" customFormat="false" ht="12.75" hidden="false" customHeight="false" outlineLevel="0" collapsed="false">
      <c r="D1630" s="265"/>
      <c r="E1630" s="266"/>
      <c r="F1630" s="266"/>
      <c r="G1630" s="267"/>
      <c r="I1630" s="265"/>
      <c r="J1630" s="266"/>
      <c r="K1630" s="266"/>
      <c r="L1630" s="268"/>
      <c r="M1630" s="247" t="n">
        <f aca="false">M1629+1</f>
        <v>21</v>
      </c>
      <c r="N1630" s="175" t="str">
        <f aca="true">IF(D1630="","",xEURO(OFFSET(C1630,-M1630+1,0),E1630,OFFSET(C1630,-M1630+2,0),OFFSET(C1630,-M1630+2,0),OFFSET(C1630,-M1630+3,0)+AB1630,OFFSET(C1630,-M1630+4,0),0,1)*D1630)</f>
        <v/>
      </c>
      <c r="O1630" s="235" t="str">
        <f aca="true">IF(D1630="","",xEURO(OFFSET(C1630,-M1630+1,0),E1630,OFFSET(C1630,-M1630+2,0),OFFSET(C1630,-M1630+2,0),OFFSET(C1630,-M1630+3,0)+AB1630,OFFSET(C1630,-M1630+4,0),0,0))</f>
        <v/>
      </c>
      <c r="P1630" s="175" t="str">
        <f aca="false">IF(D1630="","",(O1630-F1630)*D1630*10)</f>
        <v/>
      </c>
      <c r="Q1630" s="175" t="str">
        <f aca="true">IF(D1630="","",xEURO(OFFSET(C1630,-M1630+1,0),E1630,OFFSET(C1630,-M1630+2,0),OFFSET(C1630,-M1630+2,0),OFFSET(C1630,-M1630+3,0)+AB1630,OFFSET(C1630,-M1630+4,0),0,2)/10*D1630)</f>
        <v/>
      </c>
      <c r="R1630" s="248" t="str">
        <f aca="true">IF(D1630="","",xEURO(OFFSET(C1630,-M1630+1,0),E1630,OFFSET(C1630,-M1630+2,0),OFFSET(C1630,-M1630+2,0),OFFSET(C1630,-M1630+3,0)+AB1630,OFFSET(C1630,-M1630+4,0),0,3)/100*D1630*10000)</f>
        <v/>
      </c>
      <c r="S1630" s="248" t="str">
        <f aca="true">IF(D1630="","",xEURO(OFFSET(C1630,-M1630+1,0),E1630,OFFSET(C1630,-M1630+2,0),OFFSET(C1630,-M1630+2,0),OFFSET(C1630,-M1630+3,0)+AB1630,OFFSET(C1630,-M1630+4,0),0,5)/365.25*D1630*10000)</f>
        <v/>
      </c>
      <c r="U1630" s="175" t="str">
        <f aca="true">IF(I1630="","",xEURO(OFFSET(C1630,-M1630+1,0),J1630,OFFSET(C1630,-M1630+2,0),OFFSET(C1630,-M1630+2,0),OFFSET(C1630,-M1630+3,0)+AC1630,OFFSET(C1630,-M1630+4,0),1,1)*I1630)</f>
        <v/>
      </c>
      <c r="V1630" s="235" t="str">
        <f aca="true">IF(I1630="","",xEURO(OFFSET(C1630,-M1630+1,0),J1630,OFFSET(C1630,-M1630+2,0),OFFSET(C1630,-M1630+2,0),OFFSET(C1630,-M1630+3,0)+AC1630,OFFSET(C1630,-M1630+4,0),1,0))</f>
        <v/>
      </c>
      <c r="W1630" s="175" t="str">
        <f aca="false">IF(I1630="","",(V1630-K1630)*I1630*10)</f>
        <v/>
      </c>
      <c r="X1630" s="175" t="str">
        <f aca="true">IF(I1630="","",xEURO(OFFSET(C1630,-M1630+1,0),J1630,OFFSET(C1630,-M1630+2,0),OFFSET(C1630,-M1630+2,0),OFFSET(C1630,-M1630+3,0)+AC1630,OFFSET(C1630,-M1630+4,0),1,2)/10*I1630)</f>
        <v/>
      </c>
      <c r="Y1630" s="248" t="str">
        <f aca="true">IF(I1630="","",xEURO(OFFSET(C1630,-M1630+1,0),J1630,OFFSET(C1630,-M1630+2,0),OFFSET(C1630,-M1630+2,0),OFFSET(C1630,-M1630+3,0)+AC1630,OFFSET(C1630,-M1630+4,0),1,3)/100*I1630*10000)</f>
        <v/>
      </c>
      <c r="Z1630" s="248" t="str">
        <f aca="true">IF(I1630="","",xEURO(OFFSET(C1630,-M1630+1,0),J1630,OFFSET(C1630,-M1630+2,0),OFFSET(C1630,-M1630+2,0),OFFSET(C1630,-M1630+3,0)+AC1630,OFFSET(C1630,-M1630+4,0),1,5)/365.25*I1630*10000)</f>
        <v/>
      </c>
      <c r="AB1630" s="249" t="str">
        <f aca="true">IF(D1630="","",xCalcSkew(OFFSET(C1630,-M1630,0),E1630-OFFSET(C1630,-M1630+1,0),b)/100)</f>
        <v/>
      </c>
      <c r="AC1630" s="249" t="str">
        <f aca="true">IF(I1630="","",xCalcSkew(OFFSET(C1630,-M1630,0),J1630-OFFSET(C1630,-M1630+1,0),b)/100)</f>
        <v/>
      </c>
      <c r="AE1630" s="0" t="n">
        <f aca="false">D1630*F1630*10000*-1</f>
        <v>-0</v>
      </c>
      <c r="AF1630" s="0" t="n">
        <f aca="false">I1630*K1630*10000*-1</f>
        <v>-0</v>
      </c>
      <c r="AG1630" s="0" t="n">
        <f aca="false">AE1630+AF1630</f>
        <v>-0</v>
      </c>
    </row>
    <row r="1631" customFormat="false" ht="12.75" hidden="false" customHeight="false" outlineLevel="0" collapsed="false">
      <c r="D1631" s="265"/>
      <c r="E1631" s="266"/>
      <c r="F1631" s="266"/>
      <c r="G1631" s="267"/>
      <c r="I1631" s="265"/>
      <c r="J1631" s="266"/>
      <c r="K1631" s="266"/>
      <c r="L1631" s="268"/>
      <c r="M1631" s="247" t="n">
        <f aca="false">M1630+1</f>
        <v>22</v>
      </c>
      <c r="N1631" s="175" t="str">
        <f aca="true">IF(D1631="","",xEURO(OFFSET(C1631,-M1631+1,0),E1631,OFFSET(C1631,-M1631+2,0),OFFSET(C1631,-M1631+2,0),OFFSET(C1631,-M1631+3,0)+AB1631,OFFSET(C1631,-M1631+4,0),0,1)*D1631)</f>
        <v/>
      </c>
      <c r="O1631" s="235" t="str">
        <f aca="true">IF(D1631="","",xEURO(OFFSET(C1631,-M1631+1,0),E1631,OFFSET(C1631,-M1631+2,0),OFFSET(C1631,-M1631+2,0),OFFSET(C1631,-M1631+3,0)+AB1631,OFFSET(C1631,-M1631+4,0),0,0))</f>
        <v/>
      </c>
      <c r="P1631" s="175" t="str">
        <f aca="false">IF(D1631="","",(O1631-F1631)*D1631*10)</f>
        <v/>
      </c>
      <c r="Q1631" s="175" t="str">
        <f aca="true">IF(D1631="","",xEURO(OFFSET(C1631,-M1631+1,0),E1631,OFFSET(C1631,-M1631+2,0),OFFSET(C1631,-M1631+2,0),OFFSET(C1631,-M1631+3,0)+AB1631,OFFSET(C1631,-M1631+4,0),0,2)/10*D1631)</f>
        <v/>
      </c>
      <c r="R1631" s="248" t="str">
        <f aca="true">IF(D1631="","",xEURO(OFFSET(C1631,-M1631+1,0),E1631,OFFSET(C1631,-M1631+2,0),OFFSET(C1631,-M1631+2,0),OFFSET(C1631,-M1631+3,0)+AB1631,OFFSET(C1631,-M1631+4,0),0,3)/100*D1631*10000)</f>
        <v/>
      </c>
      <c r="S1631" s="248" t="str">
        <f aca="true">IF(D1631="","",xEURO(OFFSET(C1631,-M1631+1,0),E1631,OFFSET(C1631,-M1631+2,0),OFFSET(C1631,-M1631+2,0),OFFSET(C1631,-M1631+3,0)+AB1631,OFFSET(C1631,-M1631+4,0),0,5)/365.25*D1631*10000)</f>
        <v/>
      </c>
      <c r="U1631" s="175" t="str">
        <f aca="true">IF(I1631="","",xEURO(OFFSET(C1631,-M1631+1,0),J1631,OFFSET(C1631,-M1631+2,0),OFFSET(C1631,-M1631+2,0),OFFSET(C1631,-M1631+3,0)+AC1631,OFFSET(C1631,-M1631+4,0),1,1)*I1631)</f>
        <v/>
      </c>
      <c r="V1631" s="235" t="str">
        <f aca="true">IF(I1631="","",xEURO(OFFSET(C1631,-M1631+1,0),J1631,OFFSET(C1631,-M1631+2,0),OFFSET(C1631,-M1631+2,0),OFFSET(C1631,-M1631+3,0)+AC1631,OFFSET(C1631,-M1631+4,0),1,0))</f>
        <v/>
      </c>
      <c r="W1631" s="175" t="str">
        <f aca="false">IF(I1631="","",(V1631-K1631)*I1631*10)</f>
        <v/>
      </c>
      <c r="X1631" s="175" t="str">
        <f aca="true">IF(I1631="","",xEURO(OFFSET(C1631,-M1631+1,0),J1631,OFFSET(C1631,-M1631+2,0),OFFSET(C1631,-M1631+2,0),OFFSET(C1631,-M1631+3,0)+AC1631,OFFSET(C1631,-M1631+4,0),1,2)/10*I1631)</f>
        <v/>
      </c>
      <c r="Y1631" s="248" t="str">
        <f aca="true">IF(I1631="","",xEURO(OFFSET(C1631,-M1631+1,0),J1631,OFFSET(C1631,-M1631+2,0),OFFSET(C1631,-M1631+2,0),OFFSET(C1631,-M1631+3,0)+AC1631,OFFSET(C1631,-M1631+4,0),1,3)/100*I1631*10000)</f>
        <v/>
      </c>
      <c r="Z1631" s="248" t="str">
        <f aca="true">IF(I1631="","",xEURO(OFFSET(C1631,-M1631+1,0),J1631,OFFSET(C1631,-M1631+2,0),OFFSET(C1631,-M1631+2,0),OFFSET(C1631,-M1631+3,0)+AC1631,OFFSET(C1631,-M1631+4,0),1,5)/365.25*I1631*10000)</f>
        <v/>
      </c>
      <c r="AB1631" s="249" t="str">
        <f aca="true">IF(D1631="","",xCalcSkew(OFFSET(C1631,-M1631,0),E1631-OFFSET(C1631,-M1631+1,0),b)/100)</f>
        <v/>
      </c>
      <c r="AC1631" s="249" t="str">
        <f aca="true">IF(I1631="","",xCalcSkew(OFFSET(C1631,-M1631,0),J1631-OFFSET(C1631,-M1631+1,0),b)/100)</f>
        <v/>
      </c>
      <c r="AE1631" s="0" t="n">
        <f aca="false">D1631*F1631*10000*-1</f>
        <v>-0</v>
      </c>
      <c r="AF1631" s="0" t="n">
        <f aca="false">I1631*K1631*10000*-1</f>
        <v>-0</v>
      </c>
      <c r="AG1631" s="0" t="n">
        <f aca="false">AE1631+AF1631</f>
        <v>-0</v>
      </c>
    </row>
    <row r="1632" customFormat="false" ht="12.75" hidden="false" customHeight="false" outlineLevel="0" collapsed="false">
      <c r="D1632" s="265"/>
      <c r="E1632" s="266"/>
      <c r="F1632" s="266"/>
      <c r="G1632" s="267"/>
      <c r="I1632" s="265"/>
      <c r="J1632" s="266"/>
      <c r="K1632" s="266"/>
      <c r="L1632" s="268"/>
      <c r="M1632" s="247" t="n">
        <f aca="false">M1631+1</f>
        <v>23</v>
      </c>
      <c r="N1632" s="175" t="str">
        <f aca="true">IF(D1632="","",xEURO(OFFSET(C1632,-M1632+1,0),E1632,OFFSET(C1632,-M1632+2,0),OFFSET(C1632,-M1632+2,0),OFFSET(C1632,-M1632+3,0)+AB1632,OFFSET(C1632,-M1632+4,0),0,1)*D1632)</f>
        <v/>
      </c>
      <c r="O1632" s="235" t="str">
        <f aca="true">IF(D1632="","",xEURO(OFFSET(C1632,-M1632+1,0),E1632,OFFSET(C1632,-M1632+2,0),OFFSET(C1632,-M1632+2,0),OFFSET(C1632,-M1632+3,0)+AB1632,OFFSET(C1632,-M1632+4,0),0,0))</f>
        <v/>
      </c>
      <c r="P1632" s="175" t="str">
        <f aca="false">IF(D1632="","",(O1632-F1632)*D1632*10)</f>
        <v/>
      </c>
      <c r="Q1632" s="175" t="str">
        <f aca="true">IF(D1632="","",xEURO(OFFSET(C1632,-M1632+1,0),E1632,OFFSET(C1632,-M1632+2,0),OFFSET(C1632,-M1632+2,0),OFFSET(C1632,-M1632+3,0)+AB1632,OFFSET(C1632,-M1632+4,0),0,2)/10*D1632)</f>
        <v/>
      </c>
      <c r="R1632" s="248" t="str">
        <f aca="true">IF(D1632="","",xEURO(OFFSET(C1632,-M1632+1,0),E1632,OFFSET(C1632,-M1632+2,0),OFFSET(C1632,-M1632+2,0),OFFSET(C1632,-M1632+3,0)+AB1632,OFFSET(C1632,-M1632+4,0),0,3)/100*D1632*10000)</f>
        <v/>
      </c>
      <c r="S1632" s="248" t="str">
        <f aca="true">IF(D1632="","",xEURO(OFFSET(C1632,-M1632+1,0),E1632,OFFSET(C1632,-M1632+2,0),OFFSET(C1632,-M1632+2,0),OFFSET(C1632,-M1632+3,0)+AB1632,OFFSET(C1632,-M1632+4,0),0,5)/365.25*D1632*10000)</f>
        <v/>
      </c>
      <c r="U1632" s="175" t="str">
        <f aca="true">IF(I1632="","",xEURO(OFFSET(C1632,-M1632+1,0),J1632,OFFSET(C1632,-M1632+2,0),OFFSET(C1632,-M1632+2,0),OFFSET(C1632,-M1632+3,0)+AC1632,OFFSET(C1632,-M1632+4,0),1,1)*I1632)</f>
        <v/>
      </c>
      <c r="V1632" s="235" t="str">
        <f aca="true">IF(I1632="","",xEURO(OFFSET(C1632,-M1632+1,0),J1632,OFFSET(C1632,-M1632+2,0),OFFSET(C1632,-M1632+2,0),OFFSET(C1632,-M1632+3,0)+AC1632,OFFSET(C1632,-M1632+4,0),1,0))</f>
        <v/>
      </c>
      <c r="W1632" s="175" t="str">
        <f aca="false">IF(I1632="","",(V1632-K1632)*I1632*10)</f>
        <v/>
      </c>
      <c r="X1632" s="175" t="str">
        <f aca="true">IF(I1632="","",xEURO(OFFSET(C1632,-M1632+1,0),J1632,OFFSET(C1632,-M1632+2,0),OFFSET(C1632,-M1632+2,0),OFFSET(C1632,-M1632+3,0)+AC1632,OFFSET(C1632,-M1632+4,0),1,2)/10*I1632)</f>
        <v/>
      </c>
      <c r="Y1632" s="248" t="str">
        <f aca="true">IF(I1632="","",xEURO(OFFSET(C1632,-M1632+1,0),J1632,OFFSET(C1632,-M1632+2,0),OFFSET(C1632,-M1632+2,0),OFFSET(C1632,-M1632+3,0)+AC1632,OFFSET(C1632,-M1632+4,0),1,3)/100*I1632*10000)</f>
        <v/>
      </c>
      <c r="Z1632" s="248" t="str">
        <f aca="true">IF(I1632="","",xEURO(OFFSET(C1632,-M1632+1,0),J1632,OFFSET(C1632,-M1632+2,0),OFFSET(C1632,-M1632+2,0),OFFSET(C1632,-M1632+3,0)+AC1632,OFFSET(C1632,-M1632+4,0),1,5)/365.25*I1632*10000)</f>
        <v/>
      </c>
      <c r="AB1632" s="249" t="str">
        <f aca="true">IF(D1632="","",xCalcSkew(OFFSET(C1632,-M1632,0),E1632-OFFSET(C1632,-M1632+1,0),b)/100)</f>
        <v/>
      </c>
      <c r="AC1632" s="249" t="str">
        <f aca="true">IF(I1632="","",xCalcSkew(OFFSET(C1632,-M1632,0),J1632-OFFSET(C1632,-M1632+1,0),b)/100)</f>
        <v/>
      </c>
      <c r="AE1632" s="0" t="n">
        <f aca="false">D1632*F1632*10000*-1</f>
        <v>-0</v>
      </c>
      <c r="AF1632" s="0" t="n">
        <f aca="false">I1632*K1632*10000*-1</f>
        <v>-0</v>
      </c>
      <c r="AG1632" s="0" t="n">
        <f aca="false">AE1632+AF1632</f>
        <v>-0</v>
      </c>
    </row>
    <row r="1633" customFormat="false" ht="12.75" hidden="false" customHeight="false" outlineLevel="0" collapsed="false">
      <c r="D1633" s="265"/>
      <c r="E1633" s="266"/>
      <c r="F1633" s="266"/>
      <c r="G1633" s="267"/>
      <c r="I1633" s="265"/>
      <c r="J1633" s="266"/>
      <c r="K1633" s="266"/>
      <c r="L1633" s="268"/>
      <c r="M1633" s="247" t="n">
        <f aca="false">M1632+1</f>
        <v>24</v>
      </c>
      <c r="N1633" s="175" t="str">
        <f aca="true">IF(D1633="","",xEURO(OFFSET(C1633,-M1633+1,0),E1633,OFFSET(C1633,-M1633+2,0),OFFSET(C1633,-M1633+2,0),OFFSET(C1633,-M1633+3,0)+AB1633,OFFSET(C1633,-M1633+4,0),0,1)*D1633)</f>
        <v/>
      </c>
      <c r="O1633" s="235" t="str">
        <f aca="true">IF(D1633="","",xEURO(OFFSET(C1633,-M1633+1,0),E1633,OFFSET(C1633,-M1633+2,0),OFFSET(C1633,-M1633+2,0),OFFSET(C1633,-M1633+3,0)+AB1633,OFFSET(C1633,-M1633+4,0),0,0))</f>
        <v/>
      </c>
      <c r="P1633" s="175" t="str">
        <f aca="false">IF(D1633="","",(O1633-F1633)*D1633*10)</f>
        <v/>
      </c>
      <c r="Q1633" s="175" t="str">
        <f aca="true">IF(D1633="","",xEURO(OFFSET(C1633,-M1633+1,0),E1633,OFFSET(C1633,-M1633+2,0),OFFSET(C1633,-M1633+2,0),OFFSET(C1633,-M1633+3,0)+AB1633,OFFSET(C1633,-M1633+4,0),0,2)/10*D1633)</f>
        <v/>
      </c>
      <c r="R1633" s="248" t="str">
        <f aca="true">IF(D1633="","",xEURO(OFFSET(C1633,-M1633+1,0),E1633,OFFSET(C1633,-M1633+2,0),OFFSET(C1633,-M1633+2,0),OFFSET(C1633,-M1633+3,0)+AB1633,OFFSET(C1633,-M1633+4,0),0,3)/100*D1633*10000)</f>
        <v/>
      </c>
      <c r="S1633" s="248" t="str">
        <f aca="true">IF(D1633="","",xEURO(OFFSET(C1633,-M1633+1,0),E1633,OFFSET(C1633,-M1633+2,0),OFFSET(C1633,-M1633+2,0),OFFSET(C1633,-M1633+3,0)+AB1633,OFFSET(C1633,-M1633+4,0),0,5)/365.25*D1633*10000)</f>
        <v/>
      </c>
      <c r="U1633" s="175" t="str">
        <f aca="true">IF(I1633="","",xEURO(OFFSET(C1633,-M1633+1,0),J1633,OFFSET(C1633,-M1633+2,0),OFFSET(C1633,-M1633+2,0),OFFSET(C1633,-M1633+3,0)+AC1633,OFFSET(C1633,-M1633+4,0),1,1)*I1633)</f>
        <v/>
      </c>
      <c r="V1633" s="235" t="str">
        <f aca="true">IF(I1633="","",xEURO(OFFSET(C1633,-M1633+1,0),J1633,OFFSET(C1633,-M1633+2,0),OFFSET(C1633,-M1633+2,0),OFFSET(C1633,-M1633+3,0)+AC1633,OFFSET(C1633,-M1633+4,0),1,0))</f>
        <v/>
      </c>
      <c r="W1633" s="175" t="str">
        <f aca="false">IF(I1633="","",(V1633-K1633)*I1633*10)</f>
        <v/>
      </c>
      <c r="X1633" s="175" t="str">
        <f aca="true">IF(I1633="","",xEURO(OFFSET(C1633,-M1633+1,0),J1633,OFFSET(C1633,-M1633+2,0),OFFSET(C1633,-M1633+2,0),OFFSET(C1633,-M1633+3,0)+AC1633,OFFSET(C1633,-M1633+4,0),1,2)/10*I1633)</f>
        <v/>
      </c>
      <c r="Y1633" s="248" t="str">
        <f aca="true">IF(I1633="","",xEURO(OFFSET(C1633,-M1633+1,0),J1633,OFFSET(C1633,-M1633+2,0),OFFSET(C1633,-M1633+2,0),OFFSET(C1633,-M1633+3,0)+AC1633,OFFSET(C1633,-M1633+4,0),1,3)/100*I1633*10000)</f>
        <v/>
      </c>
      <c r="Z1633" s="248" t="str">
        <f aca="true">IF(I1633="","",xEURO(OFFSET(C1633,-M1633+1,0),J1633,OFFSET(C1633,-M1633+2,0),OFFSET(C1633,-M1633+2,0),OFFSET(C1633,-M1633+3,0)+AC1633,OFFSET(C1633,-M1633+4,0),1,5)/365.25*I1633*10000)</f>
        <v/>
      </c>
      <c r="AB1633" s="249" t="str">
        <f aca="true">IF(D1633="","",xCalcSkew(OFFSET(C1633,-M1633,0),E1633-OFFSET(C1633,-M1633+1,0),b)/100)</f>
        <v/>
      </c>
      <c r="AC1633" s="249" t="str">
        <f aca="true">IF(I1633="","",xCalcSkew(OFFSET(C1633,-M1633,0),J1633-OFFSET(C1633,-M1633+1,0),b)/100)</f>
        <v/>
      </c>
      <c r="AE1633" s="0" t="n">
        <f aca="false">D1633*F1633*10000*-1</f>
        <v>-0</v>
      </c>
      <c r="AF1633" s="0" t="n">
        <f aca="false">I1633*K1633*10000*-1</f>
        <v>-0</v>
      </c>
      <c r="AG1633" s="0" t="n">
        <f aca="false">AE1633+AF1633</f>
        <v>-0</v>
      </c>
    </row>
    <row r="1634" customFormat="false" ht="12.75" hidden="false" customHeight="false" outlineLevel="0" collapsed="false">
      <c r="D1634" s="265"/>
      <c r="E1634" s="266"/>
      <c r="F1634" s="266"/>
      <c r="G1634" s="267"/>
      <c r="I1634" s="265"/>
      <c r="J1634" s="266"/>
      <c r="K1634" s="266"/>
      <c r="L1634" s="268"/>
      <c r="M1634" s="247" t="n">
        <f aca="false">M1633+1</f>
        <v>25</v>
      </c>
      <c r="N1634" s="175" t="str">
        <f aca="true">IF(D1634="","",xEURO(OFFSET(C1634,-M1634+1,0),E1634,OFFSET(C1634,-M1634+2,0),OFFSET(C1634,-M1634+2,0),OFFSET(C1634,-M1634+3,0)+AB1634,OFFSET(C1634,-M1634+4,0),0,1)*D1634)</f>
        <v/>
      </c>
      <c r="O1634" s="235" t="str">
        <f aca="true">IF(D1634="","",xEURO(OFFSET(C1634,-M1634+1,0),E1634,OFFSET(C1634,-M1634+2,0),OFFSET(C1634,-M1634+2,0),OFFSET(C1634,-M1634+3,0)+AB1634,OFFSET(C1634,-M1634+4,0),0,0))</f>
        <v/>
      </c>
      <c r="P1634" s="175" t="str">
        <f aca="false">IF(D1634="","",(O1634-F1634)*D1634*10)</f>
        <v/>
      </c>
      <c r="Q1634" s="175" t="str">
        <f aca="true">IF(D1634="","",xEURO(OFFSET(C1634,-M1634+1,0),E1634,OFFSET(C1634,-M1634+2,0),OFFSET(C1634,-M1634+2,0),OFFSET(C1634,-M1634+3,0)+AB1634,OFFSET(C1634,-M1634+4,0),0,2)/10*D1634)</f>
        <v/>
      </c>
      <c r="R1634" s="248" t="str">
        <f aca="true">IF(D1634="","",xEURO(OFFSET(C1634,-M1634+1,0),E1634,OFFSET(C1634,-M1634+2,0),OFFSET(C1634,-M1634+2,0),OFFSET(C1634,-M1634+3,0)+AB1634,OFFSET(C1634,-M1634+4,0),0,3)/100*D1634*10000)</f>
        <v/>
      </c>
      <c r="S1634" s="248" t="str">
        <f aca="true">IF(D1634="","",xEURO(OFFSET(C1634,-M1634+1,0),E1634,OFFSET(C1634,-M1634+2,0),OFFSET(C1634,-M1634+2,0),OFFSET(C1634,-M1634+3,0)+AB1634,OFFSET(C1634,-M1634+4,0),0,5)/365.25*D1634*10000)</f>
        <v/>
      </c>
      <c r="U1634" s="175" t="str">
        <f aca="true">IF(I1634="","",xEURO(OFFSET(C1634,-M1634+1,0),J1634,OFFSET(C1634,-M1634+2,0),OFFSET(C1634,-M1634+2,0),OFFSET(C1634,-M1634+3,0)+AC1634,OFFSET(C1634,-M1634+4,0),1,1)*I1634)</f>
        <v/>
      </c>
      <c r="V1634" s="235" t="str">
        <f aca="true">IF(I1634="","",xEURO(OFFSET(C1634,-M1634+1,0),J1634,OFFSET(C1634,-M1634+2,0),OFFSET(C1634,-M1634+2,0),OFFSET(C1634,-M1634+3,0)+AC1634,OFFSET(C1634,-M1634+4,0),1,0))</f>
        <v/>
      </c>
      <c r="W1634" s="175" t="str">
        <f aca="false">IF(I1634="","",(V1634-K1634)*I1634*10)</f>
        <v/>
      </c>
      <c r="X1634" s="175" t="str">
        <f aca="true">IF(I1634="","",xEURO(OFFSET(C1634,-M1634+1,0),J1634,OFFSET(C1634,-M1634+2,0),OFFSET(C1634,-M1634+2,0),OFFSET(C1634,-M1634+3,0)+AC1634,OFFSET(C1634,-M1634+4,0),1,2)/10*I1634)</f>
        <v/>
      </c>
      <c r="Y1634" s="248" t="str">
        <f aca="true">IF(I1634="","",xEURO(OFFSET(C1634,-M1634+1,0),J1634,OFFSET(C1634,-M1634+2,0),OFFSET(C1634,-M1634+2,0),OFFSET(C1634,-M1634+3,0)+AC1634,OFFSET(C1634,-M1634+4,0),1,3)/100*I1634*10000)</f>
        <v/>
      </c>
      <c r="Z1634" s="248" t="str">
        <f aca="true">IF(I1634="","",xEURO(OFFSET(C1634,-M1634+1,0),J1634,OFFSET(C1634,-M1634+2,0),OFFSET(C1634,-M1634+2,0),OFFSET(C1634,-M1634+3,0)+AC1634,OFFSET(C1634,-M1634+4,0),1,5)/365.25*I1634*10000)</f>
        <v/>
      </c>
      <c r="AB1634" s="249" t="str">
        <f aca="true">IF(D1634="","",xCalcSkew(OFFSET(C1634,-M1634,0),E1634-OFFSET(C1634,-M1634+1,0),b)/100)</f>
        <v/>
      </c>
      <c r="AC1634" s="249" t="str">
        <f aca="true">IF(I1634="","",xCalcSkew(OFFSET(C1634,-M1634,0),J1634-OFFSET(C1634,-M1634+1,0),b)/100)</f>
        <v/>
      </c>
      <c r="AE1634" s="0" t="n">
        <f aca="false">D1634*F1634*10000*-1</f>
        <v>-0</v>
      </c>
      <c r="AF1634" s="0" t="n">
        <f aca="false">I1634*K1634*10000*-1</f>
        <v>-0</v>
      </c>
      <c r="AG1634" s="0" t="n">
        <f aca="false">AE1634+AF1634</f>
        <v>-0</v>
      </c>
    </row>
    <row r="1635" customFormat="false" ht="12.75" hidden="false" customHeight="false" outlineLevel="0" collapsed="false">
      <c r="D1635" s="265"/>
      <c r="E1635" s="266"/>
      <c r="F1635" s="266"/>
      <c r="G1635" s="267"/>
      <c r="I1635" s="265"/>
      <c r="J1635" s="266"/>
      <c r="K1635" s="266"/>
      <c r="L1635" s="268"/>
      <c r="M1635" s="247" t="n">
        <f aca="false">M1634+1</f>
        <v>26</v>
      </c>
      <c r="N1635" s="175" t="str">
        <f aca="true">IF(D1635="","",xEURO(OFFSET(C1635,-M1635+1,0),E1635,OFFSET(C1635,-M1635+2,0),OFFSET(C1635,-M1635+2,0),OFFSET(C1635,-M1635+3,0)+AB1635,OFFSET(C1635,-M1635+4,0),0,1)*D1635)</f>
        <v/>
      </c>
      <c r="O1635" s="235" t="str">
        <f aca="true">IF(D1635="","",xEURO(OFFSET(C1635,-M1635+1,0),E1635,OFFSET(C1635,-M1635+2,0),OFFSET(C1635,-M1635+2,0),OFFSET(C1635,-M1635+3,0)+AB1635,OFFSET(C1635,-M1635+4,0),0,0))</f>
        <v/>
      </c>
      <c r="P1635" s="175" t="str">
        <f aca="false">IF(D1635="","",(O1635-F1635)*D1635*10)</f>
        <v/>
      </c>
      <c r="Q1635" s="175" t="str">
        <f aca="true">IF(D1635="","",xEURO(OFFSET(C1635,-M1635+1,0),E1635,OFFSET(C1635,-M1635+2,0),OFFSET(C1635,-M1635+2,0),OFFSET(C1635,-M1635+3,0)+AB1635,OFFSET(C1635,-M1635+4,0),0,2)/10*D1635)</f>
        <v/>
      </c>
      <c r="R1635" s="248" t="str">
        <f aca="true">IF(D1635="","",xEURO(OFFSET(C1635,-M1635+1,0),E1635,OFFSET(C1635,-M1635+2,0),OFFSET(C1635,-M1635+2,0),OFFSET(C1635,-M1635+3,0)+AB1635,OFFSET(C1635,-M1635+4,0),0,3)/100*D1635*10000)</f>
        <v/>
      </c>
      <c r="S1635" s="248" t="str">
        <f aca="true">IF(D1635="","",xEURO(OFFSET(C1635,-M1635+1,0),E1635,OFFSET(C1635,-M1635+2,0),OFFSET(C1635,-M1635+2,0),OFFSET(C1635,-M1635+3,0)+AB1635,OFFSET(C1635,-M1635+4,0),0,5)/365.25*D1635*10000)</f>
        <v/>
      </c>
      <c r="U1635" s="175" t="str">
        <f aca="true">IF(I1635="","",xEURO(OFFSET(C1635,-M1635+1,0),J1635,OFFSET(C1635,-M1635+2,0),OFFSET(C1635,-M1635+2,0),OFFSET(C1635,-M1635+3,0)+AC1635,OFFSET(C1635,-M1635+4,0),1,1)*I1635)</f>
        <v/>
      </c>
      <c r="V1635" s="235" t="str">
        <f aca="true">IF(I1635="","",xEURO(OFFSET(C1635,-M1635+1,0),J1635,OFFSET(C1635,-M1635+2,0),OFFSET(C1635,-M1635+2,0),OFFSET(C1635,-M1635+3,0)+AC1635,OFFSET(C1635,-M1635+4,0),1,0))</f>
        <v/>
      </c>
      <c r="W1635" s="175" t="str">
        <f aca="false">IF(I1635="","",(V1635-K1635)*I1635*10)</f>
        <v/>
      </c>
      <c r="X1635" s="175" t="str">
        <f aca="true">IF(I1635="","",xEURO(OFFSET(C1635,-M1635+1,0),J1635,OFFSET(C1635,-M1635+2,0),OFFSET(C1635,-M1635+2,0),OFFSET(C1635,-M1635+3,0)+AC1635,OFFSET(C1635,-M1635+4,0),1,2)/10*I1635)</f>
        <v/>
      </c>
      <c r="Y1635" s="248" t="str">
        <f aca="true">IF(I1635="","",xEURO(OFFSET(C1635,-M1635+1,0),J1635,OFFSET(C1635,-M1635+2,0),OFFSET(C1635,-M1635+2,0),OFFSET(C1635,-M1635+3,0)+AC1635,OFFSET(C1635,-M1635+4,0),1,3)/100*I1635*10000)</f>
        <v/>
      </c>
      <c r="Z1635" s="248" t="str">
        <f aca="true">IF(I1635="","",xEURO(OFFSET(C1635,-M1635+1,0),J1635,OFFSET(C1635,-M1635+2,0),OFFSET(C1635,-M1635+2,0),OFFSET(C1635,-M1635+3,0)+AC1635,OFFSET(C1635,-M1635+4,0),1,5)/365.25*I1635*10000)</f>
        <v/>
      </c>
      <c r="AB1635" s="249" t="str">
        <f aca="true">IF(D1635="","",xCalcSkew(OFFSET(C1635,-M1635,0),E1635-OFFSET(C1635,-M1635+1,0),b)/100)</f>
        <v/>
      </c>
      <c r="AC1635" s="249" t="str">
        <f aca="true">IF(I1635="","",xCalcSkew(OFFSET(C1635,-M1635,0),J1635-OFFSET(C1635,-M1635+1,0),b)/100)</f>
        <v/>
      </c>
      <c r="AE1635" s="0" t="n">
        <f aca="false">D1635*F1635*10000*-1</f>
        <v>-0</v>
      </c>
      <c r="AF1635" s="0" t="n">
        <f aca="false">I1635*K1635*10000*-1</f>
        <v>-0</v>
      </c>
      <c r="AG1635" s="0" t="n">
        <f aca="false">AE1635+AF1635</f>
        <v>-0</v>
      </c>
    </row>
    <row r="1636" customFormat="false" ht="12.75" hidden="false" customHeight="false" outlineLevel="0" collapsed="false">
      <c r="D1636" s="265"/>
      <c r="E1636" s="266"/>
      <c r="F1636" s="266"/>
      <c r="G1636" s="267"/>
      <c r="I1636" s="265"/>
      <c r="J1636" s="266"/>
      <c r="K1636" s="266"/>
      <c r="L1636" s="268"/>
      <c r="M1636" s="247" t="n">
        <f aca="false">M1635+1</f>
        <v>27</v>
      </c>
      <c r="N1636" s="175" t="str">
        <f aca="true">IF(D1636="","",xEURO(OFFSET(C1636,-M1636+1,0),E1636,OFFSET(C1636,-M1636+2,0),OFFSET(C1636,-M1636+2,0),OFFSET(C1636,-M1636+3,0)+AB1636,OFFSET(C1636,-M1636+4,0),0,1)*D1636)</f>
        <v/>
      </c>
      <c r="O1636" s="235" t="str">
        <f aca="true">IF(D1636="","",xEURO(OFFSET(C1636,-M1636+1,0),E1636,OFFSET(C1636,-M1636+2,0),OFFSET(C1636,-M1636+2,0),OFFSET(C1636,-M1636+3,0)+AB1636,OFFSET(C1636,-M1636+4,0),0,0))</f>
        <v/>
      </c>
      <c r="P1636" s="175" t="str">
        <f aca="false">IF(D1636="","",(O1636-F1636)*D1636*10)</f>
        <v/>
      </c>
      <c r="Q1636" s="175" t="str">
        <f aca="true">IF(D1636="","",xEURO(OFFSET(C1636,-M1636+1,0),E1636,OFFSET(C1636,-M1636+2,0),OFFSET(C1636,-M1636+2,0),OFFSET(C1636,-M1636+3,0)+AB1636,OFFSET(C1636,-M1636+4,0),0,2)/10*D1636)</f>
        <v/>
      </c>
      <c r="R1636" s="248" t="str">
        <f aca="true">IF(D1636="","",xEURO(OFFSET(C1636,-M1636+1,0),E1636,OFFSET(C1636,-M1636+2,0),OFFSET(C1636,-M1636+2,0),OFFSET(C1636,-M1636+3,0)+AB1636,OFFSET(C1636,-M1636+4,0),0,3)/100*D1636*10000)</f>
        <v/>
      </c>
      <c r="S1636" s="248" t="str">
        <f aca="true">IF(D1636="","",xEURO(OFFSET(C1636,-M1636+1,0),E1636,OFFSET(C1636,-M1636+2,0),OFFSET(C1636,-M1636+2,0),OFFSET(C1636,-M1636+3,0)+AB1636,OFFSET(C1636,-M1636+4,0),0,5)/365.25*D1636*10000)</f>
        <v/>
      </c>
      <c r="U1636" s="175" t="str">
        <f aca="true">IF(I1636="","",xEURO(OFFSET(C1636,-M1636+1,0),J1636,OFFSET(C1636,-M1636+2,0),OFFSET(C1636,-M1636+2,0),OFFSET(C1636,-M1636+3,0)+AC1636,OFFSET(C1636,-M1636+4,0),1,1)*I1636)</f>
        <v/>
      </c>
      <c r="V1636" s="235" t="str">
        <f aca="true">IF(I1636="","",xEURO(OFFSET(C1636,-M1636+1,0),J1636,OFFSET(C1636,-M1636+2,0),OFFSET(C1636,-M1636+2,0),OFFSET(C1636,-M1636+3,0)+AC1636,OFFSET(C1636,-M1636+4,0),1,0))</f>
        <v/>
      </c>
      <c r="W1636" s="175" t="str">
        <f aca="false">IF(I1636="","",(V1636-K1636)*I1636*10)</f>
        <v/>
      </c>
      <c r="X1636" s="175" t="str">
        <f aca="true">IF(I1636="","",xEURO(OFFSET(C1636,-M1636+1,0),J1636,OFFSET(C1636,-M1636+2,0),OFFSET(C1636,-M1636+2,0),OFFSET(C1636,-M1636+3,0)+AC1636,OFFSET(C1636,-M1636+4,0),1,2)/10*I1636)</f>
        <v/>
      </c>
      <c r="Y1636" s="248" t="str">
        <f aca="true">IF(I1636="","",xEURO(OFFSET(C1636,-M1636+1,0),J1636,OFFSET(C1636,-M1636+2,0),OFFSET(C1636,-M1636+2,0),OFFSET(C1636,-M1636+3,0)+AC1636,OFFSET(C1636,-M1636+4,0),1,3)/100*I1636*10000)</f>
        <v/>
      </c>
      <c r="Z1636" s="248" t="str">
        <f aca="true">IF(I1636="","",xEURO(OFFSET(C1636,-M1636+1,0),J1636,OFFSET(C1636,-M1636+2,0),OFFSET(C1636,-M1636+2,0),OFFSET(C1636,-M1636+3,0)+AC1636,OFFSET(C1636,-M1636+4,0),1,5)/365.25*I1636*10000)</f>
        <v/>
      </c>
      <c r="AB1636" s="249" t="str">
        <f aca="true">IF(D1636="","",xCalcSkew(OFFSET(C1636,-M1636,0),E1636-OFFSET(C1636,-M1636+1,0),b)/100)</f>
        <v/>
      </c>
      <c r="AC1636" s="249" t="str">
        <f aca="true">IF(I1636="","",xCalcSkew(OFFSET(C1636,-M1636,0),J1636-OFFSET(C1636,-M1636+1,0),b)/100)</f>
        <v/>
      </c>
      <c r="AE1636" s="0" t="n">
        <f aca="false">D1636*F1636*10000*-1</f>
        <v>-0</v>
      </c>
      <c r="AF1636" s="0" t="n">
        <f aca="false">I1636*K1636*10000*-1</f>
        <v>-0</v>
      </c>
      <c r="AG1636" s="0" t="n">
        <f aca="false">AE1636+AF1636</f>
        <v>-0</v>
      </c>
    </row>
    <row r="1637" customFormat="false" ht="12.75" hidden="false" customHeight="false" outlineLevel="0" collapsed="false">
      <c r="D1637" s="265"/>
      <c r="E1637" s="266"/>
      <c r="F1637" s="266"/>
      <c r="G1637" s="267"/>
      <c r="I1637" s="265"/>
      <c r="J1637" s="266"/>
      <c r="K1637" s="266"/>
      <c r="L1637" s="268"/>
      <c r="M1637" s="247" t="n">
        <f aca="false">M1636+1</f>
        <v>28</v>
      </c>
      <c r="N1637" s="175" t="str">
        <f aca="true">IF(D1637="","",xEURO(OFFSET(C1637,-M1637+1,0),E1637,OFFSET(C1637,-M1637+2,0),OFFSET(C1637,-M1637+2,0),OFFSET(C1637,-M1637+3,0)+AB1637,OFFSET(C1637,-M1637+4,0),0,1)*D1637)</f>
        <v/>
      </c>
      <c r="O1637" s="235" t="str">
        <f aca="true">IF(D1637="","",xEURO(OFFSET(C1637,-M1637+1,0),E1637,OFFSET(C1637,-M1637+2,0),OFFSET(C1637,-M1637+2,0),OFFSET(C1637,-M1637+3,0)+AB1637,OFFSET(C1637,-M1637+4,0),0,0))</f>
        <v/>
      </c>
      <c r="P1637" s="175" t="str">
        <f aca="false">IF(D1637="","",(O1637-F1637)*D1637*10)</f>
        <v/>
      </c>
      <c r="Q1637" s="175" t="str">
        <f aca="true">IF(D1637="","",xEURO(OFFSET(C1637,-M1637+1,0),E1637,OFFSET(C1637,-M1637+2,0),OFFSET(C1637,-M1637+2,0),OFFSET(C1637,-M1637+3,0)+AB1637,OFFSET(C1637,-M1637+4,0),0,2)/10*D1637)</f>
        <v/>
      </c>
      <c r="R1637" s="248" t="str">
        <f aca="true">IF(D1637="","",xEURO(OFFSET(C1637,-M1637+1,0),E1637,OFFSET(C1637,-M1637+2,0),OFFSET(C1637,-M1637+2,0),OFFSET(C1637,-M1637+3,0)+AB1637,OFFSET(C1637,-M1637+4,0),0,3)/100*D1637*10000)</f>
        <v/>
      </c>
      <c r="S1637" s="248" t="str">
        <f aca="true">IF(D1637="","",xEURO(OFFSET(C1637,-M1637+1,0),E1637,OFFSET(C1637,-M1637+2,0),OFFSET(C1637,-M1637+2,0),OFFSET(C1637,-M1637+3,0)+AB1637,OFFSET(C1637,-M1637+4,0),0,5)/365.25*D1637*10000)</f>
        <v/>
      </c>
      <c r="U1637" s="175" t="str">
        <f aca="true">IF(I1637="","",xEURO(OFFSET(C1637,-M1637+1,0),J1637,OFFSET(C1637,-M1637+2,0),OFFSET(C1637,-M1637+2,0),OFFSET(C1637,-M1637+3,0)+AC1637,OFFSET(C1637,-M1637+4,0),1,1)*I1637)</f>
        <v/>
      </c>
      <c r="V1637" s="235" t="str">
        <f aca="true">IF(I1637="","",xEURO(OFFSET(C1637,-M1637+1,0),J1637,OFFSET(C1637,-M1637+2,0),OFFSET(C1637,-M1637+2,0),OFFSET(C1637,-M1637+3,0)+AC1637,OFFSET(C1637,-M1637+4,0),1,0))</f>
        <v/>
      </c>
      <c r="W1637" s="175" t="str">
        <f aca="false">IF(I1637="","",(V1637-K1637)*I1637*10)</f>
        <v/>
      </c>
      <c r="X1637" s="175" t="str">
        <f aca="true">IF(I1637="","",xEURO(OFFSET(C1637,-M1637+1,0),J1637,OFFSET(C1637,-M1637+2,0),OFFSET(C1637,-M1637+2,0),OFFSET(C1637,-M1637+3,0)+AC1637,OFFSET(C1637,-M1637+4,0),1,2)/10*I1637)</f>
        <v/>
      </c>
      <c r="Y1637" s="248" t="str">
        <f aca="true">IF(I1637="","",xEURO(OFFSET(C1637,-M1637+1,0),J1637,OFFSET(C1637,-M1637+2,0),OFFSET(C1637,-M1637+2,0),OFFSET(C1637,-M1637+3,0)+AC1637,OFFSET(C1637,-M1637+4,0),1,3)/100*I1637*10000)</f>
        <v/>
      </c>
      <c r="Z1637" s="248" t="str">
        <f aca="true">IF(I1637="","",xEURO(OFFSET(C1637,-M1637+1,0),J1637,OFFSET(C1637,-M1637+2,0),OFFSET(C1637,-M1637+2,0),OFFSET(C1637,-M1637+3,0)+AC1637,OFFSET(C1637,-M1637+4,0),1,5)/365.25*I1637*10000)</f>
        <v/>
      </c>
      <c r="AB1637" s="249" t="str">
        <f aca="true">IF(D1637="","",xCalcSkew(OFFSET(C1637,-M1637,0),E1637-OFFSET(C1637,-M1637+1,0),b)/100)</f>
        <v/>
      </c>
      <c r="AC1637" s="249" t="str">
        <f aca="true">IF(I1637="","",xCalcSkew(OFFSET(C1637,-M1637,0),J1637-OFFSET(C1637,-M1637+1,0),b)/100)</f>
        <v/>
      </c>
      <c r="AE1637" s="0" t="n">
        <f aca="false">D1637*F1637*10000*-1</f>
        <v>-0</v>
      </c>
      <c r="AF1637" s="0" t="n">
        <f aca="false">I1637*K1637*10000*-1</f>
        <v>-0</v>
      </c>
      <c r="AG1637" s="0" t="n">
        <f aca="false">AE1637+AF1637</f>
        <v>-0</v>
      </c>
    </row>
    <row r="1638" customFormat="false" ht="12.75" hidden="false" customHeight="false" outlineLevel="0" collapsed="false">
      <c r="D1638" s="265"/>
      <c r="E1638" s="266"/>
      <c r="F1638" s="266"/>
      <c r="G1638" s="267"/>
      <c r="I1638" s="265"/>
      <c r="J1638" s="266"/>
      <c r="K1638" s="266"/>
      <c r="L1638" s="268"/>
      <c r="M1638" s="247" t="n">
        <f aca="false">M1637+1</f>
        <v>29</v>
      </c>
      <c r="N1638" s="175" t="str">
        <f aca="true">IF(D1638="","",xEURO(OFFSET(C1638,-M1638+1,0),E1638,OFFSET(C1638,-M1638+2,0),OFFSET(C1638,-M1638+2,0),OFFSET(C1638,-M1638+3,0)+AB1638,OFFSET(C1638,-M1638+4,0),0,1)*D1638)</f>
        <v/>
      </c>
      <c r="O1638" s="235" t="str">
        <f aca="true">IF(D1638="","",xEURO(OFFSET(C1638,-M1638+1,0),E1638,OFFSET(C1638,-M1638+2,0),OFFSET(C1638,-M1638+2,0),OFFSET(C1638,-M1638+3,0)+AB1638,OFFSET(C1638,-M1638+4,0),0,0))</f>
        <v/>
      </c>
      <c r="P1638" s="175" t="str">
        <f aca="false">IF(D1638="","",(O1638-F1638)*D1638*10)</f>
        <v/>
      </c>
      <c r="Q1638" s="175" t="str">
        <f aca="true">IF(D1638="","",xEURO(OFFSET(C1638,-M1638+1,0),E1638,OFFSET(C1638,-M1638+2,0),OFFSET(C1638,-M1638+2,0),OFFSET(C1638,-M1638+3,0)+AB1638,OFFSET(C1638,-M1638+4,0),0,2)/10*D1638)</f>
        <v/>
      </c>
      <c r="R1638" s="248" t="str">
        <f aca="true">IF(D1638="","",xEURO(OFFSET(C1638,-M1638+1,0),E1638,OFFSET(C1638,-M1638+2,0),OFFSET(C1638,-M1638+2,0),OFFSET(C1638,-M1638+3,0)+AB1638,OFFSET(C1638,-M1638+4,0),0,3)/100*D1638*10000)</f>
        <v/>
      </c>
      <c r="S1638" s="248" t="str">
        <f aca="true">IF(D1638="","",xEURO(OFFSET(C1638,-M1638+1,0),E1638,OFFSET(C1638,-M1638+2,0),OFFSET(C1638,-M1638+2,0),OFFSET(C1638,-M1638+3,0)+AB1638,OFFSET(C1638,-M1638+4,0),0,5)/365.25*D1638*10000)</f>
        <v/>
      </c>
      <c r="U1638" s="175" t="str">
        <f aca="true">IF(I1638="","",xEURO(OFFSET(C1638,-M1638+1,0),J1638,OFFSET(C1638,-M1638+2,0),OFFSET(C1638,-M1638+2,0),OFFSET(C1638,-M1638+3,0)+AC1638,OFFSET(C1638,-M1638+4,0),1,1)*I1638)</f>
        <v/>
      </c>
      <c r="V1638" s="235" t="str">
        <f aca="true">IF(I1638="","",xEURO(OFFSET(C1638,-M1638+1,0),J1638,OFFSET(C1638,-M1638+2,0),OFFSET(C1638,-M1638+2,0),OFFSET(C1638,-M1638+3,0)+AC1638,OFFSET(C1638,-M1638+4,0),1,0))</f>
        <v/>
      </c>
      <c r="W1638" s="175" t="str">
        <f aca="false">IF(I1638="","",(V1638-K1638)*I1638*10)</f>
        <v/>
      </c>
      <c r="X1638" s="175" t="str">
        <f aca="true">IF(I1638="","",xEURO(OFFSET(C1638,-M1638+1,0),J1638,OFFSET(C1638,-M1638+2,0),OFFSET(C1638,-M1638+2,0),OFFSET(C1638,-M1638+3,0)+AC1638,OFFSET(C1638,-M1638+4,0),1,2)/10*I1638)</f>
        <v/>
      </c>
      <c r="Y1638" s="248" t="str">
        <f aca="true">IF(I1638="","",xEURO(OFFSET(C1638,-M1638+1,0),J1638,OFFSET(C1638,-M1638+2,0),OFFSET(C1638,-M1638+2,0),OFFSET(C1638,-M1638+3,0)+AC1638,OFFSET(C1638,-M1638+4,0),1,3)/100*I1638*10000)</f>
        <v/>
      </c>
      <c r="Z1638" s="248" t="str">
        <f aca="true">IF(I1638="","",xEURO(OFFSET(C1638,-M1638+1,0),J1638,OFFSET(C1638,-M1638+2,0),OFFSET(C1638,-M1638+2,0),OFFSET(C1638,-M1638+3,0)+AC1638,OFFSET(C1638,-M1638+4,0),1,5)/365.25*I1638*10000)</f>
        <v/>
      </c>
      <c r="AB1638" s="249" t="str">
        <f aca="true">IF(D1638="","",xCalcSkew(OFFSET(C1638,-M1638,0),E1638-OFFSET(C1638,-M1638+1,0),b)/100)</f>
        <v/>
      </c>
      <c r="AC1638" s="249" t="str">
        <f aca="true">IF(I1638="","",xCalcSkew(OFFSET(C1638,-M1638,0),J1638-OFFSET(C1638,-M1638+1,0),b)/100)</f>
        <v/>
      </c>
      <c r="AE1638" s="0" t="n">
        <f aca="false">D1638*F1638*10000*-1</f>
        <v>-0</v>
      </c>
      <c r="AF1638" s="0" t="n">
        <f aca="false">I1638*K1638*10000*-1</f>
        <v>-0</v>
      </c>
      <c r="AG1638" s="0" t="n">
        <f aca="false">AE1638+AF1638</f>
        <v>-0</v>
      </c>
    </row>
    <row r="1639" customFormat="false" ht="12.75" hidden="false" customHeight="false" outlineLevel="0" collapsed="false">
      <c r="D1639" s="265"/>
      <c r="E1639" s="266"/>
      <c r="F1639" s="266"/>
      <c r="G1639" s="267"/>
      <c r="I1639" s="265"/>
      <c r="J1639" s="266"/>
      <c r="K1639" s="266"/>
      <c r="L1639" s="268"/>
      <c r="M1639" s="247" t="n">
        <f aca="false">M1638+1</f>
        <v>30</v>
      </c>
      <c r="N1639" s="175" t="str">
        <f aca="true">IF(D1639="","",xEURO(OFFSET(C1639,-M1639+1,0),E1639,OFFSET(C1639,-M1639+2,0),OFFSET(C1639,-M1639+2,0),OFFSET(C1639,-M1639+3,0)+AB1639,OFFSET(C1639,-M1639+4,0),0,1)*D1639)</f>
        <v/>
      </c>
      <c r="O1639" s="235" t="str">
        <f aca="true">IF(D1639="","",xEURO(OFFSET(C1639,-M1639+1,0),E1639,OFFSET(C1639,-M1639+2,0),OFFSET(C1639,-M1639+2,0),OFFSET(C1639,-M1639+3,0)+AB1639,OFFSET(C1639,-M1639+4,0),0,0))</f>
        <v/>
      </c>
      <c r="P1639" s="175" t="str">
        <f aca="false">IF(D1639="","",(O1639-F1639)*D1639*10)</f>
        <v/>
      </c>
      <c r="Q1639" s="175" t="str">
        <f aca="true">IF(D1639="","",xEURO(OFFSET(C1639,-M1639+1,0),E1639,OFFSET(C1639,-M1639+2,0),OFFSET(C1639,-M1639+2,0),OFFSET(C1639,-M1639+3,0)+AB1639,OFFSET(C1639,-M1639+4,0),0,2)/10*D1639)</f>
        <v/>
      </c>
      <c r="R1639" s="248" t="str">
        <f aca="true">IF(D1639="","",xEURO(OFFSET(C1639,-M1639+1,0),E1639,OFFSET(C1639,-M1639+2,0),OFFSET(C1639,-M1639+2,0),OFFSET(C1639,-M1639+3,0)+AB1639,OFFSET(C1639,-M1639+4,0),0,3)/100*D1639*10000)</f>
        <v/>
      </c>
      <c r="S1639" s="248" t="str">
        <f aca="true">IF(D1639="","",xEURO(OFFSET(C1639,-M1639+1,0),E1639,OFFSET(C1639,-M1639+2,0),OFFSET(C1639,-M1639+2,0),OFFSET(C1639,-M1639+3,0)+AB1639,OFFSET(C1639,-M1639+4,0),0,5)/365.25*D1639*10000)</f>
        <v/>
      </c>
      <c r="U1639" s="175" t="str">
        <f aca="true">IF(I1639="","",xEURO(OFFSET(C1639,-M1639+1,0),J1639,OFFSET(C1639,-M1639+2,0),OFFSET(C1639,-M1639+2,0),OFFSET(C1639,-M1639+3,0)+AC1639,OFFSET(C1639,-M1639+4,0),1,1)*I1639)</f>
        <v/>
      </c>
      <c r="V1639" s="235" t="str">
        <f aca="true">IF(I1639="","",xEURO(OFFSET(C1639,-M1639+1,0),J1639,OFFSET(C1639,-M1639+2,0),OFFSET(C1639,-M1639+2,0),OFFSET(C1639,-M1639+3,0)+AC1639,OFFSET(C1639,-M1639+4,0),1,0))</f>
        <v/>
      </c>
      <c r="W1639" s="175" t="str">
        <f aca="false">IF(I1639="","",(V1639-K1639)*I1639*10)</f>
        <v/>
      </c>
      <c r="X1639" s="175" t="str">
        <f aca="true">IF(I1639="","",xEURO(OFFSET(C1639,-M1639+1,0),J1639,OFFSET(C1639,-M1639+2,0),OFFSET(C1639,-M1639+2,0),OFFSET(C1639,-M1639+3,0)+AC1639,OFFSET(C1639,-M1639+4,0),1,2)/10*I1639)</f>
        <v/>
      </c>
      <c r="Y1639" s="248" t="str">
        <f aca="true">IF(I1639="","",xEURO(OFFSET(C1639,-M1639+1,0),J1639,OFFSET(C1639,-M1639+2,0),OFFSET(C1639,-M1639+2,0),OFFSET(C1639,-M1639+3,0)+AC1639,OFFSET(C1639,-M1639+4,0),1,3)/100*I1639*10000)</f>
        <v/>
      </c>
      <c r="Z1639" s="248" t="str">
        <f aca="true">IF(I1639="","",xEURO(OFFSET(C1639,-M1639+1,0),J1639,OFFSET(C1639,-M1639+2,0),OFFSET(C1639,-M1639+2,0),OFFSET(C1639,-M1639+3,0)+AC1639,OFFSET(C1639,-M1639+4,0),1,5)/365.25*I1639*10000)</f>
        <v/>
      </c>
      <c r="AB1639" s="249" t="str">
        <f aca="true">IF(D1639="","",xCalcSkew(OFFSET(C1639,-M1639,0),E1639-OFFSET(C1639,-M1639+1,0),b)/100)</f>
        <v/>
      </c>
      <c r="AC1639" s="249" t="str">
        <f aca="true">IF(I1639="","",xCalcSkew(OFFSET(C1639,-M1639,0),J1639-OFFSET(C1639,-M1639+1,0),b)/100)</f>
        <v/>
      </c>
      <c r="AE1639" s="0" t="n">
        <f aca="false">D1639*F1639*10000*-1</f>
        <v>-0</v>
      </c>
      <c r="AF1639" s="0" t="n">
        <f aca="false">I1639*K1639*10000*-1</f>
        <v>-0</v>
      </c>
      <c r="AG1639" s="0" t="n">
        <f aca="false">AE1639+AF1639</f>
        <v>-0</v>
      </c>
    </row>
    <row r="1640" customFormat="false" ht="12.75" hidden="false" customHeight="false" outlineLevel="0" collapsed="false">
      <c r="D1640" s="265"/>
      <c r="E1640" s="266"/>
      <c r="F1640" s="266"/>
      <c r="G1640" s="267"/>
      <c r="I1640" s="265"/>
      <c r="J1640" s="266"/>
      <c r="K1640" s="266"/>
      <c r="L1640" s="268"/>
      <c r="M1640" s="247" t="n">
        <f aca="false">M1639+1</f>
        <v>31</v>
      </c>
      <c r="N1640" s="175" t="str">
        <f aca="true">IF(D1640="","",xEURO(OFFSET(C1640,-M1640+1,0),E1640,OFFSET(C1640,-M1640+2,0),OFFSET(C1640,-M1640+2,0),OFFSET(C1640,-M1640+3,0)+AB1640,OFFSET(C1640,-M1640+4,0),0,1)*D1640)</f>
        <v/>
      </c>
      <c r="O1640" s="235" t="str">
        <f aca="true">IF(D1640="","",xEURO(OFFSET(C1640,-M1640+1,0),E1640,OFFSET(C1640,-M1640+2,0),OFFSET(C1640,-M1640+2,0),OFFSET(C1640,-M1640+3,0)+AB1640,OFFSET(C1640,-M1640+4,0),0,0))</f>
        <v/>
      </c>
      <c r="P1640" s="175" t="str">
        <f aca="false">IF(D1640="","",(O1640-F1640)*D1640*10)</f>
        <v/>
      </c>
      <c r="Q1640" s="175" t="str">
        <f aca="true">IF(D1640="","",xEURO(OFFSET(C1640,-M1640+1,0),E1640,OFFSET(C1640,-M1640+2,0),OFFSET(C1640,-M1640+2,0),OFFSET(C1640,-M1640+3,0)+AB1640,OFFSET(C1640,-M1640+4,0),0,2)/10*D1640)</f>
        <v/>
      </c>
      <c r="R1640" s="248" t="str">
        <f aca="true">IF(D1640="","",xEURO(OFFSET(C1640,-M1640+1,0),E1640,OFFSET(C1640,-M1640+2,0),OFFSET(C1640,-M1640+2,0),OFFSET(C1640,-M1640+3,0)+AB1640,OFFSET(C1640,-M1640+4,0),0,3)/100*D1640*10000)</f>
        <v/>
      </c>
      <c r="S1640" s="248" t="str">
        <f aca="true">IF(D1640="","",xEURO(OFFSET(C1640,-M1640+1,0),E1640,OFFSET(C1640,-M1640+2,0),OFFSET(C1640,-M1640+2,0),OFFSET(C1640,-M1640+3,0)+AB1640,OFFSET(C1640,-M1640+4,0),0,5)/365.25*D1640*10000)</f>
        <v/>
      </c>
      <c r="U1640" s="175" t="str">
        <f aca="true">IF(I1640="","",xEURO(OFFSET(C1640,-M1640+1,0),J1640,OFFSET(C1640,-M1640+2,0),OFFSET(C1640,-M1640+2,0),OFFSET(C1640,-M1640+3,0)+AC1640,OFFSET(C1640,-M1640+4,0),1,1)*I1640)</f>
        <v/>
      </c>
      <c r="V1640" s="235" t="str">
        <f aca="true">IF(I1640="","",xEURO(OFFSET(C1640,-M1640+1,0),J1640,OFFSET(C1640,-M1640+2,0),OFFSET(C1640,-M1640+2,0),OFFSET(C1640,-M1640+3,0)+AC1640,OFFSET(C1640,-M1640+4,0),1,0))</f>
        <v/>
      </c>
      <c r="W1640" s="175" t="str">
        <f aca="false">IF(I1640="","",(V1640-K1640)*I1640*10)</f>
        <v/>
      </c>
      <c r="X1640" s="175" t="str">
        <f aca="true">IF(I1640="","",xEURO(OFFSET(C1640,-M1640+1,0),J1640,OFFSET(C1640,-M1640+2,0),OFFSET(C1640,-M1640+2,0),OFFSET(C1640,-M1640+3,0)+AC1640,OFFSET(C1640,-M1640+4,0),1,2)/10*I1640)</f>
        <v/>
      </c>
      <c r="Y1640" s="248" t="str">
        <f aca="true">IF(I1640="","",xEURO(OFFSET(C1640,-M1640+1,0),J1640,OFFSET(C1640,-M1640+2,0),OFFSET(C1640,-M1640+2,0),OFFSET(C1640,-M1640+3,0)+AC1640,OFFSET(C1640,-M1640+4,0),1,3)/100*I1640*10000)</f>
        <v/>
      </c>
      <c r="Z1640" s="248" t="str">
        <f aca="true">IF(I1640="","",xEURO(OFFSET(C1640,-M1640+1,0),J1640,OFFSET(C1640,-M1640+2,0),OFFSET(C1640,-M1640+2,0),OFFSET(C1640,-M1640+3,0)+AC1640,OFFSET(C1640,-M1640+4,0),1,5)/365.25*I1640*10000)</f>
        <v/>
      </c>
      <c r="AB1640" s="249" t="str">
        <f aca="true">IF(D1640="","",xCalcSkew(OFFSET(C1640,-M1640,0),E1640-OFFSET(C1640,-M1640+1,0),b)/100)</f>
        <v/>
      </c>
      <c r="AC1640" s="249" t="str">
        <f aca="true">IF(I1640="","",xCalcSkew(OFFSET(C1640,-M1640,0),J1640-OFFSET(C1640,-M1640+1,0),b)/100)</f>
        <v/>
      </c>
      <c r="AE1640" s="0" t="n">
        <f aca="false">D1640*F1640*10000*-1</f>
        <v>-0</v>
      </c>
      <c r="AF1640" s="0" t="n">
        <f aca="false">I1640*K1640*10000*-1</f>
        <v>-0</v>
      </c>
      <c r="AG1640" s="0" t="n">
        <f aca="false">AE1640+AF1640</f>
        <v>-0</v>
      </c>
    </row>
    <row r="1641" customFormat="false" ht="12.75" hidden="false" customHeight="false" outlineLevel="0" collapsed="false">
      <c r="D1641" s="265"/>
      <c r="E1641" s="266"/>
      <c r="F1641" s="266"/>
      <c r="G1641" s="267"/>
      <c r="I1641" s="265"/>
      <c r="J1641" s="266"/>
      <c r="K1641" s="266"/>
      <c r="L1641" s="268"/>
      <c r="M1641" s="247" t="n">
        <f aca="false">M1640+1</f>
        <v>32</v>
      </c>
      <c r="N1641" s="175" t="str">
        <f aca="true">IF(D1641="","",xEURO(OFFSET(C1641,-M1641+1,0),E1641,OFFSET(C1641,-M1641+2,0),OFFSET(C1641,-M1641+2,0),OFFSET(C1641,-M1641+3,0)+AB1641,OFFSET(C1641,-M1641+4,0),0,1)*D1641)</f>
        <v/>
      </c>
      <c r="O1641" s="235" t="str">
        <f aca="true">IF(D1641="","",xEURO(OFFSET(C1641,-M1641+1,0),E1641,OFFSET(C1641,-M1641+2,0),OFFSET(C1641,-M1641+2,0),OFFSET(C1641,-M1641+3,0)+AB1641,OFFSET(C1641,-M1641+4,0),0,0))</f>
        <v/>
      </c>
      <c r="P1641" s="175" t="str">
        <f aca="false">IF(D1641="","",(O1641-F1641)*D1641*10)</f>
        <v/>
      </c>
      <c r="Q1641" s="175" t="str">
        <f aca="true">IF(D1641="","",xEURO(OFFSET(C1641,-M1641+1,0),E1641,OFFSET(C1641,-M1641+2,0),OFFSET(C1641,-M1641+2,0),OFFSET(C1641,-M1641+3,0)+AB1641,OFFSET(C1641,-M1641+4,0),0,2)/10*D1641)</f>
        <v/>
      </c>
      <c r="R1641" s="248" t="str">
        <f aca="true">IF(D1641="","",xEURO(OFFSET(C1641,-M1641+1,0),E1641,OFFSET(C1641,-M1641+2,0),OFFSET(C1641,-M1641+2,0),OFFSET(C1641,-M1641+3,0)+AB1641,OFFSET(C1641,-M1641+4,0),0,3)/100*D1641*10000)</f>
        <v/>
      </c>
      <c r="S1641" s="248" t="str">
        <f aca="true">IF(D1641="","",xEURO(OFFSET(C1641,-M1641+1,0),E1641,OFFSET(C1641,-M1641+2,0),OFFSET(C1641,-M1641+2,0),OFFSET(C1641,-M1641+3,0)+AB1641,OFFSET(C1641,-M1641+4,0),0,5)/365.25*D1641*10000)</f>
        <v/>
      </c>
      <c r="U1641" s="175" t="str">
        <f aca="true">IF(I1641="","",xEURO(OFFSET(C1641,-M1641+1,0),J1641,OFFSET(C1641,-M1641+2,0),OFFSET(C1641,-M1641+2,0),OFFSET(C1641,-M1641+3,0)+AC1641,OFFSET(C1641,-M1641+4,0),1,1)*I1641)</f>
        <v/>
      </c>
      <c r="V1641" s="235" t="str">
        <f aca="true">IF(I1641="","",xEURO(OFFSET(C1641,-M1641+1,0),J1641,OFFSET(C1641,-M1641+2,0),OFFSET(C1641,-M1641+2,0),OFFSET(C1641,-M1641+3,0)+AC1641,OFFSET(C1641,-M1641+4,0),1,0))</f>
        <v/>
      </c>
      <c r="W1641" s="175" t="str">
        <f aca="false">IF(I1641="","",(V1641-K1641)*I1641*10)</f>
        <v/>
      </c>
      <c r="X1641" s="175" t="str">
        <f aca="true">IF(I1641="","",xEURO(OFFSET(C1641,-M1641+1,0),J1641,OFFSET(C1641,-M1641+2,0),OFFSET(C1641,-M1641+2,0),OFFSET(C1641,-M1641+3,0)+AC1641,OFFSET(C1641,-M1641+4,0),1,2)/10*I1641)</f>
        <v/>
      </c>
      <c r="Y1641" s="248" t="str">
        <f aca="true">IF(I1641="","",xEURO(OFFSET(C1641,-M1641+1,0),J1641,OFFSET(C1641,-M1641+2,0),OFFSET(C1641,-M1641+2,0),OFFSET(C1641,-M1641+3,0)+AC1641,OFFSET(C1641,-M1641+4,0),1,3)/100*I1641*10000)</f>
        <v/>
      </c>
      <c r="Z1641" s="248" t="str">
        <f aca="true">IF(I1641="","",xEURO(OFFSET(C1641,-M1641+1,0),J1641,OFFSET(C1641,-M1641+2,0),OFFSET(C1641,-M1641+2,0),OFFSET(C1641,-M1641+3,0)+AC1641,OFFSET(C1641,-M1641+4,0),1,5)/365.25*I1641*10000)</f>
        <v/>
      </c>
      <c r="AB1641" s="249" t="str">
        <f aca="true">IF(D1641="","",xCalcSkew(OFFSET(C1641,-M1641,0),E1641-OFFSET(C1641,-M1641+1,0),b)/100)</f>
        <v/>
      </c>
      <c r="AC1641" s="249" t="str">
        <f aca="true">IF(I1641="","",xCalcSkew(OFFSET(C1641,-M1641,0),J1641-OFFSET(C1641,-M1641+1,0),b)/100)</f>
        <v/>
      </c>
      <c r="AE1641" s="0" t="n">
        <f aca="false">D1641*F1641*10000*-1</f>
        <v>-0</v>
      </c>
      <c r="AF1641" s="0" t="n">
        <f aca="false">I1641*K1641*10000*-1</f>
        <v>-0</v>
      </c>
      <c r="AG1641" s="0" t="n">
        <f aca="false">AE1641+AF1641</f>
        <v>-0</v>
      </c>
    </row>
    <row r="1642" customFormat="false" ht="12.75" hidden="false" customHeight="false" outlineLevel="0" collapsed="false">
      <c r="D1642" s="265"/>
      <c r="E1642" s="266"/>
      <c r="F1642" s="266"/>
      <c r="G1642" s="267"/>
      <c r="I1642" s="265"/>
      <c r="J1642" s="266"/>
      <c r="K1642" s="266"/>
      <c r="L1642" s="268"/>
      <c r="M1642" s="247" t="n">
        <f aca="false">M1641+1</f>
        <v>33</v>
      </c>
      <c r="N1642" s="175" t="str">
        <f aca="true">IF(D1642="","",xEURO(OFFSET(C1642,-M1642+1,0),E1642,OFFSET(C1642,-M1642+2,0),OFFSET(C1642,-M1642+2,0),OFFSET(C1642,-M1642+3,0)+AB1642,OFFSET(C1642,-M1642+4,0),0,1)*D1642)</f>
        <v/>
      </c>
      <c r="O1642" s="235" t="str">
        <f aca="true">IF(D1642="","",xEURO(OFFSET(C1642,-M1642+1,0),E1642,OFFSET(C1642,-M1642+2,0),OFFSET(C1642,-M1642+2,0),OFFSET(C1642,-M1642+3,0)+AB1642,OFFSET(C1642,-M1642+4,0),0,0))</f>
        <v/>
      </c>
      <c r="P1642" s="175" t="str">
        <f aca="false">IF(D1642="","",(O1642-F1642)*D1642*10)</f>
        <v/>
      </c>
      <c r="Q1642" s="175" t="str">
        <f aca="true">IF(D1642="","",xEURO(OFFSET(C1642,-M1642+1,0),E1642,OFFSET(C1642,-M1642+2,0),OFFSET(C1642,-M1642+2,0),OFFSET(C1642,-M1642+3,0)+AB1642,OFFSET(C1642,-M1642+4,0),0,2)/10*D1642)</f>
        <v/>
      </c>
      <c r="R1642" s="248" t="str">
        <f aca="true">IF(D1642="","",xEURO(OFFSET(C1642,-M1642+1,0),E1642,OFFSET(C1642,-M1642+2,0),OFFSET(C1642,-M1642+2,0),OFFSET(C1642,-M1642+3,0)+AB1642,OFFSET(C1642,-M1642+4,0),0,3)/100*D1642*10000)</f>
        <v/>
      </c>
      <c r="S1642" s="248" t="str">
        <f aca="true">IF(D1642="","",xEURO(OFFSET(C1642,-M1642+1,0),E1642,OFFSET(C1642,-M1642+2,0),OFFSET(C1642,-M1642+2,0),OFFSET(C1642,-M1642+3,0)+AB1642,OFFSET(C1642,-M1642+4,0),0,5)/365.25*D1642*10000)</f>
        <v/>
      </c>
      <c r="U1642" s="175" t="str">
        <f aca="true">IF(I1642="","",xEURO(OFFSET(C1642,-M1642+1,0),J1642,OFFSET(C1642,-M1642+2,0),OFFSET(C1642,-M1642+2,0),OFFSET(C1642,-M1642+3,0)+AC1642,OFFSET(C1642,-M1642+4,0),1,1)*I1642)</f>
        <v/>
      </c>
      <c r="V1642" s="235" t="str">
        <f aca="true">IF(I1642="","",xEURO(OFFSET(C1642,-M1642+1,0),J1642,OFFSET(C1642,-M1642+2,0),OFFSET(C1642,-M1642+2,0),OFFSET(C1642,-M1642+3,0)+AC1642,OFFSET(C1642,-M1642+4,0),1,0))</f>
        <v/>
      </c>
      <c r="W1642" s="175" t="str">
        <f aca="false">IF(I1642="","",(V1642-K1642)*I1642*10)</f>
        <v/>
      </c>
      <c r="X1642" s="175" t="str">
        <f aca="true">IF(I1642="","",xEURO(OFFSET(C1642,-M1642+1,0),J1642,OFFSET(C1642,-M1642+2,0),OFFSET(C1642,-M1642+2,0),OFFSET(C1642,-M1642+3,0)+AC1642,OFFSET(C1642,-M1642+4,0),1,2)/10*I1642)</f>
        <v/>
      </c>
      <c r="Y1642" s="248" t="str">
        <f aca="true">IF(I1642="","",xEURO(OFFSET(C1642,-M1642+1,0),J1642,OFFSET(C1642,-M1642+2,0),OFFSET(C1642,-M1642+2,0),OFFSET(C1642,-M1642+3,0)+AC1642,OFFSET(C1642,-M1642+4,0),1,3)/100*I1642*10000)</f>
        <v/>
      </c>
      <c r="Z1642" s="248" t="str">
        <f aca="true">IF(I1642="","",xEURO(OFFSET(C1642,-M1642+1,0),J1642,OFFSET(C1642,-M1642+2,0),OFFSET(C1642,-M1642+2,0),OFFSET(C1642,-M1642+3,0)+AC1642,OFFSET(C1642,-M1642+4,0),1,5)/365.25*I1642*10000)</f>
        <v/>
      </c>
      <c r="AB1642" s="249" t="str">
        <f aca="true">IF(D1642="","",xCalcSkew(OFFSET(C1642,-M1642,0),E1642-OFFSET(C1642,-M1642+1,0),b)/100)</f>
        <v/>
      </c>
      <c r="AC1642" s="249" t="str">
        <f aca="true">IF(I1642="","",xCalcSkew(OFFSET(C1642,-M1642,0),J1642-OFFSET(C1642,-M1642+1,0),b)/100)</f>
        <v/>
      </c>
      <c r="AE1642" s="0" t="n">
        <f aca="false">D1642*F1642*10000*-1</f>
        <v>-0</v>
      </c>
      <c r="AF1642" s="0" t="n">
        <f aca="false">I1642*K1642*10000*-1</f>
        <v>-0</v>
      </c>
      <c r="AG1642" s="0" t="n">
        <f aca="false">AE1642+AF1642</f>
        <v>-0</v>
      </c>
    </row>
    <row r="1643" customFormat="false" ht="12.75" hidden="false" customHeight="false" outlineLevel="0" collapsed="false">
      <c r="D1643" s="265"/>
      <c r="E1643" s="266"/>
      <c r="F1643" s="266"/>
      <c r="G1643" s="267"/>
      <c r="I1643" s="265"/>
      <c r="J1643" s="266"/>
      <c r="K1643" s="266"/>
      <c r="L1643" s="268"/>
      <c r="M1643" s="247" t="n">
        <f aca="false">M1642+1</f>
        <v>34</v>
      </c>
      <c r="N1643" s="175" t="str">
        <f aca="true">IF(D1643="","",xEURO(OFFSET(C1643,-M1643+1,0),E1643,OFFSET(C1643,-M1643+2,0),OFFSET(C1643,-M1643+2,0),OFFSET(C1643,-M1643+3,0)+AB1643,OFFSET(C1643,-M1643+4,0),0,1)*D1643)</f>
        <v/>
      </c>
      <c r="O1643" s="235" t="str">
        <f aca="true">IF(D1643="","",xEURO(OFFSET(C1643,-M1643+1,0),E1643,OFFSET(C1643,-M1643+2,0),OFFSET(C1643,-M1643+2,0),OFFSET(C1643,-M1643+3,0)+AB1643,OFFSET(C1643,-M1643+4,0),0,0))</f>
        <v/>
      </c>
      <c r="P1643" s="175" t="str">
        <f aca="false">IF(D1643="","",(O1643-F1643)*D1643*10)</f>
        <v/>
      </c>
      <c r="Q1643" s="175" t="str">
        <f aca="true">IF(D1643="","",xEURO(OFFSET(C1643,-M1643+1,0),E1643,OFFSET(C1643,-M1643+2,0),OFFSET(C1643,-M1643+2,0),OFFSET(C1643,-M1643+3,0)+AB1643,OFFSET(C1643,-M1643+4,0),0,2)/10*D1643)</f>
        <v/>
      </c>
      <c r="R1643" s="248" t="str">
        <f aca="true">IF(D1643="","",xEURO(OFFSET(C1643,-M1643+1,0),E1643,OFFSET(C1643,-M1643+2,0),OFFSET(C1643,-M1643+2,0),OFFSET(C1643,-M1643+3,0)+AB1643,OFFSET(C1643,-M1643+4,0),0,3)/100*D1643*10000)</f>
        <v/>
      </c>
      <c r="S1643" s="248" t="str">
        <f aca="true">IF(D1643="","",xEURO(OFFSET(C1643,-M1643+1,0),E1643,OFFSET(C1643,-M1643+2,0),OFFSET(C1643,-M1643+2,0),OFFSET(C1643,-M1643+3,0)+AB1643,OFFSET(C1643,-M1643+4,0),0,5)/365.25*D1643*10000)</f>
        <v/>
      </c>
      <c r="U1643" s="175" t="str">
        <f aca="true">IF(I1643="","",xEURO(OFFSET(C1643,-M1643+1,0),J1643,OFFSET(C1643,-M1643+2,0),OFFSET(C1643,-M1643+2,0),OFFSET(C1643,-M1643+3,0)+AC1643,OFFSET(C1643,-M1643+4,0),1,1)*I1643)</f>
        <v/>
      </c>
      <c r="V1643" s="235" t="str">
        <f aca="true">IF(I1643="","",xEURO(OFFSET(C1643,-M1643+1,0),J1643,OFFSET(C1643,-M1643+2,0),OFFSET(C1643,-M1643+2,0),OFFSET(C1643,-M1643+3,0)+AC1643,OFFSET(C1643,-M1643+4,0),1,0))</f>
        <v/>
      </c>
      <c r="W1643" s="175" t="str">
        <f aca="false">IF(I1643="","",(V1643-K1643)*I1643*10)</f>
        <v/>
      </c>
      <c r="X1643" s="175" t="str">
        <f aca="true">IF(I1643="","",xEURO(OFFSET(C1643,-M1643+1,0),J1643,OFFSET(C1643,-M1643+2,0),OFFSET(C1643,-M1643+2,0),OFFSET(C1643,-M1643+3,0)+AC1643,OFFSET(C1643,-M1643+4,0),1,2)/10*I1643)</f>
        <v/>
      </c>
      <c r="Y1643" s="248" t="str">
        <f aca="true">IF(I1643="","",xEURO(OFFSET(C1643,-M1643+1,0),J1643,OFFSET(C1643,-M1643+2,0),OFFSET(C1643,-M1643+2,0),OFFSET(C1643,-M1643+3,0)+AC1643,OFFSET(C1643,-M1643+4,0),1,3)/100*I1643*10000)</f>
        <v/>
      </c>
      <c r="Z1643" s="248" t="str">
        <f aca="true">IF(I1643="","",xEURO(OFFSET(C1643,-M1643+1,0),J1643,OFFSET(C1643,-M1643+2,0),OFFSET(C1643,-M1643+2,0),OFFSET(C1643,-M1643+3,0)+AC1643,OFFSET(C1643,-M1643+4,0),1,5)/365.25*I1643*10000)</f>
        <v/>
      </c>
      <c r="AB1643" s="249" t="str">
        <f aca="true">IF(D1643="","",xCalcSkew(OFFSET(C1643,-M1643,0),E1643-OFFSET(C1643,-M1643+1,0),b)/100)</f>
        <v/>
      </c>
      <c r="AC1643" s="249" t="str">
        <f aca="true">IF(I1643="","",xCalcSkew(OFFSET(C1643,-M1643,0),J1643-OFFSET(C1643,-M1643+1,0),b)/100)</f>
        <v/>
      </c>
      <c r="AE1643" s="0" t="n">
        <f aca="false">D1643*F1643*10000*-1</f>
        <v>-0</v>
      </c>
      <c r="AF1643" s="0" t="n">
        <f aca="false">I1643*K1643*10000*-1</f>
        <v>-0</v>
      </c>
      <c r="AG1643" s="0" t="n">
        <f aca="false">AE1643+AF1643</f>
        <v>-0</v>
      </c>
    </row>
    <row r="1644" customFormat="false" ht="12.75" hidden="false" customHeight="false" outlineLevel="0" collapsed="false">
      <c r="D1644" s="265"/>
      <c r="E1644" s="266"/>
      <c r="F1644" s="266"/>
      <c r="G1644" s="267"/>
      <c r="I1644" s="265"/>
      <c r="J1644" s="266"/>
      <c r="K1644" s="266"/>
      <c r="L1644" s="268"/>
      <c r="M1644" s="247" t="n">
        <f aca="false">M1643+1</f>
        <v>35</v>
      </c>
      <c r="N1644" s="175" t="str">
        <f aca="true">IF(D1644="","",xEURO(OFFSET(C1644,-M1644+1,0),E1644,OFFSET(C1644,-M1644+2,0),OFFSET(C1644,-M1644+2,0),OFFSET(C1644,-M1644+3,0)+AB1644,OFFSET(C1644,-M1644+4,0),0,1)*D1644)</f>
        <v/>
      </c>
      <c r="O1644" s="235" t="str">
        <f aca="true">IF(D1644="","",xEURO(OFFSET(C1644,-M1644+1,0),E1644,OFFSET(C1644,-M1644+2,0),OFFSET(C1644,-M1644+2,0),OFFSET(C1644,-M1644+3,0)+AB1644,OFFSET(C1644,-M1644+4,0),0,0))</f>
        <v/>
      </c>
      <c r="P1644" s="175" t="str">
        <f aca="false">IF(D1644="","",(O1644-F1644)*D1644*10)</f>
        <v/>
      </c>
      <c r="Q1644" s="175" t="str">
        <f aca="true">IF(D1644="","",xEURO(OFFSET(C1644,-M1644+1,0),E1644,OFFSET(C1644,-M1644+2,0),OFFSET(C1644,-M1644+2,0),OFFSET(C1644,-M1644+3,0)+AB1644,OFFSET(C1644,-M1644+4,0),0,2)/10*D1644)</f>
        <v/>
      </c>
      <c r="R1644" s="248" t="str">
        <f aca="true">IF(D1644="","",xEURO(OFFSET(C1644,-M1644+1,0),E1644,OFFSET(C1644,-M1644+2,0),OFFSET(C1644,-M1644+2,0),OFFSET(C1644,-M1644+3,0)+AB1644,OFFSET(C1644,-M1644+4,0),0,3)/100*D1644*10000)</f>
        <v/>
      </c>
      <c r="S1644" s="248" t="str">
        <f aca="true">IF(D1644="","",xEURO(OFFSET(C1644,-M1644+1,0),E1644,OFFSET(C1644,-M1644+2,0),OFFSET(C1644,-M1644+2,0),OFFSET(C1644,-M1644+3,0)+AB1644,OFFSET(C1644,-M1644+4,0),0,5)/365.25*D1644*10000)</f>
        <v/>
      </c>
      <c r="U1644" s="175" t="str">
        <f aca="true">IF(I1644="","",xEURO(OFFSET(C1644,-M1644+1,0),J1644,OFFSET(C1644,-M1644+2,0),OFFSET(C1644,-M1644+2,0),OFFSET(C1644,-M1644+3,0)+AC1644,OFFSET(C1644,-M1644+4,0),1,1)*I1644)</f>
        <v/>
      </c>
      <c r="V1644" s="235" t="str">
        <f aca="true">IF(I1644="","",xEURO(OFFSET(C1644,-M1644+1,0),J1644,OFFSET(C1644,-M1644+2,0),OFFSET(C1644,-M1644+2,0),OFFSET(C1644,-M1644+3,0)+AC1644,OFFSET(C1644,-M1644+4,0),1,0))</f>
        <v/>
      </c>
      <c r="W1644" s="175" t="str">
        <f aca="false">IF(I1644="","",(V1644-K1644)*I1644*10)</f>
        <v/>
      </c>
      <c r="X1644" s="175" t="str">
        <f aca="true">IF(I1644="","",xEURO(OFFSET(C1644,-M1644+1,0),J1644,OFFSET(C1644,-M1644+2,0),OFFSET(C1644,-M1644+2,0),OFFSET(C1644,-M1644+3,0)+AC1644,OFFSET(C1644,-M1644+4,0),1,2)/10*I1644)</f>
        <v/>
      </c>
      <c r="Y1644" s="248" t="str">
        <f aca="true">IF(I1644="","",xEURO(OFFSET(C1644,-M1644+1,0),J1644,OFFSET(C1644,-M1644+2,0),OFFSET(C1644,-M1644+2,0),OFFSET(C1644,-M1644+3,0)+AC1644,OFFSET(C1644,-M1644+4,0),1,3)/100*I1644*10000)</f>
        <v/>
      </c>
      <c r="Z1644" s="248" t="str">
        <f aca="true">IF(I1644="","",xEURO(OFFSET(C1644,-M1644+1,0),J1644,OFFSET(C1644,-M1644+2,0),OFFSET(C1644,-M1644+2,0),OFFSET(C1644,-M1644+3,0)+AC1644,OFFSET(C1644,-M1644+4,0),1,5)/365.25*I1644*10000)</f>
        <v/>
      </c>
      <c r="AB1644" s="249" t="str">
        <f aca="true">IF(D1644="","",xCalcSkew(OFFSET(C1644,-M1644,0),E1644-OFFSET(C1644,-M1644+1,0),b)/100)</f>
        <v/>
      </c>
      <c r="AC1644" s="249" t="str">
        <f aca="true">IF(I1644="","",xCalcSkew(OFFSET(C1644,-M1644,0),J1644-OFFSET(C1644,-M1644+1,0),b)/100)</f>
        <v/>
      </c>
      <c r="AE1644" s="0" t="n">
        <f aca="false">D1644*F1644*10000*-1</f>
        <v>-0</v>
      </c>
      <c r="AF1644" s="0" t="n">
        <f aca="false">I1644*K1644*10000*-1</f>
        <v>-0</v>
      </c>
      <c r="AG1644" s="0" t="n">
        <f aca="false">AE1644+AF1644</f>
        <v>-0</v>
      </c>
    </row>
    <row r="1645" customFormat="false" ht="12.75" hidden="false" customHeight="false" outlineLevel="0" collapsed="false">
      <c r="D1645" s="274" t="n">
        <f aca="true">SUM(INDIRECT(CONCATENATE(ADDRESS(ROW(D1609),COLUMN(D1609)),":",ADDRESS(ROW()-1,COLUMN()))))</f>
        <v>0</v>
      </c>
      <c r="I1645" s="274" t="n">
        <f aca="true">SUM(INDIRECT(CONCATENATE(ADDRESS(ROW(I1609),COLUMN(I1609)),":",ADDRESS(ROW()-1,COLUMN()))))</f>
        <v>0</v>
      </c>
      <c r="J1645" s="170"/>
      <c r="K1645" s="170"/>
      <c r="L1645" s="170"/>
      <c r="N1645" s="274" t="n">
        <f aca="true">SUM(INDIRECT(CONCATENATE(ADDRESS(ROW(N1609),COLUMN(N1609)),":",ADDRESS(ROW()-1,COLUMN()))))</f>
        <v>0</v>
      </c>
      <c r="O1645" s="274" t="n">
        <f aca="true">SUM(INDIRECT(CONCATENATE(ADDRESS(ROW(O1609),COLUMN(O1609)),":",ADDRESS(ROW()-1,COLUMN()))))</f>
        <v>0</v>
      </c>
      <c r="P1645" s="274" t="n">
        <f aca="true">SUM(INDIRECT(CONCATENATE(ADDRESS(ROW(P1609),COLUMN(P1609)),":",ADDRESS(ROW()-1,COLUMN()))))</f>
        <v>0</v>
      </c>
      <c r="Q1645" s="274" t="n">
        <f aca="true">SUM(INDIRECT(CONCATENATE(ADDRESS(ROW(Q1609),COLUMN(Q1609)),":",ADDRESS(ROW()-1,COLUMN()))))</f>
        <v>0</v>
      </c>
      <c r="R1645" s="274" t="n">
        <f aca="true">SUM(INDIRECT(CONCATENATE(ADDRESS(ROW(R1609),COLUMN(R1609)),":",ADDRESS(ROW()-1,COLUMN()))))</f>
        <v>0</v>
      </c>
      <c r="S1645" s="274" t="n">
        <f aca="true">SUM(INDIRECT(CONCATENATE(ADDRESS(ROW(S1609),COLUMN(S1609)),":",ADDRESS(ROW()-1,COLUMN()))))</f>
        <v>0</v>
      </c>
      <c r="T1645" s="175"/>
      <c r="U1645" s="274" t="n">
        <f aca="true">SUM(INDIRECT(CONCATENATE(ADDRESS(ROW(U1609),COLUMN(U1609)),":",ADDRESS(ROW()-1,COLUMN()))))</f>
        <v>0</v>
      </c>
      <c r="V1645" s="274" t="n">
        <f aca="true">SUM(INDIRECT(CONCATENATE(ADDRESS(ROW(V1609),COLUMN(V1609)),":",ADDRESS(ROW()-1,COLUMN()))))</f>
        <v>0</v>
      </c>
      <c r="W1645" s="274" t="n">
        <f aca="true">SUM(INDIRECT(CONCATENATE(ADDRESS(ROW(W1609),COLUMN(W1609)),":",ADDRESS(ROW()-1,COLUMN()))))</f>
        <v>0</v>
      </c>
      <c r="X1645" s="274" t="n">
        <f aca="true">SUM(INDIRECT(CONCATENATE(ADDRESS(ROW(X1609),COLUMN(X1609)),":",ADDRESS(ROW()-1,COLUMN()))))</f>
        <v>0</v>
      </c>
      <c r="Y1645" s="274" t="n">
        <f aca="true">SUM(INDIRECT(CONCATENATE(ADDRESS(ROW(Y1609),COLUMN(Y1609)),":",ADDRESS(ROW()-1,COLUMN()))))</f>
        <v>0</v>
      </c>
      <c r="Z1645" s="274" t="n">
        <f aca="true">SUM(INDIRECT(CONCATENATE(ADDRESS(ROW(Z1609),COLUMN(Z1609)),":",ADDRESS(ROW()-1,COLUMN()))))</f>
        <v>0</v>
      </c>
      <c r="AE1645" s="0" t="n">
        <f aca="false">D1645*F1645*10000*-1</f>
        <v>-0</v>
      </c>
      <c r="AF1645" s="0" t="n">
        <f aca="false">I1645*K1645*10000*-1</f>
        <v>-0</v>
      </c>
      <c r="AG1645" s="0" t="n">
        <f aca="false">AE1645+AF1645</f>
        <v>-0</v>
      </c>
    </row>
    <row r="1646" customFormat="false" ht="12.75" hidden="false" customHeight="false" outlineLevel="0" collapsed="false">
      <c r="AE1646" s="0" t="n">
        <f aca="false">D1646*F1646*10000*-1</f>
        <v>-0</v>
      </c>
      <c r="AF1646" s="0" t="n">
        <f aca="false">I1646*K1646*10000*-1</f>
        <v>-0</v>
      </c>
      <c r="AG1646" s="0" t="n">
        <f aca="false">AE1646+AF1646</f>
        <v>-0</v>
      </c>
    </row>
    <row r="1647" customFormat="false" ht="12.75" hidden="false" customHeight="false" outlineLevel="0" collapsed="false">
      <c r="C1647" s="264" t="n">
        <f aca="false">EOMONTH(C1609,0)+1</f>
        <v>38534</v>
      </c>
      <c r="D1647" s="265"/>
      <c r="E1647" s="266"/>
      <c r="F1647" s="266"/>
      <c r="G1647" s="267"/>
      <c r="I1647" s="265"/>
      <c r="J1647" s="266"/>
      <c r="K1647" s="266"/>
      <c r="L1647" s="268"/>
      <c r="M1647" s="247" t="n">
        <v>0</v>
      </c>
      <c r="N1647" s="175" t="str">
        <f aca="true">IF(D1647="","",xEURO(OFFSET(C1647,-M1647+1,0),E1647,OFFSET(C1647,-M1647+2,0),OFFSET(C1647,-M1647+2,0),OFFSET(C1647,-M1647+3,0)+AB1647,OFFSET(C1647,-M1647+4,0),0,1)*D1647)</f>
        <v/>
      </c>
      <c r="O1647" s="235" t="str">
        <f aca="true">IF(D1647="","",xEURO(OFFSET(C1647,-M1647+1,0),E1647,OFFSET(C1647,-M1647+2,0),OFFSET(C1647,-M1647+2,0),OFFSET(C1647,-M1647+3,0)+AB1647,OFFSET(C1647,-M1647+4,0),0,0))</f>
        <v/>
      </c>
      <c r="P1647" s="175" t="str">
        <f aca="false">IF(D1647="","",(O1647-F1647)*D1647*10)</f>
        <v/>
      </c>
      <c r="Q1647" s="175" t="str">
        <f aca="true">IF(D1647="","",xEURO(OFFSET(C1647,-M1647+1,0),E1647,OFFSET(C1647,-M1647+2,0),OFFSET(C1647,-M1647+2,0),OFFSET(C1647,-M1647+3,0)+AB1647,OFFSET(C1647,-M1647+4,0),0,2)/10*D1647)</f>
        <v/>
      </c>
      <c r="R1647" s="248" t="str">
        <f aca="true">IF(D1647="","",xEURO(OFFSET(C1647,-M1647+1,0),E1647,OFFSET(C1647,-M1647+2,0),OFFSET(C1647,-M1647+2,0),OFFSET(C1647,-M1647+3,0)+AB1647,OFFSET(C1647,-M1647+4,0),0,3)/100*D1647*10000)</f>
        <v/>
      </c>
      <c r="S1647" s="248" t="str">
        <f aca="true">IF(D1647="","",xEURO(OFFSET(C1647,-M1647+1,0),E1647,OFFSET(C1647,-M1647+2,0),OFFSET(C1647,-M1647+2,0),OFFSET(C1647,-M1647+3,0)+AB1647,OFFSET(C1647,-M1647+4,0),0,5)/365.25*D1647*10000)</f>
        <v/>
      </c>
      <c r="U1647" s="175" t="str">
        <f aca="true">IF(I1647="","",xEURO(OFFSET(C1647,-M1647+1,0),J1647,OFFSET(C1647,-M1647+2,0),OFFSET(C1647,-M1647+2,0),OFFSET(C1647,-M1647+3,0)+AC1647,OFFSET(C1647,-M1647+4,0),1,1)*I1647)</f>
        <v/>
      </c>
      <c r="V1647" s="235" t="str">
        <f aca="true">IF(I1647="","",xEURO(OFFSET(C1647,-M1647+1,0),J1647,OFFSET(C1647,-M1647+2,0),OFFSET(C1647,-M1647+2,0),OFFSET(C1647,-M1647+3,0)+AC1647,OFFSET(C1647,-M1647+4,0),1,0))</f>
        <v/>
      </c>
      <c r="W1647" s="175" t="str">
        <f aca="false">IF(I1647="","",(V1647-K1647)*I1647*10)</f>
        <v/>
      </c>
      <c r="X1647" s="175" t="str">
        <f aca="true">IF(I1647="","",xEURO(OFFSET(C1647,-M1647+1,0),J1647,OFFSET(C1647,-M1647+2,0),OFFSET(C1647,-M1647+2,0),OFFSET(C1647,-M1647+3,0)+AC1647,OFFSET(C1647,-M1647+4,0),1,2)/10*I1647)</f>
        <v/>
      </c>
      <c r="Y1647" s="248" t="str">
        <f aca="true">IF(I1647="","",xEURO(OFFSET(C1647,-M1647+1,0),J1647,OFFSET(C1647,-M1647+2,0),OFFSET(C1647,-M1647+2,0),OFFSET(C1647,-M1647+3,0)+AC1647,OFFSET(C1647,-M1647+4,0),1,3)/100*I1647*10000)</f>
        <v/>
      </c>
      <c r="Z1647" s="248" t="str">
        <f aca="true">IF(I1647="","",xEURO(OFFSET(C1647,-M1647+1,0),J1647,OFFSET(C1647,-M1647+2,0),OFFSET(C1647,-M1647+2,0),OFFSET(C1647,-M1647+3,0)+AC1647,OFFSET(C1647,-M1647+4,0),1,5)/365.25*I1647*10000)</f>
        <v/>
      </c>
      <c r="AB1647" s="249" t="str">
        <f aca="true">IF(D1647="","",xCalcSkew(OFFSET(C1647,-M1647,0),E1647-OFFSET(C1647,-M1647+1,0),b)/100)</f>
        <v/>
      </c>
      <c r="AC1647" s="249" t="str">
        <f aca="true">IF(I1647="","",xCalcSkew(OFFSET(C1647,-M1647,0),J1647-OFFSET(C1647,-M1647+1,0),b)/100)</f>
        <v/>
      </c>
      <c r="AE1647" s="0" t="n">
        <f aca="false">D1647*F1647*10000*-1</f>
        <v>-0</v>
      </c>
      <c r="AF1647" s="0" t="n">
        <f aca="false">I1647*K1647*10000*-1</f>
        <v>-0</v>
      </c>
      <c r="AG1647" s="0" t="n">
        <f aca="false">AE1647+AF1647</f>
        <v>-0</v>
      </c>
    </row>
    <row r="1648" customFormat="false" ht="12.75" hidden="false" customHeight="false" outlineLevel="0" collapsed="false">
      <c r="C1648" s="269" t="n">
        <f aca="false">INDEX(Inputs!$1:$65536,MATCH(C1647,Inputs!C:C,0),5)</f>
        <v>3.728</v>
      </c>
      <c r="D1648" s="265"/>
      <c r="E1648" s="266"/>
      <c r="F1648" s="266"/>
      <c r="G1648" s="267"/>
      <c r="I1648" s="265"/>
      <c r="J1648" s="266"/>
      <c r="K1648" s="266"/>
      <c r="L1648" s="268"/>
      <c r="M1648" s="247" t="n">
        <f aca="false">M1647+1</f>
        <v>1</v>
      </c>
      <c r="N1648" s="175" t="str">
        <f aca="true">IF(D1648="","",xEURO(OFFSET(C1648,-M1648+1,0),E1648,OFFSET(C1648,-M1648+2,0),OFFSET(C1648,-M1648+2,0),OFFSET(C1648,-M1648+3,0)+AB1648,OFFSET(C1648,-M1648+4,0),0,1)*D1648)</f>
        <v/>
      </c>
      <c r="O1648" s="235" t="str">
        <f aca="true">IF(D1648="","",xEURO(OFFSET(C1648,-M1648+1,0),E1648,OFFSET(C1648,-M1648+2,0),OFFSET(C1648,-M1648+2,0),OFFSET(C1648,-M1648+3,0)+AB1648,OFFSET(C1648,-M1648+4,0),0,0))</f>
        <v/>
      </c>
      <c r="P1648" s="175" t="str">
        <f aca="false">IF(D1648="","",(O1648-F1648)*D1648*10)</f>
        <v/>
      </c>
      <c r="Q1648" s="175" t="str">
        <f aca="true">IF(D1648="","",xEURO(OFFSET(C1648,-M1648+1,0),E1648,OFFSET(C1648,-M1648+2,0),OFFSET(C1648,-M1648+2,0),OFFSET(C1648,-M1648+3,0)+AB1648,OFFSET(C1648,-M1648+4,0),0,2)/10*D1648)</f>
        <v/>
      </c>
      <c r="R1648" s="248" t="str">
        <f aca="true">IF(D1648="","",xEURO(OFFSET(C1648,-M1648+1,0),E1648,OFFSET(C1648,-M1648+2,0),OFFSET(C1648,-M1648+2,0),OFFSET(C1648,-M1648+3,0)+AB1648,OFFSET(C1648,-M1648+4,0),0,3)/100*D1648*10000)</f>
        <v/>
      </c>
      <c r="S1648" s="248" t="str">
        <f aca="true">IF(D1648="","",xEURO(OFFSET(C1648,-M1648+1,0),E1648,OFFSET(C1648,-M1648+2,0),OFFSET(C1648,-M1648+2,0),OFFSET(C1648,-M1648+3,0)+AB1648,OFFSET(C1648,-M1648+4,0),0,5)/365.25*D1648*10000)</f>
        <v/>
      </c>
      <c r="U1648" s="175" t="str">
        <f aca="true">IF(I1648="","",xEURO(OFFSET(C1648,-M1648+1,0),J1648,OFFSET(C1648,-M1648+2,0),OFFSET(C1648,-M1648+2,0),OFFSET(C1648,-M1648+3,0)+AC1648,OFFSET(C1648,-M1648+4,0),1,1)*I1648)</f>
        <v/>
      </c>
      <c r="V1648" s="235" t="str">
        <f aca="true">IF(I1648="","",xEURO(OFFSET(C1648,-M1648+1,0),J1648,OFFSET(C1648,-M1648+2,0),OFFSET(C1648,-M1648+2,0),OFFSET(C1648,-M1648+3,0)+AC1648,OFFSET(C1648,-M1648+4,0),1,0))</f>
        <v/>
      </c>
      <c r="W1648" s="175" t="str">
        <f aca="false">IF(I1648="","",(V1648-K1648)*I1648*10)</f>
        <v/>
      </c>
      <c r="X1648" s="175" t="str">
        <f aca="true">IF(I1648="","",xEURO(OFFSET(C1648,-M1648+1,0),J1648,OFFSET(C1648,-M1648+2,0),OFFSET(C1648,-M1648+2,0),OFFSET(C1648,-M1648+3,0)+AC1648,OFFSET(C1648,-M1648+4,0),1,2)/10*I1648)</f>
        <v/>
      </c>
      <c r="Y1648" s="248" t="str">
        <f aca="true">IF(I1648="","",xEURO(OFFSET(C1648,-M1648+1,0),J1648,OFFSET(C1648,-M1648+2,0),OFFSET(C1648,-M1648+2,0),OFFSET(C1648,-M1648+3,0)+AC1648,OFFSET(C1648,-M1648+4,0),1,3)/100*I1648*10000)</f>
        <v/>
      </c>
      <c r="Z1648" s="248" t="str">
        <f aca="true">IF(I1648="","",xEURO(OFFSET(C1648,-M1648+1,0),J1648,OFFSET(C1648,-M1648+2,0),OFFSET(C1648,-M1648+2,0),OFFSET(C1648,-M1648+3,0)+AC1648,OFFSET(C1648,-M1648+4,0),1,5)/365.25*I1648*10000)</f>
        <v/>
      </c>
      <c r="AB1648" s="249" t="str">
        <f aca="true">IF(D1648="","",xCalcSkew(OFFSET(C1648,-M1648,0),E1648-OFFSET(C1648,-M1648+1,0),b)/100)</f>
        <v/>
      </c>
      <c r="AC1648" s="249" t="str">
        <f aca="true">IF(I1648="","",xCalcSkew(OFFSET(C1648,-M1648,0),J1648-OFFSET(C1648,-M1648+1,0),b)/100)</f>
        <v/>
      </c>
      <c r="AE1648" s="0" t="n">
        <f aca="false">D1648*F1648*10000*-1</f>
        <v>-0</v>
      </c>
      <c r="AF1648" s="0" t="n">
        <f aca="false">I1648*K1648*10000*-1</f>
        <v>-0</v>
      </c>
      <c r="AG1648" s="0" t="n">
        <f aca="false">AE1648+AF1648</f>
        <v>-0</v>
      </c>
    </row>
    <row r="1649" customFormat="false" ht="12.75" hidden="false" customHeight="false" outlineLevel="0" collapsed="false">
      <c r="C1649" s="249" t="n">
        <f aca="false">INDEX(Inputs!$1:$65536,MATCH(C1647,Inputs!C:C,0),7)</f>
        <v>0.0436358605575351</v>
      </c>
      <c r="D1649" s="265"/>
      <c r="E1649" s="266"/>
      <c r="F1649" s="266"/>
      <c r="G1649" s="267"/>
      <c r="I1649" s="265"/>
      <c r="J1649" s="266"/>
      <c r="K1649" s="266"/>
      <c r="L1649" s="268"/>
      <c r="M1649" s="247" t="n">
        <f aca="false">M1648+1</f>
        <v>2</v>
      </c>
      <c r="N1649" s="175" t="str">
        <f aca="true">IF(D1649="","",xEURO(OFFSET(C1649,-M1649+1,0),E1649,OFFSET(C1649,-M1649+2,0),OFFSET(C1649,-M1649+2,0),OFFSET(C1649,-M1649+3,0)+AB1649,OFFSET(C1649,-M1649+4,0),0,1)*D1649)</f>
        <v/>
      </c>
      <c r="O1649" s="235" t="str">
        <f aca="true">IF(D1649="","",xEURO(OFFSET(C1649,-M1649+1,0),E1649,OFFSET(C1649,-M1649+2,0),OFFSET(C1649,-M1649+2,0),OFFSET(C1649,-M1649+3,0)+AB1649,OFFSET(C1649,-M1649+4,0),0,0))</f>
        <v/>
      </c>
      <c r="P1649" s="175" t="str">
        <f aca="false">IF(D1649="","",(O1649-F1649)*D1649*10)</f>
        <v/>
      </c>
      <c r="Q1649" s="175" t="str">
        <f aca="true">IF(D1649="","",xEURO(OFFSET(C1649,-M1649+1,0),E1649,OFFSET(C1649,-M1649+2,0),OFFSET(C1649,-M1649+2,0),OFFSET(C1649,-M1649+3,0)+AB1649,OFFSET(C1649,-M1649+4,0),0,2)/10*D1649)</f>
        <v/>
      </c>
      <c r="R1649" s="248" t="str">
        <f aca="true">IF(D1649="","",xEURO(OFFSET(C1649,-M1649+1,0),E1649,OFFSET(C1649,-M1649+2,0),OFFSET(C1649,-M1649+2,0),OFFSET(C1649,-M1649+3,0)+AB1649,OFFSET(C1649,-M1649+4,0),0,3)/100*D1649*10000)</f>
        <v/>
      </c>
      <c r="S1649" s="248" t="str">
        <f aca="true">IF(D1649="","",xEURO(OFFSET(C1649,-M1649+1,0),E1649,OFFSET(C1649,-M1649+2,0),OFFSET(C1649,-M1649+2,0),OFFSET(C1649,-M1649+3,0)+AB1649,OFFSET(C1649,-M1649+4,0),0,5)/365.25*D1649*10000)</f>
        <v/>
      </c>
      <c r="U1649" s="175" t="str">
        <f aca="true">IF(I1649="","",xEURO(OFFSET(C1649,-M1649+1,0),J1649,OFFSET(C1649,-M1649+2,0),OFFSET(C1649,-M1649+2,0),OFFSET(C1649,-M1649+3,0)+AC1649,OFFSET(C1649,-M1649+4,0),1,1)*I1649)</f>
        <v/>
      </c>
      <c r="V1649" s="235" t="str">
        <f aca="true">IF(I1649="","",xEURO(OFFSET(C1649,-M1649+1,0),J1649,OFFSET(C1649,-M1649+2,0),OFFSET(C1649,-M1649+2,0),OFFSET(C1649,-M1649+3,0)+AC1649,OFFSET(C1649,-M1649+4,0),1,0))</f>
        <v/>
      </c>
      <c r="W1649" s="175" t="str">
        <f aca="false">IF(I1649="","",(V1649-K1649)*I1649*10)</f>
        <v/>
      </c>
      <c r="X1649" s="175" t="str">
        <f aca="true">IF(I1649="","",xEURO(OFFSET(C1649,-M1649+1,0),J1649,OFFSET(C1649,-M1649+2,0),OFFSET(C1649,-M1649+2,0),OFFSET(C1649,-M1649+3,0)+AC1649,OFFSET(C1649,-M1649+4,0),1,2)/10*I1649)</f>
        <v/>
      </c>
      <c r="Y1649" s="248" t="str">
        <f aca="true">IF(I1649="","",xEURO(OFFSET(C1649,-M1649+1,0),J1649,OFFSET(C1649,-M1649+2,0),OFFSET(C1649,-M1649+2,0),OFFSET(C1649,-M1649+3,0)+AC1649,OFFSET(C1649,-M1649+4,0),1,3)/100*I1649*10000)</f>
        <v/>
      </c>
      <c r="Z1649" s="248" t="str">
        <f aca="true">IF(I1649="","",xEURO(OFFSET(C1649,-M1649+1,0),J1649,OFFSET(C1649,-M1649+2,0),OFFSET(C1649,-M1649+2,0),OFFSET(C1649,-M1649+3,0)+AC1649,OFFSET(C1649,-M1649+4,0),1,5)/365.25*I1649*10000)</f>
        <v/>
      </c>
      <c r="AB1649" s="249" t="str">
        <f aca="true">IF(D1649="","",xCalcSkew(OFFSET(C1649,-M1649,0),E1649-OFFSET(C1649,-M1649+1,0),b)/100)</f>
        <v/>
      </c>
      <c r="AC1649" s="249" t="str">
        <f aca="true">IF(I1649="","",xCalcSkew(OFFSET(C1649,-M1649,0),J1649-OFFSET(C1649,-M1649+1,0),b)/100)</f>
        <v/>
      </c>
      <c r="AE1649" s="0" t="n">
        <f aca="false">D1649*F1649*10000*-1</f>
        <v>-0</v>
      </c>
      <c r="AF1649" s="0" t="n">
        <f aca="false">I1649*K1649*10000*-1</f>
        <v>-0</v>
      </c>
      <c r="AG1649" s="0" t="n">
        <f aca="false">AE1649+AF1649</f>
        <v>-0</v>
      </c>
    </row>
    <row r="1650" customFormat="false" ht="12.75" hidden="false" customHeight="false" outlineLevel="0" collapsed="false">
      <c r="C1650" s="270" t="n">
        <f aca="false">INDEX(Inputs!$1:$65536,MATCH(C1647,Inputs!C:C,0),6)</f>
        <v>0.275</v>
      </c>
      <c r="D1650" s="265"/>
      <c r="E1650" s="266"/>
      <c r="F1650" s="266"/>
      <c r="G1650" s="267"/>
      <c r="I1650" s="265"/>
      <c r="J1650" s="266"/>
      <c r="K1650" s="266"/>
      <c r="L1650" s="268"/>
      <c r="M1650" s="247" t="n">
        <f aca="false">M1649+1</f>
        <v>3</v>
      </c>
      <c r="N1650" s="175" t="str">
        <f aca="true">IF(D1650="","",xEURO(OFFSET(C1650,-M1650+1,0),E1650,OFFSET(C1650,-M1650+2,0),OFFSET(C1650,-M1650+2,0),OFFSET(C1650,-M1650+3,0)+AB1650,OFFSET(C1650,-M1650+4,0),0,1)*D1650)</f>
        <v/>
      </c>
      <c r="O1650" s="235" t="str">
        <f aca="true">IF(D1650="","",xEURO(OFFSET(C1650,-M1650+1,0),E1650,OFFSET(C1650,-M1650+2,0),OFFSET(C1650,-M1650+2,0),OFFSET(C1650,-M1650+3,0)+AB1650,OFFSET(C1650,-M1650+4,0),0,0))</f>
        <v/>
      </c>
      <c r="P1650" s="175" t="str">
        <f aca="false">IF(D1650="","",(O1650-F1650)*D1650*10)</f>
        <v/>
      </c>
      <c r="Q1650" s="175" t="str">
        <f aca="true">IF(D1650="","",xEURO(OFFSET(C1650,-M1650+1,0),E1650,OFFSET(C1650,-M1650+2,0),OFFSET(C1650,-M1650+2,0),OFFSET(C1650,-M1650+3,0)+AB1650,OFFSET(C1650,-M1650+4,0),0,2)/10*D1650)</f>
        <v/>
      </c>
      <c r="R1650" s="248" t="str">
        <f aca="true">IF(D1650="","",xEURO(OFFSET(C1650,-M1650+1,0),E1650,OFFSET(C1650,-M1650+2,0),OFFSET(C1650,-M1650+2,0),OFFSET(C1650,-M1650+3,0)+AB1650,OFFSET(C1650,-M1650+4,0),0,3)/100*D1650*10000)</f>
        <v/>
      </c>
      <c r="S1650" s="248" t="str">
        <f aca="true">IF(D1650="","",xEURO(OFFSET(C1650,-M1650+1,0),E1650,OFFSET(C1650,-M1650+2,0),OFFSET(C1650,-M1650+2,0),OFFSET(C1650,-M1650+3,0)+AB1650,OFFSET(C1650,-M1650+4,0),0,5)/365.25*D1650*10000)</f>
        <v/>
      </c>
      <c r="U1650" s="175" t="str">
        <f aca="true">IF(I1650="","",xEURO(OFFSET(C1650,-M1650+1,0),J1650,OFFSET(C1650,-M1650+2,0),OFFSET(C1650,-M1650+2,0),OFFSET(C1650,-M1650+3,0)+AC1650,OFFSET(C1650,-M1650+4,0),1,1)*I1650)</f>
        <v/>
      </c>
      <c r="V1650" s="235" t="str">
        <f aca="true">IF(I1650="","",xEURO(OFFSET(C1650,-M1650+1,0),J1650,OFFSET(C1650,-M1650+2,0),OFFSET(C1650,-M1650+2,0),OFFSET(C1650,-M1650+3,0)+AC1650,OFFSET(C1650,-M1650+4,0),1,0))</f>
        <v/>
      </c>
      <c r="W1650" s="175" t="str">
        <f aca="false">IF(I1650="","",(V1650-K1650)*I1650*10)</f>
        <v/>
      </c>
      <c r="X1650" s="175" t="str">
        <f aca="true">IF(I1650="","",xEURO(OFFSET(C1650,-M1650+1,0),J1650,OFFSET(C1650,-M1650+2,0),OFFSET(C1650,-M1650+2,0),OFFSET(C1650,-M1650+3,0)+AC1650,OFFSET(C1650,-M1650+4,0),1,2)/10*I1650)</f>
        <v/>
      </c>
      <c r="Y1650" s="248" t="str">
        <f aca="true">IF(I1650="","",xEURO(OFFSET(C1650,-M1650+1,0),J1650,OFFSET(C1650,-M1650+2,0),OFFSET(C1650,-M1650+2,0),OFFSET(C1650,-M1650+3,0)+AC1650,OFFSET(C1650,-M1650+4,0),1,3)/100*I1650*10000)</f>
        <v/>
      </c>
      <c r="Z1650" s="248" t="str">
        <f aca="true">IF(I1650="","",xEURO(OFFSET(C1650,-M1650+1,0),J1650,OFFSET(C1650,-M1650+2,0),OFFSET(C1650,-M1650+2,0),OFFSET(C1650,-M1650+3,0)+AC1650,OFFSET(C1650,-M1650+4,0),1,5)/365.25*I1650*10000)</f>
        <v/>
      </c>
      <c r="AB1650" s="249" t="str">
        <f aca="true">IF(D1650="","",xCalcSkew(OFFSET(C1650,-M1650,0),E1650-OFFSET(C1650,-M1650+1,0),b)/100)</f>
        <v/>
      </c>
      <c r="AC1650" s="249" t="str">
        <f aca="true">IF(I1650="","",xCalcSkew(OFFSET(C1650,-M1650,0),J1650-OFFSET(C1650,-M1650+1,0),b)/100)</f>
        <v/>
      </c>
      <c r="AE1650" s="0" t="n">
        <f aca="false">D1650*F1650*10000*-1</f>
        <v>-0</v>
      </c>
      <c r="AF1650" s="0" t="n">
        <f aca="false">I1650*K1650*10000*-1</f>
        <v>-0</v>
      </c>
      <c r="AG1650" s="0" t="n">
        <f aca="false">AE1650+AF1650</f>
        <v>-0</v>
      </c>
    </row>
    <row r="1651" customFormat="false" ht="12.75" hidden="false" customHeight="false" outlineLevel="0" collapsed="false">
      <c r="C1651" s="271" t="n">
        <f aca="false">INDEX(Inputs!$1:$65536,MATCH(C1647,Inputs!C:C,0),9)</f>
        <v>1319</v>
      </c>
      <c r="D1651" s="265"/>
      <c r="E1651" s="266"/>
      <c r="F1651" s="266"/>
      <c r="G1651" s="267"/>
      <c r="I1651" s="265"/>
      <c r="J1651" s="266"/>
      <c r="K1651" s="266"/>
      <c r="L1651" s="268"/>
      <c r="M1651" s="247" t="n">
        <f aca="false">M1650+1</f>
        <v>4</v>
      </c>
      <c r="N1651" s="175" t="str">
        <f aca="true">IF(D1651="","",xEURO(OFFSET(C1651,-M1651+1,0),E1651,OFFSET(C1651,-M1651+2,0),OFFSET(C1651,-M1651+2,0),OFFSET(C1651,-M1651+3,0)+AB1651,OFFSET(C1651,-M1651+4,0),0,1)*D1651)</f>
        <v/>
      </c>
      <c r="O1651" s="235" t="str">
        <f aca="true">IF(D1651="","",xEURO(OFFSET(C1651,-M1651+1,0),E1651,OFFSET(C1651,-M1651+2,0),OFFSET(C1651,-M1651+2,0),OFFSET(C1651,-M1651+3,0)+AB1651,OFFSET(C1651,-M1651+4,0),0,0))</f>
        <v/>
      </c>
      <c r="P1651" s="175" t="str">
        <f aca="false">IF(D1651="","",(O1651-F1651)*D1651*10)</f>
        <v/>
      </c>
      <c r="Q1651" s="175" t="str">
        <f aca="true">IF(D1651="","",xEURO(OFFSET(C1651,-M1651+1,0),E1651,OFFSET(C1651,-M1651+2,0),OFFSET(C1651,-M1651+2,0),OFFSET(C1651,-M1651+3,0)+AB1651,OFFSET(C1651,-M1651+4,0),0,2)/10*D1651)</f>
        <v/>
      </c>
      <c r="R1651" s="248" t="str">
        <f aca="true">IF(D1651="","",xEURO(OFFSET(C1651,-M1651+1,0),E1651,OFFSET(C1651,-M1651+2,0),OFFSET(C1651,-M1651+2,0),OFFSET(C1651,-M1651+3,0)+AB1651,OFFSET(C1651,-M1651+4,0),0,3)/100*D1651*10000)</f>
        <v/>
      </c>
      <c r="S1651" s="248" t="str">
        <f aca="true">IF(D1651="","",xEURO(OFFSET(C1651,-M1651+1,0),E1651,OFFSET(C1651,-M1651+2,0),OFFSET(C1651,-M1651+2,0),OFFSET(C1651,-M1651+3,0)+AB1651,OFFSET(C1651,-M1651+4,0),0,5)/365.25*D1651*10000)</f>
        <v/>
      </c>
      <c r="U1651" s="175" t="str">
        <f aca="true">IF(I1651="","",xEURO(OFFSET(C1651,-M1651+1,0),J1651,OFFSET(C1651,-M1651+2,0),OFFSET(C1651,-M1651+2,0),OFFSET(C1651,-M1651+3,0)+AC1651,OFFSET(C1651,-M1651+4,0),1,1)*I1651)</f>
        <v/>
      </c>
      <c r="V1651" s="235" t="str">
        <f aca="true">IF(I1651="","",xEURO(OFFSET(C1651,-M1651+1,0),J1651,OFFSET(C1651,-M1651+2,0),OFFSET(C1651,-M1651+2,0),OFFSET(C1651,-M1651+3,0)+AC1651,OFFSET(C1651,-M1651+4,0),1,0))</f>
        <v/>
      </c>
      <c r="W1651" s="175" t="str">
        <f aca="false">IF(I1651="","",(V1651-K1651)*I1651*10)</f>
        <v/>
      </c>
      <c r="X1651" s="175" t="str">
        <f aca="true">IF(I1651="","",xEURO(OFFSET(C1651,-M1651+1,0),J1651,OFFSET(C1651,-M1651+2,0),OFFSET(C1651,-M1651+2,0),OFFSET(C1651,-M1651+3,0)+AC1651,OFFSET(C1651,-M1651+4,0),1,2)/10*I1651)</f>
        <v/>
      </c>
      <c r="Y1651" s="248" t="str">
        <f aca="true">IF(I1651="","",xEURO(OFFSET(C1651,-M1651+1,0),J1651,OFFSET(C1651,-M1651+2,0),OFFSET(C1651,-M1651+2,0),OFFSET(C1651,-M1651+3,0)+AC1651,OFFSET(C1651,-M1651+4,0),1,3)/100*I1651*10000)</f>
        <v/>
      </c>
      <c r="Z1651" s="248" t="str">
        <f aca="true">IF(I1651="","",xEURO(OFFSET(C1651,-M1651+1,0),J1651,OFFSET(C1651,-M1651+2,0),OFFSET(C1651,-M1651+2,0),OFFSET(C1651,-M1651+3,0)+AC1651,OFFSET(C1651,-M1651+4,0),1,5)/365.25*I1651*10000)</f>
        <v/>
      </c>
      <c r="AB1651" s="249" t="str">
        <f aca="true">IF(D1651="","",xCalcSkew(OFFSET(C1651,-M1651,0),E1651-OFFSET(C1651,-M1651+1,0),b)/100)</f>
        <v/>
      </c>
      <c r="AC1651" s="249" t="str">
        <f aca="true">IF(I1651="","",xCalcSkew(OFFSET(C1651,-M1651,0),J1651-OFFSET(C1651,-M1651+1,0),b)/100)</f>
        <v/>
      </c>
      <c r="AE1651" s="0" t="n">
        <f aca="false">D1651*F1651*10000*-1</f>
        <v>-0</v>
      </c>
      <c r="AF1651" s="0" t="n">
        <f aca="false">I1651*K1651*10000*-1</f>
        <v>-0</v>
      </c>
      <c r="AG1651" s="0" t="n">
        <f aca="false">AE1651+AF1651</f>
        <v>-0</v>
      </c>
    </row>
    <row r="1652" customFormat="false" ht="12.75" hidden="false" customHeight="false" outlineLevel="0" collapsed="false">
      <c r="C1652" s="272" t="n">
        <f aca="false">D1683+I1683</f>
        <v>0</v>
      </c>
      <c r="D1652" s="265"/>
      <c r="E1652" s="266"/>
      <c r="F1652" s="266"/>
      <c r="G1652" s="267"/>
      <c r="I1652" s="265"/>
      <c r="J1652" s="266"/>
      <c r="K1652" s="266"/>
      <c r="L1652" s="268"/>
      <c r="M1652" s="247" t="n">
        <f aca="false">M1651+1</f>
        <v>5</v>
      </c>
      <c r="N1652" s="175" t="str">
        <f aca="true">IF(D1652="","",xEURO(OFFSET(C1652,-M1652+1,0),E1652,OFFSET(C1652,-M1652+2,0),OFFSET(C1652,-M1652+2,0),OFFSET(C1652,-M1652+3,0)+AB1652,OFFSET(C1652,-M1652+4,0),0,1)*D1652)</f>
        <v/>
      </c>
      <c r="O1652" s="235" t="str">
        <f aca="true">IF(D1652="","",xEURO(OFFSET(C1652,-M1652+1,0),E1652,OFFSET(C1652,-M1652+2,0),OFFSET(C1652,-M1652+2,0),OFFSET(C1652,-M1652+3,0)+AB1652,OFFSET(C1652,-M1652+4,0),0,0))</f>
        <v/>
      </c>
      <c r="P1652" s="175" t="str">
        <f aca="false">IF(D1652="","",(O1652-F1652)*D1652*10)</f>
        <v/>
      </c>
      <c r="Q1652" s="175" t="str">
        <f aca="true">IF(D1652="","",xEURO(OFFSET(C1652,-M1652+1,0),E1652,OFFSET(C1652,-M1652+2,0),OFFSET(C1652,-M1652+2,0),OFFSET(C1652,-M1652+3,0)+AB1652,OFFSET(C1652,-M1652+4,0),0,2)/10*D1652)</f>
        <v/>
      </c>
      <c r="R1652" s="248" t="str">
        <f aca="true">IF(D1652="","",xEURO(OFFSET(C1652,-M1652+1,0),E1652,OFFSET(C1652,-M1652+2,0),OFFSET(C1652,-M1652+2,0),OFFSET(C1652,-M1652+3,0)+AB1652,OFFSET(C1652,-M1652+4,0),0,3)/100*D1652*10000)</f>
        <v/>
      </c>
      <c r="S1652" s="248" t="str">
        <f aca="true">IF(D1652="","",xEURO(OFFSET(C1652,-M1652+1,0),E1652,OFFSET(C1652,-M1652+2,0),OFFSET(C1652,-M1652+2,0),OFFSET(C1652,-M1652+3,0)+AB1652,OFFSET(C1652,-M1652+4,0),0,5)/365.25*D1652*10000)</f>
        <v/>
      </c>
      <c r="U1652" s="175" t="str">
        <f aca="true">IF(I1652="","",xEURO(OFFSET(C1652,-M1652+1,0),J1652,OFFSET(C1652,-M1652+2,0),OFFSET(C1652,-M1652+2,0),OFFSET(C1652,-M1652+3,0)+AC1652,OFFSET(C1652,-M1652+4,0),1,1)*I1652)</f>
        <v/>
      </c>
      <c r="V1652" s="235" t="str">
        <f aca="true">IF(I1652="","",xEURO(OFFSET(C1652,-M1652+1,0),J1652,OFFSET(C1652,-M1652+2,0),OFFSET(C1652,-M1652+2,0),OFFSET(C1652,-M1652+3,0)+AC1652,OFFSET(C1652,-M1652+4,0),1,0))</f>
        <v/>
      </c>
      <c r="W1652" s="175" t="str">
        <f aca="false">IF(I1652="","",(V1652-K1652)*I1652*10)</f>
        <v/>
      </c>
      <c r="X1652" s="175" t="str">
        <f aca="true">IF(I1652="","",xEURO(OFFSET(C1652,-M1652+1,0),J1652,OFFSET(C1652,-M1652+2,0),OFFSET(C1652,-M1652+2,0),OFFSET(C1652,-M1652+3,0)+AC1652,OFFSET(C1652,-M1652+4,0),1,2)/10*I1652)</f>
        <v/>
      </c>
      <c r="Y1652" s="248" t="str">
        <f aca="true">IF(I1652="","",xEURO(OFFSET(C1652,-M1652+1,0),J1652,OFFSET(C1652,-M1652+2,0),OFFSET(C1652,-M1652+2,0),OFFSET(C1652,-M1652+3,0)+AC1652,OFFSET(C1652,-M1652+4,0),1,3)/100*I1652*10000)</f>
        <v/>
      </c>
      <c r="Z1652" s="248" t="str">
        <f aca="true">IF(I1652="","",xEURO(OFFSET(C1652,-M1652+1,0),J1652,OFFSET(C1652,-M1652+2,0),OFFSET(C1652,-M1652+2,0),OFFSET(C1652,-M1652+3,0)+AC1652,OFFSET(C1652,-M1652+4,0),1,5)/365.25*I1652*10000)</f>
        <v/>
      </c>
      <c r="AB1652" s="249" t="str">
        <f aca="true">IF(D1652="","",xCalcSkew(OFFSET(C1652,-M1652,0),E1652-OFFSET(C1652,-M1652+1,0),b)/100)</f>
        <v/>
      </c>
      <c r="AC1652" s="249" t="str">
        <f aca="true">IF(I1652="","",xCalcSkew(OFFSET(C1652,-M1652,0),J1652-OFFSET(C1652,-M1652+1,0),b)/100)</f>
        <v/>
      </c>
      <c r="AE1652" s="0" t="n">
        <f aca="false">D1652*F1652*10000*-1</f>
        <v>-0</v>
      </c>
      <c r="AF1652" s="0" t="n">
        <f aca="false">I1652*K1652*10000*-1</f>
        <v>-0</v>
      </c>
      <c r="AG1652" s="0" t="n">
        <f aca="false">AE1652+AF1652</f>
        <v>-0</v>
      </c>
    </row>
    <row r="1653" customFormat="false" ht="12.75" hidden="false" customHeight="false" outlineLevel="0" collapsed="false">
      <c r="C1653" s="272" t="n">
        <f aca="false">N1683+U1683</f>
        <v>0</v>
      </c>
      <c r="D1653" s="265"/>
      <c r="E1653" s="266"/>
      <c r="F1653" s="266"/>
      <c r="G1653" s="267"/>
      <c r="I1653" s="265"/>
      <c r="J1653" s="266"/>
      <c r="K1653" s="266"/>
      <c r="L1653" s="268"/>
      <c r="M1653" s="247" t="n">
        <f aca="false">M1652+1</f>
        <v>6</v>
      </c>
      <c r="N1653" s="175" t="str">
        <f aca="true">IF(D1653="","",xEURO(OFFSET(C1653,-M1653+1,0),E1653,OFFSET(C1653,-M1653+2,0),OFFSET(C1653,-M1653+2,0),OFFSET(C1653,-M1653+3,0)+AB1653,OFFSET(C1653,-M1653+4,0),0,1)*D1653)</f>
        <v/>
      </c>
      <c r="O1653" s="235" t="str">
        <f aca="true">IF(D1653="","",xEURO(OFFSET(C1653,-M1653+1,0),E1653,OFFSET(C1653,-M1653+2,0),OFFSET(C1653,-M1653+2,0),OFFSET(C1653,-M1653+3,0)+AB1653,OFFSET(C1653,-M1653+4,0),0,0))</f>
        <v/>
      </c>
      <c r="P1653" s="175" t="str">
        <f aca="false">IF(D1653="","",(O1653-F1653)*D1653*10)</f>
        <v/>
      </c>
      <c r="Q1653" s="175" t="str">
        <f aca="true">IF(D1653="","",xEURO(OFFSET(C1653,-M1653+1,0),E1653,OFFSET(C1653,-M1653+2,0),OFFSET(C1653,-M1653+2,0),OFFSET(C1653,-M1653+3,0)+AB1653,OFFSET(C1653,-M1653+4,0),0,2)/10*D1653)</f>
        <v/>
      </c>
      <c r="R1653" s="248" t="str">
        <f aca="true">IF(D1653="","",xEURO(OFFSET(C1653,-M1653+1,0),E1653,OFFSET(C1653,-M1653+2,0),OFFSET(C1653,-M1653+2,0),OFFSET(C1653,-M1653+3,0)+AB1653,OFFSET(C1653,-M1653+4,0),0,3)/100*D1653*10000)</f>
        <v/>
      </c>
      <c r="S1653" s="248" t="str">
        <f aca="true">IF(D1653="","",xEURO(OFFSET(C1653,-M1653+1,0),E1653,OFFSET(C1653,-M1653+2,0),OFFSET(C1653,-M1653+2,0),OFFSET(C1653,-M1653+3,0)+AB1653,OFFSET(C1653,-M1653+4,0),0,5)/365.25*D1653*10000)</f>
        <v/>
      </c>
      <c r="U1653" s="175" t="str">
        <f aca="true">IF(I1653="","",xEURO(OFFSET(C1653,-M1653+1,0),J1653,OFFSET(C1653,-M1653+2,0),OFFSET(C1653,-M1653+2,0),OFFSET(C1653,-M1653+3,0)+AC1653,OFFSET(C1653,-M1653+4,0),1,1)*I1653)</f>
        <v/>
      </c>
      <c r="V1653" s="235" t="str">
        <f aca="true">IF(I1653="","",xEURO(OFFSET(C1653,-M1653+1,0),J1653,OFFSET(C1653,-M1653+2,0),OFFSET(C1653,-M1653+2,0),OFFSET(C1653,-M1653+3,0)+AC1653,OFFSET(C1653,-M1653+4,0),1,0))</f>
        <v/>
      </c>
      <c r="W1653" s="175" t="str">
        <f aca="false">IF(I1653="","",(V1653-K1653)*I1653*10)</f>
        <v/>
      </c>
      <c r="X1653" s="175" t="str">
        <f aca="true">IF(I1653="","",xEURO(OFFSET(C1653,-M1653+1,0),J1653,OFFSET(C1653,-M1653+2,0),OFFSET(C1653,-M1653+2,0),OFFSET(C1653,-M1653+3,0)+AC1653,OFFSET(C1653,-M1653+4,0),1,2)/10*I1653)</f>
        <v/>
      </c>
      <c r="Y1653" s="248" t="str">
        <f aca="true">IF(I1653="","",xEURO(OFFSET(C1653,-M1653+1,0),J1653,OFFSET(C1653,-M1653+2,0),OFFSET(C1653,-M1653+2,0),OFFSET(C1653,-M1653+3,0)+AC1653,OFFSET(C1653,-M1653+4,0),1,3)/100*I1653*10000)</f>
        <v/>
      </c>
      <c r="Z1653" s="248" t="str">
        <f aca="true">IF(I1653="","",xEURO(OFFSET(C1653,-M1653+1,0),J1653,OFFSET(C1653,-M1653+2,0),OFFSET(C1653,-M1653+2,0),OFFSET(C1653,-M1653+3,0)+AC1653,OFFSET(C1653,-M1653+4,0),1,5)/365.25*I1653*10000)</f>
        <v/>
      </c>
      <c r="AB1653" s="249" t="str">
        <f aca="true">IF(D1653="","",xCalcSkew(OFFSET(C1653,-M1653,0),E1653-OFFSET(C1653,-M1653+1,0),b)/100)</f>
        <v/>
      </c>
      <c r="AC1653" s="249" t="str">
        <f aca="true">IF(I1653="","",xCalcSkew(OFFSET(C1653,-M1653,0),J1653-OFFSET(C1653,-M1653+1,0),b)/100)</f>
        <v/>
      </c>
      <c r="AE1653" s="0" t="n">
        <f aca="false">D1653*F1653*10000*-1</f>
        <v>-0</v>
      </c>
      <c r="AF1653" s="0" t="n">
        <f aca="false">I1653*K1653*10000*-1</f>
        <v>-0</v>
      </c>
      <c r="AG1653" s="0" t="n">
        <f aca="false">AE1653+AF1653</f>
        <v>-0</v>
      </c>
    </row>
    <row r="1654" customFormat="false" ht="12.75" hidden="false" customHeight="false" outlineLevel="0" collapsed="false">
      <c r="C1654" s="273" t="n">
        <f aca="false">Q1683+X1683</f>
        <v>0</v>
      </c>
      <c r="D1654" s="265"/>
      <c r="E1654" s="266"/>
      <c r="F1654" s="266"/>
      <c r="G1654" s="267"/>
      <c r="I1654" s="265"/>
      <c r="J1654" s="266"/>
      <c r="K1654" s="266"/>
      <c r="L1654" s="268"/>
      <c r="M1654" s="247" t="n">
        <f aca="false">M1653+1</f>
        <v>7</v>
      </c>
      <c r="N1654" s="175" t="str">
        <f aca="true">IF(D1654="","",xEURO(OFFSET(C1654,-M1654+1,0),E1654,OFFSET(C1654,-M1654+2,0),OFFSET(C1654,-M1654+2,0),OFFSET(C1654,-M1654+3,0)+AB1654,OFFSET(C1654,-M1654+4,0),0,1)*D1654)</f>
        <v/>
      </c>
      <c r="O1654" s="235" t="str">
        <f aca="true">IF(D1654="","",xEURO(OFFSET(C1654,-M1654+1,0),E1654,OFFSET(C1654,-M1654+2,0),OFFSET(C1654,-M1654+2,0),OFFSET(C1654,-M1654+3,0)+AB1654,OFFSET(C1654,-M1654+4,0),0,0))</f>
        <v/>
      </c>
      <c r="P1654" s="175" t="str">
        <f aca="false">IF(D1654="","",(O1654-F1654)*D1654*10)</f>
        <v/>
      </c>
      <c r="Q1654" s="175" t="str">
        <f aca="true">IF(D1654="","",xEURO(OFFSET(C1654,-M1654+1,0),E1654,OFFSET(C1654,-M1654+2,0),OFFSET(C1654,-M1654+2,0),OFFSET(C1654,-M1654+3,0)+AB1654,OFFSET(C1654,-M1654+4,0),0,2)/10*D1654)</f>
        <v/>
      </c>
      <c r="R1654" s="248" t="str">
        <f aca="true">IF(D1654="","",xEURO(OFFSET(C1654,-M1654+1,0),E1654,OFFSET(C1654,-M1654+2,0),OFFSET(C1654,-M1654+2,0),OFFSET(C1654,-M1654+3,0)+AB1654,OFFSET(C1654,-M1654+4,0),0,3)/100*D1654*10000)</f>
        <v/>
      </c>
      <c r="S1654" s="248" t="str">
        <f aca="true">IF(D1654="","",xEURO(OFFSET(C1654,-M1654+1,0),E1654,OFFSET(C1654,-M1654+2,0),OFFSET(C1654,-M1654+2,0),OFFSET(C1654,-M1654+3,0)+AB1654,OFFSET(C1654,-M1654+4,0),0,5)/365.25*D1654*10000)</f>
        <v/>
      </c>
      <c r="U1654" s="175" t="str">
        <f aca="true">IF(I1654="","",xEURO(OFFSET(C1654,-M1654+1,0),J1654,OFFSET(C1654,-M1654+2,0),OFFSET(C1654,-M1654+2,0),OFFSET(C1654,-M1654+3,0)+AC1654,OFFSET(C1654,-M1654+4,0),1,1)*I1654)</f>
        <v/>
      </c>
      <c r="V1654" s="235" t="str">
        <f aca="true">IF(I1654="","",xEURO(OFFSET(C1654,-M1654+1,0),J1654,OFFSET(C1654,-M1654+2,0),OFFSET(C1654,-M1654+2,0),OFFSET(C1654,-M1654+3,0)+AC1654,OFFSET(C1654,-M1654+4,0),1,0))</f>
        <v/>
      </c>
      <c r="W1654" s="175" t="str">
        <f aca="false">IF(I1654="","",(V1654-K1654)*I1654*10)</f>
        <v/>
      </c>
      <c r="X1654" s="175" t="str">
        <f aca="true">IF(I1654="","",xEURO(OFFSET(C1654,-M1654+1,0),J1654,OFFSET(C1654,-M1654+2,0),OFFSET(C1654,-M1654+2,0),OFFSET(C1654,-M1654+3,0)+AC1654,OFFSET(C1654,-M1654+4,0),1,2)/10*I1654)</f>
        <v/>
      </c>
      <c r="Y1654" s="248" t="str">
        <f aca="true">IF(I1654="","",xEURO(OFFSET(C1654,-M1654+1,0),J1654,OFFSET(C1654,-M1654+2,0),OFFSET(C1654,-M1654+2,0),OFFSET(C1654,-M1654+3,0)+AC1654,OFFSET(C1654,-M1654+4,0),1,3)/100*I1654*10000)</f>
        <v/>
      </c>
      <c r="Z1654" s="248" t="str">
        <f aca="true">IF(I1654="","",xEURO(OFFSET(C1654,-M1654+1,0),J1654,OFFSET(C1654,-M1654+2,0),OFFSET(C1654,-M1654+2,0),OFFSET(C1654,-M1654+3,0)+AC1654,OFFSET(C1654,-M1654+4,0),1,5)/365.25*I1654*10000)</f>
        <v/>
      </c>
      <c r="AB1654" s="249" t="str">
        <f aca="true">IF(D1654="","",xCalcSkew(OFFSET(C1654,-M1654,0),E1654-OFFSET(C1654,-M1654+1,0),b)/100)</f>
        <v/>
      </c>
      <c r="AC1654" s="249" t="str">
        <f aca="true">IF(I1654="","",xCalcSkew(OFFSET(C1654,-M1654,0),J1654-OFFSET(C1654,-M1654+1,0),b)/100)</f>
        <v/>
      </c>
      <c r="AE1654" s="0" t="n">
        <f aca="false">D1654*F1654*10000*-1</f>
        <v>-0</v>
      </c>
      <c r="AF1654" s="0" t="n">
        <f aca="false">I1654*K1654*10000*-1</f>
        <v>-0</v>
      </c>
      <c r="AG1654" s="0" t="n">
        <f aca="false">AE1654+AF1654</f>
        <v>-0</v>
      </c>
    </row>
    <row r="1655" customFormat="false" ht="12.75" hidden="false" customHeight="false" outlineLevel="0" collapsed="false">
      <c r="C1655" s="272" t="n">
        <f aca="false">R1683+Y1683</f>
        <v>0</v>
      </c>
      <c r="D1655" s="265"/>
      <c r="E1655" s="266"/>
      <c r="F1655" s="266"/>
      <c r="G1655" s="267"/>
      <c r="I1655" s="265"/>
      <c r="J1655" s="266"/>
      <c r="K1655" s="266"/>
      <c r="L1655" s="268"/>
      <c r="M1655" s="247" t="n">
        <f aca="false">M1654+1</f>
        <v>8</v>
      </c>
      <c r="N1655" s="175" t="str">
        <f aca="true">IF(D1655="","",xEURO(OFFSET(C1655,-M1655+1,0),E1655,OFFSET(C1655,-M1655+2,0),OFFSET(C1655,-M1655+2,0),OFFSET(C1655,-M1655+3,0)+AB1655,OFFSET(C1655,-M1655+4,0),0,1)*D1655)</f>
        <v/>
      </c>
      <c r="O1655" s="235" t="str">
        <f aca="true">IF(D1655="","",xEURO(OFFSET(C1655,-M1655+1,0),E1655,OFFSET(C1655,-M1655+2,0),OFFSET(C1655,-M1655+2,0),OFFSET(C1655,-M1655+3,0)+AB1655,OFFSET(C1655,-M1655+4,0),0,0))</f>
        <v/>
      </c>
      <c r="P1655" s="175" t="str">
        <f aca="false">IF(D1655="","",(O1655-F1655)*D1655*10)</f>
        <v/>
      </c>
      <c r="Q1655" s="175" t="str">
        <f aca="true">IF(D1655="","",xEURO(OFFSET(C1655,-M1655+1,0),E1655,OFFSET(C1655,-M1655+2,0),OFFSET(C1655,-M1655+2,0),OFFSET(C1655,-M1655+3,0)+AB1655,OFFSET(C1655,-M1655+4,0),0,2)/10*D1655)</f>
        <v/>
      </c>
      <c r="R1655" s="248" t="str">
        <f aca="true">IF(D1655="","",xEURO(OFFSET(C1655,-M1655+1,0),E1655,OFFSET(C1655,-M1655+2,0),OFFSET(C1655,-M1655+2,0),OFFSET(C1655,-M1655+3,0)+AB1655,OFFSET(C1655,-M1655+4,0),0,3)/100*D1655*10000)</f>
        <v/>
      </c>
      <c r="S1655" s="248" t="str">
        <f aca="true">IF(D1655="","",xEURO(OFFSET(C1655,-M1655+1,0),E1655,OFFSET(C1655,-M1655+2,0),OFFSET(C1655,-M1655+2,0),OFFSET(C1655,-M1655+3,0)+AB1655,OFFSET(C1655,-M1655+4,0),0,5)/365.25*D1655*10000)</f>
        <v/>
      </c>
      <c r="U1655" s="175" t="str">
        <f aca="true">IF(I1655="","",xEURO(OFFSET(C1655,-M1655+1,0),J1655,OFFSET(C1655,-M1655+2,0),OFFSET(C1655,-M1655+2,0),OFFSET(C1655,-M1655+3,0)+AC1655,OFFSET(C1655,-M1655+4,0),1,1)*I1655)</f>
        <v/>
      </c>
      <c r="V1655" s="235" t="str">
        <f aca="true">IF(I1655="","",xEURO(OFFSET(C1655,-M1655+1,0),J1655,OFFSET(C1655,-M1655+2,0),OFFSET(C1655,-M1655+2,0),OFFSET(C1655,-M1655+3,0)+AC1655,OFFSET(C1655,-M1655+4,0),1,0))</f>
        <v/>
      </c>
      <c r="W1655" s="175" t="str">
        <f aca="false">IF(I1655="","",(V1655-K1655)*I1655*10)</f>
        <v/>
      </c>
      <c r="X1655" s="175" t="str">
        <f aca="true">IF(I1655="","",xEURO(OFFSET(C1655,-M1655+1,0),J1655,OFFSET(C1655,-M1655+2,0),OFFSET(C1655,-M1655+2,0),OFFSET(C1655,-M1655+3,0)+AC1655,OFFSET(C1655,-M1655+4,0),1,2)/10*I1655)</f>
        <v/>
      </c>
      <c r="Y1655" s="248" t="str">
        <f aca="true">IF(I1655="","",xEURO(OFFSET(C1655,-M1655+1,0),J1655,OFFSET(C1655,-M1655+2,0),OFFSET(C1655,-M1655+2,0),OFFSET(C1655,-M1655+3,0)+AC1655,OFFSET(C1655,-M1655+4,0),1,3)/100*I1655*10000)</f>
        <v/>
      </c>
      <c r="Z1655" s="248" t="str">
        <f aca="true">IF(I1655="","",xEURO(OFFSET(C1655,-M1655+1,0),J1655,OFFSET(C1655,-M1655+2,0),OFFSET(C1655,-M1655+2,0),OFFSET(C1655,-M1655+3,0)+AC1655,OFFSET(C1655,-M1655+4,0),1,5)/365.25*I1655*10000)</f>
        <v/>
      </c>
      <c r="AB1655" s="249" t="str">
        <f aca="true">IF(D1655="","",xCalcSkew(OFFSET(C1655,-M1655,0),E1655-OFFSET(C1655,-M1655+1,0),b)/100)</f>
        <v/>
      </c>
      <c r="AC1655" s="249" t="str">
        <f aca="true">IF(I1655="","",xCalcSkew(OFFSET(C1655,-M1655,0),J1655-OFFSET(C1655,-M1655+1,0),b)/100)</f>
        <v/>
      </c>
      <c r="AE1655" s="0" t="n">
        <f aca="false">D1655*F1655*10000*-1</f>
        <v>-0</v>
      </c>
      <c r="AF1655" s="0" t="n">
        <f aca="false">I1655*K1655*10000*-1</f>
        <v>-0</v>
      </c>
      <c r="AG1655" s="0" t="n">
        <f aca="false">AE1655+AF1655</f>
        <v>-0</v>
      </c>
    </row>
    <row r="1656" customFormat="false" ht="12.75" hidden="false" customHeight="false" outlineLevel="0" collapsed="false">
      <c r="C1656" s="272" t="n">
        <f aca="false">S1683+Z1683</f>
        <v>0</v>
      </c>
      <c r="D1656" s="265"/>
      <c r="E1656" s="266"/>
      <c r="F1656" s="266"/>
      <c r="G1656" s="267"/>
      <c r="I1656" s="265"/>
      <c r="J1656" s="266"/>
      <c r="K1656" s="266"/>
      <c r="L1656" s="268"/>
      <c r="M1656" s="247" t="n">
        <f aca="false">M1655+1</f>
        <v>9</v>
      </c>
      <c r="N1656" s="175" t="str">
        <f aca="true">IF(D1656="","",xEURO(OFFSET(C1656,-M1656+1,0),E1656,OFFSET(C1656,-M1656+2,0),OFFSET(C1656,-M1656+2,0),OFFSET(C1656,-M1656+3,0)+AB1656,OFFSET(C1656,-M1656+4,0),0,1)*D1656)</f>
        <v/>
      </c>
      <c r="O1656" s="235" t="str">
        <f aca="true">IF(D1656="","",xEURO(OFFSET(C1656,-M1656+1,0),E1656,OFFSET(C1656,-M1656+2,0),OFFSET(C1656,-M1656+2,0),OFFSET(C1656,-M1656+3,0)+AB1656,OFFSET(C1656,-M1656+4,0),0,0))</f>
        <v/>
      </c>
      <c r="P1656" s="175" t="str">
        <f aca="false">IF(D1656="","",(O1656-F1656)*D1656*10)</f>
        <v/>
      </c>
      <c r="Q1656" s="175" t="str">
        <f aca="true">IF(D1656="","",xEURO(OFFSET(C1656,-M1656+1,0),E1656,OFFSET(C1656,-M1656+2,0),OFFSET(C1656,-M1656+2,0),OFFSET(C1656,-M1656+3,0)+AB1656,OFFSET(C1656,-M1656+4,0),0,2)/10*D1656)</f>
        <v/>
      </c>
      <c r="R1656" s="248" t="str">
        <f aca="true">IF(D1656="","",xEURO(OFFSET(C1656,-M1656+1,0),E1656,OFFSET(C1656,-M1656+2,0),OFFSET(C1656,-M1656+2,0),OFFSET(C1656,-M1656+3,0)+AB1656,OFFSET(C1656,-M1656+4,0),0,3)/100*D1656*10000)</f>
        <v/>
      </c>
      <c r="S1656" s="248" t="str">
        <f aca="true">IF(D1656="","",xEURO(OFFSET(C1656,-M1656+1,0),E1656,OFFSET(C1656,-M1656+2,0),OFFSET(C1656,-M1656+2,0),OFFSET(C1656,-M1656+3,0)+AB1656,OFFSET(C1656,-M1656+4,0),0,5)/365.25*D1656*10000)</f>
        <v/>
      </c>
      <c r="U1656" s="175" t="str">
        <f aca="true">IF(I1656="","",xEURO(OFFSET(C1656,-M1656+1,0),J1656,OFFSET(C1656,-M1656+2,0),OFFSET(C1656,-M1656+2,0),OFFSET(C1656,-M1656+3,0)+AC1656,OFFSET(C1656,-M1656+4,0),1,1)*I1656)</f>
        <v/>
      </c>
      <c r="V1656" s="235" t="str">
        <f aca="true">IF(I1656="","",xEURO(OFFSET(C1656,-M1656+1,0),J1656,OFFSET(C1656,-M1656+2,0),OFFSET(C1656,-M1656+2,0),OFFSET(C1656,-M1656+3,0)+AC1656,OFFSET(C1656,-M1656+4,0),1,0))</f>
        <v/>
      </c>
      <c r="W1656" s="175" t="str">
        <f aca="false">IF(I1656="","",(V1656-K1656)*I1656*10)</f>
        <v/>
      </c>
      <c r="X1656" s="175" t="str">
        <f aca="true">IF(I1656="","",xEURO(OFFSET(C1656,-M1656+1,0),J1656,OFFSET(C1656,-M1656+2,0),OFFSET(C1656,-M1656+2,0),OFFSET(C1656,-M1656+3,0)+AC1656,OFFSET(C1656,-M1656+4,0),1,2)/10*I1656)</f>
        <v/>
      </c>
      <c r="Y1656" s="248" t="str">
        <f aca="true">IF(I1656="","",xEURO(OFFSET(C1656,-M1656+1,0),J1656,OFFSET(C1656,-M1656+2,0),OFFSET(C1656,-M1656+2,0),OFFSET(C1656,-M1656+3,0)+AC1656,OFFSET(C1656,-M1656+4,0),1,3)/100*I1656*10000)</f>
        <v/>
      </c>
      <c r="Z1656" s="248" t="str">
        <f aca="true">IF(I1656="","",xEURO(OFFSET(C1656,-M1656+1,0),J1656,OFFSET(C1656,-M1656+2,0),OFFSET(C1656,-M1656+2,0),OFFSET(C1656,-M1656+3,0)+AC1656,OFFSET(C1656,-M1656+4,0),1,5)/365.25*I1656*10000)</f>
        <v/>
      </c>
      <c r="AB1656" s="249" t="str">
        <f aca="true">IF(D1656="","",xCalcSkew(OFFSET(C1656,-M1656,0),E1656-OFFSET(C1656,-M1656+1,0),b)/100)</f>
        <v/>
      </c>
      <c r="AC1656" s="249" t="str">
        <f aca="true">IF(I1656="","",xCalcSkew(OFFSET(C1656,-M1656,0),J1656-OFFSET(C1656,-M1656+1,0),b)/100)</f>
        <v/>
      </c>
      <c r="AE1656" s="0" t="n">
        <f aca="false">D1656*F1656*10000*-1</f>
        <v>-0</v>
      </c>
      <c r="AF1656" s="0" t="n">
        <f aca="false">I1656*K1656*10000*-1</f>
        <v>-0</v>
      </c>
      <c r="AG1656" s="0" t="n">
        <f aca="false">AE1656+AF1656</f>
        <v>-0</v>
      </c>
    </row>
    <row r="1657" customFormat="false" ht="12.75" hidden="false" customHeight="false" outlineLevel="0" collapsed="false">
      <c r="C1657" s="272" t="n">
        <f aca="false">P1683+W1683</f>
        <v>0</v>
      </c>
      <c r="D1657" s="265"/>
      <c r="E1657" s="266"/>
      <c r="F1657" s="266"/>
      <c r="G1657" s="267"/>
      <c r="I1657" s="265"/>
      <c r="J1657" s="266"/>
      <c r="K1657" s="266"/>
      <c r="L1657" s="268"/>
      <c r="M1657" s="247" t="n">
        <f aca="false">M1656+1</f>
        <v>10</v>
      </c>
      <c r="N1657" s="175" t="str">
        <f aca="true">IF(D1657="","",xEURO(OFFSET(C1657,-M1657+1,0),E1657,OFFSET(C1657,-M1657+2,0),OFFSET(C1657,-M1657+2,0),OFFSET(C1657,-M1657+3,0)+AB1657,OFFSET(C1657,-M1657+4,0),0,1)*D1657)</f>
        <v/>
      </c>
      <c r="O1657" s="235" t="str">
        <f aca="true">IF(D1657="","",xEURO(OFFSET(C1657,-M1657+1,0),E1657,OFFSET(C1657,-M1657+2,0),OFFSET(C1657,-M1657+2,0),OFFSET(C1657,-M1657+3,0)+AB1657,OFFSET(C1657,-M1657+4,0),0,0))</f>
        <v/>
      </c>
      <c r="P1657" s="175" t="str">
        <f aca="false">IF(D1657="","",(O1657-F1657)*D1657*10)</f>
        <v/>
      </c>
      <c r="Q1657" s="175" t="str">
        <f aca="true">IF(D1657="","",xEURO(OFFSET(C1657,-M1657+1,0),E1657,OFFSET(C1657,-M1657+2,0),OFFSET(C1657,-M1657+2,0),OFFSET(C1657,-M1657+3,0)+AB1657,OFFSET(C1657,-M1657+4,0),0,2)/10*D1657)</f>
        <v/>
      </c>
      <c r="R1657" s="248" t="str">
        <f aca="true">IF(D1657="","",xEURO(OFFSET(C1657,-M1657+1,0),E1657,OFFSET(C1657,-M1657+2,0),OFFSET(C1657,-M1657+2,0),OFFSET(C1657,-M1657+3,0)+AB1657,OFFSET(C1657,-M1657+4,0),0,3)/100*D1657*10000)</f>
        <v/>
      </c>
      <c r="S1657" s="248" t="str">
        <f aca="true">IF(D1657="","",xEURO(OFFSET(C1657,-M1657+1,0),E1657,OFFSET(C1657,-M1657+2,0),OFFSET(C1657,-M1657+2,0),OFFSET(C1657,-M1657+3,0)+AB1657,OFFSET(C1657,-M1657+4,0),0,5)/365.25*D1657*10000)</f>
        <v/>
      </c>
      <c r="U1657" s="175" t="str">
        <f aca="true">IF(I1657="","",xEURO(OFFSET(C1657,-M1657+1,0),J1657,OFFSET(C1657,-M1657+2,0),OFFSET(C1657,-M1657+2,0),OFFSET(C1657,-M1657+3,0)+AC1657,OFFSET(C1657,-M1657+4,0),1,1)*I1657)</f>
        <v/>
      </c>
      <c r="V1657" s="235" t="str">
        <f aca="true">IF(I1657="","",xEURO(OFFSET(C1657,-M1657+1,0),J1657,OFFSET(C1657,-M1657+2,0),OFFSET(C1657,-M1657+2,0),OFFSET(C1657,-M1657+3,0)+AC1657,OFFSET(C1657,-M1657+4,0),1,0))</f>
        <v/>
      </c>
      <c r="W1657" s="175" t="str">
        <f aca="false">IF(I1657="","",(V1657-K1657)*I1657*10)</f>
        <v/>
      </c>
      <c r="X1657" s="175" t="str">
        <f aca="true">IF(I1657="","",xEURO(OFFSET(C1657,-M1657+1,0),J1657,OFFSET(C1657,-M1657+2,0),OFFSET(C1657,-M1657+2,0),OFFSET(C1657,-M1657+3,0)+AC1657,OFFSET(C1657,-M1657+4,0),1,2)/10*I1657)</f>
        <v/>
      </c>
      <c r="Y1657" s="248" t="str">
        <f aca="true">IF(I1657="","",xEURO(OFFSET(C1657,-M1657+1,0),J1657,OFFSET(C1657,-M1657+2,0),OFFSET(C1657,-M1657+2,0),OFFSET(C1657,-M1657+3,0)+AC1657,OFFSET(C1657,-M1657+4,0),1,3)/100*I1657*10000)</f>
        <v/>
      </c>
      <c r="Z1657" s="248" t="str">
        <f aca="true">IF(I1657="","",xEURO(OFFSET(C1657,-M1657+1,0),J1657,OFFSET(C1657,-M1657+2,0),OFFSET(C1657,-M1657+2,0),OFFSET(C1657,-M1657+3,0)+AC1657,OFFSET(C1657,-M1657+4,0),1,5)/365.25*I1657*10000)</f>
        <v/>
      </c>
      <c r="AB1657" s="249" t="str">
        <f aca="true">IF(D1657="","",xCalcSkew(OFFSET(C1657,-M1657,0),E1657-OFFSET(C1657,-M1657+1,0),b)/100)</f>
        <v/>
      </c>
      <c r="AC1657" s="249" t="str">
        <f aca="true">IF(I1657="","",xCalcSkew(OFFSET(C1657,-M1657,0),J1657-OFFSET(C1657,-M1657+1,0),b)/100)</f>
        <v/>
      </c>
      <c r="AE1657" s="0" t="n">
        <f aca="false">D1657*F1657*10000*-1</f>
        <v>-0</v>
      </c>
      <c r="AF1657" s="0" t="n">
        <f aca="false">I1657*K1657*10000*-1</f>
        <v>-0</v>
      </c>
      <c r="AG1657" s="0" t="n">
        <f aca="false">AE1657+AF1657</f>
        <v>-0</v>
      </c>
    </row>
    <row r="1658" customFormat="false" ht="12.75" hidden="false" customHeight="false" outlineLevel="0" collapsed="false">
      <c r="D1658" s="265"/>
      <c r="E1658" s="266"/>
      <c r="F1658" s="266"/>
      <c r="G1658" s="267"/>
      <c r="I1658" s="265"/>
      <c r="J1658" s="266"/>
      <c r="K1658" s="266"/>
      <c r="L1658" s="268"/>
      <c r="M1658" s="247" t="n">
        <f aca="false">M1657+1</f>
        <v>11</v>
      </c>
      <c r="N1658" s="175" t="str">
        <f aca="true">IF(D1658="","",xEURO(OFFSET(C1658,-M1658+1,0),E1658,OFFSET(C1658,-M1658+2,0),OFFSET(C1658,-M1658+2,0),OFFSET(C1658,-M1658+3,0)+AB1658,OFFSET(C1658,-M1658+4,0),0,1)*D1658)</f>
        <v/>
      </c>
      <c r="O1658" s="235" t="str">
        <f aca="true">IF(D1658="","",xEURO(OFFSET(C1658,-M1658+1,0),E1658,OFFSET(C1658,-M1658+2,0),OFFSET(C1658,-M1658+2,0),OFFSET(C1658,-M1658+3,0)+AB1658,OFFSET(C1658,-M1658+4,0),0,0))</f>
        <v/>
      </c>
      <c r="P1658" s="175" t="str">
        <f aca="false">IF(D1658="","",(O1658-F1658)*D1658*10)</f>
        <v/>
      </c>
      <c r="Q1658" s="175" t="str">
        <f aca="true">IF(D1658="","",xEURO(OFFSET(C1658,-M1658+1,0),E1658,OFFSET(C1658,-M1658+2,0),OFFSET(C1658,-M1658+2,0),OFFSET(C1658,-M1658+3,0)+AB1658,OFFSET(C1658,-M1658+4,0),0,2)/10*D1658)</f>
        <v/>
      </c>
      <c r="R1658" s="248" t="str">
        <f aca="true">IF(D1658="","",xEURO(OFFSET(C1658,-M1658+1,0),E1658,OFFSET(C1658,-M1658+2,0),OFFSET(C1658,-M1658+2,0),OFFSET(C1658,-M1658+3,0)+AB1658,OFFSET(C1658,-M1658+4,0),0,3)/100*D1658*10000)</f>
        <v/>
      </c>
      <c r="S1658" s="248" t="str">
        <f aca="true">IF(D1658="","",xEURO(OFFSET(C1658,-M1658+1,0),E1658,OFFSET(C1658,-M1658+2,0),OFFSET(C1658,-M1658+2,0),OFFSET(C1658,-M1658+3,0)+AB1658,OFFSET(C1658,-M1658+4,0),0,5)/365.25*D1658*10000)</f>
        <v/>
      </c>
      <c r="U1658" s="175" t="str">
        <f aca="true">IF(I1658="","",xEURO(OFFSET(C1658,-M1658+1,0),J1658,OFFSET(C1658,-M1658+2,0),OFFSET(C1658,-M1658+2,0),OFFSET(C1658,-M1658+3,0)+AC1658,OFFSET(C1658,-M1658+4,0),1,1)*I1658)</f>
        <v/>
      </c>
      <c r="V1658" s="235" t="str">
        <f aca="true">IF(I1658="","",xEURO(OFFSET(C1658,-M1658+1,0),J1658,OFFSET(C1658,-M1658+2,0),OFFSET(C1658,-M1658+2,0),OFFSET(C1658,-M1658+3,0)+AC1658,OFFSET(C1658,-M1658+4,0),1,0))</f>
        <v/>
      </c>
      <c r="W1658" s="175" t="str">
        <f aca="false">IF(I1658="","",(V1658-K1658)*I1658*10)</f>
        <v/>
      </c>
      <c r="X1658" s="175" t="str">
        <f aca="true">IF(I1658="","",xEURO(OFFSET(C1658,-M1658+1,0),J1658,OFFSET(C1658,-M1658+2,0),OFFSET(C1658,-M1658+2,0),OFFSET(C1658,-M1658+3,0)+AC1658,OFFSET(C1658,-M1658+4,0),1,2)/10*I1658)</f>
        <v/>
      </c>
      <c r="Y1658" s="248" t="str">
        <f aca="true">IF(I1658="","",xEURO(OFFSET(C1658,-M1658+1,0),J1658,OFFSET(C1658,-M1658+2,0),OFFSET(C1658,-M1658+2,0),OFFSET(C1658,-M1658+3,0)+AC1658,OFFSET(C1658,-M1658+4,0),1,3)/100*I1658*10000)</f>
        <v/>
      </c>
      <c r="Z1658" s="248" t="str">
        <f aca="true">IF(I1658="","",xEURO(OFFSET(C1658,-M1658+1,0),J1658,OFFSET(C1658,-M1658+2,0),OFFSET(C1658,-M1658+2,0),OFFSET(C1658,-M1658+3,0)+AC1658,OFFSET(C1658,-M1658+4,0),1,5)/365.25*I1658*10000)</f>
        <v/>
      </c>
      <c r="AB1658" s="249" t="str">
        <f aca="true">IF(D1658="","",xCalcSkew(OFFSET(C1658,-M1658,0),E1658-OFFSET(C1658,-M1658+1,0),b)/100)</f>
        <v/>
      </c>
      <c r="AC1658" s="249" t="str">
        <f aca="true">IF(I1658="","",xCalcSkew(OFFSET(C1658,-M1658,0),J1658-OFFSET(C1658,-M1658+1,0),b)/100)</f>
        <v/>
      </c>
      <c r="AE1658" s="0" t="n">
        <f aca="false">D1658*F1658*10000*-1</f>
        <v>-0</v>
      </c>
      <c r="AF1658" s="0" t="n">
        <f aca="false">I1658*K1658*10000*-1</f>
        <v>-0</v>
      </c>
      <c r="AG1658" s="0" t="n">
        <f aca="false">AE1658+AF1658</f>
        <v>-0</v>
      </c>
    </row>
    <row r="1659" customFormat="false" ht="12.75" hidden="false" customHeight="false" outlineLevel="0" collapsed="false">
      <c r="D1659" s="265"/>
      <c r="E1659" s="266"/>
      <c r="F1659" s="266"/>
      <c r="G1659" s="267"/>
      <c r="I1659" s="265"/>
      <c r="J1659" s="266"/>
      <c r="K1659" s="266"/>
      <c r="L1659" s="268"/>
      <c r="M1659" s="247" t="n">
        <f aca="false">M1658+1</f>
        <v>12</v>
      </c>
      <c r="N1659" s="175" t="str">
        <f aca="true">IF(D1659="","",xEURO(OFFSET(C1659,-M1659+1,0),E1659,OFFSET(C1659,-M1659+2,0),OFFSET(C1659,-M1659+2,0),OFFSET(C1659,-M1659+3,0)+AB1659,OFFSET(C1659,-M1659+4,0),0,1)*D1659)</f>
        <v/>
      </c>
      <c r="O1659" s="235" t="str">
        <f aca="true">IF(D1659="","",xEURO(OFFSET(C1659,-M1659+1,0),E1659,OFFSET(C1659,-M1659+2,0),OFFSET(C1659,-M1659+2,0),OFFSET(C1659,-M1659+3,0)+AB1659,OFFSET(C1659,-M1659+4,0),0,0))</f>
        <v/>
      </c>
      <c r="P1659" s="175" t="str">
        <f aca="false">IF(D1659="","",(O1659-F1659)*D1659*10)</f>
        <v/>
      </c>
      <c r="Q1659" s="175" t="str">
        <f aca="true">IF(D1659="","",xEURO(OFFSET(C1659,-M1659+1,0),E1659,OFFSET(C1659,-M1659+2,0),OFFSET(C1659,-M1659+2,0),OFFSET(C1659,-M1659+3,0)+AB1659,OFFSET(C1659,-M1659+4,0),0,2)/10*D1659)</f>
        <v/>
      </c>
      <c r="R1659" s="248" t="str">
        <f aca="true">IF(D1659="","",xEURO(OFFSET(C1659,-M1659+1,0),E1659,OFFSET(C1659,-M1659+2,0),OFFSET(C1659,-M1659+2,0),OFFSET(C1659,-M1659+3,0)+AB1659,OFFSET(C1659,-M1659+4,0),0,3)/100*D1659*10000)</f>
        <v/>
      </c>
      <c r="S1659" s="248" t="str">
        <f aca="true">IF(D1659="","",xEURO(OFFSET(C1659,-M1659+1,0),E1659,OFFSET(C1659,-M1659+2,0),OFFSET(C1659,-M1659+2,0),OFFSET(C1659,-M1659+3,0)+AB1659,OFFSET(C1659,-M1659+4,0),0,5)/365.25*D1659*10000)</f>
        <v/>
      </c>
      <c r="U1659" s="175" t="str">
        <f aca="true">IF(I1659="","",xEURO(OFFSET(C1659,-M1659+1,0),J1659,OFFSET(C1659,-M1659+2,0),OFFSET(C1659,-M1659+2,0),OFFSET(C1659,-M1659+3,0)+AC1659,OFFSET(C1659,-M1659+4,0),1,1)*I1659)</f>
        <v/>
      </c>
      <c r="V1659" s="235" t="str">
        <f aca="true">IF(I1659="","",xEURO(OFFSET(C1659,-M1659+1,0),J1659,OFFSET(C1659,-M1659+2,0),OFFSET(C1659,-M1659+2,0),OFFSET(C1659,-M1659+3,0)+AC1659,OFFSET(C1659,-M1659+4,0),1,0))</f>
        <v/>
      </c>
      <c r="W1659" s="175" t="str">
        <f aca="false">IF(I1659="","",(V1659-K1659)*I1659*10)</f>
        <v/>
      </c>
      <c r="X1659" s="175" t="str">
        <f aca="true">IF(I1659="","",xEURO(OFFSET(C1659,-M1659+1,0),J1659,OFFSET(C1659,-M1659+2,0),OFFSET(C1659,-M1659+2,0),OFFSET(C1659,-M1659+3,0)+AC1659,OFFSET(C1659,-M1659+4,0),1,2)/10*I1659)</f>
        <v/>
      </c>
      <c r="Y1659" s="248" t="str">
        <f aca="true">IF(I1659="","",xEURO(OFFSET(C1659,-M1659+1,0),J1659,OFFSET(C1659,-M1659+2,0),OFFSET(C1659,-M1659+2,0),OFFSET(C1659,-M1659+3,0)+AC1659,OFFSET(C1659,-M1659+4,0),1,3)/100*I1659*10000)</f>
        <v/>
      </c>
      <c r="Z1659" s="248" t="str">
        <f aca="true">IF(I1659="","",xEURO(OFFSET(C1659,-M1659+1,0),J1659,OFFSET(C1659,-M1659+2,0),OFFSET(C1659,-M1659+2,0),OFFSET(C1659,-M1659+3,0)+AC1659,OFFSET(C1659,-M1659+4,0),1,5)/365.25*I1659*10000)</f>
        <v/>
      </c>
      <c r="AB1659" s="249" t="str">
        <f aca="true">IF(D1659="","",xCalcSkew(OFFSET(C1659,-M1659,0),E1659-OFFSET(C1659,-M1659+1,0),b)/100)</f>
        <v/>
      </c>
      <c r="AC1659" s="249" t="str">
        <f aca="true">IF(I1659="","",xCalcSkew(OFFSET(C1659,-M1659,0),J1659-OFFSET(C1659,-M1659+1,0),b)/100)</f>
        <v/>
      </c>
      <c r="AE1659" s="0" t="n">
        <f aca="false">D1659*F1659*10000*-1</f>
        <v>-0</v>
      </c>
      <c r="AF1659" s="0" t="n">
        <f aca="false">I1659*K1659*10000*-1</f>
        <v>-0</v>
      </c>
      <c r="AG1659" s="0" t="n">
        <f aca="false">AE1659+AF1659</f>
        <v>-0</v>
      </c>
    </row>
    <row r="1660" customFormat="false" ht="12.75" hidden="false" customHeight="false" outlineLevel="0" collapsed="false">
      <c r="D1660" s="265"/>
      <c r="E1660" s="266"/>
      <c r="F1660" s="266"/>
      <c r="G1660" s="267"/>
      <c r="I1660" s="265"/>
      <c r="J1660" s="266"/>
      <c r="K1660" s="266"/>
      <c r="L1660" s="268"/>
      <c r="M1660" s="247" t="n">
        <f aca="false">M1659+1</f>
        <v>13</v>
      </c>
      <c r="N1660" s="175" t="str">
        <f aca="true">IF(D1660="","",xEURO(OFFSET(C1660,-M1660+1,0),E1660,OFFSET(C1660,-M1660+2,0),OFFSET(C1660,-M1660+2,0),OFFSET(C1660,-M1660+3,0)+AB1660,OFFSET(C1660,-M1660+4,0),0,1)*D1660)</f>
        <v/>
      </c>
      <c r="O1660" s="235" t="str">
        <f aca="true">IF(D1660="","",xEURO(OFFSET(C1660,-M1660+1,0),E1660,OFFSET(C1660,-M1660+2,0),OFFSET(C1660,-M1660+2,0),OFFSET(C1660,-M1660+3,0)+AB1660,OFFSET(C1660,-M1660+4,0),0,0))</f>
        <v/>
      </c>
      <c r="P1660" s="175" t="str">
        <f aca="false">IF(D1660="","",(O1660-F1660)*D1660*10)</f>
        <v/>
      </c>
      <c r="Q1660" s="175" t="str">
        <f aca="true">IF(D1660="","",xEURO(OFFSET(C1660,-M1660+1,0),E1660,OFFSET(C1660,-M1660+2,0),OFFSET(C1660,-M1660+2,0),OFFSET(C1660,-M1660+3,0)+AB1660,OFFSET(C1660,-M1660+4,0),0,2)/10*D1660)</f>
        <v/>
      </c>
      <c r="R1660" s="248" t="str">
        <f aca="true">IF(D1660="","",xEURO(OFFSET(C1660,-M1660+1,0),E1660,OFFSET(C1660,-M1660+2,0),OFFSET(C1660,-M1660+2,0),OFFSET(C1660,-M1660+3,0)+AB1660,OFFSET(C1660,-M1660+4,0),0,3)/100*D1660*10000)</f>
        <v/>
      </c>
      <c r="S1660" s="248" t="str">
        <f aca="true">IF(D1660="","",xEURO(OFFSET(C1660,-M1660+1,0),E1660,OFFSET(C1660,-M1660+2,0),OFFSET(C1660,-M1660+2,0),OFFSET(C1660,-M1660+3,0)+AB1660,OFFSET(C1660,-M1660+4,0),0,5)/365.25*D1660*10000)</f>
        <v/>
      </c>
      <c r="U1660" s="175" t="str">
        <f aca="true">IF(I1660="","",xEURO(OFFSET(C1660,-M1660+1,0),J1660,OFFSET(C1660,-M1660+2,0),OFFSET(C1660,-M1660+2,0),OFFSET(C1660,-M1660+3,0)+AC1660,OFFSET(C1660,-M1660+4,0),1,1)*I1660)</f>
        <v/>
      </c>
      <c r="V1660" s="235" t="str">
        <f aca="true">IF(I1660="","",xEURO(OFFSET(C1660,-M1660+1,0),J1660,OFFSET(C1660,-M1660+2,0),OFFSET(C1660,-M1660+2,0),OFFSET(C1660,-M1660+3,0)+AC1660,OFFSET(C1660,-M1660+4,0),1,0))</f>
        <v/>
      </c>
      <c r="W1660" s="175" t="str">
        <f aca="false">IF(I1660="","",(V1660-K1660)*I1660*10)</f>
        <v/>
      </c>
      <c r="X1660" s="175" t="str">
        <f aca="true">IF(I1660="","",xEURO(OFFSET(C1660,-M1660+1,0),J1660,OFFSET(C1660,-M1660+2,0),OFFSET(C1660,-M1660+2,0),OFFSET(C1660,-M1660+3,0)+AC1660,OFFSET(C1660,-M1660+4,0),1,2)/10*I1660)</f>
        <v/>
      </c>
      <c r="Y1660" s="248" t="str">
        <f aca="true">IF(I1660="","",xEURO(OFFSET(C1660,-M1660+1,0),J1660,OFFSET(C1660,-M1660+2,0),OFFSET(C1660,-M1660+2,0),OFFSET(C1660,-M1660+3,0)+AC1660,OFFSET(C1660,-M1660+4,0),1,3)/100*I1660*10000)</f>
        <v/>
      </c>
      <c r="Z1660" s="248" t="str">
        <f aca="true">IF(I1660="","",xEURO(OFFSET(C1660,-M1660+1,0),J1660,OFFSET(C1660,-M1660+2,0),OFFSET(C1660,-M1660+2,0),OFFSET(C1660,-M1660+3,0)+AC1660,OFFSET(C1660,-M1660+4,0),1,5)/365.25*I1660*10000)</f>
        <v/>
      </c>
      <c r="AB1660" s="249" t="str">
        <f aca="true">IF(D1660="","",xCalcSkew(OFFSET(C1660,-M1660,0),E1660-OFFSET(C1660,-M1660+1,0),b)/100)</f>
        <v/>
      </c>
      <c r="AC1660" s="249" t="str">
        <f aca="true">IF(I1660="","",xCalcSkew(OFFSET(C1660,-M1660,0),J1660-OFFSET(C1660,-M1660+1,0),b)/100)</f>
        <v/>
      </c>
      <c r="AE1660" s="0" t="n">
        <f aca="false">D1660*F1660*10000*-1</f>
        <v>-0</v>
      </c>
      <c r="AF1660" s="0" t="n">
        <f aca="false">I1660*K1660*10000*-1</f>
        <v>-0</v>
      </c>
      <c r="AG1660" s="0" t="n">
        <f aca="false">AE1660+AF1660</f>
        <v>-0</v>
      </c>
    </row>
    <row r="1661" customFormat="false" ht="12.75" hidden="false" customHeight="false" outlineLevel="0" collapsed="false">
      <c r="D1661" s="265"/>
      <c r="E1661" s="266"/>
      <c r="F1661" s="266"/>
      <c r="G1661" s="267"/>
      <c r="I1661" s="265"/>
      <c r="J1661" s="266"/>
      <c r="K1661" s="266"/>
      <c r="L1661" s="268"/>
      <c r="M1661" s="247" t="n">
        <f aca="false">M1660+1</f>
        <v>14</v>
      </c>
      <c r="N1661" s="175" t="str">
        <f aca="true">IF(D1661="","",xEURO(OFFSET(C1661,-M1661+1,0),E1661,OFFSET(C1661,-M1661+2,0),OFFSET(C1661,-M1661+2,0),OFFSET(C1661,-M1661+3,0)+AB1661,OFFSET(C1661,-M1661+4,0),0,1)*D1661)</f>
        <v/>
      </c>
      <c r="O1661" s="235" t="str">
        <f aca="true">IF(D1661="","",xEURO(OFFSET(C1661,-M1661+1,0),E1661,OFFSET(C1661,-M1661+2,0),OFFSET(C1661,-M1661+2,0),OFFSET(C1661,-M1661+3,0)+AB1661,OFFSET(C1661,-M1661+4,0),0,0))</f>
        <v/>
      </c>
      <c r="P1661" s="175" t="str">
        <f aca="false">IF(D1661="","",(O1661-F1661)*D1661*10)</f>
        <v/>
      </c>
      <c r="Q1661" s="175" t="str">
        <f aca="true">IF(D1661="","",xEURO(OFFSET(C1661,-M1661+1,0),E1661,OFFSET(C1661,-M1661+2,0),OFFSET(C1661,-M1661+2,0),OFFSET(C1661,-M1661+3,0)+AB1661,OFFSET(C1661,-M1661+4,0),0,2)/10*D1661)</f>
        <v/>
      </c>
      <c r="R1661" s="248" t="str">
        <f aca="true">IF(D1661="","",xEURO(OFFSET(C1661,-M1661+1,0),E1661,OFFSET(C1661,-M1661+2,0),OFFSET(C1661,-M1661+2,0),OFFSET(C1661,-M1661+3,0)+AB1661,OFFSET(C1661,-M1661+4,0),0,3)/100*D1661*10000)</f>
        <v/>
      </c>
      <c r="S1661" s="248" t="str">
        <f aca="true">IF(D1661="","",xEURO(OFFSET(C1661,-M1661+1,0),E1661,OFFSET(C1661,-M1661+2,0),OFFSET(C1661,-M1661+2,0),OFFSET(C1661,-M1661+3,0)+AB1661,OFFSET(C1661,-M1661+4,0),0,5)/365.25*D1661*10000)</f>
        <v/>
      </c>
      <c r="U1661" s="175" t="str">
        <f aca="true">IF(I1661="","",xEURO(OFFSET(C1661,-M1661+1,0),J1661,OFFSET(C1661,-M1661+2,0),OFFSET(C1661,-M1661+2,0),OFFSET(C1661,-M1661+3,0)+AC1661,OFFSET(C1661,-M1661+4,0),1,1)*I1661)</f>
        <v/>
      </c>
      <c r="V1661" s="235" t="str">
        <f aca="true">IF(I1661="","",xEURO(OFFSET(C1661,-M1661+1,0),J1661,OFFSET(C1661,-M1661+2,0),OFFSET(C1661,-M1661+2,0),OFFSET(C1661,-M1661+3,0)+AC1661,OFFSET(C1661,-M1661+4,0),1,0))</f>
        <v/>
      </c>
      <c r="W1661" s="175" t="str">
        <f aca="false">IF(I1661="","",(V1661-K1661)*I1661*10)</f>
        <v/>
      </c>
      <c r="X1661" s="175" t="str">
        <f aca="true">IF(I1661="","",xEURO(OFFSET(C1661,-M1661+1,0),J1661,OFFSET(C1661,-M1661+2,0),OFFSET(C1661,-M1661+2,0),OFFSET(C1661,-M1661+3,0)+AC1661,OFFSET(C1661,-M1661+4,0),1,2)/10*I1661)</f>
        <v/>
      </c>
      <c r="Y1661" s="248" t="str">
        <f aca="true">IF(I1661="","",xEURO(OFFSET(C1661,-M1661+1,0),J1661,OFFSET(C1661,-M1661+2,0),OFFSET(C1661,-M1661+2,0),OFFSET(C1661,-M1661+3,0)+AC1661,OFFSET(C1661,-M1661+4,0),1,3)/100*I1661*10000)</f>
        <v/>
      </c>
      <c r="Z1661" s="248" t="str">
        <f aca="true">IF(I1661="","",xEURO(OFFSET(C1661,-M1661+1,0),J1661,OFFSET(C1661,-M1661+2,0),OFFSET(C1661,-M1661+2,0),OFFSET(C1661,-M1661+3,0)+AC1661,OFFSET(C1661,-M1661+4,0),1,5)/365.25*I1661*10000)</f>
        <v/>
      </c>
      <c r="AB1661" s="249" t="str">
        <f aca="true">IF(D1661="","",xCalcSkew(OFFSET(C1661,-M1661,0),E1661-OFFSET(C1661,-M1661+1,0),b)/100)</f>
        <v/>
      </c>
      <c r="AC1661" s="249" t="str">
        <f aca="true">IF(I1661="","",xCalcSkew(OFFSET(C1661,-M1661,0),J1661-OFFSET(C1661,-M1661+1,0),b)/100)</f>
        <v/>
      </c>
      <c r="AE1661" s="0" t="n">
        <f aca="false">D1661*F1661*10000*-1</f>
        <v>-0</v>
      </c>
      <c r="AF1661" s="0" t="n">
        <f aca="false">I1661*K1661*10000*-1</f>
        <v>-0</v>
      </c>
      <c r="AG1661" s="0" t="n">
        <f aca="false">AE1661+AF1661</f>
        <v>-0</v>
      </c>
    </row>
    <row r="1662" customFormat="false" ht="12.75" hidden="false" customHeight="false" outlineLevel="0" collapsed="false">
      <c r="D1662" s="265"/>
      <c r="E1662" s="266"/>
      <c r="F1662" s="266"/>
      <c r="G1662" s="267"/>
      <c r="I1662" s="265"/>
      <c r="J1662" s="266"/>
      <c r="K1662" s="266"/>
      <c r="L1662" s="268"/>
      <c r="M1662" s="247" t="n">
        <f aca="false">M1661+1</f>
        <v>15</v>
      </c>
      <c r="N1662" s="175" t="str">
        <f aca="true">IF(D1662="","",xEURO(OFFSET(C1662,-M1662+1,0),E1662,OFFSET(C1662,-M1662+2,0),OFFSET(C1662,-M1662+2,0),OFFSET(C1662,-M1662+3,0)+AB1662,OFFSET(C1662,-M1662+4,0),0,1)*D1662)</f>
        <v/>
      </c>
      <c r="O1662" s="235" t="str">
        <f aca="true">IF(D1662="","",xEURO(OFFSET(C1662,-M1662+1,0),E1662,OFFSET(C1662,-M1662+2,0),OFFSET(C1662,-M1662+2,0),OFFSET(C1662,-M1662+3,0)+AB1662,OFFSET(C1662,-M1662+4,0),0,0))</f>
        <v/>
      </c>
      <c r="P1662" s="175" t="str">
        <f aca="false">IF(D1662="","",(O1662-F1662)*D1662*10)</f>
        <v/>
      </c>
      <c r="Q1662" s="175" t="str">
        <f aca="true">IF(D1662="","",xEURO(OFFSET(C1662,-M1662+1,0),E1662,OFFSET(C1662,-M1662+2,0),OFFSET(C1662,-M1662+2,0),OFFSET(C1662,-M1662+3,0)+AB1662,OFFSET(C1662,-M1662+4,0),0,2)/10*D1662)</f>
        <v/>
      </c>
      <c r="R1662" s="248" t="str">
        <f aca="true">IF(D1662="","",xEURO(OFFSET(C1662,-M1662+1,0),E1662,OFFSET(C1662,-M1662+2,0),OFFSET(C1662,-M1662+2,0),OFFSET(C1662,-M1662+3,0)+AB1662,OFFSET(C1662,-M1662+4,0),0,3)/100*D1662*10000)</f>
        <v/>
      </c>
      <c r="S1662" s="248" t="str">
        <f aca="true">IF(D1662="","",xEURO(OFFSET(C1662,-M1662+1,0),E1662,OFFSET(C1662,-M1662+2,0),OFFSET(C1662,-M1662+2,0),OFFSET(C1662,-M1662+3,0)+AB1662,OFFSET(C1662,-M1662+4,0),0,5)/365.25*D1662*10000)</f>
        <v/>
      </c>
      <c r="U1662" s="175" t="str">
        <f aca="true">IF(I1662="","",xEURO(OFFSET(C1662,-M1662+1,0),J1662,OFFSET(C1662,-M1662+2,0),OFFSET(C1662,-M1662+2,0),OFFSET(C1662,-M1662+3,0)+AC1662,OFFSET(C1662,-M1662+4,0),1,1)*I1662)</f>
        <v/>
      </c>
      <c r="V1662" s="235" t="str">
        <f aca="true">IF(I1662="","",xEURO(OFFSET(C1662,-M1662+1,0),J1662,OFFSET(C1662,-M1662+2,0),OFFSET(C1662,-M1662+2,0),OFFSET(C1662,-M1662+3,0)+AC1662,OFFSET(C1662,-M1662+4,0),1,0))</f>
        <v/>
      </c>
      <c r="W1662" s="175" t="str">
        <f aca="false">IF(I1662="","",(V1662-K1662)*I1662*10)</f>
        <v/>
      </c>
      <c r="X1662" s="175" t="str">
        <f aca="true">IF(I1662="","",xEURO(OFFSET(C1662,-M1662+1,0),J1662,OFFSET(C1662,-M1662+2,0),OFFSET(C1662,-M1662+2,0),OFFSET(C1662,-M1662+3,0)+AC1662,OFFSET(C1662,-M1662+4,0),1,2)/10*I1662)</f>
        <v/>
      </c>
      <c r="Y1662" s="248" t="str">
        <f aca="true">IF(I1662="","",xEURO(OFFSET(C1662,-M1662+1,0),J1662,OFFSET(C1662,-M1662+2,0),OFFSET(C1662,-M1662+2,0),OFFSET(C1662,-M1662+3,0)+AC1662,OFFSET(C1662,-M1662+4,0),1,3)/100*I1662*10000)</f>
        <v/>
      </c>
      <c r="Z1662" s="248" t="str">
        <f aca="true">IF(I1662="","",xEURO(OFFSET(C1662,-M1662+1,0),J1662,OFFSET(C1662,-M1662+2,0),OFFSET(C1662,-M1662+2,0),OFFSET(C1662,-M1662+3,0)+AC1662,OFFSET(C1662,-M1662+4,0),1,5)/365.25*I1662*10000)</f>
        <v/>
      </c>
      <c r="AB1662" s="249" t="str">
        <f aca="true">IF(D1662="","",xCalcSkew(OFFSET(C1662,-M1662,0),E1662-OFFSET(C1662,-M1662+1,0),b)/100)</f>
        <v/>
      </c>
      <c r="AC1662" s="249" t="str">
        <f aca="true">IF(I1662="","",xCalcSkew(OFFSET(C1662,-M1662,0),J1662-OFFSET(C1662,-M1662+1,0),b)/100)</f>
        <v/>
      </c>
      <c r="AE1662" s="0" t="n">
        <f aca="false">D1662*F1662*10000*-1</f>
        <v>-0</v>
      </c>
      <c r="AF1662" s="0" t="n">
        <f aca="false">I1662*K1662*10000*-1</f>
        <v>-0</v>
      </c>
      <c r="AG1662" s="0" t="n">
        <f aca="false">AE1662+AF1662</f>
        <v>-0</v>
      </c>
    </row>
    <row r="1663" customFormat="false" ht="12.75" hidden="false" customHeight="false" outlineLevel="0" collapsed="false">
      <c r="D1663" s="265"/>
      <c r="E1663" s="266"/>
      <c r="F1663" s="266"/>
      <c r="G1663" s="267"/>
      <c r="I1663" s="265"/>
      <c r="J1663" s="266"/>
      <c r="K1663" s="266"/>
      <c r="L1663" s="268"/>
      <c r="M1663" s="247" t="n">
        <f aca="false">M1662+1</f>
        <v>16</v>
      </c>
      <c r="N1663" s="175" t="str">
        <f aca="true">IF(D1663="","",xEURO(OFFSET(C1663,-M1663+1,0),E1663,OFFSET(C1663,-M1663+2,0),OFFSET(C1663,-M1663+2,0),OFFSET(C1663,-M1663+3,0)+AB1663,OFFSET(C1663,-M1663+4,0),0,1)*D1663)</f>
        <v/>
      </c>
      <c r="O1663" s="235" t="str">
        <f aca="true">IF(D1663="","",xEURO(OFFSET(C1663,-M1663+1,0),E1663,OFFSET(C1663,-M1663+2,0),OFFSET(C1663,-M1663+2,0),OFFSET(C1663,-M1663+3,0)+AB1663,OFFSET(C1663,-M1663+4,0),0,0))</f>
        <v/>
      </c>
      <c r="P1663" s="175" t="str">
        <f aca="false">IF(D1663="","",(O1663-F1663)*D1663*10)</f>
        <v/>
      </c>
      <c r="Q1663" s="175" t="str">
        <f aca="true">IF(D1663="","",xEURO(OFFSET(C1663,-M1663+1,0),E1663,OFFSET(C1663,-M1663+2,0),OFFSET(C1663,-M1663+2,0),OFFSET(C1663,-M1663+3,0)+AB1663,OFFSET(C1663,-M1663+4,0),0,2)/10*D1663)</f>
        <v/>
      </c>
      <c r="R1663" s="248" t="str">
        <f aca="true">IF(D1663="","",xEURO(OFFSET(C1663,-M1663+1,0),E1663,OFFSET(C1663,-M1663+2,0),OFFSET(C1663,-M1663+2,0),OFFSET(C1663,-M1663+3,0)+AB1663,OFFSET(C1663,-M1663+4,0),0,3)/100*D1663*10000)</f>
        <v/>
      </c>
      <c r="S1663" s="248" t="str">
        <f aca="true">IF(D1663="","",xEURO(OFFSET(C1663,-M1663+1,0),E1663,OFFSET(C1663,-M1663+2,0),OFFSET(C1663,-M1663+2,0),OFFSET(C1663,-M1663+3,0)+AB1663,OFFSET(C1663,-M1663+4,0),0,5)/365.25*D1663*10000)</f>
        <v/>
      </c>
      <c r="U1663" s="175" t="str">
        <f aca="true">IF(I1663="","",xEURO(OFFSET(C1663,-M1663+1,0),J1663,OFFSET(C1663,-M1663+2,0),OFFSET(C1663,-M1663+2,0),OFFSET(C1663,-M1663+3,0)+AC1663,OFFSET(C1663,-M1663+4,0),1,1)*I1663)</f>
        <v/>
      </c>
      <c r="V1663" s="235" t="str">
        <f aca="true">IF(I1663="","",xEURO(OFFSET(C1663,-M1663+1,0),J1663,OFFSET(C1663,-M1663+2,0),OFFSET(C1663,-M1663+2,0),OFFSET(C1663,-M1663+3,0)+AC1663,OFFSET(C1663,-M1663+4,0),1,0))</f>
        <v/>
      </c>
      <c r="W1663" s="175" t="str">
        <f aca="false">IF(I1663="","",(V1663-K1663)*I1663*10)</f>
        <v/>
      </c>
      <c r="X1663" s="175" t="str">
        <f aca="true">IF(I1663="","",xEURO(OFFSET(C1663,-M1663+1,0),J1663,OFFSET(C1663,-M1663+2,0),OFFSET(C1663,-M1663+2,0),OFFSET(C1663,-M1663+3,0)+AC1663,OFFSET(C1663,-M1663+4,0),1,2)/10*I1663)</f>
        <v/>
      </c>
      <c r="Y1663" s="248" t="str">
        <f aca="true">IF(I1663="","",xEURO(OFFSET(C1663,-M1663+1,0),J1663,OFFSET(C1663,-M1663+2,0),OFFSET(C1663,-M1663+2,0),OFFSET(C1663,-M1663+3,0)+AC1663,OFFSET(C1663,-M1663+4,0),1,3)/100*I1663*10000)</f>
        <v/>
      </c>
      <c r="Z1663" s="248" t="str">
        <f aca="true">IF(I1663="","",xEURO(OFFSET(C1663,-M1663+1,0),J1663,OFFSET(C1663,-M1663+2,0),OFFSET(C1663,-M1663+2,0),OFFSET(C1663,-M1663+3,0)+AC1663,OFFSET(C1663,-M1663+4,0),1,5)/365.25*I1663*10000)</f>
        <v/>
      </c>
      <c r="AB1663" s="249" t="str">
        <f aca="true">IF(D1663="","",xCalcSkew(OFFSET(C1663,-M1663,0),E1663-OFFSET(C1663,-M1663+1,0),b)/100)</f>
        <v/>
      </c>
      <c r="AC1663" s="249" t="str">
        <f aca="true">IF(I1663="","",xCalcSkew(OFFSET(C1663,-M1663,0),J1663-OFFSET(C1663,-M1663+1,0),b)/100)</f>
        <v/>
      </c>
      <c r="AE1663" s="0" t="n">
        <f aca="false">D1663*F1663*10000*-1</f>
        <v>-0</v>
      </c>
      <c r="AF1663" s="0" t="n">
        <f aca="false">I1663*K1663*10000*-1</f>
        <v>-0</v>
      </c>
      <c r="AG1663" s="0" t="n">
        <f aca="false">AE1663+AF1663</f>
        <v>-0</v>
      </c>
    </row>
    <row r="1664" customFormat="false" ht="12.75" hidden="false" customHeight="false" outlineLevel="0" collapsed="false">
      <c r="D1664" s="265"/>
      <c r="E1664" s="266"/>
      <c r="F1664" s="266"/>
      <c r="G1664" s="267"/>
      <c r="I1664" s="265"/>
      <c r="J1664" s="266"/>
      <c r="K1664" s="266"/>
      <c r="L1664" s="268"/>
      <c r="M1664" s="247" t="n">
        <f aca="false">M1663+1</f>
        <v>17</v>
      </c>
      <c r="N1664" s="175" t="str">
        <f aca="true">IF(D1664="","",xEURO(OFFSET(C1664,-M1664+1,0),E1664,OFFSET(C1664,-M1664+2,0),OFFSET(C1664,-M1664+2,0),OFFSET(C1664,-M1664+3,0)+AB1664,OFFSET(C1664,-M1664+4,0),0,1)*D1664)</f>
        <v/>
      </c>
      <c r="O1664" s="235" t="str">
        <f aca="true">IF(D1664="","",xEURO(OFFSET(C1664,-M1664+1,0),E1664,OFFSET(C1664,-M1664+2,0),OFFSET(C1664,-M1664+2,0),OFFSET(C1664,-M1664+3,0)+AB1664,OFFSET(C1664,-M1664+4,0),0,0))</f>
        <v/>
      </c>
      <c r="P1664" s="175" t="str">
        <f aca="false">IF(D1664="","",(O1664-F1664)*D1664*10)</f>
        <v/>
      </c>
      <c r="Q1664" s="175" t="str">
        <f aca="true">IF(D1664="","",xEURO(OFFSET(C1664,-M1664+1,0),E1664,OFFSET(C1664,-M1664+2,0),OFFSET(C1664,-M1664+2,0),OFFSET(C1664,-M1664+3,0)+AB1664,OFFSET(C1664,-M1664+4,0),0,2)/10*D1664)</f>
        <v/>
      </c>
      <c r="R1664" s="248" t="str">
        <f aca="true">IF(D1664="","",xEURO(OFFSET(C1664,-M1664+1,0),E1664,OFFSET(C1664,-M1664+2,0),OFFSET(C1664,-M1664+2,0),OFFSET(C1664,-M1664+3,0)+AB1664,OFFSET(C1664,-M1664+4,0),0,3)/100*D1664*10000)</f>
        <v/>
      </c>
      <c r="S1664" s="248" t="str">
        <f aca="true">IF(D1664="","",xEURO(OFFSET(C1664,-M1664+1,0),E1664,OFFSET(C1664,-M1664+2,0),OFFSET(C1664,-M1664+2,0),OFFSET(C1664,-M1664+3,0)+AB1664,OFFSET(C1664,-M1664+4,0),0,5)/365.25*D1664*10000)</f>
        <v/>
      </c>
      <c r="U1664" s="175" t="str">
        <f aca="true">IF(I1664="","",xEURO(OFFSET(C1664,-M1664+1,0),J1664,OFFSET(C1664,-M1664+2,0),OFFSET(C1664,-M1664+2,0),OFFSET(C1664,-M1664+3,0)+AC1664,OFFSET(C1664,-M1664+4,0),1,1)*I1664)</f>
        <v/>
      </c>
      <c r="V1664" s="235" t="str">
        <f aca="true">IF(I1664="","",xEURO(OFFSET(C1664,-M1664+1,0),J1664,OFFSET(C1664,-M1664+2,0),OFFSET(C1664,-M1664+2,0),OFFSET(C1664,-M1664+3,0)+AC1664,OFFSET(C1664,-M1664+4,0),1,0))</f>
        <v/>
      </c>
      <c r="W1664" s="175" t="str">
        <f aca="false">IF(I1664="","",(V1664-K1664)*I1664*10)</f>
        <v/>
      </c>
      <c r="X1664" s="175" t="str">
        <f aca="true">IF(I1664="","",xEURO(OFFSET(C1664,-M1664+1,0),J1664,OFFSET(C1664,-M1664+2,0),OFFSET(C1664,-M1664+2,0),OFFSET(C1664,-M1664+3,0)+AC1664,OFFSET(C1664,-M1664+4,0),1,2)/10*I1664)</f>
        <v/>
      </c>
      <c r="Y1664" s="248" t="str">
        <f aca="true">IF(I1664="","",xEURO(OFFSET(C1664,-M1664+1,0),J1664,OFFSET(C1664,-M1664+2,0),OFFSET(C1664,-M1664+2,0),OFFSET(C1664,-M1664+3,0)+AC1664,OFFSET(C1664,-M1664+4,0),1,3)/100*I1664*10000)</f>
        <v/>
      </c>
      <c r="Z1664" s="248" t="str">
        <f aca="true">IF(I1664="","",xEURO(OFFSET(C1664,-M1664+1,0),J1664,OFFSET(C1664,-M1664+2,0),OFFSET(C1664,-M1664+2,0),OFFSET(C1664,-M1664+3,0)+AC1664,OFFSET(C1664,-M1664+4,0),1,5)/365.25*I1664*10000)</f>
        <v/>
      </c>
      <c r="AB1664" s="249" t="str">
        <f aca="true">IF(D1664="","",xCalcSkew(OFFSET(C1664,-M1664,0),E1664-OFFSET(C1664,-M1664+1,0),b)/100)</f>
        <v/>
      </c>
      <c r="AC1664" s="249" t="str">
        <f aca="true">IF(I1664="","",xCalcSkew(OFFSET(C1664,-M1664,0),J1664-OFFSET(C1664,-M1664+1,0),b)/100)</f>
        <v/>
      </c>
      <c r="AE1664" s="0" t="n">
        <f aca="false">D1664*F1664*10000*-1</f>
        <v>-0</v>
      </c>
      <c r="AF1664" s="0" t="n">
        <f aca="false">I1664*K1664*10000*-1</f>
        <v>-0</v>
      </c>
      <c r="AG1664" s="0" t="n">
        <f aca="false">AE1664+AF1664</f>
        <v>-0</v>
      </c>
    </row>
    <row r="1665" customFormat="false" ht="12.75" hidden="false" customHeight="false" outlineLevel="0" collapsed="false">
      <c r="D1665" s="265"/>
      <c r="E1665" s="266"/>
      <c r="F1665" s="266"/>
      <c r="G1665" s="267"/>
      <c r="I1665" s="265"/>
      <c r="J1665" s="266"/>
      <c r="K1665" s="266"/>
      <c r="L1665" s="268"/>
      <c r="M1665" s="247" t="n">
        <f aca="false">M1664+1</f>
        <v>18</v>
      </c>
      <c r="N1665" s="175" t="str">
        <f aca="true">IF(D1665="","",xEURO(OFFSET(C1665,-M1665+1,0),E1665,OFFSET(C1665,-M1665+2,0),OFFSET(C1665,-M1665+2,0),OFFSET(C1665,-M1665+3,0)+AB1665,OFFSET(C1665,-M1665+4,0),0,1)*D1665)</f>
        <v/>
      </c>
      <c r="O1665" s="235" t="str">
        <f aca="true">IF(D1665="","",xEURO(OFFSET(C1665,-M1665+1,0),E1665,OFFSET(C1665,-M1665+2,0),OFFSET(C1665,-M1665+2,0),OFFSET(C1665,-M1665+3,0)+AB1665,OFFSET(C1665,-M1665+4,0),0,0))</f>
        <v/>
      </c>
      <c r="P1665" s="175" t="str">
        <f aca="false">IF(D1665="","",(O1665-F1665)*D1665*10)</f>
        <v/>
      </c>
      <c r="Q1665" s="175" t="str">
        <f aca="true">IF(D1665="","",xEURO(OFFSET(C1665,-M1665+1,0),E1665,OFFSET(C1665,-M1665+2,0),OFFSET(C1665,-M1665+2,0),OFFSET(C1665,-M1665+3,0)+AB1665,OFFSET(C1665,-M1665+4,0),0,2)/10*D1665)</f>
        <v/>
      </c>
      <c r="R1665" s="248" t="str">
        <f aca="true">IF(D1665="","",xEURO(OFFSET(C1665,-M1665+1,0),E1665,OFFSET(C1665,-M1665+2,0),OFFSET(C1665,-M1665+2,0),OFFSET(C1665,-M1665+3,0)+AB1665,OFFSET(C1665,-M1665+4,0),0,3)/100*D1665*10000)</f>
        <v/>
      </c>
      <c r="S1665" s="248" t="str">
        <f aca="true">IF(D1665="","",xEURO(OFFSET(C1665,-M1665+1,0),E1665,OFFSET(C1665,-M1665+2,0),OFFSET(C1665,-M1665+2,0),OFFSET(C1665,-M1665+3,0)+AB1665,OFFSET(C1665,-M1665+4,0),0,5)/365.25*D1665*10000)</f>
        <v/>
      </c>
      <c r="U1665" s="175" t="str">
        <f aca="true">IF(I1665="","",xEURO(OFFSET(C1665,-M1665+1,0),J1665,OFFSET(C1665,-M1665+2,0),OFFSET(C1665,-M1665+2,0),OFFSET(C1665,-M1665+3,0)+AC1665,OFFSET(C1665,-M1665+4,0),1,1)*I1665)</f>
        <v/>
      </c>
      <c r="V1665" s="235" t="str">
        <f aca="true">IF(I1665="","",xEURO(OFFSET(C1665,-M1665+1,0),J1665,OFFSET(C1665,-M1665+2,0),OFFSET(C1665,-M1665+2,0),OFFSET(C1665,-M1665+3,0)+AC1665,OFFSET(C1665,-M1665+4,0),1,0))</f>
        <v/>
      </c>
      <c r="W1665" s="175" t="str">
        <f aca="false">IF(I1665="","",(V1665-K1665)*I1665*10)</f>
        <v/>
      </c>
      <c r="X1665" s="175" t="str">
        <f aca="true">IF(I1665="","",xEURO(OFFSET(C1665,-M1665+1,0),J1665,OFFSET(C1665,-M1665+2,0),OFFSET(C1665,-M1665+2,0),OFFSET(C1665,-M1665+3,0)+AC1665,OFFSET(C1665,-M1665+4,0),1,2)/10*I1665)</f>
        <v/>
      </c>
      <c r="Y1665" s="248" t="str">
        <f aca="true">IF(I1665="","",xEURO(OFFSET(C1665,-M1665+1,0),J1665,OFFSET(C1665,-M1665+2,0),OFFSET(C1665,-M1665+2,0),OFFSET(C1665,-M1665+3,0)+AC1665,OFFSET(C1665,-M1665+4,0),1,3)/100*I1665*10000)</f>
        <v/>
      </c>
      <c r="Z1665" s="248" t="str">
        <f aca="true">IF(I1665="","",xEURO(OFFSET(C1665,-M1665+1,0),J1665,OFFSET(C1665,-M1665+2,0),OFFSET(C1665,-M1665+2,0),OFFSET(C1665,-M1665+3,0)+AC1665,OFFSET(C1665,-M1665+4,0),1,5)/365.25*I1665*10000)</f>
        <v/>
      </c>
      <c r="AB1665" s="249" t="str">
        <f aca="true">IF(D1665="","",xCalcSkew(OFFSET(C1665,-M1665,0),E1665-OFFSET(C1665,-M1665+1,0),b)/100)</f>
        <v/>
      </c>
      <c r="AC1665" s="249" t="str">
        <f aca="true">IF(I1665="","",xCalcSkew(OFFSET(C1665,-M1665,0),J1665-OFFSET(C1665,-M1665+1,0),b)/100)</f>
        <v/>
      </c>
      <c r="AE1665" s="0" t="n">
        <f aca="false">D1665*F1665*10000*-1</f>
        <v>-0</v>
      </c>
      <c r="AF1665" s="0" t="n">
        <f aca="false">I1665*K1665*10000*-1</f>
        <v>-0</v>
      </c>
      <c r="AG1665" s="0" t="n">
        <f aca="false">AE1665+AF1665</f>
        <v>-0</v>
      </c>
    </row>
    <row r="1666" customFormat="false" ht="12.75" hidden="false" customHeight="false" outlineLevel="0" collapsed="false">
      <c r="D1666" s="265"/>
      <c r="E1666" s="266"/>
      <c r="F1666" s="266"/>
      <c r="G1666" s="267"/>
      <c r="I1666" s="265"/>
      <c r="J1666" s="266"/>
      <c r="K1666" s="266"/>
      <c r="L1666" s="268"/>
      <c r="M1666" s="247" t="n">
        <f aca="false">M1665+1</f>
        <v>19</v>
      </c>
      <c r="N1666" s="175" t="str">
        <f aca="true">IF(D1666="","",xEURO(OFFSET(C1666,-M1666+1,0),E1666,OFFSET(C1666,-M1666+2,0),OFFSET(C1666,-M1666+2,0),OFFSET(C1666,-M1666+3,0)+AB1666,OFFSET(C1666,-M1666+4,0),0,1)*D1666)</f>
        <v/>
      </c>
      <c r="O1666" s="235" t="str">
        <f aca="true">IF(D1666="","",xEURO(OFFSET(C1666,-M1666+1,0),E1666,OFFSET(C1666,-M1666+2,0),OFFSET(C1666,-M1666+2,0),OFFSET(C1666,-M1666+3,0)+AB1666,OFFSET(C1666,-M1666+4,0),0,0))</f>
        <v/>
      </c>
      <c r="P1666" s="175" t="str">
        <f aca="false">IF(D1666="","",(O1666-F1666)*D1666*10)</f>
        <v/>
      </c>
      <c r="Q1666" s="175" t="str">
        <f aca="true">IF(D1666="","",xEURO(OFFSET(C1666,-M1666+1,0),E1666,OFFSET(C1666,-M1666+2,0),OFFSET(C1666,-M1666+2,0),OFFSET(C1666,-M1666+3,0)+AB1666,OFFSET(C1666,-M1666+4,0),0,2)/10*D1666)</f>
        <v/>
      </c>
      <c r="R1666" s="248" t="str">
        <f aca="true">IF(D1666="","",xEURO(OFFSET(C1666,-M1666+1,0),E1666,OFFSET(C1666,-M1666+2,0),OFFSET(C1666,-M1666+2,0),OFFSET(C1666,-M1666+3,0)+AB1666,OFFSET(C1666,-M1666+4,0),0,3)/100*D1666*10000)</f>
        <v/>
      </c>
      <c r="S1666" s="248" t="str">
        <f aca="true">IF(D1666="","",xEURO(OFFSET(C1666,-M1666+1,0),E1666,OFFSET(C1666,-M1666+2,0),OFFSET(C1666,-M1666+2,0),OFFSET(C1666,-M1666+3,0)+AB1666,OFFSET(C1666,-M1666+4,0),0,5)/365.25*D1666*10000)</f>
        <v/>
      </c>
      <c r="U1666" s="175" t="str">
        <f aca="true">IF(I1666="","",xEURO(OFFSET(C1666,-M1666+1,0),J1666,OFFSET(C1666,-M1666+2,0),OFFSET(C1666,-M1666+2,0),OFFSET(C1666,-M1666+3,0)+AC1666,OFFSET(C1666,-M1666+4,0),1,1)*I1666)</f>
        <v/>
      </c>
      <c r="V1666" s="235" t="str">
        <f aca="true">IF(I1666="","",xEURO(OFFSET(C1666,-M1666+1,0),J1666,OFFSET(C1666,-M1666+2,0),OFFSET(C1666,-M1666+2,0),OFFSET(C1666,-M1666+3,0)+AC1666,OFFSET(C1666,-M1666+4,0),1,0))</f>
        <v/>
      </c>
      <c r="W1666" s="175" t="str">
        <f aca="false">IF(I1666="","",(V1666-K1666)*I1666*10)</f>
        <v/>
      </c>
      <c r="X1666" s="175" t="str">
        <f aca="true">IF(I1666="","",xEURO(OFFSET(C1666,-M1666+1,0),J1666,OFFSET(C1666,-M1666+2,0),OFFSET(C1666,-M1666+2,0),OFFSET(C1666,-M1666+3,0)+AC1666,OFFSET(C1666,-M1666+4,0),1,2)/10*I1666)</f>
        <v/>
      </c>
      <c r="Y1666" s="248" t="str">
        <f aca="true">IF(I1666="","",xEURO(OFFSET(C1666,-M1666+1,0),J1666,OFFSET(C1666,-M1666+2,0),OFFSET(C1666,-M1666+2,0),OFFSET(C1666,-M1666+3,0)+AC1666,OFFSET(C1666,-M1666+4,0),1,3)/100*I1666*10000)</f>
        <v/>
      </c>
      <c r="Z1666" s="248" t="str">
        <f aca="true">IF(I1666="","",xEURO(OFFSET(C1666,-M1666+1,0),J1666,OFFSET(C1666,-M1666+2,0),OFFSET(C1666,-M1666+2,0),OFFSET(C1666,-M1666+3,0)+AC1666,OFFSET(C1666,-M1666+4,0),1,5)/365.25*I1666*10000)</f>
        <v/>
      </c>
      <c r="AB1666" s="249" t="str">
        <f aca="true">IF(D1666="","",xCalcSkew(OFFSET(C1666,-M1666,0),E1666-OFFSET(C1666,-M1666+1,0),b)/100)</f>
        <v/>
      </c>
      <c r="AC1666" s="249" t="str">
        <f aca="true">IF(I1666="","",xCalcSkew(OFFSET(C1666,-M1666,0),J1666-OFFSET(C1666,-M1666+1,0),b)/100)</f>
        <v/>
      </c>
      <c r="AE1666" s="0" t="n">
        <f aca="false">D1666*F1666*10000*-1</f>
        <v>-0</v>
      </c>
      <c r="AF1666" s="0" t="n">
        <f aca="false">I1666*K1666*10000*-1</f>
        <v>-0</v>
      </c>
      <c r="AG1666" s="0" t="n">
        <f aca="false">AE1666+AF1666</f>
        <v>-0</v>
      </c>
    </row>
    <row r="1667" customFormat="false" ht="12.75" hidden="false" customHeight="false" outlineLevel="0" collapsed="false">
      <c r="D1667" s="265"/>
      <c r="E1667" s="266"/>
      <c r="F1667" s="266"/>
      <c r="G1667" s="267"/>
      <c r="I1667" s="265"/>
      <c r="J1667" s="266"/>
      <c r="K1667" s="266"/>
      <c r="L1667" s="268"/>
      <c r="M1667" s="247" t="n">
        <f aca="false">M1666+1</f>
        <v>20</v>
      </c>
      <c r="N1667" s="175" t="str">
        <f aca="true">IF(D1667="","",xEURO(OFFSET(C1667,-M1667+1,0),E1667,OFFSET(C1667,-M1667+2,0),OFFSET(C1667,-M1667+2,0),OFFSET(C1667,-M1667+3,0)+AB1667,OFFSET(C1667,-M1667+4,0),0,1)*D1667)</f>
        <v/>
      </c>
      <c r="O1667" s="235" t="str">
        <f aca="true">IF(D1667="","",xEURO(OFFSET(C1667,-M1667+1,0),E1667,OFFSET(C1667,-M1667+2,0),OFFSET(C1667,-M1667+2,0),OFFSET(C1667,-M1667+3,0)+AB1667,OFFSET(C1667,-M1667+4,0),0,0))</f>
        <v/>
      </c>
      <c r="P1667" s="175" t="str">
        <f aca="false">IF(D1667="","",(O1667-F1667)*D1667*10)</f>
        <v/>
      </c>
      <c r="Q1667" s="175" t="str">
        <f aca="true">IF(D1667="","",xEURO(OFFSET(C1667,-M1667+1,0),E1667,OFFSET(C1667,-M1667+2,0),OFFSET(C1667,-M1667+2,0),OFFSET(C1667,-M1667+3,0)+AB1667,OFFSET(C1667,-M1667+4,0),0,2)/10*D1667)</f>
        <v/>
      </c>
      <c r="R1667" s="248" t="str">
        <f aca="true">IF(D1667="","",xEURO(OFFSET(C1667,-M1667+1,0),E1667,OFFSET(C1667,-M1667+2,0),OFFSET(C1667,-M1667+2,0),OFFSET(C1667,-M1667+3,0)+AB1667,OFFSET(C1667,-M1667+4,0),0,3)/100*D1667*10000)</f>
        <v/>
      </c>
      <c r="S1667" s="248" t="str">
        <f aca="true">IF(D1667="","",xEURO(OFFSET(C1667,-M1667+1,0),E1667,OFFSET(C1667,-M1667+2,0),OFFSET(C1667,-M1667+2,0),OFFSET(C1667,-M1667+3,0)+AB1667,OFFSET(C1667,-M1667+4,0),0,5)/365.25*D1667*10000)</f>
        <v/>
      </c>
      <c r="U1667" s="175" t="str">
        <f aca="true">IF(I1667="","",xEURO(OFFSET(C1667,-M1667+1,0),J1667,OFFSET(C1667,-M1667+2,0),OFFSET(C1667,-M1667+2,0),OFFSET(C1667,-M1667+3,0)+AC1667,OFFSET(C1667,-M1667+4,0),1,1)*I1667)</f>
        <v/>
      </c>
      <c r="V1667" s="235" t="str">
        <f aca="true">IF(I1667="","",xEURO(OFFSET(C1667,-M1667+1,0),J1667,OFFSET(C1667,-M1667+2,0),OFFSET(C1667,-M1667+2,0),OFFSET(C1667,-M1667+3,0)+AC1667,OFFSET(C1667,-M1667+4,0),1,0))</f>
        <v/>
      </c>
      <c r="W1667" s="175" t="str">
        <f aca="false">IF(I1667="","",(V1667-K1667)*I1667*10)</f>
        <v/>
      </c>
      <c r="X1667" s="175" t="str">
        <f aca="true">IF(I1667="","",xEURO(OFFSET(C1667,-M1667+1,0),J1667,OFFSET(C1667,-M1667+2,0),OFFSET(C1667,-M1667+2,0),OFFSET(C1667,-M1667+3,0)+AC1667,OFFSET(C1667,-M1667+4,0),1,2)/10*I1667)</f>
        <v/>
      </c>
      <c r="Y1667" s="248" t="str">
        <f aca="true">IF(I1667="","",xEURO(OFFSET(C1667,-M1667+1,0),J1667,OFFSET(C1667,-M1667+2,0),OFFSET(C1667,-M1667+2,0),OFFSET(C1667,-M1667+3,0)+AC1667,OFFSET(C1667,-M1667+4,0),1,3)/100*I1667*10000)</f>
        <v/>
      </c>
      <c r="Z1667" s="248" t="str">
        <f aca="true">IF(I1667="","",xEURO(OFFSET(C1667,-M1667+1,0),J1667,OFFSET(C1667,-M1667+2,0),OFFSET(C1667,-M1667+2,0),OFFSET(C1667,-M1667+3,0)+AC1667,OFFSET(C1667,-M1667+4,0),1,5)/365.25*I1667*10000)</f>
        <v/>
      </c>
      <c r="AB1667" s="249" t="str">
        <f aca="true">IF(D1667="","",xCalcSkew(OFFSET(C1667,-M1667,0),E1667-OFFSET(C1667,-M1667+1,0),b)/100)</f>
        <v/>
      </c>
      <c r="AC1667" s="249" t="str">
        <f aca="true">IF(I1667="","",xCalcSkew(OFFSET(C1667,-M1667,0),J1667-OFFSET(C1667,-M1667+1,0),b)/100)</f>
        <v/>
      </c>
      <c r="AE1667" s="0" t="n">
        <f aca="false">D1667*F1667*10000*-1</f>
        <v>-0</v>
      </c>
      <c r="AF1667" s="0" t="n">
        <f aca="false">I1667*K1667*10000*-1</f>
        <v>-0</v>
      </c>
      <c r="AG1667" s="0" t="n">
        <f aca="false">AE1667+AF1667</f>
        <v>-0</v>
      </c>
    </row>
    <row r="1668" customFormat="false" ht="12.75" hidden="false" customHeight="false" outlineLevel="0" collapsed="false">
      <c r="D1668" s="265"/>
      <c r="E1668" s="266"/>
      <c r="F1668" s="266"/>
      <c r="G1668" s="267"/>
      <c r="I1668" s="265"/>
      <c r="J1668" s="266"/>
      <c r="K1668" s="266"/>
      <c r="L1668" s="268"/>
      <c r="M1668" s="247" t="n">
        <f aca="false">M1667+1</f>
        <v>21</v>
      </c>
      <c r="N1668" s="175" t="str">
        <f aca="true">IF(D1668="","",xEURO(OFFSET(C1668,-M1668+1,0),E1668,OFFSET(C1668,-M1668+2,0),OFFSET(C1668,-M1668+2,0),OFFSET(C1668,-M1668+3,0)+AB1668,OFFSET(C1668,-M1668+4,0),0,1)*D1668)</f>
        <v/>
      </c>
      <c r="O1668" s="235" t="str">
        <f aca="true">IF(D1668="","",xEURO(OFFSET(C1668,-M1668+1,0),E1668,OFFSET(C1668,-M1668+2,0),OFFSET(C1668,-M1668+2,0),OFFSET(C1668,-M1668+3,0)+AB1668,OFFSET(C1668,-M1668+4,0),0,0))</f>
        <v/>
      </c>
      <c r="P1668" s="175" t="str">
        <f aca="false">IF(D1668="","",(O1668-F1668)*D1668*10)</f>
        <v/>
      </c>
      <c r="Q1668" s="175" t="str">
        <f aca="true">IF(D1668="","",xEURO(OFFSET(C1668,-M1668+1,0),E1668,OFFSET(C1668,-M1668+2,0),OFFSET(C1668,-M1668+2,0),OFFSET(C1668,-M1668+3,0)+AB1668,OFFSET(C1668,-M1668+4,0),0,2)/10*D1668)</f>
        <v/>
      </c>
      <c r="R1668" s="248" t="str">
        <f aca="true">IF(D1668="","",xEURO(OFFSET(C1668,-M1668+1,0),E1668,OFFSET(C1668,-M1668+2,0),OFFSET(C1668,-M1668+2,0),OFFSET(C1668,-M1668+3,0)+AB1668,OFFSET(C1668,-M1668+4,0),0,3)/100*D1668*10000)</f>
        <v/>
      </c>
      <c r="S1668" s="248" t="str">
        <f aca="true">IF(D1668="","",xEURO(OFFSET(C1668,-M1668+1,0),E1668,OFFSET(C1668,-M1668+2,0),OFFSET(C1668,-M1668+2,0),OFFSET(C1668,-M1668+3,0)+AB1668,OFFSET(C1668,-M1668+4,0),0,5)/365.25*D1668*10000)</f>
        <v/>
      </c>
      <c r="U1668" s="175" t="str">
        <f aca="true">IF(I1668="","",xEURO(OFFSET(C1668,-M1668+1,0),J1668,OFFSET(C1668,-M1668+2,0),OFFSET(C1668,-M1668+2,0),OFFSET(C1668,-M1668+3,0)+AC1668,OFFSET(C1668,-M1668+4,0),1,1)*I1668)</f>
        <v/>
      </c>
      <c r="V1668" s="235" t="str">
        <f aca="true">IF(I1668="","",xEURO(OFFSET(C1668,-M1668+1,0),J1668,OFFSET(C1668,-M1668+2,0),OFFSET(C1668,-M1668+2,0),OFFSET(C1668,-M1668+3,0)+AC1668,OFFSET(C1668,-M1668+4,0),1,0))</f>
        <v/>
      </c>
      <c r="W1668" s="175" t="str">
        <f aca="false">IF(I1668="","",(V1668-K1668)*I1668*10)</f>
        <v/>
      </c>
      <c r="X1668" s="175" t="str">
        <f aca="true">IF(I1668="","",xEURO(OFFSET(C1668,-M1668+1,0),J1668,OFFSET(C1668,-M1668+2,0),OFFSET(C1668,-M1668+2,0),OFFSET(C1668,-M1668+3,0)+AC1668,OFFSET(C1668,-M1668+4,0),1,2)/10*I1668)</f>
        <v/>
      </c>
      <c r="Y1668" s="248" t="str">
        <f aca="true">IF(I1668="","",xEURO(OFFSET(C1668,-M1668+1,0),J1668,OFFSET(C1668,-M1668+2,0),OFFSET(C1668,-M1668+2,0),OFFSET(C1668,-M1668+3,0)+AC1668,OFFSET(C1668,-M1668+4,0),1,3)/100*I1668*10000)</f>
        <v/>
      </c>
      <c r="Z1668" s="248" t="str">
        <f aca="true">IF(I1668="","",xEURO(OFFSET(C1668,-M1668+1,0),J1668,OFFSET(C1668,-M1668+2,0),OFFSET(C1668,-M1668+2,0),OFFSET(C1668,-M1668+3,0)+AC1668,OFFSET(C1668,-M1668+4,0),1,5)/365.25*I1668*10000)</f>
        <v/>
      </c>
      <c r="AB1668" s="249" t="str">
        <f aca="true">IF(D1668="","",xCalcSkew(OFFSET(C1668,-M1668,0),E1668-OFFSET(C1668,-M1668+1,0),b)/100)</f>
        <v/>
      </c>
      <c r="AC1668" s="249" t="str">
        <f aca="true">IF(I1668="","",xCalcSkew(OFFSET(C1668,-M1668,0),J1668-OFFSET(C1668,-M1668+1,0),b)/100)</f>
        <v/>
      </c>
      <c r="AE1668" s="0" t="n">
        <f aca="false">D1668*F1668*10000*-1</f>
        <v>-0</v>
      </c>
      <c r="AF1668" s="0" t="n">
        <f aca="false">I1668*K1668*10000*-1</f>
        <v>-0</v>
      </c>
      <c r="AG1668" s="0" t="n">
        <f aca="false">AE1668+AF1668</f>
        <v>-0</v>
      </c>
    </row>
    <row r="1669" customFormat="false" ht="12.75" hidden="false" customHeight="false" outlineLevel="0" collapsed="false">
      <c r="D1669" s="265"/>
      <c r="E1669" s="266"/>
      <c r="F1669" s="266"/>
      <c r="G1669" s="267"/>
      <c r="I1669" s="265"/>
      <c r="J1669" s="266"/>
      <c r="K1669" s="266"/>
      <c r="L1669" s="268"/>
      <c r="M1669" s="247" t="n">
        <f aca="false">M1668+1</f>
        <v>22</v>
      </c>
      <c r="N1669" s="175" t="str">
        <f aca="true">IF(D1669="","",xEURO(OFFSET(C1669,-M1669+1,0),E1669,OFFSET(C1669,-M1669+2,0),OFFSET(C1669,-M1669+2,0),OFFSET(C1669,-M1669+3,0)+AB1669,OFFSET(C1669,-M1669+4,0),0,1)*D1669)</f>
        <v/>
      </c>
      <c r="O1669" s="235" t="str">
        <f aca="true">IF(D1669="","",xEURO(OFFSET(C1669,-M1669+1,0),E1669,OFFSET(C1669,-M1669+2,0),OFFSET(C1669,-M1669+2,0),OFFSET(C1669,-M1669+3,0)+AB1669,OFFSET(C1669,-M1669+4,0),0,0))</f>
        <v/>
      </c>
      <c r="P1669" s="175" t="str">
        <f aca="false">IF(D1669="","",(O1669-F1669)*D1669*10)</f>
        <v/>
      </c>
      <c r="Q1669" s="175" t="str">
        <f aca="true">IF(D1669="","",xEURO(OFFSET(C1669,-M1669+1,0),E1669,OFFSET(C1669,-M1669+2,0),OFFSET(C1669,-M1669+2,0),OFFSET(C1669,-M1669+3,0)+AB1669,OFFSET(C1669,-M1669+4,0),0,2)/10*D1669)</f>
        <v/>
      </c>
      <c r="R1669" s="248" t="str">
        <f aca="true">IF(D1669="","",xEURO(OFFSET(C1669,-M1669+1,0),E1669,OFFSET(C1669,-M1669+2,0),OFFSET(C1669,-M1669+2,0),OFFSET(C1669,-M1669+3,0)+AB1669,OFFSET(C1669,-M1669+4,0),0,3)/100*D1669*10000)</f>
        <v/>
      </c>
      <c r="S1669" s="248" t="str">
        <f aca="true">IF(D1669="","",xEURO(OFFSET(C1669,-M1669+1,0),E1669,OFFSET(C1669,-M1669+2,0),OFFSET(C1669,-M1669+2,0),OFFSET(C1669,-M1669+3,0)+AB1669,OFFSET(C1669,-M1669+4,0),0,5)/365.25*D1669*10000)</f>
        <v/>
      </c>
      <c r="U1669" s="175" t="str">
        <f aca="true">IF(I1669="","",xEURO(OFFSET(C1669,-M1669+1,0),J1669,OFFSET(C1669,-M1669+2,0),OFFSET(C1669,-M1669+2,0),OFFSET(C1669,-M1669+3,0)+AC1669,OFFSET(C1669,-M1669+4,0),1,1)*I1669)</f>
        <v/>
      </c>
      <c r="V1669" s="235" t="str">
        <f aca="true">IF(I1669="","",xEURO(OFFSET(C1669,-M1669+1,0),J1669,OFFSET(C1669,-M1669+2,0),OFFSET(C1669,-M1669+2,0),OFFSET(C1669,-M1669+3,0)+AC1669,OFFSET(C1669,-M1669+4,0),1,0))</f>
        <v/>
      </c>
      <c r="W1669" s="175" t="str">
        <f aca="false">IF(I1669="","",(V1669-K1669)*I1669*10)</f>
        <v/>
      </c>
      <c r="X1669" s="175" t="str">
        <f aca="true">IF(I1669="","",xEURO(OFFSET(C1669,-M1669+1,0),J1669,OFFSET(C1669,-M1669+2,0),OFFSET(C1669,-M1669+2,0),OFFSET(C1669,-M1669+3,0)+AC1669,OFFSET(C1669,-M1669+4,0),1,2)/10*I1669)</f>
        <v/>
      </c>
      <c r="Y1669" s="248" t="str">
        <f aca="true">IF(I1669="","",xEURO(OFFSET(C1669,-M1669+1,0),J1669,OFFSET(C1669,-M1669+2,0),OFFSET(C1669,-M1669+2,0),OFFSET(C1669,-M1669+3,0)+AC1669,OFFSET(C1669,-M1669+4,0),1,3)/100*I1669*10000)</f>
        <v/>
      </c>
      <c r="Z1669" s="248" t="str">
        <f aca="true">IF(I1669="","",xEURO(OFFSET(C1669,-M1669+1,0),J1669,OFFSET(C1669,-M1669+2,0),OFFSET(C1669,-M1669+2,0),OFFSET(C1669,-M1669+3,0)+AC1669,OFFSET(C1669,-M1669+4,0),1,5)/365.25*I1669*10000)</f>
        <v/>
      </c>
      <c r="AB1669" s="249" t="str">
        <f aca="true">IF(D1669="","",xCalcSkew(OFFSET(C1669,-M1669,0),E1669-OFFSET(C1669,-M1669+1,0),b)/100)</f>
        <v/>
      </c>
      <c r="AC1669" s="249" t="str">
        <f aca="true">IF(I1669="","",xCalcSkew(OFFSET(C1669,-M1669,0),J1669-OFFSET(C1669,-M1669+1,0),b)/100)</f>
        <v/>
      </c>
      <c r="AE1669" s="0" t="n">
        <f aca="false">D1669*F1669*10000*-1</f>
        <v>-0</v>
      </c>
      <c r="AF1669" s="0" t="n">
        <f aca="false">I1669*K1669*10000*-1</f>
        <v>-0</v>
      </c>
      <c r="AG1669" s="0" t="n">
        <f aca="false">AE1669+AF1669</f>
        <v>-0</v>
      </c>
    </row>
    <row r="1670" customFormat="false" ht="12.75" hidden="false" customHeight="false" outlineLevel="0" collapsed="false">
      <c r="D1670" s="265"/>
      <c r="E1670" s="266"/>
      <c r="F1670" s="266"/>
      <c r="G1670" s="267"/>
      <c r="I1670" s="265"/>
      <c r="J1670" s="266"/>
      <c r="K1670" s="266"/>
      <c r="L1670" s="268"/>
      <c r="M1670" s="247" t="n">
        <f aca="false">M1669+1</f>
        <v>23</v>
      </c>
      <c r="N1670" s="175" t="str">
        <f aca="true">IF(D1670="","",xEURO(OFFSET(C1670,-M1670+1,0),E1670,OFFSET(C1670,-M1670+2,0),OFFSET(C1670,-M1670+2,0),OFFSET(C1670,-M1670+3,0)+AB1670,OFFSET(C1670,-M1670+4,0),0,1)*D1670)</f>
        <v/>
      </c>
      <c r="O1670" s="235" t="str">
        <f aca="true">IF(D1670="","",xEURO(OFFSET(C1670,-M1670+1,0),E1670,OFFSET(C1670,-M1670+2,0),OFFSET(C1670,-M1670+2,0),OFFSET(C1670,-M1670+3,0)+AB1670,OFFSET(C1670,-M1670+4,0),0,0))</f>
        <v/>
      </c>
      <c r="P1670" s="175" t="str">
        <f aca="false">IF(D1670="","",(O1670-F1670)*D1670*10)</f>
        <v/>
      </c>
      <c r="Q1670" s="175" t="str">
        <f aca="true">IF(D1670="","",xEURO(OFFSET(C1670,-M1670+1,0),E1670,OFFSET(C1670,-M1670+2,0),OFFSET(C1670,-M1670+2,0),OFFSET(C1670,-M1670+3,0)+AB1670,OFFSET(C1670,-M1670+4,0),0,2)/10*D1670)</f>
        <v/>
      </c>
      <c r="R1670" s="248" t="str">
        <f aca="true">IF(D1670="","",xEURO(OFFSET(C1670,-M1670+1,0),E1670,OFFSET(C1670,-M1670+2,0),OFFSET(C1670,-M1670+2,0),OFFSET(C1670,-M1670+3,0)+AB1670,OFFSET(C1670,-M1670+4,0),0,3)/100*D1670*10000)</f>
        <v/>
      </c>
      <c r="S1670" s="248" t="str">
        <f aca="true">IF(D1670="","",xEURO(OFFSET(C1670,-M1670+1,0),E1670,OFFSET(C1670,-M1670+2,0),OFFSET(C1670,-M1670+2,0),OFFSET(C1670,-M1670+3,0)+AB1670,OFFSET(C1670,-M1670+4,0),0,5)/365.25*D1670*10000)</f>
        <v/>
      </c>
      <c r="U1670" s="175" t="str">
        <f aca="true">IF(I1670="","",xEURO(OFFSET(C1670,-M1670+1,0),J1670,OFFSET(C1670,-M1670+2,0),OFFSET(C1670,-M1670+2,0),OFFSET(C1670,-M1670+3,0)+AC1670,OFFSET(C1670,-M1670+4,0),1,1)*I1670)</f>
        <v/>
      </c>
      <c r="V1670" s="235" t="str">
        <f aca="true">IF(I1670="","",xEURO(OFFSET(C1670,-M1670+1,0),J1670,OFFSET(C1670,-M1670+2,0),OFFSET(C1670,-M1670+2,0),OFFSET(C1670,-M1670+3,0)+AC1670,OFFSET(C1670,-M1670+4,0),1,0))</f>
        <v/>
      </c>
      <c r="W1670" s="175" t="str">
        <f aca="false">IF(I1670="","",(V1670-K1670)*I1670*10)</f>
        <v/>
      </c>
      <c r="X1670" s="175" t="str">
        <f aca="true">IF(I1670="","",xEURO(OFFSET(C1670,-M1670+1,0),J1670,OFFSET(C1670,-M1670+2,0),OFFSET(C1670,-M1670+2,0),OFFSET(C1670,-M1670+3,0)+AC1670,OFFSET(C1670,-M1670+4,0),1,2)/10*I1670)</f>
        <v/>
      </c>
      <c r="Y1670" s="248" t="str">
        <f aca="true">IF(I1670="","",xEURO(OFFSET(C1670,-M1670+1,0),J1670,OFFSET(C1670,-M1670+2,0),OFFSET(C1670,-M1670+2,0),OFFSET(C1670,-M1670+3,0)+AC1670,OFFSET(C1670,-M1670+4,0),1,3)/100*I1670*10000)</f>
        <v/>
      </c>
      <c r="Z1670" s="248" t="str">
        <f aca="true">IF(I1670="","",xEURO(OFFSET(C1670,-M1670+1,0),J1670,OFFSET(C1670,-M1670+2,0),OFFSET(C1670,-M1670+2,0),OFFSET(C1670,-M1670+3,0)+AC1670,OFFSET(C1670,-M1670+4,0),1,5)/365.25*I1670*10000)</f>
        <v/>
      </c>
      <c r="AB1670" s="249" t="str">
        <f aca="true">IF(D1670="","",xCalcSkew(OFFSET(C1670,-M1670,0),E1670-OFFSET(C1670,-M1670+1,0),b)/100)</f>
        <v/>
      </c>
      <c r="AC1670" s="249" t="str">
        <f aca="true">IF(I1670="","",xCalcSkew(OFFSET(C1670,-M1670,0),J1670-OFFSET(C1670,-M1670+1,0),b)/100)</f>
        <v/>
      </c>
      <c r="AE1670" s="0" t="n">
        <f aca="false">D1670*F1670*10000*-1</f>
        <v>-0</v>
      </c>
      <c r="AF1670" s="0" t="n">
        <f aca="false">I1670*K1670*10000*-1</f>
        <v>-0</v>
      </c>
      <c r="AG1670" s="0" t="n">
        <f aca="false">AE1670+AF1670</f>
        <v>-0</v>
      </c>
    </row>
    <row r="1671" customFormat="false" ht="12.75" hidden="false" customHeight="false" outlineLevel="0" collapsed="false">
      <c r="D1671" s="265"/>
      <c r="E1671" s="266"/>
      <c r="F1671" s="266"/>
      <c r="G1671" s="267"/>
      <c r="I1671" s="265"/>
      <c r="J1671" s="266"/>
      <c r="K1671" s="266"/>
      <c r="L1671" s="268"/>
      <c r="M1671" s="247" t="n">
        <f aca="false">M1670+1</f>
        <v>24</v>
      </c>
      <c r="N1671" s="175" t="str">
        <f aca="true">IF(D1671="","",xEURO(OFFSET(C1671,-M1671+1,0),E1671,OFFSET(C1671,-M1671+2,0),OFFSET(C1671,-M1671+2,0),OFFSET(C1671,-M1671+3,0)+AB1671,OFFSET(C1671,-M1671+4,0),0,1)*D1671)</f>
        <v/>
      </c>
      <c r="O1671" s="235" t="str">
        <f aca="true">IF(D1671="","",xEURO(OFFSET(C1671,-M1671+1,0),E1671,OFFSET(C1671,-M1671+2,0),OFFSET(C1671,-M1671+2,0),OFFSET(C1671,-M1671+3,0)+AB1671,OFFSET(C1671,-M1671+4,0),0,0))</f>
        <v/>
      </c>
      <c r="P1671" s="175" t="str">
        <f aca="false">IF(D1671="","",(O1671-F1671)*D1671*10)</f>
        <v/>
      </c>
      <c r="Q1671" s="175" t="str">
        <f aca="true">IF(D1671="","",xEURO(OFFSET(C1671,-M1671+1,0),E1671,OFFSET(C1671,-M1671+2,0),OFFSET(C1671,-M1671+2,0),OFFSET(C1671,-M1671+3,0)+AB1671,OFFSET(C1671,-M1671+4,0),0,2)/10*D1671)</f>
        <v/>
      </c>
      <c r="R1671" s="248" t="str">
        <f aca="true">IF(D1671="","",xEURO(OFFSET(C1671,-M1671+1,0),E1671,OFFSET(C1671,-M1671+2,0),OFFSET(C1671,-M1671+2,0),OFFSET(C1671,-M1671+3,0)+AB1671,OFFSET(C1671,-M1671+4,0),0,3)/100*D1671*10000)</f>
        <v/>
      </c>
      <c r="S1671" s="248" t="str">
        <f aca="true">IF(D1671="","",xEURO(OFFSET(C1671,-M1671+1,0),E1671,OFFSET(C1671,-M1671+2,0),OFFSET(C1671,-M1671+2,0),OFFSET(C1671,-M1671+3,0)+AB1671,OFFSET(C1671,-M1671+4,0),0,5)/365.25*D1671*10000)</f>
        <v/>
      </c>
      <c r="U1671" s="175" t="str">
        <f aca="true">IF(I1671="","",xEURO(OFFSET(C1671,-M1671+1,0),J1671,OFFSET(C1671,-M1671+2,0),OFFSET(C1671,-M1671+2,0),OFFSET(C1671,-M1671+3,0)+AC1671,OFFSET(C1671,-M1671+4,0),1,1)*I1671)</f>
        <v/>
      </c>
      <c r="V1671" s="235" t="str">
        <f aca="true">IF(I1671="","",xEURO(OFFSET(C1671,-M1671+1,0),J1671,OFFSET(C1671,-M1671+2,0),OFFSET(C1671,-M1671+2,0),OFFSET(C1671,-M1671+3,0)+AC1671,OFFSET(C1671,-M1671+4,0),1,0))</f>
        <v/>
      </c>
      <c r="W1671" s="175" t="str">
        <f aca="false">IF(I1671="","",(V1671-K1671)*I1671*10)</f>
        <v/>
      </c>
      <c r="X1671" s="175" t="str">
        <f aca="true">IF(I1671="","",xEURO(OFFSET(C1671,-M1671+1,0),J1671,OFFSET(C1671,-M1671+2,0),OFFSET(C1671,-M1671+2,0),OFFSET(C1671,-M1671+3,0)+AC1671,OFFSET(C1671,-M1671+4,0),1,2)/10*I1671)</f>
        <v/>
      </c>
      <c r="Y1671" s="248" t="str">
        <f aca="true">IF(I1671="","",xEURO(OFFSET(C1671,-M1671+1,0),J1671,OFFSET(C1671,-M1671+2,0),OFFSET(C1671,-M1671+2,0),OFFSET(C1671,-M1671+3,0)+AC1671,OFFSET(C1671,-M1671+4,0),1,3)/100*I1671*10000)</f>
        <v/>
      </c>
      <c r="Z1671" s="248" t="str">
        <f aca="true">IF(I1671="","",xEURO(OFFSET(C1671,-M1671+1,0),J1671,OFFSET(C1671,-M1671+2,0),OFFSET(C1671,-M1671+2,0),OFFSET(C1671,-M1671+3,0)+AC1671,OFFSET(C1671,-M1671+4,0),1,5)/365.25*I1671*10000)</f>
        <v/>
      </c>
      <c r="AB1671" s="249" t="str">
        <f aca="true">IF(D1671="","",xCalcSkew(OFFSET(C1671,-M1671,0),E1671-OFFSET(C1671,-M1671+1,0),b)/100)</f>
        <v/>
      </c>
      <c r="AC1671" s="249" t="str">
        <f aca="true">IF(I1671="","",xCalcSkew(OFFSET(C1671,-M1671,0),J1671-OFFSET(C1671,-M1671+1,0),b)/100)</f>
        <v/>
      </c>
      <c r="AE1671" s="0" t="n">
        <f aca="false">D1671*F1671*10000*-1</f>
        <v>-0</v>
      </c>
      <c r="AF1671" s="0" t="n">
        <f aca="false">I1671*K1671*10000*-1</f>
        <v>-0</v>
      </c>
      <c r="AG1671" s="0" t="n">
        <f aca="false">AE1671+AF1671</f>
        <v>-0</v>
      </c>
    </row>
    <row r="1672" customFormat="false" ht="12.75" hidden="false" customHeight="false" outlineLevel="0" collapsed="false">
      <c r="D1672" s="265"/>
      <c r="E1672" s="266"/>
      <c r="F1672" s="266"/>
      <c r="G1672" s="267"/>
      <c r="I1672" s="265"/>
      <c r="J1672" s="266"/>
      <c r="K1672" s="266"/>
      <c r="L1672" s="268"/>
      <c r="M1672" s="247" t="n">
        <f aca="false">M1671+1</f>
        <v>25</v>
      </c>
      <c r="N1672" s="175" t="str">
        <f aca="true">IF(D1672="","",xEURO(OFFSET(C1672,-M1672+1,0),E1672,OFFSET(C1672,-M1672+2,0),OFFSET(C1672,-M1672+2,0),OFFSET(C1672,-M1672+3,0)+AB1672,OFFSET(C1672,-M1672+4,0),0,1)*D1672)</f>
        <v/>
      </c>
      <c r="O1672" s="235" t="str">
        <f aca="true">IF(D1672="","",xEURO(OFFSET(C1672,-M1672+1,0),E1672,OFFSET(C1672,-M1672+2,0),OFFSET(C1672,-M1672+2,0),OFFSET(C1672,-M1672+3,0)+AB1672,OFFSET(C1672,-M1672+4,0),0,0))</f>
        <v/>
      </c>
      <c r="P1672" s="175" t="str">
        <f aca="false">IF(D1672="","",(O1672-F1672)*D1672*10)</f>
        <v/>
      </c>
      <c r="Q1672" s="175" t="str">
        <f aca="true">IF(D1672="","",xEURO(OFFSET(C1672,-M1672+1,0),E1672,OFFSET(C1672,-M1672+2,0),OFFSET(C1672,-M1672+2,0),OFFSET(C1672,-M1672+3,0)+AB1672,OFFSET(C1672,-M1672+4,0),0,2)/10*D1672)</f>
        <v/>
      </c>
      <c r="R1672" s="248" t="str">
        <f aca="true">IF(D1672="","",xEURO(OFFSET(C1672,-M1672+1,0),E1672,OFFSET(C1672,-M1672+2,0),OFFSET(C1672,-M1672+2,0),OFFSET(C1672,-M1672+3,0)+AB1672,OFFSET(C1672,-M1672+4,0),0,3)/100*D1672*10000)</f>
        <v/>
      </c>
      <c r="S1672" s="248" t="str">
        <f aca="true">IF(D1672="","",xEURO(OFFSET(C1672,-M1672+1,0),E1672,OFFSET(C1672,-M1672+2,0),OFFSET(C1672,-M1672+2,0),OFFSET(C1672,-M1672+3,0)+AB1672,OFFSET(C1672,-M1672+4,0),0,5)/365.25*D1672*10000)</f>
        <v/>
      </c>
      <c r="U1672" s="175" t="str">
        <f aca="true">IF(I1672="","",xEURO(OFFSET(C1672,-M1672+1,0),J1672,OFFSET(C1672,-M1672+2,0),OFFSET(C1672,-M1672+2,0),OFFSET(C1672,-M1672+3,0)+AC1672,OFFSET(C1672,-M1672+4,0),1,1)*I1672)</f>
        <v/>
      </c>
      <c r="V1672" s="235" t="str">
        <f aca="true">IF(I1672="","",xEURO(OFFSET(C1672,-M1672+1,0),J1672,OFFSET(C1672,-M1672+2,0),OFFSET(C1672,-M1672+2,0),OFFSET(C1672,-M1672+3,0)+AC1672,OFFSET(C1672,-M1672+4,0),1,0))</f>
        <v/>
      </c>
      <c r="W1672" s="175" t="str">
        <f aca="false">IF(I1672="","",(V1672-K1672)*I1672*10)</f>
        <v/>
      </c>
      <c r="X1672" s="175" t="str">
        <f aca="true">IF(I1672="","",xEURO(OFFSET(C1672,-M1672+1,0),J1672,OFFSET(C1672,-M1672+2,0),OFFSET(C1672,-M1672+2,0),OFFSET(C1672,-M1672+3,0)+AC1672,OFFSET(C1672,-M1672+4,0),1,2)/10*I1672)</f>
        <v/>
      </c>
      <c r="Y1672" s="248" t="str">
        <f aca="true">IF(I1672="","",xEURO(OFFSET(C1672,-M1672+1,0),J1672,OFFSET(C1672,-M1672+2,0),OFFSET(C1672,-M1672+2,0),OFFSET(C1672,-M1672+3,0)+AC1672,OFFSET(C1672,-M1672+4,0),1,3)/100*I1672*10000)</f>
        <v/>
      </c>
      <c r="Z1672" s="248" t="str">
        <f aca="true">IF(I1672="","",xEURO(OFFSET(C1672,-M1672+1,0),J1672,OFFSET(C1672,-M1672+2,0),OFFSET(C1672,-M1672+2,0),OFFSET(C1672,-M1672+3,0)+AC1672,OFFSET(C1672,-M1672+4,0),1,5)/365.25*I1672*10000)</f>
        <v/>
      </c>
      <c r="AB1672" s="249" t="str">
        <f aca="true">IF(D1672="","",xCalcSkew(OFFSET(C1672,-M1672,0),E1672-OFFSET(C1672,-M1672+1,0),b)/100)</f>
        <v/>
      </c>
      <c r="AC1672" s="249" t="str">
        <f aca="true">IF(I1672="","",xCalcSkew(OFFSET(C1672,-M1672,0),J1672-OFFSET(C1672,-M1672+1,0),b)/100)</f>
        <v/>
      </c>
      <c r="AE1672" s="0" t="n">
        <f aca="false">D1672*F1672*10000*-1</f>
        <v>-0</v>
      </c>
      <c r="AF1672" s="0" t="n">
        <f aca="false">I1672*K1672*10000*-1</f>
        <v>-0</v>
      </c>
      <c r="AG1672" s="0" t="n">
        <f aca="false">AE1672+AF1672</f>
        <v>-0</v>
      </c>
    </row>
    <row r="1673" customFormat="false" ht="12.75" hidden="false" customHeight="false" outlineLevel="0" collapsed="false">
      <c r="D1673" s="265"/>
      <c r="E1673" s="266"/>
      <c r="F1673" s="266"/>
      <c r="G1673" s="267"/>
      <c r="I1673" s="265"/>
      <c r="J1673" s="266"/>
      <c r="K1673" s="266"/>
      <c r="L1673" s="268"/>
      <c r="M1673" s="247" t="n">
        <f aca="false">M1672+1</f>
        <v>26</v>
      </c>
      <c r="N1673" s="175" t="str">
        <f aca="true">IF(D1673="","",xEURO(OFFSET(C1673,-M1673+1,0),E1673,OFFSET(C1673,-M1673+2,0),OFFSET(C1673,-M1673+2,0),OFFSET(C1673,-M1673+3,0)+AB1673,OFFSET(C1673,-M1673+4,0),0,1)*D1673)</f>
        <v/>
      </c>
      <c r="O1673" s="235" t="str">
        <f aca="true">IF(D1673="","",xEURO(OFFSET(C1673,-M1673+1,0),E1673,OFFSET(C1673,-M1673+2,0),OFFSET(C1673,-M1673+2,0),OFFSET(C1673,-M1673+3,0)+AB1673,OFFSET(C1673,-M1673+4,0),0,0))</f>
        <v/>
      </c>
      <c r="P1673" s="175" t="str">
        <f aca="false">IF(D1673="","",(O1673-F1673)*D1673*10)</f>
        <v/>
      </c>
      <c r="Q1673" s="175" t="str">
        <f aca="true">IF(D1673="","",xEURO(OFFSET(C1673,-M1673+1,0),E1673,OFFSET(C1673,-M1673+2,0),OFFSET(C1673,-M1673+2,0),OFFSET(C1673,-M1673+3,0)+AB1673,OFFSET(C1673,-M1673+4,0),0,2)/10*D1673)</f>
        <v/>
      </c>
      <c r="R1673" s="248" t="str">
        <f aca="true">IF(D1673="","",xEURO(OFFSET(C1673,-M1673+1,0),E1673,OFFSET(C1673,-M1673+2,0),OFFSET(C1673,-M1673+2,0),OFFSET(C1673,-M1673+3,0)+AB1673,OFFSET(C1673,-M1673+4,0),0,3)/100*D1673*10000)</f>
        <v/>
      </c>
      <c r="S1673" s="248" t="str">
        <f aca="true">IF(D1673="","",xEURO(OFFSET(C1673,-M1673+1,0),E1673,OFFSET(C1673,-M1673+2,0),OFFSET(C1673,-M1673+2,0),OFFSET(C1673,-M1673+3,0)+AB1673,OFFSET(C1673,-M1673+4,0),0,5)/365.25*D1673*10000)</f>
        <v/>
      </c>
      <c r="U1673" s="175" t="str">
        <f aca="true">IF(I1673="","",xEURO(OFFSET(C1673,-M1673+1,0),J1673,OFFSET(C1673,-M1673+2,0),OFFSET(C1673,-M1673+2,0),OFFSET(C1673,-M1673+3,0)+AC1673,OFFSET(C1673,-M1673+4,0),1,1)*I1673)</f>
        <v/>
      </c>
      <c r="V1673" s="235" t="str">
        <f aca="true">IF(I1673="","",xEURO(OFFSET(C1673,-M1673+1,0),J1673,OFFSET(C1673,-M1673+2,0),OFFSET(C1673,-M1673+2,0),OFFSET(C1673,-M1673+3,0)+AC1673,OFFSET(C1673,-M1673+4,0),1,0))</f>
        <v/>
      </c>
      <c r="W1673" s="175" t="str">
        <f aca="false">IF(I1673="","",(V1673-K1673)*I1673*10)</f>
        <v/>
      </c>
      <c r="X1673" s="175" t="str">
        <f aca="true">IF(I1673="","",xEURO(OFFSET(C1673,-M1673+1,0),J1673,OFFSET(C1673,-M1673+2,0),OFFSET(C1673,-M1673+2,0),OFFSET(C1673,-M1673+3,0)+AC1673,OFFSET(C1673,-M1673+4,0),1,2)/10*I1673)</f>
        <v/>
      </c>
      <c r="Y1673" s="248" t="str">
        <f aca="true">IF(I1673="","",xEURO(OFFSET(C1673,-M1673+1,0),J1673,OFFSET(C1673,-M1673+2,0),OFFSET(C1673,-M1673+2,0),OFFSET(C1673,-M1673+3,0)+AC1673,OFFSET(C1673,-M1673+4,0),1,3)/100*I1673*10000)</f>
        <v/>
      </c>
      <c r="Z1673" s="248" t="str">
        <f aca="true">IF(I1673="","",xEURO(OFFSET(C1673,-M1673+1,0),J1673,OFFSET(C1673,-M1673+2,0),OFFSET(C1673,-M1673+2,0),OFFSET(C1673,-M1673+3,0)+AC1673,OFFSET(C1673,-M1673+4,0),1,5)/365.25*I1673*10000)</f>
        <v/>
      </c>
      <c r="AB1673" s="249" t="str">
        <f aca="true">IF(D1673="","",xCalcSkew(OFFSET(C1673,-M1673,0),E1673-OFFSET(C1673,-M1673+1,0),b)/100)</f>
        <v/>
      </c>
      <c r="AC1673" s="249" t="str">
        <f aca="true">IF(I1673="","",xCalcSkew(OFFSET(C1673,-M1673,0),J1673-OFFSET(C1673,-M1673+1,0),b)/100)</f>
        <v/>
      </c>
      <c r="AE1673" s="0" t="n">
        <f aca="false">D1673*F1673*10000*-1</f>
        <v>-0</v>
      </c>
      <c r="AF1673" s="0" t="n">
        <f aca="false">I1673*K1673*10000*-1</f>
        <v>-0</v>
      </c>
      <c r="AG1673" s="0" t="n">
        <f aca="false">AE1673+AF1673</f>
        <v>-0</v>
      </c>
    </row>
    <row r="1674" customFormat="false" ht="12.75" hidden="false" customHeight="false" outlineLevel="0" collapsed="false">
      <c r="D1674" s="265"/>
      <c r="E1674" s="266"/>
      <c r="F1674" s="266"/>
      <c r="G1674" s="267"/>
      <c r="I1674" s="265"/>
      <c r="J1674" s="266"/>
      <c r="K1674" s="266"/>
      <c r="L1674" s="268"/>
      <c r="M1674" s="247" t="n">
        <f aca="false">M1673+1</f>
        <v>27</v>
      </c>
      <c r="N1674" s="175" t="str">
        <f aca="true">IF(D1674="","",xEURO(OFFSET(C1674,-M1674+1,0),E1674,OFFSET(C1674,-M1674+2,0),OFFSET(C1674,-M1674+2,0),OFFSET(C1674,-M1674+3,0)+AB1674,OFFSET(C1674,-M1674+4,0),0,1)*D1674)</f>
        <v/>
      </c>
      <c r="O1674" s="235" t="str">
        <f aca="true">IF(D1674="","",xEURO(OFFSET(C1674,-M1674+1,0),E1674,OFFSET(C1674,-M1674+2,0),OFFSET(C1674,-M1674+2,0),OFFSET(C1674,-M1674+3,0)+AB1674,OFFSET(C1674,-M1674+4,0),0,0))</f>
        <v/>
      </c>
      <c r="P1674" s="175" t="str">
        <f aca="false">IF(D1674="","",(O1674-F1674)*D1674*10)</f>
        <v/>
      </c>
      <c r="Q1674" s="175" t="str">
        <f aca="true">IF(D1674="","",xEURO(OFFSET(C1674,-M1674+1,0),E1674,OFFSET(C1674,-M1674+2,0),OFFSET(C1674,-M1674+2,0),OFFSET(C1674,-M1674+3,0)+AB1674,OFFSET(C1674,-M1674+4,0),0,2)/10*D1674)</f>
        <v/>
      </c>
      <c r="R1674" s="248" t="str">
        <f aca="true">IF(D1674="","",xEURO(OFFSET(C1674,-M1674+1,0),E1674,OFFSET(C1674,-M1674+2,0),OFFSET(C1674,-M1674+2,0),OFFSET(C1674,-M1674+3,0)+AB1674,OFFSET(C1674,-M1674+4,0),0,3)/100*D1674*10000)</f>
        <v/>
      </c>
      <c r="S1674" s="248" t="str">
        <f aca="true">IF(D1674="","",xEURO(OFFSET(C1674,-M1674+1,0),E1674,OFFSET(C1674,-M1674+2,0),OFFSET(C1674,-M1674+2,0),OFFSET(C1674,-M1674+3,0)+AB1674,OFFSET(C1674,-M1674+4,0),0,5)/365.25*D1674*10000)</f>
        <v/>
      </c>
      <c r="U1674" s="175" t="str">
        <f aca="true">IF(I1674="","",xEURO(OFFSET(C1674,-M1674+1,0),J1674,OFFSET(C1674,-M1674+2,0),OFFSET(C1674,-M1674+2,0),OFFSET(C1674,-M1674+3,0)+AC1674,OFFSET(C1674,-M1674+4,0),1,1)*I1674)</f>
        <v/>
      </c>
      <c r="V1674" s="235" t="str">
        <f aca="true">IF(I1674="","",xEURO(OFFSET(C1674,-M1674+1,0),J1674,OFFSET(C1674,-M1674+2,0),OFFSET(C1674,-M1674+2,0),OFFSET(C1674,-M1674+3,0)+AC1674,OFFSET(C1674,-M1674+4,0),1,0))</f>
        <v/>
      </c>
      <c r="W1674" s="175" t="str">
        <f aca="false">IF(I1674="","",(V1674-K1674)*I1674*10)</f>
        <v/>
      </c>
      <c r="X1674" s="175" t="str">
        <f aca="true">IF(I1674="","",xEURO(OFFSET(C1674,-M1674+1,0),J1674,OFFSET(C1674,-M1674+2,0),OFFSET(C1674,-M1674+2,0),OFFSET(C1674,-M1674+3,0)+AC1674,OFFSET(C1674,-M1674+4,0),1,2)/10*I1674)</f>
        <v/>
      </c>
      <c r="Y1674" s="248" t="str">
        <f aca="true">IF(I1674="","",xEURO(OFFSET(C1674,-M1674+1,0),J1674,OFFSET(C1674,-M1674+2,0),OFFSET(C1674,-M1674+2,0),OFFSET(C1674,-M1674+3,0)+AC1674,OFFSET(C1674,-M1674+4,0),1,3)/100*I1674*10000)</f>
        <v/>
      </c>
      <c r="Z1674" s="248" t="str">
        <f aca="true">IF(I1674="","",xEURO(OFFSET(C1674,-M1674+1,0),J1674,OFFSET(C1674,-M1674+2,0),OFFSET(C1674,-M1674+2,0),OFFSET(C1674,-M1674+3,0)+AC1674,OFFSET(C1674,-M1674+4,0),1,5)/365.25*I1674*10000)</f>
        <v/>
      </c>
      <c r="AB1674" s="249" t="str">
        <f aca="true">IF(D1674="","",xCalcSkew(OFFSET(C1674,-M1674,0),E1674-OFFSET(C1674,-M1674+1,0),b)/100)</f>
        <v/>
      </c>
      <c r="AC1674" s="249" t="str">
        <f aca="true">IF(I1674="","",xCalcSkew(OFFSET(C1674,-M1674,0),J1674-OFFSET(C1674,-M1674+1,0),b)/100)</f>
        <v/>
      </c>
      <c r="AE1674" s="0" t="n">
        <f aca="false">D1674*F1674*10000*-1</f>
        <v>-0</v>
      </c>
      <c r="AF1674" s="0" t="n">
        <f aca="false">I1674*K1674*10000*-1</f>
        <v>-0</v>
      </c>
      <c r="AG1674" s="0" t="n">
        <f aca="false">AE1674+AF1674</f>
        <v>-0</v>
      </c>
    </row>
    <row r="1675" customFormat="false" ht="12.75" hidden="false" customHeight="false" outlineLevel="0" collapsed="false">
      <c r="D1675" s="265"/>
      <c r="E1675" s="266"/>
      <c r="F1675" s="266"/>
      <c r="G1675" s="267"/>
      <c r="I1675" s="265"/>
      <c r="J1675" s="266"/>
      <c r="K1675" s="266"/>
      <c r="L1675" s="268"/>
      <c r="M1675" s="247" t="n">
        <f aca="false">M1674+1</f>
        <v>28</v>
      </c>
      <c r="N1675" s="175" t="str">
        <f aca="true">IF(D1675="","",xEURO(OFFSET(C1675,-M1675+1,0),E1675,OFFSET(C1675,-M1675+2,0),OFFSET(C1675,-M1675+2,0),OFFSET(C1675,-M1675+3,0)+AB1675,OFFSET(C1675,-M1675+4,0),0,1)*D1675)</f>
        <v/>
      </c>
      <c r="O1675" s="235" t="str">
        <f aca="true">IF(D1675="","",xEURO(OFFSET(C1675,-M1675+1,0),E1675,OFFSET(C1675,-M1675+2,0),OFFSET(C1675,-M1675+2,0),OFFSET(C1675,-M1675+3,0)+AB1675,OFFSET(C1675,-M1675+4,0),0,0))</f>
        <v/>
      </c>
      <c r="P1675" s="175" t="str">
        <f aca="false">IF(D1675="","",(O1675-F1675)*D1675*10)</f>
        <v/>
      </c>
      <c r="Q1675" s="175" t="str">
        <f aca="true">IF(D1675="","",xEURO(OFFSET(C1675,-M1675+1,0),E1675,OFFSET(C1675,-M1675+2,0),OFFSET(C1675,-M1675+2,0),OFFSET(C1675,-M1675+3,0)+AB1675,OFFSET(C1675,-M1675+4,0),0,2)/10*D1675)</f>
        <v/>
      </c>
      <c r="R1675" s="248" t="str">
        <f aca="true">IF(D1675="","",xEURO(OFFSET(C1675,-M1675+1,0),E1675,OFFSET(C1675,-M1675+2,0),OFFSET(C1675,-M1675+2,0),OFFSET(C1675,-M1675+3,0)+AB1675,OFFSET(C1675,-M1675+4,0),0,3)/100*D1675*10000)</f>
        <v/>
      </c>
      <c r="S1675" s="248" t="str">
        <f aca="true">IF(D1675="","",xEURO(OFFSET(C1675,-M1675+1,0),E1675,OFFSET(C1675,-M1675+2,0),OFFSET(C1675,-M1675+2,0),OFFSET(C1675,-M1675+3,0)+AB1675,OFFSET(C1675,-M1675+4,0),0,5)/365.25*D1675*10000)</f>
        <v/>
      </c>
      <c r="U1675" s="175" t="str">
        <f aca="true">IF(I1675="","",xEURO(OFFSET(C1675,-M1675+1,0),J1675,OFFSET(C1675,-M1675+2,0),OFFSET(C1675,-M1675+2,0),OFFSET(C1675,-M1675+3,0)+AC1675,OFFSET(C1675,-M1675+4,0),1,1)*I1675)</f>
        <v/>
      </c>
      <c r="V1675" s="235" t="str">
        <f aca="true">IF(I1675="","",xEURO(OFFSET(C1675,-M1675+1,0),J1675,OFFSET(C1675,-M1675+2,0),OFFSET(C1675,-M1675+2,0),OFFSET(C1675,-M1675+3,0)+AC1675,OFFSET(C1675,-M1675+4,0),1,0))</f>
        <v/>
      </c>
      <c r="W1675" s="175" t="str">
        <f aca="false">IF(I1675="","",(V1675-K1675)*I1675*10)</f>
        <v/>
      </c>
      <c r="X1675" s="175" t="str">
        <f aca="true">IF(I1675="","",xEURO(OFFSET(C1675,-M1675+1,0),J1675,OFFSET(C1675,-M1675+2,0),OFFSET(C1675,-M1675+2,0),OFFSET(C1675,-M1675+3,0)+AC1675,OFFSET(C1675,-M1675+4,0),1,2)/10*I1675)</f>
        <v/>
      </c>
      <c r="Y1675" s="248" t="str">
        <f aca="true">IF(I1675="","",xEURO(OFFSET(C1675,-M1675+1,0),J1675,OFFSET(C1675,-M1675+2,0),OFFSET(C1675,-M1675+2,0),OFFSET(C1675,-M1675+3,0)+AC1675,OFFSET(C1675,-M1675+4,0),1,3)/100*I1675*10000)</f>
        <v/>
      </c>
      <c r="Z1675" s="248" t="str">
        <f aca="true">IF(I1675="","",xEURO(OFFSET(C1675,-M1675+1,0),J1675,OFFSET(C1675,-M1675+2,0),OFFSET(C1675,-M1675+2,0),OFFSET(C1675,-M1675+3,0)+AC1675,OFFSET(C1675,-M1675+4,0),1,5)/365.25*I1675*10000)</f>
        <v/>
      </c>
      <c r="AB1675" s="249" t="str">
        <f aca="true">IF(D1675="","",xCalcSkew(OFFSET(C1675,-M1675,0),E1675-OFFSET(C1675,-M1675+1,0),b)/100)</f>
        <v/>
      </c>
      <c r="AC1675" s="249" t="str">
        <f aca="true">IF(I1675="","",xCalcSkew(OFFSET(C1675,-M1675,0),J1675-OFFSET(C1675,-M1675+1,0),b)/100)</f>
        <v/>
      </c>
      <c r="AE1675" s="0" t="n">
        <f aca="false">D1675*F1675*10000*-1</f>
        <v>-0</v>
      </c>
      <c r="AF1675" s="0" t="n">
        <f aca="false">I1675*K1675*10000*-1</f>
        <v>-0</v>
      </c>
      <c r="AG1675" s="0" t="n">
        <f aca="false">AE1675+AF1675</f>
        <v>-0</v>
      </c>
    </row>
    <row r="1676" customFormat="false" ht="12.75" hidden="false" customHeight="false" outlineLevel="0" collapsed="false">
      <c r="D1676" s="265"/>
      <c r="E1676" s="266"/>
      <c r="F1676" s="266"/>
      <c r="G1676" s="267"/>
      <c r="I1676" s="265"/>
      <c r="J1676" s="266"/>
      <c r="K1676" s="266"/>
      <c r="L1676" s="268"/>
      <c r="M1676" s="247" t="n">
        <f aca="false">M1675+1</f>
        <v>29</v>
      </c>
      <c r="N1676" s="175" t="str">
        <f aca="true">IF(D1676="","",xEURO(OFFSET(C1676,-M1676+1,0),E1676,OFFSET(C1676,-M1676+2,0),OFFSET(C1676,-M1676+2,0),OFFSET(C1676,-M1676+3,0)+AB1676,OFFSET(C1676,-M1676+4,0),0,1)*D1676)</f>
        <v/>
      </c>
      <c r="O1676" s="235" t="str">
        <f aca="true">IF(D1676="","",xEURO(OFFSET(C1676,-M1676+1,0),E1676,OFFSET(C1676,-M1676+2,0),OFFSET(C1676,-M1676+2,0),OFFSET(C1676,-M1676+3,0)+AB1676,OFFSET(C1676,-M1676+4,0),0,0))</f>
        <v/>
      </c>
      <c r="P1676" s="175" t="str">
        <f aca="false">IF(D1676="","",(O1676-F1676)*D1676*10)</f>
        <v/>
      </c>
      <c r="Q1676" s="175" t="str">
        <f aca="true">IF(D1676="","",xEURO(OFFSET(C1676,-M1676+1,0),E1676,OFFSET(C1676,-M1676+2,0),OFFSET(C1676,-M1676+2,0),OFFSET(C1676,-M1676+3,0)+AB1676,OFFSET(C1676,-M1676+4,0),0,2)/10*D1676)</f>
        <v/>
      </c>
      <c r="R1676" s="248" t="str">
        <f aca="true">IF(D1676="","",xEURO(OFFSET(C1676,-M1676+1,0),E1676,OFFSET(C1676,-M1676+2,0),OFFSET(C1676,-M1676+2,0),OFFSET(C1676,-M1676+3,0)+AB1676,OFFSET(C1676,-M1676+4,0),0,3)/100*D1676*10000)</f>
        <v/>
      </c>
      <c r="S1676" s="248" t="str">
        <f aca="true">IF(D1676="","",xEURO(OFFSET(C1676,-M1676+1,0),E1676,OFFSET(C1676,-M1676+2,0),OFFSET(C1676,-M1676+2,0),OFFSET(C1676,-M1676+3,0)+AB1676,OFFSET(C1676,-M1676+4,0),0,5)/365.25*D1676*10000)</f>
        <v/>
      </c>
      <c r="U1676" s="175" t="str">
        <f aca="true">IF(I1676="","",xEURO(OFFSET(C1676,-M1676+1,0),J1676,OFFSET(C1676,-M1676+2,0),OFFSET(C1676,-M1676+2,0),OFFSET(C1676,-M1676+3,0)+AC1676,OFFSET(C1676,-M1676+4,0),1,1)*I1676)</f>
        <v/>
      </c>
      <c r="V1676" s="235" t="str">
        <f aca="true">IF(I1676="","",xEURO(OFFSET(C1676,-M1676+1,0),J1676,OFFSET(C1676,-M1676+2,0),OFFSET(C1676,-M1676+2,0),OFFSET(C1676,-M1676+3,0)+AC1676,OFFSET(C1676,-M1676+4,0),1,0))</f>
        <v/>
      </c>
      <c r="W1676" s="175" t="str">
        <f aca="false">IF(I1676="","",(V1676-K1676)*I1676*10)</f>
        <v/>
      </c>
      <c r="X1676" s="175" t="str">
        <f aca="true">IF(I1676="","",xEURO(OFFSET(C1676,-M1676+1,0),J1676,OFFSET(C1676,-M1676+2,0),OFFSET(C1676,-M1676+2,0),OFFSET(C1676,-M1676+3,0)+AC1676,OFFSET(C1676,-M1676+4,0),1,2)/10*I1676)</f>
        <v/>
      </c>
      <c r="Y1676" s="248" t="str">
        <f aca="true">IF(I1676="","",xEURO(OFFSET(C1676,-M1676+1,0),J1676,OFFSET(C1676,-M1676+2,0),OFFSET(C1676,-M1676+2,0),OFFSET(C1676,-M1676+3,0)+AC1676,OFFSET(C1676,-M1676+4,0),1,3)/100*I1676*10000)</f>
        <v/>
      </c>
      <c r="Z1676" s="248" t="str">
        <f aca="true">IF(I1676="","",xEURO(OFFSET(C1676,-M1676+1,0),J1676,OFFSET(C1676,-M1676+2,0),OFFSET(C1676,-M1676+2,0),OFFSET(C1676,-M1676+3,0)+AC1676,OFFSET(C1676,-M1676+4,0),1,5)/365.25*I1676*10000)</f>
        <v/>
      </c>
      <c r="AB1676" s="249" t="str">
        <f aca="true">IF(D1676="","",xCalcSkew(OFFSET(C1676,-M1676,0),E1676-OFFSET(C1676,-M1676+1,0),b)/100)</f>
        <v/>
      </c>
      <c r="AC1676" s="249" t="str">
        <f aca="true">IF(I1676="","",xCalcSkew(OFFSET(C1676,-M1676,0),J1676-OFFSET(C1676,-M1676+1,0),b)/100)</f>
        <v/>
      </c>
      <c r="AE1676" s="0" t="n">
        <f aca="false">D1676*F1676*10000*-1</f>
        <v>-0</v>
      </c>
      <c r="AF1676" s="0" t="n">
        <f aca="false">I1676*K1676*10000*-1</f>
        <v>-0</v>
      </c>
      <c r="AG1676" s="0" t="n">
        <f aca="false">AE1676+AF1676</f>
        <v>-0</v>
      </c>
    </row>
    <row r="1677" customFormat="false" ht="12.75" hidden="false" customHeight="false" outlineLevel="0" collapsed="false">
      <c r="D1677" s="265"/>
      <c r="E1677" s="266"/>
      <c r="F1677" s="266"/>
      <c r="G1677" s="267"/>
      <c r="I1677" s="265"/>
      <c r="J1677" s="266"/>
      <c r="K1677" s="266"/>
      <c r="L1677" s="268"/>
      <c r="M1677" s="247" t="n">
        <f aca="false">M1676+1</f>
        <v>30</v>
      </c>
      <c r="N1677" s="175" t="str">
        <f aca="true">IF(D1677="","",xEURO(OFFSET(C1677,-M1677+1,0),E1677,OFFSET(C1677,-M1677+2,0),OFFSET(C1677,-M1677+2,0),OFFSET(C1677,-M1677+3,0)+AB1677,OFFSET(C1677,-M1677+4,0),0,1)*D1677)</f>
        <v/>
      </c>
      <c r="O1677" s="235" t="str">
        <f aca="true">IF(D1677="","",xEURO(OFFSET(C1677,-M1677+1,0),E1677,OFFSET(C1677,-M1677+2,0),OFFSET(C1677,-M1677+2,0),OFFSET(C1677,-M1677+3,0)+AB1677,OFFSET(C1677,-M1677+4,0),0,0))</f>
        <v/>
      </c>
      <c r="P1677" s="175" t="str">
        <f aca="false">IF(D1677="","",(O1677-F1677)*D1677*10)</f>
        <v/>
      </c>
      <c r="Q1677" s="175" t="str">
        <f aca="true">IF(D1677="","",xEURO(OFFSET(C1677,-M1677+1,0),E1677,OFFSET(C1677,-M1677+2,0),OFFSET(C1677,-M1677+2,0),OFFSET(C1677,-M1677+3,0)+AB1677,OFFSET(C1677,-M1677+4,0),0,2)/10*D1677)</f>
        <v/>
      </c>
      <c r="R1677" s="248" t="str">
        <f aca="true">IF(D1677="","",xEURO(OFFSET(C1677,-M1677+1,0),E1677,OFFSET(C1677,-M1677+2,0),OFFSET(C1677,-M1677+2,0),OFFSET(C1677,-M1677+3,0)+AB1677,OFFSET(C1677,-M1677+4,0),0,3)/100*D1677*10000)</f>
        <v/>
      </c>
      <c r="S1677" s="248" t="str">
        <f aca="true">IF(D1677="","",xEURO(OFFSET(C1677,-M1677+1,0),E1677,OFFSET(C1677,-M1677+2,0),OFFSET(C1677,-M1677+2,0),OFFSET(C1677,-M1677+3,0)+AB1677,OFFSET(C1677,-M1677+4,0),0,5)/365.25*D1677*10000)</f>
        <v/>
      </c>
      <c r="U1677" s="175" t="str">
        <f aca="true">IF(I1677="","",xEURO(OFFSET(C1677,-M1677+1,0),J1677,OFFSET(C1677,-M1677+2,0),OFFSET(C1677,-M1677+2,0),OFFSET(C1677,-M1677+3,0)+AC1677,OFFSET(C1677,-M1677+4,0),1,1)*I1677)</f>
        <v/>
      </c>
      <c r="V1677" s="235" t="str">
        <f aca="true">IF(I1677="","",xEURO(OFFSET(C1677,-M1677+1,0),J1677,OFFSET(C1677,-M1677+2,0),OFFSET(C1677,-M1677+2,0),OFFSET(C1677,-M1677+3,0)+AC1677,OFFSET(C1677,-M1677+4,0),1,0))</f>
        <v/>
      </c>
      <c r="W1677" s="175" t="str">
        <f aca="false">IF(I1677="","",(V1677-K1677)*I1677*10)</f>
        <v/>
      </c>
      <c r="X1677" s="175" t="str">
        <f aca="true">IF(I1677="","",xEURO(OFFSET(C1677,-M1677+1,0),J1677,OFFSET(C1677,-M1677+2,0),OFFSET(C1677,-M1677+2,0),OFFSET(C1677,-M1677+3,0)+AC1677,OFFSET(C1677,-M1677+4,0),1,2)/10*I1677)</f>
        <v/>
      </c>
      <c r="Y1677" s="248" t="str">
        <f aca="true">IF(I1677="","",xEURO(OFFSET(C1677,-M1677+1,0),J1677,OFFSET(C1677,-M1677+2,0),OFFSET(C1677,-M1677+2,0),OFFSET(C1677,-M1677+3,0)+AC1677,OFFSET(C1677,-M1677+4,0),1,3)/100*I1677*10000)</f>
        <v/>
      </c>
      <c r="Z1677" s="248" t="str">
        <f aca="true">IF(I1677="","",xEURO(OFFSET(C1677,-M1677+1,0),J1677,OFFSET(C1677,-M1677+2,0),OFFSET(C1677,-M1677+2,0),OFFSET(C1677,-M1677+3,0)+AC1677,OFFSET(C1677,-M1677+4,0),1,5)/365.25*I1677*10000)</f>
        <v/>
      </c>
      <c r="AB1677" s="249" t="str">
        <f aca="true">IF(D1677="","",xCalcSkew(OFFSET(C1677,-M1677,0),E1677-OFFSET(C1677,-M1677+1,0),b)/100)</f>
        <v/>
      </c>
      <c r="AC1677" s="249" t="str">
        <f aca="true">IF(I1677="","",xCalcSkew(OFFSET(C1677,-M1677,0),J1677-OFFSET(C1677,-M1677+1,0),b)/100)</f>
        <v/>
      </c>
      <c r="AE1677" s="0" t="n">
        <f aca="false">D1677*F1677*10000*-1</f>
        <v>-0</v>
      </c>
      <c r="AF1677" s="0" t="n">
        <f aca="false">I1677*K1677*10000*-1</f>
        <v>-0</v>
      </c>
      <c r="AG1677" s="0" t="n">
        <f aca="false">AE1677+AF1677</f>
        <v>-0</v>
      </c>
    </row>
    <row r="1678" customFormat="false" ht="12.75" hidden="false" customHeight="false" outlineLevel="0" collapsed="false">
      <c r="D1678" s="265"/>
      <c r="E1678" s="266"/>
      <c r="F1678" s="266"/>
      <c r="G1678" s="267"/>
      <c r="I1678" s="265"/>
      <c r="J1678" s="266"/>
      <c r="K1678" s="266"/>
      <c r="L1678" s="268"/>
      <c r="M1678" s="247" t="n">
        <f aca="false">M1677+1</f>
        <v>31</v>
      </c>
      <c r="N1678" s="175" t="str">
        <f aca="true">IF(D1678="","",xEURO(OFFSET(C1678,-M1678+1,0),E1678,OFFSET(C1678,-M1678+2,0),OFFSET(C1678,-M1678+2,0),OFFSET(C1678,-M1678+3,0)+AB1678,OFFSET(C1678,-M1678+4,0),0,1)*D1678)</f>
        <v/>
      </c>
      <c r="O1678" s="235" t="str">
        <f aca="true">IF(D1678="","",xEURO(OFFSET(C1678,-M1678+1,0),E1678,OFFSET(C1678,-M1678+2,0),OFFSET(C1678,-M1678+2,0),OFFSET(C1678,-M1678+3,0)+AB1678,OFFSET(C1678,-M1678+4,0),0,0))</f>
        <v/>
      </c>
      <c r="P1678" s="175" t="str">
        <f aca="false">IF(D1678="","",(O1678-F1678)*D1678*10)</f>
        <v/>
      </c>
      <c r="Q1678" s="175" t="str">
        <f aca="true">IF(D1678="","",xEURO(OFFSET(C1678,-M1678+1,0),E1678,OFFSET(C1678,-M1678+2,0),OFFSET(C1678,-M1678+2,0),OFFSET(C1678,-M1678+3,0)+AB1678,OFFSET(C1678,-M1678+4,0),0,2)/10*D1678)</f>
        <v/>
      </c>
      <c r="R1678" s="248" t="str">
        <f aca="true">IF(D1678="","",xEURO(OFFSET(C1678,-M1678+1,0),E1678,OFFSET(C1678,-M1678+2,0),OFFSET(C1678,-M1678+2,0),OFFSET(C1678,-M1678+3,0)+AB1678,OFFSET(C1678,-M1678+4,0),0,3)/100*D1678*10000)</f>
        <v/>
      </c>
      <c r="S1678" s="248" t="str">
        <f aca="true">IF(D1678="","",xEURO(OFFSET(C1678,-M1678+1,0),E1678,OFFSET(C1678,-M1678+2,0),OFFSET(C1678,-M1678+2,0),OFFSET(C1678,-M1678+3,0)+AB1678,OFFSET(C1678,-M1678+4,0),0,5)/365.25*D1678*10000)</f>
        <v/>
      </c>
      <c r="U1678" s="175" t="str">
        <f aca="true">IF(I1678="","",xEURO(OFFSET(C1678,-M1678+1,0),J1678,OFFSET(C1678,-M1678+2,0),OFFSET(C1678,-M1678+2,0),OFFSET(C1678,-M1678+3,0)+AC1678,OFFSET(C1678,-M1678+4,0),1,1)*I1678)</f>
        <v/>
      </c>
      <c r="V1678" s="235" t="str">
        <f aca="true">IF(I1678="","",xEURO(OFFSET(C1678,-M1678+1,0),J1678,OFFSET(C1678,-M1678+2,0),OFFSET(C1678,-M1678+2,0),OFFSET(C1678,-M1678+3,0)+AC1678,OFFSET(C1678,-M1678+4,0),1,0))</f>
        <v/>
      </c>
      <c r="W1678" s="175" t="str">
        <f aca="false">IF(I1678="","",(V1678-K1678)*I1678*10)</f>
        <v/>
      </c>
      <c r="X1678" s="175" t="str">
        <f aca="true">IF(I1678="","",xEURO(OFFSET(C1678,-M1678+1,0),J1678,OFFSET(C1678,-M1678+2,0),OFFSET(C1678,-M1678+2,0),OFFSET(C1678,-M1678+3,0)+AC1678,OFFSET(C1678,-M1678+4,0),1,2)/10*I1678)</f>
        <v/>
      </c>
      <c r="Y1678" s="248" t="str">
        <f aca="true">IF(I1678="","",xEURO(OFFSET(C1678,-M1678+1,0),J1678,OFFSET(C1678,-M1678+2,0),OFFSET(C1678,-M1678+2,0),OFFSET(C1678,-M1678+3,0)+AC1678,OFFSET(C1678,-M1678+4,0),1,3)/100*I1678*10000)</f>
        <v/>
      </c>
      <c r="Z1678" s="248" t="str">
        <f aca="true">IF(I1678="","",xEURO(OFFSET(C1678,-M1678+1,0),J1678,OFFSET(C1678,-M1678+2,0),OFFSET(C1678,-M1678+2,0),OFFSET(C1678,-M1678+3,0)+AC1678,OFFSET(C1678,-M1678+4,0),1,5)/365.25*I1678*10000)</f>
        <v/>
      </c>
      <c r="AB1678" s="249" t="str">
        <f aca="true">IF(D1678="","",xCalcSkew(OFFSET(C1678,-M1678,0),E1678-OFFSET(C1678,-M1678+1,0),b)/100)</f>
        <v/>
      </c>
      <c r="AC1678" s="249" t="str">
        <f aca="true">IF(I1678="","",xCalcSkew(OFFSET(C1678,-M1678,0),J1678-OFFSET(C1678,-M1678+1,0),b)/100)</f>
        <v/>
      </c>
      <c r="AE1678" s="0" t="n">
        <f aca="false">D1678*F1678*10000*-1</f>
        <v>-0</v>
      </c>
      <c r="AF1678" s="0" t="n">
        <f aca="false">I1678*K1678*10000*-1</f>
        <v>-0</v>
      </c>
      <c r="AG1678" s="0" t="n">
        <f aca="false">AE1678+AF1678</f>
        <v>-0</v>
      </c>
    </row>
    <row r="1679" customFormat="false" ht="12.75" hidden="false" customHeight="false" outlineLevel="0" collapsed="false">
      <c r="D1679" s="265"/>
      <c r="E1679" s="266"/>
      <c r="F1679" s="266"/>
      <c r="G1679" s="267"/>
      <c r="I1679" s="265"/>
      <c r="J1679" s="266"/>
      <c r="K1679" s="266"/>
      <c r="L1679" s="268"/>
      <c r="M1679" s="247" t="n">
        <f aca="false">M1678+1</f>
        <v>32</v>
      </c>
      <c r="N1679" s="175" t="str">
        <f aca="true">IF(D1679="","",xEURO(OFFSET(C1679,-M1679+1,0),E1679,OFFSET(C1679,-M1679+2,0),OFFSET(C1679,-M1679+2,0),OFFSET(C1679,-M1679+3,0)+AB1679,OFFSET(C1679,-M1679+4,0),0,1)*D1679)</f>
        <v/>
      </c>
      <c r="O1679" s="235" t="str">
        <f aca="true">IF(D1679="","",xEURO(OFFSET(C1679,-M1679+1,0),E1679,OFFSET(C1679,-M1679+2,0),OFFSET(C1679,-M1679+2,0),OFFSET(C1679,-M1679+3,0)+AB1679,OFFSET(C1679,-M1679+4,0),0,0))</f>
        <v/>
      </c>
      <c r="P1679" s="175" t="str">
        <f aca="false">IF(D1679="","",(O1679-F1679)*D1679*10)</f>
        <v/>
      </c>
      <c r="Q1679" s="175" t="str">
        <f aca="true">IF(D1679="","",xEURO(OFFSET(C1679,-M1679+1,0),E1679,OFFSET(C1679,-M1679+2,0),OFFSET(C1679,-M1679+2,0),OFFSET(C1679,-M1679+3,0)+AB1679,OFFSET(C1679,-M1679+4,0),0,2)/10*D1679)</f>
        <v/>
      </c>
      <c r="R1679" s="248" t="str">
        <f aca="true">IF(D1679="","",xEURO(OFFSET(C1679,-M1679+1,0),E1679,OFFSET(C1679,-M1679+2,0),OFFSET(C1679,-M1679+2,0),OFFSET(C1679,-M1679+3,0)+AB1679,OFFSET(C1679,-M1679+4,0),0,3)/100*D1679*10000)</f>
        <v/>
      </c>
      <c r="S1679" s="248" t="str">
        <f aca="true">IF(D1679="","",xEURO(OFFSET(C1679,-M1679+1,0),E1679,OFFSET(C1679,-M1679+2,0),OFFSET(C1679,-M1679+2,0),OFFSET(C1679,-M1679+3,0)+AB1679,OFFSET(C1679,-M1679+4,0),0,5)/365.25*D1679*10000)</f>
        <v/>
      </c>
      <c r="U1679" s="175" t="str">
        <f aca="true">IF(I1679="","",xEURO(OFFSET(C1679,-M1679+1,0),J1679,OFFSET(C1679,-M1679+2,0),OFFSET(C1679,-M1679+2,0),OFFSET(C1679,-M1679+3,0)+AC1679,OFFSET(C1679,-M1679+4,0),1,1)*I1679)</f>
        <v/>
      </c>
      <c r="V1679" s="235" t="str">
        <f aca="true">IF(I1679="","",xEURO(OFFSET(C1679,-M1679+1,0),J1679,OFFSET(C1679,-M1679+2,0),OFFSET(C1679,-M1679+2,0),OFFSET(C1679,-M1679+3,0)+AC1679,OFFSET(C1679,-M1679+4,0),1,0))</f>
        <v/>
      </c>
      <c r="W1679" s="175" t="str">
        <f aca="false">IF(I1679="","",(V1679-K1679)*I1679*10)</f>
        <v/>
      </c>
      <c r="X1679" s="175" t="str">
        <f aca="true">IF(I1679="","",xEURO(OFFSET(C1679,-M1679+1,0),J1679,OFFSET(C1679,-M1679+2,0),OFFSET(C1679,-M1679+2,0),OFFSET(C1679,-M1679+3,0)+AC1679,OFFSET(C1679,-M1679+4,0),1,2)/10*I1679)</f>
        <v/>
      </c>
      <c r="Y1679" s="248" t="str">
        <f aca="true">IF(I1679="","",xEURO(OFFSET(C1679,-M1679+1,0),J1679,OFFSET(C1679,-M1679+2,0),OFFSET(C1679,-M1679+2,0),OFFSET(C1679,-M1679+3,0)+AC1679,OFFSET(C1679,-M1679+4,0),1,3)/100*I1679*10000)</f>
        <v/>
      </c>
      <c r="Z1679" s="248" t="str">
        <f aca="true">IF(I1679="","",xEURO(OFFSET(C1679,-M1679+1,0),J1679,OFFSET(C1679,-M1679+2,0),OFFSET(C1679,-M1679+2,0),OFFSET(C1679,-M1679+3,0)+AC1679,OFFSET(C1679,-M1679+4,0),1,5)/365.25*I1679*10000)</f>
        <v/>
      </c>
      <c r="AB1679" s="249" t="str">
        <f aca="true">IF(D1679="","",xCalcSkew(OFFSET(C1679,-M1679,0),E1679-OFFSET(C1679,-M1679+1,0),b)/100)</f>
        <v/>
      </c>
      <c r="AC1679" s="249" t="str">
        <f aca="true">IF(I1679="","",xCalcSkew(OFFSET(C1679,-M1679,0),J1679-OFFSET(C1679,-M1679+1,0),b)/100)</f>
        <v/>
      </c>
      <c r="AE1679" s="0" t="n">
        <f aca="false">D1679*F1679*10000*-1</f>
        <v>-0</v>
      </c>
      <c r="AF1679" s="0" t="n">
        <f aca="false">I1679*K1679*10000*-1</f>
        <v>-0</v>
      </c>
      <c r="AG1679" s="0" t="n">
        <f aca="false">AE1679+AF1679</f>
        <v>-0</v>
      </c>
    </row>
    <row r="1680" customFormat="false" ht="12.75" hidden="false" customHeight="false" outlineLevel="0" collapsed="false">
      <c r="D1680" s="265"/>
      <c r="E1680" s="266"/>
      <c r="F1680" s="266"/>
      <c r="G1680" s="267"/>
      <c r="I1680" s="265"/>
      <c r="J1680" s="266"/>
      <c r="K1680" s="266"/>
      <c r="L1680" s="268"/>
      <c r="M1680" s="247" t="n">
        <f aca="false">M1679+1</f>
        <v>33</v>
      </c>
      <c r="N1680" s="175" t="str">
        <f aca="true">IF(D1680="","",xEURO(OFFSET(C1680,-M1680+1,0),E1680,OFFSET(C1680,-M1680+2,0),OFFSET(C1680,-M1680+2,0),OFFSET(C1680,-M1680+3,0)+AB1680,OFFSET(C1680,-M1680+4,0),0,1)*D1680)</f>
        <v/>
      </c>
      <c r="O1680" s="235" t="str">
        <f aca="true">IF(D1680="","",xEURO(OFFSET(C1680,-M1680+1,0),E1680,OFFSET(C1680,-M1680+2,0),OFFSET(C1680,-M1680+2,0),OFFSET(C1680,-M1680+3,0)+AB1680,OFFSET(C1680,-M1680+4,0),0,0))</f>
        <v/>
      </c>
      <c r="P1680" s="175" t="str">
        <f aca="false">IF(D1680="","",(O1680-F1680)*D1680*10)</f>
        <v/>
      </c>
      <c r="Q1680" s="175" t="str">
        <f aca="true">IF(D1680="","",xEURO(OFFSET(C1680,-M1680+1,0),E1680,OFFSET(C1680,-M1680+2,0),OFFSET(C1680,-M1680+2,0),OFFSET(C1680,-M1680+3,0)+AB1680,OFFSET(C1680,-M1680+4,0),0,2)/10*D1680)</f>
        <v/>
      </c>
      <c r="R1680" s="248" t="str">
        <f aca="true">IF(D1680="","",xEURO(OFFSET(C1680,-M1680+1,0),E1680,OFFSET(C1680,-M1680+2,0),OFFSET(C1680,-M1680+2,0),OFFSET(C1680,-M1680+3,0)+AB1680,OFFSET(C1680,-M1680+4,0),0,3)/100*D1680*10000)</f>
        <v/>
      </c>
      <c r="S1680" s="248" t="str">
        <f aca="true">IF(D1680="","",xEURO(OFFSET(C1680,-M1680+1,0),E1680,OFFSET(C1680,-M1680+2,0),OFFSET(C1680,-M1680+2,0),OFFSET(C1680,-M1680+3,0)+AB1680,OFFSET(C1680,-M1680+4,0),0,5)/365.25*D1680*10000)</f>
        <v/>
      </c>
      <c r="U1680" s="175" t="str">
        <f aca="true">IF(I1680="","",xEURO(OFFSET(C1680,-M1680+1,0),J1680,OFFSET(C1680,-M1680+2,0),OFFSET(C1680,-M1680+2,0),OFFSET(C1680,-M1680+3,0)+AC1680,OFFSET(C1680,-M1680+4,0),1,1)*I1680)</f>
        <v/>
      </c>
      <c r="V1680" s="235" t="str">
        <f aca="true">IF(I1680="","",xEURO(OFFSET(C1680,-M1680+1,0),J1680,OFFSET(C1680,-M1680+2,0),OFFSET(C1680,-M1680+2,0),OFFSET(C1680,-M1680+3,0)+AC1680,OFFSET(C1680,-M1680+4,0),1,0))</f>
        <v/>
      </c>
      <c r="W1680" s="175" t="str">
        <f aca="false">IF(I1680="","",(V1680-K1680)*I1680*10)</f>
        <v/>
      </c>
      <c r="X1680" s="175" t="str">
        <f aca="true">IF(I1680="","",xEURO(OFFSET(C1680,-M1680+1,0),J1680,OFFSET(C1680,-M1680+2,0),OFFSET(C1680,-M1680+2,0),OFFSET(C1680,-M1680+3,0)+AC1680,OFFSET(C1680,-M1680+4,0),1,2)/10*I1680)</f>
        <v/>
      </c>
      <c r="Y1680" s="248" t="str">
        <f aca="true">IF(I1680="","",xEURO(OFFSET(C1680,-M1680+1,0),J1680,OFFSET(C1680,-M1680+2,0),OFFSET(C1680,-M1680+2,0),OFFSET(C1680,-M1680+3,0)+AC1680,OFFSET(C1680,-M1680+4,0),1,3)/100*I1680*10000)</f>
        <v/>
      </c>
      <c r="Z1680" s="248" t="str">
        <f aca="true">IF(I1680="","",xEURO(OFFSET(C1680,-M1680+1,0),J1680,OFFSET(C1680,-M1680+2,0),OFFSET(C1680,-M1680+2,0),OFFSET(C1680,-M1680+3,0)+AC1680,OFFSET(C1680,-M1680+4,0),1,5)/365.25*I1680*10000)</f>
        <v/>
      </c>
      <c r="AB1680" s="249" t="str">
        <f aca="true">IF(D1680="","",xCalcSkew(OFFSET(C1680,-M1680,0),E1680-OFFSET(C1680,-M1680+1,0),b)/100)</f>
        <v/>
      </c>
      <c r="AC1680" s="249" t="str">
        <f aca="true">IF(I1680="","",xCalcSkew(OFFSET(C1680,-M1680,0),J1680-OFFSET(C1680,-M1680+1,0),b)/100)</f>
        <v/>
      </c>
      <c r="AE1680" s="0" t="n">
        <f aca="false">D1680*F1680*10000*-1</f>
        <v>-0</v>
      </c>
      <c r="AF1680" s="0" t="n">
        <f aca="false">I1680*K1680*10000*-1</f>
        <v>-0</v>
      </c>
      <c r="AG1680" s="0" t="n">
        <f aca="false">AE1680+AF1680</f>
        <v>-0</v>
      </c>
    </row>
    <row r="1681" customFormat="false" ht="12.75" hidden="false" customHeight="false" outlineLevel="0" collapsed="false">
      <c r="D1681" s="265"/>
      <c r="E1681" s="266"/>
      <c r="F1681" s="266"/>
      <c r="G1681" s="267"/>
      <c r="I1681" s="265"/>
      <c r="J1681" s="266"/>
      <c r="K1681" s="266"/>
      <c r="L1681" s="268"/>
      <c r="M1681" s="247" t="n">
        <f aca="false">M1680+1</f>
        <v>34</v>
      </c>
      <c r="N1681" s="175" t="str">
        <f aca="true">IF(D1681="","",xEURO(OFFSET(C1681,-M1681+1,0),E1681,OFFSET(C1681,-M1681+2,0),OFFSET(C1681,-M1681+2,0),OFFSET(C1681,-M1681+3,0)+AB1681,OFFSET(C1681,-M1681+4,0),0,1)*D1681)</f>
        <v/>
      </c>
      <c r="O1681" s="235" t="str">
        <f aca="true">IF(D1681="","",xEURO(OFFSET(C1681,-M1681+1,0),E1681,OFFSET(C1681,-M1681+2,0),OFFSET(C1681,-M1681+2,0),OFFSET(C1681,-M1681+3,0)+AB1681,OFFSET(C1681,-M1681+4,0),0,0))</f>
        <v/>
      </c>
      <c r="P1681" s="175" t="str">
        <f aca="false">IF(D1681="","",(O1681-F1681)*D1681*10)</f>
        <v/>
      </c>
      <c r="Q1681" s="175" t="str">
        <f aca="true">IF(D1681="","",xEURO(OFFSET(C1681,-M1681+1,0),E1681,OFFSET(C1681,-M1681+2,0),OFFSET(C1681,-M1681+2,0),OFFSET(C1681,-M1681+3,0)+AB1681,OFFSET(C1681,-M1681+4,0),0,2)/10*D1681)</f>
        <v/>
      </c>
      <c r="R1681" s="248" t="str">
        <f aca="true">IF(D1681="","",xEURO(OFFSET(C1681,-M1681+1,0),E1681,OFFSET(C1681,-M1681+2,0),OFFSET(C1681,-M1681+2,0),OFFSET(C1681,-M1681+3,0)+AB1681,OFFSET(C1681,-M1681+4,0),0,3)/100*D1681*10000)</f>
        <v/>
      </c>
      <c r="S1681" s="248" t="str">
        <f aca="true">IF(D1681="","",xEURO(OFFSET(C1681,-M1681+1,0),E1681,OFFSET(C1681,-M1681+2,0),OFFSET(C1681,-M1681+2,0),OFFSET(C1681,-M1681+3,0)+AB1681,OFFSET(C1681,-M1681+4,0),0,5)/365.25*D1681*10000)</f>
        <v/>
      </c>
      <c r="U1681" s="175" t="str">
        <f aca="true">IF(I1681="","",xEURO(OFFSET(C1681,-M1681+1,0),J1681,OFFSET(C1681,-M1681+2,0),OFFSET(C1681,-M1681+2,0),OFFSET(C1681,-M1681+3,0)+AC1681,OFFSET(C1681,-M1681+4,0),1,1)*I1681)</f>
        <v/>
      </c>
      <c r="V1681" s="235" t="str">
        <f aca="true">IF(I1681="","",xEURO(OFFSET(C1681,-M1681+1,0),J1681,OFFSET(C1681,-M1681+2,0),OFFSET(C1681,-M1681+2,0),OFFSET(C1681,-M1681+3,0)+AC1681,OFFSET(C1681,-M1681+4,0),1,0))</f>
        <v/>
      </c>
      <c r="W1681" s="175" t="str">
        <f aca="false">IF(I1681="","",(V1681-K1681)*I1681*10)</f>
        <v/>
      </c>
      <c r="X1681" s="175" t="str">
        <f aca="true">IF(I1681="","",xEURO(OFFSET(C1681,-M1681+1,0),J1681,OFFSET(C1681,-M1681+2,0),OFFSET(C1681,-M1681+2,0),OFFSET(C1681,-M1681+3,0)+AC1681,OFFSET(C1681,-M1681+4,0),1,2)/10*I1681)</f>
        <v/>
      </c>
      <c r="Y1681" s="248" t="str">
        <f aca="true">IF(I1681="","",xEURO(OFFSET(C1681,-M1681+1,0),J1681,OFFSET(C1681,-M1681+2,0),OFFSET(C1681,-M1681+2,0),OFFSET(C1681,-M1681+3,0)+AC1681,OFFSET(C1681,-M1681+4,0),1,3)/100*I1681*10000)</f>
        <v/>
      </c>
      <c r="Z1681" s="248" t="str">
        <f aca="true">IF(I1681="","",xEURO(OFFSET(C1681,-M1681+1,0),J1681,OFFSET(C1681,-M1681+2,0),OFFSET(C1681,-M1681+2,0),OFFSET(C1681,-M1681+3,0)+AC1681,OFFSET(C1681,-M1681+4,0),1,5)/365.25*I1681*10000)</f>
        <v/>
      </c>
      <c r="AB1681" s="249" t="str">
        <f aca="true">IF(D1681="","",xCalcSkew(OFFSET(C1681,-M1681,0),E1681-OFFSET(C1681,-M1681+1,0),b)/100)</f>
        <v/>
      </c>
      <c r="AC1681" s="249" t="str">
        <f aca="true">IF(I1681="","",xCalcSkew(OFFSET(C1681,-M1681,0),J1681-OFFSET(C1681,-M1681+1,0),b)/100)</f>
        <v/>
      </c>
      <c r="AE1681" s="0" t="n">
        <f aca="false">D1681*F1681*10000*-1</f>
        <v>-0</v>
      </c>
      <c r="AF1681" s="0" t="n">
        <f aca="false">I1681*K1681*10000*-1</f>
        <v>-0</v>
      </c>
      <c r="AG1681" s="0" t="n">
        <f aca="false">AE1681+AF1681</f>
        <v>-0</v>
      </c>
    </row>
    <row r="1682" customFormat="false" ht="12.75" hidden="false" customHeight="false" outlineLevel="0" collapsed="false">
      <c r="D1682" s="265"/>
      <c r="E1682" s="266"/>
      <c r="F1682" s="266"/>
      <c r="G1682" s="267"/>
      <c r="I1682" s="265"/>
      <c r="J1682" s="266"/>
      <c r="K1682" s="266"/>
      <c r="L1682" s="268"/>
      <c r="M1682" s="247" t="n">
        <f aca="false">M1681+1</f>
        <v>35</v>
      </c>
      <c r="N1682" s="175" t="str">
        <f aca="true">IF(D1682="","",xEURO(OFFSET(C1682,-M1682+1,0),E1682,OFFSET(C1682,-M1682+2,0),OFFSET(C1682,-M1682+2,0),OFFSET(C1682,-M1682+3,0)+AB1682,OFFSET(C1682,-M1682+4,0),0,1)*D1682)</f>
        <v/>
      </c>
      <c r="O1682" s="235" t="str">
        <f aca="true">IF(D1682="","",xEURO(OFFSET(C1682,-M1682+1,0),E1682,OFFSET(C1682,-M1682+2,0),OFFSET(C1682,-M1682+2,0),OFFSET(C1682,-M1682+3,0)+AB1682,OFFSET(C1682,-M1682+4,0),0,0))</f>
        <v/>
      </c>
      <c r="P1682" s="175" t="str">
        <f aca="false">IF(D1682="","",(O1682-F1682)*D1682*10)</f>
        <v/>
      </c>
      <c r="Q1682" s="175" t="str">
        <f aca="true">IF(D1682="","",xEURO(OFFSET(C1682,-M1682+1,0),E1682,OFFSET(C1682,-M1682+2,0),OFFSET(C1682,-M1682+2,0),OFFSET(C1682,-M1682+3,0)+AB1682,OFFSET(C1682,-M1682+4,0),0,2)/10*D1682)</f>
        <v/>
      </c>
      <c r="R1682" s="248" t="str">
        <f aca="true">IF(D1682="","",xEURO(OFFSET(C1682,-M1682+1,0),E1682,OFFSET(C1682,-M1682+2,0),OFFSET(C1682,-M1682+2,0),OFFSET(C1682,-M1682+3,0)+AB1682,OFFSET(C1682,-M1682+4,0),0,3)/100*D1682*10000)</f>
        <v/>
      </c>
      <c r="S1682" s="248" t="str">
        <f aca="true">IF(D1682="","",xEURO(OFFSET(C1682,-M1682+1,0),E1682,OFFSET(C1682,-M1682+2,0),OFFSET(C1682,-M1682+2,0),OFFSET(C1682,-M1682+3,0)+AB1682,OFFSET(C1682,-M1682+4,0),0,5)/365.25*D1682*10000)</f>
        <v/>
      </c>
      <c r="U1682" s="175" t="str">
        <f aca="true">IF(I1682="","",xEURO(OFFSET(C1682,-M1682+1,0),J1682,OFFSET(C1682,-M1682+2,0),OFFSET(C1682,-M1682+2,0),OFFSET(C1682,-M1682+3,0)+AC1682,OFFSET(C1682,-M1682+4,0),1,1)*I1682)</f>
        <v/>
      </c>
      <c r="V1682" s="235" t="str">
        <f aca="true">IF(I1682="","",xEURO(OFFSET(C1682,-M1682+1,0),J1682,OFFSET(C1682,-M1682+2,0),OFFSET(C1682,-M1682+2,0),OFFSET(C1682,-M1682+3,0)+AC1682,OFFSET(C1682,-M1682+4,0),1,0))</f>
        <v/>
      </c>
      <c r="W1682" s="175" t="str">
        <f aca="false">IF(I1682="","",(V1682-K1682)*I1682*10)</f>
        <v/>
      </c>
      <c r="X1682" s="175" t="str">
        <f aca="true">IF(I1682="","",xEURO(OFFSET(C1682,-M1682+1,0),J1682,OFFSET(C1682,-M1682+2,0),OFFSET(C1682,-M1682+2,0),OFFSET(C1682,-M1682+3,0)+AC1682,OFFSET(C1682,-M1682+4,0),1,2)/10*I1682)</f>
        <v/>
      </c>
      <c r="Y1682" s="248" t="str">
        <f aca="true">IF(I1682="","",xEURO(OFFSET(C1682,-M1682+1,0),J1682,OFFSET(C1682,-M1682+2,0),OFFSET(C1682,-M1682+2,0),OFFSET(C1682,-M1682+3,0)+AC1682,OFFSET(C1682,-M1682+4,0),1,3)/100*I1682*10000)</f>
        <v/>
      </c>
      <c r="Z1682" s="248" t="str">
        <f aca="true">IF(I1682="","",xEURO(OFFSET(C1682,-M1682+1,0),J1682,OFFSET(C1682,-M1682+2,0),OFFSET(C1682,-M1682+2,0),OFFSET(C1682,-M1682+3,0)+AC1682,OFFSET(C1682,-M1682+4,0),1,5)/365.25*I1682*10000)</f>
        <v/>
      </c>
      <c r="AB1682" s="249" t="str">
        <f aca="true">IF(D1682="","",xCalcSkew(OFFSET(C1682,-M1682,0),E1682-OFFSET(C1682,-M1682+1,0),b)/100)</f>
        <v/>
      </c>
      <c r="AC1682" s="249" t="str">
        <f aca="true">IF(I1682="","",xCalcSkew(OFFSET(C1682,-M1682,0),J1682-OFFSET(C1682,-M1682+1,0),b)/100)</f>
        <v/>
      </c>
      <c r="AE1682" s="0" t="n">
        <f aca="false">D1682*F1682*10000*-1</f>
        <v>-0</v>
      </c>
      <c r="AF1682" s="0" t="n">
        <f aca="false">I1682*K1682*10000*-1</f>
        <v>-0</v>
      </c>
      <c r="AG1682" s="0" t="n">
        <f aca="false">AE1682+AF1682</f>
        <v>-0</v>
      </c>
    </row>
    <row r="1683" customFormat="false" ht="12.75" hidden="false" customHeight="false" outlineLevel="0" collapsed="false">
      <c r="D1683" s="274" t="n">
        <f aca="true">SUM(INDIRECT(CONCATENATE(ADDRESS(ROW(D1647),COLUMN(D1647)),":",ADDRESS(ROW()-1,COLUMN()))))</f>
        <v>0</v>
      </c>
      <c r="I1683" s="274" t="n">
        <f aca="true">SUM(INDIRECT(CONCATENATE(ADDRESS(ROW(I1647),COLUMN(I1647)),":",ADDRESS(ROW()-1,COLUMN()))))</f>
        <v>0</v>
      </c>
      <c r="J1683" s="170"/>
      <c r="K1683" s="170"/>
      <c r="L1683" s="170"/>
      <c r="N1683" s="274" t="n">
        <f aca="true">SUM(INDIRECT(CONCATENATE(ADDRESS(ROW(N1647),COLUMN(N1647)),":",ADDRESS(ROW()-1,COLUMN()))))</f>
        <v>0</v>
      </c>
      <c r="O1683" s="274" t="n">
        <f aca="true">SUM(INDIRECT(CONCATENATE(ADDRESS(ROW(O1647),COLUMN(O1647)),":",ADDRESS(ROW()-1,COLUMN()))))</f>
        <v>0</v>
      </c>
      <c r="P1683" s="274" t="n">
        <f aca="true">SUM(INDIRECT(CONCATENATE(ADDRESS(ROW(P1647),COLUMN(P1647)),":",ADDRESS(ROW()-1,COLUMN()))))</f>
        <v>0</v>
      </c>
      <c r="Q1683" s="274" t="n">
        <f aca="true">SUM(INDIRECT(CONCATENATE(ADDRESS(ROW(Q1647),COLUMN(Q1647)),":",ADDRESS(ROW()-1,COLUMN()))))</f>
        <v>0</v>
      </c>
      <c r="R1683" s="274" t="n">
        <f aca="true">SUM(INDIRECT(CONCATENATE(ADDRESS(ROW(R1647),COLUMN(R1647)),":",ADDRESS(ROW()-1,COLUMN()))))</f>
        <v>0</v>
      </c>
      <c r="S1683" s="274" t="n">
        <f aca="true">SUM(INDIRECT(CONCATENATE(ADDRESS(ROW(S1647),COLUMN(S1647)),":",ADDRESS(ROW()-1,COLUMN()))))</f>
        <v>0</v>
      </c>
      <c r="T1683" s="175"/>
      <c r="U1683" s="274" t="n">
        <f aca="true">SUM(INDIRECT(CONCATENATE(ADDRESS(ROW(U1647),COLUMN(U1647)),":",ADDRESS(ROW()-1,COLUMN()))))</f>
        <v>0</v>
      </c>
      <c r="V1683" s="274" t="n">
        <f aca="true">SUM(INDIRECT(CONCATENATE(ADDRESS(ROW(V1647),COLUMN(V1647)),":",ADDRESS(ROW()-1,COLUMN()))))</f>
        <v>0</v>
      </c>
      <c r="W1683" s="274" t="n">
        <f aca="true">SUM(INDIRECT(CONCATENATE(ADDRESS(ROW(W1647),COLUMN(W1647)),":",ADDRESS(ROW()-1,COLUMN()))))</f>
        <v>0</v>
      </c>
      <c r="X1683" s="274" t="n">
        <f aca="true">SUM(INDIRECT(CONCATENATE(ADDRESS(ROW(X1647),COLUMN(X1647)),":",ADDRESS(ROW()-1,COLUMN()))))</f>
        <v>0</v>
      </c>
      <c r="Y1683" s="274" t="n">
        <f aca="true">SUM(INDIRECT(CONCATENATE(ADDRESS(ROW(Y1647),COLUMN(Y1647)),":",ADDRESS(ROW()-1,COLUMN()))))</f>
        <v>0</v>
      </c>
      <c r="Z1683" s="274" t="n">
        <f aca="true">SUM(INDIRECT(CONCATENATE(ADDRESS(ROW(Z1647),COLUMN(Z1647)),":",ADDRESS(ROW()-1,COLUMN()))))</f>
        <v>0</v>
      </c>
      <c r="AE1683" s="0" t="n">
        <f aca="false">D1683*F1683*10000*-1</f>
        <v>-0</v>
      </c>
      <c r="AF1683" s="0" t="n">
        <f aca="false">I1683*K1683*10000*-1</f>
        <v>-0</v>
      </c>
      <c r="AG1683" s="0" t="n">
        <f aca="false">AE1683+AF1683</f>
        <v>-0</v>
      </c>
    </row>
    <row r="1684" customFormat="false" ht="12.75" hidden="false" customHeight="false" outlineLevel="0" collapsed="false">
      <c r="AE1684" s="0" t="n">
        <f aca="false">D1684*F1684*10000*-1</f>
        <v>-0</v>
      </c>
      <c r="AF1684" s="0" t="n">
        <f aca="false">I1684*K1684*10000*-1</f>
        <v>-0</v>
      </c>
      <c r="AG1684" s="0" t="n">
        <f aca="false">AE1684+AF1684</f>
        <v>-0</v>
      </c>
    </row>
    <row r="1685" customFormat="false" ht="12.75" hidden="false" customHeight="false" outlineLevel="0" collapsed="false">
      <c r="C1685" s="264" t="n">
        <f aca="false">EOMONTH(C1647,0)+1</f>
        <v>38565</v>
      </c>
      <c r="D1685" s="265"/>
      <c r="E1685" s="266"/>
      <c r="F1685" s="266"/>
      <c r="G1685" s="267"/>
      <c r="I1685" s="265"/>
      <c r="J1685" s="266"/>
      <c r="K1685" s="266"/>
      <c r="L1685" s="268"/>
      <c r="M1685" s="247" t="n">
        <v>0</v>
      </c>
      <c r="N1685" s="175" t="str">
        <f aca="true">IF(D1685="","",xEURO(OFFSET(C1685,-M1685+1,0),E1685,OFFSET(C1685,-M1685+2,0),OFFSET(C1685,-M1685+2,0),OFFSET(C1685,-M1685+3,0)+AB1685,OFFSET(C1685,-M1685+4,0),0,1)*D1685)</f>
        <v/>
      </c>
      <c r="O1685" s="235" t="str">
        <f aca="true">IF(D1685="","",xEURO(OFFSET(C1685,-M1685+1,0),E1685,OFFSET(C1685,-M1685+2,0),OFFSET(C1685,-M1685+2,0),OFFSET(C1685,-M1685+3,0)+AB1685,OFFSET(C1685,-M1685+4,0),0,0))</f>
        <v/>
      </c>
      <c r="P1685" s="175" t="str">
        <f aca="false">IF(D1685="","",(O1685-F1685)*D1685*10)</f>
        <v/>
      </c>
      <c r="Q1685" s="175" t="str">
        <f aca="true">IF(D1685="","",xEURO(OFFSET(C1685,-M1685+1,0),E1685,OFFSET(C1685,-M1685+2,0),OFFSET(C1685,-M1685+2,0),OFFSET(C1685,-M1685+3,0)+AB1685,OFFSET(C1685,-M1685+4,0),0,2)/10*D1685)</f>
        <v/>
      </c>
      <c r="R1685" s="248" t="str">
        <f aca="true">IF(D1685="","",xEURO(OFFSET(C1685,-M1685+1,0),E1685,OFFSET(C1685,-M1685+2,0),OFFSET(C1685,-M1685+2,0),OFFSET(C1685,-M1685+3,0)+AB1685,OFFSET(C1685,-M1685+4,0),0,3)/100*D1685*10000)</f>
        <v/>
      </c>
      <c r="S1685" s="248" t="str">
        <f aca="true">IF(D1685="","",xEURO(OFFSET(C1685,-M1685+1,0),E1685,OFFSET(C1685,-M1685+2,0),OFFSET(C1685,-M1685+2,0),OFFSET(C1685,-M1685+3,0)+AB1685,OFFSET(C1685,-M1685+4,0),0,5)/365.25*D1685*10000)</f>
        <v/>
      </c>
      <c r="U1685" s="175" t="str">
        <f aca="true">IF(I1685="","",xEURO(OFFSET(C1685,-M1685+1,0),J1685,OFFSET(C1685,-M1685+2,0),OFFSET(C1685,-M1685+2,0),OFFSET(C1685,-M1685+3,0)+AC1685,OFFSET(C1685,-M1685+4,0),1,1)*I1685)</f>
        <v/>
      </c>
      <c r="V1685" s="235" t="str">
        <f aca="true">IF(I1685="","",xEURO(OFFSET(C1685,-M1685+1,0),J1685,OFFSET(C1685,-M1685+2,0),OFFSET(C1685,-M1685+2,0),OFFSET(C1685,-M1685+3,0)+AC1685,OFFSET(C1685,-M1685+4,0),1,0))</f>
        <v/>
      </c>
      <c r="W1685" s="175" t="str">
        <f aca="false">IF(I1685="","",(V1685-K1685)*I1685*10)</f>
        <v/>
      </c>
      <c r="X1685" s="175" t="str">
        <f aca="true">IF(I1685="","",xEURO(OFFSET(C1685,-M1685+1,0),J1685,OFFSET(C1685,-M1685+2,0),OFFSET(C1685,-M1685+2,0),OFFSET(C1685,-M1685+3,0)+AC1685,OFFSET(C1685,-M1685+4,0),1,2)/10*I1685)</f>
        <v/>
      </c>
      <c r="Y1685" s="248" t="str">
        <f aca="true">IF(I1685="","",xEURO(OFFSET(C1685,-M1685+1,0),J1685,OFFSET(C1685,-M1685+2,0),OFFSET(C1685,-M1685+2,0),OFFSET(C1685,-M1685+3,0)+AC1685,OFFSET(C1685,-M1685+4,0),1,3)/100*I1685*10000)</f>
        <v/>
      </c>
      <c r="Z1685" s="248" t="str">
        <f aca="true">IF(I1685="","",xEURO(OFFSET(C1685,-M1685+1,0),J1685,OFFSET(C1685,-M1685+2,0),OFFSET(C1685,-M1685+2,0),OFFSET(C1685,-M1685+3,0)+AC1685,OFFSET(C1685,-M1685+4,0),1,5)/365.25*I1685*10000)</f>
        <v/>
      </c>
      <c r="AB1685" s="249" t="str">
        <f aca="true">IF(D1685="","",xCalcSkew(OFFSET(C1685,-M1685,0),E1685-OFFSET(C1685,-M1685+1,0),b)/100)</f>
        <v/>
      </c>
      <c r="AC1685" s="249" t="str">
        <f aca="true">IF(I1685="","",xCalcSkew(OFFSET(C1685,-M1685,0),J1685-OFFSET(C1685,-M1685+1,0),b)/100)</f>
        <v/>
      </c>
      <c r="AE1685" s="0" t="n">
        <f aca="false">D1685*F1685*10000*-1</f>
        <v>-0</v>
      </c>
      <c r="AF1685" s="0" t="n">
        <f aca="false">I1685*K1685*10000*-1</f>
        <v>-0</v>
      </c>
      <c r="AG1685" s="0" t="n">
        <f aca="false">AE1685+AF1685</f>
        <v>-0</v>
      </c>
    </row>
    <row r="1686" customFormat="false" ht="12.75" hidden="false" customHeight="false" outlineLevel="0" collapsed="false">
      <c r="C1686" s="269" t="n">
        <f aca="false">INDEX(Inputs!$1:$65536,MATCH(C1685,Inputs!C:C,0),5)</f>
        <v>3.767</v>
      </c>
      <c r="D1686" s="265"/>
      <c r="E1686" s="266"/>
      <c r="F1686" s="266"/>
      <c r="G1686" s="267"/>
      <c r="I1686" s="265"/>
      <c r="J1686" s="266"/>
      <c r="K1686" s="266"/>
      <c r="L1686" s="268"/>
      <c r="M1686" s="247" t="n">
        <f aca="false">M1685+1</f>
        <v>1</v>
      </c>
      <c r="N1686" s="175" t="str">
        <f aca="true">IF(D1686="","",xEURO(OFFSET(C1686,-M1686+1,0),E1686,OFFSET(C1686,-M1686+2,0),OFFSET(C1686,-M1686+2,0),OFFSET(C1686,-M1686+3,0)+AB1686,OFFSET(C1686,-M1686+4,0),0,1)*D1686)</f>
        <v/>
      </c>
      <c r="O1686" s="235" t="str">
        <f aca="true">IF(D1686="","",xEURO(OFFSET(C1686,-M1686+1,0),E1686,OFFSET(C1686,-M1686+2,0),OFFSET(C1686,-M1686+2,0),OFFSET(C1686,-M1686+3,0)+AB1686,OFFSET(C1686,-M1686+4,0),0,0))</f>
        <v/>
      </c>
      <c r="P1686" s="175" t="str">
        <f aca="false">IF(D1686="","",(O1686-F1686)*D1686*10)</f>
        <v/>
      </c>
      <c r="Q1686" s="175" t="str">
        <f aca="true">IF(D1686="","",xEURO(OFFSET(C1686,-M1686+1,0),E1686,OFFSET(C1686,-M1686+2,0),OFFSET(C1686,-M1686+2,0),OFFSET(C1686,-M1686+3,0)+AB1686,OFFSET(C1686,-M1686+4,0),0,2)/10*D1686)</f>
        <v/>
      </c>
      <c r="R1686" s="248" t="str">
        <f aca="true">IF(D1686="","",xEURO(OFFSET(C1686,-M1686+1,0),E1686,OFFSET(C1686,-M1686+2,0),OFFSET(C1686,-M1686+2,0),OFFSET(C1686,-M1686+3,0)+AB1686,OFFSET(C1686,-M1686+4,0),0,3)/100*D1686*10000)</f>
        <v/>
      </c>
      <c r="S1686" s="248" t="str">
        <f aca="true">IF(D1686="","",xEURO(OFFSET(C1686,-M1686+1,0),E1686,OFFSET(C1686,-M1686+2,0),OFFSET(C1686,-M1686+2,0),OFFSET(C1686,-M1686+3,0)+AB1686,OFFSET(C1686,-M1686+4,0),0,5)/365.25*D1686*10000)</f>
        <v/>
      </c>
      <c r="U1686" s="175" t="str">
        <f aca="true">IF(I1686="","",xEURO(OFFSET(C1686,-M1686+1,0),J1686,OFFSET(C1686,-M1686+2,0),OFFSET(C1686,-M1686+2,0),OFFSET(C1686,-M1686+3,0)+AC1686,OFFSET(C1686,-M1686+4,0),1,1)*I1686)</f>
        <v/>
      </c>
      <c r="V1686" s="235" t="str">
        <f aca="true">IF(I1686="","",xEURO(OFFSET(C1686,-M1686+1,0),J1686,OFFSET(C1686,-M1686+2,0),OFFSET(C1686,-M1686+2,0),OFFSET(C1686,-M1686+3,0)+AC1686,OFFSET(C1686,-M1686+4,0),1,0))</f>
        <v/>
      </c>
      <c r="W1686" s="175" t="str">
        <f aca="false">IF(I1686="","",(V1686-K1686)*I1686*10)</f>
        <v/>
      </c>
      <c r="X1686" s="175" t="str">
        <f aca="true">IF(I1686="","",xEURO(OFFSET(C1686,-M1686+1,0),J1686,OFFSET(C1686,-M1686+2,0),OFFSET(C1686,-M1686+2,0),OFFSET(C1686,-M1686+3,0)+AC1686,OFFSET(C1686,-M1686+4,0),1,2)/10*I1686)</f>
        <v/>
      </c>
      <c r="Y1686" s="248" t="str">
        <f aca="true">IF(I1686="","",xEURO(OFFSET(C1686,-M1686+1,0),J1686,OFFSET(C1686,-M1686+2,0),OFFSET(C1686,-M1686+2,0),OFFSET(C1686,-M1686+3,0)+AC1686,OFFSET(C1686,-M1686+4,0),1,3)/100*I1686*10000)</f>
        <v/>
      </c>
      <c r="Z1686" s="248" t="str">
        <f aca="true">IF(I1686="","",xEURO(OFFSET(C1686,-M1686+1,0),J1686,OFFSET(C1686,-M1686+2,0),OFFSET(C1686,-M1686+2,0),OFFSET(C1686,-M1686+3,0)+AC1686,OFFSET(C1686,-M1686+4,0),1,5)/365.25*I1686*10000)</f>
        <v/>
      </c>
      <c r="AB1686" s="249" t="str">
        <f aca="true">IF(D1686="","",xCalcSkew(OFFSET(C1686,-M1686,0),E1686-OFFSET(C1686,-M1686+1,0),b)/100)</f>
        <v/>
      </c>
      <c r="AC1686" s="249" t="str">
        <f aca="true">IF(I1686="","",xCalcSkew(OFFSET(C1686,-M1686,0),J1686-OFFSET(C1686,-M1686+1,0),b)/100)</f>
        <v/>
      </c>
      <c r="AE1686" s="0" t="n">
        <f aca="false">D1686*F1686*10000*-1</f>
        <v>-0</v>
      </c>
      <c r="AF1686" s="0" t="n">
        <f aca="false">I1686*K1686*10000*-1</f>
        <v>-0</v>
      </c>
      <c r="AG1686" s="0" t="n">
        <f aca="false">AE1686+AF1686</f>
        <v>-0</v>
      </c>
    </row>
    <row r="1687" customFormat="false" ht="12.75" hidden="false" customHeight="false" outlineLevel="0" collapsed="false">
      <c r="C1687" s="249" t="n">
        <f aca="false">INDEX(Inputs!$1:$65536,MATCH(C1685,Inputs!C:C,0),7)</f>
        <v>0.0439863321858751</v>
      </c>
      <c r="D1687" s="265"/>
      <c r="E1687" s="266"/>
      <c r="F1687" s="266"/>
      <c r="G1687" s="267"/>
      <c r="I1687" s="265"/>
      <c r="J1687" s="266"/>
      <c r="K1687" s="266"/>
      <c r="L1687" s="268"/>
      <c r="M1687" s="247" t="n">
        <f aca="false">M1686+1</f>
        <v>2</v>
      </c>
      <c r="N1687" s="175" t="str">
        <f aca="true">IF(D1687="","",xEURO(OFFSET(C1687,-M1687+1,0),E1687,OFFSET(C1687,-M1687+2,0),OFFSET(C1687,-M1687+2,0),OFFSET(C1687,-M1687+3,0)+AB1687,OFFSET(C1687,-M1687+4,0),0,1)*D1687)</f>
        <v/>
      </c>
      <c r="O1687" s="235" t="str">
        <f aca="true">IF(D1687="","",xEURO(OFFSET(C1687,-M1687+1,0),E1687,OFFSET(C1687,-M1687+2,0),OFFSET(C1687,-M1687+2,0),OFFSET(C1687,-M1687+3,0)+AB1687,OFFSET(C1687,-M1687+4,0),0,0))</f>
        <v/>
      </c>
      <c r="P1687" s="175" t="str">
        <f aca="false">IF(D1687="","",(O1687-F1687)*D1687*10)</f>
        <v/>
      </c>
      <c r="Q1687" s="175" t="str">
        <f aca="true">IF(D1687="","",xEURO(OFFSET(C1687,-M1687+1,0),E1687,OFFSET(C1687,-M1687+2,0),OFFSET(C1687,-M1687+2,0),OFFSET(C1687,-M1687+3,0)+AB1687,OFFSET(C1687,-M1687+4,0),0,2)/10*D1687)</f>
        <v/>
      </c>
      <c r="R1687" s="248" t="str">
        <f aca="true">IF(D1687="","",xEURO(OFFSET(C1687,-M1687+1,0),E1687,OFFSET(C1687,-M1687+2,0),OFFSET(C1687,-M1687+2,0),OFFSET(C1687,-M1687+3,0)+AB1687,OFFSET(C1687,-M1687+4,0),0,3)/100*D1687*10000)</f>
        <v/>
      </c>
      <c r="S1687" s="248" t="str">
        <f aca="true">IF(D1687="","",xEURO(OFFSET(C1687,-M1687+1,0),E1687,OFFSET(C1687,-M1687+2,0),OFFSET(C1687,-M1687+2,0),OFFSET(C1687,-M1687+3,0)+AB1687,OFFSET(C1687,-M1687+4,0),0,5)/365.25*D1687*10000)</f>
        <v/>
      </c>
      <c r="U1687" s="175" t="str">
        <f aca="true">IF(I1687="","",xEURO(OFFSET(C1687,-M1687+1,0),J1687,OFFSET(C1687,-M1687+2,0),OFFSET(C1687,-M1687+2,0),OFFSET(C1687,-M1687+3,0)+AC1687,OFFSET(C1687,-M1687+4,0),1,1)*I1687)</f>
        <v/>
      </c>
      <c r="V1687" s="235" t="str">
        <f aca="true">IF(I1687="","",xEURO(OFFSET(C1687,-M1687+1,0),J1687,OFFSET(C1687,-M1687+2,0),OFFSET(C1687,-M1687+2,0),OFFSET(C1687,-M1687+3,0)+AC1687,OFFSET(C1687,-M1687+4,0),1,0))</f>
        <v/>
      </c>
      <c r="W1687" s="175" t="str">
        <f aca="false">IF(I1687="","",(V1687-K1687)*I1687*10)</f>
        <v/>
      </c>
      <c r="X1687" s="175" t="str">
        <f aca="true">IF(I1687="","",xEURO(OFFSET(C1687,-M1687+1,0),J1687,OFFSET(C1687,-M1687+2,0),OFFSET(C1687,-M1687+2,0),OFFSET(C1687,-M1687+3,0)+AC1687,OFFSET(C1687,-M1687+4,0),1,2)/10*I1687)</f>
        <v/>
      </c>
      <c r="Y1687" s="248" t="str">
        <f aca="true">IF(I1687="","",xEURO(OFFSET(C1687,-M1687+1,0),J1687,OFFSET(C1687,-M1687+2,0),OFFSET(C1687,-M1687+2,0),OFFSET(C1687,-M1687+3,0)+AC1687,OFFSET(C1687,-M1687+4,0),1,3)/100*I1687*10000)</f>
        <v/>
      </c>
      <c r="Z1687" s="248" t="str">
        <f aca="true">IF(I1687="","",xEURO(OFFSET(C1687,-M1687+1,0),J1687,OFFSET(C1687,-M1687+2,0),OFFSET(C1687,-M1687+2,0),OFFSET(C1687,-M1687+3,0)+AC1687,OFFSET(C1687,-M1687+4,0),1,5)/365.25*I1687*10000)</f>
        <v/>
      </c>
      <c r="AB1687" s="249" t="str">
        <f aca="true">IF(D1687="","",xCalcSkew(OFFSET(C1687,-M1687,0),E1687-OFFSET(C1687,-M1687+1,0),b)/100)</f>
        <v/>
      </c>
      <c r="AC1687" s="249" t="str">
        <f aca="true">IF(I1687="","",xCalcSkew(OFFSET(C1687,-M1687,0),J1687-OFFSET(C1687,-M1687+1,0),b)/100)</f>
        <v/>
      </c>
      <c r="AE1687" s="0" t="n">
        <f aca="false">D1687*F1687*10000*-1</f>
        <v>-0</v>
      </c>
      <c r="AF1687" s="0" t="n">
        <f aca="false">I1687*K1687*10000*-1</f>
        <v>-0</v>
      </c>
      <c r="AG1687" s="0" t="n">
        <f aca="false">AE1687+AF1687</f>
        <v>-0</v>
      </c>
    </row>
    <row r="1688" customFormat="false" ht="12.75" hidden="false" customHeight="false" outlineLevel="0" collapsed="false">
      <c r="C1688" s="270" t="n">
        <f aca="false">INDEX(Inputs!$1:$65536,MATCH(C1685,Inputs!C:C,0),6)</f>
        <v>0.275</v>
      </c>
      <c r="D1688" s="265"/>
      <c r="E1688" s="266"/>
      <c r="F1688" s="266"/>
      <c r="G1688" s="267"/>
      <c r="I1688" s="265"/>
      <c r="J1688" s="266"/>
      <c r="K1688" s="266"/>
      <c r="L1688" s="268"/>
      <c r="M1688" s="247" t="n">
        <f aca="false">M1687+1</f>
        <v>3</v>
      </c>
      <c r="N1688" s="175" t="str">
        <f aca="true">IF(D1688="","",xEURO(OFFSET(C1688,-M1688+1,0),E1688,OFFSET(C1688,-M1688+2,0),OFFSET(C1688,-M1688+2,0),OFFSET(C1688,-M1688+3,0)+AB1688,OFFSET(C1688,-M1688+4,0),0,1)*D1688)</f>
        <v/>
      </c>
      <c r="O1688" s="235" t="str">
        <f aca="true">IF(D1688="","",xEURO(OFFSET(C1688,-M1688+1,0),E1688,OFFSET(C1688,-M1688+2,0),OFFSET(C1688,-M1688+2,0),OFFSET(C1688,-M1688+3,0)+AB1688,OFFSET(C1688,-M1688+4,0),0,0))</f>
        <v/>
      </c>
      <c r="P1688" s="175" t="str">
        <f aca="false">IF(D1688="","",(O1688-F1688)*D1688*10)</f>
        <v/>
      </c>
      <c r="Q1688" s="175" t="str">
        <f aca="true">IF(D1688="","",xEURO(OFFSET(C1688,-M1688+1,0),E1688,OFFSET(C1688,-M1688+2,0),OFFSET(C1688,-M1688+2,0),OFFSET(C1688,-M1688+3,0)+AB1688,OFFSET(C1688,-M1688+4,0),0,2)/10*D1688)</f>
        <v/>
      </c>
      <c r="R1688" s="248" t="str">
        <f aca="true">IF(D1688="","",xEURO(OFFSET(C1688,-M1688+1,0),E1688,OFFSET(C1688,-M1688+2,0),OFFSET(C1688,-M1688+2,0),OFFSET(C1688,-M1688+3,0)+AB1688,OFFSET(C1688,-M1688+4,0),0,3)/100*D1688*10000)</f>
        <v/>
      </c>
      <c r="S1688" s="248" t="str">
        <f aca="true">IF(D1688="","",xEURO(OFFSET(C1688,-M1688+1,0),E1688,OFFSET(C1688,-M1688+2,0),OFFSET(C1688,-M1688+2,0),OFFSET(C1688,-M1688+3,0)+AB1688,OFFSET(C1688,-M1688+4,0),0,5)/365.25*D1688*10000)</f>
        <v/>
      </c>
      <c r="U1688" s="175" t="str">
        <f aca="true">IF(I1688="","",xEURO(OFFSET(C1688,-M1688+1,0),J1688,OFFSET(C1688,-M1688+2,0),OFFSET(C1688,-M1688+2,0),OFFSET(C1688,-M1688+3,0)+AC1688,OFFSET(C1688,-M1688+4,0),1,1)*I1688)</f>
        <v/>
      </c>
      <c r="V1688" s="235" t="str">
        <f aca="true">IF(I1688="","",xEURO(OFFSET(C1688,-M1688+1,0),J1688,OFFSET(C1688,-M1688+2,0),OFFSET(C1688,-M1688+2,0),OFFSET(C1688,-M1688+3,0)+AC1688,OFFSET(C1688,-M1688+4,0),1,0))</f>
        <v/>
      </c>
      <c r="W1688" s="175" t="str">
        <f aca="false">IF(I1688="","",(V1688-K1688)*I1688*10)</f>
        <v/>
      </c>
      <c r="X1688" s="175" t="str">
        <f aca="true">IF(I1688="","",xEURO(OFFSET(C1688,-M1688+1,0),J1688,OFFSET(C1688,-M1688+2,0),OFFSET(C1688,-M1688+2,0),OFFSET(C1688,-M1688+3,0)+AC1688,OFFSET(C1688,-M1688+4,0),1,2)/10*I1688)</f>
        <v/>
      </c>
      <c r="Y1688" s="248" t="str">
        <f aca="true">IF(I1688="","",xEURO(OFFSET(C1688,-M1688+1,0),J1688,OFFSET(C1688,-M1688+2,0),OFFSET(C1688,-M1688+2,0),OFFSET(C1688,-M1688+3,0)+AC1688,OFFSET(C1688,-M1688+4,0),1,3)/100*I1688*10000)</f>
        <v/>
      </c>
      <c r="Z1688" s="248" t="str">
        <f aca="true">IF(I1688="","",xEURO(OFFSET(C1688,-M1688+1,0),J1688,OFFSET(C1688,-M1688+2,0),OFFSET(C1688,-M1688+2,0),OFFSET(C1688,-M1688+3,0)+AC1688,OFFSET(C1688,-M1688+4,0),1,5)/365.25*I1688*10000)</f>
        <v/>
      </c>
      <c r="AB1688" s="249" t="str">
        <f aca="true">IF(D1688="","",xCalcSkew(OFFSET(C1688,-M1688,0),E1688-OFFSET(C1688,-M1688+1,0),b)/100)</f>
        <v/>
      </c>
      <c r="AC1688" s="249" t="str">
        <f aca="true">IF(I1688="","",xCalcSkew(OFFSET(C1688,-M1688,0),J1688-OFFSET(C1688,-M1688+1,0),b)/100)</f>
        <v/>
      </c>
      <c r="AE1688" s="0" t="n">
        <f aca="false">D1688*F1688*10000*-1</f>
        <v>-0</v>
      </c>
      <c r="AF1688" s="0" t="n">
        <f aca="false">I1688*K1688*10000*-1</f>
        <v>-0</v>
      </c>
      <c r="AG1688" s="0" t="n">
        <f aca="false">AE1688+AF1688</f>
        <v>-0</v>
      </c>
    </row>
    <row r="1689" customFormat="false" ht="12.75" hidden="false" customHeight="false" outlineLevel="0" collapsed="false">
      <c r="C1689" s="271" t="n">
        <f aca="false">INDEX(Inputs!$1:$65536,MATCH(C1685,Inputs!C:C,0),9)</f>
        <v>1348</v>
      </c>
      <c r="D1689" s="265"/>
      <c r="E1689" s="266"/>
      <c r="F1689" s="266"/>
      <c r="G1689" s="267"/>
      <c r="I1689" s="265"/>
      <c r="J1689" s="266"/>
      <c r="K1689" s="266"/>
      <c r="L1689" s="268"/>
      <c r="M1689" s="247" t="n">
        <f aca="false">M1688+1</f>
        <v>4</v>
      </c>
      <c r="N1689" s="175" t="str">
        <f aca="true">IF(D1689="","",xEURO(OFFSET(C1689,-M1689+1,0),E1689,OFFSET(C1689,-M1689+2,0),OFFSET(C1689,-M1689+2,0),OFFSET(C1689,-M1689+3,0)+AB1689,OFFSET(C1689,-M1689+4,0),0,1)*D1689)</f>
        <v/>
      </c>
      <c r="O1689" s="235" t="str">
        <f aca="true">IF(D1689="","",xEURO(OFFSET(C1689,-M1689+1,0),E1689,OFFSET(C1689,-M1689+2,0),OFFSET(C1689,-M1689+2,0),OFFSET(C1689,-M1689+3,0)+AB1689,OFFSET(C1689,-M1689+4,0),0,0))</f>
        <v/>
      </c>
      <c r="P1689" s="175" t="str">
        <f aca="false">IF(D1689="","",(O1689-F1689)*D1689*10)</f>
        <v/>
      </c>
      <c r="Q1689" s="175" t="str">
        <f aca="true">IF(D1689="","",xEURO(OFFSET(C1689,-M1689+1,0),E1689,OFFSET(C1689,-M1689+2,0),OFFSET(C1689,-M1689+2,0),OFFSET(C1689,-M1689+3,0)+AB1689,OFFSET(C1689,-M1689+4,0),0,2)/10*D1689)</f>
        <v/>
      </c>
      <c r="R1689" s="248" t="str">
        <f aca="true">IF(D1689="","",xEURO(OFFSET(C1689,-M1689+1,0),E1689,OFFSET(C1689,-M1689+2,0),OFFSET(C1689,-M1689+2,0),OFFSET(C1689,-M1689+3,0)+AB1689,OFFSET(C1689,-M1689+4,0),0,3)/100*D1689*10000)</f>
        <v/>
      </c>
      <c r="S1689" s="248" t="str">
        <f aca="true">IF(D1689="","",xEURO(OFFSET(C1689,-M1689+1,0),E1689,OFFSET(C1689,-M1689+2,0),OFFSET(C1689,-M1689+2,0),OFFSET(C1689,-M1689+3,0)+AB1689,OFFSET(C1689,-M1689+4,0),0,5)/365.25*D1689*10000)</f>
        <v/>
      </c>
      <c r="U1689" s="175" t="str">
        <f aca="true">IF(I1689="","",xEURO(OFFSET(C1689,-M1689+1,0),J1689,OFFSET(C1689,-M1689+2,0),OFFSET(C1689,-M1689+2,0),OFFSET(C1689,-M1689+3,0)+AC1689,OFFSET(C1689,-M1689+4,0),1,1)*I1689)</f>
        <v/>
      </c>
      <c r="V1689" s="235" t="str">
        <f aca="true">IF(I1689="","",xEURO(OFFSET(C1689,-M1689+1,0),J1689,OFFSET(C1689,-M1689+2,0),OFFSET(C1689,-M1689+2,0),OFFSET(C1689,-M1689+3,0)+AC1689,OFFSET(C1689,-M1689+4,0),1,0))</f>
        <v/>
      </c>
      <c r="W1689" s="175" t="str">
        <f aca="false">IF(I1689="","",(V1689-K1689)*I1689*10)</f>
        <v/>
      </c>
      <c r="X1689" s="175" t="str">
        <f aca="true">IF(I1689="","",xEURO(OFFSET(C1689,-M1689+1,0),J1689,OFFSET(C1689,-M1689+2,0),OFFSET(C1689,-M1689+2,0),OFFSET(C1689,-M1689+3,0)+AC1689,OFFSET(C1689,-M1689+4,0),1,2)/10*I1689)</f>
        <v/>
      </c>
      <c r="Y1689" s="248" t="str">
        <f aca="true">IF(I1689="","",xEURO(OFFSET(C1689,-M1689+1,0),J1689,OFFSET(C1689,-M1689+2,0),OFFSET(C1689,-M1689+2,0),OFFSET(C1689,-M1689+3,0)+AC1689,OFFSET(C1689,-M1689+4,0),1,3)/100*I1689*10000)</f>
        <v/>
      </c>
      <c r="Z1689" s="248" t="str">
        <f aca="true">IF(I1689="","",xEURO(OFFSET(C1689,-M1689+1,0),J1689,OFFSET(C1689,-M1689+2,0),OFFSET(C1689,-M1689+2,0),OFFSET(C1689,-M1689+3,0)+AC1689,OFFSET(C1689,-M1689+4,0),1,5)/365.25*I1689*10000)</f>
        <v/>
      </c>
      <c r="AB1689" s="249" t="str">
        <f aca="true">IF(D1689="","",xCalcSkew(OFFSET(C1689,-M1689,0),E1689-OFFSET(C1689,-M1689+1,0),b)/100)</f>
        <v/>
      </c>
      <c r="AC1689" s="249" t="str">
        <f aca="true">IF(I1689="","",xCalcSkew(OFFSET(C1689,-M1689,0),J1689-OFFSET(C1689,-M1689+1,0),b)/100)</f>
        <v/>
      </c>
      <c r="AE1689" s="0" t="n">
        <f aca="false">D1689*F1689*10000*-1</f>
        <v>-0</v>
      </c>
      <c r="AF1689" s="0" t="n">
        <f aca="false">I1689*K1689*10000*-1</f>
        <v>-0</v>
      </c>
      <c r="AG1689" s="0" t="n">
        <f aca="false">AE1689+AF1689</f>
        <v>-0</v>
      </c>
    </row>
    <row r="1690" customFormat="false" ht="12.75" hidden="false" customHeight="false" outlineLevel="0" collapsed="false">
      <c r="C1690" s="272" t="n">
        <f aca="false">D1721+I1721</f>
        <v>0</v>
      </c>
      <c r="D1690" s="265"/>
      <c r="E1690" s="266"/>
      <c r="F1690" s="266"/>
      <c r="G1690" s="267"/>
      <c r="I1690" s="265"/>
      <c r="J1690" s="266"/>
      <c r="K1690" s="266"/>
      <c r="L1690" s="268"/>
      <c r="M1690" s="247" t="n">
        <f aca="false">M1689+1</f>
        <v>5</v>
      </c>
      <c r="N1690" s="175" t="str">
        <f aca="true">IF(D1690="","",xEURO(OFFSET(C1690,-M1690+1,0),E1690,OFFSET(C1690,-M1690+2,0),OFFSET(C1690,-M1690+2,0),OFFSET(C1690,-M1690+3,0)+AB1690,OFFSET(C1690,-M1690+4,0),0,1)*D1690)</f>
        <v/>
      </c>
      <c r="O1690" s="235" t="str">
        <f aca="true">IF(D1690="","",xEURO(OFFSET(C1690,-M1690+1,0),E1690,OFFSET(C1690,-M1690+2,0),OFFSET(C1690,-M1690+2,0),OFFSET(C1690,-M1690+3,0)+AB1690,OFFSET(C1690,-M1690+4,0),0,0))</f>
        <v/>
      </c>
      <c r="P1690" s="175" t="str">
        <f aca="false">IF(D1690="","",(O1690-F1690)*D1690*10)</f>
        <v/>
      </c>
      <c r="Q1690" s="175" t="str">
        <f aca="true">IF(D1690="","",xEURO(OFFSET(C1690,-M1690+1,0),E1690,OFFSET(C1690,-M1690+2,0),OFFSET(C1690,-M1690+2,0),OFFSET(C1690,-M1690+3,0)+AB1690,OFFSET(C1690,-M1690+4,0),0,2)/10*D1690)</f>
        <v/>
      </c>
      <c r="R1690" s="248" t="str">
        <f aca="true">IF(D1690="","",xEURO(OFFSET(C1690,-M1690+1,0),E1690,OFFSET(C1690,-M1690+2,0),OFFSET(C1690,-M1690+2,0),OFFSET(C1690,-M1690+3,0)+AB1690,OFFSET(C1690,-M1690+4,0),0,3)/100*D1690*10000)</f>
        <v/>
      </c>
      <c r="S1690" s="248" t="str">
        <f aca="true">IF(D1690="","",xEURO(OFFSET(C1690,-M1690+1,0),E1690,OFFSET(C1690,-M1690+2,0),OFFSET(C1690,-M1690+2,0),OFFSET(C1690,-M1690+3,0)+AB1690,OFFSET(C1690,-M1690+4,0),0,5)/365.25*D1690*10000)</f>
        <v/>
      </c>
      <c r="U1690" s="175" t="str">
        <f aca="true">IF(I1690="","",xEURO(OFFSET(C1690,-M1690+1,0),J1690,OFFSET(C1690,-M1690+2,0),OFFSET(C1690,-M1690+2,0),OFFSET(C1690,-M1690+3,0)+AC1690,OFFSET(C1690,-M1690+4,0),1,1)*I1690)</f>
        <v/>
      </c>
      <c r="V1690" s="235" t="str">
        <f aca="true">IF(I1690="","",xEURO(OFFSET(C1690,-M1690+1,0),J1690,OFFSET(C1690,-M1690+2,0),OFFSET(C1690,-M1690+2,0),OFFSET(C1690,-M1690+3,0)+AC1690,OFFSET(C1690,-M1690+4,0),1,0))</f>
        <v/>
      </c>
      <c r="W1690" s="175" t="str">
        <f aca="false">IF(I1690="","",(V1690-K1690)*I1690*10)</f>
        <v/>
      </c>
      <c r="X1690" s="175" t="str">
        <f aca="true">IF(I1690="","",xEURO(OFFSET(C1690,-M1690+1,0),J1690,OFFSET(C1690,-M1690+2,0),OFFSET(C1690,-M1690+2,0),OFFSET(C1690,-M1690+3,0)+AC1690,OFFSET(C1690,-M1690+4,0),1,2)/10*I1690)</f>
        <v/>
      </c>
      <c r="Y1690" s="248" t="str">
        <f aca="true">IF(I1690="","",xEURO(OFFSET(C1690,-M1690+1,0),J1690,OFFSET(C1690,-M1690+2,0),OFFSET(C1690,-M1690+2,0),OFFSET(C1690,-M1690+3,0)+AC1690,OFFSET(C1690,-M1690+4,0),1,3)/100*I1690*10000)</f>
        <v/>
      </c>
      <c r="Z1690" s="248" t="str">
        <f aca="true">IF(I1690="","",xEURO(OFFSET(C1690,-M1690+1,0),J1690,OFFSET(C1690,-M1690+2,0),OFFSET(C1690,-M1690+2,0),OFFSET(C1690,-M1690+3,0)+AC1690,OFFSET(C1690,-M1690+4,0),1,5)/365.25*I1690*10000)</f>
        <v/>
      </c>
      <c r="AB1690" s="249" t="str">
        <f aca="true">IF(D1690="","",xCalcSkew(OFFSET(C1690,-M1690,0),E1690-OFFSET(C1690,-M1690+1,0),b)/100)</f>
        <v/>
      </c>
      <c r="AC1690" s="249" t="str">
        <f aca="true">IF(I1690="","",xCalcSkew(OFFSET(C1690,-M1690,0),J1690-OFFSET(C1690,-M1690+1,0),b)/100)</f>
        <v/>
      </c>
      <c r="AE1690" s="0" t="n">
        <f aca="false">D1690*F1690*10000*-1</f>
        <v>-0</v>
      </c>
      <c r="AF1690" s="0" t="n">
        <f aca="false">I1690*K1690*10000*-1</f>
        <v>-0</v>
      </c>
      <c r="AG1690" s="0" t="n">
        <f aca="false">AE1690+AF1690</f>
        <v>-0</v>
      </c>
    </row>
    <row r="1691" customFormat="false" ht="12.75" hidden="false" customHeight="false" outlineLevel="0" collapsed="false">
      <c r="C1691" s="272" t="n">
        <f aca="false">N1721+U1721</f>
        <v>0</v>
      </c>
      <c r="D1691" s="265"/>
      <c r="E1691" s="266"/>
      <c r="F1691" s="266"/>
      <c r="G1691" s="267"/>
      <c r="I1691" s="265"/>
      <c r="J1691" s="266"/>
      <c r="K1691" s="266"/>
      <c r="L1691" s="268"/>
      <c r="M1691" s="247" t="n">
        <f aca="false">M1690+1</f>
        <v>6</v>
      </c>
      <c r="N1691" s="175" t="str">
        <f aca="true">IF(D1691="","",xEURO(OFFSET(C1691,-M1691+1,0),E1691,OFFSET(C1691,-M1691+2,0),OFFSET(C1691,-M1691+2,0),OFFSET(C1691,-M1691+3,0)+AB1691,OFFSET(C1691,-M1691+4,0),0,1)*D1691)</f>
        <v/>
      </c>
      <c r="O1691" s="235" t="str">
        <f aca="true">IF(D1691="","",xEURO(OFFSET(C1691,-M1691+1,0),E1691,OFFSET(C1691,-M1691+2,0),OFFSET(C1691,-M1691+2,0),OFFSET(C1691,-M1691+3,0)+AB1691,OFFSET(C1691,-M1691+4,0),0,0))</f>
        <v/>
      </c>
      <c r="P1691" s="175" t="str">
        <f aca="false">IF(D1691="","",(O1691-F1691)*D1691*10)</f>
        <v/>
      </c>
      <c r="Q1691" s="175" t="str">
        <f aca="true">IF(D1691="","",xEURO(OFFSET(C1691,-M1691+1,0),E1691,OFFSET(C1691,-M1691+2,0),OFFSET(C1691,-M1691+2,0),OFFSET(C1691,-M1691+3,0)+AB1691,OFFSET(C1691,-M1691+4,0),0,2)/10*D1691)</f>
        <v/>
      </c>
      <c r="R1691" s="248" t="str">
        <f aca="true">IF(D1691="","",xEURO(OFFSET(C1691,-M1691+1,0),E1691,OFFSET(C1691,-M1691+2,0),OFFSET(C1691,-M1691+2,0),OFFSET(C1691,-M1691+3,0)+AB1691,OFFSET(C1691,-M1691+4,0),0,3)/100*D1691*10000)</f>
        <v/>
      </c>
      <c r="S1691" s="248" t="str">
        <f aca="true">IF(D1691="","",xEURO(OFFSET(C1691,-M1691+1,0),E1691,OFFSET(C1691,-M1691+2,0),OFFSET(C1691,-M1691+2,0),OFFSET(C1691,-M1691+3,0)+AB1691,OFFSET(C1691,-M1691+4,0),0,5)/365.25*D1691*10000)</f>
        <v/>
      </c>
      <c r="U1691" s="175" t="str">
        <f aca="true">IF(I1691="","",xEURO(OFFSET(C1691,-M1691+1,0),J1691,OFFSET(C1691,-M1691+2,0),OFFSET(C1691,-M1691+2,0),OFFSET(C1691,-M1691+3,0)+AC1691,OFFSET(C1691,-M1691+4,0),1,1)*I1691)</f>
        <v/>
      </c>
      <c r="V1691" s="235" t="str">
        <f aca="true">IF(I1691="","",xEURO(OFFSET(C1691,-M1691+1,0),J1691,OFFSET(C1691,-M1691+2,0),OFFSET(C1691,-M1691+2,0),OFFSET(C1691,-M1691+3,0)+AC1691,OFFSET(C1691,-M1691+4,0),1,0))</f>
        <v/>
      </c>
      <c r="W1691" s="175" t="str">
        <f aca="false">IF(I1691="","",(V1691-K1691)*I1691*10)</f>
        <v/>
      </c>
      <c r="X1691" s="175" t="str">
        <f aca="true">IF(I1691="","",xEURO(OFFSET(C1691,-M1691+1,0),J1691,OFFSET(C1691,-M1691+2,0),OFFSET(C1691,-M1691+2,0),OFFSET(C1691,-M1691+3,0)+AC1691,OFFSET(C1691,-M1691+4,0),1,2)/10*I1691)</f>
        <v/>
      </c>
      <c r="Y1691" s="248" t="str">
        <f aca="true">IF(I1691="","",xEURO(OFFSET(C1691,-M1691+1,0),J1691,OFFSET(C1691,-M1691+2,0),OFFSET(C1691,-M1691+2,0),OFFSET(C1691,-M1691+3,0)+AC1691,OFFSET(C1691,-M1691+4,0),1,3)/100*I1691*10000)</f>
        <v/>
      </c>
      <c r="Z1691" s="248" t="str">
        <f aca="true">IF(I1691="","",xEURO(OFFSET(C1691,-M1691+1,0),J1691,OFFSET(C1691,-M1691+2,0),OFFSET(C1691,-M1691+2,0),OFFSET(C1691,-M1691+3,0)+AC1691,OFFSET(C1691,-M1691+4,0),1,5)/365.25*I1691*10000)</f>
        <v/>
      </c>
      <c r="AB1691" s="249" t="str">
        <f aca="true">IF(D1691="","",xCalcSkew(OFFSET(C1691,-M1691,0),E1691-OFFSET(C1691,-M1691+1,0),b)/100)</f>
        <v/>
      </c>
      <c r="AC1691" s="249" t="str">
        <f aca="true">IF(I1691="","",xCalcSkew(OFFSET(C1691,-M1691,0),J1691-OFFSET(C1691,-M1691+1,0),b)/100)</f>
        <v/>
      </c>
      <c r="AE1691" s="0" t="n">
        <f aca="false">D1691*F1691*10000*-1</f>
        <v>-0</v>
      </c>
      <c r="AF1691" s="0" t="n">
        <f aca="false">I1691*K1691*10000*-1</f>
        <v>-0</v>
      </c>
      <c r="AG1691" s="0" t="n">
        <f aca="false">AE1691+AF1691</f>
        <v>-0</v>
      </c>
    </row>
    <row r="1692" customFormat="false" ht="12.75" hidden="false" customHeight="false" outlineLevel="0" collapsed="false">
      <c r="C1692" s="273" t="n">
        <f aca="false">Q1721+X1721</f>
        <v>0</v>
      </c>
      <c r="D1692" s="265"/>
      <c r="E1692" s="266"/>
      <c r="F1692" s="266"/>
      <c r="G1692" s="267"/>
      <c r="I1692" s="265"/>
      <c r="J1692" s="266"/>
      <c r="K1692" s="266"/>
      <c r="L1692" s="268"/>
      <c r="M1692" s="247" t="n">
        <f aca="false">M1691+1</f>
        <v>7</v>
      </c>
      <c r="N1692" s="175" t="str">
        <f aca="true">IF(D1692="","",xEURO(OFFSET(C1692,-M1692+1,0),E1692,OFFSET(C1692,-M1692+2,0),OFFSET(C1692,-M1692+2,0),OFFSET(C1692,-M1692+3,0)+AB1692,OFFSET(C1692,-M1692+4,0),0,1)*D1692)</f>
        <v/>
      </c>
      <c r="O1692" s="235" t="str">
        <f aca="true">IF(D1692="","",xEURO(OFFSET(C1692,-M1692+1,0),E1692,OFFSET(C1692,-M1692+2,0),OFFSET(C1692,-M1692+2,0),OFFSET(C1692,-M1692+3,0)+AB1692,OFFSET(C1692,-M1692+4,0),0,0))</f>
        <v/>
      </c>
      <c r="P1692" s="175" t="str">
        <f aca="false">IF(D1692="","",(O1692-F1692)*D1692*10)</f>
        <v/>
      </c>
      <c r="Q1692" s="175" t="str">
        <f aca="true">IF(D1692="","",xEURO(OFFSET(C1692,-M1692+1,0),E1692,OFFSET(C1692,-M1692+2,0),OFFSET(C1692,-M1692+2,0),OFFSET(C1692,-M1692+3,0)+AB1692,OFFSET(C1692,-M1692+4,0),0,2)/10*D1692)</f>
        <v/>
      </c>
      <c r="R1692" s="248" t="str">
        <f aca="true">IF(D1692="","",xEURO(OFFSET(C1692,-M1692+1,0),E1692,OFFSET(C1692,-M1692+2,0),OFFSET(C1692,-M1692+2,0),OFFSET(C1692,-M1692+3,0)+AB1692,OFFSET(C1692,-M1692+4,0),0,3)/100*D1692*10000)</f>
        <v/>
      </c>
      <c r="S1692" s="248" t="str">
        <f aca="true">IF(D1692="","",xEURO(OFFSET(C1692,-M1692+1,0),E1692,OFFSET(C1692,-M1692+2,0),OFFSET(C1692,-M1692+2,0),OFFSET(C1692,-M1692+3,0)+AB1692,OFFSET(C1692,-M1692+4,0),0,5)/365.25*D1692*10000)</f>
        <v/>
      </c>
      <c r="U1692" s="175" t="str">
        <f aca="true">IF(I1692="","",xEURO(OFFSET(C1692,-M1692+1,0),J1692,OFFSET(C1692,-M1692+2,0),OFFSET(C1692,-M1692+2,0),OFFSET(C1692,-M1692+3,0)+AC1692,OFFSET(C1692,-M1692+4,0),1,1)*I1692)</f>
        <v/>
      </c>
      <c r="V1692" s="235" t="str">
        <f aca="true">IF(I1692="","",xEURO(OFFSET(C1692,-M1692+1,0),J1692,OFFSET(C1692,-M1692+2,0),OFFSET(C1692,-M1692+2,0),OFFSET(C1692,-M1692+3,0)+AC1692,OFFSET(C1692,-M1692+4,0),1,0))</f>
        <v/>
      </c>
      <c r="W1692" s="175" t="str">
        <f aca="false">IF(I1692="","",(V1692-K1692)*I1692*10)</f>
        <v/>
      </c>
      <c r="X1692" s="175" t="str">
        <f aca="true">IF(I1692="","",xEURO(OFFSET(C1692,-M1692+1,0),J1692,OFFSET(C1692,-M1692+2,0),OFFSET(C1692,-M1692+2,0),OFFSET(C1692,-M1692+3,0)+AC1692,OFFSET(C1692,-M1692+4,0),1,2)/10*I1692)</f>
        <v/>
      </c>
      <c r="Y1692" s="248" t="str">
        <f aca="true">IF(I1692="","",xEURO(OFFSET(C1692,-M1692+1,0),J1692,OFFSET(C1692,-M1692+2,0),OFFSET(C1692,-M1692+2,0),OFFSET(C1692,-M1692+3,0)+AC1692,OFFSET(C1692,-M1692+4,0),1,3)/100*I1692*10000)</f>
        <v/>
      </c>
      <c r="Z1692" s="248" t="str">
        <f aca="true">IF(I1692="","",xEURO(OFFSET(C1692,-M1692+1,0),J1692,OFFSET(C1692,-M1692+2,0),OFFSET(C1692,-M1692+2,0),OFFSET(C1692,-M1692+3,0)+AC1692,OFFSET(C1692,-M1692+4,0),1,5)/365.25*I1692*10000)</f>
        <v/>
      </c>
      <c r="AB1692" s="249" t="str">
        <f aca="true">IF(D1692="","",xCalcSkew(OFFSET(C1692,-M1692,0),E1692-OFFSET(C1692,-M1692+1,0),b)/100)</f>
        <v/>
      </c>
      <c r="AC1692" s="249" t="str">
        <f aca="true">IF(I1692="","",xCalcSkew(OFFSET(C1692,-M1692,0),J1692-OFFSET(C1692,-M1692+1,0),b)/100)</f>
        <v/>
      </c>
      <c r="AE1692" s="0" t="n">
        <f aca="false">D1692*F1692*10000*-1</f>
        <v>-0</v>
      </c>
      <c r="AF1692" s="0" t="n">
        <f aca="false">I1692*K1692*10000*-1</f>
        <v>-0</v>
      </c>
      <c r="AG1692" s="0" t="n">
        <f aca="false">AE1692+AF1692</f>
        <v>-0</v>
      </c>
    </row>
    <row r="1693" customFormat="false" ht="12.75" hidden="false" customHeight="false" outlineLevel="0" collapsed="false">
      <c r="C1693" s="272" t="n">
        <f aca="false">R1721+Y1721</f>
        <v>0</v>
      </c>
      <c r="D1693" s="265"/>
      <c r="E1693" s="266"/>
      <c r="F1693" s="266"/>
      <c r="G1693" s="267"/>
      <c r="I1693" s="265"/>
      <c r="J1693" s="266"/>
      <c r="K1693" s="266"/>
      <c r="L1693" s="268"/>
      <c r="M1693" s="247" t="n">
        <f aca="false">M1692+1</f>
        <v>8</v>
      </c>
      <c r="N1693" s="175" t="str">
        <f aca="true">IF(D1693="","",xEURO(OFFSET(C1693,-M1693+1,0),E1693,OFFSET(C1693,-M1693+2,0),OFFSET(C1693,-M1693+2,0),OFFSET(C1693,-M1693+3,0)+AB1693,OFFSET(C1693,-M1693+4,0),0,1)*D1693)</f>
        <v/>
      </c>
      <c r="O1693" s="235" t="str">
        <f aca="true">IF(D1693="","",xEURO(OFFSET(C1693,-M1693+1,0),E1693,OFFSET(C1693,-M1693+2,0),OFFSET(C1693,-M1693+2,0),OFFSET(C1693,-M1693+3,0)+AB1693,OFFSET(C1693,-M1693+4,0),0,0))</f>
        <v/>
      </c>
      <c r="P1693" s="175" t="str">
        <f aca="false">IF(D1693="","",(O1693-F1693)*D1693*10)</f>
        <v/>
      </c>
      <c r="Q1693" s="175" t="str">
        <f aca="true">IF(D1693="","",xEURO(OFFSET(C1693,-M1693+1,0),E1693,OFFSET(C1693,-M1693+2,0),OFFSET(C1693,-M1693+2,0),OFFSET(C1693,-M1693+3,0)+AB1693,OFFSET(C1693,-M1693+4,0),0,2)/10*D1693)</f>
        <v/>
      </c>
      <c r="R1693" s="248" t="str">
        <f aca="true">IF(D1693="","",xEURO(OFFSET(C1693,-M1693+1,0),E1693,OFFSET(C1693,-M1693+2,0),OFFSET(C1693,-M1693+2,0),OFFSET(C1693,-M1693+3,0)+AB1693,OFFSET(C1693,-M1693+4,0),0,3)/100*D1693*10000)</f>
        <v/>
      </c>
      <c r="S1693" s="248" t="str">
        <f aca="true">IF(D1693="","",xEURO(OFFSET(C1693,-M1693+1,0),E1693,OFFSET(C1693,-M1693+2,0),OFFSET(C1693,-M1693+2,0),OFFSET(C1693,-M1693+3,0)+AB1693,OFFSET(C1693,-M1693+4,0),0,5)/365.25*D1693*10000)</f>
        <v/>
      </c>
      <c r="U1693" s="175" t="str">
        <f aca="true">IF(I1693="","",xEURO(OFFSET(C1693,-M1693+1,0),J1693,OFFSET(C1693,-M1693+2,0),OFFSET(C1693,-M1693+2,0),OFFSET(C1693,-M1693+3,0)+AC1693,OFFSET(C1693,-M1693+4,0),1,1)*I1693)</f>
        <v/>
      </c>
      <c r="V1693" s="235" t="str">
        <f aca="true">IF(I1693="","",xEURO(OFFSET(C1693,-M1693+1,0),J1693,OFFSET(C1693,-M1693+2,0),OFFSET(C1693,-M1693+2,0),OFFSET(C1693,-M1693+3,0)+AC1693,OFFSET(C1693,-M1693+4,0),1,0))</f>
        <v/>
      </c>
      <c r="W1693" s="175" t="str">
        <f aca="false">IF(I1693="","",(V1693-K1693)*I1693*10)</f>
        <v/>
      </c>
      <c r="X1693" s="175" t="str">
        <f aca="true">IF(I1693="","",xEURO(OFFSET(C1693,-M1693+1,0),J1693,OFFSET(C1693,-M1693+2,0),OFFSET(C1693,-M1693+2,0),OFFSET(C1693,-M1693+3,0)+AC1693,OFFSET(C1693,-M1693+4,0),1,2)/10*I1693)</f>
        <v/>
      </c>
      <c r="Y1693" s="248" t="str">
        <f aca="true">IF(I1693="","",xEURO(OFFSET(C1693,-M1693+1,0),J1693,OFFSET(C1693,-M1693+2,0),OFFSET(C1693,-M1693+2,0),OFFSET(C1693,-M1693+3,0)+AC1693,OFFSET(C1693,-M1693+4,0),1,3)/100*I1693*10000)</f>
        <v/>
      </c>
      <c r="Z1693" s="248" t="str">
        <f aca="true">IF(I1693="","",xEURO(OFFSET(C1693,-M1693+1,0),J1693,OFFSET(C1693,-M1693+2,0),OFFSET(C1693,-M1693+2,0),OFFSET(C1693,-M1693+3,0)+AC1693,OFFSET(C1693,-M1693+4,0),1,5)/365.25*I1693*10000)</f>
        <v/>
      </c>
      <c r="AB1693" s="249" t="str">
        <f aca="true">IF(D1693="","",xCalcSkew(OFFSET(C1693,-M1693,0),E1693-OFFSET(C1693,-M1693+1,0),b)/100)</f>
        <v/>
      </c>
      <c r="AC1693" s="249" t="str">
        <f aca="true">IF(I1693="","",xCalcSkew(OFFSET(C1693,-M1693,0),J1693-OFFSET(C1693,-M1693+1,0),b)/100)</f>
        <v/>
      </c>
      <c r="AE1693" s="0" t="n">
        <f aca="false">D1693*F1693*10000*-1</f>
        <v>-0</v>
      </c>
      <c r="AF1693" s="0" t="n">
        <f aca="false">I1693*K1693*10000*-1</f>
        <v>-0</v>
      </c>
      <c r="AG1693" s="0" t="n">
        <f aca="false">AE1693+AF1693</f>
        <v>-0</v>
      </c>
    </row>
    <row r="1694" customFormat="false" ht="12.75" hidden="false" customHeight="false" outlineLevel="0" collapsed="false">
      <c r="C1694" s="272" t="n">
        <f aca="false">S1721+Z1721</f>
        <v>0</v>
      </c>
      <c r="D1694" s="265"/>
      <c r="E1694" s="266"/>
      <c r="F1694" s="266"/>
      <c r="G1694" s="267"/>
      <c r="I1694" s="265"/>
      <c r="J1694" s="266"/>
      <c r="K1694" s="266"/>
      <c r="L1694" s="268"/>
      <c r="M1694" s="247" t="n">
        <f aca="false">M1693+1</f>
        <v>9</v>
      </c>
      <c r="N1694" s="175" t="str">
        <f aca="true">IF(D1694="","",xEURO(OFFSET(C1694,-M1694+1,0),E1694,OFFSET(C1694,-M1694+2,0),OFFSET(C1694,-M1694+2,0),OFFSET(C1694,-M1694+3,0)+AB1694,OFFSET(C1694,-M1694+4,0),0,1)*D1694)</f>
        <v/>
      </c>
      <c r="O1694" s="235" t="str">
        <f aca="true">IF(D1694="","",xEURO(OFFSET(C1694,-M1694+1,0),E1694,OFFSET(C1694,-M1694+2,0),OFFSET(C1694,-M1694+2,0),OFFSET(C1694,-M1694+3,0)+AB1694,OFFSET(C1694,-M1694+4,0),0,0))</f>
        <v/>
      </c>
      <c r="P1694" s="175" t="str">
        <f aca="false">IF(D1694="","",(O1694-F1694)*D1694*10)</f>
        <v/>
      </c>
      <c r="Q1694" s="175" t="str">
        <f aca="true">IF(D1694="","",xEURO(OFFSET(C1694,-M1694+1,0),E1694,OFFSET(C1694,-M1694+2,0),OFFSET(C1694,-M1694+2,0),OFFSET(C1694,-M1694+3,0)+AB1694,OFFSET(C1694,-M1694+4,0),0,2)/10*D1694)</f>
        <v/>
      </c>
      <c r="R1694" s="248" t="str">
        <f aca="true">IF(D1694="","",xEURO(OFFSET(C1694,-M1694+1,0),E1694,OFFSET(C1694,-M1694+2,0),OFFSET(C1694,-M1694+2,0),OFFSET(C1694,-M1694+3,0)+AB1694,OFFSET(C1694,-M1694+4,0),0,3)/100*D1694*10000)</f>
        <v/>
      </c>
      <c r="S1694" s="248" t="str">
        <f aca="true">IF(D1694="","",xEURO(OFFSET(C1694,-M1694+1,0),E1694,OFFSET(C1694,-M1694+2,0),OFFSET(C1694,-M1694+2,0),OFFSET(C1694,-M1694+3,0)+AB1694,OFFSET(C1694,-M1694+4,0),0,5)/365.25*D1694*10000)</f>
        <v/>
      </c>
      <c r="U1694" s="175" t="str">
        <f aca="true">IF(I1694="","",xEURO(OFFSET(C1694,-M1694+1,0),J1694,OFFSET(C1694,-M1694+2,0),OFFSET(C1694,-M1694+2,0),OFFSET(C1694,-M1694+3,0)+AC1694,OFFSET(C1694,-M1694+4,0),1,1)*I1694)</f>
        <v/>
      </c>
      <c r="V1694" s="235" t="str">
        <f aca="true">IF(I1694="","",xEURO(OFFSET(C1694,-M1694+1,0),J1694,OFFSET(C1694,-M1694+2,0),OFFSET(C1694,-M1694+2,0),OFFSET(C1694,-M1694+3,0)+AC1694,OFFSET(C1694,-M1694+4,0),1,0))</f>
        <v/>
      </c>
      <c r="W1694" s="175" t="str">
        <f aca="false">IF(I1694="","",(V1694-K1694)*I1694*10)</f>
        <v/>
      </c>
      <c r="X1694" s="175" t="str">
        <f aca="true">IF(I1694="","",xEURO(OFFSET(C1694,-M1694+1,0),J1694,OFFSET(C1694,-M1694+2,0),OFFSET(C1694,-M1694+2,0),OFFSET(C1694,-M1694+3,0)+AC1694,OFFSET(C1694,-M1694+4,0),1,2)/10*I1694)</f>
        <v/>
      </c>
      <c r="Y1694" s="248" t="str">
        <f aca="true">IF(I1694="","",xEURO(OFFSET(C1694,-M1694+1,0),J1694,OFFSET(C1694,-M1694+2,0),OFFSET(C1694,-M1694+2,0),OFFSET(C1694,-M1694+3,0)+AC1694,OFFSET(C1694,-M1694+4,0),1,3)/100*I1694*10000)</f>
        <v/>
      </c>
      <c r="Z1694" s="248" t="str">
        <f aca="true">IF(I1694="","",xEURO(OFFSET(C1694,-M1694+1,0),J1694,OFFSET(C1694,-M1694+2,0),OFFSET(C1694,-M1694+2,0),OFFSET(C1694,-M1694+3,0)+AC1694,OFFSET(C1694,-M1694+4,0),1,5)/365.25*I1694*10000)</f>
        <v/>
      </c>
      <c r="AB1694" s="249" t="str">
        <f aca="true">IF(D1694="","",xCalcSkew(OFFSET(C1694,-M1694,0),E1694-OFFSET(C1694,-M1694+1,0),b)/100)</f>
        <v/>
      </c>
      <c r="AC1694" s="249" t="str">
        <f aca="true">IF(I1694="","",xCalcSkew(OFFSET(C1694,-M1694,0),J1694-OFFSET(C1694,-M1694+1,0),b)/100)</f>
        <v/>
      </c>
      <c r="AE1694" s="0" t="n">
        <f aca="false">D1694*F1694*10000*-1</f>
        <v>-0</v>
      </c>
      <c r="AF1694" s="0" t="n">
        <f aca="false">I1694*K1694*10000*-1</f>
        <v>-0</v>
      </c>
      <c r="AG1694" s="0" t="n">
        <f aca="false">AE1694+AF1694</f>
        <v>-0</v>
      </c>
    </row>
    <row r="1695" customFormat="false" ht="12.75" hidden="false" customHeight="false" outlineLevel="0" collapsed="false">
      <c r="C1695" s="272" t="n">
        <f aca="false">P1721+W1721</f>
        <v>0</v>
      </c>
      <c r="D1695" s="265"/>
      <c r="E1695" s="266"/>
      <c r="F1695" s="266"/>
      <c r="G1695" s="267"/>
      <c r="I1695" s="265"/>
      <c r="J1695" s="266"/>
      <c r="K1695" s="266"/>
      <c r="L1695" s="268"/>
      <c r="M1695" s="247" t="n">
        <f aca="false">M1694+1</f>
        <v>10</v>
      </c>
      <c r="N1695" s="175" t="str">
        <f aca="true">IF(D1695="","",xEURO(OFFSET(C1695,-M1695+1,0),E1695,OFFSET(C1695,-M1695+2,0),OFFSET(C1695,-M1695+2,0),OFFSET(C1695,-M1695+3,0)+AB1695,OFFSET(C1695,-M1695+4,0),0,1)*D1695)</f>
        <v/>
      </c>
      <c r="O1695" s="235" t="str">
        <f aca="true">IF(D1695="","",xEURO(OFFSET(C1695,-M1695+1,0),E1695,OFFSET(C1695,-M1695+2,0),OFFSET(C1695,-M1695+2,0),OFFSET(C1695,-M1695+3,0)+AB1695,OFFSET(C1695,-M1695+4,0),0,0))</f>
        <v/>
      </c>
      <c r="P1695" s="175" t="str">
        <f aca="false">IF(D1695="","",(O1695-F1695)*D1695*10)</f>
        <v/>
      </c>
      <c r="Q1695" s="175" t="str">
        <f aca="true">IF(D1695="","",xEURO(OFFSET(C1695,-M1695+1,0),E1695,OFFSET(C1695,-M1695+2,0),OFFSET(C1695,-M1695+2,0),OFFSET(C1695,-M1695+3,0)+AB1695,OFFSET(C1695,-M1695+4,0),0,2)/10*D1695)</f>
        <v/>
      </c>
      <c r="R1695" s="248" t="str">
        <f aca="true">IF(D1695="","",xEURO(OFFSET(C1695,-M1695+1,0),E1695,OFFSET(C1695,-M1695+2,0),OFFSET(C1695,-M1695+2,0),OFFSET(C1695,-M1695+3,0)+AB1695,OFFSET(C1695,-M1695+4,0),0,3)/100*D1695*10000)</f>
        <v/>
      </c>
      <c r="S1695" s="248" t="str">
        <f aca="true">IF(D1695="","",xEURO(OFFSET(C1695,-M1695+1,0),E1695,OFFSET(C1695,-M1695+2,0),OFFSET(C1695,-M1695+2,0),OFFSET(C1695,-M1695+3,0)+AB1695,OFFSET(C1695,-M1695+4,0),0,5)/365.25*D1695*10000)</f>
        <v/>
      </c>
      <c r="U1695" s="175" t="str">
        <f aca="true">IF(I1695="","",xEURO(OFFSET(C1695,-M1695+1,0),J1695,OFFSET(C1695,-M1695+2,0),OFFSET(C1695,-M1695+2,0),OFFSET(C1695,-M1695+3,0)+AC1695,OFFSET(C1695,-M1695+4,0),1,1)*I1695)</f>
        <v/>
      </c>
      <c r="V1695" s="235" t="str">
        <f aca="true">IF(I1695="","",xEURO(OFFSET(C1695,-M1695+1,0),J1695,OFFSET(C1695,-M1695+2,0),OFFSET(C1695,-M1695+2,0),OFFSET(C1695,-M1695+3,0)+AC1695,OFFSET(C1695,-M1695+4,0),1,0))</f>
        <v/>
      </c>
      <c r="W1695" s="175" t="str">
        <f aca="false">IF(I1695="","",(V1695-K1695)*I1695*10)</f>
        <v/>
      </c>
      <c r="X1695" s="175" t="str">
        <f aca="true">IF(I1695="","",xEURO(OFFSET(C1695,-M1695+1,0),J1695,OFFSET(C1695,-M1695+2,0),OFFSET(C1695,-M1695+2,0),OFFSET(C1695,-M1695+3,0)+AC1695,OFFSET(C1695,-M1695+4,0),1,2)/10*I1695)</f>
        <v/>
      </c>
      <c r="Y1695" s="248" t="str">
        <f aca="true">IF(I1695="","",xEURO(OFFSET(C1695,-M1695+1,0),J1695,OFFSET(C1695,-M1695+2,0),OFFSET(C1695,-M1695+2,0),OFFSET(C1695,-M1695+3,0)+AC1695,OFFSET(C1695,-M1695+4,0),1,3)/100*I1695*10000)</f>
        <v/>
      </c>
      <c r="Z1695" s="248" t="str">
        <f aca="true">IF(I1695="","",xEURO(OFFSET(C1695,-M1695+1,0),J1695,OFFSET(C1695,-M1695+2,0),OFFSET(C1695,-M1695+2,0),OFFSET(C1695,-M1695+3,0)+AC1695,OFFSET(C1695,-M1695+4,0),1,5)/365.25*I1695*10000)</f>
        <v/>
      </c>
      <c r="AB1695" s="249" t="str">
        <f aca="true">IF(D1695="","",xCalcSkew(OFFSET(C1695,-M1695,0),E1695-OFFSET(C1695,-M1695+1,0),b)/100)</f>
        <v/>
      </c>
      <c r="AC1695" s="249" t="str">
        <f aca="true">IF(I1695="","",xCalcSkew(OFFSET(C1695,-M1695,0),J1695-OFFSET(C1695,-M1695+1,0),b)/100)</f>
        <v/>
      </c>
      <c r="AE1695" s="0" t="n">
        <f aca="false">D1695*F1695*10000*-1</f>
        <v>-0</v>
      </c>
      <c r="AF1695" s="0" t="n">
        <f aca="false">I1695*K1695*10000*-1</f>
        <v>-0</v>
      </c>
      <c r="AG1695" s="0" t="n">
        <f aca="false">AE1695+AF1695</f>
        <v>-0</v>
      </c>
    </row>
    <row r="1696" customFormat="false" ht="12.75" hidden="false" customHeight="false" outlineLevel="0" collapsed="false">
      <c r="D1696" s="265"/>
      <c r="E1696" s="266"/>
      <c r="F1696" s="266"/>
      <c r="G1696" s="267"/>
      <c r="I1696" s="265"/>
      <c r="J1696" s="266"/>
      <c r="K1696" s="266"/>
      <c r="L1696" s="268"/>
      <c r="M1696" s="247" t="n">
        <f aca="false">M1695+1</f>
        <v>11</v>
      </c>
      <c r="N1696" s="175" t="str">
        <f aca="true">IF(D1696="","",xEURO(OFFSET(C1696,-M1696+1,0),E1696,OFFSET(C1696,-M1696+2,0),OFFSET(C1696,-M1696+2,0),OFFSET(C1696,-M1696+3,0)+AB1696,OFFSET(C1696,-M1696+4,0),0,1)*D1696)</f>
        <v/>
      </c>
      <c r="O1696" s="235" t="str">
        <f aca="true">IF(D1696="","",xEURO(OFFSET(C1696,-M1696+1,0),E1696,OFFSET(C1696,-M1696+2,0),OFFSET(C1696,-M1696+2,0),OFFSET(C1696,-M1696+3,0)+AB1696,OFFSET(C1696,-M1696+4,0),0,0))</f>
        <v/>
      </c>
      <c r="P1696" s="175" t="str">
        <f aca="false">IF(D1696="","",(O1696-F1696)*D1696*10)</f>
        <v/>
      </c>
      <c r="Q1696" s="175" t="str">
        <f aca="true">IF(D1696="","",xEURO(OFFSET(C1696,-M1696+1,0),E1696,OFFSET(C1696,-M1696+2,0),OFFSET(C1696,-M1696+2,0),OFFSET(C1696,-M1696+3,0)+AB1696,OFFSET(C1696,-M1696+4,0),0,2)/10*D1696)</f>
        <v/>
      </c>
      <c r="R1696" s="248" t="str">
        <f aca="true">IF(D1696="","",xEURO(OFFSET(C1696,-M1696+1,0),E1696,OFFSET(C1696,-M1696+2,0),OFFSET(C1696,-M1696+2,0),OFFSET(C1696,-M1696+3,0)+AB1696,OFFSET(C1696,-M1696+4,0),0,3)/100*D1696*10000)</f>
        <v/>
      </c>
      <c r="S1696" s="248" t="str">
        <f aca="true">IF(D1696="","",xEURO(OFFSET(C1696,-M1696+1,0),E1696,OFFSET(C1696,-M1696+2,0),OFFSET(C1696,-M1696+2,0),OFFSET(C1696,-M1696+3,0)+AB1696,OFFSET(C1696,-M1696+4,0),0,5)/365.25*D1696*10000)</f>
        <v/>
      </c>
      <c r="U1696" s="175" t="str">
        <f aca="true">IF(I1696="","",xEURO(OFFSET(C1696,-M1696+1,0),J1696,OFFSET(C1696,-M1696+2,0),OFFSET(C1696,-M1696+2,0),OFFSET(C1696,-M1696+3,0)+AC1696,OFFSET(C1696,-M1696+4,0),1,1)*I1696)</f>
        <v/>
      </c>
      <c r="V1696" s="235" t="str">
        <f aca="true">IF(I1696="","",xEURO(OFFSET(C1696,-M1696+1,0),J1696,OFFSET(C1696,-M1696+2,0),OFFSET(C1696,-M1696+2,0),OFFSET(C1696,-M1696+3,0)+AC1696,OFFSET(C1696,-M1696+4,0),1,0))</f>
        <v/>
      </c>
      <c r="W1696" s="175" t="str">
        <f aca="false">IF(I1696="","",(V1696-K1696)*I1696*10)</f>
        <v/>
      </c>
      <c r="X1696" s="175" t="str">
        <f aca="true">IF(I1696="","",xEURO(OFFSET(C1696,-M1696+1,0),J1696,OFFSET(C1696,-M1696+2,0),OFFSET(C1696,-M1696+2,0),OFFSET(C1696,-M1696+3,0)+AC1696,OFFSET(C1696,-M1696+4,0),1,2)/10*I1696)</f>
        <v/>
      </c>
      <c r="Y1696" s="248" t="str">
        <f aca="true">IF(I1696="","",xEURO(OFFSET(C1696,-M1696+1,0),J1696,OFFSET(C1696,-M1696+2,0),OFFSET(C1696,-M1696+2,0),OFFSET(C1696,-M1696+3,0)+AC1696,OFFSET(C1696,-M1696+4,0),1,3)/100*I1696*10000)</f>
        <v/>
      </c>
      <c r="Z1696" s="248" t="str">
        <f aca="true">IF(I1696="","",xEURO(OFFSET(C1696,-M1696+1,0),J1696,OFFSET(C1696,-M1696+2,0),OFFSET(C1696,-M1696+2,0),OFFSET(C1696,-M1696+3,0)+AC1696,OFFSET(C1696,-M1696+4,0),1,5)/365.25*I1696*10000)</f>
        <v/>
      </c>
      <c r="AB1696" s="249" t="str">
        <f aca="true">IF(D1696="","",xCalcSkew(OFFSET(C1696,-M1696,0),E1696-OFFSET(C1696,-M1696+1,0),b)/100)</f>
        <v/>
      </c>
      <c r="AC1696" s="249" t="str">
        <f aca="true">IF(I1696="","",xCalcSkew(OFFSET(C1696,-M1696,0),J1696-OFFSET(C1696,-M1696+1,0),b)/100)</f>
        <v/>
      </c>
      <c r="AE1696" s="0" t="n">
        <f aca="false">D1696*F1696*10000*-1</f>
        <v>-0</v>
      </c>
      <c r="AF1696" s="0" t="n">
        <f aca="false">I1696*K1696*10000*-1</f>
        <v>-0</v>
      </c>
      <c r="AG1696" s="0" t="n">
        <f aca="false">AE1696+AF1696</f>
        <v>-0</v>
      </c>
    </row>
    <row r="1697" customFormat="false" ht="12.75" hidden="false" customHeight="false" outlineLevel="0" collapsed="false">
      <c r="D1697" s="265"/>
      <c r="E1697" s="266"/>
      <c r="F1697" s="266"/>
      <c r="G1697" s="267"/>
      <c r="I1697" s="265"/>
      <c r="J1697" s="266"/>
      <c r="K1697" s="266"/>
      <c r="L1697" s="268"/>
      <c r="M1697" s="247" t="n">
        <f aca="false">M1696+1</f>
        <v>12</v>
      </c>
      <c r="N1697" s="175" t="str">
        <f aca="true">IF(D1697="","",xEURO(OFFSET(C1697,-M1697+1,0),E1697,OFFSET(C1697,-M1697+2,0),OFFSET(C1697,-M1697+2,0),OFFSET(C1697,-M1697+3,0)+AB1697,OFFSET(C1697,-M1697+4,0),0,1)*D1697)</f>
        <v/>
      </c>
      <c r="O1697" s="235" t="str">
        <f aca="true">IF(D1697="","",xEURO(OFFSET(C1697,-M1697+1,0),E1697,OFFSET(C1697,-M1697+2,0),OFFSET(C1697,-M1697+2,0),OFFSET(C1697,-M1697+3,0)+AB1697,OFFSET(C1697,-M1697+4,0),0,0))</f>
        <v/>
      </c>
      <c r="P1697" s="175" t="str">
        <f aca="false">IF(D1697="","",(O1697-F1697)*D1697*10)</f>
        <v/>
      </c>
      <c r="Q1697" s="175" t="str">
        <f aca="true">IF(D1697="","",xEURO(OFFSET(C1697,-M1697+1,0),E1697,OFFSET(C1697,-M1697+2,0),OFFSET(C1697,-M1697+2,0),OFFSET(C1697,-M1697+3,0)+AB1697,OFFSET(C1697,-M1697+4,0),0,2)/10*D1697)</f>
        <v/>
      </c>
      <c r="R1697" s="248" t="str">
        <f aca="true">IF(D1697="","",xEURO(OFFSET(C1697,-M1697+1,0),E1697,OFFSET(C1697,-M1697+2,0),OFFSET(C1697,-M1697+2,0),OFFSET(C1697,-M1697+3,0)+AB1697,OFFSET(C1697,-M1697+4,0),0,3)/100*D1697*10000)</f>
        <v/>
      </c>
      <c r="S1697" s="248" t="str">
        <f aca="true">IF(D1697="","",xEURO(OFFSET(C1697,-M1697+1,0),E1697,OFFSET(C1697,-M1697+2,0),OFFSET(C1697,-M1697+2,0),OFFSET(C1697,-M1697+3,0)+AB1697,OFFSET(C1697,-M1697+4,0),0,5)/365.25*D1697*10000)</f>
        <v/>
      </c>
      <c r="U1697" s="175" t="str">
        <f aca="true">IF(I1697="","",xEURO(OFFSET(C1697,-M1697+1,0),J1697,OFFSET(C1697,-M1697+2,0),OFFSET(C1697,-M1697+2,0),OFFSET(C1697,-M1697+3,0)+AC1697,OFFSET(C1697,-M1697+4,0),1,1)*I1697)</f>
        <v/>
      </c>
      <c r="V1697" s="235" t="str">
        <f aca="true">IF(I1697="","",xEURO(OFFSET(C1697,-M1697+1,0),J1697,OFFSET(C1697,-M1697+2,0),OFFSET(C1697,-M1697+2,0),OFFSET(C1697,-M1697+3,0)+AC1697,OFFSET(C1697,-M1697+4,0),1,0))</f>
        <v/>
      </c>
      <c r="W1697" s="175" t="str">
        <f aca="false">IF(I1697="","",(V1697-K1697)*I1697*10)</f>
        <v/>
      </c>
      <c r="X1697" s="175" t="str">
        <f aca="true">IF(I1697="","",xEURO(OFFSET(C1697,-M1697+1,0),J1697,OFFSET(C1697,-M1697+2,0),OFFSET(C1697,-M1697+2,0),OFFSET(C1697,-M1697+3,0)+AC1697,OFFSET(C1697,-M1697+4,0),1,2)/10*I1697)</f>
        <v/>
      </c>
      <c r="Y1697" s="248" t="str">
        <f aca="true">IF(I1697="","",xEURO(OFFSET(C1697,-M1697+1,0),J1697,OFFSET(C1697,-M1697+2,0),OFFSET(C1697,-M1697+2,0),OFFSET(C1697,-M1697+3,0)+AC1697,OFFSET(C1697,-M1697+4,0),1,3)/100*I1697*10000)</f>
        <v/>
      </c>
      <c r="Z1697" s="248" t="str">
        <f aca="true">IF(I1697="","",xEURO(OFFSET(C1697,-M1697+1,0),J1697,OFFSET(C1697,-M1697+2,0),OFFSET(C1697,-M1697+2,0),OFFSET(C1697,-M1697+3,0)+AC1697,OFFSET(C1697,-M1697+4,0),1,5)/365.25*I1697*10000)</f>
        <v/>
      </c>
      <c r="AB1697" s="249" t="str">
        <f aca="true">IF(D1697="","",xCalcSkew(OFFSET(C1697,-M1697,0),E1697-OFFSET(C1697,-M1697+1,0),b)/100)</f>
        <v/>
      </c>
      <c r="AC1697" s="249" t="str">
        <f aca="true">IF(I1697="","",xCalcSkew(OFFSET(C1697,-M1697,0),J1697-OFFSET(C1697,-M1697+1,0),b)/100)</f>
        <v/>
      </c>
      <c r="AE1697" s="0" t="n">
        <f aca="false">D1697*F1697*10000*-1</f>
        <v>-0</v>
      </c>
      <c r="AF1697" s="0" t="n">
        <f aca="false">I1697*K1697*10000*-1</f>
        <v>-0</v>
      </c>
      <c r="AG1697" s="0" t="n">
        <f aca="false">AE1697+AF1697</f>
        <v>-0</v>
      </c>
    </row>
    <row r="1698" customFormat="false" ht="12.75" hidden="false" customHeight="false" outlineLevel="0" collapsed="false">
      <c r="D1698" s="265"/>
      <c r="E1698" s="266"/>
      <c r="F1698" s="266"/>
      <c r="G1698" s="267"/>
      <c r="I1698" s="265"/>
      <c r="J1698" s="266"/>
      <c r="K1698" s="266"/>
      <c r="L1698" s="268"/>
      <c r="M1698" s="247" t="n">
        <f aca="false">M1697+1</f>
        <v>13</v>
      </c>
      <c r="N1698" s="175" t="str">
        <f aca="true">IF(D1698="","",xEURO(OFFSET(C1698,-M1698+1,0),E1698,OFFSET(C1698,-M1698+2,0),OFFSET(C1698,-M1698+2,0),OFFSET(C1698,-M1698+3,0)+AB1698,OFFSET(C1698,-M1698+4,0),0,1)*D1698)</f>
        <v/>
      </c>
      <c r="O1698" s="235" t="str">
        <f aca="true">IF(D1698="","",xEURO(OFFSET(C1698,-M1698+1,0),E1698,OFFSET(C1698,-M1698+2,0),OFFSET(C1698,-M1698+2,0),OFFSET(C1698,-M1698+3,0)+AB1698,OFFSET(C1698,-M1698+4,0),0,0))</f>
        <v/>
      </c>
      <c r="P1698" s="175" t="str">
        <f aca="false">IF(D1698="","",(O1698-F1698)*D1698*10)</f>
        <v/>
      </c>
      <c r="Q1698" s="175" t="str">
        <f aca="true">IF(D1698="","",xEURO(OFFSET(C1698,-M1698+1,0),E1698,OFFSET(C1698,-M1698+2,0),OFFSET(C1698,-M1698+2,0),OFFSET(C1698,-M1698+3,0)+AB1698,OFFSET(C1698,-M1698+4,0),0,2)/10*D1698)</f>
        <v/>
      </c>
      <c r="R1698" s="248" t="str">
        <f aca="true">IF(D1698="","",xEURO(OFFSET(C1698,-M1698+1,0),E1698,OFFSET(C1698,-M1698+2,0),OFFSET(C1698,-M1698+2,0),OFFSET(C1698,-M1698+3,0)+AB1698,OFFSET(C1698,-M1698+4,0),0,3)/100*D1698*10000)</f>
        <v/>
      </c>
      <c r="S1698" s="248" t="str">
        <f aca="true">IF(D1698="","",xEURO(OFFSET(C1698,-M1698+1,0),E1698,OFFSET(C1698,-M1698+2,0),OFFSET(C1698,-M1698+2,0),OFFSET(C1698,-M1698+3,0)+AB1698,OFFSET(C1698,-M1698+4,0),0,5)/365.25*D1698*10000)</f>
        <v/>
      </c>
      <c r="U1698" s="175" t="str">
        <f aca="true">IF(I1698="","",xEURO(OFFSET(C1698,-M1698+1,0),J1698,OFFSET(C1698,-M1698+2,0),OFFSET(C1698,-M1698+2,0),OFFSET(C1698,-M1698+3,0)+AC1698,OFFSET(C1698,-M1698+4,0),1,1)*I1698)</f>
        <v/>
      </c>
      <c r="V1698" s="235" t="str">
        <f aca="true">IF(I1698="","",xEURO(OFFSET(C1698,-M1698+1,0),J1698,OFFSET(C1698,-M1698+2,0),OFFSET(C1698,-M1698+2,0),OFFSET(C1698,-M1698+3,0)+AC1698,OFFSET(C1698,-M1698+4,0),1,0))</f>
        <v/>
      </c>
      <c r="W1698" s="175" t="str">
        <f aca="false">IF(I1698="","",(V1698-K1698)*I1698*10)</f>
        <v/>
      </c>
      <c r="X1698" s="175" t="str">
        <f aca="true">IF(I1698="","",xEURO(OFFSET(C1698,-M1698+1,0),J1698,OFFSET(C1698,-M1698+2,0),OFFSET(C1698,-M1698+2,0),OFFSET(C1698,-M1698+3,0)+AC1698,OFFSET(C1698,-M1698+4,0),1,2)/10*I1698)</f>
        <v/>
      </c>
      <c r="Y1698" s="248" t="str">
        <f aca="true">IF(I1698="","",xEURO(OFFSET(C1698,-M1698+1,0),J1698,OFFSET(C1698,-M1698+2,0),OFFSET(C1698,-M1698+2,0),OFFSET(C1698,-M1698+3,0)+AC1698,OFFSET(C1698,-M1698+4,0),1,3)/100*I1698*10000)</f>
        <v/>
      </c>
      <c r="Z1698" s="248" t="str">
        <f aca="true">IF(I1698="","",xEURO(OFFSET(C1698,-M1698+1,0),J1698,OFFSET(C1698,-M1698+2,0),OFFSET(C1698,-M1698+2,0),OFFSET(C1698,-M1698+3,0)+AC1698,OFFSET(C1698,-M1698+4,0),1,5)/365.25*I1698*10000)</f>
        <v/>
      </c>
      <c r="AB1698" s="249" t="str">
        <f aca="true">IF(D1698="","",xCalcSkew(OFFSET(C1698,-M1698,0),E1698-OFFSET(C1698,-M1698+1,0),b)/100)</f>
        <v/>
      </c>
      <c r="AC1698" s="249" t="str">
        <f aca="true">IF(I1698="","",xCalcSkew(OFFSET(C1698,-M1698,0),J1698-OFFSET(C1698,-M1698+1,0),b)/100)</f>
        <v/>
      </c>
      <c r="AE1698" s="0" t="n">
        <f aca="false">D1698*F1698*10000*-1</f>
        <v>-0</v>
      </c>
      <c r="AF1698" s="0" t="n">
        <f aca="false">I1698*K1698*10000*-1</f>
        <v>-0</v>
      </c>
      <c r="AG1698" s="0" t="n">
        <f aca="false">AE1698+AF1698</f>
        <v>-0</v>
      </c>
    </row>
    <row r="1699" customFormat="false" ht="12.75" hidden="false" customHeight="false" outlineLevel="0" collapsed="false">
      <c r="D1699" s="265"/>
      <c r="E1699" s="266"/>
      <c r="F1699" s="266"/>
      <c r="G1699" s="267"/>
      <c r="I1699" s="265"/>
      <c r="J1699" s="266"/>
      <c r="K1699" s="266"/>
      <c r="L1699" s="268"/>
      <c r="M1699" s="247" t="n">
        <f aca="false">M1698+1</f>
        <v>14</v>
      </c>
      <c r="N1699" s="175" t="str">
        <f aca="true">IF(D1699="","",xEURO(OFFSET(C1699,-M1699+1,0),E1699,OFFSET(C1699,-M1699+2,0),OFFSET(C1699,-M1699+2,0),OFFSET(C1699,-M1699+3,0)+AB1699,OFFSET(C1699,-M1699+4,0),0,1)*D1699)</f>
        <v/>
      </c>
      <c r="O1699" s="235" t="str">
        <f aca="true">IF(D1699="","",xEURO(OFFSET(C1699,-M1699+1,0),E1699,OFFSET(C1699,-M1699+2,0),OFFSET(C1699,-M1699+2,0),OFFSET(C1699,-M1699+3,0)+AB1699,OFFSET(C1699,-M1699+4,0),0,0))</f>
        <v/>
      </c>
      <c r="P1699" s="175" t="str">
        <f aca="false">IF(D1699="","",(O1699-F1699)*D1699*10)</f>
        <v/>
      </c>
      <c r="Q1699" s="175" t="str">
        <f aca="true">IF(D1699="","",xEURO(OFFSET(C1699,-M1699+1,0),E1699,OFFSET(C1699,-M1699+2,0),OFFSET(C1699,-M1699+2,0),OFFSET(C1699,-M1699+3,0)+AB1699,OFFSET(C1699,-M1699+4,0),0,2)/10*D1699)</f>
        <v/>
      </c>
      <c r="R1699" s="248" t="str">
        <f aca="true">IF(D1699="","",xEURO(OFFSET(C1699,-M1699+1,0),E1699,OFFSET(C1699,-M1699+2,0),OFFSET(C1699,-M1699+2,0),OFFSET(C1699,-M1699+3,0)+AB1699,OFFSET(C1699,-M1699+4,0),0,3)/100*D1699*10000)</f>
        <v/>
      </c>
      <c r="S1699" s="248" t="str">
        <f aca="true">IF(D1699="","",xEURO(OFFSET(C1699,-M1699+1,0),E1699,OFFSET(C1699,-M1699+2,0),OFFSET(C1699,-M1699+2,0),OFFSET(C1699,-M1699+3,0)+AB1699,OFFSET(C1699,-M1699+4,0),0,5)/365.25*D1699*10000)</f>
        <v/>
      </c>
      <c r="U1699" s="175" t="str">
        <f aca="true">IF(I1699="","",xEURO(OFFSET(C1699,-M1699+1,0),J1699,OFFSET(C1699,-M1699+2,0),OFFSET(C1699,-M1699+2,0),OFFSET(C1699,-M1699+3,0)+AC1699,OFFSET(C1699,-M1699+4,0),1,1)*I1699)</f>
        <v/>
      </c>
      <c r="V1699" s="235" t="str">
        <f aca="true">IF(I1699="","",xEURO(OFFSET(C1699,-M1699+1,0),J1699,OFFSET(C1699,-M1699+2,0),OFFSET(C1699,-M1699+2,0),OFFSET(C1699,-M1699+3,0)+AC1699,OFFSET(C1699,-M1699+4,0),1,0))</f>
        <v/>
      </c>
      <c r="W1699" s="175" t="str">
        <f aca="false">IF(I1699="","",(V1699-K1699)*I1699*10)</f>
        <v/>
      </c>
      <c r="X1699" s="175" t="str">
        <f aca="true">IF(I1699="","",xEURO(OFFSET(C1699,-M1699+1,0),J1699,OFFSET(C1699,-M1699+2,0),OFFSET(C1699,-M1699+2,0),OFFSET(C1699,-M1699+3,0)+AC1699,OFFSET(C1699,-M1699+4,0),1,2)/10*I1699)</f>
        <v/>
      </c>
      <c r="Y1699" s="248" t="str">
        <f aca="true">IF(I1699="","",xEURO(OFFSET(C1699,-M1699+1,0),J1699,OFFSET(C1699,-M1699+2,0),OFFSET(C1699,-M1699+2,0),OFFSET(C1699,-M1699+3,0)+AC1699,OFFSET(C1699,-M1699+4,0),1,3)/100*I1699*10000)</f>
        <v/>
      </c>
      <c r="Z1699" s="248" t="str">
        <f aca="true">IF(I1699="","",xEURO(OFFSET(C1699,-M1699+1,0),J1699,OFFSET(C1699,-M1699+2,0),OFFSET(C1699,-M1699+2,0),OFFSET(C1699,-M1699+3,0)+AC1699,OFFSET(C1699,-M1699+4,0),1,5)/365.25*I1699*10000)</f>
        <v/>
      </c>
      <c r="AB1699" s="249" t="str">
        <f aca="true">IF(D1699="","",xCalcSkew(OFFSET(C1699,-M1699,0),E1699-OFFSET(C1699,-M1699+1,0),b)/100)</f>
        <v/>
      </c>
      <c r="AC1699" s="249" t="str">
        <f aca="true">IF(I1699="","",xCalcSkew(OFFSET(C1699,-M1699,0),J1699-OFFSET(C1699,-M1699+1,0),b)/100)</f>
        <v/>
      </c>
      <c r="AE1699" s="0" t="n">
        <f aca="false">D1699*F1699*10000*-1</f>
        <v>-0</v>
      </c>
      <c r="AF1699" s="0" t="n">
        <f aca="false">I1699*K1699*10000*-1</f>
        <v>-0</v>
      </c>
      <c r="AG1699" s="0" t="n">
        <f aca="false">AE1699+AF1699</f>
        <v>-0</v>
      </c>
    </row>
    <row r="1700" customFormat="false" ht="12.75" hidden="false" customHeight="false" outlineLevel="0" collapsed="false">
      <c r="D1700" s="265"/>
      <c r="E1700" s="266"/>
      <c r="F1700" s="266"/>
      <c r="G1700" s="267"/>
      <c r="I1700" s="265"/>
      <c r="J1700" s="266"/>
      <c r="K1700" s="266"/>
      <c r="L1700" s="268"/>
      <c r="M1700" s="247" t="n">
        <f aca="false">M1699+1</f>
        <v>15</v>
      </c>
      <c r="N1700" s="175" t="str">
        <f aca="true">IF(D1700="","",xEURO(OFFSET(C1700,-M1700+1,0),E1700,OFFSET(C1700,-M1700+2,0),OFFSET(C1700,-M1700+2,0),OFFSET(C1700,-M1700+3,0)+AB1700,OFFSET(C1700,-M1700+4,0),0,1)*D1700)</f>
        <v/>
      </c>
      <c r="O1700" s="235" t="str">
        <f aca="true">IF(D1700="","",xEURO(OFFSET(C1700,-M1700+1,0),E1700,OFFSET(C1700,-M1700+2,0),OFFSET(C1700,-M1700+2,0),OFFSET(C1700,-M1700+3,0)+AB1700,OFFSET(C1700,-M1700+4,0),0,0))</f>
        <v/>
      </c>
      <c r="P1700" s="175" t="str">
        <f aca="false">IF(D1700="","",(O1700-F1700)*D1700*10)</f>
        <v/>
      </c>
      <c r="Q1700" s="175" t="str">
        <f aca="true">IF(D1700="","",xEURO(OFFSET(C1700,-M1700+1,0),E1700,OFFSET(C1700,-M1700+2,0),OFFSET(C1700,-M1700+2,0),OFFSET(C1700,-M1700+3,0)+AB1700,OFFSET(C1700,-M1700+4,0),0,2)/10*D1700)</f>
        <v/>
      </c>
      <c r="R1700" s="248" t="str">
        <f aca="true">IF(D1700="","",xEURO(OFFSET(C1700,-M1700+1,0),E1700,OFFSET(C1700,-M1700+2,0),OFFSET(C1700,-M1700+2,0),OFFSET(C1700,-M1700+3,0)+AB1700,OFFSET(C1700,-M1700+4,0),0,3)/100*D1700*10000)</f>
        <v/>
      </c>
      <c r="S1700" s="248" t="str">
        <f aca="true">IF(D1700="","",xEURO(OFFSET(C1700,-M1700+1,0),E1700,OFFSET(C1700,-M1700+2,0),OFFSET(C1700,-M1700+2,0),OFFSET(C1700,-M1700+3,0)+AB1700,OFFSET(C1700,-M1700+4,0),0,5)/365.25*D1700*10000)</f>
        <v/>
      </c>
      <c r="U1700" s="175" t="str">
        <f aca="true">IF(I1700="","",xEURO(OFFSET(C1700,-M1700+1,0),J1700,OFFSET(C1700,-M1700+2,0),OFFSET(C1700,-M1700+2,0),OFFSET(C1700,-M1700+3,0)+AC1700,OFFSET(C1700,-M1700+4,0),1,1)*I1700)</f>
        <v/>
      </c>
      <c r="V1700" s="235" t="str">
        <f aca="true">IF(I1700="","",xEURO(OFFSET(C1700,-M1700+1,0),J1700,OFFSET(C1700,-M1700+2,0),OFFSET(C1700,-M1700+2,0),OFFSET(C1700,-M1700+3,0)+AC1700,OFFSET(C1700,-M1700+4,0),1,0))</f>
        <v/>
      </c>
      <c r="W1700" s="175" t="str">
        <f aca="false">IF(I1700="","",(V1700-K1700)*I1700*10)</f>
        <v/>
      </c>
      <c r="X1700" s="175" t="str">
        <f aca="true">IF(I1700="","",xEURO(OFFSET(C1700,-M1700+1,0),J1700,OFFSET(C1700,-M1700+2,0),OFFSET(C1700,-M1700+2,0),OFFSET(C1700,-M1700+3,0)+AC1700,OFFSET(C1700,-M1700+4,0),1,2)/10*I1700)</f>
        <v/>
      </c>
      <c r="Y1700" s="248" t="str">
        <f aca="true">IF(I1700="","",xEURO(OFFSET(C1700,-M1700+1,0),J1700,OFFSET(C1700,-M1700+2,0),OFFSET(C1700,-M1700+2,0),OFFSET(C1700,-M1700+3,0)+AC1700,OFFSET(C1700,-M1700+4,0),1,3)/100*I1700*10000)</f>
        <v/>
      </c>
      <c r="Z1700" s="248" t="str">
        <f aca="true">IF(I1700="","",xEURO(OFFSET(C1700,-M1700+1,0),J1700,OFFSET(C1700,-M1700+2,0),OFFSET(C1700,-M1700+2,0),OFFSET(C1700,-M1700+3,0)+AC1700,OFFSET(C1700,-M1700+4,0),1,5)/365.25*I1700*10000)</f>
        <v/>
      </c>
      <c r="AB1700" s="249" t="str">
        <f aca="true">IF(D1700="","",xCalcSkew(OFFSET(C1700,-M1700,0),E1700-OFFSET(C1700,-M1700+1,0),b)/100)</f>
        <v/>
      </c>
      <c r="AC1700" s="249" t="str">
        <f aca="true">IF(I1700="","",xCalcSkew(OFFSET(C1700,-M1700,0),J1700-OFFSET(C1700,-M1700+1,0),b)/100)</f>
        <v/>
      </c>
      <c r="AE1700" s="0" t="n">
        <f aca="false">D1700*F1700*10000*-1</f>
        <v>-0</v>
      </c>
      <c r="AF1700" s="0" t="n">
        <f aca="false">I1700*K1700*10000*-1</f>
        <v>-0</v>
      </c>
      <c r="AG1700" s="0" t="n">
        <f aca="false">AE1700+AF1700</f>
        <v>-0</v>
      </c>
    </row>
    <row r="1701" customFormat="false" ht="12.75" hidden="false" customHeight="false" outlineLevel="0" collapsed="false">
      <c r="D1701" s="265"/>
      <c r="E1701" s="266"/>
      <c r="F1701" s="266"/>
      <c r="G1701" s="267"/>
      <c r="I1701" s="265"/>
      <c r="J1701" s="266"/>
      <c r="K1701" s="266"/>
      <c r="L1701" s="268"/>
      <c r="M1701" s="247" t="n">
        <f aca="false">M1700+1</f>
        <v>16</v>
      </c>
      <c r="N1701" s="175" t="str">
        <f aca="true">IF(D1701="","",xEURO(OFFSET(C1701,-M1701+1,0),E1701,OFFSET(C1701,-M1701+2,0),OFFSET(C1701,-M1701+2,0),OFFSET(C1701,-M1701+3,0)+AB1701,OFFSET(C1701,-M1701+4,0),0,1)*D1701)</f>
        <v/>
      </c>
      <c r="O1701" s="235" t="str">
        <f aca="true">IF(D1701="","",xEURO(OFFSET(C1701,-M1701+1,0),E1701,OFFSET(C1701,-M1701+2,0),OFFSET(C1701,-M1701+2,0),OFFSET(C1701,-M1701+3,0)+AB1701,OFFSET(C1701,-M1701+4,0),0,0))</f>
        <v/>
      </c>
      <c r="P1701" s="175" t="str">
        <f aca="false">IF(D1701="","",(O1701-F1701)*D1701*10)</f>
        <v/>
      </c>
      <c r="Q1701" s="175" t="str">
        <f aca="true">IF(D1701="","",xEURO(OFFSET(C1701,-M1701+1,0),E1701,OFFSET(C1701,-M1701+2,0),OFFSET(C1701,-M1701+2,0),OFFSET(C1701,-M1701+3,0)+AB1701,OFFSET(C1701,-M1701+4,0),0,2)/10*D1701)</f>
        <v/>
      </c>
      <c r="R1701" s="248" t="str">
        <f aca="true">IF(D1701="","",xEURO(OFFSET(C1701,-M1701+1,0),E1701,OFFSET(C1701,-M1701+2,0),OFFSET(C1701,-M1701+2,0),OFFSET(C1701,-M1701+3,0)+AB1701,OFFSET(C1701,-M1701+4,0),0,3)/100*D1701*10000)</f>
        <v/>
      </c>
      <c r="S1701" s="248" t="str">
        <f aca="true">IF(D1701="","",xEURO(OFFSET(C1701,-M1701+1,0),E1701,OFFSET(C1701,-M1701+2,0),OFFSET(C1701,-M1701+2,0),OFFSET(C1701,-M1701+3,0)+AB1701,OFFSET(C1701,-M1701+4,0),0,5)/365.25*D1701*10000)</f>
        <v/>
      </c>
      <c r="U1701" s="175" t="str">
        <f aca="true">IF(I1701="","",xEURO(OFFSET(C1701,-M1701+1,0),J1701,OFFSET(C1701,-M1701+2,0),OFFSET(C1701,-M1701+2,0),OFFSET(C1701,-M1701+3,0)+AC1701,OFFSET(C1701,-M1701+4,0),1,1)*I1701)</f>
        <v/>
      </c>
      <c r="V1701" s="235" t="str">
        <f aca="true">IF(I1701="","",xEURO(OFFSET(C1701,-M1701+1,0),J1701,OFFSET(C1701,-M1701+2,0),OFFSET(C1701,-M1701+2,0),OFFSET(C1701,-M1701+3,0)+AC1701,OFFSET(C1701,-M1701+4,0),1,0))</f>
        <v/>
      </c>
      <c r="W1701" s="175" t="str">
        <f aca="false">IF(I1701="","",(V1701-K1701)*I1701*10)</f>
        <v/>
      </c>
      <c r="X1701" s="175" t="str">
        <f aca="true">IF(I1701="","",xEURO(OFFSET(C1701,-M1701+1,0),J1701,OFFSET(C1701,-M1701+2,0),OFFSET(C1701,-M1701+2,0),OFFSET(C1701,-M1701+3,0)+AC1701,OFFSET(C1701,-M1701+4,0),1,2)/10*I1701)</f>
        <v/>
      </c>
      <c r="Y1701" s="248" t="str">
        <f aca="true">IF(I1701="","",xEURO(OFFSET(C1701,-M1701+1,0),J1701,OFFSET(C1701,-M1701+2,0),OFFSET(C1701,-M1701+2,0),OFFSET(C1701,-M1701+3,0)+AC1701,OFFSET(C1701,-M1701+4,0),1,3)/100*I1701*10000)</f>
        <v/>
      </c>
      <c r="Z1701" s="248" t="str">
        <f aca="true">IF(I1701="","",xEURO(OFFSET(C1701,-M1701+1,0),J1701,OFFSET(C1701,-M1701+2,0),OFFSET(C1701,-M1701+2,0),OFFSET(C1701,-M1701+3,0)+AC1701,OFFSET(C1701,-M1701+4,0),1,5)/365.25*I1701*10000)</f>
        <v/>
      </c>
      <c r="AB1701" s="249" t="str">
        <f aca="true">IF(D1701="","",xCalcSkew(OFFSET(C1701,-M1701,0),E1701-OFFSET(C1701,-M1701+1,0),b)/100)</f>
        <v/>
      </c>
      <c r="AC1701" s="249" t="str">
        <f aca="true">IF(I1701="","",xCalcSkew(OFFSET(C1701,-M1701,0),J1701-OFFSET(C1701,-M1701+1,0),b)/100)</f>
        <v/>
      </c>
      <c r="AE1701" s="0" t="n">
        <f aca="false">D1701*F1701*10000*-1</f>
        <v>-0</v>
      </c>
      <c r="AF1701" s="0" t="n">
        <f aca="false">I1701*K1701*10000*-1</f>
        <v>-0</v>
      </c>
      <c r="AG1701" s="0" t="n">
        <f aca="false">AE1701+AF1701</f>
        <v>-0</v>
      </c>
    </row>
    <row r="1702" customFormat="false" ht="12.75" hidden="false" customHeight="false" outlineLevel="0" collapsed="false">
      <c r="D1702" s="265"/>
      <c r="E1702" s="266"/>
      <c r="F1702" s="266"/>
      <c r="G1702" s="267"/>
      <c r="I1702" s="265"/>
      <c r="J1702" s="266"/>
      <c r="K1702" s="266"/>
      <c r="L1702" s="268"/>
      <c r="M1702" s="247" t="n">
        <f aca="false">M1701+1</f>
        <v>17</v>
      </c>
      <c r="N1702" s="175" t="str">
        <f aca="true">IF(D1702="","",xEURO(OFFSET(C1702,-M1702+1,0),E1702,OFFSET(C1702,-M1702+2,0),OFFSET(C1702,-M1702+2,0),OFFSET(C1702,-M1702+3,0)+AB1702,OFFSET(C1702,-M1702+4,0),0,1)*D1702)</f>
        <v/>
      </c>
      <c r="O1702" s="235" t="str">
        <f aca="true">IF(D1702="","",xEURO(OFFSET(C1702,-M1702+1,0),E1702,OFFSET(C1702,-M1702+2,0),OFFSET(C1702,-M1702+2,0),OFFSET(C1702,-M1702+3,0)+AB1702,OFFSET(C1702,-M1702+4,0),0,0))</f>
        <v/>
      </c>
      <c r="P1702" s="175" t="str">
        <f aca="false">IF(D1702="","",(O1702-F1702)*D1702*10)</f>
        <v/>
      </c>
      <c r="Q1702" s="175" t="str">
        <f aca="true">IF(D1702="","",xEURO(OFFSET(C1702,-M1702+1,0),E1702,OFFSET(C1702,-M1702+2,0),OFFSET(C1702,-M1702+2,0),OFFSET(C1702,-M1702+3,0)+AB1702,OFFSET(C1702,-M1702+4,0),0,2)/10*D1702)</f>
        <v/>
      </c>
      <c r="R1702" s="248" t="str">
        <f aca="true">IF(D1702="","",xEURO(OFFSET(C1702,-M1702+1,0),E1702,OFFSET(C1702,-M1702+2,0),OFFSET(C1702,-M1702+2,0),OFFSET(C1702,-M1702+3,0)+AB1702,OFFSET(C1702,-M1702+4,0),0,3)/100*D1702*10000)</f>
        <v/>
      </c>
      <c r="S1702" s="248" t="str">
        <f aca="true">IF(D1702="","",xEURO(OFFSET(C1702,-M1702+1,0),E1702,OFFSET(C1702,-M1702+2,0),OFFSET(C1702,-M1702+2,0),OFFSET(C1702,-M1702+3,0)+AB1702,OFFSET(C1702,-M1702+4,0),0,5)/365.25*D1702*10000)</f>
        <v/>
      </c>
      <c r="U1702" s="175" t="str">
        <f aca="true">IF(I1702="","",xEURO(OFFSET(C1702,-M1702+1,0),J1702,OFFSET(C1702,-M1702+2,0),OFFSET(C1702,-M1702+2,0),OFFSET(C1702,-M1702+3,0)+AC1702,OFFSET(C1702,-M1702+4,0),1,1)*I1702)</f>
        <v/>
      </c>
      <c r="V1702" s="235" t="str">
        <f aca="true">IF(I1702="","",xEURO(OFFSET(C1702,-M1702+1,0),J1702,OFFSET(C1702,-M1702+2,0),OFFSET(C1702,-M1702+2,0),OFFSET(C1702,-M1702+3,0)+AC1702,OFFSET(C1702,-M1702+4,0),1,0))</f>
        <v/>
      </c>
      <c r="W1702" s="175" t="str">
        <f aca="false">IF(I1702="","",(V1702-K1702)*I1702*10)</f>
        <v/>
      </c>
      <c r="X1702" s="175" t="str">
        <f aca="true">IF(I1702="","",xEURO(OFFSET(C1702,-M1702+1,0),J1702,OFFSET(C1702,-M1702+2,0),OFFSET(C1702,-M1702+2,0),OFFSET(C1702,-M1702+3,0)+AC1702,OFFSET(C1702,-M1702+4,0),1,2)/10*I1702)</f>
        <v/>
      </c>
      <c r="Y1702" s="248" t="str">
        <f aca="true">IF(I1702="","",xEURO(OFFSET(C1702,-M1702+1,0),J1702,OFFSET(C1702,-M1702+2,0),OFFSET(C1702,-M1702+2,0),OFFSET(C1702,-M1702+3,0)+AC1702,OFFSET(C1702,-M1702+4,0),1,3)/100*I1702*10000)</f>
        <v/>
      </c>
      <c r="Z1702" s="248" t="str">
        <f aca="true">IF(I1702="","",xEURO(OFFSET(C1702,-M1702+1,0),J1702,OFFSET(C1702,-M1702+2,0),OFFSET(C1702,-M1702+2,0),OFFSET(C1702,-M1702+3,0)+AC1702,OFFSET(C1702,-M1702+4,0),1,5)/365.25*I1702*10000)</f>
        <v/>
      </c>
      <c r="AB1702" s="249" t="str">
        <f aca="true">IF(D1702="","",xCalcSkew(OFFSET(C1702,-M1702,0),E1702-OFFSET(C1702,-M1702+1,0),b)/100)</f>
        <v/>
      </c>
      <c r="AC1702" s="249" t="str">
        <f aca="true">IF(I1702="","",xCalcSkew(OFFSET(C1702,-M1702,0),J1702-OFFSET(C1702,-M1702+1,0),b)/100)</f>
        <v/>
      </c>
      <c r="AE1702" s="0" t="n">
        <f aca="false">D1702*F1702*10000*-1</f>
        <v>-0</v>
      </c>
      <c r="AF1702" s="0" t="n">
        <f aca="false">I1702*K1702*10000*-1</f>
        <v>-0</v>
      </c>
      <c r="AG1702" s="0" t="n">
        <f aca="false">AE1702+AF1702</f>
        <v>-0</v>
      </c>
    </row>
    <row r="1703" customFormat="false" ht="12.75" hidden="false" customHeight="false" outlineLevel="0" collapsed="false">
      <c r="D1703" s="265"/>
      <c r="E1703" s="266"/>
      <c r="F1703" s="266"/>
      <c r="G1703" s="267"/>
      <c r="I1703" s="265"/>
      <c r="J1703" s="266"/>
      <c r="K1703" s="266"/>
      <c r="L1703" s="268"/>
      <c r="M1703" s="247" t="n">
        <f aca="false">M1702+1</f>
        <v>18</v>
      </c>
      <c r="N1703" s="175" t="str">
        <f aca="true">IF(D1703="","",xEURO(OFFSET(C1703,-M1703+1,0),E1703,OFFSET(C1703,-M1703+2,0),OFFSET(C1703,-M1703+2,0),OFFSET(C1703,-M1703+3,0)+AB1703,OFFSET(C1703,-M1703+4,0),0,1)*D1703)</f>
        <v/>
      </c>
      <c r="O1703" s="235" t="str">
        <f aca="true">IF(D1703="","",xEURO(OFFSET(C1703,-M1703+1,0),E1703,OFFSET(C1703,-M1703+2,0),OFFSET(C1703,-M1703+2,0),OFFSET(C1703,-M1703+3,0)+AB1703,OFFSET(C1703,-M1703+4,0),0,0))</f>
        <v/>
      </c>
      <c r="P1703" s="175" t="str">
        <f aca="false">IF(D1703="","",(O1703-F1703)*D1703*10)</f>
        <v/>
      </c>
      <c r="Q1703" s="175" t="str">
        <f aca="true">IF(D1703="","",xEURO(OFFSET(C1703,-M1703+1,0),E1703,OFFSET(C1703,-M1703+2,0),OFFSET(C1703,-M1703+2,0),OFFSET(C1703,-M1703+3,0)+AB1703,OFFSET(C1703,-M1703+4,0),0,2)/10*D1703)</f>
        <v/>
      </c>
      <c r="R1703" s="248" t="str">
        <f aca="true">IF(D1703="","",xEURO(OFFSET(C1703,-M1703+1,0),E1703,OFFSET(C1703,-M1703+2,0),OFFSET(C1703,-M1703+2,0),OFFSET(C1703,-M1703+3,0)+AB1703,OFFSET(C1703,-M1703+4,0),0,3)/100*D1703*10000)</f>
        <v/>
      </c>
      <c r="S1703" s="248" t="str">
        <f aca="true">IF(D1703="","",xEURO(OFFSET(C1703,-M1703+1,0),E1703,OFFSET(C1703,-M1703+2,0),OFFSET(C1703,-M1703+2,0),OFFSET(C1703,-M1703+3,0)+AB1703,OFFSET(C1703,-M1703+4,0),0,5)/365.25*D1703*10000)</f>
        <v/>
      </c>
      <c r="U1703" s="175" t="str">
        <f aca="true">IF(I1703="","",xEURO(OFFSET(C1703,-M1703+1,0),J1703,OFFSET(C1703,-M1703+2,0),OFFSET(C1703,-M1703+2,0),OFFSET(C1703,-M1703+3,0)+AC1703,OFFSET(C1703,-M1703+4,0),1,1)*I1703)</f>
        <v/>
      </c>
      <c r="V1703" s="235" t="str">
        <f aca="true">IF(I1703="","",xEURO(OFFSET(C1703,-M1703+1,0),J1703,OFFSET(C1703,-M1703+2,0),OFFSET(C1703,-M1703+2,0),OFFSET(C1703,-M1703+3,0)+AC1703,OFFSET(C1703,-M1703+4,0),1,0))</f>
        <v/>
      </c>
      <c r="W1703" s="175" t="str">
        <f aca="false">IF(I1703="","",(V1703-K1703)*I1703*10)</f>
        <v/>
      </c>
      <c r="X1703" s="175" t="str">
        <f aca="true">IF(I1703="","",xEURO(OFFSET(C1703,-M1703+1,0),J1703,OFFSET(C1703,-M1703+2,0),OFFSET(C1703,-M1703+2,0),OFFSET(C1703,-M1703+3,0)+AC1703,OFFSET(C1703,-M1703+4,0),1,2)/10*I1703)</f>
        <v/>
      </c>
      <c r="Y1703" s="248" t="str">
        <f aca="true">IF(I1703="","",xEURO(OFFSET(C1703,-M1703+1,0),J1703,OFFSET(C1703,-M1703+2,0),OFFSET(C1703,-M1703+2,0),OFFSET(C1703,-M1703+3,0)+AC1703,OFFSET(C1703,-M1703+4,0),1,3)/100*I1703*10000)</f>
        <v/>
      </c>
      <c r="Z1703" s="248" t="str">
        <f aca="true">IF(I1703="","",xEURO(OFFSET(C1703,-M1703+1,0),J1703,OFFSET(C1703,-M1703+2,0),OFFSET(C1703,-M1703+2,0),OFFSET(C1703,-M1703+3,0)+AC1703,OFFSET(C1703,-M1703+4,0),1,5)/365.25*I1703*10000)</f>
        <v/>
      </c>
      <c r="AB1703" s="249" t="str">
        <f aca="true">IF(D1703="","",xCalcSkew(OFFSET(C1703,-M1703,0),E1703-OFFSET(C1703,-M1703+1,0),b)/100)</f>
        <v/>
      </c>
      <c r="AC1703" s="249" t="str">
        <f aca="true">IF(I1703="","",xCalcSkew(OFFSET(C1703,-M1703,0),J1703-OFFSET(C1703,-M1703+1,0),b)/100)</f>
        <v/>
      </c>
      <c r="AE1703" s="0" t="n">
        <f aca="false">D1703*F1703*10000*-1</f>
        <v>-0</v>
      </c>
      <c r="AF1703" s="0" t="n">
        <f aca="false">I1703*K1703*10000*-1</f>
        <v>-0</v>
      </c>
      <c r="AG1703" s="0" t="n">
        <f aca="false">AE1703+AF1703</f>
        <v>-0</v>
      </c>
    </row>
    <row r="1704" customFormat="false" ht="12.75" hidden="false" customHeight="false" outlineLevel="0" collapsed="false">
      <c r="D1704" s="265"/>
      <c r="E1704" s="266"/>
      <c r="F1704" s="266"/>
      <c r="G1704" s="267"/>
      <c r="I1704" s="265"/>
      <c r="J1704" s="266"/>
      <c r="K1704" s="266"/>
      <c r="L1704" s="268"/>
      <c r="M1704" s="247" t="n">
        <f aca="false">M1703+1</f>
        <v>19</v>
      </c>
      <c r="N1704" s="175" t="str">
        <f aca="true">IF(D1704="","",xEURO(OFFSET(C1704,-M1704+1,0),E1704,OFFSET(C1704,-M1704+2,0),OFFSET(C1704,-M1704+2,0),OFFSET(C1704,-M1704+3,0)+AB1704,OFFSET(C1704,-M1704+4,0),0,1)*D1704)</f>
        <v/>
      </c>
      <c r="O1704" s="235" t="str">
        <f aca="true">IF(D1704="","",xEURO(OFFSET(C1704,-M1704+1,0),E1704,OFFSET(C1704,-M1704+2,0),OFFSET(C1704,-M1704+2,0),OFFSET(C1704,-M1704+3,0)+AB1704,OFFSET(C1704,-M1704+4,0),0,0))</f>
        <v/>
      </c>
      <c r="P1704" s="175" t="str">
        <f aca="false">IF(D1704="","",(O1704-F1704)*D1704*10)</f>
        <v/>
      </c>
      <c r="Q1704" s="175" t="str">
        <f aca="true">IF(D1704="","",xEURO(OFFSET(C1704,-M1704+1,0),E1704,OFFSET(C1704,-M1704+2,0),OFFSET(C1704,-M1704+2,0),OFFSET(C1704,-M1704+3,0)+AB1704,OFFSET(C1704,-M1704+4,0),0,2)/10*D1704)</f>
        <v/>
      </c>
      <c r="R1704" s="248" t="str">
        <f aca="true">IF(D1704="","",xEURO(OFFSET(C1704,-M1704+1,0),E1704,OFFSET(C1704,-M1704+2,0),OFFSET(C1704,-M1704+2,0),OFFSET(C1704,-M1704+3,0)+AB1704,OFFSET(C1704,-M1704+4,0),0,3)/100*D1704*10000)</f>
        <v/>
      </c>
      <c r="S1704" s="248" t="str">
        <f aca="true">IF(D1704="","",xEURO(OFFSET(C1704,-M1704+1,0),E1704,OFFSET(C1704,-M1704+2,0),OFFSET(C1704,-M1704+2,0),OFFSET(C1704,-M1704+3,0)+AB1704,OFFSET(C1704,-M1704+4,0),0,5)/365.25*D1704*10000)</f>
        <v/>
      </c>
      <c r="U1704" s="175" t="str">
        <f aca="true">IF(I1704="","",xEURO(OFFSET(C1704,-M1704+1,0),J1704,OFFSET(C1704,-M1704+2,0),OFFSET(C1704,-M1704+2,0),OFFSET(C1704,-M1704+3,0)+AC1704,OFFSET(C1704,-M1704+4,0),1,1)*I1704)</f>
        <v/>
      </c>
      <c r="V1704" s="235" t="str">
        <f aca="true">IF(I1704="","",xEURO(OFFSET(C1704,-M1704+1,0),J1704,OFFSET(C1704,-M1704+2,0),OFFSET(C1704,-M1704+2,0),OFFSET(C1704,-M1704+3,0)+AC1704,OFFSET(C1704,-M1704+4,0),1,0))</f>
        <v/>
      </c>
      <c r="W1704" s="175" t="str">
        <f aca="false">IF(I1704="","",(V1704-K1704)*I1704*10)</f>
        <v/>
      </c>
      <c r="X1704" s="175" t="str">
        <f aca="true">IF(I1704="","",xEURO(OFFSET(C1704,-M1704+1,0),J1704,OFFSET(C1704,-M1704+2,0),OFFSET(C1704,-M1704+2,0),OFFSET(C1704,-M1704+3,0)+AC1704,OFFSET(C1704,-M1704+4,0),1,2)/10*I1704)</f>
        <v/>
      </c>
      <c r="Y1704" s="248" t="str">
        <f aca="true">IF(I1704="","",xEURO(OFFSET(C1704,-M1704+1,0),J1704,OFFSET(C1704,-M1704+2,0),OFFSET(C1704,-M1704+2,0),OFFSET(C1704,-M1704+3,0)+AC1704,OFFSET(C1704,-M1704+4,0),1,3)/100*I1704*10000)</f>
        <v/>
      </c>
      <c r="Z1704" s="248" t="str">
        <f aca="true">IF(I1704="","",xEURO(OFFSET(C1704,-M1704+1,0),J1704,OFFSET(C1704,-M1704+2,0),OFFSET(C1704,-M1704+2,0),OFFSET(C1704,-M1704+3,0)+AC1704,OFFSET(C1704,-M1704+4,0),1,5)/365.25*I1704*10000)</f>
        <v/>
      </c>
      <c r="AB1704" s="249" t="str">
        <f aca="true">IF(D1704="","",xCalcSkew(OFFSET(C1704,-M1704,0),E1704-OFFSET(C1704,-M1704+1,0),b)/100)</f>
        <v/>
      </c>
      <c r="AC1704" s="249" t="str">
        <f aca="true">IF(I1704="","",xCalcSkew(OFFSET(C1704,-M1704,0),J1704-OFFSET(C1704,-M1704+1,0),b)/100)</f>
        <v/>
      </c>
      <c r="AE1704" s="0" t="n">
        <f aca="false">D1704*F1704*10000*-1</f>
        <v>-0</v>
      </c>
      <c r="AF1704" s="0" t="n">
        <f aca="false">I1704*K1704*10000*-1</f>
        <v>-0</v>
      </c>
      <c r="AG1704" s="0" t="n">
        <f aca="false">AE1704+AF1704</f>
        <v>-0</v>
      </c>
    </row>
    <row r="1705" customFormat="false" ht="12.75" hidden="false" customHeight="false" outlineLevel="0" collapsed="false">
      <c r="D1705" s="265"/>
      <c r="E1705" s="266"/>
      <c r="F1705" s="266"/>
      <c r="G1705" s="267"/>
      <c r="I1705" s="265"/>
      <c r="J1705" s="266"/>
      <c r="K1705" s="266"/>
      <c r="L1705" s="268"/>
      <c r="M1705" s="247" t="n">
        <f aca="false">M1704+1</f>
        <v>20</v>
      </c>
      <c r="N1705" s="175" t="str">
        <f aca="true">IF(D1705="","",xEURO(OFFSET(C1705,-M1705+1,0),E1705,OFFSET(C1705,-M1705+2,0),OFFSET(C1705,-M1705+2,0),OFFSET(C1705,-M1705+3,0)+AB1705,OFFSET(C1705,-M1705+4,0),0,1)*D1705)</f>
        <v/>
      </c>
      <c r="O1705" s="235" t="str">
        <f aca="true">IF(D1705="","",xEURO(OFFSET(C1705,-M1705+1,0),E1705,OFFSET(C1705,-M1705+2,0),OFFSET(C1705,-M1705+2,0),OFFSET(C1705,-M1705+3,0)+AB1705,OFFSET(C1705,-M1705+4,0),0,0))</f>
        <v/>
      </c>
      <c r="P1705" s="175" t="str">
        <f aca="false">IF(D1705="","",(O1705-F1705)*D1705*10)</f>
        <v/>
      </c>
      <c r="Q1705" s="175" t="str">
        <f aca="true">IF(D1705="","",xEURO(OFFSET(C1705,-M1705+1,0),E1705,OFFSET(C1705,-M1705+2,0),OFFSET(C1705,-M1705+2,0),OFFSET(C1705,-M1705+3,0)+AB1705,OFFSET(C1705,-M1705+4,0),0,2)/10*D1705)</f>
        <v/>
      </c>
      <c r="R1705" s="248" t="str">
        <f aca="true">IF(D1705="","",xEURO(OFFSET(C1705,-M1705+1,0),E1705,OFFSET(C1705,-M1705+2,0),OFFSET(C1705,-M1705+2,0),OFFSET(C1705,-M1705+3,0)+AB1705,OFFSET(C1705,-M1705+4,0),0,3)/100*D1705*10000)</f>
        <v/>
      </c>
      <c r="S1705" s="248" t="str">
        <f aca="true">IF(D1705="","",xEURO(OFFSET(C1705,-M1705+1,0),E1705,OFFSET(C1705,-M1705+2,0),OFFSET(C1705,-M1705+2,0),OFFSET(C1705,-M1705+3,0)+AB1705,OFFSET(C1705,-M1705+4,0),0,5)/365.25*D1705*10000)</f>
        <v/>
      </c>
      <c r="U1705" s="175" t="str">
        <f aca="true">IF(I1705="","",xEURO(OFFSET(C1705,-M1705+1,0),J1705,OFFSET(C1705,-M1705+2,0),OFFSET(C1705,-M1705+2,0),OFFSET(C1705,-M1705+3,0)+AC1705,OFFSET(C1705,-M1705+4,0),1,1)*I1705)</f>
        <v/>
      </c>
      <c r="V1705" s="235" t="str">
        <f aca="true">IF(I1705="","",xEURO(OFFSET(C1705,-M1705+1,0),J1705,OFFSET(C1705,-M1705+2,0),OFFSET(C1705,-M1705+2,0),OFFSET(C1705,-M1705+3,0)+AC1705,OFFSET(C1705,-M1705+4,0),1,0))</f>
        <v/>
      </c>
      <c r="W1705" s="175" t="str">
        <f aca="false">IF(I1705="","",(V1705-K1705)*I1705*10)</f>
        <v/>
      </c>
      <c r="X1705" s="175" t="str">
        <f aca="true">IF(I1705="","",xEURO(OFFSET(C1705,-M1705+1,0),J1705,OFFSET(C1705,-M1705+2,0),OFFSET(C1705,-M1705+2,0),OFFSET(C1705,-M1705+3,0)+AC1705,OFFSET(C1705,-M1705+4,0),1,2)/10*I1705)</f>
        <v/>
      </c>
      <c r="Y1705" s="248" t="str">
        <f aca="true">IF(I1705="","",xEURO(OFFSET(C1705,-M1705+1,0),J1705,OFFSET(C1705,-M1705+2,0),OFFSET(C1705,-M1705+2,0),OFFSET(C1705,-M1705+3,0)+AC1705,OFFSET(C1705,-M1705+4,0),1,3)/100*I1705*10000)</f>
        <v/>
      </c>
      <c r="Z1705" s="248" t="str">
        <f aca="true">IF(I1705="","",xEURO(OFFSET(C1705,-M1705+1,0),J1705,OFFSET(C1705,-M1705+2,0),OFFSET(C1705,-M1705+2,0),OFFSET(C1705,-M1705+3,0)+AC1705,OFFSET(C1705,-M1705+4,0),1,5)/365.25*I1705*10000)</f>
        <v/>
      </c>
      <c r="AB1705" s="249" t="str">
        <f aca="true">IF(D1705="","",xCalcSkew(OFFSET(C1705,-M1705,0),E1705-OFFSET(C1705,-M1705+1,0),b)/100)</f>
        <v/>
      </c>
      <c r="AC1705" s="249" t="str">
        <f aca="true">IF(I1705="","",xCalcSkew(OFFSET(C1705,-M1705,0),J1705-OFFSET(C1705,-M1705+1,0),b)/100)</f>
        <v/>
      </c>
      <c r="AE1705" s="0" t="n">
        <f aca="false">D1705*F1705*10000*-1</f>
        <v>-0</v>
      </c>
      <c r="AF1705" s="0" t="n">
        <f aca="false">I1705*K1705*10000*-1</f>
        <v>-0</v>
      </c>
      <c r="AG1705" s="0" t="n">
        <f aca="false">AE1705+AF1705</f>
        <v>-0</v>
      </c>
    </row>
    <row r="1706" customFormat="false" ht="12.75" hidden="false" customHeight="false" outlineLevel="0" collapsed="false">
      <c r="D1706" s="265"/>
      <c r="E1706" s="266"/>
      <c r="F1706" s="266"/>
      <c r="G1706" s="267"/>
      <c r="I1706" s="265"/>
      <c r="J1706" s="266"/>
      <c r="K1706" s="266"/>
      <c r="L1706" s="268"/>
      <c r="M1706" s="247" t="n">
        <f aca="false">M1705+1</f>
        <v>21</v>
      </c>
      <c r="N1706" s="175" t="str">
        <f aca="true">IF(D1706="","",xEURO(OFFSET(C1706,-M1706+1,0),E1706,OFFSET(C1706,-M1706+2,0),OFFSET(C1706,-M1706+2,0),OFFSET(C1706,-M1706+3,0)+AB1706,OFFSET(C1706,-M1706+4,0),0,1)*D1706)</f>
        <v/>
      </c>
      <c r="O1706" s="235" t="str">
        <f aca="true">IF(D1706="","",xEURO(OFFSET(C1706,-M1706+1,0),E1706,OFFSET(C1706,-M1706+2,0),OFFSET(C1706,-M1706+2,0),OFFSET(C1706,-M1706+3,0)+AB1706,OFFSET(C1706,-M1706+4,0),0,0))</f>
        <v/>
      </c>
      <c r="P1706" s="175" t="str">
        <f aca="false">IF(D1706="","",(O1706-F1706)*D1706*10)</f>
        <v/>
      </c>
      <c r="Q1706" s="175" t="str">
        <f aca="true">IF(D1706="","",xEURO(OFFSET(C1706,-M1706+1,0),E1706,OFFSET(C1706,-M1706+2,0),OFFSET(C1706,-M1706+2,0),OFFSET(C1706,-M1706+3,0)+AB1706,OFFSET(C1706,-M1706+4,0),0,2)/10*D1706)</f>
        <v/>
      </c>
      <c r="R1706" s="248" t="str">
        <f aca="true">IF(D1706="","",xEURO(OFFSET(C1706,-M1706+1,0),E1706,OFFSET(C1706,-M1706+2,0),OFFSET(C1706,-M1706+2,0),OFFSET(C1706,-M1706+3,0)+AB1706,OFFSET(C1706,-M1706+4,0),0,3)/100*D1706*10000)</f>
        <v/>
      </c>
      <c r="S1706" s="248" t="str">
        <f aca="true">IF(D1706="","",xEURO(OFFSET(C1706,-M1706+1,0),E1706,OFFSET(C1706,-M1706+2,0),OFFSET(C1706,-M1706+2,0),OFFSET(C1706,-M1706+3,0)+AB1706,OFFSET(C1706,-M1706+4,0),0,5)/365.25*D1706*10000)</f>
        <v/>
      </c>
      <c r="U1706" s="175" t="str">
        <f aca="true">IF(I1706="","",xEURO(OFFSET(C1706,-M1706+1,0),J1706,OFFSET(C1706,-M1706+2,0),OFFSET(C1706,-M1706+2,0),OFFSET(C1706,-M1706+3,0)+AC1706,OFFSET(C1706,-M1706+4,0),1,1)*I1706)</f>
        <v/>
      </c>
      <c r="V1706" s="235" t="str">
        <f aca="true">IF(I1706="","",xEURO(OFFSET(C1706,-M1706+1,0),J1706,OFFSET(C1706,-M1706+2,0),OFFSET(C1706,-M1706+2,0),OFFSET(C1706,-M1706+3,0)+AC1706,OFFSET(C1706,-M1706+4,0),1,0))</f>
        <v/>
      </c>
      <c r="W1706" s="175" t="str">
        <f aca="false">IF(I1706="","",(V1706-K1706)*I1706*10)</f>
        <v/>
      </c>
      <c r="X1706" s="175" t="str">
        <f aca="true">IF(I1706="","",xEURO(OFFSET(C1706,-M1706+1,0),J1706,OFFSET(C1706,-M1706+2,0),OFFSET(C1706,-M1706+2,0),OFFSET(C1706,-M1706+3,0)+AC1706,OFFSET(C1706,-M1706+4,0),1,2)/10*I1706)</f>
        <v/>
      </c>
      <c r="Y1706" s="248" t="str">
        <f aca="true">IF(I1706="","",xEURO(OFFSET(C1706,-M1706+1,0),J1706,OFFSET(C1706,-M1706+2,0),OFFSET(C1706,-M1706+2,0),OFFSET(C1706,-M1706+3,0)+AC1706,OFFSET(C1706,-M1706+4,0),1,3)/100*I1706*10000)</f>
        <v/>
      </c>
      <c r="Z1706" s="248" t="str">
        <f aca="true">IF(I1706="","",xEURO(OFFSET(C1706,-M1706+1,0),J1706,OFFSET(C1706,-M1706+2,0),OFFSET(C1706,-M1706+2,0),OFFSET(C1706,-M1706+3,0)+AC1706,OFFSET(C1706,-M1706+4,0),1,5)/365.25*I1706*10000)</f>
        <v/>
      </c>
      <c r="AB1706" s="249" t="str">
        <f aca="true">IF(D1706="","",xCalcSkew(OFFSET(C1706,-M1706,0),E1706-OFFSET(C1706,-M1706+1,0),b)/100)</f>
        <v/>
      </c>
      <c r="AC1706" s="249" t="str">
        <f aca="true">IF(I1706="","",xCalcSkew(OFFSET(C1706,-M1706,0),J1706-OFFSET(C1706,-M1706+1,0),b)/100)</f>
        <v/>
      </c>
      <c r="AE1706" s="0" t="n">
        <f aca="false">D1706*F1706*10000*-1</f>
        <v>-0</v>
      </c>
      <c r="AF1706" s="0" t="n">
        <f aca="false">I1706*K1706*10000*-1</f>
        <v>-0</v>
      </c>
      <c r="AG1706" s="0" t="n">
        <f aca="false">AE1706+AF1706</f>
        <v>-0</v>
      </c>
    </row>
    <row r="1707" customFormat="false" ht="12.75" hidden="false" customHeight="false" outlineLevel="0" collapsed="false">
      <c r="D1707" s="265"/>
      <c r="E1707" s="266"/>
      <c r="F1707" s="266"/>
      <c r="G1707" s="267"/>
      <c r="I1707" s="265"/>
      <c r="J1707" s="266"/>
      <c r="K1707" s="266"/>
      <c r="L1707" s="268"/>
      <c r="M1707" s="247" t="n">
        <f aca="false">M1706+1</f>
        <v>22</v>
      </c>
      <c r="N1707" s="175" t="str">
        <f aca="true">IF(D1707="","",xEURO(OFFSET(C1707,-M1707+1,0),E1707,OFFSET(C1707,-M1707+2,0),OFFSET(C1707,-M1707+2,0),OFFSET(C1707,-M1707+3,0)+AB1707,OFFSET(C1707,-M1707+4,0),0,1)*D1707)</f>
        <v/>
      </c>
      <c r="O1707" s="235" t="str">
        <f aca="true">IF(D1707="","",xEURO(OFFSET(C1707,-M1707+1,0),E1707,OFFSET(C1707,-M1707+2,0),OFFSET(C1707,-M1707+2,0),OFFSET(C1707,-M1707+3,0)+AB1707,OFFSET(C1707,-M1707+4,0),0,0))</f>
        <v/>
      </c>
      <c r="P1707" s="175" t="str">
        <f aca="false">IF(D1707="","",(O1707-F1707)*D1707*10)</f>
        <v/>
      </c>
      <c r="Q1707" s="175" t="str">
        <f aca="true">IF(D1707="","",xEURO(OFFSET(C1707,-M1707+1,0),E1707,OFFSET(C1707,-M1707+2,0),OFFSET(C1707,-M1707+2,0),OFFSET(C1707,-M1707+3,0)+AB1707,OFFSET(C1707,-M1707+4,0),0,2)/10*D1707)</f>
        <v/>
      </c>
      <c r="R1707" s="248" t="str">
        <f aca="true">IF(D1707="","",xEURO(OFFSET(C1707,-M1707+1,0),E1707,OFFSET(C1707,-M1707+2,0),OFFSET(C1707,-M1707+2,0),OFFSET(C1707,-M1707+3,0)+AB1707,OFFSET(C1707,-M1707+4,0),0,3)/100*D1707*10000)</f>
        <v/>
      </c>
      <c r="S1707" s="248" t="str">
        <f aca="true">IF(D1707="","",xEURO(OFFSET(C1707,-M1707+1,0),E1707,OFFSET(C1707,-M1707+2,0),OFFSET(C1707,-M1707+2,0),OFFSET(C1707,-M1707+3,0)+AB1707,OFFSET(C1707,-M1707+4,0),0,5)/365.25*D1707*10000)</f>
        <v/>
      </c>
      <c r="U1707" s="175" t="str">
        <f aca="true">IF(I1707="","",xEURO(OFFSET(C1707,-M1707+1,0),J1707,OFFSET(C1707,-M1707+2,0),OFFSET(C1707,-M1707+2,0),OFFSET(C1707,-M1707+3,0)+AC1707,OFFSET(C1707,-M1707+4,0),1,1)*I1707)</f>
        <v/>
      </c>
      <c r="V1707" s="235" t="str">
        <f aca="true">IF(I1707="","",xEURO(OFFSET(C1707,-M1707+1,0),J1707,OFFSET(C1707,-M1707+2,0),OFFSET(C1707,-M1707+2,0),OFFSET(C1707,-M1707+3,0)+AC1707,OFFSET(C1707,-M1707+4,0),1,0))</f>
        <v/>
      </c>
      <c r="W1707" s="175" t="str">
        <f aca="false">IF(I1707="","",(V1707-K1707)*I1707*10)</f>
        <v/>
      </c>
      <c r="X1707" s="175" t="str">
        <f aca="true">IF(I1707="","",xEURO(OFFSET(C1707,-M1707+1,0),J1707,OFFSET(C1707,-M1707+2,0),OFFSET(C1707,-M1707+2,0),OFFSET(C1707,-M1707+3,0)+AC1707,OFFSET(C1707,-M1707+4,0),1,2)/10*I1707)</f>
        <v/>
      </c>
      <c r="Y1707" s="248" t="str">
        <f aca="true">IF(I1707="","",xEURO(OFFSET(C1707,-M1707+1,0),J1707,OFFSET(C1707,-M1707+2,0),OFFSET(C1707,-M1707+2,0),OFFSET(C1707,-M1707+3,0)+AC1707,OFFSET(C1707,-M1707+4,0),1,3)/100*I1707*10000)</f>
        <v/>
      </c>
      <c r="Z1707" s="248" t="str">
        <f aca="true">IF(I1707="","",xEURO(OFFSET(C1707,-M1707+1,0),J1707,OFFSET(C1707,-M1707+2,0),OFFSET(C1707,-M1707+2,0),OFFSET(C1707,-M1707+3,0)+AC1707,OFFSET(C1707,-M1707+4,0),1,5)/365.25*I1707*10000)</f>
        <v/>
      </c>
      <c r="AB1707" s="249" t="str">
        <f aca="true">IF(D1707="","",xCalcSkew(OFFSET(C1707,-M1707,0),E1707-OFFSET(C1707,-M1707+1,0),b)/100)</f>
        <v/>
      </c>
      <c r="AC1707" s="249" t="str">
        <f aca="true">IF(I1707="","",xCalcSkew(OFFSET(C1707,-M1707,0),J1707-OFFSET(C1707,-M1707+1,0),b)/100)</f>
        <v/>
      </c>
      <c r="AE1707" s="0" t="n">
        <f aca="false">D1707*F1707*10000*-1</f>
        <v>-0</v>
      </c>
      <c r="AF1707" s="0" t="n">
        <f aca="false">I1707*K1707*10000*-1</f>
        <v>-0</v>
      </c>
      <c r="AG1707" s="0" t="n">
        <f aca="false">AE1707+AF1707</f>
        <v>-0</v>
      </c>
    </row>
    <row r="1708" customFormat="false" ht="12.75" hidden="false" customHeight="false" outlineLevel="0" collapsed="false">
      <c r="D1708" s="265"/>
      <c r="E1708" s="266"/>
      <c r="F1708" s="266"/>
      <c r="G1708" s="267"/>
      <c r="I1708" s="265"/>
      <c r="J1708" s="266"/>
      <c r="K1708" s="266"/>
      <c r="L1708" s="268"/>
      <c r="M1708" s="247" t="n">
        <f aca="false">M1707+1</f>
        <v>23</v>
      </c>
      <c r="N1708" s="175" t="str">
        <f aca="true">IF(D1708="","",xEURO(OFFSET(C1708,-M1708+1,0),E1708,OFFSET(C1708,-M1708+2,0),OFFSET(C1708,-M1708+2,0),OFFSET(C1708,-M1708+3,0)+AB1708,OFFSET(C1708,-M1708+4,0),0,1)*D1708)</f>
        <v/>
      </c>
      <c r="O1708" s="235" t="str">
        <f aca="true">IF(D1708="","",xEURO(OFFSET(C1708,-M1708+1,0),E1708,OFFSET(C1708,-M1708+2,0),OFFSET(C1708,-M1708+2,0),OFFSET(C1708,-M1708+3,0)+AB1708,OFFSET(C1708,-M1708+4,0),0,0))</f>
        <v/>
      </c>
      <c r="P1708" s="175" t="str">
        <f aca="false">IF(D1708="","",(O1708-F1708)*D1708*10)</f>
        <v/>
      </c>
      <c r="Q1708" s="175" t="str">
        <f aca="true">IF(D1708="","",xEURO(OFFSET(C1708,-M1708+1,0),E1708,OFFSET(C1708,-M1708+2,0),OFFSET(C1708,-M1708+2,0),OFFSET(C1708,-M1708+3,0)+AB1708,OFFSET(C1708,-M1708+4,0),0,2)/10*D1708)</f>
        <v/>
      </c>
      <c r="R1708" s="248" t="str">
        <f aca="true">IF(D1708="","",xEURO(OFFSET(C1708,-M1708+1,0),E1708,OFFSET(C1708,-M1708+2,0),OFFSET(C1708,-M1708+2,0),OFFSET(C1708,-M1708+3,0)+AB1708,OFFSET(C1708,-M1708+4,0),0,3)/100*D1708*10000)</f>
        <v/>
      </c>
      <c r="S1708" s="248" t="str">
        <f aca="true">IF(D1708="","",xEURO(OFFSET(C1708,-M1708+1,0),E1708,OFFSET(C1708,-M1708+2,0),OFFSET(C1708,-M1708+2,0),OFFSET(C1708,-M1708+3,0)+AB1708,OFFSET(C1708,-M1708+4,0),0,5)/365.25*D1708*10000)</f>
        <v/>
      </c>
      <c r="U1708" s="175" t="str">
        <f aca="true">IF(I1708="","",xEURO(OFFSET(C1708,-M1708+1,0),J1708,OFFSET(C1708,-M1708+2,0),OFFSET(C1708,-M1708+2,0),OFFSET(C1708,-M1708+3,0)+AC1708,OFFSET(C1708,-M1708+4,0),1,1)*I1708)</f>
        <v/>
      </c>
      <c r="V1708" s="235" t="str">
        <f aca="true">IF(I1708="","",xEURO(OFFSET(C1708,-M1708+1,0),J1708,OFFSET(C1708,-M1708+2,0),OFFSET(C1708,-M1708+2,0),OFFSET(C1708,-M1708+3,0)+AC1708,OFFSET(C1708,-M1708+4,0),1,0))</f>
        <v/>
      </c>
      <c r="W1708" s="175" t="str">
        <f aca="false">IF(I1708="","",(V1708-K1708)*I1708*10)</f>
        <v/>
      </c>
      <c r="X1708" s="175" t="str">
        <f aca="true">IF(I1708="","",xEURO(OFFSET(C1708,-M1708+1,0),J1708,OFFSET(C1708,-M1708+2,0),OFFSET(C1708,-M1708+2,0),OFFSET(C1708,-M1708+3,0)+AC1708,OFFSET(C1708,-M1708+4,0),1,2)/10*I1708)</f>
        <v/>
      </c>
      <c r="Y1708" s="248" t="str">
        <f aca="true">IF(I1708="","",xEURO(OFFSET(C1708,-M1708+1,0),J1708,OFFSET(C1708,-M1708+2,0),OFFSET(C1708,-M1708+2,0),OFFSET(C1708,-M1708+3,0)+AC1708,OFFSET(C1708,-M1708+4,0),1,3)/100*I1708*10000)</f>
        <v/>
      </c>
      <c r="Z1708" s="248" t="str">
        <f aca="true">IF(I1708="","",xEURO(OFFSET(C1708,-M1708+1,0),J1708,OFFSET(C1708,-M1708+2,0),OFFSET(C1708,-M1708+2,0),OFFSET(C1708,-M1708+3,0)+AC1708,OFFSET(C1708,-M1708+4,0),1,5)/365.25*I1708*10000)</f>
        <v/>
      </c>
      <c r="AB1708" s="249" t="str">
        <f aca="true">IF(D1708="","",xCalcSkew(OFFSET(C1708,-M1708,0),E1708-OFFSET(C1708,-M1708+1,0),b)/100)</f>
        <v/>
      </c>
      <c r="AC1708" s="249" t="str">
        <f aca="true">IF(I1708="","",xCalcSkew(OFFSET(C1708,-M1708,0),J1708-OFFSET(C1708,-M1708+1,0),b)/100)</f>
        <v/>
      </c>
      <c r="AE1708" s="0" t="n">
        <f aca="false">D1708*F1708*10000*-1</f>
        <v>-0</v>
      </c>
      <c r="AF1708" s="0" t="n">
        <f aca="false">I1708*K1708*10000*-1</f>
        <v>-0</v>
      </c>
      <c r="AG1708" s="0" t="n">
        <f aca="false">AE1708+AF1708</f>
        <v>-0</v>
      </c>
    </row>
    <row r="1709" customFormat="false" ht="12.75" hidden="false" customHeight="false" outlineLevel="0" collapsed="false">
      <c r="D1709" s="265"/>
      <c r="E1709" s="266"/>
      <c r="F1709" s="266"/>
      <c r="G1709" s="267"/>
      <c r="I1709" s="265"/>
      <c r="J1709" s="266"/>
      <c r="K1709" s="266"/>
      <c r="L1709" s="268"/>
      <c r="M1709" s="247" t="n">
        <f aca="false">M1708+1</f>
        <v>24</v>
      </c>
      <c r="N1709" s="175" t="str">
        <f aca="true">IF(D1709="","",xEURO(OFFSET(C1709,-M1709+1,0),E1709,OFFSET(C1709,-M1709+2,0),OFFSET(C1709,-M1709+2,0),OFFSET(C1709,-M1709+3,0)+AB1709,OFFSET(C1709,-M1709+4,0),0,1)*D1709)</f>
        <v/>
      </c>
      <c r="O1709" s="235" t="str">
        <f aca="true">IF(D1709="","",xEURO(OFFSET(C1709,-M1709+1,0),E1709,OFFSET(C1709,-M1709+2,0),OFFSET(C1709,-M1709+2,0),OFFSET(C1709,-M1709+3,0)+AB1709,OFFSET(C1709,-M1709+4,0),0,0))</f>
        <v/>
      </c>
      <c r="P1709" s="175" t="str">
        <f aca="false">IF(D1709="","",(O1709-F1709)*D1709*10)</f>
        <v/>
      </c>
      <c r="Q1709" s="175" t="str">
        <f aca="true">IF(D1709="","",xEURO(OFFSET(C1709,-M1709+1,0),E1709,OFFSET(C1709,-M1709+2,0),OFFSET(C1709,-M1709+2,0),OFFSET(C1709,-M1709+3,0)+AB1709,OFFSET(C1709,-M1709+4,0),0,2)/10*D1709)</f>
        <v/>
      </c>
      <c r="R1709" s="248" t="str">
        <f aca="true">IF(D1709="","",xEURO(OFFSET(C1709,-M1709+1,0),E1709,OFFSET(C1709,-M1709+2,0),OFFSET(C1709,-M1709+2,0),OFFSET(C1709,-M1709+3,0)+AB1709,OFFSET(C1709,-M1709+4,0),0,3)/100*D1709*10000)</f>
        <v/>
      </c>
      <c r="S1709" s="248" t="str">
        <f aca="true">IF(D1709="","",xEURO(OFFSET(C1709,-M1709+1,0),E1709,OFFSET(C1709,-M1709+2,0),OFFSET(C1709,-M1709+2,0),OFFSET(C1709,-M1709+3,0)+AB1709,OFFSET(C1709,-M1709+4,0),0,5)/365.25*D1709*10000)</f>
        <v/>
      </c>
      <c r="U1709" s="175" t="str">
        <f aca="true">IF(I1709="","",xEURO(OFFSET(C1709,-M1709+1,0),J1709,OFFSET(C1709,-M1709+2,0),OFFSET(C1709,-M1709+2,0),OFFSET(C1709,-M1709+3,0)+AC1709,OFFSET(C1709,-M1709+4,0),1,1)*I1709)</f>
        <v/>
      </c>
      <c r="V1709" s="235" t="str">
        <f aca="true">IF(I1709="","",xEURO(OFFSET(C1709,-M1709+1,0),J1709,OFFSET(C1709,-M1709+2,0),OFFSET(C1709,-M1709+2,0),OFFSET(C1709,-M1709+3,0)+AC1709,OFFSET(C1709,-M1709+4,0),1,0))</f>
        <v/>
      </c>
      <c r="W1709" s="175" t="str">
        <f aca="false">IF(I1709="","",(V1709-K1709)*I1709*10)</f>
        <v/>
      </c>
      <c r="X1709" s="175" t="str">
        <f aca="true">IF(I1709="","",xEURO(OFFSET(C1709,-M1709+1,0),J1709,OFFSET(C1709,-M1709+2,0),OFFSET(C1709,-M1709+2,0),OFFSET(C1709,-M1709+3,0)+AC1709,OFFSET(C1709,-M1709+4,0),1,2)/10*I1709)</f>
        <v/>
      </c>
      <c r="Y1709" s="248" t="str">
        <f aca="true">IF(I1709="","",xEURO(OFFSET(C1709,-M1709+1,0),J1709,OFFSET(C1709,-M1709+2,0),OFFSET(C1709,-M1709+2,0),OFFSET(C1709,-M1709+3,0)+AC1709,OFFSET(C1709,-M1709+4,0),1,3)/100*I1709*10000)</f>
        <v/>
      </c>
      <c r="Z1709" s="248" t="str">
        <f aca="true">IF(I1709="","",xEURO(OFFSET(C1709,-M1709+1,0),J1709,OFFSET(C1709,-M1709+2,0),OFFSET(C1709,-M1709+2,0),OFFSET(C1709,-M1709+3,0)+AC1709,OFFSET(C1709,-M1709+4,0),1,5)/365.25*I1709*10000)</f>
        <v/>
      </c>
      <c r="AB1709" s="249" t="str">
        <f aca="true">IF(D1709="","",xCalcSkew(OFFSET(C1709,-M1709,0),E1709-OFFSET(C1709,-M1709+1,0),b)/100)</f>
        <v/>
      </c>
      <c r="AC1709" s="249" t="str">
        <f aca="true">IF(I1709="","",xCalcSkew(OFFSET(C1709,-M1709,0),J1709-OFFSET(C1709,-M1709+1,0),b)/100)</f>
        <v/>
      </c>
      <c r="AE1709" s="0" t="n">
        <f aca="false">D1709*F1709*10000*-1</f>
        <v>-0</v>
      </c>
      <c r="AF1709" s="0" t="n">
        <f aca="false">I1709*K1709*10000*-1</f>
        <v>-0</v>
      </c>
      <c r="AG1709" s="0" t="n">
        <f aca="false">AE1709+AF1709</f>
        <v>-0</v>
      </c>
    </row>
    <row r="1710" customFormat="false" ht="12.75" hidden="false" customHeight="false" outlineLevel="0" collapsed="false">
      <c r="D1710" s="265"/>
      <c r="E1710" s="266"/>
      <c r="F1710" s="266"/>
      <c r="G1710" s="267"/>
      <c r="I1710" s="265"/>
      <c r="J1710" s="266"/>
      <c r="K1710" s="266"/>
      <c r="L1710" s="268"/>
      <c r="M1710" s="247" t="n">
        <f aca="false">M1709+1</f>
        <v>25</v>
      </c>
      <c r="N1710" s="175" t="str">
        <f aca="true">IF(D1710="","",xEURO(OFFSET(C1710,-M1710+1,0),E1710,OFFSET(C1710,-M1710+2,0),OFFSET(C1710,-M1710+2,0),OFFSET(C1710,-M1710+3,0)+AB1710,OFFSET(C1710,-M1710+4,0),0,1)*D1710)</f>
        <v/>
      </c>
      <c r="O1710" s="235" t="str">
        <f aca="true">IF(D1710="","",xEURO(OFFSET(C1710,-M1710+1,0),E1710,OFFSET(C1710,-M1710+2,0),OFFSET(C1710,-M1710+2,0),OFFSET(C1710,-M1710+3,0)+AB1710,OFFSET(C1710,-M1710+4,0),0,0))</f>
        <v/>
      </c>
      <c r="P1710" s="175" t="str">
        <f aca="false">IF(D1710="","",(O1710-F1710)*D1710*10)</f>
        <v/>
      </c>
      <c r="Q1710" s="175" t="str">
        <f aca="true">IF(D1710="","",xEURO(OFFSET(C1710,-M1710+1,0),E1710,OFFSET(C1710,-M1710+2,0),OFFSET(C1710,-M1710+2,0),OFFSET(C1710,-M1710+3,0)+AB1710,OFFSET(C1710,-M1710+4,0),0,2)/10*D1710)</f>
        <v/>
      </c>
      <c r="R1710" s="248" t="str">
        <f aca="true">IF(D1710="","",xEURO(OFFSET(C1710,-M1710+1,0),E1710,OFFSET(C1710,-M1710+2,0),OFFSET(C1710,-M1710+2,0),OFFSET(C1710,-M1710+3,0)+AB1710,OFFSET(C1710,-M1710+4,0),0,3)/100*D1710*10000)</f>
        <v/>
      </c>
      <c r="S1710" s="248" t="str">
        <f aca="true">IF(D1710="","",xEURO(OFFSET(C1710,-M1710+1,0),E1710,OFFSET(C1710,-M1710+2,0),OFFSET(C1710,-M1710+2,0),OFFSET(C1710,-M1710+3,0)+AB1710,OFFSET(C1710,-M1710+4,0),0,5)/365.25*D1710*10000)</f>
        <v/>
      </c>
      <c r="U1710" s="175" t="str">
        <f aca="true">IF(I1710="","",xEURO(OFFSET(C1710,-M1710+1,0),J1710,OFFSET(C1710,-M1710+2,0),OFFSET(C1710,-M1710+2,0),OFFSET(C1710,-M1710+3,0)+AC1710,OFFSET(C1710,-M1710+4,0),1,1)*I1710)</f>
        <v/>
      </c>
      <c r="V1710" s="235" t="str">
        <f aca="true">IF(I1710="","",xEURO(OFFSET(C1710,-M1710+1,0),J1710,OFFSET(C1710,-M1710+2,0),OFFSET(C1710,-M1710+2,0),OFFSET(C1710,-M1710+3,0)+AC1710,OFFSET(C1710,-M1710+4,0),1,0))</f>
        <v/>
      </c>
      <c r="W1710" s="175" t="str">
        <f aca="false">IF(I1710="","",(V1710-K1710)*I1710*10)</f>
        <v/>
      </c>
      <c r="X1710" s="175" t="str">
        <f aca="true">IF(I1710="","",xEURO(OFFSET(C1710,-M1710+1,0),J1710,OFFSET(C1710,-M1710+2,0),OFFSET(C1710,-M1710+2,0),OFFSET(C1710,-M1710+3,0)+AC1710,OFFSET(C1710,-M1710+4,0),1,2)/10*I1710)</f>
        <v/>
      </c>
      <c r="Y1710" s="248" t="str">
        <f aca="true">IF(I1710="","",xEURO(OFFSET(C1710,-M1710+1,0),J1710,OFFSET(C1710,-M1710+2,0),OFFSET(C1710,-M1710+2,0),OFFSET(C1710,-M1710+3,0)+AC1710,OFFSET(C1710,-M1710+4,0),1,3)/100*I1710*10000)</f>
        <v/>
      </c>
      <c r="Z1710" s="248" t="str">
        <f aca="true">IF(I1710="","",xEURO(OFFSET(C1710,-M1710+1,0),J1710,OFFSET(C1710,-M1710+2,0),OFFSET(C1710,-M1710+2,0),OFFSET(C1710,-M1710+3,0)+AC1710,OFFSET(C1710,-M1710+4,0),1,5)/365.25*I1710*10000)</f>
        <v/>
      </c>
      <c r="AB1710" s="249" t="str">
        <f aca="true">IF(D1710="","",xCalcSkew(OFFSET(C1710,-M1710,0),E1710-OFFSET(C1710,-M1710+1,0),b)/100)</f>
        <v/>
      </c>
      <c r="AC1710" s="249" t="str">
        <f aca="true">IF(I1710="","",xCalcSkew(OFFSET(C1710,-M1710,0),J1710-OFFSET(C1710,-M1710+1,0),b)/100)</f>
        <v/>
      </c>
      <c r="AE1710" s="0" t="n">
        <f aca="false">D1710*F1710*10000*-1</f>
        <v>-0</v>
      </c>
      <c r="AF1710" s="0" t="n">
        <f aca="false">I1710*K1710*10000*-1</f>
        <v>-0</v>
      </c>
      <c r="AG1710" s="0" t="n">
        <f aca="false">AE1710+AF1710</f>
        <v>-0</v>
      </c>
    </row>
    <row r="1711" customFormat="false" ht="12.75" hidden="false" customHeight="false" outlineLevel="0" collapsed="false">
      <c r="D1711" s="265"/>
      <c r="E1711" s="266"/>
      <c r="F1711" s="266"/>
      <c r="G1711" s="267"/>
      <c r="I1711" s="265"/>
      <c r="J1711" s="266"/>
      <c r="K1711" s="266"/>
      <c r="L1711" s="268"/>
      <c r="M1711" s="247" t="n">
        <f aca="false">M1710+1</f>
        <v>26</v>
      </c>
      <c r="N1711" s="175" t="str">
        <f aca="true">IF(D1711="","",xEURO(OFFSET(C1711,-M1711+1,0),E1711,OFFSET(C1711,-M1711+2,0),OFFSET(C1711,-M1711+2,0),OFFSET(C1711,-M1711+3,0)+AB1711,OFFSET(C1711,-M1711+4,0),0,1)*D1711)</f>
        <v/>
      </c>
      <c r="O1711" s="235" t="str">
        <f aca="true">IF(D1711="","",xEURO(OFFSET(C1711,-M1711+1,0),E1711,OFFSET(C1711,-M1711+2,0),OFFSET(C1711,-M1711+2,0),OFFSET(C1711,-M1711+3,0)+AB1711,OFFSET(C1711,-M1711+4,0),0,0))</f>
        <v/>
      </c>
      <c r="P1711" s="175" t="str">
        <f aca="false">IF(D1711="","",(O1711-F1711)*D1711*10)</f>
        <v/>
      </c>
      <c r="Q1711" s="175" t="str">
        <f aca="true">IF(D1711="","",xEURO(OFFSET(C1711,-M1711+1,0),E1711,OFFSET(C1711,-M1711+2,0),OFFSET(C1711,-M1711+2,0),OFFSET(C1711,-M1711+3,0)+AB1711,OFFSET(C1711,-M1711+4,0),0,2)/10*D1711)</f>
        <v/>
      </c>
      <c r="R1711" s="248" t="str">
        <f aca="true">IF(D1711="","",xEURO(OFFSET(C1711,-M1711+1,0),E1711,OFFSET(C1711,-M1711+2,0),OFFSET(C1711,-M1711+2,0),OFFSET(C1711,-M1711+3,0)+AB1711,OFFSET(C1711,-M1711+4,0),0,3)/100*D1711*10000)</f>
        <v/>
      </c>
      <c r="S1711" s="248" t="str">
        <f aca="true">IF(D1711="","",xEURO(OFFSET(C1711,-M1711+1,0),E1711,OFFSET(C1711,-M1711+2,0),OFFSET(C1711,-M1711+2,0),OFFSET(C1711,-M1711+3,0)+AB1711,OFFSET(C1711,-M1711+4,0),0,5)/365.25*D1711*10000)</f>
        <v/>
      </c>
      <c r="U1711" s="175" t="str">
        <f aca="true">IF(I1711="","",xEURO(OFFSET(C1711,-M1711+1,0),J1711,OFFSET(C1711,-M1711+2,0),OFFSET(C1711,-M1711+2,0),OFFSET(C1711,-M1711+3,0)+AC1711,OFFSET(C1711,-M1711+4,0),1,1)*I1711)</f>
        <v/>
      </c>
      <c r="V1711" s="235" t="str">
        <f aca="true">IF(I1711="","",xEURO(OFFSET(C1711,-M1711+1,0),J1711,OFFSET(C1711,-M1711+2,0),OFFSET(C1711,-M1711+2,0),OFFSET(C1711,-M1711+3,0)+AC1711,OFFSET(C1711,-M1711+4,0),1,0))</f>
        <v/>
      </c>
      <c r="W1711" s="175" t="str">
        <f aca="false">IF(I1711="","",(V1711-K1711)*I1711*10)</f>
        <v/>
      </c>
      <c r="X1711" s="175" t="str">
        <f aca="true">IF(I1711="","",xEURO(OFFSET(C1711,-M1711+1,0),J1711,OFFSET(C1711,-M1711+2,0),OFFSET(C1711,-M1711+2,0),OFFSET(C1711,-M1711+3,0)+AC1711,OFFSET(C1711,-M1711+4,0),1,2)/10*I1711)</f>
        <v/>
      </c>
      <c r="Y1711" s="248" t="str">
        <f aca="true">IF(I1711="","",xEURO(OFFSET(C1711,-M1711+1,0),J1711,OFFSET(C1711,-M1711+2,0),OFFSET(C1711,-M1711+2,0),OFFSET(C1711,-M1711+3,0)+AC1711,OFFSET(C1711,-M1711+4,0),1,3)/100*I1711*10000)</f>
        <v/>
      </c>
      <c r="Z1711" s="248" t="str">
        <f aca="true">IF(I1711="","",xEURO(OFFSET(C1711,-M1711+1,0),J1711,OFFSET(C1711,-M1711+2,0),OFFSET(C1711,-M1711+2,0),OFFSET(C1711,-M1711+3,0)+AC1711,OFFSET(C1711,-M1711+4,0),1,5)/365.25*I1711*10000)</f>
        <v/>
      </c>
      <c r="AB1711" s="249" t="str">
        <f aca="true">IF(D1711="","",xCalcSkew(OFFSET(C1711,-M1711,0),E1711-OFFSET(C1711,-M1711+1,0),b)/100)</f>
        <v/>
      </c>
      <c r="AC1711" s="249" t="str">
        <f aca="true">IF(I1711="","",xCalcSkew(OFFSET(C1711,-M1711,0),J1711-OFFSET(C1711,-M1711+1,0),b)/100)</f>
        <v/>
      </c>
      <c r="AE1711" s="0" t="n">
        <f aca="false">D1711*F1711*10000*-1</f>
        <v>-0</v>
      </c>
      <c r="AF1711" s="0" t="n">
        <f aca="false">I1711*K1711*10000*-1</f>
        <v>-0</v>
      </c>
      <c r="AG1711" s="0" t="n">
        <f aca="false">AE1711+AF1711</f>
        <v>-0</v>
      </c>
    </row>
    <row r="1712" customFormat="false" ht="12.75" hidden="false" customHeight="false" outlineLevel="0" collapsed="false">
      <c r="D1712" s="265"/>
      <c r="E1712" s="266"/>
      <c r="F1712" s="266"/>
      <c r="G1712" s="267"/>
      <c r="I1712" s="265"/>
      <c r="J1712" s="266"/>
      <c r="K1712" s="266"/>
      <c r="L1712" s="268"/>
      <c r="M1712" s="247" t="n">
        <f aca="false">M1711+1</f>
        <v>27</v>
      </c>
      <c r="N1712" s="175" t="str">
        <f aca="true">IF(D1712="","",xEURO(OFFSET(C1712,-M1712+1,0),E1712,OFFSET(C1712,-M1712+2,0),OFFSET(C1712,-M1712+2,0),OFFSET(C1712,-M1712+3,0)+AB1712,OFFSET(C1712,-M1712+4,0),0,1)*D1712)</f>
        <v/>
      </c>
      <c r="O1712" s="235" t="str">
        <f aca="true">IF(D1712="","",xEURO(OFFSET(C1712,-M1712+1,0),E1712,OFFSET(C1712,-M1712+2,0),OFFSET(C1712,-M1712+2,0),OFFSET(C1712,-M1712+3,0)+AB1712,OFFSET(C1712,-M1712+4,0),0,0))</f>
        <v/>
      </c>
      <c r="P1712" s="175" t="str">
        <f aca="false">IF(D1712="","",(O1712-F1712)*D1712*10)</f>
        <v/>
      </c>
      <c r="Q1712" s="175" t="str">
        <f aca="true">IF(D1712="","",xEURO(OFFSET(C1712,-M1712+1,0),E1712,OFFSET(C1712,-M1712+2,0),OFFSET(C1712,-M1712+2,0),OFFSET(C1712,-M1712+3,0)+AB1712,OFFSET(C1712,-M1712+4,0),0,2)/10*D1712)</f>
        <v/>
      </c>
      <c r="R1712" s="248" t="str">
        <f aca="true">IF(D1712="","",xEURO(OFFSET(C1712,-M1712+1,0),E1712,OFFSET(C1712,-M1712+2,0),OFFSET(C1712,-M1712+2,0),OFFSET(C1712,-M1712+3,0)+AB1712,OFFSET(C1712,-M1712+4,0),0,3)/100*D1712*10000)</f>
        <v/>
      </c>
      <c r="S1712" s="248" t="str">
        <f aca="true">IF(D1712="","",xEURO(OFFSET(C1712,-M1712+1,0),E1712,OFFSET(C1712,-M1712+2,0),OFFSET(C1712,-M1712+2,0),OFFSET(C1712,-M1712+3,0)+AB1712,OFFSET(C1712,-M1712+4,0),0,5)/365.25*D1712*10000)</f>
        <v/>
      </c>
      <c r="U1712" s="175" t="str">
        <f aca="true">IF(I1712="","",xEURO(OFFSET(C1712,-M1712+1,0),J1712,OFFSET(C1712,-M1712+2,0),OFFSET(C1712,-M1712+2,0),OFFSET(C1712,-M1712+3,0)+AC1712,OFFSET(C1712,-M1712+4,0),1,1)*I1712)</f>
        <v/>
      </c>
      <c r="V1712" s="235" t="str">
        <f aca="true">IF(I1712="","",xEURO(OFFSET(C1712,-M1712+1,0),J1712,OFFSET(C1712,-M1712+2,0),OFFSET(C1712,-M1712+2,0),OFFSET(C1712,-M1712+3,0)+AC1712,OFFSET(C1712,-M1712+4,0),1,0))</f>
        <v/>
      </c>
      <c r="W1712" s="175" t="str">
        <f aca="false">IF(I1712="","",(V1712-K1712)*I1712*10)</f>
        <v/>
      </c>
      <c r="X1712" s="175" t="str">
        <f aca="true">IF(I1712="","",xEURO(OFFSET(C1712,-M1712+1,0),J1712,OFFSET(C1712,-M1712+2,0),OFFSET(C1712,-M1712+2,0),OFFSET(C1712,-M1712+3,0)+AC1712,OFFSET(C1712,-M1712+4,0),1,2)/10*I1712)</f>
        <v/>
      </c>
      <c r="Y1712" s="248" t="str">
        <f aca="true">IF(I1712="","",xEURO(OFFSET(C1712,-M1712+1,0),J1712,OFFSET(C1712,-M1712+2,0),OFFSET(C1712,-M1712+2,0),OFFSET(C1712,-M1712+3,0)+AC1712,OFFSET(C1712,-M1712+4,0),1,3)/100*I1712*10000)</f>
        <v/>
      </c>
      <c r="Z1712" s="248" t="str">
        <f aca="true">IF(I1712="","",xEURO(OFFSET(C1712,-M1712+1,0),J1712,OFFSET(C1712,-M1712+2,0),OFFSET(C1712,-M1712+2,0),OFFSET(C1712,-M1712+3,0)+AC1712,OFFSET(C1712,-M1712+4,0),1,5)/365.25*I1712*10000)</f>
        <v/>
      </c>
      <c r="AB1712" s="249" t="str">
        <f aca="true">IF(D1712="","",xCalcSkew(OFFSET(C1712,-M1712,0),E1712-OFFSET(C1712,-M1712+1,0),b)/100)</f>
        <v/>
      </c>
      <c r="AC1712" s="249" t="str">
        <f aca="true">IF(I1712="","",xCalcSkew(OFFSET(C1712,-M1712,0),J1712-OFFSET(C1712,-M1712+1,0),b)/100)</f>
        <v/>
      </c>
      <c r="AE1712" s="0" t="n">
        <f aca="false">D1712*F1712*10000*-1</f>
        <v>-0</v>
      </c>
      <c r="AF1712" s="0" t="n">
        <f aca="false">I1712*K1712*10000*-1</f>
        <v>-0</v>
      </c>
      <c r="AG1712" s="0" t="n">
        <f aca="false">AE1712+AF1712</f>
        <v>-0</v>
      </c>
    </row>
    <row r="1713" customFormat="false" ht="12.75" hidden="false" customHeight="false" outlineLevel="0" collapsed="false">
      <c r="D1713" s="265"/>
      <c r="E1713" s="266"/>
      <c r="F1713" s="266"/>
      <c r="G1713" s="267"/>
      <c r="I1713" s="265"/>
      <c r="J1713" s="266"/>
      <c r="K1713" s="266"/>
      <c r="L1713" s="268"/>
      <c r="M1713" s="247" t="n">
        <f aca="false">M1712+1</f>
        <v>28</v>
      </c>
      <c r="N1713" s="175" t="str">
        <f aca="true">IF(D1713="","",xEURO(OFFSET(C1713,-M1713+1,0),E1713,OFFSET(C1713,-M1713+2,0),OFFSET(C1713,-M1713+2,0),OFFSET(C1713,-M1713+3,0)+AB1713,OFFSET(C1713,-M1713+4,0),0,1)*D1713)</f>
        <v/>
      </c>
      <c r="O1713" s="235" t="str">
        <f aca="true">IF(D1713="","",xEURO(OFFSET(C1713,-M1713+1,0),E1713,OFFSET(C1713,-M1713+2,0),OFFSET(C1713,-M1713+2,0),OFFSET(C1713,-M1713+3,0)+AB1713,OFFSET(C1713,-M1713+4,0),0,0))</f>
        <v/>
      </c>
      <c r="P1713" s="175" t="str">
        <f aca="false">IF(D1713="","",(O1713-F1713)*D1713*10)</f>
        <v/>
      </c>
      <c r="Q1713" s="175" t="str">
        <f aca="true">IF(D1713="","",xEURO(OFFSET(C1713,-M1713+1,0),E1713,OFFSET(C1713,-M1713+2,0),OFFSET(C1713,-M1713+2,0),OFFSET(C1713,-M1713+3,0)+AB1713,OFFSET(C1713,-M1713+4,0),0,2)/10*D1713)</f>
        <v/>
      </c>
      <c r="R1713" s="248" t="str">
        <f aca="true">IF(D1713="","",xEURO(OFFSET(C1713,-M1713+1,0),E1713,OFFSET(C1713,-M1713+2,0),OFFSET(C1713,-M1713+2,0),OFFSET(C1713,-M1713+3,0)+AB1713,OFFSET(C1713,-M1713+4,0),0,3)/100*D1713*10000)</f>
        <v/>
      </c>
      <c r="S1713" s="248" t="str">
        <f aca="true">IF(D1713="","",xEURO(OFFSET(C1713,-M1713+1,0),E1713,OFFSET(C1713,-M1713+2,0),OFFSET(C1713,-M1713+2,0),OFFSET(C1713,-M1713+3,0)+AB1713,OFFSET(C1713,-M1713+4,0),0,5)/365.25*D1713*10000)</f>
        <v/>
      </c>
      <c r="U1713" s="175" t="str">
        <f aca="true">IF(I1713="","",xEURO(OFFSET(C1713,-M1713+1,0),J1713,OFFSET(C1713,-M1713+2,0),OFFSET(C1713,-M1713+2,0),OFFSET(C1713,-M1713+3,0)+AC1713,OFFSET(C1713,-M1713+4,0),1,1)*I1713)</f>
        <v/>
      </c>
      <c r="V1713" s="235" t="str">
        <f aca="true">IF(I1713="","",xEURO(OFFSET(C1713,-M1713+1,0),J1713,OFFSET(C1713,-M1713+2,0),OFFSET(C1713,-M1713+2,0),OFFSET(C1713,-M1713+3,0)+AC1713,OFFSET(C1713,-M1713+4,0),1,0))</f>
        <v/>
      </c>
      <c r="W1713" s="175" t="str">
        <f aca="false">IF(I1713="","",(V1713-K1713)*I1713*10)</f>
        <v/>
      </c>
      <c r="X1713" s="175" t="str">
        <f aca="true">IF(I1713="","",xEURO(OFFSET(C1713,-M1713+1,0),J1713,OFFSET(C1713,-M1713+2,0),OFFSET(C1713,-M1713+2,0),OFFSET(C1713,-M1713+3,0)+AC1713,OFFSET(C1713,-M1713+4,0),1,2)/10*I1713)</f>
        <v/>
      </c>
      <c r="Y1713" s="248" t="str">
        <f aca="true">IF(I1713="","",xEURO(OFFSET(C1713,-M1713+1,0),J1713,OFFSET(C1713,-M1713+2,0),OFFSET(C1713,-M1713+2,0),OFFSET(C1713,-M1713+3,0)+AC1713,OFFSET(C1713,-M1713+4,0),1,3)/100*I1713*10000)</f>
        <v/>
      </c>
      <c r="Z1713" s="248" t="str">
        <f aca="true">IF(I1713="","",xEURO(OFFSET(C1713,-M1713+1,0),J1713,OFFSET(C1713,-M1713+2,0),OFFSET(C1713,-M1713+2,0),OFFSET(C1713,-M1713+3,0)+AC1713,OFFSET(C1713,-M1713+4,0),1,5)/365.25*I1713*10000)</f>
        <v/>
      </c>
      <c r="AB1713" s="249" t="str">
        <f aca="true">IF(D1713="","",xCalcSkew(OFFSET(C1713,-M1713,0),E1713-OFFSET(C1713,-M1713+1,0),b)/100)</f>
        <v/>
      </c>
      <c r="AC1713" s="249" t="str">
        <f aca="true">IF(I1713="","",xCalcSkew(OFFSET(C1713,-M1713,0),J1713-OFFSET(C1713,-M1713+1,0),b)/100)</f>
        <v/>
      </c>
      <c r="AE1713" s="0" t="n">
        <f aca="false">D1713*F1713*10000*-1</f>
        <v>-0</v>
      </c>
      <c r="AF1713" s="0" t="n">
        <f aca="false">I1713*K1713*10000*-1</f>
        <v>-0</v>
      </c>
      <c r="AG1713" s="0" t="n">
        <f aca="false">AE1713+AF1713</f>
        <v>-0</v>
      </c>
    </row>
    <row r="1714" customFormat="false" ht="12.75" hidden="false" customHeight="false" outlineLevel="0" collapsed="false">
      <c r="D1714" s="265"/>
      <c r="E1714" s="266"/>
      <c r="F1714" s="266"/>
      <c r="G1714" s="267"/>
      <c r="I1714" s="265"/>
      <c r="J1714" s="266"/>
      <c r="K1714" s="266"/>
      <c r="L1714" s="268"/>
      <c r="M1714" s="247" t="n">
        <f aca="false">M1713+1</f>
        <v>29</v>
      </c>
      <c r="N1714" s="175" t="str">
        <f aca="true">IF(D1714="","",xEURO(OFFSET(C1714,-M1714+1,0),E1714,OFFSET(C1714,-M1714+2,0),OFFSET(C1714,-M1714+2,0),OFFSET(C1714,-M1714+3,0)+AB1714,OFFSET(C1714,-M1714+4,0),0,1)*D1714)</f>
        <v/>
      </c>
      <c r="O1714" s="235" t="str">
        <f aca="true">IF(D1714="","",xEURO(OFFSET(C1714,-M1714+1,0),E1714,OFFSET(C1714,-M1714+2,0),OFFSET(C1714,-M1714+2,0),OFFSET(C1714,-M1714+3,0)+AB1714,OFFSET(C1714,-M1714+4,0),0,0))</f>
        <v/>
      </c>
      <c r="P1714" s="175" t="str">
        <f aca="false">IF(D1714="","",(O1714-F1714)*D1714*10)</f>
        <v/>
      </c>
      <c r="Q1714" s="175" t="str">
        <f aca="true">IF(D1714="","",xEURO(OFFSET(C1714,-M1714+1,0),E1714,OFFSET(C1714,-M1714+2,0),OFFSET(C1714,-M1714+2,0),OFFSET(C1714,-M1714+3,0)+AB1714,OFFSET(C1714,-M1714+4,0),0,2)/10*D1714)</f>
        <v/>
      </c>
      <c r="R1714" s="248" t="str">
        <f aca="true">IF(D1714="","",xEURO(OFFSET(C1714,-M1714+1,0),E1714,OFFSET(C1714,-M1714+2,0),OFFSET(C1714,-M1714+2,0),OFFSET(C1714,-M1714+3,0)+AB1714,OFFSET(C1714,-M1714+4,0),0,3)/100*D1714*10000)</f>
        <v/>
      </c>
      <c r="S1714" s="248" t="str">
        <f aca="true">IF(D1714="","",xEURO(OFFSET(C1714,-M1714+1,0),E1714,OFFSET(C1714,-M1714+2,0),OFFSET(C1714,-M1714+2,0),OFFSET(C1714,-M1714+3,0)+AB1714,OFFSET(C1714,-M1714+4,0),0,5)/365.25*D1714*10000)</f>
        <v/>
      </c>
      <c r="U1714" s="175" t="str">
        <f aca="true">IF(I1714="","",xEURO(OFFSET(C1714,-M1714+1,0),J1714,OFFSET(C1714,-M1714+2,0),OFFSET(C1714,-M1714+2,0),OFFSET(C1714,-M1714+3,0)+AC1714,OFFSET(C1714,-M1714+4,0),1,1)*I1714)</f>
        <v/>
      </c>
      <c r="V1714" s="235" t="str">
        <f aca="true">IF(I1714="","",xEURO(OFFSET(C1714,-M1714+1,0),J1714,OFFSET(C1714,-M1714+2,0),OFFSET(C1714,-M1714+2,0),OFFSET(C1714,-M1714+3,0)+AC1714,OFFSET(C1714,-M1714+4,0),1,0))</f>
        <v/>
      </c>
      <c r="W1714" s="175" t="str">
        <f aca="false">IF(I1714="","",(V1714-K1714)*I1714*10)</f>
        <v/>
      </c>
      <c r="X1714" s="175" t="str">
        <f aca="true">IF(I1714="","",xEURO(OFFSET(C1714,-M1714+1,0),J1714,OFFSET(C1714,-M1714+2,0),OFFSET(C1714,-M1714+2,0),OFFSET(C1714,-M1714+3,0)+AC1714,OFFSET(C1714,-M1714+4,0),1,2)/10*I1714)</f>
        <v/>
      </c>
      <c r="Y1714" s="248" t="str">
        <f aca="true">IF(I1714="","",xEURO(OFFSET(C1714,-M1714+1,0),J1714,OFFSET(C1714,-M1714+2,0),OFFSET(C1714,-M1714+2,0),OFFSET(C1714,-M1714+3,0)+AC1714,OFFSET(C1714,-M1714+4,0),1,3)/100*I1714*10000)</f>
        <v/>
      </c>
      <c r="Z1714" s="248" t="str">
        <f aca="true">IF(I1714="","",xEURO(OFFSET(C1714,-M1714+1,0),J1714,OFFSET(C1714,-M1714+2,0),OFFSET(C1714,-M1714+2,0),OFFSET(C1714,-M1714+3,0)+AC1714,OFFSET(C1714,-M1714+4,0),1,5)/365.25*I1714*10000)</f>
        <v/>
      </c>
      <c r="AB1714" s="249" t="str">
        <f aca="true">IF(D1714="","",xCalcSkew(OFFSET(C1714,-M1714,0),E1714-OFFSET(C1714,-M1714+1,0),b)/100)</f>
        <v/>
      </c>
      <c r="AC1714" s="249" t="str">
        <f aca="true">IF(I1714="","",xCalcSkew(OFFSET(C1714,-M1714,0),J1714-OFFSET(C1714,-M1714+1,0),b)/100)</f>
        <v/>
      </c>
      <c r="AE1714" s="0" t="n">
        <f aca="false">D1714*F1714*10000*-1</f>
        <v>-0</v>
      </c>
      <c r="AF1714" s="0" t="n">
        <f aca="false">I1714*K1714*10000*-1</f>
        <v>-0</v>
      </c>
      <c r="AG1714" s="0" t="n">
        <f aca="false">AE1714+AF1714</f>
        <v>-0</v>
      </c>
    </row>
    <row r="1715" customFormat="false" ht="12.75" hidden="false" customHeight="false" outlineLevel="0" collapsed="false">
      <c r="D1715" s="265"/>
      <c r="E1715" s="266"/>
      <c r="F1715" s="266"/>
      <c r="G1715" s="267"/>
      <c r="I1715" s="265"/>
      <c r="J1715" s="266"/>
      <c r="K1715" s="266"/>
      <c r="L1715" s="268"/>
      <c r="M1715" s="247" t="n">
        <f aca="false">M1714+1</f>
        <v>30</v>
      </c>
      <c r="N1715" s="175" t="str">
        <f aca="true">IF(D1715="","",xEURO(OFFSET(C1715,-M1715+1,0),E1715,OFFSET(C1715,-M1715+2,0),OFFSET(C1715,-M1715+2,0),OFFSET(C1715,-M1715+3,0)+AB1715,OFFSET(C1715,-M1715+4,0),0,1)*D1715)</f>
        <v/>
      </c>
      <c r="O1715" s="235" t="str">
        <f aca="true">IF(D1715="","",xEURO(OFFSET(C1715,-M1715+1,0),E1715,OFFSET(C1715,-M1715+2,0),OFFSET(C1715,-M1715+2,0),OFFSET(C1715,-M1715+3,0)+AB1715,OFFSET(C1715,-M1715+4,0),0,0))</f>
        <v/>
      </c>
      <c r="P1715" s="175" t="str">
        <f aca="false">IF(D1715="","",(O1715-F1715)*D1715*10)</f>
        <v/>
      </c>
      <c r="Q1715" s="175" t="str">
        <f aca="true">IF(D1715="","",xEURO(OFFSET(C1715,-M1715+1,0),E1715,OFFSET(C1715,-M1715+2,0),OFFSET(C1715,-M1715+2,0),OFFSET(C1715,-M1715+3,0)+AB1715,OFFSET(C1715,-M1715+4,0),0,2)/10*D1715)</f>
        <v/>
      </c>
      <c r="R1715" s="248" t="str">
        <f aca="true">IF(D1715="","",xEURO(OFFSET(C1715,-M1715+1,0),E1715,OFFSET(C1715,-M1715+2,0),OFFSET(C1715,-M1715+2,0),OFFSET(C1715,-M1715+3,0)+AB1715,OFFSET(C1715,-M1715+4,0),0,3)/100*D1715*10000)</f>
        <v/>
      </c>
      <c r="S1715" s="248" t="str">
        <f aca="true">IF(D1715="","",xEURO(OFFSET(C1715,-M1715+1,0),E1715,OFFSET(C1715,-M1715+2,0),OFFSET(C1715,-M1715+2,0),OFFSET(C1715,-M1715+3,0)+AB1715,OFFSET(C1715,-M1715+4,0),0,5)/365.25*D1715*10000)</f>
        <v/>
      </c>
      <c r="U1715" s="175" t="str">
        <f aca="true">IF(I1715="","",xEURO(OFFSET(C1715,-M1715+1,0),J1715,OFFSET(C1715,-M1715+2,0),OFFSET(C1715,-M1715+2,0),OFFSET(C1715,-M1715+3,0)+AC1715,OFFSET(C1715,-M1715+4,0),1,1)*I1715)</f>
        <v/>
      </c>
      <c r="V1715" s="235" t="str">
        <f aca="true">IF(I1715="","",xEURO(OFFSET(C1715,-M1715+1,0),J1715,OFFSET(C1715,-M1715+2,0),OFFSET(C1715,-M1715+2,0),OFFSET(C1715,-M1715+3,0)+AC1715,OFFSET(C1715,-M1715+4,0),1,0))</f>
        <v/>
      </c>
      <c r="W1715" s="175" t="str">
        <f aca="false">IF(I1715="","",(V1715-K1715)*I1715*10)</f>
        <v/>
      </c>
      <c r="X1715" s="175" t="str">
        <f aca="true">IF(I1715="","",xEURO(OFFSET(C1715,-M1715+1,0),J1715,OFFSET(C1715,-M1715+2,0),OFFSET(C1715,-M1715+2,0),OFFSET(C1715,-M1715+3,0)+AC1715,OFFSET(C1715,-M1715+4,0),1,2)/10*I1715)</f>
        <v/>
      </c>
      <c r="Y1715" s="248" t="str">
        <f aca="true">IF(I1715="","",xEURO(OFFSET(C1715,-M1715+1,0),J1715,OFFSET(C1715,-M1715+2,0),OFFSET(C1715,-M1715+2,0),OFFSET(C1715,-M1715+3,0)+AC1715,OFFSET(C1715,-M1715+4,0),1,3)/100*I1715*10000)</f>
        <v/>
      </c>
      <c r="Z1715" s="248" t="str">
        <f aca="true">IF(I1715="","",xEURO(OFFSET(C1715,-M1715+1,0),J1715,OFFSET(C1715,-M1715+2,0),OFFSET(C1715,-M1715+2,0),OFFSET(C1715,-M1715+3,0)+AC1715,OFFSET(C1715,-M1715+4,0),1,5)/365.25*I1715*10000)</f>
        <v/>
      </c>
      <c r="AB1715" s="249" t="str">
        <f aca="true">IF(D1715="","",xCalcSkew(OFFSET(C1715,-M1715,0),E1715-OFFSET(C1715,-M1715+1,0),b)/100)</f>
        <v/>
      </c>
      <c r="AC1715" s="249" t="str">
        <f aca="true">IF(I1715="","",xCalcSkew(OFFSET(C1715,-M1715,0),J1715-OFFSET(C1715,-M1715+1,0),b)/100)</f>
        <v/>
      </c>
      <c r="AE1715" s="0" t="n">
        <f aca="false">D1715*F1715*10000*-1</f>
        <v>-0</v>
      </c>
      <c r="AF1715" s="0" t="n">
        <f aca="false">I1715*K1715*10000*-1</f>
        <v>-0</v>
      </c>
      <c r="AG1715" s="0" t="n">
        <f aca="false">AE1715+AF1715</f>
        <v>-0</v>
      </c>
    </row>
    <row r="1716" customFormat="false" ht="12.75" hidden="false" customHeight="false" outlineLevel="0" collapsed="false">
      <c r="D1716" s="265"/>
      <c r="E1716" s="266"/>
      <c r="F1716" s="266"/>
      <c r="G1716" s="267"/>
      <c r="I1716" s="265"/>
      <c r="J1716" s="266"/>
      <c r="K1716" s="266"/>
      <c r="L1716" s="268"/>
      <c r="M1716" s="247" t="n">
        <f aca="false">M1715+1</f>
        <v>31</v>
      </c>
      <c r="N1716" s="175" t="str">
        <f aca="true">IF(D1716="","",xEURO(OFFSET(C1716,-M1716+1,0),E1716,OFFSET(C1716,-M1716+2,0),OFFSET(C1716,-M1716+2,0),OFFSET(C1716,-M1716+3,0)+AB1716,OFFSET(C1716,-M1716+4,0),0,1)*D1716)</f>
        <v/>
      </c>
      <c r="O1716" s="235" t="str">
        <f aca="true">IF(D1716="","",xEURO(OFFSET(C1716,-M1716+1,0),E1716,OFFSET(C1716,-M1716+2,0),OFFSET(C1716,-M1716+2,0),OFFSET(C1716,-M1716+3,0)+AB1716,OFFSET(C1716,-M1716+4,0),0,0))</f>
        <v/>
      </c>
      <c r="P1716" s="175" t="str">
        <f aca="false">IF(D1716="","",(O1716-F1716)*D1716*10)</f>
        <v/>
      </c>
      <c r="Q1716" s="175" t="str">
        <f aca="true">IF(D1716="","",xEURO(OFFSET(C1716,-M1716+1,0),E1716,OFFSET(C1716,-M1716+2,0),OFFSET(C1716,-M1716+2,0),OFFSET(C1716,-M1716+3,0)+AB1716,OFFSET(C1716,-M1716+4,0),0,2)/10*D1716)</f>
        <v/>
      </c>
      <c r="R1716" s="248" t="str">
        <f aca="true">IF(D1716="","",xEURO(OFFSET(C1716,-M1716+1,0),E1716,OFFSET(C1716,-M1716+2,0),OFFSET(C1716,-M1716+2,0),OFFSET(C1716,-M1716+3,0)+AB1716,OFFSET(C1716,-M1716+4,0),0,3)/100*D1716*10000)</f>
        <v/>
      </c>
      <c r="S1716" s="248" t="str">
        <f aca="true">IF(D1716="","",xEURO(OFFSET(C1716,-M1716+1,0),E1716,OFFSET(C1716,-M1716+2,0),OFFSET(C1716,-M1716+2,0),OFFSET(C1716,-M1716+3,0)+AB1716,OFFSET(C1716,-M1716+4,0),0,5)/365.25*D1716*10000)</f>
        <v/>
      </c>
      <c r="U1716" s="175" t="str">
        <f aca="true">IF(I1716="","",xEURO(OFFSET(C1716,-M1716+1,0),J1716,OFFSET(C1716,-M1716+2,0),OFFSET(C1716,-M1716+2,0),OFFSET(C1716,-M1716+3,0)+AC1716,OFFSET(C1716,-M1716+4,0),1,1)*I1716)</f>
        <v/>
      </c>
      <c r="V1716" s="235" t="str">
        <f aca="true">IF(I1716="","",xEURO(OFFSET(C1716,-M1716+1,0),J1716,OFFSET(C1716,-M1716+2,0),OFFSET(C1716,-M1716+2,0),OFFSET(C1716,-M1716+3,0)+AC1716,OFFSET(C1716,-M1716+4,0),1,0))</f>
        <v/>
      </c>
      <c r="W1716" s="175" t="str">
        <f aca="false">IF(I1716="","",(V1716-K1716)*I1716*10)</f>
        <v/>
      </c>
      <c r="X1716" s="175" t="str">
        <f aca="true">IF(I1716="","",xEURO(OFFSET(C1716,-M1716+1,0),J1716,OFFSET(C1716,-M1716+2,0),OFFSET(C1716,-M1716+2,0),OFFSET(C1716,-M1716+3,0)+AC1716,OFFSET(C1716,-M1716+4,0),1,2)/10*I1716)</f>
        <v/>
      </c>
      <c r="Y1716" s="248" t="str">
        <f aca="true">IF(I1716="","",xEURO(OFFSET(C1716,-M1716+1,0),J1716,OFFSET(C1716,-M1716+2,0),OFFSET(C1716,-M1716+2,0),OFFSET(C1716,-M1716+3,0)+AC1716,OFFSET(C1716,-M1716+4,0),1,3)/100*I1716*10000)</f>
        <v/>
      </c>
      <c r="Z1716" s="248" t="str">
        <f aca="true">IF(I1716="","",xEURO(OFFSET(C1716,-M1716+1,0),J1716,OFFSET(C1716,-M1716+2,0),OFFSET(C1716,-M1716+2,0),OFFSET(C1716,-M1716+3,0)+AC1716,OFFSET(C1716,-M1716+4,0),1,5)/365.25*I1716*10000)</f>
        <v/>
      </c>
      <c r="AB1716" s="249" t="str">
        <f aca="true">IF(D1716="","",xCalcSkew(OFFSET(C1716,-M1716,0),E1716-OFFSET(C1716,-M1716+1,0),b)/100)</f>
        <v/>
      </c>
      <c r="AC1716" s="249" t="str">
        <f aca="true">IF(I1716="","",xCalcSkew(OFFSET(C1716,-M1716,0),J1716-OFFSET(C1716,-M1716+1,0),b)/100)</f>
        <v/>
      </c>
      <c r="AE1716" s="0" t="n">
        <f aca="false">D1716*F1716*10000*-1</f>
        <v>-0</v>
      </c>
      <c r="AF1716" s="0" t="n">
        <f aca="false">I1716*K1716*10000*-1</f>
        <v>-0</v>
      </c>
      <c r="AG1716" s="0" t="n">
        <f aca="false">AE1716+AF1716</f>
        <v>-0</v>
      </c>
    </row>
    <row r="1717" customFormat="false" ht="12.75" hidden="false" customHeight="false" outlineLevel="0" collapsed="false">
      <c r="D1717" s="265"/>
      <c r="E1717" s="266"/>
      <c r="F1717" s="266"/>
      <c r="G1717" s="267"/>
      <c r="I1717" s="265"/>
      <c r="J1717" s="266"/>
      <c r="K1717" s="266"/>
      <c r="L1717" s="268"/>
      <c r="M1717" s="247" t="n">
        <f aca="false">M1716+1</f>
        <v>32</v>
      </c>
      <c r="N1717" s="175" t="str">
        <f aca="true">IF(D1717="","",xEURO(OFFSET(C1717,-M1717+1,0),E1717,OFFSET(C1717,-M1717+2,0),OFFSET(C1717,-M1717+2,0),OFFSET(C1717,-M1717+3,0)+AB1717,OFFSET(C1717,-M1717+4,0),0,1)*D1717)</f>
        <v/>
      </c>
      <c r="O1717" s="235" t="str">
        <f aca="true">IF(D1717="","",xEURO(OFFSET(C1717,-M1717+1,0),E1717,OFFSET(C1717,-M1717+2,0),OFFSET(C1717,-M1717+2,0),OFFSET(C1717,-M1717+3,0)+AB1717,OFFSET(C1717,-M1717+4,0),0,0))</f>
        <v/>
      </c>
      <c r="P1717" s="175" t="str">
        <f aca="false">IF(D1717="","",(O1717-F1717)*D1717*10)</f>
        <v/>
      </c>
      <c r="Q1717" s="175" t="str">
        <f aca="true">IF(D1717="","",xEURO(OFFSET(C1717,-M1717+1,0),E1717,OFFSET(C1717,-M1717+2,0),OFFSET(C1717,-M1717+2,0),OFFSET(C1717,-M1717+3,0)+AB1717,OFFSET(C1717,-M1717+4,0),0,2)/10*D1717)</f>
        <v/>
      </c>
      <c r="R1717" s="248" t="str">
        <f aca="true">IF(D1717="","",xEURO(OFFSET(C1717,-M1717+1,0),E1717,OFFSET(C1717,-M1717+2,0),OFFSET(C1717,-M1717+2,0),OFFSET(C1717,-M1717+3,0)+AB1717,OFFSET(C1717,-M1717+4,0),0,3)/100*D1717*10000)</f>
        <v/>
      </c>
      <c r="S1717" s="248" t="str">
        <f aca="true">IF(D1717="","",xEURO(OFFSET(C1717,-M1717+1,0),E1717,OFFSET(C1717,-M1717+2,0),OFFSET(C1717,-M1717+2,0),OFFSET(C1717,-M1717+3,0)+AB1717,OFFSET(C1717,-M1717+4,0),0,5)/365.25*D1717*10000)</f>
        <v/>
      </c>
      <c r="U1717" s="175" t="str">
        <f aca="true">IF(I1717="","",xEURO(OFFSET(C1717,-M1717+1,0),J1717,OFFSET(C1717,-M1717+2,0),OFFSET(C1717,-M1717+2,0),OFFSET(C1717,-M1717+3,0)+AC1717,OFFSET(C1717,-M1717+4,0),1,1)*I1717)</f>
        <v/>
      </c>
      <c r="V1717" s="235" t="str">
        <f aca="true">IF(I1717="","",xEURO(OFFSET(C1717,-M1717+1,0),J1717,OFFSET(C1717,-M1717+2,0),OFFSET(C1717,-M1717+2,0),OFFSET(C1717,-M1717+3,0)+AC1717,OFFSET(C1717,-M1717+4,0),1,0))</f>
        <v/>
      </c>
      <c r="W1717" s="175" t="str">
        <f aca="false">IF(I1717="","",(V1717-K1717)*I1717*10)</f>
        <v/>
      </c>
      <c r="X1717" s="175" t="str">
        <f aca="true">IF(I1717="","",xEURO(OFFSET(C1717,-M1717+1,0),J1717,OFFSET(C1717,-M1717+2,0),OFFSET(C1717,-M1717+2,0),OFFSET(C1717,-M1717+3,0)+AC1717,OFFSET(C1717,-M1717+4,0),1,2)/10*I1717)</f>
        <v/>
      </c>
      <c r="Y1717" s="248" t="str">
        <f aca="true">IF(I1717="","",xEURO(OFFSET(C1717,-M1717+1,0),J1717,OFFSET(C1717,-M1717+2,0),OFFSET(C1717,-M1717+2,0),OFFSET(C1717,-M1717+3,0)+AC1717,OFFSET(C1717,-M1717+4,0),1,3)/100*I1717*10000)</f>
        <v/>
      </c>
      <c r="Z1717" s="248" t="str">
        <f aca="true">IF(I1717="","",xEURO(OFFSET(C1717,-M1717+1,0),J1717,OFFSET(C1717,-M1717+2,0),OFFSET(C1717,-M1717+2,0),OFFSET(C1717,-M1717+3,0)+AC1717,OFFSET(C1717,-M1717+4,0),1,5)/365.25*I1717*10000)</f>
        <v/>
      </c>
      <c r="AB1717" s="249" t="str">
        <f aca="true">IF(D1717="","",xCalcSkew(OFFSET(C1717,-M1717,0),E1717-OFFSET(C1717,-M1717+1,0),b)/100)</f>
        <v/>
      </c>
      <c r="AC1717" s="249" t="str">
        <f aca="true">IF(I1717="","",xCalcSkew(OFFSET(C1717,-M1717,0),J1717-OFFSET(C1717,-M1717+1,0),b)/100)</f>
        <v/>
      </c>
      <c r="AE1717" s="0" t="n">
        <f aca="false">D1717*F1717*10000*-1</f>
        <v>-0</v>
      </c>
      <c r="AF1717" s="0" t="n">
        <f aca="false">I1717*K1717*10000*-1</f>
        <v>-0</v>
      </c>
      <c r="AG1717" s="0" t="n">
        <f aca="false">AE1717+AF1717</f>
        <v>-0</v>
      </c>
    </row>
    <row r="1718" customFormat="false" ht="12.75" hidden="false" customHeight="false" outlineLevel="0" collapsed="false">
      <c r="D1718" s="265"/>
      <c r="E1718" s="266"/>
      <c r="F1718" s="266"/>
      <c r="G1718" s="267"/>
      <c r="I1718" s="265"/>
      <c r="J1718" s="266"/>
      <c r="K1718" s="266"/>
      <c r="L1718" s="268"/>
      <c r="M1718" s="247" t="n">
        <f aca="false">M1717+1</f>
        <v>33</v>
      </c>
      <c r="N1718" s="175" t="str">
        <f aca="true">IF(D1718="","",xEURO(OFFSET(C1718,-M1718+1,0),E1718,OFFSET(C1718,-M1718+2,0),OFFSET(C1718,-M1718+2,0),OFFSET(C1718,-M1718+3,0)+AB1718,OFFSET(C1718,-M1718+4,0),0,1)*D1718)</f>
        <v/>
      </c>
      <c r="O1718" s="235" t="str">
        <f aca="true">IF(D1718="","",xEURO(OFFSET(C1718,-M1718+1,0),E1718,OFFSET(C1718,-M1718+2,0),OFFSET(C1718,-M1718+2,0),OFFSET(C1718,-M1718+3,0)+AB1718,OFFSET(C1718,-M1718+4,0),0,0))</f>
        <v/>
      </c>
      <c r="P1718" s="175" t="str">
        <f aca="false">IF(D1718="","",(O1718-F1718)*D1718*10)</f>
        <v/>
      </c>
      <c r="Q1718" s="175" t="str">
        <f aca="true">IF(D1718="","",xEURO(OFFSET(C1718,-M1718+1,0),E1718,OFFSET(C1718,-M1718+2,0),OFFSET(C1718,-M1718+2,0),OFFSET(C1718,-M1718+3,0)+AB1718,OFFSET(C1718,-M1718+4,0),0,2)/10*D1718)</f>
        <v/>
      </c>
      <c r="R1718" s="248" t="str">
        <f aca="true">IF(D1718="","",xEURO(OFFSET(C1718,-M1718+1,0),E1718,OFFSET(C1718,-M1718+2,0),OFFSET(C1718,-M1718+2,0),OFFSET(C1718,-M1718+3,0)+AB1718,OFFSET(C1718,-M1718+4,0),0,3)/100*D1718*10000)</f>
        <v/>
      </c>
      <c r="S1718" s="248" t="str">
        <f aca="true">IF(D1718="","",xEURO(OFFSET(C1718,-M1718+1,0),E1718,OFFSET(C1718,-M1718+2,0),OFFSET(C1718,-M1718+2,0),OFFSET(C1718,-M1718+3,0)+AB1718,OFFSET(C1718,-M1718+4,0),0,5)/365.25*D1718*10000)</f>
        <v/>
      </c>
      <c r="U1718" s="175" t="str">
        <f aca="true">IF(I1718="","",xEURO(OFFSET(C1718,-M1718+1,0),J1718,OFFSET(C1718,-M1718+2,0),OFFSET(C1718,-M1718+2,0),OFFSET(C1718,-M1718+3,0)+AC1718,OFFSET(C1718,-M1718+4,0),1,1)*I1718)</f>
        <v/>
      </c>
      <c r="V1718" s="235" t="str">
        <f aca="true">IF(I1718="","",xEURO(OFFSET(C1718,-M1718+1,0),J1718,OFFSET(C1718,-M1718+2,0),OFFSET(C1718,-M1718+2,0),OFFSET(C1718,-M1718+3,0)+AC1718,OFFSET(C1718,-M1718+4,0),1,0))</f>
        <v/>
      </c>
      <c r="W1718" s="175" t="str">
        <f aca="false">IF(I1718="","",(V1718-K1718)*I1718*10)</f>
        <v/>
      </c>
      <c r="X1718" s="175" t="str">
        <f aca="true">IF(I1718="","",xEURO(OFFSET(C1718,-M1718+1,0),J1718,OFFSET(C1718,-M1718+2,0),OFFSET(C1718,-M1718+2,0),OFFSET(C1718,-M1718+3,0)+AC1718,OFFSET(C1718,-M1718+4,0),1,2)/10*I1718)</f>
        <v/>
      </c>
      <c r="Y1718" s="248" t="str">
        <f aca="true">IF(I1718="","",xEURO(OFFSET(C1718,-M1718+1,0),J1718,OFFSET(C1718,-M1718+2,0),OFFSET(C1718,-M1718+2,0),OFFSET(C1718,-M1718+3,0)+AC1718,OFFSET(C1718,-M1718+4,0),1,3)/100*I1718*10000)</f>
        <v/>
      </c>
      <c r="Z1718" s="248" t="str">
        <f aca="true">IF(I1718="","",xEURO(OFFSET(C1718,-M1718+1,0),J1718,OFFSET(C1718,-M1718+2,0),OFFSET(C1718,-M1718+2,0),OFFSET(C1718,-M1718+3,0)+AC1718,OFFSET(C1718,-M1718+4,0),1,5)/365.25*I1718*10000)</f>
        <v/>
      </c>
      <c r="AB1718" s="249" t="str">
        <f aca="true">IF(D1718="","",xCalcSkew(OFFSET(C1718,-M1718,0),E1718-OFFSET(C1718,-M1718+1,0),b)/100)</f>
        <v/>
      </c>
      <c r="AC1718" s="249" t="str">
        <f aca="true">IF(I1718="","",xCalcSkew(OFFSET(C1718,-M1718,0),J1718-OFFSET(C1718,-M1718+1,0),b)/100)</f>
        <v/>
      </c>
      <c r="AE1718" s="0" t="n">
        <f aca="false">D1718*F1718*10000*-1</f>
        <v>-0</v>
      </c>
      <c r="AF1718" s="0" t="n">
        <f aca="false">I1718*K1718*10000*-1</f>
        <v>-0</v>
      </c>
      <c r="AG1718" s="0" t="n">
        <f aca="false">AE1718+AF1718</f>
        <v>-0</v>
      </c>
    </row>
    <row r="1719" customFormat="false" ht="12.75" hidden="false" customHeight="false" outlineLevel="0" collapsed="false">
      <c r="D1719" s="265"/>
      <c r="E1719" s="266"/>
      <c r="F1719" s="266"/>
      <c r="G1719" s="267"/>
      <c r="I1719" s="265"/>
      <c r="J1719" s="266"/>
      <c r="K1719" s="266"/>
      <c r="L1719" s="268"/>
      <c r="M1719" s="247" t="n">
        <f aca="false">M1718+1</f>
        <v>34</v>
      </c>
      <c r="N1719" s="175" t="str">
        <f aca="true">IF(D1719="","",xEURO(OFFSET(C1719,-M1719+1,0),E1719,OFFSET(C1719,-M1719+2,0),OFFSET(C1719,-M1719+2,0),OFFSET(C1719,-M1719+3,0)+AB1719,OFFSET(C1719,-M1719+4,0),0,1)*D1719)</f>
        <v/>
      </c>
      <c r="O1719" s="235" t="str">
        <f aca="true">IF(D1719="","",xEURO(OFFSET(C1719,-M1719+1,0),E1719,OFFSET(C1719,-M1719+2,0),OFFSET(C1719,-M1719+2,0),OFFSET(C1719,-M1719+3,0)+AB1719,OFFSET(C1719,-M1719+4,0),0,0))</f>
        <v/>
      </c>
      <c r="P1719" s="175" t="str">
        <f aca="false">IF(D1719="","",(O1719-F1719)*D1719*10)</f>
        <v/>
      </c>
      <c r="Q1719" s="175" t="str">
        <f aca="true">IF(D1719="","",xEURO(OFFSET(C1719,-M1719+1,0),E1719,OFFSET(C1719,-M1719+2,0),OFFSET(C1719,-M1719+2,0),OFFSET(C1719,-M1719+3,0)+AB1719,OFFSET(C1719,-M1719+4,0),0,2)/10*D1719)</f>
        <v/>
      </c>
      <c r="R1719" s="248" t="str">
        <f aca="true">IF(D1719="","",xEURO(OFFSET(C1719,-M1719+1,0),E1719,OFFSET(C1719,-M1719+2,0),OFFSET(C1719,-M1719+2,0),OFFSET(C1719,-M1719+3,0)+AB1719,OFFSET(C1719,-M1719+4,0),0,3)/100*D1719*10000)</f>
        <v/>
      </c>
      <c r="S1719" s="248" t="str">
        <f aca="true">IF(D1719="","",xEURO(OFFSET(C1719,-M1719+1,0),E1719,OFFSET(C1719,-M1719+2,0),OFFSET(C1719,-M1719+2,0),OFFSET(C1719,-M1719+3,0)+AB1719,OFFSET(C1719,-M1719+4,0),0,5)/365.25*D1719*10000)</f>
        <v/>
      </c>
      <c r="U1719" s="175" t="str">
        <f aca="true">IF(I1719="","",xEURO(OFFSET(C1719,-M1719+1,0),J1719,OFFSET(C1719,-M1719+2,0),OFFSET(C1719,-M1719+2,0),OFFSET(C1719,-M1719+3,0)+AC1719,OFFSET(C1719,-M1719+4,0),1,1)*I1719)</f>
        <v/>
      </c>
      <c r="V1719" s="235" t="str">
        <f aca="true">IF(I1719="","",xEURO(OFFSET(C1719,-M1719+1,0),J1719,OFFSET(C1719,-M1719+2,0),OFFSET(C1719,-M1719+2,0),OFFSET(C1719,-M1719+3,0)+AC1719,OFFSET(C1719,-M1719+4,0),1,0))</f>
        <v/>
      </c>
      <c r="W1719" s="175" t="str">
        <f aca="false">IF(I1719="","",(V1719-K1719)*I1719*10)</f>
        <v/>
      </c>
      <c r="X1719" s="175" t="str">
        <f aca="true">IF(I1719="","",xEURO(OFFSET(C1719,-M1719+1,0),J1719,OFFSET(C1719,-M1719+2,0),OFFSET(C1719,-M1719+2,0),OFFSET(C1719,-M1719+3,0)+AC1719,OFFSET(C1719,-M1719+4,0),1,2)/10*I1719)</f>
        <v/>
      </c>
      <c r="Y1719" s="248" t="str">
        <f aca="true">IF(I1719="","",xEURO(OFFSET(C1719,-M1719+1,0),J1719,OFFSET(C1719,-M1719+2,0),OFFSET(C1719,-M1719+2,0),OFFSET(C1719,-M1719+3,0)+AC1719,OFFSET(C1719,-M1719+4,0),1,3)/100*I1719*10000)</f>
        <v/>
      </c>
      <c r="Z1719" s="248" t="str">
        <f aca="true">IF(I1719="","",xEURO(OFFSET(C1719,-M1719+1,0),J1719,OFFSET(C1719,-M1719+2,0),OFFSET(C1719,-M1719+2,0),OFFSET(C1719,-M1719+3,0)+AC1719,OFFSET(C1719,-M1719+4,0),1,5)/365.25*I1719*10000)</f>
        <v/>
      </c>
      <c r="AB1719" s="249" t="str">
        <f aca="true">IF(D1719="","",xCalcSkew(OFFSET(C1719,-M1719,0),E1719-OFFSET(C1719,-M1719+1,0),b)/100)</f>
        <v/>
      </c>
      <c r="AC1719" s="249" t="str">
        <f aca="true">IF(I1719="","",xCalcSkew(OFFSET(C1719,-M1719,0),J1719-OFFSET(C1719,-M1719+1,0),b)/100)</f>
        <v/>
      </c>
      <c r="AE1719" s="0" t="n">
        <f aca="false">D1719*F1719*10000*-1</f>
        <v>-0</v>
      </c>
      <c r="AF1719" s="0" t="n">
        <f aca="false">I1719*K1719*10000*-1</f>
        <v>-0</v>
      </c>
      <c r="AG1719" s="0" t="n">
        <f aca="false">AE1719+AF1719</f>
        <v>-0</v>
      </c>
    </row>
    <row r="1720" customFormat="false" ht="12.75" hidden="false" customHeight="false" outlineLevel="0" collapsed="false">
      <c r="D1720" s="265"/>
      <c r="E1720" s="266"/>
      <c r="F1720" s="266"/>
      <c r="G1720" s="267"/>
      <c r="I1720" s="265"/>
      <c r="J1720" s="266"/>
      <c r="K1720" s="266"/>
      <c r="L1720" s="268"/>
      <c r="M1720" s="247" t="n">
        <f aca="false">M1719+1</f>
        <v>35</v>
      </c>
      <c r="N1720" s="175" t="str">
        <f aca="true">IF(D1720="","",xEURO(OFFSET(C1720,-M1720+1,0),E1720,OFFSET(C1720,-M1720+2,0),OFFSET(C1720,-M1720+2,0),OFFSET(C1720,-M1720+3,0)+AB1720,OFFSET(C1720,-M1720+4,0),0,1)*D1720)</f>
        <v/>
      </c>
      <c r="O1720" s="235" t="str">
        <f aca="true">IF(D1720="","",xEURO(OFFSET(C1720,-M1720+1,0),E1720,OFFSET(C1720,-M1720+2,0),OFFSET(C1720,-M1720+2,0),OFFSET(C1720,-M1720+3,0)+AB1720,OFFSET(C1720,-M1720+4,0),0,0))</f>
        <v/>
      </c>
      <c r="P1720" s="175" t="str">
        <f aca="false">IF(D1720="","",(O1720-F1720)*D1720*10)</f>
        <v/>
      </c>
      <c r="Q1720" s="175" t="str">
        <f aca="true">IF(D1720="","",xEURO(OFFSET(C1720,-M1720+1,0),E1720,OFFSET(C1720,-M1720+2,0),OFFSET(C1720,-M1720+2,0),OFFSET(C1720,-M1720+3,0)+AB1720,OFFSET(C1720,-M1720+4,0),0,2)/10*D1720)</f>
        <v/>
      </c>
      <c r="R1720" s="248" t="str">
        <f aca="true">IF(D1720="","",xEURO(OFFSET(C1720,-M1720+1,0),E1720,OFFSET(C1720,-M1720+2,0),OFFSET(C1720,-M1720+2,0),OFFSET(C1720,-M1720+3,0)+AB1720,OFFSET(C1720,-M1720+4,0),0,3)/100*D1720*10000)</f>
        <v/>
      </c>
      <c r="S1720" s="248" t="str">
        <f aca="true">IF(D1720="","",xEURO(OFFSET(C1720,-M1720+1,0),E1720,OFFSET(C1720,-M1720+2,0),OFFSET(C1720,-M1720+2,0),OFFSET(C1720,-M1720+3,0)+AB1720,OFFSET(C1720,-M1720+4,0),0,5)/365.25*D1720*10000)</f>
        <v/>
      </c>
      <c r="U1720" s="175" t="str">
        <f aca="true">IF(I1720="","",xEURO(OFFSET(C1720,-M1720+1,0),J1720,OFFSET(C1720,-M1720+2,0),OFFSET(C1720,-M1720+2,0),OFFSET(C1720,-M1720+3,0)+AC1720,OFFSET(C1720,-M1720+4,0),1,1)*I1720)</f>
        <v/>
      </c>
      <c r="V1720" s="235" t="str">
        <f aca="true">IF(I1720="","",xEURO(OFFSET(C1720,-M1720+1,0),J1720,OFFSET(C1720,-M1720+2,0),OFFSET(C1720,-M1720+2,0),OFFSET(C1720,-M1720+3,0)+AC1720,OFFSET(C1720,-M1720+4,0),1,0))</f>
        <v/>
      </c>
      <c r="W1720" s="175" t="str">
        <f aca="false">IF(I1720="","",(V1720-K1720)*I1720*10)</f>
        <v/>
      </c>
      <c r="X1720" s="175" t="str">
        <f aca="true">IF(I1720="","",xEURO(OFFSET(C1720,-M1720+1,0),J1720,OFFSET(C1720,-M1720+2,0),OFFSET(C1720,-M1720+2,0),OFFSET(C1720,-M1720+3,0)+AC1720,OFFSET(C1720,-M1720+4,0),1,2)/10*I1720)</f>
        <v/>
      </c>
      <c r="Y1720" s="248" t="str">
        <f aca="true">IF(I1720="","",xEURO(OFFSET(C1720,-M1720+1,0),J1720,OFFSET(C1720,-M1720+2,0),OFFSET(C1720,-M1720+2,0),OFFSET(C1720,-M1720+3,0)+AC1720,OFFSET(C1720,-M1720+4,0),1,3)/100*I1720*10000)</f>
        <v/>
      </c>
      <c r="Z1720" s="248" t="str">
        <f aca="true">IF(I1720="","",xEURO(OFFSET(C1720,-M1720+1,0),J1720,OFFSET(C1720,-M1720+2,0),OFFSET(C1720,-M1720+2,0),OFFSET(C1720,-M1720+3,0)+AC1720,OFFSET(C1720,-M1720+4,0),1,5)/365.25*I1720*10000)</f>
        <v/>
      </c>
      <c r="AB1720" s="249" t="str">
        <f aca="true">IF(D1720="","",xCalcSkew(OFFSET(C1720,-M1720,0),E1720-OFFSET(C1720,-M1720+1,0),b)/100)</f>
        <v/>
      </c>
      <c r="AC1720" s="249" t="str">
        <f aca="true">IF(I1720="","",xCalcSkew(OFFSET(C1720,-M1720,0),J1720-OFFSET(C1720,-M1720+1,0),b)/100)</f>
        <v/>
      </c>
      <c r="AE1720" s="0" t="n">
        <f aca="false">D1720*F1720*10000*-1</f>
        <v>-0</v>
      </c>
      <c r="AF1720" s="0" t="n">
        <f aca="false">I1720*K1720*10000*-1</f>
        <v>-0</v>
      </c>
      <c r="AG1720" s="0" t="n">
        <f aca="false">AE1720+AF1720</f>
        <v>-0</v>
      </c>
    </row>
    <row r="1721" customFormat="false" ht="12.75" hidden="false" customHeight="false" outlineLevel="0" collapsed="false">
      <c r="D1721" s="274" t="n">
        <f aca="true">SUM(INDIRECT(CONCATENATE(ADDRESS(ROW(D1685),COLUMN(D1685)),":",ADDRESS(ROW()-1,COLUMN()))))</f>
        <v>0</v>
      </c>
      <c r="I1721" s="274" t="n">
        <f aca="true">SUM(INDIRECT(CONCATENATE(ADDRESS(ROW(I1685),COLUMN(I1685)),":",ADDRESS(ROW()-1,COLUMN()))))</f>
        <v>0</v>
      </c>
      <c r="J1721" s="170"/>
      <c r="K1721" s="170"/>
      <c r="L1721" s="170"/>
      <c r="N1721" s="274" t="n">
        <f aca="true">SUM(INDIRECT(CONCATENATE(ADDRESS(ROW(N1685),COLUMN(N1685)),":",ADDRESS(ROW()-1,COLUMN()))))</f>
        <v>0</v>
      </c>
      <c r="O1721" s="274" t="n">
        <f aca="true">SUM(INDIRECT(CONCATENATE(ADDRESS(ROW(O1685),COLUMN(O1685)),":",ADDRESS(ROW()-1,COLUMN()))))</f>
        <v>0</v>
      </c>
      <c r="P1721" s="274" t="n">
        <f aca="true">SUM(INDIRECT(CONCATENATE(ADDRESS(ROW(P1685),COLUMN(P1685)),":",ADDRESS(ROW()-1,COLUMN()))))</f>
        <v>0</v>
      </c>
      <c r="Q1721" s="274" t="n">
        <f aca="true">SUM(INDIRECT(CONCATENATE(ADDRESS(ROW(Q1685),COLUMN(Q1685)),":",ADDRESS(ROW()-1,COLUMN()))))</f>
        <v>0</v>
      </c>
      <c r="R1721" s="274" t="n">
        <f aca="true">SUM(INDIRECT(CONCATENATE(ADDRESS(ROW(R1685),COLUMN(R1685)),":",ADDRESS(ROW()-1,COLUMN()))))</f>
        <v>0</v>
      </c>
      <c r="S1721" s="274" t="n">
        <f aca="true">SUM(INDIRECT(CONCATENATE(ADDRESS(ROW(S1685),COLUMN(S1685)),":",ADDRESS(ROW()-1,COLUMN()))))</f>
        <v>0</v>
      </c>
      <c r="T1721" s="175"/>
      <c r="U1721" s="274" t="n">
        <f aca="true">SUM(INDIRECT(CONCATENATE(ADDRESS(ROW(U1685),COLUMN(U1685)),":",ADDRESS(ROW()-1,COLUMN()))))</f>
        <v>0</v>
      </c>
      <c r="V1721" s="274" t="n">
        <f aca="true">SUM(INDIRECT(CONCATENATE(ADDRESS(ROW(V1685),COLUMN(V1685)),":",ADDRESS(ROW()-1,COLUMN()))))</f>
        <v>0</v>
      </c>
      <c r="W1721" s="274" t="n">
        <f aca="true">SUM(INDIRECT(CONCATENATE(ADDRESS(ROW(W1685),COLUMN(W1685)),":",ADDRESS(ROW()-1,COLUMN()))))</f>
        <v>0</v>
      </c>
      <c r="X1721" s="274" t="n">
        <f aca="true">SUM(INDIRECT(CONCATENATE(ADDRESS(ROW(X1685),COLUMN(X1685)),":",ADDRESS(ROW()-1,COLUMN()))))</f>
        <v>0</v>
      </c>
      <c r="Y1721" s="274" t="n">
        <f aca="true">SUM(INDIRECT(CONCATENATE(ADDRESS(ROW(Y1685),COLUMN(Y1685)),":",ADDRESS(ROW()-1,COLUMN()))))</f>
        <v>0</v>
      </c>
      <c r="Z1721" s="274" t="n">
        <f aca="true">SUM(INDIRECT(CONCATENATE(ADDRESS(ROW(Z1685),COLUMN(Z1685)),":",ADDRESS(ROW()-1,COLUMN()))))</f>
        <v>0</v>
      </c>
      <c r="AE1721" s="0" t="n">
        <f aca="false">D1721*F1721*10000*-1</f>
        <v>-0</v>
      </c>
      <c r="AF1721" s="0" t="n">
        <f aca="false">I1721*K1721*10000*-1</f>
        <v>-0</v>
      </c>
      <c r="AG1721" s="0" t="n">
        <f aca="false">AE1721+AF1721</f>
        <v>-0</v>
      </c>
    </row>
    <row r="1722" customFormat="false" ht="12.75" hidden="false" customHeight="false" outlineLevel="0" collapsed="false">
      <c r="AE1722" s="0" t="n">
        <f aca="false">D1722*F1722*10000*-1</f>
        <v>-0</v>
      </c>
      <c r="AF1722" s="0" t="n">
        <f aca="false">I1722*K1722*10000*-1</f>
        <v>-0</v>
      </c>
      <c r="AG1722" s="0" t="n">
        <f aca="false">AE1722+AF1722</f>
        <v>-0</v>
      </c>
    </row>
    <row r="1723" customFormat="false" ht="12.75" hidden="false" customHeight="false" outlineLevel="0" collapsed="false">
      <c r="C1723" s="264" t="n">
        <f aca="false">EOMONTH(C1685,0)+1</f>
        <v>38596</v>
      </c>
      <c r="D1723" s="265"/>
      <c r="E1723" s="266"/>
      <c r="F1723" s="266"/>
      <c r="G1723" s="267"/>
      <c r="I1723" s="265"/>
      <c r="J1723" s="266"/>
      <c r="K1723" s="266"/>
      <c r="L1723" s="268"/>
      <c r="M1723" s="247" t="n">
        <v>0</v>
      </c>
      <c r="N1723" s="175" t="str">
        <f aca="true">IF(D1723="","",xEURO(OFFSET(C1723,-M1723+1,0),E1723,OFFSET(C1723,-M1723+2,0),OFFSET(C1723,-M1723+2,0),OFFSET(C1723,-M1723+3,0)+AB1723,OFFSET(C1723,-M1723+4,0),0,1)*D1723)</f>
        <v/>
      </c>
      <c r="O1723" s="235" t="str">
        <f aca="true">IF(D1723="","",xEURO(OFFSET(C1723,-M1723+1,0),E1723,OFFSET(C1723,-M1723+2,0),OFFSET(C1723,-M1723+2,0),OFFSET(C1723,-M1723+3,0)+AB1723,OFFSET(C1723,-M1723+4,0),0,0))</f>
        <v/>
      </c>
      <c r="P1723" s="175" t="str">
        <f aca="false">IF(D1723="","",(O1723-F1723)*D1723*10)</f>
        <v/>
      </c>
      <c r="Q1723" s="175" t="str">
        <f aca="true">IF(D1723="","",xEURO(OFFSET(C1723,-M1723+1,0),E1723,OFFSET(C1723,-M1723+2,0),OFFSET(C1723,-M1723+2,0),OFFSET(C1723,-M1723+3,0)+AB1723,OFFSET(C1723,-M1723+4,0),0,2)/10*D1723)</f>
        <v/>
      </c>
      <c r="R1723" s="248" t="str">
        <f aca="true">IF(D1723="","",xEURO(OFFSET(C1723,-M1723+1,0),E1723,OFFSET(C1723,-M1723+2,0),OFFSET(C1723,-M1723+2,0),OFFSET(C1723,-M1723+3,0)+AB1723,OFFSET(C1723,-M1723+4,0),0,3)/100*D1723*10000)</f>
        <v/>
      </c>
      <c r="S1723" s="248" t="str">
        <f aca="true">IF(D1723="","",xEURO(OFFSET(C1723,-M1723+1,0),E1723,OFFSET(C1723,-M1723+2,0),OFFSET(C1723,-M1723+2,0),OFFSET(C1723,-M1723+3,0)+AB1723,OFFSET(C1723,-M1723+4,0),0,5)/365.25*D1723*10000)</f>
        <v/>
      </c>
      <c r="U1723" s="175" t="str">
        <f aca="true">IF(I1723="","",xEURO(OFFSET(C1723,-M1723+1,0),J1723,OFFSET(C1723,-M1723+2,0),OFFSET(C1723,-M1723+2,0),OFFSET(C1723,-M1723+3,0)+AC1723,OFFSET(C1723,-M1723+4,0),1,1)*I1723)</f>
        <v/>
      </c>
      <c r="V1723" s="235" t="str">
        <f aca="true">IF(I1723="","",xEURO(OFFSET(C1723,-M1723+1,0),J1723,OFFSET(C1723,-M1723+2,0),OFFSET(C1723,-M1723+2,0),OFFSET(C1723,-M1723+3,0)+AC1723,OFFSET(C1723,-M1723+4,0),1,0))</f>
        <v/>
      </c>
      <c r="W1723" s="175" t="str">
        <f aca="false">IF(I1723="","",(V1723-K1723)*I1723*10)</f>
        <v/>
      </c>
      <c r="X1723" s="175" t="str">
        <f aca="true">IF(I1723="","",xEURO(OFFSET(C1723,-M1723+1,0),J1723,OFFSET(C1723,-M1723+2,0),OFFSET(C1723,-M1723+2,0),OFFSET(C1723,-M1723+3,0)+AC1723,OFFSET(C1723,-M1723+4,0),1,2)/10*I1723)</f>
        <v/>
      </c>
      <c r="Y1723" s="248" t="str">
        <f aca="true">IF(I1723="","",xEURO(OFFSET(C1723,-M1723+1,0),J1723,OFFSET(C1723,-M1723+2,0),OFFSET(C1723,-M1723+2,0),OFFSET(C1723,-M1723+3,0)+AC1723,OFFSET(C1723,-M1723+4,0),1,3)/100*I1723*10000)</f>
        <v/>
      </c>
      <c r="Z1723" s="248" t="str">
        <f aca="true">IF(I1723="","",xEURO(OFFSET(C1723,-M1723+1,0),J1723,OFFSET(C1723,-M1723+2,0),OFFSET(C1723,-M1723+2,0),OFFSET(C1723,-M1723+3,0)+AC1723,OFFSET(C1723,-M1723+4,0),1,5)/365.25*I1723*10000)</f>
        <v/>
      </c>
      <c r="AB1723" s="249" t="str">
        <f aca="true">IF(D1723="","",xCalcSkew(OFFSET(C1723,-M1723,0),E1723-OFFSET(C1723,-M1723+1,0),b)/100)</f>
        <v/>
      </c>
      <c r="AC1723" s="249" t="str">
        <f aca="true">IF(I1723="","",xCalcSkew(OFFSET(C1723,-M1723,0),J1723-OFFSET(C1723,-M1723+1,0),b)/100)</f>
        <v/>
      </c>
      <c r="AE1723" s="0" t="n">
        <f aca="false">D1723*F1723*10000*-1</f>
        <v>-0</v>
      </c>
      <c r="AF1723" s="0" t="n">
        <f aca="false">I1723*K1723*10000*-1</f>
        <v>-0</v>
      </c>
      <c r="AG1723" s="0" t="n">
        <f aca="false">AE1723+AF1723</f>
        <v>-0</v>
      </c>
    </row>
    <row r="1724" customFormat="false" ht="12.75" hidden="false" customHeight="false" outlineLevel="0" collapsed="false">
      <c r="C1724" s="269" t="n">
        <f aca="false">INDEX(Inputs!$1:$65536,MATCH(C1723,Inputs!C:C,0),5)</f>
        <v>3.756</v>
      </c>
      <c r="D1724" s="265"/>
      <c r="E1724" s="266"/>
      <c r="F1724" s="266"/>
      <c r="G1724" s="267"/>
      <c r="I1724" s="265"/>
      <c r="J1724" s="266"/>
      <c r="K1724" s="266"/>
      <c r="L1724" s="268"/>
      <c r="M1724" s="247" t="n">
        <f aca="false">M1723+1</f>
        <v>1</v>
      </c>
      <c r="N1724" s="175" t="str">
        <f aca="true">IF(D1724="","",xEURO(OFFSET(C1724,-M1724+1,0),E1724,OFFSET(C1724,-M1724+2,0),OFFSET(C1724,-M1724+2,0),OFFSET(C1724,-M1724+3,0)+AB1724,OFFSET(C1724,-M1724+4,0),0,1)*D1724)</f>
        <v/>
      </c>
      <c r="O1724" s="235" t="str">
        <f aca="true">IF(D1724="","",xEURO(OFFSET(C1724,-M1724+1,0),E1724,OFFSET(C1724,-M1724+2,0),OFFSET(C1724,-M1724+2,0),OFFSET(C1724,-M1724+3,0)+AB1724,OFFSET(C1724,-M1724+4,0),0,0))</f>
        <v/>
      </c>
      <c r="P1724" s="175" t="str">
        <f aca="false">IF(D1724="","",(O1724-F1724)*D1724*10)</f>
        <v/>
      </c>
      <c r="Q1724" s="175" t="str">
        <f aca="true">IF(D1724="","",xEURO(OFFSET(C1724,-M1724+1,0),E1724,OFFSET(C1724,-M1724+2,0),OFFSET(C1724,-M1724+2,0),OFFSET(C1724,-M1724+3,0)+AB1724,OFFSET(C1724,-M1724+4,0),0,2)/10*D1724)</f>
        <v/>
      </c>
      <c r="R1724" s="248" t="str">
        <f aca="true">IF(D1724="","",xEURO(OFFSET(C1724,-M1724+1,0),E1724,OFFSET(C1724,-M1724+2,0),OFFSET(C1724,-M1724+2,0),OFFSET(C1724,-M1724+3,0)+AB1724,OFFSET(C1724,-M1724+4,0),0,3)/100*D1724*10000)</f>
        <v/>
      </c>
      <c r="S1724" s="248" t="str">
        <f aca="true">IF(D1724="","",xEURO(OFFSET(C1724,-M1724+1,0),E1724,OFFSET(C1724,-M1724+2,0),OFFSET(C1724,-M1724+2,0),OFFSET(C1724,-M1724+3,0)+AB1724,OFFSET(C1724,-M1724+4,0),0,5)/365.25*D1724*10000)</f>
        <v/>
      </c>
      <c r="U1724" s="175" t="str">
        <f aca="true">IF(I1724="","",xEURO(OFFSET(C1724,-M1724+1,0),J1724,OFFSET(C1724,-M1724+2,0),OFFSET(C1724,-M1724+2,0),OFFSET(C1724,-M1724+3,0)+AC1724,OFFSET(C1724,-M1724+4,0),1,1)*I1724)</f>
        <v/>
      </c>
      <c r="V1724" s="235" t="str">
        <f aca="true">IF(I1724="","",xEURO(OFFSET(C1724,-M1724+1,0),J1724,OFFSET(C1724,-M1724+2,0),OFFSET(C1724,-M1724+2,0),OFFSET(C1724,-M1724+3,0)+AC1724,OFFSET(C1724,-M1724+4,0),1,0))</f>
        <v/>
      </c>
      <c r="W1724" s="175" t="str">
        <f aca="false">IF(I1724="","",(V1724-K1724)*I1724*10)</f>
        <v/>
      </c>
      <c r="X1724" s="175" t="str">
        <f aca="true">IF(I1724="","",xEURO(OFFSET(C1724,-M1724+1,0),J1724,OFFSET(C1724,-M1724+2,0),OFFSET(C1724,-M1724+2,0),OFFSET(C1724,-M1724+3,0)+AC1724,OFFSET(C1724,-M1724+4,0),1,2)/10*I1724)</f>
        <v/>
      </c>
      <c r="Y1724" s="248" t="str">
        <f aca="true">IF(I1724="","",xEURO(OFFSET(C1724,-M1724+1,0),J1724,OFFSET(C1724,-M1724+2,0),OFFSET(C1724,-M1724+2,0),OFFSET(C1724,-M1724+3,0)+AC1724,OFFSET(C1724,-M1724+4,0),1,3)/100*I1724*10000)</f>
        <v/>
      </c>
      <c r="Z1724" s="248" t="str">
        <f aca="true">IF(I1724="","",xEURO(OFFSET(C1724,-M1724+1,0),J1724,OFFSET(C1724,-M1724+2,0),OFFSET(C1724,-M1724+2,0),OFFSET(C1724,-M1724+3,0)+AC1724,OFFSET(C1724,-M1724+4,0),1,5)/365.25*I1724*10000)</f>
        <v/>
      </c>
      <c r="AB1724" s="249" t="str">
        <f aca="true">IF(D1724="","",xCalcSkew(OFFSET(C1724,-M1724,0),E1724-OFFSET(C1724,-M1724+1,0),b)/100)</f>
        <v/>
      </c>
      <c r="AC1724" s="249" t="str">
        <f aca="true">IF(I1724="","",xCalcSkew(OFFSET(C1724,-M1724,0),J1724-OFFSET(C1724,-M1724+1,0),b)/100)</f>
        <v/>
      </c>
      <c r="AE1724" s="0" t="n">
        <f aca="false">D1724*F1724*10000*-1</f>
        <v>-0</v>
      </c>
      <c r="AF1724" s="0" t="n">
        <f aca="false">I1724*K1724*10000*-1</f>
        <v>-0</v>
      </c>
      <c r="AG1724" s="0" t="n">
        <f aca="false">AE1724+AF1724</f>
        <v>-0</v>
      </c>
    </row>
    <row r="1725" customFormat="false" ht="12.75" hidden="false" customHeight="false" outlineLevel="0" collapsed="false">
      <c r="C1725" s="249" t="n">
        <f aca="false">INDEX(Inputs!$1:$65536,MATCH(C1723,Inputs!C:C,0),7)</f>
        <v>0.0443368038553462</v>
      </c>
      <c r="D1725" s="265"/>
      <c r="E1725" s="266"/>
      <c r="F1725" s="266"/>
      <c r="G1725" s="267"/>
      <c r="I1725" s="265"/>
      <c r="J1725" s="266"/>
      <c r="K1725" s="266"/>
      <c r="L1725" s="268"/>
      <c r="M1725" s="247" t="n">
        <f aca="false">M1724+1</f>
        <v>2</v>
      </c>
      <c r="N1725" s="175" t="str">
        <f aca="true">IF(D1725="","",xEURO(OFFSET(C1725,-M1725+1,0),E1725,OFFSET(C1725,-M1725+2,0),OFFSET(C1725,-M1725+2,0),OFFSET(C1725,-M1725+3,0)+AB1725,OFFSET(C1725,-M1725+4,0),0,1)*D1725)</f>
        <v/>
      </c>
      <c r="O1725" s="235" t="str">
        <f aca="true">IF(D1725="","",xEURO(OFFSET(C1725,-M1725+1,0),E1725,OFFSET(C1725,-M1725+2,0),OFFSET(C1725,-M1725+2,0),OFFSET(C1725,-M1725+3,0)+AB1725,OFFSET(C1725,-M1725+4,0),0,0))</f>
        <v/>
      </c>
      <c r="P1725" s="175" t="str">
        <f aca="false">IF(D1725="","",(O1725-F1725)*D1725*10)</f>
        <v/>
      </c>
      <c r="Q1725" s="175" t="str">
        <f aca="true">IF(D1725="","",xEURO(OFFSET(C1725,-M1725+1,0),E1725,OFFSET(C1725,-M1725+2,0),OFFSET(C1725,-M1725+2,0),OFFSET(C1725,-M1725+3,0)+AB1725,OFFSET(C1725,-M1725+4,0),0,2)/10*D1725)</f>
        <v/>
      </c>
      <c r="R1725" s="248" t="str">
        <f aca="true">IF(D1725="","",xEURO(OFFSET(C1725,-M1725+1,0),E1725,OFFSET(C1725,-M1725+2,0),OFFSET(C1725,-M1725+2,0),OFFSET(C1725,-M1725+3,0)+AB1725,OFFSET(C1725,-M1725+4,0),0,3)/100*D1725*10000)</f>
        <v/>
      </c>
      <c r="S1725" s="248" t="str">
        <f aca="true">IF(D1725="","",xEURO(OFFSET(C1725,-M1725+1,0),E1725,OFFSET(C1725,-M1725+2,0),OFFSET(C1725,-M1725+2,0),OFFSET(C1725,-M1725+3,0)+AB1725,OFFSET(C1725,-M1725+4,0),0,5)/365.25*D1725*10000)</f>
        <v/>
      </c>
      <c r="U1725" s="175" t="str">
        <f aca="true">IF(I1725="","",xEURO(OFFSET(C1725,-M1725+1,0),J1725,OFFSET(C1725,-M1725+2,0),OFFSET(C1725,-M1725+2,0),OFFSET(C1725,-M1725+3,0)+AC1725,OFFSET(C1725,-M1725+4,0),1,1)*I1725)</f>
        <v/>
      </c>
      <c r="V1725" s="235" t="str">
        <f aca="true">IF(I1725="","",xEURO(OFFSET(C1725,-M1725+1,0),J1725,OFFSET(C1725,-M1725+2,0),OFFSET(C1725,-M1725+2,0),OFFSET(C1725,-M1725+3,0)+AC1725,OFFSET(C1725,-M1725+4,0),1,0))</f>
        <v/>
      </c>
      <c r="W1725" s="175" t="str">
        <f aca="false">IF(I1725="","",(V1725-K1725)*I1725*10)</f>
        <v/>
      </c>
      <c r="X1725" s="175" t="str">
        <f aca="true">IF(I1725="","",xEURO(OFFSET(C1725,-M1725+1,0),J1725,OFFSET(C1725,-M1725+2,0),OFFSET(C1725,-M1725+2,0),OFFSET(C1725,-M1725+3,0)+AC1725,OFFSET(C1725,-M1725+4,0),1,2)/10*I1725)</f>
        <v/>
      </c>
      <c r="Y1725" s="248" t="str">
        <f aca="true">IF(I1725="","",xEURO(OFFSET(C1725,-M1725+1,0),J1725,OFFSET(C1725,-M1725+2,0),OFFSET(C1725,-M1725+2,0),OFFSET(C1725,-M1725+3,0)+AC1725,OFFSET(C1725,-M1725+4,0),1,3)/100*I1725*10000)</f>
        <v/>
      </c>
      <c r="Z1725" s="248" t="str">
        <f aca="true">IF(I1725="","",xEURO(OFFSET(C1725,-M1725+1,0),J1725,OFFSET(C1725,-M1725+2,0),OFFSET(C1725,-M1725+2,0),OFFSET(C1725,-M1725+3,0)+AC1725,OFFSET(C1725,-M1725+4,0),1,5)/365.25*I1725*10000)</f>
        <v/>
      </c>
      <c r="AB1725" s="249" t="str">
        <f aca="true">IF(D1725="","",xCalcSkew(OFFSET(C1725,-M1725,0),E1725-OFFSET(C1725,-M1725+1,0),b)/100)</f>
        <v/>
      </c>
      <c r="AC1725" s="249" t="str">
        <f aca="true">IF(I1725="","",xCalcSkew(OFFSET(C1725,-M1725,0),J1725-OFFSET(C1725,-M1725+1,0),b)/100)</f>
        <v/>
      </c>
      <c r="AE1725" s="0" t="n">
        <f aca="false">D1725*F1725*10000*-1</f>
        <v>-0</v>
      </c>
      <c r="AF1725" s="0" t="n">
        <f aca="false">I1725*K1725*10000*-1</f>
        <v>-0</v>
      </c>
      <c r="AG1725" s="0" t="n">
        <f aca="false">AE1725+AF1725</f>
        <v>-0</v>
      </c>
    </row>
    <row r="1726" customFormat="false" ht="12.75" hidden="false" customHeight="false" outlineLevel="0" collapsed="false">
      <c r="C1726" s="270" t="n">
        <f aca="false">INDEX(Inputs!$1:$65536,MATCH(C1723,Inputs!C:C,0),6)</f>
        <v>0.275</v>
      </c>
      <c r="D1726" s="265"/>
      <c r="E1726" s="266"/>
      <c r="F1726" s="266"/>
      <c r="G1726" s="267"/>
      <c r="I1726" s="265"/>
      <c r="J1726" s="266"/>
      <c r="K1726" s="266"/>
      <c r="L1726" s="268"/>
      <c r="M1726" s="247" t="n">
        <f aca="false">M1725+1</f>
        <v>3</v>
      </c>
      <c r="N1726" s="175" t="str">
        <f aca="true">IF(D1726="","",xEURO(OFFSET(C1726,-M1726+1,0),E1726,OFFSET(C1726,-M1726+2,0),OFFSET(C1726,-M1726+2,0),OFFSET(C1726,-M1726+3,0)+AB1726,OFFSET(C1726,-M1726+4,0),0,1)*D1726)</f>
        <v/>
      </c>
      <c r="O1726" s="235" t="str">
        <f aca="true">IF(D1726="","",xEURO(OFFSET(C1726,-M1726+1,0),E1726,OFFSET(C1726,-M1726+2,0),OFFSET(C1726,-M1726+2,0),OFFSET(C1726,-M1726+3,0)+AB1726,OFFSET(C1726,-M1726+4,0),0,0))</f>
        <v/>
      </c>
      <c r="P1726" s="175" t="str">
        <f aca="false">IF(D1726="","",(O1726-F1726)*D1726*10)</f>
        <v/>
      </c>
      <c r="Q1726" s="175" t="str">
        <f aca="true">IF(D1726="","",xEURO(OFFSET(C1726,-M1726+1,0),E1726,OFFSET(C1726,-M1726+2,0),OFFSET(C1726,-M1726+2,0),OFFSET(C1726,-M1726+3,0)+AB1726,OFFSET(C1726,-M1726+4,0),0,2)/10*D1726)</f>
        <v/>
      </c>
      <c r="R1726" s="248" t="str">
        <f aca="true">IF(D1726="","",xEURO(OFFSET(C1726,-M1726+1,0),E1726,OFFSET(C1726,-M1726+2,0),OFFSET(C1726,-M1726+2,0),OFFSET(C1726,-M1726+3,0)+AB1726,OFFSET(C1726,-M1726+4,0),0,3)/100*D1726*10000)</f>
        <v/>
      </c>
      <c r="S1726" s="248" t="str">
        <f aca="true">IF(D1726="","",xEURO(OFFSET(C1726,-M1726+1,0),E1726,OFFSET(C1726,-M1726+2,0),OFFSET(C1726,-M1726+2,0),OFFSET(C1726,-M1726+3,0)+AB1726,OFFSET(C1726,-M1726+4,0),0,5)/365.25*D1726*10000)</f>
        <v/>
      </c>
      <c r="U1726" s="175" t="str">
        <f aca="true">IF(I1726="","",xEURO(OFFSET(C1726,-M1726+1,0),J1726,OFFSET(C1726,-M1726+2,0),OFFSET(C1726,-M1726+2,0),OFFSET(C1726,-M1726+3,0)+AC1726,OFFSET(C1726,-M1726+4,0),1,1)*I1726)</f>
        <v/>
      </c>
      <c r="V1726" s="235" t="str">
        <f aca="true">IF(I1726="","",xEURO(OFFSET(C1726,-M1726+1,0),J1726,OFFSET(C1726,-M1726+2,0),OFFSET(C1726,-M1726+2,0),OFFSET(C1726,-M1726+3,0)+AC1726,OFFSET(C1726,-M1726+4,0),1,0))</f>
        <v/>
      </c>
      <c r="W1726" s="175" t="str">
        <f aca="false">IF(I1726="","",(V1726-K1726)*I1726*10)</f>
        <v/>
      </c>
      <c r="X1726" s="175" t="str">
        <f aca="true">IF(I1726="","",xEURO(OFFSET(C1726,-M1726+1,0),J1726,OFFSET(C1726,-M1726+2,0),OFFSET(C1726,-M1726+2,0),OFFSET(C1726,-M1726+3,0)+AC1726,OFFSET(C1726,-M1726+4,0),1,2)/10*I1726)</f>
        <v/>
      </c>
      <c r="Y1726" s="248" t="str">
        <f aca="true">IF(I1726="","",xEURO(OFFSET(C1726,-M1726+1,0),J1726,OFFSET(C1726,-M1726+2,0),OFFSET(C1726,-M1726+2,0),OFFSET(C1726,-M1726+3,0)+AC1726,OFFSET(C1726,-M1726+4,0),1,3)/100*I1726*10000)</f>
        <v/>
      </c>
      <c r="Z1726" s="248" t="str">
        <f aca="true">IF(I1726="","",xEURO(OFFSET(C1726,-M1726+1,0),J1726,OFFSET(C1726,-M1726+2,0),OFFSET(C1726,-M1726+2,0),OFFSET(C1726,-M1726+3,0)+AC1726,OFFSET(C1726,-M1726+4,0),1,5)/365.25*I1726*10000)</f>
        <v/>
      </c>
      <c r="AB1726" s="249" t="str">
        <f aca="true">IF(D1726="","",xCalcSkew(OFFSET(C1726,-M1726,0),E1726-OFFSET(C1726,-M1726+1,0),b)/100)</f>
        <v/>
      </c>
      <c r="AC1726" s="249" t="str">
        <f aca="true">IF(I1726="","",xCalcSkew(OFFSET(C1726,-M1726,0),J1726-OFFSET(C1726,-M1726+1,0),b)/100)</f>
        <v/>
      </c>
      <c r="AE1726" s="0" t="n">
        <f aca="false">D1726*F1726*10000*-1</f>
        <v>-0</v>
      </c>
      <c r="AF1726" s="0" t="n">
        <f aca="false">I1726*K1726*10000*-1</f>
        <v>-0</v>
      </c>
      <c r="AG1726" s="0" t="n">
        <f aca="false">AE1726+AF1726</f>
        <v>-0</v>
      </c>
    </row>
    <row r="1727" customFormat="false" ht="12.75" hidden="false" customHeight="false" outlineLevel="0" collapsed="false">
      <c r="C1727" s="271" t="n">
        <f aca="false">INDEX(Inputs!$1:$65536,MATCH(C1723,Inputs!C:C,0),9)</f>
        <v>1379</v>
      </c>
      <c r="D1727" s="265"/>
      <c r="E1727" s="266"/>
      <c r="F1727" s="266"/>
      <c r="G1727" s="267"/>
      <c r="I1727" s="265"/>
      <c r="J1727" s="266"/>
      <c r="K1727" s="266"/>
      <c r="L1727" s="268"/>
      <c r="M1727" s="247" t="n">
        <f aca="false">M1726+1</f>
        <v>4</v>
      </c>
      <c r="N1727" s="175" t="str">
        <f aca="true">IF(D1727="","",xEURO(OFFSET(C1727,-M1727+1,0),E1727,OFFSET(C1727,-M1727+2,0),OFFSET(C1727,-M1727+2,0),OFFSET(C1727,-M1727+3,0)+AB1727,OFFSET(C1727,-M1727+4,0),0,1)*D1727)</f>
        <v/>
      </c>
      <c r="O1727" s="235" t="str">
        <f aca="true">IF(D1727="","",xEURO(OFFSET(C1727,-M1727+1,0),E1727,OFFSET(C1727,-M1727+2,0),OFFSET(C1727,-M1727+2,0),OFFSET(C1727,-M1727+3,0)+AB1727,OFFSET(C1727,-M1727+4,0),0,0))</f>
        <v/>
      </c>
      <c r="P1727" s="175" t="str">
        <f aca="false">IF(D1727="","",(O1727-F1727)*D1727*10)</f>
        <v/>
      </c>
      <c r="Q1727" s="175" t="str">
        <f aca="true">IF(D1727="","",xEURO(OFFSET(C1727,-M1727+1,0),E1727,OFFSET(C1727,-M1727+2,0),OFFSET(C1727,-M1727+2,0),OFFSET(C1727,-M1727+3,0)+AB1727,OFFSET(C1727,-M1727+4,0),0,2)/10*D1727)</f>
        <v/>
      </c>
      <c r="R1727" s="248" t="str">
        <f aca="true">IF(D1727="","",xEURO(OFFSET(C1727,-M1727+1,0),E1727,OFFSET(C1727,-M1727+2,0),OFFSET(C1727,-M1727+2,0),OFFSET(C1727,-M1727+3,0)+AB1727,OFFSET(C1727,-M1727+4,0),0,3)/100*D1727*10000)</f>
        <v/>
      </c>
      <c r="S1727" s="248" t="str">
        <f aca="true">IF(D1727="","",xEURO(OFFSET(C1727,-M1727+1,0),E1727,OFFSET(C1727,-M1727+2,0),OFFSET(C1727,-M1727+2,0),OFFSET(C1727,-M1727+3,0)+AB1727,OFFSET(C1727,-M1727+4,0),0,5)/365.25*D1727*10000)</f>
        <v/>
      </c>
      <c r="U1727" s="175" t="str">
        <f aca="true">IF(I1727="","",xEURO(OFFSET(C1727,-M1727+1,0),J1727,OFFSET(C1727,-M1727+2,0),OFFSET(C1727,-M1727+2,0),OFFSET(C1727,-M1727+3,0)+AC1727,OFFSET(C1727,-M1727+4,0),1,1)*I1727)</f>
        <v/>
      </c>
      <c r="V1727" s="235" t="str">
        <f aca="true">IF(I1727="","",xEURO(OFFSET(C1727,-M1727+1,0),J1727,OFFSET(C1727,-M1727+2,0),OFFSET(C1727,-M1727+2,0),OFFSET(C1727,-M1727+3,0)+AC1727,OFFSET(C1727,-M1727+4,0),1,0))</f>
        <v/>
      </c>
      <c r="W1727" s="175" t="str">
        <f aca="false">IF(I1727="","",(V1727-K1727)*I1727*10)</f>
        <v/>
      </c>
      <c r="X1727" s="175" t="str">
        <f aca="true">IF(I1727="","",xEURO(OFFSET(C1727,-M1727+1,0),J1727,OFFSET(C1727,-M1727+2,0),OFFSET(C1727,-M1727+2,0),OFFSET(C1727,-M1727+3,0)+AC1727,OFFSET(C1727,-M1727+4,0),1,2)/10*I1727)</f>
        <v/>
      </c>
      <c r="Y1727" s="248" t="str">
        <f aca="true">IF(I1727="","",xEURO(OFFSET(C1727,-M1727+1,0),J1727,OFFSET(C1727,-M1727+2,0),OFFSET(C1727,-M1727+2,0),OFFSET(C1727,-M1727+3,0)+AC1727,OFFSET(C1727,-M1727+4,0),1,3)/100*I1727*10000)</f>
        <v/>
      </c>
      <c r="Z1727" s="248" t="str">
        <f aca="true">IF(I1727="","",xEURO(OFFSET(C1727,-M1727+1,0),J1727,OFFSET(C1727,-M1727+2,0),OFFSET(C1727,-M1727+2,0),OFFSET(C1727,-M1727+3,0)+AC1727,OFFSET(C1727,-M1727+4,0),1,5)/365.25*I1727*10000)</f>
        <v/>
      </c>
      <c r="AB1727" s="249" t="str">
        <f aca="true">IF(D1727="","",xCalcSkew(OFFSET(C1727,-M1727,0),E1727-OFFSET(C1727,-M1727+1,0),b)/100)</f>
        <v/>
      </c>
      <c r="AC1727" s="249" t="str">
        <f aca="true">IF(I1727="","",xCalcSkew(OFFSET(C1727,-M1727,0),J1727-OFFSET(C1727,-M1727+1,0),b)/100)</f>
        <v/>
      </c>
      <c r="AE1727" s="0" t="n">
        <f aca="false">D1727*F1727*10000*-1</f>
        <v>-0</v>
      </c>
      <c r="AF1727" s="0" t="n">
        <f aca="false">I1727*K1727*10000*-1</f>
        <v>-0</v>
      </c>
      <c r="AG1727" s="0" t="n">
        <f aca="false">AE1727+AF1727</f>
        <v>-0</v>
      </c>
    </row>
    <row r="1728" customFormat="false" ht="12.75" hidden="false" customHeight="false" outlineLevel="0" collapsed="false">
      <c r="C1728" s="272" t="n">
        <f aca="false">D1759+I1759</f>
        <v>0</v>
      </c>
      <c r="D1728" s="265"/>
      <c r="E1728" s="266"/>
      <c r="F1728" s="266"/>
      <c r="G1728" s="267"/>
      <c r="I1728" s="265"/>
      <c r="J1728" s="266"/>
      <c r="K1728" s="266"/>
      <c r="L1728" s="268"/>
      <c r="M1728" s="247" t="n">
        <f aca="false">M1727+1</f>
        <v>5</v>
      </c>
      <c r="N1728" s="175" t="str">
        <f aca="true">IF(D1728="","",xEURO(OFFSET(C1728,-M1728+1,0),E1728,OFFSET(C1728,-M1728+2,0),OFFSET(C1728,-M1728+2,0),OFFSET(C1728,-M1728+3,0)+AB1728,OFFSET(C1728,-M1728+4,0),0,1)*D1728)</f>
        <v/>
      </c>
      <c r="O1728" s="235" t="str">
        <f aca="true">IF(D1728="","",xEURO(OFFSET(C1728,-M1728+1,0),E1728,OFFSET(C1728,-M1728+2,0),OFFSET(C1728,-M1728+2,0),OFFSET(C1728,-M1728+3,0)+AB1728,OFFSET(C1728,-M1728+4,0),0,0))</f>
        <v/>
      </c>
      <c r="P1728" s="175" t="str">
        <f aca="false">IF(D1728="","",(O1728-F1728)*D1728*10)</f>
        <v/>
      </c>
      <c r="Q1728" s="175" t="str">
        <f aca="true">IF(D1728="","",xEURO(OFFSET(C1728,-M1728+1,0),E1728,OFFSET(C1728,-M1728+2,0),OFFSET(C1728,-M1728+2,0),OFFSET(C1728,-M1728+3,0)+AB1728,OFFSET(C1728,-M1728+4,0),0,2)/10*D1728)</f>
        <v/>
      </c>
      <c r="R1728" s="248" t="str">
        <f aca="true">IF(D1728="","",xEURO(OFFSET(C1728,-M1728+1,0),E1728,OFFSET(C1728,-M1728+2,0),OFFSET(C1728,-M1728+2,0),OFFSET(C1728,-M1728+3,0)+AB1728,OFFSET(C1728,-M1728+4,0),0,3)/100*D1728*10000)</f>
        <v/>
      </c>
      <c r="S1728" s="248" t="str">
        <f aca="true">IF(D1728="","",xEURO(OFFSET(C1728,-M1728+1,0),E1728,OFFSET(C1728,-M1728+2,0),OFFSET(C1728,-M1728+2,0),OFFSET(C1728,-M1728+3,0)+AB1728,OFFSET(C1728,-M1728+4,0),0,5)/365.25*D1728*10000)</f>
        <v/>
      </c>
      <c r="U1728" s="175" t="str">
        <f aca="true">IF(I1728="","",xEURO(OFFSET(C1728,-M1728+1,0),J1728,OFFSET(C1728,-M1728+2,0),OFFSET(C1728,-M1728+2,0),OFFSET(C1728,-M1728+3,0)+AC1728,OFFSET(C1728,-M1728+4,0),1,1)*I1728)</f>
        <v/>
      </c>
      <c r="V1728" s="235" t="str">
        <f aca="true">IF(I1728="","",xEURO(OFFSET(C1728,-M1728+1,0),J1728,OFFSET(C1728,-M1728+2,0),OFFSET(C1728,-M1728+2,0),OFFSET(C1728,-M1728+3,0)+AC1728,OFFSET(C1728,-M1728+4,0),1,0))</f>
        <v/>
      </c>
      <c r="W1728" s="175" t="str">
        <f aca="false">IF(I1728="","",(V1728-K1728)*I1728*10)</f>
        <v/>
      </c>
      <c r="X1728" s="175" t="str">
        <f aca="true">IF(I1728="","",xEURO(OFFSET(C1728,-M1728+1,0),J1728,OFFSET(C1728,-M1728+2,0),OFFSET(C1728,-M1728+2,0),OFFSET(C1728,-M1728+3,0)+AC1728,OFFSET(C1728,-M1728+4,0),1,2)/10*I1728)</f>
        <v/>
      </c>
      <c r="Y1728" s="248" t="str">
        <f aca="true">IF(I1728="","",xEURO(OFFSET(C1728,-M1728+1,0),J1728,OFFSET(C1728,-M1728+2,0),OFFSET(C1728,-M1728+2,0),OFFSET(C1728,-M1728+3,0)+AC1728,OFFSET(C1728,-M1728+4,0),1,3)/100*I1728*10000)</f>
        <v/>
      </c>
      <c r="Z1728" s="248" t="str">
        <f aca="true">IF(I1728="","",xEURO(OFFSET(C1728,-M1728+1,0),J1728,OFFSET(C1728,-M1728+2,0),OFFSET(C1728,-M1728+2,0),OFFSET(C1728,-M1728+3,0)+AC1728,OFFSET(C1728,-M1728+4,0),1,5)/365.25*I1728*10000)</f>
        <v/>
      </c>
      <c r="AB1728" s="249" t="str">
        <f aca="true">IF(D1728="","",xCalcSkew(OFFSET(C1728,-M1728,0),E1728-OFFSET(C1728,-M1728+1,0),b)/100)</f>
        <v/>
      </c>
      <c r="AC1728" s="249" t="str">
        <f aca="true">IF(I1728="","",xCalcSkew(OFFSET(C1728,-M1728,0),J1728-OFFSET(C1728,-M1728+1,0),b)/100)</f>
        <v/>
      </c>
      <c r="AE1728" s="0" t="n">
        <f aca="false">D1728*F1728*10000*-1</f>
        <v>-0</v>
      </c>
      <c r="AF1728" s="0" t="n">
        <f aca="false">I1728*K1728*10000*-1</f>
        <v>-0</v>
      </c>
      <c r="AG1728" s="0" t="n">
        <f aca="false">AE1728+AF1728</f>
        <v>-0</v>
      </c>
    </row>
    <row r="1729" customFormat="false" ht="12.75" hidden="false" customHeight="false" outlineLevel="0" collapsed="false">
      <c r="C1729" s="272" t="n">
        <f aca="false">N1759+U1759</f>
        <v>0</v>
      </c>
      <c r="D1729" s="265"/>
      <c r="E1729" s="266"/>
      <c r="F1729" s="266"/>
      <c r="G1729" s="267"/>
      <c r="I1729" s="265"/>
      <c r="J1729" s="266"/>
      <c r="K1729" s="266"/>
      <c r="L1729" s="268"/>
      <c r="M1729" s="247" t="n">
        <f aca="false">M1728+1</f>
        <v>6</v>
      </c>
      <c r="N1729" s="175" t="str">
        <f aca="true">IF(D1729="","",xEURO(OFFSET(C1729,-M1729+1,0),E1729,OFFSET(C1729,-M1729+2,0),OFFSET(C1729,-M1729+2,0),OFFSET(C1729,-M1729+3,0)+AB1729,OFFSET(C1729,-M1729+4,0),0,1)*D1729)</f>
        <v/>
      </c>
      <c r="O1729" s="235" t="str">
        <f aca="true">IF(D1729="","",xEURO(OFFSET(C1729,-M1729+1,0),E1729,OFFSET(C1729,-M1729+2,0),OFFSET(C1729,-M1729+2,0),OFFSET(C1729,-M1729+3,0)+AB1729,OFFSET(C1729,-M1729+4,0),0,0))</f>
        <v/>
      </c>
      <c r="P1729" s="175" t="str">
        <f aca="false">IF(D1729="","",(O1729-F1729)*D1729*10)</f>
        <v/>
      </c>
      <c r="Q1729" s="175" t="str">
        <f aca="true">IF(D1729="","",xEURO(OFFSET(C1729,-M1729+1,0),E1729,OFFSET(C1729,-M1729+2,0),OFFSET(C1729,-M1729+2,0),OFFSET(C1729,-M1729+3,0)+AB1729,OFFSET(C1729,-M1729+4,0),0,2)/10*D1729)</f>
        <v/>
      </c>
      <c r="R1729" s="248" t="str">
        <f aca="true">IF(D1729="","",xEURO(OFFSET(C1729,-M1729+1,0),E1729,OFFSET(C1729,-M1729+2,0),OFFSET(C1729,-M1729+2,0),OFFSET(C1729,-M1729+3,0)+AB1729,OFFSET(C1729,-M1729+4,0),0,3)/100*D1729*10000)</f>
        <v/>
      </c>
      <c r="S1729" s="248" t="str">
        <f aca="true">IF(D1729="","",xEURO(OFFSET(C1729,-M1729+1,0),E1729,OFFSET(C1729,-M1729+2,0),OFFSET(C1729,-M1729+2,0),OFFSET(C1729,-M1729+3,0)+AB1729,OFFSET(C1729,-M1729+4,0),0,5)/365.25*D1729*10000)</f>
        <v/>
      </c>
      <c r="U1729" s="175" t="str">
        <f aca="true">IF(I1729="","",xEURO(OFFSET(C1729,-M1729+1,0),J1729,OFFSET(C1729,-M1729+2,0),OFFSET(C1729,-M1729+2,0),OFFSET(C1729,-M1729+3,0)+AC1729,OFFSET(C1729,-M1729+4,0),1,1)*I1729)</f>
        <v/>
      </c>
      <c r="V1729" s="235" t="str">
        <f aca="true">IF(I1729="","",xEURO(OFFSET(C1729,-M1729+1,0),J1729,OFFSET(C1729,-M1729+2,0),OFFSET(C1729,-M1729+2,0),OFFSET(C1729,-M1729+3,0)+AC1729,OFFSET(C1729,-M1729+4,0),1,0))</f>
        <v/>
      </c>
      <c r="W1729" s="175" t="str">
        <f aca="false">IF(I1729="","",(V1729-K1729)*I1729*10)</f>
        <v/>
      </c>
      <c r="X1729" s="175" t="str">
        <f aca="true">IF(I1729="","",xEURO(OFFSET(C1729,-M1729+1,0),J1729,OFFSET(C1729,-M1729+2,0),OFFSET(C1729,-M1729+2,0),OFFSET(C1729,-M1729+3,0)+AC1729,OFFSET(C1729,-M1729+4,0),1,2)/10*I1729)</f>
        <v/>
      </c>
      <c r="Y1729" s="248" t="str">
        <f aca="true">IF(I1729="","",xEURO(OFFSET(C1729,-M1729+1,0),J1729,OFFSET(C1729,-M1729+2,0),OFFSET(C1729,-M1729+2,0),OFFSET(C1729,-M1729+3,0)+AC1729,OFFSET(C1729,-M1729+4,0),1,3)/100*I1729*10000)</f>
        <v/>
      </c>
      <c r="Z1729" s="248" t="str">
        <f aca="true">IF(I1729="","",xEURO(OFFSET(C1729,-M1729+1,0),J1729,OFFSET(C1729,-M1729+2,0),OFFSET(C1729,-M1729+2,0),OFFSET(C1729,-M1729+3,0)+AC1729,OFFSET(C1729,-M1729+4,0),1,5)/365.25*I1729*10000)</f>
        <v/>
      </c>
      <c r="AB1729" s="249" t="str">
        <f aca="true">IF(D1729="","",xCalcSkew(OFFSET(C1729,-M1729,0),E1729-OFFSET(C1729,-M1729+1,0),b)/100)</f>
        <v/>
      </c>
      <c r="AC1729" s="249" t="str">
        <f aca="true">IF(I1729="","",xCalcSkew(OFFSET(C1729,-M1729,0),J1729-OFFSET(C1729,-M1729+1,0),b)/100)</f>
        <v/>
      </c>
      <c r="AE1729" s="0" t="n">
        <f aca="false">D1729*F1729*10000*-1</f>
        <v>-0</v>
      </c>
      <c r="AF1729" s="0" t="n">
        <f aca="false">I1729*K1729*10000*-1</f>
        <v>-0</v>
      </c>
      <c r="AG1729" s="0" t="n">
        <f aca="false">AE1729+AF1729</f>
        <v>-0</v>
      </c>
    </row>
    <row r="1730" customFormat="false" ht="12.75" hidden="false" customHeight="false" outlineLevel="0" collapsed="false">
      <c r="C1730" s="273" t="n">
        <f aca="false">Q1759+X1759</f>
        <v>0</v>
      </c>
      <c r="D1730" s="265"/>
      <c r="E1730" s="266"/>
      <c r="F1730" s="266"/>
      <c r="G1730" s="267"/>
      <c r="I1730" s="265"/>
      <c r="J1730" s="266"/>
      <c r="K1730" s="266"/>
      <c r="L1730" s="268"/>
      <c r="M1730" s="247" t="n">
        <f aca="false">M1729+1</f>
        <v>7</v>
      </c>
      <c r="N1730" s="175" t="str">
        <f aca="true">IF(D1730="","",xEURO(OFFSET(C1730,-M1730+1,0),E1730,OFFSET(C1730,-M1730+2,0),OFFSET(C1730,-M1730+2,0),OFFSET(C1730,-M1730+3,0)+AB1730,OFFSET(C1730,-M1730+4,0),0,1)*D1730)</f>
        <v/>
      </c>
      <c r="O1730" s="235" t="str">
        <f aca="true">IF(D1730="","",xEURO(OFFSET(C1730,-M1730+1,0),E1730,OFFSET(C1730,-M1730+2,0),OFFSET(C1730,-M1730+2,0),OFFSET(C1730,-M1730+3,0)+AB1730,OFFSET(C1730,-M1730+4,0),0,0))</f>
        <v/>
      </c>
      <c r="P1730" s="175" t="str">
        <f aca="false">IF(D1730="","",(O1730-F1730)*D1730*10)</f>
        <v/>
      </c>
      <c r="Q1730" s="175" t="str">
        <f aca="true">IF(D1730="","",xEURO(OFFSET(C1730,-M1730+1,0),E1730,OFFSET(C1730,-M1730+2,0),OFFSET(C1730,-M1730+2,0),OFFSET(C1730,-M1730+3,0)+AB1730,OFFSET(C1730,-M1730+4,0),0,2)/10*D1730)</f>
        <v/>
      </c>
      <c r="R1730" s="248" t="str">
        <f aca="true">IF(D1730="","",xEURO(OFFSET(C1730,-M1730+1,0),E1730,OFFSET(C1730,-M1730+2,0),OFFSET(C1730,-M1730+2,0),OFFSET(C1730,-M1730+3,0)+AB1730,OFFSET(C1730,-M1730+4,0),0,3)/100*D1730*10000)</f>
        <v/>
      </c>
      <c r="S1730" s="248" t="str">
        <f aca="true">IF(D1730="","",xEURO(OFFSET(C1730,-M1730+1,0),E1730,OFFSET(C1730,-M1730+2,0),OFFSET(C1730,-M1730+2,0),OFFSET(C1730,-M1730+3,0)+AB1730,OFFSET(C1730,-M1730+4,0),0,5)/365.25*D1730*10000)</f>
        <v/>
      </c>
      <c r="U1730" s="175" t="str">
        <f aca="true">IF(I1730="","",xEURO(OFFSET(C1730,-M1730+1,0),J1730,OFFSET(C1730,-M1730+2,0),OFFSET(C1730,-M1730+2,0),OFFSET(C1730,-M1730+3,0)+AC1730,OFFSET(C1730,-M1730+4,0),1,1)*I1730)</f>
        <v/>
      </c>
      <c r="V1730" s="235" t="str">
        <f aca="true">IF(I1730="","",xEURO(OFFSET(C1730,-M1730+1,0),J1730,OFFSET(C1730,-M1730+2,0),OFFSET(C1730,-M1730+2,0),OFFSET(C1730,-M1730+3,0)+AC1730,OFFSET(C1730,-M1730+4,0),1,0))</f>
        <v/>
      </c>
      <c r="W1730" s="175" t="str">
        <f aca="false">IF(I1730="","",(V1730-K1730)*I1730*10)</f>
        <v/>
      </c>
      <c r="X1730" s="175" t="str">
        <f aca="true">IF(I1730="","",xEURO(OFFSET(C1730,-M1730+1,0),J1730,OFFSET(C1730,-M1730+2,0),OFFSET(C1730,-M1730+2,0),OFFSET(C1730,-M1730+3,0)+AC1730,OFFSET(C1730,-M1730+4,0),1,2)/10*I1730)</f>
        <v/>
      </c>
      <c r="Y1730" s="248" t="str">
        <f aca="true">IF(I1730="","",xEURO(OFFSET(C1730,-M1730+1,0),J1730,OFFSET(C1730,-M1730+2,0),OFFSET(C1730,-M1730+2,0),OFFSET(C1730,-M1730+3,0)+AC1730,OFFSET(C1730,-M1730+4,0),1,3)/100*I1730*10000)</f>
        <v/>
      </c>
      <c r="Z1730" s="248" t="str">
        <f aca="true">IF(I1730="","",xEURO(OFFSET(C1730,-M1730+1,0),J1730,OFFSET(C1730,-M1730+2,0),OFFSET(C1730,-M1730+2,0),OFFSET(C1730,-M1730+3,0)+AC1730,OFFSET(C1730,-M1730+4,0),1,5)/365.25*I1730*10000)</f>
        <v/>
      </c>
      <c r="AB1730" s="249" t="str">
        <f aca="true">IF(D1730="","",xCalcSkew(OFFSET(C1730,-M1730,0),E1730-OFFSET(C1730,-M1730+1,0),b)/100)</f>
        <v/>
      </c>
      <c r="AC1730" s="249" t="str">
        <f aca="true">IF(I1730="","",xCalcSkew(OFFSET(C1730,-M1730,0),J1730-OFFSET(C1730,-M1730+1,0),b)/100)</f>
        <v/>
      </c>
      <c r="AE1730" s="0" t="n">
        <f aca="false">D1730*F1730*10000*-1</f>
        <v>-0</v>
      </c>
      <c r="AF1730" s="0" t="n">
        <f aca="false">I1730*K1730*10000*-1</f>
        <v>-0</v>
      </c>
      <c r="AG1730" s="0" t="n">
        <f aca="false">AE1730+AF1730</f>
        <v>-0</v>
      </c>
    </row>
    <row r="1731" customFormat="false" ht="12.75" hidden="false" customHeight="false" outlineLevel="0" collapsed="false">
      <c r="C1731" s="272" t="n">
        <f aca="false">R1759+Y1759</f>
        <v>0</v>
      </c>
      <c r="D1731" s="265"/>
      <c r="E1731" s="266"/>
      <c r="F1731" s="266"/>
      <c r="G1731" s="267"/>
      <c r="I1731" s="265"/>
      <c r="J1731" s="266"/>
      <c r="K1731" s="266"/>
      <c r="L1731" s="268"/>
      <c r="M1731" s="247" t="n">
        <f aca="false">M1730+1</f>
        <v>8</v>
      </c>
      <c r="N1731" s="175" t="str">
        <f aca="true">IF(D1731="","",xEURO(OFFSET(C1731,-M1731+1,0),E1731,OFFSET(C1731,-M1731+2,0),OFFSET(C1731,-M1731+2,0),OFFSET(C1731,-M1731+3,0)+AB1731,OFFSET(C1731,-M1731+4,0),0,1)*D1731)</f>
        <v/>
      </c>
      <c r="O1731" s="235" t="str">
        <f aca="true">IF(D1731="","",xEURO(OFFSET(C1731,-M1731+1,0),E1731,OFFSET(C1731,-M1731+2,0),OFFSET(C1731,-M1731+2,0),OFFSET(C1731,-M1731+3,0)+AB1731,OFFSET(C1731,-M1731+4,0),0,0))</f>
        <v/>
      </c>
      <c r="P1731" s="175" t="str">
        <f aca="false">IF(D1731="","",(O1731-F1731)*D1731*10)</f>
        <v/>
      </c>
      <c r="Q1731" s="175" t="str">
        <f aca="true">IF(D1731="","",xEURO(OFFSET(C1731,-M1731+1,0),E1731,OFFSET(C1731,-M1731+2,0),OFFSET(C1731,-M1731+2,0),OFFSET(C1731,-M1731+3,0)+AB1731,OFFSET(C1731,-M1731+4,0),0,2)/10*D1731)</f>
        <v/>
      </c>
      <c r="R1731" s="248" t="str">
        <f aca="true">IF(D1731="","",xEURO(OFFSET(C1731,-M1731+1,0),E1731,OFFSET(C1731,-M1731+2,0),OFFSET(C1731,-M1731+2,0),OFFSET(C1731,-M1731+3,0)+AB1731,OFFSET(C1731,-M1731+4,0),0,3)/100*D1731*10000)</f>
        <v/>
      </c>
      <c r="S1731" s="248" t="str">
        <f aca="true">IF(D1731="","",xEURO(OFFSET(C1731,-M1731+1,0),E1731,OFFSET(C1731,-M1731+2,0),OFFSET(C1731,-M1731+2,0),OFFSET(C1731,-M1731+3,0)+AB1731,OFFSET(C1731,-M1731+4,0),0,5)/365.25*D1731*10000)</f>
        <v/>
      </c>
      <c r="U1731" s="175" t="str">
        <f aca="true">IF(I1731="","",xEURO(OFFSET(C1731,-M1731+1,0),J1731,OFFSET(C1731,-M1731+2,0),OFFSET(C1731,-M1731+2,0),OFFSET(C1731,-M1731+3,0)+AC1731,OFFSET(C1731,-M1731+4,0),1,1)*I1731)</f>
        <v/>
      </c>
      <c r="V1731" s="235" t="str">
        <f aca="true">IF(I1731="","",xEURO(OFFSET(C1731,-M1731+1,0),J1731,OFFSET(C1731,-M1731+2,0),OFFSET(C1731,-M1731+2,0),OFFSET(C1731,-M1731+3,0)+AC1731,OFFSET(C1731,-M1731+4,0),1,0))</f>
        <v/>
      </c>
      <c r="W1731" s="175" t="str">
        <f aca="false">IF(I1731="","",(V1731-K1731)*I1731*10)</f>
        <v/>
      </c>
      <c r="X1731" s="175" t="str">
        <f aca="true">IF(I1731="","",xEURO(OFFSET(C1731,-M1731+1,0),J1731,OFFSET(C1731,-M1731+2,0),OFFSET(C1731,-M1731+2,0),OFFSET(C1731,-M1731+3,0)+AC1731,OFFSET(C1731,-M1731+4,0),1,2)/10*I1731)</f>
        <v/>
      </c>
      <c r="Y1731" s="248" t="str">
        <f aca="true">IF(I1731="","",xEURO(OFFSET(C1731,-M1731+1,0),J1731,OFFSET(C1731,-M1731+2,0),OFFSET(C1731,-M1731+2,0),OFFSET(C1731,-M1731+3,0)+AC1731,OFFSET(C1731,-M1731+4,0),1,3)/100*I1731*10000)</f>
        <v/>
      </c>
      <c r="Z1731" s="248" t="str">
        <f aca="true">IF(I1731="","",xEURO(OFFSET(C1731,-M1731+1,0),J1731,OFFSET(C1731,-M1731+2,0),OFFSET(C1731,-M1731+2,0),OFFSET(C1731,-M1731+3,0)+AC1731,OFFSET(C1731,-M1731+4,0),1,5)/365.25*I1731*10000)</f>
        <v/>
      </c>
      <c r="AB1731" s="249" t="str">
        <f aca="true">IF(D1731="","",xCalcSkew(OFFSET(C1731,-M1731,0),E1731-OFFSET(C1731,-M1731+1,0),b)/100)</f>
        <v/>
      </c>
      <c r="AC1731" s="249" t="str">
        <f aca="true">IF(I1731="","",xCalcSkew(OFFSET(C1731,-M1731,0),J1731-OFFSET(C1731,-M1731+1,0),b)/100)</f>
        <v/>
      </c>
      <c r="AE1731" s="0" t="n">
        <f aca="false">D1731*F1731*10000*-1</f>
        <v>-0</v>
      </c>
      <c r="AF1731" s="0" t="n">
        <f aca="false">I1731*K1731*10000*-1</f>
        <v>-0</v>
      </c>
      <c r="AG1731" s="0" t="n">
        <f aca="false">AE1731+AF1731</f>
        <v>-0</v>
      </c>
    </row>
    <row r="1732" customFormat="false" ht="12.75" hidden="false" customHeight="false" outlineLevel="0" collapsed="false">
      <c r="C1732" s="272" t="n">
        <f aca="false">S1759+Z1759</f>
        <v>0</v>
      </c>
      <c r="D1732" s="265"/>
      <c r="E1732" s="266"/>
      <c r="F1732" s="266"/>
      <c r="G1732" s="267"/>
      <c r="I1732" s="265"/>
      <c r="J1732" s="266"/>
      <c r="K1732" s="266"/>
      <c r="L1732" s="268"/>
      <c r="M1732" s="247" t="n">
        <f aca="false">M1731+1</f>
        <v>9</v>
      </c>
      <c r="N1732" s="175" t="str">
        <f aca="true">IF(D1732="","",xEURO(OFFSET(C1732,-M1732+1,0),E1732,OFFSET(C1732,-M1732+2,0),OFFSET(C1732,-M1732+2,0),OFFSET(C1732,-M1732+3,0)+AB1732,OFFSET(C1732,-M1732+4,0),0,1)*D1732)</f>
        <v/>
      </c>
      <c r="O1732" s="235" t="str">
        <f aca="true">IF(D1732="","",xEURO(OFFSET(C1732,-M1732+1,0),E1732,OFFSET(C1732,-M1732+2,0),OFFSET(C1732,-M1732+2,0),OFFSET(C1732,-M1732+3,0)+AB1732,OFFSET(C1732,-M1732+4,0),0,0))</f>
        <v/>
      </c>
      <c r="P1732" s="175" t="str">
        <f aca="false">IF(D1732="","",(O1732-F1732)*D1732*10)</f>
        <v/>
      </c>
      <c r="Q1732" s="175" t="str">
        <f aca="true">IF(D1732="","",xEURO(OFFSET(C1732,-M1732+1,0),E1732,OFFSET(C1732,-M1732+2,0),OFFSET(C1732,-M1732+2,0),OFFSET(C1732,-M1732+3,0)+AB1732,OFFSET(C1732,-M1732+4,0),0,2)/10*D1732)</f>
        <v/>
      </c>
      <c r="R1732" s="248" t="str">
        <f aca="true">IF(D1732="","",xEURO(OFFSET(C1732,-M1732+1,0),E1732,OFFSET(C1732,-M1732+2,0),OFFSET(C1732,-M1732+2,0),OFFSET(C1732,-M1732+3,0)+AB1732,OFFSET(C1732,-M1732+4,0),0,3)/100*D1732*10000)</f>
        <v/>
      </c>
      <c r="S1732" s="248" t="str">
        <f aca="true">IF(D1732="","",xEURO(OFFSET(C1732,-M1732+1,0),E1732,OFFSET(C1732,-M1732+2,0),OFFSET(C1732,-M1732+2,0),OFFSET(C1732,-M1732+3,0)+AB1732,OFFSET(C1732,-M1732+4,0),0,5)/365.25*D1732*10000)</f>
        <v/>
      </c>
      <c r="U1732" s="175" t="str">
        <f aca="true">IF(I1732="","",xEURO(OFFSET(C1732,-M1732+1,0),J1732,OFFSET(C1732,-M1732+2,0),OFFSET(C1732,-M1732+2,0),OFFSET(C1732,-M1732+3,0)+AC1732,OFFSET(C1732,-M1732+4,0),1,1)*I1732)</f>
        <v/>
      </c>
      <c r="V1732" s="235" t="str">
        <f aca="true">IF(I1732="","",xEURO(OFFSET(C1732,-M1732+1,0),J1732,OFFSET(C1732,-M1732+2,0),OFFSET(C1732,-M1732+2,0),OFFSET(C1732,-M1732+3,0)+AC1732,OFFSET(C1732,-M1732+4,0),1,0))</f>
        <v/>
      </c>
      <c r="W1732" s="175" t="str">
        <f aca="false">IF(I1732="","",(V1732-K1732)*I1732*10)</f>
        <v/>
      </c>
      <c r="X1732" s="175" t="str">
        <f aca="true">IF(I1732="","",xEURO(OFFSET(C1732,-M1732+1,0),J1732,OFFSET(C1732,-M1732+2,0),OFFSET(C1732,-M1732+2,0),OFFSET(C1732,-M1732+3,0)+AC1732,OFFSET(C1732,-M1732+4,0),1,2)/10*I1732)</f>
        <v/>
      </c>
      <c r="Y1732" s="248" t="str">
        <f aca="true">IF(I1732="","",xEURO(OFFSET(C1732,-M1732+1,0),J1732,OFFSET(C1732,-M1732+2,0),OFFSET(C1732,-M1732+2,0),OFFSET(C1732,-M1732+3,0)+AC1732,OFFSET(C1732,-M1732+4,0),1,3)/100*I1732*10000)</f>
        <v/>
      </c>
      <c r="Z1732" s="248" t="str">
        <f aca="true">IF(I1732="","",xEURO(OFFSET(C1732,-M1732+1,0),J1732,OFFSET(C1732,-M1732+2,0),OFFSET(C1732,-M1732+2,0),OFFSET(C1732,-M1732+3,0)+AC1732,OFFSET(C1732,-M1732+4,0),1,5)/365.25*I1732*10000)</f>
        <v/>
      </c>
      <c r="AB1732" s="249" t="str">
        <f aca="true">IF(D1732="","",xCalcSkew(OFFSET(C1732,-M1732,0),E1732-OFFSET(C1732,-M1732+1,0),b)/100)</f>
        <v/>
      </c>
      <c r="AC1732" s="249" t="str">
        <f aca="true">IF(I1732="","",xCalcSkew(OFFSET(C1732,-M1732,0),J1732-OFFSET(C1732,-M1732+1,0),b)/100)</f>
        <v/>
      </c>
      <c r="AE1732" s="0" t="n">
        <f aca="false">D1732*F1732*10000*-1</f>
        <v>-0</v>
      </c>
      <c r="AF1732" s="0" t="n">
        <f aca="false">I1732*K1732*10000*-1</f>
        <v>-0</v>
      </c>
      <c r="AG1732" s="0" t="n">
        <f aca="false">AE1732+AF1732</f>
        <v>-0</v>
      </c>
    </row>
    <row r="1733" customFormat="false" ht="12.75" hidden="false" customHeight="false" outlineLevel="0" collapsed="false">
      <c r="C1733" s="272" t="n">
        <f aca="false">P1759+W1759</f>
        <v>0</v>
      </c>
      <c r="D1733" s="265"/>
      <c r="E1733" s="266"/>
      <c r="F1733" s="266"/>
      <c r="G1733" s="267"/>
      <c r="I1733" s="265"/>
      <c r="J1733" s="266"/>
      <c r="K1733" s="266"/>
      <c r="L1733" s="268"/>
      <c r="M1733" s="247" t="n">
        <f aca="false">M1732+1</f>
        <v>10</v>
      </c>
      <c r="N1733" s="175" t="str">
        <f aca="true">IF(D1733="","",xEURO(OFFSET(C1733,-M1733+1,0),E1733,OFFSET(C1733,-M1733+2,0),OFFSET(C1733,-M1733+2,0),OFFSET(C1733,-M1733+3,0)+AB1733,OFFSET(C1733,-M1733+4,0),0,1)*D1733)</f>
        <v/>
      </c>
      <c r="O1733" s="235" t="str">
        <f aca="true">IF(D1733="","",xEURO(OFFSET(C1733,-M1733+1,0),E1733,OFFSET(C1733,-M1733+2,0),OFFSET(C1733,-M1733+2,0),OFFSET(C1733,-M1733+3,0)+AB1733,OFFSET(C1733,-M1733+4,0),0,0))</f>
        <v/>
      </c>
      <c r="P1733" s="175" t="str">
        <f aca="false">IF(D1733="","",(O1733-F1733)*D1733*10)</f>
        <v/>
      </c>
      <c r="Q1733" s="175" t="str">
        <f aca="true">IF(D1733="","",xEURO(OFFSET(C1733,-M1733+1,0),E1733,OFFSET(C1733,-M1733+2,0),OFFSET(C1733,-M1733+2,0),OFFSET(C1733,-M1733+3,0)+AB1733,OFFSET(C1733,-M1733+4,0),0,2)/10*D1733)</f>
        <v/>
      </c>
      <c r="R1733" s="248" t="str">
        <f aca="true">IF(D1733="","",xEURO(OFFSET(C1733,-M1733+1,0),E1733,OFFSET(C1733,-M1733+2,0),OFFSET(C1733,-M1733+2,0),OFFSET(C1733,-M1733+3,0)+AB1733,OFFSET(C1733,-M1733+4,0),0,3)/100*D1733*10000)</f>
        <v/>
      </c>
      <c r="S1733" s="248" t="str">
        <f aca="true">IF(D1733="","",xEURO(OFFSET(C1733,-M1733+1,0),E1733,OFFSET(C1733,-M1733+2,0),OFFSET(C1733,-M1733+2,0),OFFSET(C1733,-M1733+3,0)+AB1733,OFFSET(C1733,-M1733+4,0),0,5)/365.25*D1733*10000)</f>
        <v/>
      </c>
      <c r="U1733" s="175" t="str">
        <f aca="true">IF(I1733="","",xEURO(OFFSET(C1733,-M1733+1,0),J1733,OFFSET(C1733,-M1733+2,0),OFFSET(C1733,-M1733+2,0),OFFSET(C1733,-M1733+3,0)+AC1733,OFFSET(C1733,-M1733+4,0),1,1)*I1733)</f>
        <v/>
      </c>
      <c r="V1733" s="235" t="str">
        <f aca="true">IF(I1733="","",xEURO(OFFSET(C1733,-M1733+1,0),J1733,OFFSET(C1733,-M1733+2,0),OFFSET(C1733,-M1733+2,0),OFFSET(C1733,-M1733+3,0)+AC1733,OFFSET(C1733,-M1733+4,0),1,0))</f>
        <v/>
      </c>
      <c r="W1733" s="175" t="str">
        <f aca="false">IF(I1733="","",(V1733-K1733)*I1733*10)</f>
        <v/>
      </c>
      <c r="X1733" s="175" t="str">
        <f aca="true">IF(I1733="","",xEURO(OFFSET(C1733,-M1733+1,0),J1733,OFFSET(C1733,-M1733+2,0),OFFSET(C1733,-M1733+2,0),OFFSET(C1733,-M1733+3,0)+AC1733,OFFSET(C1733,-M1733+4,0),1,2)/10*I1733)</f>
        <v/>
      </c>
      <c r="Y1733" s="248" t="str">
        <f aca="true">IF(I1733="","",xEURO(OFFSET(C1733,-M1733+1,0),J1733,OFFSET(C1733,-M1733+2,0),OFFSET(C1733,-M1733+2,0),OFFSET(C1733,-M1733+3,0)+AC1733,OFFSET(C1733,-M1733+4,0),1,3)/100*I1733*10000)</f>
        <v/>
      </c>
      <c r="Z1733" s="248" t="str">
        <f aca="true">IF(I1733="","",xEURO(OFFSET(C1733,-M1733+1,0),J1733,OFFSET(C1733,-M1733+2,0),OFFSET(C1733,-M1733+2,0),OFFSET(C1733,-M1733+3,0)+AC1733,OFFSET(C1733,-M1733+4,0),1,5)/365.25*I1733*10000)</f>
        <v/>
      </c>
      <c r="AB1733" s="249" t="str">
        <f aca="true">IF(D1733="","",xCalcSkew(OFFSET(C1733,-M1733,0),E1733-OFFSET(C1733,-M1733+1,0),b)/100)</f>
        <v/>
      </c>
      <c r="AC1733" s="249" t="str">
        <f aca="true">IF(I1733="","",xCalcSkew(OFFSET(C1733,-M1733,0),J1733-OFFSET(C1733,-M1733+1,0),b)/100)</f>
        <v/>
      </c>
      <c r="AE1733" s="0" t="n">
        <f aca="false">D1733*F1733*10000*-1</f>
        <v>-0</v>
      </c>
      <c r="AF1733" s="0" t="n">
        <f aca="false">I1733*K1733*10000*-1</f>
        <v>-0</v>
      </c>
      <c r="AG1733" s="0" t="n">
        <f aca="false">AE1733+AF1733</f>
        <v>-0</v>
      </c>
    </row>
    <row r="1734" customFormat="false" ht="12.75" hidden="false" customHeight="false" outlineLevel="0" collapsed="false">
      <c r="D1734" s="265"/>
      <c r="E1734" s="266"/>
      <c r="F1734" s="266"/>
      <c r="G1734" s="267"/>
      <c r="I1734" s="265"/>
      <c r="J1734" s="266"/>
      <c r="K1734" s="266"/>
      <c r="L1734" s="268"/>
      <c r="M1734" s="247" t="n">
        <f aca="false">M1733+1</f>
        <v>11</v>
      </c>
      <c r="N1734" s="175" t="str">
        <f aca="true">IF(D1734="","",xEURO(OFFSET(C1734,-M1734+1,0),E1734,OFFSET(C1734,-M1734+2,0),OFFSET(C1734,-M1734+2,0),OFFSET(C1734,-M1734+3,0)+AB1734,OFFSET(C1734,-M1734+4,0),0,1)*D1734)</f>
        <v/>
      </c>
      <c r="O1734" s="235" t="str">
        <f aca="true">IF(D1734="","",xEURO(OFFSET(C1734,-M1734+1,0),E1734,OFFSET(C1734,-M1734+2,0),OFFSET(C1734,-M1734+2,0),OFFSET(C1734,-M1734+3,0)+AB1734,OFFSET(C1734,-M1734+4,0),0,0))</f>
        <v/>
      </c>
      <c r="P1734" s="175" t="str">
        <f aca="false">IF(D1734="","",(O1734-F1734)*D1734*10)</f>
        <v/>
      </c>
      <c r="Q1734" s="175" t="str">
        <f aca="true">IF(D1734="","",xEURO(OFFSET(C1734,-M1734+1,0),E1734,OFFSET(C1734,-M1734+2,0),OFFSET(C1734,-M1734+2,0),OFFSET(C1734,-M1734+3,0)+AB1734,OFFSET(C1734,-M1734+4,0),0,2)/10*D1734)</f>
        <v/>
      </c>
      <c r="R1734" s="248" t="str">
        <f aca="true">IF(D1734="","",xEURO(OFFSET(C1734,-M1734+1,0),E1734,OFFSET(C1734,-M1734+2,0),OFFSET(C1734,-M1734+2,0),OFFSET(C1734,-M1734+3,0)+AB1734,OFFSET(C1734,-M1734+4,0),0,3)/100*D1734*10000)</f>
        <v/>
      </c>
      <c r="S1734" s="248" t="str">
        <f aca="true">IF(D1734="","",xEURO(OFFSET(C1734,-M1734+1,0),E1734,OFFSET(C1734,-M1734+2,0),OFFSET(C1734,-M1734+2,0),OFFSET(C1734,-M1734+3,0)+AB1734,OFFSET(C1734,-M1734+4,0),0,5)/365.25*D1734*10000)</f>
        <v/>
      </c>
      <c r="U1734" s="175" t="str">
        <f aca="true">IF(I1734="","",xEURO(OFFSET(C1734,-M1734+1,0),J1734,OFFSET(C1734,-M1734+2,0),OFFSET(C1734,-M1734+2,0),OFFSET(C1734,-M1734+3,0)+AC1734,OFFSET(C1734,-M1734+4,0),1,1)*I1734)</f>
        <v/>
      </c>
      <c r="V1734" s="235" t="str">
        <f aca="true">IF(I1734="","",xEURO(OFFSET(C1734,-M1734+1,0),J1734,OFFSET(C1734,-M1734+2,0),OFFSET(C1734,-M1734+2,0),OFFSET(C1734,-M1734+3,0)+AC1734,OFFSET(C1734,-M1734+4,0),1,0))</f>
        <v/>
      </c>
      <c r="W1734" s="175" t="str">
        <f aca="false">IF(I1734="","",(V1734-K1734)*I1734*10)</f>
        <v/>
      </c>
      <c r="X1734" s="175" t="str">
        <f aca="true">IF(I1734="","",xEURO(OFFSET(C1734,-M1734+1,0),J1734,OFFSET(C1734,-M1734+2,0),OFFSET(C1734,-M1734+2,0),OFFSET(C1734,-M1734+3,0)+AC1734,OFFSET(C1734,-M1734+4,0),1,2)/10*I1734)</f>
        <v/>
      </c>
      <c r="Y1734" s="248" t="str">
        <f aca="true">IF(I1734="","",xEURO(OFFSET(C1734,-M1734+1,0),J1734,OFFSET(C1734,-M1734+2,0),OFFSET(C1734,-M1734+2,0),OFFSET(C1734,-M1734+3,0)+AC1734,OFFSET(C1734,-M1734+4,0),1,3)/100*I1734*10000)</f>
        <v/>
      </c>
      <c r="Z1734" s="248" t="str">
        <f aca="true">IF(I1734="","",xEURO(OFFSET(C1734,-M1734+1,0),J1734,OFFSET(C1734,-M1734+2,0),OFFSET(C1734,-M1734+2,0),OFFSET(C1734,-M1734+3,0)+AC1734,OFFSET(C1734,-M1734+4,0),1,5)/365.25*I1734*10000)</f>
        <v/>
      </c>
      <c r="AB1734" s="249" t="str">
        <f aca="true">IF(D1734="","",xCalcSkew(OFFSET(C1734,-M1734,0),E1734-OFFSET(C1734,-M1734+1,0),b)/100)</f>
        <v/>
      </c>
      <c r="AC1734" s="249" t="str">
        <f aca="true">IF(I1734="","",xCalcSkew(OFFSET(C1734,-M1734,0),J1734-OFFSET(C1734,-M1734+1,0),b)/100)</f>
        <v/>
      </c>
      <c r="AE1734" s="0" t="n">
        <f aca="false">D1734*F1734*10000*-1</f>
        <v>-0</v>
      </c>
      <c r="AF1734" s="0" t="n">
        <f aca="false">I1734*K1734*10000*-1</f>
        <v>-0</v>
      </c>
      <c r="AG1734" s="0" t="n">
        <f aca="false">AE1734+AF1734</f>
        <v>-0</v>
      </c>
    </row>
    <row r="1735" customFormat="false" ht="12.75" hidden="false" customHeight="false" outlineLevel="0" collapsed="false">
      <c r="D1735" s="265"/>
      <c r="E1735" s="266"/>
      <c r="F1735" s="266"/>
      <c r="G1735" s="267"/>
      <c r="I1735" s="265"/>
      <c r="J1735" s="266"/>
      <c r="K1735" s="266"/>
      <c r="L1735" s="268"/>
      <c r="M1735" s="247" t="n">
        <f aca="false">M1734+1</f>
        <v>12</v>
      </c>
      <c r="N1735" s="175" t="str">
        <f aca="true">IF(D1735="","",xEURO(OFFSET(C1735,-M1735+1,0),E1735,OFFSET(C1735,-M1735+2,0),OFFSET(C1735,-M1735+2,0),OFFSET(C1735,-M1735+3,0)+AB1735,OFFSET(C1735,-M1735+4,0),0,1)*D1735)</f>
        <v/>
      </c>
      <c r="O1735" s="235" t="str">
        <f aca="true">IF(D1735="","",xEURO(OFFSET(C1735,-M1735+1,0),E1735,OFFSET(C1735,-M1735+2,0),OFFSET(C1735,-M1735+2,0),OFFSET(C1735,-M1735+3,0)+AB1735,OFFSET(C1735,-M1735+4,0),0,0))</f>
        <v/>
      </c>
      <c r="P1735" s="175" t="str">
        <f aca="false">IF(D1735="","",(O1735-F1735)*D1735*10)</f>
        <v/>
      </c>
      <c r="Q1735" s="175" t="str">
        <f aca="true">IF(D1735="","",xEURO(OFFSET(C1735,-M1735+1,0),E1735,OFFSET(C1735,-M1735+2,0),OFFSET(C1735,-M1735+2,0),OFFSET(C1735,-M1735+3,0)+AB1735,OFFSET(C1735,-M1735+4,0),0,2)/10*D1735)</f>
        <v/>
      </c>
      <c r="R1735" s="248" t="str">
        <f aca="true">IF(D1735="","",xEURO(OFFSET(C1735,-M1735+1,0),E1735,OFFSET(C1735,-M1735+2,0),OFFSET(C1735,-M1735+2,0),OFFSET(C1735,-M1735+3,0)+AB1735,OFFSET(C1735,-M1735+4,0),0,3)/100*D1735*10000)</f>
        <v/>
      </c>
      <c r="S1735" s="248" t="str">
        <f aca="true">IF(D1735="","",xEURO(OFFSET(C1735,-M1735+1,0),E1735,OFFSET(C1735,-M1735+2,0),OFFSET(C1735,-M1735+2,0),OFFSET(C1735,-M1735+3,0)+AB1735,OFFSET(C1735,-M1735+4,0),0,5)/365.25*D1735*10000)</f>
        <v/>
      </c>
      <c r="U1735" s="175" t="str">
        <f aca="true">IF(I1735="","",xEURO(OFFSET(C1735,-M1735+1,0),J1735,OFFSET(C1735,-M1735+2,0),OFFSET(C1735,-M1735+2,0),OFFSET(C1735,-M1735+3,0)+AC1735,OFFSET(C1735,-M1735+4,0),1,1)*I1735)</f>
        <v/>
      </c>
      <c r="V1735" s="235" t="str">
        <f aca="true">IF(I1735="","",xEURO(OFFSET(C1735,-M1735+1,0),J1735,OFFSET(C1735,-M1735+2,0),OFFSET(C1735,-M1735+2,0),OFFSET(C1735,-M1735+3,0)+AC1735,OFFSET(C1735,-M1735+4,0),1,0))</f>
        <v/>
      </c>
      <c r="W1735" s="175" t="str">
        <f aca="false">IF(I1735="","",(V1735-K1735)*I1735*10)</f>
        <v/>
      </c>
      <c r="X1735" s="175" t="str">
        <f aca="true">IF(I1735="","",xEURO(OFFSET(C1735,-M1735+1,0),J1735,OFFSET(C1735,-M1735+2,0),OFFSET(C1735,-M1735+2,0),OFFSET(C1735,-M1735+3,0)+AC1735,OFFSET(C1735,-M1735+4,0),1,2)/10*I1735)</f>
        <v/>
      </c>
      <c r="Y1735" s="248" t="str">
        <f aca="true">IF(I1735="","",xEURO(OFFSET(C1735,-M1735+1,0),J1735,OFFSET(C1735,-M1735+2,0),OFFSET(C1735,-M1735+2,0),OFFSET(C1735,-M1735+3,0)+AC1735,OFFSET(C1735,-M1735+4,0),1,3)/100*I1735*10000)</f>
        <v/>
      </c>
      <c r="Z1735" s="248" t="str">
        <f aca="true">IF(I1735="","",xEURO(OFFSET(C1735,-M1735+1,0),J1735,OFFSET(C1735,-M1735+2,0),OFFSET(C1735,-M1735+2,0),OFFSET(C1735,-M1735+3,0)+AC1735,OFFSET(C1735,-M1735+4,0),1,5)/365.25*I1735*10000)</f>
        <v/>
      </c>
      <c r="AB1735" s="249" t="str">
        <f aca="true">IF(D1735="","",xCalcSkew(OFFSET(C1735,-M1735,0),E1735-OFFSET(C1735,-M1735+1,0),b)/100)</f>
        <v/>
      </c>
      <c r="AC1735" s="249" t="str">
        <f aca="true">IF(I1735="","",xCalcSkew(OFFSET(C1735,-M1735,0),J1735-OFFSET(C1735,-M1735+1,0),b)/100)</f>
        <v/>
      </c>
      <c r="AE1735" s="0" t="n">
        <f aca="false">D1735*F1735*10000*-1</f>
        <v>-0</v>
      </c>
      <c r="AF1735" s="0" t="n">
        <f aca="false">I1735*K1735*10000*-1</f>
        <v>-0</v>
      </c>
      <c r="AG1735" s="0" t="n">
        <f aca="false">AE1735+AF1735</f>
        <v>-0</v>
      </c>
    </row>
    <row r="1736" customFormat="false" ht="12.75" hidden="false" customHeight="false" outlineLevel="0" collapsed="false">
      <c r="D1736" s="265"/>
      <c r="E1736" s="266"/>
      <c r="F1736" s="266"/>
      <c r="G1736" s="267"/>
      <c r="I1736" s="265"/>
      <c r="J1736" s="266"/>
      <c r="K1736" s="266"/>
      <c r="L1736" s="268"/>
      <c r="M1736" s="247" t="n">
        <f aca="false">M1735+1</f>
        <v>13</v>
      </c>
      <c r="N1736" s="175" t="str">
        <f aca="true">IF(D1736="","",xEURO(OFFSET(C1736,-M1736+1,0),E1736,OFFSET(C1736,-M1736+2,0),OFFSET(C1736,-M1736+2,0),OFFSET(C1736,-M1736+3,0)+AB1736,OFFSET(C1736,-M1736+4,0),0,1)*D1736)</f>
        <v/>
      </c>
      <c r="O1736" s="235" t="str">
        <f aca="true">IF(D1736="","",xEURO(OFFSET(C1736,-M1736+1,0),E1736,OFFSET(C1736,-M1736+2,0),OFFSET(C1736,-M1736+2,0),OFFSET(C1736,-M1736+3,0)+AB1736,OFFSET(C1736,-M1736+4,0),0,0))</f>
        <v/>
      </c>
      <c r="P1736" s="175" t="str">
        <f aca="false">IF(D1736="","",(O1736-F1736)*D1736*10)</f>
        <v/>
      </c>
      <c r="Q1736" s="175" t="str">
        <f aca="true">IF(D1736="","",xEURO(OFFSET(C1736,-M1736+1,0),E1736,OFFSET(C1736,-M1736+2,0),OFFSET(C1736,-M1736+2,0),OFFSET(C1736,-M1736+3,0)+AB1736,OFFSET(C1736,-M1736+4,0),0,2)/10*D1736)</f>
        <v/>
      </c>
      <c r="R1736" s="248" t="str">
        <f aca="true">IF(D1736="","",xEURO(OFFSET(C1736,-M1736+1,0),E1736,OFFSET(C1736,-M1736+2,0),OFFSET(C1736,-M1736+2,0),OFFSET(C1736,-M1736+3,0)+AB1736,OFFSET(C1736,-M1736+4,0),0,3)/100*D1736*10000)</f>
        <v/>
      </c>
      <c r="S1736" s="248" t="str">
        <f aca="true">IF(D1736="","",xEURO(OFFSET(C1736,-M1736+1,0),E1736,OFFSET(C1736,-M1736+2,0),OFFSET(C1736,-M1736+2,0),OFFSET(C1736,-M1736+3,0)+AB1736,OFFSET(C1736,-M1736+4,0),0,5)/365.25*D1736*10000)</f>
        <v/>
      </c>
      <c r="U1736" s="175" t="str">
        <f aca="true">IF(I1736="","",xEURO(OFFSET(C1736,-M1736+1,0),J1736,OFFSET(C1736,-M1736+2,0),OFFSET(C1736,-M1736+2,0),OFFSET(C1736,-M1736+3,0)+AC1736,OFFSET(C1736,-M1736+4,0),1,1)*I1736)</f>
        <v/>
      </c>
      <c r="V1736" s="235" t="str">
        <f aca="true">IF(I1736="","",xEURO(OFFSET(C1736,-M1736+1,0),J1736,OFFSET(C1736,-M1736+2,0),OFFSET(C1736,-M1736+2,0),OFFSET(C1736,-M1736+3,0)+AC1736,OFFSET(C1736,-M1736+4,0),1,0))</f>
        <v/>
      </c>
      <c r="W1736" s="175" t="str">
        <f aca="false">IF(I1736="","",(V1736-K1736)*I1736*10)</f>
        <v/>
      </c>
      <c r="X1736" s="175" t="str">
        <f aca="true">IF(I1736="","",xEURO(OFFSET(C1736,-M1736+1,0),J1736,OFFSET(C1736,-M1736+2,0),OFFSET(C1736,-M1736+2,0),OFFSET(C1736,-M1736+3,0)+AC1736,OFFSET(C1736,-M1736+4,0),1,2)/10*I1736)</f>
        <v/>
      </c>
      <c r="Y1736" s="248" t="str">
        <f aca="true">IF(I1736="","",xEURO(OFFSET(C1736,-M1736+1,0),J1736,OFFSET(C1736,-M1736+2,0),OFFSET(C1736,-M1736+2,0),OFFSET(C1736,-M1736+3,0)+AC1736,OFFSET(C1736,-M1736+4,0),1,3)/100*I1736*10000)</f>
        <v/>
      </c>
      <c r="Z1736" s="248" t="str">
        <f aca="true">IF(I1736="","",xEURO(OFFSET(C1736,-M1736+1,0),J1736,OFFSET(C1736,-M1736+2,0),OFFSET(C1736,-M1736+2,0),OFFSET(C1736,-M1736+3,0)+AC1736,OFFSET(C1736,-M1736+4,0),1,5)/365.25*I1736*10000)</f>
        <v/>
      </c>
      <c r="AB1736" s="249" t="str">
        <f aca="true">IF(D1736="","",xCalcSkew(OFFSET(C1736,-M1736,0),E1736-OFFSET(C1736,-M1736+1,0),b)/100)</f>
        <v/>
      </c>
      <c r="AC1736" s="249" t="str">
        <f aca="true">IF(I1736="","",xCalcSkew(OFFSET(C1736,-M1736,0),J1736-OFFSET(C1736,-M1736+1,0),b)/100)</f>
        <v/>
      </c>
      <c r="AE1736" s="0" t="n">
        <f aca="false">D1736*F1736*10000*-1</f>
        <v>-0</v>
      </c>
      <c r="AF1736" s="0" t="n">
        <f aca="false">I1736*K1736*10000*-1</f>
        <v>-0</v>
      </c>
      <c r="AG1736" s="0" t="n">
        <f aca="false">AE1736+AF1736</f>
        <v>-0</v>
      </c>
    </row>
    <row r="1737" customFormat="false" ht="12.75" hidden="false" customHeight="false" outlineLevel="0" collapsed="false">
      <c r="D1737" s="265"/>
      <c r="E1737" s="266"/>
      <c r="F1737" s="266"/>
      <c r="G1737" s="267"/>
      <c r="I1737" s="265"/>
      <c r="J1737" s="266"/>
      <c r="K1737" s="266"/>
      <c r="L1737" s="268"/>
      <c r="M1737" s="247" t="n">
        <f aca="false">M1736+1</f>
        <v>14</v>
      </c>
      <c r="N1737" s="175" t="str">
        <f aca="true">IF(D1737="","",xEURO(OFFSET(C1737,-M1737+1,0),E1737,OFFSET(C1737,-M1737+2,0),OFFSET(C1737,-M1737+2,0),OFFSET(C1737,-M1737+3,0)+AB1737,OFFSET(C1737,-M1737+4,0),0,1)*D1737)</f>
        <v/>
      </c>
      <c r="O1737" s="235" t="str">
        <f aca="true">IF(D1737="","",xEURO(OFFSET(C1737,-M1737+1,0),E1737,OFFSET(C1737,-M1737+2,0),OFFSET(C1737,-M1737+2,0),OFFSET(C1737,-M1737+3,0)+AB1737,OFFSET(C1737,-M1737+4,0),0,0))</f>
        <v/>
      </c>
      <c r="P1737" s="175" t="str">
        <f aca="false">IF(D1737="","",(O1737-F1737)*D1737*10)</f>
        <v/>
      </c>
      <c r="Q1737" s="175" t="str">
        <f aca="true">IF(D1737="","",xEURO(OFFSET(C1737,-M1737+1,0),E1737,OFFSET(C1737,-M1737+2,0),OFFSET(C1737,-M1737+2,0),OFFSET(C1737,-M1737+3,0)+AB1737,OFFSET(C1737,-M1737+4,0),0,2)/10*D1737)</f>
        <v/>
      </c>
      <c r="R1737" s="248" t="str">
        <f aca="true">IF(D1737="","",xEURO(OFFSET(C1737,-M1737+1,0),E1737,OFFSET(C1737,-M1737+2,0),OFFSET(C1737,-M1737+2,0),OFFSET(C1737,-M1737+3,0)+AB1737,OFFSET(C1737,-M1737+4,0),0,3)/100*D1737*10000)</f>
        <v/>
      </c>
      <c r="S1737" s="248" t="str">
        <f aca="true">IF(D1737="","",xEURO(OFFSET(C1737,-M1737+1,0),E1737,OFFSET(C1737,-M1737+2,0),OFFSET(C1737,-M1737+2,0),OFFSET(C1737,-M1737+3,0)+AB1737,OFFSET(C1737,-M1737+4,0),0,5)/365.25*D1737*10000)</f>
        <v/>
      </c>
      <c r="U1737" s="175" t="str">
        <f aca="true">IF(I1737="","",xEURO(OFFSET(C1737,-M1737+1,0),J1737,OFFSET(C1737,-M1737+2,0),OFFSET(C1737,-M1737+2,0),OFFSET(C1737,-M1737+3,0)+AC1737,OFFSET(C1737,-M1737+4,0),1,1)*I1737)</f>
        <v/>
      </c>
      <c r="V1737" s="235" t="str">
        <f aca="true">IF(I1737="","",xEURO(OFFSET(C1737,-M1737+1,0),J1737,OFFSET(C1737,-M1737+2,0),OFFSET(C1737,-M1737+2,0),OFFSET(C1737,-M1737+3,0)+AC1737,OFFSET(C1737,-M1737+4,0),1,0))</f>
        <v/>
      </c>
      <c r="W1737" s="175" t="str">
        <f aca="false">IF(I1737="","",(V1737-K1737)*I1737*10)</f>
        <v/>
      </c>
      <c r="X1737" s="175" t="str">
        <f aca="true">IF(I1737="","",xEURO(OFFSET(C1737,-M1737+1,0),J1737,OFFSET(C1737,-M1737+2,0),OFFSET(C1737,-M1737+2,0),OFFSET(C1737,-M1737+3,0)+AC1737,OFFSET(C1737,-M1737+4,0),1,2)/10*I1737)</f>
        <v/>
      </c>
      <c r="Y1737" s="248" t="str">
        <f aca="true">IF(I1737="","",xEURO(OFFSET(C1737,-M1737+1,0),J1737,OFFSET(C1737,-M1737+2,0),OFFSET(C1737,-M1737+2,0),OFFSET(C1737,-M1737+3,0)+AC1737,OFFSET(C1737,-M1737+4,0),1,3)/100*I1737*10000)</f>
        <v/>
      </c>
      <c r="Z1737" s="248" t="str">
        <f aca="true">IF(I1737="","",xEURO(OFFSET(C1737,-M1737+1,0),J1737,OFFSET(C1737,-M1737+2,0),OFFSET(C1737,-M1737+2,0),OFFSET(C1737,-M1737+3,0)+AC1737,OFFSET(C1737,-M1737+4,0),1,5)/365.25*I1737*10000)</f>
        <v/>
      </c>
      <c r="AB1737" s="249" t="str">
        <f aca="true">IF(D1737="","",xCalcSkew(OFFSET(C1737,-M1737,0),E1737-OFFSET(C1737,-M1737+1,0),b)/100)</f>
        <v/>
      </c>
      <c r="AC1737" s="249" t="str">
        <f aca="true">IF(I1737="","",xCalcSkew(OFFSET(C1737,-M1737,0),J1737-OFFSET(C1737,-M1737+1,0),b)/100)</f>
        <v/>
      </c>
      <c r="AE1737" s="0" t="n">
        <f aca="false">D1737*F1737*10000*-1</f>
        <v>-0</v>
      </c>
      <c r="AF1737" s="0" t="n">
        <f aca="false">I1737*K1737*10000*-1</f>
        <v>-0</v>
      </c>
      <c r="AG1737" s="0" t="n">
        <f aca="false">AE1737+AF1737</f>
        <v>-0</v>
      </c>
    </row>
    <row r="1738" customFormat="false" ht="12.75" hidden="false" customHeight="false" outlineLevel="0" collapsed="false">
      <c r="D1738" s="265"/>
      <c r="E1738" s="266"/>
      <c r="F1738" s="266"/>
      <c r="G1738" s="267"/>
      <c r="I1738" s="265"/>
      <c r="J1738" s="266"/>
      <c r="K1738" s="266"/>
      <c r="L1738" s="268"/>
      <c r="M1738" s="247" t="n">
        <f aca="false">M1737+1</f>
        <v>15</v>
      </c>
      <c r="N1738" s="175" t="str">
        <f aca="true">IF(D1738="","",xEURO(OFFSET(C1738,-M1738+1,0),E1738,OFFSET(C1738,-M1738+2,0),OFFSET(C1738,-M1738+2,0),OFFSET(C1738,-M1738+3,0)+AB1738,OFFSET(C1738,-M1738+4,0),0,1)*D1738)</f>
        <v/>
      </c>
      <c r="O1738" s="235" t="str">
        <f aca="true">IF(D1738="","",xEURO(OFFSET(C1738,-M1738+1,0),E1738,OFFSET(C1738,-M1738+2,0),OFFSET(C1738,-M1738+2,0),OFFSET(C1738,-M1738+3,0)+AB1738,OFFSET(C1738,-M1738+4,0),0,0))</f>
        <v/>
      </c>
      <c r="P1738" s="175" t="str">
        <f aca="false">IF(D1738="","",(O1738-F1738)*D1738*10)</f>
        <v/>
      </c>
      <c r="Q1738" s="175" t="str">
        <f aca="true">IF(D1738="","",xEURO(OFFSET(C1738,-M1738+1,0),E1738,OFFSET(C1738,-M1738+2,0),OFFSET(C1738,-M1738+2,0),OFFSET(C1738,-M1738+3,0)+AB1738,OFFSET(C1738,-M1738+4,0),0,2)/10*D1738)</f>
        <v/>
      </c>
      <c r="R1738" s="248" t="str">
        <f aca="true">IF(D1738="","",xEURO(OFFSET(C1738,-M1738+1,0),E1738,OFFSET(C1738,-M1738+2,0),OFFSET(C1738,-M1738+2,0),OFFSET(C1738,-M1738+3,0)+AB1738,OFFSET(C1738,-M1738+4,0),0,3)/100*D1738*10000)</f>
        <v/>
      </c>
      <c r="S1738" s="248" t="str">
        <f aca="true">IF(D1738="","",xEURO(OFFSET(C1738,-M1738+1,0),E1738,OFFSET(C1738,-M1738+2,0),OFFSET(C1738,-M1738+2,0),OFFSET(C1738,-M1738+3,0)+AB1738,OFFSET(C1738,-M1738+4,0),0,5)/365.25*D1738*10000)</f>
        <v/>
      </c>
      <c r="U1738" s="175" t="str">
        <f aca="true">IF(I1738="","",xEURO(OFFSET(C1738,-M1738+1,0),J1738,OFFSET(C1738,-M1738+2,0),OFFSET(C1738,-M1738+2,0),OFFSET(C1738,-M1738+3,0)+AC1738,OFFSET(C1738,-M1738+4,0),1,1)*I1738)</f>
        <v/>
      </c>
      <c r="V1738" s="235" t="str">
        <f aca="true">IF(I1738="","",xEURO(OFFSET(C1738,-M1738+1,0),J1738,OFFSET(C1738,-M1738+2,0),OFFSET(C1738,-M1738+2,0),OFFSET(C1738,-M1738+3,0)+AC1738,OFFSET(C1738,-M1738+4,0),1,0))</f>
        <v/>
      </c>
      <c r="W1738" s="175" t="str">
        <f aca="false">IF(I1738="","",(V1738-K1738)*I1738*10)</f>
        <v/>
      </c>
      <c r="X1738" s="175" t="str">
        <f aca="true">IF(I1738="","",xEURO(OFFSET(C1738,-M1738+1,0),J1738,OFFSET(C1738,-M1738+2,0),OFFSET(C1738,-M1738+2,0),OFFSET(C1738,-M1738+3,0)+AC1738,OFFSET(C1738,-M1738+4,0),1,2)/10*I1738)</f>
        <v/>
      </c>
      <c r="Y1738" s="248" t="str">
        <f aca="true">IF(I1738="","",xEURO(OFFSET(C1738,-M1738+1,0),J1738,OFFSET(C1738,-M1738+2,0),OFFSET(C1738,-M1738+2,0),OFFSET(C1738,-M1738+3,0)+AC1738,OFFSET(C1738,-M1738+4,0),1,3)/100*I1738*10000)</f>
        <v/>
      </c>
      <c r="Z1738" s="248" t="str">
        <f aca="true">IF(I1738="","",xEURO(OFFSET(C1738,-M1738+1,0),J1738,OFFSET(C1738,-M1738+2,0),OFFSET(C1738,-M1738+2,0),OFFSET(C1738,-M1738+3,0)+AC1738,OFFSET(C1738,-M1738+4,0),1,5)/365.25*I1738*10000)</f>
        <v/>
      </c>
      <c r="AB1738" s="249" t="str">
        <f aca="true">IF(D1738="","",xCalcSkew(OFFSET(C1738,-M1738,0),E1738-OFFSET(C1738,-M1738+1,0),b)/100)</f>
        <v/>
      </c>
      <c r="AC1738" s="249" t="str">
        <f aca="true">IF(I1738="","",xCalcSkew(OFFSET(C1738,-M1738,0),J1738-OFFSET(C1738,-M1738+1,0),b)/100)</f>
        <v/>
      </c>
      <c r="AE1738" s="0" t="n">
        <f aca="false">D1738*F1738*10000*-1</f>
        <v>-0</v>
      </c>
      <c r="AF1738" s="0" t="n">
        <f aca="false">I1738*K1738*10000*-1</f>
        <v>-0</v>
      </c>
      <c r="AG1738" s="0" t="n">
        <f aca="false">AE1738+AF1738</f>
        <v>-0</v>
      </c>
    </row>
    <row r="1739" customFormat="false" ht="12.75" hidden="false" customHeight="false" outlineLevel="0" collapsed="false">
      <c r="D1739" s="265"/>
      <c r="E1739" s="266"/>
      <c r="F1739" s="266"/>
      <c r="G1739" s="267"/>
      <c r="I1739" s="265"/>
      <c r="J1739" s="266"/>
      <c r="K1739" s="266"/>
      <c r="L1739" s="268"/>
      <c r="M1739" s="247" t="n">
        <f aca="false">M1738+1</f>
        <v>16</v>
      </c>
      <c r="N1739" s="175" t="str">
        <f aca="true">IF(D1739="","",xEURO(OFFSET(C1739,-M1739+1,0),E1739,OFFSET(C1739,-M1739+2,0),OFFSET(C1739,-M1739+2,0),OFFSET(C1739,-M1739+3,0)+AB1739,OFFSET(C1739,-M1739+4,0),0,1)*D1739)</f>
        <v/>
      </c>
      <c r="O1739" s="235" t="str">
        <f aca="true">IF(D1739="","",xEURO(OFFSET(C1739,-M1739+1,0),E1739,OFFSET(C1739,-M1739+2,0),OFFSET(C1739,-M1739+2,0),OFFSET(C1739,-M1739+3,0)+AB1739,OFFSET(C1739,-M1739+4,0),0,0))</f>
        <v/>
      </c>
      <c r="P1739" s="175" t="str">
        <f aca="false">IF(D1739="","",(O1739-F1739)*D1739*10)</f>
        <v/>
      </c>
      <c r="Q1739" s="175" t="str">
        <f aca="true">IF(D1739="","",xEURO(OFFSET(C1739,-M1739+1,0),E1739,OFFSET(C1739,-M1739+2,0),OFFSET(C1739,-M1739+2,0),OFFSET(C1739,-M1739+3,0)+AB1739,OFFSET(C1739,-M1739+4,0),0,2)/10*D1739)</f>
        <v/>
      </c>
      <c r="R1739" s="248" t="str">
        <f aca="true">IF(D1739="","",xEURO(OFFSET(C1739,-M1739+1,0),E1739,OFFSET(C1739,-M1739+2,0),OFFSET(C1739,-M1739+2,0),OFFSET(C1739,-M1739+3,0)+AB1739,OFFSET(C1739,-M1739+4,0),0,3)/100*D1739*10000)</f>
        <v/>
      </c>
      <c r="S1739" s="248" t="str">
        <f aca="true">IF(D1739="","",xEURO(OFFSET(C1739,-M1739+1,0),E1739,OFFSET(C1739,-M1739+2,0),OFFSET(C1739,-M1739+2,0),OFFSET(C1739,-M1739+3,0)+AB1739,OFFSET(C1739,-M1739+4,0),0,5)/365.25*D1739*10000)</f>
        <v/>
      </c>
      <c r="U1739" s="175" t="str">
        <f aca="true">IF(I1739="","",xEURO(OFFSET(C1739,-M1739+1,0),J1739,OFFSET(C1739,-M1739+2,0),OFFSET(C1739,-M1739+2,0),OFFSET(C1739,-M1739+3,0)+AC1739,OFFSET(C1739,-M1739+4,0),1,1)*I1739)</f>
        <v/>
      </c>
      <c r="V1739" s="235" t="str">
        <f aca="true">IF(I1739="","",xEURO(OFFSET(C1739,-M1739+1,0),J1739,OFFSET(C1739,-M1739+2,0),OFFSET(C1739,-M1739+2,0),OFFSET(C1739,-M1739+3,0)+AC1739,OFFSET(C1739,-M1739+4,0),1,0))</f>
        <v/>
      </c>
      <c r="W1739" s="175" t="str">
        <f aca="false">IF(I1739="","",(V1739-K1739)*I1739*10)</f>
        <v/>
      </c>
      <c r="X1739" s="175" t="str">
        <f aca="true">IF(I1739="","",xEURO(OFFSET(C1739,-M1739+1,0),J1739,OFFSET(C1739,-M1739+2,0),OFFSET(C1739,-M1739+2,0),OFFSET(C1739,-M1739+3,0)+AC1739,OFFSET(C1739,-M1739+4,0),1,2)/10*I1739)</f>
        <v/>
      </c>
      <c r="Y1739" s="248" t="str">
        <f aca="true">IF(I1739="","",xEURO(OFFSET(C1739,-M1739+1,0),J1739,OFFSET(C1739,-M1739+2,0),OFFSET(C1739,-M1739+2,0),OFFSET(C1739,-M1739+3,0)+AC1739,OFFSET(C1739,-M1739+4,0),1,3)/100*I1739*10000)</f>
        <v/>
      </c>
      <c r="Z1739" s="248" t="str">
        <f aca="true">IF(I1739="","",xEURO(OFFSET(C1739,-M1739+1,0),J1739,OFFSET(C1739,-M1739+2,0),OFFSET(C1739,-M1739+2,0),OFFSET(C1739,-M1739+3,0)+AC1739,OFFSET(C1739,-M1739+4,0),1,5)/365.25*I1739*10000)</f>
        <v/>
      </c>
      <c r="AB1739" s="249" t="str">
        <f aca="true">IF(D1739="","",xCalcSkew(OFFSET(C1739,-M1739,0),E1739-OFFSET(C1739,-M1739+1,0),b)/100)</f>
        <v/>
      </c>
      <c r="AC1739" s="249" t="str">
        <f aca="true">IF(I1739="","",xCalcSkew(OFFSET(C1739,-M1739,0),J1739-OFFSET(C1739,-M1739+1,0),b)/100)</f>
        <v/>
      </c>
      <c r="AE1739" s="0" t="n">
        <f aca="false">D1739*F1739*10000*-1</f>
        <v>-0</v>
      </c>
      <c r="AF1739" s="0" t="n">
        <f aca="false">I1739*K1739*10000*-1</f>
        <v>-0</v>
      </c>
      <c r="AG1739" s="0" t="n">
        <f aca="false">AE1739+AF1739</f>
        <v>-0</v>
      </c>
    </row>
    <row r="1740" customFormat="false" ht="12.75" hidden="false" customHeight="false" outlineLevel="0" collapsed="false">
      <c r="D1740" s="265"/>
      <c r="E1740" s="266"/>
      <c r="F1740" s="266"/>
      <c r="G1740" s="267"/>
      <c r="I1740" s="265"/>
      <c r="J1740" s="266"/>
      <c r="K1740" s="266"/>
      <c r="L1740" s="268"/>
      <c r="M1740" s="247" t="n">
        <f aca="false">M1739+1</f>
        <v>17</v>
      </c>
      <c r="N1740" s="175" t="str">
        <f aca="true">IF(D1740="","",xEURO(OFFSET(C1740,-M1740+1,0),E1740,OFFSET(C1740,-M1740+2,0),OFFSET(C1740,-M1740+2,0),OFFSET(C1740,-M1740+3,0)+AB1740,OFFSET(C1740,-M1740+4,0),0,1)*D1740)</f>
        <v/>
      </c>
      <c r="O1740" s="235" t="str">
        <f aca="true">IF(D1740="","",xEURO(OFFSET(C1740,-M1740+1,0),E1740,OFFSET(C1740,-M1740+2,0),OFFSET(C1740,-M1740+2,0),OFFSET(C1740,-M1740+3,0)+AB1740,OFFSET(C1740,-M1740+4,0),0,0))</f>
        <v/>
      </c>
      <c r="P1740" s="175" t="str">
        <f aca="false">IF(D1740="","",(O1740-F1740)*D1740*10)</f>
        <v/>
      </c>
      <c r="Q1740" s="175" t="str">
        <f aca="true">IF(D1740="","",xEURO(OFFSET(C1740,-M1740+1,0),E1740,OFFSET(C1740,-M1740+2,0),OFFSET(C1740,-M1740+2,0),OFFSET(C1740,-M1740+3,0)+AB1740,OFFSET(C1740,-M1740+4,0),0,2)/10*D1740)</f>
        <v/>
      </c>
      <c r="R1740" s="248" t="str">
        <f aca="true">IF(D1740="","",xEURO(OFFSET(C1740,-M1740+1,0),E1740,OFFSET(C1740,-M1740+2,0),OFFSET(C1740,-M1740+2,0),OFFSET(C1740,-M1740+3,0)+AB1740,OFFSET(C1740,-M1740+4,0),0,3)/100*D1740*10000)</f>
        <v/>
      </c>
      <c r="S1740" s="248" t="str">
        <f aca="true">IF(D1740="","",xEURO(OFFSET(C1740,-M1740+1,0),E1740,OFFSET(C1740,-M1740+2,0),OFFSET(C1740,-M1740+2,0),OFFSET(C1740,-M1740+3,0)+AB1740,OFFSET(C1740,-M1740+4,0),0,5)/365.25*D1740*10000)</f>
        <v/>
      </c>
      <c r="U1740" s="175" t="str">
        <f aca="true">IF(I1740="","",xEURO(OFFSET(C1740,-M1740+1,0),J1740,OFFSET(C1740,-M1740+2,0),OFFSET(C1740,-M1740+2,0),OFFSET(C1740,-M1740+3,0)+AC1740,OFFSET(C1740,-M1740+4,0),1,1)*I1740)</f>
        <v/>
      </c>
      <c r="V1740" s="235" t="str">
        <f aca="true">IF(I1740="","",xEURO(OFFSET(C1740,-M1740+1,0),J1740,OFFSET(C1740,-M1740+2,0),OFFSET(C1740,-M1740+2,0),OFFSET(C1740,-M1740+3,0)+AC1740,OFFSET(C1740,-M1740+4,0),1,0))</f>
        <v/>
      </c>
      <c r="W1740" s="175" t="str">
        <f aca="false">IF(I1740="","",(V1740-K1740)*I1740*10)</f>
        <v/>
      </c>
      <c r="X1740" s="175" t="str">
        <f aca="true">IF(I1740="","",xEURO(OFFSET(C1740,-M1740+1,0),J1740,OFFSET(C1740,-M1740+2,0),OFFSET(C1740,-M1740+2,0),OFFSET(C1740,-M1740+3,0)+AC1740,OFFSET(C1740,-M1740+4,0),1,2)/10*I1740)</f>
        <v/>
      </c>
      <c r="Y1740" s="248" t="str">
        <f aca="true">IF(I1740="","",xEURO(OFFSET(C1740,-M1740+1,0),J1740,OFFSET(C1740,-M1740+2,0),OFFSET(C1740,-M1740+2,0),OFFSET(C1740,-M1740+3,0)+AC1740,OFFSET(C1740,-M1740+4,0),1,3)/100*I1740*10000)</f>
        <v/>
      </c>
      <c r="Z1740" s="248" t="str">
        <f aca="true">IF(I1740="","",xEURO(OFFSET(C1740,-M1740+1,0),J1740,OFFSET(C1740,-M1740+2,0),OFFSET(C1740,-M1740+2,0),OFFSET(C1740,-M1740+3,0)+AC1740,OFFSET(C1740,-M1740+4,0),1,5)/365.25*I1740*10000)</f>
        <v/>
      </c>
      <c r="AB1740" s="249" t="str">
        <f aca="true">IF(D1740="","",xCalcSkew(OFFSET(C1740,-M1740,0),E1740-OFFSET(C1740,-M1740+1,0),b)/100)</f>
        <v/>
      </c>
      <c r="AC1740" s="249" t="str">
        <f aca="true">IF(I1740="","",xCalcSkew(OFFSET(C1740,-M1740,0),J1740-OFFSET(C1740,-M1740+1,0),b)/100)</f>
        <v/>
      </c>
      <c r="AE1740" s="0" t="n">
        <f aca="false">D1740*F1740*10000*-1</f>
        <v>-0</v>
      </c>
      <c r="AF1740" s="0" t="n">
        <f aca="false">I1740*K1740*10000*-1</f>
        <v>-0</v>
      </c>
      <c r="AG1740" s="0" t="n">
        <f aca="false">AE1740+AF1740</f>
        <v>-0</v>
      </c>
    </row>
    <row r="1741" customFormat="false" ht="12.75" hidden="false" customHeight="false" outlineLevel="0" collapsed="false">
      <c r="D1741" s="265"/>
      <c r="E1741" s="266"/>
      <c r="F1741" s="266"/>
      <c r="G1741" s="267"/>
      <c r="I1741" s="265"/>
      <c r="J1741" s="266"/>
      <c r="K1741" s="266"/>
      <c r="L1741" s="268"/>
      <c r="M1741" s="247" t="n">
        <f aca="false">M1740+1</f>
        <v>18</v>
      </c>
      <c r="N1741" s="175" t="str">
        <f aca="true">IF(D1741="","",xEURO(OFFSET(C1741,-M1741+1,0),E1741,OFFSET(C1741,-M1741+2,0),OFFSET(C1741,-M1741+2,0),OFFSET(C1741,-M1741+3,0)+AB1741,OFFSET(C1741,-M1741+4,0),0,1)*D1741)</f>
        <v/>
      </c>
      <c r="O1741" s="235" t="str">
        <f aca="true">IF(D1741="","",xEURO(OFFSET(C1741,-M1741+1,0),E1741,OFFSET(C1741,-M1741+2,0),OFFSET(C1741,-M1741+2,0),OFFSET(C1741,-M1741+3,0)+AB1741,OFFSET(C1741,-M1741+4,0),0,0))</f>
        <v/>
      </c>
      <c r="P1741" s="175" t="str">
        <f aca="false">IF(D1741="","",(O1741-F1741)*D1741*10)</f>
        <v/>
      </c>
      <c r="Q1741" s="175" t="str">
        <f aca="true">IF(D1741="","",xEURO(OFFSET(C1741,-M1741+1,0),E1741,OFFSET(C1741,-M1741+2,0),OFFSET(C1741,-M1741+2,0),OFFSET(C1741,-M1741+3,0)+AB1741,OFFSET(C1741,-M1741+4,0),0,2)/10*D1741)</f>
        <v/>
      </c>
      <c r="R1741" s="248" t="str">
        <f aca="true">IF(D1741="","",xEURO(OFFSET(C1741,-M1741+1,0),E1741,OFFSET(C1741,-M1741+2,0),OFFSET(C1741,-M1741+2,0),OFFSET(C1741,-M1741+3,0)+AB1741,OFFSET(C1741,-M1741+4,0),0,3)/100*D1741*10000)</f>
        <v/>
      </c>
      <c r="S1741" s="248" t="str">
        <f aca="true">IF(D1741="","",xEURO(OFFSET(C1741,-M1741+1,0),E1741,OFFSET(C1741,-M1741+2,0),OFFSET(C1741,-M1741+2,0),OFFSET(C1741,-M1741+3,0)+AB1741,OFFSET(C1741,-M1741+4,0),0,5)/365.25*D1741*10000)</f>
        <v/>
      </c>
      <c r="U1741" s="175" t="str">
        <f aca="true">IF(I1741="","",xEURO(OFFSET(C1741,-M1741+1,0),J1741,OFFSET(C1741,-M1741+2,0),OFFSET(C1741,-M1741+2,0),OFFSET(C1741,-M1741+3,0)+AC1741,OFFSET(C1741,-M1741+4,0),1,1)*I1741)</f>
        <v/>
      </c>
      <c r="V1741" s="235" t="str">
        <f aca="true">IF(I1741="","",xEURO(OFFSET(C1741,-M1741+1,0),J1741,OFFSET(C1741,-M1741+2,0),OFFSET(C1741,-M1741+2,0),OFFSET(C1741,-M1741+3,0)+AC1741,OFFSET(C1741,-M1741+4,0),1,0))</f>
        <v/>
      </c>
      <c r="W1741" s="175" t="str">
        <f aca="false">IF(I1741="","",(V1741-K1741)*I1741*10)</f>
        <v/>
      </c>
      <c r="X1741" s="175" t="str">
        <f aca="true">IF(I1741="","",xEURO(OFFSET(C1741,-M1741+1,0),J1741,OFFSET(C1741,-M1741+2,0),OFFSET(C1741,-M1741+2,0),OFFSET(C1741,-M1741+3,0)+AC1741,OFFSET(C1741,-M1741+4,0),1,2)/10*I1741)</f>
        <v/>
      </c>
      <c r="Y1741" s="248" t="str">
        <f aca="true">IF(I1741="","",xEURO(OFFSET(C1741,-M1741+1,0),J1741,OFFSET(C1741,-M1741+2,0),OFFSET(C1741,-M1741+2,0),OFFSET(C1741,-M1741+3,0)+AC1741,OFFSET(C1741,-M1741+4,0),1,3)/100*I1741*10000)</f>
        <v/>
      </c>
      <c r="Z1741" s="248" t="str">
        <f aca="true">IF(I1741="","",xEURO(OFFSET(C1741,-M1741+1,0),J1741,OFFSET(C1741,-M1741+2,0),OFFSET(C1741,-M1741+2,0),OFFSET(C1741,-M1741+3,0)+AC1741,OFFSET(C1741,-M1741+4,0),1,5)/365.25*I1741*10000)</f>
        <v/>
      </c>
      <c r="AB1741" s="249" t="str">
        <f aca="true">IF(D1741="","",xCalcSkew(OFFSET(C1741,-M1741,0),E1741-OFFSET(C1741,-M1741+1,0),b)/100)</f>
        <v/>
      </c>
      <c r="AC1741" s="249" t="str">
        <f aca="true">IF(I1741="","",xCalcSkew(OFFSET(C1741,-M1741,0),J1741-OFFSET(C1741,-M1741+1,0),b)/100)</f>
        <v/>
      </c>
      <c r="AE1741" s="0" t="n">
        <f aca="false">D1741*F1741*10000*-1</f>
        <v>-0</v>
      </c>
      <c r="AF1741" s="0" t="n">
        <f aca="false">I1741*K1741*10000*-1</f>
        <v>-0</v>
      </c>
      <c r="AG1741" s="0" t="n">
        <f aca="false">AE1741+AF1741</f>
        <v>-0</v>
      </c>
    </row>
    <row r="1742" customFormat="false" ht="12.75" hidden="false" customHeight="false" outlineLevel="0" collapsed="false">
      <c r="D1742" s="265"/>
      <c r="E1742" s="266"/>
      <c r="F1742" s="266"/>
      <c r="G1742" s="267"/>
      <c r="I1742" s="265"/>
      <c r="J1742" s="266"/>
      <c r="K1742" s="266"/>
      <c r="L1742" s="268"/>
      <c r="M1742" s="247" t="n">
        <f aca="false">M1741+1</f>
        <v>19</v>
      </c>
      <c r="N1742" s="175" t="str">
        <f aca="true">IF(D1742="","",xEURO(OFFSET(C1742,-M1742+1,0),E1742,OFFSET(C1742,-M1742+2,0),OFFSET(C1742,-M1742+2,0),OFFSET(C1742,-M1742+3,0)+AB1742,OFFSET(C1742,-M1742+4,0),0,1)*D1742)</f>
        <v/>
      </c>
      <c r="O1742" s="235" t="str">
        <f aca="true">IF(D1742="","",xEURO(OFFSET(C1742,-M1742+1,0),E1742,OFFSET(C1742,-M1742+2,0),OFFSET(C1742,-M1742+2,0),OFFSET(C1742,-M1742+3,0)+AB1742,OFFSET(C1742,-M1742+4,0),0,0))</f>
        <v/>
      </c>
      <c r="P1742" s="175" t="str">
        <f aca="false">IF(D1742="","",(O1742-F1742)*D1742*10)</f>
        <v/>
      </c>
      <c r="Q1742" s="175" t="str">
        <f aca="true">IF(D1742="","",xEURO(OFFSET(C1742,-M1742+1,0),E1742,OFFSET(C1742,-M1742+2,0),OFFSET(C1742,-M1742+2,0),OFFSET(C1742,-M1742+3,0)+AB1742,OFFSET(C1742,-M1742+4,0),0,2)/10*D1742)</f>
        <v/>
      </c>
      <c r="R1742" s="248" t="str">
        <f aca="true">IF(D1742="","",xEURO(OFFSET(C1742,-M1742+1,0),E1742,OFFSET(C1742,-M1742+2,0),OFFSET(C1742,-M1742+2,0),OFFSET(C1742,-M1742+3,0)+AB1742,OFFSET(C1742,-M1742+4,0),0,3)/100*D1742*10000)</f>
        <v/>
      </c>
      <c r="S1742" s="248" t="str">
        <f aca="true">IF(D1742="","",xEURO(OFFSET(C1742,-M1742+1,0),E1742,OFFSET(C1742,-M1742+2,0),OFFSET(C1742,-M1742+2,0),OFFSET(C1742,-M1742+3,0)+AB1742,OFFSET(C1742,-M1742+4,0),0,5)/365.25*D1742*10000)</f>
        <v/>
      </c>
      <c r="U1742" s="175" t="str">
        <f aca="true">IF(I1742="","",xEURO(OFFSET(C1742,-M1742+1,0),J1742,OFFSET(C1742,-M1742+2,0),OFFSET(C1742,-M1742+2,0),OFFSET(C1742,-M1742+3,0)+AC1742,OFFSET(C1742,-M1742+4,0),1,1)*I1742)</f>
        <v/>
      </c>
      <c r="V1742" s="235" t="str">
        <f aca="true">IF(I1742="","",xEURO(OFFSET(C1742,-M1742+1,0),J1742,OFFSET(C1742,-M1742+2,0),OFFSET(C1742,-M1742+2,0),OFFSET(C1742,-M1742+3,0)+AC1742,OFFSET(C1742,-M1742+4,0),1,0))</f>
        <v/>
      </c>
      <c r="W1742" s="175" t="str">
        <f aca="false">IF(I1742="","",(V1742-K1742)*I1742*10)</f>
        <v/>
      </c>
      <c r="X1742" s="175" t="str">
        <f aca="true">IF(I1742="","",xEURO(OFFSET(C1742,-M1742+1,0),J1742,OFFSET(C1742,-M1742+2,0),OFFSET(C1742,-M1742+2,0),OFFSET(C1742,-M1742+3,0)+AC1742,OFFSET(C1742,-M1742+4,0),1,2)/10*I1742)</f>
        <v/>
      </c>
      <c r="Y1742" s="248" t="str">
        <f aca="true">IF(I1742="","",xEURO(OFFSET(C1742,-M1742+1,0),J1742,OFFSET(C1742,-M1742+2,0),OFFSET(C1742,-M1742+2,0),OFFSET(C1742,-M1742+3,0)+AC1742,OFFSET(C1742,-M1742+4,0),1,3)/100*I1742*10000)</f>
        <v/>
      </c>
      <c r="Z1742" s="248" t="str">
        <f aca="true">IF(I1742="","",xEURO(OFFSET(C1742,-M1742+1,0),J1742,OFFSET(C1742,-M1742+2,0),OFFSET(C1742,-M1742+2,0),OFFSET(C1742,-M1742+3,0)+AC1742,OFFSET(C1742,-M1742+4,0),1,5)/365.25*I1742*10000)</f>
        <v/>
      </c>
      <c r="AB1742" s="249" t="str">
        <f aca="true">IF(D1742="","",xCalcSkew(OFFSET(C1742,-M1742,0),E1742-OFFSET(C1742,-M1742+1,0),b)/100)</f>
        <v/>
      </c>
      <c r="AC1742" s="249" t="str">
        <f aca="true">IF(I1742="","",xCalcSkew(OFFSET(C1742,-M1742,0),J1742-OFFSET(C1742,-M1742+1,0),b)/100)</f>
        <v/>
      </c>
      <c r="AE1742" s="0" t="n">
        <f aca="false">D1742*F1742*10000*-1</f>
        <v>-0</v>
      </c>
      <c r="AF1742" s="0" t="n">
        <f aca="false">I1742*K1742*10000*-1</f>
        <v>-0</v>
      </c>
      <c r="AG1742" s="0" t="n">
        <f aca="false">AE1742+AF1742</f>
        <v>-0</v>
      </c>
    </row>
    <row r="1743" customFormat="false" ht="12.75" hidden="false" customHeight="false" outlineLevel="0" collapsed="false">
      <c r="D1743" s="265"/>
      <c r="E1743" s="266"/>
      <c r="F1743" s="266"/>
      <c r="G1743" s="267"/>
      <c r="I1743" s="265"/>
      <c r="J1743" s="266"/>
      <c r="K1743" s="266"/>
      <c r="L1743" s="268"/>
      <c r="M1743" s="247" t="n">
        <f aca="false">M1742+1</f>
        <v>20</v>
      </c>
      <c r="N1743" s="175" t="str">
        <f aca="true">IF(D1743="","",xEURO(OFFSET(C1743,-M1743+1,0),E1743,OFFSET(C1743,-M1743+2,0),OFFSET(C1743,-M1743+2,0),OFFSET(C1743,-M1743+3,0)+AB1743,OFFSET(C1743,-M1743+4,0),0,1)*D1743)</f>
        <v/>
      </c>
      <c r="O1743" s="235" t="str">
        <f aca="true">IF(D1743="","",xEURO(OFFSET(C1743,-M1743+1,0),E1743,OFFSET(C1743,-M1743+2,0),OFFSET(C1743,-M1743+2,0),OFFSET(C1743,-M1743+3,0)+AB1743,OFFSET(C1743,-M1743+4,0),0,0))</f>
        <v/>
      </c>
      <c r="P1743" s="175" t="str">
        <f aca="false">IF(D1743="","",(O1743-F1743)*D1743*10)</f>
        <v/>
      </c>
      <c r="Q1743" s="175" t="str">
        <f aca="true">IF(D1743="","",xEURO(OFFSET(C1743,-M1743+1,0),E1743,OFFSET(C1743,-M1743+2,0),OFFSET(C1743,-M1743+2,0),OFFSET(C1743,-M1743+3,0)+AB1743,OFFSET(C1743,-M1743+4,0),0,2)/10*D1743)</f>
        <v/>
      </c>
      <c r="R1743" s="248" t="str">
        <f aca="true">IF(D1743="","",xEURO(OFFSET(C1743,-M1743+1,0),E1743,OFFSET(C1743,-M1743+2,0),OFFSET(C1743,-M1743+2,0),OFFSET(C1743,-M1743+3,0)+AB1743,OFFSET(C1743,-M1743+4,0),0,3)/100*D1743*10000)</f>
        <v/>
      </c>
      <c r="S1743" s="248" t="str">
        <f aca="true">IF(D1743="","",xEURO(OFFSET(C1743,-M1743+1,0),E1743,OFFSET(C1743,-M1743+2,0),OFFSET(C1743,-M1743+2,0),OFFSET(C1743,-M1743+3,0)+AB1743,OFFSET(C1743,-M1743+4,0),0,5)/365.25*D1743*10000)</f>
        <v/>
      </c>
      <c r="U1743" s="175" t="str">
        <f aca="true">IF(I1743="","",xEURO(OFFSET(C1743,-M1743+1,0),J1743,OFFSET(C1743,-M1743+2,0),OFFSET(C1743,-M1743+2,0),OFFSET(C1743,-M1743+3,0)+AC1743,OFFSET(C1743,-M1743+4,0),1,1)*I1743)</f>
        <v/>
      </c>
      <c r="V1743" s="235" t="str">
        <f aca="true">IF(I1743="","",xEURO(OFFSET(C1743,-M1743+1,0),J1743,OFFSET(C1743,-M1743+2,0),OFFSET(C1743,-M1743+2,0),OFFSET(C1743,-M1743+3,0)+AC1743,OFFSET(C1743,-M1743+4,0),1,0))</f>
        <v/>
      </c>
      <c r="W1743" s="175" t="str">
        <f aca="false">IF(I1743="","",(V1743-K1743)*I1743*10)</f>
        <v/>
      </c>
      <c r="X1743" s="175" t="str">
        <f aca="true">IF(I1743="","",xEURO(OFFSET(C1743,-M1743+1,0),J1743,OFFSET(C1743,-M1743+2,0),OFFSET(C1743,-M1743+2,0),OFFSET(C1743,-M1743+3,0)+AC1743,OFFSET(C1743,-M1743+4,0),1,2)/10*I1743)</f>
        <v/>
      </c>
      <c r="Y1743" s="248" t="str">
        <f aca="true">IF(I1743="","",xEURO(OFFSET(C1743,-M1743+1,0),J1743,OFFSET(C1743,-M1743+2,0),OFFSET(C1743,-M1743+2,0),OFFSET(C1743,-M1743+3,0)+AC1743,OFFSET(C1743,-M1743+4,0),1,3)/100*I1743*10000)</f>
        <v/>
      </c>
      <c r="Z1743" s="248" t="str">
        <f aca="true">IF(I1743="","",xEURO(OFFSET(C1743,-M1743+1,0),J1743,OFFSET(C1743,-M1743+2,0),OFFSET(C1743,-M1743+2,0),OFFSET(C1743,-M1743+3,0)+AC1743,OFFSET(C1743,-M1743+4,0),1,5)/365.25*I1743*10000)</f>
        <v/>
      </c>
      <c r="AB1743" s="249" t="str">
        <f aca="true">IF(D1743="","",xCalcSkew(OFFSET(C1743,-M1743,0),E1743-OFFSET(C1743,-M1743+1,0),b)/100)</f>
        <v/>
      </c>
      <c r="AC1743" s="249" t="str">
        <f aca="true">IF(I1743="","",xCalcSkew(OFFSET(C1743,-M1743,0),J1743-OFFSET(C1743,-M1743+1,0),b)/100)</f>
        <v/>
      </c>
      <c r="AE1743" s="0" t="n">
        <f aca="false">D1743*F1743*10000*-1</f>
        <v>-0</v>
      </c>
      <c r="AF1743" s="0" t="n">
        <f aca="false">I1743*K1743*10000*-1</f>
        <v>-0</v>
      </c>
      <c r="AG1743" s="0" t="n">
        <f aca="false">AE1743+AF1743</f>
        <v>-0</v>
      </c>
    </row>
    <row r="1744" customFormat="false" ht="12.75" hidden="false" customHeight="false" outlineLevel="0" collapsed="false">
      <c r="D1744" s="265"/>
      <c r="E1744" s="266"/>
      <c r="F1744" s="266"/>
      <c r="G1744" s="267"/>
      <c r="I1744" s="265"/>
      <c r="J1744" s="266"/>
      <c r="K1744" s="266"/>
      <c r="L1744" s="268"/>
      <c r="M1744" s="247" t="n">
        <f aca="false">M1743+1</f>
        <v>21</v>
      </c>
      <c r="N1744" s="175" t="str">
        <f aca="true">IF(D1744="","",xEURO(OFFSET(C1744,-M1744+1,0),E1744,OFFSET(C1744,-M1744+2,0),OFFSET(C1744,-M1744+2,0),OFFSET(C1744,-M1744+3,0)+AB1744,OFFSET(C1744,-M1744+4,0),0,1)*D1744)</f>
        <v/>
      </c>
      <c r="O1744" s="235" t="str">
        <f aca="true">IF(D1744="","",xEURO(OFFSET(C1744,-M1744+1,0),E1744,OFFSET(C1744,-M1744+2,0),OFFSET(C1744,-M1744+2,0),OFFSET(C1744,-M1744+3,0)+AB1744,OFFSET(C1744,-M1744+4,0),0,0))</f>
        <v/>
      </c>
      <c r="P1744" s="175" t="str">
        <f aca="false">IF(D1744="","",(O1744-F1744)*D1744*10)</f>
        <v/>
      </c>
      <c r="Q1744" s="175" t="str">
        <f aca="true">IF(D1744="","",xEURO(OFFSET(C1744,-M1744+1,0),E1744,OFFSET(C1744,-M1744+2,0),OFFSET(C1744,-M1744+2,0),OFFSET(C1744,-M1744+3,0)+AB1744,OFFSET(C1744,-M1744+4,0),0,2)/10*D1744)</f>
        <v/>
      </c>
      <c r="R1744" s="248" t="str">
        <f aca="true">IF(D1744="","",xEURO(OFFSET(C1744,-M1744+1,0),E1744,OFFSET(C1744,-M1744+2,0),OFFSET(C1744,-M1744+2,0),OFFSET(C1744,-M1744+3,0)+AB1744,OFFSET(C1744,-M1744+4,0),0,3)/100*D1744*10000)</f>
        <v/>
      </c>
      <c r="S1744" s="248" t="str">
        <f aca="true">IF(D1744="","",xEURO(OFFSET(C1744,-M1744+1,0),E1744,OFFSET(C1744,-M1744+2,0),OFFSET(C1744,-M1744+2,0),OFFSET(C1744,-M1744+3,0)+AB1744,OFFSET(C1744,-M1744+4,0),0,5)/365.25*D1744*10000)</f>
        <v/>
      </c>
      <c r="U1744" s="175" t="str">
        <f aca="true">IF(I1744="","",xEURO(OFFSET(C1744,-M1744+1,0),J1744,OFFSET(C1744,-M1744+2,0),OFFSET(C1744,-M1744+2,0),OFFSET(C1744,-M1744+3,0)+AC1744,OFFSET(C1744,-M1744+4,0),1,1)*I1744)</f>
        <v/>
      </c>
      <c r="V1744" s="235" t="str">
        <f aca="true">IF(I1744="","",xEURO(OFFSET(C1744,-M1744+1,0),J1744,OFFSET(C1744,-M1744+2,0),OFFSET(C1744,-M1744+2,0),OFFSET(C1744,-M1744+3,0)+AC1744,OFFSET(C1744,-M1744+4,0),1,0))</f>
        <v/>
      </c>
      <c r="W1744" s="175" t="str">
        <f aca="false">IF(I1744="","",(V1744-K1744)*I1744*10)</f>
        <v/>
      </c>
      <c r="X1744" s="175" t="str">
        <f aca="true">IF(I1744="","",xEURO(OFFSET(C1744,-M1744+1,0),J1744,OFFSET(C1744,-M1744+2,0),OFFSET(C1744,-M1744+2,0),OFFSET(C1744,-M1744+3,0)+AC1744,OFFSET(C1744,-M1744+4,0),1,2)/10*I1744)</f>
        <v/>
      </c>
      <c r="Y1744" s="248" t="str">
        <f aca="true">IF(I1744="","",xEURO(OFFSET(C1744,-M1744+1,0),J1744,OFFSET(C1744,-M1744+2,0),OFFSET(C1744,-M1744+2,0),OFFSET(C1744,-M1744+3,0)+AC1744,OFFSET(C1744,-M1744+4,0),1,3)/100*I1744*10000)</f>
        <v/>
      </c>
      <c r="Z1744" s="248" t="str">
        <f aca="true">IF(I1744="","",xEURO(OFFSET(C1744,-M1744+1,0),J1744,OFFSET(C1744,-M1744+2,0),OFFSET(C1744,-M1744+2,0),OFFSET(C1744,-M1744+3,0)+AC1744,OFFSET(C1744,-M1744+4,0),1,5)/365.25*I1744*10000)</f>
        <v/>
      </c>
      <c r="AB1744" s="249" t="str">
        <f aca="true">IF(D1744="","",xCalcSkew(OFFSET(C1744,-M1744,0),E1744-OFFSET(C1744,-M1744+1,0),b)/100)</f>
        <v/>
      </c>
      <c r="AC1744" s="249" t="str">
        <f aca="true">IF(I1744="","",xCalcSkew(OFFSET(C1744,-M1744,0),J1744-OFFSET(C1744,-M1744+1,0),b)/100)</f>
        <v/>
      </c>
      <c r="AE1744" s="0" t="n">
        <f aca="false">D1744*F1744*10000*-1</f>
        <v>-0</v>
      </c>
      <c r="AF1744" s="0" t="n">
        <f aca="false">I1744*K1744*10000*-1</f>
        <v>-0</v>
      </c>
      <c r="AG1744" s="0" t="n">
        <f aca="false">AE1744+AF1744</f>
        <v>-0</v>
      </c>
    </row>
    <row r="1745" customFormat="false" ht="12.75" hidden="false" customHeight="false" outlineLevel="0" collapsed="false">
      <c r="D1745" s="265"/>
      <c r="E1745" s="266"/>
      <c r="F1745" s="266"/>
      <c r="G1745" s="267"/>
      <c r="I1745" s="265"/>
      <c r="J1745" s="266"/>
      <c r="K1745" s="266"/>
      <c r="L1745" s="268"/>
      <c r="M1745" s="247" t="n">
        <f aca="false">M1744+1</f>
        <v>22</v>
      </c>
      <c r="N1745" s="175" t="str">
        <f aca="true">IF(D1745="","",xEURO(OFFSET(C1745,-M1745+1,0),E1745,OFFSET(C1745,-M1745+2,0),OFFSET(C1745,-M1745+2,0),OFFSET(C1745,-M1745+3,0)+AB1745,OFFSET(C1745,-M1745+4,0),0,1)*D1745)</f>
        <v/>
      </c>
      <c r="O1745" s="235" t="str">
        <f aca="true">IF(D1745="","",xEURO(OFFSET(C1745,-M1745+1,0),E1745,OFFSET(C1745,-M1745+2,0),OFFSET(C1745,-M1745+2,0),OFFSET(C1745,-M1745+3,0)+AB1745,OFFSET(C1745,-M1745+4,0),0,0))</f>
        <v/>
      </c>
      <c r="P1745" s="175" t="str">
        <f aca="false">IF(D1745="","",(O1745-F1745)*D1745*10)</f>
        <v/>
      </c>
      <c r="Q1745" s="175" t="str">
        <f aca="true">IF(D1745="","",xEURO(OFFSET(C1745,-M1745+1,0),E1745,OFFSET(C1745,-M1745+2,0),OFFSET(C1745,-M1745+2,0),OFFSET(C1745,-M1745+3,0)+AB1745,OFFSET(C1745,-M1745+4,0),0,2)/10*D1745)</f>
        <v/>
      </c>
      <c r="R1745" s="248" t="str">
        <f aca="true">IF(D1745="","",xEURO(OFFSET(C1745,-M1745+1,0),E1745,OFFSET(C1745,-M1745+2,0),OFFSET(C1745,-M1745+2,0),OFFSET(C1745,-M1745+3,0)+AB1745,OFFSET(C1745,-M1745+4,0),0,3)/100*D1745*10000)</f>
        <v/>
      </c>
      <c r="S1745" s="248" t="str">
        <f aca="true">IF(D1745="","",xEURO(OFFSET(C1745,-M1745+1,0),E1745,OFFSET(C1745,-M1745+2,0),OFFSET(C1745,-M1745+2,0),OFFSET(C1745,-M1745+3,0)+AB1745,OFFSET(C1745,-M1745+4,0),0,5)/365.25*D1745*10000)</f>
        <v/>
      </c>
      <c r="U1745" s="175" t="str">
        <f aca="true">IF(I1745="","",xEURO(OFFSET(C1745,-M1745+1,0),J1745,OFFSET(C1745,-M1745+2,0),OFFSET(C1745,-M1745+2,0),OFFSET(C1745,-M1745+3,0)+AC1745,OFFSET(C1745,-M1745+4,0),1,1)*I1745)</f>
        <v/>
      </c>
      <c r="V1745" s="235" t="str">
        <f aca="true">IF(I1745="","",xEURO(OFFSET(C1745,-M1745+1,0),J1745,OFFSET(C1745,-M1745+2,0),OFFSET(C1745,-M1745+2,0),OFFSET(C1745,-M1745+3,0)+AC1745,OFFSET(C1745,-M1745+4,0),1,0))</f>
        <v/>
      </c>
      <c r="W1745" s="175" t="str">
        <f aca="false">IF(I1745="","",(V1745-K1745)*I1745*10)</f>
        <v/>
      </c>
      <c r="X1745" s="175" t="str">
        <f aca="true">IF(I1745="","",xEURO(OFFSET(C1745,-M1745+1,0),J1745,OFFSET(C1745,-M1745+2,0),OFFSET(C1745,-M1745+2,0),OFFSET(C1745,-M1745+3,0)+AC1745,OFFSET(C1745,-M1745+4,0),1,2)/10*I1745)</f>
        <v/>
      </c>
      <c r="Y1745" s="248" t="str">
        <f aca="true">IF(I1745="","",xEURO(OFFSET(C1745,-M1745+1,0),J1745,OFFSET(C1745,-M1745+2,0),OFFSET(C1745,-M1745+2,0),OFFSET(C1745,-M1745+3,0)+AC1745,OFFSET(C1745,-M1745+4,0),1,3)/100*I1745*10000)</f>
        <v/>
      </c>
      <c r="Z1745" s="248" t="str">
        <f aca="true">IF(I1745="","",xEURO(OFFSET(C1745,-M1745+1,0),J1745,OFFSET(C1745,-M1745+2,0),OFFSET(C1745,-M1745+2,0),OFFSET(C1745,-M1745+3,0)+AC1745,OFFSET(C1745,-M1745+4,0),1,5)/365.25*I1745*10000)</f>
        <v/>
      </c>
      <c r="AB1745" s="249" t="str">
        <f aca="true">IF(D1745="","",xCalcSkew(OFFSET(C1745,-M1745,0),E1745-OFFSET(C1745,-M1745+1,0),b)/100)</f>
        <v/>
      </c>
      <c r="AC1745" s="249" t="str">
        <f aca="true">IF(I1745="","",xCalcSkew(OFFSET(C1745,-M1745,0),J1745-OFFSET(C1745,-M1745+1,0),b)/100)</f>
        <v/>
      </c>
      <c r="AE1745" s="0" t="n">
        <f aca="false">D1745*F1745*10000*-1</f>
        <v>-0</v>
      </c>
      <c r="AF1745" s="0" t="n">
        <f aca="false">I1745*K1745*10000*-1</f>
        <v>-0</v>
      </c>
      <c r="AG1745" s="0" t="n">
        <f aca="false">AE1745+AF1745</f>
        <v>-0</v>
      </c>
    </row>
    <row r="1746" customFormat="false" ht="12.75" hidden="false" customHeight="false" outlineLevel="0" collapsed="false">
      <c r="D1746" s="265"/>
      <c r="E1746" s="266"/>
      <c r="F1746" s="266"/>
      <c r="G1746" s="267"/>
      <c r="I1746" s="265"/>
      <c r="J1746" s="266"/>
      <c r="K1746" s="266"/>
      <c r="L1746" s="268"/>
      <c r="M1746" s="247" t="n">
        <f aca="false">M1745+1</f>
        <v>23</v>
      </c>
      <c r="N1746" s="175" t="str">
        <f aca="true">IF(D1746="","",xEURO(OFFSET(C1746,-M1746+1,0),E1746,OFFSET(C1746,-M1746+2,0),OFFSET(C1746,-M1746+2,0),OFFSET(C1746,-M1746+3,0)+AB1746,OFFSET(C1746,-M1746+4,0),0,1)*D1746)</f>
        <v/>
      </c>
      <c r="O1746" s="235" t="str">
        <f aca="true">IF(D1746="","",xEURO(OFFSET(C1746,-M1746+1,0),E1746,OFFSET(C1746,-M1746+2,0),OFFSET(C1746,-M1746+2,0),OFFSET(C1746,-M1746+3,0)+AB1746,OFFSET(C1746,-M1746+4,0),0,0))</f>
        <v/>
      </c>
      <c r="P1746" s="175" t="str">
        <f aca="false">IF(D1746="","",(O1746-F1746)*D1746*10)</f>
        <v/>
      </c>
      <c r="Q1746" s="175" t="str">
        <f aca="true">IF(D1746="","",xEURO(OFFSET(C1746,-M1746+1,0),E1746,OFFSET(C1746,-M1746+2,0),OFFSET(C1746,-M1746+2,0),OFFSET(C1746,-M1746+3,0)+AB1746,OFFSET(C1746,-M1746+4,0),0,2)/10*D1746)</f>
        <v/>
      </c>
      <c r="R1746" s="248" t="str">
        <f aca="true">IF(D1746="","",xEURO(OFFSET(C1746,-M1746+1,0),E1746,OFFSET(C1746,-M1746+2,0),OFFSET(C1746,-M1746+2,0),OFFSET(C1746,-M1746+3,0)+AB1746,OFFSET(C1746,-M1746+4,0),0,3)/100*D1746*10000)</f>
        <v/>
      </c>
      <c r="S1746" s="248" t="str">
        <f aca="true">IF(D1746="","",xEURO(OFFSET(C1746,-M1746+1,0),E1746,OFFSET(C1746,-M1746+2,0),OFFSET(C1746,-M1746+2,0),OFFSET(C1746,-M1746+3,0)+AB1746,OFFSET(C1746,-M1746+4,0),0,5)/365.25*D1746*10000)</f>
        <v/>
      </c>
      <c r="U1746" s="175" t="str">
        <f aca="true">IF(I1746="","",xEURO(OFFSET(C1746,-M1746+1,0),J1746,OFFSET(C1746,-M1746+2,0),OFFSET(C1746,-M1746+2,0),OFFSET(C1746,-M1746+3,0)+AC1746,OFFSET(C1746,-M1746+4,0),1,1)*I1746)</f>
        <v/>
      </c>
      <c r="V1746" s="235" t="str">
        <f aca="true">IF(I1746="","",xEURO(OFFSET(C1746,-M1746+1,0),J1746,OFFSET(C1746,-M1746+2,0),OFFSET(C1746,-M1746+2,0),OFFSET(C1746,-M1746+3,0)+AC1746,OFFSET(C1746,-M1746+4,0),1,0))</f>
        <v/>
      </c>
      <c r="W1746" s="175" t="str">
        <f aca="false">IF(I1746="","",(V1746-K1746)*I1746*10)</f>
        <v/>
      </c>
      <c r="X1746" s="175" t="str">
        <f aca="true">IF(I1746="","",xEURO(OFFSET(C1746,-M1746+1,0),J1746,OFFSET(C1746,-M1746+2,0),OFFSET(C1746,-M1746+2,0),OFFSET(C1746,-M1746+3,0)+AC1746,OFFSET(C1746,-M1746+4,0),1,2)/10*I1746)</f>
        <v/>
      </c>
      <c r="Y1746" s="248" t="str">
        <f aca="true">IF(I1746="","",xEURO(OFFSET(C1746,-M1746+1,0),J1746,OFFSET(C1746,-M1746+2,0),OFFSET(C1746,-M1746+2,0),OFFSET(C1746,-M1746+3,0)+AC1746,OFFSET(C1746,-M1746+4,0),1,3)/100*I1746*10000)</f>
        <v/>
      </c>
      <c r="Z1746" s="248" t="str">
        <f aca="true">IF(I1746="","",xEURO(OFFSET(C1746,-M1746+1,0),J1746,OFFSET(C1746,-M1746+2,0),OFFSET(C1746,-M1746+2,0),OFFSET(C1746,-M1746+3,0)+AC1746,OFFSET(C1746,-M1746+4,0),1,5)/365.25*I1746*10000)</f>
        <v/>
      </c>
      <c r="AB1746" s="249" t="str">
        <f aca="true">IF(D1746="","",xCalcSkew(OFFSET(C1746,-M1746,0),E1746-OFFSET(C1746,-M1746+1,0),b)/100)</f>
        <v/>
      </c>
      <c r="AC1746" s="249" t="str">
        <f aca="true">IF(I1746="","",xCalcSkew(OFFSET(C1746,-M1746,0),J1746-OFFSET(C1746,-M1746+1,0),b)/100)</f>
        <v/>
      </c>
      <c r="AE1746" s="0" t="n">
        <f aca="false">D1746*F1746*10000*-1</f>
        <v>-0</v>
      </c>
      <c r="AF1746" s="0" t="n">
        <f aca="false">I1746*K1746*10000*-1</f>
        <v>-0</v>
      </c>
      <c r="AG1746" s="0" t="n">
        <f aca="false">AE1746+AF1746</f>
        <v>-0</v>
      </c>
    </row>
    <row r="1747" customFormat="false" ht="12.75" hidden="false" customHeight="false" outlineLevel="0" collapsed="false">
      <c r="D1747" s="265"/>
      <c r="E1747" s="266"/>
      <c r="F1747" s="266"/>
      <c r="G1747" s="267"/>
      <c r="I1747" s="265"/>
      <c r="J1747" s="266"/>
      <c r="K1747" s="266"/>
      <c r="L1747" s="268"/>
      <c r="M1747" s="247" t="n">
        <f aca="false">M1746+1</f>
        <v>24</v>
      </c>
      <c r="N1747" s="175" t="str">
        <f aca="true">IF(D1747="","",xEURO(OFFSET(C1747,-M1747+1,0),E1747,OFFSET(C1747,-M1747+2,0),OFFSET(C1747,-M1747+2,0),OFFSET(C1747,-M1747+3,0)+AB1747,OFFSET(C1747,-M1747+4,0),0,1)*D1747)</f>
        <v/>
      </c>
      <c r="O1747" s="235" t="str">
        <f aca="true">IF(D1747="","",xEURO(OFFSET(C1747,-M1747+1,0),E1747,OFFSET(C1747,-M1747+2,0),OFFSET(C1747,-M1747+2,0),OFFSET(C1747,-M1747+3,0)+AB1747,OFFSET(C1747,-M1747+4,0),0,0))</f>
        <v/>
      </c>
      <c r="P1747" s="175" t="str">
        <f aca="false">IF(D1747="","",(O1747-F1747)*D1747*10)</f>
        <v/>
      </c>
      <c r="Q1747" s="175" t="str">
        <f aca="true">IF(D1747="","",xEURO(OFFSET(C1747,-M1747+1,0),E1747,OFFSET(C1747,-M1747+2,0),OFFSET(C1747,-M1747+2,0),OFFSET(C1747,-M1747+3,0)+AB1747,OFFSET(C1747,-M1747+4,0),0,2)/10*D1747)</f>
        <v/>
      </c>
      <c r="R1747" s="248" t="str">
        <f aca="true">IF(D1747="","",xEURO(OFFSET(C1747,-M1747+1,0),E1747,OFFSET(C1747,-M1747+2,0),OFFSET(C1747,-M1747+2,0),OFFSET(C1747,-M1747+3,0)+AB1747,OFFSET(C1747,-M1747+4,0),0,3)/100*D1747*10000)</f>
        <v/>
      </c>
      <c r="S1747" s="248" t="str">
        <f aca="true">IF(D1747="","",xEURO(OFFSET(C1747,-M1747+1,0),E1747,OFFSET(C1747,-M1747+2,0),OFFSET(C1747,-M1747+2,0),OFFSET(C1747,-M1747+3,0)+AB1747,OFFSET(C1747,-M1747+4,0),0,5)/365.25*D1747*10000)</f>
        <v/>
      </c>
      <c r="U1747" s="175" t="str">
        <f aca="true">IF(I1747="","",xEURO(OFFSET(C1747,-M1747+1,0),J1747,OFFSET(C1747,-M1747+2,0),OFFSET(C1747,-M1747+2,0),OFFSET(C1747,-M1747+3,0)+AC1747,OFFSET(C1747,-M1747+4,0),1,1)*I1747)</f>
        <v/>
      </c>
      <c r="V1747" s="235" t="str">
        <f aca="true">IF(I1747="","",xEURO(OFFSET(C1747,-M1747+1,0),J1747,OFFSET(C1747,-M1747+2,0),OFFSET(C1747,-M1747+2,0),OFFSET(C1747,-M1747+3,0)+AC1747,OFFSET(C1747,-M1747+4,0),1,0))</f>
        <v/>
      </c>
      <c r="W1747" s="175" t="str">
        <f aca="false">IF(I1747="","",(V1747-K1747)*I1747*10)</f>
        <v/>
      </c>
      <c r="X1747" s="175" t="str">
        <f aca="true">IF(I1747="","",xEURO(OFFSET(C1747,-M1747+1,0),J1747,OFFSET(C1747,-M1747+2,0),OFFSET(C1747,-M1747+2,0),OFFSET(C1747,-M1747+3,0)+AC1747,OFFSET(C1747,-M1747+4,0),1,2)/10*I1747)</f>
        <v/>
      </c>
      <c r="Y1747" s="248" t="str">
        <f aca="true">IF(I1747="","",xEURO(OFFSET(C1747,-M1747+1,0),J1747,OFFSET(C1747,-M1747+2,0),OFFSET(C1747,-M1747+2,0),OFFSET(C1747,-M1747+3,0)+AC1747,OFFSET(C1747,-M1747+4,0),1,3)/100*I1747*10000)</f>
        <v/>
      </c>
      <c r="Z1747" s="248" t="str">
        <f aca="true">IF(I1747="","",xEURO(OFFSET(C1747,-M1747+1,0),J1747,OFFSET(C1747,-M1747+2,0),OFFSET(C1747,-M1747+2,0),OFFSET(C1747,-M1747+3,0)+AC1747,OFFSET(C1747,-M1747+4,0),1,5)/365.25*I1747*10000)</f>
        <v/>
      </c>
      <c r="AB1747" s="249" t="str">
        <f aca="true">IF(D1747="","",xCalcSkew(OFFSET(C1747,-M1747,0),E1747-OFFSET(C1747,-M1747+1,0),b)/100)</f>
        <v/>
      </c>
      <c r="AC1747" s="249" t="str">
        <f aca="true">IF(I1747="","",xCalcSkew(OFFSET(C1747,-M1747,0),J1747-OFFSET(C1747,-M1747+1,0),b)/100)</f>
        <v/>
      </c>
      <c r="AE1747" s="0" t="n">
        <f aca="false">D1747*F1747*10000*-1</f>
        <v>-0</v>
      </c>
      <c r="AF1747" s="0" t="n">
        <f aca="false">I1747*K1747*10000*-1</f>
        <v>-0</v>
      </c>
      <c r="AG1747" s="0" t="n">
        <f aca="false">AE1747+AF1747</f>
        <v>-0</v>
      </c>
    </row>
    <row r="1748" customFormat="false" ht="12.75" hidden="false" customHeight="false" outlineLevel="0" collapsed="false">
      <c r="D1748" s="265"/>
      <c r="E1748" s="266"/>
      <c r="F1748" s="266"/>
      <c r="G1748" s="267"/>
      <c r="I1748" s="265"/>
      <c r="J1748" s="266"/>
      <c r="K1748" s="266"/>
      <c r="L1748" s="268"/>
      <c r="M1748" s="247" t="n">
        <f aca="false">M1747+1</f>
        <v>25</v>
      </c>
      <c r="N1748" s="175" t="str">
        <f aca="true">IF(D1748="","",xEURO(OFFSET(C1748,-M1748+1,0),E1748,OFFSET(C1748,-M1748+2,0),OFFSET(C1748,-M1748+2,0),OFFSET(C1748,-M1748+3,0)+AB1748,OFFSET(C1748,-M1748+4,0),0,1)*D1748)</f>
        <v/>
      </c>
      <c r="O1748" s="235" t="str">
        <f aca="true">IF(D1748="","",xEURO(OFFSET(C1748,-M1748+1,0),E1748,OFFSET(C1748,-M1748+2,0),OFFSET(C1748,-M1748+2,0),OFFSET(C1748,-M1748+3,0)+AB1748,OFFSET(C1748,-M1748+4,0),0,0))</f>
        <v/>
      </c>
      <c r="P1748" s="175" t="str">
        <f aca="false">IF(D1748="","",(O1748-F1748)*D1748*10)</f>
        <v/>
      </c>
      <c r="Q1748" s="175" t="str">
        <f aca="true">IF(D1748="","",xEURO(OFFSET(C1748,-M1748+1,0),E1748,OFFSET(C1748,-M1748+2,0),OFFSET(C1748,-M1748+2,0),OFFSET(C1748,-M1748+3,0)+AB1748,OFFSET(C1748,-M1748+4,0),0,2)/10*D1748)</f>
        <v/>
      </c>
      <c r="R1748" s="248" t="str">
        <f aca="true">IF(D1748="","",xEURO(OFFSET(C1748,-M1748+1,0),E1748,OFFSET(C1748,-M1748+2,0),OFFSET(C1748,-M1748+2,0),OFFSET(C1748,-M1748+3,0)+AB1748,OFFSET(C1748,-M1748+4,0),0,3)/100*D1748*10000)</f>
        <v/>
      </c>
      <c r="S1748" s="248" t="str">
        <f aca="true">IF(D1748="","",xEURO(OFFSET(C1748,-M1748+1,0),E1748,OFFSET(C1748,-M1748+2,0),OFFSET(C1748,-M1748+2,0),OFFSET(C1748,-M1748+3,0)+AB1748,OFFSET(C1748,-M1748+4,0),0,5)/365.25*D1748*10000)</f>
        <v/>
      </c>
      <c r="U1748" s="175" t="str">
        <f aca="true">IF(I1748="","",xEURO(OFFSET(C1748,-M1748+1,0),J1748,OFFSET(C1748,-M1748+2,0),OFFSET(C1748,-M1748+2,0),OFFSET(C1748,-M1748+3,0)+AC1748,OFFSET(C1748,-M1748+4,0),1,1)*I1748)</f>
        <v/>
      </c>
      <c r="V1748" s="235" t="str">
        <f aca="true">IF(I1748="","",xEURO(OFFSET(C1748,-M1748+1,0),J1748,OFFSET(C1748,-M1748+2,0),OFFSET(C1748,-M1748+2,0),OFFSET(C1748,-M1748+3,0)+AC1748,OFFSET(C1748,-M1748+4,0),1,0))</f>
        <v/>
      </c>
      <c r="W1748" s="175" t="str">
        <f aca="false">IF(I1748="","",(V1748-K1748)*I1748*10)</f>
        <v/>
      </c>
      <c r="X1748" s="175" t="str">
        <f aca="true">IF(I1748="","",xEURO(OFFSET(C1748,-M1748+1,0),J1748,OFFSET(C1748,-M1748+2,0),OFFSET(C1748,-M1748+2,0),OFFSET(C1748,-M1748+3,0)+AC1748,OFFSET(C1748,-M1748+4,0),1,2)/10*I1748)</f>
        <v/>
      </c>
      <c r="Y1748" s="248" t="str">
        <f aca="true">IF(I1748="","",xEURO(OFFSET(C1748,-M1748+1,0),J1748,OFFSET(C1748,-M1748+2,0),OFFSET(C1748,-M1748+2,0),OFFSET(C1748,-M1748+3,0)+AC1748,OFFSET(C1748,-M1748+4,0),1,3)/100*I1748*10000)</f>
        <v/>
      </c>
      <c r="Z1748" s="248" t="str">
        <f aca="true">IF(I1748="","",xEURO(OFFSET(C1748,-M1748+1,0),J1748,OFFSET(C1748,-M1748+2,0),OFFSET(C1748,-M1748+2,0),OFFSET(C1748,-M1748+3,0)+AC1748,OFFSET(C1748,-M1748+4,0),1,5)/365.25*I1748*10000)</f>
        <v/>
      </c>
      <c r="AB1748" s="249" t="str">
        <f aca="true">IF(D1748="","",xCalcSkew(OFFSET(C1748,-M1748,0),E1748-OFFSET(C1748,-M1748+1,0),b)/100)</f>
        <v/>
      </c>
      <c r="AC1748" s="249" t="str">
        <f aca="true">IF(I1748="","",xCalcSkew(OFFSET(C1748,-M1748,0),J1748-OFFSET(C1748,-M1748+1,0),b)/100)</f>
        <v/>
      </c>
      <c r="AE1748" s="0" t="n">
        <f aca="false">D1748*F1748*10000*-1</f>
        <v>-0</v>
      </c>
      <c r="AF1748" s="0" t="n">
        <f aca="false">I1748*K1748*10000*-1</f>
        <v>-0</v>
      </c>
      <c r="AG1748" s="0" t="n">
        <f aca="false">AE1748+AF1748</f>
        <v>-0</v>
      </c>
    </row>
    <row r="1749" customFormat="false" ht="12.75" hidden="false" customHeight="false" outlineLevel="0" collapsed="false">
      <c r="D1749" s="265"/>
      <c r="E1749" s="266"/>
      <c r="F1749" s="266"/>
      <c r="G1749" s="267"/>
      <c r="I1749" s="265"/>
      <c r="J1749" s="266"/>
      <c r="K1749" s="266"/>
      <c r="L1749" s="268"/>
      <c r="M1749" s="247" t="n">
        <f aca="false">M1748+1</f>
        <v>26</v>
      </c>
      <c r="N1749" s="175" t="str">
        <f aca="true">IF(D1749="","",xEURO(OFFSET(C1749,-M1749+1,0),E1749,OFFSET(C1749,-M1749+2,0),OFFSET(C1749,-M1749+2,0),OFFSET(C1749,-M1749+3,0)+AB1749,OFFSET(C1749,-M1749+4,0),0,1)*D1749)</f>
        <v/>
      </c>
      <c r="O1749" s="235" t="str">
        <f aca="true">IF(D1749="","",xEURO(OFFSET(C1749,-M1749+1,0),E1749,OFFSET(C1749,-M1749+2,0),OFFSET(C1749,-M1749+2,0),OFFSET(C1749,-M1749+3,0)+AB1749,OFFSET(C1749,-M1749+4,0),0,0))</f>
        <v/>
      </c>
      <c r="P1749" s="175" t="str">
        <f aca="false">IF(D1749="","",(O1749-F1749)*D1749*10)</f>
        <v/>
      </c>
      <c r="Q1749" s="175" t="str">
        <f aca="true">IF(D1749="","",xEURO(OFFSET(C1749,-M1749+1,0),E1749,OFFSET(C1749,-M1749+2,0),OFFSET(C1749,-M1749+2,0),OFFSET(C1749,-M1749+3,0)+AB1749,OFFSET(C1749,-M1749+4,0),0,2)/10*D1749)</f>
        <v/>
      </c>
      <c r="R1749" s="248" t="str">
        <f aca="true">IF(D1749="","",xEURO(OFFSET(C1749,-M1749+1,0),E1749,OFFSET(C1749,-M1749+2,0),OFFSET(C1749,-M1749+2,0),OFFSET(C1749,-M1749+3,0)+AB1749,OFFSET(C1749,-M1749+4,0),0,3)/100*D1749*10000)</f>
        <v/>
      </c>
      <c r="S1749" s="248" t="str">
        <f aca="true">IF(D1749="","",xEURO(OFFSET(C1749,-M1749+1,0),E1749,OFFSET(C1749,-M1749+2,0),OFFSET(C1749,-M1749+2,0),OFFSET(C1749,-M1749+3,0)+AB1749,OFFSET(C1749,-M1749+4,0),0,5)/365.25*D1749*10000)</f>
        <v/>
      </c>
      <c r="U1749" s="175" t="str">
        <f aca="true">IF(I1749="","",xEURO(OFFSET(C1749,-M1749+1,0),J1749,OFFSET(C1749,-M1749+2,0),OFFSET(C1749,-M1749+2,0),OFFSET(C1749,-M1749+3,0)+AC1749,OFFSET(C1749,-M1749+4,0),1,1)*I1749)</f>
        <v/>
      </c>
      <c r="V1749" s="235" t="str">
        <f aca="true">IF(I1749="","",xEURO(OFFSET(C1749,-M1749+1,0),J1749,OFFSET(C1749,-M1749+2,0),OFFSET(C1749,-M1749+2,0),OFFSET(C1749,-M1749+3,0)+AC1749,OFFSET(C1749,-M1749+4,0),1,0))</f>
        <v/>
      </c>
      <c r="W1749" s="175" t="str">
        <f aca="false">IF(I1749="","",(V1749-K1749)*I1749*10)</f>
        <v/>
      </c>
      <c r="X1749" s="175" t="str">
        <f aca="true">IF(I1749="","",xEURO(OFFSET(C1749,-M1749+1,0),J1749,OFFSET(C1749,-M1749+2,0),OFFSET(C1749,-M1749+2,0),OFFSET(C1749,-M1749+3,0)+AC1749,OFFSET(C1749,-M1749+4,0),1,2)/10*I1749)</f>
        <v/>
      </c>
      <c r="Y1749" s="248" t="str">
        <f aca="true">IF(I1749="","",xEURO(OFFSET(C1749,-M1749+1,0),J1749,OFFSET(C1749,-M1749+2,0),OFFSET(C1749,-M1749+2,0),OFFSET(C1749,-M1749+3,0)+AC1749,OFFSET(C1749,-M1749+4,0),1,3)/100*I1749*10000)</f>
        <v/>
      </c>
      <c r="Z1749" s="248" t="str">
        <f aca="true">IF(I1749="","",xEURO(OFFSET(C1749,-M1749+1,0),J1749,OFFSET(C1749,-M1749+2,0),OFFSET(C1749,-M1749+2,0),OFFSET(C1749,-M1749+3,0)+AC1749,OFFSET(C1749,-M1749+4,0),1,5)/365.25*I1749*10000)</f>
        <v/>
      </c>
      <c r="AB1749" s="249" t="str">
        <f aca="true">IF(D1749="","",xCalcSkew(OFFSET(C1749,-M1749,0),E1749-OFFSET(C1749,-M1749+1,0),b)/100)</f>
        <v/>
      </c>
      <c r="AC1749" s="249" t="str">
        <f aca="true">IF(I1749="","",xCalcSkew(OFFSET(C1749,-M1749,0),J1749-OFFSET(C1749,-M1749+1,0),b)/100)</f>
        <v/>
      </c>
      <c r="AE1749" s="0" t="n">
        <f aca="false">D1749*F1749*10000*-1</f>
        <v>-0</v>
      </c>
      <c r="AF1749" s="0" t="n">
        <f aca="false">I1749*K1749*10000*-1</f>
        <v>-0</v>
      </c>
      <c r="AG1749" s="0" t="n">
        <f aca="false">AE1749+AF1749</f>
        <v>-0</v>
      </c>
    </row>
    <row r="1750" customFormat="false" ht="12.75" hidden="false" customHeight="false" outlineLevel="0" collapsed="false">
      <c r="D1750" s="265"/>
      <c r="E1750" s="266"/>
      <c r="F1750" s="266"/>
      <c r="G1750" s="267"/>
      <c r="I1750" s="265"/>
      <c r="J1750" s="266"/>
      <c r="K1750" s="266"/>
      <c r="L1750" s="268"/>
      <c r="M1750" s="247" t="n">
        <f aca="false">M1749+1</f>
        <v>27</v>
      </c>
      <c r="N1750" s="175" t="str">
        <f aca="true">IF(D1750="","",xEURO(OFFSET(C1750,-M1750+1,0),E1750,OFFSET(C1750,-M1750+2,0),OFFSET(C1750,-M1750+2,0),OFFSET(C1750,-M1750+3,0)+AB1750,OFFSET(C1750,-M1750+4,0),0,1)*D1750)</f>
        <v/>
      </c>
      <c r="O1750" s="235" t="str">
        <f aca="true">IF(D1750="","",xEURO(OFFSET(C1750,-M1750+1,0),E1750,OFFSET(C1750,-M1750+2,0),OFFSET(C1750,-M1750+2,0),OFFSET(C1750,-M1750+3,0)+AB1750,OFFSET(C1750,-M1750+4,0),0,0))</f>
        <v/>
      </c>
      <c r="P1750" s="175" t="str">
        <f aca="false">IF(D1750="","",(O1750-F1750)*D1750*10)</f>
        <v/>
      </c>
      <c r="Q1750" s="175" t="str">
        <f aca="true">IF(D1750="","",xEURO(OFFSET(C1750,-M1750+1,0),E1750,OFFSET(C1750,-M1750+2,0),OFFSET(C1750,-M1750+2,0),OFFSET(C1750,-M1750+3,0)+AB1750,OFFSET(C1750,-M1750+4,0),0,2)/10*D1750)</f>
        <v/>
      </c>
      <c r="R1750" s="248" t="str">
        <f aca="true">IF(D1750="","",xEURO(OFFSET(C1750,-M1750+1,0),E1750,OFFSET(C1750,-M1750+2,0),OFFSET(C1750,-M1750+2,0),OFFSET(C1750,-M1750+3,0)+AB1750,OFFSET(C1750,-M1750+4,0),0,3)/100*D1750*10000)</f>
        <v/>
      </c>
      <c r="S1750" s="248" t="str">
        <f aca="true">IF(D1750="","",xEURO(OFFSET(C1750,-M1750+1,0),E1750,OFFSET(C1750,-M1750+2,0),OFFSET(C1750,-M1750+2,0),OFFSET(C1750,-M1750+3,0)+AB1750,OFFSET(C1750,-M1750+4,0),0,5)/365.25*D1750*10000)</f>
        <v/>
      </c>
      <c r="U1750" s="175" t="str">
        <f aca="true">IF(I1750="","",xEURO(OFFSET(C1750,-M1750+1,0),J1750,OFFSET(C1750,-M1750+2,0),OFFSET(C1750,-M1750+2,0),OFFSET(C1750,-M1750+3,0)+AC1750,OFFSET(C1750,-M1750+4,0),1,1)*I1750)</f>
        <v/>
      </c>
      <c r="V1750" s="235" t="str">
        <f aca="true">IF(I1750="","",xEURO(OFFSET(C1750,-M1750+1,0),J1750,OFFSET(C1750,-M1750+2,0),OFFSET(C1750,-M1750+2,0),OFFSET(C1750,-M1750+3,0)+AC1750,OFFSET(C1750,-M1750+4,0),1,0))</f>
        <v/>
      </c>
      <c r="W1750" s="175" t="str">
        <f aca="false">IF(I1750="","",(V1750-K1750)*I1750*10)</f>
        <v/>
      </c>
      <c r="X1750" s="175" t="str">
        <f aca="true">IF(I1750="","",xEURO(OFFSET(C1750,-M1750+1,0),J1750,OFFSET(C1750,-M1750+2,0),OFFSET(C1750,-M1750+2,0),OFFSET(C1750,-M1750+3,0)+AC1750,OFFSET(C1750,-M1750+4,0),1,2)/10*I1750)</f>
        <v/>
      </c>
      <c r="Y1750" s="248" t="str">
        <f aca="true">IF(I1750="","",xEURO(OFFSET(C1750,-M1750+1,0),J1750,OFFSET(C1750,-M1750+2,0),OFFSET(C1750,-M1750+2,0),OFFSET(C1750,-M1750+3,0)+AC1750,OFFSET(C1750,-M1750+4,0),1,3)/100*I1750*10000)</f>
        <v/>
      </c>
      <c r="Z1750" s="248" t="str">
        <f aca="true">IF(I1750="","",xEURO(OFFSET(C1750,-M1750+1,0),J1750,OFFSET(C1750,-M1750+2,0),OFFSET(C1750,-M1750+2,0),OFFSET(C1750,-M1750+3,0)+AC1750,OFFSET(C1750,-M1750+4,0),1,5)/365.25*I1750*10000)</f>
        <v/>
      </c>
      <c r="AB1750" s="249" t="str">
        <f aca="true">IF(D1750="","",xCalcSkew(OFFSET(C1750,-M1750,0),E1750-OFFSET(C1750,-M1750+1,0),b)/100)</f>
        <v/>
      </c>
      <c r="AC1750" s="249" t="str">
        <f aca="true">IF(I1750="","",xCalcSkew(OFFSET(C1750,-M1750,0),J1750-OFFSET(C1750,-M1750+1,0),b)/100)</f>
        <v/>
      </c>
      <c r="AE1750" s="0" t="n">
        <f aca="false">D1750*F1750*10000*-1</f>
        <v>-0</v>
      </c>
      <c r="AF1750" s="0" t="n">
        <f aca="false">I1750*K1750*10000*-1</f>
        <v>-0</v>
      </c>
      <c r="AG1750" s="0" t="n">
        <f aca="false">AE1750+AF1750</f>
        <v>-0</v>
      </c>
    </row>
    <row r="1751" customFormat="false" ht="12.75" hidden="false" customHeight="false" outlineLevel="0" collapsed="false">
      <c r="D1751" s="265"/>
      <c r="E1751" s="266"/>
      <c r="F1751" s="266"/>
      <c r="G1751" s="267"/>
      <c r="I1751" s="265"/>
      <c r="J1751" s="266"/>
      <c r="K1751" s="266"/>
      <c r="L1751" s="268"/>
      <c r="M1751" s="247" t="n">
        <f aca="false">M1750+1</f>
        <v>28</v>
      </c>
      <c r="N1751" s="175" t="str">
        <f aca="true">IF(D1751="","",xEURO(OFFSET(C1751,-M1751+1,0),E1751,OFFSET(C1751,-M1751+2,0),OFFSET(C1751,-M1751+2,0),OFFSET(C1751,-M1751+3,0)+AB1751,OFFSET(C1751,-M1751+4,0),0,1)*D1751)</f>
        <v/>
      </c>
      <c r="O1751" s="235" t="str">
        <f aca="true">IF(D1751="","",xEURO(OFFSET(C1751,-M1751+1,0),E1751,OFFSET(C1751,-M1751+2,0),OFFSET(C1751,-M1751+2,0),OFFSET(C1751,-M1751+3,0)+AB1751,OFFSET(C1751,-M1751+4,0),0,0))</f>
        <v/>
      </c>
      <c r="P1751" s="175" t="str">
        <f aca="false">IF(D1751="","",(O1751-F1751)*D1751*10)</f>
        <v/>
      </c>
      <c r="Q1751" s="175" t="str">
        <f aca="true">IF(D1751="","",xEURO(OFFSET(C1751,-M1751+1,0),E1751,OFFSET(C1751,-M1751+2,0),OFFSET(C1751,-M1751+2,0),OFFSET(C1751,-M1751+3,0)+AB1751,OFFSET(C1751,-M1751+4,0),0,2)/10*D1751)</f>
        <v/>
      </c>
      <c r="R1751" s="248" t="str">
        <f aca="true">IF(D1751="","",xEURO(OFFSET(C1751,-M1751+1,0),E1751,OFFSET(C1751,-M1751+2,0),OFFSET(C1751,-M1751+2,0),OFFSET(C1751,-M1751+3,0)+AB1751,OFFSET(C1751,-M1751+4,0),0,3)/100*D1751*10000)</f>
        <v/>
      </c>
      <c r="S1751" s="248" t="str">
        <f aca="true">IF(D1751="","",xEURO(OFFSET(C1751,-M1751+1,0),E1751,OFFSET(C1751,-M1751+2,0),OFFSET(C1751,-M1751+2,0),OFFSET(C1751,-M1751+3,0)+AB1751,OFFSET(C1751,-M1751+4,0),0,5)/365.25*D1751*10000)</f>
        <v/>
      </c>
      <c r="U1751" s="175" t="str">
        <f aca="true">IF(I1751="","",xEURO(OFFSET(C1751,-M1751+1,0),J1751,OFFSET(C1751,-M1751+2,0),OFFSET(C1751,-M1751+2,0),OFFSET(C1751,-M1751+3,0)+AC1751,OFFSET(C1751,-M1751+4,0),1,1)*I1751)</f>
        <v/>
      </c>
      <c r="V1751" s="235" t="str">
        <f aca="true">IF(I1751="","",xEURO(OFFSET(C1751,-M1751+1,0),J1751,OFFSET(C1751,-M1751+2,0),OFFSET(C1751,-M1751+2,0),OFFSET(C1751,-M1751+3,0)+AC1751,OFFSET(C1751,-M1751+4,0),1,0))</f>
        <v/>
      </c>
      <c r="W1751" s="175" t="str">
        <f aca="false">IF(I1751="","",(V1751-K1751)*I1751*10)</f>
        <v/>
      </c>
      <c r="X1751" s="175" t="str">
        <f aca="true">IF(I1751="","",xEURO(OFFSET(C1751,-M1751+1,0),J1751,OFFSET(C1751,-M1751+2,0),OFFSET(C1751,-M1751+2,0),OFFSET(C1751,-M1751+3,0)+AC1751,OFFSET(C1751,-M1751+4,0),1,2)/10*I1751)</f>
        <v/>
      </c>
      <c r="Y1751" s="248" t="str">
        <f aca="true">IF(I1751="","",xEURO(OFFSET(C1751,-M1751+1,0),J1751,OFFSET(C1751,-M1751+2,0),OFFSET(C1751,-M1751+2,0),OFFSET(C1751,-M1751+3,0)+AC1751,OFFSET(C1751,-M1751+4,0),1,3)/100*I1751*10000)</f>
        <v/>
      </c>
      <c r="Z1751" s="248" t="str">
        <f aca="true">IF(I1751="","",xEURO(OFFSET(C1751,-M1751+1,0),J1751,OFFSET(C1751,-M1751+2,0),OFFSET(C1751,-M1751+2,0),OFFSET(C1751,-M1751+3,0)+AC1751,OFFSET(C1751,-M1751+4,0),1,5)/365.25*I1751*10000)</f>
        <v/>
      </c>
      <c r="AB1751" s="249" t="str">
        <f aca="true">IF(D1751="","",xCalcSkew(OFFSET(C1751,-M1751,0),E1751-OFFSET(C1751,-M1751+1,0),b)/100)</f>
        <v/>
      </c>
      <c r="AC1751" s="249" t="str">
        <f aca="true">IF(I1751="","",xCalcSkew(OFFSET(C1751,-M1751,0),J1751-OFFSET(C1751,-M1751+1,0),b)/100)</f>
        <v/>
      </c>
      <c r="AE1751" s="0" t="n">
        <f aca="false">D1751*F1751*10000*-1</f>
        <v>-0</v>
      </c>
      <c r="AF1751" s="0" t="n">
        <f aca="false">I1751*K1751*10000*-1</f>
        <v>-0</v>
      </c>
      <c r="AG1751" s="0" t="n">
        <f aca="false">AE1751+AF1751</f>
        <v>-0</v>
      </c>
    </row>
    <row r="1752" customFormat="false" ht="12.75" hidden="false" customHeight="false" outlineLevel="0" collapsed="false">
      <c r="D1752" s="265"/>
      <c r="E1752" s="266"/>
      <c r="F1752" s="266"/>
      <c r="G1752" s="267"/>
      <c r="I1752" s="265"/>
      <c r="J1752" s="266"/>
      <c r="K1752" s="266"/>
      <c r="L1752" s="268"/>
      <c r="M1752" s="247" t="n">
        <f aca="false">M1751+1</f>
        <v>29</v>
      </c>
      <c r="N1752" s="175" t="str">
        <f aca="true">IF(D1752="","",xEURO(OFFSET(C1752,-M1752+1,0),E1752,OFFSET(C1752,-M1752+2,0),OFFSET(C1752,-M1752+2,0),OFFSET(C1752,-M1752+3,0)+AB1752,OFFSET(C1752,-M1752+4,0),0,1)*D1752)</f>
        <v/>
      </c>
      <c r="O1752" s="235" t="str">
        <f aca="true">IF(D1752="","",xEURO(OFFSET(C1752,-M1752+1,0),E1752,OFFSET(C1752,-M1752+2,0),OFFSET(C1752,-M1752+2,0),OFFSET(C1752,-M1752+3,0)+AB1752,OFFSET(C1752,-M1752+4,0),0,0))</f>
        <v/>
      </c>
      <c r="P1752" s="175" t="str">
        <f aca="false">IF(D1752="","",(O1752-F1752)*D1752*10)</f>
        <v/>
      </c>
      <c r="Q1752" s="175" t="str">
        <f aca="true">IF(D1752="","",xEURO(OFFSET(C1752,-M1752+1,0),E1752,OFFSET(C1752,-M1752+2,0),OFFSET(C1752,-M1752+2,0),OFFSET(C1752,-M1752+3,0)+AB1752,OFFSET(C1752,-M1752+4,0),0,2)/10*D1752)</f>
        <v/>
      </c>
      <c r="R1752" s="248" t="str">
        <f aca="true">IF(D1752="","",xEURO(OFFSET(C1752,-M1752+1,0),E1752,OFFSET(C1752,-M1752+2,0),OFFSET(C1752,-M1752+2,0),OFFSET(C1752,-M1752+3,0)+AB1752,OFFSET(C1752,-M1752+4,0),0,3)/100*D1752*10000)</f>
        <v/>
      </c>
      <c r="S1752" s="248" t="str">
        <f aca="true">IF(D1752="","",xEURO(OFFSET(C1752,-M1752+1,0),E1752,OFFSET(C1752,-M1752+2,0),OFFSET(C1752,-M1752+2,0),OFFSET(C1752,-M1752+3,0)+AB1752,OFFSET(C1752,-M1752+4,0),0,5)/365.25*D1752*10000)</f>
        <v/>
      </c>
      <c r="U1752" s="175" t="str">
        <f aca="true">IF(I1752="","",xEURO(OFFSET(C1752,-M1752+1,0),J1752,OFFSET(C1752,-M1752+2,0),OFFSET(C1752,-M1752+2,0),OFFSET(C1752,-M1752+3,0)+AC1752,OFFSET(C1752,-M1752+4,0),1,1)*I1752)</f>
        <v/>
      </c>
      <c r="V1752" s="235" t="str">
        <f aca="true">IF(I1752="","",xEURO(OFFSET(C1752,-M1752+1,0),J1752,OFFSET(C1752,-M1752+2,0),OFFSET(C1752,-M1752+2,0),OFFSET(C1752,-M1752+3,0)+AC1752,OFFSET(C1752,-M1752+4,0),1,0))</f>
        <v/>
      </c>
      <c r="W1752" s="175" t="str">
        <f aca="false">IF(I1752="","",(V1752-K1752)*I1752*10)</f>
        <v/>
      </c>
      <c r="X1752" s="175" t="str">
        <f aca="true">IF(I1752="","",xEURO(OFFSET(C1752,-M1752+1,0),J1752,OFFSET(C1752,-M1752+2,0),OFFSET(C1752,-M1752+2,0),OFFSET(C1752,-M1752+3,0)+AC1752,OFFSET(C1752,-M1752+4,0),1,2)/10*I1752)</f>
        <v/>
      </c>
      <c r="Y1752" s="248" t="str">
        <f aca="true">IF(I1752="","",xEURO(OFFSET(C1752,-M1752+1,0),J1752,OFFSET(C1752,-M1752+2,0),OFFSET(C1752,-M1752+2,0),OFFSET(C1752,-M1752+3,0)+AC1752,OFFSET(C1752,-M1752+4,0),1,3)/100*I1752*10000)</f>
        <v/>
      </c>
      <c r="Z1752" s="248" t="str">
        <f aca="true">IF(I1752="","",xEURO(OFFSET(C1752,-M1752+1,0),J1752,OFFSET(C1752,-M1752+2,0),OFFSET(C1752,-M1752+2,0),OFFSET(C1752,-M1752+3,0)+AC1752,OFFSET(C1752,-M1752+4,0),1,5)/365.25*I1752*10000)</f>
        <v/>
      </c>
      <c r="AB1752" s="249" t="str">
        <f aca="true">IF(D1752="","",xCalcSkew(OFFSET(C1752,-M1752,0),E1752-OFFSET(C1752,-M1752+1,0),b)/100)</f>
        <v/>
      </c>
      <c r="AC1752" s="249" t="str">
        <f aca="true">IF(I1752="","",xCalcSkew(OFFSET(C1752,-M1752,0),J1752-OFFSET(C1752,-M1752+1,0),b)/100)</f>
        <v/>
      </c>
      <c r="AE1752" s="0" t="n">
        <f aca="false">D1752*F1752*10000*-1</f>
        <v>-0</v>
      </c>
      <c r="AF1752" s="0" t="n">
        <f aca="false">I1752*K1752*10000*-1</f>
        <v>-0</v>
      </c>
      <c r="AG1752" s="0" t="n">
        <f aca="false">AE1752+AF1752</f>
        <v>-0</v>
      </c>
    </row>
    <row r="1753" customFormat="false" ht="12.75" hidden="false" customHeight="false" outlineLevel="0" collapsed="false">
      <c r="D1753" s="265"/>
      <c r="E1753" s="266"/>
      <c r="F1753" s="266"/>
      <c r="G1753" s="267"/>
      <c r="I1753" s="265"/>
      <c r="J1753" s="266"/>
      <c r="K1753" s="266"/>
      <c r="L1753" s="268"/>
      <c r="M1753" s="247" t="n">
        <f aca="false">M1752+1</f>
        <v>30</v>
      </c>
      <c r="N1753" s="175" t="str">
        <f aca="true">IF(D1753="","",xEURO(OFFSET(C1753,-M1753+1,0),E1753,OFFSET(C1753,-M1753+2,0),OFFSET(C1753,-M1753+2,0),OFFSET(C1753,-M1753+3,0)+AB1753,OFFSET(C1753,-M1753+4,0),0,1)*D1753)</f>
        <v/>
      </c>
      <c r="O1753" s="235" t="str">
        <f aca="true">IF(D1753="","",xEURO(OFFSET(C1753,-M1753+1,0),E1753,OFFSET(C1753,-M1753+2,0),OFFSET(C1753,-M1753+2,0),OFFSET(C1753,-M1753+3,0)+AB1753,OFFSET(C1753,-M1753+4,0),0,0))</f>
        <v/>
      </c>
      <c r="P1753" s="175" t="str">
        <f aca="false">IF(D1753="","",(O1753-F1753)*D1753*10)</f>
        <v/>
      </c>
      <c r="Q1753" s="175" t="str">
        <f aca="true">IF(D1753="","",xEURO(OFFSET(C1753,-M1753+1,0),E1753,OFFSET(C1753,-M1753+2,0),OFFSET(C1753,-M1753+2,0),OFFSET(C1753,-M1753+3,0)+AB1753,OFFSET(C1753,-M1753+4,0),0,2)/10*D1753)</f>
        <v/>
      </c>
      <c r="R1753" s="248" t="str">
        <f aca="true">IF(D1753="","",xEURO(OFFSET(C1753,-M1753+1,0),E1753,OFFSET(C1753,-M1753+2,0),OFFSET(C1753,-M1753+2,0),OFFSET(C1753,-M1753+3,0)+AB1753,OFFSET(C1753,-M1753+4,0),0,3)/100*D1753*10000)</f>
        <v/>
      </c>
      <c r="S1753" s="248" t="str">
        <f aca="true">IF(D1753="","",xEURO(OFFSET(C1753,-M1753+1,0),E1753,OFFSET(C1753,-M1753+2,0),OFFSET(C1753,-M1753+2,0),OFFSET(C1753,-M1753+3,0)+AB1753,OFFSET(C1753,-M1753+4,0),0,5)/365.25*D1753*10000)</f>
        <v/>
      </c>
      <c r="U1753" s="175" t="str">
        <f aca="true">IF(I1753="","",xEURO(OFFSET(C1753,-M1753+1,0),J1753,OFFSET(C1753,-M1753+2,0),OFFSET(C1753,-M1753+2,0),OFFSET(C1753,-M1753+3,0)+AC1753,OFFSET(C1753,-M1753+4,0),1,1)*I1753)</f>
        <v/>
      </c>
      <c r="V1753" s="235" t="str">
        <f aca="true">IF(I1753="","",xEURO(OFFSET(C1753,-M1753+1,0),J1753,OFFSET(C1753,-M1753+2,0),OFFSET(C1753,-M1753+2,0),OFFSET(C1753,-M1753+3,0)+AC1753,OFFSET(C1753,-M1753+4,0),1,0))</f>
        <v/>
      </c>
      <c r="W1753" s="175" t="str">
        <f aca="false">IF(I1753="","",(V1753-K1753)*I1753*10)</f>
        <v/>
      </c>
      <c r="X1753" s="175" t="str">
        <f aca="true">IF(I1753="","",xEURO(OFFSET(C1753,-M1753+1,0),J1753,OFFSET(C1753,-M1753+2,0),OFFSET(C1753,-M1753+2,0),OFFSET(C1753,-M1753+3,0)+AC1753,OFFSET(C1753,-M1753+4,0),1,2)/10*I1753)</f>
        <v/>
      </c>
      <c r="Y1753" s="248" t="str">
        <f aca="true">IF(I1753="","",xEURO(OFFSET(C1753,-M1753+1,0),J1753,OFFSET(C1753,-M1753+2,0),OFFSET(C1753,-M1753+2,0),OFFSET(C1753,-M1753+3,0)+AC1753,OFFSET(C1753,-M1753+4,0),1,3)/100*I1753*10000)</f>
        <v/>
      </c>
      <c r="Z1753" s="248" t="str">
        <f aca="true">IF(I1753="","",xEURO(OFFSET(C1753,-M1753+1,0),J1753,OFFSET(C1753,-M1753+2,0),OFFSET(C1753,-M1753+2,0),OFFSET(C1753,-M1753+3,0)+AC1753,OFFSET(C1753,-M1753+4,0),1,5)/365.25*I1753*10000)</f>
        <v/>
      </c>
      <c r="AB1753" s="249" t="str">
        <f aca="true">IF(D1753="","",xCalcSkew(OFFSET(C1753,-M1753,0),E1753-OFFSET(C1753,-M1753+1,0),b)/100)</f>
        <v/>
      </c>
      <c r="AC1753" s="249" t="str">
        <f aca="true">IF(I1753="","",xCalcSkew(OFFSET(C1753,-M1753,0),J1753-OFFSET(C1753,-M1753+1,0),b)/100)</f>
        <v/>
      </c>
      <c r="AE1753" s="0" t="n">
        <f aca="false">D1753*F1753*10000*-1</f>
        <v>-0</v>
      </c>
      <c r="AF1753" s="0" t="n">
        <f aca="false">I1753*K1753*10000*-1</f>
        <v>-0</v>
      </c>
      <c r="AG1753" s="0" t="n">
        <f aca="false">AE1753+AF1753</f>
        <v>-0</v>
      </c>
    </row>
    <row r="1754" customFormat="false" ht="12.75" hidden="false" customHeight="false" outlineLevel="0" collapsed="false">
      <c r="D1754" s="265"/>
      <c r="E1754" s="266"/>
      <c r="F1754" s="266"/>
      <c r="G1754" s="267"/>
      <c r="I1754" s="265"/>
      <c r="J1754" s="266"/>
      <c r="K1754" s="266"/>
      <c r="L1754" s="268"/>
      <c r="M1754" s="247" t="n">
        <f aca="false">M1753+1</f>
        <v>31</v>
      </c>
      <c r="N1754" s="175" t="str">
        <f aca="true">IF(D1754="","",xEURO(OFFSET(C1754,-M1754+1,0),E1754,OFFSET(C1754,-M1754+2,0),OFFSET(C1754,-M1754+2,0),OFFSET(C1754,-M1754+3,0)+AB1754,OFFSET(C1754,-M1754+4,0),0,1)*D1754)</f>
        <v/>
      </c>
      <c r="O1754" s="235" t="str">
        <f aca="true">IF(D1754="","",xEURO(OFFSET(C1754,-M1754+1,0),E1754,OFFSET(C1754,-M1754+2,0),OFFSET(C1754,-M1754+2,0),OFFSET(C1754,-M1754+3,0)+AB1754,OFFSET(C1754,-M1754+4,0),0,0))</f>
        <v/>
      </c>
      <c r="P1754" s="175" t="str">
        <f aca="false">IF(D1754="","",(O1754-F1754)*D1754*10)</f>
        <v/>
      </c>
      <c r="Q1754" s="175" t="str">
        <f aca="true">IF(D1754="","",xEURO(OFFSET(C1754,-M1754+1,0),E1754,OFFSET(C1754,-M1754+2,0),OFFSET(C1754,-M1754+2,0),OFFSET(C1754,-M1754+3,0)+AB1754,OFFSET(C1754,-M1754+4,0),0,2)/10*D1754)</f>
        <v/>
      </c>
      <c r="R1754" s="248" t="str">
        <f aca="true">IF(D1754="","",xEURO(OFFSET(C1754,-M1754+1,0),E1754,OFFSET(C1754,-M1754+2,0),OFFSET(C1754,-M1754+2,0),OFFSET(C1754,-M1754+3,0)+AB1754,OFFSET(C1754,-M1754+4,0),0,3)/100*D1754*10000)</f>
        <v/>
      </c>
      <c r="S1754" s="248" t="str">
        <f aca="true">IF(D1754="","",xEURO(OFFSET(C1754,-M1754+1,0),E1754,OFFSET(C1754,-M1754+2,0),OFFSET(C1754,-M1754+2,0),OFFSET(C1754,-M1754+3,0)+AB1754,OFFSET(C1754,-M1754+4,0),0,5)/365.25*D1754*10000)</f>
        <v/>
      </c>
      <c r="U1754" s="175" t="str">
        <f aca="true">IF(I1754="","",xEURO(OFFSET(C1754,-M1754+1,0),J1754,OFFSET(C1754,-M1754+2,0),OFFSET(C1754,-M1754+2,0),OFFSET(C1754,-M1754+3,0)+AC1754,OFFSET(C1754,-M1754+4,0),1,1)*I1754)</f>
        <v/>
      </c>
      <c r="V1754" s="235" t="str">
        <f aca="true">IF(I1754="","",xEURO(OFFSET(C1754,-M1754+1,0),J1754,OFFSET(C1754,-M1754+2,0),OFFSET(C1754,-M1754+2,0),OFFSET(C1754,-M1754+3,0)+AC1754,OFFSET(C1754,-M1754+4,0),1,0))</f>
        <v/>
      </c>
      <c r="W1754" s="175" t="str">
        <f aca="false">IF(I1754="","",(V1754-K1754)*I1754*10)</f>
        <v/>
      </c>
      <c r="X1754" s="175" t="str">
        <f aca="true">IF(I1754="","",xEURO(OFFSET(C1754,-M1754+1,0),J1754,OFFSET(C1754,-M1754+2,0),OFFSET(C1754,-M1754+2,0),OFFSET(C1754,-M1754+3,0)+AC1754,OFFSET(C1754,-M1754+4,0),1,2)/10*I1754)</f>
        <v/>
      </c>
      <c r="Y1754" s="248" t="str">
        <f aca="true">IF(I1754="","",xEURO(OFFSET(C1754,-M1754+1,0),J1754,OFFSET(C1754,-M1754+2,0),OFFSET(C1754,-M1754+2,0),OFFSET(C1754,-M1754+3,0)+AC1754,OFFSET(C1754,-M1754+4,0),1,3)/100*I1754*10000)</f>
        <v/>
      </c>
      <c r="Z1754" s="248" t="str">
        <f aca="true">IF(I1754="","",xEURO(OFFSET(C1754,-M1754+1,0),J1754,OFFSET(C1754,-M1754+2,0),OFFSET(C1754,-M1754+2,0),OFFSET(C1754,-M1754+3,0)+AC1754,OFFSET(C1754,-M1754+4,0),1,5)/365.25*I1754*10000)</f>
        <v/>
      </c>
      <c r="AB1754" s="249" t="str">
        <f aca="true">IF(D1754="","",xCalcSkew(OFFSET(C1754,-M1754,0),E1754-OFFSET(C1754,-M1754+1,0),b)/100)</f>
        <v/>
      </c>
      <c r="AC1754" s="249" t="str">
        <f aca="true">IF(I1754="","",xCalcSkew(OFFSET(C1754,-M1754,0),J1754-OFFSET(C1754,-M1754+1,0),b)/100)</f>
        <v/>
      </c>
      <c r="AE1754" s="0" t="n">
        <f aca="false">D1754*F1754*10000*-1</f>
        <v>-0</v>
      </c>
      <c r="AF1754" s="0" t="n">
        <f aca="false">I1754*K1754*10000*-1</f>
        <v>-0</v>
      </c>
      <c r="AG1754" s="0" t="n">
        <f aca="false">AE1754+AF1754</f>
        <v>-0</v>
      </c>
    </row>
    <row r="1755" customFormat="false" ht="12.75" hidden="false" customHeight="false" outlineLevel="0" collapsed="false">
      <c r="D1755" s="265"/>
      <c r="E1755" s="266"/>
      <c r="F1755" s="266"/>
      <c r="G1755" s="267"/>
      <c r="I1755" s="265"/>
      <c r="J1755" s="266"/>
      <c r="K1755" s="266"/>
      <c r="L1755" s="268"/>
      <c r="M1755" s="247" t="n">
        <f aca="false">M1754+1</f>
        <v>32</v>
      </c>
      <c r="N1755" s="175" t="str">
        <f aca="true">IF(D1755="","",xEURO(OFFSET(C1755,-M1755+1,0),E1755,OFFSET(C1755,-M1755+2,0),OFFSET(C1755,-M1755+2,0),OFFSET(C1755,-M1755+3,0)+AB1755,OFFSET(C1755,-M1755+4,0),0,1)*D1755)</f>
        <v/>
      </c>
      <c r="O1755" s="235" t="str">
        <f aca="true">IF(D1755="","",xEURO(OFFSET(C1755,-M1755+1,0),E1755,OFFSET(C1755,-M1755+2,0),OFFSET(C1755,-M1755+2,0),OFFSET(C1755,-M1755+3,0)+AB1755,OFFSET(C1755,-M1755+4,0),0,0))</f>
        <v/>
      </c>
      <c r="P1755" s="175" t="str">
        <f aca="false">IF(D1755="","",(O1755-F1755)*D1755*10)</f>
        <v/>
      </c>
      <c r="Q1755" s="175" t="str">
        <f aca="true">IF(D1755="","",xEURO(OFFSET(C1755,-M1755+1,0),E1755,OFFSET(C1755,-M1755+2,0),OFFSET(C1755,-M1755+2,0),OFFSET(C1755,-M1755+3,0)+AB1755,OFFSET(C1755,-M1755+4,0),0,2)/10*D1755)</f>
        <v/>
      </c>
      <c r="R1755" s="248" t="str">
        <f aca="true">IF(D1755="","",xEURO(OFFSET(C1755,-M1755+1,0),E1755,OFFSET(C1755,-M1755+2,0),OFFSET(C1755,-M1755+2,0),OFFSET(C1755,-M1755+3,0)+AB1755,OFFSET(C1755,-M1755+4,0),0,3)/100*D1755*10000)</f>
        <v/>
      </c>
      <c r="S1755" s="248" t="str">
        <f aca="true">IF(D1755="","",xEURO(OFFSET(C1755,-M1755+1,0),E1755,OFFSET(C1755,-M1755+2,0),OFFSET(C1755,-M1755+2,0),OFFSET(C1755,-M1755+3,0)+AB1755,OFFSET(C1755,-M1755+4,0),0,5)/365.25*D1755*10000)</f>
        <v/>
      </c>
      <c r="U1755" s="175" t="str">
        <f aca="true">IF(I1755="","",xEURO(OFFSET(C1755,-M1755+1,0),J1755,OFFSET(C1755,-M1755+2,0),OFFSET(C1755,-M1755+2,0),OFFSET(C1755,-M1755+3,0)+AC1755,OFFSET(C1755,-M1755+4,0),1,1)*I1755)</f>
        <v/>
      </c>
      <c r="V1755" s="235" t="str">
        <f aca="true">IF(I1755="","",xEURO(OFFSET(C1755,-M1755+1,0),J1755,OFFSET(C1755,-M1755+2,0),OFFSET(C1755,-M1755+2,0),OFFSET(C1755,-M1755+3,0)+AC1755,OFFSET(C1755,-M1755+4,0),1,0))</f>
        <v/>
      </c>
      <c r="W1755" s="175" t="str">
        <f aca="false">IF(I1755="","",(V1755-K1755)*I1755*10)</f>
        <v/>
      </c>
      <c r="X1755" s="175" t="str">
        <f aca="true">IF(I1755="","",xEURO(OFFSET(C1755,-M1755+1,0),J1755,OFFSET(C1755,-M1755+2,0),OFFSET(C1755,-M1755+2,0),OFFSET(C1755,-M1755+3,0)+AC1755,OFFSET(C1755,-M1755+4,0),1,2)/10*I1755)</f>
        <v/>
      </c>
      <c r="Y1755" s="248" t="str">
        <f aca="true">IF(I1755="","",xEURO(OFFSET(C1755,-M1755+1,0),J1755,OFFSET(C1755,-M1755+2,0),OFFSET(C1755,-M1755+2,0),OFFSET(C1755,-M1755+3,0)+AC1755,OFFSET(C1755,-M1755+4,0),1,3)/100*I1755*10000)</f>
        <v/>
      </c>
      <c r="Z1755" s="248" t="str">
        <f aca="true">IF(I1755="","",xEURO(OFFSET(C1755,-M1755+1,0),J1755,OFFSET(C1755,-M1755+2,0),OFFSET(C1755,-M1755+2,0),OFFSET(C1755,-M1755+3,0)+AC1755,OFFSET(C1755,-M1755+4,0),1,5)/365.25*I1755*10000)</f>
        <v/>
      </c>
      <c r="AB1755" s="249" t="str">
        <f aca="true">IF(D1755="","",xCalcSkew(OFFSET(C1755,-M1755,0),E1755-OFFSET(C1755,-M1755+1,0),b)/100)</f>
        <v/>
      </c>
      <c r="AC1755" s="249" t="str">
        <f aca="true">IF(I1755="","",xCalcSkew(OFFSET(C1755,-M1755,0),J1755-OFFSET(C1755,-M1755+1,0),b)/100)</f>
        <v/>
      </c>
      <c r="AE1755" s="0" t="n">
        <f aca="false">D1755*F1755*10000*-1</f>
        <v>-0</v>
      </c>
      <c r="AF1755" s="0" t="n">
        <f aca="false">I1755*K1755*10000*-1</f>
        <v>-0</v>
      </c>
      <c r="AG1755" s="0" t="n">
        <f aca="false">AE1755+AF1755</f>
        <v>-0</v>
      </c>
    </row>
    <row r="1756" customFormat="false" ht="12.75" hidden="false" customHeight="false" outlineLevel="0" collapsed="false">
      <c r="D1756" s="265"/>
      <c r="E1756" s="266"/>
      <c r="F1756" s="266"/>
      <c r="G1756" s="267"/>
      <c r="I1756" s="265"/>
      <c r="J1756" s="266"/>
      <c r="K1756" s="266"/>
      <c r="L1756" s="268"/>
      <c r="M1756" s="247" t="n">
        <f aca="false">M1755+1</f>
        <v>33</v>
      </c>
      <c r="N1756" s="175" t="str">
        <f aca="true">IF(D1756="","",xEURO(OFFSET(C1756,-M1756+1,0),E1756,OFFSET(C1756,-M1756+2,0),OFFSET(C1756,-M1756+2,0),OFFSET(C1756,-M1756+3,0)+AB1756,OFFSET(C1756,-M1756+4,0),0,1)*D1756)</f>
        <v/>
      </c>
      <c r="O1756" s="235" t="str">
        <f aca="true">IF(D1756="","",xEURO(OFFSET(C1756,-M1756+1,0),E1756,OFFSET(C1756,-M1756+2,0),OFFSET(C1756,-M1756+2,0),OFFSET(C1756,-M1756+3,0)+AB1756,OFFSET(C1756,-M1756+4,0),0,0))</f>
        <v/>
      </c>
      <c r="P1756" s="175" t="str">
        <f aca="false">IF(D1756="","",(O1756-F1756)*D1756*10)</f>
        <v/>
      </c>
      <c r="Q1756" s="175" t="str">
        <f aca="true">IF(D1756="","",xEURO(OFFSET(C1756,-M1756+1,0),E1756,OFFSET(C1756,-M1756+2,0),OFFSET(C1756,-M1756+2,0),OFFSET(C1756,-M1756+3,0)+AB1756,OFFSET(C1756,-M1756+4,0),0,2)/10*D1756)</f>
        <v/>
      </c>
      <c r="R1756" s="248" t="str">
        <f aca="true">IF(D1756="","",xEURO(OFFSET(C1756,-M1756+1,0),E1756,OFFSET(C1756,-M1756+2,0),OFFSET(C1756,-M1756+2,0),OFFSET(C1756,-M1756+3,0)+AB1756,OFFSET(C1756,-M1756+4,0),0,3)/100*D1756*10000)</f>
        <v/>
      </c>
      <c r="S1756" s="248" t="str">
        <f aca="true">IF(D1756="","",xEURO(OFFSET(C1756,-M1756+1,0),E1756,OFFSET(C1756,-M1756+2,0),OFFSET(C1756,-M1756+2,0),OFFSET(C1756,-M1756+3,0)+AB1756,OFFSET(C1756,-M1756+4,0),0,5)/365.25*D1756*10000)</f>
        <v/>
      </c>
      <c r="U1756" s="175" t="str">
        <f aca="true">IF(I1756="","",xEURO(OFFSET(C1756,-M1756+1,0),J1756,OFFSET(C1756,-M1756+2,0),OFFSET(C1756,-M1756+2,0),OFFSET(C1756,-M1756+3,0)+AC1756,OFFSET(C1756,-M1756+4,0),1,1)*I1756)</f>
        <v/>
      </c>
      <c r="V1756" s="235" t="str">
        <f aca="true">IF(I1756="","",xEURO(OFFSET(C1756,-M1756+1,0),J1756,OFFSET(C1756,-M1756+2,0),OFFSET(C1756,-M1756+2,0),OFFSET(C1756,-M1756+3,0)+AC1756,OFFSET(C1756,-M1756+4,0),1,0))</f>
        <v/>
      </c>
      <c r="W1756" s="175" t="str">
        <f aca="false">IF(I1756="","",(V1756-K1756)*I1756*10)</f>
        <v/>
      </c>
      <c r="X1756" s="175" t="str">
        <f aca="true">IF(I1756="","",xEURO(OFFSET(C1756,-M1756+1,0),J1756,OFFSET(C1756,-M1756+2,0),OFFSET(C1756,-M1756+2,0),OFFSET(C1756,-M1756+3,0)+AC1756,OFFSET(C1756,-M1756+4,0),1,2)/10*I1756)</f>
        <v/>
      </c>
      <c r="Y1756" s="248" t="str">
        <f aca="true">IF(I1756="","",xEURO(OFFSET(C1756,-M1756+1,0),J1756,OFFSET(C1756,-M1756+2,0),OFFSET(C1756,-M1756+2,0),OFFSET(C1756,-M1756+3,0)+AC1756,OFFSET(C1756,-M1756+4,0),1,3)/100*I1756*10000)</f>
        <v/>
      </c>
      <c r="Z1756" s="248" t="str">
        <f aca="true">IF(I1756="","",xEURO(OFFSET(C1756,-M1756+1,0),J1756,OFFSET(C1756,-M1756+2,0),OFFSET(C1756,-M1756+2,0),OFFSET(C1756,-M1756+3,0)+AC1756,OFFSET(C1756,-M1756+4,0),1,5)/365.25*I1756*10000)</f>
        <v/>
      </c>
      <c r="AB1756" s="249" t="str">
        <f aca="true">IF(D1756="","",xCalcSkew(OFFSET(C1756,-M1756,0),E1756-OFFSET(C1756,-M1756+1,0),b)/100)</f>
        <v/>
      </c>
      <c r="AC1756" s="249" t="str">
        <f aca="true">IF(I1756="","",xCalcSkew(OFFSET(C1756,-M1756,0),J1756-OFFSET(C1756,-M1756+1,0),b)/100)</f>
        <v/>
      </c>
      <c r="AE1756" s="0" t="n">
        <f aca="false">D1756*F1756*10000*-1</f>
        <v>-0</v>
      </c>
      <c r="AF1756" s="0" t="n">
        <f aca="false">I1756*K1756*10000*-1</f>
        <v>-0</v>
      </c>
      <c r="AG1756" s="0" t="n">
        <f aca="false">AE1756+AF1756</f>
        <v>-0</v>
      </c>
    </row>
    <row r="1757" customFormat="false" ht="12.75" hidden="false" customHeight="false" outlineLevel="0" collapsed="false">
      <c r="D1757" s="265"/>
      <c r="E1757" s="266"/>
      <c r="F1757" s="266"/>
      <c r="G1757" s="267"/>
      <c r="I1757" s="265"/>
      <c r="J1757" s="266"/>
      <c r="K1757" s="266"/>
      <c r="L1757" s="268"/>
      <c r="M1757" s="247" t="n">
        <f aca="false">M1756+1</f>
        <v>34</v>
      </c>
      <c r="N1757" s="175" t="str">
        <f aca="true">IF(D1757="","",xEURO(OFFSET(C1757,-M1757+1,0),E1757,OFFSET(C1757,-M1757+2,0),OFFSET(C1757,-M1757+2,0),OFFSET(C1757,-M1757+3,0)+AB1757,OFFSET(C1757,-M1757+4,0),0,1)*D1757)</f>
        <v/>
      </c>
      <c r="O1757" s="235" t="str">
        <f aca="true">IF(D1757="","",xEURO(OFFSET(C1757,-M1757+1,0),E1757,OFFSET(C1757,-M1757+2,0),OFFSET(C1757,-M1757+2,0),OFFSET(C1757,-M1757+3,0)+AB1757,OFFSET(C1757,-M1757+4,0),0,0))</f>
        <v/>
      </c>
      <c r="P1757" s="175" t="str">
        <f aca="false">IF(D1757="","",(O1757-F1757)*D1757*10)</f>
        <v/>
      </c>
      <c r="Q1757" s="175" t="str">
        <f aca="true">IF(D1757="","",xEURO(OFFSET(C1757,-M1757+1,0),E1757,OFFSET(C1757,-M1757+2,0),OFFSET(C1757,-M1757+2,0),OFFSET(C1757,-M1757+3,0)+AB1757,OFFSET(C1757,-M1757+4,0),0,2)/10*D1757)</f>
        <v/>
      </c>
      <c r="R1757" s="248" t="str">
        <f aca="true">IF(D1757="","",xEURO(OFFSET(C1757,-M1757+1,0),E1757,OFFSET(C1757,-M1757+2,0),OFFSET(C1757,-M1757+2,0),OFFSET(C1757,-M1757+3,0)+AB1757,OFFSET(C1757,-M1757+4,0),0,3)/100*D1757*10000)</f>
        <v/>
      </c>
      <c r="S1757" s="248" t="str">
        <f aca="true">IF(D1757="","",xEURO(OFFSET(C1757,-M1757+1,0),E1757,OFFSET(C1757,-M1757+2,0),OFFSET(C1757,-M1757+2,0),OFFSET(C1757,-M1757+3,0)+AB1757,OFFSET(C1757,-M1757+4,0),0,5)/365.25*D1757*10000)</f>
        <v/>
      </c>
      <c r="U1757" s="175" t="str">
        <f aca="true">IF(I1757="","",xEURO(OFFSET(C1757,-M1757+1,0),J1757,OFFSET(C1757,-M1757+2,0),OFFSET(C1757,-M1757+2,0),OFFSET(C1757,-M1757+3,0)+AC1757,OFFSET(C1757,-M1757+4,0),1,1)*I1757)</f>
        <v/>
      </c>
      <c r="V1757" s="235" t="str">
        <f aca="true">IF(I1757="","",xEURO(OFFSET(C1757,-M1757+1,0),J1757,OFFSET(C1757,-M1757+2,0),OFFSET(C1757,-M1757+2,0),OFFSET(C1757,-M1757+3,0)+AC1757,OFFSET(C1757,-M1757+4,0),1,0))</f>
        <v/>
      </c>
      <c r="W1757" s="175" t="str">
        <f aca="false">IF(I1757="","",(V1757-K1757)*I1757*10)</f>
        <v/>
      </c>
      <c r="X1757" s="175" t="str">
        <f aca="true">IF(I1757="","",xEURO(OFFSET(C1757,-M1757+1,0),J1757,OFFSET(C1757,-M1757+2,0),OFFSET(C1757,-M1757+2,0),OFFSET(C1757,-M1757+3,0)+AC1757,OFFSET(C1757,-M1757+4,0),1,2)/10*I1757)</f>
        <v/>
      </c>
      <c r="Y1757" s="248" t="str">
        <f aca="true">IF(I1757="","",xEURO(OFFSET(C1757,-M1757+1,0),J1757,OFFSET(C1757,-M1757+2,0),OFFSET(C1757,-M1757+2,0),OFFSET(C1757,-M1757+3,0)+AC1757,OFFSET(C1757,-M1757+4,0),1,3)/100*I1757*10000)</f>
        <v/>
      </c>
      <c r="Z1757" s="248" t="str">
        <f aca="true">IF(I1757="","",xEURO(OFFSET(C1757,-M1757+1,0),J1757,OFFSET(C1757,-M1757+2,0),OFFSET(C1757,-M1757+2,0),OFFSET(C1757,-M1757+3,0)+AC1757,OFFSET(C1757,-M1757+4,0),1,5)/365.25*I1757*10000)</f>
        <v/>
      </c>
      <c r="AB1757" s="249" t="str">
        <f aca="true">IF(D1757="","",xCalcSkew(OFFSET(C1757,-M1757,0),E1757-OFFSET(C1757,-M1757+1,0),b)/100)</f>
        <v/>
      </c>
      <c r="AC1757" s="249" t="str">
        <f aca="true">IF(I1757="","",xCalcSkew(OFFSET(C1757,-M1757,0),J1757-OFFSET(C1757,-M1757+1,0),b)/100)</f>
        <v/>
      </c>
      <c r="AE1757" s="0" t="n">
        <f aca="false">D1757*F1757*10000*-1</f>
        <v>-0</v>
      </c>
      <c r="AF1757" s="0" t="n">
        <f aca="false">I1757*K1757*10000*-1</f>
        <v>-0</v>
      </c>
      <c r="AG1757" s="0" t="n">
        <f aca="false">AE1757+AF1757</f>
        <v>-0</v>
      </c>
    </row>
    <row r="1758" customFormat="false" ht="12.75" hidden="false" customHeight="false" outlineLevel="0" collapsed="false">
      <c r="D1758" s="265"/>
      <c r="E1758" s="266"/>
      <c r="F1758" s="266"/>
      <c r="G1758" s="267"/>
      <c r="I1758" s="265"/>
      <c r="J1758" s="266"/>
      <c r="K1758" s="266"/>
      <c r="L1758" s="268"/>
      <c r="M1758" s="247" t="n">
        <f aca="false">M1757+1</f>
        <v>35</v>
      </c>
      <c r="N1758" s="175" t="str">
        <f aca="true">IF(D1758="","",xEURO(OFFSET(C1758,-M1758+1,0),E1758,OFFSET(C1758,-M1758+2,0),OFFSET(C1758,-M1758+2,0),OFFSET(C1758,-M1758+3,0)+AB1758,OFFSET(C1758,-M1758+4,0),0,1)*D1758)</f>
        <v/>
      </c>
      <c r="O1758" s="235" t="str">
        <f aca="true">IF(D1758="","",xEURO(OFFSET(C1758,-M1758+1,0),E1758,OFFSET(C1758,-M1758+2,0),OFFSET(C1758,-M1758+2,0),OFFSET(C1758,-M1758+3,0)+AB1758,OFFSET(C1758,-M1758+4,0),0,0))</f>
        <v/>
      </c>
      <c r="P1758" s="175" t="str">
        <f aca="false">IF(D1758="","",(O1758-F1758)*D1758*10)</f>
        <v/>
      </c>
      <c r="Q1758" s="175" t="str">
        <f aca="true">IF(D1758="","",xEURO(OFFSET(C1758,-M1758+1,0),E1758,OFFSET(C1758,-M1758+2,0),OFFSET(C1758,-M1758+2,0),OFFSET(C1758,-M1758+3,0)+AB1758,OFFSET(C1758,-M1758+4,0),0,2)/10*D1758)</f>
        <v/>
      </c>
      <c r="R1758" s="248" t="str">
        <f aca="true">IF(D1758="","",xEURO(OFFSET(C1758,-M1758+1,0),E1758,OFFSET(C1758,-M1758+2,0),OFFSET(C1758,-M1758+2,0),OFFSET(C1758,-M1758+3,0)+AB1758,OFFSET(C1758,-M1758+4,0),0,3)/100*D1758*10000)</f>
        <v/>
      </c>
      <c r="S1758" s="248" t="str">
        <f aca="true">IF(D1758="","",xEURO(OFFSET(C1758,-M1758+1,0),E1758,OFFSET(C1758,-M1758+2,0),OFFSET(C1758,-M1758+2,0),OFFSET(C1758,-M1758+3,0)+AB1758,OFFSET(C1758,-M1758+4,0),0,5)/365.25*D1758*10000)</f>
        <v/>
      </c>
      <c r="U1758" s="175" t="str">
        <f aca="true">IF(I1758="","",xEURO(OFFSET(C1758,-M1758+1,0),J1758,OFFSET(C1758,-M1758+2,0),OFFSET(C1758,-M1758+2,0),OFFSET(C1758,-M1758+3,0)+AC1758,OFFSET(C1758,-M1758+4,0),1,1)*I1758)</f>
        <v/>
      </c>
      <c r="V1758" s="235" t="str">
        <f aca="true">IF(I1758="","",xEURO(OFFSET(C1758,-M1758+1,0),J1758,OFFSET(C1758,-M1758+2,0),OFFSET(C1758,-M1758+2,0),OFFSET(C1758,-M1758+3,0)+AC1758,OFFSET(C1758,-M1758+4,0),1,0))</f>
        <v/>
      </c>
      <c r="W1758" s="175" t="str">
        <f aca="false">IF(I1758="","",(V1758-K1758)*I1758*10)</f>
        <v/>
      </c>
      <c r="X1758" s="175" t="str">
        <f aca="true">IF(I1758="","",xEURO(OFFSET(C1758,-M1758+1,0),J1758,OFFSET(C1758,-M1758+2,0),OFFSET(C1758,-M1758+2,0),OFFSET(C1758,-M1758+3,0)+AC1758,OFFSET(C1758,-M1758+4,0),1,2)/10*I1758)</f>
        <v/>
      </c>
      <c r="Y1758" s="248" t="str">
        <f aca="true">IF(I1758="","",xEURO(OFFSET(C1758,-M1758+1,0),J1758,OFFSET(C1758,-M1758+2,0),OFFSET(C1758,-M1758+2,0),OFFSET(C1758,-M1758+3,0)+AC1758,OFFSET(C1758,-M1758+4,0),1,3)/100*I1758*10000)</f>
        <v/>
      </c>
      <c r="Z1758" s="248" t="str">
        <f aca="true">IF(I1758="","",xEURO(OFFSET(C1758,-M1758+1,0),J1758,OFFSET(C1758,-M1758+2,0),OFFSET(C1758,-M1758+2,0),OFFSET(C1758,-M1758+3,0)+AC1758,OFFSET(C1758,-M1758+4,0),1,5)/365.25*I1758*10000)</f>
        <v/>
      </c>
      <c r="AB1758" s="249" t="str">
        <f aca="true">IF(D1758="","",xCalcSkew(OFFSET(C1758,-M1758,0),E1758-OFFSET(C1758,-M1758+1,0),b)/100)</f>
        <v/>
      </c>
      <c r="AC1758" s="249" t="str">
        <f aca="true">IF(I1758="","",xCalcSkew(OFFSET(C1758,-M1758,0),J1758-OFFSET(C1758,-M1758+1,0),b)/100)</f>
        <v/>
      </c>
      <c r="AE1758" s="0" t="n">
        <f aca="false">D1758*F1758*10000*-1</f>
        <v>-0</v>
      </c>
      <c r="AF1758" s="0" t="n">
        <f aca="false">I1758*K1758*10000*-1</f>
        <v>-0</v>
      </c>
      <c r="AG1758" s="0" t="n">
        <f aca="false">AE1758+AF1758</f>
        <v>-0</v>
      </c>
    </row>
    <row r="1759" customFormat="false" ht="12.75" hidden="false" customHeight="false" outlineLevel="0" collapsed="false">
      <c r="D1759" s="274" t="n">
        <f aca="true">SUM(INDIRECT(CONCATENATE(ADDRESS(ROW(D1723),COLUMN(D1723)),":",ADDRESS(ROW()-1,COLUMN()))))</f>
        <v>0</v>
      </c>
      <c r="I1759" s="274" t="n">
        <f aca="true">SUM(INDIRECT(CONCATENATE(ADDRESS(ROW(I1723),COLUMN(I1723)),":",ADDRESS(ROW()-1,COLUMN()))))</f>
        <v>0</v>
      </c>
      <c r="J1759" s="170"/>
      <c r="K1759" s="170"/>
      <c r="L1759" s="170"/>
      <c r="N1759" s="274" t="n">
        <f aca="true">SUM(INDIRECT(CONCATENATE(ADDRESS(ROW(N1723),COLUMN(N1723)),":",ADDRESS(ROW()-1,COLUMN()))))</f>
        <v>0</v>
      </c>
      <c r="O1759" s="274" t="n">
        <f aca="true">SUM(INDIRECT(CONCATENATE(ADDRESS(ROW(O1723),COLUMN(O1723)),":",ADDRESS(ROW()-1,COLUMN()))))</f>
        <v>0</v>
      </c>
      <c r="P1759" s="274" t="n">
        <f aca="true">SUM(INDIRECT(CONCATENATE(ADDRESS(ROW(P1723),COLUMN(P1723)),":",ADDRESS(ROW()-1,COLUMN()))))</f>
        <v>0</v>
      </c>
      <c r="Q1759" s="274" t="n">
        <f aca="true">SUM(INDIRECT(CONCATENATE(ADDRESS(ROW(Q1723),COLUMN(Q1723)),":",ADDRESS(ROW()-1,COLUMN()))))</f>
        <v>0</v>
      </c>
      <c r="R1759" s="274" t="n">
        <f aca="true">SUM(INDIRECT(CONCATENATE(ADDRESS(ROW(R1723),COLUMN(R1723)),":",ADDRESS(ROW()-1,COLUMN()))))</f>
        <v>0</v>
      </c>
      <c r="S1759" s="274" t="n">
        <f aca="true">SUM(INDIRECT(CONCATENATE(ADDRESS(ROW(S1723),COLUMN(S1723)),":",ADDRESS(ROW()-1,COLUMN()))))</f>
        <v>0</v>
      </c>
      <c r="T1759" s="175"/>
      <c r="U1759" s="274" t="n">
        <f aca="true">SUM(INDIRECT(CONCATENATE(ADDRESS(ROW(U1723),COLUMN(U1723)),":",ADDRESS(ROW()-1,COLUMN()))))</f>
        <v>0</v>
      </c>
      <c r="V1759" s="274" t="n">
        <f aca="true">SUM(INDIRECT(CONCATENATE(ADDRESS(ROW(V1723),COLUMN(V1723)),":",ADDRESS(ROW()-1,COLUMN()))))</f>
        <v>0</v>
      </c>
      <c r="W1759" s="274" t="n">
        <f aca="true">SUM(INDIRECT(CONCATENATE(ADDRESS(ROW(W1723),COLUMN(W1723)),":",ADDRESS(ROW()-1,COLUMN()))))</f>
        <v>0</v>
      </c>
      <c r="X1759" s="274" t="n">
        <f aca="true">SUM(INDIRECT(CONCATENATE(ADDRESS(ROW(X1723),COLUMN(X1723)),":",ADDRESS(ROW()-1,COLUMN()))))</f>
        <v>0</v>
      </c>
      <c r="Y1759" s="274" t="n">
        <f aca="true">SUM(INDIRECT(CONCATENATE(ADDRESS(ROW(Y1723),COLUMN(Y1723)),":",ADDRESS(ROW()-1,COLUMN()))))</f>
        <v>0</v>
      </c>
      <c r="Z1759" s="274" t="n">
        <f aca="true">SUM(INDIRECT(CONCATENATE(ADDRESS(ROW(Z1723),COLUMN(Z1723)),":",ADDRESS(ROW()-1,COLUMN()))))</f>
        <v>0</v>
      </c>
      <c r="AE1759" s="0" t="n">
        <f aca="false">D1759*F1759*10000*-1</f>
        <v>-0</v>
      </c>
      <c r="AF1759" s="0" t="n">
        <f aca="false">I1759*K1759*10000*-1</f>
        <v>-0</v>
      </c>
      <c r="AG1759" s="0" t="n">
        <f aca="false">AE1759+AF1759</f>
        <v>-0</v>
      </c>
    </row>
    <row r="1760" customFormat="false" ht="12.75" hidden="false" customHeight="false" outlineLevel="0" collapsed="false">
      <c r="AE1760" s="0" t="n">
        <f aca="false">D1760*F1760*10000*-1</f>
        <v>-0</v>
      </c>
      <c r="AF1760" s="0" t="n">
        <f aca="false">I1760*K1760*10000*-1</f>
        <v>-0</v>
      </c>
      <c r="AG1760" s="0" t="n">
        <f aca="false">AE1760+AF1760</f>
        <v>-0</v>
      </c>
    </row>
    <row r="1761" customFormat="false" ht="12.75" hidden="false" customHeight="false" outlineLevel="0" collapsed="false">
      <c r="C1761" s="264" t="n">
        <f aca="false">EOMONTH(C1723,0)+1</f>
        <v>38626</v>
      </c>
      <c r="D1761" s="265"/>
      <c r="E1761" s="266"/>
      <c r="F1761" s="266"/>
      <c r="G1761" s="267"/>
      <c r="I1761" s="265"/>
      <c r="J1761" s="266"/>
      <c r="K1761" s="266"/>
      <c r="L1761" s="268"/>
      <c r="M1761" s="247" t="n">
        <v>0</v>
      </c>
      <c r="N1761" s="175" t="str">
        <f aca="true">IF(D1761="","",xEURO(OFFSET(C1761,-M1761+1,0),E1761,OFFSET(C1761,-M1761+2,0),OFFSET(C1761,-M1761+2,0),OFFSET(C1761,-M1761+3,0)+AB1761,OFFSET(C1761,-M1761+4,0),0,1)*D1761)</f>
        <v/>
      </c>
      <c r="O1761" s="235" t="str">
        <f aca="true">IF(D1761="","",xEURO(OFFSET(C1761,-M1761+1,0),E1761,OFFSET(C1761,-M1761+2,0),OFFSET(C1761,-M1761+2,0),OFFSET(C1761,-M1761+3,0)+AB1761,OFFSET(C1761,-M1761+4,0),0,0))</f>
        <v/>
      </c>
      <c r="P1761" s="175" t="str">
        <f aca="false">IF(D1761="","",(O1761-F1761)*D1761*10)</f>
        <v/>
      </c>
      <c r="Q1761" s="175" t="str">
        <f aca="true">IF(D1761="","",xEURO(OFFSET(C1761,-M1761+1,0),E1761,OFFSET(C1761,-M1761+2,0),OFFSET(C1761,-M1761+2,0),OFFSET(C1761,-M1761+3,0)+AB1761,OFFSET(C1761,-M1761+4,0),0,2)/10*D1761)</f>
        <v/>
      </c>
      <c r="R1761" s="248" t="str">
        <f aca="true">IF(D1761="","",xEURO(OFFSET(C1761,-M1761+1,0),E1761,OFFSET(C1761,-M1761+2,0),OFFSET(C1761,-M1761+2,0),OFFSET(C1761,-M1761+3,0)+AB1761,OFFSET(C1761,-M1761+4,0),0,3)/100*D1761*10000)</f>
        <v/>
      </c>
      <c r="S1761" s="248" t="str">
        <f aca="true">IF(D1761="","",xEURO(OFFSET(C1761,-M1761+1,0),E1761,OFFSET(C1761,-M1761+2,0),OFFSET(C1761,-M1761+2,0),OFFSET(C1761,-M1761+3,0)+AB1761,OFFSET(C1761,-M1761+4,0),0,5)/365.25*D1761*10000)</f>
        <v/>
      </c>
      <c r="U1761" s="175" t="str">
        <f aca="true">IF(I1761="","",xEURO(OFFSET(C1761,-M1761+1,0),J1761,OFFSET(C1761,-M1761+2,0),OFFSET(C1761,-M1761+2,0),OFFSET(C1761,-M1761+3,0)+AC1761,OFFSET(C1761,-M1761+4,0),1,1)*I1761)</f>
        <v/>
      </c>
      <c r="V1761" s="235" t="str">
        <f aca="true">IF(I1761="","",xEURO(OFFSET(C1761,-M1761+1,0),J1761,OFFSET(C1761,-M1761+2,0),OFFSET(C1761,-M1761+2,0),OFFSET(C1761,-M1761+3,0)+AC1761,OFFSET(C1761,-M1761+4,0),1,0))</f>
        <v/>
      </c>
      <c r="W1761" s="175" t="str">
        <f aca="false">IF(I1761="","",(V1761-K1761)*I1761*10)</f>
        <v/>
      </c>
      <c r="X1761" s="175" t="str">
        <f aca="true">IF(I1761="","",xEURO(OFFSET(C1761,-M1761+1,0),J1761,OFFSET(C1761,-M1761+2,0),OFFSET(C1761,-M1761+2,0),OFFSET(C1761,-M1761+3,0)+AC1761,OFFSET(C1761,-M1761+4,0),1,2)/10*I1761)</f>
        <v/>
      </c>
      <c r="Y1761" s="248" t="str">
        <f aca="true">IF(I1761="","",xEURO(OFFSET(C1761,-M1761+1,0),J1761,OFFSET(C1761,-M1761+2,0),OFFSET(C1761,-M1761+2,0),OFFSET(C1761,-M1761+3,0)+AC1761,OFFSET(C1761,-M1761+4,0),1,3)/100*I1761*10000)</f>
        <v/>
      </c>
      <c r="Z1761" s="248" t="str">
        <f aca="true">IF(I1761="","",xEURO(OFFSET(C1761,-M1761+1,0),J1761,OFFSET(C1761,-M1761+2,0),OFFSET(C1761,-M1761+2,0),OFFSET(C1761,-M1761+3,0)+AC1761,OFFSET(C1761,-M1761+4,0),1,5)/365.25*I1761*10000)</f>
        <v/>
      </c>
      <c r="AB1761" s="249" t="str">
        <f aca="true">IF(D1761="","",xCalcSkew(OFFSET(C1761,-M1761,0),E1761-OFFSET(C1761,-M1761+1,0),b)/100)</f>
        <v/>
      </c>
      <c r="AC1761" s="249" t="str">
        <f aca="true">IF(I1761="","",xCalcSkew(OFFSET(C1761,-M1761,0),J1761-OFFSET(C1761,-M1761+1,0),b)/100)</f>
        <v/>
      </c>
      <c r="AE1761" s="0" t="n">
        <f aca="false">D1761*F1761*10000*-1</f>
        <v>-0</v>
      </c>
      <c r="AF1761" s="0" t="n">
        <f aca="false">I1761*K1761*10000*-1</f>
        <v>-0</v>
      </c>
      <c r="AG1761" s="0" t="n">
        <f aca="false">AE1761+AF1761</f>
        <v>-0</v>
      </c>
    </row>
    <row r="1762" customFormat="false" ht="12.75" hidden="false" customHeight="false" outlineLevel="0" collapsed="false">
      <c r="C1762" s="269" t="n">
        <f aca="false">INDEX(Inputs!$1:$65536,MATCH(C1761,Inputs!C:C,0),5)</f>
        <v>3.771</v>
      </c>
      <c r="D1762" s="265"/>
      <c r="E1762" s="266"/>
      <c r="F1762" s="266"/>
      <c r="G1762" s="267"/>
      <c r="I1762" s="265"/>
      <c r="J1762" s="266"/>
      <c r="K1762" s="266"/>
      <c r="L1762" s="268"/>
      <c r="M1762" s="247" t="n">
        <f aca="false">M1761+1</f>
        <v>1</v>
      </c>
      <c r="N1762" s="175" t="str">
        <f aca="true">IF(D1762="","",xEURO(OFFSET(C1762,-M1762+1,0),E1762,OFFSET(C1762,-M1762+2,0),OFFSET(C1762,-M1762+2,0),OFFSET(C1762,-M1762+3,0)+AB1762,OFFSET(C1762,-M1762+4,0),0,1)*D1762)</f>
        <v/>
      </c>
      <c r="O1762" s="235" t="str">
        <f aca="true">IF(D1762="","",xEURO(OFFSET(C1762,-M1762+1,0),E1762,OFFSET(C1762,-M1762+2,0),OFFSET(C1762,-M1762+2,0),OFFSET(C1762,-M1762+3,0)+AB1762,OFFSET(C1762,-M1762+4,0),0,0))</f>
        <v/>
      </c>
      <c r="P1762" s="175" t="str">
        <f aca="false">IF(D1762="","",(O1762-F1762)*D1762*10)</f>
        <v/>
      </c>
      <c r="Q1762" s="175" t="str">
        <f aca="true">IF(D1762="","",xEURO(OFFSET(C1762,-M1762+1,0),E1762,OFFSET(C1762,-M1762+2,0),OFFSET(C1762,-M1762+2,0),OFFSET(C1762,-M1762+3,0)+AB1762,OFFSET(C1762,-M1762+4,0),0,2)/10*D1762)</f>
        <v/>
      </c>
      <c r="R1762" s="248" t="str">
        <f aca="true">IF(D1762="","",xEURO(OFFSET(C1762,-M1762+1,0),E1762,OFFSET(C1762,-M1762+2,0),OFFSET(C1762,-M1762+2,0),OFFSET(C1762,-M1762+3,0)+AB1762,OFFSET(C1762,-M1762+4,0),0,3)/100*D1762*10000)</f>
        <v/>
      </c>
      <c r="S1762" s="248" t="str">
        <f aca="true">IF(D1762="","",xEURO(OFFSET(C1762,-M1762+1,0),E1762,OFFSET(C1762,-M1762+2,0),OFFSET(C1762,-M1762+2,0),OFFSET(C1762,-M1762+3,0)+AB1762,OFFSET(C1762,-M1762+4,0),0,5)/365.25*D1762*10000)</f>
        <v/>
      </c>
      <c r="U1762" s="175" t="str">
        <f aca="true">IF(I1762="","",xEURO(OFFSET(C1762,-M1762+1,0),J1762,OFFSET(C1762,-M1762+2,0),OFFSET(C1762,-M1762+2,0),OFFSET(C1762,-M1762+3,0)+AC1762,OFFSET(C1762,-M1762+4,0),1,1)*I1762)</f>
        <v/>
      </c>
      <c r="V1762" s="235" t="str">
        <f aca="true">IF(I1762="","",xEURO(OFFSET(C1762,-M1762+1,0),J1762,OFFSET(C1762,-M1762+2,0),OFFSET(C1762,-M1762+2,0),OFFSET(C1762,-M1762+3,0)+AC1762,OFFSET(C1762,-M1762+4,0),1,0))</f>
        <v/>
      </c>
      <c r="W1762" s="175" t="str">
        <f aca="false">IF(I1762="","",(V1762-K1762)*I1762*10)</f>
        <v/>
      </c>
      <c r="X1762" s="175" t="str">
        <f aca="true">IF(I1762="","",xEURO(OFFSET(C1762,-M1762+1,0),J1762,OFFSET(C1762,-M1762+2,0),OFFSET(C1762,-M1762+2,0),OFFSET(C1762,-M1762+3,0)+AC1762,OFFSET(C1762,-M1762+4,0),1,2)/10*I1762)</f>
        <v/>
      </c>
      <c r="Y1762" s="248" t="str">
        <f aca="true">IF(I1762="","",xEURO(OFFSET(C1762,-M1762+1,0),J1762,OFFSET(C1762,-M1762+2,0),OFFSET(C1762,-M1762+2,0),OFFSET(C1762,-M1762+3,0)+AC1762,OFFSET(C1762,-M1762+4,0),1,3)/100*I1762*10000)</f>
        <v/>
      </c>
      <c r="Z1762" s="248" t="str">
        <f aca="true">IF(I1762="","",xEURO(OFFSET(C1762,-M1762+1,0),J1762,OFFSET(C1762,-M1762+2,0),OFFSET(C1762,-M1762+2,0),OFFSET(C1762,-M1762+3,0)+AC1762,OFFSET(C1762,-M1762+4,0),1,5)/365.25*I1762*10000)</f>
        <v/>
      </c>
      <c r="AB1762" s="249" t="str">
        <f aca="true">IF(D1762="","",xCalcSkew(OFFSET(C1762,-M1762,0),E1762-OFFSET(C1762,-M1762+1,0),b)/100)</f>
        <v/>
      </c>
      <c r="AC1762" s="249" t="str">
        <f aca="true">IF(I1762="","",xCalcSkew(OFFSET(C1762,-M1762,0),J1762-OFFSET(C1762,-M1762+1,0),b)/100)</f>
        <v/>
      </c>
      <c r="AE1762" s="0" t="n">
        <f aca="false">D1762*F1762*10000*-1</f>
        <v>-0</v>
      </c>
      <c r="AF1762" s="0" t="n">
        <f aca="false">I1762*K1762*10000*-1</f>
        <v>-0</v>
      </c>
      <c r="AG1762" s="0" t="n">
        <f aca="false">AE1762+AF1762</f>
        <v>-0</v>
      </c>
    </row>
    <row r="1763" customFormat="false" ht="12.75" hidden="false" customHeight="false" outlineLevel="0" collapsed="false">
      <c r="C1763" s="249" t="n">
        <f aca="false">INDEX(Inputs!$1:$65536,MATCH(C1761,Inputs!C:C,0),7)</f>
        <v>0.0446658846340013</v>
      </c>
      <c r="D1763" s="265"/>
      <c r="E1763" s="266"/>
      <c r="F1763" s="266"/>
      <c r="G1763" s="267"/>
      <c r="I1763" s="265"/>
      <c r="J1763" s="266"/>
      <c r="K1763" s="266"/>
      <c r="L1763" s="268"/>
      <c r="M1763" s="247" t="n">
        <f aca="false">M1762+1</f>
        <v>2</v>
      </c>
      <c r="N1763" s="175" t="str">
        <f aca="true">IF(D1763="","",xEURO(OFFSET(C1763,-M1763+1,0),E1763,OFFSET(C1763,-M1763+2,0),OFFSET(C1763,-M1763+2,0),OFFSET(C1763,-M1763+3,0)+AB1763,OFFSET(C1763,-M1763+4,0),0,1)*D1763)</f>
        <v/>
      </c>
      <c r="O1763" s="235" t="str">
        <f aca="true">IF(D1763="","",xEURO(OFFSET(C1763,-M1763+1,0),E1763,OFFSET(C1763,-M1763+2,0),OFFSET(C1763,-M1763+2,0),OFFSET(C1763,-M1763+3,0)+AB1763,OFFSET(C1763,-M1763+4,0),0,0))</f>
        <v/>
      </c>
      <c r="P1763" s="175" t="str">
        <f aca="false">IF(D1763="","",(O1763-F1763)*D1763*10)</f>
        <v/>
      </c>
      <c r="Q1763" s="175" t="str">
        <f aca="true">IF(D1763="","",xEURO(OFFSET(C1763,-M1763+1,0),E1763,OFFSET(C1763,-M1763+2,0),OFFSET(C1763,-M1763+2,0),OFFSET(C1763,-M1763+3,0)+AB1763,OFFSET(C1763,-M1763+4,0),0,2)/10*D1763)</f>
        <v/>
      </c>
      <c r="R1763" s="248" t="str">
        <f aca="true">IF(D1763="","",xEURO(OFFSET(C1763,-M1763+1,0),E1763,OFFSET(C1763,-M1763+2,0),OFFSET(C1763,-M1763+2,0),OFFSET(C1763,-M1763+3,0)+AB1763,OFFSET(C1763,-M1763+4,0),0,3)/100*D1763*10000)</f>
        <v/>
      </c>
      <c r="S1763" s="248" t="str">
        <f aca="true">IF(D1763="","",xEURO(OFFSET(C1763,-M1763+1,0),E1763,OFFSET(C1763,-M1763+2,0),OFFSET(C1763,-M1763+2,0),OFFSET(C1763,-M1763+3,0)+AB1763,OFFSET(C1763,-M1763+4,0),0,5)/365.25*D1763*10000)</f>
        <v/>
      </c>
      <c r="U1763" s="175" t="str">
        <f aca="true">IF(I1763="","",xEURO(OFFSET(C1763,-M1763+1,0),J1763,OFFSET(C1763,-M1763+2,0),OFFSET(C1763,-M1763+2,0),OFFSET(C1763,-M1763+3,0)+AC1763,OFFSET(C1763,-M1763+4,0),1,1)*I1763)</f>
        <v/>
      </c>
      <c r="V1763" s="235" t="str">
        <f aca="true">IF(I1763="","",xEURO(OFFSET(C1763,-M1763+1,0),J1763,OFFSET(C1763,-M1763+2,0),OFFSET(C1763,-M1763+2,0),OFFSET(C1763,-M1763+3,0)+AC1763,OFFSET(C1763,-M1763+4,0),1,0))</f>
        <v/>
      </c>
      <c r="W1763" s="175" t="str">
        <f aca="false">IF(I1763="","",(V1763-K1763)*I1763*10)</f>
        <v/>
      </c>
      <c r="X1763" s="175" t="str">
        <f aca="true">IF(I1763="","",xEURO(OFFSET(C1763,-M1763+1,0),J1763,OFFSET(C1763,-M1763+2,0),OFFSET(C1763,-M1763+2,0),OFFSET(C1763,-M1763+3,0)+AC1763,OFFSET(C1763,-M1763+4,0),1,2)/10*I1763)</f>
        <v/>
      </c>
      <c r="Y1763" s="248" t="str">
        <f aca="true">IF(I1763="","",xEURO(OFFSET(C1763,-M1763+1,0),J1763,OFFSET(C1763,-M1763+2,0),OFFSET(C1763,-M1763+2,0),OFFSET(C1763,-M1763+3,0)+AC1763,OFFSET(C1763,-M1763+4,0),1,3)/100*I1763*10000)</f>
        <v/>
      </c>
      <c r="Z1763" s="248" t="str">
        <f aca="true">IF(I1763="","",xEURO(OFFSET(C1763,-M1763+1,0),J1763,OFFSET(C1763,-M1763+2,0),OFFSET(C1763,-M1763+2,0),OFFSET(C1763,-M1763+3,0)+AC1763,OFFSET(C1763,-M1763+4,0),1,5)/365.25*I1763*10000)</f>
        <v/>
      </c>
      <c r="AB1763" s="249" t="str">
        <f aca="true">IF(D1763="","",xCalcSkew(OFFSET(C1763,-M1763,0),E1763-OFFSET(C1763,-M1763+1,0),b)/100)</f>
        <v/>
      </c>
      <c r="AC1763" s="249" t="str">
        <f aca="true">IF(I1763="","",xCalcSkew(OFFSET(C1763,-M1763,0),J1763-OFFSET(C1763,-M1763+1,0),b)/100)</f>
        <v/>
      </c>
      <c r="AE1763" s="0" t="n">
        <f aca="false">D1763*F1763*10000*-1</f>
        <v>-0</v>
      </c>
      <c r="AF1763" s="0" t="n">
        <f aca="false">I1763*K1763*10000*-1</f>
        <v>-0</v>
      </c>
      <c r="AG1763" s="0" t="n">
        <f aca="false">AE1763+AF1763</f>
        <v>-0</v>
      </c>
    </row>
    <row r="1764" customFormat="false" ht="12.75" hidden="false" customHeight="false" outlineLevel="0" collapsed="false">
      <c r="C1764" s="270" t="n">
        <f aca="false">INDEX(Inputs!$1:$65536,MATCH(C1761,Inputs!C:C,0),6)</f>
        <v>0.275</v>
      </c>
      <c r="D1764" s="265"/>
      <c r="E1764" s="266"/>
      <c r="F1764" s="266"/>
      <c r="G1764" s="267"/>
      <c r="I1764" s="265"/>
      <c r="J1764" s="266"/>
      <c r="K1764" s="266"/>
      <c r="L1764" s="268"/>
      <c r="M1764" s="247" t="n">
        <f aca="false">M1763+1</f>
        <v>3</v>
      </c>
      <c r="N1764" s="175" t="str">
        <f aca="true">IF(D1764="","",xEURO(OFFSET(C1764,-M1764+1,0),E1764,OFFSET(C1764,-M1764+2,0),OFFSET(C1764,-M1764+2,0),OFFSET(C1764,-M1764+3,0)+AB1764,OFFSET(C1764,-M1764+4,0),0,1)*D1764)</f>
        <v/>
      </c>
      <c r="O1764" s="235" t="str">
        <f aca="true">IF(D1764="","",xEURO(OFFSET(C1764,-M1764+1,0),E1764,OFFSET(C1764,-M1764+2,0),OFFSET(C1764,-M1764+2,0),OFFSET(C1764,-M1764+3,0)+AB1764,OFFSET(C1764,-M1764+4,0),0,0))</f>
        <v/>
      </c>
      <c r="P1764" s="175" t="str">
        <f aca="false">IF(D1764="","",(O1764-F1764)*D1764*10)</f>
        <v/>
      </c>
      <c r="Q1764" s="175" t="str">
        <f aca="true">IF(D1764="","",xEURO(OFFSET(C1764,-M1764+1,0),E1764,OFFSET(C1764,-M1764+2,0),OFFSET(C1764,-M1764+2,0),OFFSET(C1764,-M1764+3,0)+AB1764,OFFSET(C1764,-M1764+4,0),0,2)/10*D1764)</f>
        <v/>
      </c>
      <c r="R1764" s="248" t="str">
        <f aca="true">IF(D1764="","",xEURO(OFFSET(C1764,-M1764+1,0),E1764,OFFSET(C1764,-M1764+2,0),OFFSET(C1764,-M1764+2,0),OFFSET(C1764,-M1764+3,0)+AB1764,OFFSET(C1764,-M1764+4,0),0,3)/100*D1764*10000)</f>
        <v/>
      </c>
      <c r="S1764" s="248" t="str">
        <f aca="true">IF(D1764="","",xEURO(OFFSET(C1764,-M1764+1,0),E1764,OFFSET(C1764,-M1764+2,0),OFFSET(C1764,-M1764+2,0),OFFSET(C1764,-M1764+3,0)+AB1764,OFFSET(C1764,-M1764+4,0),0,5)/365.25*D1764*10000)</f>
        <v/>
      </c>
      <c r="U1764" s="175" t="str">
        <f aca="true">IF(I1764="","",xEURO(OFFSET(C1764,-M1764+1,0),J1764,OFFSET(C1764,-M1764+2,0),OFFSET(C1764,-M1764+2,0),OFFSET(C1764,-M1764+3,0)+AC1764,OFFSET(C1764,-M1764+4,0),1,1)*I1764)</f>
        <v/>
      </c>
      <c r="V1764" s="235" t="str">
        <f aca="true">IF(I1764="","",xEURO(OFFSET(C1764,-M1764+1,0),J1764,OFFSET(C1764,-M1764+2,0),OFFSET(C1764,-M1764+2,0),OFFSET(C1764,-M1764+3,0)+AC1764,OFFSET(C1764,-M1764+4,0),1,0))</f>
        <v/>
      </c>
      <c r="W1764" s="175" t="str">
        <f aca="false">IF(I1764="","",(V1764-K1764)*I1764*10)</f>
        <v/>
      </c>
      <c r="X1764" s="175" t="str">
        <f aca="true">IF(I1764="","",xEURO(OFFSET(C1764,-M1764+1,0),J1764,OFFSET(C1764,-M1764+2,0),OFFSET(C1764,-M1764+2,0),OFFSET(C1764,-M1764+3,0)+AC1764,OFFSET(C1764,-M1764+4,0),1,2)/10*I1764)</f>
        <v/>
      </c>
      <c r="Y1764" s="248" t="str">
        <f aca="true">IF(I1764="","",xEURO(OFFSET(C1764,-M1764+1,0),J1764,OFFSET(C1764,-M1764+2,0),OFFSET(C1764,-M1764+2,0),OFFSET(C1764,-M1764+3,0)+AC1764,OFFSET(C1764,-M1764+4,0),1,3)/100*I1764*10000)</f>
        <v/>
      </c>
      <c r="Z1764" s="248" t="str">
        <f aca="true">IF(I1764="","",xEURO(OFFSET(C1764,-M1764+1,0),J1764,OFFSET(C1764,-M1764+2,0),OFFSET(C1764,-M1764+2,0),OFFSET(C1764,-M1764+3,0)+AC1764,OFFSET(C1764,-M1764+4,0),1,5)/365.25*I1764*10000)</f>
        <v/>
      </c>
      <c r="AB1764" s="249" t="str">
        <f aca="true">IF(D1764="","",xCalcSkew(OFFSET(C1764,-M1764,0),E1764-OFFSET(C1764,-M1764+1,0),b)/100)</f>
        <v/>
      </c>
      <c r="AC1764" s="249" t="str">
        <f aca="true">IF(I1764="","",xCalcSkew(OFFSET(C1764,-M1764,0),J1764-OFFSET(C1764,-M1764+1,0),b)/100)</f>
        <v/>
      </c>
      <c r="AE1764" s="0" t="n">
        <f aca="false">D1764*F1764*10000*-1</f>
        <v>-0</v>
      </c>
      <c r="AF1764" s="0" t="n">
        <f aca="false">I1764*K1764*10000*-1</f>
        <v>-0</v>
      </c>
      <c r="AG1764" s="0" t="n">
        <f aca="false">AE1764+AF1764</f>
        <v>-0</v>
      </c>
    </row>
    <row r="1765" customFormat="false" ht="12.75" hidden="false" customHeight="false" outlineLevel="0" collapsed="false">
      <c r="C1765" s="271" t="n">
        <f aca="false">INDEX(Inputs!$1:$65536,MATCH(C1761,Inputs!C:C,0),9)</f>
        <v>1411</v>
      </c>
      <c r="D1765" s="265"/>
      <c r="E1765" s="266"/>
      <c r="F1765" s="266"/>
      <c r="G1765" s="267"/>
      <c r="I1765" s="265"/>
      <c r="J1765" s="266"/>
      <c r="K1765" s="266"/>
      <c r="L1765" s="268"/>
      <c r="M1765" s="247" t="n">
        <f aca="false">M1764+1</f>
        <v>4</v>
      </c>
      <c r="N1765" s="175" t="str">
        <f aca="true">IF(D1765="","",xEURO(OFFSET(C1765,-M1765+1,0),E1765,OFFSET(C1765,-M1765+2,0),OFFSET(C1765,-M1765+2,0),OFFSET(C1765,-M1765+3,0)+AB1765,OFFSET(C1765,-M1765+4,0),0,1)*D1765)</f>
        <v/>
      </c>
      <c r="O1765" s="235" t="str">
        <f aca="true">IF(D1765="","",xEURO(OFFSET(C1765,-M1765+1,0),E1765,OFFSET(C1765,-M1765+2,0),OFFSET(C1765,-M1765+2,0),OFFSET(C1765,-M1765+3,0)+AB1765,OFFSET(C1765,-M1765+4,0),0,0))</f>
        <v/>
      </c>
      <c r="P1765" s="175" t="str">
        <f aca="false">IF(D1765="","",(O1765-F1765)*D1765*10)</f>
        <v/>
      </c>
      <c r="Q1765" s="175" t="str">
        <f aca="true">IF(D1765="","",xEURO(OFFSET(C1765,-M1765+1,0),E1765,OFFSET(C1765,-M1765+2,0),OFFSET(C1765,-M1765+2,0),OFFSET(C1765,-M1765+3,0)+AB1765,OFFSET(C1765,-M1765+4,0),0,2)/10*D1765)</f>
        <v/>
      </c>
      <c r="R1765" s="248" t="str">
        <f aca="true">IF(D1765="","",xEURO(OFFSET(C1765,-M1765+1,0),E1765,OFFSET(C1765,-M1765+2,0),OFFSET(C1765,-M1765+2,0),OFFSET(C1765,-M1765+3,0)+AB1765,OFFSET(C1765,-M1765+4,0),0,3)/100*D1765*10000)</f>
        <v/>
      </c>
      <c r="S1765" s="248" t="str">
        <f aca="true">IF(D1765="","",xEURO(OFFSET(C1765,-M1765+1,0),E1765,OFFSET(C1765,-M1765+2,0),OFFSET(C1765,-M1765+2,0),OFFSET(C1765,-M1765+3,0)+AB1765,OFFSET(C1765,-M1765+4,0),0,5)/365.25*D1765*10000)</f>
        <v/>
      </c>
      <c r="U1765" s="175" t="str">
        <f aca="true">IF(I1765="","",xEURO(OFFSET(C1765,-M1765+1,0),J1765,OFFSET(C1765,-M1765+2,0),OFFSET(C1765,-M1765+2,0),OFFSET(C1765,-M1765+3,0)+AC1765,OFFSET(C1765,-M1765+4,0),1,1)*I1765)</f>
        <v/>
      </c>
      <c r="V1765" s="235" t="str">
        <f aca="true">IF(I1765="","",xEURO(OFFSET(C1765,-M1765+1,0),J1765,OFFSET(C1765,-M1765+2,0),OFFSET(C1765,-M1765+2,0),OFFSET(C1765,-M1765+3,0)+AC1765,OFFSET(C1765,-M1765+4,0),1,0))</f>
        <v/>
      </c>
      <c r="W1765" s="175" t="str">
        <f aca="false">IF(I1765="","",(V1765-K1765)*I1765*10)</f>
        <v/>
      </c>
      <c r="X1765" s="175" t="str">
        <f aca="true">IF(I1765="","",xEURO(OFFSET(C1765,-M1765+1,0),J1765,OFFSET(C1765,-M1765+2,0),OFFSET(C1765,-M1765+2,0),OFFSET(C1765,-M1765+3,0)+AC1765,OFFSET(C1765,-M1765+4,0),1,2)/10*I1765)</f>
        <v/>
      </c>
      <c r="Y1765" s="248" t="str">
        <f aca="true">IF(I1765="","",xEURO(OFFSET(C1765,-M1765+1,0),J1765,OFFSET(C1765,-M1765+2,0),OFFSET(C1765,-M1765+2,0),OFFSET(C1765,-M1765+3,0)+AC1765,OFFSET(C1765,-M1765+4,0),1,3)/100*I1765*10000)</f>
        <v/>
      </c>
      <c r="Z1765" s="248" t="str">
        <f aca="true">IF(I1765="","",xEURO(OFFSET(C1765,-M1765+1,0),J1765,OFFSET(C1765,-M1765+2,0),OFFSET(C1765,-M1765+2,0),OFFSET(C1765,-M1765+3,0)+AC1765,OFFSET(C1765,-M1765+4,0),1,5)/365.25*I1765*10000)</f>
        <v/>
      </c>
      <c r="AB1765" s="249" t="str">
        <f aca="true">IF(D1765="","",xCalcSkew(OFFSET(C1765,-M1765,0),E1765-OFFSET(C1765,-M1765+1,0),b)/100)</f>
        <v/>
      </c>
      <c r="AC1765" s="249" t="str">
        <f aca="true">IF(I1765="","",xCalcSkew(OFFSET(C1765,-M1765,0),J1765-OFFSET(C1765,-M1765+1,0),b)/100)</f>
        <v/>
      </c>
      <c r="AE1765" s="0" t="n">
        <f aca="false">D1765*F1765*10000*-1</f>
        <v>-0</v>
      </c>
      <c r="AF1765" s="0" t="n">
        <f aca="false">I1765*K1765*10000*-1</f>
        <v>-0</v>
      </c>
      <c r="AG1765" s="0" t="n">
        <f aca="false">AE1765+AF1765</f>
        <v>-0</v>
      </c>
    </row>
    <row r="1766" customFormat="false" ht="12.75" hidden="false" customHeight="false" outlineLevel="0" collapsed="false">
      <c r="C1766" s="272" t="n">
        <f aca="false">D1797+I1797</f>
        <v>0</v>
      </c>
      <c r="D1766" s="265"/>
      <c r="E1766" s="266"/>
      <c r="F1766" s="266"/>
      <c r="G1766" s="267"/>
      <c r="I1766" s="265"/>
      <c r="J1766" s="266"/>
      <c r="K1766" s="266"/>
      <c r="L1766" s="268"/>
      <c r="M1766" s="247" t="n">
        <f aca="false">M1765+1</f>
        <v>5</v>
      </c>
      <c r="N1766" s="175" t="str">
        <f aca="true">IF(D1766="","",xEURO(OFFSET(C1766,-M1766+1,0),E1766,OFFSET(C1766,-M1766+2,0),OFFSET(C1766,-M1766+2,0),OFFSET(C1766,-M1766+3,0)+AB1766,OFFSET(C1766,-M1766+4,0),0,1)*D1766)</f>
        <v/>
      </c>
      <c r="O1766" s="235" t="str">
        <f aca="true">IF(D1766="","",xEURO(OFFSET(C1766,-M1766+1,0),E1766,OFFSET(C1766,-M1766+2,0),OFFSET(C1766,-M1766+2,0),OFFSET(C1766,-M1766+3,0)+AB1766,OFFSET(C1766,-M1766+4,0),0,0))</f>
        <v/>
      </c>
      <c r="P1766" s="175" t="str">
        <f aca="false">IF(D1766="","",(O1766-F1766)*D1766*10)</f>
        <v/>
      </c>
      <c r="Q1766" s="175" t="str">
        <f aca="true">IF(D1766="","",xEURO(OFFSET(C1766,-M1766+1,0),E1766,OFFSET(C1766,-M1766+2,0),OFFSET(C1766,-M1766+2,0),OFFSET(C1766,-M1766+3,0)+AB1766,OFFSET(C1766,-M1766+4,0),0,2)/10*D1766)</f>
        <v/>
      </c>
      <c r="R1766" s="248" t="str">
        <f aca="true">IF(D1766="","",xEURO(OFFSET(C1766,-M1766+1,0),E1766,OFFSET(C1766,-M1766+2,0),OFFSET(C1766,-M1766+2,0),OFFSET(C1766,-M1766+3,0)+AB1766,OFFSET(C1766,-M1766+4,0),0,3)/100*D1766*10000)</f>
        <v/>
      </c>
      <c r="S1766" s="248" t="str">
        <f aca="true">IF(D1766="","",xEURO(OFFSET(C1766,-M1766+1,0),E1766,OFFSET(C1766,-M1766+2,0),OFFSET(C1766,-M1766+2,0),OFFSET(C1766,-M1766+3,0)+AB1766,OFFSET(C1766,-M1766+4,0),0,5)/365.25*D1766*10000)</f>
        <v/>
      </c>
      <c r="U1766" s="175" t="str">
        <f aca="true">IF(I1766="","",xEURO(OFFSET(C1766,-M1766+1,0),J1766,OFFSET(C1766,-M1766+2,0),OFFSET(C1766,-M1766+2,0),OFFSET(C1766,-M1766+3,0)+AC1766,OFFSET(C1766,-M1766+4,0),1,1)*I1766)</f>
        <v/>
      </c>
      <c r="V1766" s="235" t="str">
        <f aca="true">IF(I1766="","",xEURO(OFFSET(C1766,-M1766+1,0),J1766,OFFSET(C1766,-M1766+2,0),OFFSET(C1766,-M1766+2,0),OFFSET(C1766,-M1766+3,0)+AC1766,OFFSET(C1766,-M1766+4,0),1,0))</f>
        <v/>
      </c>
      <c r="W1766" s="175" t="str">
        <f aca="false">IF(I1766="","",(V1766-K1766)*I1766*10)</f>
        <v/>
      </c>
      <c r="X1766" s="175" t="str">
        <f aca="true">IF(I1766="","",xEURO(OFFSET(C1766,-M1766+1,0),J1766,OFFSET(C1766,-M1766+2,0),OFFSET(C1766,-M1766+2,0),OFFSET(C1766,-M1766+3,0)+AC1766,OFFSET(C1766,-M1766+4,0),1,2)/10*I1766)</f>
        <v/>
      </c>
      <c r="Y1766" s="248" t="str">
        <f aca="true">IF(I1766="","",xEURO(OFFSET(C1766,-M1766+1,0),J1766,OFFSET(C1766,-M1766+2,0),OFFSET(C1766,-M1766+2,0),OFFSET(C1766,-M1766+3,0)+AC1766,OFFSET(C1766,-M1766+4,0),1,3)/100*I1766*10000)</f>
        <v/>
      </c>
      <c r="Z1766" s="248" t="str">
        <f aca="true">IF(I1766="","",xEURO(OFFSET(C1766,-M1766+1,0),J1766,OFFSET(C1766,-M1766+2,0),OFFSET(C1766,-M1766+2,0),OFFSET(C1766,-M1766+3,0)+AC1766,OFFSET(C1766,-M1766+4,0),1,5)/365.25*I1766*10000)</f>
        <v/>
      </c>
      <c r="AB1766" s="249" t="str">
        <f aca="true">IF(D1766="","",xCalcSkew(OFFSET(C1766,-M1766,0),E1766-OFFSET(C1766,-M1766+1,0),b)/100)</f>
        <v/>
      </c>
      <c r="AC1766" s="249" t="str">
        <f aca="true">IF(I1766="","",xCalcSkew(OFFSET(C1766,-M1766,0),J1766-OFFSET(C1766,-M1766+1,0),b)/100)</f>
        <v/>
      </c>
      <c r="AE1766" s="0" t="n">
        <f aca="false">D1766*F1766*10000*-1</f>
        <v>-0</v>
      </c>
      <c r="AF1766" s="0" t="n">
        <f aca="false">I1766*K1766*10000*-1</f>
        <v>-0</v>
      </c>
      <c r="AG1766" s="0" t="n">
        <f aca="false">AE1766+AF1766</f>
        <v>-0</v>
      </c>
    </row>
    <row r="1767" customFormat="false" ht="12.75" hidden="false" customHeight="false" outlineLevel="0" collapsed="false">
      <c r="C1767" s="272" t="n">
        <f aca="false">N1797+U1797</f>
        <v>0</v>
      </c>
      <c r="D1767" s="265"/>
      <c r="E1767" s="266"/>
      <c r="F1767" s="266"/>
      <c r="G1767" s="267"/>
      <c r="I1767" s="265"/>
      <c r="J1767" s="266"/>
      <c r="K1767" s="266"/>
      <c r="L1767" s="268"/>
      <c r="M1767" s="247" t="n">
        <f aca="false">M1766+1</f>
        <v>6</v>
      </c>
      <c r="N1767" s="175" t="str">
        <f aca="true">IF(D1767="","",xEURO(OFFSET(C1767,-M1767+1,0),E1767,OFFSET(C1767,-M1767+2,0),OFFSET(C1767,-M1767+2,0),OFFSET(C1767,-M1767+3,0)+AB1767,OFFSET(C1767,-M1767+4,0),0,1)*D1767)</f>
        <v/>
      </c>
      <c r="O1767" s="235" t="str">
        <f aca="true">IF(D1767="","",xEURO(OFFSET(C1767,-M1767+1,0),E1767,OFFSET(C1767,-M1767+2,0),OFFSET(C1767,-M1767+2,0),OFFSET(C1767,-M1767+3,0)+AB1767,OFFSET(C1767,-M1767+4,0),0,0))</f>
        <v/>
      </c>
      <c r="P1767" s="175" t="str">
        <f aca="false">IF(D1767="","",(O1767-F1767)*D1767*10)</f>
        <v/>
      </c>
      <c r="Q1767" s="175" t="str">
        <f aca="true">IF(D1767="","",xEURO(OFFSET(C1767,-M1767+1,0),E1767,OFFSET(C1767,-M1767+2,0),OFFSET(C1767,-M1767+2,0),OFFSET(C1767,-M1767+3,0)+AB1767,OFFSET(C1767,-M1767+4,0),0,2)/10*D1767)</f>
        <v/>
      </c>
      <c r="R1767" s="248" t="str">
        <f aca="true">IF(D1767="","",xEURO(OFFSET(C1767,-M1767+1,0),E1767,OFFSET(C1767,-M1767+2,0),OFFSET(C1767,-M1767+2,0),OFFSET(C1767,-M1767+3,0)+AB1767,OFFSET(C1767,-M1767+4,0),0,3)/100*D1767*10000)</f>
        <v/>
      </c>
      <c r="S1767" s="248" t="str">
        <f aca="true">IF(D1767="","",xEURO(OFFSET(C1767,-M1767+1,0),E1767,OFFSET(C1767,-M1767+2,0),OFFSET(C1767,-M1767+2,0),OFFSET(C1767,-M1767+3,0)+AB1767,OFFSET(C1767,-M1767+4,0),0,5)/365.25*D1767*10000)</f>
        <v/>
      </c>
      <c r="U1767" s="175" t="str">
        <f aca="true">IF(I1767="","",xEURO(OFFSET(C1767,-M1767+1,0),J1767,OFFSET(C1767,-M1767+2,0),OFFSET(C1767,-M1767+2,0),OFFSET(C1767,-M1767+3,0)+AC1767,OFFSET(C1767,-M1767+4,0),1,1)*I1767)</f>
        <v/>
      </c>
      <c r="V1767" s="235" t="str">
        <f aca="true">IF(I1767="","",xEURO(OFFSET(C1767,-M1767+1,0),J1767,OFFSET(C1767,-M1767+2,0),OFFSET(C1767,-M1767+2,0),OFFSET(C1767,-M1767+3,0)+AC1767,OFFSET(C1767,-M1767+4,0),1,0))</f>
        <v/>
      </c>
      <c r="W1767" s="175" t="str">
        <f aca="false">IF(I1767="","",(V1767-K1767)*I1767*10)</f>
        <v/>
      </c>
      <c r="X1767" s="175" t="str">
        <f aca="true">IF(I1767="","",xEURO(OFFSET(C1767,-M1767+1,0),J1767,OFFSET(C1767,-M1767+2,0),OFFSET(C1767,-M1767+2,0),OFFSET(C1767,-M1767+3,0)+AC1767,OFFSET(C1767,-M1767+4,0),1,2)/10*I1767)</f>
        <v/>
      </c>
      <c r="Y1767" s="248" t="str">
        <f aca="true">IF(I1767="","",xEURO(OFFSET(C1767,-M1767+1,0),J1767,OFFSET(C1767,-M1767+2,0),OFFSET(C1767,-M1767+2,0),OFFSET(C1767,-M1767+3,0)+AC1767,OFFSET(C1767,-M1767+4,0),1,3)/100*I1767*10000)</f>
        <v/>
      </c>
      <c r="Z1767" s="248" t="str">
        <f aca="true">IF(I1767="","",xEURO(OFFSET(C1767,-M1767+1,0),J1767,OFFSET(C1767,-M1767+2,0),OFFSET(C1767,-M1767+2,0),OFFSET(C1767,-M1767+3,0)+AC1767,OFFSET(C1767,-M1767+4,0),1,5)/365.25*I1767*10000)</f>
        <v/>
      </c>
      <c r="AB1767" s="249" t="str">
        <f aca="true">IF(D1767="","",xCalcSkew(OFFSET(C1767,-M1767,0),E1767-OFFSET(C1767,-M1767+1,0),b)/100)</f>
        <v/>
      </c>
      <c r="AC1767" s="249" t="str">
        <f aca="true">IF(I1767="","",xCalcSkew(OFFSET(C1767,-M1767,0),J1767-OFFSET(C1767,-M1767+1,0),b)/100)</f>
        <v/>
      </c>
      <c r="AE1767" s="0" t="n">
        <f aca="false">D1767*F1767*10000*-1</f>
        <v>-0</v>
      </c>
      <c r="AF1767" s="0" t="n">
        <f aca="false">I1767*K1767*10000*-1</f>
        <v>-0</v>
      </c>
      <c r="AG1767" s="0" t="n">
        <f aca="false">AE1767+AF1767</f>
        <v>-0</v>
      </c>
    </row>
    <row r="1768" customFormat="false" ht="12.75" hidden="false" customHeight="false" outlineLevel="0" collapsed="false">
      <c r="C1768" s="273" t="n">
        <f aca="false">Q1797+X1797</f>
        <v>0</v>
      </c>
      <c r="D1768" s="265"/>
      <c r="E1768" s="266"/>
      <c r="F1768" s="266"/>
      <c r="G1768" s="267"/>
      <c r="I1768" s="265"/>
      <c r="J1768" s="266"/>
      <c r="K1768" s="266"/>
      <c r="L1768" s="268"/>
      <c r="M1768" s="247" t="n">
        <f aca="false">M1767+1</f>
        <v>7</v>
      </c>
      <c r="N1768" s="175" t="str">
        <f aca="true">IF(D1768="","",xEURO(OFFSET(C1768,-M1768+1,0),E1768,OFFSET(C1768,-M1768+2,0),OFFSET(C1768,-M1768+2,0),OFFSET(C1768,-M1768+3,0)+AB1768,OFFSET(C1768,-M1768+4,0),0,1)*D1768)</f>
        <v/>
      </c>
      <c r="O1768" s="235" t="str">
        <f aca="true">IF(D1768="","",xEURO(OFFSET(C1768,-M1768+1,0),E1768,OFFSET(C1768,-M1768+2,0),OFFSET(C1768,-M1768+2,0),OFFSET(C1768,-M1768+3,0)+AB1768,OFFSET(C1768,-M1768+4,0),0,0))</f>
        <v/>
      </c>
      <c r="P1768" s="175" t="str">
        <f aca="false">IF(D1768="","",(O1768-F1768)*D1768*10)</f>
        <v/>
      </c>
      <c r="Q1768" s="175" t="str">
        <f aca="true">IF(D1768="","",xEURO(OFFSET(C1768,-M1768+1,0),E1768,OFFSET(C1768,-M1768+2,0),OFFSET(C1768,-M1768+2,0),OFFSET(C1768,-M1768+3,0)+AB1768,OFFSET(C1768,-M1768+4,0),0,2)/10*D1768)</f>
        <v/>
      </c>
      <c r="R1768" s="248" t="str">
        <f aca="true">IF(D1768="","",xEURO(OFFSET(C1768,-M1768+1,0),E1768,OFFSET(C1768,-M1768+2,0),OFFSET(C1768,-M1768+2,0),OFFSET(C1768,-M1768+3,0)+AB1768,OFFSET(C1768,-M1768+4,0),0,3)/100*D1768*10000)</f>
        <v/>
      </c>
      <c r="S1768" s="248" t="str">
        <f aca="true">IF(D1768="","",xEURO(OFFSET(C1768,-M1768+1,0),E1768,OFFSET(C1768,-M1768+2,0),OFFSET(C1768,-M1768+2,0),OFFSET(C1768,-M1768+3,0)+AB1768,OFFSET(C1768,-M1768+4,0),0,5)/365.25*D1768*10000)</f>
        <v/>
      </c>
      <c r="U1768" s="175" t="str">
        <f aca="true">IF(I1768="","",xEURO(OFFSET(C1768,-M1768+1,0),J1768,OFFSET(C1768,-M1768+2,0),OFFSET(C1768,-M1768+2,0),OFFSET(C1768,-M1768+3,0)+AC1768,OFFSET(C1768,-M1768+4,0),1,1)*I1768)</f>
        <v/>
      </c>
      <c r="V1768" s="235" t="str">
        <f aca="true">IF(I1768="","",xEURO(OFFSET(C1768,-M1768+1,0),J1768,OFFSET(C1768,-M1768+2,0),OFFSET(C1768,-M1768+2,0),OFFSET(C1768,-M1768+3,0)+AC1768,OFFSET(C1768,-M1768+4,0),1,0))</f>
        <v/>
      </c>
      <c r="W1768" s="175" t="str">
        <f aca="false">IF(I1768="","",(V1768-K1768)*I1768*10)</f>
        <v/>
      </c>
      <c r="X1768" s="175" t="str">
        <f aca="true">IF(I1768="","",xEURO(OFFSET(C1768,-M1768+1,0),J1768,OFFSET(C1768,-M1768+2,0),OFFSET(C1768,-M1768+2,0),OFFSET(C1768,-M1768+3,0)+AC1768,OFFSET(C1768,-M1768+4,0),1,2)/10*I1768)</f>
        <v/>
      </c>
      <c r="Y1768" s="248" t="str">
        <f aca="true">IF(I1768="","",xEURO(OFFSET(C1768,-M1768+1,0),J1768,OFFSET(C1768,-M1768+2,0),OFFSET(C1768,-M1768+2,0),OFFSET(C1768,-M1768+3,0)+AC1768,OFFSET(C1768,-M1768+4,0),1,3)/100*I1768*10000)</f>
        <v/>
      </c>
      <c r="Z1768" s="248" t="str">
        <f aca="true">IF(I1768="","",xEURO(OFFSET(C1768,-M1768+1,0),J1768,OFFSET(C1768,-M1768+2,0),OFFSET(C1768,-M1768+2,0),OFFSET(C1768,-M1768+3,0)+AC1768,OFFSET(C1768,-M1768+4,0),1,5)/365.25*I1768*10000)</f>
        <v/>
      </c>
      <c r="AB1768" s="249" t="str">
        <f aca="true">IF(D1768="","",xCalcSkew(OFFSET(C1768,-M1768,0),E1768-OFFSET(C1768,-M1768+1,0),b)/100)</f>
        <v/>
      </c>
      <c r="AC1768" s="249" t="str">
        <f aca="true">IF(I1768="","",xCalcSkew(OFFSET(C1768,-M1768,0),J1768-OFFSET(C1768,-M1768+1,0),b)/100)</f>
        <v/>
      </c>
      <c r="AE1768" s="0" t="n">
        <f aca="false">D1768*F1768*10000*-1</f>
        <v>-0</v>
      </c>
      <c r="AF1768" s="0" t="n">
        <f aca="false">I1768*K1768*10000*-1</f>
        <v>-0</v>
      </c>
      <c r="AG1768" s="0" t="n">
        <f aca="false">AE1768+AF1768</f>
        <v>-0</v>
      </c>
    </row>
    <row r="1769" customFormat="false" ht="12.75" hidden="false" customHeight="false" outlineLevel="0" collapsed="false">
      <c r="C1769" s="272" t="n">
        <f aca="false">R1797+Y1797</f>
        <v>0</v>
      </c>
      <c r="D1769" s="265"/>
      <c r="E1769" s="266"/>
      <c r="F1769" s="266"/>
      <c r="G1769" s="267"/>
      <c r="I1769" s="265"/>
      <c r="J1769" s="266"/>
      <c r="K1769" s="266"/>
      <c r="L1769" s="268"/>
      <c r="M1769" s="247" t="n">
        <f aca="false">M1768+1</f>
        <v>8</v>
      </c>
      <c r="N1769" s="175" t="str">
        <f aca="true">IF(D1769="","",xEURO(OFFSET(C1769,-M1769+1,0),E1769,OFFSET(C1769,-M1769+2,0),OFFSET(C1769,-M1769+2,0),OFFSET(C1769,-M1769+3,0)+AB1769,OFFSET(C1769,-M1769+4,0),0,1)*D1769)</f>
        <v/>
      </c>
      <c r="O1769" s="235" t="str">
        <f aca="true">IF(D1769="","",xEURO(OFFSET(C1769,-M1769+1,0),E1769,OFFSET(C1769,-M1769+2,0),OFFSET(C1769,-M1769+2,0),OFFSET(C1769,-M1769+3,0)+AB1769,OFFSET(C1769,-M1769+4,0),0,0))</f>
        <v/>
      </c>
      <c r="P1769" s="175" t="str">
        <f aca="false">IF(D1769="","",(O1769-F1769)*D1769*10)</f>
        <v/>
      </c>
      <c r="Q1769" s="175" t="str">
        <f aca="true">IF(D1769="","",xEURO(OFFSET(C1769,-M1769+1,0),E1769,OFFSET(C1769,-M1769+2,0),OFFSET(C1769,-M1769+2,0),OFFSET(C1769,-M1769+3,0)+AB1769,OFFSET(C1769,-M1769+4,0),0,2)/10*D1769)</f>
        <v/>
      </c>
      <c r="R1769" s="248" t="str">
        <f aca="true">IF(D1769="","",xEURO(OFFSET(C1769,-M1769+1,0),E1769,OFFSET(C1769,-M1769+2,0),OFFSET(C1769,-M1769+2,0),OFFSET(C1769,-M1769+3,0)+AB1769,OFFSET(C1769,-M1769+4,0),0,3)/100*D1769*10000)</f>
        <v/>
      </c>
      <c r="S1769" s="248" t="str">
        <f aca="true">IF(D1769="","",xEURO(OFFSET(C1769,-M1769+1,0),E1769,OFFSET(C1769,-M1769+2,0),OFFSET(C1769,-M1769+2,0),OFFSET(C1769,-M1769+3,0)+AB1769,OFFSET(C1769,-M1769+4,0),0,5)/365.25*D1769*10000)</f>
        <v/>
      </c>
      <c r="U1769" s="175" t="str">
        <f aca="true">IF(I1769="","",xEURO(OFFSET(C1769,-M1769+1,0),J1769,OFFSET(C1769,-M1769+2,0),OFFSET(C1769,-M1769+2,0),OFFSET(C1769,-M1769+3,0)+AC1769,OFFSET(C1769,-M1769+4,0),1,1)*I1769)</f>
        <v/>
      </c>
      <c r="V1769" s="235" t="str">
        <f aca="true">IF(I1769="","",xEURO(OFFSET(C1769,-M1769+1,0),J1769,OFFSET(C1769,-M1769+2,0),OFFSET(C1769,-M1769+2,0),OFFSET(C1769,-M1769+3,0)+AC1769,OFFSET(C1769,-M1769+4,0),1,0))</f>
        <v/>
      </c>
      <c r="W1769" s="175" t="str">
        <f aca="false">IF(I1769="","",(V1769-K1769)*I1769*10)</f>
        <v/>
      </c>
      <c r="X1769" s="175" t="str">
        <f aca="true">IF(I1769="","",xEURO(OFFSET(C1769,-M1769+1,0),J1769,OFFSET(C1769,-M1769+2,0),OFFSET(C1769,-M1769+2,0),OFFSET(C1769,-M1769+3,0)+AC1769,OFFSET(C1769,-M1769+4,0),1,2)/10*I1769)</f>
        <v/>
      </c>
      <c r="Y1769" s="248" t="str">
        <f aca="true">IF(I1769="","",xEURO(OFFSET(C1769,-M1769+1,0),J1769,OFFSET(C1769,-M1769+2,0),OFFSET(C1769,-M1769+2,0),OFFSET(C1769,-M1769+3,0)+AC1769,OFFSET(C1769,-M1769+4,0),1,3)/100*I1769*10000)</f>
        <v/>
      </c>
      <c r="Z1769" s="248" t="str">
        <f aca="true">IF(I1769="","",xEURO(OFFSET(C1769,-M1769+1,0),J1769,OFFSET(C1769,-M1769+2,0),OFFSET(C1769,-M1769+2,0),OFFSET(C1769,-M1769+3,0)+AC1769,OFFSET(C1769,-M1769+4,0),1,5)/365.25*I1769*10000)</f>
        <v/>
      </c>
      <c r="AB1769" s="249" t="str">
        <f aca="true">IF(D1769="","",xCalcSkew(OFFSET(C1769,-M1769,0),E1769-OFFSET(C1769,-M1769+1,0),b)/100)</f>
        <v/>
      </c>
      <c r="AC1769" s="249" t="str">
        <f aca="true">IF(I1769="","",xCalcSkew(OFFSET(C1769,-M1769,0),J1769-OFFSET(C1769,-M1769+1,0),b)/100)</f>
        <v/>
      </c>
      <c r="AE1769" s="0" t="n">
        <f aca="false">D1769*F1769*10000*-1</f>
        <v>-0</v>
      </c>
      <c r="AF1769" s="0" t="n">
        <f aca="false">I1769*K1769*10000*-1</f>
        <v>-0</v>
      </c>
      <c r="AG1769" s="0" t="n">
        <f aca="false">AE1769+AF1769</f>
        <v>-0</v>
      </c>
    </row>
    <row r="1770" customFormat="false" ht="12.75" hidden="false" customHeight="false" outlineLevel="0" collapsed="false">
      <c r="C1770" s="272" t="n">
        <f aca="false">S1797+Z1797</f>
        <v>0</v>
      </c>
      <c r="D1770" s="265"/>
      <c r="E1770" s="266"/>
      <c r="F1770" s="266"/>
      <c r="G1770" s="267"/>
      <c r="I1770" s="265"/>
      <c r="J1770" s="266"/>
      <c r="K1770" s="266"/>
      <c r="L1770" s="268"/>
      <c r="M1770" s="247" t="n">
        <f aca="false">M1769+1</f>
        <v>9</v>
      </c>
      <c r="N1770" s="175" t="str">
        <f aca="true">IF(D1770="","",xEURO(OFFSET(C1770,-M1770+1,0),E1770,OFFSET(C1770,-M1770+2,0),OFFSET(C1770,-M1770+2,0),OFFSET(C1770,-M1770+3,0)+AB1770,OFFSET(C1770,-M1770+4,0),0,1)*D1770)</f>
        <v/>
      </c>
      <c r="O1770" s="235" t="str">
        <f aca="true">IF(D1770="","",xEURO(OFFSET(C1770,-M1770+1,0),E1770,OFFSET(C1770,-M1770+2,0),OFFSET(C1770,-M1770+2,0),OFFSET(C1770,-M1770+3,0)+AB1770,OFFSET(C1770,-M1770+4,0),0,0))</f>
        <v/>
      </c>
      <c r="P1770" s="175" t="str">
        <f aca="false">IF(D1770="","",(O1770-F1770)*D1770*10)</f>
        <v/>
      </c>
      <c r="Q1770" s="175" t="str">
        <f aca="true">IF(D1770="","",xEURO(OFFSET(C1770,-M1770+1,0),E1770,OFFSET(C1770,-M1770+2,0),OFFSET(C1770,-M1770+2,0),OFFSET(C1770,-M1770+3,0)+AB1770,OFFSET(C1770,-M1770+4,0),0,2)/10*D1770)</f>
        <v/>
      </c>
      <c r="R1770" s="248" t="str">
        <f aca="true">IF(D1770="","",xEURO(OFFSET(C1770,-M1770+1,0),E1770,OFFSET(C1770,-M1770+2,0),OFFSET(C1770,-M1770+2,0),OFFSET(C1770,-M1770+3,0)+AB1770,OFFSET(C1770,-M1770+4,0),0,3)/100*D1770*10000)</f>
        <v/>
      </c>
      <c r="S1770" s="248" t="str">
        <f aca="true">IF(D1770="","",xEURO(OFFSET(C1770,-M1770+1,0),E1770,OFFSET(C1770,-M1770+2,0),OFFSET(C1770,-M1770+2,0),OFFSET(C1770,-M1770+3,0)+AB1770,OFFSET(C1770,-M1770+4,0),0,5)/365.25*D1770*10000)</f>
        <v/>
      </c>
      <c r="U1770" s="175" t="str">
        <f aca="true">IF(I1770="","",xEURO(OFFSET(C1770,-M1770+1,0),J1770,OFFSET(C1770,-M1770+2,0),OFFSET(C1770,-M1770+2,0),OFFSET(C1770,-M1770+3,0)+AC1770,OFFSET(C1770,-M1770+4,0),1,1)*I1770)</f>
        <v/>
      </c>
      <c r="V1770" s="235" t="str">
        <f aca="true">IF(I1770="","",xEURO(OFFSET(C1770,-M1770+1,0),J1770,OFFSET(C1770,-M1770+2,0),OFFSET(C1770,-M1770+2,0),OFFSET(C1770,-M1770+3,0)+AC1770,OFFSET(C1770,-M1770+4,0),1,0))</f>
        <v/>
      </c>
      <c r="W1770" s="175" t="str">
        <f aca="false">IF(I1770="","",(V1770-K1770)*I1770*10)</f>
        <v/>
      </c>
      <c r="X1770" s="175" t="str">
        <f aca="true">IF(I1770="","",xEURO(OFFSET(C1770,-M1770+1,0),J1770,OFFSET(C1770,-M1770+2,0),OFFSET(C1770,-M1770+2,0),OFFSET(C1770,-M1770+3,0)+AC1770,OFFSET(C1770,-M1770+4,0),1,2)/10*I1770)</f>
        <v/>
      </c>
      <c r="Y1770" s="248" t="str">
        <f aca="true">IF(I1770="","",xEURO(OFFSET(C1770,-M1770+1,0),J1770,OFFSET(C1770,-M1770+2,0),OFFSET(C1770,-M1770+2,0),OFFSET(C1770,-M1770+3,0)+AC1770,OFFSET(C1770,-M1770+4,0),1,3)/100*I1770*10000)</f>
        <v/>
      </c>
      <c r="Z1770" s="248" t="str">
        <f aca="true">IF(I1770="","",xEURO(OFFSET(C1770,-M1770+1,0),J1770,OFFSET(C1770,-M1770+2,0),OFFSET(C1770,-M1770+2,0),OFFSET(C1770,-M1770+3,0)+AC1770,OFFSET(C1770,-M1770+4,0),1,5)/365.25*I1770*10000)</f>
        <v/>
      </c>
      <c r="AB1770" s="249" t="str">
        <f aca="true">IF(D1770="","",xCalcSkew(OFFSET(C1770,-M1770,0),E1770-OFFSET(C1770,-M1770+1,0),b)/100)</f>
        <v/>
      </c>
      <c r="AC1770" s="249" t="str">
        <f aca="true">IF(I1770="","",xCalcSkew(OFFSET(C1770,-M1770,0),J1770-OFFSET(C1770,-M1770+1,0),b)/100)</f>
        <v/>
      </c>
      <c r="AE1770" s="0" t="n">
        <f aca="false">D1770*F1770*10000*-1</f>
        <v>-0</v>
      </c>
      <c r="AF1770" s="0" t="n">
        <f aca="false">I1770*K1770*10000*-1</f>
        <v>-0</v>
      </c>
      <c r="AG1770" s="0" t="n">
        <f aca="false">AE1770+AF1770</f>
        <v>-0</v>
      </c>
    </row>
    <row r="1771" customFormat="false" ht="12.75" hidden="false" customHeight="false" outlineLevel="0" collapsed="false">
      <c r="C1771" s="272" t="n">
        <f aca="false">P1797+W1797</f>
        <v>0</v>
      </c>
      <c r="D1771" s="265"/>
      <c r="E1771" s="266"/>
      <c r="F1771" s="266"/>
      <c r="G1771" s="267"/>
      <c r="I1771" s="265"/>
      <c r="J1771" s="266"/>
      <c r="K1771" s="266"/>
      <c r="L1771" s="268"/>
      <c r="M1771" s="247" t="n">
        <f aca="false">M1770+1</f>
        <v>10</v>
      </c>
      <c r="N1771" s="175" t="str">
        <f aca="true">IF(D1771="","",xEURO(OFFSET(C1771,-M1771+1,0),E1771,OFFSET(C1771,-M1771+2,0),OFFSET(C1771,-M1771+2,0),OFFSET(C1771,-M1771+3,0)+AB1771,OFFSET(C1771,-M1771+4,0),0,1)*D1771)</f>
        <v/>
      </c>
      <c r="O1771" s="235" t="str">
        <f aca="true">IF(D1771="","",xEURO(OFFSET(C1771,-M1771+1,0),E1771,OFFSET(C1771,-M1771+2,0),OFFSET(C1771,-M1771+2,0),OFFSET(C1771,-M1771+3,0)+AB1771,OFFSET(C1771,-M1771+4,0),0,0))</f>
        <v/>
      </c>
      <c r="P1771" s="175" t="str">
        <f aca="false">IF(D1771="","",(O1771-F1771)*D1771*10)</f>
        <v/>
      </c>
      <c r="Q1771" s="175" t="str">
        <f aca="true">IF(D1771="","",xEURO(OFFSET(C1771,-M1771+1,0),E1771,OFFSET(C1771,-M1771+2,0),OFFSET(C1771,-M1771+2,0),OFFSET(C1771,-M1771+3,0)+AB1771,OFFSET(C1771,-M1771+4,0),0,2)/10*D1771)</f>
        <v/>
      </c>
      <c r="R1771" s="248" t="str">
        <f aca="true">IF(D1771="","",xEURO(OFFSET(C1771,-M1771+1,0),E1771,OFFSET(C1771,-M1771+2,0),OFFSET(C1771,-M1771+2,0),OFFSET(C1771,-M1771+3,0)+AB1771,OFFSET(C1771,-M1771+4,0),0,3)/100*D1771*10000)</f>
        <v/>
      </c>
      <c r="S1771" s="248" t="str">
        <f aca="true">IF(D1771="","",xEURO(OFFSET(C1771,-M1771+1,0),E1771,OFFSET(C1771,-M1771+2,0),OFFSET(C1771,-M1771+2,0),OFFSET(C1771,-M1771+3,0)+AB1771,OFFSET(C1771,-M1771+4,0),0,5)/365.25*D1771*10000)</f>
        <v/>
      </c>
      <c r="U1771" s="175" t="str">
        <f aca="true">IF(I1771="","",xEURO(OFFSET(C1771,-M1771+1,0),J1771,OFFSET(C1771,-M1771+2,0),OFFSET(C1771,-M1771+2,0),OFFSET(C1771,-M1771+3,0)+AC1771,OFFSET(C1771,-M1771+4,0),1,1)*I1771)</f>
        <v/>
      </c>
      <c r="V1771" s="235" t="str">
        <f aca="true">IF(I1771="","",xEURO(OFFSET(C1771,-M1771+1,0),J1771,OFFSET(C1771,-M1771+2,0),OFFSET(C1771,-M1771+2,0),OFFSET(C1771,-M1771+3,0)+AC1771,OFFSET(C1771,-M1771+4,0),1,0))</f>
        <v/>
      </c>
      <c r="W1771" s="175" t="str">
        <f aca="false">IF(I1771="","",(V1771-K1771)*I1771*10)</f>
        <v/>
      </c>
      <c r="X1771" s="175" t="str">
        <f aca="true">IF(I1771="","",xEURO(OFFSET(C1771,-M1771+1,0),J1771,OFFSET(C1771,-M1771+2,0),OFFSET(C1771,-M1771+2,0),OFFSET(C1771,-M1771+3,0)+AC1771,OFFSET(C1771,-M1771+4,0),1,2)/10*I1771)</f>
        <v/>
      </c>
      <c r="Y1771" s="248" t="str">
        <f aca="true">IF(I1771="","",xEURO(OFFSET(C1771,-M1771+1,0),J1771,OFFSET(C1771,-M1771+2,0),OFFSET(C1771,-M1771+2,0),OFFSET(C1771,-M1771+3,0)+AC1771,OFFSET(C1771,-M1771+4,0),1,3)/100*I1771*10000)</f>
        <v/>
      </c>
      <c r="Z1771" s="248" t="str">
        <f aca="true">IF(I1771="","",xEURO(OFFSET(C1771,-M1771+1,0),J1771,OFFSET(C1771,-M1771+2,0),OFFSET(C1771,-M1771+2,0),OFFSET(C1771,-M1771+3,0)+AC1771,OFFSET(C1771,-M1771+4,0),1,5)/365.25*I1771*10000)</f>
        <v/>
      </c>
      <c r="AB1771" s="249" t="str">
        <f aca="true">IF(D1771="","",xCalcSkew(OFFSET(C1771,-M1771,0),E1771-OFFSET(C1771,-M1771+1,0),b)/100)</f>
        <v/>
      </c>
      <c r="AC1771" s="249" t="str">
        <f aca="true">IF(I1771="","",xCalcSkew(OFFSET(C1771,-M1771,0),J1771-OFFSET(C1771,-M1771+1,0),b)/100)</f>
        <v/>
      </c>
      <c r="AE1771" s="0" t="n">
        <f aca="false">D1771*F1771*10000*-1</f>
        <v>-0</v>
      </c>
      <c r="AF1771" s="0" t="n">
        <f aca="false">I1771*K1771*10000*-1</f>
        <v>-0</v>
      </c>
      <c r="AG1771" s="0" t="n">
        <f aca="false">AE1771+AF1771</f>
        <v>-0</v>
      </c>
    </row>
    <row r="1772" customFormat="false" ht="12.75" hidden="false" customHeight="false" outlineLevel="0" collapsed="false">
      <c r="D1772" s="265"/>
      <c r="E1772" s="266"/>
      <c r="F1772" s="266"/>
      <c r="G1772" s="267"/>
      <c r="I1772" s="265"/>
      <c r="J1772" s="266"/>
      <c r="K1772" s="266"/>
      <c r="L1772" s="268"/>
      <c r="M1772" s="247" t="n">
        <f aca="false">M1771+1</f>
        <v>11</v>
      </c>
      <c r="N1772" s="175" t="str">
        <f aca="true">IF(D1772="","",xEURO(OFFSET(C1772,-M1772+1,0),E1772,OFFSET(C1772,-M1772+2,0),OFFSET(C1772,-M1772+2,0),OFFSET(C1772,-M1772+3,0)+AB1772,OFFSET(C1772,-M1772+4,0),0,1)*D1772)</f>
        <v/>
      </c>
      <c r="O1772" s="235" t="str">
        <f aca="true">IF(D1772="","",xEURO(OFFSET(C1772,-M1772+1,0),E1772,OFFSET(C1772,-M1772+2,0),OFFSET(C1772,-M1772+2,0),OFFSET(C1772,-M1772+3,0)+AB1772,OFFSET(C1772,-M1772+4,0),0,0))</f>
        <v/>
      </c>
      <c r="P1772" s="175" t="str">
        <f aca="false">IF(D1772="","",(O1772-F1772)*D1772*10)</f>
        <v/>
      </c>
      <c r="Q1772" s="175" t="str">
        <f aca="true">IF(D1772="","",xEURO(OFFSET(C1772,-M1772+1,0),E1772,OFFSET(C1772,-M1772+2,0),OFFSET(C1772,-M1772+2,0),OFFSET(C1772,-M1772+3,0)+AB1772,OFFSET(C1772,-M1772+4,0),0,2)/10*D1772)</f>
        <v/>
      </c>
      <c r="R1772" s="248" t="str">
        <f aca="true">IF(D1772="","",xEURO(OFFSET(C1772,-M1772+1,0),E1772,OFFSET(C1772,-M1772+2,0),OFFSET(C1772,-M1772+2,0),OFFSET(C1772,-M1772+3,0)+AB1772,OFFSET(C1772,-M1772+4,0),0,3)/100*D1772*10000)</f>
        <v/>
      </c>
      <c r="S1772" s="248" t="str">
        <f aca="true">IF(D1772="","",xEURO(OFFSET(C1772,-M1772+1,0),E1772,OFFSET(C1772,-M1772+2,0),OFFSET(C1772,-M1772+2,0),OFFSET(C1772,-M1772+3,0)+AB1772,OFFSET(C1772,-M1772+4,0),0,5)/365.25*D1772*10000)</f>
        <v/>
      </c>
      <c r="U1772" s="175" t="str">
        <f aca="true">IF(I1772="","",xEURO(OFFSET(C1772,-M1772+1,0),J1772,OFFSET(C1772,-M1772+2,0),OFFSET(C1772,-M1772+2,0),OFFSET(C1772,-M1772+3,0)+AC1772,OFFSET(C1772,-M1772+4,0),1,1)*I1772)</f>
        <v/>
      </c>
      <c r="V1772" s="235" t="str">
        <f aca="true">IF(I1772="","",xEURO(OFFSET(C1772,-M1772+1,0),J1772,OFFSET(C1772,-M1772+2,0),OFFSET(C1772,-M1772+2,0),OFFSET(C1772,-M1772+3,0)+AC1772,OFFSET(C1772,-M1772+4,0),1,0))</f>
        <v/>
      </c>
      <c r="W1772" s="175" t="str">
        <f aca="false">IF(I1772="","",(V1772-K1772)*I1772*10)</f>
        <v/>
      </c>
      <c r="X1772" s="175" t="str">
        <f aca="true">IF(I1772="","",xEURO(OFFSET(C1772,-M1772+1,0),J1772,OFFSET(C1772,-M1772+2,0),OFFSET(C1772,-M1772+2,0),OFFSET(C1772,-M1772+3,0)+AC1772,OFFSET(C1772,-M1772+4,0),1,2)/10*I1772)</f>
        <v/>
      </c>
      <c r="Y1772" s="248" t="str">
        <f aca="true">IF(I1772="","",xEURO(OFFSET(C1772,-M1772+1,0),J1772,OFFSET(C1772,-M1772+2,0),OFFSET(C1772,-M1772+2,0),OFFSET(C1772,-M1772+3,0)+AC1772,OFFSET(C1772,-M1772+4,0),1,3)/100*I1772*10000)</f>
        <v/>
      </c>
      <c r="Z1772" s="248" t="str">
        <f aca="true">IF(I1772="","",xEURO(OFFSET(C1772,-M1772+1,0),J1772,OFFSET(C1772,-M1772+2,0),OFFSET(C1772,-M1772+2,0),OFFSET(C1772,-M1772+3,0)+AC1772,OFFSET(C1772,-M1772+4,0),1,5)/365.25*I1772*10000)</f>
        <v/>
      </c>
      <c r="AB1772" s="249" t="str">
        <f aca="true">IF(D1772="","",xCalcSkew(OFFSET(C1772,-M1772,0),E1772-OFFSET(C1772,-M1772+1,0),b)/100)</f>
        <v/>
      </c>
      <c r="AC1772" s="249" t="str">
        <f aca="true">IF(I1772="","",xCalcSkew(OFFSET(C1772,-M1772,0),J1772-OFFSET(C1772,-M1772+1,0),b)/100)</f>
        <v/>
      </c>
      <c r="AE1772" s="0" t="n">
        <f aca="false">D1772*F1772*10000*-1</f>
        <v>-0</v>
      </c>
      <c r="AF1772" s="0" t="n">
        <f aca="false">I1772*K1772*10000*-1</f>
        <v>-0</v>
      </c>
      <c r="AG1772" s="0" t="n">
        <f aca="false">AE1772+AF1772</f>
        <v>-0</v>
      </c>
    </row>
    <row r="1773" customFormat="false" ht="12.75" hidden="false" customHeight="false" outlineLevel="0" collapsed="false">
      <c r="D1773" s="265"/>
      <c r="E1773" s="266"/>
      <c r="F1773" s="266"/>
      <c r="G1773" s="267"/>
      <c r="I1773" s="265"/>
      <c r="J1773" s="266"/>
      <c r="K1773" s="266"/>
      <c r="L1773" s="268"/>
      <c r="M1773" s="247" t="n">
        <f aca="false">M1772+1</f>
        <v>12</v>
      </c>
      <c r="N1773" s="175" t="str">
        <f aca="true">IF(D1773="","",xEURO(OFFSET(C1773,-M1773+1,0),E1773,OFFSET(C1773,-M1773+2,0),OFFSET(C1773,-M1773+2,0),OFFSET(C1773,-M1773+3,0)+AB1773,OFFSET(C1773,-M1773+4,0),0,1)*D1773)</f>
        <v/>
      </c>
      <c r="O1773" s="235" t="str">
        <f aca="true">IF(D1773="","",xEURO(OFFSET(C1773,-M1773+1,0),E1773,OFFSET(C1773,-M1773+2,0),OFFSET(C1773,-M1773+2,0),OFFSET(C1773,-M1773+3,0)+AB1773,OFFSET(C1773,-M1773+4,0),0,0))</f>
        <v/>
      </c>
      <c r="P1773" s="175" t="str">
        <f aca="false">IF(D1773="","",(O1773-F1773)*D1773*10)</f>
        <v/>
      </c>
      <c r="Q1773" s="175" t="str">
        <f aca="true">IF(D1773="","",xEURO(OFFSET(C1773,-M1773+1,0),E1773,OFFSET(C1773,-M1773+2,0),OFFSET(C1773,-M1773+2,0),OFFSET(C1773,-M1773+3,0)+AB1773,OFFSET(C1773,-M1773+4,0),0,2)/10*D1773)</f>
        <v/>
      </c>
      <c r="R1773" s="248" t="str">
        <f aca="true">IF(D1773="","",xEURO(OFFSET(C1773,-M1773+1,0),E1773,OFFSET(C1773,-M1773+2,0),OFFSET(C1773,-M1773+2,0),OFFSET(C1773,-M1773+3,0)+AB1773,OFFSET(C1773,-M1773+4,0),0,3)/100*D1773*10000)</f>
        <v/>
      </c>
      <c r="S1773" s="248" t="str">
        <f aca="true">IF(D1773="","",xEURO(OFFSET(C1773,-M1773+1,0),E1773,OFFSET(C1773,-M1773+2,0),OFFSET(C1773,-M1773+2,0),OFFSET(C1773,-M1773+3,0)+AB1773,OFFSET(C1773,-M1773+4,0),0,5)/365.25*D1773*10000)</f>
        <v/>
      </c>
      <c r="U1773" s="175" t="str">
        <f aca="true">IF(I1773="","",xEURO(OFFSET(C1773,-M1773+1,0),J1773,OFFSET(C1773,-M1773+2,0),OFFSET(C1773,-M1773+2,0),OFFSET(C1773,-M1773+3,0)+AC1773,OFFSET(C1773,-M1773+4,0),1,1)*I1773)</f>
        <v/>
      </c>
      <c r="V1773" s="235" t="str">
        <f aca="true">IF(I1773="","",xEURO(OFFSET(C1773,-M1773+1,0),J1773,OFFSET(C1773,-M1773+2,0),OFFSET(C1773,-M1773+2,0),OFFSET(C1773,-M1773+3,0)+AC1773,OFFSET(C1773,-M1773+4,0),1,0))</f>
        <v/>
      </c>
      <c r="W1773" s="175" t="str">
        <f aca="false">IF(I1773="","",(V1773-K1773)*I1773*10)</f>
        <v/>
      </c>
      <c r="X1773" s="175" t="str">
        <f aca="true">IF(I1773="","",xEURO(OFFSET(C1773,-M1773+1,0),J1773,OFFSET(C1773,-M1773+2,0),OFFSET(C1773,-M1773+2,0),OFFSET(C1773,-M1773+3,0)+AC1773,OFFSET(C1773,-M1773+4,0),1,2)/10*I1773)</f>
        <v/>
      </c>
      <c r="Y1773" s="248" t="str">
        <f aca="true">IF(I1773="","",xEURO(OFFSET(C1773,-M1773+1,0),J1773,OFFSET(C1773,-M1773+2,0),OFFSET(C1773,-M1773+2,0),OFFSET(C1773,-M1773+3,0)+AC1773,OFFSET(C1773,-M1773+4,0),1,3)/100*I1773*10000)</f>
        <v/>
      </c>
      <c r="Z1773" s="248" t="str">
        <f aca="true">IF(I1773="","",xEURO(OFFSET(C1773,-M1773+1,0),J1773,OFFSET(C1773,-M1773+2,0),OFFSET(C1773,-M1773+2,0),OFFSET(C1773,-M1773+3,0)+AC1773,OFFSET(C1773,-M1773+4,0),1,5)/365.25*I1773*10000)</f>
        <v/>
      </c>
      <c r="AB1773" s="249" t="str">
        <f aca="true">IF(D1773="","",xCalcSkew(OFFSET(C1773,-M1773,0),E1773-OFFSET(C1773,-M1773+1,0),b)/100)</f>
        <v/>
      </c>
      <c r="AC1773" s="249" t="str">
        <f aca="true">IF(I1773="","",xCalcSkew(OFFSET(C1773,-M1773,0),J1773-OFFSET(C1773,-M1773+1,0),b)/100)</f>
        <v/>
      </c>
      <c r="AE1773" s="0" t="n">
        <f aca="false">D1773*F1773*10000*-1</f>
        <v>-0</v>
      </c>
      <c r="AF1773" s="0" t="n">
        <f aca="false">I1773*K1773*10000*-1</f>
        <v>-0</v>
      </c>
      <c r="AG1773" s="0" t="n">
        <f aca="false">AE1773+AF1773</f>
        <v>-0</v>
      </c>
    </row>
    <row r="1774" customFormat="false" ht="12.75" hidden="false" customHeight="false" outlineLevel="0" collapsed="false">
      <c r="D1774" s="265"/>
      <c r="E1774" s="266"/>
      <c r="F1774" s="266"/>
      <c r="G1774" s="267"/>
      <c r="I1774" s="265"/>
      <c r="J1774" s="266"/>
      <c r="K1774" s="266"/>
      <c r="L1774" s="268"/>
      <c r="M1774" s="247" t="n">
        <f aca="false">M1773+1</f>
        <v>13</v>
      </c>
      <c r="N1774" s="175" t="str">
        <f aca="true">IF(D1774="","",xEURO(OFFSET(C1774,-M1774+1,0),E1774,OFFSET(C1774,-M1774+2,0),OFFSET(C1774,-M1774+2,0),OFFSET(C1774,-M1774+3,0)+AB1774,OFFSET(C1774,-M1774+4,0),0,1)*D1774)</f>
        <v/>
      </c>
      <c r="O1774" s="235" t="str">
        <f aca="true">IF(D1774="","",xEURO(OFFSET(C1774,-M1774+1,0),E1774,OFFSET(C1774,-M1774+2,0),OFFSET(C1774,-M1774+2,0),OFFSET(C1774,-M1774+3,0)+AB1774,OFFSET(C1774,-M1774+4,0),0,0))</f>
        <v/>
      </c>
      <c r="P1774" s="175" t="str">
        <f aca="false">IF(D1774="","",(O1774-F1774)*D1774*10)</f>
        <v/>
      </c>
      <c r="Q1774" s="175" t="str">
        <f aca="true">IF(D1774="","",xEURO(OFFSET(C1774,-M1774+1,0),E1774,OFFSET(C1774,-M1774+2,0),OFFSET(C1774,-M1774+2,0),OFFSET(C1774,-M1774+3,0)+AB1774,OFFSET(C1774,-M1774+4,0),0,2)/10*D1774)</f>
        <v/>
      </c>
      <c r="R1774" s="248" t="str">
        <f aca="true">IF(D1774="","",xEURO(OFFSET(C1774,-M1774+1,0),E1774,OFFSET(C1774,-M1774+2,0),OFFSET(C1774,-M1774+2,0),OFFSET(C1774,-M1774+3,0)+AB1774,OFFSET(C1774,-M1774+4,0),0,3)/100*D1774*10000)</f>
        <v/>
      </c>
      <c r="S1774" s="248" t="str">
        <f aca="true">IF(D1774="","",xEURO(OFFSET(C1774,-M1774+1,0),E1774,OFFSET(C1774,-M1774+2,0),OFFSET(C1774,-M1774+2,0),OFFSET(C1774,-M1774+3,0)+AB1774,OFFSET(C1774,-M1774+4,0),0,5)/365.25*D1774*10000)</f>
        <v/>
      </c>
      <c r="U1774" s="175" t="str">
        <f aca="true">IF(I1774="","",xEURO(OFFSET(C1774,-M1774+1,0),J1774,OFFSET(C1774,-M1774+2,0),OFFSET(C1774,-M1774+2,0),OFFSET(C1774,-M1774+3,0)+AC1774,OFFSET(C1774,-M1774+4,0),1,1)*I1774)</f>
        <v/>
      </c>
      <c r="V1774" s="235" t="str">
        <f aca="true">IF(I1774="","",xEURO(OFFSET(C1774,-M1774+1,0),J1774,OFFSET(C1774,-M1774+2,0),OFFSET(C1774,-M1774+2,0),OFFSET(C1774,-M1774+3,0)+AC1774,OFFSET(C1774,-M1774+4,0),1,0))</f>
        <v/>
      </c>
      <c r="W1774" s="175" t="str">
        <f aca="false">IF(I1774="","",(V1774-K1774)*I1774*10)</f>
        <v/>
      </c>
      <c r="X1774" s="175" t="str">
        <f aca="true">IF(I1774="","",xEURO(OFFSET(C1774,-M1774+1,0),J1774,OFFSET(C1774,-M1774+2,0),OFFSET(C1774,-M1774+2,0),OFFSET(C1774,-M1774+3,0)+AC1774,OFFSET(C1774,-M1774+4,0),1,2)/10*I1774)</f>
        <v/>
      </c>
      <c r="Y1774" s="248" t="str">
        <f aca="true">IF(I1774="","",xEURO(OFFSET(C1774,-M1774+1,0),J1774,OFFSET(C1774,-M1774+2,0),OFFSET(C1774,-M1774+2,0),OFFSET(C1774,-M1774+3,0)+AC1774,OFFSET(C1774,-M1774+4,0),1,3)/100*I1774*10000)</f>
        <v/>
      </c>
      <c r="Z1774" s="248" t="str">
        <f aca="true">IF(I1774="","",xEURO(OFFSET(C1774,-M1774+1,0),J1774,OFFSET(C1774,-M1774+2,0),OFFSET(C1774,-M1774+2,0),OFFSET(C1774,-M1774+3,0)+AC1774,OFFSET(C1774,-M1774+4,0),1,5)/365.25*I1774*10000)</f>
        <v/>
      </c>
      <c r="AB1774" s="249" t="str">
        <f aca="true">IF(D1774="","",xCalcSkew(OFFSET(C1774,-M1774,0),E1774-OFFSET(C1774,-M1774+1,0),b)/100)</f>
        <v/>
      </c>
      <c r="AC1774" s="249" t="str">
        <f aca="true">IF(I1774="","",xCalcSkew(OFFSET(C1774,-M1774,0),J1774-OFFSET(C1774,-M1774+1,0),b)/100)</f>
        <v/>
      </c>
      <c r="AE1774" s="0" t="n">
        <f aca="false">D1774*F1774*10000*-1</f>
        <v>-0</v>
      </c>
      <c r="AF1774" s="0" t="n">
        <f aca="false">I1774*K1774*10000*-1</f>
        <v>-0</v>
      </c>
      <c r="AG1774" s="0" t="n">
        <f aca="false">AE1774+AF1774</f>
        <v>-0</v>
      </c>
    </row>
    <row r="1775" customFormat="false" ht="12.75" hidden="false" customHeight="false" outlineLevel="0" collapsed="false">
      <c r="D1775" s="265"/>
      <c r="E1775" s="266"/>
      <c r="F1775" s="266"/>
      <c r="G1775" s="267"/>
      <c r="I1775" s="265"/>
      <c r="J1775" s="266"/>
      <c r="K1775" s="266"/>
      <c r="L1775" s="268"/>
      <c r="M1775" s="247" t="n">
        <f aca="false">M1774+1</f>
        <v>14</v>
      </c>
      <c r="N1775" s="175" t="str">
        <f aca="true">IF(D1775="","",xEURO(OFFSET(C1775,-M1775+1,0),E1775,OFFSET(C1775,-M1775+2,0),OFFSET(C1775,-M1775+2,0),OFFSET(C1775,-M1775+3,0)+AB1775,OFFSET(C1775,-M1775+4,0),0,1)*D1775)</f>
        <v/>
      </c>
      <c r="O1775" s="235" t="str">
        <f aca="true">IF(D1775="","",xEURO(OFFSET(C1775,-M1775+1,0),E1775,OFFSET(C1775,-M1775+2,0),OFFSET(C1775,-M1775+2,0),OFFSET(C1775,-M1775+3,0)+AB1775,OFFSET(C1775,-M1775+4,0),0,0))</f>
        <v/>
      </c>
      <c r="P1775" s="175" t="str">
        <f aca="false">IF(D1775="","",(O1775-F1775)*D1775*10)</f>
        <v/>
      </c>
      <c r="Q1775" s="175" t="str">
        <f aca="true">IF(D1775="","",xEURO(OFFSET(C1775,-M1775+1,0),E1775,OFFSET(C1775,-M1775+2,0),OFFSET(C1775,-M1775+2,0),OFFSET(C1775,-M1775+3,0)+AB1775,OFFSET(C1775,-M1775+4,0),0,2)/10*D1775)</f>
        <v/>
      </c>
      <c r="R1775" s="248" t="str">
        <f aca="true">IF(D1775="","",xEURO(OFFSET(C1775,-M1775+1,0),E1775,OFFSET(C1775,-M1775+2,0),OFFSET(C1775,-M1775+2,0),OFFSET(C1775,-M1775+3,0)+AB1775,OFFSET(C1775,-M1775+4,0),0,3)/100*D1775*10000)</f>
        <v/>
      </c>
      <c r="S1775" s="248" t="str">
        <f aca="true">IF(D1775="","",xEURO(OFFSET(C1775,-M1775+1,0),E1775,OFFSET(C1775,-M1775+2,0),OFFSET(C1775,-M1775+2,0),OFFSET(C1775,-M1775+3,0)+AB1775,OFFSET(C1775,-M1775+4,0),0,5)/365.25*D1775*10000)</f>
        <v/>
      </c>
      <c r="U1775" s="175" t="str">
        <f aca="true">IF(I1775="","",xEURO(OFFSET(C1775,-M1775+1,0),J1775,OFFSET(C1775,-M1775+2,0),OFFSET(C1775,-M1775+2,0),OFFSET(C1775,-M1775+3,0)+AC1775,OFFSET(C1775,-M1775+4,0),1,1)*I1775)</f>
        <v/>
      </c>
      <c r="V1775" s="235" t="str">
        <f aca="true">IF(I1775="","",xEURO(OFFSET(C1775,-M1775+1,0),J1775,OFFSET(C1775,-M1775+2,0),OFFSET(C1775,-M1775+2,0),OFFSET(C1775,-M1775+3,0)+AC1775,OFFSET(C1775,-M1775+4,0),1,0))</f>
        <v/>
      </c>
      <c r="W1775" s="175" t="str">
        <f aca="false">IF(I1775="","",(V1775-K1775)*I1775*10)</f>
        <v/>
      </c>
      <c r="X1775" s="175" t="str">
        <f aca="true">IF(I1775="","",xEURO(OFFSET(C1775,-M1775+1,0),J1775,OFFSET(C1775,-M1775+2,0),OFFSET(C1775,-M1775+2,0),OFFSET(C1775,-M1775+3,0)+AC1775,OFFSET(C1775,-M1775+4,0),1,2)/10*I1775)</f>
        <v/>
      </c>
      <c r="Y1775" s="248" t="str">
        <f aca="true">IF(I1775="","",xEURO(OFFSET(C1775,-M1775+1,0),J1775,OFFSET(C1775,-M1775+2,0),OFFSET(C1775,-M1775+2,0),OFFSET(C1775,-M1775+3,0)+AC1775,OFFSET(C1775,-M1775+4,0),1,3)/100*I1775*10000)</f>
        <v/>
      </c>
      <c r="Z1775" s="248" t="str">
        <f aca="true">IF(I1775="","",xEURO(OFFSET(C1775,-M1775+1,0),J1775,OFFSET(C1775,-M1775+2,0),OFFSET(C1775,-M1775+2,0),OFFSET(C1775,-M1775+3,0)+AC1775,OFFSET(C1775,-M1775+4,0),1,5)/365.25*I1775*10000)</f>
        <v/>
      </c>
      <c r="AB1775" s="249" t="str">
        <f aca="true">IF(D1775="","",xCalcSkew(OFFSET(C1775,-M1775,0),E1775-OFFSET(C1775,-M1775+1,0),b)/100)</f>
        <v/>
      </c>
      <c r="AC1775" s="249" t="str">
        <f aca="true">IF(I1775="","",xCalcSkew(OFFSET(C1775,-M1775,0),J1775-OFFSET(C1775,-M1775+1,0),b)/100)</f>
        <v/>
      </c>
      <c r="AE1775" s="0" t="n">
        <f aca="false">D1775*F1775*10000*-1</f>
        <v>-0</v>
      </c>
      <c r="AF1775" s="0" t="n">
        <f aca="false">I1775*K1775*10000*-1</f>
        <v>-0</v>
      </c>
      <c r="AG1775" s="0" t="n">
        <f aca="false">AE1775+AF1775</f>
        <v>-0</v>
      </c>
    </row>
    <row r="1776" customFormat="false" ht="12.75" hidden="false" customHeight="false" outlineLevel="0" collapsed="false">
      <c r="D1776" s="265"/>
      <c r="E1776" s="266"/>
      <c r="F1776" s="266"/>
      <c r="G1776" s="267"/>
      <c r="I1776" s="265"/>
      <c r="J1776" s="266"/>
      <c r="K1776" s="266"/>
      <c r="L1776" s="268"/>
      <c r="M1776" s="247" t="n">
        <f aca="false">M1775+1</f>
        <v>15</v>
      </c>
      <c r="N1776" s="175" t="str">
        <f aca="true">IF(D1776="","",xEURO(OFFSET(C1776,-M1776+1,0),E1776,OFFSET(C1776,-M1776+2,0),OFFSET(C1776,-M1776+2,0),OFFSET(C1776,-M1776+3,0)+AB1776,OFFSET(C1776,-M1776+4,0),0,1)*D1776)</f>
        <v/>
      </c>
      <c r="O1776" s="235" t="str">
        <f aca="true">IF(D1776="","",xEURO(OFFSET(C1776,-M1776+1,0),E1776,OFFSET(C1776,-M1776+2,0),OFFSET(C1776,-M1776+2,0),OFFSET(C1776,-M1776+3,0)+AB1776,OFFSET(C1776,-M1776+4,0),0,0))</f>
        <v/>
      </c>
      <c r="P1776" s="175" t="str">
        <f aca="false">IF(D1776="","",(O1776-F1776)*D1776*10)</f>
        <v/>
      </c>
      <c r="Q1776" s="175" t="str">
        <f aca="true">IF(D1776="","",xEURO(OFFSET(C1776,-M1776+1,0),E1776,OFFSET(C1776,-M1776+2,0),OFFSET(C1776,-M1776+2,0),OFFSET(C1776,-M1776+3,0)+AB1776,OFFSET(C1776,-M1776+4,0),0,2)/10*D1776)</f>
        <v/>
      </c>
      <c r="R1776" s="248" t="str">
        <f aca="true">IF(D1776="","",xEURO(OFFSET(C1776,-M1776+1,0),E1776,OFFSET(C1776,-M1776+2,0),OFFSET(C1776,-M1776+2,0),OFFSET(C1776,-M1776+3,0)+AB1776,OFFSET(C1776,-M1776+4,0),0,3)/100*D1776*10000)</f>
        <v/>
      </c>
      <c r="S1776" s="248" t="str">
        <f aca="true">IF(D1776="","",xEURO(OFFSET(C1776,-M1776+1,0),E1776,OFFSET(C1776,-M1776+2,0),OFFSET(C1776,-M1776+2,0),OFFSET(C1776,-M1776+3,0)+AB1776,OFFSET(C1776,-M1776+4,0),0,5)/365.25*D1776*10000)</f>
        <v/>
      </c>
      <c r="U1776" s="175" t="str">
        <f aca="true">IF(I1776="","",xEURO(OFFSET(C1776,-M1776+1,0),J1776,OFFSET(C1776,-M1776+2,0),OFFSET(C1776,-M1776+2,0),OFFSET(C1776,-M1776+3,0)+AC1776,OFFSET(C1776,-M1776+4,0),1,1)*I1776)</f>
        <v/>
      </c>
      <c r="V1776" s="235" t="str">
        <f aca="true">IF(I1776="","",xEURO(OFFSET(C1776,-M1776+1,0),J1776,OFFSET(C1776,-M1776+2,0),OFFSET(C1776,-M1776+2,0),OFFSET(C1776,-M1776+3,0)+AC1776,OFFSET(C1776,-M1776+4,0),1,0))</f>
        <v/>
      </c>
      <c r="W1776" s="175" t="str">
        <f aca="false">IF(I1776="","",(V1776-K1776)*I1776*10)</f>
        <v/>
      </c>
      <c r="X1776" s="175" t="str">
        <f aca="true">IF(I1776="","",xEURO(OFFSET(C1776,-M1776+1,0),J1776,OFFSET(C1776,-M1776+2,0),OFFSET(C1776,-M1776+2,0),OFFSET(C1776,-M1776+3,0)+AC1776,OFFSET(C1776,-M1776+4,0),1,2)/10*I1776)</f>
        <v/>
      </c>
      <c r="Y1776" s="248" t="str">
        <f aca="true">IF(I1776="","",xEURO(OFFSET(C1776,-M1776+1,0),J1776,OFFSET(C1776,-M1776+2,0),OFFSET(C1776,-M1776+2,0),OFFSET(C1776,-M1776+3,0)+AC1776,OFFSET(C1776,-M1776+4,0),1,3)/100*I1776*10000)</f>
        <v/>
      </c>
      <c r="Z1776" s="248" t="str">
        <f aca="true">IF(I1776="","",xEURO(OFFSET(C1776,-M1776+1,0),J1776,OFFSET(C1776,-M1776+2,0),OFFSET(C1776,-M1776+2,0),OFFSET(C1776,-M1776+3,0)+AC1776,OFFSET(C1776,-M1776+4,0),1,5)/365.25*I1776*10000)</f>
        <v/>
      </c>
      <c r="AB1776" s="249" t="str">
        <f aca="true">IF(D1776="","",xCalcSkew(OFFSET(C1776,-M1776,0),E1776-OFFSET(C1776,-M1776+1,0),b)/100)</f>
        <v/>
      </c>
      <c r="AC1776" s="249" t="str">
        <f aca="true">IF(I1776="","",xCalcSkew(OFFSET(C1776,-M1776,0),J1776-OFFSET(C1776,-M1776+1,0),b)/100)</f>
        <v/>
      </c>
      <c r="AE1776" s="0" t="n">
        <f aca="false">D1776*F1776*10000*-1</f>
        <v>-0</v>
      </c>
      <c r="AF1776" s="0" t="n">
        <f aca="false">I1776*K1776*10000*-1</f>
        <v>-0</v>
      </c>
      <c r="AG1776" s="0" t="n">
        <f aca="false">AE1776+AF1776</f>
        <v>-0</v>
      </c>
    </row>
    <row r="1777" customFormat="false" ht="12.75" hidden="false" customHeight="false" outlineLevel="0" collapsed="false">
      <c r="D1777" s="265"/>
      <c r="E1777" s="266"/>
      <c r="F1777" s="266"/>
      <c r="G1777" s="267"/>
      <c r="I1777" s="265"/>
      <c r="J1777" s="266"/>
      <c r="K1777" s="266"/>
      <c r="L1777" s="268"/>
      <c r="M1777" s="247" t="n">
        <f aca="false">M1776+1</f>
        <v>16</v>
      </c>
      <c r="N1777" s="175" t="str">
        <f aca="true">IF(D1777="","",xEURO(OFFSET(C1777,-M1777+1,0),E1777,OFFSET(C1777,-M1777+2,0),OFFSET(C1777,-M1777+2,0),OFFSET(C1777,-M1777+3,0)+AB1777,OFFSET(C1777,-M1777+4,0),0,1)*D1777)</f>
        <v/>
      </c>
      <c r="O1777" s="235" t="str">
        <f aca="true">IF(D1777="","",xEURO(OFFSET(C1777,-M1777+1,0),E1777,OFFSET(C1777,-M1777+2,0),OFFSET(C1777,-M1777+2,0),OFFSET(C1777,-M1777+3,0)+AB1777,OFFSET(C1777,-M1777+4,0),0,0))</f>
        <v/>
      </c>
      <c r="P1777" s="175" t="str">
        <f aca="false">IF(D1777="","",(O1777-F1777)*D1777*10)</f>
        <v/>
      </c>
      <c r="Q1777" s="175" t="str">
        <f aca="true">IF(D1777="","",xEURO(OFFSET(C1777,-M1777+1,0),E1777,OFFSET(C1777,-M1777+2,0),OFFSET(C1777,-M1777+2,0),OFFSET(C1777,-M1777+3,0)+AB1777,OFFSET(C1777,-M1777+4,0),0,2)/10*D1777)</f>
        <v/>
      </c>
      <c r="R1777" s="248" t="str">
        <f aca="true">IF(D1777="","",xEURO(OFFSET(C1777,-M1777+1,0),E1777,OFFSET(C1777,-M1777+2,0),OFFSET(C1777,-M1777+2,0),OFFSET(C1777,-M1777+3,0)+AB1777,OFFSET(C1777,-M1777+4,0),0,3)/100*D1777*10000)</f>
        <v/>
      </c>
      <c r="S1777" s="248" t="str">
        <f aca="true">IF(D1777="","",xEURO(OFFSET(C1777,-M1777+1,0),E1777,OFFSET(C1777,-M1777+2,0),OFFSET(C1777,-M1777+2,0),OFFSET(C1777,-M1777+3,0)+AB1777,OFFSET(C1777,-M1777+4,0),0,5)/365.25*D1777*10000)</f>
        <v/>
      </c>
      <c r="U1777" s="175" t="str">
        <f aca="true">IF(I1777="","",xEURO(OFFSET(C1777,-M1777+1,0),J1777,OFFSET(C1777,-M1777+2,0),OFFSET(C1777,-M1777+2,0),OFFSET(C1777,-M1777+3,0)+AC1777,OFFSET(C1777,-M1777+4,0),1,1)*I1777)</f>
        <v/>
      </c>
      <c r="V1777" s="235" t="str">
        <f aca="true">IF(I1777="","",xEURO(OFFSET(C1777,-M1777+1,0),J1777,OFFSET(C1777,-M1777+2,0),OFFSET(C1777,-M1777+2,0),OFFSET(C1777,-M1777+3,0)+AC1777,OFFSET(C1777,-M1777+4,0),1,0))</f>
        <v/>
      </c>
      <c r="W1777" s="175" t="str">
        <f aca="false">IF(I1777="","",(V1777-K1777)*I1777*10)</f>
        <v/>
      </c>
      <c r="X1777" s="175" t="str">
        <f aca="true">IF(I1777="","",xEURO(OFFSET(C1777,-M1777+1,0),J1777,OFFSET(C1777,-M1777+2,0),OFFSET(C1777,-M1777+2,0),OFFSET(C1777,-M1777+3,0)+AC1777,OFFSET(C1777,-M1777+4,0),1,2)/10*I1777)</f>
        <v/>
      </c>
      <c r="Y1777" s="248" t="str">
        <f aca="true">IF(I1777="","",xEURO(OFFSET(C1777,-M1777+1,0),J1777,OFFSET(C1777,-M1777+2,0),OFFSET(C1777,-M1777+2,0),OFFSET(C1777,-M1777+3,0)+AC1777,OFFSET(C1777,-M1777+4,0),1,3)/100*I1777*10000)</f>
        <v/>
      </c>
      <c r="Z1777" s="248" t="str">
        <f aca="true">IF(I1777="","",xEURO(OFFSET(C1777,-M1777+1,0),J1777,OFFSET(C1777,-M1777+2,0),OFFSET(C1777,-M1777+2,0),OFFSET(C1777,-M1777+3,0)+AC1777,OFFSET(C1777,-M1777+4,0),1,5)/365.25*I1777*10000)</f>
        <v/>
      </c>
      <c r="AB1777" s="249" t="str">
        <f aca="true">IF(D1777="","",xCalcSkew(OFFSET(C1777,-M1777,0),E1777-OFFSET(C1777,-M1777+1,0),b)/100)</f>
        <v/>
      </c>
      <c r="AC1777" s="249" t="str">
        <f aca="true">IF(I1777="","",xCalcSkew(OFFSET(C1777,-M1777,0),J1777-OFFSET(C1777,-M1777+1,0),b)/100)</f>
        <v/>
      </c>
      <c r="AE1777" s="0" t="n">
        <f aca="false">D1777*F1777*10000*-1</f>
        <v>-0</v>
      </c>
      <c r="AF1777" s="0" t="n">
        <f aca="false">I1777*K1777*10000*-1</f>
        <v>-0</v>
      </c>
      <c r="AG1777" s="0" t="n">
        <f aca="false">AE1777+AF1777</f>
        <v>-0</v>
      </c>
    </row>
    <row r="1778" customFormat="false" ht="12.75" hidden="false" customHeight="false" outlineLevel="0" collapsed="false">
      <c r="D1778" s="265"/>
      <c r="E1778" s="266"/>
      <c r="F1778" s="266"/>
      <c r="G1778" s="267"/>
      <c r="I1778" s="265"/>
      <c r="J1778" s="266"/>
      <c r="K1778" s="266"/>
      <c r="L1778" s="268"/>
      <c r="M1778" s="247" t="n">
        <f aca="false">M1777+1</f>
        <v>17</v>
      </c>
      <c r="N1778" s="175" t="str">
        <f aca="true">IF(D1778="","",xEURO(OFFSET(C1778,-M1778+1,0),E1778,OFFSET(C1778,-M1778+2,0),OFFSET(C1778,-M1778+2,0),OFFSET(C1778,-M1778+3,0)+AB1778,OFFSET(C1778,-M1778+4,0),0,1)*D1778)</f>
        <v/>
      </c>
      <c r="O1778" s="235" t="str">
        <f aca="true">IF(D1778="","",xEURO(OFFSET(C1778,-M1778+1,0),E1778,OFFSET(C1778,-M1778+2,0),OFFSET(C1778,-M1778+2,0),OFFSET(C1778,-M1778+3,0)+AB1778,OFFSET(C1778,-M1778+4,0),0,0))</f>
        <v/>
      </c>
      <c r="P1778" s="175" t="str">
        <f aca="false">IF(D1778="","",(O1778-F1778)*D1778*10)</f>
        <v/>
      </c>
      <c r="Q1778" s="175" t="str">
        <f aca="true">IF(D1778="","",xEURO(OFFSET(C1778,-M1778+1,0),E1778,OFFSET(C1778,-M1778+2,0),OFFSET(C1778,-M1778+2,0),OFFSET(C1778,-M1778+3,0)+AB1778,OFFSET(C1778,-M1778+4,0),0,2)/10*D1778)</f>
        <v/>
      </c>
      <c r="R1778" s="248" t="str">
        <f aca="true">IF(D1778="","",xEURO(OFFSET(C1778,-M1778+1,0),E1778,OFFSET(C1778,-M1778+2,0),OFFSET(C1778,-M1778+2,0),OFFSET(C1778,-M1778+3,0)+AB1778,OFFSET(C1778,-M1778+4,0),0,3)/100*D1778*10000)</f>
        <v/>
      </c>
      <c r="S1778" s="248" t="str">
        <f aca="true">IF(D1778="","",xEURO(OFFSET(C1778,-M1778+1,0),E1778,OFFSET(C1778,-M1778+2,0),OFFSET(C1778,-M1778+2,0),OFFSET(C1778,-M1778+3,0)+AB1778,OFFSET(C1778,-M1778+4,0),0,5)/365.25*D1778*10000)</f>
        <v/>
      </c>
      <c r="U1778" s="175" t="str">
        <f aca="true">IF(I1778="","",xEURO(OFFSET(C1778,-M1778+1,0),J1778,OFFSET(C1778,-M1778+2,0),OFFSET(C1778,-M1778+2,0),OFFSET(C1778,-M1778+3,0)+AC1778,OFFSET(C1778,-M1778+4,0),1,1)*I1778)</f>
        <v/>
      </c>
      <c r="V1778" s="235" t="str">
        <f aca="true">IF(I1778="","",xEURO(OFFSET(C1778,-M1778+1,0),J1778,OFFSET(C1778,-M1778+2,0),OFFSET(C1778,-M1778+2,0),OFFSET(C1778,-M1778+3,0)+AC1778,OFFSET(C1778,-M1778+4,0),1,0))</f>
        <v/>
      </c>
      <c r="W1778" s="175" t="str">
        <f aca="false">IF(I1778="","",(V1778-K1778)*I1778*10)</f>
        <v/>
      </c>
      <c r="X1778" s="175" t="str">
        <f aca="true">IF(I1778="","",xEURO(OFFSET(C1778,-M1778+1,0),J1778,OFFSET(C1778,-M1778+2,0),OFFSET(C1778,-M1778+2,0),OFFSET(C1778,-M1778+3,0)+AC1778,OFFSET(C1778,-M1778+4,0),1,2)/10*I1778)</f>
        <v/>
      </c>
      <c r="Y1778" s="248" t="str">
        <f aca="true">IF(I1778="","",xEURO(OFFSET(C1778,-M1778+1,0),J1778,OFFSET(C1778,-M1778+2,0),OFFSET(C1778,-M1778+2,0),OFFSET(C1778,-M1778+3,0)+AC1778,OFFSET(C1778,-M1778+4,0),1,3)/100*I1778*10000)</f>
        <v/>
      </c>
      <c r="Z1778" s="248" t="str">
        <f aca="true">IF(I1778="","",xEURO(OFFSET(C1778,-M1778+1,0),J1778,OFFSET(C1778,-M1778+2,0),OFFSET(C1778,-M1778+2,0),OFFSET(C1778,-M1778+3,0)+AC1778,OFFSET(C1778,-M1778+4,0),1,5)/365.25*I1778*10000)</f>
        <v/>
      </c>
      <c r="AB1778" s="249" t="str">
        <f aca="true">IF(D1778="","",xCalcSkew(OFFSET(C1778,-M1778,0),E1778-OFFSET(C1778,-M1778+1,0),b)/100)</f>
        <v/>
      </c>
      <c r="AC1778" s="249" t="str">
        <f aca="true">IF(I1778="","",xCalcSkew(OFFSET(C1778,-M1778,0),J1778-OFFSET(C1778,-M1778+1,0),b)/100)</f>
        <v/>
      </c>
      <c r="AE1778" s="0" t="n">
        <f aca="false">D1778*F1778*10000*-1</f>
        <v>-0</v>
      </c>
      <c r="AF1778" s="0" t="n">
        <f aca="false">I1778*K1778*10000*-1</f>
        <v>-0</v>
      </c>
      <c r="AG1778" s="0" t="n">
        <f aca="false">AE1778+AF1778</f>
        <v>-0</v>
      </c>
    </row>
    <row r="1779" customFormat="false" ht="12.75" hidden="false" customHeight="false" outlineLevel="0" collapsed="false">
      <c r="D1779" s="265"/>
      <c r="E1779" s="266"/>
      <c r="F1779" s="266"/>
      <c r="G1779" s="267"/>
      <c r="I1779" s="265"/>
      <c r="J1779" s="266"/>
      <c r="K1779" s="266"/>
      <c r="L1779" s="268"/>
      <c r="M1779" s="247" t="n">
        <f aca="false">M1778+1</f>
        <v>18</v>
      </c>
      <c r="N1779" s="175" t="str">
        <f aca="true">IF(D1779="","",xEURO(OFFSET(C1779,-M1779+1,0),E1779,OFFSET(C1779,-M1779+2,0),OFFSET(C1779,-M1779+2,0),OFFSET(C1779,-M1779+3,0)+AB1779,OFFSET(C1779,-M1779+4,0),0,1)*D1779)</f>
        <v/>
      </c>
      <c r="O1779" s="235" t="str">
        <f aca="true">IF(D1779="","",xEURO(OFFSET(C1779,-M1779+1,0),E1779,OFFSET(C1779,-M1779+2,0),OFFSET(C1779,-M1779+2,0),OFFSET(C1779,-M1779+3,0)+AB1779,OFFSET(C1779,-M1779+4,0),0,0))</f>
        <v/>
      </c>
      <c r="P1779" s="175" t="str">
        <f aca="false">IF(D1779="","",(O1779-F1779)*D1779*10)</f>
        <v/>
      </c>
      <c r="Q1779" s="175" t="str">
        <f aca="true">IF(D1779="","",xEURO(OFFSET(C1779,-M1779+1,0),E1779,OFFSET(C1779,-M1779+2,0),OFFSET(C1779,-M1779+2,0),OFFSET(C1779,-M1779+3,0)+AB1779,OFFSET(C1779,-M1779+4,0),0,2)/10*D1779)</f>
        <v/>
      </c>
      <c r="R1779" s="248" t="str">
        <f aca="true">IF(D1779="","",xEURO(OFFSET(C1779,-M1779+1,0),E1779,OFFSET(C1779,-M1779+2,0),OFFSET(C1779,-M1779+2,0),OFFSET(C1779,-M1779+3,0)+AB1779,OFFSET(C1779,-M1779+4,0),0,3)/100*D1779*10000)</f>
        <v/>
      </c>
      <c r="S1779" s="248" t="str">
        <f aca="true">IF(D1779="","",xEURO(OFFSET(C1779,-M1779+1,0),E1779,OFFSET(C1779,-M1779+2,0),OFFSET(C1779,-M1779+2,0),OFFSET(C1779,-M1779+3,0)+AB1779,OFFSET(C1779,-M1779+4,0),0,5)/365.25*D1779*10000)</f>
        <v/>
      </c>
      <c r="U1779" s="175" t="str">
        <f aca="true">IF(I1779="","",xEURO(OFFSET(C1779,-M1779+1,0),J1779,OFFSET(C1779,-M1779+2,0),OFFSET(C1779,-M1779+2,0),OFFSET(C1779,-M1779+3,0)+AC1779,OFFSET(C1779,-M1779+4,0),1,1)*I1779)</f>
        <v/>
      </c>
      <c r="V1779" s="235" t="str">
        <f aca="true">IF(I1779="","",xEURO(OFFSET(C1779,-M1779+1,0),J1779,OFFSET(C1779,-M1779+2,0),OFFSET(C1779,-M1779+2,0),OFFSET(C1779,-M1779+3,0)+AC1779,OFFSET(C1779,-M1779+4,0),1,0))</f>
        <v/>
      </c>
      <c r="W1779" s="175" t="str">
        <f aca="false">IF(I1779="","",(V1779-K1779)*I1779*10)</f>
        <v/>
      </c>
      <c r="X1779" s="175" t="str">
        <f aca="true">IF(I1779="","",xEURO(OFFSET(C1779,-M1779+1,0),J1779,OFFSET(C1779,-M1779+2,0),OFFSET(C1779,-M1779+2,0),OFFSET(C1779,-M1779+3,0)+AC1779,OFFSET(C1779,-M1779+4,0),1,2)/10*I1779)</f>
        <v/>
      </c>
      <c r="Y1779" s="248" t="str">
        <f aca="true">IF(I1779="","",xEURO(OFFSET(C1779,-M1779+1,0),J1779,OFFSET(C1779,-M1779+2,0),OFFSET(C1779,-M1779+2,0),OFFSET(C1779,-M1779+3,0)+AC1779,OFFSET(C1779,-M1779+4,0),1,3)/100*I1779*10000)</f>
        <v/>
      </c>
      <c r="Z1779" s="248" t="str">
        <f aca="true">IF(I1779="","",xEURO(OFFSET(C1779,-M1779+1,0),J1779,OFFSET(C1779,-M1779+2,0),OFFSET(C1779,-M1779+2,0),OFFSET(C1779,-M1779+3,0)+AC1779,OFFSET(C1779,-M1779+4,0),1,5)/365.25*I1779*10000)</f>
        <v/>
      </c>
      <c r="AB1779" s="249" t="str">
        <f aca="true">IF(D1779="","",xCalcSkew(OFFSET(C1779,-M1779,0),E1779-OFFSET(C1779,-M1779+1,0),b)/100)</f>
        <v/>
      </c>
      <c r="AC1779" s="249" t="str">
        <f aca="true">IF(I1779="","",xCalcSkew(OFFSET(C1779,-M1779,0),J1779-OFFSET(C1779,-M1779+1,0),b)/100)</f>
        <v/>
      </c>
      <c r="AE1779" s="0" t="n">
        <f aca="false">D1779*F1779*10000*-1</f>
        <v>-0</v>
      </c>
      <c r="AF1779" s="0" t="n">
        <f aca="false">I1779*K1779*10000*-1</f>
        <v>-0</v>
      </c>
      <c r="AG1779" s="0" t="n">
        <f aca="false">AE1779+AF1779</f>
        <v>-0</v>
      </c>
    </row>
    <row r="1780" customFormat="false" ht="12.75" hidden="false" customHeight="false" outlineLevel="0" collapsed="false">
      <c r="D1780" s="265"/>
      <c r="E1780" s="266"/>
      <c r="F1780" s="266"/>
      <c r="G1780" s="267"/>
      <c r="I1780" s="265"/>
      <c r="J1780" s="266"/>
      <c r="K1780" s="266"/>
      <c r="L1780" s="268"/>
      <c r="M1780" s="247" t="n">
        <f aca="false">M1779+1</f>
        <v>19</v>
      </c>
      <c r="N1780" s="175" t="str">
        <f aca="true">IF(D1780="","",xEURO(OFFSET(C1780,-M1780+1,0),E1780,OFFSET(C1780,-M1780+2,0),OFFSET(C1780,-M1780+2,0),OFFSET(C1780,-M1780+3,0)+AB1780,OFFSET(C1780,-M1780+4,0),0,1)*D1780)</f>
        <v/>
      </c>
      <c r="O1780" s="235" t="str">
        <f aca="true">IF(D1780="","",xEURO(OFFSET(C1780,-M1780+1,0),E1780,OFFSET(C1780,-M1780+2,0),OFFSET(C1780,-M1780+2,0),OFFSET(C1780,-M1780+3,0)+AB1780,OFFSET(C1780,-M1780+4,0),0,0))</f>
        <v/>
      </c>
      <c r="P1780" s="175" t="str">
        <f aca="false">IF(D1780="","",(O1780-F1780)*D1780*10)</f>
        <v/>
      </c>
      <c r="Q1780" s="175" t="str">
        <f aca="true">IF(D1780="","",xEURO(OFFSET(C1780,-M1780+1,0),E1780,OFFSET(C1780,-M1780+2,0),OFFSET(C1780,-M1780+2,0),OFFSET(C1780,-M1780+3,0)+AB1780,OFFSET(C1780,-M1780+4,0),0,2)/10*D1780)</f>
        <v/>
      </c>
      <c r="R1780" s="248" t="str">
        <f aca="true">IF(D1780="","",xEURO(OFFSET(C1780,-M1780+1,0),E1780,OFFSET(C1780,-M1780+2,0),OFFSET(C1780,-M1780+2,0),OFFSET(C1780,-M1780+3,0)+AB1780,OFFSET(C1780,-M1780+4,0),0,3)/100*D1780*10000)</f>
        <v/>
      </c>
      <c r="S1780" s="248" t="str">
        <f aca="true">IF(D1780="","",xEURO(OFFSET(C1780,-M1780+1,0),E1780,OFFSET(C1780,-M1780+2,0),OFFSET(C1780,-M1780+2,0),OFFSET(C1780,-M1780+3,0)+AB1780,OFFSET(C1780,-M1780+4,0),0,5)/365.25*D1780*10000)</f>
        <v/>
      </c>
      <c r="U1780" s="175" t="str">
        <f aca="true">IF(I1780="","",xEURO(OFFSET(C1780,-M1780+1,0),J1780,OFFSET(C1780,-M1780+2,0),OFFSET(C1780,-M1780+2,0),OFFSET(C1780,-M1780+3,0)+AC1780,OFFSET(C1780,-M1780+4,0),1,1)*I1780)</f>
        <v/>
      </c>
      <c r="V1780" s="235" t="str">
        <f aca="true">IF(I1780="","",xEURO(OFFSET(C1780,-M1780+1,0),J1780,OFFSET(C1780,-M1780+2,0),OFFSET(C1780,-M1780+2,0),OFFSET(C1780,-M1780+3,0)+AC1780,OFFSET(C1780,-M1780+4,0),1,0))</f>
        <v/>
      </c>
      <c r="W1780" s="175" t="str">
        <f aca="false">IF(I1780="","",(V1780-K1780)*I1780*10)</f>
        <v/>
      </c>
      <c r="X1780" s="175" t="str">
        <f aca="true">IF(I1780="","",xEURO(OFFSET(C1780,-M1780+1,0),J1780,OFFSET(C1780,-M1780+2,0),OFFSET(C1780,-M1780+2,0),OFFSET(C1780,-M1780+3,0)+AC1780,OFFSET(C1780,-M1780+4,0),1,2)/10*I1780)</f>
        <v/>
      </c>
      <c r="Y1780" s="248" t="str">
        <f aca="true">IF(I1780="","",xEURO(OFFSET(C1780,-M1780+1,0),J1780,OFFSET(C1780,-M1780+2,0),OFFSET(C1780,-M1780+2,0),OFFSET(C1780,-M1780+3,0)+AC1780,OFFSET(C1780,-M1780+4,0),1,3)/100*I1780*10000)</f>
        <v/>
      </c>
      <c r="Z1780" s="248" t="str">
        <f aca="true">IF(I1780="","",xEURO(OFFSET(C1780,-M1780+1,0),J1780,OFFSET(C1780,-M1780+2,0),OFFSET(C1780,-M1780+2,0),OFFSET(C1780,-M1780+3,0)+AC1780,OFFSET(C1780,-M1780+4,0),1,5)/365.25*I1780*10000)</f>
        <v/>
      </c>
      <c r="AB1780" s="249" t="str">
        <f aca="true">IF(D1780="","",xCalcSkew(OFFSET(C1780,-M1780,0),E1780-OFFSET(C1780,-M1780+1,0),b)/100)</f>
        <v/>
      </c>
      <c r="AC1780" s="249" t="str">
        <f aca="true">IF(I1780="","",xCalcSkew(OFFSET(C1780,-M1780,0),J1780-OFFSET(C1780,-M1780+1,0),b)/100)</f>
        <v/>
      </c>
      <c r="AE1780" s="0" t="n">
        <f aca="false">D1780*F1780*10000*-1</f>
        <v>-0</v>
      </c>
      <c r="AF1780" s="0" t="n">
        <f aca="false">I1780*K1780*10000*-1</f>
        <v>-0</v>
      </c>
      <c r="AG1780" s="0" t="n">
        <f aca="false">AE1780+AF1780</f>
        <v>-0</v>
      </c>
    </row>
    <row r="1781" customFormat="false" ht="12.75" hidden="false" customHeight="false" outlineLevel="0" collapsed="false">
      <c r="D1781" s="265"/>
      <c r="E1781" s="266"/>
      <c r="F1781" s="266"/>
      <c r="G1781" s="267"/>
      <c r="I1781" s="265"/>
      <c r="J1781" s="266"/>
      <c r="K1781" s="266"/>
      <c r="L1781" s="268"/>
      <c r="M1781" s="247" t="n">
        <f aca="false">M1780+1</f>
        <v>20</v>
      </c>
      <c r="N1781" s="175" t="str">
        <f aca="true">IF(D1781="","",xEURO(OFFSET(C1781,-M1781+1,0),E1781,OFFSET(C1781,-M1781+2,0),OFFSET(C1781,-M1781+2,0),OFFSET(C1781,-M1781+3,0)+AB1781,OFFSET(C1781,-M1781+4,0),0,1)*D1781)</f>
        <v/>
      </c>
      <c r="O1781" s="235" t="str">
        <f aca="true">IF(D1781="","",xEURO(OFFSET(C1781,-M1781+1,0),E1781,OFFSET(C1781,-M1781+2,0),OFFSET(C1781,-M1781+2,0),OFFSET(C1781,-M1781+3,0)+AB1781,OFFSET(C1781,-M1781+4,0),0,0))</f>
        <v/>
      </c>
      <c r="P1781" s="175" t="str">
        <f aca="false">IF(D1781="","",(O1781-F1781)*D1781*10)</f>
        <v/>
      </c>
      <c r="Q1781" s="175" t="str">
        <f aca="true">IF(D1781="","",xEURO(OFFSET(C1781,-M1781+1,0),E1781,OFFSET(C1781,-M1781+2,0),OFFSET(C1781,-M1781+2,0),OFFSET(C1781,-M1781+3,0)+AB1781,OFFSET(C1781,-M1781+4,0),0,2)/10*D1781)</f>
        <v/>
      </c>
      <c r="R1781" s="248" t="str">
        <f aca="true">IF(D1781="","",xEURO(OFFSET(C1781,-M1781+1,0),E1781,OFFSET(C1781,-M1781+2,0),OFFSET(C1781,-M1781+2,0),OFFSET(C1781,-M1781+3,0)+AB1781,OFFSET(C1781,-M1781+4,0),0,3)/100*D1781*10000)</f>
        <v/>
      </c>
      <c r="S1781" s="248" t="str">
        <f aca="true">IF(D1781="","",xEURO(OFFSET(C1781,-M1781+1,0),E1781,OFFSET(C1781,-M1781+2,0),OFFSET(C1781,-M1781+2,0),OFFSET(C1781,-M1781+3,0)+AB1781,OFFSET(C1781,-M1781+4,0),0,5)/365.25*D1781*10000)</f>
        <v/>
      </c>
      <c r="U1781" s="175" t="str">
        <f aca="true">IF(I1781="","",xEURO(OFFSET(C1781,-M1781+1,0),J1781,OFFSET(C1781,-M1781+2,0),OFFSET(C1781,-M1781+2,0),OFFSET(C1781,-M1781+3,0)+AC1781,OFFSET(C1781,-M1781+4,0),1,1)*I1781)</f>
        <v/>
      </c>
      <c r="V1781" s="235" t="str">
        <f aca="true">IF(I1781="","",xEURO(OFFSET(C1781,-M1781+1,0),J1781,OFFSET(C1781,-M1781+2,0),OFFSET(C1781,-M1781+2,0),OFFSET(C1781,-M1781+3,0)+AC1781,OFFSET(C1781,-M1781+4,0),1,0))</f>
        <v/>
      </c>
      <c r="W1781" s="175" t="str">
        <f aca="false">IF(I1781="","",(V1781-K1781)*I1781*10)</f>
        <v/>
      </c>
      <c r="X1781" s="175" t="str">
        <f aca="true">IF(I1781="","",xEURO(OFFSET(C1781,-M1781+1,0),J1781,OFFSET(C1781,-M1781+2,0),OFFSET(C1781,-M1781+2,0),OFFSET(C1781,-M1781+3,0)+AC1781,OFFSET(C1781,-M1781+4,0),1,2)/10*I1781)</f>
        <v/>
      </c>
      <c r="Y1781" s="248" t="str">
        <f aca="true">IF(I1781="","",xEURO(OFFSET(C1781,-M1781+1,0),J1781,OFFSET(C1781,-M1781+2,0),OFFSET(C1781,-M1781+2,0),OFFSET(C1781,-M1781+3,0)+AC1781,OFFSET(C1781,-M1781+4,0),1,3)/100*I1781*10000)</f>
        <v/>
      </c>
      <c r="Z1781" s="248" t="str">
        <f aca="true">IF(I1781="","",xEURO(OFFSET(C1781,-M1781+1,0),J1781,OFFSET(C1781,-M1781+2,0),OFFSET(C1781,-M1781+2,0),OFFSET(C1781,-M1781+3,0)+AC1781,OFFSET(C1781,-M1781+4,0),1,5)/365.25*I1781*10000)</f>
        <v/>
      </c>
      <c r="AB1781" s="249" t="str">
        <f aca="true">IF(D1781="","",xCalcSkew(OFFSET(C1781,-M1781,0),E1781-OFFSET(C1781,-M1781+1,0),b)/100)</f>
        <v/>
      </c>
      <c r="AC1781" s="249" t="str">
        <f aca="true">IF(I1781="","",xCalcSkew(OFFSET(C1781,-M1781,0),J1781-OFFSET(C1781,-M1781+1,0),b)/100)</f>
        <v/>
      </c>
      <c r="AE1781" s="0" t="n">
        <f aca="false">D1781*F1781*10000*-1</f>
        <v>-0</v>
      </c>
      <c r="AF1781" s="0" t="n">
        <f aca="false">I1781*K1781*10000*-1</f>
        <v>-0</v>
      </c>
      <c r="AG1781" s="0" t="n">
        <f aca="false">AE1781+AF1781</f>
        <v>-0</v>
      </c>
    </row>
    <row r="1782" customFormat="false" ht="12.75" hidden="false" customHeight="false" outlineLevel="0" collapsed="false">
      <c r="D1782" s="265"/>
      <c r="E1782" s="266"/>
      <c r="F1782" s="266"/>
      <c r="G1782" s="267"/>
      <c r="I1782" s="265"/>
      <c r="J1782" s="266"/>
      <c r="K1782" s="266"/>
      <c r="L1782" s="268"/>
      <c r="M1782" s="247" t="n">
        <f aca="false">M1781+1</f>
        <v>21</v>
      </c>
      <c r="N1782" s="175" t="str">
        <f aca="true">IF(D1782="","",xEURO(OFFSET(C1782,-M1782+1,0),E1782,OFFSET(C1782,-M1782+2,0),OFFSET(C1782,-M1782+2,0),OFFSET(C1782,-M1782+3,0)+AB1782,OFFSET(C1782,-M1782+4,0),0,1)*D1782)</f>
        <v/>
      </c>
      <c r="O1782" s="235" t="str">
        <f aca="true">IF(D1782="","",xEURO(OFFSET(C1782,-M1782+1,0),E1782,OFFSET(C1782,-M1782+2,0),OFFSET(C1782,-M1782+2,0),OFFSET(C1782,-M1782+3,0)+AB1782,OFFSET(C1782,-M1782+4,0),0,0))</f>
        <v/>
      </c>
      <c r="P1782" s="175" t="str">
        <f aca="false">IF(D1782="","",(O1782-F1782)*D1782*10)</f>
        <v/>
      </c>
      <c r="Q1782" s="175" t="str">
        <f aca="true">IF(D1782="","",xEURO(OFFSET(C1782,-M1782+1,0),E1782,OFFSET(C1782,-M1782+2,0),OFFSET(C1782,-M1782+2,0),OFFSET(C1782,-M1782+3,0)+AB1782,OFFSET(C1782,-M1782+4,0),0,2)/10*D1782)</f>
        <v/>
      </c>
      <c r="R1782" s="248" t="str">
        <f aca="true">IF(D1782="","",xEURO(OFFSET(C1782,-M1782+1,0),E1782,OFFSET(C1782,-M1782+2,0),OFFSET(C1782,-M1782+2,0),OFFSET(C1782,-M1782+3,0)+AB1782,OFFSET(C1782,-M1782+4,0),0,3)/100*D1782*10000)</f>
        <v/>
      </c>
      <c r="S1782" s="248" t="str">
        <f aca="true">IF(D1782="","",xEURO(OFFSET(C1782,-M1782+1,0),E1782,OFFSET(C1782,-M1782+2,0),OFFSET(C1782,-M1782+2,0),OFFSET(C1782,-M1782+3,0)+AB1782,OFFSET(C1782,-M1782+4,0),0,5)/365.25*D1782*10000)</f>
        <v/>
      </c>
      <c r="U1782" s="175" t="str">
        <f aca="true">IF(I1782="","",xEURO(OFFSET(C1782,-M1782+1,0),J1782,OFFSET(C1782,-M1782+2,0),OFFSET(C1782,-M1782+2,0),OFFSET(C1782,-M1782+3,0)+AC1782,OFFSET(C1782,-M1782+4,0),1,1)*I1782)</f>
        <v/>
      </c>
      <c r="V1782" s="235" t="str">
        <f aca="true">IF(I1782="","",xEURO(OFFSET(C1782,-M1782+1,0),J1782,OFFSET(C1782,-M1782+2,0),OFFSET(C1782,-M1782+2,0),OFFSET(C1782,-M1782+3,0)+AC1782,OFFSET(C1782,-M1782+4,0),1,0))</f>
        <v/>
      </c>
      <c r="W1782" s="175" t="str">
        <f aca="false">IF(I1782="","",(V1782-K1782)*I1782*10)</f>
        <v/>
      </c>
      <c r="X1782" s="175" t="str">
        <f aca="true">IF(I1782="","",xEURO(OFFSET(C1782,-M1782+1,0),J1782,OFFSET(C1782,-M1782+2,0),OFFSET(C1782,-M1782+2,0),OFFSET(C1782,-M1782+3,0)+AC1782,OFFSET(C1782,-M1782+4,0),1,2)/10*I1782)</f>
        <v/>
      </c>
      <c r="Y1782" s="248" t="str">
        <f aca="true">IF(I1782="","",xEURO(OFFSET(C1782,-M1782+1,0),J1782,OFFSET(C1782,-M1782+2,0),OFFSET(C1782,-M1782+2,0),OFFSET(C1782,-M1782+3,0)+AC1782,OFFSET(C1782,-M1782+4,0),1,3)/100*I1782*10000)</f>
        <v/>
      </c>
      <c r="Z1782" s="248" t="str">
        <f aca="true">IF(I1782="","",xEURO(OFFSET(C1782,-M1782+1,0),J1782,OFFSET(C1782,-M1782+2,0),OFFSET(C1782,-M1782+2,0),OFFSET(C1782,-M1782+3,0)+AC1782,OFFSET(C1782,-M1782+4,0),1,5)/365.25*I1782*10000)</f>
        <v/>
      </c>
      <c r="AB1782" s="249" t="str">
        <f aca="true">IF(D1782="","",xCalcSkew(OFFSET(C1782,-M1782,0),E1782-OFFSET(C1782,-M1782+1,0),b)/100)</f>
        <v/>
      </c>
      <c r="AC1782" s="249" t="str">
        <f aca="true">IF(I1782="","",xCalcSkew(OFFSET(C1782,-M1782,0),J1782-OFFSET(C1782,-M1782+1,0),b)/100)</f>
        <v/>
      </c>
      <c r="AE1782" s="0" t="n">
        <f aca="false">D1782*F1782*10000*-1</f>
        <v>-0</v>
      </c>
      <c r="AF1782" s="0" t="n">
        <f aca="false">I1782*K1782*10000*-1</f>
        <v>-0</v>
      </c>
      <c r="AG1782" s="0" t="n">
        <f aca="false">AE1782+AF1782</f>
        <v>-0</v>
      </c>
    </row>
    <row r="1783" customFormat="false" ht="12.75" hidden="false" customHeight="false" outlineLevel="0" collapsed="false">
      <c r="D1783" s="265"/>
      <c r="E1783" s="266"/>
      <c r="F1783" s="266"/>
      <c r="G1783" s="267"/>
      <c r="I1783" s="265"/>
      <c r="J1783" s="266"/>
      <c r="K1783" s="266"/>
      <c r="L1783" s="268"/>
      <c r="M1783" s="247" t="n">
        <f aca="false">M1782+1</f>
        <v>22</v>
      </c>
      <c r="N1783" s="175" t="str">
        <f aca="true">IF(D1783="","",xEURO(OFFSET(C1783,-M1783+1,0),E1783,OFFSET(C1783,-M1783+2,0),OFFSET(C1783,-M1783+2,0),OFFSET(C1783,-M1783+3,0)+AB1783,OFFSET(C1783,-M1783+4,0),0,1)*D1783)</f>
        <v/>
      </c>
      <c r="O1783" s="235" t="str">
        <f aca="true">IF(D1783="","",xEURO(OFFSET(C1783,-M1783+1,0),E1783,OFFSET(C1783,-M1783+2,0),OFFSET(C1783,-M1783+2,0),OFFSET(C1783,-M1783+3,0)+AB1783,OFFSET(C1783,-M1783+4,0),0,0))</f>
        <v/>
      </c>
      <c r="P1783" s="175" t="str">
        <f aca="false">IF(D1783="","",(O1783-F1783)*D1783*10)</f>
        <v/>
      </c>
      <c r="Q1783" s="175" t="str">
        <f aca="true">IF(D1783="","",xEURO(OFFSET(C1783,-M1783+1,0),E1783,OFFSET(C1783,-M1783+2,0),OFFSET(C1783,-M1783+2,0),OFFSET(C1783,-M1783+3,0)+AB1783,OFFSET(C1783,-M1783+4,0),0,2)/10*D1783)</f>
        <v/>
      </c>
      <c r="R1783" s="248" t="str">
        <f aca="true">IF(D1783="","",xEURO(OFFSET(C1783,-M1783+1,0),E1783,OFFSET(C1783,-M1783+2,0),OFFSET(C1783,-M1783+2,0),OFFSET(C1783,-M1783+3,0)+AB1783,OFFSET(C1783,-M1783+4,0),0,3)/100*D1783*10000)</f>
        <v/>
      </c>
      <c r="S1783" s="248" t="str">
        <f aca="true">IF(D1783="","",xEURO(OFFSET(C1783,-M1783+1,0),E1783,OFFSET(C1783,-M1783+2,0),OFFSET(C1783,-M1783+2,0),OFFSET(C1783,-M1783+3,0)+AB1783,OFFSET(C1783,-M1783+4,0),0,5)/365.25*D1783*10000)</f>
        <v/>
      </c>
      <c r="U1783" s="175" t="str">
        <f aca="true">IF(I1783="","",xEURO(OFFSET(C1783,-M1783+1,0),J1783,OFFSET(C1783,-M1783+2,0),OFFSET(C1783,-M1783+2,0),OFFSET(C1783,-M1783+3,0)+AC1783,OFFSET(C1783,-M1783+4,0),1,1)*I1783)</f>
        <v/>
      </c>
      <c r="V1783" s="235" t="str">
        <f aca="true">IF(I1783="","",xEURO(OFFSET(C1783,-M1783+1,0),J1783,OFFSET(C1783,-M1783+2,0),OFFSET(C1783,-M1783+2,0),OFFSET(C1783,-M1783+3,0)+AC1783,OFFSET(C1783,-M1783+4,0),1,0))</f>
        <v/>
      </c>
      <c r="W1783" s="175" t="str">
        <f aca="false">IF(I1783="","",(V1783-K1783)*I1783*10)</f>
        <v/>
      </c>
      <c r="X1783" s="175" t="str">
        <f aca="true">IF(I1783="","",xEURO(OFFSET(C1783,-M1783+1,0),J1783,OFFSET(C1783,-M1783+2,0),OFFSET(C1783,-M1783+2,0),OFFSET(C1783,-M1783+3,0)+AC1783,OFFSET(C1783,-M1783+4,0),1,2)/10*I1783)</f>
        <v/>
      </c>
      <c r="Y1783" s="248" t="str">
        <f aca="true">IF(I1783="","",xEURO(OFFSET(C1783,-M1783+1,0),J1783,OFFSET(C1783,-M1783+2,0),OFFSET(C1783,-M1783+2,0),OFFSET(C1783,-M1783+3,0)+AC1783,OFFSET(C1783,-M1783+4,0),1,3)/100*I1783*10000)</f>
        <v/>
      </c>
      <c r="Z1783" s="248" t="str">
        <f aca="true">IF(I1783="","",xEURO(OFFSET(C1783,-M1783+1,0),J1783,OFFSET(C1783,-M1783+2,0),OFFSET(C1783,-M1783+2,0),OFFSET(C1783,-M1783+3,0)+AC1783,OFFSET(C1783,-M1783+4,0),1,5)/365.25*I1783*10000)</f>
        <v/>
      </c>
      <c r="AB1783" s="249" t="str">
        <f aca="true">IF(D1783="","",xCalcSkew(OFFSET(C1783,-M1783,0),E1783-OFFSET(C1783,-M1783+1,0),b)/100)</f>
        <v/>
      </c>
      <c r="AC1783" s="249" t="str">
        <f aca="true">IF(I1783="","",xCalcSkew(OFFSET(C1783,-M1783,0),J1783-OFFSET(C1783,-M1783+1,0),b)/100)</f>
        <v/>
      </c>
      <c r="AE1783" s="0" t="n">
        <f aca="false">D1783*F1783*10000*-1</f>
        <v>-0</v>
      </c>
      <c r="AF1783" s="0" t="n">
        <f aca="false">I1783*K1783*10000*-1</f>
        <v>-0</v>
      </c>
      <c r="AG1783" s="0" t="n">
        <f aca="false">AE1783+AF1783</f>
        <v>-0</v>
      </c>
    </row>
    <row r="1784" customFormat="false" ht="12.75" hidden="false" customHeight="false" outlineLevel="0" collapsed="false">
      <c r="D1784" s="265"/>
      <c r="E1784" s="266"/>
      <c r="F1784" s="266"/>
      <c r="G1784" s="267"/>
      <c r="I1784" s="265"/>
      <c r="J1784" s="266"/>
      <c r="K1784" s="266"/>
      <c r="L1784" s="268"/>
      <c r="M1784" s="247" t="n">
        <f aca="false">M1783+1</f>
        <v>23</v>
      </c>
      <c r="N1784" s="175" t="str">
        <f aca="true">IF(D1784="","",xEURO(OFFSET(C1784,-M1784+1,0),E1784,OFFSET(C1784,-M1784+2,0),OFFSET(C1784,-M1784+2,0),OFFSET(C1784,-M1784+3,0)+AB1784,OFFSET(C1784,-M1784+4,0),0,1)*D1784)</f>
        <v/>
      </c>
      <c r="O1784" s="235" t="str">
        <f aca="true">IF(D1784="","",xEURO(OFFSET(C1784,-M1784+1,0),E1784,OFFSET(C1784,-M1784+2,0),OFFSET(C1784,-M1784+2,0),OFFSET(C1784,-M1784+3,0)+AB1784,OFFSET(C1784,-M1784+4,0),0,0))</f>
        <v/>
      </c>
      <c r="P1784" s="175" t="str">
        <f aca="false">IF(D1784="","",(O1784-F1784)*D1784*10)</f>
        <v/>
      </c>
      <c r="Q1784" s="175" t="str">
        <f aca="true">IF(D1784="","",xEURO(OFFSET(C1784,-M1784+1,0),E1784,OFFSET(C1784,-M1784+2,0),OFFSET(C1784,-M1784+2,0),OFFSET(C1784,-M1784+3,0)+AB1784,OFFSET(C1784,-M1784+4,0),0,2)/10*D1784)</f>
        <v/>
      </c>
      <c r="R1784" s="248" t="str">
        <f aca="true">IF(D1784="","",xEURO(OFFSET(C1784,-M1784+1,0),E1784,OFFSET(C1784,-M1784+2,0),OFFSET(C1784,-M1784+2,0),OFFSET(C1784,-M1784+3,0)+AB1784,OFFSET(C1784,-M1784+4,0),0,3)/100*D1784*10000)</f>
        <v/>
      </c>
      <c r="S1784" s="248" t="str">
        <f aca="true">IF(D1784="","",xEURO(OFFSET(C1784,-M1784+1,0),E1784,OFFSET(C1784,-M1784+2,0),OFFSET(C1784,-M1784+2,0),OFFSET(C1784,-M1784+3,0)+AB1784,OFFSET(C1784,-M1784+4,0),0,5)/365.25*D1784*10000)</f>
        <v/>
      </c>
      <c r="U1784" s="175" t="str">
        <f aca="true">IF(I1784="","",xEURO(OFFSET(C1784,-M1784+1,0),J1784,OFFSET(C1784,-M1784+2,0),OFFSET(C1784,-M1784+2,0),OFFSET(C1784,-M1784+3,0)+AC1784,OFFSET(C1784,-M1784+4,0),1,1)*I1784)</f>
        <v/>
      </c>
      <c r="V1784" s="235" t="str">
        <f aca="true">IF(I1784="","",xEURO(OFFSET(C1784,-M1784+1,0),J1784,OFFSET(C1784,-M1784+2,0),OFFSET(C1784,-M1784+2,0),OFFSET(C1784,-M1784+3,0)+AC1784,OFFSET(C1784,-M1784+4,0),1,0))</f>
        <v/>
      </c>
      <c r="W1784" s="175" t="str">
        <f aca="false">IF(I1784="","",(V1784-K1784)*I1784*10)</f>
        <v/>
      </c>
      <c r="X1784" s="175" t="str">
        <f aca="true">IF(I1784="","",xEURO(OFFSET(C1784,-M1784+1,0),J1784,OFFSET(C1784,-M1784+2,0),OFFSET(C1784,-M1784+2,0),OFFSET(C1784,-M1784+3,0)+AC1784,OFFSET(C1784,-M1784+4,0),1,2)/10*I1784)</f>
        <v/>
      </c>
      <c r="Y1784" s="248" t="str">
        <f aca="true">IF(I1784="","",xEURO(OFFSET(C1784,-M1784+1,0),J1784,OFFSET(C1784,-M1784+2,0),OFFSET(C1784,-M1784+2,0),OFFSET(C1784,-M1784+3,0)+AC1784,OFFSET(C1784,-M1784+4,0),1,3)/100*I1784*10000)</f>
        <v/>
      </c>
      <c r="Z1784" s="248" t="str">
        <f aca="true">IF(I1784="","",xEURO(OFFSET(C1784,-M1784+1,0),J1784,OFFSET(C1784,-M1784+2,0),OFFSET(C1784,-M1784+2,0),OFFSET(C1784,-M1784+3,0)+AC1784,OFFSET(C1784,-M1784+4,0),1,5)/365.25*I1784*10000)</f>
        <v/>
      </c>
      <c r="AB1784" s="249" t="str">
        <f aca="true">IF(D1784="","",xCalcSkew(OFFSET(C1784,-M1784,0),E1784-OFFSET(C1784,-M1784+1,0),b)/100)</f>
        <v/>
      </c>
      <c r="AC1784" s="249" t="str">
        <f aca="true">IF(I1784="","",xCalcSkew(OFFSET(C1784,-M1784,0),J1784-OFFSET(C1784,-M1784+1,0),b)/100)</f>
        <v/>
      </c>
      <c r="AE1784" s="0" t="n">
        <f aca="false">D1784*F1784*10000*-1</f>
        <v>-0</v>
      </c>
      <c r="AF1784" s="0" t="n">
        <f aca="false">I1784*K1784*10000*-1</f>
        <v>-0</v>
      </c>
      <c r="AG1784" s="0" t="n">
        <f aca="false">AE1784+AF1784</f>
        <v>-0</v>
      </c>
    </row>
    <row r="1785" customFormat="false" ht="12.75" hidden="false" customHeight="false" outlineLevel="0" collapsed="false">
      <c r="D1785" s="265"/>
      <c r="E1785" s="266"/>
      <c r="F1785" s="266"/>
      <c r="G1785" s="267"/>
      <c r="I1785" s="265"/>
      <c r="J1785" s="266"/>
      <c r="K1785" s="266"/>
      <c r="L1785" s="268"/>
      <c r="M1785" s="247" t="n">
        <f aca="false">M1784+1</f>
        <v>24</v>
      </c>
      <c r="N1785" s="175" t="str">
        <f aca="true">IF(D1785="","",xEURO(OFFSET(C1785,-M1785+1,0),E1785,OFFSET(C1785,-M1785+2,0),OFFSET(C1785,-M1785+2,0),OFFSET(C1785,-M1785+3,0)+AB1785,OFFSET(C1785,-M1785+4,0),0,1)*D1785)</f>
        <v/>
      </c>
      <c r="O1785" s="235" t="str">
        <f aca="true">IF(D1785="","",xEURO(OFFSET(C1785,-M1785+1,0),E1785,OFFSET(C1785,-M1785+2,0),OFFSET(C1785,-M1785+2,0),OFFSET(C1785,-M1785+3,0)+AB1785,OFFSET(C1785,-M1785+4,0),0,0))</f>
        <v/>
      </c>
      <c r="P1785" s="175" t="str">
        <f aca="false">IF(D1785="","",(O1785-F1785)*D1785*10)</f>
        <v/>
      </c>
      <c r="Q1785" s="175" t="str">
        <f aca="true">IF(D1785="","",xEURO(OFFSET(C1785,-M1785+1,0),E1785,OFFSET(C1785,-M1785+2,0),OFFSET(C1785,-M1785+2,0),OFFSET(C1785,-M1785+3,0)+AB1785,OFFSET(C1785,-M1785+4,0),0,2)/10*D1785)</f>
        <v/>
      </c>
      <c r="R1785" s="248" t="str">
        <f aca="true">IF(D1785="","",xEURO(OFFSET(C1785,-M1785+1,0),E1785,OFFSET(C1785,-M1785+2,0),OFFSET(C1785,-M1785+2,0),OFFSET(C1785,-M1785+3,0)+AB1785,OFFSET(C1785,-M1785+4,0),0,3)/100*D1785*10000)</f>
        <v/>
      </c>
      <c r="S1785" s="248" t="str">
        <f aca="true">IF(D1785="","",xEURO(OFFSET(C1785,-M1785+1,0),E1785,OFFSET(C1785,-M1785+2,0),OFFSET(C1785,-M1785+2,0),OFFSET(C1785,-M1785+3,0)+AB1785,OFFSET(C1785,-M1785+4,0),0,5)/365.25*D1785*10000)</f>
        <v/>
      </c>
      <c r="U1785" s="175" t="str">
        <f aca="true">IF(I1785="","",xEURO(OFFSET(C1785,-M1785+1,0),J1785,OFFSET(C1785,-M1785+2,0),OFFSET(C1785,-M1785+2,0),OFFSET(C1785,-M1785+3,0)+AC1785,OFFSET(C1785,-M1785+4,0),1,1)*I1785)</f>
        <v/>
      </c>
      <c r="V1785" s="235" t="str">
        <f aca="true">IF(I1785="","",xEURO(OFFSET(C1785,-M1785+1,0),J1785,OFFSET(C1785,-M1785+2,0),OFFSET(C1785,-M1785+2,0),OFFSET(C1785,-M1785+3,0)+AC1785,OFFSET(C1785,-M1785+4,0),1,0))</f>
        <v/>
      </c>
      <c r="W1785" s="175" t="str">
        <f aca="false">IF(I1785="","",(V1785-K1785)*I1785*10)</f>
        <v/>
      </c>
      <c r="X1785" s="175" t="str">
        <f aca="true">IF(I1785="","",xEURO(OFFSET(C1785,-M1785+1,0),J1785,OFFSET(C1785,-M1785+2,0),OFFSET(C1785,-M1785+2,0),OFFSET(C1785,-M1785+3,0)+AC1785,OFFSET(C1785,-M1785+4,0),1,2)/10*I1785)</f>
        <v/>
      </c>
      <c r="Y1785" s="248" t="str">
        <f aca="true">IF(I1785="","",xEURO(OFFSET(C1785,-M1785+1,0),J1785,OFFSET(C1785,-M1785+2,0),OFFSET(C1785,-M1785+2,0),OFFSET(C1785,-M1785+3,0)+AC1785,OFFSET(C1785,-M1785+4,0),1,3)/100*I1785*10000)</f>
        <v/>
      </c>
      <c r="Z1785" s="248" t="str">
        <f aca="true">IF(I1785="","",xEURO(OFFSET(C1785,-M1785+1,0),J1785,OFFSET(C1785,-M1785+2,0),OFFSET(C1785,-M1785+2,0),OFFSET(C1785,-M1785+3,0)+AC1785,OFFSET(C1785,-M1785+4,0),1,5)/365.25*I1785*10000)</f>
        <v/>
      </c>
      <c r="AB1785" s="249" t="str">
        <f aca="true">IF(D1785="","",xCalcSkew(OFFSET(C1785,-M1785,0),E1785-OFFSET(C1785,-M1785+1,0),b)/100)</f>
        <v/>
      </c>
      <c r="AC1785" s="249" t="str">
        <f aca="true">IF(I1785="","",xCalcSkew(OFFSET(C1785,-M1785,0),J1785-OFFSET(C1785,-M1785+1,0),b)/100)</f>
        <v/>
      </c>
      <c r="AE1785" s="0" t="n">
        <f aca="false">D1785*F1785*10000*-1</f>
        <v>-0</v>
      </c>
      <c r="AF1785" s="0" t="n">
        <f aca="false">I1785*K1785*10000*-1</f>
        <v>-0</v>
      </c>
      <c r="AG1785" s="0" t="n">
        <f aca="false">AE1785+AF1785</f>
        <v>-0</v>
      </c>
    </row>
    <row r="1786" customFormat="false" ht="12.75" hidden="false" customHeight="false" outlineLevel="0" collapsed="false">
      <c r="D1786" s="265"/>
      <c r="E1786" s="266"/>
      <c r="F1786" s="266"/>
      <c r="G1786" s="267"/>
      <c r="I1786" s="265"/>
      <c r="J1786" s="266"/>
      <c r="K1786" s="266"/>
      <c r="L1786" s="268"/>
      <c r="M1786" s="247" t="n">
        <f aca="false">M1785+1</f>
        <v>25</v>
      </c>
      <c r="N1786" s="175" t="str">
        <f aca="true">IF(D1786="","",xEURO(OFFSET(C1786,-M1786+1,0),E1786,OFFSET(C1786,-M1786+2,0),OFFSET(C1786,-M1786+2,0),OFFSET(C1786,-M1786+3,0)+AB1786,OFFSET(C1786,-M1786+4,0),0,1)*D1786)</f>
        <v/>
      </c>
      <c r="O1786" s="235" t="str">
        <f aca="true">IF(D1786="","",xEURO(OFFSET(C1786,-M1786+1,0),E1786,OFFSET(C1786,-M1786+2,0),OFFSET(C1786,-M1786+2,0),OFFSET(C1786,-M1786+3,0)+AB1786,OFFSET(C1786,-M1786+4,0),0,0))</f>
        <v/>
      </c>
      <c r="P1786" s="175" t="str">
        <f aca="false">IF(D1786="","",(O1786-F1786)*D1786*10)</f>
        <v/>
      </c>
      <c r="Q1786" s="175" t="str">
        <f aca="true">IF(D1786="","",xEURO(OFFSET(C1786,-M1786+1,0),E1786,OFFSET(C1786,-M1786+2,0),OFFSET(C1786,-M1786+2,0),OFFSET(C1786,-M1786+3,0)+AB1786,OFFSET(C1786,-M1786+4,0),0,2)/10*D1786)</f>
        <v/>
      </c>
      <c r="R1786" s="248" t="str">
        <f aca="true">IF(D1786="","",xEURO(OFFSET(C1786,-M1786+1,0),E1786,OFFSET(C1786,-M1786+2,0),OFFSET(C1786,-M1786+2,0),OFFSET(C1786,-M1786+3,0)+AB1786,OFFSET(C1786,-M1786+4,0),0,3)/100*D1786*10000)</f>
        <v/>
      </c>
      <c r="S1786" s="248" t="str">
        <f aca="true">IF(D1786="","",xEURO(OFFSET(C1786,-M1786+1,0),E1786,OFFSET(C1786,-M1786+2,0),OFFSET(C1786,-M1786+2,0),OFFSET(C1786,-M1786+3,0)+AB1786,OFFSET(C1786,-M1786+4,0),0,5)/365.25*D1786*10000)</f>
        <v/>
      </c>
      <c r="U1786" s="175" t="str">
        <f aca="true">IF(I1786="","",xEURO(OFFSET(C1786,-M1786+1,0),J1786,OFFSET(C1786,-M1786+2,0),OFFSET(C1786,-M1786+2,0),OFFSET(C1786,-M1786+3,0)+AC1786,OFFSET(C1786,-M1786+4,0),1,1)*I1786)</f>
        <v/>
      </c>
      <c r="V1786" s="235" t="str">
        <f aca="true">IF(I1786="","",xEURO(OFFSET(C1786,-M1786+1,0),J1786,OFFSET(C1786,-M1786+2,0),OFFSET(C1786,-M1786+2,0),OFFSET(C1786,-M1786+3,0)+AC1786,OFFSET(C1786,-M1786+4,0),1,0))</f>
        <v/>
      </c>
      <c r="W1786" s="175" t="str">
        <f aca="false">IF(I1786="","",(V1786-K1786)*I1786*10)</f>
        <v/>
      </c>
      <c r="X1786" s="175" t="str">
        <f aca="true">IF(I1786="","",xEURO(OFFSET(C1786,-M1786+1,0),J1786,OFFSET(C1786,-M1786+2,0),OFFSET(C1786,-M1786+2,0),OFFSET(C1786,-M1786+3,0)+AC1786,OFFSET(C1786,-M1786+4,0),1,2)/10*I1786)</f>
        <v/>
      </c>
      <c r="Y1786" s="248" t="str">
        <f aca="true">IF(I1786="","",xEURO(OFFSET(C1786,-M1786+1,0),J1786,OFFSET(C1786,-M1786+2,0),OFFSET(C1786,-M1786+2,0),OFFSET(C1786,-M1786+3,0)+AC1786,OFFSET(C1786,-M1786+4,0),1,3)/100*I1786*10000)</f>
        <v/>
      </c>
      <c r="Z1786" s="248" t="str">
        <f aca="true">IF(I1786="","",xEURO(OFFSET(C1786,-M1786+1,0),J1786,OFFSET(C1786,-M1786+2,0),OFFSET(C1786,-M1786+2,0),OFFSET(C1786,-M1786+3,0)+AC1786,OFFSET(C1786,-M1786+4,0),1,5)/365.25*I1786*10000)</f>
        <v/>
      </c>
      <c r="AB1786" s="249" t="str">
        <f aca="true">IF(D1786="","",xCalcSkew(OFFSET(C1786,-M1786,0),E1786-OFFSET(C1786,-M1786+1,0),b)/100)</f>
        <v/>
      </c>
      <c r="AC1786" s="249" t="str">
        <f aca="true">IF(I1786="","",xCalcSkew(OFFSET(C1786,-M1786,0),J1786-OFFSET(C1786,-M1786+1,0),b)/100)</f>
        <v/>
      </c>
      <c r="AE1786" s="0" t="n">
        <f aca="false">D1786*F1786*10000*-1</f>
        <v>-0</v>
      </c>
      <c r="AF1786" s="0" t="n">
        <f aca="false">I1786*K1786*10000*-1</f>
        <v>-0</v>
      </c>
      <c r="AG1786" s="0" t="n">
        <f aca="false">AE1786+AF1786</f>
        <v>-0</v>
      </c>
    </row>
    <row r="1787" customFormat="false" ht="12.75" hidden="false" customHeight="false" outlineLevel="0" collapsed="false">
      <c r="D1787" s="265"/>
      <c r="E1787" s="266"/>
      <c r="F1787" s="266"/>
      <c r="G1787" s="267"/>
      <c r="I1787" s="265"/>
      <c r="J1787" s="266"/>
      <c r="K1787" s="266"/>
      <c r="L1787" s="268"/>
      <c r="M1787" s="247" t="n">
        <f aca="false">M1786+1</f>
        <v>26</v>
      </c>
      <c r="N1787" s="175" t="str">
        <f aca="true">IF(D1787="","",xEURO(OFFSET(C1787,-M1787+1,0),E1787,OFFSET(C1787,-M1787+2,0),OFFSET(C1787,-M1787+2,0),OFFSET(C1787,-M1787+3,0)+AB1787,OFFSET(C1787,-M1787+4,0),0,1)*D1787)</f>
        <v/>
      </c>
      <c r="O1787" s="235" t="str">
        <f aca="true">IF(D1787="","",xEURO(OFFSET(C1787,-M1787+1,0),E1787,OFFSET(C1787,-M1787+2,0),OFFSET(C1787,-M1787+2,0),OFFSET(C1787,-M1787+3,0)+AB1787,OFFSET(C1787,-M1787+4,0),0,0))</f>
        <v/>
      </c>
      <c r="P1787" s="175" t="str">
        <f aca="false">IF(D1787="","",(O1787-F1787)*D1787*10)</f>
        <v/>
      </c>
      <c r="Q1787" s="175" t="str">
        <f aca="true">IF(D1787="","",xEURO(OFFSET(C1787,-M1787+1,0),E1787,OFFSET(C1787,-M1787+2,0),OFFSET(C1787,-M1787+2,0),OFFSET(C1787,-M1787+3,0)+AB1787,OFFSET(C1787,-M1787+4,0),0,2)/10*D1787)</f>
        <v/>
      </c>
      <c r="R1787" s="248" t="str">
        <f aca="true">IF(D1787="","",xEURO(OFFSET(C1787,-M1787+1,0),E1787,OFFSET(C1787,-M1787+2,0),OFFSET(C1787,-M1787+2,0),OFFSET(C1787,-M1787+3,0)+AB1787,OFFSET(C1787,-M1787+4,0),0,3)/100*D1787*10000)</f>
        <v/>
      </c>
      <c r="S1787" s="248" t="str">
        <f aca="true">IF(D1787="","",xEURO(OFFSET(C1787,-M1787+1,0),E1787,OFFSET(C1787,-M1787+2,0),OFFSET(C1787,-M1787+2,0),OFFSET(C1787,-M1787+3,0)+AB1787,OFFSET(C1787,-M1787+4,0),0,5)/365.25*D1787*10000)</f>
        <v/>
      </c>
      <c r="U1787" s="175" t="str">
        <f aca="true">IF(I1787="","",xEURO(OFFSET(C1787,-M1787+1,0),J1787,OFFSET(C1787,-M1787+2,0),OFFSET(C1787,-M1787+2,0),OFFSET(C1787,-M1787+3,0)+AC1787,OFFSET(C1787,-M1787+4,0),1,1)*I1787)</f>
        <v/>
      </c>
      <c r="V1787" s="235" t="str">
        <f aca="true">IF(I1787="","",xEURO(OFFSET(C1787,-M1787+1,0),J1787,OFFSET(C1787,-M1787+2,0),OFFSET(C1787,-M1787+2,0),OFFSET(C1787,-M1787+3,0)+AC1787,OFFSET(C1787,-M1787+4,0),1,0))</f>
        <v/>
      </c>
      <c r="W1787" s="175" t="str">
        <f aca="false">IF(I1787="","",(V1787-K1787)*I1787*10)</f>
        <v/>
      </c>
      <c r="X1787" s="175" t="str">
        <f aca="true">IF(I1787="","",xEURO(OFFSET(C1787,-M1787+1,0),J1787,OFFSET(C1787,-M1787+2,0),OFFSET(C1787,-M1787+2,0),OFFSET(C1787,-M1787+3,0)+AC1787,OFFSET(C1787,-M1787+4,0),1,2)/10*I1787)</f>
        <v/>
      </c>
      <c r="Y1787" s="248" t="str">
        <f aca="true">IF(I1787="","",xEURO(OFFSET(C1787,-M1787+1,0),J1787,OFFSET(C1787,-M1787+2,0),OFFSET(C1787,-M1787+2,0),OFFSET(C1787,-M1787+3,0)+AC1787,OFFSET(C1787,-M1787+4,0),1,3)/100*I1787*10000)</f>
        <v/>
      </c>
      <c r="Z1787" s="248" t="str">
        <f aca="true">IF(I1787="","",xEURO(OFFSET(C1787,-M1787+1,0),J1787,OFFSET(C1787,-M1787+2,0),OFFSET(C1787,-M1787+2,0),OFFSET(C1787,-M1787+3,0)+AC1787,OFFSET(C1787,-M1787+4,0),1,5)/365.25*I1787*10000)</f>
        <v/>
      </c>
      <c r="AB1787" s="249" t="str">
        <f aca="true">IF(D1787="","",xCalcSkew(OFFSET(C1787,-M1787,0),E1787-OFFSET(C1787,-M1787+1,0),b)/100)</f>
        <v/>
      </c>
      <c r="AC1787" s="249" t="str">
        <f aca="true">IF(I1787="","",xCalcSkew(OFFSET(C1787,-M1787,0),J1787-OFFSET(C1787,-M1787+1,0),b)/100)</f>
        <v/>
      </c>
      <c r="AE1787" s="0" t="n">
        <f aca="false">D1787*F1787*10000*-1</f>
        <v>-0</v>
      </c>
      <c r="AF1787" s="0" t="n">
        <f aca="false">I1787*K1787*10000*-1</f>
        <v>-0</v>
      </c>
      <c r="AG1787" s="0" t="n">
        <f aca="false">AE1787+AF1787</f>
        <v>-0</v>
      </c>
    </row>
    <row r="1788" customFormat="false" ht="12.75" hidden="false" customHeight="false" outlineLevel="0" collapsed="false">
      <c r="D1788" s="265"/>
      <c r="E1788" s="266"/>
      <c r="F1788" s="266"/>
      <c r="G1788" s="267"/>
      <c r="I1788" s="265"/>
      <c r="J1788" s="266"/>
      <c r="K1788" s="266"/>
      <c r="L1788" s="268"/>
      <c r="M1788" s="247" t="n">
        <f aca="false">M1787+1</f>
        <v>27</v>
      </c>
      <c r="N1788" s="175" t="str">
        <f aca="true">IF(D1788="","",xEURO(OFFSET(C1788,-M1788+1,0),E1788,OFFSET(C1788,-M1788+2,0),OFFSET(C1788,-M1788+2,0),OFFSET(C1788,-M1788+3,0)+AB1788,OFFSET(C1788,-M1788+4,0),0,1)*D1788)</f>
        <v/>
      </c>
      <c r="O1788" s="235" t="str">
        <f aca="true">IF(D1788="","",xEURO(OFFSET(C1788,-M1788+1,0),E1788,OFFSET(C1788,-M1788+2,0),OFFSET(C1788,-M1788+2,0),OFFSET(C1788,-M1788+3,0)+AB1788,OFFSET(C1788,-M1788+4,0),0,0))</f>
        <v/>
      </c>
      <c r="P1788" s="175" t="str">
        <f aca="false">IF(D1788="","",(O1788-F1788)*D1788*10)</f>
        <v/>
      </c>
      <c r="Q1788" s="175" t="str">
        <f aca="true">IF(D1788="","",xEURO(OFFSET(C1788,-M1788+1,0),E1788,OFFSET(C1788,-M1788+2,0),OFFSET(C1788,-M1788+2,0),OFFSET(C1788,-M1788+3,0)+AB1788,OFFSET(C1788,-M1788+4,0),0,2)/10*D1788)</f>
        <v/>
      </c>
      <c r="R1788" s="248" t="str">
        <f aca="true">IF(D1788="","",xEURO(OFFSET(C1788,-M1788+1,0),E1788,OFFSET(C1788,-M1788+2,0),OFFSET(C1788,-M1788+2,0),OFFSET(C1788,-M1788+3,0)+AB1788,OFFSET(C1788,-M1788+4,0),0,3)/100*D1788*10000)</f>
        <v/>
      </c>
      <c r="S1788" s="248" t="str">
        <f aca="true">IF(D1788="","",xEURO(OFFSET(C1788,-M1788+1,0),E1788,OFFSET(C1788,-M1788+2,0),OFFSET(C1788,-M1788+2,0),OFFSET(C1788,-M1788+3,0)+AB1788,OFFSET(C1788,-M1788+4,0),0,5)/365.25*D1788*10000)</f>
        <v/>
      </c>
      <c r="U1788" s="175" t="str">
        <f aca="true">IF(I1788="","",xEURO(OFFSET(C1788,-M1788+1,0),J1788,OFFSET(C1788,-M1788+2,0),OFFSET(C1788,-M1788+2,0),OFFSET(C1788,-M1788+3,0)+AC1788,OFFSET(C1788,-M1788+4,0),1,1)*I1788)</f>
        <v/>
      </c>
      <c r="V1788" s="235" t="str">
        <f aca="true">IF(I1788="","",xEURO(OFFSET(C1788,-M1788+1,0),J1788,OFFSET(C1788,-M1788+2,0),OFFSET(C1788,-M1788+2,0),OFFSET(C1788,-M1788+3,0)+AC1788,OFFSET(C1788,-M1788+4,0),1,0))</f>
        <v/>
      </c>
      <c r="W1788" s="175" t="str">
        <f aca="false">IF(I1788="","",(V1788-K1788)*I1788*10)</f>
        <v/>
      </c>
      <c r="X1788" s="175" t="str">
        <f aca="true">IF(I1788="","",xEURO(OFFSET(C1788,-M1788+1,0),J1788,OFFSET(C1788,-M1788+2,0),OFFSET(C1788,-M1788+2,0),OFFSET(C1788,-M1788+3,0)+AC1788,OFFSET(C1788,-M1788+4,0),1,2)/10*I1788)</f>
        <v/>
      </c>
      <c r="Y1788" s="248" t="str">
        <f aca="true">IF(I1788="","",xEURO(OFFSET(C1788,-M1788+1,0),J1788,OFFSET(C1788,-M1788+2,0),OFFSET(C1788,-M1788+2,0),OFFSET(C1788,-M1788+3,0)+AC1788,OFFSET(C1788,-M1788+4,0),1,3)/100*I1788*10000)</f>
        <v/>
      </c>
      <c r="Z1788" s="248" t="str">
        <f aca="true">IF(I1788="","",xEURO(OFFSET(C1788,-M1788+1,0),J1788,OFFSET(C1788,-M1788+2,0),OFFSET(C1788,-M1788+2,0),OFFSET(C1788,-M1788+3,0)+AC1788,OFFSET(C1788,-M1788+4,0),1,5)/365.25*I1788*10000)</f>
        <v/>
      </c>
      <c r="AB1788" s="249" t="str">
        <f aca="true">IF(D1788="","",xCalcSkew(OFFSET(C1788,-M1788,0),E1788-OFFSET(C1788,-M1788+1,0),b)/100)</f>
        <v/>
      </c>
      <c r="AC1788" s="249" t="str">
        <f aca="true">IF(I1788="","",xCalcSkew(OFFSET(C1788,-M1788,0),J1788-OFFSET(C1788,-M1788+1,0),b)/100)</f>
        <v/>
      </c>
      <c r="AE1788" s="0" t="n">
        <f aca="false">D1788*F1788*10000*-1</f>
        <v>-0</v>
      </c>
      <c r="AF1788" s="0" t="n">
        <f aca="false">I1788*K1788*10000*-1</f>
        <v>-0</v>
      </c>
      <c r="AG1788" s="0" t="n">
        <f aca="false">AE1788+AF1788</f>
        <v>-0</v>
      </c>
    </row>
    <row r="1789" customFormat="false" ht="12.75" hidden="false" customHeight="false" outlineLevel="0" collapsed="false">
      <c r="D1789" s="265"/>
      <c r="E1789" s="266"/>
      <c r="F1789" s="266"/>
      <c r="G1789" s="267"/>
      <c r="I1789" s="265"/>
      <c r="J1789" s="266"/>
      <c r="K1789" s="266"/>
      <c r="L1789" s="268"/>
      <c r="M1789" s="247" t="n">
        <f aca="false">M1788+1</f>
        <v>28</v>
      </c>
      <c r="N1789" s="175" t="str">
        <f aca="true">IF(D1789="","",xEURO(OFFSET(C1789,-M1789+1,0),E1789,OFFSET(C1789,-M1789+2,0),OFFSET(C1789,-M1789+2,0),OFFSET(C1789,-M1789+3,0)+AB1789,OFFSET(C1789,-M1789+4,0),0,1)*D1789)</f>
        <v/>
      </c>
      <c r="O1789" s="235" t="str">
        <f aca="true">IF(D1789="","",xEURO(OFFSET(C1789,-M1789+1,0),E1789,OFFSET(C1789,-M1789+2,0),OFFSET(C1789,-M1789+2,0),OFFSET(C1789,-M1789+3,0)+AB1789,OFFSET(C1789,-M1789+4,0),0,0))</f>
        <v/>
      </c>
      <c r="P1789" s="175" t="str">
        <f aca="false">IF(D1789="","",(O1789-F1789)*D1789*10)</f>
        <v/>
      </c>
      <c r="Q1789" s="175" t="str">
        <f aca="true">IF(D1789="","",xEURO(OFFSET(C1789,-M1789+1,0),E1789,OFFSET(C1789,-M1789+2,0),OFFSET(C1789,-M1789+2,0),OFFSET(C1789,-M1789+3,0)+AB1789,OFFSET(C1789,-M1789+4,0),0,2)/10*D1789)</f>
        <v/>
      </c>
      <c r="R1789" s="248" t="str">
        <f aca="true">IF(D1789="","",xEURO(OFFSET(C1789,-M1789+1,0),E1789,OFFSET(C1789,-M1789+2,0),OFFSET(C1789,-M1789+2,0),OFFSET(C1789,-M1789+3,0)+AB1789,OFFSET(C1789,-M1789+4,0),0,3)/100*D1789*10000)</f>
        <v/>
      </c>
      <c r="S1789" s="248" t="str">
        <f aca="true">IF(D1789="","",xEURO(OFFSET(C1789,-M1789+1,0),E1789,OFFSET(C1789,-M1789+2,0),OFFSET(C1789,-M1789+2,0),OFFSET(C1789,-M1789+3,0)+AB1789,OFFSET(C1789,-M1789+4,0),0,5)/365.25*D1789*10000)</f>
        <v/>
      </c>
      <c r="U1789" s="175" t="str">
        <f aca="true">IF(I1789="","",xEURO(OFFSET(C1789,-M1789+1,0),J1789,OFFSET(C1789,-M1789+2,0),OFFSET(C1789,-M1789+2,0),OFFSET(C1789,-M1789+3,0)+AC1789,OFFSET(C1789,-M1789+4,0),1,1)*I1789)</f>
        <v/>
      </c>
      <c r="V1789" s="235" t="str">
        <f aca="true">IF(I1789="","",xEURO(OFFSET(C1789,-M1789+1,0),J1789,OFFSET(C1789,-M1789+2,0),OFFSET(C1789,-M1789+2,0),OFFSET(C1789,-M1789+3,0)+AC1789,OFFSET(C1789,-M1789+4,0),1,0))</f>
        <v/>
      </c>
      <c r="W1789" s="175" t="str">
        <f aca="false">IF(I1789="","",(V1789-K1789)*I1789*10)</f>
        <v/>
      </c>
      <c r="X1789" s="175" t="str">
        <f aca="true">IF(I1789="","",xEURO(OFFSET(C1789,-M1789+1,0),J1789,OFFSET(C1789,-M1789+2,0),OFFSET(C1789,-M1789+2,0),OFFSET(C1789,-M1789+3,0)+AC1789,OFFSET(C1789,-M1789+4,0),1,2)/10*I1789)</f>
        <v/>
      </c>
      <c r="Y1789" s="248" t="str">
        <f aca="true">IF(I1789="","",xEURO(OFFSET(C1789,-M1789+1,0),J1789,OFFSET(C1789,-M1789+2,0),OFFSET(C1789,-M1789+2,0),OFFSET(C1789,-M1789+3,0)+AC1789,OFFSET(C1789,-M1789+4,0),1,3)/100*I1789*10000)</f>
        <v/>
      </c>
      <c r="Z1789" s="248" t="str">
        <f aca="true">IF(I1789="","",xEURO(OFFSET(C1789,-M1789+1,0),J1789,OFFSET(C1789,-M1789+2,0),OFFSET(C1789,-M1789+2,0),OFFSET(C1789,-M1789+3,0)+AC1789,OFFSET(C1789,-M1789+4,0),1,5)/365.25*I1789*10000)</f>
        <v/>
      </c>
      <c r="AB1789" s="249" t="str">
        <f aca="true">IF(D1789="","",xCalcSkew(OFFSET(C1789,-M1789,0),E1789-OFFSET(C1789,-M1789+1,0),b)/100)</f>
        <v/>
      </c>
      <c r="AC1789" s="249" t="str">
        <f aca="true">IF(I1789="","",xCalcSkew(OFFSET(C1789,-M1789,0),J1789-OFFSET(C1789,-M1789+1,0),b)/100)</f>
        <v/>
      </c>
      <c r="AE1789" s="0" t="n">
        <f aca="false">D1789*F1789*10000*-1</f>
        <v>-0</v>
      </c>
      <c r="AF1789" s="0" t="n">
        <f aca="false">I1789*K1789*10000*-1</f>
        <v>-0</v>
      </c>
      <c r="AG1789" s="0" t="n">
        <f aca="false">AE1789+AF1789</f>
        <v>-0</v>
      </c>
    </row>
    <row r="1790" customFormat="false" ht="12.75" hidden="false" customHeight="false" outlineLevel="0" collapsed="false">
      <c r="D1790" s="265"/>
      <c r="E1790" s="266"/>
      <c r="F1790" s="266"/>
      <c r="G1790" s="267"/>
      <c r="I1790" s="265"/>
      <c r="J1790" s="266"/>
      <c r="K1790" s="266"/>
      <c r="L1790" s="268"/>
      <c r="M1790" s="247" t="n">
        <f aca="false">M1789+1</f>
        <v>29</v>
      </c>
      <c r="N1790" s="175" t="str">
        <f aca="true">IF(D1790="","",xEURO(OFFSET(C1790,-M1790+1,0),E1790,OFFSET(C1790,-M1790+2,0),OFFSET(C1790,-M1790+2,0),OFFSET(C1790,-M1790+3,0)+AB1790,OFFSET(C1790,-M1790+4,0),0,1)*D1790)</f>
        <v/>
      </c>
      <c r="O1790" s="235" t="str">
        <f aca="true">IF(D1790="","",xEURO(OFFSET(C1790,-M1790+1,0),E1790,OFFSET(C1790,-M1790+2,0),OFFSET(C1790,-M1790+2,0),OFFSET(C1790,-M1790+3,0)+AB1790,OFFSET(C1790,-M1790+4,0),0,0))</f>
        <v/>
      </c>
      <c r="P1790" s="175" t="str">
        <f aca="false">IF(D1790="","",(O1790-F1790)*D1790*10)</f>
        <v/>
      </c>
      <c r="Q1790" s="175" t="str">
        <f aca="true">IF(D1790="","",xEURO(OFFSET(C1790,-M1790+1,0),E1790,OFFSET(C1790,-M1790+2,0),OFFSET(C1790,-M1790+2,0),OFFSET(C1790,-M1790+3,0)+AB1790,OFFSET(C1790,-M1790+4,0),0,2)/10*D1790)</f>
        <v/>
      </c>
      <c r="R1790" s="248" t="str">
        <f aca="true">IF(D1790="","",xEURO(OFFSET(C1790,-M1790+1,0),E1790,OFFSET(C1790,-M1790+2,0),OFFSET(C1790,-M1790+2,0),OFFSET(C1790,-M1790+3,0)+AB1790,OFFSET(C1790,-M1790+4,0),0,3)/100*D1790*10000)</f>
        <v/>
      </c>
      <c r="S1790" s="248" t="str">
        <f aca="true">IF(D1790="","",xEURO(OFFSET(C1790,-M1790+1,0),E1790,OFFSET(C1790,-M1790+2,0),OFFSET(C1790,-M1790+2,0),OFFSET(C1790,-M1790+3,0)+AB1790,OFFSET(C1790,-M1790+4,0),0,5)/365.25*D1790*10000)</f>
        <v/>
      </c>
      <c r="U1790" s="175" t="str">
        <f aca="true">IF(I1790="","",xEURO(OFFSET(C1790,-M1790+1,0),J1790,OFFSET(C1790,-M1790+2,0),OFFSET(C1790,-M1790+2,0),OFFSET(C1790,-M1790+3,0)+AC1790,OFFSET(C1790,-M1790+4,0),1,1)*I1790)</f>
        <v/>
      </c>
      <c r="V1790" s="235" t="str">
        <f aca="true">IF(I1790="","",xEURO(OFFSET(C1790,-M1790+1,0),J1790,OFFSET(C1790,-M1790+2,0),OFFSET(C1790,-M1790+2,0),OFFSET(C1790,-M1790+3,0)+AC1790,OFFSET(C1790,-M1790+4,0),1,0))</f>
        <v/>
      </c>
      <c r="W1790" s="175" t="str">
        <f aca="false">IF(I1790="","",(V1790-K1790)*I1790*10)</f>
        <v/>
      </c>
      <c r="X1790" s="175" t="str">
        <f aca="true">IF(I1790="","",xEURO(OFFSET(C1790,-M1790+1,0),J1790,OFFSET(C1790,-M1790+2,0),OFFSET(C1790,-M1790+2,0),OFFSET(C1790,-M1790+3,0)+AC1790,OFFSET(C1790,-M1790+4,0),1,2)/10*I1790)</f>
        <v/>
      </c>
      <c r="Y1790" s="248" t="str">
        <f aca="true">IF(I1790="","",xEURO(OFFSET(C1790,-M1790+1,0),J1790,OFFSET(C1790,-M1790+2,0),OFFSET(C1790,-M1790+2,0),OFFSET(C1790,-M1790+3,0)+AC1790,OFFSET(C1790,-M1790+4,0),1,3)/100*I1790*10000)</f>
        <v/>
      </c>
      <c r="Z1790" s="248" t="str">
        <f aca="true">IF(I1790="","",xEURO(OFFSET(C1790,-M1790+1,0),J1790,OFFSET(C1790,-M1790+2,0),OFFSET(C1790,-M1790+2,0),OFFSET(C1790,-M1790+3,0)+AC1790,OFFSET(C1790,-M1790+4,0),1,5)/365.25*I1790*10000)</f>
        <v/>
      </c>
      <c r="AB1790" s="249" t="str">
        <f aca="true">IF(D1790="","",xCalcSkew(OFFSET(C1790,-M1790,0),E1790-OFFSET(C1790,-M1790+1,0),b)/100)</f>
        <v/>
      </c>
      <c r="AC1790" s="249" t="str">
        <f aca="true">IF(I1790="","",xCalcSkew(OFFSET(C1790,-M1790,0),J1790-OFFSET(C1790,-M1790+1,0),b)/100)</f>
        <v/>
      </c>
      <c r="AE1790" s="0" t="n">
        <f aca="false">D1790*F1790*10000*-1</f>
        <v>-0</v>
      </c>
      <c r="AF1790" s="0" t="n">
        <f aca="false">I1790*K1790*10000*-1</f>
        <v>-0</v>
      </c>
      <c r="AG1790" s="0" t="n">
        <f aca="false">AE1790+AF1790</f>
        <v>-0</v>
      </c>
    </row>
    <row r="1791" customFormat="false" ht="12.75" hidden="false" customHeight="false" outlineLevel="0" collapsed="false">
      <c r="D1791" s="265"/>
      <c r="E1791" s="266"/>
      <c r="F1791" s="266"/>
      <c r="G1791" s="267"/>
      <c r="I1791" s="265"/>
      <c r="J1791" s="266"/>
      <c r="K1791" s="266"/>
      <c r="L1791" s="268"/>
      <c r="M1791" s="247" t="n">
        <f aca="false">M1790+1</f>
        <v>30</v>
      </c>
      <c r="N1791" s="175" t="str">
        <f aca="true">IF(D1791="","",xEURO(OFFSET(C1791,-M1791+1,0),E1791,OFFSET(C1791,-M1791+2,0),OFFSET(C1791,-M1791+2,0),OFFSET(C1791,-M1791+3,0)+AB1791,OFFSET(C1791,-M1791+4,0),0,1)*D1791)</f>
        <v/>
      </c>
      <c r="O1791" s="235" t="str">
        <f aca="true">IF(D1791="","",xEURO(OFFSET(C1791,-M1791+1,0),E1791,OFFSET(C1791,-M1791+2,0),OFFSET(C1791,-M1791+2,0),OFFSET(C1791,-M1791+3,0)+AB1791,OFFSET(C1791,-M1791+4,0),0,0))</f>
        <v/>
      </c>
      <c r="P1791" s="175" t="str">
        <f aca="false">IF(D1791="","",(O1791-F1791)*D1791*10)</f>
        <v/>
      </c>
      <c r="Q1791" s="175" t="str">
        <f aca="true">IF(D1791="","",xEURO(OFFSET(C1791,-M1791+1,0),E1791,OFFSET(C1791,-M1791+2,0),OFFSET(C1791,-M1791+2,0),OFFSET(C1791,-M1791+3,0)+AB1791,OFFSET(C1791,-M1791+4,0),0,2)/10*D1791)</f>
        <v/>
      </c>
      <c r="R1791" s="248" t="str">
        <f aca="true">IF(D1791="","",xEURO(OFFSET(C1791,-M1791+1,0),E1791,OFFSET(C1791,-M1791+2,0),OFFSET(C1791,-M1791+2,0),OFFSET(C1791,-M1791+3,0)+AB1791,OFFSET(C1791,-M1791+4,0),0,3)/100*D1791*10000)</f>
        <v/>
      </c>
      <c r="S1791" s="248" t="str">
        <f aca="true">IF(D1791="","",xEURO(OFFSET(C1791,-M1791+1,0),E1791,OFFSET(C1791,-M1791+2,0),OFFSET(C1791,-M1791+2,0),OFFSET(C1791,-M1791+3,0)+AB1791,OFFSET(C1791,-M1791+4,0),0,5)/365.25*D1791*10000)</f>
        <v/>
      </c>
      <c r="U1791" s="175" t="str">
        <f aca="true">IF(I1791="","",xEURO(OFFSET(C1791,-M1791+1,0),J1791,OFFSET(C1791,-M1791+2,0),OFFSET(C1791,-M1791+2,0),OFFSET(C1791,-M1791+3,0)+AC1791,OFFSET(C1791,-M1791+4,0),1,1)*I1791)</f>
        <v/>
      </c>
      <c r="V1791" s="235" t="str">
        <f aca="true">IF(I1791="","",xEURO(OFFSET(C1791,-M1791+1,0),J1791,OFFSET(C1791,-M1791+2,0),OFFSET(C1791,-M1791+2,0),OFFSET(C1791,-M1791+3,0)+AC1791,OFFSET(C1791,-M1791+4,0),1,0))</f>
        <v/>
      </c>
      <c r="W1791" s="175" t="str">
        <f aca="false">IF(I1791="","",(V1791-K1791)*I1791*10)</f>
        <v/>
      </c>
      <c r="X1791" s="175" t="str">
        <f aca="true">IF(I1791="","",xEURO(OFFSET(C1791,-M1791+1,0),J1791,OFFSET(C1791,-M1791+2,0),OFFSET(C1791,-M1791+2,0),OFFSET(C1791,-M1791+3,0)+AC1791,OFFSET(C1791,-M1791+4,0),1,2)/10*I1791)</f>
        <v/>
      </c>
      <c r="Y1791" s="248" t="str">
        <f aca="true">IF(I1791="","",xEURO(OFFSET(C1791,-M1791+1,0),J1791,OFFSET(C1791,-M1791+2,0),OFFSET(C1791,-M1791+2,0),OFFSET(C1791,-M1791+3,0)+AC1791,OFFSET(C1791,-M1791+4,0),1,3)/100*I1791*10000)</f>
        <v/>
      </c>
      <c r="Z1791" s="248" t="str">
        <f aca="true">IF(I1791="","",xEURO(OFFSET(C1791,-M1791+1,0),J1791,OFFSET(C1791,-M1791+2,0),OFFSET(C1791,-M1791+2,0),OFFSET(C1791,-M1791+3,0)+AC1791,OFFSET(C1791,-M1791+4,0),1,5)/365.25*I1791*10000)</f>
        <v/>
      </c>
      <c r="AB1791" s="249" t="str">
        <f aca="true">IF(D1791="","",xCalcSkew(OFFSET(C1791,-M1791,0),E1791-OFFSET(C1791,-M1791+1,0),b)/100)</f>
        <v/>
      </c>
      <c r="AC1791" s="249" t="str">
        <f aca="true">IF(I1791="","",xCalcSkew(OFFSET(C1791,-M1791,0),J1791-OFFSET(C1791,-M1791+1,0),b)/100)</f>
        <v/>
      </c>
      <c r="AE1791" s="0" t="n">
        <f aca="false">D1791*F1791*10000*-1</f>
        <v>-0</v>
      </c>
      <c r="AF1791" s="0" t="n">
        <f aca="false">I1791*K1791*10000*-1</f>
        <v>-0</v>
      </c>
      <c r="AG1791" s="0" t="n">
        <f aca="false">AE1791+AF1791</f>
        <v>-0</v>
      </c>
    </row>
    <row r="1792" customFormat="false" ht="12.75" hidden="false" customHeight="false" outlineLevel="0" collapsed="false">
      <c r="D1792" s="265"/>
      <c r="E1792" s="266"/>
      <c r="F1792" s="266"/>
      <c r="G1792" s="267"/>
      <c r="I1792" s="265"/>
      <c r="J1792" s="266"/>
      <c r="K1792" s="266"/>
      <c r="L1792" s="268"/>
      <c r="M1792" s="247" t="n">
        <f aca="false">M1791+1</f>
        <v>31</v>
      </c>
      <c r="N1792" s="175" t="str">
        <f aca="true">IF(D1792="","",xEURO(OFFSET(C1792,-M1792+1,0),E1792,OFFSET(C1792,-M1792+2,0),OFFSET(C1792,-M1792+2,0),OFFSET(C1792,-M1792+3,0)+AB1792,OFFSET(C1792,-M1792+4,0),0,1)*D1792)</f>
        <v/>
      </c>
      <c r="O1792" s="235" t="str">
        <f aca="true">IF(D1792="","",xEURO(OFFSET(C1792,-M1792+1,0),E1792,OFFSET(C1792,-M1792+2,0),OFFSET(C1792,-M1792+2,0),OFFSET(C1792,-M1792+3,0)+AB1792,OFFSET(C1792,-M1792+4,0),0,0))</f>
        <v/>
      </c>
      <c r="P1792" s="175" t="str">
        <f aca="false">IF(D1792="","",(O1792-F1792)*D1792*10)</f>
        <v/>
      </c>
      <c r="Q1792" s="175" t="str">
        <f aca="true">IF(D1792="","",xEURO(OFFSET(C1792,-M1792+1,0),E1792,OFFSET(C1792,-M1792+2,0),OFFSET(C1792,-M1792+2,0),OFFSET(C1792,-M1792+3,0)+AB1792,OFFSET(C1792,-M1792+4,0),0,2)/10*D1792)</f>
        <v/>
      </c>
      <c r="R1792" s="248" t="str">
        <f aca="true">IF(D1792="","",xEURO(OFFSET(C1792,-M1792+1,0),E1792,OFFSET(C1792,-M1792+2,0),OFFSET(C1792,-M1792+2,0),OFFSET(C1792,-M1792+3,0)+AB1792,OFFSET(C1792,-M1792+4,0),0,3)/100*D1792*10000)</f>
        <v/>
      </c>
      <c r="S1792" s="248" t="str">
        <f aca="true">IF(D1792="","",xEURO(OFFSET(C1792,-M1792+1,0),E1792,OFFSET(C1792,-M1792+2,0),OFFSET(C1792,-M1792+2,0),OFFSET(C1792,-M1792+3,0)+AB1792,OFFSET(C1792,-M1792+4,0),0,5)/365.25*D1792*10000)</f>
        <v/>
      </c>
      <c r="U1792" s="175" t="str">
        <f aca="true">IF(I1792="","",xEURO(OFFSET(C1792,-M1792+1,0),J1792,OFFSET(C1792,-M1792+2,0),OFFSET(C1792,-M1792+2,0),OFFSET(C1792,-M1792+3,0)+AC1792,OFFSET(C1792,-M1792+4,0),1,1)*I1792)</f>
        <v/>
      </c>
      <c r="V1792" s="235" t="str">
        <f aca="true">IF(I1792="","",xEURO(OFFSET(C1792,-M1792+1,0),J1792,OFFSET(C1792,-M1792+2,0),OFFSET(C1792,-M1792+2,0),OFFSET(C1792,-M1792+3,0)+AC1792,OFFSET(C1792,-M1792+4,0),1,0))</f>
        <v/>
      </c>
      <c r="W1792" s="175" t="str">
        <f aca="false">IF(I1792="","",(V1792-K1792)*I1792*10)</f>
        <v/>
      </c>
      <c r="X1792" s="175" t="str">
        <f aca="true">IF(I1792="","",xEURO(OFFSET(C1792,-M1792+1,0),J1792,OFFSET(C1792,-M1792+2,0),OFFSET(C1792,-M1792+2,0),OFFSET(C1792,-M1792+3,0)+AC1792,OFFSET(C1792,-M1792+4,0),1,2)/10*I1792)</f>
        <v/>
      </c>
      <c r="Y1792" s="248" t="str">
        <f aca="true">IF(I1792="","",xEURO(OFFSET(C1792,-M1792+1,0),J1792,OFFSET(C1792,-M1792+2,0),OFFSET(C1792,-M1792+2,0),OFFSET(C1792,-M1792+3,0)+AC1792,OFFSET(C1792,-M1792+4,0),1,3)/100*I1792*10000)</f>
        <v/>
      </c>
      <c r="Z1792" s="248" t="str">
        <f aca="true">IF(I1792="","",xEURO(OFFSET(C1792,-M1792+1,0),J1792,OFFSET(C1792,-M1792+2,0),OFFSET(C1792,-M1792+2,0),OFFSET(C1792,-M1792+3,0)+AC1792,OFFSET(C1792,-M1792+4,0),1,5)/365.25*I1792*10000)</f>
        <v/>
      </c>
      <c r="AB1792" s="249" t="str">
        <f aca="true">IF(D1792="","",xCalcSkew(OFFSET(C1792,-M1792,0),E1792-OFFSET(C1792,-M1792+1,0),b)/100)</f>
        <v/>
      </c>
      <c r="AC1792" s="249" t="str">
        <f aca="true">IF(I1792="","",xCalcSkew(OFFSET(C1792,-M1792,0),J1792-OFFSET(C1792,-M1792+1,0),b)/100)</f>
        <v/>
      </c>
      <c r="AE1792" s="0" t="n">
        <f aca="false">D1792*F1792*10000*-1</f>
        <v>-0</v>
      </c>
      <c r="AF1792" s="0" t="n">
        <f aca="false">I1792*K1792*10000*-1</f>
        <v>-0</v>
      </c>
      <c r="AG1792" s="0" t="n">
        <f aca="false">AE1792+AF1792</f>
        <v>-0</v>
      </c>
    </row>
    <row r="1793" customFormat="false" ht="12.75" hidden="false" customHeight="false" outlineLevel="0" collapsed="false">
      <c r="D1793" s="265"/>
      <c r="E1793" s="266"/>
      <c r="F1793" s="266"/>
      <c r="G1793" s="267"/>
      <c r="I1793" s="265"/>
      <c r="J1793" s="266"/>
      <c r="K1793" s="266"/>
      <c r="L1793" s="268"/>
      <c r="M1793" s="247" t="n">
        <f aca="false">M1792+1</f>
        <v>32</v>
      </c>
      <c r="N1793" s="175" t="str">
        <f aca="true">IF(D1793="","",xEURO(OFFSET(C1793,-M1793+1,0),E1793,OFFSET(C1793,-M1793+2,0),OFFSET(C1793,-M1793+2,0),OFFSET(C1793,-M1793+3,0)+AB1793,OFFSET(C1793,-M1793+4,0),0,1)*D1793)</f>
        <v/>
      </c>
      <c r="O1793" s="235" t="str">
        <f aca="true">IF(D1793="","",xEURO(OFFSET(C1793,-M1793+1,0),E1793,OFFSET(C1793,-M1793+2,0),OFFSET(C1793,-M1793+2,0),OFFSET(C1793,-M1793+3,0)+AB1793,OFFSET(C1793,-M1793+4,0),0,0))</f>
        <v/>
      </c>
      <c r="P1793" s="175" t="str">
        <f aca="false">IF(D1793="","",(O1793-F1793)*D1793*10)</f>
        <v/>
      </c>
      <c r="Q1793" s="175" t="str">
        <f aca="true">IF(D1793="","",xEURO(OFFSET(C1793,-M1793+1,0),E1793,OFFSET(C1793,-M1793+2,0),OFFSET(C1793,-M1793+2,0),OFFSET(C1793,-M1793+3,0)+AB1793,OFFSET(C1793,-M1793+4,0),0,2)/10*D1793)</f>
        <v/>
      </c>
      <c r="R1793" s="248" t="str">
        <f aca="true">IF(D1793="","",xEURO(OFFSET(C1793,-M1793+1,0),E1793,OFFSET(C1793,-M1793+2,0),OFFSET(C1793,-M1793+2,0),OFFSET(C1793,-M1793+3,0)+AB1793,OFFSET(C1793,-M1793+4,0),0,3)/100*D1793*10000)</f>
        <v/>
      </c>
      <c r="S1793" s="248" t="str">
        <f aca="true">IF(D1793="","",xEURO(OFFSET(C1793,-M1793+1,0),E1793,OFFSET(C1793,-M1793+2,0),OFFSET(C1793,-M1793+2,0),OFFSET(C1793,-M1793+3,0)+AB1793,OFFSET(C1793,-M1793+4,0),0,5)/365.25*D1793*10000)</f>
        <v/>
      </c>
      <c r="U1793" s="175" t="str">
        <f aca="true">IF(I1793="","",xEURO(OFFSET(C1793,-M1793+1,0),J1793,OFFSET(C1793,-M1793+2,0),OFFSET(C1793,-M1793+2,0),OFFSET(C1793,-M1793+3,0)+AC1793,OFFSET(C1793,-M1793+4,0),1,1)*I1793)</f>
        <v/>
      </c>
      <c r="V1793" s="235" t="str">
        <f aca="true">IF(I1793="","",xEURO(OFFSET(C1793,-M1793+1,0),J1793,OFFSET(C1793,-M1793+2,0),OFFSET(C1793,-M1793+2,0),OFFSET(C1793,-M1793+3,0)+AC1793,OFFSET(C1793,-M1793+4,0),1,0))</f>
        <v/>
      </c>
      <c r="W1793" s="175" t="str">
        <f aca="false">IF(I1793="","",(V1793-K1793)*I1793*10)</f>
        <v/>
      </c>
      <c r="X1793" s="175" t="str">
        <f aca="true">IF(I1793="","",xEURO(OFFSET(C1793,-M1793+1,0),J1793,OFFSET(C1793,-M1793+2,0),OFFSET(C1793,-M1793+2,0),OFFSET(C1793,-M1793+3,0)+AC1793,OFFSET(C1793,-M1793+4,0),1,2)/10*I1793)</f>
        <v/>
      </c>
      <c r="Y1793" s="248" t="str">
        <f aca="true">IF(I1793="","",xEURO(OFFSET(C1793,-M1793+1,0),J1793,OFFSET(C1793,-M1793+2,0),OFFSET(C1793,-M1793+2,0),OFFSET(C1793,-M1793+3,0)+AC1793,OFFSET(C1793,-M1793+4,0),1,3)/100*I1793*10000)</f>
        <v/>
      </c>
      <c r="Z1793" s="248" t="str">
        <f aca="true">IF(I1793="","",xEURO(OFFSET(C1793,-M1793+1,0),J1793,OFFSET(C1793,-M1793+2,0),OFFSET(C1793,-M1793+2,0),OFFSET(C1793,-M1793+3,0)+AC1793,OFFSET(C1793,-M1793+4,0),1,5)/365.25*I1793*10000)</f>
        <v/>
      </c>
      <c r="AB1793" s="249" t="str">
        <f aca="true">IF(D1793="","",xCalcSkew(OFFSET(C1793,-M1793,0),E1793-OFFSET(C1793,-M1793+1,0),b)/100)</f>
        <v/>
      </c>
      <c r="AC1793" s="249" t="str">
        <f aca="true">IF(I1793="","",xCalcSkew(OFFSET(C1793,-M1793,0),J1793-OFFSET(C1793,-M1793+1,0),b)/100)</f>
        <v/>
      </c>
      <c r="AE1793" s="0" t="n">
        <f aca="false">D1793*F1793*10000*-1</f>
        <v>-0</v>
      </c>
      <c r="AF1793" s="0" t="n">
        <f aca="false">I1793*K1793*10000*-1</f>
        <v>-0</v>
      </c>
      <c r="AG1793" s="0" t="n">
        <f aca="false">AE1793+AF1793</f>
        <v>-0</v>
      </c>
    </row>
    <row r="1794" customFormat="false" ht="12.75" hidden="false" customHeight="false" outlineLevel="0" collapsed="false">
      <c r="D1794" s="265"/>
      <c r="E1794" s="266"/>
      <c r="F1794" s="266"/>
      <c r="G1794" s="267"/>
      <c r="I1794" s="265"/>
      <c r="J1794" s="266"/>
      <c r="K1794" s="266"/>
      <c r="L1794" s="268"/>
      <c r="M1794" s="247" t="n">
        <f aca="false">M1793+1</f>
        <v>33</v>
      </c>
      <c r="N1794" s="175" t="str">
        <f aca="true">IF(D1794="","",xEURO(OFFSET(C1794,-M1794+1,0),E1794,OFFSET(C1794,-M1794+2,0),OFFSET(C1794,-M1794+2,0),OFFSET(C1794,-M1794+3,0)+AB1794,OFFSET(C1794,-M1794+4,0),0,1)*D1794)</f>
        <v/>
      </c>
      <c r="O1794" s="235" t="str">
        <f aca="true">IF(D1794="","",xEURO(OFFSET(C1794,-M1794+1,0),E1794,OFFSET(C1794,-M1794+2,0),OFFSET(C1794,-M1794+2,0),OFFSET(C1794,-M1794+3,0)+AB1794,OFFSET(C1794,-M1794+4,0),0,0))</f>
        <v/>
      </c>
      <c r="P1794" s="175" t="str">
        <f aca="false">IF(D1794="","",(O1794-F1794)*D1794*10)</f>
        <v/>
      </c>
      <c r="Q1794" s="175" t="str">
        <f aca="true">IF(D1794="","",xEURO(OFFSET(C1794,-M1794+1,0),E1794,OFFSET(C1794,-M1794+2,0),OFFSET(C1794,-M1794+2,0),OFFSET(C1794,-M1794+3,0)+AB1794,OFFSET(C1794,-M1794+4,0),0,2)/10*D1794)</f>
        <v/>
      </c>
      <c r="R1794" s="248" t="str">
        <f aca="true">IF(D1794="","",xEURO(OFFSET(C1794,-M1794+1,0),E1794,OFFSET(C1794,-M1794+2,0),OFFSET(C1794,-M1794+2,0),OFFSET(C1794,-M1794+3,0)+AB1794,OFFSET(C1794,-M1794+4,0),0,3)/100*D1794*10000)</f>
        <v/>
      </c>
      <c r="S1794" s="248" t="str">
        <f aca="true">IF(D1794="","",xEURO(OFFSET(C1794,-M1794+1,0),E1794,OFFSET(C1794,-M1794+2,0),OFFSET(C1794,-M1794+2,0),OFFSET(C1794,-M1794+3,0)+AB1794,OFFSET(C1794,-M1794+4,0),0,5)/365.25*D1794*10000)</f>
        <v/>
      </c>
      <c r="U1794" s="175" t="str">
        <f aca="true">IF(I1794="","",xEURO(OFFSET(C1794,-M1794+1,0),J1794,OFFSET(C1794,-M1794+2,0),OFFSET(C1794,-M1794+2,0),OFFSET(C1794,-M1794+3,0)+AC1794,OFFSET(C1794,-M1794+4,0),1,1)*I1794)</f>
        <v/>
      </c>
      <c r="V1794" s="235" t="str">
        <f aca="true">IF(I1794="","",xEURO(OFFSET(C1794,-M1794+1,0),J1794,OFFSET(C1794,-M1794+2,0),OFFSET(C1794,-M1794+2,0),OFFSET(C1794,-M1794+3,0)+AC1794,OFFSET(C1794,-M1794+4,0),1,0))</f>
        <v/>
      </c>
      <c r="W1794" s="175" t="str">
        <f aca="false">IF(I1794="","",(V1794-K1794)*I1794*10)</f>
        <v/>
      </c>
      <c r="X1794" s="175" t="str">
        <f aca="true">IF(I1794="","",xEURO(OFFSET(C1794,-M1794+1,0),J1794,OFFSET(C1794,-M1794+2,0),OFFSET(C1794,-M1794+2,0),OFFSET(C1794,-M1794+3,0)+AC1794,OFFSET(C1794,-M1794+4,0),1,2)/10*I1794)</f>
        <v/>
      </c>
      <c r="Y1794" s="248" t="str">
        <f aca="true">IF(I1794="","",xEURO(OFFSET(C1794,-M1794+1,0),J1794,OFFSET(C1794,-M1794+2,0),OFFSET(C1794,-M1794+2,0),OFFSET(C1794,-M1794+3,0)+AC1794,OFFSET(C1794,-M1794+4,0),1,3)/100*I1794*10000)</f>
        <v/>
      </c>
      <c r="Z1794" s="248" t="str">
        <f aca="true">IF(I1794="","",xEURO(OFFSET(C1794,-M1794+1,0),J1794,OFFSET(C1794,-M1794+2,0),OFFSET(C1794,-M1794+2,0),OFFSET(C1794,-M1794+3,0)+AC1794,OFFSET(C1794,-M1794+4,0),1,5)/365.25*I1794*10000)</f>
        <v/>
      </c>
      <c r="AB1794" s="249" t="str">
        <f aca="true">IF(D1794="","",xCalcSkew(OFFSET(C1794,-M1794,0),E1794-OFFSET(C1794,-M1794+1,0),b)/100)</f>
        <v/>
      </c>
      <c r="AC1794" s="249" t="str">
        <f aca="true">IF(I1794="","",xCalcSkew(OFFSET(C1794,-M1794,0),J1794-OFFSET(C1794,-M1794+1,0),b)/100)</f>
        <v/>
      </c>
      <c r="AE1794" s="0" t="n">
        <f aca="false">D1794*F1794*10000*-1</f>
        <v>-0</v>
      </c>
      <c r="AF1794" s="0" t="n">
        <f aca="false">I1794*K1794*10000*-1</f>
        <v>-0</v>
      </c>
      <c r="AG1794" s="0" t="n">
        <f aca="false">AE1794+AF1794</f>
        <v>-0</v>
      </c>
    </row>
    <row r="1795" customFormat="false" ht="12.75" hidden="false" customHeight="false" outlineLevel="0" collapsed="false">
      <c r="D1795" s="265"/>
      <c r="E1795" s="266"/>
      <c r="F1795" s="266"/>
      <c r="G1795" s="267"/>
      <c r="I1795" s="265"/>
      <c r="J1795" s="266"/>
      <c r="K1795" s="266"/>
      <c r="L1795" s="268"/>
      <c r="M1795" s="247" t="n">
        <f aca="false">M1794+1</f>
        <v>34</v>
      </c>
      <c r="N1795" s="175" t="str">
        <f aca="true">IF(D1795="","",xEURO(OFFSET(C1795,-M1795+1,0),E1795,OFFSET(C1795,-M1795+2,0),OFFSET(C1795,-M1795+2,0),OFFSET(C1795,-M1795+3,0)+AB1795,OFFSET(C1795,-M1795+4,0),0,1)*D1795)</f>
        <v/>
      </c>
      <c r="O1795" s="235" t="str">
        <f aca="true">IF(D1795="","",xEURO(OFFSET(C1795,-M1795+1,0),E1795,OFFSET(C1795,-M1795+2,0),OFFSET(C1795,-M1795+2,0),OFFSET(C1795,-M1795+3,0)+AB1795,OFFSET(C1795,-M1795+4,0),0,0))</f>
        <v/>
      </c>
      <c r="P1795" s="175" t="str">
        <f aca="false">IF(D1795="","",(O1795-F1795)*D1795*10)</f>
        <v/>
      </c>
      <c r="Q1795" s="175" t="str">
        <f aca="true">IF(D1795="","",xEURO(OFFSET(C1795,-M1795+1,0),E1795,OFFSET(C1795,-M1795+2,0),OFFSET(C1795,-M1795+2,0),OFFSET(C1795,-M1795+3,0)+AB1795,OFFSET(C1795,-M1795+4,0),0,2)/10*D1795)</f>
        <v/>
      </c>
      <c r="R1795" s="248" t="str">
        <f aca="true">IF(D1795="","",xEURO(OFFSET(C1795,-M1795+1,0),E1795,OFFSET(C1795,-M1795+2,0),OFFSET(C1795,-M1795+2,0),OFFSET(C1795,-M1795+3,0)+AB1795,OFFSET(C1795,-M1795+4,0),0,3)/100*D1795*10000)</f>
        <v/>
      </c>
      <c r="S1795" s="248" t="str">
        <f aca="true">IF(D1795="","",xEURO(OFFSET(C1795,-M1795+1,0),E1795,OFFSET(C1795,-M1795+2,0),OFFSET(C1795,-M1795+2,0),OFFSET(C1795,-M1795+3,0)+AB1795,OFFSET(C1795,-M1795+4,0),0,5)/365.25*D1795*10000)</f>
        <v/>
      </c>
      <c r="U1795" s="175" t="str">
        <f aca="true">IF(I1795="","",xEURO(OFFSET(C1795,-M1795+1,0),J1795,OFFSET(C1795,-M1795+2,0),OFFSET(C1795,-M1795+2,0),OFFSET(C1795,-M1795+3,0)+AC1795,OFFSET(C1795,-M1795+4,0),1,1)*I1795)</f>
        <v/>
      </c>
      <c r="V1795" s="235" t="str">
        <f aca="true">IF(I1795="","",xEURO(OFFSET(C1795,-M1795+1,0),J1795,OFFSET(C1795,-M1795+2,0),OFFSET(C1795,-M1795+2,0),OFFSET(C1795,-M1795+3,0)+AC1795,OFFSET(C1795,-M1795+4,0),1,0))</f>
        <v/>
      </c>
      <c r="W1795" s="175" t="str">
        <f aca="false">IF(I1795="","",(V1795-K1795)*I1795*10)</f>
        <v/>
      </c>
      <c r="X1795" s="175" t="str">
        <f aca="true">IF(I1795="","",xEURO(OFFSET(C1795,-M1795+1,0),J1795,OFFSET(C1795,-M1795+2,0),OFFSET(C1795,-M1795+2,0),OFFSET(C1795,-M1795+3,0)+AC1795,OFFSET(C1795,-M1795+4,0),1,2)/10*I1795)</f>
        <v/>
      </c>
      <c r="Y1795" s="248" t="str">
        <f aca="true">IF(I1795="","",xEURO(OFFSET(C1795,-M1795+1,0),J1795,OFFSET(C1795,-M1795+2,0),OFFSET(C1795,-M1795+2,0),OFFSET(C1795,-M1795+3,0)+AC1795,OFFSET(C1795,-M1795+4,0),1,3)/100*I1795*10000)</f>
        <v/>
      </c>
      <c r="Z1795" s="248" t="str">
        <f aca="true">IF(I1795="","",xEURO(OFFSET(C1795,-M1795+1,0),J1795,OFFSET(C1795,-M1795+2,0),OFFSET(C1795,-M1795+2,0),OFFSET(C1795,-M1795+3,0)+AC1795,OFFSET(C1795,-M1795+4,0),1,5)/365.25*I1795*10000)</f>
        <v/>
      </c>
      <c r="AB1795" s="249" t="str">
        <f aca="true">IF(D1795="","",xCalcSkew(OFFSET(C1795,-M1795,0),E1795-OFFSET(C1795,-M1795+1,0),b)/100)</f>
        <v/>
      </c>
      <c r="AC1795" s="249" t="str">
        <f aca="true">IF(I1795="","",xCalcSkew(OFFSET(C1795,-M1795,0),J1795-OFFSET(C1795,-M1795+1,0),b)/100)</f>
        <v/>
      </c>
      <c r="AE1795" s="0" t="n">
        <f aca="false">D1795*F1795*10000*-1</f>
        <v>-0</v>
      </c>
      <c r="AF1795" s="0" t="n">
        <f aca="false">I1795*K1795*10000*-1</f>
        <v>-0</v>
      </c>
      <c r="AG1795" s="0" t="n">
        <f aca="false">AE1795+AF1795</f>
        <v>-0</v>
      </c>
    </row>
    <row r="1796" customFormat="false" ht="12.75" hidden="false" customHeight="false" outlineLevel="0" collapsed="false">
      <c r="D1796" s="265"/>
      <c r="E1796" s="266"/>
      <c r="F1796" s="266"/>
      <c r="G1796" s="267"/>
      <c r="I1796" s="265"/>
      <c r="J1796" s="266"/>
      <c r="K1796" s="266"/>
      <c r="L1796" s="268"/>
      <c r="M1796" s="247" t="n">
        <f aca="false">M1795+1</f>
        <v>35</v>
      </c>
      <c r="N1796" s="175" t="str">
        <f aca="true">IF(D1796="","",xEURO(OFFSET(C1796,-M1796+1,0),E1796,OFFSET(C1796,-M1796+2,0),OFFSET(C1796,-M1796+2,0),OFFSET(C1796,-M1796+3,0)+AB1796,OFFSET(C1796,-M1796+4,0),0,1)*D1796)</f>
        <v/>
      </c>
      <c r="O1796" s="235" t="str">
        <f aca="true">IF(D1796="","",xEURO(OFFSET(C1796,-M1796+1,0),E1796,OFFSET(C1796,-M1796+2,0),OFFSET(C1796,-M1796+2,0),OFFSET(C1796,-M1796+3,0)+AB1796,OFFSET(C1796,-M1796+4,0),0,0))</f>
        <v/>
      </c>
      <c r="P1796" s="175" t="str">
        <f aca="false">IF(D1796="","",(O1796-F1796)*D1796*10)</f>
        <v/>
      </c>
      <c r="Q1796" s="175" t="str">
        <f aca="true">IF(D1796="","",xEURO(OFFSET(C1796,-M1796+1,0),E1796,OFFSET(C1796,-M1796+2,0),OFFSET(C1796,-M1796+2,0),OFFSET(C1796,-M1796+3,0)+AB1796,OFFSET(C1796,-M1796+4,0),0,2)/10*D1796)</f>
        <v/>
      </c>
      <c r="R1796" s="248" t="str">
        <f aca="true">IF(D1796="","",xEURO(OFFSET(C1796,-M1796+1,0),E1796,OFFSET(C1796,-M1796+2,0),OFFSET(C1796,-M1796+2,0),OFFSET(C1796,-M1796+3,0)+AB1796,OFFSET(C1796,-M1796+4,0),0,3)/100*D1796*10000)</f>
        <v/>
      </c>
      <c r="S1796" s="248" t="str">
        <f aca="true">IF(D1796="","",xEURO(OFFSET(C1796,-M1796+1,0),E1796,OFFSET(C1796,-M1796+2,0),OFFSET(C1796,-M1796+2,0),OFFSET(C1796,-M1796+3,0)+AB1796,OFFSET(C1796,-M1796+4,0),0,5)/365.25*D1796*10000)</f>
        <v/>
      </c>
      <c r="U1796" s="175" t="str">
        <f aca="true">IF(I1796="","",xEURO(OFFSET(C1796,-M1796+1,0),J1796,OFFSET(C1796,-M1796+2,0),OFFSET(C1796,-M1796+2,0),OFFSET(C1796,-M1796+3,0)+AC1796,OFFSET(C1796,-M1796+4,0),1,1)*I1796)</f>
        <v/>
      </c>
      <c r="V1796" s="235" t="str">
        <f aca="true">IF(I1796="","",xEURO(OFFSET(C1796,-M1796+1,0),J1796,OFFSET(C1796,-M1796+2,0),OFFSET(C1796,-M1796+2,0),OFFSET(C1796,-M1796+3,0)+AC1796,OFFSET(C1796,-M1796+4,0),1,0))</f>
        <v/>
      </c>
      <c r="W1796" s="175" t="str">
        <f aca="false">IF(I1796="","",(V1796-K1796)*I1796*10)</f>
        <v/>
      </c>
      <c r="X1796" s="175" t="str">
        <f aca="true">IF(I1796="","",xEURO(OFFSET(C1796,-M1796+1,0),J1796,OFFSET(C1796,-M1796+2,0),OFFSET(C1796,-M1796+2,0),OFFSET(C1796,-M1796+3,0)+AC1796,OFFSET(C1796,-M1796+4,0),1,2)/10*I1796)</f>
        <v/>
      </c>
      <c r="Y1796" s="248" t="str">
        <f aca="true">IF(I1796="","",xEURO(OFFSET(C1796,-M1796+1,0),J1796,OFFSET(C1796,-M1796+2,0),OFFSET(C1796,-M1796+2,0),OFFSET(C1796,-M1796+3,0)+AC1796,OFFSET(C1796,-M1796+4,0),1,3)/100*I1796*10000)</f>
        <v/>
      </c>
      <c r="Z1796" s="248" t="str">
        <f aca="true">IF(I1796="","",xEURO(OFFSET(C1796,-M1796+1,0),J1796,OFFSET(C1796,-M1796+2,0),OFFSET(C1796,-M1796+2,0),OFFSET(C1796,-M1796+3,0)+AC1796,OFFSET(C1796,-M1796+4,0),1,5)/365.25*I1796*10000)</f>
        <v/>
      </c>
      <c r="AB1796" s="249" t="str">
        <f aca="true">IF(D1796="","",xCalcSkew(OFFSET(C1796,-M1796,0),E1796-OFFSET(C1796,-M1796+1,0),b)/100)</f>
        <v/>
      </c>
      <c r="AC1796" s="249" t="str">
        <f aca="true">IF(I1796="","",xCalcSkew(OFFSET(C1796,-M1796,0),J1796-OFFSET(C1796,-M1796+1,0),b)/100)</f>
        <v/>
      </c>
      <c r="AE1796" s="0" t="n">
        <f aca="false">D1796*F1796*10000*-1</f>
        <v>-0</v>
      </c>
      <c r="AF1796" s="0" t="n">
        <f aca="false">I1796*K1796*10000*-1</f>
        <v>-0</v>
      </c>
      <c r="AG1796" s="0" t="n">
        <f aca="false">AE1796+AF1796</f>
        <v>-0</v>
      </c>
    </row>
    <row r="1797" customFormat="false" ht="12.75" hidden="false" customHeight="false" outlineLevel="0" collapsed="false">
      <c r="D1797" s="274" t="n">
        <f aca="true">SUM(INDIRECT(CONCATENATE(ADDRESS(ROW(D1761),COLUMN(D1761)),":",ADDRESS(ROW()-1,COLUMN()))))</f>
        <v>0</v>
      </c>
      <c r="I1797" s="274" t="n">
        <f aca="true">SUM(INDIRECT(CONCATENATE(ADDRESS(ROW(I1761),COLUMN(I1761)),":",ADDRESS(ROW()-1,COLUMN()))))</f>
        <v>0</v>
      </c>
      <c r="J1797" s="170"/>
      <c r="K1797" s="170"/>
      <c r="L1797" s="170"/>
      <c r="N1797" s="274" t="n">
        <f aca="true">SUM(INDIRECT(CONCATENATE(ADDRESS(ROW(N1761),COLUMN(N1761)),":",ADDRESS(ROW()-1,COLUMN()))))</f>
        <v>0</v>
      </c>
      <c r="O1797" s="274" t="n">
        <f aca="true">SUM(INDIRECT(CONCATENATE(ADDRESS(ROW(O1761),COLUMN(O1761)),":",ADDRESS(ROW()-1,COLUMN()))))</f>
        <v>0</v>
      </c>
      <c r="P1797" s="274" t="n">
        <f aca="true">SUM(INDIRECT(CONCATENATE(ADDRESS(ROW(P1761),COLUMN(P1761)),":",ADDRESS(ROW()-1,COLUMN()))))</f>
        <v>0</v>
      </c>
      <c r="Q1797" s="274" t="n">
        <f aca="true">SUM(INDIRECT(CONCATENATE(ADDRESS(ROW(Q1761),COLUMN(Q1761)),":",ADDRESS(ROW()-1,COLUMN()))))</f>
        <v>0</v>
      </c>
      <c r="R1797" s="274" t="n">
        <f aca="true">SUM(INDIRECT(CONCATENATE(ADDRESS(ROW(R1761),COLUMN(R1761)),":",ADDRESS(ROW()-1,COLUMN()))))</f>
        <v>0</v>
      </c>
      <c r="S1797" s="274" t="n">
        <f aca="true">SUM(INDIRECT(CONCATENATE(ADDRESS(ROW(S1761),COLUMN(S1761)),":",ADDRESS(ROW()-1,COLUMN()))))</f>
        <v>0</v>
      </c>
      <c r="T1797" s="175"/>
      <c r="U1797" s="274" t="n">
        <f aca="true">SUM(INDIRECT(CONCATENATE(ADDRESS(ROW(U1761),COLUMN(U1761)),":",ADDRESS(ROW()-1,COLUMN()))))</f>
        <v>0</v>
      </c>
      <c r="V1797" s="274" t="n">
        <f aca="true">SUM(INDIRECT(CONCATENATE(ADDRESS(ROW(V1761),COLUMN(V1761)),":",ADDRESS(ROW()-1,COLUMN()))))</f>
        <v>0</v>
      </c>
      <c r="W1797" s="274" t="n">
        <f aca="true">SUM(INDIRECT(CONCATENATE(ADDRESS(ROW(W1761),COLUMN(W1761)),":",ADDRESS(ROW()-1,COLUMN()))))</f>
        <v>0</v>
      </c>
      <c r="X1797" s="274" t="n">
        <f aca="true">SUM(INDIRECT(CONCATENATE(ADDRESS(ROW(X1761),COLUMN(X1761)),":",ADDRESS(ROW()-1,COLUMN()))))</f>
        <v>0</v>
      </c>
      <c r="Y1797" s="274" t="n">
        <f aca="true">SUM(INDIRECT(CONCATENATE(ADDRESS(ROW(Y1761),COLUMN(Y1761)),":",ADDRESS(ROW()-1,COLUMN()))))</f>
        <v>0</v>
      </c>
      <c r="Z1797" s="274" t="n">
        <f aca="true">SUM(INDIRECT(CONCATENATE(ADDRESS(ROW(Z1761),COLUMN(Z1761)),":",ADDRESS(ROW()-1,COLUMN()))))</f>
        <v>0</v>
      </c>
      <c r="AE1797" s="0" t="n">
        <f aca="false">D1797*F1797*10000*-1</f>
        <v>-0</v>
      </c>
      <c r="AF1797" s="0" t="n">
        <f aca="false">I1797*K1797*10000*-1</f>
        <v>-0</v>
      </c>
      <c r="AG1797" s="0" t="n">
        <f aca="false">AE1797+AF1797</f>
        <v>-0</v>
      </c>
    </row>
    <row r="1798" customFormat="false" ht="12.75" hidden="false" customHeight="false" outlineLevel="0" collapsed="false">
      <c r="AE1798" s="0" t="n">
        <f aca="false">D1798*F1798*10000*-1</f>
        <v>-0</v>
      </c>
      <c r="AF1798" s="0" t="n">
        <f aca="false">I1798*K1798*10000*-1</f>
        <v>-0</v>
      </c>
      <c r="AG1798" s="0" t="n">
        <f aca="false">AE1798+AF1798</f>
        <v>-0</v>
      </c>
    </row>
    <row r="1799" customFormat="false" ht="12.75" hidden="false" customHeight="false" outlineLevel="0" collapsed="false">
      <c r="C1799" s="264" t="n">
        <f aca="false">EOMONTH(C1761,0)+1</f>
        <v>38657</v>
      </c>
      <c r="D1799" s="265"/>
      <c r="E1799" s="266"/>
      <c r="F1799" s="266"/>
      <c r="G1799" s="267"/>
      <c r="I1799" s="265"/>
      <c r="J1799" s="266"/>
      <c r="K1799" s="266"/>
      <c r="L1799" s="268"/>
      <c r="M1799" s="247" t="n">
        <v>0</v>
      </c>
      <c r="N1799" s="175" t="str">
        <f aca="true">IF(D1799="","",xEURO(OFFSET(C1799,-M1799+1,0),E1799,OFFSET(C1799,-M1799+2,0),OFFSET(C1799,-M1799+2,0),OFFSET(C1799,-M1799+3,0)+AB1799,OFFSET(C1799,-M1799+4,0),0,1)*D1799)</f>
        <v/>
      </c>
      <c r="O1799" s="235" t="str">
        <f aca="true">IF(D1799="","",xEURO(OFFSET(C1799,-M1799+1,0),E1799,OFFSET(C1799,-M1799+2,0),OFFSET(C1799,-M1799+2,0),OFFSET(C1799,-M1799+3,0)+AB1799,OFFSET(C1799,-M1799+4,0),0,0))</f>
        <v/>
      </c>
      <c r="P1799" s="175" t="str">
        <f aca="false">IF(D1799="","",(O1799-F1799)*D1799*10)</f>
        <v/>
      </c>
      <c r="Q1799" s="175" t="str">
        <f aca="true">IF(D1799="","",xEURO(OFFSET(C1799,-M1799+1,0),E1799,OFFSET(C1799,-M1799+2,0),OFFSET(C1799,-M1799+2,0),OFFSET(C1799,-M1799+3,0)+AB1799,OFFSET(C1799,-M1799+4,0),0,2)/10*D1799)</f>
        <v/>
      </c>
      <c r="R1799" s="248" t="str">
        <f aca="true">IF(D1799="","",xEURO(OFFSET(C1799,-M1799+1,0),E1799,OFFSET(C1799,-M1799+2,0),OFFSET(C1799,-M1799+2,0),OFFSET(C1799,-M1799+3,0)+AB1799,OFFSET(C1799,-M1799+4,0),0,3)/100*D1799*10000)</f>
        <v/>
      </c>
      <c r="S1799" s="248" t="str">
        <f aca="true">IF(D1799="","",xEURO(OFFSET(C1799,-M1799+1,0),E1799,OFFSET(C1799,-M1799+2,0),OFFSET(C1799,-M1799+2,0),OFFSET(C1799,-M1799+3,0)+AB1799,OFFSET(C1799,-M1799+4,0),0,5)/365.25*D1799*10000)</f>
        <v/>
      </c>
      <c r="U1799" s="175" t="str">
        <f aca="true">IF(I1799="","",xEURO(OFFSET(C1799,-M1799+1,0),J1799,OFFSET(C1799,-M1799+2,0),OFFSET(C1799,-M1799+2,0),OFFSET(C1799,-M1799+3,0)+AC1799,OFFSET(C1799,-M1799+4,0),1,1)*I1799)</f>
        <v/>
      </c>
      <c r="V1799" s="235" t="str">
        <f aca="true">IF(I1799="","",xEURO(OFFSET(C1799,-M1799+1,0),J1799,OFFSET(C1799,-M1799+2,0),OFFSET(C1799,-M1799+2,0),OFFSET(C1799,-M1799+3,0)+AC1799,OFFSET(C1799,-M1799+4,0),1,0))</f>
        <v/>
      </c>
      <c r="W1799" s="175" t="str">
        <f aca="false">IF(I1799="","",(V1799-K1799)*I1799*10)</f>
        <v/>
      </c>
      <c r="X1799" s="175" t="str">
        <f aca="true">IF(I1799="","",xEURO(OFFSET(C1799,-M1799+1,0),J1799,OFFSET(C1799,-M1799+2,0),OFFSET(C1799,-M1799+2,0),OFFSET(C1799,-M1799+3,0)+AC1799,OFFSET(C1799,-M1799+4,0),1,2)/10*I1799)</f>
        <v/>
      </c>
      <c r="Y1799" s="248" t="str">
        <f aca="true">IF(I1799="","",xEURO(OFFSET(C1799,-M1799+1,0),J1799,OFFSET(C1799,-M1799+2,0),OFFSET(C1799,-M1799+2,0),OFFSET(C1799,-M1799+3,0)+AC1799,OFFSET(C1799,-M1799+4,0),1,3)/100*I1799*10000)</f>
        <v/>
      </c>
      <c r="Z1799" s="248" t="str">
        <f aca="true">IF(I1799="","",xEURO(OFFSET(C1799,-M1799+1,0),J1799,OFFSET(C1799,-M1799+2,0),OFFSET(C1799,-M1799+2,0),OFFSET(C1799,-M1799+3,0)+AC1799,OFFSET(C1799,-M1799+4,0),1,5)/365.25*I1799*10000)</f>
        <v/>
      </c>
      <c r="AB1799" s="249" t="str">
        <f aca="true">IF(D1799="","",xCalcSkew(OFFSET(C1799,-M1799,0),E1799-OFFSET(C1799,-M1799+1,0),b)/100)</f>
        <v/>
      </c>
      <c r="AC1799" s="249" t="str">
        <f aca="true">IF(I1799="","",xCalcSkew(OFFSET(C1799,-M1799,0),J1799-OFFSET(C1799,-M1799+1,0),b)/100)</f>
        <v/>
      </c>
      <c r="AE1799" s="0" t="n">
        <f aca="false">D1799*F1799*10000*-1</f>
        <v>-0</v>
      </c>
      <c r="AF1799" s="0" t="n">
        <f aca="false">I1799*K1799*10000*-1</f>
        <v>-0</v>
      </c>
      <c r="AG1799" s="0" t="n">
        <f aca="false">AE1799+AF1799</f>
        <v>-0</v>
      </c>
    </row>
    <row r="1800" customFormat="false" ht="12.75" hidden="false" customHeight="false" outlineLevel="0" collapsed="false">
      <c r="C1800" s="269" t="n">
        <f aca="false">INDEX(Inputs!$1:$65536,MATCH(C1799,Inputs!C:C,0),5)</f>
        <v>3.928</v>
      </c>
      <c r="D1800" s="265"/>
      <c r="E1800" s="266"/>
      <c r="F1800" s="266"/>
      <c r="G1800" s="267"/>
      <c r="I1800" s="265"/>
      <c r="J1800" s="266"/>
      <c r="K1800" s="266"/>
      <c r="L1800" s="268"/>
      <c r="M1800" s="247" t="n">
        <f aca="false">M1799+1</f>
        <v>1</v>
      </c>
      <c r="N1800" s="175" t="str">
        <f aca="true">IF(D1800="","",xEURO(OFFSET(C1800,-M1800+1,0),E1800,OFFSET(C1800,-M1800+2,0),OFFSET(C1800,-M1800+2,0),OFFSET(C1800,-M1800+3,0)+AB1800,OFFSET(C1800,-M1800+4,0),0,1)*D1800)</f>
        <v/>
      </c>
      <c r="O1800" s="235" t="str">
        <f aca="true">IF(D1800="","",xEURO(OFFSET(C1800,-M1800+1,0),E1800,OFFSET(C1800,-M1800+2,0),OFFSET(C1800,-M1800+2,0),OFFSET(C1800,-M1800+3,0)+AB1800,OFFSET(C1800,-M1800+4,0),0,0))</f>
        <v/>
      </c>
      <c r="P1800" s="175" t="str">
        <f aca="false">IF(D1800="","",(O1800-F1800)*D1800*10)</f>
        <v/>
      </c>
      <c r="Q1800" s="175" t="str">
        <f aca="true">IF(D1800="","",xEURO(OFFSET(C1800,-M1800+1,0),E1800,OFFSET(C1800,-M1800+2,0),OFFSET(C1800,-M1800+2,0),OFFSET(C1800,-M1800+3,0)+AB1800,OFFSET(C1800,-M1800+4,0),0,2)/10*D1800)</f>
        <v/>
      </c>
      <c r="R1800" s="248" t="str">
        <f aca="true">IF(D1800="","",xEURO(OFFSET(C1800,-M1800+1,0),E1800,OFFSET(C1800,-M1800+2,0),OFFSET(C1800,-M1800+2,0),OFFSET(C1800,-M1800+3,0)+AB1800,OFFSET(C1800,-M1800+4,0),0,3)/100*D1800*10000)</f>
        <v/>
      </c>
      <c r="S1800" s="248" t="str">
        <f aca="true">IF(D1800="","",xEURO(OFFSET(C1800,-M1800+1,0),E1800,OFFSET(C1800,-M1800+2,0),OFFSET(C1800,-M1800+2,0),OFFSET(C1800,-M1800+3,0)+AB1800,OFFSET(C1800,-M1800+4,0),0,5)/365.25*D1800*10000)</f>
        <v/>
      </c>
      <c r="U1800" s="175" t="str">
        <f aca="true">IF(I1800="","",xEURO(OFFSET(C1800,-M1800+1,0),J1800,OFFSET(C1800,-M1800+2,0),OFFSET(C1800,-M1800+2,0),OFFSET(C1800,-M1800+3,0)+AC1800,OFFSET(C1800,-M1800+4,0),1,1)*I1800)</f>
        <v/>
      </c>
      <c r="V1800" s="235" t="str">
        <f aca="true">IF(I1800="","",xEURO(OFFSET(C1800,-M1800+1,0),J1800,OFFSET(C1800,-M1800+2,0),OFFSET(C1800,-M1800+2,0),OFFSET(C1800,-M1800+3,0)+AC1800,OFFSET(C1800,-M1800+4,0),1,0))</f>
        <v/>
      </c>
      <c r="W1800" s="175" t="str">
        <f aca="false">IF(I1800="","",(V1800-K1800)*I1800*10)</f>
        <v/>
      </c>
      <c r="X1800" s="175" t="str">
        <f aca="true">IF(I1800="","",xEURO(OFFSET(C1800,-M1800+1,0),J1800,OFFSET(C1800,-M1800+2,0),OFFSET(C1800,-M1800+2,0),OFFSET(C1800,-M1800+3,0)+AC1800,OFFSET(C1800,-M1800+4,0),1,2)/10*I1800)</f>
        <v/>
      </c>
      <c r="Y1800" s="248" t="str">
        <f aca="true">IF(I1800="","",xEURO(OFFSET(C1800,-M1800+1,0),J1800,OFFSET(C1800,-M1800+2,0),OFFSET(C1800,-M1800+2,0),OFFSET(C1800,-M1800+3,0)+AC1800,OFFSET(C1800,-M1800+4,0),1,3)/100*I1800*10000)</f>
        <v/>
      </c>
      <c r="Z1800" s="248" t="str">
        <f aca="true">IF(I1800="","",xEURO(OFFSET(C1800,-M1800+1,0),J1800,OFFSET(C1800,-M1800+2,0),OFFSET(C1800,-M1800+2,0),OFFSET(C1800,-M1800+3,0)+AC1800,OFFSET(C1800,-M1800+4,0),1,5)/365.25*I1800*10000)</f>
        <v/>
      </c>
      <c r="AB1800" s="249" t="str">
        <f aca="true">IF(D1800="","",xCalcSkew(OFFSET(C1800,-M1800,0),E1800-OFFSET(C1800,-M1800+1,0),b)/100)</f>
        <v/>
      </c>
      <c r="AC1800" s="249" t="str">
        <f aca="true">IF(I1800="","",xCalcSkew(OFFSET(C1800,-M1800,0),J1800-OFFSET(C1800,-M1800+1,0),b)/100)</f>
        <v/>
      </c>
      <c r="AE1800" s="0" t="n">
        <f aca="false">D1800*F1800*10000*-1</f>
        <v>-0</v>
      </c>
      <c r="AF1800" s="0" t="n">
        <f aca="false">I1800*K1800*10000*-1</f>
        <v>-0</v>
      </c>
      <c r="AG1800" s="0" t="n">
        <f aca="false">AE1800+AF1800</f>
        <v>-0</v>
      </c>
    </row>
    <row r="1801" customFormat="false" ht="12.75" hidden="false" customHeight="false" outlineLevel="0" collapsed="false">
      <c r="C1801" s="249" t="n">
        <f aca="false">INDEX(Inputs!$1:$65536,MATCH(C1799,Inputs!C:C,0),7)</f>
        <v>0.0449850835773264</v>
      </c>
      <c r="D1801" s="265"/>
      <c r="E1801" s="266"/>
      <c r="F1801" s="266"/>
      <c r="G1801" s="267"/>
      <c r="I1801" s="265"/>
      <c r="J1801" s="266"/>
      <c r="K1801" s="266"/>
      <c r="L1801" s="268"/>
      <c r="M1801" s="247" t="n">
        <f aca="false">M1800+1</f>
        <v>2</v>
      </c>
      <c r="N1801" s="175" t="str">
        <f aca="true">IF(D1801="","",xEURO(OFFSET(C1801,-M1801+1,0),E1801,OFFSET(C1801,-M1801+2,0),OFFSET(C1801,-M1801+2,0),OFFSET(C1801,-M1801+3,0)+AB1801,OFFSET(C1801,-M1801+4,0),0,1)*D1801)</f>
        <v/>
      </c>
      <c r="O1801" s="235" t="str">
        <f aca="true">IF(D1801="","",xEURO(OFFSET(C1801,-M1801+1,0),E1801,OFFSET(C1801,-M1801+2,0),OFFSET(C1801,-M1801+2,0),OFFSET(C1801,-M1801+3,0)+AB1801,OFFSET(C1801,-M1801+4,0),0,0))</f>
        <v/>
      </c>
      <c r="P1801" s="175" t="str">
        <f aca="false">IF(D1801="","",(O1801-F1801)*D1801*10)</f>
        <v/>
      </c>
      <c r="Q1801" s="175" t="str">
        <f aca="true">IF(D1801="","",xEURO(OFFSET(C1801,-M1801+1,0),E1801,OFFSET(C1801,-M1801+2,0),OFFSET(C1801,-M1801+2,0),OFFSET(C1801,-M1801+3,0)+AB1801,OFFSET(C1801,-M1801+4,0),0,2)/10*D1801)</f>
        <v/>
      </c>
      <c r="R1801" s="248" t="str">
        <f aca="true">IF(D1801="","",xEURO(OFFSET(C1801,-M1801+1,0),E1801,OFFSET(C1801,-M1801+2,0),OFFSET(C1801,-M1801+2,0),OFFSET(C1801,-M1801+3,0)+AB1801,OFFSET(C1801,-M1801+4,0),0,3)/100*D1801*10000)</f>
        <v/>
      </c>
      <c r="S1801" s="248" t="str">
        <f aca="true">IF(D1801="","",xEURO(OFFSET(C1801,-M1801+1,0),E1801,OFFSET(C1801,-M1801+2,0),OFFSET(C1801,-M1801+2,0),OFFSET(C1801,-M1801+3,0)+AB1801,OFFSET(C1801,-M1801+4,0),0,5)/365.25*D1801*10000)</f>
        <v/>
      </c>
      <c r="U1801" s="175" t="str">
        <f aca="true">IF(I1801="","",xEURO(OFFSET(C1801,-M1801+1,0),J1801,OFFSET(C1801,-M1801+2,0),OFFSET(C1801,-M1801+2,0),OFFSET(C1801,-M1801+3,0)+AC1801,OFFSET(C1801,-M1801+4,0),1,1)*I1801)</f>
        <v/>
      </c>
      <c r="V1801" s="235" t="str">
        <f aca="true">IF(I1801="","",xEURO(OFFSET(C1801,-M1801+1,0),J1801,OFFSET(C1801,-M1801+2,0),OFFSET(C1801,-M1801+2,0),OFFSET(C1801,-M1801+3,0)+AC1801,OFFSET(C1801,-M1801+4,0),1,0))</f>
        <v/>
      </c>
      <c r="W1801" s="175" t="str">
        <f aca="false">IF(I1801="","",(V1801-K1801)*I1801*10)</f>
        <v/>
      </c>
      <c r="X1801" s="175" t="str">
        <f aca="true">IF(I1801="","",xEURO(OFFSET(C1801,-M1801+1,0),J1801,OFFSET(C1801,-M1801+2,0),OFFSET(C1801,-M1801+2,0),OFFSET(C1801,-M1801+3,0)+AC1801,OFFSET(C1801,-M1801+4,0),1,2)/10*I1801)</f>
        <v/>
      </c>
      <c r="Y1801" s="248" t="str">
        <f aca="true">IF(I1801="","",xEURO(OFFSET(C1801,-M1801+1,0),J1801,OFFSET(C1801,-M1801+2,0),OFFSET(C1801,-M1801+2,0),OFFSET(C1801,-M1801+3,0)+AC1801,OFFSET(C1801,-M1801+4,0),1,3)/100*I1801*10000)</f>
        <v/>
      </c>
      <c r="Z1801" s="248" t="str">
        <f aca="true">IF(I1801="","",xEURO(OFFSET(C1801,-M1801+1,0),J1801,OFFSET(C1801,-M1801+2,0),OFFSET(C1801,-M1801+2,0),OFFSET(C1801,-M1801+3,0)+AC1801,OFFSET(C1801,-M1801+4,0),1,5)/365.25*I1801*10000)</f>
        <v/>
      </c>
      <c r="AB1801" s="249" t="str">
        <f aca="true">IF(D1801="","",xCalcSkew(OFFSET(C1801,-M1801,0),E1801-OFFSET(C1801,-M1801+1,0),b)/100)</f>
        <v/>
      </c>
      <c r="AC1801" s="249" t="str">
        <f aca="true">IF(I1801="","",xCalcSkew(OFFSET(C1801,-M1801,0),J1801-OFFSET(C1801,-M1801+1,0),b)/100)</f>
        <v/>
      </c>
      <c r="AE1801" s="0" t="n">
        <f aca="false">D1801*F1801*10000*-1</f>
        <v>-0</v>
      </c>
      <c r="AF1801" s="0" t="n">
        <f aca="false">I1801*K1801*10000*-1</f>
        <v>-0</v>
      </c>
      <c r="AG1801" s="0" t="n">
        <f aca="false">AE1801+AF1801</f>
        <v>-0</v>
      </c>
    </row>
    <row r="1802" customFormat="false" ht="12.75" hidden="false" customHeight="false" outlineLevel="0" collapsed="false">
      <c r="C1802" s="270" t="n">
        <f aca="false">INDEX(Inputs!$1:$65536,MATCH(C1799,Inputs!C:C,0),6)</f>
        <v>0.275</v>
      </c>
      <c r="D1802" s="265"/>
      <c r="E1802" s="266"/>
      <c r="F1802" s="266"/>
      <c r="G1802" s="267"/>
      <c r="I1802" s="265"/>
      <c r="J1802" s="266"/>
      <c r="K1802" s="266"/>
      <c r="L1802" s="268"/>
      <c r="M1802" s="247" t="n">
        <f aca="false">M1801+1</f>
        <v>3</v>
      </c>
      <c r="N1802" s="175" t="str">
        <f aca="true">IF(D1802="","",xEURO(OFFSET(C1802,-M1802+1,0),E1802,OFFSET(C1802,-M1802+2,0),OFFSET(C1802,-M1802+2,0),OFFSET(C1802,-M1802+3,0)+AB1802,OFFSET(C1802,-M1802+4,0),0,1)*D1802)</f>
        <v/>
      </c>
      <c r="O1802" s="235" t="str">
        <f aca="true">IF(D1802="","",xEURO(OFFSET(C1802,-M1802+1,0),E1802,OFFSET(C1802,-M1802+2,0),OFFSET(C1802,-M1802+2,0),OFFSET(C1802,-M1802+3,0)+AB1802,OFFSET(C1802,-M1802+4,0),0,0))</f>
        <v/>
      </c>
      <c r="P1802" s="175" t="str">
        <f aca="false">IF(D1802="","",(O1802-F1802)*D1802*10)</f>
        <v/>
      </c>
      <c r="Q1802" s="175" t="str">
        <f aca="true">IF(D1802="","",xEURO(OFFSET(C1802,-M1802+1,0),E1802,OFFSET(C1802,-M1802+2,0),OFFSET(C1802,-M1802+2,0),OFFSET(C1802,-M1802+3,0)+AB1802,OFFSET(C1802,-M1802+4,0),0,2)/10*D1802)</f>
        <v/>
      </c>
      <c r="R1802" s="248" t="str">
        <f aca="true">IF(D1802="","",xEURO(OFFSET(C1802,-M1802+1,0),E1802,OFFSET(C1802,-M1802+2,0),OFFSET(C1802,-M1802+2,0),OFFSET(C1802,-M1802+3,0)+AB1802,OFFSET(C1802,-M1802+4,0),0,3)/100*D1802*10000)</f>
        <v/>
      </c>
      <c r="S1802" s="248" t="str">
        <f aca="true">IF(D1802="","",xEURO(OFFSET(C1802,-M1802+1,0),E1802,OFFSET(C1802,-M1802+2,0),OFFSET(C1802,-M1802+2,0),OFFSET(C1802,-M1802+3,0)+AB1802,OFFSET(C1802,-M1802+4,0),0,5)/365.25*D1802*10000)</f>
        <v/>
      </c>
      <c r="U1802" s="175" t="str">
        <f aca="true">IF(I1802="","",xEURO(OFFSET(C1802,-M1802+1,0),J1802,OFFSET(C1802,-M1802+2,0),OFFSET(C1802,-M1802+2,0),OFFSET(C1802,-M1802+3,0)+AC1802,OFFSET(C1802,-M1802+4,0),1,1)*I1802)</f>
        <v/>
      </c>
      <c r="V1802" s="235" t="str">
        <f aca="true">IF(I1802="","",xEURO(OFFSET(C1802,-M1802+1,0),J1802,OFFSET(C1802,-M1802+2,0),OFFSET(C1802,-M1802+2,0),OFFSET(C1802,-M1802+3,0)+AC1802,OFFSET(C1802,-M1802+4,0),1,0))</f>
        <v/>
      </c>
      <c r="W1802" s="175" t="str">
        <f aca="false">IF(I1802="","",(V1802-K1802)*I1802*10)</f>
        <v/>
      </c>
      <c r="X1802" s="175" t="str">
        <f aca="true">IF(I1802="","",xEURO(OFFSET(C1802,-M1802+1,0),J1802,OFFSET(C1802,-M1802+2,0),OFFSET(C1802,-M1802+2,0),OFFSET(C1802,-M1802+3,0)+AC1802,OFFSET(C1802,-M1802+4,0),1,2)/10*I1802)</f>
        <v/>
      </c>
      <c r="Y1802" s="248" t="str">
        <f aca="true">IF(I1802="","",xEURO(OFFSET(C1802,-M1802+1,0),J1802,OFFSET(C1802,-M1802+2,0),OFFSET(C1802,-M1802+2,0),OFFSET(C1802,-M1802+3,0)+AC1802,OFFSET(C1802,-M1802+4,0),1,3)/100*I1802*10000)</f>
        <v/>
      </c>
      <c r="Z1802" s="248" t="str">
        <f aca="true">IF(I1802="","",xEURO(OFFSET(C1802,-M1802+1,0),J1802,OFFSET(C1802,-M1802+2,0),OFFSET(C1802,-M1802+2,0),OFFSET(C1802,-M1802+3,0)+AC1802,OFFSET(C1802,-M1802+4,0),1,5)/365.25*I1802*10000)</f>
        <v/>
      </c>
      <c r="AB1802" s="249" t="str">
        <f aca="true">IF(D1802="","",xCalcSkew(OFFSET(C1802,-M1802,0),E1802-OFFSET(C1802,-M1802+1,0),b)/100)</f>
        <v/>
      </c>
      <c r="AC1802" s="249" t="str">
        <f aca="true">IF(I1802="","",xCalcSkew(OFFSET(C1802,-M1802,0),J1802-OFFSET(C1802,-M1802+1,0),b)/100)</f>
        <v/>
      </c>
      <c r="AE1802" s="0" t="n">
        <f aca="false">D1802*F1802*10000*-1</f>
        <v>-0</v>
      </c>
      <c r="AF1802" s="0" t="n">
        <f aca="false">I1802*K1802*10000*-1</f>
        <v>-0</v>
      </c>
      <c r="AG1802" s="0" t="n">
        <f aca="false">AE1802+AF1802</f>
        <v>-0</v>
      </c>
    </row>
    <row r="1803" customFormat="false" ht="12.75" hidden="false" customHeight="false" outlineLevel="0" collapsed="false">
      <c r="C1803" s="271" t="n">
        <f aca="false">INDEX(Inputs!$1:$65536,MATCH(C1799,Inputs!C:C,0),9)</f>
        <v>1440</v>
      </c>
      <c r="D1803" s="265"/>
      <c r="E1803" s="266"/>
      <c r="F1803" s="266"/>
      <c r="G1803" s="267"/>
      <c r="I1803" s="265"/>
      <c r="J1803" s="266"/>
      <c r="K1803" s="266"/>
      <c r="L1803" s="268"/>
      <c r="M1803" s="247" t="n">
        <f aca="false">M1802+1</f>
        <v>4</v>
      </c>
      <c r="N1803" s="175" t="str">
        <f aca="true">IF(D1803="","",xEURO(OFFSET(C1803,-M1803+1,0),E1803,OFFSET(C1803,-M1803+2,0),OFFSET(C1803,-M1803+2,0),OFFSET(C1803,-M1803+3,0)+AB1803,OFFSET(C1803,-M1803+4,0),0,1)*D1803)</f>
        <v/>
      </c>
      <c r="O1803" s="235" t="str">
        <f aca="true">IF(D1803="","",xEURO(OFFSET(C1803,-M1803+1,0),E1803,OFFSET(C1803,-M1803+2,0),OFFSET(C1803,-M1803+2,0),OFFSET(C1803,-M1803+3,0)+AB1803,OFFSET(C1803,-M1803+4,0),0,0))</f>
        <v/>
      </c>
      <c r="P1803" s="175" t="str">
        <f aca="false">IF(D1803="","",(O1803-F1803)*D1803*10)</f>
        <v/>
      </c>
      <c r="Q1803" s="175" t="str">
        <f aca="true">IF(D1803="","",xEURO(OFFSET(C1803,-M1803+1,0),E1803,OFFSET(C1803,-M1803+2,0),OFFSET(C1803,-M1803+2,0),OFFSET(C1803,-M1803+3,0)+AB1803,OFFSET(C1803,-M1803+4,0),0,2)/10*D1803)</f>
        <v/>
      </c>
      <c r="R1803" s="248" t="str">
        <f aca="true">IF(D1803="","",xEURO(OFFSET(C1803,-M1803+1,0),E1803,OFFSET(C1803,-M1803+2,0),OFFSET(C1803,-M1803+2,0),OFFSET(C1803,-M1803+3,0)+AB1803,OFFSET(C1803,-M1803+4,0),0,3)/100*D1803*10000)</f>
        <v/>
      </c>
      <c r="S1803" s="248" t="str">
        <f aca="true">IF(D1803="","",xEURO(OFFSET(C1803,-M1803+1,0),E1803,OFFSET(C1803,-M1803+2,0),OFFSET(C1803,-M1803+2,0),OFFSET(C1803,-M1803+3,0)+AB1803,OFFSET(C1803,-M1803+4,0),0,5)/365.25*D1803*10000)</f>
        <v/>
      </c>
      <c r="U1803" s="175" t="str">
        <f aca="true">IF(I1803="","",xEURO(OFFSET(C1803,-M1803+1,0),J1803,OFFSET(C1803,-M1803+2,0),OFFSET(C1803,-M1803+2,0),OFFSET(C1803,-M1803+3,0)+AC1803,OFFSET(C1803,-M1803+4,0),1,1)*I1803)</f>
        <v/>
      </c>
      <c r="V1803" s="235" t="str">
        <f aca="true">IF(I1803="","",xEURO(OFFSET(C1803,-M1803+1,0),J1803,OFFSET(C1803,-M1803+2,0),OFFSET(C1803,-M1803+2,0),OFFSET(C1803,-M1803+3,0)+AC1803,OFFSET(C1803,-M1803+4,0),1,0))</f>
        <v/>
      </c>
      <c r="W1803" s="175" t="str">
        <f aca="false">IF(I1803="","",(V1803-K1803)*I1803*10)</f>
        <v/>
      </c>
      <c r="X1803" s="175" t="str">
        <f aca="true">IF(I1803="","",xEURO(OFFSET(C1803,-M1803+1,0),J1803,OFFSET(C1803,-M1803+2,0),OFFSET(C1803,-M1803+2,0),OFFSET(C1803,-M1803+3,0)+AC1803,OFFSET(C1803,-M1803+4,0),1,2)/10*I1803)</f>
        <v/>
      </c>
      <c r="Y1803" s="248" t="str">
        <f aca="true">IF(I1803="","",xEURO(OFFSET(C1803,-M1803+1,0),J1803,OFFSET(C1803,-M1803+2,0),OFFSET(C1803,-M1803+2,0),OFFSET(C1803,-M1803+3,0)+AC1803,OFFSET(C1803,-M1803+4,0),1,3)/100*I1803*10000)</f>
        <v/>
      </c>
      <c r="Z1803" s="248" t="str">
        <f aca="true">IF(I1803="","",xEURO(OFFSET(C1803,-M1803+1,0),J1803,OFFSET(C1803,-M1803+2,0),OFFSET(C1803,-M1803+2,0),OFFSET(C1803,-M1803+3,0)+AC1803,OFFSET(C1803,-M1803+4,0),1,5)/365.25*I1803*10000)</f>
        <v/>
      </c>
      <c r="AB1803" s="249" t="str">
        <f aca="true">IF(D1803="","",xCalcSkew(OFFSET(C1803,-M1803,0),E1803-OFFSET(C1803,-M1803+1,0),b)/100)</f>
        <v/>
      </c>
      <c r="AC1803" s="249" t="str">
        <f aca="true">IF(I1803="","",xCalcSkew(OFFSET(C1803,-M1803,0),J1803-OFFSET(C1803,-M1803+1,0),b)/100)</f>
        <v/>
      </c>
      <c r="AE1803" s="0" t="n">
        <f aca="false">D1803*F1803*10000*-1</f>
        <v>-0</v>
      </c>
      <c r="AF1803" s="0" t="n">
        <f aca="false">I1803*K1803*10000*-1</f>
        <v>-0</v>
      </c>
      <c r="AG1803" s="0" t="n">
        <f aca="false">AE1803+AF1803</f>
        <v>-0</v>
      </c>
    </row>
    <row r="1804" customFormat="false" ht="12.75" hidden="false" customHeight="false" outlineLevel="0" collapsed="false">
      <c r="C1804" s="272" t="n">
        <f aca="false">D1835+I1835</f>
        <v>0</v>
      </c>
      <c r="D1804" s="265"/>
      <c r="E1804" s="266"/>
      <c r="F1804" s="266"/>
      <c r="G1804" s="267"/>
      <c r="I1804" s="265"/>
      <c r="J1804" s="266"/>
      <c r="K1804" s="266"/>
      <c r="L1804" s="268"/>
      <c r="M1804" s="247" t="n">
        <f aca="false">M1803+1</f>
        <v>5</v>
      </c>
      <c r="N1804" s="175" t="str">
        <f aca="true">IF(D1804="","",xEURO(OFFSET(C1804,-M1804+1,0),E1804,OFFSET(C1804,-M1804+2,0),OFFSET(C1804,-M1804+2,0),OFFSET(C1804,-M1804+3,0)+AB1804,OFFSET(C1804,-M1804+4,0),0,1)*D1804)</f>
        <v/>
      </c>
      <c r="O1804" s="235" t="str">
        <f aca="true">IF(D1804="","",xEURO(OFFSET(C1804,-M1804+1,0),E1804,OFFSET(C1804,-M1804+2,0),OFFSET(C1804,-M1804+2,0),OFFSET(C1804,-M1804+3,0)+AB1804,OFFSET(C1804,-M1804+4,0),0,0))</f>
        <v/>
      </c>
      <c r="P1804" s="175" t="str">
        <f aca="false">IF(D1804="","",(O1804-F1804)*D1804*10)</f>
        <v/>
      </c>
      <c r="Q1804" s="175" t="str">
        <f aca="true">IF(D1804="","",xEURO(OFFSET(C1804,-M1804+1,0),E1804,OFFSET(C1804,-M1804+2,0),OFFSET(C1804,-M1804+2,0),OFFSET(C1804,-M1804+3,0)+AB1804,OFFSET(C1804,-M1804+4,0),0,2)/10*D1804)</f>
        <v/>
      </c>
      <c r="R1804" s="248" t="str">
        <f aca="true">IF(D1804="","",xEURO(OFFSET(C1804,-M1804+1,0),E1804,OFFSET(C1804,-M1804+2,0),OFFSET(C1804,-M1804+2,0),OFFSET(C1804,-M1804+3,0)+AB1804,OFFSET(C1804,-M1804+4,0),0,3)/100*D1804*10000)</f>
        <v/>
      </c>
      <c r="S1804" s="248" t="str">
        <f aca="true">IF(D1804="","",xEURO(OFFSET(C1804,-M1804+1,0),E1804,OFFSET(C1804,-M1804+2,0),OFFSET(C1804,-M1804+2,0),OFFSET(C1804,-M1804+3,0)+AB1804,OFFSET(C1804,-M1804+4,0),0,5)/365.25*D1804*10000)</f>
        <v/>
      </c>
      <c r="U1804" s="175" t="str">
        <f aca="true">IF(I1804="","",xEURO(OFFSET(C1804,-M1804+1,0),J1804,OFFSET(C1804,-M1804+2,0),OFFSET(C1804,-M1804+2,0),OFFSET(C1804,-M1804+3,0)+AC1804,OFFSET(C1804,-M1804+4,0),1,1)*I1804)</f>
        <v/>
      </c>
      <c r="V1804" s="235" t="str">
        <f aca="true">IF(I1804="","",xEURO(OFFSET(C1804,-M1804+1,0),J1804,OFFSET(C1804,-M1804+2,0),OFFSET(C1804,-M1804+2,0),OFFSET(C1804,-M1804+3,0)+AC1804,OFFSET(C1804,-M1804+4,0),1,0))</f>
        <v/>
      </c>
      <c r="W1804" s="175" t="str">
        <f aca="false">IF(I1804="","",(V1804-K1804)*I1804*10)</f>
        <v/>
      </c>
      <c r="X1804" s="175" t="str">
        <f aca="true">IF(I1804="","",xEURO(OFFSET(C1804,-M1804+1,0),J1804,OFFSET(C1804,-M1804+2,0),OFFSET(C1804,-M1804+2,0),OFFSET(C1804,-M1804+3,0)+AC1804,OFFSET(C1804,-M1804+4,0),1,2)/10*I1804)</f>
        <v/>
      </c>
      <c r="Y1804" s="248" t="str">
        <f aca="true">IF(I1804="","",xEURO(OFFSET(C1804,-M1804+1,0),J1804,OFFSET(C1804,-M1804+2,0),OFFSET(C1804,-M1804+2,0),OFFSET(C1804,-M1804+3,0)+AC1804,OFFSET(C1804,-M1804+4,0),1,3)/100*I1804*10000)</f>
        <v/>
      </c>
      <c r="Z1804" s="248" t="str">
        <f aca="true">IF(I1804="","",xEURO(OFFSET(C1804,-M1804+1,0),J1804,OFFSET(C1804,-M1804+2,0),OFFSET(C1804,-M1804+2,0),OFFSET(C1804,-M1804+3,0)+AC1804,OFFSET(C1804,-M1804+4,0),1,5)/365.25*I1804*10000)</f>
        <v/>
      </c>
      <c r="AB1804" s="249" t="str">
        <f aca="true">IF(D1804="","",xCalcSkew(OFFSET(C1804,-M1804,0),E1804-OFFSET(C1804,-M1804+1,0),b)/100)</f>
        <v/>
      </c>
      <c r="AC1804" s="249" t="str">
        <f aca="true">IF(I1804="","",xCalcSkew(OFFSET(C1804,-M1804,0),J1804-OFFSET(C1804,-M1804+1,0),b)/100)</f>
        <v/>
      </c>
      <c r="AE1804" s="0" t="n">
        <f aca="false">D1804*F1804*10000*-1</f>
        <v>-0</v>
      </c>
      <c r="AF1804" s="0" t="n">
        <f aca="false">I1804*K1804*10000*-1</f>
        <v>-0</v>
      </c>
      <c r="AG1804" s="0" t="n">
        <f aca="false">AE1804+AF1804</f>
        <v>-0</v>
      </c>
    </row>
    <row r="1805" customFormat="false" ht="12.75" hidden="false" customHeight="false" outlineLevel="0" collapsed="false">
      <c r="C1805" s="272" t="n">
        <f aca="false">N1835+U1835</f>
        <v>0</v>
      </c>
      <c r="D1805" s="265"/>
      <c r="E1805" s="266"/>
      <c r="F1805" s="266"/>
      <c r="G1805" s="267"/>
      <c r="I1805" s="265"/>
      <c r="J1805" s="266"/>
      <c r="K1805" s="266"/>
      <c r="L1805" s="268"/>
      <c r="M1805" s="247" t="n">
        <f aca="false">M1804+1</f>
        <v>6</v>
      </c>
      <c r="N1805" s="175" t="str">
        <f aca="true">IF(D1805="","",xEURO(OFFSET(C1805,-M1805+1,0),E1805,OFFSET(C1805,-M1805+2,0),OFFSET(C1805,-M1805+2,0),OFFSET(C1805,-M1805+3,0)+AB1805,OFFSET(C1805,-M1805+4,0),0,1)*D1805)</f>
        <v/>
      </c>
      <c r="O1805" s="235" t="str">
        <f aca="true">IF(D1805="","",xEURO(OFFSET(C1805,-M1805+1,0),E1805,OFFSET(C1805,-M1805+2,0),OFFSET(C1805,-M1805+2,0),OFFSET(C1805,-M1805+3,0)+AB1805,OFFSET(C1805,-M1805+4,0),0,0))</f>
        <v/>
      </c>
      <c r="P1805" s="175" t="str">
        <f aca="false">IF(D1805="","",(O1805-F1805)*D1805*10)</f>
        <v/>
      </c>
      <c r="Q1805" s="175" t="str">
        <f aca="true">IF(D1805="","",xEURO(OFFSET(C1805,-M1805+1,0),E1805,OFFSET(C1805,-M1805+2,0),OFFSET(C1805,-M1805+2,0),OFFSET(C1805,-M1805+3,0)+AB1805,OFFSET(C1805,-M1805+4,0),0,2)/10*D1805)</f>
        <v/>
      </c>
      <c r="R1805" s="248" t="str">
        <f aca="true">IF(D1805="","",xEURO(OFFSET(C1805,-M1805+1,0),E1805,OFFSET(C1805,-M1805+2,0),OFFSET(C1805,-M1805+2,0),OFFSET(C1805,-M1805+3,0)+AB1805,OFFSET(C1805,-M1805+4,0),0,3)/100*D1805*10000)</f>
        <v/>
      </c>
      <c r="S1805" s="248" t="str">
        <f aca="true">IF(D1805="","",xEURO(OFFSET(C1805,-M1805+1,0),E1805,OFFSET(C1805,-M1805+2,0),OFFSET(C1805,-M1805+2,0),OFFSET(C1805,-M1805+3,0)+AB1805,OFFSET(C1805,-M1805+4,0),0,5)/365.25*D1805*10000)</f>
        <v/>
      </c>
      <c r="U1805" s="175" t="str">
        <f aca="true">IF(I1805="","",xEURO(OFFSET(C1805,-M1805+1,0),J1805,OFFSET(C1805,-M1805+2,0),OFFSET(C1805,-M1805+2,0),OFFSET(C1805,-M1805+3,0)+AC1805,OFFSET(C1805,-M1805+4,0),1,1)*I1805)</f>
        <v/>
      </c>
      <c r="V1805" s="235" t="str">
        <f aca="true">IF(I1805="","",xEURO(OFFSET(C1805,-M1805+1,0),J1805,OFFSET(C1805,-M1805+2,0),OFFSET(C1805,-M1805+2,0),OFFSET(C1805,-M1805+3,0)+AC1805,OFFSET(C1805,-M1805+4,0),1,0))</f>
        <v/>
      </c>
      <c r="W1805" s="175" t="str">
        <f aca="false">IF(I1805="","",(V1805-K1805)*I1805*10)</f>
        <v/>
      </c>
      <c r="X1805" s="175" t="str">
        <f aca="true">IF(I1805="","",xEURO(OFFSET(C1805,-M1805+1,0),J1805,OFFSET(C1805,-M1805+2,0),OFFSET(C1805,-M1805+2,0),OFFSET(C1805,-M1805+3,0)+AC1805,OFFSET(C1805,-M1805+4,0),1,2)/10*I1805)</f>
        <v/>
      </c>
      <c r="Y1805" s="248" t="str">
        <f aca="true">IF(I1805="","",xEURO(OFFSET(C1805,-M1805+1,0),J1805,OFFSET(C1805,-M1805+2,0),OFFSET(C1805,-M1805+2,0),OFFSET(C1805,-M1805+3,0)+AC1805,OFFSET(C1805,-M1805+4,0),1,3)/100*I1805*10000)</f>
        <v/>
      </c>
      <c r="Z1805" s="248" t="str">
        <f aca="true">IF(I1805="","",xEURO(OFFSET(C1805,-M1805+1,0),J1805,OFFSET(C1805,-M1805+2,0),OFFSET(C1805,-M1805+2,0),OFFSET(C1805,-M1805+3,0)+AC1805,OFFSET(C1805,-M1805+4,0),1,5)/365.25*I1805*10000)</f>
        <v/>
      </c>
      <c r="AB1805" s="249" t="str">
        <f aca="true">IF(D1805="","",xCalcSkew(OFFSET(C1805,-M1805,0),E1805-OFFSET(C1805,-M1805+1,0),b)/100)</f>
        <v/>
      </c>
      <c r="AC1805" s="249" t="str">
        <f aca="true">IF(I1805="","",xCalcSkew(OFFSET(C1805,-M1805,0),J1805-OFFSET(C1805,-M1805+1,0),b)/100)</f>
        <v/>
      </c>
      <c r="AE1805" s="0" t="n">
        <f aca="false">D1805*F1805*10000*-1</f>
        <v>-0</v>
      </c>
      <c r="AF1805" s="0" t="n">
        <f aca="false">I1805*K1805*10000*-1</f>
        <v>-0</v>
      </c>
      <c r="AG1805" s="0" t="n">
        <f aca="false">AE1805+AF1805</f>
        <v>-0</v>
      </c>
    </row>
    <row r="1806" customFormat="false" ht="12.75" hidden="false" customHeight="false" outlineLevel="0" collapsed="false">
      <c r="C1806" s="273" t="n">
        <f aca="false">Q1835+X1835</f>
        <v>0</v>
      </c>
      <c r="D1806" s="265"/>
      <c r="E1806" s="266"/>
      <c r="F1806" s="266"/>
      <c r="G1806" s="267"/>
      <c r="I1806" s="265"/>
      <c r="J1806" s="266"/>
      <c r="K1806" s="266"/>
      <c r="L1806" s="268"/>
      <c r="M1806" s="247" t="n">
        <f aca="false">M1805+1</f>
        <v>7</v>
      </c>
      <c r="N1806" s="175" t="str">
        <f aca="true">IF(D1806="","",xEURO(OFFSET(C1806,-M1806+1,0),E1806,OFFSET(C1806,-M1806+2,0),OFFSET(C1806,-M1806+2,0),OFFSET(C1806,-M1806+3,0)+AB1806,OFFSET(C1806,-M1806+4,0),0,1)*D1806)</f>
        <v/>
      </c>
      <c r="O1806" s="235" t="str">
        <f aca="true">IF(D1806="","",xEURO(OFFSET(C1806,-M1806+1,0),E1806,OFFSET(C1806,-M1806+2,0),OFFSET(C1806,-M1806+2,0),OFFSET(C1806,-M1806+3,0)+AB1806,OFFSET(C1806,-M1806+4,0),0,0))</f>
        <v/>
      </c>
      <c r="P1806" s="175" t="str">
        <f aca="false">IF(D1806="","",(O1806-F1806)*D1806*10)</f>
        <v/>
      </c>
      <c r="Q1806" s="175" t="str">
        <f aca="true">IF(D1806="","",xEURO(OFFSET(C1806,-M1806+1,0),E1806,OFFSET(C1806,-M1806+2,0),OFFSET(C1806,-M1806+2,0),OFFSET(C1806,-M1806+3,0)+AB1806,OFFSET(C1806,-M1806+4,0),0,2)/10*D1806)</f>
        <v/>
      </c>
      <c r="R1806" s="248" t="str">
        <f aca="true">IF(D1806="","",xEURO(OFFSET(C1806,-M1806+1,0),E1806,OFFSET(C1806,-M1806+2,0),OFFSET(C1806,-M1806+2,0),OFFSET(C1806,-M1806+3,0)+AB1806,OFFSET(C1806,-M1806+4,0),0,3)/100*D1806*10000)</f>
        <v/>
      </c>
      <c r="S1806" s="248" t="str">
        <f aca="true">IF(D1806="","",xEURO(OFFSET(C1806,-M1806+1,0),E1806,OFFSET(C1806,-M1806+2,0),OFFSET(C1806,-M1806+2,0),OFFSET(C1806,-M1806+3,0)+AB1806,OFFSET(C1806,-M1806+4,0),0,5)/365.25*D1806*10000)</f>
        <v/>
      </c>
      <c r="U1806" s="175" t="str">
        <f aca="true">IF(I1806="","",xEURO(OFFSET(C1806,-M1806+1,0),J1806,OFFSET(C1806,-M1806+2,0),OFFSET(C1806,-M1806+2,0),OFFSET(C1806,-M1806+3,0)+AC1806,OFFSET(C1806,-M1806+4,0),1,1)*I1806)</f>
        <v/>
      </c>
      <c r="V1806" s="235" t="str">
        <f aca="true">IF(I1806="","",xEURO(OFFSET(C1806,-M1806+1,0),J1806,OFFSET(C1806,-M1806+2,0),OFFSET(C1806,-M1806+2,0),OFFSET(C1806,-M1806+3,0)+AC1806,OFFSET(C1806,-M1806+4,0),1,0))</f>
        <v/>
      </c>
      <c r="W1806" s="175" t="str">
        <f aca="false">IF(I1806="","",(V1806-K1806)*I1806*10)</f>
        <v/>
      </c>
      <c r="X1806" s="175" t="str">
        <f aca="true">IF(I1806="","",xEURO(OFFSET(C1806,-M1806+1,0),J1806,OFFSET(C1806,-M1806+2,0),OFFSET(C1806,-M1806+2,0),OFFSET(C1806,-M1806+3,0)+AC1806,OFFSET(C1806,-M1806+4,0),1,2)/10*I1806)</f>
        <v/>
      </c>
      <c r="Y1806" s="248" t="str">
        <f aca="true">IF(I1806="","",xEURO(OFFSET(C1806,-M1806+1,0),J1806,OFFSET(C1806,-M1806+2,0),OFFSET(C1806,-M1806+2,0),OFFSET(C1806,-M1806+3,0)+AC1806,OFFSET(C1806,-M1806+4,0),1,3)/100*I1806*10000)</f>
        <v/>
      </c>
      <c r="Z1806" s="248" t="str">
        <f aca="true">IF(I1806="","",xEURO(OFFSET(C1806,-M1806+1,0),J1806,OFFSET(C1806,-M1806+2,0),OFFSET(C1806,-M1806+2,0),OFFSET(C1806,-M1806+3,0)+AC1806,OFFSET(C1806,-M1806+4,0),1,5)/365.25*I1806*10000)</f>
        <v/>
      </c>
      <c r="AB1806" s="249" t="str">
        <f aca="true">IF(D1806="","",xCalcSkew(OFFSET(C1806,-M1806,0),E1806-OFFSET(C1806,-M1806+1,0),b)/100)</f>
        <v/>
      </c>
      <c r="AC1806" s="249" t="str">
        <f aca="true">IF(I1806="","",xCalcSkew(OFFSET(C1806,-M1806,0),J1806-OFFSET(C1806,-M1806+1,0),b)/100)</f>
        <v/>
      </c>
      <c r="AE1806" s="0" t="n">
        <f aca="false">D1806*F1806*10000*-1</f>
        <v>-0</v>
      </c>
      <c r="AF1806" s="0" t="n">
        <f aca="false">I1806*K1806*10000*-1</f>
        <v>-0</v>
      </c>
      <c r="AG1806" s="0" t="n">
        <f aca="false">AE1806+AF1806</f>
        <v>-0</v>
      </c>
    </row>
    <row r="1807" customFormat="false" ht="12.75" hidden="false" customHeight="false" outlineLevel="0" collapsed="false">
      <c r="C1807" s="272" t="n">
        <f aca="false">R1835+Y1835</f>
        <v>0</v>
      </c>
      <c r="D1807" s="265"/>
      <c r="E1807" s="266"/>
      <c r="F1807" s="266"/>
      <c r="G1807" s="267"/>
      <c r="I1807" s="265"/>
      <c r="J1807" s="266"/>
      <c r="K1807" s="266"/>
      <c r="L1807" s="268"/>
      <c r="M1807" s="247" t="n">
        <f aca="false">M1806+1</f>
        <v>8</v>
      </c>
      <c r="N1807" s="175" t="str">
        <f aca="true">IF(D1807="","",xEURO(OFFSET(C1807,-M1807+1,0),E1807,OFFSET(C1807,-M1807+2,0),OFFSET(C1807,-M1807+2,0),OFFSET(C1807,-M1807+3,0)+AB1807,OFFSET(C1807,-M1807+4,0),0,1)*D1807)</f>
        <v/>
      </c>
      <c r="O1807" s="235" t="str">
        <f aca="true">IF(D1807="","",xEURO(OFFSET(C1807,-M1807+1,0),E1807,OFFSET(C1807,-M1807+2,0),OFFSET(C1807,-M1807+2,0),OFFSET(C1807,-M1807+3,0)+AB1807,OFFSET(C1807,-M1807+4,0),0,0))</f>
        <v/>
      </c>
      <c r="P1807" s="175" t="str">
        <f aca="false">IF(D1807="","",(O1807-F1807)*D1807*10)</f>
        <v/>
      </c>
      <c r="Q1807" s="175" t="str">
        <f aca="true">IF(D1807="","",xEURO(OFFSET(C1807,-M1807+1,0),E1807,OFFSET(C1807,-M1807+2,0),OFFSET(C1807,-M1807+2,0),OFFSET(C1807,-M1807+3,0)+AB1807,OFFSET(C1807,-M1807+4,0),0,2)/10*D1807)</f>
        <v/>
      </c>
      <c r="R1807" s="248" t="str">
        <f aca="true">IF(D1807="","",xEURO(OFFSET(C1807,-M1807+1,0),E1807,OFFSET(C1807,-M1807+2,0),OFFSET(C1807,-M1807+2,0),OFFSET(C1807,-M1807+3,0)+AB1807,OFFSET(C1807,-M1807+4,0),0,3)/100*D1807*10000)</f>
        <v/>
      </c>
      <c r="S1807" s="248" t="str">
        <f aca="true">IF(D1807="","",xEURO(OFFSET(C1807,-M1807+1,0),E1807,OFFSET(C1807,-M1807+2,0),OFFSET(C1807,-M1807+2,0),OFFSET(C1807,-M1807+3,0)+AB1807,OFFSET(C1807,-M1807+4,0),0,5)/365.25*D1807*10000)</f>
        <v/>
      </c>
      <c r="U1807" s="175" t="str">
        <f aca="true">IF(I1807="","",xEURO(OFFSET(C1807,-M1807+1,0),J1807,OFFSET(C1807,-M1807+2,0),OFFSET(C1807,-M1807+2,0),OFFSET(C1807,-M1807+3,0)+AC1807,OFFSET(C1807,-M1807+4,0),1,1)*I1807)</f>
        <v/>
      </c>
      <c r="V1807" s="235" t="str">
        <f aca="true">IF(I1807="","",xEURO(OFFSET(C1807,-M1807+1,0),J1807,OFFSET(C1807,-M1807+2,0),OFFSET(C1807,-M1807+2,0),OFFSET(C1807,-M1807+3,0)+AC1807,OFFSET(C1807,-M1807+4,0),1,0))</f>
        <v/>
      </c>
      <c r="W1807" s="175" t="str">
        <f aca="false">IF(I1807="","",(V1807-K1807)*I1807*10)</f>
        <v/>
      </c>
      <c r="X1807" s="175" t="str">
        <f aca="true">IF(I1807="","",xEURO(OFFSET(C1807,-M1807+1,0),J1807,OFFSET(C1807,-M1807+2,0),OFFSET(C1807,-M1807+2,0),OFFSET(C1807,-M1807+3,0)+AC1807,OFFSET(C1807,-M1807+4,0),1,2)/10*I1807)</f>
        <v/>
      </c>
      <c r="Y1807" s="248" t="str">
        <f aca="true">IF(I1807="","",xEURO(OFFSET(C1807,-M1807+1,0),J1807,OFFSET(C1807,-M1807+2,0),OFFSET(C1807,-M1807+2,0),OFFSET(C1807,-M1807+3,0)+AC1807,OFFSET(C1807,-M1807+4,0),1,3)/100*I1807*10000)</f>
        <v/>
      </c>
      <c r="Z1807" s="248" t="str">
        <f aca="true">IF(I1807="","",xEURO(OFFSET(C1807,-M1807+1,0),J1807,OFFSET(C1807,-M1807+2,0),OFFSET(C1807,-M1807+2,0),OFFSET(C1807,-M1807+3,0)+AC1807,OFFSET(C1807,-M1807+4,0),1,5)/365.25*I1807*10000)</f>
        <v/>
      </c>
      <c r="AB1807" s="249" t="str">
        <f aca="true">IF(D1807="","",xCalcSkew(OFFSET(C1807,-M1807,0),E1807-OFFSET(C1807,-M1807+1,0),b)/100)</f>
        <v/>
      </c>
      <c r="AC1807" s="249" t="str">
        <f aca="true">IF(I1807="","",xCalcSkew(OFFSET(C1807,-M1807,0),J1807-OFFSET(C1807,-M1807+1,0),b)/100)</f>
        <v/>
      </c>
      <c r="AE1807" s="0" t="n">
        <f aca="false">D1807*F1807*10000*-1</f>
        <v>-0</v>
      </c>
      <c r="AF1807" s="0" t="n">
        <f aca="false">I1807*K1807*10000*-1</f>
        <v>-0</v>
      </c>
      <c r="AG1807" s="0" t="n">
        <f aca="false">AE1807+AF1807</f>
        <v>-0</v>
      </c>
    </row>
    <row r="1808" customFormat="false" ht="12.75" hidden="false" customHeight="false" outlineLevel="0" collapsed="false">
      <c r="C1808" s="272" t="n">
        <f aca="false">S1835+Z1835</f>
        <v>0</v>
      </c>
      <c r="D1808" s="265"/>
      <c r="E1808" s="266"/>
      <c r="F1808" s="266"/>
      <c r="G1808" s="267"/>
      <c r="I1808" s="265"/>
      <c r="J1808" s="266"/>
      <c r="K1808" s="266"/>
      <c r="L1808" s="268"/>
      <c r="M1808" s="247" t="n">
        <f aca="false">M1807+1</f>
        <v>9</v>
      </c>
      <c r="N1808" s="175" t="str">
        <f aca="true">IF(D1808="","",xEURO(OFFSET(C1808,-M1808+1,0),E1808,OFFSET(C1808,-M1808+2,0),OFFSET(C1808,-M1808+2,0),OFFSET(C1808,-M1808+3,0)+AB1808,OFFSET(C1808,-M1808+4,0),0,1)*D1808)</f>
        <v/>
      </c>
      <c r="O1808" s="235" t="str">
        <f aca="true">IF(D1808="","",xEURO(OFFSET(C1808,-M1808+1,0),E1808,OFFSET(C1808,-M1808+2,0),OFFSET(C1808,-M1808+2,0),OFFSET(C1808,-M1808+3,0)+AB1808,OFFSET(C1808,-M1808+4,0),0,0))</f>
        <v/>
      </c>
      <c r="P1808" s="175" t="str">
        <f aca="false">IF(D1808="","",(O1808-F1808)*D1808*10)</f>
        <v/>
      </c>
      <c r="Q1808" s="175" t="str">
        <f aca="true">IF(D1808="","",xEURO(OFFSET(C1808,-M1808+1,0),E1808,OFFSET(C1808,-M1808+2,0),OFFSET(C1808,-M1808+2,0),OFFSET(C1808,-M1808+3,0)+AB1808,OFFSET(C1808,-M1808+4,0),0,2)/10*D1808)</f>
        <v/>
      </c>
      <c r="R1808" s="248" t="str">
        <f aca="true">IF(D1808="","",xEURO(OFFSET(C1808,-M1808+1,0),E1808,OFFSET(C1808,-M1808+2,0),OFFSET(C1808,-M1808+2,0),OFFSET(C1808,-M1808+3,0)+AB1808,OFFSET(C1808,-M1808+4,0),0,3)/100*D1808*10000)</f>
        <v/>
      </c>
      <c r="S1808" s="248" t="str">
        <f aca="true">IF(D1808="","",xEURO(OFFSET(C1808,-M1808+1,0),E1808,OFFSET(C1808,-M1808+2,0),OFFSET(C1808,-M1808+2,0),OFFSET(C1808,-M1808+3,0)+AB1808,OFFSET(C1808,-M1808+4,0),0,5)/365.25*D1808*10000)</f>
        <v/>
      </c>
      <c r="U1808" s="175" t="str">
        <f aca="true">IF(I1808="","",xEURO(OFFSET(C1808,-M1808+1,0),J1808,OFFSET(C1808,-M1808+2,0),OFFSET(C1808,-M1808+2,0),OFFSET(C1808,-M1808+3,0)+AC1808,OFFSET(C1808,-M1808+4,0),1,1)*I1808)</f>
        <v/>
      </c>
      <c r="V1808" s="235" t="str">
        <f aca="true">IF(I1808="","",xEURO(OFFSET(C1808,-M1808+1,0),J1808,OFFSET(C1808,-M1808+2,0),OFFSET(C1808,-M1808+2,0),OFFSET(C1808,-M1808+3,0)+AC1808,OFFSET(C1808,-M1808+4,0),1,0))</f>
        <v/>
      </c>
      <c r="W1808" s="175" t="str">
        <f aca="false">IF(I1808="","",(V1808-K1808)*I1808*10)</f>
        <v/>
      </c>
      <c r="X1808" s="175" t="str">
        <f aca="true">IF(I1808="","",xEURO(OFFSET(C1808,-M1808+1,0),J1808,OFFSET(C1808,-M1808+2,0),OFFSET(C1808,-M1808+2,0),OFFSET(C1808,-M1808+3,0)+AC1808,OFFSET(C1808,-M1808+4,0),1,2)/10*I1808)</f>
        <v/>
      </c>
      <c r="Y1808" s="248" t="str">
        <f aca="true">IF(I1808="","",xEURO(OFFSET(C1808,-M1808+1,0),J1808,OFFSET(C1808,-M1808+2,0),OFFSET(C1808,-M1808+2,0),OFFSET(C1808,-M1808+3,0)+AC1808,OFFSET(C1808,-M1808+4,0),1,3)/100*I1808*10000)</f>
        <v/>
      </c>
      <c r="Z1808" s="248" t="str">
        <f aca="true">IF(I1808="","",xEURO(OFFSET(C1808,-M1808+1,0),J1808,OFFSET(C1808,-M1808+2,0),OFFSET(C1808,-M1808+2,0),OFFSET(C1808,-M1808+3,0)+AC1808,OFFSET(C1808,-M1808+4,0),1,5)/365.25*I1808*10000)</f>
        <v/>
      </c>
      <c r="AB1808" s="249" t="str">
        <f aca="true">IF(D1808="","",xCalcSkew(OFFSET(C1808,-M1808,0),E1808-OFFSET(C1808,-M1808+1,0),b)/100)</f>
        <v/>
      </c>
      <c r="AC1808" s="249" t="str">
        <f aca="true">IF(I1808="","",xCalcSkew(OFFSET(C1808,-M1808,0),J1808-OFFSET(C1808,-M1808+1,0),b)/100)</f>
        <v/>
      </c>
      <c r="AE1808" s="0" t="n">
        <f aca="false">D1808*F1808*10000*-1</f>
        <v>-0</v>
      </c>
      <c r="AF1808" s="0" t="n">
        <f aca="false">I1808*K1808*10000*-1</f>
        <v>-0</v>
      </c>
      <c r="AG1808" s="0" t="n">
        <f aca="false">AE1808+AF1808</f>
        <v>-0</v>
      </c>
    </row>
    <row r="1809" customFormat="false" ht="12.75" hidden="false" customHeight="false" outlineLevel="0" collapsed="false">
      <c r="C1809" s="272" t="n">
        <f aca="false">P1835+W1835</f>
        <v>0</v>
      </c>
      <c r="D1809" s="265"/>
      <c r="E1809" s="266"/>
      <c r="F1809" s="266"/>
      <c r="G1809" s="267"/>
      <c r="I1809" s="265"/>
      <c r="J1809" s="266"/>
      <c r="K1809" s="266"/>
      <c r="L1809" s="268"/>
      <c r="M1809" s="247" t="n">
        <f aca="false">M1808+1</f>
        <v>10</v>
      </c>
      <c r="N1809" s="175" t="str">
        <f aca="true">IF(D1809="","",xEURO(OFFSET(C1809,-M1809+1,0),E1809,OFFSET(C1809,-M1809+2,0),OFFSET(C1809,-M1809+2,0),OFFSET(C1809,-M1809+3,0)+AB1809,OFFSET(C1809,-M1809+4,0),0,1)*D1809)</f>
        <v/>
      </c>
      <c r="O1809" s="235" t="str">
        <f aca="true">IF(D1809="","",xEURO(OFFSET(C1809,-M1809+1,0),E1809,OFFSET(C1809,-M1809+2,0),OFFSET(C1809,-M1809+2,0),OFFSET(C1809,-M1809+3,0)+AB1809,OFFSET(C1809,-M1809+4,0),0,0))</f>
        <v/>
      </c>
      <c r="P1809" s="175" t="str">
        <f aca="false">IF(D1809="","",(O1809-F1809)*D1809*10)</f>
        <v/>
      </c>
      <c r="Q1809" s="175" t="str">
        <f aca="true">IF(D1809="","",xEURO(OFFSET(C1809,-M1809+1,0),E1809,OFFSET(C1809,-M1809+2,0),OFFSET(C1809,-M1809+2,0),OFFSET(C1809,-M1809+3,0)+AB1809,OFFSET(C1809,-M1809+4,0),0,2)/10*D1809)</f>
        <v/>
      </c>
      <c r="R1809" s="248" t="str">
        <f aca="true">IF(D1809="","",xEURO(OFFSET(C1809,-M1809+1,0),E1809,OFFSET(C1809,-M1809+2,0),OFFSET(C1809,-M1809+2,0),OFFSET(C1809,-M1809+3,0)+AB1809,OFFSET(C1809,-M1809+4,0),0,3)/100*D1809*10000)</f>
        <v/>
      </c>
      <c r="S1809" s="248" t="str">
        <f aca="true">IF(D1809="","",xEURO(OFFSET(C1809,-M1809+1,0),E1809,OFFSET(C1809,-M1809+2,0),OFFSET(C1809,-M1809+2,0),OFFSET(C1809,-M1809+3,0)+AB1809,OFFSET(C1809,-M1809+4,0),0,5)/365.25*D1809*10000)</f>
        <v/>
      </c>
      <c r="U1809" s="175" t="str">
        <f aca="true">IF(I1809="","",xEURO(OFFSET(C1809,-M1809+1,0),J1809,OFFSET(C1809,-M1809+2,0),OFFSET(C1809,-M1809+2,0),OFFSET(C1809,-M1809+3,0)+AC1809,OFFSET(C1809,-M1809+4,0),1,1)*I1809)</f>
        <v/>
      </c>
      <c r="V1809" s="235" t="str">
        <f aca="true">IF(I1809="","",xEURO(OFFSET(C1809,-M1809+1,0),J1809,OFFSET(C1809,-M1809+2,0),OFFSET(C1809,-M1809+2,0),OFFSET(C1809,-M1809+3,0)+AC1809,OFFSET(C1809,-M1809+4,0),1,0))</f>
        <v/>
      </c>
      <c r="W1809" s="175" t="str">
        <f aca="false">IF(I1809="","",(V1809-K1809)*I1809*10)</f>
        <v/>
      </c>
      <c r="X1809" s="175" t="str">
        <f aca="true">IF(I1809="","",xEURO(OFFSET(C1809,-M1809+1,0),J1809,OFFSET(C1809,-M1809+2,0),OFFSET(C1809,-M1809+2,0),OFFSET(C1809,-M1809+3,0)+AC1809,OFFSET(C1809,-M1809+4,0),1,2)/10*I1809)</f>
        <v/>
      </c>
      <c r="Y1809" s="248" t="str">
        <f aca="true">IF(I1809="","",xEURO(OFFSET(C1809,-M1809+1,0),J1809,OFFSET(C1809,-M1809+2,0),OFFSET(C1809,-M1809+2,0),OFFSET(C1809,-M1809+3,0)+AC1809,OFFSET(C1809,-M1809+4,0),1,3)/100*I1809*10000)</f>
        <v/>
      </c>
      <c r="Z1809" s="248" t="str">
        <f aca="true">IF(I1809="","",xEURO(OFFSET(C1809,-M1809+1,0),J1809,OFFSET(C1809,-M1809+2,0),OFFSET(C1809,-M1809+2,0),OFFSET(C1809,-M1809+3,0)+AC1809,OFFSET(C1809,-M1809+4,0),1,5)/365.25*I1809*10000)</f>
        <v/>
      </c>
      <c r="AB1809" s="249" t="str">
        <f aca="true">IF(D1809="","",xCalcSkew(OFFSET(C1809,-M1809,0),E1809-OFFSET(C1809,-M1809+1,0),b)/100)</f>
        <v/>
      </c>
      <c r="AC1809" s="249" t="str">
        <f aca="true">IF(I1809="","",xCalcSkew(OFFSET(C1809,-M1809,0),J1809-OFFSET(C1809,-M1809+1,0),b)/100)</f>
        <v/>
      </c>
      <c r="AE1809" s="0" t="n">
        <f aca="false">D1809*F1809*10000*-1</f>
        <v>-0</v>
      </c>
      <c r="AF1809" s="0" t="n">
        <f aca="false">I1809*K1809*10000*-1</f>
        <v>-0</v>
      </c>
      <c r="AG1809" s="0" t="n">
        <f aca="false">AE1809+AF1809</f>
        <v>-0</v>
      </c>
    </row>
    <row r="1810" customFormat="false" ht="12.75" hidden="false" customHeight="false" outlineLevel="0" collapsed="false">
      <c r="D1810" s="265"/>
      <c r="E1810" s="266"/>
      <c r="F1810" s="266"/>
      <c r="G1810" s="267"/>
      <c r="I1810" s="265"/>
      <c r="J1810" s="266"/>
      <c r="K1810" s="266"/>
      <c r="L1810" s="268"/>
      <c r="M1810" s="247" t="n">
        <f aca="false">M1809+1</f>
        <v>11</v>
      </c>
      <c r="N1810" s="175" t="str">
        <f aca="true">IF(D1810="","",xEURO(OFFSET(C1810,-M1810+1,0),E1810,OFFSET(C1810,-M1810+2,0),OFFSET(C1810,-M1810+2,0),OFFSET(C1810,-M1810+3,0)+AB1810,OFFSET(C1810,-M1810+4,0),0,1)*D1810)</f>
        <v/>
      </c>
      <c r="O1810" s="235" t="str">
        <f aca="true">IF(D1810="","",xEURO(OFFSET(C1810,-M1810+1,0),E1810,OFFSET(C1810,-M1810+2,0),OFFSET(C1810,-M1810+2,0),OFFSET(C1810,-M1810+3,0)+AB1810,OFFSET(C1810,-M1810+4,0),0,0))</f>
        <v/>
      </c>
      <c r="P1810" s="175" t="str">
        <f aca="false">IF(D1810="","",(O1810-F1810)*D1810*10)</f>
        <v/>
      </c>
      <c r="Q1810" s="175" t="str">
        <f aca="true">IF(D1810="","",xEURO(OFFSET(C1810,-M1810+1,0),E1810,OFFSET(C1810,-M1810+2,0),OFFSET(C1810,-M1810+2,0),OFFSET(C1810,-M1810+3,0)+AB1810,OFFSET(C1810,-M1810+4,0),0,2)/10*D1810)</f>
        <v/>
      </c>
      <c r="R1810" s="248" t="str">
        <f aca="true">IF(D1810="","",xEURO(OFFSET(C1810,-M1810+1,0),E1810,OFFSET(C1810,-M1810+2,0),OFFSET(C1810,-M1810+2,0),OFFSET(C1810,-M1810+3,0)+AB1810,OFFSET(C1810,-M1810+4,0),0,3)/100*D1810*10000)</f>
        <v/>
      </c>
      <c r="S1810" s="248" t="str">
        <f aca="true">IF(D1810="","",xEURO(OFFSET(C1810,-M1810+1,0),E1810,OFFSET(C1810,-M1810+2,0),OFFSET(C1810,-M1810+2,0),OFFSET(C1810,-M1810+3,0)+AB1810,OFFSET(C1810,-M1810+4,0),0,5)/365.25*D1810*10000)</f>
        <v/>
      </c>
      <c r="U1810" s="175" t="str">
        <f aca="true">IF(I1810="","",xEURO(OFFSET(C1810,-M1810+1,0),J1810,OFFSET(C1810,-M1810+2,0),OFFSET(C1810,-M1810+2,0),OFFSET(C1810,-M1810+3,0)+AC1810,OFFSET(C1810,-M1810+4,0),1,1)*I1810)</f>
        <v/>
      </c>
      <c r="V1810" s="235" t="str">
        <f aca="true">IF(I1810="","",xEURO(OFFSET(C1810,-M1810+1,0),J1810,OFFSET(C1810,-M1810+2,0),OFFSET(C1810,-M1810+2,0),OFFSET(C1810,-M1810+3,0)+AC1810,OFFSET(C1810,-M1810+4,0),1,0))</f>
        <v/>
      </c>
      <c r="W1810" s="175" t="str">
        <f aca="false">IF(I1810="","",(V1810-K1810)*I1810*10)</f>
        <v/>
      </c>
      <c r="X1810" s="175" t="str">
        <f aca="true">IF(I1810="","",xEURO(OFFSET(C1810,-M1810+1,0),J1810,OFFSET(C1810,-M1810+2,0),OFFSET(C1810,-M1810+2,0),OFFSET(C1810,-M1810+3,0)+AC1810,OFFSET(C1810,-M1810+4,0),1,2)/10*I1810)</f>
        <v/>
      </c>
      <c r="Y1810" s="248" t="str">
        <f aca="true">IF(I1810="","",xEURO(OFFSET(C1810,-M1810+1,0),J1810,OFFSET(C1810,-M1810+2,0),OFFSET(C1810,-M1810+2,0),OFFSET(C1810,-M1810+3,0)+AC1810,OFFSET(C1810,-M1810+4,0),1,3)/100*I1810*10000)</f>
        <v/>
      </c>
      <c r="Z1810" s="248" t="str">
        <f aca="true">IF(I1810="","",xEURO(OFFSET(C1810,-M1810+1,0),J1810,OFFSET(C1810,-M1810+2,0),OFFSET(C1810,-M1810+2,0),OFFSET(C1810,-M1810+3,0)+AC1810,OFFSET(C1810,-M1810+4,0),1,5)/365.25*I1810*10000)</f>
        <v/>
      </c>
      <c r="AB1810" s="249" t="str">
        <f aca="true">IF(D1810="","",xCalcSkew(OFFSET(C1810,-M1810,0),E1810-OFFSET(C1810,-M1810+1,0),b)/100)</f>
        <v/>
      </c>
      <c r="AC1810" s="249" t="str">
        <f aca="true">IF(I1810="","",xCalcSkew(OFFSET(C1810,-M1810,0),J1810-OFFSET(C1810,-M1810+1,0),b)/100)</f>
        <v/>
      </c>
      <c r="AE1810" s="0" t="n">
        <f aca="false">D1810*F1810*10000*-1</f>
        <v>-0</v>
      </c>
      <c r="AF1810" s="0" t="n">
        <f aca="false">I1810*K1810*10000*-1</f>
        <v>-0</v>
      </c>
      <c r="AG1810" s="0" t="n">
        <f aca="false">AE1810+AF1810</f>
        <v>-0</v>
      </c>
    </row>
    <row r="1811" customFormat="false" ht="12.75" hidden="false" customHeight="false" outlineLevel="0" collapsed="false">
      <c r="D1811" s="265"/>
      <c r="E1811" s="266"/>
      <c r="F1811" s="266"/>
      <c r="G1811" s="267"/>
      <c r="I1811" s="265"/>
      <c r="J1811" s="266"/>
      <c r="K1811" s="266"/>
      <c r="L1811" s="268"/>
      <c r="M1811" s="247" t="n">
        <f aca="false">M1810+1</f>
        <v>12</v>
      </c>
      <c r="N1811" s="175" t="str">
        <f aca="true">IF(D1811="","",xEURO(OFFSET(C1811,-M1811+1,0),E1811,OFFSET(C1811,-M1811+2,0),OFFSET(C1811,-M1811+2,0),OFFSET(C1811,-M1811+3,0)+AB1811,OFFSET(C1811,-M1811+4,0),0,1)*D1811)</f>
        <v/>
      </c>
      <c r="O1811" s="235" t="str">
        <f aca="true">IF(D1811="","",xEURO(OFFSET(C1811,-M1811+1,0),E1811,OFFSET(C1811,-M1811+2,0),OFFSET(C1811,-M1811+2,0),OFFSET(C1811,-M1811+3,0)+AB1811,OFFSET(C1811,-M1811+4,0),0,0))</f>
        <v/>
      </c>
      <c r="P1811" s="175" t="str">
        <f aca="false">IF(D1811="","",(O1811-F1811)*D1811*10)</f>
        <v/>
      </c>
      <c r="Q1811" s="175" t="str">
        <f aca="true">IF(D1811="","",xEURO(OFFSET(C1811,-M1811+1,0),E1811,OFFSET(C1811,-M1811+2,0),OFFSET(C1811,-M1811+2,0),OFFSET(C1811,-M1811+3,0)+AB1811,OFFSET(C1811,-M1811+4,0),0,2)/10*D1811)</f>
        <v/>
      </c>
      <c r="R1811" s="248" t="str">
        <f aca="true">IF(D1811="","",xEURO(OFFSET(C1811,-M1811+1,0),E1811,OFFSET(C1811,-M1811+2,0),OFFSET(C1811,-M1811+2,0),OFFSET(C1811,-M1811+3,0)+AB1811,OFFSET(C1811,-M1811+4,0),0,3)/100*D1811*10000)</f>
        <v/>
      </c>
      <c r="S1811" s="248" t="str">
        <f aca="true">IF(D1811="","",xEURO(OFFSET(C1811,-M1811+1,0),E1811,OFFSET(C1811,-M1811+2,0),OFFSET(C1811,-M1811+2,0),OFFSET(C1811,-M1811+3,0)+AB1811,OFFSET(C1811,-M1811+4,0),0,5)/365.25*D1811*10000)</f>
        <v/>
      </c>
      <c r="U1811" s="175" t="str">
        <f aca="true">IF(I1811="","",xEURO(OFFSET(C1811,-M1811+1,0),J1811,OFFSET(C1811,-M1811+2,0),OFFSET(C1811,-M1811+2,0),OFFSET(C1811,-M1811+3,0)+AC1811,OFFSET(C1811,-M1811+4,0),1,1)*I1811)</f>
        <v/>
      </c>
      <c r="V1811" s="235" t="str">
        <f aca="true">IF(I1811="","",xEURO(OFFSET(C1811,-M1811+1,0),J1811,OFFSET(C1811,-M1811+2,0),OFFSET(C1811,-M1811+2,0),OFFSET(C1811,-M1811+3,0)+AC1811,OFFSET(C1811,-M1811+4,0),1,0))</f>
        <v/>
      </c>
      <c r="W1811" s="175" t="str">
        <f aca="false">IF(I1811="","",(V1811-K1811)*I1811*10)</f>
        <v/>
      </c>
      <c r="X1811" s="175" t="str">
        <f aca="true">IF(I1811="","",xEURO(OFFSET(C1811,-M1811+1,0),J1811,OFFSET(C1811,-M1811+2,0),OFFSET(C1811,-M1811+2,0),OFFSET(C1811,-M1811+3,0)+AC1811,OFFSET(C1811,-M1811+4,0),1,2)/10*I1811)</f>
        <v/>
      </c>
      <c r="Y1811" s="248" t="str">
        <f aca="true">IF(I1811="","",xEURO(OFFSET(C1811,-M1811+1,0),J1811,OFFSET(C1811,-M1811+2,0),OFFSET(C1811,-M1811+2,0),OFFSET(C1811,-M1811+3,0)+AC1811,OFFSET(C1811,-M1811+4,0),1,3)/100*I1811*10000)</f>
        <v/>
      </c>
      <c r="Z1811" s="248" t="str">
        <f aca="true">IF(I1811="","",xEURO(OFFSET(C1811,-M1811+1,0),J1811,OFFSET(C1811,-M1811+2,0),OFFSET(C1811,-M1811+2,0),OFFSET(C1811,-M1811+3,0)+AC1811,OFFSET(C1811,-M1811+4,0),1,5)/365.25*I1811*10000)</f>
        <v/>
      </c>
      <c r="AB1811" s="249" t="str">
        <f aca="true">IF(D1811="","",xCalcSkew(OFFSET(C1811,-M1811,0),E1811-OFFSET(C1811,-M1811+1,0),b)/100)</f>
        <v/>
      </c>
      <c r="AC1811" s="249" t="str">
        <f aca="true">IF(I1811="","",xCalcSkew(OFFSET(C1811,-M1811,0),J1811-OFFSET(C1811,-M1811+1,0),b)/100)</f>
        <v/>
      </c>
      <c r="AE1811" s="0" t="n">
        <f aca="false">D1811*F1811*10000*-1</f>
        <v>-0</v>
      </c>
      <c r="AF1811" s="0" t="n">
        <f aca="false">I1811*K1811*10000*-1</f>
        <v>-0</v>
      </c>
      <c r="AG1811" s="0" t="n">
        <f aca="false">AE1811+AF1811</f>
        <v>-0</v>
      </c>
    </row>
    <row r="1812" customFormat="false" ht="12.75" hidden="false" customHeight="false" outlineLevel="0" collapsed="false">
      <c r="D1812" s="265"/>
      <c r="E1812" s="266"/>
      <c r="F1812" s="266"/>
      <c r="G1812" s="267"/>
      <c r="I1812" s="265"/>
      <c r="J1812" s="266"/>
      <c r="K1812" s="266"/>
      <c r="L1812" s="268"/>
      <c r="M1812" s="247" t="n">
        <f aca="false">M1811+1</f>
        <v>13</v>
      </c>
      <c r="N1812" s="175" t="str">
        <f aca="true">IF(D1812="","",xEURO(OFFSET(C1812,-M1812+1,0),E1812,OFFSET(C1812,-M1812+2,0),OFFSET(C1812,-M1812+2,0),OFFSET(C1812,-M1812+3,0)+AB1812,OFFSET(C1812,-M1812+4,0),0,1)*D1812)</f>
        <v/>
      </c>
      <c r="O1812" s="235" t="str">
        <f aca="true">IF(D1812="","",xEURO(OFFSET(C1812,-M1812+1,0),E1812,OFFSET(C1812,-M1812+2,0),OFFSET(C1812,-M1812+2,0),OFFSET(C1812,-M1812+3,0)+AB1812,OFFSET(C1812,-M1812+4,0),0,0))</f>
        <v/>
      </c>
      <c r="P1812" s="175" t="str">
        <f aca="false">IF(D1812="","",(O1812-F1812)*D1812*10)</f>
        <v/>
      </c>
      <c r="Q1812" s="175" t="str">
        <f aca="true">IF(D1812="","",xEURO(OFFSET(C1812,-M1812+1,0),E1812,OFFSET(C1812,-M1812+2,0),OFFSET(C1812,-M1812+2,0),OFFSET(C1812,-M1812+3,0)+AB1812,OFFSET(C1812,-M1812+4,0),0,2)/10*D1812)</f>
        <v/>
      </c>
      <c r="R1812" s="248" t="str">
        <f aca="true">IF(D1812="","",xEURO(OFFSET(C1812,-M1812+1,0),E1812,OFFSET(C1812,-M1812+2,0),OFFSET(C1812,-M1812+2,0),OFFSET(C1812,-M1812+3,0)+AB1812,OFFSET(C1812,-M1812+4,0),0,3)/100*D1812*10000)</f>
        <v/>
      </c>
      <c r="S1812" s="248" t="str">
        <f aca="true">IF(D1812="","",xEURO(OFFSET(C1812,-M1812+1,0),E1812,OFFSET(C1812,-M1812+2,0),OFFSET(C1812,-M1812+2,0),OFFSET(C1812,-M1812+3,0)+AB1812,OFFSET(C1812,-M1812+4,0),0,5)/365.25*D1812*10000)</f>
        <v/>
      </c>
      <c r="U1812" s="175" t="str">
        <f aca="true">IF(I1812="","",xEURO(OFFSET(C1812,-M1812+1,0),J1812,OFFSET(C1812,-M1812+2,0),OFFSET(C1812,-M1812+2,0),OFFSET(C1812,-M1812+3,0)+AC1812,OFFSET(C1812,-M1812+4,0),1,1)*I1812)</f>
        <v/>
      </c>
      <c r="V1812" s="235" t="str">
        <f aca="true">IF(I1812="","",xEURO(OFFSET(C1812,-M1812+1,0),J1812,OFFSET(C1812,-M1812+2,0),OFFSET(C1812,-M1812+2,0),OFFSET(C1812,-M1812+3,0)+AC1812,OFFSET(C1812,-M1812+4,0),1,0))</f>
        <v/>
      </c>
      <c r="W1812" s="175" t="str">
        <f aca="false">IF(I1812="","",(V1812-K1812)*I1812*10)</f>
        <v/>
      </c>
      <c r="X1812" s="175" t="str">
        <f aca="true">IF(I1812="","",xEURO(OFFSET(C1812,-M1812+1,0),J1812,OFFSET(C1812,-M1812+2,0),OFFSET(C1812,-M1812+2,0),OFFSET(C1812,-M1812+3,0)+AC1812,OFFSET(C1812,-M1812+4,0),1,2)/10*I1812)</f>
        <v/>
      </c>
      <c r="Y1812" s="248" t="str">
        <f aca="true">IF(I1812="","",xEURO(OFFSET(C1812,-M1812+1,0),J1812,OFFSET(C1812,-M1812+2,0),OFFSET(C1812,-M1812+2,0),OFFSET(C1812,-M1812+3,0)+AC1812,OFFSET(C1812,-M1812+4,0),1,3)/100*I1812*10000)</f>
        <v/>
      </c>
      <c r="Z1812" s="248" t="str">
        <f aca="true">IF(I1812="","",xEURO(OFFSET(C1812,-M1812+1,0),J1812,OFFSET(C1812,-M1812+2,0),OFFSET(C1812,-M1812+2,0),OFFSET(C1812,-M1812+3,0)+AC1812,OFFSET(C1812,-M1812+4,0),1,5)/365.25*I1812*10000)</f>
        <v/>
      </c>
      <c r="AB1812" s="249" t="str">
        <f aca="true">IF(D1812="","",xCalcSkew(OFFSET(C1812,-M1812,0),E1812-OFFSET(C1812,-M1812+1,0),b)/100)</f>
        <v/>
      </c>
      <c r="AC1812" s="249" t="str">
        <f aca="true">IF(I1812="","",xCalcSkew(OFFSET(C1812,-M1812,0),J1812-OFFSET(C1812,-M1812+1,0),b)/100)</f>
        <v/>
      </c>
      <c r="AE1812" s="0" t="n">
        <f aca="false">D1812*F1812*10000*-1</f>
        <v>-0</v>
      </c>
      <c r="AF1812" s="0" t="n">
        <f aca="false">I1812*K1812*10000*-1</f>
        <v>-0</v>
      </c>
      <c r="AG1812" s="0" t="n">
        <f aca="false">AE1812+AF1812</f>
        <v>-0</v>
      </c>
    </row>
    <row r="1813" customFormat="false" ht="12.75" hidden="false" customHeight="false" outlineLevel="0" collapsed="false">
      <c r="D1813" s="265"/>
      <c r="E1813" s="266"/>
      <c r="F1813" s="266"/>
      <c r="G1813" s="267"/>
      <c r="I1813" s="265"/>
      <c r="J1813" s="266"/>
      <c r="K1813" s="266"/>
      <c r="L1813" s="268"/>
      <c r="M1813" s="247" t="n">
        <f aca="false">M1812+1</f>
        <v>14</v>
      </c>
      <c r="N1813" s="175" t="str">
        <f aca="true">IF(D1813="","",xEURO(OFFSET(C1813,-M1813+1,0),E1813,OFFSET(C1813,-M1813+2,0),OFFSET(C1813,-M1813+2,0),OFFSET(C1813,-M1813+3,0)+AB1813,OFFSET(C1813,-M1813+4,0),0,1)*D1813)</f>
        <v/>
      </c>
      <c r="O1813" s="235" t="str">
        <f aca="true">IF(D1813="","",xEURO(OFFSET(C1813,-M1813+1,0),E1813,OFFSET(C1813,-M1813+2,0),OFFSET(C1813,-M1813+2,0),OFFSET(C1813,-M1813+3,0)+AB1813,OFFSET(C1813,-M1813+4,0),0,0))</f>
        <v/>
      </c>
      <c r="P1813" s="175" t="str">
        <f aca="false">IF(D1813="","",(O1813-F1813)*D1813*10)</f>
        <v/>
      </c>
      <c r="Q1813" s="175" t="str">
        <f aca="true">IF(D1813="","",xEURO(OFFSET(C1813,-M1813+1,0),E1813,OFFSET(C1813,-M1813+2,0),OFFSET(C1813,-M1813+2,0),OFFSET(C1813,-M1813+3,0)+AB1813,OFFSET(C1813,-M1813+4,0),0,2)/10*D1813)</f>
        <v/>
      </c>
      <c r="R1813" s="248" t="str">
        <f aca="true">IF(D1813="","",xEURO(OFFSET(C1813,-M1813+1,0),E1813,OFFSET(C1813,-M1813+2,0),OFFSET(C1813,-M1813+2,0),OFFSET(C1813,-M1813+3,0)+AB1813,OFFSET(C1813,-M1813+4,0),0,3)/100*D1813*10000)</f>
        <v/>
      </c>
      <c r="S1813" s="248" t="str">
        <f aca="true">IF(D1813="","",xEURO(OFFSET(C1813,-M1813+1,0),E1813,OFFSET(C1813,-M1813+2,0),OFFSET(C1813,-M1813+2,0),OFFSET(C1813,-M1813+3,0)+AB1813,OFFSET(C1813,-M1813+4,0),0,5)/365.25*D1813*10000)</f>
        <v/>
      </c>
      <c r="U1813" s="175" t="str">
        <f aca="true">IF(I1813="","",xEURO(OFFSET(C1813,-M1813+1,0),J1813,OFFSET(C1813,-M1813+2,0),OFFSET(C1813,-M1813+2,0),OFFSET(C1813,-M1813+3,0)+AC1813,OFFSET(C1813,-M1813+4,0),1,1)*I1813)</f>
        <v/>
      </c>
      <c r="V1813" s="235" t="str">
        <f aca="true">IF(I1813="","",xEURO(OFFSET(C1813,-M1813+1,0),J1813,OFFSET(C1813,-M1813+2,0),OFFSET(C1813,-M1813+2,0),OFFSET(C1813,-M1813+3,0)+AC1813,OFFSET(C1813,-M1813+4,0),1,0))</f>
        <v/>
      </c>
      <c r="W1813" s="175" t="str">
        <f aca="false">IF(I1813="","",(V1813-K1813)*I1813*10)</f>
        <v/>
      </c>
      <c r="X1813" s="175" t="str">
        <f aca="true">IF(I1813="","",xEURO(OFFSET(C1813,-M1813+1,0),J1813,OFFSET(C1813,-M1813+2,0),OFFSET(C1813,-M1813+2,0),OFFSET(C1813,-M1813+3,0)+AC1813,OFFSET(C1813,-M1813+4,0),1,2)/10*I1813)</f>
        <v/>
      </c>
      <c r="Y1813" s="248" t="str">
        <f aca="true">IF(I1813="","",xEURO(OFFSET(C1813,-M1813+1,0),J1813,OFFSET(C1813,-M1813+2,0),OFFSET(C1813,-M1813+2,0),OFFSET(C1813,-M1813+3,0)+AC1813,OFFSET(C1813,-M1813+4,0),1,3)/100*I1813*10000)</f>
        <v/>
      </c>
      <c r="Z1813" s="248" t="str">
        <f aca="true">IF(I1813="","",xEURO(OFFSET(C1813,-M1813+1,0),J1813,OFFSET(C1813,-M1813+2,0),OFFSET(C1813,-M1813+2,0),OFFSET(C1813,-M1813+3,0)+AC1813,OFFSET(C1813,-M1813+4,0),1,5)/365.25*I1813*10000)</f>
        <v/>
      </c>
      <c r="AB1813" s="249" t="str">
        <f aca="true">IF(D1813="","",xCalcSkew(OFFSET(C1813,-M1813,0),E1813-OFFSET(C1813,-M1813+1,0),b)/100)</f>
        <v/>
      </c>
      <c r="AC1813" s="249" t="str">
        <f aca="true">IF(I1813="","",xCalcSkew(OFFSET(C1813,-M1813,0),J1813-OFFSET(C1813,-M1813+1,0),b)/100)</f>
        <v/>
      </c>
      <c r="AE1813" s="0" t="n">
        <f aca="false">D1813*F1813*10000*-1</f>
        <v>-0</v>
      </c>
      <c r="AF1813" s="0" t="n">
        <f aca="false">I1813*K1813*10000*-1</f>
        <v>-0</v>
      </c>
      <c r="AG1813" s="0" t="n">
        <f aca="false">AE1813+AF1813</f>
        <v>-0</v>
      </c>
    </row>
    <row r="1814" customFormat="false" ht="12.75" hidden="false" customHeight="false" outlineLevel="0" collapsed="false">
      <c r="D1814" s="265"/>
      <c r="E1814" s="266"/>
      <c r="F1814" s="266"/>
      <c r="G1814" s="267"/>
      <c r="I1814" s="265"/>
      <c r="J1814" s="266"/>
      <c r="K1814" s="266"/>
      <c r="L1814" s="268"/>
      <c r="M1814" s="247" t="n">
        <f aca="false">M1813+1</f>
        <v>15</v>
      </c>
      <c r="N1814" s="175" t="str">
        <f aca="true">IF(D1814="","",xEURO(OFFSET(C1814,-M1814+1,0),E1814,OFFSET(C1814,-M1814+2,0),OFFSET(C1814,-M1814+2,0),OFFSET(C1814,-M1814+3,0)+AB1814,OFFSET(C1814,-M1814+4,0),0,1)*D1814)</f>
        <v/>
      </c>
      <c r="O1814" s="235" t="str">
        <f aca="true">IF(D1814="","",xEURO(OFFSET(C1814,-M1814+1,0),E1814,OFFSET(C1814,-M1814+2,0),OFFSET(C1814,-M1814+2,0),OFFSET(C1814,-M1814+3,0)+AB1814,OFFSET(C1814,-M1814+4,0),0,0))</f>
        <v/>
      </c>
      <c r="P1814" s="175" t="str">
        <f aca="false">IF(D1814="","",(O1814-F1814)*D1814*10)</f>
        <v/>
      </c>
      <c r="Q1814" s="175" t="str">
        <f aca="true">IF(D1814="","",xEURO(OFFSET(C1814,-M1814+1,0),E1814,OFFSET(C1814,-M1814+2,0),OFFSET(C1814,-M1814+2,0),OFFSET(C1814,-M1814+3,0)+AB1814,OFFSET(C1814,-M1814+4,0),0,2)/10*D1814)</f>
        <v/>
      </c>
      <c r="R1814" s="248" t="str">
        <f aca="true">IF(D1814="","",xEURO(OFFSET(C1814,-M1814+1,0),E1814,OFFSET(C1814,-M1814+2,0),OFFSET(C1814,-M1814+2,0),OFFSET(C1814,-M1814+3,0)+AB1814,OFFSET(C1814,-M1814+4,0),0,3)/100*D1814*10000)</f>
        <v/>
      </c>
      <c r="S1814" s="248" t="str">
        <f aca="true">IF(D1814="","",xEURO(OFFSET(C1814,-M1814+1,0),E1814,OFFSET(C1814,-M1814+2,0),OFFSET(C1814,-M1814+2,0),OFFSET(C1814,-M1814+3,0)+AB1814,OFFSET(C1814,-M1814+4,0),0,5)/365.25*D1814*10000)</f>
        <v/>
      </c>
      <c r="U1814" s="175" t="str">
        <f aca="true">IF(I1814="","",xEURO(OFFSET(C1814,-M1814+1,0),J1814,OFFSET(C1814,-M1814+2,0),OFFSET(C1814,-M1814+2,0),OFFSET(C1814,-M1814+3,0)+AC1814,OFFSET(C1814,-M1814+4,0),1,1)*I1814)</f>
        <v/>
      </c>
      <c r="V1814" s="235" t="str">
        <f aca="true">IF(I1814="","",xEURO(OFFSET(C1814,-M1814+1,0),J1814,OFFSET(C1814,-M1814+2,0),OFFSET(C1814,-M1814+2,0),OFFSET(C1814,-M1814+3,0)+AC1814,OFFSET(C1814,-M1814+4,0),1,0))</f>
        <v/>
      </c>
      <c r="W1814" s="175" t="str">
        <f aca="false">IF(I1814="","",(V1814-K1814)*I1814*10)</f>
        <v/>
      </c>
      <c r="X1814" s="175" t="str">
        <f aca="true">IF(I1814="","",xEURO(OFFSET(C1814,-M1814+1,0),J1814,OFFSET(C1814,-M1814+2,0),OFFSET(C1814,-M1814+2,0),OFFSET(C1814,-M1814+3,0)+AC1814,OFFSET(C1814,-M1814+4,0),1,2)/10*I1814)</f>
        <v/>
      </c>
      <c r="Y1814" s="248" t="str">
        <f aca="true">IF(I1814="","",xEURO(OFFSET(C1814,-M1814+1,0),J1814,OFFSET(C1814,-M1814+2,0),OFFSET(C1814,-M1814+2,0),OFFSET(C1814,-M1814+3,0)+AC1814,OFFSET(C1814,-M1814+4,0),1,3)/100*I1814*10000)</f>
        <v/>
      </c>
      <c r="Z1814" s="248" t="str">
        <f aca="true">IF(I1814="","",xEURO(OFFSET(C1814,-M1814+1,0),J1814,OFFSET(C1814,-M1814+2,0),OFFSET(C1814,-M1814+2,0),OFFSET(C1814,-M1814+3,0)+AC1814,OFFSET(C1814,-M1814+4,0),1,5)/365.25*I1814*10000)</f>
        <v/>
      </c>
      <c r="AB1814" s="249" t="str">
        <f aca="true">IF(D1814="","",xCalcSkew(OFFSET(C1814,-M1814,0),E1814-OFFSET(C1814,-M1814+1,0),b)/100)</f>
        <v/>
      </c>
      <c r="AC1814" s="249" t="str">
        <f aca="true">IF(I1814="","",xCalcSkew(OFFSET(C1814,-M1814,0),J1814-OFFSET(C1814,-M1814+1,0),b)/100)</f>
        <v/>
      </c>
      <c r="AE1814" s="0" t="n">
        <f aca="false">D1814*F1814*10000*-1</f>
        <v>-0</v>
      </c>
      <c r="AF1814" s="0" t="n">
        <f aca="false">I1814*K1814*10000*-1</f>
        <v>-0</v>
      </c>
      <c r="AG1814" s="0" t="n">
        <f aca="false">AE1814+AF1814</f>
        <v>-0</v>
      </c>
    </row>
    <row r="1815" customFormat="false" ht="12.75" hidden="false" customHeight="false" outlineLevel="0" collapsed="false">
      <c r="D1815" s="265"/>
      <c r="E1815" s="266"/>
      <c r="F1815" s="266"/>
      <c r="G1815" s="267"/>
      <c r="I1815" s="265"/>
      <c r="J1815" s="266"/>
      <c r="K1815" s="266"/>
      <c r="L1815" s="268"/>
      <c r="M1815" s="247" t="n">
        <f aca="false">M1814+1</f>
        <v>16</v>
      </c>
      <c r="N1815" s="175" t="str">
        <f aca="true">IF(D1815="","",xEURO(OFFSET(C1815,-M1815+1,0),E1815,OFFSET(C1815,-M1815+2,0),OFFSET(C1815,-M1815+2,0),OFFSET(C1815,-M1815+3,0)+AB1815,OFFSET(C1815,-M1815+4,0),0,1)*D1815)</f>
        <v/>
      </c>
      <c r="O1815" s="235" t="str">
        <f aca="true">IF(D1815="","",xEURO(OFFSET(C1815,-M1815+1,0),E1815,OFFSET(C1815,-M1815+2,0),OFFSET(C1815,-M1815+2,0),OFFSET(C1815,-M1815+3,0)+AB1815,OFFSET(C1815,-M1815+4,0),0,0))</f>
        <v/>
      </c>
      <c r="P1815" s="175" t="str">
        <f aca="false">IF(D1815="","",(O1815-F1815)*D1815*10)</f>
        <v/>
      </c>
      <c r="Q1815" s="175" t="str">
        <f aca="true">IF(D1815="","",xEURO(OFFSET(C1815,-M1815+1,0),E1815,OFFSET(C1815,-M1815+2,0),OFFSET(C1815,-M1815+2,0),OFFSET(C1815,-M1815+3,0)+AB1815,OFFSET(C1815,-M1815+4,0),0,2)/10*D1815)</f>
        <v/>
      </c>
      <c r="R1815" s="248" t="str">
        <f aca="true">IF(D1815="","",xEURO(OFFSET(C1815,-M1815+1,0),E1815,OFFSET(C1815,-M1815+2,0),OFFSET(C1815,-M1815+2,0),OFFSET(C1815,-M1815+3,0)+AB1815,OFFSET(C1815,-M1815+4,0),0,3)/100*D1815*10000)</f>
        <v/>
      </c>
      <c r="S1815" s="248" t="str">
        <f aca="true">IF(D1815="","",xEURO(OFFSET(C1815,-M1815+1,0),E1815,OFFSET(C1815,-M1815+2,0),OFFSET(C1815,-M1815+2,0),OFFSET(C1815,-M1815+3,0)+AB1815,OFFSET(C1815,-M1815+4,0),0,5)/365.25*D1815*10000)</f>
        <v/>
      </c>
      <c r="U1815" s="175" t="str">
        <f aca="true">IF(I1815="","",xEURO(OFFSET(C1815,-M1815+1,0),J1815,OFFSET(C1815,-M1815+2,0),OFFSET(C1815,-M1815+2,0),OFFSET(C1815,-M1815+3,0)+AC1815,OFFSET(C1815,-M1815+4,0),1,1)*I1815)</f>
        <v/>
      </c>
      <c r="V1815" s="235" t="str">
        <f aca="true">IF(I1815="","",xEURO(OFFSET(C1815,-M1815+1,0),J1815,OFFSET(C1815,-M1815+2,0),OFFSET(C1815,-M1815+2,0),OFFSET(C1815,-M1815+3,0)+AC1815,OFFSET(C1815,-M1815+4,0),1,0))</f>
        <v/>
      </c>
      <c r="W1815" s="175" t="str">
        <f aca="false">IF(I1815="","",(V1815-K1815)*I1815*10)</f>
        <v/>
      </c>
      <c r="X1815" s="175" t="str">
        <f aca="true">IF(I1815="","",xEURO(OFFSET(C1815,-M1815+1,0),J1815,OFFSET(C1815,-M1815+2,0),OFFSET(C1815,-M1815+2,0),OFFSET(C1815,-M1815+3,0)+AC1815,OFFSET(C1815,-M1815+4,0),1,2)/10*I1815)</f>
        <v/>
      </c>
      <c r="Y1815" s="248" t="str">
        <f aca="true">IF(I1815="","",xEURO(OFFSET(C1815,-M1815+1,0),J1815,OFFSET(C1815,-M1815+2,0),OFFSET(C1815,-M1815+2,0),OFFSET(C1815,-M1815+3,0)+AC1815,OFFSET(C1815,-M1815+4,0),1,3)/100*I1815*10000)</f>
        <v/>
      </c>
      <c r="Z1815" s="248" t="str">
        <f aca="true">IF(I1815="","",xEURO(OFFSET(C1815,-M1815+1,0),J1815,OFFSET(C1815,-M1815+2,0),OFFSET(C1815,-M1815+2,0),OFFSET(C1815,-M1815+3,0)+AC1815,OFFSET(C1815,-M1815+4,0),1,5)/365.25*I1815*10000)</f>
        <v/>
      </c>
      <c r="AB1815" s="249" t="str">
        <f aca="true">IF(D1815="","",xCalcSkew(OFFSET(C1815,-M1815,0),E1815-OFFSET(C1815,-M1815+1,0),b)/100)</f>
        <v/>
      </c>
      <c r="AC1815" s="249" t="str">
        <f aca="true">IF(I1815="","",xCalcSkew(OFFSET(C1815,-M1815,0),J1815-OFFSET(C1815,-M1815+1,0),b)/100)</f>
        <v/>
      </c>
      <c r="AE1815" s="0" t="n">
        <f aca="false">D1815*F1815*10000*-1</f>
        <v>-0</v>
      </c>
      <c r="AF1815" s="0" t="n">
        <f aca="false">I1815*K1815*10000*-1</f>
        <v>-0</v>
      </c>
      <c r="AG1815" s="0" t="n">
        <f aca="false">AE1815+AF1815</f>
        <v>-0</v>
      </c>
    </row>
    <row r="1816" customFormat="false" ht="12.75" hidden="false" customHeight="false" outlineLevel="0" collapsed="false">
      <c r="D1816" s="265"/>
      <c r="E1816" s="266"/>
      <c r="F1816" s="266"/>
      <c r="G1816" s="267"/>
      <c r="I1816" s="265"/>
      <c r="J1816" s="266"/>
      <c r="K1816" s="266"/>
      <c r="L1816" s="268"/>
      <c r="M1816" s="247" t="n">
        <f aca="false">M1815+1</f>
        <v>17</v>
      </c>
      <c r="N1816" s="175" t="str">
        <f aca="true">IF(D1816="","",xEURO(OFFSET(C1816,-M1816+1,0),E1816,OFFSET(C1816,-M1816+2,0),OFFSET(C1816,-M1816+2,0),OFFSET(C1816,-M1816+3,0)+AB1816,OFFSET(C1816,-M1816+4,0),0,1)*D1816)</f>
        <v/>
      </c>
      <c r="O1816" s="235" t="str">
        <f aca="true">IF(D1816="","",xEURO(OFFSET(C1816,-M1816+1,0),E1816,OFFSET(C1816,-M1816+2,0),OFFSET(C1816,-M1816+2,0),OFFSET(C1816,-M1816+3,0)+AB1816,OFFSET(C1816,-M1816+4,0),0,0))</f>
        <v/>
      </c>
      <c r="P1816" s="175" t="str">
        <f aca="false">IF(D1816="","",(O1816-F1816)*D1816*10)</f>
        <v/>
      </c>
      <c r="Q1816" s="175" t="str">
        <f aca="true">IF(D1816="","",xEURO(OFFSET(C1816,-M1816+1,0),E1816,OFFSET(C1816,-M1816+2,0),OFFSET(C1816,-M1816+2,0),OFFSET(C1816,-M1816+3,0)+AB1816,OFFSET(C1816,-M1816+4,0),0,2)/10*D1816)</f>
        <v/>
      </c>
      <c r="R1816" s="248" t="str">
        <f aca="true">IF(D1816="","",xEURO(OFFSET(C1816,-M1816+1,0),E1816,OFFSET(C1816,-M1816+2,0),OFFSET(C1816,-M1816+2,0),OFFSET(C1816,-M1816+3,0)+AB1816,OFFSET(C1816,-M1816+4,0),0,3)/100*D1816*10000)</f>
        <v/>
      </c>
      <c r="S1816" s="248" t="str">
        <f aca="true">IF(D1816="","",xEURO(OFFSET(C1816,-M1816+1,0),E1816,OFFSET(C1816,-M1816+2,0),OFFSET(C1816,-M1816+2,0),OFFSET(C1816,-M1816+3,0)+AB1816,OFFSET(C1816,-M1816+4,0),0,5)/365.25*D1816*10000)</f>
        <v/>
      </c>
      <c r="U1816" s="175" t="str">
        <f aca="true">IF(I1816="","",xEURO(OFFSET(C1816,-M1816+1,0),J1816,OFFSET(C1816,-M1816+2,0),OFFSET(C1816,-M1816+2,0),OFFSET(C1816,-M1816+3,0)+AC1816,OFFSET(C1816,-M1816+4,0),1,1)*I1816)</f>
        <v/>
      </c>
      <c r="V1816" s="235" t="str">
        <f aca="true">IF(I1816="","",xEURO(OFFSET(C1816,-M1816+1,0),J1816,OFFSET(C1816,-M1816+2,0),OFFSET(C1816,-M1816+2,0),OFFSET(C1816,-M1816+3,0)+AC1816,OFFSET(C1816,-M1816+4,0),1,0))</f>
        <v/>
      </c>
      <c r="W1816" s="175" t="str">
        <f aca="false">IF(I1816="","",(V1816-K1816)*I1816*10)</f>
        <v/>
      </c>
      <c r="X1816" s="175" t="str">
        <f aca="true">IF(I1816="","",xEURO(OFFSET(C1816,-M1816+1,0),J1816,OFFSET(C1816,-M1816+2,0),OFFSET(C1816,-M1816+2,0),OFFSET(C1816,-M1816+3,0)+AC1816,OFFSET(C1816,-M1816+4,0),1,2)/10*I1816)</f>
        <v/>
      </c>
      <c r="Y1816" s="248" t="str">
        <f aca="true">IF(I1816="","",xEURO(OFFSET(C1816,-M1816+1,0),J1816,OFFSET(C1816,-M1816+2,0),OFFSET(C1816,-M1816+2,0),OFFSET(C1816,-M1816+3,0)+AC1816,OFFSET(C1816,-M1816+4,0),1,3)/100*I1816*10000)</f>
        <v/>
      </c>
      <c r="Z1816" s="248" t="str">
        <f aca="true">IF(I1816="","",xEURO(OFFSET(C1816,-M1816+1,0),J1816,OFFSET(C1816,-M1816+2,0),OFFSET(C1816,-M1816+2,0),OFFSET(C1816,-M1816+3,0)+AC1816,OFFSET(C1816,-M1816+4,0),1,5)/365.25*I1816*10000)</f>
        <v/>
      </c>
      <c r="AB1816" s="249" t="str">
        <f aca="true">IF(D1816="","",xCalcSkew(OFFSET(C1816,-M1816,0),E1816-OFFSET(C1816,-M1816+1,0),b)/100)</f>
        <v/>
      </c>
      <c r="AC1816" s="249" t="str">
        <f aca="true">IF(I1816="","",xCalcSkew(OFFSET(C1816,-M1816,0),J1816-OFFSET(C1816,-M1816+1,0),b)/100)</f>
        <v/>
      </c>
      <c r="AE1816" s="0" t="n">
        <f aca="false">D1816*F1816*10000*-1</f>
        <v>-0</v>
      </c>
      <c r="AF1816" s="0" t="n">
        <f aca="false">I1816*K1816*10000*-1</f>
        <v>-0</v>
      </c>
      <c r="AG1816" s="0" t="n">
        <f aca="false">AE1816+AF1816</f>
        <v>-0</v>
      </c>
    </row>
    <row r="1817" customFormat="false" ht="12.75" hidden="false" customHeight="false" outlineLevel="0" collapsed="false">
      <c r="D1817" s="265"/>
      <c r="E1817" s="266"/>
      <c r="F1817" s="266"/>
      <c r="G1817" s="267"/>
      <c r="I1817" s="265"/>
      <c r="J1817" s="266"/>
      <c r="K1817" s="266"/>
      <c r="L1817" s="268"/>
      <c r="M1817" s="247" t="n">
        <f aca="false">M1816+1</f>
        <v>18</v>
      </c>
      <c r="N1817" s="175" t="str">
        <f aca="true">IF(D1817="","",xEURO(OFFSET(C1817,-M1817+1,0),E1817,OFFSET(C1817,-M1817+2,0),OFFSET(C1817,-M1817+2,0),OFFSET(C1817,-M1817+3,0)+AB1817,OFFSET(C1817,-M1817+4,0),0,1)*D1817)</f>
        <v/>
      </c>
      <c r="O1817" s="235" t="str">
        <f aca="true">IF(D1817="","",xEURO(OFFSET(C1817,-M1817+1,0),E1817,OFFSET(C1817,-M1817+2,0),OFFSET(C1817,-M1817+2,0),OFFSET(C1817,-M1817+3,0)+AB1817,OFFSET(C1817,-M1817+4,0),0,0))</f>
        <v/>
      </c>
      <c r="P1817" s="175" t="str">
        <f aca="false">IF(D1817="","",(O1817-F1817)*D1817*10)</f>
        <v/>
      </c>
      <c r="Q1817" s="175" t="str">
        <f aca="true">IF(D1817="","",xEURO(OFFSET(C1817,-M1817+1,0),E1817,OFFSET(C1817,-M1817+2,0),OFFSET(C1817,-M1817+2,0),OFFSET(C1817,-M1817+3,0)+AB1817,OFFSET(C1817,-M1817+4,0),0,2)/10*D1817)</f>
        <v/>
      </c>
      <c r="R1817" s="248" t="str">
        <f aca="true">IF(D1817="","",xEURO(OFFSET(C1817,-M1817+1,0),E1817,OFFSET(C1817,-M1817+2,0),OFFSET(C1817,-M1817+2,0),OFFSET(C1817,-M1817+3,0)+AB1817,OFFSET(C1817,-M1817+4,0),0,3)/100*D1817*10000)</f>
        <v/>
      </c>
      <c r="S1817" s="248" t="str">
        <f aca="true">IF(D1817="","",xEURO(OFFSET(C1817,-M1817+1,0),E1817,OFFSET(C1817,-M1817+2,0),OFFSET(C1817,-M1817+2,0),OFFSET(C1817,-M1817+3,0)+AB1817,OFFSET(C1817,-M1817+4,0),0,5)/365.25*D1817*10000)</f>
        <v/>
      </c>
      <c r="U1817" s="175" t="str">
        <f aca="true">IF(I1817="","",xEURO(OFFSET(C1817,-M1817+1,0),J1817,OFFSET(C1817,-M1817+2,0),OFFSET(C1817,-M1817+2,0),OFFSET(C1817,-M1817+3,0)+AC1817,OFFSET(C1817,-M1817+4,0),1,1)*I1817)</f>
        <v/>
      </c>
      <c r="V1817" s="235" t="str">
        <f aca="true">IF(I1817="","",xEURO(OFFSET(C1817,-M1817+1,0),J1817,OFFSET(C1817,-M1817+2,0),OFFSET(C1817,-M1817+2,0),OFFSET(C1817,-M1817+3,0)+AC1817,OFFSET(C1817,-M1817+4,0),1,0))</f>
        <v/>
      </c>
      <c r="W1817" s="175" t="str">
        <f aca="false">IF(I1817="","",(V1817-K1817)*I1817*10)</f>
        <v/>
      </c>
      <c r="X1817" s="175" t="str">
        <f aca="true">IF(I1817="","",xEURO(OFFSET(C1817,-M1817+1,0),J1817,OFFSET(C1817,-M1817+2,0),OFFSET(C1817,-M1817+2,0),OFFSET(C1817,-M1817+3,0)+AC1817,OFFSET(C1817,-M1817+4,0),1,2)/10*I1817)</f>
        <v/>
      </c>
      <c r="Y1817" s="248" t="str">
        <f aca="true">IF(I1817="","",xEURO(OFFSET(C1817,-M1817+1,0),J1817,OFFSET(C1817,-M1817+2,0),OFFSET(C1817,-M1817+2,0),OFFSET(C1817,-M1817+3,0)+AC1817,OFFSET(C1817,-M1817+4,0),1,3)/100*I1817*10000)</f>
        <v/>
      </c>
      <c r="Z1817" s="248" t="str">
        <f aca="true">IF(I1817="","",xEURO(OFFSET(C1817,-M1817+1,0),J1817,OFFSET(C1817,-M1817+2,0),OFFSET(C1817,-M1817+2,0),OFFSET(C1817,-M1817+3,0)+AC1817,OFFSET(C1817,-M1817+4,0),1,5)/365.25*I1817*10000)</f>
        <v/>
      </c>
      <c r="AB1817" s="249" t="str">
        <f aca="true">IF(D1817="","",xCalcSkew(OFFSET(C1817,-M1817,0),E1817-OFFSET(C1817,-M1817+1,0),b)/100)</f>
        <v/>
      </c>
      <c r="AC1817" s="249" t="str">
        <f aca="true">IF(I1817="","",xCalcSkew(OFFSET(C1817,-M1817,0),J1817-OFFSET(C1817,-M1817+1,0),b)/100)</f>
        <v/>
      </c>
      <c r="AE1817" s="0" t="n">
        <f aca="false">D1817*F1817*10000*-1</f>
        <v>-0</v>
      </c>
      <c r="AF1817" s="0" t="n">
        <f aca="false">I1817*K1817*10000*-1</f>
        <v>-0</v>
      </c>
      <c r="AG1817" s="0" t="n">
        <f aca="false">AE1817+AF1817</f>
        <v>-0</v>
      </c>
    </row>
    <row r="1818" customFormat="false" ht="12.75" hidden="false" customHeight="false" outlineLevel="0" collapsed="false">
      <c r="D1818" s="265"/>
      <c r="E1818" s="266"/>
      <c r="F1818" s="266"/>
      <c r="G1818" s="267"/>
      <c r="I1818" s="265"/>
      <c r="J1818" s="266"/>
      <c r="K1818" s="266"/>
      <c r="L1818" s="268"/>
      <c r="M1818" s="247" t="n">
        <f aca="false">M1817+1</f>
        <v>19</v>
      </c>
      <c r="N1818" s="175" t="str">
        <f aca="true">IF(D1818="","",xEURO(OFFSET(C1818,-M1818+1,0),E1818,OFFSET(C1818,-M1818+2,0),OFFSET(C1818,-M1818+2,0),OFFSET(C1818,-M1818+3,0)+AB1818,OFFSET(C1818,-M1818+4,0),0,1)*D1818)</f>
        <v/>
      </c>
      <c r="O1818" s="235" t="str">
        <f aca="true">IF(D1818="","",xEURO(OFFSET(C1818,-M1818+1,0),E1818,OFFSET(C1818,-M1818+2,0),OFFSET(C1818,-M1818+2,0),OFFSET(C1818,-M1818+3,0)+AB1818,OFFSET(C1818,-M1818+4,0),0,0))</f>
        <v/>
      </c>
      <c r="P1818" s="175" t="str">
        <f aca="false">IF(D1818="","",(O1818-F1818)*D1818*10)</f>
        <v/>
      </c>
      <c r="Q1818" s="175" t="str">
        <f aca="true">IF(D1818="","",xEURO(OFFSET(C1818,-M1818+1,0),E1818,OFFSET(C1818,-M1818+2,0),OFFSET(C1818,-M1818+2,0),OFFSET(C1818,-M1818+3,0)+AB1818,OFFSET(C1818,-M1818+4,0),0,2)/10*D1818)</f>
        <v/>
      </c>
      <c r="R1818" s="248" t="str">
        <f aca="true">IF(D1818="","",xEURO(OFFSET(C1818,-M1818+1,0),E1818,OFFSET(C1818,-M1818+2,0),OFFSET(C1818,-M1818+2,0),OFFSET(C1818,-M1818+3,0)+AB1818,OFFSET(C1818,-M1818+4,0),0,3)/100*D1818*10000)</f>
        <v/>
      </c>
      <c r="S1818" s="248" t="str">
        <f aca="true">IF(D1818="","",xEURO(OFFSET(C1818,-M1818+1,0),E1818,OFFSET(C1818,-M1818+2,0),OFFSET(C1818,-M1818+2,0),OFFSET(C1818,-M1818+3,0)+AB1818,OFFSET(C1818,-M1818+4,0),0,5)/365.25*D1818*10000)</f>
        <v/>
      </c>
      <c r="U1818" s="175" t="str">
        <f aca="true">IF(I1818="","",xEURO(OFFSET(C1818,-M1818+1,0),J1818,OFFSET(C1818,-M1818+2,0),OFFSET(C1818,-M1818+2,0),OFFSET(C1818,-M1818+3,0)+AC1818,OFFSET(C1818,-M1818+4,0),1,1)*I1818)</f>
        <v/>
      </c>
      <c r="V1818" s="235" t="str">
        <f aca="true">IF(I1818="","",xEURO(OFFSET(C1818,-M1818+1,0),J1818,OFFSET(C1818,-M1818+2,0),OFFSET(C1818,-M1818+2,0),OFFSET(C1818,-M1818+3,0)+AC1818,OFFSET(C1818,-M1818+4,0),1,0))</f>
        <v/>
      </c>
      <c r="W1818" s="175" t="str">
        <f aca="false">IF(I1818="","",(V1818-K1818)*I1818*10)</f>
        <v/>
      </c>
      <c r="X1818" s="175" t="str">
        <f aca="true">IF(I1818="","",xEURO(OFFSET(C1818,-M1818+1,0),J1818,OFFSET(C1818,-M1818+2,0),OFFSET(C1818,-M1818+2,0),OFFSET(C1818,-M1818+3,0)+AC1818,OFFSET(C1818,-M1818+4,0),1,2)/10*I1818)</f>
        <v/>
      </c>
      <c r="Y1818" s="248" t="str">
        <f aca="true">IF(I1818="","",xEURO(OFFSET(C1818,-M1818+1,0),J1818,OFFSET(C1818,-M1818+2,0),OFFSET(C1818,-M1818+2,0),OFFSET(C1818,-M1818+3,0)+AC1818,OFFSET(C1818,-M1818+4,0),1,3)/100*I1818*10000)</f>
        <v/>
      </c>
      <c r="Z1818" s="248" t="str">
        <f aca="true">IF(I1818="","",xEURO(OFFSET(C1818,-M1818+1,0),J1818,OFFSET(C1818,-M1818+2,0),OFFSET(C1818,-M1818+2,0),OFFSET(C1818,-M1818+3,0)+AC1818,OFFSET(C1818,-M1818+4,0),1,5)/365.25*I1818*10000)</f>
        <v/>
      </c>
      <c r="AB1818" s="249" t="str">
        <f aca="true">IF(D1818="","",xCalcSkew(OFFSET(C1818,-M1818,0),E1818-OFFSET(C1818,-M1818+1,0),b)/100)</f>
        <v/>
      </c>
      <c r="AC1818" s="249" t="str">
        <f aca="true">IF(I1818="","",xCalcSkew(OFFSET(C1818,-M1818,0),J1818-OFFSET(C1818,-M1818+1,0),b)/100)</f>
        <v/>
      </c>
      <c r="AE1818" s="0" t="n">
        <f aca="false">D1818*F1818*10000*-1</f>
        <v>-0</v>
      </c>
      <c r="AF1818" s="0" t="n">
        <f aca="false">I1818*K1818*10000*-1</f>
        <v>-0</v>
      </c>
      <c r="AG1818" s="0" t="n">
        <f aca="false">AE1818+AF1818</f>
        <v>-0</v>
      </c>
    </row>
    <row r="1819" customFormat="false" ht="12.75" hidden="false" customHeight="false" outlineLevel="0" collapsed="false">
      <c r="D1819" s="265"/>
      <c r="E1819" s="266"/>
      <c r="F1819" s="266"/>
      <c r="G1819" s="267"/>
      <c r="I1819" s="265"/>
      <c r="J1819" s="266"/>
      <c r="K1819" s="266"/>
      <c r="L1819" s="268"/>
      <c r="M1819" s="247" t="n">
        <f aca="false">M1818+1</f>
        <v>20</v>
      </c>
      <c r="N1819" s="175" t="str">
        <f aca="true">IF(D1819="","",xEURO(OFFSET(C1819,-M1819+1,0),E1819,OFFSET(C1819,-M1819+2,0),OFFSET(C1819,-M1819+2,0),OFFSET(C1819,-M1819+3,0)+AB1819,OFFSET(C1819,-M1819+4,0),0,1)*D1819)</f>
        <v/>
      </c>
      <c r="O1819" s="235" t="str">
        <f aca="true">IF(D1819="","",xEURO(OFFSET(C1819,-M1819+1,0),E1819,OFFSET(C1819,-M1819+2,0),OFFSET(C1819,-M1819+2,0),OFFSET(C1819,-M1819+3,0)+AB1819,OFFSET(C1819,-M1819+4,0),0,0))</f>
        <v/>
      </c>
      <c r="P1819" s="175" t="str">
        <f aca="false">IF(D1819="","",(O1819-F1819)*D1819*10)</f>
        <v/>
      </c>
      <c r="Q1819" s="175" t="str">
        <f aca="true">IF(D1819="","",xEURO(OFFSET(C1819,-M1819+1,0),E1819,OFFSET(C1819,-M1819+2,0),OFFSET(C1819,-M1819+2,0),OFFSET(C1819,-M1819+3,0)+AB1819,OFFSET(C1819,-M1819+4,0),0,2)/10*D1819)</f>
        <v/>
      </c>
      <c r="R1819" s="248" t="str">
        <f aca="true">IF(D1819="","",xEURO(OFFSET(C1819,-M1819+1,0),E1819,OFFSET(C1819,-M1819+2,0),OFFSET(C1819,-M1819+2,0),OFFSET(C1819,-M1819+3,0)+AB1819,OFFSET(C1819,-M1819+4,0),0,3)/100*D1819*10000)</f>
        <v/>
      </c>
      <c r="S1819" s="248" t="str">
        <f aca="true">IF(D1819="","",xEURO(OFFSET(C1819,-M1819+1,0),E1819,OFFSET(C1819,-M1819+2,0),OFFSET(C1819,-M1819+2,0),OFFSET(C1819,-M1819+3,0)+AB1819,OFFSET(C1819,-M1819+4,0),0,5)/365.25*D1819*10000)</f>
        <v/>
      </c>
      <c r="U1819" s="175" t="str">
        <f aca="true">IF(I1819="","",xEURO(OFFSET(C1819,-M1819+1,0),J1819,OFFSET(C1819,-M1819+2,0),OFFSET(C1819,-M1819+2,0),OFFSET(C1819,-M1819+3,0)+AC1819,OFFSET(C1819,-M1819+4,0),1,1)*I1819)</f>
        <v/>
      </c>
      <c r="V1819" s="235" t="str">
        <f aca="true">IF(I1819="","",xEURO(OFFSET(C1819,-M1819+1,0),J1819,OFFSET(C1819,-M1819+2,0),OFFSET(C1819,-M1819+2,0),OFFSET(C1819,-M1819+3,0)+AC1819,OFFSET(C1819,-M1819+4,0),1,0))</f>
        <v/>
      </c>
      <c r="W1819" s="175" t="str">
        <f aca="false">IF(I1819="","",(V1819-K1819)*I1819*10)</f>
        <v/>
      </c>
      <c r="X1819" s="175" t="str">
        <f aca="true">IF(I1819="","",xEURO(OFFSET(C1819,-M1819+1,0),J1819,OFFSET(C1819,-M1819+2,0),OFFSET(C1819,-M1819+2,0),OFFSET(C1819,-M1819+3,0)+AC1819,OFFSET(C1819,-M1819+4,0),1,2)/10*I1819)</f>
        <v/>
      </c>
      <c r="Y1819" s="248" t="str">
        <f aca="true">IF(I1819="","",xEURO(OFFSET(C1819,-M1819+1,0),J1819,OFFSET(C1819,-M1819+2,0),OFFSET(C1819,-M1819+2,0),OFFSET(C1819,-M1819+3,0)+AC1819,OFFSET(C1819,-M1819+4,0),1,3)/100*I1819*10000)</f>
        <v/>
      </c>
      <c r="Z1819" s="248" t="str">
        <f aca="true">IF(I1819="","",xEURO(OFFSET(C1819,-M1819+1,0),J1819,OFFSET(C1819,-M1819+2,0),OFFSET(C1819,-M1819+2,0),OFFSET(C1819,-M1819+3,0)+AC1819,OFFSET(C1819,-M1819+4,0),1,5)/365.25*I1819*10000)</f>
        <v/>
      </c>
      <c r="AB1819" s="249" t="str">
        <f aca="true">IF(D1819="","",xCalcSkew(OFFSET(C1819,-M1819,0),E1819-OFFSET(C1819,-M1819+1,0),b)/100)</f>
        <v/>
      </c>
      <c r="AC1819" s="249" t="str">
        <f aca="true">IF(I1819="","",xCalcSkew(OFFSET(C1819,-M1819,0),J1819-OFFSET(C1819,-M1819+1,0),b)/100)</f>
        <v/>
      </c>
      <c r="AE1819" s="0" t="n">
        <f aca="false">D1819*F1819*10000*-1</f>
        <v>-0</v>
      </c>
      <c r="AF1819" s="0" t="n">
        <f aca="false">I1819*K1819*10000*-1</f>
        <v>-0</v>
      </c>
      <c r="AG1819" s="0" t="n">
        <f aca="false">AE1819+AF1819</f>
        <v>-0</v>
      </c>
    </row>
    <row r="1820" customFormat="false" ht="12.75" hidden="false" customHeight="false" outlineLevel="0" collapsed="false">
      <c r="D1820" s="265"/>
      <c r="E1820" s="266"/>
      <c r="F1820" s="266"/>
      <c r="G1820" s="267"/>
      <c r="I1820" s="265"/>
      <c r="J1820" s="266"/>
      <c r="K1820" s="266"/>
      <c r="L1820" s="268"/>
      <c r="M1820" s="247" t="n">
        <f aca="false">M1819+1</f>
        <v>21</v>
      </c>
      <c r="N1820" s="175" t="str">
        <f aca="true">IF(D1820="","",xEURO(OFFSET(C1820,-M1820+1,0),E1820,OFFSET(C1820,-M1820+2,0),OFFSET(C1820,-M1820+2,0),OFFSET(C1820,-M1820+3,0)+AB1820,OFFSET(C1820,-M1820+4,0),0,1)*D1820)</f>
        <v/>
      </c>
      <c r="O1820" s="235" t="str">
        <f aca="true">IF(D1820="","",xEURO(OFFSET(C1820,-M1820+1,0),E1820,OFFSET(C1820,-M1820+2,0),OFFSET(C1820,-M1820+2,0),OFFSET(C1820,-M1820+3,0)+AB1820,OFFSET(C1820,-M1820+4,0),0,0))</f>
        <v/>
      </c>
      <c r="P1820" s="175" t="str">
        <f aca="false">IF(D1820="","",(O1820-F1820)*D1820*10)</f>
        <v/>
      </c>
      <c r="Q1820" s="175" t="str">
        <f aca="true">IF(D1820="","",xEURO(OFFSET(C1820,-M1820+1,0),E1820,OFFSET(C1820,-M1820+2,0),OFFSET(C1820,-M1820+2,0),OFFSET(C1820,-M1820+3,0)+AB1820,OFFSET(C1820,-M1820+4,0),0,2)/10*D1820)</f>
        <v/>
      </c>
      <c r="R1820" s="248" t="str">
        <f aca="true">IF(D1820="","",xEURO(OFFSET(C1820,-M1820+1,0),E1820,OFFSET(C1820,-M1820+2,0),OFFSET(C1820,-M1820+2,0),OFFSET(C1820,-M1820+3,0)+AB1820,OFFSET(C1820,-M1820+4,0),0,3)/100*D1820*10000)</f>
        <v/>
      </c>
      <c r="S1820" s="248" t="str">
        <f aca="true">IF(D1820="","",xEURO(OFFSET(C1820,-M1820+1,0),E1820,OFFSET(C1820,-M1820+2,0),OFFSET(C1820,-M1820+2,0),OFFSET(C1820,-M1820+3,0)+AB1820,OFFSET(C1820,-M1820+4,0),0,5)/365.25*D1820*10000)</f>
        <v/>
      </c>
      <c r="U1820" s="175" t="str">
        <f aca="true">IF(I1820="","",xEURO(OFFSET(C1820,-M1820+1,0),J1820,OFFSET(C1820,-M1820+2,0),OFFSET(C1820,-M1820+2,0),OFFSET(C1820,-M1820+3,0)+AC1820,OFFSET(C1820,-M1820+4,0),1,1)*I1820)</f>
        <v/>
      </c>
      <c r="V1820" s="235" t="str">
        <f aca="true">IF(I1820="","",xEURO(OFFSET(C1820,-M1820+1,0),J1820,OFFSET(C1820,-M1820+2,0),OFFSET(C1820,-M1820+2,0),OFFSET(C1820,-M1820+3,0)+AC1820,OFFSET(C1820,-M1820+4,0),1,0))</f>
        <v/>
      </c>
      <c r="W1820" s="175" t="str">
        <f aca="false">IF(I1820="","",(V1820-K1820)*I1820*10)</f>
        <v/>
      </c>
      <c r="X1820" s="175" t="str">
        <f aca="true">IF(I1820="","",xEURO(OFFSET(C1820,-M1820+1,0),J1820,OFFSET(C1820,-M1820+2,0),OFFSET(C1820,-M1820+2,0),OFFSET(C1820,-M1820+3,0)+AC1820,OFFSET(C1820,-M1820+4,0),1,2)/10*I1820)</f>
        <v/>
      </c>
      <c r="Y1820" s="248" t="str">
        <f aca="true">IF(I1820="","",xEURO(OFFSET(C1820,-M1820+1,0),J1820,OFFSET(C1820,-M1820+2,0),OFFSET(C1820,-M1820+2,0),OFFSET(C1820,-M1820+3,0)+AC1820,OFFSET(C1820,-M1820+4,0),1,3)/100*I1820*10000)</f>
        <v/>
      </c>
      <c r="Z1820" s="248" t="str">
        <f aca="true">IF(I1820="","",xEURO(OFFSET(C1820,-M1820+1,0),J1820,OFFSET(C1820,-M1820+2,0),OFFSET(C1820,-M1820+2,0),OFFSET(C1820,-M1820+3,0)+AC1820,OFFSET(C1820,-M1820+4,0),1,5)/365.25*I1820*10000)</f>
        <v/>
      </c>
      <c r="AB1820" s="249" t="str">
        <f aca="true">IF(D1820="","",xCalcSkew(OFFSET(C1820,-M1820,0),E1820-OFFSET(C1820,-M1820+1,0),b)/100)</f>
        <v/>
      </c>
      <c r="AC1820" s="249" t="str">
        <f aca="true">IF(I1820="","",xCalcSkew(OFFSET(C1820,-M1820,0),J1820-OFFSET(C1820,-M1820+1,0),b)/100)</f>
        <v/>
      </c>
      <c r="AE1820" s="0" t="n">
        <f aca="false">D1820*F1820*10000*-1</f>
        <v>-0</v>
      </c>
      <c r="AF1820" s="0" t="n">
        <f aca="false">I1820*K1820*10000*-1</f>
        <v>-0</v>
      </c>
      <c r="AG1820" s="0" t="n">
        <f aca="false">AE1820+AF1820</f>
        <v>-0</v>
      </c>
    </row>
    <row r="1821" customFormat="false" ht="12.75" hidden="false" customHeight="false" outlineLevel="0" collapsed="false">
      <c r="D1821" s="265"/>
      <c r="E1821" s="266"/>
      <c r="F1821" s="266"/>
      <c r="G1821" s="267"/>
      <c r="I1821" s="265"/>
      <c r="J1821" s="266"/>
      <c r="K1821" s="266"/>
      <c r="L1821" s="268"/>
      <c r="M1821" s="247" t="n">
        <f aca="false">M1820+1</f>
        <v>22</v>
      </c>
      <c r="N1821" s="175" t="str">
        <f aca="true">IF(D1821="","",xEURO(OFFSET(C1821,-M1821+1,0),E1821,OFFSET(C1821,-M1821+2,0),OFFSET(C1821,-M1821+2,0),OFFSET(C1821,-M1821+3,0)+AB1821,OFFSET(C1821,-M1821+4,0),0,1)*D1821)</f>
        <v/>
      </c>
      <c r="O1821" s="235" t="str">
        <f aca="true">IF(D1821="","",xEURO(OFFSET(C1821,-M1821+1,0),E1821,OFFSET(C1821,-M1821+2,0),OFFSET(C1821,-M1821+2,0),OFFSET(C1821,-M1821+3,0)+AB1821,OFFSET(C1821,-M1821+4,0),0,0))</f>
        <v/>
      </c>
      <c r="P1821" s="175" t="str">
        <f aca="false">IF(D1821="","",(O1821-F1821)*D1821*10)</f>
        <v/>
      </c>
      <c r="Q1821" s="175" t="str">
        <f aca="true">IF(D1821="","",xEURO(OFFSET(C1821,-M1821+1,0),E1821,OFFSET(C1821,-M1821+2,0),OFFSET(C1821,-M1821+2,0),OFFSET(C1821,-M1821+3,0)+AB1821,OFFSET(C1821,-M1821+4,0),0,2)/10*D1821)</f>
        <v/>
      </c>
      <c r="R1821" s="248" t="str">
        <f aca="true">IF(D1821="","",xEURO(OFFSET(C1821,-M1821+1,0),E1821,OFFSET(C1821,-M1821+2,0),OFFSET(C1821,-M1821+2,0),OFFSET(C1821,-M1821+3,0)+AB1821,OFFSET(C1821,-M1821+4,0),0,3)/100*D1821*10000)</f>
        <v/>
      </c>
      <c r="S1821" s="248" t="str">
        <f aca="true">IF(D1821="","",xEURO(OFFSET(C1821,-M1821+1,0),E1821,OFFSET(C1821,-M1821+2,0),OFFSET(C1821,-M1821+2,0),OFFSET(C1821,-M1821+3,0)+AB1821,OFFSET(C1821,-M1821+4,0),0,5)/365.25*D1821*10000)</f>
        <v/>
      </c>
      <c r="U1821" s="175" t="str">
        <f aca="true">IF(I1821="","",xEURO(OFFSET(C1821,-M1821+1,0),J1821,OFFSET(C1821,-M1821+2,0),OFFSET(C1821,-M1821+2,0),OFFSET(C1821,-M1821+3,0)+AC1821,OFFSET(C1821,-M1821+4,0),1,1)*I1821)</f>
        <v/>
      </c>
      <c r="V1821" s="235" t="str">
        <f aca="true">IF(I1821="","",xEURO(OFFSET(C1821,-M1821+1,0),J1821,OFFSET(C1821,-M1821+2,0),OFFSET(C1821,-M1821+2,0),OFFSET(C1821,-M1821+3,0)+AC1821,OFFSET(C1821,-M1821+4,0),1,0))</f>
        <v/>
      </c>
      <c r="W1821" s="175" t="str">
        <f aca="false">IF(I1821="","",(V1821-K1821)*I1821*10)</f>
        <v/>
      </c>
      <c r="X1821" s="175" t="str">
        <f aca="true">IF(I1821="","",xEURO(OFFSET(C1821,-M1821+1,0),J1821,OFFSET(C1821,-M1821+2,0),OFFSET(C1821,-M1821+2,0),OFFSET(C1821,-M1821+3,0)+AC1821,OFFSET(C1821,-M1821+4,0),1,2)/10*I1821)</f>
        <v/>
      </c>
      <c r="Y1821" s="248" t="str">
        <f aca="true">IF(I1821="","",xEURO(OFFSET(C1821,-M1821+1,0),J1821,OFFSET(C1821,-M1821+2,0),OFFSET(C1821,-M1821+2,0),OFFSET(C1821,-M1821+3,0)+AC1821,OFFSET(C1821,-M1821+4,0),1,3)/100*I1821*10000)</f>
        <v/>
      </c>
      <c r="Z1821" s="248" t="str">
        <f aca="true">IF(I1821="","",xEURO(OFFSET(C1821,-M1821+1,0),J1821,OFFSET(C1821,-M1821+2,0),OFFSET(C1821,-M1821+2,0),OFFSET(C1821,-M1821+3,0)+AC1821,OFFSET(C1821,-M1821+4,0),1,5)/365.25*I1821*10000)</f>
        <v/>
      </c>
      <c r="AB1821" s="249" t="str">
        <f aca="true">IF(D1821="","",xCalcSkew(OFFSET(C1821,-M1821,0),E1821-OFFSET(C1821,-M1821+1,0),b)/100)</f>
        <v/>
      </c>
      <c r="AC1821" s="249" t="str">
        <f aca="true">IF(I1821="","",xCalcSkew(OFFSET(C1821,-M1821,0),J1821-OFFSET(C1821,-M1821+1,0),b)/100)</f>
        <v/>
      </c>
      <c r="AE1821" s="0" t="n">
        <f aca="false">D1821*F1821*10000*-1</f>
        <v>-0</v>
      </c>
      <c r="AF1821" s="0" t="n">
        <f aca="false">I1821*K1821*10000*-1</f>
        <v>-0</v>
      </c>
      <c r="AG1821" s="0" t="n">
        <f aca="false">AE1821+AF1821</f>
        <v>-0</v>
      </c>
    </row>
    <row r="1822" customFormat="false" ht="12.75" hidden="false" customHeight="false" outlineLevel="0" collapsed="false">
      <c r="D1822" s="265"/>
      <c r="E1822" s="266"/>
      <c r="F1822" s="266"/>
      <c r="G1822" s="267"/>
      <c r="I1822" s="265"/>
      <c r="J1822" s="266"/>
      <c r="K1822" s="266"/>
      <c r="L1822" s="268"/>
      <c r="M1822" s="247" t="n">
        <f aca="false">M1821+1</f>
        <v>23</v>
      </c>
      <c r="N1822" s="175" t="str">
        <f aca="true">IF(D1822="","",xEURO(OFFSET(C1822,-M1822+1,0),E1822,OFFSET(C1822,-M1822+2,0),OFFSET(C1822,-M1822+2,0),OFFSET(C1822,-M1822+3,0)+AB1822,OFFSET(C1822,-M1822+4,0),0,1)*D1822)</f>
        <v/>
      </c>
      <c r="O1822" s="235" t="str">
        <f aca="true">IF(D1822="","",xEURO(OFFSET(C1822,-M1822+1,0),E1822,OFFSET(C1822,-M1822+2,0),OFFSET(C1822,-M1822+2,0),OFFSET(C1822,-M1822+3,0)+AB1822,OFFSET(C1822,-M1822+4,0),0,0))</f>
        <v/>
      </c>
      <c r="P1822" s="175" t="str">
        <f aca="false">IF(D1822="","",(O1822-F1822)*D1822*10)</f>
        <v/>
      </c>
      <c r="Q1822" s="175" t="str">
        <f aca="true">IF(D1822="","",xEURO(OFFSET(C1822,-M1822+1,0),E1822,OFFSET(C1822,-M1822+2,0),OFFSET(C1822,-M1822+2,0),OFFSET(C1822,-M1822+3,0)+AB1822,OFFSET(C1822,-M1822+4,0),0,2)/10*D1822)</f>
        <v/>
      </c>
      <c r="R1822" s="248" t="str">
        <f aca="true">IF(D1822="","",xEURO(OFFSET(C1822,-M1822+1,0),E1822,OFFSET(C1822,-M1822+2,0),OFFSET(C1822,-M1822+2,0),OFFSET(C1822,-M1822+3,0)+AB1822,OFFSET(C1822,-M1822+4,0),0,3)/100*D1822*10000)</f>
        <v/>
      </c>
      <c r="S1822" s="248" t="str">
        <f aca="true">IF(D1822="","",xEURO(OFFSET(C1822,-M1822+1,0),E1822,OFFSET(C1822,-M1822+2,0),OFFSET(C1822,-M1822+2,0),OFFSET(C1822,-M1822+3,0)+AB1822,OFFSET(C1822,-M1822+4,0),0,5)/365.25*D1822*10000)</f>
        <v/>
      </c>
      <c r="U1822" s="175" t="str">
        <f aca="true">IF(I1822="","",xEURO(OFFSET(C1822,-M1822+1,0),J1822,OFFSET(C1822,-M1822+2,0),OFFSET(C1822,-M1822+2,0),OFFSET(C1822,-M1822+3,0)+AC1822,OFFSET(C1822,-M1822+4,0),1,1)*I1822)</f>
        <v/>
      </c>
      <c r="V1822" s="235" t="str">
        <f aca="true">IF(I1822="","",xEURO(OFFSET(C1822,-M1822+1,0),J1822,OFFSET(C1822,-M1822+2,0),OFFSET(C1822,-M1822+2,0),OFFSET(C1822,-M1822+3,0)+AC1822,OFFSET(C1822,-M1822+4,0),1,0))</f>
        <v/>
      </c>
      <c r="W1822" s="175" t="str">
        <f aca="false">IF(I1822="","",(V1822-K1822)*I1822*10)</f>
        <v/>
      </c>
      <c r="X1822" s="175" t="str">
        <f aca="true">IF(I1822="","",xEURO(OFFSET(C1822,-M1822+1,0),J1822,OFFSET(C1822,-M1822+2,0),OFFSET(C1822,-M1822+2,0),OFFSET(C1822,-M1822+3,0)+AC1822,OFFSET(C1822,-M1822+4,0),1,2)/10*I1822)</f>
        <v/>
      </c>
      <c r="Y1822" s="248" t="str">
        <f aca="true">IF(I1822="","",xEURO(OFFSET(C1822,-M1822+1,0),J1822,OFFSET(C1822,-M1822+2,0),OFFSET(C1822,-M1822+2,0),OFFSET(C1822,-M1822+3,0)+AC1822,OFFSET(C1822,-M1822+4,0),1,3)/100*I1822*10000)</f>
        <v/>
      </c>
      <c r="Z1822" s="248" t="str">
        <f aca="true">IF(I1822="","",xEURO(OFFSET(C1822,-M1822+1,0),J1822,OFFSET(C1822,-M1822+2,0),OFFSET(C1822,-M1822+2,0),OFFSET(C1822,-M1822+3,0)+AC1822,OFFSET(C1822,-M1822+4,0),1,5)/365.25*I1822*10000)</f>
        <v/>
      </c>
      <c r="AB1822" s="249" t="str">
        <f aca="true">IF(D1822="","",xCalcSkew(OFFSET(C1822,-M1822,0),E1822-OFFSET(C1822,-M1822+1,0),b)/100)</f>
        <v/>
      </c>
      <c r="AC1822" s="249" t="str">
        <f aca="true">IF(I1822="","",xCalcSkew(OFFSET(C1822,-M1822,0),J1822-OFFSET(C1822,-M1822+1,0),b)/100)</f>
        <v/>
      </c>
      <c r="AE1822" s="0" t="n">
        <f aca="false">D1822*F1822*10000*-1</f>
        <v>-0</v>
      </c>
      <c r="AF1822" s="0" t="n">
        <f aca="false">I1822*K1822*10000*-1</f>
        <v>-0</v>
      </c>
      <c r="AG1822" s="0" t="n">
        <f aca="false">AE1822+AF1822</f>
        <v>-0</v>
      </c>
    </row>
    <row r="1823" customFormat="false" ht="12.75" hidden="false" customHeight="false" outlineLevel="0" collapsed="false">
      <c r="D1823" s="265"/>
      <c r="E1823" s="266"/>
      <c r="F1823" s="266"/>
      <c r="G1823" s="267"/>
      <c r="I1823" s="265"/>
      <c r="J1823" s="266"/>
      <c r="K1823" s="266"/>
      <c r="L1823" s="268"/>
      <c r="M1823" s="247" t="n">
        <f aca="false">M1822+1</f>
        <v>24</v>
      </c>
      <c r="N1823" s="175" t="str">
        <f aca="true">IF(D1823="","",xEURO(OFFSET(C1823,-M1823+1,0),E1823,OFFSET(C1823,-M1823+2,0),OFFSET(C1823,-M1823+2,0),OFFSET(C1823,-M1823+3,0)+AB1823,OFFSET(C1823,-M1823+4,0),0,1)*D1823)</f>
        <v/>
      </c>
      <c r="O1823" s="235" t="str">
        <f aca="true">IF(D1823="","",xEURO(OFFSET(C1823,-M1823+1,0),E1823,OFFSET(C1823,-M1823+2,0),OFFSET(C1823,-M1823+2,0),OFFSET(C1823,-M1823+3,0)+AB1823,OFFSET(C1823,-M1823+4,0),0,0))</f>
        <v/>
      </c>
      <c r="P1823" s="175" t="str">
        <f aca="false">IF(D1823="","",(O1823-F1823)*D1823*10)</f>
        <v/>
      </c>
      <c r="Q1823" s="175" t="str">
        <f aca="true">IF(D1823="","",xEURO(OFFSET(C1823,-M1823+1,0),E1823,OFFSET(C1823,-M1823+2,0),OFFSET(C1823,-M1823+2,0),OFFSET(C1823,-M1823+3,0)+AB1823,OFFSET(C1823,-M1823+4,0),0,2)/10*D1823)</f>
        <v/>
      </c>
      <c r="R1823" s="248" t="str">
        <f aca="true">IF(D1823="","",xEURO(OFFSET(C1823,-M1823+1,0),E1823,OFFSET(C1823,-M1823+2,0),OFFSET(C1823,-M1823+2,0),OFFSET(C1823,-M1823+3,0)+AB1823,OFFSET(C1823,-M1823+4,0),0,3)/100*D1823*10000)</f>
        <v/>
      </c>
      <c r="S1823" s="248" t="str">
        <f aca="true">IF(D1823="","",xEURO(OFFSET(C1823,-M1823+1,0),E1823,OFFSET(C1823,-M1823+2,0),OFFSET(C1823,-M1823+2,0),OFFSET(C1823,-M1823+3,0)+AB1823,OFFSET(C1823,-M1823+4,0),0,5)/365.25*D1823*10000)</f>
        <v/>
      </c>
      <c r="U1823" s="175" t="str">
        <f aca="true">IF(I1823="","",xEURO(OFFSET(C1823,-M1823+1,0),J1823,OFFSET(C1823,-M1823+2,0),OFFSET(C1823,-M1823+2,0),OFFSET(C1823,-M1823+3,0)+AC1823,OFFSET(C1823,-M1823+4,0),1,1)*I1823)</f>
        <v/>
      </c>
      <c r="V1823" s="235" t="str">
        <f aca="true">IF(I1823="","",xEURO(OFFSET(C1823,-M1823+1,0),J1823,OFFSET(C1823,-M1823+2,0),OFFSET(C1823,-M1823+2,0),OFFSET(C1823,-M1823+3,0)+AC1823,OFFSET(C1823,-M1823+4,0),1,0))</f>
        <v/>
      </c>
      <c r="W1823" s="175" t="str">
        <f aca="false">IF(I1823="","",(V1823-K1823)*I1823*10)</f>
        <v/>
      </c>
      <c r="X1823" s="175" t="str">
        <f aca="true">IF(I1823="","",xEURO(OFFSET(C1823,-M1823+1,0),J1823,OFFSET(C1823,-M1823+2,0),OFFSET(C1823,-M1823+2,0),OFFSET(C1823,-M1823+3,0)+AC1823,OFFSET(C1823,-M1823+4,0),1,2)/10*I1823)</f>
        <v/>
      </c>
      <c r="Y1823" s="248" t="str">
        <f aca="true">IF(I1823="","",xEURO(OFFSET(C1823,-M1823+1,0),J1823,OFFSET(C1823,-M1823+2,0),OFFSET(C1823,-M1823+2,0),OFFSET(C1823,-M1823+3,0)+AC1823,OFFSET(C1823,-M1823+4,0),1,3)/100*I1823*10000)</f>
        <v/>
      </c>
      <c r="Z1823" s="248" t="str">
        <f aca="true">IF(I1823="","",xEURO(OFFSET(C1823,-M1823+1,0),J1823,OFFSET(C1823,-M1823+2,0),OFFSET(C1823,-M1823+2,0),OFFSET(C1823,-M1823+3,0)+AC1823,OFFSET(C1823,-M1823+4,0),1,5)/365.25*I1823*10000)</f>
        <v/>
      </c>
      <c r="AB1823" s="249" t="str">
        <f aca="true">IF(D1823="","",xCalcSkew(OFFSET(C1823,-M1823,0),E1823-OFFSET(C1823,-M1823+1,0),b)/100)</f>
        <v/>
      </c>
      <c r="AC1823" s="249" t="str">
        <f aca="true">IF(I1823="","",xCalcSkew(OFFSET(C1823,-M1823,0),J1823-OFFSET(C1823,-M1823+1,0),b)/100)</f>
        <v/>
      </c>
      <c r="AE1823" s="0" t="n">
        <f aca="false">D1823*F1823*10000*-1</f>
        <v>-0</v>
      </c>
      <c r="AF1823" s="0" t="n">
        <f aca="false">I1823*K1823*10000*-1</f>
        <v>-0</v>
      </c>
      <c r="AG1823" s="0" t="n">
        <f aca="false">AE1823+AF1823</f>
        <v>-0</v>
      </c>
    </row>
    <row r="1824" customFormat="false" ht="12.75" hidden="false" customHeight="false" outlineLevel="0" collapsed="false">
      <c r="D1824" s="265"/>
      <c r="E1824" s="266"/>
      <c r="F1824" s="266"/>
      <c r="G1824" s="267"/>
      <c r="I1824" s="265"/>
      <c r="J1824" s="266"/>
      <c r="K1824" s="266"/>
      <c r="L1824" s="268"/>
      <c r="M1824" s="247" t="n">
        <f aca="false">M1823+1</f>
        <v>25</v>
      </c>
      <c r="N1824" s="175" t="str">
        <f aca="true">IF(D1824="","",xEURO(OFFSET(C1824,-M1824+1,0),E1824,OFFSET(C1824,-M1824+2,0),OFFSET(C1824,-M1824+2,0),OFFSET(C1824,-M1824+3,0)+AB1824,OFFSET(C1824,-M1824+4,0),0,1)*D1824)</f>
        <v/>
      </c>
      <c r="O1824" s="235" t="str">
        <f aca="true">IF(D1824="","",xEURO(OFFSET(C1824,-M1824+1,0),E1824,OFFSET(C1824,-M1824+2,0),OFFSET(C1824,-M1824+2,0),OFFSET(C1824,-M1824+3,0)+AB1824,OFFSET(C1824,-M1824+4,0),0,0))</f>
        <v/>
      </c>
      <c r="P1824" s="175" t="str">
        <f aca="false">IF(D1824="","",(O1824-F1824)*D1824*10)</f>
        <v/>
      </c>
      <c r="Q1824" s="175" t="str">
        <f aca="true">IF(D1824="","",xEURO(OFFSET(C1824,-M1824+1,0),E1824,OFFSET(C1824,-M1824+2,0),OFFSET(C1824,-M1824+2,0),OFFSET(C1824,-M1824+3,0)+AB1824,OFFSET(C1824,-M1824+4,0),0,2)/10*D1824)</f>
        <v/>
      </c>
      <c r="R1824" s="248" t="str">
        <f aca="true">IF(D1824="","",xEURO(OFFSET(C1824,-M1824+1,0),E1824,OFFSET(C1824,-M1824+2,0),OFFSET(C1824,-M1824+2,0),OFFSET(C1824,-M1824+3,0)+AB1824,OFFSET(C1824,-M1824+4,0),0,3)/100*D1824*10000)</f>
        <v/>
      </c>
      <c r="S1824" s="248" t="str">
        <f aca="true">IF(D1824="","",xEURO(OFFSET(C1824,-M1824+1,0),E1824,OFFSET(C1824,-M1824+2,0),OFFSET(C1824,-M1824+2,0),OFFSET(C1824,-M1824+3,0)+AB1824,OFFSET(C1824,-M1824+4,0),0,5)/365.25*D1824*10000)</f>
        <v/>
      </c>
      <c r="U1824" s="175" t="str">
        <f aca="true">IF(I1824="","",xEURO(OFFSET(C1824,-M1824+1,0),J1824,OFFSET(C1824,-M1824+2,0),OFFSET(C1824,-M1824+2,0),OFFSET(C1824,-M1824+3,0)+AC1824,OFFSET(C1824,-M1824+4,0),1,1)*I1824)</f>
        <v/>
      </c>
      <c r="V1824" s="235" t="str">
        <f aca="true">IF(I1824="","",xEURO(OFFSET(C1824,-M1824+1,0),J1824,OFFSET(C1824,-M1824+2,0),OFFSET(C1824,-M1824+2,0),OFFSET(C1824,-M1824+3,0)+AC1824,OFFSET(C1824,-M1824+4,0),1,0))</f>
        <v/>
      </c>
      <c r="W1824" s="175" t="str">
        <f aca="false">IF(I1824="","",(V1824-K1824)*I1824*10)</f>
        <v/>
      </c>
      <c r="X1824" s="175" t="str">
        <f aca="true">IF(I1824="","",xEURO(OFFSET(C1824,-M1824+1,0),J1824,OFFSET(C1824,-M1824+2,0),OFFSET(C1824,-M1824+2,0),OFFSET(C1824,-M1824+3,0)+AC1824,OFFSET(C1824,-M1824+4,0),1,2)/10*I1824)</f>
        <v/>
      </c>
      <c r="Y1824" s="248" t="str">
        <f aca="true">IF(I1824="","",xEURO(OFFSET(C1824,-M1824+1,0),J1824,OFFSET(C1824,-M1824+2,0),OFFSET(C1824,-M1824+2,0),OFFSET(C1824,-M1824+3,0)+AC1824,OFFSET(C1824,-M1824+4,0),1,3)/100*I1824*10000)</f>
        <v/>
      </c>
      <c r="Z1824" s="248" t="str">
        <f aca="true">IF(I1824="","",xEURO(OFFSET(C1824,-M1824+1,0),J1824,OFFSET(C1824,-M1824+2,0),OFFSET(C1824,-M1824+2,0),OFFSET(C1824,-M1824+3,0)+AC1824,OFFSET(C1824,-M1824+4,0),1,5)/365.25*I1824*10000)</f>
        <v/>
      </c>
      <c r="AB1824" s="249" t="str">
        <f aca="true">IF(D1824="","",xCalcSkew(OFFSET(C1824,-M1824,0),E1824-OFFSET(C1824,-M1824+1,0),b)/100)</f>
        <v/>
      </c>
      <c r="AC1824" s="249" t="str">
        <f aca="true">IF(I1824="","",xCalcSkew(OFFSET(C1824,-M1824,0),J1824-OFFSET(C1824,-M1824+1,0),b)/100)</f>
        <v/>
      </c>
      <c r="AE1824" s="0" t="n">
        <f aca="false">D1824*F1824*10000*-1</f>
        <v>-0</v>
      </c>
      <c r="AF1824" s="0" t="n">
        <f aca="false">I1824*K1824*10000*-1</f>
        <v>-0</v>
      </c>
      <c r="AG1824" s="0" t="n">
        <f aca="false">AE1824+AF1824</f>
        <v>-0</v>
      </c>
    </row>
    <row r="1825" customFormat="false" ht="12.75" hidden="false" customHeight="false" outlineLevel="0" collapsed="false">
      <c r="D1825" s="265"/>
      <c r="E1825" s="266"/>
      <c r="F1825" s="266"/>
      <c r="G1825" s="267"/>
      <c r="I1825" s="265"/>
      <c r="J1825" s="266"/>
      <c r="K1825" s="266"/>
      <c r="L1825" s="268"/>
      <c r="M1825" s="247" t="n">
        <f aca="false">M1824+1</f>
        <v>26</v>
      </c>
      <c r="N1825" s="175" t="str">
        <f aca="true">IF(D1825="","",xEURO(OFFSET(C1825,-M1825+1,0),E1825,OFFSET(C1825,-M1825+2,0),OFFSET(C1825,-M1825+2,0),OFFSET(C1825,-M1825+3,0)+AB1825,OFFSET(C1825,-M1825+4,0),0,1)*D1825)</f>
        <v/>
      </c>
      <c r="O1825" s="235" t="str">
        <f aca="true">IF(D1825="","",xEURO(OFFSET(C1825,-M1825+1,0),E1825,OFFSET(C1825,-M1825+2,0),OFFSET(C1825,-M1825+2,0),OFFSET(C1825,-M1825+3,0)+AB1825,OFFSET(C1825,-M1825+4,0),0,0))</f>
        <v/>
      </c>
      <c r="P1825" s="175" t="str">
        <f aca="false">IF(D1825="","",(O1825-F1825)*D1825*10)</f>
        <v/>
      </c>
      <c r="Q1825" s="175" t="str">
        <f aca="true">IF(D1825="","",xEURO(OFFSET(C1825,-M1825+1,0),E1825,OFFSET(C1825,-M1825+2,0),OFFSET(C1825,-M1825+2,0),OFFSET(C1825,-M1825+3,0)+AB1825,OFFSET(C1825,-M1825+4,0),0,2)/10*D1825)</f>
        <v/>
      </c>
      <c r="R1825" s="248" t="str">
        <f aca="true">IF(D1825="","",xEURO(OFFSET(C1825,-M1825+1,0),E1825,OFFSET(C1825,-M1825+2,0),OFFSET(C1825,-M1825+2,0),OFFSET(C1825,-M1825+3,0)+AB1825,OFFSET(C1825,-M1825+4,0),0,3)/100*D1825*10000)</f>
        <v/>
      </c>
      <c r="S1825" s="248" t="str">
        <f aca="true">IF(D1825="","",xEURO(OFFSET(C1825,-M1825+1,0),E1825,OFFSET(C1825,-M1825+2,0),OFFSET(C1825,-M1825+2,0),OFFSET(C1825,-M1825+3,0)+AB1825,OFFSET(C1825,-M1825+4,0),0,5)/365.25*D1825*10000)</f>
        <v/>
      </c>
      <c r="U1825" s="175" t="str">
        <f aca="true">IF(I1825="","",xEURO(OFFSET(C1825,-M1825+1,0),J1825,OFFSET(C1825,-M1825+2,0),OFFSET(C1825,-M1825+2,0),OFFSET(C1825,-M1825+3,0)+AC1825,OFFSET(C1825,-M1825+4,0),1,1)*I1825)</f>
        <v/>
      </c>
      <c r="V1825" s="235" t="str">
        <f aca="true">IF(I1825="","",xEURO(OFFSET(C1825,-M1825+1,0),J1825,OFFSET(C1825,-M1825+2,0),OFFSET(C1825,-M1825+2,0),OFFSET(C1825,-M1825+3,0)+AC1825,OFFSET(C1825,-M1825+4,0),1,0))</f>
        <v/>
      </c>
      <c r="W1825" s="175" t="str">
        <f aca="false">IF(I1825="","",(V1825-K1825)*I1825*10)</f>
        <v/>
      </c>
      <c r="X1825" s="175" t="str">
        <f aca="true">IF(I1825="","",xEURO(OFFSET(C1825,-M1825+1,0),J1825,OFFSET(C1825,-M1825+2,0),OFFSET(C1825,-M1825+2,0),OFFSET(C1825,-M1825+3,0)+AC1825,OFFSET(C1825,-M1825+4,0),1,2)/10*I1825)</f>
        <v/>
      </c>
      <c r="Y1825" s="248" t="str">
        <f aca="true">IF(I1825="","",xEURO(OFFSET(C1825,-M1825+1,0),J1825,OFFSET(C1825,-M1825+2,0),OFFSET(C1825,-M1825+2,0),OFFSET(C1825,-M1825+3,0)+AC1825,OFFSET(C1825,-M1825+4,0),1,3)/100*I1825*10000)</f>
        <v/>
      </c>
      <c r="Z1825" s="248" t="str">
        <f aca="true">IF(I1825="","",xEURO(OFFSET(C1825,-M1825+1,0),J1825,OFFSET(C1825,-M1825+2,0),OFFSET(C1825,-M1825+2,0),OFFSET(C1825,-M1825+3,0)+AC1825,OFFSET(C1825,-M1825+4,0),1,5)/365.25*I1825*10000)</f>
        <v/>
      </c>
      <c r="AB1825" s="249" t="str">
        <f aca="true">IF(D1825="","",xCalcSkew(OFFSET(C1825,-M1825,0),E1825-OFFSET(C1825,-M1825+1,0),b)/100)</f>
        <v/>
      </c>
      <c r="AC1825" s="249" t="str">
        <f aca="true">IF(I1825="","",xCalcSkew(OFFSET(C1825,-M1825,0),J1825-OFFSET(C1825,-M1825+1,0),b)/100)</f>
        <v/>
      </c>
      <c r="AE1825" s="0" t="n">
        <f aca="false">D1825*F1825*10000*-1</f>
        <v>-0</v>
      </c>
      <c r="AF1825" s="0" t="n">
        <f aca="false">I1825*K1825*10000*-1</f>
        <v>-0</v>
      </c>
      <c r="AG1825" s="0" t="n">
        <f aca="false">AE1825+AF1825</f>
        <v>-0</v>
      </c>
    </row>
    <row r="1826" customFormat="false" ht="12.75" hidden="false" customHeight="false" outlineLevel="0" collapsed="false">
      <c r="D1826" s="265"/>
      <c r="E1826" s="266"/>
      <c r="F1826" s="266"/>
      <c r="G1826" s="267"/>
      <c r="I1826" s="265"/>
      <c r="J1826" s="266"/>
      <c r="K1826" s="266"/>
      <c r="L1826" s="268"/>
      <c r="M1826" s="247" t="n">
        <f aca="false">M1825+1</f>
        <v>27</v>
      </c>
      <c r="N1826" s="175" t="str">
        <f aca="true">IF(D1826="","",xEURO(OFFSET(C1826,-M1826+1,0),E1826,OFFSET(C1826,-M1826+2,0),OFFSET(C1826,-M1826+2,0),OFFSET(C1826,-M1826+3,0)+AB1826,OFFSET(C1826,-M1826+4,0),0,1)*D1826)</f>
        <v/>
      </c>
      <c r="O1826" s="235" t="str">
        <f aca="true">IF(D1826="","",xEURO(OFFSET(C1826,-M1826+1,0),E1826,OFFSET(C1826,-M1826+2,0),OFFSET(C1826,-M1826+2,0),OFFSET(C1826,-M1826+3,0)+AB1826,OFFSET(C1826,-M1826+4,0),0,0))</f>
        <v/>
      </c>
      <c r="P1826" s="175" t="str">
        <f aca="false">IF(D1826="","",(O1826-F1826)*D1826*10)</f>
        <v/>
      </c>
      <c r="Q1826" s="175" t="str">
        <f aca="true">IF(D1826="","",xEURO(OFFSET(C1826,-M1826+1,0),E1826,OFFSET(C1826,-M1826+2,0),OFFSET(C1826,-M1826+2,0),OFFSET(C1826,-M1826+3,0)+AB1826,OFFSET(C1826,-M1826+4,0),0,2)/10*D1826)</f>
        <v/>
      </c>
      <c r="R1826" s="248" t="str">
        <f aca="true">IF(D1826="","",xEURO(OFFSET(C1826,-M1826+1,0),E1826,OFFSET(C1826,-M1826+2,0),OFFSET(C1826,-M1826+2,0),OFFSET(C1826,-M1826+3,0)+AB1826,OFFSET(C1826,-M1826+4,0),0,3)/100*D1826*10000)</f>
        <v/>
      </c>
      <c r="S1826" s="248" t="str">
        <f aca="true">IF(D1826="","",xEURO(OFFSET(C1826,-M1826+1,0),E1826,OFFSET(C1826,-M1826+2,0),OFFSET(C1826,-M1826+2,0),OFFSET(C1826,-M1826+3,0)+AB1826,OFFSET(C1826,-M1826+4,0),0,5)/365.25*D1826*10000)</f>
        <v/>
      </c>
      <c r="U1826" s="175" t="str">
        <f aca="true">IF(I1826="","",xEURO(OFFSET(C1826,-M1826+1,0),J1826,OFFSET(C1826,-M1826+2,0),OFFSET(C1826,-M1826+2,0),OFFSET(C1826,-M1826+3,0)+AC1826,OFFSET(C1826,-M1826+4,0),1,1)*I1826)</f>
        <v/>
      </c>
      <c r="V1826" s="235" t="str">
        <f aca="true">IF(I1826="","",xEURO(OFFSET(C1826,-M1826+1,0),J1826,OFFSET(C1826,-M1826+2,0),OFFSET(C1826,-M1826+2,0),OFFSET(C1826,-M1826+3,0)+AC1826,OFFSET(C1826,-M1826+4,0),1,0))</f>
        <v/>
      </c>
      <c r="W1826" s="175" t="str">
        <f aca="false">IF(I1826="","",(V1826-K1826)*I1826*10)</f>
        <v/>
      </c>
      <c r="X1826" s="175" t="str">
        <f aca="true">IF(I1826="","",xEURO(OFFSET(C1826,-M1826+1,0),J1826,OFFSET(C1826,-M1826+2,0),OFFSET(C1826,-M1826+2,0),OFFSET(C1826,-M1826+3,0)+AC1826,OFFSET(C1826,-M1826+4,0),1,2)/10*I1826)</f>
        <v/>
      </c>
      <c r="Y1826" s="248" t="str">
        <f aca="true">IF(I1826="","",xEURO(OFFSET(C1826,-M1826+1,0),J1826,OFFSET(C1826,-M1826+2,0),OFFSET(C1826,-M1826+2,0),OFFSET(C1826,-M1826+3,0)+AC1826,OFFSET(C1826,-M1826+4,0),1,3)/100*I1826*10000)</f>
        <v/>
      </c>
      <c r="Z1826" s="248" t="str">
        <f aca="true">IF(I1826="","",xEURO(OFFSET(C1826,-M1826+1,0),J1826,OFFSET(C1826,-M1826+2,0),OFFSET(C1826,-M1826+2,0),OFFSET(C1826,-M1826+3,0)+AC1826,OFFSET(C1826,-M1826+4,0),1,5)/365.25*I1826*10000)</f>
        <v/>
      </c>
      <c r="AB1826" s="249" t="str">
        <f aca="true">IF(D1826="","",xCalcSkew(OFFSET(C1826,-M1826,0),E1826-OFFSET(C1826,-M1826+1,0),b)/100)</f>
        <v/>
      </c>
      <c r="AC1826" s="249" t="str">
        <f aca="true">IF(I1826="","",xCalcSkew(OFFSET(C1826,-M1826,0),J1826-OFFSET(C1826,-M1826+1,0),b)/100)</f>
        <v/>
      </c>
      <c r="AE1826" s="0" t="n">
        <f aca="false">D1826*F1826*10000*-1</f>
        <v>-0</v>
      </c>
      <c r="AF1826" s="0" t="n">
        <f aca="false">I1826*K1826*10000*-1</f>
        <v>-0</v>
      </c>
      <c r="AG1826" s="0" t="n">
        <f aca="false">AE1826+AF1826</f>
        <v>-0</v>
      </c>
    </row>
    <row r="1827" customFormat="false" ht="12.75" hidden="false" customHeight="false" outlineLevel="0" collapsed="false">
      <c r="D1827" s="265"/>
      <c r="E1827" s="266"/>
      <c r="F1827" s="266"/>
      <c r="G1827" s="267"/>
      <c r="I1827" s="265"/>
      <c r="J1827" s="266"/>
      <c r="K1827" s="266"/>
      <c r="L1827" s="268"/>
      <c r="M1827" s="247" t="n">
        <f aca="false">M1826+1</f>
        <v>28</v>
      </c>
      <c r="N1827" s="175" t="str">
        <f aca="true">IF(D1827="","",xEURO(OFFSET(C1827,-M1827+1,0),E1827,OFFSET(C1827,-M1827+2,0),OFFSET(C1827,-M1827+2,0),OFFSET(C1827,-M1827+3,0)+AB1827,OFFSET(C1827,-M1827+4,0),0,1)*D1827)</f>
        <v/>
      </c>
      <c r="O1827" s="235" t="str">
        <f aca="true">IF(D1827="","",xEURO(OFFSET(C1827,-M1827+1,0),E1827,OFFSET(C1827,-M1827+2,0),OFFSET(C1827,-M1827+2,0),OFFSET(C1827,-M1827+3,0)+AB1827,OFFSET(C1827,-M1827+4,0),0,0))</f>
        <v/>
      </c>
      <c r="P1827" s="175" t="str">
        <f aca="false">IF(D1827="","",(O1827-F1827)*D1827*10)</f>
        <v/>
      </c>
      <c r="Q1827" s="175" t="str">
        <f aca="true">IF(D1827="","",xEURO(OFFSET(C1827,-M1827+1,0),E1827,OFFSET(C1827,-M1827+2,0),OFFSET(C1827,-M1827+2,0),OFFSET(C1827,-M1827+3,0)+AB1827,OFFSET(C1827,-M1827+4,0),0,2)/10*D1827)</f>
        <v/>
      </c>
      <c r="R1827" s="248" t="str">
        <f aca="true">IF(D1827="","",xEURO(OFFSET(C1827,-M1827+1,0),E1827,OFFSET(C1827,-M1827+2,0),OFFSET(C1827,-M1827+2,0),OFFSET(C1827,-M1827+3,0)+AB1827,OFFSET(C1827,-M1827+4,0),0,3)/100*D1827*10000)</f>
        <v/>
      </c>
      <c r="S1827" s="248" t="str">
        <f aca="true">IF(D1827="","",xEURO(OFFSET(C1827,-M1827+1,0),E1827,OFFSET(C1827,-M1827+2,0),OFFSET(C1827,-M1827+2,0),OFFSET(C1827,-M1827+3,0)+AB1827,OFFSET(C1827,-M1827+4,0),0,5)/365.25*D1827*10000)</f>
        <v/>
      </c>
      <c r="U1827" s="175" t="str">
        <f aca="true">IF(I1827="","",xEURO(OFFSET(C1827,-M1827+1,0),J1827,OFFSET(C1827,-M1827+2,0),OFFSET(C1827,-M1827+2,0),OFFSET(C1827,-M1827+3,0)+AC1827,OFFSET(C1827,-M1827+4,0),1,1)*I1827)</f>
        <v/>
      </c>
      <c r="V1827" s="235" t="str">
        <f aca="true">IF(I1827="","",xEURO(OFFSET(C1827,-M1827+1,0),J1827,OFFSET(C1827,-M1827+2,0),OFFSET(C1827,-M1827+2,0),OFFSET(C1827,-M1827+3,0)+AC1827,OFFSET(C1827,-M1827+4,0),1,0))</f>
        <v/>
      </c>
      <c r="W1827" s="175" t="str">
        <f aca="false">IF(I1827="","",(V1827-K1827)*I1827*10)</f>
        <v/>
      </c>
      <c r="X1827" s="175" t="str">
        <f aca="true">IF(I1827="","",xEURO(OFFSET(C1827,-M1827+1,0),J1827,OFFSET(C1827,-M1827+2,0),OFFSET(C1827,-M1827+2,0),OFFSET(C1827,-M1827+3,0)+AC1827,OFFSET(C1827,-M1827+4,0),1,2)/10*I1827)</f>
        <v/>
      </c>
      <c r="Y1827" s="248" t="str">
        <f aca="true">IF(I1827="","",xEURO(OFFSET(C1827,-M1827+1,0),J1827,OFFSET(C1827,-M1827+2,0),OFFSET(C1827,-M1827+2,0),OFFSET(C1827,-M1827+3,0)+AC1827,OFFSET(C1827,-M1827+4,0),1,3)/100*I1827*10000)</f>
        <v/>
      </c>
      <c r="Z1827" s="248" t="str">
        <f aca="true">IF(I1827="","",xEURO(OFFSET(C1827,-M1827+1,0),J1827,OFFSET(C1827,-M1827+2,0),OFFSET(C1827,-M1827+2,0),OFFSET(C1827,-M1827+3,0)+AC1827,OFFSET(C1827,-M1827+4,0),1,5)/365.25*I1827*10000)</f>
        <v/>
      </c>
      <c r="AB1827" s="249" t="str">
        <f aca="true">IF(D1827="","",xCalcSkew(OFFSET(C1827,-M1827,0),E1827-OFFSET(C1827,-M1827+1,0),b)/100)</f>
        <v/>
      </c>
      <c r="AC1827" s="249" t="str">
        <f aca="true">IF(I1827="","",xCalcSkew(OFFSET(C1827,-M1827,0),J1827-OFFSET(C1827,-M1827+1,0),b)/100)</f>
        <v/>
      </c>
      <c r="AE1827" s="0" t="n">
        <f aca="false">D1827*F1827*10000*-1</f>
        <v>-0</v>
      </c>
      <c r="AF1827" s="0" t="n">
        <f aca="false">I1827*K1827*10000*-1</f>
        <v>-0</v>
      </c>
      <c r="AG1827" s="0" t="n">
        <f aca="false">AE1827+AF1827</f>
        <v>-0</v>
      </c>
    </row>
    <row r="1828" customFormat="false" ht="12.75" hidden="false" customHeight="false" outlineLevel="0" collapsed="false">
      <c r="D1828" s="265"/>
      <c r="E1828" s="266"/>
      <c r="F1828" s="266"/>
      <c r="G1828" s="267"/>
      <c r="I1828" s="265"/>
      <c r="J1828" s="266"/>
      <c r="K1828" s="266"/>
      <c r="L1828" s="268"/>
      <c r="M1828" s="247" t="n">
        <f aca="false">M1827+1</f>
        <v>29</v>
      </c>
      <c r="N1828" s="175" t="str">
        <f aca="true">IF(D1828="","",xEURO(OFFSET(C1828,-M1828+1,0),E1828,OFFSET(C1828,-M1828+2,0),OFFSET(C1828,-M1828+2,0),OFFSET(C1828,-M1828+3,0)+AB1828,OFFSET(C1828,-M1828+4,0),0,1)*D1828)</f>
        <v/>
      </c>
      <c r="O1828" s="235" t="str">
        <f aca="true">IF(D1828="","",xEURO(OFFSET(C1828,-M1828+1,0),E1828,OFFSET(C1828,-M1828+2,0),OFFSET(C1828,-M1828+2,0),OFFSET(C1828,-M1828+3,0)+AB1828,OFFSET(C1828,-M1828+4,0),0,0))</f>
        <v/>
      </c>
      <c r="P1828" s="175" t="str">
        <f aca="false">IF(D1828="","",(O1828-F1828)*D1828*10)</f>
        <v/>
      </c>
      <c r="Q1828" s="175" t="str">
        <f aca="true">IF(D1828="","",xEURO(OFFSET(C1828,-M1828+1,0),E1828,OFFSET(C1828,-M1828+2,0),OFFSET(C1828,-M1828+2,0),OFFSET(C1828,-M1828+3,0)+AB1828,OFFSET(C1828,-M1828+4,0),0,2)/10*D1828)</f>
        <v/>
      </c>
      <c r="R1828" s="248" t="str">
        <f aca="true">IF(D1828="","",xEURO(OFFSET(C1828,-M1828+1,0),E1828,OFFSET(C1828,-M1828+2,0),OFFSET(C1828,-M1828+2,0),OFFSET(C1828,-M1828+3,0)+AB1828,OFFSET(C1828,-M1828+4,0),0,3)/100*D1828*10000)</f>
        <v/>
      </c>
      <c r="S1828" s="248" t="str">
        <f aca="true">IF(D1828="","",xEURO(OFFSET(C1828,-M1828+1,0),E1828,OFFSET(C1828,-M1828+2,0),OFFSET(C1828,-M1828+2,0),OFFSET(C1828,-M1828+3,0)+AB1828,OFFSET(C1828,-M1828+4,0),0,5)/365.25*D1828*10000)</f>
        <v/>
      </c>
      <c r="U1828" s="175" t="str">
        <f aca="true">IF(I1828="","",xEURO(OFFSET(C1828,-M1828+1,0),J1828,OFFSET(C1828,-M1828+2,0),OFFSET(C1828,-M1828+2,0),OFFSET(C1828,-M1828+3,0)+AC1828,OFFSET(C1828,-M1828+4,0),1,1)*I1828)</f>
        <v/>
      </c>
      <c r="V1828" s="235" t="str">
        <f aca="true">IF(I1828="","",xEURO(OFFSET(C1828,-M1828+1,0),J1828,OFFSET(C1828,-M1828+2,0),OFFSET(C1828,-M1828+2,0),OFFSET(C1828,-M1828+3,0)+AC1828,OFFSET(C1828,-M1828+4,0),1,0))</f>
        <v/>
      </c>
      <c r="W1828" s="175" t="str">
        <f aca="false">IF(I1828="","",(V1828-K1828)*I1828*10)</f>
        <v/>
      </c>
      <c r="X1828" s="175" t="str">
        <f aca="true">IF(I1828="","",xEURO(OFFSET(C1828,-M1828+1,0),J1828,OFFSET(C1828,-M1828+2,0),OFFSET(C1828,-M1828+2,0),OFFSET(C1828,-M1828+3,0)+AC1828,OFFSET(C1828,-M1828+4,0),1,2)/10*I1828)</f>
        <v/>
      </c>
      <c r="Y1828" s="248" t="str">
        <f aca="true">IF(I1828="","",xEURO(OFFSET(C1828,-M1828+1,0),J1828,OFFSET(C1828,-M1828+2,0),OFFSET(C1828,-M1828+2,0),OFFSET(C1828,-M1828+3,0)+AC1828,OFFSET(C1828,-M1828+4,0),1,3)/100*I1828*10000)</f>
        <v/>
      </c>
      <c r="Z1828" s="248" t="str">
        <f aca="true">IF(I1828="","",xEURO(OFFSET(C1828,-M1828+1,0),J1828,OFFSET(C1828,-M1828+2,0),OFFSET(C1828,-M1828+2,0),OFFSET(C1828,-M1828+3,0)+AC1828,OFFSET(C1828,-M1828+4,0),1,5)/365.25*I1828*10000)</f>
        <v/>
      </c>
      <c r="AB1828" s="249" t="str">
        <f aca="true">IF(D1828="","",xCalcSkew(OFFSET(C1828,-M1828,0),E1828-OFFSET(C1828,-M1828+1,0),b)/100)</f>
        <v/>
      </c>
      <c r="AC1828" s="249" t="str">
        <f aca="true">IF(I1828="","",xCalcSkew(OFFSET(C1828,-M1828,0),J1828-OFFSET(C1828,-M1828+1,0),b)/100)</f>
        <v/>
      </c>
      <c r="AE1828" s="0" t="n">
        <f aca="false">D1828*F1828*10000*-1</f>
        <v>-0</v>
      </c>
      <c r="AF1828" s="0" t="n">
        <f aca="false">I1828*K1828*10000*-1</f>
        <v>-0</v>
      </c>
      <c r="AG1828" s="0" t="n">
        <f aca="false">AE1828+AF1828</f>
        <v>-0</v>
      </c>
    </row>
    <row r="1829" customFormat="false" ht="12.75" hidden="false" customHeight="false" outlineLevel="0" collapsed="false">
      <c r="D1829" s="265"/>
      <c r="E1829" s="266"/>
      <c r="F1829" s="266"/>
      <c r="G1829" s="267"/>
      <c r="I1829" s="265"/>
      <c r="J1829" s="266"/>
      <c r="K1829" s="266"/>
      <c r="L1829" s="268"/>
      <c r="M1829" s="247" t="n">
        <f aca="false">M1828+1</f>
        <v>30</v>
      </c>
      <c r="N1829" s="175" t="str">
        <f aca="true">IF(D1829="","",xEURO(OFFSET(C1829,-M1829+1,0),E1829,OFFSET(C1829,-M1829+2,0),OFFSET(C1829,-M1829+2,0),OFFSET(C1829,-M1829+3,0)+AB1829,OFFSET(C1829,-M1829+4,0),0,1)*D1829)</f>
        <v/>
      </c>
      <c r="O1829" s="235" t="str">
        <f aca="true">IF(D1829="","",xEURO(OFFSET(C1829,-M1829+1,0),E1829,OFFSET(C1829,-M1829+2,0),OFFSET(C1829,-M1829+2,0),OFFSET(C1829,-M1829+3,0)+AB1829,OFFSET(C1829,-M1829+4,0),0,0))</f>
        <v/>
      </c>
      <c r="P1829" s="175" t="str">
        <f aca="false">IF(D1829="","",(O1829-F1829)*D1829*10)</f>
        <v/>
      </c>
      <c r="Q1829" s="175" t="str">
        <f aca="true">IF(D1829="","",xEURO(OFFSET(C1829,-M1829+1,0),E1829,OFFSET(C1829,-M1829+2,0),OFFSET(C1829,-M1829+2,0),OFFSET(C1829,-M1829+3,0)+AB1829,OFFSET(C1829,-M1829+4,0),0,2)/10*D1829)</f>
        <v/>
      </c>
      <c r="R1829" s="248" t="str">
        <f aca="true">IF(D1829="","",xEURO(OFFSET(C1829,-M1829+1,0),E1829,OFFSET(C1829,-M1829+2,0),OFFSET(C1829,-M1829+2,0),OFFSET(C1829,-M1829+3,0)+AB1829,OFFSET(C1829,-M1829+4,0),0,3)/100*D1829*10000)</f>
        <v/>
      </c>
      <c r="S1829" s="248" t="str">
        <f aca="true">IF(D1829="","",xEURO(OFFSET(C1829,-M1829+1,0),E1829,OFFSET(C1829,-M1829+2,0),OFFSET(C1829,-M1829+2,0),OFFSET(C1829,-M1829+3,0)+AB1829,OFFSET(C1829,-M1829+4,0),0,5)/365.25*D1829*10000)</f>
        <v/>
      </c>
      <c r="U1829" s="175" t="str">
        <f aca="true">IF(I1829="","",xEURO(OFFSET(C1829,-M1829+1,0),J1829,OFFSET(C1829,-M1829+2,0),OFFSET(C1829,-M1829+2,0),OFFSET(C1829,-M1829+3,0)+AC1829,OFFSET(C1829,-M1829+4,0),1,1)*I1829)</f>
        <v/>
      </c>
      <c r="V1829" s="235" t="str">
        <f aca="true">IF(I1829="","",xEURO(OFFSET(C1829,-M1829+1,0),J1829,OFFSET(C1829,-M1829+2,0),OFFSET(C1829,-M1829+2,0),OFFSET(C1829,-M1829+3,0)+AC1829,OFFSET(C1829,-M1829+4,0),1,0))</f>
        <v/>
      </c>
      <c r="W1829" s="175" t="str">
        <f aca="false">IF(I1829="","",(V1829-K1829)*I1829*10)</f>
        <v/>
      </c>
      <c r="X1829" s="175" t="str">
        <f aca="true">IF(I1829="","",xEURO(OFFSET(C1829,-M1829+1,0),J1829,OFFSET(C1829,-M1829+2,0),OFFSET(C1829,-M1829+2,0),OFFSET(C1829,-M1829+3,0)+AC1829,OFFSET(C1829,-M1829+4,0),1,2)/10*I1829)</f>
        <v/>
      </c>
      <c r="Y1829" s="248" t="str">
        <f aca="true">IF(I1829="","",xEURO(OFFSET(C1829,-M1829+1,0),J1829,OFFSET(C1829,-M1829+2,0),OFFSET(C1829,-M1829+2,0),OFFSET(C1829,-M1829+3,0)+AC1829,OFFSET(C1829,-M1829+4,0),1,3)/100*I1829*10000)</f>
        <v/>
      </c>
      <c r="Z1829" s="248" t="str">
        <f aca="true">IF(I1829="","",xEURO(OFFSET(C1829,-M1829+1,0),J1829,OFFSET(C1829,-M1829+2,0),OFFSET(C1829,-M1829+2,0),OFFSET(C1829,-M1829+3,0)+AC1829,OFFSET(C1829,-M1829+4,0),1,5)/365.25*I1829*10000)</f>
        <v/>
      </c>
      <c r="AB1829" s="249" t="str">
        <f aca="true">IF(D1829="","",xCalcSkew(OFFSET(C1829,-M1829,0),E1829-OFFSET(C1829,-M1829+1,0),b)/100)</f>
        <v/>
      </c>
      <c r="AC1829" s="249" t="str">
        <f aca="true">IF(I1829="","",xCalcSkew(OFFSET(C1829,-M1829,0),J1829-OFFSET(C1829,-M1829+1,0),b)/100)</f>
        <v/>
      </c>
      <c r="AE1829" s="0" t="n">
        <f aca="false">D1829*F1829*10000*-1</f>
        <v>-0</v>
      </c>
      <c r="AF1829" s="0" t="n">
        <f aca="false">I1829*K1829*10000*-1</f>
        <v>-0</v>
      </c>
      <c r="AG1829" s="0" t="n">
        <f aca="false">AE1829+AF1829</f>
        <v>-0</v>
      </c>
    </row>
    <row r="1830" customFormat="false" ht="12.75" hidden="false" customHeight="false" outlineLevel="0" collapsed="false">
      <c r="D1830" s="265"/>
      <c r="E1830" s="266"/>
      <c r="F1830" s="266"/>
      <c r="G1830" s="267"/>
      <c r="I1830" s="265"/>
      <c r="J1830" s="266"/>
      <c r="K1830" s="266"/>
      <c r="L1830" s="268"/>
      <c r="M1830" s="247" t="n">
        <f aca="false">M1829+1</f>
        <v>31</v>
      </c>
      <c r="N1830" s="175" t="str">
        <f aca="true">IF(D1830="","",xEURO(OFFSET(C1830,-M1830+1,0),E1830,OFFSET(C1830,-M1830+2,0),OFFSET(C1830,-M1830+2,0),OFFSET(C1830,-M1830+3,0)+AB1830,OFFSET(C1830,-M1830+4,0),0,1)*D1830)</f>
        <v/>
      </c>
      <c r="O1830" s="235" t="str">
        <f aca="true">IF(D1830="","",xEURO(OFFSET(C1830,-M1830+1,0),E1830,OFFSET(C1830,-M1830+2,0),OFFSET(C1830,-M1830+2,0),OFFSET(C1830,-M1830+3,0)+AB1830,OFFSET(C1830,-M1830+4,0),0,0))</f>
        <v/>
      </c>
      <c r="P1830" s="175" t="str">
        <f aca="false">IF(D1830="","",(O1830-F1830)*D1830*10)</f>
        <v/>
      </c>
      <c r="Q1830" s="175" t="str">
        <f aca="true">IF(D1830="","",xEURO(OFFSET(C1830,-M1830+1,0),E1830,OFFSET(C1830,-M1830+2,0),OFFSET(C1830,-M1830+2,0),OFFSET(C1830,-M1830+3,0)+AB1830,OFFSET(C1830,-M1830+4,0),0,2)/10*D1830)</f>
        <v/>
      </c>
      <c r="R1830" s="248" t="str">
        <f aca="true">IF(D1830="","",xEURO(OFFSET(C1830,-M1830+1,0),E1830,OFFSET(C1830,-M1830+2,0),OFFSET(C1830,-M1830+2,0),OFFSET(C1830,-M1830+3,0)+AB1830,OFFSET(C1830,-M1830+4,0),0,3)/100*D1830*10000)</f>
        <v/>
      </c>
      <c r="S1830" s="248" t="str">
        <f aca="true">IF(D1830="","",xEURO(OFFSET(C1830,-M1830+1,0),E1830,OFFSET(C1830,-M1830+2,0),OFFSET(C1830,-M1830+2,0),OFFSET(C1830,-M1830+3,0)+AB1830,OFFSET(C1830,-M1830+4,0),0,5)/365.25*D1830*10000)</f>
        <v/>
      </c>
      <c r="U1830" s="175" t="str">
        <f aca="true">IF(I1830="","",xEURO(OFFSET(C1830,-M1830+1,0),J1830,OFFSET(C1830,-M1830+2,0),OFFSET(C1830,-M1830+2,0),OFFSET(C1830,-M1830+3,0)+AC1830,OFFSET(C1830,-M1830+4,0),1,1)*I1830)</f>
        <v/>
      </c>
      <c r="V1830" s="235" t="str">
        <f aca="true">IF(I1830="","",xEURO(OFFSET(C1830,-M1830+1,0),J1830,OFFSET(C1830,-M1830+2,0),OFFSET(C1830,-M1830+2,0),OFFSET(C1830,-M1830+3,0)+AC1830,OFFSET(C1830,-M1830+4,0),1,0))</f>
        <v/>
      </c>
      <c r="W1830" s="175" t="str">
        <f aca="false">IF(I1830="","",(V1830-K1830)*I1830*10)</f>
        <v/>
      </c>
      <c r="X1830" s="175" t="str">
        <f aca="true">IF(I1830="","",xEURO(OFFSET(C1830,-M1830+1,0),J1830,OFFSET(C1830,-M1830+2,0),OFFSET(C1830,-M1830+2,0),OFFSET(C1830,-M1830+3,0)+AC1830,OFFSET(C1830,-M1830+4,0),1,2)/10*I1830)</f>
        <v/>
      </c>
      <c r="Y1830" s="248" t="str">
        <f aca="true">IF(I1830="","",xEURO(OFFSET(C1830,-M1830+1,0),J1830,OFFSET(C1830,-M1830+2,0),OFFSET(C1830,-M1830+2,0),OFFSET(C1830,-M1830+3,0)+AC1830,OFFSET(C1830,-M1830+4,0),1,3)/100*I1830*10000)</f>
        <v/>
      </c>
      <c r="Z1830" s="248" t="str">
        <f aca="true">IF(I1830="","",xEURO(OFFSET(C1830,-M1830+1,0),J1830,OFFSET(C1830,-M1830+2,0),OFFSET(C1830,-M1830+2,0),OFFSET(C1830,-M1830+3,0)+AC1830,OFFSET(C1830,-M1830+4,0),1,5)/365.25*I1830*10000)</f>
        <v/>
      </c>
      <c r="AB1830" s="249" t="str">
        <f aca="true">IF(D1830="","",xCalcSkew(OFFSET(C1830,-M1830,0),E1830-OFFSET(C1830,-M1830+1,0),b)/100)</f>
        <v/>
      </c>
      <c r="AC1830" s="249" t="str">
        <f aca="true">IF(I1830="","",xCalcSkew(OFFSET(C1830,-M1830,0),J1830-OFFSET(C1830,-M1830+1,0),b)/100)</f>
        <v/>
      </c>
      <c r="AE1830" s="0" t="n">
        <f aca="false">D1830*F1830*10000*-1</f>
        <v>-0</v>
      </c>
      <c r="AF1830" s="0" t="n">
        <f aca="false">I1830*K1830*10000*-1</f>
        <v>-0</v>
      </c>
      <c r="AG1830" s="0" t="n">
        <f aca="false">AE1830+AF1830</f>
        <v>-0</v>
      </c>
    </row>
    <row r="1831" customFormat="false" ht="12.75" hidden="false" customHeight="false" outlineLevel="0" collapsed="false">
      <c r="D1831" s="265"/>
      <c r="E1831" s="266"/>
      <c r="F1831" s="266"/>
      <c r="G1831" s="267"/>
      <c r="I1831" s="265"/>
      <c r="J1831" s="266"/>
      <c r="K1831" s="266"/>
      <c r="L1831" s="268"/>
      <c r="M1831" s="247" t="n">
        <f aca="false">M1830+1</f>
        <v>32</v>
      </c>
      <c r="N1831" s="175" t="str">
        <f aca="true">IF(D1831="","",xEURO(OFFSET(C1831,-M1831+1,0),E1831,OFFSET(C1831,-M1831+2,0),OFFSET(C1831,-M1831+2,0),OFFSET(C1831,-M1831+3,0)+AB1831,OFFSET(C1831,-M1831+4,0),0,1)*D1831)</f>
        <v/>
      </c>
      <c r="O1831" s="235" t="str">
        <f aca="true">IF(D1831="","",xEURO(OFFSET(C1831,-M1831+1,0),E1831,OFFSET(C1831,-M1831+2,0),OFFSET(C1831,-M1831+2,0),OFFSET(C1831,-M1831+3,0)+AB1831,OFFSET(C1831,-M1831+4,0),0,0))</f>
        <v/>
      </c>
      <c r="P1831" s="175" t="str">
        <f aca="false">IF(D1831="","",(O1831-F1831)*D1831*10)</f>
        <v/>
      </c>
      <c r="Q1831" s="175" t="str">
        <f aca="true">IF(D1831="","",xEURO(OFFSET(C1831,-M1831+1,0),E1831,OFFSET(C1831,-M1831+2,0),OFFSET(C1831,-M1831+2,0),OFFSET(C1831,-M1831+3,0)+AB1831,OFFSET(C1831,-M1831+4,0),0,2)/10*D1831)</f>
        <v/>
      </c>
      <c r="R1831" s="248" t="str">
        <f aca="true">IF(D1831="","",xEURO(OFFSET(C1831,-M1831+1,0),E1831,OFFSET(C1831,-M1831+2,0),OFFSET(C1831,-M1831+2,0),OFFSET(C1831,-M1831+3,0)+AB1831,OFFSET(C1831,-M1831+4,0),0,3)/100*D1831*10000)</f>
        <v/>
      </c>
      <c r="S1831" s="248" t="str">
        <f aca="true">IF(D1831="","",xEURO(OFFSET(C1831,-M1831+1,0),E1831,OFFSET(C1831,-M1831+2,0),OFFSET(C1831,-M1831+2,0),OFFSET(C1831,-M1831+3,0)+AB1831,OFFSET(C1831,-M1831+4,0),0,5)/365.25*D1831*10000)</f>
        <v/>
      </c>
      <c r="U1831" s="175" t="str">
        <f aca="true">IF(I1831="","",xEURO(OFFSET(C1831,-M1831+1,0),J1831,OFFSET(C1831,-M1831+2,0),OFFSET(C1831,-M1831+2,0),OFFSET(C1831,-M1831+3,0)+AC1831,OFFSET(C1831,-M1831+4,0),1,1)*I1831)</f>
        <v/>
      </c>
      <c r="V1831" s="235" t="str">
        <f aca="true">IF(I1831="","",xEURO(OFFSET(C1831,-M1831+1,0),J1831,OFFSET(C1831,-M1831+2,0),OFFSET(C1831,-M1831+2,0),OFFSET(C1831,-M1831+3,0)+AC1831,OFFSET(C1831,-M1831+4,0),1,0))</f>
        <v/>
      </c>
      <c r="W1831" s="175" t="str">
        <f aca="false">IF(I1831="","",(V1831-K1831)*I1831*10)</f>
        <v/>
      </c>
      <c r="X1831" s="175" t="str">
        <f aca="true">IF(I1831="","",xEURO(OFFSET(C1831,-M1831+1,0),J1831,OFFSET(C1831,-M1831+2,0),OFFSET(C1831,-M1831+2,0),OFFSET(C1831,-M1831+3,0)+AC1831,OFFSET(C1831,-M1831+4,0),1,2)/10*I1831)</f>
        <v/>
      </c>
      <c r="Y1831" s="248" t="str">
        <f aca="true">IF(I1831="","",xEURO(OFFSET(C1831,-M1831+1,0),J1831,OFFSET(C1831,-M1831+2,0),OFFSET(C1831,-M1831+2,0),OFFSET(C1831,-M1831+3,0)+AC1831,OFFSET(C1831,-M1831+4,0),1,3)/100*I1831*10000)</f>
        <v/>
      </c>
      <c r="Z1831" s="248" t="str">
        <f aca="true">IF(I1831="","",xEURO(OFFSET(C1831,-M1831+1,0),J1831,OFFSET(C1831,-M1831+2,0),OFFSET(C1831,-M1831+2,0),OFFSET(C1831,-M1831+3,0)+AC1831,OFFSET(C1831,-M1831+4,0),1,5)/365.25*I1831*10000)</f>
        <v/>
      </c>
      <c r="AB1831" s="249" t="str">
        <f aca="true">IF(D1831="","",xCalcSkew(OFFSET(C1831,-M1831,0),E1831-OFFSET(C1831,-M1831+1,0),b)/100)</f>
        <v/>
      </c>
      <c r="AC1831" s="249" t="str">
        <f aca="true">IF(I1831="","",xCalcSkew(OFFSET(C1831,-M1831,0),J1831-OFFSET(C1831,-M1831+1,0),b)/100)</f>
        <v/>
      </c>
      <c r="AE1831" s="0" t="n">
        <f aca="false">D1831*F1831*10000*-1</f>
        <v>-0</v>
      </c>
      <c r="AF1831" s="0" t="n">
        <f aca="false">I1831*K1831*10000*-1</f>
        <v>-0</v>
      </c>
      <c r="AG1831" s="0" t="n">
        <f aca="false">AE1831+AF1831</f>
        <v>-0</v>
      </c>
    </row>
    <row r="1832" customFormat="false" ht="12.75" hidden="false" customHeight="false" outlineLevel="0" collapsed="false">
      <c r="D1832" s="265"/>
      <c r="E1832" s="266"/>
      <c r="F1832" s="266"/>
      <c r="G1832" s="267"/>
      <c r="I1832" s="265"/>
      <c r="J1832" s="266"/>
      <c r="K1832" s="266"/>
      <c r="L1832" s="268"/>
      <c r="M1832" s="247" t="n">
        <f aca="false">M1831+1</f>
        <v>33</v>
      </c>
      <c r="N1832" s="175" t="str">
        <f aca="true">IF(D1832="","",xEURO(OFFSET(C1832,-M1832+1,0),E1832,OFFSET(C1832,-M1832+2,0),OFFSET(C1832,-M1832+2,0),OFFSET(C1832,-M1832+3,0)+AB1832,OFFSET(C1832,-M1832+4,0),0,1)*D1832)</f>
        <v/>
      </c>
      <c r="O1832" s="235" t="str">
        <f aca="true">IF(D1832="","",xEURO(OFFSET(C1832,-M1832+1,0),E1832,OFFSET(C1832,-M1832+2,0),OFFSET(C1832,-M1832+2,0),OFFSET(C1832,-M1832+3,0)+AB1832,OFFSET(C1832,-M1832+4,0),0,0))</f>
        <v/>
      </c>
      <c r="P1832" s="175" t="str">
        <f aca="false">IF(D1832="","",(O1832-F1832)*D1832*10)</f>
        <v/>
      </c>
      <c r="Q1832" s="175" t="str">
        <f aca="true">IF(D1832="","",xEURO(OFFSET(C1832,-M1832+1,0),E1832,OFFSET(C1832,-M1832+2,0),OFFSET(C1832,-M1832+2,0),OFFSET(C1832,-M1832+3,0)+AB1832,OFFSET(C1832,-M1832+4,0),0,2)/10*D1832)</f>
        <v/>
      </c>
      <c r="R1832" s="248" t="str">
        <f aca="true">IF(D1832="","",xEURO(OFFSET(C1832,-M1832+1,0),E1832,OFFSET(C1832,-M1832+2,0),OFFSET(C1832,-M1832+2,0),OFFSET(C1832,-M1832+3,0)+AB1832,OFFSET(C1832,-M1832+4,0),0,3)/100*D1832*10000)</f>
        <v/>
      </c>
      <c r="S1832" s="248" t="str">
        <f aca="true">IF(D1832="","",xEURO(OFFSET(C1832,-M1832+1,0),E1832,OFFSET(C1832,-M1832+2,0),OFFSET(C1832,-M1832+2,0),OFFSET(C1832,-M1832+3,0)+AB1832,OFFSET(C1832,-M1832+4,0),0,5)/365.25*D1832*10000)</f>
        <v/>
      </c>
      <c r="U1832" s="175" t="str">
        <f aca="true">IF(I1832="","",xEURO(OFFSET(C1832,-M1832+1,0),J1832,OFFSET(C1832,-M1832+2,0),OFFSET(C1832,-M1832+2,0),OFFSET(C1832,-M1832+3,0)+AC1832,OFFSET(C1832,-M1832+4,0),1,1)*I1832)</f>
        <v/>
      </c>
      <c r="V1832" s="235" t="str">
        <f aca="true">IF(I1832="","",xEURO(OFFSET(C1832,-M1832+1,0),J1832,OFFSET(C1832,-M1832+2,0),OFFSET(C1832,-M1832+2,0),OFFSET(C1832,-M1832+3,0)+AC1832,OFFSET(C1832,-M1832+4,0),1,0))</f>
        <v/>
      </c>
      <c r="W1832" s="175" t="str">
        <f aca="false">IF(I1832="","",(V1832-K1832)*I1832*10)</f>
        <v/>
      </c>
      <c r="X1832" s="175" t="str">
        <f aca="true">IF(I1832="","",xEURO(OFFSET(C1832,-M1832+1,0),J1832,OFFSET(C1832,-M1832+2,0),OFFSET(C1832,-M1832+2,0),OFFSET(C1832,-M1832+3,0)+AC1832,OFFSET(C1832,-M1832+4,0),1,2)/10*I1832)</f>
        <v/>
      </c>
      <c r="Y1832" s="248" t="str">
        <f aca="true">IF(I1832="","",xEURO(OFFSET(C1832,-M1832+1,0),J1832,OFFSET(C1832,-M1832+2,0),OFFSET(C1832,-M1832+2,0),OFFSET(C1832,-M1832+3,0)+AC1832,OFFSET(C1832,-M1832+4,0),1,3)/100*I1832*10000)</f>
        <v/>
      </c>
      <c r="Z1832" s="248" t="str">
        <f aca="true">IF(I1832="","",xEURO(OFFSET(C1832,-M1832+1,0),J1832,OFFSET(C1832,-M1832+2,0),OFFSET(C1832,-M1832+2,0),OFFSET(C1832,-M1832+3,0)+AC1832,OFFSET(C1832,-M1832+4,0),1,5)/365.25*I1832*10000)</f>
        <v/>
      </c>
      <c r="AB1832" s="249" t="str">
        <f aca="true">IF(D1832="","",xCalcSkew(OFFSET(C1832,-M1832,0),E1832-OFFSET(C1832,-M1832+1,0),b)/100)</f>
        <v/>
      </c>
      <c r="AC1832" s="249" t="str">
        <f aca="true">IF(I1832="","",xCalcSkew(OFFSET(C1832,-M1832,0),J1832-OFFSET(C1832,-M1832+1,0),b)/100)</f>
        <v/>
      </c>
      <c r="AE1832" s="0" t="n">
        <f aca="false">D1832*F1832*10000*-1</f>
        <v>-0</v>
      </c>
      <c r="AF1832" s="0" t="n">
        <f aca="false">I1832*K1832*10000*-1</f>
        <v>-0</v>
      </c>
      <c r="AG1832" s="0" t="n">
        <f aca="false">AE1832+AF1832</f>
        <v>-0</v>
      </c>
    </row>
    <row r="1833" customFormat="false" ht="12.75" hidden="false" customHeight="false" outlineLevel="0" collapsed="false">
      <c r="D1833" s="265"/>
      <c r="E1833" s="266"/>
      <c r="F1833" s="266"/>
      <c r="G1833" s="267"/>
      <c r="I1833" s="265"/>
      <c r="J1833" s="266"/>
      <c r="K1833" s="266"/>
      <c r="L1833" s="268"/>
      <c r="M1833" s="247" t="n">
        <f aca="false">M1832+1</f>
        <v>34</v>
      </c>
      <c r="N1833" s="175" t="str">
        <f aca="true">IF(D1833="","",xEURO(OFFSET(C1833,-M1833+1,0),E1833,OFFSET(C1833,-M1833+2,0),OFFSET(C1833,-M1833+2,0),OFFSET(C1833,-M1833+3,0)+AB1833,OFFSET(C1833,-M1833+4,0),0,1)*D1833)</f>
        <v/>
      </c>
      <c r="O1833" s="235" t="str">
        <f aca="true">IF(D1833="","",xEURO(OFFSET(C1833,-M1833+1,0),E1833,OFFSET(C1833,-M1833+2,0),OFFSET(C1833,-M1833+2,0),OFFSET(C1833,-M1833+3,0)+AB1833,OFFSET(C1833,-M1833+4,0),0,0))</f>
        <v/>
      </c>
      <c r="P1833" s="175" t="str">
        <f aca="false">IF(D1833="","",(O1833-F1833)*D1833*10)</f>
        <v/>
      </c>
      <c r="Q1833" s="175" t="str">
        <f aca="true">IF(D1833="","",xEURO(OFFSET(C1833,-M1833+1,0),E1833,OFFSET(C1833,-M1833+2,0),OFFSET(C1833,-M1833+2,0),OFFSET(C1833,-M1833+3,0)+AB1833,OFFSET(C1833,-M1833+4,0),0,2)/10*D1833)</f>
        <v/>
      </c>
      <c r="R1833" s="248" t="str">
        <f aca="true">IF(D1833="","",xEURO(OFFSET(C1833,-M1833+1,0),E1833,OFFSET(C1833,-M1833+2,0),OFFSET(C1833,-M1833+2,0),OFFSET(C1833,-M1833+3,0)+AB1833,OFFSET(C1833,-M1833+4,0),0,3)/100*D1833*10000)</f>
        <v/>
      </c>
      <c r="S1833" s="248" t="str">
        <f aca="true">IF(D1833="","",xEURO(OFFSET(C1833,-M1833+1,0),E1833,OFFSET(C1833,-M1833+2,0),OFFSET(C1833,-M1833+2,0),OFFSET(C1833,-M1833+3,0)+AB1833,OFFSET(C1833,-M1833+4,0),0,5)/365.25*D1833*10000)</f>
        <v/>
      </c>
      <c r="U1833" s="175" t="str">
        <f aca="true">IF(I1833="","",xEURO(OFFSET(C1833,-M1833+1,0),J1833,OFFSET(C1833,-M1833+2,0),OFFSET(C1833,-M1833+2,0),OFFSET(C1833,-M1833+3,0)+AC1833,OFFSET(C1833,-M1833+4,0),1,1)*I1833)</f>
        <v/>
      </c>
      <c r="V1833" s="235" t="str">
        <f aca="true">IF(I1833="","",xEURO(OFFSET(C1833,-M1833+1,0),J1833,OFFSET(C1833,-M1833+2,0),OFFSET(C1833,-M1833+2,0),OFFSET(C1833,-M1833+3,0)+AC1833,OFFSET(C1833,-M1833+4,0),1,0))</f>
        <v/>
      </c>
      <c r="W1833" s="175" t="str">
        <f aca="false">IF(I1833="","",(V1833-K1833)*I1833*10)</f>
        <v/>
      </c>
      <c r="X1833" s="175" t="str">
        <f aca="true">IF(I1833="","",xEURO(OFFSET(C1833,-M1833+1,0),J1833,OFFSET(C1833,-M1833+2,0),OFFSET(C1833,-M1833+2,0),OFFSET(C1833,-M1833+3,0)+AC1833,OFFSET(C1833,-M1833+4,0),1,2)/10*I1833)</f>
        <v/>
      </c>
      <c r="Y1833" s="248" t="str">
        <f aca="true">IF(I1833="","",xEURO(OFFSET(C1833,-M1833+1,0),J1833,OFFSET(C1833,-M1833+2,0),OFFSET(C1833,-M1833+2,0),OFFSET(C1833,-M1833+3,0)+AC1833,OFFSET(C1833,-M1833+4,0),1,3)/100*I1833*10000)</f>
        <v/>
      </c>
      <c r="Z1833" s="248" t="str">
        <f aca="true">IF(I1833="","",xEURO(OFFSET(C1833,-M1833+1,0),J1833,OFFSET(C1833,-M1833+2,0),OFFSET(C1833,-M1833+2,0),OFFSET(C1833,-M1833+3,0)+AC1833,OFFSET(C1833,-M1833+4,0),1,5)/365.25*I1833*10000)</f>
        <v/>
      </c>
      <c r="AB1833" s="249" t="str">
        <f aca="true">IF(D1833="","",xCalcSkew(OFFSET(C1833,-M1833,0),E1833-OFFSET(C1833,-M1833+1,0),b)/100)</f>
        <v/>
      </c>
      <c r="AC1833" s="249" t="str">
        <f aca="true">IF(I1833="","",xCalcSkew(OFFSET(C1833,-M1833,0),J1833-OFFSET(C1833,-M1833+1,0),b)/100)</f>
        <v/>
      </c>
      <c r="AE1833" s="0" t="n">
        <f aca="false">D1833*F1833*10000*-1</f>
        <v>-0</v>
      </c>
      <c r="AF1833" s="0" t="n">
        <f aca="false">I1833*K1833*10000*-1</f>
        <v>-0</v>
      </c>
      <c r="AG1833" s="0" t="n">
        <f aca="false">AE1833+AF1833</f>
        <v>-0</v>
      </c>
    </row>
    <row r="1834" customFormat="false" ht="12.75" hidden="false" customHeight="false" outlineLevel="0" collapsed="false">
      <c r="D1834" s="265"/>
      <c r="E1834" s="266"/>
      <c r="F1834" s="266"/>
      <c r="G1834" s="267"/>
      <c r="I1834" s="265"/>
      <c r="J1834" s="266"/>
      <c r="K1834" s="266"/>
      <c r="L1834" s="268"/>
      <c r="M1834" s="247" t="n">
        <f aca="false">M1833+1</f>
        <v>35</v>
      </c>
      <c r="N1834" s="175" t="str">
        <f aca="true">IF(D1834="","",xEURO(OFFSET(C1834,-M1834+1,0),E1834,OFFSET(C1834,-M1834+2,0),OFFSET(C1834,-M1834+2,0),OFFSET(C1834,-M1834+3,0)+AB1834,OFFSET(C1834,-M1834+4,0),0,1)*D1834)</f>
        <v/>
      </c>
      <c r="O1834" s="235" t="str">
        <f aca="true">IF(D1834="","",xEURO(OFFSET(C1834,-M1834+1,0),E1834,OFFSET(C1834,-M1834+2,0),OFFSET(C1834,-M1834+2,0),OFFSET(C1834,-M1834+3,0)+AB1834,OFFSET(C1834,-M1834+4,0),0,0))</f>
        <v/>
      </c>
      <c r="P1834" s="175" t="str">
        <f aca="false">IF(D1834="","",(O1834-F1834)*D1834*10)</f>
        <v/>
      </c>
      <c r="Q1834" s="175" t="str">
        <f aca="true">IF(D1834="","",xEURO(OFFSET(C1834,-M1834+1,0),E1834,OFFSET(C1834,-M1834+2,0),OFFSET(C1834,-M1834+2,0),OFFSET(C1834,-M1834+3,0)+AB1834,OFFSET(C1834,-M1834+4,0),0,2)/10*D1834)</f>
        <v/>
      </c>
      <c r="R1834" s="248" t="str">
        <f aca="true">IF(D1834="","",xEURO(OFFSET(C1834,-M1834+1,0),E1834,OFFSET(C1834,-M1834+2,0),OFFSET(C1834,-M1834+2,0),OFFSET(C1834,-M1834+3,0)+AB1834,OFFSET(C1834,-M1834+4,0),0,3)/100*D1834*10000)</f>
        <v/>
      </c>
      <c r="S1834" s="248" t="str">
        <f aca="true">IF(D1834="","",xEURO(OFFSET(C1834,-M1834+1,0),E1834,OFFSET(C1834,-M1834+2,0),OFFSET(C1834,-M1834+2,0),OFFSET(C1834,-M1834+3,0)+AB1834,OFFSET(C1834,-M1834+4,0),0,5)/365.25*D1834*10000)</f>
        <v/>
      </c>
      <c r="U1834" s="175" t="str">
        <f aca="true">IF(I1834="","",xEURO(OFFSET(C1834,-M1834+1,0),J1834,OFFSET(C1834,-M1834+2,0),OFFSET(C1834,-M1834+2,0),OFFSET(C1834,-M1834+3,0)+AC1834,OFFSET(C1834,-M1834+4,0),1,1)*I1834)</f>
        <v/>
      </c>
      <c r="V1834" s="235" t="str">
        <f aca="true">IF(I1834="","",xEURO(OFFSET(C1834,-M1834+1,0),J1834,OFFSET(C1834,-M1834+2,0),OFFSET(C1834,-M1834+2,0),OFFSET(C1834,-M1834+3,0)+AC1834,OFFSET(C1834,-M1834+4,0),1,0))</f>
        <v/>
      </c>
      <c r="W1834" s="175" t="str">
        <f aca="false">IF(I1834="","",(V1834-K1834)*I1834*10)</f>
        <v/>
      </c>
      <c r="X1834" s="175" t="str">
        <f aca="true">IF(I1834="","",xEURO(OFFSET(C1834,-M1834+1,0),J1834,OFFSET(C1834,-M1834+2,0),OFFSET(C1834,-M1834+2,0),OFFSET(C1834,-M1834+3,0)+AC1834,OFFSET(C1834,-M1834+4,0),1,2)/10*I1834)</f>
        <v/>
      </c>
      <c r="Y1834" s="248" t="str">
        <f aca="true">IF(I1834="","",xEURO(OFFSET(C1834,-M1834+1,0),J1834,OFFSET(C1834,-M1834+2,0),OFFSET(C1834,-M1834+2,0),OFFSET(C1834,-M1834+3,0)+AC1834,OFFSET(C1834,-M1834+4,0),1,3)/100*I1834*10000)</f>
        <v/>
      </c>
      <c r="Z1834" s="248" t="str">
        <f aca="true">IF(I1834="","",xEURO(OFFSET(C1834,-M1834+1,0),J1834,OFFSET(C1834,-M1834+2,0),OFFSET(C1834,-M1834+2,0),OFFSET(C1834,-M1834+3,0)+AC1834,OFFSET(C1834,-M1834+4,0),1,5)/365.25*I1834*10000)</f>
        <v/>
      </c>
      <c r="AB1834" s="249" t="str">
        <f aca="true">IF(D1834="","",xCalcSkew(OFFSET(C1834,-M1834,0),E1834-OFFSET(C1834,-M1834+1,0),b)/100)</f>
        <v/>
      </c>
      <c r="AC1834" s="249" t="str">
        <f aca="true">IF(I1834="","",xCalcSkew(OFFSET(C1834,-M1834,0),J1834-OFFSET(C1834,-M1834+1,0),b)/100)</f>
        <v/>
      </c>
      <c r="AE1834" s="0" t="n">
        <f aca="false">D1834*F1834*10000*-1</f>
        <v>-0</v>
      </c>
      <c r="AF1834" s="0" t="n">
        <f aca="false">I1834*K1834*10000*-1</f>
        <v>-0</v>
      </c>
      <c r="AG1834" s="0" t="n">
        <f aca="false">AE1834+AF1834</f>
        <v>-0</v>
      </c>
    </row>
    <row r="1835" customFormat="false" ht="12.75" hidden="false" customHeight="false" outlineLevel="0" collapsed="false">
      <c r="D1835" s="274" t="n">
        <f aca="true">SUM(INDIRECT(CONCATENATE(ADDRESS(ROW(D1799),COLUMN(D1799)),":",ADDRESS(ROW()-1,COLUMN()))))</f>
        <v>0</v>
      </c>
      <c r="I1835" s="274" t="n">
        <f aca="true">SUM(INDIRECT(CONCATENATE(ADDRESS(ROW(I1799),COLUMN(I1799)),":",ADDRESS(ROW()-1,COLUMN()))))</f>
        <v>0</v>
      </c>
      <c r="J1835" s="170"/>
      <c r="K1835" s="170"/>
      <c r="L1835" s="170"/>
      <c r="N1835" s="274" t="n">
        <f aca="true">SUM(INDIRECT(CONCATENATE(ADDRESS(ROW(N1799),COLUMN(N1799)),":",ADDRESS(ROW()-1,COLUMN()))))</f>
        <v>0</v>
      </c>
      <c r="O1835" s="274" t="n">
        <f aca="true">SUM(INDIRECT(CONCATENATE(ADDRESS(ROW(O1799),COLUMN(O1799)),":",ADDRESS(ROW()-1,COLUMN()))))</f>
        <v>0</v>
      </c>
      <c r="P1835" s="274" t="n">
        <f aca="true">SUM(INDIRECT(CONCATENATE(ADDRESS(ROW(P1799),COLUMN(P1799)),":",ADDRESS(ROW()-1,COLUMN()))))</f>
        <v>0</v>
      </c>
      <c r="Q1835" s="274" t="n">
        <f aca="true">SUM(INDIRECT(CONCATENATE(ADDRESS(ROW(Q1799),COLUMN(Q1799)),":",ADDRESS(ROW()-1,COLUMN()))))</f>
        <v>0</v>
      </c>
      <c r="R1835" s="274" t="n">
        <f aca="true">SUM(INDIRECT(CONCATENATE(ADDRESS(ROW(R1799),COLUMN(R1799)),":",ADDRESS(ROW()-1,COLUMN()))))</f>
        <v>0</v>
      </c>
      <c r="S1835" s="274" t="n">
        <f aca="true">SUM(INDIRECT(CONCATENATE(ADDRESS(ROW(S1799),COLUMN(S1799)),":",ADDRESS(ROW()-1,COLUMN()))))</f>
        <v>0</v>
      </c>
      <c r="T1835" s="175"/>
      <c r="U1835" s="274" t="n">
        <f aca="true">SUM(INDIRECT(CONCATENATE(ADDRESS(ROW(U1799),COLUMN(U1799)),":",ADDRESS(ROW()-1,COLUMN()))))</f>
        <v>0</v>
      </c>
      <c r="V1835" s="274" t="n">
        <f aca="true">SUM(INDIRECT(CONCATENATE(ADDRESS(ROW(V1799),COLUMN(V1799)),":",ADDRESS(ROW()-1,COLUMN()))))</f>
        <v>0</v>
      </c>
      <c r="W1835" s="274" t="n">
        <f aca="true">SUM(INDIRECT(CONCATENATE(ADDRESS(ROW(W1799),COLUMN(W1799)),":",ADDRESS(ROW()-1,COLUMN()))))</f>
        <v>0</v>
      </c>
      <c r="X1835" s="274" t="n">
        <f aca="true">SUM(INDIRECT(CONCATENATE(ADDRESS(ROW(X1799),COLUMN(X1799)),":",ADDRESS(ROW()-1,COLUMN()))))</f>
        <v>0</v>
      </c>
      <c r="Y1835" s="274" t="n">
        <f aca="true">SUM(INDIRECT(CONCATENATE(ADDRESS(ROW(Y1799),COLUMN(Y1799)),":",ADDRESS(ROW()-1,COLUMN()))))</f>
        <v>0</v>
      </c>
      <c r="Z1835" s="274" t="n">
        <f aca="true">SUM(INDIRECT(CONCATENATE(ADDRESS(ROW(Z1799),COLUMN(Z1799)),":",ADDRESS(ROW()-1,COLUMN()))))</f>
        <v>0</v>
      </c>
      <c r="AE1835" s="0" t="n">
        <f aca="false">D1835*F1835*10000*-1</f>
        <v>-0</v>
      </c>
      <c r="AF1835" s="0" t="n">
        <f aca="false">I1835*K1835*10000*-1</f>
        <v>-0</v>
      </c>
      <c r="AG1835" s="0" t="n">
        <f aca="false">AE1835+AF1835</f>
        <v>-0</v>
      </c>
    </row>
    <row r="1836" customFormat="false" ht="12.75" hidden="false" customHeight="false" outlineLevel="0" collapsed="false">
      <c r="AE1836" s="0" t="n">
        <f aca="false">D1836*F1836*10000*-1</f>
        <v>-0</v>
      </c>
      <c r="AF1836" s="0" t="n">
        <f aca="false">I1836*K1836*10000*-1</f>
        <v>-0</v>
      </c>
      <c r="AG1836" s="0" t="n">
        <f aca="false">AE1836+AF1836</f>
        <v>-0</v>
      </c>
    </row>
    <row r="1837" customFormat="false" ht="12.75" hidden="false" customHeight="false" outlineLevel="0" collapsed="false">
      <c r="C1837" s="264" t="n">
        <f aca="false">EOMONTH(C1799,0)+1</f>
        <v>38687</v>
      </c>
      <c r="D1837" s="265"/>
      <c r="E1837" s="266"/>
      <c r="F1837" s="266"/>
      <c r="G1837" s="267"/>
      <c r="I1837" s="265"/>
      <c r="J1837" s="266"/>
      <c r="K1837" s="266"/>
      <c r="L1837" s="268"/>
      <c r="M1837" s="247" t="n">
        <v>0</v>
      </c>
      <c r="N1837" s="175" t="str">
        <f aca="true">IF(D1837="","",xEURO(OFFSET(C1837,-M1837+1,0),E1837,OFFSET(C1837,-M1837+2,0),OFFSET(C1837,-M1837+2,0),OFFSET(C1837,-M1837+3,0)+AB1837,OFFSET(C1837,-M1837+4,0),0,1)*D1837)</f>
        <v/>
      </c>
      <c r="O1837" s="235" t="str">
        <f aca="true">IF(D1837="","",xEURO(OFFSET(C1837,-M1837+1,0),E1837,OFFSET(C1837,-M1837+2,0),OFFSET(C1837,-M1837+2,0),OFFSET(C1837,-M1837+3,0)+AB1837,OFFSET(C1837,-M1837+4,0),0,0))</f>
        <v/>
      </c>
      <c r="P1837" s="175" t="str">
        <f aca="false">IF(D1837="","",(O1837-F1837)*D1837*10)</f>
        <v/>
      </c>
      <c r="Q1837" s="175" t="str">
        <f aca="true">IF(D1837="","",xEURO(OFFSET(C1837,-M1837+1,0),E1837,OFFSET(C1837,-M1837+2,0),OFFSET(C1837,-M1837+2,0),OFFSET(C1837,-M1837+3,0)+AB1837,OFFSET(C1837,-M1837+4,0),0,2)/10*D1837)</f>
        <v/>
      </c>
      <c r="R1837" s="248" t="str">
        <f aca="true">IF(D1837="","",xEURO(OFFSET(C1837,-M1837+1,0),E1837,OFFSET(C1837,-M1837+2,0),OFFSET(C1837,-M1837+2,0),OFFSET(C1837,-M1837+3,0)+AB1837,OFFSET(C1837,-M1837+4,0),0,3)/100*D1837*10000)</f>
        <v/>
      </c>
      <c r="S1837" s="248" t="str">
        <f aca="true">IF(D1837="","",xEURO(OFFSET(C1837,-M1837+1,0),E1837,OFFSET(C1837,-M1837+2,0),OFFSET(C1837,-M1837+2,0),OFFSET(C1837,-M1837+3,0)+AB1837,OFFSET(C1837,-M1837+4,0),0,5)/365.25*D1837*10000)</f>
        <v/>
      </c>
      <c r="U1837" s="175" t="str">
        <f aca="true">IF(I1837="","",xEURO(OFFSET(C1837,-M1837+1,0),J1837,OFFSET(C1837,-M1837+2,0),OFFSET(C1837,-M1837+2,0),OFFSET(C1837,-M1837+3,0)+AC1837,OFFSET(C1837,-M1837+4,0),1,1)*I1837)</f>
        <v/>
      </c>
      <c r="V1837" s="235" t="str">
        <f aca="true">IF(I1837="","",xEURO(OFFSET(C1837,-M1837+1,0),J1837,OFFSET(C1837,-M1837+2,0),OFFSET(C1837,-M1837+2,0),OFFSET(C1837,-M1837+3,0)+AC1837,OFFSET(C1837,-M1837+4,0),1,0))</f>
        <v/>
      </c>
      <c r="W1837" s="175" t="str">
        <f aca="false">IF(I1837="","",(V1837-K1837)*I1837*10)</f>
        <v/>
      </c>
      <c r="X1837" s="175" t="str">
        <f aca="true">IF(I1837="","",xEURO(OFFSET(C1837,-M1837+1,0),J1837,OFFSET(C1837,-M1837+2,0),OFFSET(C1837,-M1837+2,0),OFFSET(C1837,-M1837+3,0)+AC1837,OFFSET(C1837,-M1837+4,0),1,2)/10*I1837)</f>
        <v/>
      </c>
      <c r="Y1837" s="248" t="str">
        <f aca="true">IF(I1837="","",xEURO(OFFSET(C1837,-M1837+1,0),J1837,OFFSET(C1837,-M1837+2,0),OFFSET(C1837,-M1837+2,0),OFFSET(C1837,-M1837+3,0)+AC1837,OFFSET(C1837,-M1837+4,0),1,3)/100*I1837*10000)</f>
        <v/>
      </c>
      <c r="Z1837" s="248" t="str">
        <f aca="true">IF(I1837="","",xEURO(OFFSET(C1837,-M1837+1,0),J1837,OFFSET(C1837,-M1837+2,0),OFFSET(C1837,-M1837+2,0),OFFSET(C1837,-M1837+3,0)+AC1837,OFFSET(C1837,-M1837+4,0),1,5)/365.25*I1837*10000)</f>
        <v/>
      </c>
      <c r="AB1837" s="249" t="str">
        <f aca="true">IF(D1837="","",xCalcSkew(OFFSET(C1837,-M1837,0),E1837-OFFSET(C1837,-M1837+1,0),b)/100)</f>
        <v/>
      </c>
      <c r="AC1837" s="249" t="str">
        <f aca="true">IF(I1837="","",xCalcSkew(OFFSET(C1837,-M1837,0),J1837-OFFSET(C1837,-M1837+1,0),b)/100)</f>
        <v/>
      </c>
      <c r="AE1837" s="0" t="n">
        <f aca="false">D1837*F1837*10000*-1</f>
        <v>-0</v>
      </c>
      <c r="AF1837" s="0" t="n">
        <f aca="false">I1837*K1837*10000*-1</f>
        <v>-0</v>
      </c>
      <c r="AG1837" s="0" t="n">
        <f aca="false">AE1837+AF1837</f>
        <v>-0</v>
      </c>
    </row>
    <row r="1838" customFormat="false" ht="12.75" hidden="false" customHeight="false" outlineLevel="0" collapsed="false">
      <c r="C1838" s="269" t="n">
        <f aca="false">INDEX(Inputs!$1:$65536,MATCH(C1837,Inputs!C:C,0),5)</f>
        <v>4.088</v>
      </c>
      <c r="D1838" s="265"/>
      <c r="E1838" s="266"/>
      <c r="F1838" s="266"/>
      <c r="G1838" s="267"/>
      <c r="I1838" s="265"/>
      <c r="J1838" s="266"/>
      <c r="K1838" s="266"/>
      <c r="L1838" s="268"/>
      <c r="M1838" s="247" t="n">
        <f aca="false">M1837+1</f>
        <v>1</v>
      </c>
      <c r="N1838" s="175" t="str">
        <f aca="true">IF(D1838="","",xEURO(OFFSET(C1838,-M1838+1,0),E1838,OFFSET(C1838,-M1838+2,0),OFFSET(C1838,-M1838+2,0),OFFSET(C1838,-M1838+3,0)+AB1838,OFFSET(C1838,-M1838+4,0),0,1)*D1838)</f>
        <v/>
      </c>
      <c r="O1838" s="235" t="str">
        <f aca="true">IF(D1838="","",xEURO(OFFSET(C1838,-M1838+1,0),E1838,OFFSET(C1838,-M1838+2,0),OFFSET(C1838,-M1838+2,0),OFFSET(C1838,-M1838+3,0)+AB1838,OFFSET(C1838,-M1838+4,0),0,0))</f>
        <v/>
      </c>
      <c r="P1838" s="175" t="str">
        <f aca="false">IF(D1838="","",(O1838-F1838)*D1838*10)</f>
        <v/>
      </c>
      <c r="Q1838" s="175" t="str">
        <f aca="true">IF(D1838="","",xEURO(OFFSET(C1838,-M1838+1,0),E1838,OFFSET(C1838,-M1838+2,0),OFFSET(C1838,-M1838+2,0),OFFSET(C1838,-M1838+3,0)+AB1838,OFFSET(C1838,-M1838+4,0),0,2)/10*D1838)</f>
        <v/>
      </c>
      <c r="R1838" s="248" t="str">
        <f aca="true">IF(D1838="","",xEURO(OFFSET(C1838,-M1838+1,0),E1838,OFFSET(C1838,-M1838+2,0),OFFSET(C1838,-M1838+2,0),OFFSET(C1838,-M1838+3,0)+AB1838,OFFSET(C1838,-M1838+4,0),0,3)/100*D1838*10000)</f>
        <v/>
      </c>
      <c r="S1838" s="248" t="str">
        <f aca="true">IF(D1838="","",xEURO(OFFSET(C1838,-M1838+1,0),E1838,OFFSET(C1838,-M1838+2,0),OFFSET(C1838,-M1838+2,0),OFFSET(C1838,-M1838+3,0)+AB1838,OFFSET(C1838,-M1838+4,0),0,5)/365.25*D1838*10000)</f>
        <v/>
      </c>
      <c r="U1838" s="175" t="str">
        <f aca="true">IF(I1838="","",xEURO(OFFSET(C1838,-M1838+1,0),J1838,OFFSET(C1838,-M1838+2,0),OFFSET(C1838,-M1838+2,0),OFFSET(C1838,-M1838+3,0)+AC1838,OFFSET(C1838,-M1838+4,0),1,1)*I1838)</f>
        <v/>
      </c>
      <c r="V1838" s="235" t="str">
        <f aca="true">IF(I1838="","",xEURO(OFFSET(C1838,-M1838+1,0),J1838,OFFSET(C1838,-M1838+2,0),OFFSET(C1838,-M1838+2,0),OFFSET(C1838,-M1838+3,0)+AC1838,OFFSET(C1838,-M1838+4,0),1,0))</f>
        <v/>
      </c>
      <c r="W1838" s="175" t="str">
        <f aca="false">IF(I1838="","",(V1838-K1838)*I1838*10)</f>
        <v/>
      </c>
      <c r="X1838" s="175" t="str">
        <f aca="true">IF(I1838="","",xEURO(OFFSET(C1838,-M1838+1,0),J1838,OFFSET(C1838,-M1838+2,0),OFFSET(C1838,-M1838+2,0),OFFSET(C1838,-M1838+3,0)+AC1838,OFFSET(C1838,-M1838+4,0),1,2)/10*I1838)</f>
        <v/>
      </c>
      <c r="Y1838" s="248" t="str">
        <f aca="true">IF(I1838="","",xEURO(OFFSET(C1838,-M1838+1,0),J1838,OFFSET(C1838,-M1838+2,0),OFFSET(C1838,-M1838+2,0),OFFSET(C1838,-M1838+3,0)+AC1838,OFFSET(C1838,-M1838+4,0),1,3)/100*I1838*10000)</f>
        <v/>
      </c>
      <c r="Z1838" s="248" t="str">
        <f aca="true">IF(I1838="","",xEURO(OFFSET(C1838,-M1838+1,0),J1838,OFFSET(C1838,-M1838+2,0),OFFSET(C1838,-M1838+2,0),OFFSET(C1838,-M1838+3,0)+AC1838,OFFSET(C1838,-M1838+4,0),1,5)/365.25*I1838*10000)</f>
        <v/>
      </c>
      <c r="AB1838" s="249" t="str">
        <f aca="true">IF(D1838="","",xCalcSkew(OFFSET(C1838,-M1838,0),E1838-OFFSET(C1838,-M1838+1,0),b)/100)</f>
        <v/>
      </c>
      <c r="AC1838" s="249" t="str">
        <f aca="true">IF(I1838="","",xCalcSkew(OFFSET(C1838,-M1838,0),J1838-OFFSET(C1838,-M1838+1,0),b)/100)</f>
        <v/>
      </c>
      <c r="AE1838" s="0" t="n">
        <f aca="false">D1838*F1838*10000*-1</f>
        <v>-0</v>
      </c>
      <c r="AF1838" s="0" t="n">
        <f aca="false">I1838*K1838*10000*-1</f>
        <v>-0</v>
      </c>
      <c r="AG1838" s="0" t="n">
        <f aca="false">AE1838+AF1838</f>
        <v>-0</v>
      </c>
    </row>
    <row r="1839" customFormat="false" ht="12.75" hidden="false" customHeight="false" outlineLevel="0" collapsed="false">
      <c r="C1839" s="249" t="n">
        <f aca="false">INDEX(Inputs!$1:$65536,MATCH(C1837,Inputs!C:C,0),7)</f>
        <v>0.0452939858130139</v>
      </c>
      <c r="D1839" s="265"/>
      <c r="E1839" s="266"/>
      <c r="F1839" s="266"/>
      <c r="G1839" s="267"/>
      <c r="I1839" s="265"/>
      <c r="J1839" s="266"/>
      <c r="K1839" s="266"/>
      <c r="L1839" s="268"/>
      <c r="M1839" s="247" t="n">
        <f aca="false">M1838+1</f>
        <v>2</v>
      </c>
      <c r="N1839" s="175" t="str">
        <f aca="true">IF(D1839="","",xEURO(OFFSET(C1839,-M1839+1,0),E1839,OFFSET(C1839,-M1839+2,0),OFFSET(C1839,-M1839+2,0),OFFSET(C1839,-M1839+3,0)+AB1839,OFFSET(C1839,-M1839+4,0),0,1)*D1839)</f>
        <v/>
      </c>
      <c r="O1839" s="235" t="str">
        <f aca="true">IF(D1839="","",xEURO(OFFSET(C1839,-M1839+1,0),E1839,OFFSET(C1839,-M1839+2,0),OFFSET(C1839,-M1839+2,0),OFFSET(C1839,-M1839+3,0)+AB1839,OFFSET(C1839,-M1839+4,0),0,0))</f>
        <v/>
      </c>
      <c r="P1839" s="175" t="str">
        <f aca="false">IF(D1839="","",(O1839-F1839)*D1839*10)</f>
        <v/>
      </c>
      <c r="Q1839" s="175" t="str">
        <f aca="true">IF(D1839="","",xEURO(OFFSET(C1839,-M1839+1,0),E1839,OFFSET(C1839,-M1839+2,0),OFFSET(C1839,-M1839+2,0),OFFSET(C1839,-M1839+3,0)+AB1839,OFFSET(C1839,-M1839+4,0),0,2)/10*D1839)</f>
        <v/>
      </c>
      <c r="R1839" s="248" t="str">
        <f aca="true">IF(D1839="","",xEURO(OFFSET(C1839,-M1839+1,0),E1839,OFFSET(C1839,-M1839+2,0),OFFSET(C1839,-M1839+2,0),OFFSET(C1839,-M1839+3,0)+AB1839,OFFSET(C1839,-M1839+4,0),0,3)/100*D1839*10000)</f>
        <v/>
      </c>
      <c r="S1839" s="248" t="str">
        <f aca="true">IF(D1839="","",xEURO(OFFSET(C1839,-M1839+1,0),E1839,OFFSET(C1839,-M1839+2,0),OFFSET(C1839,-M1839+2,0),OFFSET(C1839,-M1839+3,0)+AB1839,OFFSET(C1839,-M1839+4,0),0,5)/365.25*D1839*10000)</f>
        <v/>
      </c>
      <c r="U1839" s="175" t="str">
        <f aca="true">IF(I1839="","",xEURO(OFFSET(C1839,-M1839+1,0),J1839,OFFSET(C1839,-M1839+2,0),OFFSET(C1839,-M1839+2,0),OFFSET(C1839,-M1839+3,0)+AC1839,OFFSET(C1839,-M1839+4,0),1,1)*I1839)</f>
        <v/>
      </c>
      <c r="V1839" s="235" t="str">
        <f aca="true">IF(I1839="","",xEURO(OFFSET(C1839,-M1839+1,0),J1839,OFFSET(C1839,-M1839+2,0),OFFSET(C1839,-M1839+2,0),OFFSET(C1839,-M1839+3,0)+AC1839,OFFSET(C1839,-M1839+4,0),1,0))</f>
        <v/>
      </c>
      <c r="W1839" s="175" t="str">
        <f aca="false">IF(I1839="","",(V1839-K1839)*I1839*10)</f>
        <v/>
      </c>
      <c r="X1839" s="175" t="str">
        <f aca="true">IF(I1839="","",xEURO(OFFSET(C1839,-M1839+1,0),J1839,OFFSET(C1839,-M1839+2,0),OFFSET(C1839,-M1839+2,0),OFFSET(C1839,-M1839+3,0)+AC1839,OFFSET(C1839,-M1839+4,0),1,2)/10*I1839)</f>
        <v/>
      </c>
      <c r="Y1839" s="248" t="str">
        <f aca="true">IF(I1839="","",xEURO(OFFSET(C1839,-M1839+1,0),J1839,OFFSET(C1839,-M1839+2,0),OFFSET(C1839,-M1839+2,0),OFFSET(C1839,-M1839+3,0)+AC1839,OFFSET(C1839,-M1839+4,0),1,3)/100*I1839*10000)</f>
        <v/>
      </c>
      <c r="Z1839" s="248" t="str">
        <f aca="true">IF(I1839="","",xEURO(OFFSET(C1839,-M1839+1,0),J1839,OFFSET(C1839,-M1839+2,0),OFFSET(C1839,-M1839+2,0),OFFSET(C1839,-M1839+3,0)+AC1839,OFFSET(C1839,-M1839+4,0),1,5)/365.25*I1839*10000)</f>
        <v/>
      </c>
      <c r="AB1839" s="249" t="str">
        <f aca="true">IF(D1839="","",xCalcSkew(OFFSET(C1839,-M1839,0),E1839-OFFSET(C1839,-M1839+1,0),b)/100)</f>
        <v/>
      </c>
      <c r="AC1839" s="249" t="str">
        <f aca="true">IF(I1839="","",xCalcSkew(OFFSET(C1839,-M1839,0),J1839-OFFSET(C1839,-M1839+1,0),b)/100)</f>
        <v/>
      </c>
      <c r="AE1839" s="0" t="n">
        <f aca="false">D1839*F1839*10000*-1</f>
        <v>-0</v>
      </c>
      <c r="AF1839" s="0" t="n">
        <f aca="false">I1839*K1839*10000*-1</f>
        <v>-0</v>
      </c>
      <c r="AG1839" s="0" t="n">
        <f aca="false">AE1839+AF1839</f>
        <v>-0</v>
      </c>
    </row>
    <row r="1840" customFormat="false" ht="12.75" hidden="false" customHeight="false" outlineLevel="0" collapsed="false">
      <c r="C1840" s="270" t="n">
        <f aca="false">INDEX(Inputs!$1:$65536,MATCH(C1837,Inputs!C:C,0),6)</f>
        <v>0.275</v>
      </c>
      <c r="D1840" s="265"/>
      <c r="E1840" s="266"/>
      <c r="F1840" s="266"/>
      <c r="G1840" s="267"/>
      <c r="I1840" s="265"/>
      <c r="J1840" s="266"/>
      <c r="K1840" s="266"/>
      <c r="L1840" s="268"/>
      <c r="M1840" s="247" t="n">
        <f aca="false">M1839+1</f>
        <v>3</v>
      </c>
      <c r="N1840" s="175" t="str">
        <f aca="true">IF(D1840="","",xEURO(OFFSET(C1840,-M1840+1,0),E1840,OFFSET(C1840,-M1840+2,0),OFFSET(C1840,-M1840+2,0),OFFSET(C1840,-M1840+3,0)+AB1840,OFFSET(C1840,-M1840+4,0),0,1)*D1840)</f>
        <v/>
      </c>
      <c r="O1840" s="235" t="str">
        <f aca="true">IF(D1840="","",xEURO(OFFSET(C1840,-M1840+1,0),E1840,OFFSET(C1840,-M1840+2,0),OFFSET(C1840,-M1840+2,0),OFFSET(C1840,-M1840+3,0)+AB1840,OFFSET(C1840,-M1840+4,0),0,0))</f>
        <v/>
      </c>
      <c r="P1840" s="175" t="str">
        <f aca="false">IF(D1840="","",(O1840-F1840)*D1840*10)</f>
        <v/>
      </c>
      <c r="Q1840" s="175" t="str">
        <f aca="true">IF(D1840="","",xEURO(OFFSET(C1840,-M1840+1,0),E1840,OFFSET(C1840,-M1840+2,0),OFFSET(C1840,-M1840+2,0),OFFSET(C1840,-M1840+3,0)+AB1840,OFFSET(C1840,-M1840+4,0),0,2)/10*D1840)</f>
        <v/>
      </c>
      <c r="R1840" s="248" t="str">
        <f aca="true">IF(D1840="","",xEURO(OFFSET(C1840,-M1840+1,0),E1840,OFFSET(C1840,-M1840+2,0),OFFSET(C1840,-M1840+2,0),OFFSET(C1840,-M1840+3,0)+AB1840,OFFSET(C1840,-M1840+4,0),0,3)/100*D1840*10000)</f>
        <v/>
      </c>
      <c r="S1840" s="248" t="str">
        <f aca="true">IF(D1840="","",xEURO(OFFSET(C1840,-M1840+1,0),E1840,OFFSET(C1840,-M1840+2,0),OFFSET(C1840,-M1840+2,0),OFFSET(C1840,-M1840+3,0)+AB1840,OFFSET(C1840,-M1840+4,0),0,5)/365.25*D1840*10000)</f>
        <v/>
      </c>
      <c r="U1840" s="175" t="str">
        <f aca="true">IF(I1840="","",xEURO(OFFSET(C1840,-M1840+1,0),J1840,OFFSET(C1840,-M1840+2,0),OFFSET(C1840,-M1840+2,0),OFFSET(C1840,-M1840+3,0)+AC1840,OFFSET(C1840,-M1840+4,0),1,1)*I1840)</f>
        <v/>
      </c>
      <c r="V1840" s="235" t="str">
        <f aca="true">IF(I1840="","",xEURO(OFFSET(C1840,-M1840+1,0),J1840,OFFSET(C1840,-M1840+2,0),OFFSET(C1840,-M1840+2,0),OFFSET(C1840,-M1840+3,0)+AC1840,OFFSET(C1840,-M1840+4,0),1,0))</f>
        <v/>
      </c>
      <c r="W1840" s="175" t="str">
        <f aca="false">IF(I1840="","",(V1840-K1840)*I1840*10)</f>
        <v/>
      </c>
      <c r="X1840" s="175" t="str">
        <f aca="true">IF(I1840="","",xEURO(OFFSET(C1840,-M1840+1,0),J1840,OFFSET(C1840,-M1840+2,0),OFFSET(C1840,-M1840+2,0),OFFSET(C1840,-M1840+3,0)+AC1840,OFFSET(C1840,-M1840+4,0),1,2)/10*I1840)</f>
        <v/>
      </c>
      <c r="Y1840" s="248" t="str">
        <f aca="true">IF(I1840="","",xEURO(OFFSET(C1840,-M1840+1,0),J1840,OFFSET(C1840,-M1840+2,0),OFFSET(C1840,-M1840+2,0),OFFSET(C1840,-M1840+3,0)+AC1840,OFFSET(C1840,-M1840+4,0),1,3)/100*I1840*10000)</f>
        <v/>
      </c>
      <c r="Z1840" s="248" t="str">
        <f aca="true">IF(I1840="","",xEURO(OFFSET(C1840,-M1840+1,0),J1840,OFFSET(C1840,-M1840+2,0),OFFSET(C1840,-M1840+2,0),OFFSET(C1840,-M1840+3,0)+AC1840,OFFSET(C1840,-M1840+4,0),1,5)/365.25*I1840*10000)</f>
        <v/>
      </c>
      <c r="AB1840" s="249" t="str">
        <f aca="true">IF(D1840="","",xCalcSkew(OFFSET(C1840,-M1840,0),E1840-OFFSET(C1840,-M1840+1,0),b)/100)</f>
        <v/>
      </c>
      <c r="AC1840" s="249" t="str">
        <f aca="true">IF(I1840="","",xCalcSkew(OFFSET(C1840,-M1840,0),J1840-OFFSET(C1840,-M1840+1,0),b)/100)</f>
        <v/>
      </c>
      <c r="AE1840" s="0" t="n">
        <f aca="false">D1840*F1840*10000*-1</f>
        <v>-0</v>
      </c>
      <c r="AF1840" s="0" t="n">
        <f aca="false">I1840*K1840*10000*-1</f>
        <v>-0</v>
      </c>
      <c r="AG1840" s="0" t="n">
        <f aca="false">AE1840+AF1840</f>
        <v>-0</v>
      </c>
    </row>
    <row r="1841" customFormat="false" ht="12.75" hidden="false" customHeight="false" outlineLevel="0" collapsed="false">
      <c r="C1841" s="271" t="n">
        <f aca="false">INDEX(Inputs!$1:$65536,MATCH(C1837,Inputs!C:C,0),9)</f>
        <v>1470</v>
      </c>
      <c r="D1841" s="265"/>
      <c r="E1841" s="266"/>
      <c r="F1841" s="266"/>
      <c r="G1841" s="267"/>
      <c r="I1841" s="265"/>
      <c r="J1841" s="266"/>
      <c r="K1841" s="266"/>
      <c r="L1841" s="268"/>
      <c r="M1841" s="247" t="n">
        <f aca="false">M1840+1</f>
        <v>4</v>
      </c>
      <c r="N1841" s="175" t="str">
        <f aca="true">IF(D1841="","",xEURO(OFFSET(C1841,-M1841+1,0),E1841,OFFSET(C1841,-M1841+2,0),OFFSET(C1841,-M1841+2,0),OFFSET(C1841,-M1841+3,0)+AB1841,OFFSET(C1841,-M1841+4,0),0,1)*D1841)</f>
        <v/>
      </c>
      <c r="O1841" s="235" t="str">
        <f aca="true">IF(D1841="","",xEURO(OFFSET(C1841,-M1841+1,0),E1841,OFFSET(C1841,-M1841+2,0),OFFSET(C1841,-M1841+2,0),OFFSET(C1841,-M1841+3,0)+AB1841,OFFSET(C1841,-M1841+4,0),0,0))</f>
        <v/>
      </c>
      <c r="P1841" s="175" t="str">
        <f aca="false">IF(D1841="","",(O1841-F1841)*D1841*10)</f>
        <v/>
      </c>
      <c r="Q1841" s="175" t="str">
        <f aca="true">IF(D1841="","",xEURO(OFFSET(C1841,-M1841+1,0),E1841,OFFSET(C1841,-M1841+2,0),OFFSET(C1841,-M1841+2,0),OFFSET(C1841,-M1841+3,0)+AB1841,OFFSET(C1841,-M1841+4,0),0,2)/10*D1841)</f>
        <v/>
      </c>
      <c r="R1841" s="248" t="str">
        <f aca="true">IF(D1841="","",xEURO(OFFSET(C1841,-M1841+1,0),E1841,OFFSET(C1841,-M1841+2,0),OFFSET(C1841,-M1841+2,0),OFFSET(C1841,-M1841+3,0)+AB1841,OFFSET(C1841,-M1841+4,0),0,3)/100*D1841*10000)</f>
        <v/>
      </c>
      <c r="S1841" s="248" t="str">
        <f aca="true">IF(D1841="","",xEURO(OFFSET(C1841,-M1841+1,0),E1841,OFFSET(C1841,-M1841+2,0),OFFSET(C1841,-M1841+2,0),OFFSET(C1841,-M1841+3,0)+AB1841,OFFSET(C1841,-M1841+4,0),0,5)/365.25*D1841*10000)</f>
        <v/>
      </c>
      <c r="U1841" s="175" t="str">
        <f aca="true">IF(I1841="","",xEURO(OFFSET(C1841,-M1841+1,0),J1841,OFFSET(C1841,-M1841+2,0),OFFSET(C1841,-M1841+2,0),OFFSET(C1841,-M1841+3,0)+AC1841,OFFSET(C1841,-M1841+4,0),1,1)*I1841)</f>
        <v/>
      </c>
      <c r="V1841" s="235" t="str">
        <f aca="true">IF(I1841="","",xEURO(OFFSET(C1841,-M1841+1,0),J1841,OFFSET(C1841,-M1841+2,0),OFFSET(C1841,-M1841+2,0),OFFSET(C1841,-M1841+3,0)+AC1841,OFFSET(C1841,-M1841+4,0),1,0))</f>
        <v/>
      </c>
      <c r="W1841" s="175" t="str">
        <f aca="false">IF(I1841="","",(V1841-K1841)*I1841*10)</f>
        <v/>
      </c>
      <c r="X1841" s="175" t="str">
        <f aca="true">IF(I1841="","",xEURO(OFFSET(C1841,-M1841+1,0),J1841,OFFSET(C1841,-M1841+2,0),OFFSET(C1841,-M1841+2,0),OFFSET(C1841,-M1841+3,0)+AC1841,OFFSET(C1841,-M1841+4,0),1,2)/10*I1841)</f>
        <v/>
      </c>
      <c r="Y1841" s="248" t="str">
        <f aca="true">IF(I1841="","",xEURO(OFFSET(C1841,-M1841+1,0),J1841,OFFSET(C1841,-M1841+2,0),OFFSET(C1841,-M1841+2,0),OFFSET(C1841,-M1841+3,0)+AC1841,OFFSET(C1841,-M1841+4,0),1,3)/100*I1841*10000)</f>
        <v/>
      </c>
      <c r="Z1841" s="248" t="str">
        <f aca="true">IF(I1841="","",xEURO(OFFSET(C1841,-M1841+1,0),J1841,OFFSET(C1841,-M1841+2,0),OFFSET(C1841,-M1841+2,0),OFFSET(C1841,-M1841+3,0)+AC1841,OFFSET(C1841,-M1841+4,0),1,5)/365.25*I1841*10000)</f>
        <v/>
      </c>
      <c r="AB1841" s="249" t="str">
        <f aca="true">IF(D1841="","",xCalcSkew(OFFSET(C1841,-M1841,0),E1841-OFFSET(C1841,-M1841+1,0),b)/100)</f>
        <v/>
      </c>
      <c r="AC1841" s="249" t="str">
        <f aca="true">IF(I1841="","",xCalcSkew(OFFSET(C1841,-M1841,0),J1841-OFFSET(C1841,-M1841+1,0),b)/100)</f>
        <v/>
      </c>
      <c r="AE1841" s="0" t="n">
        <f aca="false">D1841*F1841*10000*-1</f>
        <v>-0</v>
      </c>
      <c r="AF1841" s="0" t="n">
        <f aca="false">I1841*K1841*10000*-1</f>
        <v>-0</v>
      </c>
      <c r="AG1841" s="0" t="n">
        <f aca="false">AE1841+AF1841</f>
        <v>-0</v>
      </c>
    </row>
    <row r="1842" customFormat="false" ht="12.75" hidden="false" customHeight="false" outlineLevel="0" collapsed="false">
      <c r="C1842" s="272" t="n">
        <f aca="false">D1873+I1873</f>
        <v>0</v>
      </c>
      <c r="D1842" s="265"/>
      <c r="E1842" s="266"/>
      <c r="F1842" s="266"/>
      <c r="G1842" s="267"/>
      <c r="I1842" s="265"/>
      <c r="J1842" s="266"/>
      <c r="K1842" s="266"/>
      <c r="L1842" s="268"/>
      <c r="M1842" s="247" t="n">
        <f aca="false">M1841+1</f>
        <v>5</v>
      </c>
      <c r="N1842" s="175" t="str">
        <f aca="true">IF(D1842="","",xEURO(OFFSET(C1842,-M1842+1,0),E1842,OFFSET(C1842,-M1842+2,0),OFFSET(C1842,-M1842+2,0),OFFSET(C1842,-M1842+3,0)+AB1842,OFFSET(C1842,-M1842+4,0),0,1)*D1842)</f>
        <v/>
      </c>
      <c r="O1842" s="235" t="str">
        <f aca="true">IF(D1842="","",xEURO(OFFSET(C1842,-M1842+1,0),E1842,OFFSET(C1842,-M1842+2,0),OFFSET(C1842,-M1842+2,0),OFFSET(C1842,-M1842+3,0)+AB1842,OFFSET(C1842,-M1842+4,0),0,0))</f>
        <v/>
      </c>
      <c r="P1842" s="175" t="str">
        <f aca="false">IF(D1842="","",(O1842-F1842)*D1842*10)</f>
        <v/>
      </c>
      <c r="Q1842" s="175" t="str">
        <f aca="true">IF(D1842="","",xEURO(OFFSET(C1842,-M1842+1,0),E1842,OFFSET(C1842,-M1842+2,0),OFFSET(C1842,-M1842+2,0),OFFSET(C1842,-M1842+3,0)+AB1842,OFFSET(C1842,-M1842+4,0),0,2)/10*D1842)</f>
        <v/>
      </c>
      <c r="R1842" s="248" t="str">
        <f aca="true">IF(D1842="","",xEURO(OFFSET(C1842,-M1842+1,0),E1842,OFFSET(C1842,-M1842+2,0),OFFSET(C1842,-M1842+2,0),OFFSET(C1842,-M1842+3,0)+AB1842,OFFSET(C1842,-M1842+4,0),0,3)/100*D1842*10000)</f>
        <v/>
      </c>
      <c r="S1842" s="248" t="str">
        <f aca="true">IF(D1842="","",xEURO(OFFSET(C1842,-M1842+1,0),E1842,OFFSET(C1842,-M1842+2,0),OFFSET(C1842,-M1842+2,0),OFFSET(C1842,-M1842+3,0)+AB1842,OFFSET(C1842,-M1842+4,0),0,5)/365.25*D1842*10000)</f>
        <v/>
      </c>
      <c r="U1842" s="175" t="str">
        <f aca="true">IF(I1842="","",xEURO(OFFSET(C1842,-M1842+1,0),J1842,OFFSET(C1842,-M1842+2,0),OFFSET(C1842,-M1842+2,0),OFFSET(C1842,-M1842+3,0)+AC1842,OFFSET(C1842,-M1842+4,0),1,1)*I1842)</f>
        <v/>
      </c>
      <c r="V1842" s="235" t="str">
        <f aca="true">IF(I1842="","",xEURO(OFFSET(C1842,-M1842+1,0),J1842,OFFSET(C1842,-M1842+2,0),OFFSET(C1842,-M1842+2,0),OFFSET(C1842,-M1842+3,0)+AC1842,OFFSET(C1842,-M1842+4,0),1,0))</f>
        <v/>
      </c>
      <c r="W1842" s="175" t="str">
        <f aca="false">IF(I1842="","",(V1842-K1842)*I1842*10)</f>
        <v/>
      </c>
      <c r="X1842" s="175" t="str">
        <f aca="true">IF(I1842="","",xEURO(OFFSET(C1842,-M1842+1,0),J1842,OFFSET(C1842,-M1842+2,0),OFFSET(C1842,-M1842+2,0),OFFSET(C1842,-M1842+3,0)+AC1842,OFFSET(C1842,-M1842+4,0),1,2)/10*I1842)</f>
        <v/>
      </c>
      <c r="Y1842" s="248" t="str">
        <f aca="true">IF(I1842="","",xEURO(OFFSET(C1842,-M1842+1,0),J1842,OFFSET(C1842,-M1842+2,0),OFFSET(C1842,-M1842+2,0),OFFSET(C1842,-M1842+3,0)+AC1842,OFFSET(C1842,-M1842+4,0),1,3)/100*I1842*10000)</f>
        <v/>
      </c>
      <c r="Z1842" s="248" t="str">
        <f aca="true">IF(I1842="","",xEURO(OFFSET(C1842,-M1842+1,0),J1842,OFFSET(C1842,-M1842+2,0),OFFSET(C1842,-M1842+2,0),OFFSET(C1842,-M1842+3,0)+AC1842,OFFSET(C1842,-M1842+4,0),1,5)/365.25*I1842*10000)</f>
        <v/>
      </c>
      <c r="AB1842" s="249" t="str">
        <f aca="true">IF(D1842="","",xCalcSkew(OFFSET(C1842,-M1842,0),E1842-OFFSET(C1842,-M1842+1,0),b)/100)</f>
        <v/>
      </c>
      <c r="AC1842" s="249" t="str">
        <f aca="true">IF(I1842="","",xCalcSkew(OFFSET(C1842,-M1842,0),J1842-OFFSET(C1842,-M1842+1,0),b)/100)</f>
        <v/>
      </c>
      <c r="AE1842" s="0" t="n">
        <f aca="false">D1842*F1842*10000*-1</f>
        <v>-0</v>
      </c>
      <c r="AF1842" s="0" t="n">
        <f aca="false">I1842*K1842*10000*-1</f>
        <v>-0</v>
      </c>
      <c r="AG1842" s="0" t="n">
        <f aca="false">AE1842+AF1842</f>
        <v>-0</v>
      </c>
    </row>
    <row r="1843" customFormat="false" ht="12.75" hidden="false" customHeight="false" outlineLevel="0" collapsed="false">
      <c r="C1843" s="272" t="n">
        <f aca="false">N1873+U1873</f>
        <v>0</v>
      </c>
      <c r="D1843" s="265"/>
      <c r="E1843" s="266"/>
      <c r="F1843" s="266"/>
      <c r="G1843" s="267"/>
      <c r="I1843" s="265"/>
      <c r="J1843" s="266"/>
      <c r="K1843" s="266"/>
      <c r="L1843" s="268"/>
      <c r="M1843" s="247" t="n">
        <f aca="false">M1842+1</f>
        <v>6</v>
      </c>
      <c r="N1843" s="175" t="str">
        <f aca="true">IF(D1843="","",xEURO(OFFSET(C1843,-M1843+1,0),E1843,OFFSET(C1843,-M1843+2,0),OFFSET(C1843,-M1843+2,0),OFFSET(C1843,-M1843+3,0)+AB1843,OFFSET(C1843,-M1843+4,0),0,1)*D1843)</f>
        <v/>
      </c>
      <c r="O1843" s="235" t="str">
        <f aca="true">IF(D1843="","",xEURO(OFFSET(C1843,-M1843+1,0),E1843,OFFSET(C1843,-M1843+2,0),OFFSET(C1843,-M1843+2,0),OFFSET(C1843,-M1843+3,0)+AB1843,OFFSET(C1843,-M1843+4,0),0,0))</f>
        <v/>
      </c>
      <c r="P1843" s="175" t="str">
        <f aca="false">IF(D1843="","",(O1843-F1843)*D1843*10)</f>
        <v/>
      </c>
      <c r="Q1843" s="175" t="str">
        <f aca="true">IF(D1843="","",xEURO(OFFSET(C1843,-M1843+1,0),E1843,OFFSET(C1843,-M1843+2,0),OFFSET(C1843,-M1843+2,0),OFFSET(C1843,-M1843+3,0)+AB1843,OFFSET(C1843,-M1843+4,0),0,2)/10*D1843)</f>
        <v/>
      </c>
      <c r="R1843" s="248" t="str">
        <f aca="true">IF(D1843="","",xEURO(OFFSET(C1843,-M1843+1,0),E1843,OFFSET(C1843,-M1843+2,0),OFFSET(C1843,-M1843+2,0),OFFSET(C1843,-M1843+3,0)+AB1843,OFFSET(C1843,-M1843+4,0),0,3)/100*D1843*10000)</f>
        <v/>
      </c>
      <c r="S1843" s="248" t="str">
        <f aca="true">IF(D1843="","",xEURO(OFFSET(C1843,-M1843+1,0),E1843,OFFSET(C1843,-M1843+2,0),OFFSET(C1843,-M1843+2,0),OFFSET(C1843,-M1843+3,0)+AB1843,OFFSET(C1843,-M1843+4,0),0,5)/365.25*D1843*10000)</f>
        <v/>
      </c>
      <c r="U1843" s="175" t="str">
        <f aca="true">IF(I1843="","",xEURO(OFFSET(C1843,-M1843+1,0),J1843,OFFSET(C1843,-M1843+2,0),OFFSET(C1843,-M1843+2,0),OFFSET(C1843,-M1843+3,0)+AC1843,OFFSET(C1843,-M1843+4,0),1,1)*I1843)</f>
        <v/>
      </c>
      <c r="V1843" s="235" t="str">
        <f aca="true">IF(I1843="","",xEURO(OFFSET(C1843,-M1843+1,0),J1843,OFFSET(C1843,-M1843+2,0),OFFSET(C1843,-M1843+2,0),OFFSET(C1843,-M1843+3,0)+AC1843,OFFSET(C1843,-M1843+4,0),1,0))</f>
        <v/>
      </c>
      <c r="W1843" s="175" t="str">
        <f aca="false">IF(I1843="","",(V1843-K1843)*I1843*10)</f>
        <v/>
      </c>
      <c r="X1843" s="175" t="str">
        <f aca="true">IF(I1843="","",xEURO(OFFSET(C1843,-M1843+1,0),J1843,OFFSET(C1843,-M1843+2,0),OFFSET(C1843,-M1843+2,0),OFFSET(C1843,-M1843+3,0)+AC1843,OFFSET(C1843,-M1843+4,0),1,2)/10*I1843)</f>
        <v/>
      </c>
      <c r="Y1843" s="248" t="str">
        <f aca="true">IF(I1843="","",xEURO(OFFSET(C1843,-M1843+1,0),J1843,OFFSET(C1843,-M1843+2,0),OFFSET(C1843,-M1843+2,0),OFFSET(C1843,-M1843+3,0)+AC1843,OFFSET(C1843,-M1843+4,0),1,3)/100*I1843*10000)</f>
        <v/>
      </c>
      <c r="Z1843" s="248" t="str">
        <f aca="true">IF(I1843="","",xEURO(OFFSET(C1843,-M1843+1,0),J1843,OFFSET(C1843,-M1843+2,0),OFFSET(C1843,-M1843+2,0),OFFSET(C1843,-M1843+3,0)+AC1843,OFFSET(C1843,-M1843+4,0),1,5)/365.25*I1843*10000)</f>
        <v/>
      </c>
      <c r="AB1843" s="249" t="str">
        <f aca="true">IF(D1843="","",xCalcSkew(OFFSET(C1843,-M1843,0),E1843-OFFSET(C1843,-M1843+1,0),b)/100)</f>
        <v/>
      </c>
      <c r="AC1843" s="249" t="str">
        <f aca="true">IF(I1843="","",xCalcSkew(OFFSET(C1843,-M1843,0),J1843-OFFSET(C1843,-M1843+1,0),b)/100)</f>
        <v/>
      </c>
      <c r="AE1843" s="0" t="n">
        <f aca="false">D1843*F1843*10000*-1</f>
        <v>-0</v>
      </c>
      <c r="AF1843" s="0" t="n">
        <f aca="false">I1843*K1843*10000*-1</f>
        <v>-0</v>
      </c>
      <c r="AG1843" s="0" t="n">
        <f aca="false">AE1843+AF1843</f>
        <v>-0</v>
      </c>
    </row>
    <row r="1844" customFormat="false" ht="12.75" hidden="false" customHeight="false" outlineLevel="0" collapsed="false">
      <c r="C1844" s="273" t="n">
        <f aca="false">Q1873+X1873</f>
        <v>0</v>
      </c>
      <c r="D1844" s="265"/>
      <c r="E1844" s="266"/>
      <c r="F1844" s="266"/>
      <c r="G1844" s="267"/>
      <c r="I1844" s="265"/>
      <c r="J1844" s="266"/>
      <c r="K1844" s="266"/>
      <c r="L1844" s="268"/>
      <c r="M1844" s="247" t="n">
        <f aca="false">M1843+1</f>
        <v>7</v>
      </c>
      <c r="N1844" s="175" t="str">
        <f aca="true">IF(D1844="","",xEURO(OFFSET(C1844,-M1844+1,0),E1844,OFFSET(C1844,-M1844+2,0),OFFSET(C1844,-M1844+2,0),OFFSET(C1844,-M1844+3,0)+AB1844,OFFSET(C1844,-M1844+4,0),0,1)*D1844)</f>
        <v/>
      </c>
      <c r="O1844" s="235" t="str">
        <f aca="true">IF(D1844="","",xEURO(OFFSET(C1844,-M1844+1,0),E1844,OFFSET(C1844,-M1844+2,0),OFFSET(C1844,-M1844+2,0),OFFSET(C1844,-M1844+3,0)+AB1844,OFFSET(C1844,-M1844+4,0),0,0))</f>
        <v/>
      </c>
      <c r="P1844" s="175" t="str">
        <f aca="false">IF(D1844="","",(O1844-F1844)*D1844*10)</f>
        <v/>
      </c>
      <c r="Q1844" s="175" t="str">
        <f aca="true">IF(D1844="","",xEURO(OFFSET(C1844,-M1844+1,0),E1844,OFFSET(C1844,-M1844+2,0),OFFSET(C1844,-M1844+2,0),OFFSET(C1844,-M1844+3,0)+AB1844,OFFSET(C1844,-M1844+4,0),0,2)/10*D1844)</f>
        <v/>
      </c>
      <c r="R1844" s="248" t="str">
        <f aca="true">IF(D1844="","",xEURO(OFFSET(C1844,-M1844+1,0),E1844,OFFSET(C1844,-M1844+2,0),OFFSET(C1844,-M1844+2,0),OFFSET(C1844,-M1844+3,0)+AB1844,OFFSET(C1844,-M1844+4,0),0,3)/100*D1844*10000)</f>
        <v/>
      </c>
      <c r="S1844" s="248" t="str">
        <f aca="true">IF(D1844="","",xEURO(OFFSET(C1844,-M1844+1,0),E1844,OFFSET(C1844,-M1844+2,0),OFFSET(C1844,-M1844+2,0),OFFSET(C1844,-M1844+3,0)+AB1844,OFFSET(C1844,-M1844+4,0),0,5)/365.25*D1844*10000)</f>
        <v/>
      </c>
      <c r="U1844" s="175" t="str">
        <f aca="true">IF(I1844="","",xEURO(OFFSET(C1844,-M1844+1,0),J1844,OFFSET(C1844,-M1844+2,0),OFFSET(C1844,-M1844+2,0),OFFSET(C1844,-M1844+3,0)+AC1844,OFFSET(C1844,-M1844+4,0),1,1)*I1844)</f>
        <v/>
      </c>
      <c r="V1844" s="235" t="str">
        <f aca="true">IF(I1844="","",xEURO(OFFSET(C1844,-M1844+1,0),J1844,OFFSET(C1844,-M1844+2,0),OFFSET(C1844,-M1844+2,0),OFFSET(C1844,-M1844+3,0)+AC1844,OFFSET(C1844,-M1844+4,0),1,0))</f>
        <v/>
      </c>
      <c r="W1844" s="175" t="str">
        <f aca="false">IF(I1844="","",(V1844-K1844)*I1844*10)</f>
        <v/>
      </c>
      <c r="X1844" s="175" t="str">
        <f aca="true">IF(I1844="","",xEURO(OFFSET(C1844,-M1844+1,0),J1844,OFFSET(C1844,-M1844+2,0),OFFSET(C1844,-M1844+2,0),OFFSET(C1844,-M1844+3,0)+AC1844,OFFSET(C1844,-M1844+4,0),1,2)/10*I1844)</f>
        <v/>
      </c>
      <c r="Y1844" s="248" t="str">
        <f aca="true">IF(I1844="","",xEURO(OFFSET(C1844,-M1844+1,0),J1844,OFFSET(C1844,-M1844+2,0),OFFSET(C1844,-M1844+2,0),OFFSET(C1844,-M1844+3,0)+AC1844,OFFSET(C1844,-M1844+4,0),1,3)/100*I1844*10000)</f>
        <v/>
      </c>
      <c r="Z1844" s="248" t="str">
        <f aca="true">IF(I1844="","",xEURO(OFFSET(C1844,-M1844+1,0),J1844,OFFSET(C1844,-M1844+2,0),OFFSET(C1844,-M1844+2,0),OFFSET(C1844,-M1844+3,0)+AC1844,OFFSET(C1844,-M1844+4,0),1,5)/365.25*I1844*10000)</f>
        <v/>
      </c>
      <c r="AB1844" s="249" t="str">
        <f aca="true">IF(D1844="","",xCalcSkew(OFFSET(C1844,-M1844,0),E1844-OFFSET(C1844,-M1844+1,0),b)/100)</f>
        <v/>
      </c>
      <c r="AC1844" s="249" t="str">
        <f aca="true">IF(I1844="","",xCalcSkew(OFFSET(C1844,-M1844,0),J1844-OFFSET(C1844,-M1844+1,0),b)/100)</f>
        <v/>
      </c>
      <c r="AE1844" s="0" t="n">
        <f aca="false">D1844*F1844*10000*-1</f>
        <v>-0</v>
      </c>
      <c r="AF1844" s="0" t="n">
        <f aca="false">I1844*K1844*10000*-1</f>
        <v>-0</v>
      </c>
      <c r="AG1844" s="0" t="n">
        <f aca="false">AE1844+AF1844</f>
        <v>-0</v>
      </c>
    </row>
    <row r="1845" customFormat="false" ht="12.75" hidden="false" customHeight="false" outlineLevel="0" collapsed="false">
      <c r="C1845" s="272" t="n">
        <f aca="false">R1873+Y1873</f>
        <v>0</v>
      </c>
      <c r="D1845" s="265"/>
      <c r="E1845" s="266"/>
      <c r="F1845" s="266"/>
      <c r="G1845" s="267"/>
      <c r="I1845" s="265"/>
      <c r="J1845" s="266"/>
      <c r="K1845" s="266"/>
      <c r="L1845" s="268"/>
      <c r="M1845" s="247" t="n">
        <f aca="false">M1844+1</f>
        <v>8</v>
      </c>
      <c r="N1845" s="175" t="str">
        <f aca="true">IF(D1845="","",xEURO(OFFSET(C1845,-M1845+1,0),E1845,OFFSET(C1845,-M1845+2,0),OFFSET(C1845,-M1845+2,0),OFFSET(C1845,-M1845+3,0)+AB1845,OFFSET(C1845,-M1845+4,0),0,1)*D1845)</f>
        <v/>
      </c>
      <c r="O1845" s="235" t="str">
        <f aca="true">IF(D1845="","",xEURO(OFFSET(C1845,-M1845+1,0),E1845,OFFSET(C1845,-M1845+2,0),OFFSET(C1845,-M1845+2,0),OFFSET(C1845,-M1845+3,0)+AB1845,OFFSET(C1845,-M1845+4,0),0,0))</f>
        <v/>
      </c>
      <c r="P1845" s="175" t="str">
        <f aca="false">IF(D1845="","",(O1845-F1845)*D1845*10)</f>
        <v/>
      </c>
      <c r="Q1845" s="175" t="str">
        <f aca="true">IF(D1845="","",xEURO(OFFSET(C1845,-M1845+1,0),E1845,OFFSET(C1845,-M1845+2,0),OFFSET(C1845,-M1845+2,0),OFFSET(C1845,-M1845+3,0)+AB1845,OFFSET(C1845,-M1845+4,0),0,2)/10*D1845)</f>
        <v/>
      </c>
      <c r="R1845" s="248" t="str">
        <f aca="true">IF(D1845="","",xEURO(OFFSET(C1845,-M1845+1,0),E1845,OFFSET(C1845,-M1845+2,0),OFFSET(C1845,-M1845+2,0),OFFSET(C1845,-M1845+3,0)+AB1845,OFFSET(C1845,-M1845+4,0),0,3)/100*D1845*10000)</f>
        <v/>
      </c>
      <c r="S1845" s="248" t="str">
        <f aca="true">IF(D1845="","",xEURO(OFFSET(C1845,-M1845+1,0),E1845,OFFSET(C1845,-M1845+2,0),OFFSET(C1845,-M1845+2,0),OFFSET(C1845,-M1845+3,0)+AB1845,OFFSET(C1845,-M1845+4,0),0,5)/365.25*D1845*10000)</f>
        <v/>
      </c>
      <c r="U1845" s="175" t="str">
        <f aca="true">IF(I1845="","",xEURO(OFFSET(C1845,-M1845+1,0),J1845,OFFSET(C1845,-M1845+2,0),OFFSET(C1845,-M1845+2,0),OFFSET(C1845,-M1845+3,0)+AC1845,OFFSET(C1845,-M1845+4,0),1,1)*I1845)</f>
        <v/>
      </c>
      <c r="V1845" s="235" t="str">
        <f aca="true">IF(I1845="","",xEURO(OFFSET(C1845,-M1845+1,0),J1845,OFFSET(C1845,-M1845+2,0),OFFSET(C1845,-M1845+2,0),OFFSET(C1845,-M1845+3,0)+AC1845,OFFSET(C1845,-M1845+4,0),1,0))</f>
        <v/>
      </c>
      <c r="W1845" s="175" t="str">
        <f aca="false">IF(I1845="","",(V1845-K1845)*I1845*10)</f>
        <v/>
      </c>
      <c r="X1845" s="175" t="str">
        <f aca="true">IF(I1845="","",xEURO(OFFSET(C1845,-M1845+1,0),J1845,OFFSET(C1845,-M1845+2,0),OFFSET(C1845,-M1845+2,0),OFFSET(C1845,-M1845+3,0)+AC1845,OFFSET(C1845,-M1845+4,0),1,2)/10*I1845)</f>
        <v/>
      </c>
      <c r="Y1845" s="248" t="str">
        <f aca="true">IF(I1845="","",xEURO(OFFSET(C1845,-M1845+1,0),J1845,OFFSET(C1845,-M1845+2,0),OFFSET(C1845,-M1845+2,0),OFFSET(C1845,-M1845+3,0)+AC1845,OFFSET(C1845,-M1845+4,0),1,3)/100*I1845*10000)</f>
        <v/>
      </c>
      <c r="Z1845" s="248" t="str">
        <f aca="true">IF(I1845="","",xEURO(OFFSET(C1845,-M1845+1,0),J1845,OFFSET(C1845,-M1845+2,0),OFFSET(C1845,-M1845+2,0),OFFSET(C1845,-M1845+3,0)+AC1845,OFFSET(C1845,-M1845+4,0),1,5)/365.25*I1845*10000)</f>
        <v/>
      </c>
      <c r="AB1845" s="249" t="str">
        <f aca="true">IF(D1845="","",xCalcSkew(OFFSET(C1845,-M1845,0),E1845-OFFSET(C1845,-M1845+1,0),b)/100)</f>
        <v/>
      </c>
      <c r="AC1845" s="249" t="str">
        <f aca="true">IF(I1845="","",xCalcSkew(OFFSET(C1845,-M1845,0),J1845-OFFSET(C1845,-M1845+1,0),b)/100)</f>
        <v/>
      </c>
      <c r="AE1845" s="0" t="n">
        <f aca="false">D1845*F1845*10000*-1</f>
        <v>-0</v>
      </c>
      <c r="AF1845" s="0" t="n">
        <f aca="false">I1845*K1845*10000*-1</f>
        <v>-0</v>
      </c>
      <c r="AG1845" s="0" t="n">
        <f aca="false">AE1845+AF1845</f>
        <v>-0</v>
      </c>
    </row>
    <row r="1846" customFormat="false" ht="12.75" hidden="false" customHeight="false" outlineLevel="0" collapsed="false">
      <c r="C1846" s="272" t="n">
        <f aca="false">S1873+Z1873</f>
        <v>0</v>
      </c>
      <c r="D1846" s="265"/>
      <c r="E1846" s="266"/>
      <c r="F1846" s="266"/>
      <c r="G1846" s="267"/>
      <c r="I1846" s="265"/>
      <c r="J1846" s="266"/>
      <c r="K1846" s="266"/>
      <c r="L1846" s="268"/>
      <c r="M1846" s="247" t="n">
        <f aca="false">M1845+1</f>
        <v>9</v>
      </c>
      <c r="N1846" s="175" t="str">
        <f aca="true">IF(D1846="","",xEURO(OFFSET(C1846,-M1846+1,0),E1846,OFFSET(C1846,-M1846+2,0),OFFSET(C1846,-M1846+2,0),OFFSET(C1846,-M1846+3,0)+AB1846,OFFSET(C1846,-M1846+4,0),0,1)*D1846)</f>
        <v/>
      </c>
      <c r="O1846" s="235" t="str">
        <f aca="true">IF(D1846="","",xEURO(OFFSET(C1846,-M1846+1,0),E1846,OFFSET(C1846,-M1846+2,0),OFFSET(C1846,-M1846+2,0),OFFSET(C1846,-M1846+3,0)+AB1846,OFFSET(C1846,-M1846+4,0),0,0))</f>
        <v/>
      </c>
      <c r="P1846" s="175" t="str">
        <f aca="false">IF(D1846="","",(O1846-F1846)*D1846*10)</f>
        <v/>
      </c>
      <c r="Q1846" s="175" t="str">
        <f aca="true">IF(D1846="","",xEURO(OFFSET(C1846,-M1846+1,0),E1846,OFFSET(C1846,-M1846+2,0),OFFSET(C1846,-M1846+2,0),OFFSET(C1846,-M1846+3,0)+AB1846,OFFSET(C1846,-M1846+4,0),0,2)/10*D1846)</f>
        <v/>
      </c>
      <c r="R1846" s="248" t="str">
        <f aca="true">IF(D1846="","",xEURO(OFFSET(C1846,-M1846+1,0),E1846,OFFSET(C1846,-M1846+2,0),OFFSET(C1846,-M1846+2,0),OFFSET(C1846,-M1846+3,0)+AB1846,OFFSET(C1846,-M1846+4,0),0,3)/100*D1846*10000)</f>
        <v/>
      </c>
      <c r="S1846" s="248" t="str">
        <f aca="true">IF(D1846="","",xEURO(OFFSET(C1846,-M1846+1,0),E1846,OFFSET(C1846,-M1846+2,0),OFFSET(C1846,-M1846+2,0),OFFSET(C1846,-M1846+3,0)+AB1846,OFFSET(C1846,-M1846+4,0),0,5)/365.25*D1846*10000)</f>
        <v/>
      </c>
      <c r="U1846" s="175" t="str">
        <f aca="true">IF(I1846="","",xEURO(OFFSET(C1846,-M1846+1,0),J1846,OFFSET(C1846,-M1846+2,0),OFFSET(C1846,-M1846+2,0),OFFSET(C1846,-M1846+3,0)+AC1846,OFFSET(C1846,-M1846+4,0),1,1)*I1846)</f>
        <v/>
      </c>
      <c r="V1846" s="235" t="str">
        <f aca="true">IF(I1846="","",xEURO(OFFSET(C1846,-M1846+1,0),J1846,OFFSET(C1846,-M1846+2,0),OFFSET(C1846,-M1846+2,0),OFFSET(C1846,-M1846+3,0)+AC1846,OFFSET(C1846,-M1846+4,0),1,0))</f>
        <v/>
      </c>
      <c r="W1846" s="175" t="str">
        <f aca="false">IF(I1846="","",(V1846-K1846)*I1846*10)</f>
        <v/>
      </c>
      <c r="X1846" s="175" t="str">
        <f aca="true">IF(I1846="","",xEURO(OFFSET(C1846,-M1846+1,0),J1846,OFFSET(C1846,-M1846+2,0),OFFSET(C1846,-M1846+2,0),OFFSET(C1846,-M1846+3,0)+AC1846,OFFSET(C1846,-M1846+4,0),1,2)/10*I1846)</f>
        <v/>
      </c>
      <c r="Y1846" s="248" t="str">
        <f aca="true">IF(I1846="","",xEURO(OFFSET(C1846,-M1846+1,0),J1846,OFFSET(C1846,-M1846+2,0),OFFSET(C1846,-M1846+2,0),OFFSET(C1846,-M1846+3,0)+AC1846,OFFSET(C1846,-M1846+4,0),1,3)/100*I1846*10000)</f>
        <v/>
      </c>
      <c r="Z1846" s="248" t="str">
        <f aca="true">IF(I1846="","",xEURO(OFFSET(C1846,-M1846+1,0),J1846,OFFSET(C1846,-M1846+2,0),OFFSET(C1846,-M1846+2,0),OFFSET(C1846,-M1846+3,0)+AC1846,OFFSET(C1846,-M1846+4,0),1,5)/365.25*I1846*10000)</f>
        <v/>
      </c>
      <c r="AB1846" s="249" t="str">
        <f aca="true">IF(D1846="","",xCalcSkew(OFFSET(C1846,-M1846,0),E1846-OFFSET(C1846,-M1846+1,0),b)/100)</f>
        <v/>
      </c>
      <c r="AC1846" s="249" t="str">
        <f aca="true">IF(I1846="","",xCalcSkew(OFFSET(C1846,-M1846,0),J1846-OFFSET(C1846,-M1846+1,0),b)/100)</f>
        <v/>
      </c>
      <c r="AE1846" s="0" t="n">
        <f aca="false">D1846*F1846*10000*-1</f>
        <v>-0</v>
      </c>
      <c r="AF1846" s="0" t="n">
        <f aca="false">I1846*K1846*10000*-1</f>
        <v>-0</v>
      </c>
      <c r="AG1846" s="0" t="n">
        <f aca="false">AE1846+AF1846</f>
        <v>-0</v>
      </c>
    </row>
    <row r="1847" customFormat="false" ht="12.75" hidden="false" customHeight="false" outlineLevel="0" collapsed="false">
      <c r="C1847" s="272" t="n">
        <f aca="false">P1873+W1873</f>
        <v>0</v>
      </c>
      <c r="D1847" s="265"/>
      <c r="E1847" s="266"/>
      <c r="F1847" s="266"/>
      <c r="G1847" s="267"/>
      <c r="I1847" s="265"/>
      <c r="J1847" s="266"/>
      <c r="K1847" s="266"/>
      <c r="L1847" s="268"/>
      <c r="M1847" s="247" t="n">
        <f aca="false">M1846+1</f>
        <v>10</v>
      </c>
      <c r="N1847" s="175" t="str">
        <f aca="true">IF(D1847="","",xEURO(OFFSET(C1847,-M1847+1,0),E1847,OFFSET(C1847,-M1847+2,0),OFFSET(C1847,-M1847+2,0),OFFSET(C1847,-M1847+3,0)+AB1847,OFFSET(C1847,-M1847+4,0),0,1)*D1847)</f>
        <v/>
      </c>
      <c r="O1847" s="235" t="str">
        <f aca="true">IF(D1847="","",xEURO(OFFSET(C1847,-M1847+1,0),E1847,OFFSET(C1847,-M1847+2,0),OFFSET(C1847,-M1847+2,0),OFFSET(C1847,-M1847+3,0)+AB1847,OFFSET(C1847,-M1847+4,0),0,0))</f>
        <v/>
      </c>
      <c r="P1847" s="175" t="str">
        <f aca="false">IF(D1847="","",(O1847-F1847)*D1847*10)</f>
        <v/>
      </c>
      <c r="Q1847" s="175" t="str">
        <f aca="true">IF(D1847="","",xEURO(OFFSET(C1847,-M1847+1,0),E1847,OFFSET(C1847,-M1847+2,0),OFFSET(C1847,-M1847+2,0),OFFSET(C1847,-M1847+3,0)+AB1847,OFFSET(C1847,-M1847+4,0),0,2)/10*D1847)</f>
        <v/>
      </c>
      <c r="R1847" s="248" t="str">
        <f aca="true">IF(D1847="","",xEURO(OFFSET(C1847,-M1847+1,0),E1847,OFFSET(C1847,-M1847+2,0),OFFSET(C1847,-M1847+2,0),OFFSET(C1847,-M1847+3,0)+AB1847,OFFSET(C1847,-M1847+4,0),0,3)/100*D1847*10000)</f>
        <v/>
      </c>
      <c r="S1847" s="248" t="str">
        <f aca="true">IF(D1847="","",xEURO(OFFSET(C1847,-M1847+1,0),E1847,OFFSET(C1847,-M1847+2,0),OFFSET(C1847,-M1847+2,0),OFFSET(C1847,-M1847+3,0)+AB1847,OFFSET(C1847,-M1847+4,0),0,5)/365.25*D1847*10000)</f>
        <v/>
      </c>
      <c r="U1847" s="175" t="str">
        <f aca="true">IF(I1847="","",xEURO(OFFSET(C1847,-M1847+1,0),J1847,OFFSET(C1847,-M1847+2,0),OFFSET(C1847,-M1847+2,0),OFFSET(C1847,-M1847+3,0)+AC1847,OFFSET(C1847,-M1847+4,0),1,1)*I1847)</f>
        <v/>
      </c>
      <c r="V1847" s="235" t="str">
        <f aca="true">IF(I1847="","",xEURO(OFFSET(C1847,-M1847+1,0),J1847,OFFSET(C1847,-M1847+2,0),OFFSET(C1847,-M1847+2,0),OFFSET(C1847,-M1847+3,0)+AC1847,OFFSET(C1847,-M1847+4,0),1,0))</f>
        <v/>
      </c>
      <c r="W1847" s="175" t="str">
        <f aca="false">IF(I1847="","",(V1847-K1847)*I1847*10)</f>
        <v/>
      </c>
      <c r="X1847" s="175" t="str">
        <f aca="true">IF(I1847="","",xEURO(OFFSET(C1847,-M1847+1,0),J1847,OFFSET(C1847,-M1847+2,0),OFFSET(C1847,-M1847+2,0),OFFSET(C1847,-M1847+3,0)+AC1847,OFFSET(C1847,-M1847+4,0),1,2)/10*I1847)</f>
        <v/>
      </c>
      <c r="Y1847" s="248" t="str">
        <f aca="true">IF(I1847="","",xEURO(OFFSET(C1847,-M1847+1,0),J1847,OFFSET(C1847,-M1847+2,0),OFFSET(C1847,-M1847+2,0),OFFSET(C1847,-M1847+3,0)+AC1847,OFFSET(C1847,-M1847+4,0),1,3)/100*I1847*10000)</f>
        <v/>
      </c>
      <c r="Z1847" s="248" t="str">
        <f aca="true">IF(I1847="","",xEURO(OFFSET(C1847,-M1847+1,0),J1847,OFFSET(C1847,-M1847+2,0),OFFSET(C1847,-M1847+2,0),OFFSET(C1847,-M1847+3,0)+AC1847,OFFSET(C1847,-M1847+4,0),1,5)/365.25*I1847*10000)</f>
        <v/>
      </c>
      <c r="AB1847" s="249" t="str">
        <f aca="true">IF(D1847="","",xCalcSkew(OFFSET(C1847,-M1847,0),E1847-OFFSET(C1847,-M1847+1,0),b)/100)</f>
        <v/>
      </c>
      <c r="AC1847" s="249" t="str">
        <f aca="true">IF(I1847="","",xCalcSkew(OFFSET(C1847,-M1847,0),J1847-OFFSET(C1847,-M1847+1,0),b)/100)</f>
        <v/>
      </c>
      <c r="AE1847" s="0" t="n">
        <f aca="false">D1847*F1847*10000*-1</f>
        <v>-0</v>
      </c>
      <c r="AF1847" s="0" t="n">
        <f aca="false">I1847*K1847*10000*-1</f>
        <v>-0</v>
      </c>
      <c r="AG1847" s="0" t="n">
        <f aca="false">AE1847+AF1847</f>
        <v>-0</v>
      </c>
    </row>
    <row r="1848" customFormat="false" ht="12.75" hidden="false" customHeight="false" outlineLevel="0" collapsed="false">
      <c r="D1848" s="265"/>
      <c r="E1848" s="266"/>
      <c r="F1848" s="266"/>
      <c r="G1848" s="267"/>
      <c r="I1848" s="265"/>
      <c r="J1848" s="266"/>
      <c r="K1848" s="266"/>
      <c r="L1848" s="268"/>
      <c r="M1848" s="247" t="n">
        <f aca="false">M1847+1</f>
        <v>11</v>
      </c>
      <c r="N1848" s="175" t="str">
        <f aca="true">IF(D1848="","",xEURO(OFFSET(C1848,-M1848+1,0),E1848,OFFSET(C1848,-M1848+2,0),OFFSET(C1848,-M1848+2,0),OFFSET(C1848,-M1848+3,0)+AB1848,OFFSET(C1848,-M1848+4,0),0,1)*D1848)</f>
        <v/>
      </c>
      <c r="O1848" s="235" t="str">
        <f aca="true">IF(D1848="","",xEURO(OFFSET(C1848,-M1848+1,0),E1848,OFFSET(C1848,-M1848+2,0),OFFSET(C1848,-M1848+2,0),OFFSET(C1848,-M1848+3,0)+AB1848,OFFSET(C1848,-M1848+4,0),0,0))</f>
        <v/>
      </c>
      <c r="P1848" s="175" t="str">
        <f aca="false">IF(D1848="","",(O1848-F1848)*D1848*10)</f>
        <v/>
      </c>
      <c r="Q1848" s="175" t="str">
        <f aca="true">IF(D1848="","",xEURO(OFFSET(C1848,-M1848+1,0),E1848,OFFSET(C1848,-M1848+2,0),OFFSET(C1848,-M1848+2,0),OFFSET(C1848,-M1848+3,0)+AB1848,OFFSET(C1848,-M1848+4,0),0,2)/10*D1848)</f>
        <v/>
      </c>
      <c r="R1848" s="248" t="str">
        <f aca="true">IF(D1848="","",xEURO(OFFSET(C1848,-M1848+1,0),E1848,OFFSET(C1848,-M1848+2,0),OFFSET(C1848,-M1848+2,0),OFFSET(C1848,-M1848+3,0)+AB1848,OFFSET(C1848,-M1848+4,0),0,3)/100*D1848*10000)</f>
        <v/>
      </c>
      <c r="S1848" s="248" t="str">
        <f aca="true">IF(D1848="","",xEURO(OFFSET(C1848,-M1848+1,0),E1848,OFFSET(C1848,-M1848+2,0),OFFSET(C1848,-M1848+2,0),OFFSET(C1848,-M1848+3,0)+AB1848,OFFSET(C1848,-M1848+4,0),0,5)/365.25*D1848*10000)</f>
        <v/>
      </c>
      <c r="U1848" s="175" t="str">
        <f aca="true">IF(I1848="","",xEURO(OFFSET(C1848,-M1848+1,0),J1848,OFFSET(C1848,-M1848+2,0),OFFSET(C1848,-M1848+2,0),OFFSET(C1848,-M1848+3,0)+AC1848,OFFSET(C1848,-M1848+4,0),1,1)*I1848)</f>
        <v/>
      </c>
      <c r="V1848" s="235" t="str">
        <f aca="true">IF(I1848="","",xEURO(OFFSET(C1848,-M1848+1,0),J1848,OFFSET(C1848,-M1848+2,0),OFFSET(C1848,-M1848+2,0),OFFSET(C1848,-M1848+3,0)+AC1848,OFFSET(C1848,-M1848+4,0),1,0))</f>
        <v/>
      </c>
      <c r="W1848" s="175" t="str">
        <f aca="false">IF(I1848="","",(V1848-K1848)*I1848*10)</f>
        <v/>
      </c>
      <c r="X1848" s="175" t="str">
        <f aca="true">IF(I1848="","",xEURO(OFFSET(C1848,-M1848+1,0),J1848,OFFSET(C1848,-M1848+2,0),OFFSET(C1848,-M1848+2,0),OFFSET(C1848,-M1848+3,0)+AC1848,OFFSET(C1848,-M1848+4,0),1,2)/10*I1848)</f>
        <v/>
      </c>
      <c r="Y1848" s="248" t="str">
        <f aca="true">IF(I1848="","",xEURO(OFFSET(C1848,-M1848+1,0),J1848,OFFSET(C1848,-M1848+2,0),OFFSET(C1848,-M1848+2,0),OFFSET(C1848,-M1848+3,0)+AC1848,OFFSET(C1848,-M1848+4,0),1,3)/100*I1848*10000)</f>
        <v/>
      </c>
      <c r="Z1848" s="248" t="str">
        <f aca="true">IF(I1848="","",xEURO(OFFSET(C1848,-M1848+1,0),J1848,OFFSET(C1848,-M1848+2,0),OFFSET(C1848,-M1848+2,0),OFFSET(C1848,-M1848+3,0)+AC1848,OFFSET(C1848,-M1848+4,0),1,5)/365.25*I1848*10000)</f>
        <v/>
      </c>
      <c r="AB1848" s="249" t="str">
        <f aca="true">IF(D1848="","",xCalcSkew(OFFSET(C1848,-M1848,0),E1848-OFFSET(C1848,-M1848+1,0),b)/100)</f>
        <v/>
      </c>
      <c r="AC1848" s="249" t="str">
        <f aca="true">IF(I1848="","",xCalcSkew(OFFSET(C1848,-M1848,0),J1848-OFFSET(C1848,-M1848+1,0),b)/100)</f>
        <v/>
      </c>
      <c r="AE1848" s="0" t="n">
        <f aca="false">D1848*F1848*10000*-1</f>
        <v>-0</v>
      </c>
      <c r="AF1848" s="0" t="n">
        <f aca="false">I1848*K1848*10000*-1</f>
        <v>-0</v>
      </c>
      <c r="AG1848" s="0" t="n">
        <f aca="false">AE1848+AF1848</f>
        <v>-0</v>
      </c>
    </row>
    <row r="1849" customFormat="false" ht="12.75" hidden="false" customHeight="false" outlineLevel="0" collapsed="false">
      <c r="D1849" s="265"/>
      <c r="E1849" s="266"/>
      <c r="F1849" s="266"/>
      <c r="G1849" s="267"/>
      <c r="I1849" s="265"/>
      <c r="J1849" s="266"/>
      <c r="K1849" s="266"/>
      <c r="L1849" s="268"/>
      <c r="M1849" s="247" t="n">
        <f aca="false">M1848+1</f>
        <v>12</v>
      </c>
      <c r="N1849" s="175" t="str">
        <f aca="true">IF(D1849="","",xEURO(OFFSET(C1849,-M1849+1,0),E1849,OFFSET(C1849,-M1849+2,0),OFFSET(C1849,-M1849+2,0),OFFSET(C1849,-M1849+3,0)+AB1849,OFFSET(C1849,-M1849+4,0),0,1)*D1849)</f>
        <v/>
      </c>
      <c r="O1849" s="235" t="str">
        <f aca="true">IF(D1849="","",xEURO(OFFSET(C1849,-M1849+1,0),E1849,OFFSET(C1849,-M1849+2,0),OFFSET(C1849,-M1849+2,0),OFFSET(C1849,-M1849+3,0)+AB1849,OFFSET(C1849,-M1849+4,0),0,0))</f>
        <v/>
      </c>
      <c r="P1849" s="175" t="str">
        <f aca="false">IF(D1849="","",(O1849-F1849)*D1849*10)</f>
        <v/>
      </c>
      <c r="Q1849" s="175" t="str">
        <f aca="true">IF(D1849="","",xEURO(OFFSET(C1849,-M1849+1,0),E1849,OFFSET(C1849,-M1849+2,0),OFFSET(C1849,-M1849+2,0),OFFSET(C1849,-M1849+3,0)+AB1849,OFFSET(C1849,-M1849+4,0),0,2)/10*D1849)</f>
        <v/>
      </c>
      <c r="R1849" s="248" t="str">
        <f aca="true">IF(D1849="","",xEURO(OFFSET(C1849,-M1849+1,0),E1849,OFFSET(C1849,-M1849+2,0),OFFSET(C1849,-M1849+2,0),OFFSET(C1849,-M1849+3,0)+AB1849,OFFSET(C1849,-M1849+4,0),0,3)/100*D1849*10000)</f>
        <v/>
      </c>
      <c r="S1849" s="248" t="str">
        <f aca="true">IF(D1849="","",xEURO(OFFSET(C1849,-M1849+1,0),E1849,OFFSET(C1849,-M1849+2,0),OFFSET(C1849,-M1849+2,0),OFFSET(C1849,-M1849+3,0)+AB1849,OFFSET(C1849,-M1849+4,0),0,5)/365.25*D1849*10000)</f>
        <v/>
      </c>
      <c r="U1849" s="175" t="str">
        <f aca="true">IF(I1849="","",xEURO(OFFSET(C1849,-M1849+1,0),J1849,OFFSET(C1849,-M1849+2,0),OFFSET(C1849,-M1849+2,0),OFFSET(C1849,-M1849+3,0)+AC1849,OFFSET(C1849,-M1849+4,0),1,1)*I1849)</f>
        <v/>
      </c>
      <c r="V1849" s="235" t="str">
        <f aca="true">IF(I1849="","",xEURO(OFFSET(C1849,-M1849+1,0),J1849,OFFSET(C1849,-M1849+2,0),OFFSET(C1849,-M1849+2,0),OFFSET(C1849,-M1849+3,0)+AC1849,OFFSET(C1849,-M1849+4,0),1,0))</f>
        <v/>
      </c>
      <c r="W1849" s="175" t="str">
        <f aca="false">IF(I1849="","",(V1849-K1849)*I1849*10)</f>
        <v/>
      </c>
      <c r="X1849" s="175" t="str">
        <f aca="true">IF(I1849="","",xEURO(OFFSET(C1849,-M1849+1,0),J1849,OFFSET(C1849,-M1849+2,0),OFFSET(C1849,-M1849+2,0),OFFSET(C1849,-M1849+3,0)+AC1849,OFFSET(C1849,-M1849+4,0),1,2)/10*I1849)</f>
        <v/>
      </c>
      <c r="Y1849" s="248" t="str">
        <f aca="true">IF(I1849="","",xEURO(OFFSET(C1849,-M1849+1,0),J1849,OFFSET(C1849,-M1849+2,0),OFFSET(C1849,-M1849+2,0),OFFSET(C1849,-M1849+3,0)+AC1849,OFFSET(C1849,-M1849+4,0),1,3)/100*I1849*10000)</f>
        <v/>
      </c>
      <c r="Z1849" s="248" t="str">
        <f aca="true">IF(I1849="","",xEURO(OFFSET(C1849,-M1849+1,0),J1849,OFFSET(C1849,-M1849+2,0),OFFSET(C1849,-M1849+2,0),OFFSET(C1849,-M1849+3,0)+AC1849,OFFSET(C1849,-M1849+4,0),1,5)/365.25*I1849*10000)</f>
        <v/>
      </c>
      <c r="AB1849" s="249" t="str">
        <f aca="true">IF(D1849="","",xCalcSkew(OFFSET(C1849,-M1849,0),E1849-OFFSET(C1849,-M1849+1,0),b)/100)</f>
        <v/>
      </c>
      <c r="AC1849" s="249" t="str">
        <f aca="true">IF(I1849="","",xCalcSkew(OFFSET(C1849,-M1849,0),J1849-OFFSET(C1849,-M1849+1,0),b)/100)</f>
        <v/>
      </c>
      <c r="AE1849" s="0" t="n">
        <f aca="false">D1849*F1849*10000*-1</f>
        <v>-0</v>
      </c>
      <c r="AF1849" s="0" t="n">
        <f aca="false">I1849*K1849*10000*-1</f>
        <v>-0</v>
      </c>
      <c r="AG1849" s="0" t="n">
        <f aca="false">AE1849+AF1849</f>
        <v>-0</v>
      </c>
    </row>
    <row r="1850" customFormat="false" ht="12.75" hidden="false" customHeight="false" outlineLevel="0" collapsed="false">
      <c r="D1850" s="265"/>
      <c r="E1850" s="266"/>
      <c r="F1850" s="266"/>
      <c r="G1850" s="267"/>
      <c r="I1850" s="265"/>
      <c r="J1850" s="266"/>
      <c r="K1850" s="266"/>
      <c r="L1850" s="268"/>
      <c r="M1850" s="247" t="n">
        <f aca="false">M1849+1</f>
        <v>13</v>
      </c>
      <c r="N1850" s="175" t="str">
        <f aca="true">IF(D1850="","",xEURO(OFFSET(C1850,-M1850+1,0),E1850,OFFSET(C1850,-M1850+2,0),OFFSET(C1850,-M1850+2,0),OFFSET(C1850,-M1850+3,0)+AB1850,OFFSET(C1850,-M1850+4,0),0,1)*D1850)</f>
        <v/>
      </c>
      <c r="O1850" s="235" t="str">
        <f aca="true">IF(D1850="","",xEURO(OFFSET(C1850,-M1850+1,0),E1850,OFFSET(C1850,-M1850+2,0),OFFSET(C1850,-M1850+2,0),OFFSET(C1850,-M1850+3,0)+AB1850,OFFSET(C1850,-M1850+4,0),0,0))</f>
        <v/>
      </c>
      <c r="P1850" s="175" t="str">
        <f aca="false">IF(D1850="","",(O1850-F1850)*D1850*10)</f>
        <v/>
      </c>
      <c r="Q1850" s="175" t="str">
        <f aca="true">IF(D1850="","",xEURO(OFFSET(C1850,-M1850+1,0),E1850,OFFSET(C1850,-M1850+2,0),OFFSET(C1850,-M1850+2,0),OFFSET(C1850,-M1850+3,0)+AB1850,OFFSET(C1850,-M1850+4,0),0,2)/10*D1850)</f>
        <v/>
      </c>
      <c r="R1850" s="248" t="str">
        <f aca="true">IF(D1850="","",xEURO(OFFSET(C1850,-M1850+1,0),E1850,OFFSET(C1850,-M1850+2,0),OFFSET(C1850,-M1850+2,0),OFFSET(C1850,-M1850+3,0)+AB1850,OFFSET(C1850,-M1850+4,0),0,3)/100*D1850*10000)</f>
        <v/>
      </c>
      <c r="S1850" s="248" t="str">
        <f aca="true">IF(D1850="","",xEURO(OFFSET(C1850,-M1850+1,0),E1850,OFFSET(C1850,-M1850+2,0),OFFSET(C1850,-M1850+2,0),OFFSET(C1850,-M1850+3,0)+AB1850,OFFSET(C1850,-M1850+4,0),0,5)/365.25*D1850*10000)</f>
        <v/>
      </c>
      <c r="U1850" s="175" t="str">
        <f aca="true">IF(I1850="","",xEURO(OFFSET(C1850,-M1850+1,0),J1850,OFFSET(C1850,-M1850+2,0),OFFSET(C1850,-M1850+2,0),OFFSET(C1850,-M1850+3,0)+AC1850,OFFSET(C1850,-M1850+4,0),1,1)*I1850)</f>
        <v/>
      </c>
      <c r="V1850" s="235" t="str">
        <f aca="true">IF(I1850="","",xEURO(OFFSET(C1850,-M1850+1,0),J1850,OFFSET(C1850,-M1850+2,0),OFFSET(C1850,-M1850+2,0),OFFSET(C1850,-M1850+3,0)+AC1850,OFFSET(C1850,-M1850+4,0),1,0))</f>
        <v/>
      </c>
      <c r="W1850" s="175" t="str">
        <f aca="false">IF(I1850="","",(V1850-K1850)*I1850*10)</f>
        <v/>
      </c>
      <c r="X1850" s="175" t="str">
        <f aca="true">IF(I1850="","",xEURO(OFFSET(C1850,-M1850+1,0),J1850,OFFSET(C1850,-M1850+2,0),OFFSET(C1850,-M1850+2,0),OFFSET(C1850,-M1850+3,0)+AC1850,OFFSET(C1850,-M1850+4,0),1,2)/10*I1850)</f>
        <v/>
      </c>
      <c r="Y1850" s="248" t="str">
        <f aca="true">IF(I1850="","",xEURO(OFFSET(C1850,-M1850+1,0),J1850,OFFSET(C1850,-M1850+2,0),OFFSET(C1850,-M1850+2,0),OFFSET(C1850,-M1850+3,0)+AC1850,OFFSET(C1850,-M1850+4,0),1,3)/100*I1850*10000)</f>
        <v/>
      </c>
      <c r="Z1850" s="248" t="str">
        <f aca="true">IF(I1850="","",xEURO(OFFSET(C1850,-M1850+1,0),J1850,OFFSET(C1850,-M1850+2,0),OFFSET(C1850,-M1850+2,0),OFFSET(C1850,-M1850+3,0)+AC1850,OFFSET(C1850,-M1850+4,0),1,5)/365.25*I1850*10000)</f>
        <v/>
      </c>
      <c r="AB1850" s="249" t="str">
        <f aca="true">IF(D1850="","",xCalcSkew(OFFSET(C1850,-M1850,0),E1850-OFFSET(C1850,-M1850+1,0),b)/100)</f>
        <v/>
      </c>
      <c r="AC1850" s="249" t="str">
        <f aca="true">IF(I1850="","",xCalcSkew(OFFSET(C1850,-M1850,0),J1850-OFFSET(C1850,-M1850+1,0),b)/100)</f>
        <v/>
      </c>
      <c r="AE1850" s="0" t="n">
        <f aca="false">D1850*F1850*10000*-1</f>
        <v>-0</v>
      </c>
      <c r="AF1850" s="0" t="n">
        <f aca="false">I1850*K1850*10000*-1</f>
        <v>-0</v>
      </c>
      <c r="AG1850" s="0" t="n">
        <f aca="false">AE1850+AF1850</f>
        <v>-0</v>
      </c>
    </row>
    <row r="1851" customFormat="false" ht="12.75" hidden="false" customHeight="false" outlineLevel="0" collapsed="false">
      <c r="D1851" s="265"/>
      <c r="E1851" s="266"/>
      <c r="F1851" s="266"/>
      <c r="G1851" s="267"/>
      <c r="I1851" s="265"/>
      <c r="J1851" s="266"/>
      <c r="K1851" s="266"/>
      <c r="L1851" s="268"/>
      <c r="M1851" s="247" t="n">
        <f aca="false">M1850+1</f>
        <v>14</v>
      </c>
      <c r="N1851" s="175" t="str">
        <f aca="true">IF(D1851="","",xEURO(OFFSET(C1851,-M1851+1,0),E1851,OFFSET(C1851,-M1851+2,0),OFFSET(C1851,-M1851+2,0),OFFSET(C1851,-M1851+3,0)+AB1851,OFFSET(C1851,-M1851+4,0),0,1)*D1851)</f>
        <v/>
      </c>
      <c r="O1851" s="235" t="str">
        <f aca="true">IF(D1851="","",xEURO(OFFSET(C1851,-M1851+1,0),E1851,OFFSET(C1851,-M1851+2,0),OFFSET(C1851,-M1851+2,0),OFFSET(C1851,-M1851+3,0)+AB1851,OFFSET(C1851,-M1851+4,0),0,0))</f>
        <v/>
      </c>
      <c r="P1851" s="175" t="str">
        <f aca="false">IF(D1851="","",(O1851-F1851)*D1851*10)</f>
        <v/>
      </c>
      <c r="Q1851" s="175" t="str">
        <f aca="true">IF(D1851="","",xEURO(OFFSET(C1851,-M1851+1,0),E1851,OFFSET(C1851,-M1851+2,0),OFFSET(C1851,-M1851+2,0),OFFSET(C1851,-M1851+3,0)+AB1851,OFFSET(C1851,-M1851+4,0),0,2)/10*D1851)</f>
        <v/>
      </c>
      <c r="R1851" s="248" t="str">
        <f aca="true">IF(D1851="","",xEURO(OFFSET(C1851,-M1851+1,0),E1851,OFFSET(C1851,-M1851+2,0),OFFSET(C1851,-M1851+2,0),OFFSET(C1851,-M1851+3,0)+AB1851,OFFSET(C1851,-M1851+4,0),0,3)/100*D1851*10000)</f>
        <v/>
      </c>
      <c r="S1851" s="248" t="str">
        <f aca="true">IF(D1851="","",xEURO(OFFSET(C1851,-M1851+1,0),E1851,OFFSET(C1851,-M1851+2,0),OFFSET(C1851,-M1851+2,0),OFFSET(C1851,-M1851+3,0)+AB1851,OFFSET(C1851,-M1851+4,0),0,5)/365.25*D1851*10000)</f>
        <v/>
      </c>
      <c r="U1851" s="175" t="str">
        <f aca="true">IF(I1851="","",xEURO(OFFSET(C1851,-M1851+1,0),J1851,OFFSET(C1851,-M1851+2,0),OFFSET(C1851,-M1851+2,0),OFFSET(C1851,-M1851+3,0)+AC1851,OFFSET(C1851,-M1851+4,0),1,1)*I1851)</f>
        <v/>
      </c>
      <c r="V1851" s="235" t="str">
        <f aca="true">IF(I1851="","",xEURO(OFFSET(C1851,-M1851+1,0),J1851,OFFSET(C1851,-M1851+2,0),OFFSET(C1851,-M1851+2,0),OFFSET(C1851,-M1851+3,0)+AC1851,OFFSET(C1851,-M1851+4,0),1,0))</f>
        <v/>
      </c>
      <c r="W1851" s="175" t="str">
        <f aca="false">IF(I1851="","",(V1851-K1851)*I1851*10)</f>
        <v/>
      </c>
      <c r="X1851" s="175" t="str">
        <f aca="true">IF(I1851="","",xEURO(OFFSET(C1851,-M1851+1,0),J1851,OFFSET(C1851,-M1851+2,0),OFFSET(C1851,-M1851+2,0),OFFSET(C1851,-M1851+3,0)+AC1851,OFFSET(C1851,-M1851+4,0),1,2)/10*I1851)</f>
        <v/>
      </c>
      <c r="Y1851" s="248" t="str">
        <f aca="true">IF(I1851="","",xEURO(OFFSET(C1851,-M1851+1,0),J1851,OFFSET(C1851,-M1851+2,0),OFFSET(C1851,-M1851+2,0),OFFSET(C1851,-M1851+3,0)+AC1851,OFFSET(C1851,-M1851+4,0),1,3)/100*I1851*10000)</f>
        <v/>
      </c>
      <c r="Z1851" s="248" t="str">
        <f aca="true">IF(I1851="","",xEURO(OFFSET(C1851,-M1851+1,0),J1851,OFFSET(C1851,-M1851+2,0),OFFSET(C1851,-M1851+2,0),OFFSET(C1851,-M1851+3,0)+AC1851,OFFSET(C1851,-M1851+4,0),1,5)/365.25*I1851*10000)</f>
        <v/>
      </c>
      <c r="AB1851" s="249" t="str">
        <f aca="true">IF(D1851="","",xCalcSkew(OFFSET(C1851,-M1851,0),E1851-OFFSET(C1851,-M1851+1,0),b)/100)</f>
        <v/>
      </c>
      <c r="AC1851" s="249" t="str">
        <f aca="true">IF(I1851="","",xCalcSkew(OFFSET(C1851,-M1851,0),J1851-OFFSET(C1851,-M1851+1,0),b)/100)</f>
        <v/>
      </c>
      <c r="AE1851" s="0" t="n">
        <f aca="false">D1851*F1851*10000*-1</f>
        <v>-0</v>
      </c>
      <c r="AF1851" s="0" t="n">
        <f aca="false">I1851*K1851*10000*-1</f>
        <v>-0</v>
      </c>
      <c r="AG1851" s="0" t="n">
        <f aca="false">AE1851+AF1851</f>
        <v>-0</v>
      </c>
    </row>
    <row r="1852" customFormat="false" ht="12.75" hidden="false" customHeight="false" outlineLevel="0" collapsed="false">
      <c r="D1852" s="265"/>
      <c r="E1852" s="266"/>
      <c r="F1852" s="266"/>
      <c r="G1852" s="267"/>
      <c r="I1852" s="265"/>
      <c r="J1852" s="266"/>
      <c r="K1852" s="266"/>
      <c r="L1852" s="268"/>
      <c r="M1852" s="247" t="n">
        <f aca="false">M1851+1</f>
        <v>15</v>
      </c>
      <c r="N1852" s="175" t="str">
        <f aca="true">IF(D1852="","",xEURO(OFFSET(C1852,-M1852+1,0),E1852,OFFSET(C1852,-M1852+2,0),OFFSET(C1852,-M1852+2,0),OFFSET(C1852,-M1852+3,0)+AB1852,OFFSET(C1852,-M1852+4,0),0,1)*D1852)</f>
        <v/>
      </c>
      <c r="O1852" s="235" t="str">
        <f aca="true">IF(D1852="","",xEURO(OFFSET(C1852,-M1852+1,0),E1852,OFFSET(C1852,-M1852+2,0),OFFSET(C1852,-M1852+2,0),OFFSET(C1852,-M1852+3,0)+AB1852,OFFSET(C1852,-M1852+4,0),0,0))</f>
        <v/>
      </c>
      <c r="P1852" s="175" t="str">
        <f aca="false">IF(D1852="","",(O1852-F1852)*D1852*10)</f>
        <v/>
      </c>
      <c r="Q1852" s="175" t="str">
        <f aca="true">IF(D1852="","",xEURO(OFFSET(C1852,-M1852+1,0),E1852,OFFSET(C1852,-M1852+2,0),OFFSET(C1852,-M1852+2,0),OFFSET(C1852,-M1852+3,0)+AB1852,OFFSET(C1852,-M1852+4,0),0,2)/10*D1852)</f>
        <v/>
      </c>
      <c r="R1852" s="248" t="str">
        <f aca="true">IF(D1852="","",xEURO(OFFSET(C1852,-M1852+1,0),E1852,OFFSET(C1852,-M1852+2,0),OFFSET(C1852,-M1852+2,0),OFFSET(C1852,-M1852+3,0)+AB1852,OFFSET(C1852,-M1852+4,0),0,3)/100*D1852*10000)</f>
        <v/>
      </c>
      <c r="S1852" s="248" t="str">
        <f aca="true">IF(D1852="","",xEURO(OFFSET(C1852,-M1852+1,0),E1852,OFFSET(C1852,-M1852+2,0),OFFSET(C1852,-M1852+2,0),OFFSET(C1852,-M1852+3,0)+AB1852,OFFSET(C1852,-M1852+4,0),0,5)/365.25*D1852*10000)</f>
        <v/>
      </c>
      <c r="U1852" s="175" t="str">
        <f aca="true">IF(I1852="","",xEURO(OFFSET(C1852,-M1852+1,0),J1852,OFFSET(C1852,-M1852+2,0),OFFSET(C1852,-M1852+2,0),OFFSET(C1852,-M1852+3,0)+AC1852,OFFSET(C1852,-M1852+4,0),1,1)*I1852)</f>
        <v/>
      </c>
      <c r="V1852" s="235" t="str">
        <f aca="true">IF(I1852="","",xEURO(OFFSET(C1852,-M1852+1,0),J1852,OFFSET(C1852,-M1852+2,0),OFFSET(C1852,-M1852+2,0),OFFSET(C1852,-M1852+3,0)+AC1852,OFFSET(C1852,-M1852+4,0),1,0))</f>
        <v/>
      </c>
      <c r="W1852" s="175" t="str">
        <f aca="false">IF(I1852="","",(V1852-K1852)*I1852*10)</f>
        <v/>
      </c>
      <c r="X1852" s="175" t="str">
        <f aca="true">IF(I1852="","",xEURO(OFFSET(C1852,-M1852+1,0),J1852,OFFSET(C1852,-M1852+2,0),OFFSET(C1852,-M1852+2,0),OFFSET(C1852,-M1852+3,0)+AC1852,OFFSET(C1852,-M1852+4,0),1,2)/10*I1852)</f>
        <v/>
      </c>
      <c r="Y1852" s="248" t="str">
        <f aca="true">IF(I1852="","",xEURO(OFFSET(C1852,-M1852+1,0),J1852,OFFSET(C1852,-M1852+2,0),OFFSET(C1852,-M1852+2,0),OFFSET(C1852,-M1852+3,0)+AC1852,OFFSET(C1852,-M1852+4,0),1,3)/100*I1852*10000)</f>
        <v/>
      </c>
      <c r="Z1852" s="248" t="str">
        <f aca="true">IF(I1852="","",xEURO(OFFSET(C1852,-M1852+1,0),J1852,OFFSET(C1852,-M1852+2,0),OFFSET(C1852,-M1852+2,0),OFFSET(C1852,-M1852+3,0)+AC1852,OFFSET(C1852,-M1852+4,0),1,5)/365.25*I1852*10000)</f>
        <v/>
      </c>
      <c r="AB1852" s="249" t="str">
        <f aca="true">IF(D1852="","",xCalcSkew(OFFSET(C1852,-M1852,0),E1852-OFFSET(C1852,-M1852+1,0),b)/100)</f>
        <v/>
      </c>
      <c r="AC1852" s="249" t="str">
        <f aca="true">IF(I1852="","",xCalcSkew(OFFSET(C1852,-M1852,0),J1852-OFFSET(C1852,-M1852+1,0),b)/100)</f>
        <v/>
      </c>
      <c r="AE1852" s="0" t="n">
        <f aca="false">D1852*F1852*10000*-1</f>
        <v>-0</v>
      </c>
      <c r="AF1852" s="0" t="n">
        <f aca="false">I1852*K1852*10000*-1</f>
        <v>-0</v>
      </c>
      <c r="AG1852" s="0" t="n">
        <f aca="false">AE1852+AF1852</f>
        <v>-0</v>
      </c>
    </row>
    <row r="1853" customFormat="false" ht="12.75" hidden="false" customHeight="false" outlineLevel="0" collapsed="false">
      <c r="D1853" s="265"/>
      <c r="E1853" s="266"/>
      <c r="F1853" s="266"/>
      <c r="G1853" s="267"/>
      <c r="I1853" s="265"/>
      <c r="J1853" s="266"/>
      <c r="K1853" s="266"/>
      <c r="L1853" s="268"/>
      <c r="M1853" s="247" t="n">
        <f aca="false">M1852+1</f>
        <v>16</v>
      </c>
      <c r="N1853" s="175" t="str">
        <f aca="true">IF(D1853="","",xEURO(OFFSET(C1853,-M1853+1,0),E1853,OFFSET(C1853,-M1853+2,0),OFFSET(C1853,-M1853+2,0),OFFSET(C1853,-M1853+3,0)+AB1853,OFFSET(C1853,-M1853+4,0),0,1)*D1853)</f>
        <v/>
      </c>
      <c r="O1853" s="235" t="str">
        <f aca="true">IF(D1853="","",xEURO(OFFSET(C1853,-M1853+1,0),E1853,OFFSET(C1853,-M1853+2,0),OFFSET(C1853,-M1853+2,0),OFFSET(C1853,-M1853+3,0)+AB1853,OFFSET(C1853,-M1853+4,0),0,0))</f>
        <v/>
      </c>
      <c r="P1853" s="175" t="str">
        <f aca="false">IF(D1853="","",(O1853-F1853)*D1853*10)</f>
        <v/>
      </c>
      <c r="Q1853" s="175" t="str">
        <f aca="true">IF(D1853="","",xEURO(OFFSET(C1853,-M1853+1,0),E1853,OFFSET(C1853,-M1853+2,0),OFFSET(C1853,-M1853+2,0),OFFSET(C1853,-M1853+3,0)+AB1853,OFFSET(C1853,-M1853+4,0),0,2)/10*D1853)</f>
        <v/>
      </c>
      <c r="R1853" s="248" t="str">
        <f aca="true">IF(D1853="","",xEURO(OFFSET(C1853,-M1853+1,0),E1853,OFFSET(C1853,-M1853+2,0),OFFSET(C1853,-M1853+2,0),OFFSET(C1853,-M1853+3,0)+AB1853,OFFSET(C1853,-M1853+4,0),0,3)/100*D1853*10000)</f>
        <v/>
      </c>
      <c r="S1853" s="248" t="str">
        <f aca="true">IF(D1853="","",xEURO(OFFSET(C1853,-M1853+1,0),E1853,OFFSET(C1853,-M1853+2,0),OFFSET(C1853,-M1853+2,0),OFFSET(C1853,-M1853+3,0)+AB1853,OFFSET(C1853,-M1853+4,0),0,5)/365.25*D1853*10000)</f>
        <v/>
      </c>
      <c r="U1853" s="175" t="str">
        <f aca="true">IF(I1853="","",xEURO(OFFSET(C1853,-M1853+1,0),J1853,OFFSET(C1853,-M1853+2,0),OFFSET(C1853,-M1853+2,0),OFFSET(C1853,-M1853+3,0)+AC1853,OFFSET(C1853,-M1853+4,0),1,1)*I1853)</f>
        <v/>
      </c>
      <c r="V1853" s="235" t="str">
        <f aca="true">IF(I1853="","",xEURO(OFFSET(C1853,-M1853+1,0),J1853,OFFSET(C1853,-M1853+2,0),OFFSET(C1853,-M1853+2,0),OFFSET(C1853,-M1853+3,0)+AC1853,OFFSET(C1853,-M1853+4,0),1,0))</f>
        <v/>
      </c>
      <c r="W1853" s="175" t="str">
        <f aca="false">IF(I1853="","",(V1853-K1853)*I1853*10)</f>
        <v/>
      </c>
      <c r="X1853" s="175" t="str">
        <f aca="true">IF(I1853="","",xEURO(OFFSET(C1853,-M1853+1,0),J1853,OFFSET(C1853,-M1853+2,0),OFFSET(C1853,-M1853+2,0),OFFSET(C1853,-M1853+3,0)+AC1853,OFFSET(C1853,-M1853+4,0),1,2)/10*I1853)</f>
        <v/>
      </c>
      <c r="Y1853" s="248" t="str">
        <f aca="true">IF(I1853="","",xEURO(OFFSET(C1853,-M1853+1,0),J1853,OFFSET(C1853,-M1853+2,0),OFFSET(C1853,-M1853+2,0),OFFSET(C1853,-M1853+3,0)+AC1853,OFFSET(C1853,-M1853+4,0),1,3)/100*I1853*10000)</f>
        <v/>
      </c>
      <c r="Z1853" s="248" t="str">
        <f aca="true">IF(I1853="","",xEURO(OFFSET(C1853,-M1853+1,0),J1853,OFFSET(C1853,-M1853+2,0),OFFSET(C1853,-M1853+2,0),OFFSET(C1853,-M1853+3,0)+AC1853,OFFSET(C1853,-M1853+4,0),1,5)/365.25*I1853*10000)</f>
        <v/>
      </c>
      <c r="AB1853" s="249" t="str">
        <f aca="true">IF(D1853="","",xCalcSkew(OFFSET(C1853,-M1853,0),E1853-OFFSET(C1853,-M1853+1,0),b)/100)</f>
        <v/>
      </c>
      <c r="AC1853" s="249" t="str">
        <f aca="true">IF(I1853="","",xCalcSkew(OFFSET(C1853,-M1853,0),J1853-OFFSET(C1853,-M1853+1,0),b)/100)</f>
        <v/>
      </c>
      <c r="AE1853" s="0" t="n">
        <f aca="false">D1853*F1853*10000*-1</f>
        <v>-0</v>
      </c>
      <c r="AF1853" s="0" t="n">
        <f aca="false">I1853*K1853*10000*-1</f>
        <v>-0</v>
      </c>
      <c r="AG1853" s="0" t="n">
        <f aca="false">AE1853+AF1853</f>
        <v>-0</v>
      </c>
    </row>
    <row r="1854" customFormat="false" ht="12.75" hidden="false" customHeight="false" outlineLevel="0" collapsed="false">
      <c r="D1854" s="265"/>
      <c r="E1854" s="266"/>
      <c r="F1854" s="266"/>
      <c r="G1854" s="267"/>
      <c r="I1854" s="265"/>
      <c r="J1854" s="266"/>
      <c r="K1854" s="266"/>
      <c r="L1854" s="268"/>
      <c r="M1854" s="247" t="n">
        <f aca="false">M1853+1</f>
        <v>17</v>
      </c>
      <c r="N1854" s="175" t="str">
        <f aca="true">IF(D1854="","",xEURO(OFFSET(C1854,-M1854+1,0),E1854,OFFSET(C1854,-M1854+2,0),OFFSET(C1854,-M1854+2,0),OFFSET(C1854,-M1854+3,0)+AB1854,OFFSET(C1854,-M1854+4,0),0,1)*D1854)</f>
        <v/>
      </c>
      <c r="O1854" s="235" t="str">
        <f aca="true">IF(D1854="","",xEURO(OFFSET(C1854,-M1854+1,0),E1854,OFFSET(C1854,-M1854+2,0),OFFSET(C1854,-M1854+2,0),OFFSET(C1854,-M1854+3,0)+AB1854,OFFSET(C1854,-M1854+4,0),0,0))</f>
        <v/>
      </c>
      <c r="P1854" s="175" t="str">
        <f aca="false">IF(D1854="","",(O1854-F1854)*D1854*10)</f>
        <v/>
      </c>
      <c r="Q1854" s="175" t="str">
        <f aca="true">IF(D1854="","",xEURO(OFFSET(C1854,-M1854+1,0),E1854,OFFSET(C1854,-M1854+2,0),OFFSET(C1854,-M1854+2,0),OFFSET(C1854,-M1854+3,0)+AB1854,OFFSET(C1854,-M1854+4,0),0,2)/10*D1854)</f>
        <v/>
      </c>
      <c r="R1854" s="248" t="str">
        <f aca="true">IF(D1854="","",xEURO(OFFSET(C1854,-M1854+1,0),E1854,OFFSET(C1854,-M1854+2,0),OFFSET(C1854,-M1854+2,0),OFFSET(C1854,-M1854+3,0)+AB1854,OFFSET(C1854,-M1854+4,0),0,3)/100*D1854*10000)</f>
        <v/>
      </c>
      <c r="S1854" s="248" t="str">
        <f aca="true">IF(D1854="","",xEURO(OFFSET(C1854,-M1854+1,0),E1854,OFFSET(C1854,-M1854+2,0),OFFSET(C1854,-M1854+2,0),OFFSET(C1854,-M1854+3,0)+AB1854,OFFSET(C1854,-M1854+4,0),0,5)/365.25*D1854*10000)</f>
        <v/>
      </c>
      <c r="U1854" s="175" t="str">
        <f aca="true">IF(I1854="","",xEURO(OFFSET(C1854,-M1854+1,0),J1854,OFFSET(C1854,-M1854+2,0),OFFSET(C1854,-M1854+2,0),OFFSET(C1854,-M1854+3,0)+AC1854,OFFSET(C1854,-M1854+4,0),1,1)*I1854)</f>
        <v/>
      </c>
      <c r="V1854" s="235" t="str">
        <f aca="true">IF(I1854="","",xEURO(OFFSET(C1854,-M1854+1,0),J1854,OFFSET(C1854,-M1854+2,0),OFFSET(C1854,-M1854+2,0),OFFSET(C1854,-M1854+3,0)+AC1854,OFFSET(C1854,-M1854+4,0),1,0))</f>
        <v/>
      </c>
      <c r="W1854" s="175" t="str">
        <f aca="false">IF(I1854="","",(V1854-K1854)*I1854*10)</f>
        <v/>
      </c>
      <c r="X1854" s="175" t="str">
        <f aca="true">IF(I1854="","",xEURO(OFFSET(C1854,-M1854+1,0),J1854,OFFSET(C1854,-M1854+2,0),OFFSET(C1854,-M1854+2,0),OFFSET(C1854,-M1854+3,0)+AC1854,OFFSET(C1854,-M1854+4,0),1,2)/10*I1854)</f>
        <v/>
      </c>
      <c r="Y1854" s="248" t="str">
        <f aca="true">IF(I1854="","",xEURO(OFFSET(C1854,-M1854+1,0),J1854,OFFSET(C1854,-M1854+2,0),OFFSET(C1854,-M1854+2,0),OFFSET(C1854,-M1854+3,0)+AC1854,OFFSET(C1854,-M1854+4,0),1,3)/100*I1854*10000)</f>
        <v/>
      </c>
      <c r="Z1854" s="248" t="str">
        <f aca="true">IF(I1854="","",xEURO(OFFSET(C1854,-M1854+1,0),J1854,OFFSET(C1854,-M1854+2,0),OFFSET(C1854,-M1854+2,0),OFFSET(C1854,-M1854+3,0)+AC1854,OFFSET(C1854,-M1854+4,0),1,5)/365.25*I1854*10000)</f>
        <v/>
      </c>
      <c r="AB1854" s="249" t="str">
        <f aca="true">IF(D1854="","",xCalcSkew(OFFSET(C1854,-M1854,0),E1854-OFFSET(C1854,-M1854+1,0),b)/100)</f>
        <v/>
      </c>
      <c r="AC1854" s="249" t="str">
        <f aca="true">IF(I1854="","",xCalcSkew(OFFSET(C1854,-M1854,0),J1854-OFFSET(C1854,-M1854+1,0),b)/100)</f>
        <v/>
      </c>
      <c r="AE1854" s="0" t="n">
        <f aca="false">D1854*F1854*10000*-1</f>
        <v>-0</v>
      </c>
      <c r="AF1854" s="0" t="n">
        <f aca="false">I1854*K1854*10000*-1</f>
        <v>-0</v>
      </c>
      <c r="AG1854" s="0" t="n">
        <f aca="false">AE1854+AF1854</f>
        <v>-0</v>
      </c>
    </row>
    <row r="1855" customFormat="false" ht="12.75" hidden="false" customHeight="false" outlineLevel="0" collapsed="false">
      <c r="D1855" s="265"/>
      <c r="E1855" s="266"/>
      <c r="F1855" s="266"/>
      <c r="G1855" s="267"/>
      <c r="I1855" s="265"/>
      <c r="J1855" s="266"/>
      <c r="K1855" s="266"/>
      <c r="L1855" s="268"/>
      <c r="M1855" s="247" t="n">
        <f aca="false">M1854+1</f>
        <v>18</v>
      </c>
      <c r="N1855" s="175" t="str">
        <f aca="true">IF(D1855="","",xEURO(OFFSET(C1855,-M1855+1,0),E1855,OFFSET(C1855,-M1855+2,0),OFFSET(C1855,-M1855+2,0),OFFSET(C1855,-M1855+3,0)+AB1855,OFFSET(C1855,-M1855+4,0),0,1)*D1855)</f>
        <v/>
      </c>
      <c r="O1855" s="235" t="str">
        <f aca="true">IF(D1855="","",xEURO(OFFSET(C1855,-M1855+1,0),E1855,OFFSET(C1855,-M1855+2,0),OFFSET(C1855,-M1855+2,0),OFFSET(C1855,-M1855+3,0)+AB1855,OFFSET(C1855,-M1855+4,0),0,0))</f>
        <v/>
      </c>
      <c r="P1855" s="175" t="str">
        <f aca="false">IF(D1855="","",(O1855-F1855)*D1855*10)</f>
        <v/>
      </c>
      <c r="Q1855" s="175" t="str">
        <f aca="true">IF(D1855="","",xEURO(OFFSET(C1855,-M1855+1,0),E1855,OFFSET(C1855,-M1855+2,0),OFFSET(C1855,-M1855+2,0),OFFSET(C1855,-M1855+3,0)+AB1855,OFFSET(C1855,-M1855+4,0),0,2)/10*D1855)</f>
        <v/>
      </c>
      <c r="R1855" s="248" t="str">
        <f aca="true">IF(D1855="","",xEURO(OFFSET(C1855,-M1855+1,0),E1855,OFFSET(C1855,-M1855+2,0),OFFSET(C1855,-M1855+2,0),OFFSET(C1855,-M1855+3,0)+AB1855,OFFSET(C1855,-M1855+4,0),0,3)/100*D1855*10000)</f>
        <v/>
      </c>
      <c r="S1855" s="248" t="str">
        <f aca="true">IF(D1855="","",xEURO(OFFSET(C1855,-M1855+1,0),E1855,OFFSET(C1855,-M1855+2,0),OFFSET(C1855,-M1855+2,0),OFFSET(C1855,-M1855+3,0)+AB1855,OFFSET(C1855,-M1855+4,0),0,5)/365.25*D1855*10000)</f>
        <v/>
      </c>
      <c r="U1855" s="175" t="str">
        <f aca="true">IF(I1855="","",xEURO(OFFSET(C1855,-M1855+1,0),J1855,OFFSET(C1855,-M1855+2,0),OFFSET(C1855,-M1855+2,0),OFFSET(C1855,-M1855+3,0)+AC1855,OFFSET(C1855,-M1855+4,0),1,1)*I1855)</f>
        <v/>
      </c>
      <c r="V1855" s="235" t="str">
        <f aca="true">IF(I1855="","",xEURO(OFFSET(C1855,-M1855+1,0),J1855,OFFSET(C1855,-M1855+2,0),OFFSET(C1855,-M1855+2,0),OFFSET(C1855,-M1855+3,0)+AC1855,OFFSET(C1855,-M1855+4,0),1,0))</f>
        <v/>
      </c>
      <c r="W1855" s="175" t="str">
        <f aca="false">IF(I1855="","",(V1855-K1855)*I1855*10)</f>
        <v/>
      </c>
      <c r="X1855" s="175" t="str">
        <f aca="true">IF(I1855="","",xEURO(OFFSET(C1855,-M1855+1,0),J1855,OFFSET(C1855,-M1855+2,0),OFFSET(C1855,-M1855+2,0),OFFSET(C1855,-M1855+3,0)+AC1855,OFFSET(C1855,-M1855+4,0),1,2)/10*I1855)</f>
        <v/>
      </c>
      <c r="Y1855" s="248" t="str">
        <f aca="true">IF(I1855="","",xEURO(OFFSET(C1855,-M1855+1,0),J1855,OFFSET(C1855,-M1855+2,0),OFFSET(C1855,-M1855+2,0),OFFSET(C1855,-M1855+3,0)+AC1855,OFFSET(C1855,-M1855+4,0),1,3)/100*I1855*10000)</f>
        <v/>
      </c>
      <c r="Z1855" s="248" t="str">
        <f aca="true">IF(I1855="","",xEURO(OFFSET(C1855,-M1855+1,0),J1855,OFFSET(C1855,-M1855+2,0),OFFSET(C1855,-M1855+2,0),OFFSET(C1855,-M1855+3,0)+AC1855,OFFSET(C1855,-M1855+4,0),1,5)/365.25*I1855*10000)</f>
        <v/>
      </c>
      <c r="AB1855" s="249" t="str">
        <f aca="true">IF(D1855="","",xCalcSkew(OFFSET(C1855,-M1855,0),E1855-OFFSET(C1855,-M1855+1,0),b)/100)</f>
        <v/>
      </c>
      <c r="AC1855" s="249" t="str">
        <f aca="true">IF(I1855="","",xCalcSkew(OFFSET(C1855,-M1855,0),J1855-OFFSET(C1855,-M1855+1,0),b)/100)</f>
        <v/>
      </c>
      <c r="AE1855" s="0" t="n">
        <f aca="false">D1855*F1855*10000*-1</f>
        <v>-0</v>
      </c>
      <c r="AF1855" s="0" t="n">
        <f aca="false">I1855*K1855*10000*-1</f>
        <v>-0</v>
      </c>
      <c r="AG1855" s="0" t="n">
        <f aca="false">AE1855+AF1855</f>
        <v>-0</v>
      </c>
    </row>
    <row r="1856" customFormat="false" ht="12.75" hidden="false" customHeight="false" outlineLevel="0" collapsed="false">
      <c r="D1856" s="265"/>
      <c r="E1856" s="266"/>
      <c r="F1856" s="266"/>
      <c r="G1856" s="267"/>
      <c r="I1856" s="265"/>
      <c r="J1856" s="266"/>
      <c r="K1856" s="266"/>
      <c r="L1856" s="268"/>
      <c r="M1856" s="247" t="n">
        <f aca="false">M1855+1</f>
        <v>19</v>
      </c>
      <c r="N1856" s="175" t="str">
        <f aca="true">IF(D1856="","",xEURO(OFFSET(C1856,-M1856+1,0),E1856,OFFSET(C1856,-M1856+2,0),OFFSET(C1856,-M1856+2,0),OFFSET(C1856,-M1856+3,0)+AB1856,OFFSET(C1856,-M1856+4,0),0,1)*D1856)</f>
        <v/>
      </c>
      <c r="O1856" s="235" t="str">
        <f aca="true">IF(D1856="","",xEURO(OFFSET(C1856,-M1856+1,0),E1856,OFFSET(C1856,-M1856+2,0),OFFSET(C1856,-M1856+2,0),OFFSET(C1856,-M1856+3,0)+AB1856,OFFSET(C1856,-M1856+4,0),0,0))</f>
        <v/>
      </c>
      <c r="P1856" s="175" t="str">
        <f aca="false">IF(D1856="","",(O1856-F1856)*D1856*10)</f>
        <v/>
      </c>
      <c r="Q1856" s="175" t="str">
        <f aca="true">IF(D1856="","",xEURO(OFFSET(C1856,-M1856+1,0),E1856,OFFSET(C1856,-M1856+2,0),OFFSET(C1856,-M1856+2,0),OFFSET(C1856,-M1856+3,0)+AB1856,OFFSET(C1856,-M1856+4,0),0,2)/10*D1856)</f>
        <v/>
      </c>
      <c r="R1856" s="248" t="str">
        <f aca="true">IF(D1856="","",xEURO(OFFSET(C1856,-M1856+1,0),E1856,OFFSET(C1856,-M1856+2,0),OFFSET(C1856,-M1856+2,0),OFFSET(C1856,-M1856+3,0)+AB1856,OFFSET(C1856,-M1856+4,0),0,3)/100*D1856*10000)</f>
        <v/>
      </c>
      <c r="S1856" s="248" t="str">
        <f aca="true">IF(D1856="","",xEURO(OFFSET(C1856,-M1856+1,0),E1856,OFFSET(C1856,-M1856+2,0),OFFSET(C1856,-M1856+2,0),OFFSET(C1856,-M1856+3,0)+AB1856,OFFSET(C1856,-M1856+4,0),0,5)/365.25*D1856*10000)</f>
        <v/>
      </c>
      <c r="U1856" s="175" t="str">
        <f aca="true">IF(I1856="","",xEURO(OFFSET(C1856,-M1856+1,0),J1856,OFFSET(C1856,-M1856+2,0),OFFSET(C1856,-M1856+2,0),OFFSET(C1856,-M1856+3,0)+AC1856,OFFSET(C1856,-M1856+4,0),1,1)*I1856)</f>
        <v/>
      </c>
      <c r="V1856" s="235" t="str">
        <f aca="true">IF(I1856="","",xEURO(OFFSET(C1856,-M1856+1,0),J1856,OFFSET(C1856,-M1856+2,0),OFFSET(C1856,-M1856+2,0),OFFSET(C1856,-M1856+3,0)+AC1856,OFFSET(C1856,-M1856+4,0),1,0))</f>
        <v/>
      </c>
      <c r="W1856" s="175" t="str">
        <f aca="false">IF(I1856="","",(V1856-K1856)*I1856*10)</f>
        <v/>
      </c>
      <c r="X1856" s="175" t="str">
        <f aca="true">IF(I1856="","",xEURO(OFFSET(C1856,-M1856+1,0),J1856,OFFSET(C1856,-M1856+2,0),OFFSET(C1856,-M1856+2,0),OFFSET(C1856,-M1856+3,0)+AC1856,OFFSET(C1856,-M1856+4,0),1,2)/10*I1856)</f>
        <v/>
      </c>
      <c r="Y1856" s="248" t="str">
        <f aca="true">IF(I1856="","",xEURO(OFFSET(C1856,-M1856+1,0),J1856,OFFSET(C1856,-M1856+2,0),OFFSET(C1856,-M1856+2,0),OFFSET(C1856,-M1856+3,0)+AC1856,OFFSET(C1856,-M1856+4,0),1,3)/100*I1856*10000)</f>
        <v/>
      </c>
      <c r="Z1856" s="248" t="str">
        <f aca="true">IF(I1856="","",xEURO(OFFSET(C1856,-M1856+1,0),J1856,OFFSET(C1856,-M1856+2,0),OFFSET(C1856,-M1856+2,0),OFFSET(C1856,-M1856+3,0)+AC1856,OFFSET(C1856,-M1856+4,0),1,5)/365.25*I1856*10000)</f>
        <v/>
      </c>
      <c r="AB1856" s="249" t="str">
        <f aca="true">IF(D1856="","",xCalcSkew(OFFSET(C1856,-M1856,0),E1856-OFFSET(C1856,-M1856+1,0),b)/100)</f>
        <v/>
      </c>
      <c r="AC1856" s="249" t="str">
        <f aca="true">IF(I1856="","",xCalcSkew(OFFSET(C1856,-M1856,0),J1856-OFFSET(C1856,-M1856+1,0),b)/100)</f>
        <v/>
      </c>
      <c r="AE1856" s="0" t="n">
        <f aca="false">D1856*F1856*10000*-1</f>
        <v>-0</v>
      </c>
      <c r="AF1856" s="0" t="n">
        <f aca="false">I1856*K1856*10000*-1</f>
        <v>-0</v>
      </c>
      <c r="AG1856" s="0" t="n">
        <f aca="false">AE1856+AF1856</f>
        <v>-0</v>
      </c>
    </row>
    <row r="1857" customFormat="false" ht="12.75" hidden="false" customHeight="false" outlineLevel="0" collapsed="false">
      <c r="D1857" s="265"/>
      <c r="E1857" s="266"/>
      <c r="F1857" s="266"/>
      <c r="G1857" s="267"/>
      <c r="I1857" s="265"/>
      <c r="J1857" s="266"/>
      <c r="K1857" s="266"/>
      <c r="L1857" s="268"/>
      <c r="M1857" s="247" t="n">
        <f aca="false">M1856+1</f>
        <v>20</v>
      </c>
      <c r="N1857" s="175" t="str">
        <f aca="true">IF(D1857="","",xEURO(OFFSET(C1857,-M1857+1,0),E1857,OFFSET(C1857,-M1857+2,0),OFFSET(C1857,-M1857+2,0),OFFSET(C1857,-M1857+3,0)+AB1857,OFFSET(C1857,-M1857+4,0),0,1)*D1857)</f>
        <v/>
      </c>
      <c r="O1857" s="235" t="str">
        <f aca="true">IF(D1857="","",xEURO(OFFSET(C1857,-M1857+1,0),E1857,OFFSET(C1857,-M1857+2,0),OFFSET(C1857,-M1857+2,0),OFFSET(C1857,-M1857+3,0)+AB1857,OFFSET(C1857,-M1857+4,0),0,0))</f>
        <v/>
      </c>
      <c r="P1857" s="175" t="str">
        <f aca="false">IF(D1857="","",(O1857-F1857)*D1857*10)</f>
        <v/>
      </c>
      <c r="Q1857" s="175" t="str">
        <f aca="true">IF(D1857="","",xEURO(OFFSET(C1857,-M1857+1,0),E1857,OFFSET(C1857,-M1857+2,0),OFFSET(C1857,-M1857+2,0),OFFSET(C1857,-M1857+3,0)+AB1857,OFFSET(C1857,-M1857+4,0),0,2)/10*D1857)</f>
        <v/>
      </c>
      <c r="R1857" s="248" t="str">
        <f aca="true">IF(D1857="","",xEURO(OFFSET(C1857,-M1857+1,0),E1857,OFFSET(C1857,-M1857+2,0),OFFSET(C1857,-M1857+2,0),OFFSET(C1857,-M1857+3,0)+AB1857,OFFSET(C1857,-M1857+4,0),0,3)/100*D1857*10000)</f>
        <v/>
      </c>
      <c r="S1857" s="248" t="str">
        <f aca="true">IF(D1857="","",xEURO(OFFSET(C1857,-M1857+1,0),E1857,OFFSET(C1857,-M1857+2,0),OFFSET(C1857,-M1857+2,0),OFFSET(C1857,-M1857+3,0)+AB1857,OFFSET(C1857,-M1857+4,0),0,5)/365.25*D1857*10000)</f>
        <v/>
      </c>
      <c r="U1857" s="175" t="str">
        <f aca="true">IF(I1857="","",xEURO(OFFSET(C1857,-M1857+1,0),J1857,OFFSET(C1857,-M1857+2,0),OFFSET(C1857,-M1857+2,0),OFFSET(C1857,-M1857+3,0)+AC1857,OFFSET(C1857,-M1857+4,0),1,1)*I1857)</f>
        <v/>
      </c>
      <c r="V1857" s="235" t="str">
        <f aca="true">IF(I1857="","",xEURO(OFFSET(C1857,-M1857+1,0),J1857,OFFSET(C1857,-M1857+2,0),OFFSET(C1857,-M1857+2,0),OFFSET(C1857,-M1857+3,0)+AC1857,OFFSET(C1857,-M1857+4,0),1,0))</f>
        <v/>
      </c>
      <c r="W1857" s="175" t="str">
        <f aca="false">IF(I1857="","",(V1857-K1857)*I1857*10)</f>
        <v/>
      </c>
      <c r="X1857" s="175" t="str">
        <f aca="true">IF(I1857="","",xEURO(OFFSET(C1857,-M1857+1,0),J1857,OFFSET(C1857,-M1857+2,0),OFFSET(C1857,-M1857+2,0),OFFSET(C1857,-M1857+3,0)+AC1857,OFFSET(C1857,-M1857+4,0),1,2)/10*I1857)</f>
        <v/>
      </c>
      <c r="Y1857" s="248" t="str">
        <f aca="true">IF(I1857="","",xEURO(OFFSET(C1857,-M1857+1,0),J1857,OFFSET(C1857,-M1857+2,0),OFFSET(C1857,-M1857+2,0),OFFSET(C1857,-M1857+3,0)+AC1857,OFFSET(C1857,-M1857+4,0),1,3)/100*I1857*10000)</f>
        <v/>
      </c>
      <c r="Z1857" s="248" t="str">
        <f aca="true">IF(I1857="","",xEURO(OFFSET(C1857,-M1857+1,0),J1857,OFFSET(C1857,-M1857+2,0),OFFSET(C1857,-M1857+2,0),OFFSET(C1857,-M1857+3,0)+AC1857,OFFSET(C1857,-M1857+4,0),1,5)/365.25*I1857*10000)</f>
        <v/>
      </c>
      <c r="AB1857" s="249" t="str">
        <f aca="true">IF(D1857="","",xCalcSkew(OFFSET(C1857,-M1857,0),E1857-OFFSET(C1857,-M1857+1,0),b)/100)</f>
        <v/>
      </c>
      <c r="AC1857" s="249" t="str">
        <f aca="true">IF(I1857="","",xCalcSkew(OFFSET(C1857,-M1857,0),J1857-OFFSET(C1857,-M1857+1,0),b)/100)</f>
        <v/>
      </c>
      <c r="AE1857" s="0" t="n">
        <f aca="false">D1857*F1857*10000*-1</f>
        <v>-0</v>
      </c>
      <c r="AF1857" s="0" t="n">
        <f aca="false">I1857*K1857*10000*-1</f>
        <v>-0</v>
      </c>
      <c r="AG1857" s="0" t="n">
        <f aca="false">AE1857+AF1857</f>
        <v>-0</v>
      </c>
    </row>
    <row r="1858" customFormat="false" ht="12.75" hidden="false" customHeight="false" outlineLevel="0" collapsed="false">
      <c r="D1858" s="265"/>
      <c r="E1858" s="266"/>
      <c r="F1858" s="266"/>
      <c r="G1858" s="267"/>
      <c r="I1858" s="265"/>
      <c r="J1858" s="266"/>
      <c r="K1858" s="266"/>
      <c r="L1858" s="268"/>
      <c r="M1858" s="247" t="n">
        <f aca="false">M1857+1</f>
        <v>21</v>
      </c>
      <c r="N1858" s="175" t="str">
        <f aca="true">IF(D1858="","",xEURO(OFFSET(C1858,-M1858+1,0),E1858,OFFSET(C1858,-M1858+2,0),OFFSET(C1858,-M1858+2,0),OFFSET(C1858,-M1858+3,0)+AB1858,OFFSET(C1858,-M1858+4,0),0,1)*D1858)</f>
        <v/>
      </c>
      <c r="O1858" s="235" t="str">
        <f aca="true">IF(D1858="","",xEURO(OFFSET(C1858,-M1858+1,0),E1858,OFFSET(C1858,-M1858+2,0),OFFSET(C1858,-M1858+2,0),OFFSET(C1858,-M1858+3,0)+AB1858,OFFSET(C1858,-M1858+4,0),0,0))</f>
        <v/>
      </c>
      <c r="P1858" s="175" t="str">
        <f aca="false">IF(D1858="","",(O1858-F1858)*D1858*10)</f>
        <v/>
      </c>
      <c r="Q1858" s="175" t="str">
        <f aca="true">IF(D1858="","",xEURO(OFFSET(C1858,-M1858+1,0),E1858,OFFSET(C1858,-M1858+2,0),OFFSET(C1858,-M1858+2,0),OFFSET(C1858,-M1858+3,0)+AB1858,OFFSET(C1858,-M1858+4,0),0,2)/10*D1858)</f>
        <v/>
      </c>
      <c r="R1858" s="248" t="str">
        <f aca="true">IF(D1858="","",xEURO(OFFSET(C1858,-M1858+1,0),E1858,OFFSET(C1858,-M1858+2,0),OFFSET(C1858,-M1858+2,0),OFFSET(C1858,-M1858+3,0)+AB1858,OFFSET(C1858,-M1858+4,0),0,3)/100*D1858*10000)</f>
        <v/>
      </c>
      <c r="S1858" s="248" t="str">
        <f aca="true">IF(D1858="","",xEURO(OFFSET(C1858,-M1858+1,0),E1858,OFFSET(C1858,-M1858+2,0),OFFSET(C1858,-M1858+2,0),OFFSET(C1858,-M1858+3,0)+AB1858,OFFSET(C1858,-M1858+4,0),0,5)/365.25*D1858*10000)</f>
        <v/>
      </c>
      <c r="U1858" s="175" t="str">
        <f aca="true">IF(I1858="","",xEURO(OFFSET(C1858,-M1858+1,0),J1858,OFFSET(C1858,-M1858+2,0),OFFSET(C1858,-M1858+2,0),OFFSET(C1858,-M1858+3,0)+AC1858,OFFSET(C1858,-M1858+4,0),1,1)*I1858)</f>
        <v/>
      </c>
      <c r="V1858" s="235" t="str">
        <f aca="true">IF(I1858="","",xEURO(OFFSET(C1858,-M1858+1,0),J1858,OFFSET(C1858,-M1858+2,0),OFFSET(C1858,-M1858+2,0),OFFSET(C1858,-M1858+3,0)+AC1858,OFFSET(C1858,-M1858+4,0),1,0))</f>
        <v/>
      </c>
      <c r="W1858" s="175" t="str">
        <f aca="false">IF(I1858="","",(V1858-K1858)*I1858*10)</f>
        <v/>
      </c>
      <c r="X1858" s="175" t="str">
        <f aca="true">IF(I1858="","",xEURO(OFFSET(C1858,-M1858+1,0),J1858,OFFSET(C1858,-M1858+2,0),OFFSET(C1858,-M1858+2,0),OFFSET(C1858,-M1858+3,0)+AC1858,OFFSET(C1858,-M1858+4,0),1,2)/10*I1858)</f>
        <v/>
      </c>
      <c r="Y1858" s="248" t="str">
        <f aca="true">IF(I1858="","",xEURO(OFFSET(C1858,-M1858+1,0),J1858,OFFSET(C1858,-M1858+2,0),OFFSET(C1858,-M1858+2,0),OFFSET(C1858,-M1858+3,0)+AC1858,OFFSET(C1858,-M1858+4,0),1,3)/100*I1858*10000)</f>
        <v/>
      </c>
      <c r="Z1858" s="248" t="str">
        <f aca="true">IF(I1858="","",xEURO(OFFSET(C1858,-M1858+1,0),J1858,OFFSET(C1858,-M1858+2,0),OFFSET(C1858,-M1858+2,0),OFFSET(C1858,-M1858+3,0)+AC1858,OFFSET(C1858,-M1858+4,0),1,5)/365.25*I1858*10000)</f>
        <v/>
      </c>
      <c r="AB1858" s="249" t="str">
        <f aca="true">IF(D1858="","",xCalcSkew(OFFSET(C1858,-M1858,0),E1858-OFFSET(C1858,-M1858+1,0),b)/100)</f>
        <v/>
      </c>
      <c r="AC1858" s="249" t="str">
        <f aca="true">IF(I1858="","",xCalcSkew(OFFSET(C1858,-M1858,0),J1858-OFFSET(C1858,-M1858+1,0),b)/100)</f>
        <v/>
      </c>
      <c r="AE1858" s="0" t="n">
        <f aca="false">D1858*F1858*10000*-1</f>
        <v>-0</v>
      </c>
      <c r="AF1858" s="0" t="n">
        <f aca="false">I1858*K1858*10000*-1</f>
        <v>-0</v>
      </c>
      <c r="AG1858" s="0" t="n">
        <f aca="false">AE1858+AF1858</f>
        <v>-0</v>
      </c>
    </row>
    <row r="1859" customFormat="false" ht="12.75" hidden="false" customHeight="false" outlineLevel="0" collapsed="false">
      <c r="D1859" s="265"/>
      <c r="E1859" s="266"/>
      <c r="F1859" s="266"/>
      <c r="G1859" s="267"/>
      <c r="I1859" s="265"/>
      <c r="J1859" s="266"/>
      <c r="K1859" s="266"/>
      <c r="L1859" s="268"/>
      <c r="M1859" s="247" t="n">
        <f aca="false">M1858+1</f>
        <v>22</v>
      </c>
      <c r="N1859" s="175" t="str">
        <f aca="true">IF(D1859="","",xEURO(OFFSET(C1859,-M1859+1,0),E1859,OFFSET(C1859,-M1859+2,0),OFFSET(C1859,-M1859+2,0),OFFSET(C1859,-M1859+3,0)+AB1859,OFFSET(C1859,-M1859+4,0),0,1)*D1859)</f>
        <v/>
      </c>
      <c r="O1859" s="235" t="str">
        <f aca="true">IF(D1859="","",xEURO(OFFSET(C1859,-M1859+1,0),E1859,OFFSET(C1859,-M1859+2,0),OFFSET(C1859,-M1859+2,0),OFFSET(C1859,-M1859+3,0)+AB1859,OFFSET(C1859,-M1859+4,0),0,0))</f>
        <v/>
      </c>
      <c r="P1859" s="175" t="str">
        <f aca="false">IF(D1859="","",(O1859-F1859)*D1859*10)</f>
        <v/>
      </c>
      <c r="Q1859" s="175" t="str">
        <f aca="true">IF(D1859="","",xEURO(OFFSET(C1859,-M1859+1,0),E1859,OFFSET(C1859,-M1859+2,0),OFFSET(C1859,-M1859+2,0),OFFSET(C1859,-M1859+3,0)+AB1859,OFFSET(C1859,-M1859+4,0),0,2)/10*D1859)</f>
        <v/>
      </c>
      <c r="R1859" s="248" t="str">
        <f aca="true">IF(D1859="","",xEURO(OFFSET(C1859,-M1859+1,0),E1859,OFFSET(C1859,-M1859+2,0),OFFSET(C1859,-M1859+2,0),OFFSET(C1859,-M1859+3,0)+AB1859,OFFSET(C1859,-M1859+4,0),0,3)/100*D1859*10000)</f>
        <v/>
      </c>
      <c r="S1859" s="248" t="str">
        <f aca="true">IF(D1859="","",xEURO(OFFSET(C1859,-M1859+1,0),E1859,OFFSET(C1859,-M1859+2,0),OFFSET(C1859,-M1859+2,0),OFFSET(C1859,-M1859+3,0)+AB1859,OFFSET(C1859,-M1859+4,0),0,5)/365.25*D1859*10000)</f>
        <v/>
      </c>
      <c r="U1859" s="175" t="str">
        <f aca="true">IF(I1859="","",xEURO(OFFSET(C1859,-M1859+1,0),J1859,OFFSET(C1859,-M1859+2,0),OFFSET(C1859,-M1859+2,0),OFFSET(C1859,-M1859+3,0)+AC1859,OFFSET(C1859,-M1859+4,0),1,1)*I1859)</f>
        <v/>
      </c>
      <c r="V1859" s="235" t="str">
        <f aca="true">IF(I1859="","",xEURO(OFFSET(C1859,-M1859+1,0),J1859,OFFSET(C1859,-M1859+2,0),OFFSET(C1859,-M1859+2,0),OFFSET(C1859,-M1859+3,0)+AC1859,OFFSET(C1859,-M1859+4,0),1,0))</f>
        <v/>
      </c>
      <c r="W1859" s="175" t="str">
        <f aca="false">IF(I1859="","",(V1859-K1859)*I1859*10)</f>
        <v/>
      </c>
      <c r="X1859" s="175" t="str">
        <f aca="true">IF(I1859="","",xEURO(OFFSET(C1859,-M1859+1,0),J1859,OFFSET(C1859,-M1859+2,0),OFFSET(C1859,-M1859+2,0),OFFSET(C1859,-M1859+3,0)+AC1859,OFFSET(C1859,-M1859+4,0),1,2)/10*I1859)</f>
        <v/>
      </c>
      <c r="Y1859" s="248" t="str">
        <f aca="true">IF(I1859="","",xEURO(OFFSET(C1859,-M1859+1,0),J1859,OFFSET(C1859,-M1859+2,0),OFFSET(C1859,-M1859+2,0),OFFSET(C1859,-M1859+3,0)+AC1859,OFFSET(C1859,-M1859+4,0),1,3)/100*I1859*10000)</f>
        <v/>
      </c>
      <c r="Z1859" s="248" t="str">
        <f aca="true">IF(I1859="","",xEURO(OFFSET(C1859,-M1859+1,0),J1859,OFFSET(C1859,-M1859+2,0),OFFSET(C1859,-M1859+2,0),OFFSET(C1859,-M1859+3,0)+AC1859,OFFSET(C1859,-M1859+4,0),1,5)/365.25*I1859*10000)</f>
        <v/>
      </c>
      <c r="AB1859" s="249" t="str">
        <f aca="true">IF(D1859="","",xCalcSkew(OFFSET(C1859,-M1859,0),E1859-OFFSET(C1859,-M1859+1,0),b)/100)</f>
        <v/>
      </c>
      <c r="AC1859" s="249" t="str">
        <f aca="true">IF(I1859="","",xCalcSkew(OFFSET(C1859,-M1859,0),J1859-OFFSET(C1859,-M1859+1,0),b)/100)</f>
        <v/>
      </c>
      <c r="AE1859" s="0" t="n">
        <f aca="false">D1859*F1859*10000*-1</f>
        <v>-0</v>
      </c>
      <c r="AF1859" s="0" t="n">
        <f aca="false">I1859*K1859*10000*-1</f>
        <v>-0</v>
      </c>
      <c r="AG1859" s="0" t="n">
        <f aca="false">AE1859+AF1859</f>
        <v>-0</v>
      </c>
    </row>
    <row r="1860" customFormat="false" ht="12.75" hidden="false" customHeight="false" outlineLevel="0" collapsed="false">
      <c r="D1860" s="265"/>
      <c r="E1860" s="266"/>
      <c r="F1860" s="266"/>
      <c r="G1860" s="267"/>
      <c r="I1860" s="265"/>
      <c r="J1860" s="266"/>
      <c r="K1860" s="266"/>
      <c r="L1860" s="268"/>
      <c r="M1860" s="247" t="n">
        <f aca="false">M1859+1</f>
        <v>23</v>
      </c>
      <c r="N1860" s="175" t="str">
        <f aca="true">IF(D1860="","",xEURO(OFFSET(C1860,-M1860+1,0),E1860,OFFSET(C1860,-M1860+2,0),OFFSET(C1860,-M1860+2,0),OFFSET(C1860,-M1860+3,0)+AB1860,OFFSET(C1860,-M1860+4,0),0,1)*D1860)</f>
        <v/>
      </c>
      <c r="O1860" s="235" t="str">
        <f aca="true">IF(D1860="","",xEURO(OFFSET(C1860,-M1860+1,0),E1860,OFFSET(C1860,-M1860+2,0),OFFSET(C1860,-M1860+2,0),OFFSET(C1860,-M1860+3,0)+AB1860,OFFSET(C1860,-M1860+4,0),0,0))</f>
        <v/>
      </c>
      <c r="P1860" s="175" t="str">
        <f aca="false">IF(D1860="","",(O1860-F1860)*D1860*10)</f>
        <v/>
      </c>
      <c r="Q1860" s="175" t="str">
        <f aca="true">IF(D1860="","",xEURO(OFFSET(C1860,-M1860+1,0),E1860,OFFSET(C1860,-M1860+2,0),OFFSET(C1860,-M1860+2,0),OFFSET(C1860,-M1860+3,0)+AB1860,OFFSET(C1860,-M1860+4,0),0,2)/10*D1860)</f>
        <v/>
      </c>
      <c r="R1860" s="248" t="str">
        <f aca="true">IF(D1860="","",xEURO(OFFSET(C1860,-M1860+1,0),E1860,OFFSET(C1860,-M1860+2,0),OFFSET(C1860,-M1860+2,0),OFFSET(C1860,-M1860+3,0)+AB1860,OFFSET(C1860,-M1860+4,0),0,3)/100*D1860*10000)</f>
        <v/>
      </c>
      <c r="S1860" s="248" t="str">
        <f aca="true">IF(D1860="","",xEURO(OFFSET(C1860,-M1860+1,0),E1860,OFFSET(C1860,-M1860+2,0),OFFSET(C1860,-M1860+2,0),OFFSET(C1860,-M1860+3,0)+AB1860,OFFSET(C1860,-M1860+4,0),0,5)/365.25*D1860*10000)</f>
        <v/>
      </c>
      <c r="U1860" s="175" t="str">
        <f aca="true">IF(I1860="","",xEURO(OFFSET(C1860,-M1860+1,0),J1860,OFFSET(C1860,-M1860+2,0),OFFSET(C1860,-M1860+2,0),OFFSET(C1860,-M1860+3,0)+AC1860,OFFSET(C1860,-M1860+4,0),1,1)*I1860)</f>
        <v/>
      </c>
      <c r="V1860" s="235" t="str">
        <f aca="true">IF(I1860="","",xEURO(OFFSET(C1860,-M1860+1,0),J1860,OFFSET(C1860,-M1860+2,0),OFFSET(C1860,-M1860+2,0),OFFSET(C1860,-M1860+3,0)+AC1860,OFFSET(C1860,-M1860+4,0),1,0))</f>
        <v/>
      </c>
      <c r="W1860" s="175" t="str">
        <f aca="false">IF(I1860="","",(V1860-K1860)*I1860*10)</f>
        <v/>
      </c>
      <c r="X1860" s="175" t="str">
        <f aca="true">IF(I1860="","",xEURO(OFFSET(C1860,-M1860+1,0),J1860,OFFSET(C1860,-M1860+2,0),OFFSET(C1860,-M1860+2,0),OFFSET(C1860,-M1860+3,0)+AC1860,OFFSET(C1860,-M1860+4,0),1,2)/10*I1860)</f>
        <v/>
      </c>
      <c r="Y1860" s="248" t="str">
        <f aca="true">IF(I1860="","",xEURO(OFFSET(C1860,-M1860+1,0),J1860,OFFSET(C1860,-M1860+2,0),OFFSET(C1860,-M1860+2,0),OFFSET(C1860,-M1860+3,0)+AC1860,OFFSET(C1860,-M1860+4,0),1,3)/100*I1860*10000)</f>
        <v/>
      </c>
      <c r="Z1860" s="248" t="str">
        <f aca="true">IF(I1860="","",xEURO(OFFSET(C1860,-M1860+1,0),J1860,OFFSET(C1860,-M1860+2,0),OFFSET(C1860,-M1860+2,0),OFFSET(C1860,-M1860+3,0)+AC1860,OFFSET(C1860,-M1860+4,0),1,5)/365.25*I1860*10000)</f>
        <v/>
      </c>
      <c r="AB1860" s="249" t="str">
        <f aca="true">IF(D1860="","",xCalcSkew(OFFSET(C1860,-M1860,0),E1860-OFFSET(C1860,-M1860+1,0),b)/100)</f>
        <v/>
      </c>
      <c r="AC1860" s="249" t="str">
        <f aca="true">IF(I1860="","",xCalcSkew(OFFSET(C1860,-M1860,0),J1860-OFFSET(C1860,-M1860+1,0),b)/100)</f>
        <v/>
      </c>
      <c r="AE1860" s="0" t="n">
        <f aca="false">D1860*F1860*10000*-1</f>
        <v>-0</v>
      </c>
      <c r="AF1860" s="0" t="n">
        <f aca="false">I1860*K1860*10000*-1</f>
        <v>-0</v>
      </c>
      <c r="AG1860" s="0" t="n">
        <f aca="false">AE1860+AF1860</f>
        <v>-0</v>
      </c>
    </row>
    <row r="1861" customFormat="false" ht="12.75" hidden="false" customHeight="false" outlineLevel="0" collapsed="false">
      <c r="D1861" s="265"/>
      <c r="E1861" s="266"/>
      <c r="F1861" s="266"/>
      <c r="G1861" s="267"/>
      <c r="I1861" s="265"/>
      <c r="J1861" s="266"/>
      <c r="K1861" s="266"/>
      <c r="L1861" s="268"/>
      <c r="M1861" s="247" t="n">
        <f aca="false">M1860+1</f>
        <v>24</v>
      </c>
      <c r="N1861" s="175" t="str">
        <f aca="true">IF(D1861="","",xEURO(OFFSET(C1861,-M1861+1,0),E1861,OFFSET(C1861,-M1861+2,0),OFFSET(C1861,-M1861+2,0),OFFSET(C1861,-M1861+3,0)+AB1861,OFFSET(C1861,-M1861+4,0),0,1)*D1861)</f>
        <v/>
      </c>
      <c r="O1861" s="235" t="str">
        <f aca="true">IF(D1861="","",xEURO(OFFSET(C1861,-M1861+1,0),E1861,OFFSET(C1861,-M1861+2,0),OFFSET(C1861,-M1861+2,0),OFFSET(C1861,-M1861+3,0)+AB1861,OFFSET(C1861,-M1861+4,0),0,0))</f>
        <v/>
      </c>
      <c r="P1861" s="175" t="str">
        <f aca="false">IF(D1861="","",(O1861-F1861)*D1861*10)</f>
        <v/>
      </c>
      <c r="Q1861" s="175" t="str">
        <f aca="true">IF(D1861="","",xEURO(OFFSET(C1861,-M1861+1,0),E1861,OFFSET(C1861,-M1861+2,0),OFFSET(C1861,-M1861+2,0),OFFSET(C1861,-M1861+3,0)+AB1861,OFFSET(C1861,-M1861+4,0),0,2)/10*D1861)</f>
        <v/>
      </c>
      <c r="R1861" s="248" t="str">
        <f aca="true">IF(D1861="","",xEURO(OFFSET(C1861,-M1861+1,0),E1861,OFFSET(C1861,-M1861+2,0),OFFSET(C1861,-M1861+2,0),OFFSET(C1861,-M1861+3,0)+AB1861,OFFSET(C1861,-M1861+4,0),0,3)/100*D1861*10000)</f>
        <v/>
      </c>
      <c r="S1861" s="248" t="str">
        <f aca="true">IF(D1861="","",xEURO(OFFSET(C1861,-M1861+1,0),E1861,OFFSET(C1861,-M1861+2,0),OFFSET(C1861,-M1861+2,0),OFFSET(C1861,-M1861+3,0)+AB1861,OFFSET(C1861,-M1861+4,0),0,5)/365.25*D1861*10000)</f>
        <v/>
      </c>
      <c r="U1861" s="175" t="str">
        <f aca="true">IF(I1861="","",xEURO(OFFSET(C1861,-M1861+1,0),J1861,OFFSET(C1861,-M1861+2,0),OFFSET(C1861,-M1861+2,0),OFFSET(C1861,-M1861+3,0)+AC1861,OFFSET(C1861,-M1861+4,0),1,1)*I1861)</f>
        <v/>
      </c>
      <c r="V1861" s="235" t="str">
        <f aca="true">IF(I1861="","",xEURO(OFFSET(C1861,-M1861+1,0),J1861,OFFSET(C1861,-M1861+2,0),OFFSET(C1861,-M1861+2,0),OFFSET(C1861,-M1861+3,0)+AC1861,OFFSET(C1861,-M1861+4,0),1,0))</f>
        <v/>
      </c>
      <c r="W1861" s="175" t="str">
        <f aca="false">IF(I1861="","",(V1861-K1861)*I1861*10)</f>
        <v/>
      </c>
      <c r="X1861" s="175" t="str">
        <f aca="true">IF(I1861="","",xEURO(OFFSET(C1861,-M1861+1,0),J1861,OFFSET(C1861,-M1861+2,0),OFFSET(C1861,-M1861+2,0),OFFSET(C1861,-M1861+3,0)+AC1861,OFFSET(C1861,-M1861+4,0),1,2)/10*I1861)</f>
        <v/>
      </c>
      <c r="Y1861" s="248" t="str">
        <f aca="true">IF(I1861="","",xEURO(OFFSET(C1861,-M1861+1,0),J1861,OFFSET(C1861,-M1861+2,0),OFFSET(C1861,-M1861+2,0),OFFSET(C1861,-M1861+3,0)+AC1861,OFFSET(C1861,-M1861+4,0),1,3)/100*I1861*10000)</f>
        <v/>
      </c>
      <c r="Z1861" s="248" t="str">
        <f aca="true">IF(I1861="","",xEURO(OFFSET(C1861,-M1861+1,0),J1861,OFFSET(C1861,-M1861+2,0),OFFSET(C1861,-M1861+2,0),OFFSET(C1861,-M1861+3,0)+AC1861,OFFSET(C1861,-M1861+4,0),1,5)/365.25*I1861*10000)</f>
        <v/>
      </c>
      <c r="AB1861" s="249" t="str">
        <f aca="true">IF(D1861="","",xCalcSkew(OFFSET(C1861,-M1861,0),E1861-OFFSET(C1861,-M1861+1,0),b)/100)</f>
        <v/>
      </c>
      <c r="AC1861" s="249" t="str">
        <f aca="true">IF(I1861="","",xCalcSkew(OFFSET(C1861,-M1861,0),J1861-OFFSET(C1861,-M1861+1,0),b)/100)</f>
        <v/>
      </c>
      <c r="AE1861" s="0" t="n">
        <f aca="false">D1861*F1861*10000*-1</f>
        <v>-0</v>
      </c>
      <c r="AF1861" s="0" t="n">
        <f aca="false">I1861*K1861*10000*-1</f>
        <v>-0</v>
      </c>
      <c r="AG1861" s="0" t="n">
        <f aca="false">AE1861+AF1861</f>
        <v>-0</v>
      </c>
    </row>
    <row r="1862" customFormat="false" ht="12.75" hidden="false" customHeight="false" outlineLevel="0" collapsed="false">
      <c r="D1862" s="265"/>
      <c r="E1862" s="266"/>
      <c r="F1862" s="266"/>
      <c r="G1862" s="267"/>
      <c r="I1862" s="265"/>
      <c r="J1862" s="266"/>
      <c r="K1862" s="266"/>
      <c r="L1862" s="268"/>
      <c r="M1862" s="247" t="n">
        <f aca="false">M1861+1</f>
        <v>25</v>
      </c>
      <c r="N1862" s="175" t="str">
        <f aca="true">IF(D1862="","",xEURO(OFFSET(C1862,-M1862+1,0),E1862,OFFSET(C1862,-M1862+2,0),OFFSET(C1862,-M1862+2,0),OFFSET(C1862,-M1862+3,0)+AB1862,OFFSET(C1862,-M1862+4,0),0,1)*D1862)</f>
        <v/>
      </c>
      <c r="O1862" s="235" t="str">
        <f aca="true">IF(D1862="","",xEURO(OFFSET(C1862,-M1862+1,0),E1862,OFFSET(C1862,-M1862+2,0),OFFSET(C1862,-M1862+2,0),OFFSET(C1862,-M1862+3,0)+AB1862,OFFSET(C1862,-M1862+4,0),0,0))</f>
        <v/>
      </c>
      <c r="P1862" s="175" t="str">
        <f aca="false">IF(D1862="","",(O1862-F1862)*D1862*10)</f>
        <v/>
      </c>
      <c r="Q1862" s="175" t="str">
        <f aca="true">IF(D1862="","",xEURO(OFFSET(C1862,-M1862+1,0),E1862,OFFSET(C1862,-M1862+2,0),OFFSET(C1862,-M1862+2,0),OFFSET(C1862,-M1862+3,0)+AB1862,OFFSET(C1862,-M1862+4,0),0,2)/10*D1862)</f>
        <v/>
      </c>
      <c r="R1862" s="248" t="str">
        <f aca="true">IF(D1862="","",xEURO(OFFSET(C1862,-M1862+1,0),E1862,OFFSET(C1862,-M1862+2,0),OFFSET(C1862,-M1862+2,0),OFFSET(C1862,-M1862+3,0)+AB1862,OFFSET(C1862,-M1862+4,0),0,3)/100*D1862*10000)</f>
        <v/>
      </c>
      <c r="S1862" s="248" t="str">
        <f aca="true">IF(D1862="","",xEURO(OFFSET(C1862,-M1862+1,0),E1862,OFFSET(C1862,-M1862+2,0),OFFSET(C1862,-M1862+2,0),OFFSET(C1862,-M1862+3,0)+AB1862,OFFSET(C1862,-M1862+4,0),0,5)/365.25*D1862*10000)</f>
        <v/>
      </c>
      <c r="U1862" s="175" t="str">
        <f aca="true">IF(I1862="","",xEURO(OFFSET(C1862,-M1862+1,0),J1862,OFFSET(C1862,-M1862+2,0),OFFSET(C1862,-M1862+2,0),OFFSET(C1862,-M1862+3,0)+AC1862,OFFSET(C1862,-M1862+4,0),1,1)*I1862)</f>
        <v/>
      </c>
      <c r="V1862" s="235" t="str">
        <f aca="true">IF(I1862="","",xEURO(OFFSET(C1862,-M1862+1,0),J1862,OFFSET(C1862,-M1862+2,0),OFFSET(C1862,-M1862+2,0),OFFSET(C1862,-M1862+3,0)+AC1862,OFFSET(C1862,-M1862+4,0),1,0))</f>
        <v/>
      </c>
      <c r="W1862" s="175" t="str">
        <f aca="false">IF(I1862="","",(V1862-K1862)*I1862*10)</f>
        <v/>
      </c>
      <c r="X1862" s="175" t="str">
        <f aca="true">IF(I1862="","",xEURO(OFFSET(C1862,-M1862+1,0),J1862,OFFSET(C1862,-M1862+2,0),OFFSET(C1862,-M1862+2,0),OFFSET(C1862,-M1862+3,0)+AC1862,OFFSET(C1862,-M1862+4,0),1,2)/10*I1862)</f>
        <v/>
      </c>
      <c r="Y1862" s="248" t="str">
        <f aca="true">IF(I1862="","",xEURO(OFFSET(C1862,-M1862+1,0),J1862,OFFSET(C1862,-M1862+2,0),OFFSET(C1862,-M1862+2,0),OFFSET(C1862,-M1862+3,0)+AC1862,OFFSET(C1862,-M1862+4,0),1,3)/100*I1862*10000)</f>
        <v/>
      </c>
      <c r="Z1862" s="248" t="str">
        <f aca="true">IF(I1862="","",xEURO(OFFSET(C1862,-M1862+1,0),J1862,OFFSET(C1862,-M1862+2,0),OFFSET(C1862,-M1862+2,0),OFFSET(C1862,-M1862+3,0)+AC1862,OFFSET(C1862,-M1862+4,0),1,5)/365.25*I1862*10000)</f>
        <v/>
      </c>
      <c r="AB1862" s="249" t="str">
        <f aca="true">IF(D1862="","",xCalcSkew(OFFSET(C1862,-M1862,0),E1862-OFFSET(C1862,-M1862+1,0),b)/100)</f>
        <v/>
      </c>
      <c r="AC1862" s="249" t="str">
        <f aca="true">IF(I1862="","",xCalcSkew(OFFSET(C1862,-M1862,0),J1862-OFFSET(C1862,-M1862+1,0),b)/100)</f>
        <v/>
      </c>
      <c r="AE1862" s="0" t="n">
        <f aca="false">D1862*F1862*10000*-1</f>
        <v>-0</v>
      </c>
      <c r="AF1862" s="0" t="n">
        <f aca="false">I1862*K1862*10000*-1</f>
        <v>-0</v>
      </c>
      <c r="AG1862" s="0" t="n">
        <f aca="false">AE1862+AF1862</f>
        <v>-0</v>
      </c>
    </row>
    <row r="1863" customFormat="false" ht="12.75" hidden="false" customHeight="false" outlineLevel="0" collapsed="false">
      <c r="D1863" s="265"/>
      <c r="E1863" s="266"/>
      <c r="F1863" s="266"/>
      <c r="G1863" s="267"/>
      <c r="I1863" s="265"/>
      <c r="J1863" s="266"/>
      <c r="K1863" s="266"/>
      <c r="L1863" s="268"/>
      <c r="M1863" s="247" t="n">
        <f aca="false">M1862+1</f>
        <v>26</v>
      </c>
      <c r="N1863" s="175" t="str">
        <f aca="true">IF(D1863="","",xEURO(OFFSET(C1863,-M1863+1,0),E1863,OFFSET(C1863,-M1863+2,0),OFFSET(C1863,-M1863+2,0),OFFSET(C1863,-M1863+3,0)+AB1863,OFFSET(C1863,-M1863+4,0),0,1)*D1863)</f>
        <v/>
      </c>
      <c r="O1863" s="235" t="str">
        <f aca="true">IF(D1863="","",xEURO(OFFSET(C1863,-M1863+1,0),E1863,OFFSET(C1863,-M1863+2,0),OFFSET(C1863,-M1863+2,0),OFFSET(C1863,-M1863+3,0)+AB1863,OFFSET(C1863,-M1863+4,0),0,0))</f>
        <v/>
      </c>
      <c r="P1863" s="175" t="str">
        <f aca="false">IF(D1863="","",(O1863-F1863)*D1863*10)</f>
        <v/>
      </c>
      <c r="Q1863" s="175" t="str">
        <f aca="true">IF(D1863="","",xEURO(OFFSET(C1863,-M1863+1,0),E1863,OFFSET(C1863,-M1863+2,0),OFFSET(C1863,-M1863+2,0),OFFSET(C1863,-M1863+3,0)+AB1863,OFFSET(C1863,-M1863+4,0),0,2)/10*D1863)</f>
        <v/>
      </c>
      <c r="R1863" s="248" t="str">
        <f aca="true">IF(D1863="","",xEURO(OFFSET(C1863,-M1863+1,0),E1863,OFFSET(C1863,-M1863+2,0),OFFSET(C1863,-M1863+2,0),OFFSET(C1863,-M1863+3,0)+AB1863,OFFSET(C1863,-M1863+4,0),0,3)/100*D1863*10000)</f>
        <v/>
      </c>
      <c r="S1863" s="248" t="str">
        <f aca="true">IF(D1863="","",xEURO(OFFSET(C1863,-M1863+1,0),E1863,OFFSET(C1863,-M1863+2,0),OFFSET(C1863,-M1863+2,0),OFFSET(C1863,-M1863+3,0)+AB1863,OFFSET(C1863,-M1863+4,0),0,5)/365.25*D1863*10000)</f>
        <v/>
      </c>
      <c r="U1863" s="175" t="str">
        <f aca="true">IF(I1863="","",xEURO(OFFSET(C1863,-M1863+1,0),J1863,OFFSET(C1863,-M1863+2,0),OFFSET(C1863,-M1863+2,0),OFFSET(C1863,-M1863+3,0)+AC1863,OFFSET(C1863,-M1863+4,0),1,1)*I1863)</f>
        <v/>
      </c>
      <c r="V1863" s="235" t="str">
        <f aca="true">IF(I1863="","",xEURO(OFFSET(C1863,-M1863+1,0),J1863,OFFSET(C1863,-M1863+2,0),OFFSET(C1863,-M1863+2,0),OFFSET(C1863,-M1863+3,0)+AC1863,OFFSET(C1863,-M1863+4,0),1,0))</f>
        <v/>
      </c>
      <c r="W1863" s="175" t="str">
        <f aca="false">IF(I1863="","",(V1863-K1863)*I1863*10)</f>
        <v/>
      </c>
      <c r="X1863" s="175" t="str">
        <f aca="true">IF(I1863="","",xEURO(OFFSET(C1863,-M1863+1,0),J1863,OFFSET(C1863,-M1863+2,0),OFFSET(C1863,-M1863+2,0),OFFSET(C1863,-M1863+3,0)+AC1863,OFFSET(C1863,-M1863+4,0),1,2)/10*I1863)</f>
        <v/>
      </c>
      <c r="Y1863" s="248" t="str">
        <f aca="true">IF(I1863="","",xEURO(OFFSET(C1863,-M1863+1,0),J1863,OFFSET(C1863,-M1863+2,0),OFFSET(C1863,-M1863+2,0),OFFSET(C1863,-M1863+3,0)+AC1863,OFFSET(C1863,-M1863+4,0),1,3)/100*I1863*10000)</f>
        <v/>
      </c>
      <c r="Z1863" s="248" t="str">
        <f aca="true">IF(I1863="","",xEURO(OFFSET(C1863,-M1863+1,0),J1863,OFFSET(C1863,-M1863+2,0),OFFSET(C1863,-M1863+2,0),OFFSET(C1863,-M1863+3,0)+AC1863,OFFSET(C1863,-M1863+4,0),1,5)/365.25*I1863*10000)</f>
        <v/>
      </c>
      <c r="AB1863" s="249" t="str">
        <f aca="true">IF(D1863="","",xCalcSkew(OFFSET(C1863,-M1863,0),E1863-OFFSET(C1863,-M1863+1,0),b)/100)</f>
        <v/>
      </c>
      <c r="AC1863" s="249" t="str">
        <f aca="true">IF(I1863="","",xCalcSkew(OFFSET(C1863,-M1863,0),J1863-OFFSET(C1863,-M1863+1,0),b)/100)</f>
        <v/>
      </c>
      <c r="AE1863" s="0" t="n">
        <f aca="false">D1863*F1863*10000*-1</f>
        <v>-0</v>
      </c>
      <c r="AF1863" s="0" t="n">
        <f aca="false">I1863*K1863*10000*-1</f>
        <v>-0</v>
      </c>
      <c r="AG1863" s="0" t="n">
        <f aca="false">AE1863+AF1863</f>
        <v>-0</v>
      </c>
    </row>
    <row r="1864" customFormat="false" ht="12.75" hidden="false" customHeight="false" outlineLevel="0" collapsed="false">
      <c r="D1864" s="265"/>
      <c r="E1864" s="266"/>
      <c r="F1864" s="266"/>
      <c r="G1864" s="267"/>
      <c r="I1864" s="265"/>
      <c r="J1864" s="266"/>
      <c r="K1864" s="266"/>
      <c r="L1864" s="268"/>
      <c r="M1864" s="247" t="n">
        <f aca="false">M1863+1</f>
        <v>27</v>
      </c>
      <c r="N1864" s="175" t="str">
        <f aca="true">IF(D1864="","",xEURO(OFFSET(C1864,-M1864+1,0),E1864,OFFSET(C1864,-M1864+2,0),OFFSET(C1864,-M1864+2,0),OFFSET(C1864,-M1864+3,0)+AB1864,OFFSET(C1864,-M1864+4,0),0,1)*D1864)</f>
        <v/>
      </c>
      <c r="O1864" s="235" t="str">
        <f aca="true">IF(D1864="","",xEURO(OFFSET(C1864,-M1864+1,0),E1864,OFFSET(C1864,-M1864+2,0),OFFSET(C1864,-M1864+2,0),OFFSET(C1864,-M1864+3,0)+AB1864,OFFSET(C1864,-M1864+4,0),0,0))</f>
        <v/>
      </c>
      <c r="P1864" s="175" t="str">
        <f aca="false">IF(D1864="","",(O1864-F1864)*D1864*10)</f>
        <v/>
      </c>
      <c r="Q1864" s="175" t="str">
        <f aca="true">IF(D1864="","",xEURO(OFFSET(C1864,-M1864+1,0),E1864,OFFSET(C1864,-M1864+2,0),OFFSET(C1864,-M1864+2,0),OFFSET(C1864,-M1864+3,0)+AB1864,OFFSET(C1864,-M1864+4,0),0,2)/10*D1864)</f>
        <v/>
      </c>
      <c r="R1864" s="248" t="str">
        <f aca="true">IF(D1864="","",xEURO(OFFSET(C1864,-M1864+1,0),E1864,OFFSET(C1864,-M1864+2,0),OFFSET(C1864,-M1864+2,0),OFFSET(C1864,-M1864+3,0)+AB1864,OFFSET(C1864,-M1864+4,0),0,3)/100*D1864*10000)</f>
        <v/>
      </c>
      <c r="S1864" s="248" t="str">
        <f aca="true">IF(D1864="","",xEURO(OFFSET(C1864,-M1864+1,0),E1864,OFFSET(C1864,-M1864+2,0),OFFSET(C1864,-M1864+2,0),OFFSET(C1864,-M1864+3,0)+AB1864,OFFSET(C1864,-M1864+4,0),0,5)/365.25*D1864*10000)</f>
        <v/>
      </c>
      <c r="U1864" s="175" t="str">
        <f aca="true">IF(I1864="","",xEURO(OFFSET(C1864,-M1864+1,0),J1864,OFFSET(C1864,-M1864+2,0),OFFSET(C1864,-M1864+2,0),OFFSET(C1864,-M1864+3,0)+AC1864,OFFSET(C1864,-M1864+4,0),1,1)*I1864)</f>
        <v/>
      </c>
      <c r="V1864" s="235" t="str">
        <f aca="true">IF(I1864="","",xEURO(OFFSET(C1864,-M1864+1,0),J1864,OFFSET(C1864,-M1864+2,0),OFFSET(C1864,-M1864+2,0),OFFSET(C1864,-M1864+3,0)+AC1864,OFFSET(C1864,-M1864+4,0),1,0))</f>
        <v/>
      </c>
      <c r="W1864" s="175" t="str">
        <f aca="false">IF(I1864="","",(V1864-K1864)*I1864*10)</f>
        <v/>
      </c>
      <c r="X1864" s="175" t="str">
        <f aca="true">IF(I1864="","",xEURO(OFFSET(C1864,-M1864+1,0),J1864,OFFSET(C1864,-M1864+2,0),OFFSET(C1864,-M1864+2,0),OFFSET(C1864,-M1864+3,0)+AC1864,OFFSET(C1864,-M1864+4,0),1,2)/10*I1864)</f>
        <v/>
      </c>
      <c r="Y1864" s="248" t="str">
        <f aca="true">IF(I1864="","",xEURO(OFFSET(C1864,-M1864+1,0),J1864,OFFSET(C1864,-M1864+2,0),OFFSET(C1864,-M1864+2,0),OFFSET(C1864,-M1864+3,0)+AC1864,OFFSET(C1864,-M1864+4,0),1,3)/100*I1864*10000)</f>
        <v/>
      </c>
      <c r="Z1864" s="248" t="str">
        <f aca="true">IF(I1864="","",xEURO(OFFSET(C1864,-M1864+1,0),J1864,OFFSET(C1864,-M1864+2,0),OFFSET(C1864,-M1864+2,0),OFFSET(C1864,-M1864+3,0)+AC1864,OFFSET(C1864,-M1864+4,0),1,5)/365.25*I1864*10000)</f>
        <v/>
      </c>
      <c r="AB1864" s="249" t="str">
        <f aca="true">IF(D1864="","",xCalcSkew(OFFSET(C1864,-M1864,0),E1864-OFFSET(C1864,-M1864+1,0),b)/100)</f>
        <v/>
      </c>
      <c r="AC1864" s="249" t="str">
        <f aca="true">IF(I1864="","",xCalcSkew(OFFSET(C1864,-M1864,0),J1864-OFFSET(C1864,-M1864+1,0),b)/100)</f>
        <v/>
      </c>
      <c r="AE1864" s="0" t="n">
        <f aca="false">D1864*F1864*10000*-1</f>
        <v>-0</v>
      </c>
      <c r="AF1864" s="0" t="n">
        <f aca="false">I1864*K1864*10000*-1</f>
        <v>-0</v>
      </c>
      <c r="AG1864" s="0" t="n">
        <f aca="false">AE1864+AF1864</f>
        <v>-0</v>
      </c>
    </row>
    <row r="1865" customFormat="false" ht="12.75" hidden="false" customHeight="false" outlineLevel="0" collapsed="false">
      <c r="D1865" s="265"/>
      <c r="E1865" s="266"/>
      <c r="F1865" s="266"/>
      <c r="G1865" s="267"/>
      <c r="I1865" s="265"/>
      <c r="J1865" s="266"/>
      <c r="K1865" s="266"/>
      <c r="L1865" s="268"/>
      <c r="M1865" s="247" t="n">
        <f aca="false">M1864+1</f>
        <v>28</v>
      </c>
      <c r="N1865" s="175" t="str">
        <f aca="true">IF(D1865="","",xEURO(OFFSET(C1865,-M1865+1,0),E1865,OFFSET(C1865,-M1865+2,0),OFFSET(C1865,-M1865+2,0),OFFSET(C1865,-M1865+3,0)+AB1865,OFFSET(C1865,-M1865+4,0),0,1)*D1865)</f>
        <v/>
      </c>
      <c r="O1865" s="235" t="str">
        <f aca="true">IF(D1865="","",xEURO(OFFSET(C1865,-M1865+1,0),E1865,OFFSET(C1865,-M1865+2,0),OFFSET(C1865,-M1865+2,0),OFFSET(C1865,-M1865+3,0)+AB1865,OFFSET(C1865,-M1865+4,0),0,0))</f>
        <v/>
      </c>
      <c r="P1865" s="175" t="str">
        <f aca="false">IF(D1865="","",(O1865-F1865)*D1865*10)</f>
        <v/>
      </c>
      <c r="Q1865" s="175" t="str">
        <f aca="true">IF(D1865="","",xEURO(OFFSET(C1865,-M1865+1,0),E1865,OFFSET(C1865,-M1865+2,0),OFFSET(C1865,-M1865+2,0),OFFSET(C1865,-M1865+3,0)+AB1865,OFFSET(C1865,-M1865+4,0),0,2)/10*D1865)</f>
        <v/>
      </c>
      <c r="R1865" s="248" t="str">
        <f aca="true">IF(D1865="","",xEURO(OFFSET(C1865,-M1865+1,0),E1865,OFFSET(C1865,-M1865+2,0),OFFSET(C1865,-M1865+2,0),OFFSET(C1865,-M1865+3,0)+AB1865,OFFSET(C1865,-M1865+4,0),0,3)/100*D1865*10000)</f>
        <v/>
      </c>
      <c r="S1865" s="248" t="str">
        <f aca="true">IF(D1865="","",xEURO(OFFSET(C1865,-M1865+1,0),E1865,OFFSET(C1865,-M1865+2,0),OFFSET(C1865,-M1865+2,0),OFFSET(C1865,-M1865+3,0)+AB1865,OFFSET(C1865,-M1865+4,0),0,5)/365.25*D1865*10000)</f>
        <v/>
      </c>
      <c r="U1865" s="175" t="str">
        <f aca="true">IF(I1865="","",xEURO(OFFSET(C1865,-M1865+1,0),J1865,OFFSET(C1865,-M1865+2,0),OFFSET(C1865,-M1865+2,0),OFFSET(C1865,-M1865+3,0)+AC1865,OFFSET(C1865,-M1865+4,0),1,1)*I1865)</f>
        <v/>
      </c>
      <c r="V1865" s="235" t="str">
        <f aca="true">IF(I1865="","",xEURO(OFFSET(C1865,-M1865+1,0),J1865,OFFSET(C1865,-M1865+2,0),OFFSET(C1865,-M1865+2,0),OFFSET(C1865,-M1865+3,0)+AC1865,OFFSET(C1865,-M1865+4,0),1,0))</f>
        <v/>
      </c>
      <c r="W1865" s="175" t="str">
        <f aca="false">IF(I1865="","",(V1865-K1865)*I1865*10)</f>
        <v/>
      </c>
      <c r="X1865" s="175" t="str">
        <f aca="true">IF(I1865="","",xEURO(OFFSET(C1865,-M1865+1,0),J1865,OFFSET(C1865,-M1865+2,0),OFFSET(C1865,-M1865+2,0),OFFSET(C1865,-M1865+3,0)+AC1865,OFFSET(C1865,-M1865+4,0),1,2)/10*I1865)</f>
        <v/>
      </c>
      <c r="Y1865" s="248" t="str">
        <f aca="true">IF(I1865="","",xEURO(OFFSET(C1865,-M1865+1,0),J1865,OFFSET(C1865,-M1865+2,0),OFFSET(C1865,-M1865+2,0),OFFSET(C1865,-M1865+3,0)+AC1865,OFFSET(C1865,-M1865+4,0),1,3)/100*I1865*10000)</f>
        <v/>
      </c>
      <c r="Z1865" s="248" t="str">
        <f aca="true">IF(I1865="","",xEURO(OFFSET(C1865,-M1865+1,0),J1865,OFFSET(C1865,-M1865+2,0),OFFSET(C1865,-M1865+2,0),OFFSET(C1865,-M1865+3,0)+AC1865,OFFSET(C1865,-M1865+4,0),1,5)/365.25*I1865*10000)</f>
        <v/>
      </c>
      <c r="AB1865" s="249" t="str">
        <f aca="true">IF(D1865="","",xCalcSkew(OFFSET(C1865,-M1865,0),E1865-OFFSET(C1865,-M1865+1,0),b)/100)</f>
        <v/>
      </c>
      <c r="AC1865" s="249" t="str">
        <f aca="true">IF(I1865="","",xCalcSkew(OFFSET(C1865,-M1865,0),J1865-OFFSET(C1865,-M1865+1,0),b)/100)</f>
        <v/>
      </c>
      <c r="AE1865" s="0" t="n">
        <f aca="false">D1865*F1865*10000*-1</f>
        <v>-0</v>
      </c>
      <c r="AF1865" s="0" t="n">
        <f aca="false">I1865*K1865*10000*-1</f>
        <v>-0</v>
      </c>
      <c r="AG1865" s="0" t="n">
        <f aca="false">AE1865+AF1865</f>
        <v>-0</v>
      </c>
    </row>
    <row r="1866" customFormat="false" ht="12.75" hidden="false" customHeight="false" outlineLevel="0" collapsed="false">
      <c r="D1866" s="265"/>
      <c r="E1866" s="266"/>
      <c r="F1866" s="266"/>
      <c r="G1866" s="267"/>
      <c r="I1866" s="265"/>
      <c r="J1866" s="266"/>
      <c r="K1866" s="266"/>
      <c r="L1866" s="268"/>
      <c r="M1866" s="247" t="n">
        <f aca="false">M1865+1</f>
        <v>29</v>
      </c>
      <c r="N1866" s="175" t="str">
        <f aca="true">IF(D1866="","",xEURO(OFFSET(C1866,-M1866+1,0),E1866,OFFSET(C1866,-M1866+2,0),OFFSET(C1866,-M1866+2,0),OFFSET(C1866,-M1866+3,0)+AB1866,OFFSET(C1866,-M1866+4,0),0,1)*D1866)</f>
        <v/>
      </c>
      <c r="O1866" s="235" t="str">
        <f aca="true">IF(D1866="","",xEURO(OFFSET(C1866,-M1866+1,0),E1866,OFFSET(C1866,-M1866+2,0),OFFSET(C1866,-M1866+2,0),OFFSET(C1866,-M1866+3,0)+AB1866,OFFSET(C1866,-M1866+4,0),0,0))</f>
        <v/>
      </c>
      <c r="P1866" s="175" t="str">
        <f aca="false">IF(D1866="","",(O1866-F1866)*D1866*10)</f>
        <v/>
      </c>
      <c r="Q1866" s="175" t="str">
        <f aca="true">IF(D1866="","",xEURO(OFFSET(C1866,-M1866+1,0),E1866,OFFSET(C1866,-M1866+2,0),OFFSET(C1866,-M1866+2,0),OFFSET(C1866,-M1866+3,0)+AB1866,OFFSET(C1866,-M1866+4,0),0,2)/10*D1866)</f>
        <v/>
      </c>
      <c r="R1866" s="248" t="str">
        <f aca="true">IF(D1866="","",xEURO(OFFSET(C1866,-M1866+1,0),E1866,OFFSET(C1866,-M1866+2,0),OFFSET(C1866,-M1866+2,0),OFFSET(C1866,-M1866+3,0)+AB1866,OFFSET(C1866,-M1866+4,0),0,3)/100*D1866*10000)</f>
        <v/>
      </c>
      <c r="S1866" s="248" t="str">
        <f aca="true">IF(D1866="","",xEURO(OFFSET(C1866,-M1866+1,0),E1866,OFFSET(C1866,-M1866+2,0),OFFSET(C1866,-M1866+2,0),OFFSET(C1866,-M1866+3,0)+AB1866,OFFSET(C1866,-M1866+4,0),0,5)/365.25*D1866*10000)</f>
        <v/>
      </c>
      <c r="U1866" s="175" t="str">
        <f aca="true">IF(I1866="","",xEURO(OFFSET(C1866,-M1866+1,0),J1866,OFFSET(C1866,-M1866+2,0),OFFSET(C1866,-M1866+2,0),OFFSET(C1866,-M1866+3,0)+AC1866,OFFSET(C1866,-M1866+4,0),1,1)*I1866)</f>
        <v/>
      </c>
      <c r="V1866" s="235" t="str">
        <f aca="true">IF(I1866="","",xEURO(OFFSET(C1866,-M1866+1,0),J1866,OFFSET(C1866,-M1866+2,0),OFFSET(C1866,-M1866+2,0),OFFSET(C1866,-M1866+3,0)+AC1866,OFFSET(C1866,-M1866+4,0),1,0))</f>
        <v/>
      </c>
      <c r="W1866" s="175" t="str">
        <f aca="false">IF(I1866="","",(V1866-K1866)*I1866*10)</f>
        <v/>
      </c>
      <c r="X1866" s="175" t="str">
        <f aca="true">IF(I1866="","",xEURO(OFFSET(C1866,-M1866+1,0),J1866,OFFSET(C1866,-M1866+2,0),OFFSET(C1866,-M1866+2,0),OFFSET(C1866,-M1866+3,0)+AC1866,OFFSET(C1866,-M1866+4,0),1,2)/10*I1866)</f>
        <v/>
      </c>
      <c r="Y1866" s="248" t="str">
        <f aca="true">IF(I1866="","",xEURO(OFFSET(C1866,-M1866+1,0),J1866,OFFSET(C1866,-M1866+2,0),OFFSET(C1866,-M1866+2,0),OFFSET(C1866,-M1866+3,0)+AC1866,OFFSET(C1866,-M1866+4,0),1,3)/100*I1866*10000)</f>
        <v/>
      </c>
      <c r="Z1866" s="248" t="str">
        <f aca="true">IF(I1866="","",xEURO(OFFSET(C1866,-M1866+1,0),J1866,OFFSET(C1866,-M1866+2,0),OFFSET(C1866,-M1866+2,0),OFFSET(C1866,-M1866+3,0)+AC1866,OFFSET(C1866,-M1866+4,0),1,5)/365.25*I1866*10000)</f>
        <v/>
      </c>
      <c r="AB1866" s="249" t="str">
        <f aca="true">IF(D1866="","",xCalcSkew(OFFSET(C1866,-M1866,0),E1866-OFFSET(C1866,-M1866+1,0),b)/100)</f>
        <v/>
      </c>
      <c r="AC1866" s="249" t="str">
        <f aca="true">IF(I1866="","",xCalcSkew(OFFSET(C1866,-M1866,0),J1866-OFFSET(C1866,-M1866+1,0),b)/100)</f>
        <v/>
      </c>
      <c r="AE1866" s="0" t="n">
        <f aca="false">D1866*F1866*10000*-1</f>
        <v>-0</v>
      </c>
      <c r="AF1866" s="0" t="n">
        <f aca="false">I1866*K1866*10000*-1</f>
        <v>-0</v>
      </c>
      <c r="AG1866" s="0" t="n">
        <f aca="false">AE1866+AF1866</f>
        <v>-0</v>
      </c>
    </row>
    <row r="1867" customFormat="false" ht="12.75" hidden="false" customHeight="false" outlineLevel="0" collapsed="false">
      <c r="D1867" s="265"/>
      <c r="E1867" s="266"/>
      <c r="F1867" s="266"/>
      <c r="G1867" s="267"/>
      <c r="I1867" s="265"/>
      <c r="J1867" s="266"/>
      <c r="K1867" s="266"/>
      <c r="L1867" s="268"/>
      <c r="M1867" s="247" t="n">
        <f aca="false">M1866+1</f>
        <v>30</v>
      </c>
      <c r="N1867" s="175" t="str">
        <f aca="true">IF(D1867="","",xEURO(OFFSET(C1867,-M1867+1,0),E1867,OFFSET(C1867,-M1867+2,0),OFFSET(C1867,-M1867+2,0),OFFSET(C1867,-M1867+3,0)+AB1867,OFFSET(C1867,-M1867+4,0),0,1)*D1867)</f>
        <v/>
      </c>
      <c r="O1867" s="235" t="str">
        <f aca="true">IF(D1867="","",xEURO(OFFSET(C1867,-M1867+1,0),E1867,OFFSET(C1867,-M1867+2,0),OFFSET(C1867,-M1867+2,0),OFFSET(C1867,-M1867+3,0)+AB1867,OFFSET(C1867,-M1867+4,0),0,0))</f>
        <v/>
      </c>
      <c r="P1867" s="175" t="str">
        <f aca="false">IF(D1867="","",(O1867-F1867)*D1867*10)</f>
        <v/>
      </c>
      <c r="Q1867" s="175" t="str">
        <f aca="true">IF(D1867="","",xEURO(OFFSET(C1867,-M1867+1,0),E1867,OFFSET(C1867,-M1867+2,0),OFFSET(C1867,-M1867+2,0),OFFSET(C1867,-M1867+3,0)+AB1867,OFFSET(C1867,-M1867+4,0),0,2)/10*D1867)</f>
        <v/>
      </c>
      <c r="R1867" s="248" t="str">
        <f aca="true">IF(D1867="","",xEURO(OFFSET(C1867,-M1867+1,0),E1867,OFFSET(C1867,-M1867+2,0),OFFSET(C1867,-M1867+2,0),OFFSET(C1867,-M1867+3,0)+AB1867,OFFSET(C1867,-M1867+4,0),0,3)/100*D1867*10000)</f>
        <v/>
      </c>
      <c r="S1867" s="248" t="str">
        <f aca="true">IF(D1867="","",xEURO(OFFSET(C1867,-M1867+1,0),E1867,OFFSET(C1867,-M1867+2,0),OFFSET(C1867,-M1867+2,0),OFFSET(C1867,-M1867+3,0)+AB1867,OFFSET(C1867,-M1867+4,0),0,5)/365.25*D1867*10000)</f>
        <v/>
      </c>
      <c r="U1867" s="175" t="str">
        <f aca="true">IF(I1867="","",xEURO(OFFSET(C1867,-M1867+1,0),J1867,OFFSET(C1867,-M1867+2,0),OFFSET(C1867,-M1867+2,0),OFFSET(C1867,-M1867+3,0)+AC1867,OFFSET(C1867,-M1867+4,0),1,1)*I1867)</f>
        <v/>
      </c>
      <c r="V1867" s="235" t="str">
        <f aca="true">IF(I1867="","",xEURO(OFFSET(C1867,-M1867+1,0),J1867,OFFSET(C1867,-M1867+2,0),OFFSET(C1867,-M1867+2,0),OFFSET(C1867,-M1867+3,0)+AC1867,OFFSET(C1867,-M1867+4,0),1,0))</f>
        <v/>
      </c>
      <c r="W1867" s="175" t="str">
        <f aca="false">IF(I1867="","",(V1867-K1867)*I1867*10)</f>
        <v/>
      </c>
      <c r="X1867" s="175" t="str">
        <f aca="true">IF(I1867="","",xEURO(OFFSET(C1867,-M1867+1,0),J1867,OFFSET(C1867,-M1867+2,0),OFFSET(C1867,-M1867+2,0),OFFSET(C1867,-M1867+3,0)+AC1867,OFFSET(C1867,-M1867+4,0),1,2)/10*I1867)</f>
        <v/>
      </c>
      <c r="Y1867" s="248" t="str">
        <f aca="true">IF(I1867="","",xEURO(OFFSET(C1867,-M1867+1,0),J1867,OFFSET(C1867,-M1867+2,0),OFFSET(C1867,-M1867+2,0),OFFSET(C1867,-M1867+3,0)+AC1867,OFFSET(C1867,-M1867+4,0),1,3)/100*I1867*10000)</f>
        <v/>
      </c>
      <c r="Z1867" s="248" t="str">
        <f aca="true">IF(I1867="","",xEURO(OFFSET(C1867,-M1867+1,0),J1867,OFFSET(C1867,-M1867+2,0),OFFSET(C1867,-M1867+2,0),OFFSET(C1867,-M1867+3,0)+AC1867,OFFSET(C1867,-M1867+4,0),1,5)/365.25*I1867*10000)</f>
        <v/>
      </c>
      <c r="AB1867" s="249" t="str">
        <f aca="true">IF(D1867="","",xCalcSkew(OFFSET(C1867,-M1867,0),E1867-OFFSET(C1867,-M1867+1,0),b)/100)</f>
        <v/>
      </c>
      <c r="AC1867" s="249" t="str">
        <f aca="true">IF(I1867="","",xCalcSkew(OFFSET(C1867,-M1867,0),J1867-OFFSET(C1867,-M1867+1,0),b)/100)</f>
        <v/>
      </c>
      <c r="AE1867" s="0" t="n">
        <f aca="false">D1867*F1867*10000*-1</f>
        <v>-0</v>
      </c>
      <c r="AF1867" s="0" t="n">
        <f aca="false">I1867*K1867*10000*-1</f>
        <v>-0</v>
      </c>
      <c r="AG1867" s="0" t="n">
        <f aca="false">AE1867+AF1867</f>
        <v>-0</v>
      </c>
    </row>
    <row r="1868" customFormat="false" ht="12.75" hidden="false" customHeight="false" outlineLevel="0" collapsed="false">
      <c r="D1868" s="265"/>
      <c r="E1868" s="266"/>
      <c r="F1868" s="266"/>
      <c r="G1868" s="267"/>
      <c r="I1868" s="265"/>
      <c r="J1868" s="266"/>
      <c r="K1868" s="266"/>
      <c r="L1868" s="268"/>
      <c r="M1868" s="247" t="n">
        <f aca="false">M1867+1</f>
        <v>31</v>
      </c>
      <c r="N1868" s="175" t="str">
        <f aca="true">IF(D1868="","",xEURO(OFFSET(C1868,-M1868+1,0),E1868,OFFSET(C1868,-M1868+2,0),OFFSET(C1868,-M1868+2,0),OFFSET(C1868,-M1868+3,0)+AB1868,OFFSET(C1868,-M1868+4,0),0,1)*D1868)</f>
        <v/>
      </c>
      <c r="O1868" s="235" t="str">
        <f aca="true">IF(D1868="","",xEURO(OFFSET(C1868,-M1868+1,0),E1868,OFFSET(C1868,-M1868+2,0),OFFSET(C1868,-M1868+2,0),OFFSET(C1868,-M1868+3,0)+AB1868,OFFSET(C1868,-M1868+4,0),0,0))</f>
        <v/>
      </c>
      <c r="P1868" s="175" t="str">
        <f aca="false">IF(D1868="","",(O1868-F1868)*D1868*10)</f>
        <v/>
      </c>
      <c r="Q1868" s="175" t="str">
        <f aca="true">IF(D1868="","",xEURO(OFFSET(C1868,-M1868+1,0),E1868,OFFSET(C1868,-M1868+2,0),OFFSET(C1868,-M1868+2,0),OFFSET(C1868,-M1868+3,0)+AB1868,OFFSET(C1868,-M1868+4,0),0,2)/10*D1868)</f>
        <v/>
      </c>
      <c r="R1868" s="248" t="str">
        <f aca="true">IF(D1868="","",xEURO(OFFSET(C1868,-M1868+1,0),E1868,OFFSET(C1868,-M1868+2,0),OFFSET(C1868,-M1868+2,0),OFFSET(C1868,-M1868+3,0)+AB1868,OFFSET(C1868,-M1868+4,0),0,3)/100*D1868*10000)</f>
        <v/>
      </c>
      <c r="S1868" s="248" t="str">
        <f aca="true">IF(D1868="","",xEURO(OFFSET(C1868,-M1868+1,0),E1868,OFFSET(C1868,-M1868+2,0),OFFSET(C1868,-M1868+2,0),OFFSET(C1868,-M1868+3,0)+AB1868,OFFSET(C1868,-M1868+4,0),0,5)/365.25*D1868*10000)</f>
        <v/>
      </c>
      <c r="U1868" s="175" t="str">
        <f aca="true">IF(I1868="","",xEURO(OFFSET(C1868,-M1868+1,0),J1868,OFFSET(C1868,-M1868+2,0),OFFSET(C1868,-M1868+2,0),OFFSET(C1868,-M1868+3,0)+AC1868,OFFSET(C1868,-M1868+4,0),1,1)*I1868)</f>
        <v/>
      </c>
      <c r="V1868" s="235" t="str">
        <f aca="true">IF(I1868="","",xEURO(OFFSET(C1868,-M1868+1,0),J1868,OFFSET(C1868,-M1868+2,0),OFFSET(C1868,-M1868+2,0),OFFSET(C1868,-M1868+3,0)+AC1868,OFFSET(C1868,-M1868+4,0),1,0))</f>
        <v/>
      </c>
      <c r="W1868" s="175" t="str">
        <f aca="false">IF(I1868="","",(V1868-K1868)*I1868*10)</f>
        <v/>
      </c>
      <c r="X1868" s="175" t="str">
        <f aca="true">IF(I1868="","",xEURO(OFFSET(C1868,-M1868+1,0),J1868,OFFSET(C1868,-M1868+2,0),OFFSET(C1868,-M1868+2,0),OFFSET(C1868,-M1868+3,0)+AC1868,OFFSET(C1868,-M1868+4,0),1,2)/10*I1868)</f>
        <v/>
      </c>
      <c r="Y1868" s="248" t="str">
        <f aca="true">IF(I1868="","",xEURO(OFFSET(C1868,-M1868+1,0),J1868,OFFSET(C1868,-M1868+2,0),OFFSET(C1868,-M1868+2,0),OFFSET(C1868,-M1868+3,0)+AC1868,OFFSET(C1868,-M1868+4,0),1,3)/100*I1868*10000)</f>
        <v/>
      </c>
      <c r="Z1868" s="248" t="str">
        <f aca="true">IF(I1868="","",xEURO(OFFSET(C1868,-M1868+1,0),J1868,OFFSET(C1868,-M1868+2,0),OFFSET(C1868,-M1868+2,0),OFFSET(C1868,-M1868+3,0)+AC1868,OFFSET(C1868,-M1868+4,0),1,5)/365.25*I1868*10000)</f>
        <v/>
      </c>
      <c r="AB1868" s="249" t="str">
        <f aca="true">IF(D1868="","",xCalcSkew(OFFSET(C1868,-M1868,0),E1868-OFFSET(C1868,-M1868+1,0),b)/100)</f>
        <v/>
      </c>
      <c r="AC1868" s="249" t="str">
        <f aca="true">IF(I1868="","",xCalcSkew(OFFSET(C1868,-M1868,0),J1868-OFFSET(C1868,-M1868+1,0),b)/100)</f>
        <v/>
      </c>
      <c r="AE1868" s="0" t="n">
        <f aca="false">D1868*F1868*10000*-1</f>
        <v>-0</v>
      </c>
      <c r="AF1868" s="0" t="n">
        <f aca="false">I1868*K1868*10000*-1</f>
        <v>-0</v>
      </c>
      <c r="AG1868" s="0" t="n">
        <f aca="false">AE1868+AF1868</f>
        <v>-0</v>
      </c>
    </row>
    <row r="1869" customFormat="false" ht="12.75" hidden="false" customHeight="false" outlineLevel="0" collapsed="false">
      <c r="D1869" s="265"/>
      <c r="E1869" s="266"/>
      <c r="F1869" s="266"/>
      <c r="G1869" s="267"/>
      <c r="I1869" s="265"/>
      <c r="J1869" s="266"/>
      <c r="K1869" s="266"/>
      <c r="L1869" s="268"/>
      <c r="M1869" s="247" t="n">
        <f aca="false">M1868+1</f>
        <v>32</v>
      </c>
      <c r="N1869" s="175" t="str">
        <f aca="true">IF(D1869="","",xEURO(OFFSET(C1869,-M1869+1,0),E1869,OFFSET(C1869,-M1869+2,0),OFFSET(C1869,-M1869+2,0),OFFSET(C1869,-M1869+3,0)+AB1869,OFFSET(C1869,-M1869+4,0),0,1)*D1869)</f>
        <v/>
      </c>
      <c r="O1869" s="235" t="str">
        <f aca="true">IF(D1869="","",xEURO(OFFSET(C1869,-M1869+1,0),E1869,OFFSET(C1869,-M1869+2,0),OFFSET(C1869,-M1869+2,0),OFFSET(C1869,-M1869+3,0)+AB1869,OFFSET(C1869,-M1869+4,0),0,0))</f>
        <v/>
      </c>
      <c r="P1869" s="175" t="str">
        <f aca="false">IF(D1869="","",(O1869-F1869)*D1869*10)</f>
        <v/>
      </c>
      <c r="Q1869" s="175" t="str">
        <f aca="true">IF(D1869="","",xEURO(OFFSET(C1869,-M1869+1,0),E1869,OFFSET(C1869,-M1869+2,0),OFFSET(C1869,-M1869+2,0),OFFSET(C1869,-M1869+3,0)+AB1869,OFFSET(C1869,-M1869+4,0),0,2)/10*D1869)</f>
        <v/>
      </c>
      <c r="R1869" s="248" t="str">
        <f aca="true">IF(D1869="","",xEURO(OFFSET(C1869,-M1869+1,0),E1869,OFFSET(C1869,-M1869+2,0),OFFSET(C1869,-M1869+2,0),OFFSET(C1869,-M1869+3,0)+AB1869,OFFSET(C1869,-M1869+4,0),0,3)/100*D1869*10000)</f>
        <v/>
      </c>
      <c r="S1869" s="248" t="str">
        <f aca="true">IF(D1869="","",xEURO(OFFSET(C1869,-M1869+1,0),E1869,OFFSET(C1869,-M1869+2,0),OFFSET(C1869,-M1869+2,0),OFFSET(C1869,-M1869+3,0)+AB1869,OFFSET(C1869,-M1869+4,0),0,5)/365.25*D1869*10000)</f>
        <v/>
      </c>
      <c r="U1869" s="175" t="str">
        <f aca="true">IF(I1869="","",xEURO(OFFSET(C1869,-M1869+1,0),J1869,OFFSET(C1869,-M1869+2,0),OFFSET(C1869,-M1869+2,0),OFFSET(C1869,-M1869+3,0)+AC1869,OFFSET(C1869,-M1869+4,0),1,1)*I1869)</f>
        <v/>
      </c>
      <c r="V1869" s="235" t="str">
        <f aca="true">IF(I1869="","",xEURO(OFFSET(C1869,-M1869+1,0),J1869,OFFSET(C1869,-M1869+2,0),OFFSET(C1869,-M1869+2,0),OFFSET(C1869,-M1869+3,0)+AC1869,OFFSET(C1869,-M1869+4,0),1,0))</f>
        <v/>
      </c>
      <c r="W1869" s="175" t="str">
        <f aca="false">IF(I1869="","",(V1869-K1869)*I1869*10)</f>
        <v/>
      </c>
      <c r="X1869" s="175" t="str">
        <f aca="true">IF(I1869="","",xEURO(OFFSET(C1869,-M1869+1,0),J1869,OFFSET(C1869,-M1869+2,0),OFFSET(C1869,-M1869+2,0),OFFSET(C1869,-M1869+3,0)+AC1869,OFFSET(C1869,-M1869+4,0),1,2)/10*I1869)</f>
        <v/>
      </c>
      <c r="Y1869" s="248" t="str">
        <f aca="true">IF(I1869="","",xEURO(OFFSET(C1869,-M1869+1,0),J1869,OFFSET(C1869,-M1869+2,0),OFFSET(C1869,-M1869+2,0),OFFSET(C1869,-M1869+3,0)+AC1869,OFFSET(C1869,-M1869+4,0),1,3)/100*I1869*10000)</f>
        <v/>
      </c>
      <c r="Z1869" s="248" t="str">
        <f aca="true">IF(I1869="","",xEURO(OFFSET(C1869,-M1869+1,0),J1869,OFFSET(C1869,-M1869+2,0),OFFSET(C1869,-M1869+2,0),OFFSET(C1869,-M1869+3,0)+AC1869,OFFSET(C1869,-M1869+4,0),1,5)/365.25*I1869*10000)</f>
        <v/>
      </c>
      <c r="AB1869" s="249" t="str">
        <f aca="true">IF(D1869="","",xCalcSkew(OFFSET(C1869,-M1869,0),E1869-OFFSET(C1869,-M1869+1,0),b)/100)</f>
        <v/>
      </c>
      <c r="AC1869" s="249" t="str">
        <f aca="true">IF(I1869="","",xCalcSkew(OFFSET(C1869,-M1869,0),J1869-OFFSET(C1869,-M1869+1,0),b)/100)</f>
        <v/>
      </c>
      <c r="AE1869" s="0" t="n">
        <f aca="false">D1869*F1869*10000*-1</f>
        <v>-0</v>
      </c>
      <c r="AF1869" s="0" t="n">
        <f aca="false">I1869*K1869*10000*-1</f>
        <v>-0</v>
      </c>
      <c r="AG1869" s="0" t="n">
        <f aca="false">AE1869+AF1869</f>
        <v>-0</v>
      </c>
    </row>
    <row r="1870" customFormat="false" ht="12.75" hidden="false" customHeight="false" outlineLevel="0" collapsed="false">
      <c r="D1870" s="265"/>
      <c r="E1870" s="266"/>
      <c r="F1870" s="266"/>
      <c r="G1870" s="267"/>
      <c r="I1870" s="265"/>
      <c r="J1870" s="266"/>
      <c r="K1870" s="266"/>
      <c r="L1870" s="268"/>
      <c r="M1870" s="247" t="n">
        <f aca="false">M1869+1</f>
        <v>33</v>
      </c>
      <c r="N1870" s="175" t="str">
        <f aca="true">IF(D1870="","",xEURO(OFFSET(C1870,-M1870+1,0),E1870,OFFSET(C1870,-M1870+2,0),OFFSET(C1870,-M1870+2,0),OFFSET(C1870,-M1870+3,0)+AB1870,OFFSET(C1870,-M1870+4,0),0,1)*D1870)</f>
        <v/>
      </c>
      <c r="O1870" s="235" t="str">
        <f aca="true">IF(D1870="","",xEURO(OFFSET(C1870,-M1870+1,0),E1870,OFFSET(C1870,-M1870+2,0),OFFSET(C1870,-M1870+2,0),OFFSET(C1870,-M1870+3,0)+AB1870,OFFSET(C1870,-M1870+4,0),0,0))</f>
        <v/>
      </c>
      <c r="P1870" s="175" t="str">
        <f aca="false">IF(D1870="","",(O1870-F1870)*D1870*10)</f>
        <v/>
      </c>
      <c r="Q1870" s="175" t="str">
        <f aca="true">IF(D1870="","",xEURO(OFFSET(C1870,-M1870+1,0),E1870,OFFSET(C1870,-M1870+2,0),OFFSET(C1870,-M1870+2,0),OFFSET(C1870,-M1870+3,0)+AB1870,OFFSET(C1870,-M1870+4,0),0,2)/10*D1870)</f>
        <v/>
      </c>
      <c r="R1870" s="248" t="str">
        <f aca="true">IF(D1870="","",xEURO(OFFSET(C1870,-M1870+1,0),E1870,OFFSET(C1870,-M1870+2,0),OFFSET(C1870,-M1870+2,0),OFFSET(C1870,-M1870+3,0)+AB1870,OFFSET(C1870,-M1870+4,0),0,3)/100*D1870*10000)</f>
        <v/>
      </c>
      <c r="S1870" s="248" t="str">
        <f aca="true">IF(D1870="","",xEURO(OFFSET(C1870,-M1870+1,0),E1870,OFFSET(C1870,-M1870+2,0),OFFSET(C1870,-M1870+2,0),OFFSET(C1870,-M1870+3,0)+AB1870,OFFSET(C1870,-M1870+4,0),0,5)/365.25*D1870*10000)</f>
        <v/>
      </c>
      <c r="U1870" s="175" t="str">
        <f aca="true">IF(I1870="","",xEURO(OFFSET(C1870,-M1870+1,0),J1870,OFFSET(C1870,-M1870+2,0),OFFSET(C1870,-M1870+2,0),OFFSET(C1870,-M1870+3,0)+AC1870,OFFSET(C1870,-M1870+4,0),1,1)*I1870)</f>
        <v/>
      </c>
      <c r="V1870" s="235" t="str">
        <f aca="true">IF(I1870="","",xEURO(OFFSET(C1870,-M1870+1,0),J1870,OFFSET(C1870,-M1870+2,0),OFFSET(C1870,-M1870+2,0),OFFSET(C1870,-M1870+3,0)+AC1870,OFFSET(C1870,-M1870+4,0),1,0))</f>
        <v/>
      </c>
      <c r="W1870" s="175" t="str">
        <f aca="false">IF(I1870="","",(V1870-K1870)*I1870*10)</f>
        <v/>
      </c>
      <c r="X1870" s="175" t="str">
        <f aca="true">IF(I1870="","",xEURO(OFFSET(C1870,-M1870+1,0),J1870,OFFSET(C1870,-M1870+2,0),OFFSET(C1870,-M1870+2,0),OFFSET(C1870,-M1870+3,0)+AC1870,OFFSET(C1870,-M1870+4,0),1,2)/10*I1870)</f>
        <v/>
      </c>
      <c r="Y1870" s="248" t="str">
        <f aca="true">IF(I1870="","",xEURO(OFFSET(C1870,-M1870+1,0),J1870,OFFSET(C1870,-M1870+2,0),OFFSET(C1870,-M1870+2,0),OFFSET(C1870,-M1870+3,0)+AC1870,OFFSET(C1870,-M1870+4,0),1,3)/100*I1870*10000)</f>
        <v/>
      </c>
      <c r="Z1870" s="248" t="str">
        <f aca="true">IF(I1870="","",xEURO(OFFSET(C1870,-M1870+1,0),J1870,OFFSET(C1870,-M1870+2,0),OFFSET(C1870,-M1870+2,0),OFFSET(C1870,-M1870+3,0)+AC1870,OFFSET(C1870,-M1870+4,0),1,5)/365.25*I1870*10000)</f>
        <v/>
      </c>
      <c r="AB1870" s="249" t="str">
        <f aca="true">IF(D1870="","",xCalcSkew(OFFSET(C1870,-M1870,0),E1870-OFFSET(C1870,-M1870+1,0),b)/100)</f>
        <v/>
      </c>
      <c r="AC1870" s="249" t="str">
        <f aca="true">IF(I1870="","",xCalcSkew(OFFSET(C1870,-M1870,0),J1870-OFFSET(C1870,-M1870+1,0),b)/100)</f>
        <v/>
      </c>
      <c r="AE1870" s="0" t="n">
        <f aca="false">D1870*F1870*10000*-1</f>
        <v>-0</v>
      </c>
      <c r="AF1870" s="0" t="n">
        <f aca="false">I1870*K1870*10000*-1</f>
        <v>-0</v>
      </c>
      <c r="AG1870" s="0" t="n">
        <f aca="false">AE1870+AF1870</f>
        <v>-0</v>
      </c>
    </row>
    <row r="1871" customFormat="false" ht="12.75" hidden="false" customHeight="false" outlineLevel="0" collapsed="false">
      <c r="D1871" s="265"/>
      <c r="E1871" s="266"/>
      <c r="F1871" s="266"/>
      <c r="G1871" s="267"/>
      <c r="I1871" s="265"/>
      <c r="J1871" s="266"/>
      <c r="K1871" s="266"/>
      <c r="L1871" s="268"/>
      <c r="M1871" s="247" t="n">
        <f aca="false">M1870+1</f>
        <v>34</v>
      </c>
      <c r="N1871" s="175" t="str">
        <f aca="true">IF(D1871="","",xEURO(OFFSET(C1871,-M1871+1,0),E1871,OFFSET(C1871,-M1871+2,0),OFFSET(C1871,-M1871+2,0),OFFSET(C1871,-M1871+3,0)+AB1871,OFFSET(C1871,-M1871+4,0),0,1)*D1871)</f>
        <v/>
      </c>
      <c r="O1871" s="235" t="str">
        <f aca="true">IF(D1871="","",xEURO(OFFSET(C1871,-M1871+1,0),E1871,OFFSET(C1871,-M1871+2,0),OFFSET(C1871,-M1871+2,0),OFFSET(C1871,-M1871+3,0)+AB1871,OFFSET(C1871,-M1871+4,0),0,0))</f>
        <v/>
      </c>
      <c r="P1871" s="175" t="str">
        <f aca="false">IF(D1871="","",(O1871-F1871)*D1871*10)</f>
        <v/>
      </c>
      <c r="Q1871" s="175" t="str">
        <f aca="true">IF(D1871="","",xEURO(OFFSET(C1871,-M1871+1,0),E1871,OFFSET(C1871,-M1871+2,0),OFFSET(C1871,-M1871+2,0),OFFSET(C1871,-M1871+3,0)+AB1871,OFFSET(C1871,-M1871+4,0),0,2)/10*D1871)</f>
        <v/>
      </c>
      <c r="R1871" s="248" t="str">
        <f aca="true">IF(D1871="","",xEURO(OFFSET(C1871,-M1871+1,0),E1871,OFFSET(C1871,-M1871+2,0),OFFSET(C1871,-M1871+2,0),OFFSET(C1871,-M1871+3,0)+AB1871,OFFSET(C1871,-M1871+4,0),0,3)/100*D1871*10000)</f>
        <v/>
      </c>
      <c r="S1871" s="248" t="str">
        <f aca="true">IF(D1871="","",xEURO(OFFSET(C1871,-M1871+1,0),E1871,OFFSET(C1871,-M1871+2,0),OFFSET(C1871,-M1871+2,0),OFFSET(C1871,-M1871+3,0)+AB1871,OFFSET(C1871,-M1871+4,0),0,5)/365.25*D1871*10000)</f>
        <v/>
      </c>
      <c r="U1871" s="175" t="str">
        <f aca="true">IF(I1871="","",xEURO(OFFSET(C1871,-M1871+1,0),J1871,OFFSET(C1871,-M1871+2,0),OFFSET(C1871,-M1871+2,0),OFFSET(C1871,-M1871+3,0)+AC1871,OFFSET(C1871,-M1871+4,0),1,1)*I1871)</f>
        <v/>
      </c>
      <c r="V1871" s="235" t="str">
        <f aca="true">IF(I1871="","",xEURO(OFFSET(C1871,-M1871+1,0),J1871,OFFSET(C1871,-M1871+2,0),OFFSET(C1871,-M1871+2,0),OFFSET(C1871,-M1871+3,0)+AC1871,OFFSET(C1871,-M1871+4,0),1,0))</f>
        <v/>
      </c>
      <c r="W1871" s="175" t="str">
        <f aca="false">IF(I1871="","",(V1871-K1871)*I1871*10)</f>
        <v/>
      </c>
      <c r="X1871" s="175" t="str">
        <f aca="true">IF(I1871="","",xEURO(OFFSET(C1871,-M1871+1,0),J1871,OFFSET(C1871,-M1871+2,0),OFFSET(C1871,-M1871+2,0),OFFSET(C1871,-M1871+3,0)+AC1871,OFFSET(C1871,-M1871+4,0),1,2)/10*I1871)</f>
        <v/>
      </c>
      <c r="Y1871" s="248" t="str">
        <f aca="true">IF(I1871="","",xEURO(OFFSET(C1871,-M1871+1,0),J1871,OFFSET(C1871,-M1871+2,0),OFFSET(C1871,-M1871+2,0),OFFSET(C1871,-M1871+3,0)+AC1871,OFFSET(C1871,-M1871+4,0),1,3)/100*I1871*10000)</f>
        <v/>
      </c>
      <c r="Z1871" s="248" t="str">
        <f aca="true">IF(I1871="","",xEURO(OFFSET(C1871,-M1871+1,0),J1871,OFFSET(C1871,-M1871+2,0),OFFSET(C1871,-M1871+2,0),OFFSET(C1871,-M1871+3,0)+AC1871,OFFSET(C1871,-M1871+4,0),1,5)/365.25*I1871*10000)</f>
        <v/>
      </c>
      <c r="AB1871" s="249" t="str">
        <f aca="true">IF(D1871="","",xCalcSkew(OFFSET(C1871,-M1871,0),E1871-OFFSET(C1871,-M1871+1,0),b)/100)</f>
        <v/>
      </c>
      <c r="AC1871" s="249" t="str">
        <f aca="true">IF(I1871="","",xCalcSkew(OFFSET(C1871,-M1871,0),J1871-OFFSET(C1871,-M1871+1,0),b)/100)</f>
        <v/>
      </c>
      <c r="AE1871" s="0" t="n">
        <f aca="false">D1871*F1871*10000*-1</f>
        <v>-0</v>
      </c>
      <c r="AF1871" s="0" t="n">
        <f aca="false">I1871*K1871*10000*-1</f>
        <v>-0</v>
      </c>
      <c r="AG1871" s="0" t="n">
        <f aca="false">AE1871+AF1871</f>
        <v>-0</v>
      </c>
    </row>
    <row r="1872" customFormat="false" ht="12.75" hidden="false" customHeight="false" outlineLevel="0" collapsed="false">
      <c r="D1872" s="265"/>
      <c r="E1872" s="266"/>
      <c r="F1872" s="266"/>
      <c r="G1872" s="267"/>
      <c r="I1872" s="265"/>
      <c r="J1872" s="266"/>
      <c r="K1872" s="266"/>
      <c r="L1872" s="268"/>
      <c r="M1872" s="247" t="n">
        <f aca="false">M1871+1</f>
        <v>35</v>
      </c>
      <c r="N1872" s="175" t="str">
        <f aca="true">IF(D1872="","",xEURO(OFFSET(C1872,-M1872+1,0),E1872,OFFSET(C1872,-M1872+2,0),OFFSET(C1872,-M1872+2,0),OFFSET(C1872,-M1872+3,0)+AB1872,OFFSET(C1872,-M1872+4,0),0,1)*D1872)</f>
        <v/>
      </c>
      <c r="O1872" s="235" t="str">
        <f aca="true">IF(D1872="","",xEURO(OFFSET(C1872,-M1872+1,0),E1872,OFFSET(C1872,-M1872+2,0),OFFSET(C1872,-M1872+2,0),OFFSET(C1872,-M1872+3,0)+AB1872,OFFSET(C1872,-M1872+4,0),0,0))</f>
        <v/>
      </c>
      <c r="P1872" s="175" t="str">
        <f aca="false">IF(D1872="","",(O1872-F1872)*D1872*10)</f>
        <v/>
      </c>
      <c r="Q1872" s="175" t="str">
        <f aca="true">IF(D1872="","",xEURO(OFFSET(C1872,-M1872+1,0),E1872,OFFSET(C1872,-M1872+2,0),OFFSET(C1872,-M1872+2,0),OFFSET(C1872,-M1872+3,0)+AB1872,OFFSET(C1872,-M1872+4,0),0,2)/10*D1872)</f>
        <v/>
      </c>
      <c r="R1872" s="248" t="str">
        <f aca="true">IF(D1872="","",xEURO(OFFSET(C1872,-M1872+1,0),E1872,OFFSET(C1872,-M1872+2,0),OFFSET(C1872,-M1872+2,0),OFFSET(C1872,-M1872+3,0)+AB1872,OFFSET(C1872,-M1872+4,0),0,3)/100*D1872*10000)</f>
        <v/>
      </c>
      <c r="S1872" s="248" t="str">
        <f aca="true">IF(D1872="","",xEURO(OFFSET(C1872,-M1872+1,0),E1872,OFFSET(C1872,-M1872+2,0),OFFSET(C1872,-M1872+2,0),OFFSET(C1872,-M1872+3,0)+AB1872,OFFSET(C1872,-M1872+4,0),0,5)/365.25*D1872*10000)</f>
        <v/>
      </c>
      <c r="U1872" s="175" t="str">
        <f aca="true">IF(I1872="","",xEURO(OFFSET(C1872,-M1872+1,0),J1872,OFFSET(C1872,-M1872+2,0),OFFSET(C1872,-M1872+2,0),OFFSET(C1872,-M1872+3,0)+AC1872,OFFSET(C1872,-M1872+4,0),1,1)*I1872)</f>
        <v/>
      </c>
      <c r="V1872" s="235" t="str">
        <f aca="true">IF(I1872="","",xEURO(OFFSET(C1872,-M1872+1,0),J1872,OFFSET(C1872,-M1872+2,0),OFFSET(C1872,-M1872+2,0),OFFSET(C1872,-M1872+3,0)+AC1872,OFFSET(C1872,-M1872+4,0),1,0))</f>
        <v/>
      </c>
      <c r="W1872" s="175" t="str">
        <f aca="false">IF(I1872="","",(V1872-K1872)*I1872*10)</f>
        <v/>
      </c>
      <c r="X1872" s="175" t="str">
        <f aca="true">IF(I1872="","",xEURO(OFFSET(C1872,-M1872+1,0),J1872,OFFSET(C1872,-M1872+2,0),OFFSET(C1872,-M1872+2,0),OFFSET(C1872,-M1872+3,0)+AC1872,OFFSET(C1872,-M1872+4,0),1,2)/10*I1872)</f>
        <v/>
      </c>
      <c r="Y1872" s="248" t="str">
        <f aca="true">IF(I1872="","",xEURO(OFFSET(C1872,-M1872+1,0),J1872,OFFSET(C1872,-M1872+2,0),OFFSET(C1872,-M1872+2,0),OFFSET(C1872,-M1872+3,0)+AC1872,OFFSET(C1872,-M1872+4,0),1,3)/100*I1872*10000)</f>
        <v/>
      </c>
      <c r="Z1872" s="248" t="str">
        <f aca="true">IF(I1872="","",xEURO(OFFSET(C1872,-M1872+1,0),J1872,OFFSET(C1872,-M1872+2,0),OFFSET(C1872,-M1872+2,0),OFFSET(C1872,-M1872+3,0)+AC1872,OFFSET(C1872,-M1872+4,0),1,5)/365.25*I1872*10000)</f>
        <v/>
      </c>
      <c r="AB1872" s="249" t="str">
        <f aca="true">IF(D1872="","",xCalcSkew(OFFSET(C1872,-M1872,0),E1872-OFFSET(C1872,-M1872+1,0),b)/100)</f>
        <v/>
      </c>
      <c r="AC1872" s="249" t="str">
        <f aca="true">IF(I1872="","",xCalcSkew(OFFSET(C1872,-M1872,0),J1872-OFFSET(C1872,-M1872+1,0),b)/100)</f>
        <v/>
      </c>
      <c r="AE1872" s="0" t="n">
        <f aca="false">D1872*F1872*10000*-1</f>
        <v>-0</v>
      </c>
      <c r="AF1872" s="0" t="n">
        <f aca="false">I1872*K1872*10000*-1</f>
        <v>-0</v>
      </c>
      <c r="AG1872" s="0" t="n">
        <f aca="false">AE1872+AF1872</f>
        <v>-0</v>
      </c>
    </row>
    <row r="1873" customFormat="false" ht="12.75" hidden="false" customHeight="false" outlineLevel="0" collapsed="false">
      <c r="D1873" s="274" t="n">
        <f aca="true">SUM(INDIRECT(CONCATENATE(ADDRESS(ROW(D1837),COLUMN(D1837)),":",ADDRESS(ROW()-1,COLUMN()))))</f>
        <v>0</v>
      </c>
      <c r="I1873" s="274" t="n">
        <f aca="true">SUM(INDIRECT(CONCATENATE(ADDRESS(ROW(I1837),COLUMN(I1837)),":",ADDRESS(ROW()-1,COLUMN()))))</f>
        <v>0</v>
      </c>
      <c r="J1873" s="170"/>
      <c r="K1873" s="170"/>
      <c r="L1873" s="170"/>
      <c r="N1873" s="274" t="n">
        <f aca="true">SUM(INDIRECT(CONCATENATE(ADDRESS(ROW(N1837),COLUMN(N1837)),":",ADDRESS(ROW()-1,COLUMN()))))</f>
        <v>0</v>
      </c>
      <c r="O1873" s="274" t="n">
        <f aca="true">SUM(INDIRECT(CONCATENATE(ADDRESS(ROW(O1837),COLUMN(O1837)),":",ADDRESS(ROW()-1,COLUMN()))))</f>
        <v>0</v>
      </c>
      <c r="P1873" s="274" t="n">
        <f aca="true">SUM(INDIRECT(CONCATENATE(ADDRESS(ROW(P1837),COLUMN(P1837)),":",ADDRESS(ROW()-1,COLUMN()))))</f>
        <v>0</v>
      </c>
      <c r="Q1873" s="274" t="n">
        <f aca="true">SUM(INDIRECT(CONCATENATE(ADDRESS(ROW(Q1837),COLUMN(Q1837)),":",ADDRESS(ROW()-1,COLUMN()))))</f>
        <v>0</v>
      </c>
      <c r="R1873" s="274" t="n">
        <f aca="true">SUM(INDIRECT(CONCATENATE(ADDRESS(ROW(R1837),COLUMN(R1837)),":",ADDRESS(ROW()-1,COLUMN()))))</f>
        <v>0</v>
      </c>
      <c r="S1873" s="274" t="n">
        <f aca="true">SUM(INDIRECT(CONCATENATE(ADDRESS(ROW(S1837),COLUMN(S1837)),":",ADDRESS(ROW()-1,COLUMN()))))</f>
        <v>0</v>
      </c>
      <c r="T1873" s="175"/>
      <c r="U1873" s="274" t="n">
        <f aca="true">SUM(INDIRECT(CONCATENATE(ADDRESS(ROW(U1837),COLUMN(U1837)),":",ADDRESS(ROW()-1,COLUMN()))))</f>
        <v>0</v>
      </c>
      <c r="V1873" s="274" t="n">
        <f aca="true">SUM(INDIRECT(CONCATENATE(ADDRESS(ROW(V1837),COLUMN(V1837)),":",ADDRESS(ROW()-1,COLUMN()))))</f>
        <v>0</v>
      </c>
      <c r="W1873" s="274" t="n">
        <f aca="true">SUM(INDIRECT(CONCATENATE(ADDRESS(ROW(W1837),COLUMN(W1837)),":",ADDRESS(ROW()-1,COLUMN()))))</f>
        <v>0</v>
      </c>
      <c r="X1873" s="274" t="n">
        <f aca="true">SUM(INDIRECT(CONCATENATE(ADDRESS(ROW(X1837),COLUMN(X1837)),":",ADDRESS(ROW()-1,COLUMN()))))</f>
        <v>0</v>
      </c>
      <c r="Y1873" s="274" t="n">
        <f aca="true">SUM(INDIRECT(CONCATENATE(ADDRESS(ROW(Y1837),COLUMN(Y1837)),":",ADDRESS(ROW()-1,COLUMN()))))</f>
        <v>0</v>
      </c>
      <c r="Z1873" s="274" t="n">
        <f aca="true">SUM(INDIRECT(CONCATENATE(ADDRESS(ROW(Z1837),COLUMN(Z1837)),":",ADDRESS(ROW()-1,COLUMN()))))</f>
        <v>0</v>
      </c>
      <c r="AE1873" s="0" t="n">
        <f aca="false">D1873*F1873*10000*-1</f>
        <v>-0</v>
      </c>
      <c r="AF1873" s="0" t="n">
        <f aca="false">I1873*K1873*10000*-1</f>
        <v>-0</v>
      </c>
      <c r="AG1873" s="0" t="n">
        <f aca="false">AE1873+AF1873</f>
        <v>-0</v>
      </c>
    </row>
  </sheetData>
  <mergeCells count="4">
    <mergeCell ref="D3:G3"/>
    <mergeCell ref="I3:L3"/>
    <mergeCell ref="N3:S3"/>
    <mergeCell ref="U3:Z3"/>
  </mergeCells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45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J1918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pane xSplit="3" ySplit="4" topLeftCell="D993" activePane="bottomRight" state="frozen"/>
      <selection pane="topLeft" activeCell="A1" activeCellId="0" sqref="A1"/>
      <selection pane="topRight" activeCell="D1" activeCellId="0" sqref="D1"/>
      <selection pane="bottomLeft" activeCell="A993" activeCellId="0" sqref="A993"/>
      <selection pane="bottomRight" activeCell="D993" activeCellId="0" sqref="D993"/>
    </sheetView>
  </sheetViews>
  <sheetFormatPr defaultColWidth="15.70703125" defaultRowHeight="12.75" customHeight="true" zeroHeight="false" outlineLevelRow="0" outlineLevelCol="0"/>
  <cols>
    <col collapsed="false" customWidth="true" hidden="false" outlineLevel="0" max="2" min="1" style="0" width="3.7"/>
    <col collapsed="false" customWidth="false" hidden="false" outlineLevel="0" max="3" min="3" style="243" width="15.7"/>
    <col collapsed="false" customWidth="true" hidden="false" outlineLevel="0" max="4" min="4" style="176" width="12.7"/>
    <col collapsed="false" customWidth="true" hidden="false" outlineLevel="0" max="5" min="5" style="244" width="12.7"/>
    <col collapsed="false" customWidth="true" hidden="false" outlineLevel="0" max="6" min="6" style="0" width="18.7"/>
    <col collapsed="false" customWidth="true" hidden="false" outlineLevel="0" max="7" min="7" style="0" width="3.7"/>
    <col collapsed="false" customWidth="false" hidden="false" outlineLevel="0" max="8" min="8" style="170" width="15.7"/>
    <col collapsed="false" customWidth="false" hidden="false" outlineLevel="0" max="10" min="9" style="176" width="15.7"/>
    <col collapsed="false" customWidth="true" hidden="false" outlineLevel="0" max="11" min="11" style="0" width="3.7"/>
  </cols>
  <sheetData>
    <row r="1" customFormat="false" ht="18" hidden="false" customHeight="false" outlineLevel="0" collapsed="false">
      <c r="A1" s="116" t="n">
        <f aca="false">COLUMN(C1)</f>
        <v>3</v>
      </c>
      <c r="C1" s="250" t="s">
        <v>237</v>
      </c>
    </row>
    <row r="2" customFormat="false" ht="12.75" hidden="false" customHeight="false" outlineLevel="0" collapsed="false">
      <c r="A2" s="116" t="n">
        <f aca="false">COLUMN(D1)</f>
        <v>4</v>
      </c>
    </row>
    <row r="3" customFormat="false" ht="12.75" hidden="false" customHeight="false" outlineLevel="0" collapsed="false">
      <c r="A3" s="116" t="n">
        <f aca="false">ROW(D5)</f>
        <v>5</v>
      </c>
    </row>
    <row r="4" customFormat="false" ht="12.75" hidden="false" customHeight="false" outlineLevel="0" collapsed="false">
      <c r="D4" s="275" t="s">
        <v>161</v>
      </c>
      <c r="E4" s="276" t="s">
        <v>6</v>
      </c>
      <c r="F4" s="277" t="s">
        <v>238</v>
      </c>
      <c r="H4" s="278" t="s">
        <v>239</v>
      </c>
      <c r="I4" s="275" t="s">
        <v>4</v>
      </c>
      <c r="J4" s="275" t="s">
        <v>210</v>
      </c>
    </row>
    <row r="5" customFormat="false" ht="12.75" hidden="false" customHeight="false" outlineLevel="0" collapsed="false">
      <c r="C5" s="264" t="n">
        <f aca="false">Inputs!C5</f>
        <v>37226</v>
      </c>
      <c r="D5" s="265" t="n">
        <v>-31</v>
      </c>
      <c r="E5" s="266" t="n">
        <v>2.495</v>
      </c>
      <c r="F5" s="267" t="s">
        <v>240</v>
      </c>
      <c r="I5" s="176" t="n">
        <f aca="false">IF(D5="","",D5*IF(UPPER(H5)="Y",1,$C$7))</f>
        <v>-30.9728871369764</v>
      </c>
      <c r="J5" s="176" t="n">
        <f aca="false">IF(D5="","",($C$6-E5)*I5*10)</f>
        <v>-32.5215314938253</v>
      </c>
    </row>
    <row r="6" customFormat="false" ht="12.75" hidden="false" customHeight="false" outlineLevel="0" collapsed="false">
      <c r="C6" s="269" t="n">
        <f aca="false">INDEX(Inputs!$1:$65536,MATCH(C5,Inputs!C:C,0),5)</f>
        <v>2.6</v>
      </c>
      <c r="D6" s="265" t="n">
        <v>38.75</v>
      </c>
      <c r="E6" s="266" t="n">
        <v>2.515</v>
      </c>
      <c r="F6" s="267" t="s">
        <v>240</v>
      </c>
      <c r="I6" s="176" t="n">
        <f aca="false">IF(D6="","",D6*IF(UPPER(H6)="Y",1,$C$7))</f>
        <v>38.7161089212205</v>
      </c>
      <c r="J6" s="176" t="n">
        <f aca="false">IF(D6="","",($C$6-E6)*I6*10)</f>
        <v>32.9086925830375</v>
      </c>
    </row>
    <row r="7" customFormat="false" ht="12.75" hidden="false" customHeight="false" outlineLevel="0" collapsed="false">
      <c r="C7" s="249" t="n">
        <f aca="false">INDEX(Inputs!$1:$65536,MATCH(C5,Inputs!C:C,0),8)</f>
        <v>0.999125391515369</v>
      </c>
      <c r="D7" s="265" t="n">
        <v>46.5</v>
      </c>
      <c r="E7" s="266" t="n">
        <v>2.535</v>
      </c>
      <c r="F7" s="267" t="s">
        <v>240</v>
      </c>
      <c r="I7" s="176" t="n">
        <f aca="false">IF(D7="","",D7*IF(UPPER(H7)="Y",1,$C$7))</f>
        <v>46.4593307054647</v>
      </c>
      <c r="J7" s="176" t="n">
        <f aca="false">IF(D7="","",($C$6-E7)*I7*10)</f>
        <v>30.198564958552</v>
      </c>
    </row>
    <row r="8" customFormat="false" ht="12.75" hidden="false" customHeight="false" outlineLevel="0" collapsed="false">
      <c r="C8" s="279" t="n">
        <f aca="false">I91</f>
        <v>518.795859544355</v>
      </c>
      <c r="D8" s="265" t="n">
        <v>-15.5</v>
      </c>
      <c r="E8" s="266" t="n">
        <v>2.52</v>
      </c>
      <c r="F8" s="267" t="s">
        <v>240</v>
      </c>
      <c r="I8" s="176" t="n">
        <f aca="false">IF(D8="","",D8*IF(UPPER(H8)="Y",1,$C$7))</f>
        <v>-15.4864435684882</v>
      </c>
      <c r="J8" s="176" t="n">
        <f aca="false">IF(D8="","",($C$6-E8)*I8*10)</f>
        <v>-12.3891548547906</v>
      </c>
    </row>
    <row r="9" customFormat="false" ht="12.75" hidden="false" customHeight="false" outlineLevel="0" collapsed="false">
      <c r="C9" s="279" t="n">
        <f aca="false">J91</f>
        <v>533.507980934419</v>
      </c>
      <c r="D9" s="265" t="n">
        <v>-38.75</v>
      </c>
      <c r="E9" s="266" t="n">
        <v>2.51</v>
      </c>
      <c r="F9" s="267" t="s">
        <v>240</v>
      </c>
      <c r="I9" s="176" t="n">
        <f aca="false">IF(D9="","",D9*IF(UPPER(H9)="Y",1,$C$7))</f>
        <v>-38.7161089212205</v>
      </c>
      <c r="J9" s="176" t="n">
        <f aca="false">IF(D9="","",($C$6-E9)*I9*10)</f>
        <v>-34.8444980290986</v>
      </c>
    </row>
    <row r="10" customFormat="false" ht="12.75" hidden="false" customHeight="false" outlineLevel="0" collapsed="false">
      <c r="C10" s="280"/>
      <c r="D10" s="265" t="n">
        <v>-38.75</v>
      </c>
      <c r="E10" s="266" t="n">
        <v>2.55</v>
      </c>
      <c r="F10" s="267" t="s">
        <v>240</v>
      </c>
      <c r="I10" s="176" t="n">
        <f aca="false">IF(D10="","",D10*IF(UPPER(H10)="Y",1,$C$7))</f>
        <v>-38.7161089212205</v>
      </c>
      <c r="J10" s="176" t="n">
        <f aca="false">IF(D10="","",($C$6-E10)*I10*10)</f>
        <v>-19.3580544606104</v>
      </c>
    </row>
    <row r="11" customFormat="false" ht="12.75" hidden="false" customHeight="false" outlineLevel="0" collapsed="false">
      <c r="C11" s="281"/>
      <c r="D11" s="265" t="n">
        <v>38.75</v>
      </c>
      <c r="E11" s="266" t="n">
        <v>2.575</v>
      </c>
      <c r="F11" s="267" t="s">
        <v>240</v>
      </c>
      <c r="I11" s="176" t="n">
        <f aca="false">IF(D11="","",D11*IF(UPPER(H11)="Y",1,$C$7))</f>
        <v>38.7161089212205</v>
      </c>
      <c r="J11" s="176" t="n">
        <f aca="false">IF(D11="","",($C$6-E11)*I11*10)</f>
        <v>9.6790272303051</v>
      </c>
    </row>
    <row r="12" customFormat="false" ht="12.75" hidden="false" customHeight="false" outlineLevel="0" collapsed="false">
      <c r="D12" s="265" t="n">
        <v>-38.75</v>
      </c>
      <c r="E12" s="266" t="n">
        <v>2.595</v>
      </c>
      <c r="F12" s="267" t="s">
        <v>240</v>
      </c>
      <c r="I12" s="176" t="n">
        <f aca="false">IF(D12="","",D12*IF(UPPER(H12)="Y",1,$C$7))</f>
        <v>-38.7161089212205</v>
      </c>
      <c r="J12" s="176" t="n">
        <f aca="false">IF(D12="","",($C$6-E12)*I12*10)</f>
        <v>-1.93580544606099</v>
      </c>
    </row>
    <row r="13" customFormat="false" ht="12.75" hidden="false" customHeight="false" outlineLevel="0" collapsed="false">
      <c r="C13" s="282"/>
      <c r="D13" s="265" t="n">
        <v>38.75</v>
      </c>
      <c r="E13" s="266" t="n">
        <v>2.58</v>
      </c>
      <c r="F13" s="267" t="s">
        <v>240</v>
      </c>
      <c r="I13" s="176" t="n">
        <f aca="false">IF(D13="","",D13*IF(UPPER(H13)="Y",1,$C$7))</f>
        <v>38.7161089212205</v>
      </c>
      <c r="J13" s="176" t="n">
        <f aca="false">IF(D13="","",($C$6-E13)*I13*10)</f>
        <v>7.74322178424412</v>
      </c>
    </row>
    <row r="14" customFormat="false" ht="12.75" hidden="false" customHeight="false" outlineLevel="0" collapsed="false">
      <c r="D14" s="265" t="n">
        <v>-15.5</v>
      </c>
      <c r="E14" s="266" t="n">
        <v>2.58</v>
      </c>
      <c r="F14" s="267" t="s">
        <v>240</v>
      </c>
      <c r="I14" s="176" t="n">
        <f aca="false">IF(D14="","",D14*IF(UPPER(H14)="Y",1,$C$7))</f>
        <v>-15.4864435684882</v>
      </c>
      <c r="J14" s="176" t="n">
        <f aca="false">IF(D14="","",($C$6-E14)*I14*10)</f>
        <v>-3.09728871369765</v>
      </c>
    </row>
    <row r="15" customFormat="false" ht="12.75" hidden="false" customHeight="false" outlineLevel="0" collapsed="false">
      <c r="D15" s="265" t="n">
        <v>-15.5</v>
      </c>
      <c r="E15" s="266" t="n">
        <v>2.58</v>
      </c>
      <c r="F15" s="267" t="s">
        <v>240</v>
      </c>
      <c r="I15" s="176" t="n">
        <f aca="false">IF(D15="","",D15*IF(UPPER(H15)="Y",1,$C$7))</f>
        <v>-15.4864435684882</v>
      </c>
      <c r="J15" s="176" t="n">
        <f aca="false">IF(D15="","",($C$6-E15)*I15*10)</f>
        <v>-3.09728871369765</v>
      </c>
    </row>
    <row r="16" customFormat="false" ht="12.75" hidden="false" customHeight="false" outlineLevel="0" collapsed="false">
      <c r="D16" s="265" t="n">
        <v>-15.5</v>
      </c>
      <c r="E16" s="266" t="n">
        <v>2.58</v>
      </c>
      <c r="F16" s="267" t="s">
        <v>240</v>
      </c>
      <c r="I16" s="176" t="n">
        <f aca="false">IF(D16="","",D16*IF(UPPER(H16)="Y",1,$C$7))</f>
        <v>-15.4864435684882</v>
      </c>
      <c r="J16" s="176" t="n">
        <f aca="false">IF(D16="","",($C$6-E16)*I16*10)</f>
        <v>-3.09728871369765</v>
      </c>
    </row>
    <row r="17" customFormat="false" ht="12.75" hidden="false" customHeight="false" outlineLevel="0" collapsed="false">
      <c r="D17" s="265" t="n">
        <v>-38.75</v>
      </c>
      <c r="E17" s="266" t="n">
        <v>2.605</v>
      </c>
      <c r="F17" s="267" t="s">
        <v>240</v>
      </c>
      <c r="I17" s="176" t="n">
        <f aca="false">IF(D17="","",D17*IF(UPPER(H17)="Y",1,$C$7))</f>
        <v>-38.7161089212205</v>
      </c>
      <c r="J17" s="176" t="n">
        <f aca="false">IF(D17="","",($C$6-E17)*I17*10)</f>
        <v>1.93580544606099</v>
      </c>
    </row>
    <row r="18" customFormat="false" ht="12.75" hidden="false" customHeight="false" outlineLevel="0" collapsed="false">
      <c r="D18" s="265" t="n">
        <v>-15.5</v>
      </c>
      <c r="E18" s="266" t="n">
        <v>2.595</v>
      </c>
      <c r="F18" s="267" t="s">
        <v>240</v>
      </c>
      <c r="I18" s="176" t="n">
        <f aca="false">IF(D18="","",D18*IF(UPPER(H18)="Y",1,$C$7))</f>
        <v>-15.4864435684882</v>
      </c>
      <c r="J18" s="176" t="n">
        <f aca="false">IF(D18="","",($C$6-E18)*I18*10)</f>
        <v>-0.774322178424394</v>
      </c>
    </row>
    <row r="19" customFormat="false" ht="12.75" hidden="false" customHeight="false" outlineLevel="0" collapsed="false">
      <c r="D19" s="265" t="n">
        <v>-15.5</v>
      </c>
      <c r="E19" s="266" t="n">
        <v>2.595</v>
      </c>
      <c r="F19" s="267" t="s">
        <v>240</v>
      </c>
      <c r="I19" s="176" t="n">
        <f aca="false">IF(D19="","",D19*IF(UPPER(H19)="Y",1,$C$7))</f>
        <v>-15.4864435684882</v>
      </c>
      <c r="J19" s="176" t="n">
        <f aca="false">IF(D19="","",($C$6-E19)*I19*10)</f>
        <v>-0.774322178424394</v>
      </c>
    </row>
    <row r="20" customFormat="false" ht="12.75" hidden="false" customHeight="false" outlineLevel="0" collapsed="false">
      <c r="D20" s="265" t="n">
        <v>-15.5</v>
      </c>
      <c r="E20" s="266" t="n">
        <v>2.595</v>
      </c>
      <c r="F20" s="267" t="s">
        <v>240</v>
      </c>
      <c r="I20" s="176" t="n">
        <f aca="false">IF(D20="","",D20*IF(UPPER(H20)="Y",1,$C$7))</f>
        <v>-15.4864435684882</v>
      </c>
      <c r="J20" s="176" t="n">
        <f aca="false">IF(D20="","",($C$6-E20)*I20*10)</f>
        <v>-0.774322178424394</v>
      </c>
    </row>
    <row r="21" customFormat="false" ht="12.75" hidden="false" customHeight="false" outlineLevel="0" collapsed="false">
      <c r="D21" s="265" t="n">
        <v>-15.5</v>
      </c>
      <c r="E21" s="266" t="n">
        <v>2.725</v>
      </c>
      <c r="F21" s="267" t="s">
        <v>240</v>
      </c>
      <c r="I21" s="176" t="n">
        <f aca="false">IF(D21="","",D21*IF(UPPER(H21)="Y",1,$C$7))</f>
        <v>-15.4864435684882</v>
      </c>
      <c r="J21" s="176" t="n">
        <f aca="false">IF(D21="","",($C$6-E21)*I21*10)</f>
        <v>19.3580544606103</v>
      </c>
    </row>
    <row r="22" customFormat="false" ht="12.75" hidden="false" customHeight="false" outlineLevel="0" collapsed="false">
      <c r="D22" s="265" t="n">
        <v>155</v>
      </c>
      <c r="E22" s="266" t="n">
        <v>2.5</v>
      </c>
      <c r="F22" s="267" t="s">
        <v>240</v>
      </c>
      <c r="I22" s="176" t="n">
        <f aca="false">IF(D22="","",D22*IF(UPPER(H22)="Y",1,$C$7))</f>
        <v>154.864435684882</v>
      </c>
      <c r="J22" s="176" t="n">
        <f aca="false">IF(D22="","",($C$6-E22)*I22*10)</f>
        <v>154.864435684882</v>
      </c>
    </row>
    <row r="23" customFormat="false" ht="12.75" hidden="false" customHeight="false" outlineLevel="0" collapsed="false">
      <c r="D23" s="265" t="n">
        <v>62</v>
      </c>
      <c r="E23" s="266" t="n">
        <v>2.5</v>
      </c>
      <c r="F23" s="267" t="s">
        <v>240</v>
      </c>
      <c r="I23" s="176" t="n">
        <f aca="false">IF(D23="","",D23*IF(UPPER(H23)="Y",1,$C$7))</f>
        <v>61.9457742739529</v>
      </c>
      <c r="J23" s="176" t="n">
        <f aca="false">IF(D23="","",($C$6-E23)*I23*10)</f>
        <v>61.9457742739529</v>
      </c>
    </row>
    <row r="24" customFormat="false" ht="12.75" hidden="false" customHeight="false" outlineLevel="0" collapsed="false">
      <c r="D24" s="265" t="n">
        <v>15.5</v>
      </c>
      <c r="E24" s="266" t="n">
        <v>2.695</v>
      </c>
      <c r="F24" s="267" t="s">
        <v>240</v>
      </c>
      <c r="I24" s="176" t="n">
        <f aca="false">IF(D24="","",D24*IF(UPPER(H24)="Y",1,$C$7))</f>
        <v>15.4864435684882</v>
      </c>
      <c r="J24" s="176" t="n">
        <f aca="false">IF(D24="","",($C$6-E24)*I24*10)</f>
        <v>-14.7121213900638</v>
      </c>
    </row>
    <row r="25" customFormat="false" ht="12.75" hidden="false" customHeight="false" outlineLevel="0" collapsed="false">
      <c r="D25" s="265" t="n">
        <v>155</v>
      </c>
      <c r="E25" s="266" t="n">
        <v>2.47</v>
      </c>
      <c r="F25" s="267" t="s">
        <v>240</v>
      </c>
      <c r="I25" s="176" t="n">
        <f aca="false">IF(D25="","",D25*IF(UPPER(H25)="Y",1,$C$7))</f>
        <v>154.864435684882</v>
      </c>
      <c r="J25" s="176" t="n">
        <f aca="false">IF(D25="","",($C$6-E25)*I25*10)</f>
        <v>201.323766390347</v>
      </c>
    </row>
    <row r="26" customFormat="false" ht="12.75" hidden="false" customHeight="false" outlineLevel="0" collapsed="false">
      <c r="D26" s="265" t="n">
        <v>62</v>
      </c>
      <c r="E26" s="266" t="n">
        <v>2.51</v>
      </c>
      <c r="F26" s="267" t="s">
        <v>240</v>
      </c>
      <c r="I26" s="176" t="n">
        <f aca="false">IF(D26="","",D26*IF(UPPER(H26)="Y",1,$C$7))</f>
        <v>61.9457742739529</v>
      </c>
      <c r="J26" s="176" t="n">
        <f aca="false">IF(D26="","",($C$6-E26)*I26*10)</f>
        <v>55.7511968465578</v>
      </c>
    </row>
    <row r="27" customFormat="false" ht="12.75" hidden="false" customHeight="false" outlineLevel="0" collapsed="false">
      <c r="D27" s="265" t="n">
        <v>62</v>
      </c>
      <c r="E27" s="266" t="n">
        <v>2.52</v>
      </c>
      <c r="F27" s="267" t="s">
        <v>240</v>
      </c>
      <c r="I27" s="176" t="n">
        <f aca="false">IF(D27="","",D27*IF(UPPER(H27)="Y",1,$C$7))</f>
        <v>61.9457742739529</v>
      </c>
      <c r="J27" s="176" t="n">
        <f aca="false">IF(D27="","",($C$6-E27)*I27*10)</f>
        <v>49.5566194191623</v>
      </c>
    </row>
    <row r="28" customFormat="false" ht="12.75" hidden="false" customHeight="false" outlineLevel="0" collapsed="false">
      <c r="D28" s="265" t="n">
        <v>139.5</v>
      </c>
      <c r="E28" s="266" t="n">
        <v>2.535</v>
      </c>
      <c r="F28" s="267" t="s">
        <v>240</v>
      </c>
      <c r="I28" s="176" t="n">
        <f aca="false">IF(D28="","",D28*IF(UPPER(H28)="Y",1,$C$7))</f>
        <v>139.377992116394</v>
      </c>
      <c r="J28" s="176" t="n">
        <f aca="false">IF(D28="","",($C$6-E28)*I28*10)</f>
        <v>90.595694875656</v>
      </c>
    </row>
    <row r="29" customFormat="false" ht="12.75" hidden="false" customHeight="false" outlineLevel="0" collapsed="false">
      <c r="D29" s="265" t="n">
        <v>-62</v>
      </c>
      <c r="E29" s="266" t="n">
        <v>2.56</v>
      </c>
      <c r="F29" s="267" t="s">
        <v>240</v>
      </c>
      <c r="I29" s="176" t="n">
        <f aca="false">IF(D29="","",D29*IF(UPPER(H29)="Y",1,$C$7))</f>
        <v>-61.9457742739529</v>
      </c>
      <c r="J29" s="176" t="n">
        <f aca="false">IF(D29="","",($C$6-E29)*I29*10)</f>
        <v>-24.7783097095812</v>
      </c>
    </row>
    <row r="30" customFormat="false" ht="12.75" hidden="false" customHeight="false" outlineLevel="0" collapsed="false">
      <c r="D30" s="265" t="n">
        <v>15.5</v>
      </c>
      <c r="E30" s="266" t="n">
        <v>2.795</v>
      </c>
      <c r="F30" s="267" t="s">
        <v>240</v>
      </c>
      <c r="I30" s="176" t="n">
        <f aca="false">IF(D30="","",D30*IF(UPPER(H30)="Y",1,$C$7))</f>
        <v>15.4864435684882</v>
      </c>
      <c r="J30" s="176" t="n">
        <f aca="false">IF(D30="","",($C$6-E30)*I30*10)</f>
        <v>-30.198564958552</v>
      </c>
    </row>
    <row r="31" customFormat="false" ht="12.75" hidden="false" customHeight="false" outlineLevel="0" collapsed="false">
      <c r="D31" s="265" t="n">
        <v>62</v>
      </c>
      <c r="E31" s="266" t="n">
        <v>2.6</v>
      </c>
      <c r="F31" s="267" t="s">
        <v>240</v>
      </c>
      <c r="I31" s="176" t="n">
        <f aca="false">IF(D31="","",D31*IF(UPPER(H31)="Y",1,$C$7))</f>
        <v>61.9457742739529</v>
      </c>
      <c r="J31" s="176" t="n">
        <f aca="false">IF(D31="","",($C$6-E31)*I31*10)</f>
        <v>0</v>
      </c>
    </row>
    <row r="32" customFormat="false" ht="12.75" hidden="false" customHeight="false" outlineLevel="0" collapsed="false">
      <c r="D32" s="265"/>
      <c r="E32" s="266"/>
      <c r="F32" s="267"/>
      <c r="I32" s="176" t="str">
        <f aca="false">IF(D32="","",D32*IF(UPPER(H32)="Y",1,$C$7))</f>
        <v/>
      </c>
      <c r="J32" s="176" t="str">
        <f aca="false">IF(D32="","",($C$6-E32)*I32*10)</f>
        <v/>
      </c>
    </row>
    <row r="33" customFormat="false" ht="12.75" hidden="false" customHeight="false" outlineLevel="0" collapsed="false">
      <c r="D33" s="265"/>
      <c r="E33" s="266"/>
      <c r="F33" s="267"/>
      <c r="I33" s="176" t="str">
        <f aca="false">IF(D33="","",D33*IF(UPPER(H33)="Y",1,$C$7))</f>
        <v/>
      </c>
      <c r="J33" s="176" t="str">
        <f aca="false">IF(D33="","",($C$6-E33)*I33*10)</f>
        <v/>
      </c>
    </row>
    <row r="34" customFormat="false" ht="12.75" hidden="false" customHeight="false" outlineLevel="0" collapsed="false">
      <c r="D34" s="265"/>
      <c r="E34" s="266"/>
      <c r="F34" s="267"/>
      <c r="I34" s="176" t="str">
        <f aca="false">IF(D34="","",D34*IF(UPPER(H34)="Y",1,$C$7))</f>
        <v/>
      </c>
      <c r="J34" s="176" t="str">
        <f aca="false">IF(D34="","",($C$6-E34)*I34*10)</f>
        <v/>
      </c>
    </row>
    <row r="35" customFormat="false" ht="12.75" hidden="false" customHeight="false" outlineLevel="0" collapsed="false">
      <c r="D35" s="265"/>
      <c r="E35" s="266"/>
      <c r="F35" s="267"/>
      <c r="I35" s="176" t="str">
        <f aca="false">IF(D35="","",D35*IF(UPPER(H35)="Y",1,$C$7))</f>
        <v/>
      </c>
      <c r="J35" s="176" t="str">
        <f aca="false">IF(D35="","",($C$6-E35)*I35*10)</f>
        <v/>
      </c>
    </row>
    <row r="36" customFormat="false" ht="12.75" hidden="false" customHeight="false" outlineLevel="0" collapsed="false">
      <c r="D36" s="265"/>
      <c r="E36" s="266"/>
      <c r="F36" s="267"/>
      <c r="I36" s="176" t="str">
        <f aca="false">IF(D36="","",D36*IF(UPPER(H36)="Y",1,$C$7))</f>
        <v/>
      </c>
      <c r="J36" s="176" t="str">
        <f aca="false">IF(D36="","",($C$6-E36)*I36*10)</f>
        <v/>
      </c>
    </row>
    <row r="37" customFormat="false" ht="12.75" hidden="false" customHeight="false" outlineLevel="0" collapsed="false">
      <c r="D37" s="265"/>
      <c r="E37" s="266"/>
      <c r="F37" s="267"/>
      <c r="I37" s="176" t="str">
        <f aca="false">IF(D37="","",D37*IF(UPPER(H37)="Y",1,$C$7))</f>
        <v/>
      </c>
      <c r="J37" s="176" t="str">
        <f aca="false">IF(D37="","",($C$6-E37)*I37*10)</f>
        <v/>
      </c>
    </row>
    <row r="38" customFormat="false" ht="12.75" hidden="false" customHeight="false" outlineLevel="0" collapsed="false">
      <c r="D38" s="265"/>
      <c r="E38" s="266"/>
      <c r="F38" s="267"/>
      <c r="I38" s="176" t="str">
        <f aca="false">IF(D38="","",D38*IF(UPPER(H38)="Y",1,$C$7))</f>
        <v/>
      </c>
      <c r="J38" s="176" t="str">
        <f aca="false">IF(D38="","",($C$6-E38)*I38*10)</f>
        <v/>
      </c>
    </row>
    <row r="39" customFormat="false" ht="12.75" hidden="false" customHeight="false" outlineLevel="0" collapsed="false">
      <c r="D39" s="265"/>
      <c r="E39" s="266"/>
      <c r="F39" s="267"/>
      <c r="I39" s="176" t="str">
        <f aca="false">IF(D39="","",D39*IF(UPPER(H39)="Y",1,$C$7))</f>
        <v/>
      </c>
      <c r="J39" s="176" t="str">
        <f aca="false">IF(D39="","",($C$6-E39)*I39*10)</f>
        <v/>
      </c>
    </row>
    <row r="40" customFormat="false" ht="12.75" hidden="false" customHeight="false" outlineLevel="0" collapsed="false">
      <c r="D40" s="265"/>
      <c r="E40" s="266"/>
      <c r="F40" s="267"/>
      <c r="I40" s="176" t="str">
        <f aca="false">IF(D40="","",D40*IF(UPPER(H40)="Y",1,$C$7))</f>
        <v/>
      </c>
      <c r="J40" s="176" t="str">
        <f aca="false">IF(D40="","",($C$6-E40)*I40*10)</f>
        <v/>
      </c>
    </row>
    <row r="41" customFormat="false" ht="12.75" hidden="false" customHeight="false" outlineLevel="0" collapsed="false">
      <c r="D41" s="265"/>
      <c r="E41" s="266"/>
      <c r="F41" s="267"/>
      <c r="I41" s="176" t="str">
        <f aca="false">IF(D41="","",D41*IF(UPPER(H41)="Y",1,$C$7))</f>
        <v/>
      </c>
      <c r="J41" s="176" t="str">
        <f aca="false">IF(D41="","",($C$6-E41)*I41*10)</f>
        <v/>
      </c>
    </row>
    <row r="42" customFormat="false" ht="12.75" hidden="false" customHeight="false" outlineLevel="0" collapsed="false">
      <c r="D42" s="265"/>
      <c r="E42" s="266"/>
      <c r="F42" s="267"/>
      <c r="I42" s="176" t="str">
        <f aca="false">IF(D42="","",D42*IF(UPPER(H42)="Y",1,$C$7))</f>
        <v/>
      </c>
      <c r="J42" s="176" t="str">
        <f aca="false">IF(D42="","",($C$6-E42)*I42*10)</f>
        <v/>
      </c>
    </row>
    <row r="43" customFormat="false" ht="12.75" hidden="false" customHeight="false" outlineLevel="0" collapsed="false">
      <c r="D43" s="265"/>
      <c r="E43" s="266"/>
      <c r="F43" s="267"/>
      <c r="I43" s="176" t="str">
        <f aca="false">IF(D43="","",D43*IF(UPPER(H43)="Y",1,$C$7))</f>
        <v/>
      </c>
      <c r="J43" s="176" t="str">
        <f aca="false">IF(D43="","",($C$6-E43)*I43*10)</f>
        <v/>
      </c>
    </row>
    <row r="44" customFormat="false" ht="12.75" hidden="false" customHeight="false" outlineLevel="0" collapsed="false">
      <c r="D44" s="265"/>
      <c r="E44" s="266"/>
      <c r="F44" s="267"/>
      <c r="I44" s="176" t="str">
        <f aca="false">IF(D44="","",D44*IF(UPPER(H44)="Y",1,$C$7))</f>
        <v/>
      </c>
      <c r="J44" s="176" t="str">
        <f aca="false">IF(D44="","",($C$6-E44)*I44*10)</f>
        <v/>
      </c>
    </row>
    <row r="45" customFormat="false" ht="12.75" hidden="false" customHeight="false" outlineLevel="0" collapsed="false">
      <c r="D45" s="265"/>
      <c r="E45" s="266"/>
      <c r="F45" s="267"/>
      <c r="I45" s="176" t="str">
        <f aca="false">IF(D45="","",D45*IF(UPPER(H45)="Y",1,$C$7))</f>
        <v/>
      </c>
      <c r="J45" s="176" t="str">
        <f aca="false">IF(D45="","",($C$6-E45)*I45*10)</f>
        <v/>
      </c>
    </row>
    <row r="46" customFormat="false" ht="12.75" hidden="false" customHeight="false" outlineLevel="0" collapsed="false">
      <c r="D46" s="265"/>
      <c r="E46" s="266"/>
      <c r="F46" s="267"/>
      <c r="I46" s="176" t="str">
        <f aca="false">IF(D46="","",D46*IF(UPPER(H46)="Y",1,$C$7))</f>
        <v/>
      </c>
      <c r="J46" s="176" t="str">
        <f aca="false">IF(D46="","",($C$6-E46)*I46*10)</f>
        <v/>
      </c>
    </row>
    <row r="47" customFormat="false" ht="12.75" hidden="false" customHeight="false" outlineLevel="0" collapsed="false">
      <c r="D47" s="265"/>
      <c r="E47" s="266"/>
      <c r="F47" s="267"/>
      <c r="I47" s="176" t="str">
        <f aca="false">IF(D47="","",D47*IF(UPPER(H47)="Y",1,$C$7))</f>
        <v/>
      </c>
      <c r="J47" s="176" t="str">
        <f aca="false">IF(D47="","",($C$6-E47)*I47*10)</f>
        <v/>
      </c>
    </row>
    <row r="48" customFormat="false" ht="12.75" hidden="false" customHeight="false" outlineLevel="0" collapsed="false">
      <c r="D48" s="265"/>
      <c r="E48" s="266"/>
      <c r="F48" s="267"/>
      <c r="I48" s="176" t="str">
        <f aca="false">IF(D48="","",D48*IF(UPPER(H48)="Y",1,$C$7))</f>
        <v/>
      </c>
      <c r="J48" s="176" t="str">
        <f aca="false">IF(D48="","",($C$6-E48)*I48*10)</f>
        <v/>
      </c>
    </row>
    <row r="49" customFormat="false" ht="12.75" hidden="false" customHeight="false" outlineLevel="0" collapsed="false">
      <c r="D49" s="265"/>
      <c r="E49" s="266"/>
      <c r="F49" s="267"/>
      <c r="I49" s="176" t="str">
        <f aca="false">IF(D49="","",D49*IF(UPPER(H49)="Y",1,$C$7))</f>
        <v/>
      </c>
      <c r="J49" s="176" t="str">
        <f aca="false">IF(D49="","",($C$6-E49)*I49*10)</f>
        <v/>
      </c>
    </row>
    <row r="50" customFormat="false" ht="12.75" hidden="false" customHeight="false" outlineLevel="0" collapsed="false">
      <c r="D50" s="265"/>
      <c r="E50" s="266"/>
      <c r="F50" s="267"/>
      <c r="I50" s="176" t="str">
        <f aca="false">IF(D50="","",D50*IF(UPPER(H50)="Y",1,$C$7))</f>
        <v/>
      </c>
      <c r="J50" s="176" t="str">
        <f aca="false">IF(D50="","",($C$6-E50)*I50*10)</f>
        <v/>
      </c>
    </row>
    <row r="51" customFormat="false" ht="12.75" hidden="false" customHeight="false" outlineLevel="0" collapsed="false">
      <c r="D51" s="265"/>
      <c r="E51" s="266"/>
      <c r="F51" s="267"/>
      <c r="I51" s="176" t="str">
        <f aca="false">IF(D51="","",D51*IF(UPPER(H51)="Y",1,$C$7))</f>
        <v/>
      </c>
      <c r="J51" s="176" t="str">
        <f aca="false">IF(D51="","",($C$6-E51)*I51*10)</f>
        <v/>
      </c>
    </row>
    <row r="52" customFormat="false" ht="12.75" hidden="false" customHeight="false" outlineLevel="0" collapsed="false">
      <c r="D52" s="265"/>
      <c r="E52" s="266"/>
      <c r="F52" s="267"/>
      <c r="I52" s="176" t="str">
        <f aca="false">IF(D52="","",D52*IF(UPPER(H52)="Y",1,$C$7))</f>
        <v/>
      </c>
      <c r="J52" s="176" t="str">
        <f aca="false">IF(D52="","",($C$6-E52)*I52*10)</f>
        <v/>
      </c>
    </row>
    <row r="53" customFormat="false" ht="12.75" hidden="false" customHeight="false" outlineLevel="0" collapsed="false">
      <c r="D53" s="265"/>
      <c r="E53" s="266"/>
      <c r="F53" s="267"/>
      <c r="I53" s="176" t="str">
        <f aca="false">IF(D53="","",D53*IF(UPPER(H53)="Y",1,$C$7))</f>
        <v/>
      </c>
      <c r="J53" s="176" t="str">
        <f aca="false">IF(D53="","",($C$6-E53)*I53*10)</f>
        <v/>
      </c>
    </row>
    <row r="54" customFormat="false" ht="12.75" hidden="false" customHeight="false" outlineLevel="0" collapsed="false">
      <c r="D54" s="265"/>
      <c r="E54" s="266"/>
      <c r="F54" s="267"/>
      <c r="I54" s="176" t="str">
        <f aca="false">IF(D54="","",D54*IF(UPPER(H54)="Y",1,$C$7))</f>
        <v/>
      </c>
      <c r="J54" s="176" t="str">
        <f aca="false">IF(D54="","",($C$6-E54)*I54*10)</f>
        <v/>
      </c>
    </row>
    <row r="55" customFormat="false" ht="12.75" hidden="false" customHeight="false" outlineLevel="0" collapsed="false">
      <c r="D55" s="265"/>
      <c r="E55" s="266"/>
      <c r="F55" s="267"/>
      <c r="I55" s="176" t="str">
        <f aca="false">IF(D55="","",D55*IF(UPPER(H55)="Y",1,$C$7))</f>
        <v/>
      </c>
      <c r="J55" s="176" t="str">
        <f aca="false">IF(D55="","",($C$6-E55)*I55*10)</f>
        <v/>
      </c>
    </row>
    <row r="56" customFormat="false" ht="12.75" hidden="false" customHeight="false" outlineLevel="0" collapsed="false">
      <c r="D56" s="265"/>
      <c r="E56" s="266"/>
      <c r="F56" s="267"/>
      <c r="I56" s="176" t="str">
        <f aca="false">IF(D56="","",D56*IF(UPPER(H56)="Y",1,$C$7))</f>
        <v/>
      </c>
      <c r="J56" s="176" t="str">
        <f aca="false">IF(D56="","",($C$6-E56)*I56*10)</f>
        <v/>
      </c>
    </row>
    <row r="57" customFormat="false" ht="12.75" hidden="false" customHeight="false" outlineLevel="0" collapsed="false">
      <c r="D57" s="265"/>
      <c r="E57" s="266"/>
      <c r="F57" s="267"/>
      <c r="I57" s="176" t="str">
        <f aca="false">IF(D57="","",D57*IF(UPPER(H57)="Y",1,$C$7))</f>
        <v/>
      </c>
      <c r="J57" s="176" t="str">
        <f aca="false">IF(D57="","",($C$6-E57)*I57*10)</f>
        <v/>
      </c>
    </row>
    <row r="58" customFormat="false" ht="12.75" hidden="false" customHeight="false" outlineLevel="0" collapsed="false">
      <c r="D58" s="265"/>
      <c r="E58" s="266"/>
      <c r="F58" s="267"/>
      <c r="I58" s="176" t="str">
        <f aca="false">IF(D58="","",D58*IF(UPPER(H58)="Y",1,$C$7))</f>
        <v/>
      </c>
      <c r="J58" s="176" t="str">
        <f aca="false">IF(D58="","",($C$6-E58)*I58*10)</f>
        <v/>
      </c>
    </row>
    <row r="59" customFormat="false" ht="12.75" hidden="false" customHeight="false" outlineLevel="0" collapsed="false">
      <c r="D59" s="265"/>
      <c r="E59" s="266"/>
      <c r="F59" s="267"/>
      <c r="I59" s="176" t="str">
        <f aca="false">IF(D59="","",D59*IF(UPPER(H59)="Y",1,$C$7))</f>
        <v/>
      </c>
      <c r="J59" s="176" t="str">
        <f aca="false">IF(D59="","",($C$6-E59)*I59*10)</f>
        <v/>
      </c>
    </row>
    <row r="60" customFormat="false" ht="12.75" hidden="false" customHeight="false" outlineLevel="0" collapsed="false">
      <c r="D60" s="265"/>
      <c r="E60" s="266"/>
      <c r="F60" s="267"/>
      <c r="I60" s="176" t="str">
        <f aca="false">IF(D60="","",D60*IF(UPPER(H60)="Y",1,$C$7))</f>
        <v/>
      </c>
      <c r="J60" s="176" t="str">
        <f aca="false">IF(D60="","",($C$6-E60)*I60*10)</f>
        <v/>
      </c>
    </row>
    <row r="61" customFormat="false" ht="12.75" hidden="false" customHeight="false" outlineLevel="0" collapsed="false">
      <c r="D61" s="265"/>
      <c r="E61" s="266"/>
      <c r="F61" s="267"/>
      <c r="I61" s="176" t="str">
        <f aca="false">IF(D61="","",D61*IF(UPPER(H61)="Y",1,$C$7))</f>
        <v/>
      </c>
      <c r="J61" s="176" t="str">
        <f aca="false">IF(D61="","",($C$6-E61)*I61*10)</f>
        <v/>
      </c>
    </row>
    <row r="62" customFormat="false" ht="12.75" hidden="false" customHeight="false" outlineLevel="0" collapsed="false">
      <c r="D62" s="265"/>
      <c r="E62" s="266"/>
      <c r="F62" s="267"/>
      <c r="I62" s="176" t="str">
        <f aca="false">IF(D62="","",D62*IF(UPPER(H62)="Y",1,$C$7))</f>
        <v/>
      </c>
      <c r="J62" s="176" t="str">
        <f aca="false">IF(D62="","",($C$6-E62)*I62*10)</f>
        <v/>
      </c>
    </row>
    <row r="63" customFormat="false" ht="12.75" hidden="false" customHeight="false" outlineLevel="0" collapsed="false">
      <c r="D63" s="265"/>
      <c r="E63" s="266"/>
      <c r="F63" s="267"/>
      <c r="I63" s="176" t="str">
        <f aca="false">IF(D63="","",D63*IF(UPPER(H63)="Y",1,$C$7))</f>
        <v/>
      </c>
      <c r="J63" s="176" t="str">
        <f aca="false">IF(D63="","",($C$6-E63)*I63*10)</f>
        <v/>
      </c>
    </row>
    <row r="64" customFormat="false" ht="12.75" hidden="false" customHeight="false" outlineLevel="0" collapsed="false">
      <c r="D64" s="265"/>
      <c r="E64" s="266"/>
      <c r="F64" s="267"/>
      <c r="I64" s="176" t="str">
        <f aca="false">IF(D64="","",D64*IF(UPPER(H64)="Y",1,$C$7))</f>
        <v/>
      </c>
      <c r="J64" s="176" t="str">
        <f aca="false">IF(D64="","",($C$6-E64)*I64*10)</f>
        <v/>
      </c>
    </row>
    <row r="65" customFormat="false" ht="12.75" hidden="false" customHeight="false" outlineLevel="0" collapsed="false">
      <c r="D65" s="265"/>
      <c r="E65" s="266"/>
      <c r="F65" s="267"/>
      <c r="I65" s="176" t="str">
        <f aca="false">IF(D65="","",D65*IF(UPPER(H65)="Y",1,$C$7))</f>
        <v/>
      </c>
      <c r="J65" s="176" t="str">
        <f aca="false">IF(D65="","",($C$6-E65)*I65*10)</f>
        <v/>
      </c>
    </row>
    <row r="66" customFormat="false" ht="12.75" hidden="false" customHeight="false" outlineLevel="0" collapsed="false">
      <c r="D66" s="265"/>
      <c r="E66" s="266"/>
      <c r="F66" s="267"/>
      <c r="I66" s="176" t="str">
        <f aca="false">IF(D66="","",D66*IF(UPPER(H66)="Y",1,$C$7))</f>
        <v/>
      </c>
      <c r="J66" s="176" t="str">
        <f aca="false">IF(D66="","",($C$6-E66)*I66*10)</f>
        <v/>
      </c>
    </row>
    <row r="67" customFormat="false" ht="12.75" hidden="false" customHeight="false" outlineLevel="0" collapsed="false">
      <c r="D67" s="265"/>
      <c r="E67" s="266"/>
      <c r="F67" s="267"/>
      <c r="I67" s="176" t="str">
        <f aca="false">IF(D67="","",D67*IF(UPPER(H67)="Y",1,$C$7))</f>
        <v/>
      </c>
      <c r="J67" s="176" t="str">
        <f aca="false">IF(D67="","",($C$6-E67)*I67*10)</f>
        <v/>
      </c>
    </row>
    <row r="68" customFormat="false" ht="12.75" hidden="false" customHeight="false" outlineLevel="0" collapsed="false">
      <c r="D68" s="265"/>
      <c r="E68" s="266"/>
      <c r="F68" s="267"/>
      <c r="I68" s="176" t="str">
        <f aca="false">IF(D68="","",D68*IF(UPPER(H68)="Y",1,$C$7))</f>
        <v/>
      </c>
      <c r="J68" s="176" t="str">
        <f aca="false">IF(D68="","",($C$6-E68)*I68*10)</f>
        <v/>
      </c>
    </row>
    <row r="69" customFormat="false" ht="12.75" hidden="false" customHeight="false" outlineLevel="0" collapsed="false">
      <c r="D69" s="265"/>
      <c r="E69" s="266"/>
      <c r="F69" s="267"/>
      <c r="I69" s="176" t="str">
        <f aca="false">IF(D69="","",D69*IF(UPPER(H69)="Y",1,$C$7))</f>
        <v/>
      </c>
      <c r="J69" s="176" t="str">
        <f aca="false">IF(D69="","",($C$6-E69)*I69*10)</f>
        <v/>
      </c>
    </row>
    <row r="70" customFormat="false" ht="12.75" hidden="false" customHeight="false" outlineLevel="0" collapsed="false">
      <c r="D70" s="265"/>
      <c r="E70" s="266"/>
      <c r="F70" s="267"/>
      <c r="I70" s="176" t="str">
        <f aca="false">IF(D70="","",D70*IF(UPPER(H70)="Y",1,$C$7))</f>
        <v/>
      </c>
      <c r="J70" s="176" t="str">
        <f aca="false">IF(D70="","",($C$6-E70)*I70*10)</f>
        <v/>
      </c>
    </row>
    <row r="71" customFormat="false" ht="12.75" hidden="false" customHeight="false" outlineLevel="0" collapsed="false">
      <c r="D71" s="265"/>
      <c r="E71" s="266"/>
      <c r="F71" s="267"/>
      <c r="I71" s="176" t="str">
        <f aca="false">IF(D71="","",D71*IF(UPPER(H71)="Y",1,$C$7))</f>
        <v/>
      </c>
      <c r="J71" s="176" t="str">
        <f aca="false">IF(D71="","",($C$6-E71)*I71*10)</f>
        <v/>
      </c>
    </row>
    <row r="72" customFormat="false" ht="12.75" hidden="false" customHeight="false" outlineLevel="0" collapsed="false">
      <c r="D72" s="265"/>
      <c r="E72" s="266"/>
      <c r="F72" s="267"/>
      <c r="I72" s="176" t="str">
        <f aca="false">IF(D72="","",D72*IF(UPPER(H72)="Y",1,$C$7))</f>
        <v/>
      </c>
      <c r="J72" s="176" t="str">
        <f aca="false">IF(D72="","",($C$6-E72)*I72*10)</f>
        <v/>
      </c>
    </row>
    <row r="73" customFormat="false" ht="12.75" hidden="false" customHeight="false" outlineLevel="0" collapsed="false">
      <c r="D73" s="265"/>
      <c r="E73" s="266"/>
      <c r="F73" s="267"/>
      <c r="I73" s="176" t="str">
        <f aca="false">IF(D73="","",D73*IF(UPPER(H73)="Y",1,$C$7))</f>
        <v/>
      </c>
      <c r="J73" s="176" t="str">
        <f aca="false">IF(D73="","",($C$6-E73)*I73*10)</f>
        <v/>
      </c>
    </row>
    <row r="74" customFormat="false" ht="12.75" hidden="false" customHeight="false" outlineLevel="0" collapsed="false">
      <c r="D74" s="265"/>
      <c r="E74" s="266"/>
      <c r="F74" s="267"/>
      <c r="I74" s="176" t="str">
        <f aca="false">IF(D74="","",D74*IF(UPPER(H74)="Y",1,$C$7))</f>
        <v/>
      </c>
      <c r="J74" s="176" t="str">
        <f aca="false">IF(D74="","",($C$6-E74)*I74*10)</f>
        <v/>
      </c>
    </row>
    <row r="75" customFormat="false" ht="12.75" hidden="false" customHeight="false" outlineLevel="0" collapsed="false">
      <c r="D75" s="265"/>
      <c r="E75" s="266"/>
      <c r="F75" s="267"/>
      <c r="I75" s="176" t="str">
        <f aca="false">IF(D75="","",D75*IF(UPPER(H75)="Y",1,$C$7))</f>
        <v/>
      </c>
      <c r="J75" s="176" t="str">
        <f aca="false">IF(D75="","",($C$6-E75)*I75*10)</f>
        <v/>
      </c>
    </row>
    <row r="76" customFormat="false" ht="12.75" hidden="false" customHeight="false" outlineLevel="0" collapsed="false">
      <c r="D76" s="265"/>
      <c r="E76" s="266"/>
      <c r="F76" s="267"/>
      <c r="I76" s="176" t="str">
        <f aca="false">IF(D76="","",D76*IF(UPPER(H76)="Y",1,$C$7))</f>
        <v/>
      </c>
      <c r="J76" s="176" t="str">
        <f aca="false">IF(D76="","",($C$6-E76)*I76*10)</f>
        <v/>
      </c>
    </row>
    <row r="77" customFormat="false" ht="12.75" hidden="false" customHeight="false" outlineLevel="0" collapsed="false">
      <c r="D77" s="265"/>
      <c r="E77" s="266"/>
      <c r="F77" s="267"/>
      <c r="I77" s="176" t="str">
        <f aca="false">IF(D77="","",D77*IF(UPPER(H77)="Y",1,$C$7))</f>
        <v/>
      </c>
      <c r="J77" s="176" t="str">
        <f aca="false">IF(D77="","",($C$6-E77)*I77*10)</f>
        <v/>
      </c>
    </row>
    <row r="78" customFormat="false" ht="12.75" hidden="false" customHeight="false" outlineLevel="0" collapsed="false">
      <c r="D78" s="265"/>
      <c r="E78" s="266"/>
      <c r="F78" s="267"/>
      <c r="I78" s="176" t="str">
        <f aca="false">IF(D78="","",D78*IF(UPPER(H78)="Y",1,$C$7))</f>
        <v/>
      </c>
      <c r="J78" s="176" t="str">
        <f aca="false">IF(D78="","",($C$6-E78)*I78*10)</f>
        <v/>
      </c>
    </row>
    <row r="79" customFormat="false" ht="12.75" hidden="false" customHeight="false" outlineLevel="0" collapsed="false">
      <c r="D79" s="265"/>
      <c r="E79" s="266"/>
      <c r="F79" s="267"/>
      <c r="I79" s="176" t="str">
        <f aca="false">IF(D79="","",D79*IF(UPPER(H79)="Y",1,$C$7))</f>
        <v/>
      </c>
      <c r="J79" s="176" t="str">
        <f aca="false">IF(D79="","",($C$6-E79)*I79*10)</f>
        <v/>
      </c>
    </row>
    <row r="80" customFormat="false" ht="12.75" hidden="false" customHeight="false" outlineLevel="0" collapsed="false">
      <c r="D80" s="265"/>
      <c r="E80" s="266"/>
      <c r="F80" s="267"/>
      <c r="I80" s="176" t="str">
        <f aca="false">IF(D80="","",D80*IF(UPPER(H80)="Y",1,$C$7))</f>
        <v/>
      </c>
      <c r="J80" s="176" t="str">
        <f aca="false">IF(D80="","",($C$6-E80)*I80*10)</f>
        <v/>
      </c>
    </row>
    <row r="81" customFormat="false" ht="12.75" hidden="false" customHeight="false" outlineLevel="0" collapsed="false">
      <c r="D81" s="265"/>
      <c r="E81" s="266"/>
      <c r="F81" s="267"/>
      <c r="I81" s="176" t="str">
        <f aca="false">IF(D81="","",D81*IF(UPPER(H81)="Y",1,$C$7))</f>
        <v/>
      </c>
      <c r="J81" s="176" t="str">
        <f aca="false">IF(D81="","",($C$6-E81)*I81*10)</f>
        <v/>
      </c>
    </row>
    <row r="82" customFormat="false" ht="12.75" hidden="false" customHeight="false" outlineLevel="0" collapsed="false">
      <c r="D82" s="265"/>
      <c r="E82" s="266"/>
      <c r="F82" s="267"/>
      <c r="I82" s="176" t="str">
        <f aca="false">IF(D82="","",D82*IF(UPPER(H82)="Y",1,$C$7))</f>
        <v/>
      </c>
      <c r="J82" s="176" t="str">
        <f aca="false">IF(D82="","",($C$6-E82)*I82*10)</f>
        <v/>
      </c>
    </row>
    <row r="83" customFormat="false" ht="12.75" hidden="false" customHeight="false" outlineLevel="0" collapsed="false">
      <c r="D83" s="265"/>
      <c r="E83" s="266"/>
      <c r="F83" s="267"/>
      <c r="I83" s="176" t="str">
        <f aca="false">IF(D83="","",D83*IF(UPPER(H83)="Y",1,$C$7))</f>
        <v/>
      </c>
      <c r="J83" s="176" t="str">
        <f aca="false">IF(D83="","",($C$6-E83)*I83*10)</f>
        <v/>
      </c>
    </row>
    <row r="84" customFormat="false" ht="12.75" hidden="false" customHeight="false" outlineLevel="0" collapsed="false">
      <c r="D84" s="265"/>
      <c r="E84" s="266"/>
      <c r="F84" s="267"/>
      <c r="I84" s="176" t="str">
        <f aca="false">IF(D84="","",D84*IF(UPPER(H84)="Y",1,$C$7))</f>
        <v/>
      </c>
      <c r="J84" s="176" t="str">
        <f aca="false">IF(D84="","",($C$6-E84)*I84*10)</f>
        <v/>
      </c>
    </row>
    <row r="85" customFormat="false" ht="12.75" hidden="false" customHeight="false" outlineLevel="0" collapsed="false">
      <c r="D85" s="265"/>
      <c r="E85" s="266"/>
      <c r="F85" s="267"/>
      <c r="I85" s="176" t="str">
        <f aca="false">IF(D85="","",D85*IF(UPPER(H85)="Y",1,$C$7))</f>
        <v/>
      </c>
      <c r="J85" s="176" t="str">
        <f aca="false">IF(D85="","",($C$6-E85)*I85*10)</f>
        <v/>
      </c>
    </row>
    <row r="86" customFormat="false" ht="12.75" hidden="false" customHeight="false" outlineLevel="0" collapsed="false">
      <c r="D86" s="265"/>
      <c r="E86" s="266"/>
      <c r="F86" s="267"/>
      <c r="I86" s="176" t="str">
        <f aca="false">IF(D86="","",D86*IF(UPPER(H86)="Y",1,$C$7))</f>
        <v/>
      </c>
      <c r="J86" s="176" t="str">
        <f aca="false">IF(D86="","",($C$6-E86)*I86*10)</f>
        <v/>
      </c>
    </row>
    <row r="87" customFormat="false" ht="12.75" hidden="false" customHeight="false" outlineLevel="0" collapsed="false">
      <c r="D87" s="265"/>
      <c r="E87" s="266"/>
      <c r="F87" s="267"/>
      <c r="I87" s="176" t="str">
        <f aca="false">IF(D87="","",D87*IF(UPPER(H87)="Y",1,$C$7))</f>
        <v/>
      </c>
      <c r="J87" s="176" t="str">
        <f aca="false">IF(D87="","",($C$6-E87)*I87*10)</f>
        <v/>
      </c>
    </row>
    <row r="88" customFormat="false" ht="12.75" hidden="false" customHeight="false" outlineLevel="0" collapsed="false">
      <c r="D88" s="265"/>
      <c r="E88" s="266"/>
      <c r="F88" s="267"/>
      <c r="I88" s="176" t="str">
        <f aca="false">IF(D88="","",D88*IF(UPPER(H88)="Y",1,$C$7))</f>
        <v/>
      </c>
      <c r="J88" s="176" t="str">
        <f aca="false">IF(D88="","",($C$6-E88)*I88*10)</f>
        <v/>
      </c>
    </row>
    <row r="89" customFormat="false" ht="12.75" hidden="false" customHeight="false" outlineLevel="0" collapsed="false">
      <c r="D89" s="265"/>
      <c r="E89" s="266"/>
      <c r="F89" s="267"/>
      <c r="I89" s="176" t="str">
        <f aca="false">IF(D89="","",D89*IF(UPPER(H89)="Y",1,$C$7))</f>
        <v/>
      </c>
      <c r="J89" s="176" t="str">
        <f aca="false">IF(D89="","",($C$6-E89)*I89*10)</f>
        <v/>
      </c>
    </row>
    <row r="90" customFormat="false" ht="12.75" hidden="false" customHeight="false" outlineLevel="0" collapsed="false">
      <c r="D90" s="265"/>
      <c r="E90" s="266"/>
      <c r="F90" s="267"/>
      <c r="I90" s="176" t="str">
        <f aca="false">IF(D90="","",D90*IF(UPPER(H90)="Y",1,$C$7))</f>
        <v/>
      </c>
      <c r="J90" s="176" t="str">
        <f aca="false">IF(D90="","",($C$6-E90)*I90*10)</f>
        <v/>
      </c>
    </row>
    <row r="91" customFormat="false" ht="12.75" hidden="false" customHeight="false" outlineLevel="0" collapsed="false">
      <c r="D91" s="274" t="n">
        <f aca="true">SUM(INDIRECT(CONCATENATE(ADDRESS(ROW(D5),COLUMN(D5)),":",ADDRESS(ROW()-1,COLUMN()))))</f>
        <v>519.25</v>
      </c>
      <c r="I91" s="274" t="n">
        <f aca="true">SUM(INDIRECT(CONCATENATE(ADDRESS(ROW(I5),COLUMN(I5)),":",ADDRESS(ROW()-1,COLUMN()))))</f>
        <v>518.795859544355</v>
      </c>
      <c r="J91" s="274" t="n">
        <f aca="true">SUM(INDIRECT(CONCATENATE(ADDRESS(ROW(J5),COLUMN(J5)),":",ADDRESS(ROW()-1,COLUMN()))))</f>
        <v>533.507980934419</v>
      </c>
    </row>
    <row r="93" customFormat="false" ht="12.75" hidden="false" customHeight="false" outlineLevel="0" collapsed="false">
      <c r="C93" s="264" t="n">
        <f aca="false">EOMONTH(C5,0)+1</f>
        <v>37257</v>
      </c>
      <c r="D93" s="265" t="n">
        <v>15.5</v>
      </c>
      <c r="E93" s="266" t="n">
        <v>2.8275</v>
      </c>
      <c r="F93" s="267" t="s">
        <v>240</v>
      </c>
      <c r="I93" s="176" t="n">
        <f aca="false">IF(D93="","",D93*IF(UPPER(H93)="Y",1,$C$95))</f>
        <v>15.4584908415468</v>
      </c>
      <c r="J93" s="176" t="n">
        <f aca="false">IF(D93="","",($C$94-E93)*I93*10)</f>
        <v>-1.15938681311605</v>
      </c>
    </row>
    <row r="94" customFormat="false" ht="12.75" hidden="false" customHeight="false" outlineLevel="0" collapsed="false">
      <c r="C94" s="269" t="n">
        <f aca="false">INDEX(Inputs!$1:$65536,MATCH(C93,Inputs!C:C,0),5)</f>
        <v>2.82</v>
      </c>
      <c r="D94" s="265" t="n">
        <v>7.75</v>
      </c>
      <c r="E94" s="266" t="n">
        <v>2.8125</v>
      </c>
      <c r="F94" s="267" t="s">
        <v>240</v>
      </c>
      <c r="I94" s="176" t="n">
        <f aca="false">IF(D94="","",D94*IF(UPPER(H94)="Y",1,$C$95))</f>
        <v>7.72924542077339</v>
      </c>
      <c r="J94" s="176" t="n">
        <f aca="false">IF(D94="","",($C$94-E94)*I94*10)</f>
        <v>0.579693406557992</v>
      </c>
    </row>
    <row r="95" customFormat="false" ht="12.75" hidden="false" customHeight="false" outlineLevel="0" collapsed="false">
      <c r="C95" s="249" t="n">
        <f aca="false">INDEX(Inputs!$1:$65536,MATCH(C93,Inputs!C:C,0),8)</f>
        <v>0.997321989777212</v>
      </c>
      <c r="D95" s="265" t="n">
        <v>7.75</v>
      </c>
      <c r="E95" s="266" t="n">
        <v>2.8125</v>
      </c>
      <c r="F95" s="267" t="s">
        <v>240</v>
      </c>
      <c r="I95" s="176" t="n">
        <f aca="false">IF(D95="","",D95*IF(UPPER(H95)="Y",1,$C$95))</f>
        <v>7.72924542077339</v>
      </c>
      <c r="J95" s="176" t="n">
        <f aca="false">IF(D95="","",($C$94-E95)*I95*10)</f>
        <v>0.579693406557992</v>
      </c>
    </row>
    <row r="96" customFormat="false" ht="12.75" hidden="false" customHeight="false" outlineLevel="0" collapsed="false">
      <c r="C96" s="279" t="n">
        <f aca="false">I130</f>
        <v>75.7466051235793</v>
      </c>
      <c r="D96" s="265" t="n">
        <v>-15.5</v>
      </c>
      <c r="E96" s="266" t="n">
        <v>2.725</v>
      </c>
      <c r="F96" s="267" t="s">
        <v>240</v>
      </c>
      <c r="I96" s="176" t="n">
        <f aca="false">IF(D96="","",D96*IF(UPPER(H96)="Y",1,$C$95))</f>
        <v>-15.4584908415468</v>
      </c>
      <c r="J96" s="176" t="n">
        <f aca="false">IF(D96="","",($C$94-E96)*I96*10)</f>
        <v>-14.6855662994694</v>
      </c>
    </row>
    <row r="97" customFormat="false" ht="12.75" hidden="false" customHeight="false" outlineLevel="0" collapsed="false">
      <c r="C97" s="279" t="n">
        <f aca="false">J130</f>
        <v>-20.7916701818805</v>
      </c>
      <c r="D97" s="265" t="n">
        <v>-15.5</v>
      </c>
      <c r="E97" s="266" t="n">
        <v>2.965</v>
      </c>
      <c r="F97" s="267" t="s">
        <v>240</v>
      </c>
      <c r="I97" s="176" t="n">
        <f aca="false">IF(D97="","",D97*IF(UPPER(H97)="Y",1,$C$95))</f>
        <v>-15.4584908415468</v>
      </c>
      <c r="J97" s="176" t="n">
        <f aca="false">IF(D97="","",($C$94-E97)*I97*10)</f>
        <v>22.4148117202428</v>
      </c>
    </row>
    <row r="98" customFormat="false" ht="12.75" hidden="false" customHeight="false" outlineLevel="0" collapsed="false">
      <c r="C98" s="280"/>
      <c r="D98" s="265" t="n">
        <v>15.5</v>
      </c>
      <c r="E98" s="266" t="n">
        <v>2.945</v>
      </c>
      <c r="F98" s="267" t="s">
        <v>240</v>
      </c>
      <c r="I98" s="176" t="n">
        <f aca="false">IF(D98="","",D98*IF(UPPER(H98)="Y",1,$C$95))</f>
        <v>15.4584908415468</v>
      </c>
      <c r="J98" s="176" t="n">
        <f aca="false">IF(D98="","",($C$94-E98)*I98*10)</f>
        <v>-19.3231135519335</v>
      </c>
    </row>
    <row r="99" customFormat="false" ht="12.75" hidden="false" customHeight="false" outlineLevel="0" collapsed="false">
      <c r="C99" s="281"/>
      <c r="D99" s="265" t="n">
        <v>15.5</v>
      </c>
      <c r="E99" s="266" t="n">
        <v>2.695</v>
      </c>
      <c r="F99" s="267" t="s">
        <v>240</v>
      </c>
      <c r="I99" s="176" t="n">
        <f aca="false">IF(D99="","",D99*IF(UPPER(H99)="Y",1,$C$95))</f>
        <v>15.4584908415468</v>
      </c>
      <c r="J99" s="176" t="n">
        <f aca="false">IF(D99="","",($C$94-E99)*I99*10)</f>
        <v>19.3231135519335</v>
      </c>
    </row>
    <row r="100" customFormat="false" ht="12.75" hidden="false" customHeight="false" outlineLevel="0" collapsed="false">
      <c r="D100" s="265" t="n">
        <v>15.5</v>
      </c>
      <c r="E100" s="266" t="n">
        <v>2.93</v>
      </c>
      <c r="F100" s="267" t="s">
        <v>240</v>
      </c>
      <c r="I100" s="176" t="n">
        <f aca="false">IF(D100="","",D100*IF(UPPER(H100)="Y",1,$C$95))</f>
        <v>15.4584908415468</v>
      </c>
      <c r="J100" s="176" t="n">
        <f aca="false">IF(D100="","",($C$94-E100)*I100*10)</f>
        <v>-17.0043399257015</v>
      </c>
    </row>
    <row r="101" customFormat="false" ht="12.75" hidden="false" customHeight="false" outlineLevel="0" collapsed="false">
      <c r="C101" s="282"/>
      <c r="D101" s="265" t="n">
        <v>3.1</v>
      </c>
      <c r="E101" s="266" t="n">
        <v>2.925</v>
      </c>
      <c r="F101" s="267" t="s">
        <v>240</v>
      </c>
      <c r="I101" s="176" t="n">
        <f aca="false">IF(D101="","",D101*IF(UPPER(H101)="Y",1,$C$95))</f>
        <v>3.09169816830936</v>
      </c>
      <c r="J101" s="176" t="n">
        <f aca="false">IF(D101="","",($C$94-E101)*I101*10)</f>
        <v>-3.24628307672482</v>
      </c>
    </row>
    <row r="102" customFormat="false" ht="12.75" hidden="false" customHeight="false" outlineLevel="0" collapsed="false">
      <c r="D102" s="265" t="n">
        <v>3.1</v>
      </c>
      <c r="E102" s="266" t="n">
        <v>2.925</v>
      </c>
      <c r="F102" s="267" t="s">
        <v>240</v>
      </c>
      <c r="I102" s="176" t="n">
        <f aca="false">IF(D102="","",D102*IF(UPPER(H102)="Y",1,$C$95))</f>
        <v>3.09169816830936</v>
      </c>
      <c r="J102" s="176" t="n">
        <f aca="false">IF(D102="","",($C$94-E102)*I102*10)</f>
        <v>-3.24628307672482</v>
      </c>
    </row>
    <row r="103" customFormat="false" ht="12.75" hidden="false" customHeight="false" outlineLevel="0" collapsed="false">
      <c r="D103" s="265" t="n">
        <v>7.75</v>
      </c>
      <c r="E103" s="266" t="n">
        <v>2.935</v>
      </c>
      <c r="F103" s="267" t="s">
        <v>240</v>
      </c>
      <c r="I103" s="176" t="n">
        <f aca="false">IF(D103="","",D103*IF(UPPER(H103)="Y",1,$C$95))</f>
        <v>7.72924542077339</v>
      </c>
      <c r="J103" s="176" t="n">
        <f aca="false">IF(D103="","",($C$94-E103)*I103*10)</f>
        <v>-8.88863223388942</v>
      </c>
    </row>
    <row r="104" customFormat="false" ht="12.75" hidden="false" customHeight="false" outlineLevel="0" collapsed="false">
      <c r="D104" s="265" t="n">
        <v>15.5</v>
      </c>
      <c r="E104" s="266" t="n">
        <v>2.795</v>
      </c>
      <c r="F104" s="267" t="s">
        <v>240</v>
      </c>
      <c r="I104" s="176" t="n">
        <f aca="false">IF(D104="","",D104*IF(UPPER(H104)="Y",1,$C$95))</f>
        <v>15.4584908415468</v>
      </c>
      <c r="J104" s="176" t="n">
        <f aca="false">IF(D104="","",($C$94-E104)*I104*10)</f>
        <v>3.86462271038668</v>
      </c>
    </row>
    <row r="105" customFormat="false" ht="12.75" hidden="false" customHeight="false" outlineLevel="0" collapsed="false">
      <c r="D105" s="265"/>
      <c r="E105" s="266"/>
      <c r="F105" s="267"/>
      <c r="I105" s="176" t="str">
        <f aca="false">IF(D105="","",D105*IF(UPPER(H105)="Y",1,$C$95))</f>
        <v/>
      </c>
      <c r="J105" s="176" t="str">
        <f aca="false">IF(D105="","",($C$94-E105)*I105*10)</f>
        <v/>
      </c>
    </row>
    <row r="106" customFormat="false" ht="12.75" hidden="false" customHeight="false" outlineLevel="0" collapsed="false">
      <c r="D106" s="265"/>
      <c r="E106" s="266"/>
      <c r="F106" s="267"/>
      <c r="I106" s="176" t="str">
        <f aca="false">IF(D106="","",D106*IF(UPPER(H106)="Y",1,$C$95))</f>
        <v/>
      </c>
      <c r="J106" s="176" t="str">
        <f aca="false">IF(D106="","",($C$94-E106)*I106*10)</f>
        <v/>
      </c>
    </row>
    <row r="107" customFormat="false" ht="12.75" hidden="false" customHeight="false" outlineLevel="0" collapsed="false">
      <c r="D107" s="265"/>
      <c r="E107" s="266"/>
      <c r="F107" s="267"/>
      <c r="I107" s="176" t="str">
        <f aca="false">IF(D107="","",D107*IF(UPPER(H107)="Y",1,$C$95))</f>
        <v/>
      </c>
      <c r="J107" s="176" t="str">
        <f aca="false">IF(D107="","",($C$94-E107)*I107*10)</f>
        <v/>
      </c>
    </row>
    <row r="108" customFormat="false" ht="12.75" hidden="false" customHeight="false" outlineLevel="0" collapsed="false">
      <c r="D108" s="265"/>
      <c r="E108" s="266"/>
      <c r="F108" s="267"/>
      <c r="I108" s="176" t="str">
        <f aca="false">IF(D108="","",D108*IF(UPPER(H108)="Y",1,$C$95))</f>
        <v/>
      </c>
      <c r="J108" s="176" t="str">
        <f aca="false">IF(D108="","",($C$94-E108)*I108*10)</f>
        <v/>
      </c>
    </row>
    <row r="109" customFormat="false" ht="12.75" hidden="false" customHeight="false" outlineLevel="0" collapsed="false">
      <c r="D109" s="265"/>
      <c r="E109" s="266"/>
      <c r="F109" s="267"/>
      <c r="I109" s="176" t="str">
        <f aca="false">IF(D109="","",D109*IF(UPPER(H109)="Y",1,$C$95))</f>
        <v/>
      </c>
      <c r="J109" s="176" t="str">
        <f aca="false">IF(D109="","",($C$94-E109)*I109*10)</f>
        <v/>
      </c>
    </row>
    <row r="110" customFormat="false" ht="12.75" hidden="false" customHeight="false" outlineLevel="0" collapsed="false">
      <c r="D110" s="265"/>
      <c r="E110" s="266"/>
      <c r="F110" s="267"/>
      <c r="I110" s="176" t="str">
        <f aca="false">IF(D110="","",D110*IF(UPPER(H110)="Y",1,$C$95))</f>
        <v/>
      </c>
      <c r="J110" s="176" t="str">
        <f aca="false">IF(D110="","",($C$94-E110)*I110*10)</f>
        <v/>
      </c>
    </row>
    <row r="111" customFormat="false" ht="12.75" hidden="false" customHeight="false" outlineLevel="0" collapsed="false">
      <c r="D111" s="265"/>
      <c r="E111" s="266"/>
      <c r="F111" s="267"/>
      <c r="I111" s="176" t="str">
        <f aca="false">IF(D111="","",D111*IF(UPPER(H111)="Y",1,$C$95))</f>
        <v/>
      </c>
      <c r="J111" s="176" t="str">
        <f aca="false">IF(D111="","",($C$94-E111)*I111*10)</f>
        <v/>
      </c>
    </row>
    <row r="112" customFormat="false" ht="12.75" hidden="false" customHeight="false" outlineLevel="0" collapsed="false">
      <c r="D112" s="265"/>
      <c r="E112" s="266"/>
      <c r="F112" s="267"/>
      <c r="I112" s="176" t="str">
        <f aca="false">IF(D112="","",D112*IF(UPPER(H112)="Y",1,$C$95))</f>
        <v/>
      </c>
      <c r="J112" s="176" t="str">
        <f aca="false">IF(D112="","",($C$94-E112)*I112*10)</f>
        <v/>
      </c>
    </row>
    <row r="113" customFormat="false" ht="12.75" hidden="false" customHeight="false" outlineLevel="0" collapsed="false">
      <c r="D113" s="265"/>
      <c r="E113" s="266"/>
      <c r="F113" s="267"/>
      <c r="I113" s="176" t="str">
        <f aca="false">IF(D113="","",D113*IF(UPPER(H113)="Y",1,$C$95))</f>
        <v/>
      </c>
      <c r="J113" s="176" t="str">
        <f aca="false">IF(D113="","",($C$94-E113)*I113*10)</f>
        <v/>
      </c>
    </row>
    <row r="114" customFormat="false" ht="12.75" hidden="false" customHeight="false" outlineLevel="0" collapsed="false">
      <c r="D114" s="265"/>
      <c r="E114" s="266"/>
      <c r="F114" s="267"/>
      <c r="I114" s="176" t="str">
        <f aca="false">IF(D114="","",D114*IF(UPPER(H114)="Y",1,$C$95))</f>
        <v/>
      </c>
      <c r="J114" s="176" t="str">
        <f aca="false">IF(D114="","",($C$94-E114)*I114*10)</f>
        <v/>
      </c>
    </row>
    <row r="115" customFormat="false" ht="12.75" hidden="false" customHeight="false" outlineLevel="0" collapsed="false">
      <c r="D115" s="265"/>
      <c r="E115" s="266"/>
      <c r="F115" s="267"/>
      <c r="I115" s="176" t="str">
        <f aca="false">IF(D115="","",D115*IF(UPPER(H115)="Y",1,$C$95))</f>
        <v/>
      </c>
      <c r="J115" s="176" t="str">
        <f aca="false">IF(D115="","",($C$94-E115)*I115*10)</f>
        <v/>
      </c>
    </row>
    <row r="116" customFormat="false" ht="12.75" hidden="false" customHeight="false" outlineLevel="0" collapsed="false">
      <c r="D116" s="265"/>
      <c r="E116" s="266"/>
      <c r="F116" s="267"/>
      <c r="I116" s="176" t="str">
        <f aca="false">IF(D116="","",D116*IF(UPPER(H116)="Y",1,$C$95))</f>
        <v/>
      </c>
      <c r="J116" s="176" t="str">
        <f aca="false">IF(D116="","",($C$94-E116)*I116*10)</f>
        <v/>
      </c>
    </row>
    <row r="117" customFormat="false" ht="12.75" hidden="false" customHeight="false" outlineLevel="0" collapsed="false">
      <c r="D117" s="265"/>
      <c r="E117" s="266"/>
      <c r="F117" s="267"/>
      <c r="I117" s="176" t="str">
        <f aca="false">IF(D117="","",D117*IF(UPPER(H117)="Y",1,$C$95))</f>
        <v/>
      </c>
      <c r="J117" s="176" t="str">
        <f aca="false">IF(D117="","",($C$94-E117)*I117*10)</f>
        <v/>
      </c>
    </row>
    <row r="118" customFormat="false" ht="12.75" hidden="false" customHeight="false" outlineLevel="0" collapsed="false">
      <c r="D118" s="265"/>
      <c r="E118" s="266"/>
      <c r="F118" s="267"/>
      <c r="I118" s="176" t="str">
        <f aca="false">IF(D118="","",D118*IF(UPPER(H118)="Y",1,$C$95))</f>
        <v/>
      </c>
      <c r="J118" s="176" t="str">
        <f aca="false">IF(D118="","",($C$94-E118)*I118*10)</f>
        <v/>
      </c>
    </row>
    <row r="119" customFormat="false" ht="12.75" hidden="false" customHeight="false" outlineLevel="0" collapsed="false">
      <c r="D119" s="265"/>
      <c r="E119" s="266"/>
      <c r="F119" s="267"/>
      <c r="I119" s="176" t="str">
        <f aca="false">IF(D119="","",D119*IF(UPPER(H119)="Y",1,$C$95))</f>
        <v/>
      </c>
      <c r="J119" s="176" t="str">
        <f aca="false">IF(D119="","",($C$94-E119)*I119*10)</f>
        <v/>
      </c>
    </row>
    <row r="120" customFormat="false" ht="12.75" hidden="false" customHeight="false" outlineLevel="0" collapsed="false">
      <c r="D120" s="265"/>
      <c r="E120" s="266"/>
      <c r="F120" s="267"/>
      <c r="I120" s="176" t="str">
        <f aca="false">IF(D120="","",D120*IF(UPPER(H120)="Y",1,$C$95))</f>
        <v/>
      </c>
      <c r="J120" s="176" t="str">
        <f aca="false">IF(D120="","",($C$94-E120)*I120*10)</f>
        <v/>
      </c>
    </row>
    <row r="121" customFormat="false" ht="12.75" hidden="false" customHeight="false" outlineLevel="0" collapsed="false">
      <c r="D121" s="265"/>
      <c r="E121" s="266"/>
      <c r="F121" s="267"/>
      <c r="I121" s="176" t="str">
        <f aca="false">IF(D121="","",D121*IF(UPPER(H121)="Y",1,$C$95))</f>
        <v/>
      </c>
      <c r="J121" s="176" t="str">
        <f aca="false">IF(D121="","",($C$94-E121)*I121*10)</f>
        <v/>
      </c>
    </row>
    <row r="122" customFormat="false" ht="12.75" hidden="false" customHeight="false" outlineLevel="0" collapsed="false">
      <c r="D122" s="265"/>
      <c r="E122" s="266"/>
      <c r="F122" s="267"/>
      <c r="I122" s="176" t="str">
        <f aca="false">IF(D122="","",D122*IF(UPPER(H122)="Y",1,$C$95))</f>
        <v/>
      </c>
      <c r="J122" s="176" t="str">
        <f aca="false">IF(D122="","",($C$94-E122)*I122*10)</f>
        <v/>
      </c>
    </row>
    <row r="123" customFormat="false" ht="12.75" hidden="false" customHeight="false" outlineLevel="0" collapsed="false">
      <c r="D123" s="265"/>
      <c r="E123" s="266"/>
      <c r="F123" s="267"/>
      <c r="I123" s="176" t="str">
        <f aca="false">IF(D123="","",D123*IF(UPPER(H123)="Y",1,$C$95))</f>
        <v/>
      </c>
      <c r="J123" s="176" t="str">
        <f aca="false">IF(D123="","",($C$94-E123)*I123*10)</f>
        <v/>
      </c>
    </row>
    <row r="124" customFormat="false" ht="12.75" hidden="false" customHeight="false" outlineLevel="0" collapsed="false">
      <c r="D124" s="265"/>
      <c r="E124" s="266"/>
      <c r="F124" s="267"/>
      <c r="I124" s="176" t="str">
        <f aca="false">IF(D124="","",D124*IF(UPPER(H124)="Y",1,$C$95))</f>
        <v/>
      </c>
      <c r="J124" s="176" t="str">
        <f aca="false">IF(D124="","",($C$94-E124)*I124*10)</f>
        <v/>
      </c>
    </row>
    <row r="125" customFormat="false" ht="12.75" hidden="false" customHeight="false" outlineLevel="0" collapsed="false">
      <c r="D125" s="265"/>
      <c r="E125" s="266"/>
      <c r="F125" s="267"/>
      <c r="I125" s="176" t="str">
        <f aca="false">IF(D125="","",D125*IF(UPPER(H125)="Y",1,$C$95))</f>
        <v/>
      </c>
      <c r="J125" s="176" t="str">
        <f aca="false">IF(D125="","",($C$94-E125)*I125*10)</f>
        <v/>
      </c>
    </row>
    <row r="126" customFormat="false" ht="12.75" hidden="false" customHeight="false" outlineLevel="0" collapsed="false">
      <c r="D126" s="265"/>
      <c r="E126" s="266"/>
      <c r="F126" s="267"/>
      <c r="I126" s="176" t="str">
        <f aca="false">IF(D126="","",D126*IF(UPPER(H126)="Y",1,$C$95))</f>
        <v/>
      </c>
      <c r="J126" s="176" t="str">
        <f aca="false">IF(D126="","",($C$94-E126)*I126*10)</f>
        <v/>
      </c>
    </row>
    <row r="127" customFormat="false" ht="12.75" hidden="false" customHeight="false" outlineLevel="0" collapsed="false">
      <c r="D127" s="265"/>
      <c r="E127" s="266"/>
      <c r="F127" s="267"/>
      <c r="I127" s="176" t="str">
        <f aca="false">IF(D127="","",D127*IF(UPPER(H127)="Y",1,$C$95))</f>
        <v/>
      </c>
      <c r="J127" s="176" t="str">
        <f aca="false">IF(D127="","",($C$94-E127)*I127*10)</f>
        <v/>
      </c>
    </row>
    <row r="128" customFormat="false" ht="12.75" hidden="false" customHeight="false" outlineLevel="0" collapsed="false">
      <c r="D128" s="265"/>
      <c r="E128" s="283"/>
      <c r="F128" s="283"/>
      <c r="I128" s="176" t="str">
        <f aca="false">IF(D128="","",D128*IF(UPPER(H128)="Y",1,$C$95))</f>
        <v/>
      </c>
      <c r="J128" s="176" t="str">
        <f aca="false">IF(D128="","",($C$94-E128)*I128*10)</f>
        <v/>
      </c>
    </row>
    <row r="129" customFormat="false" ht="12.75" hidden="false" customHeight="false" outlineLevel="0" collapsed="false">
      <c r="D129" s="265"/>
      <c r="E129" s="283"/>
      <c r="F129" s="283"/>
      <c r="I129" s="176" t="str">
        <f aca="false">IF(D129="","",D129*IF(UPPER(H129)="Y",1,$C$95))</f>
        <v/>
      </c>
      <c r="J129" s="176" t="str">
        <f aca="false">IF(D129="","",($C$94-E129)*I129*10)</f>
        <v/>
      </c>
    </row>
    <row r="130" customFormat="false" ht="12.75" hidden="false" customHeight="false" outlineLevel="0" collapsed="false">
      <c r="D130" s="274" t="n">
        <f aca="true">SUM(INDIRECT(CONCATENATE(ADDRESS(ROW(D93),COLUMN(D93)),":",ADDRESS(ROW()-1,COLUMN()))))</f>
        <v>75.95</v>
      </c>
      <c r="I130" s="274" t="n">
        <f aca="true">SUM(INDIRECT(CONCATENATE(ADDRESS(ROW(I93),COLUMN(I93)),":",ADDRESS(ROW()-1,COLUMN()))))</f>
        <v>75.7466051235793</v>
      </c>
      <c r="J130" s="274" t="n">
        <f aca="true">SUM(INDIRECT(CONCATENATE(ADDRESS(ROW(J93),COLUMN(J93)),":",ADDRESS(ROW()-1,COLUMN()))))</f>
        <v>-20.7916701818805</v>
      </c>
    </row>
    <row r="132" customFormat="false" ht="12.75" hidden="false" customHeight="false" outlineLevel="0" collapsed="false">
      <c r="C132" s="264" t="n">
        <f aca="false">EOMONTH(C93,0)+1</f>
        <v>37288</v>
      </c>
      <c r="D132" s="265" t="n">
        <v>-14</v>
      </c>
      <c r="E132" s="266" t="n">
        <v>2.725</v>
      </c>
      <c r="F132" s="267" t="s">
        <v>240</v>
      </c>
      <c r="I132" s="176" t="n">
        <f aca="false">IF(D132="","",D132*IF(UPPER(H132)="Y",1,$C$134))</f>
        <v>-13.9373681165416</v>
      </c>
      <c r="J132" s="176" t="n">
        <f aca="false">IF(D132="","",($C$133-E132)*I132*10)</f>
        <v>-21.3241732183087</v>
      </c>
    </row>
    <row r="133" customFormat="false" ht="12.75" hidden="false" customHeight="false" outlineLevel="0" collapsed="false">
      <c r="C133" s="269" t="n">
        <f aca="false">INDEX(Inputs!$1:$65536,MATCH(C132,Inputs!C:C,0),5)</f>
        <v>2.878</v>
      </c>
      <c r="D133" s="265" t="n">
        <v>-14</v>
      </c>
      <c r="E133" s="266" t="n">
        <v>2.965</v>
      </c>
      <c r="F133" s="267" t="s">
        <v>240</v>
      </c>
      <c r="I133" s="176" t="n">
        <f aca="false">IF(D133="","",D133*IF(UPPER(H133)="Y",1,$C$134))</f>
        <v>-13.9373681165416</v>
      </c>
      <c r="J133" s="176" t="n">
        <f aca="false">IF(D133="","",($C$133-E133)*I133*10)</f>
        <v>12.1255102613912</v>
      </c>
    </row>
    <row r="134" customFormat="false" ht="12.75" hidden="false" customHeight="false" outlineLevel="0" collapsed="false">
      <c r="C134" s="249" t="n">
        <f aca="false">INDEX(Inputs!$1:$65536,MATCH(C132,Inputs!C:C,0),8)</f>
        <v>0.995526294038687</v>
      </c>
      <c r="D134" s="265" t="n">
        <v>14</v>
      </c>
      <c r="E134" s="266" t="n">
        <v>2.945</v>
      </c>
      <c r="F134" s="267" t="s">
        <v>240</v>
      </c>
      <c r="I134" s="176" t="n">
        <f aca="false">IF(D134="","",D134*IF(UPPER(H134)="Y",1,$C$134))</f>
        <v>13.9373681165416</v>
      </c>
      <c r="J134" s="176" t="n">
        <f aca="false">IF(D134="","",($C$133-E134)*I134*10)</f>
        <v>-9.33803663808285</v>
      </c>
    </row>
    <row r="135" customFormat="false" ht="12.75" hidden="false" customHeight="false" outlineLevel="0" collapsed="false">
      <c r="C135" s="279" t="n">
        <f aca="false">I169</f>
        <v>68.2931037710539</v>
      </c>
      <c r="D135" s="265" t="n">
        <v>14</v>
      </c>
      <c r="E135" s="266" t="n">
        <v>2.695</v>
      </c>
      <c r="F135" s="267" t="s">
        <v>240</v>
      </c>
      <c r="I135" s="176" t="n">
        <f aca="false">IF(D135="","",D135*IF(UPPER(H135)="Y",1,$C$134))</f>
        <v>13.9373681165416</v>
      </c>
      <c r="J135" s="176" t="n">
        <f aca="false">IF(D135="","",($C$133-E135)*I135*10)</f>
        <v>25.5053836532712</v>
      </c>
    </row>
    <row r="136" customFormat="false" ht="12.75" hidden="false" customHeight="false" outlineLevel="0" collapsed="false">
      <c r="C136" s="279" t="n">
        <f aca="false">J169</f>
        <v>12.5018192005379</v>
      </c>
      <c r="D136" s="265" t="n">
        <v>14</v>
      </c>
      <c r="E136" s="266" t="n">
        <v>2.93</v>
      </c>
      <c r="F136" s="267" t="s">
        <v>240</v>
      </c>
      <c r="I136" s="176" t="n">
        <f aca="false">IF(D136="","",D136*IF(UPPER(H136)="Y",1,$C$134))</f>
        <v>13.9373681165416</v>
      </c>
      <c r="J136" s="176" t="n">
        <f aca="false">IF(D136="","",($C$133-E136)*I136*10)</f>
        <v>-7.24743142060165</v>
      </c>
    </row>
    <row r="137" customFormat="false" ht="12.75" hidden="false" customHeight="false" outlineLevel="0" collapsed="false">
      <c r="C137" s="280"/>
      <c r="D137" s="265" t="n">
        <v>2.8</v>
      </c>
      <c r="E137" s="266" t="n">
        <v>2.925</v>
      </c>
      <c r="F137" s="267" t="s">
        <v>240</v>
      </c>
      <c r="I137" s="176" t="n">
        <f aca="false">IF(D137="","",D137*IF(UPPER(H137)="Y",1,$C$134))</f>
        <v>2.78747362330832</v>
      </c>
      <c r="J137" s="176" t="n">
        <f aca="false">IF(D137="","",($C$133-E137)*I137*10)</f>
        <v>-1.3101126029549</v>
      </c>
    </row>
    <row r="138" customFormat="false" ht="12.75" hidden="false" customHeight="false" outlineLevel="0" collapsed="false">
      <c r="C138" s="281"/>
      <c r="D138" s="265" t="n">
        <v>2.8</v>
      </c>
      <c r="E138" s="266" t="n">
        <v>2.925</v>
      </c>
      <c r="F138" s="267" t="s">
        <v>240</v>
      </c>
      <c r="I138" s="176" t="n">
        <f aca="false">IF(D138="","",D138*IF(UPPER(H138)="Y",1,$C$134))</f>
        <v>2.78747362330832</v>
      </c>
      <c r="J138" s="176" t="n">
        <f aca="false">IF(D138="","",($C$133-E138)*I138*10)</f>
        <v>-1.3101126029549</v>
      </c>
    </row>
    <row r="139" customFormat="false" ht="12.75" hidden="false" customHeight="false" outlineLevel="0" collapsed="false">
      <c r="D139" s="265" t="n">
        <v>7</v>
      </c>
      <c r="E139" s="266" t="n">
        <v>2.935</v>
      </c>
      <c r="F139" s="267" t="s">
        <v>240</v>
      </c>
      <c r="I139" s="176" t="n">
        <f aca="false">IF(D139="","",D139*IF(UPPER(H139)="Y",1,$C$134))</f>
        <v>6.96868405827081</v>
      </c>
      <c r="J139" s="176" t="n">
        <f aca="false">IF(D139="","",($C$133-E139)*I139*10)</f>
        <v>-3.97214991321436</v>
      </c>
    </row>
    <row r="140" customFormat="false" ht="12.75" hidden="false" customHeight="false" outlineLevel="0" collapsed="false">
      <c r="C140" s="282"/>
      <c r="D140" s="265" t="n">
        <v>14</v>
      </c>
      <c r="E140" s="266" t="n">
        <v>2.795</v>
      </c>
      <c r="F140" s="267" t="s">
        <v>240</v>
      </c>
      <c r="I140" s="176" t="n">
        <f aca="false">IF(D140="","",D140*IF(UPPER(H140)="Y",1,$C$134))</f>
        <v>13.9373681165416</v>
      </c>
      <c r="J140" s="176" t="n">
        <f aca="false">IF(D140="","",($C$133-E140)*I140*10)</f>
        <v>11.5680155367296</v>
      </c>
    </row>
    <row r="141" customFormat="false" ht="12.75" hidden="false" customHeight="false" outlineLevel="0" collapsed="false">
      <c r="D141" s="265" t="n">
        <v>28</v>
      </c>
      <c r="E141" s="266" t="n">
        <v>2.85</v>
      </c>
      <c r="F141" s="267" t="s">
        <v>233</v>
      </c>
      <c r="I141" s="176" t="n">
        <f aca="false">IF(D141="","",D141*IF(UPPER(H141)="Y",1,$C$134))</f>
        <v>27.8747362330832</v>
      </c>
      <c r="J141" s="176" t="n">
        <f aca="false">IF(D141="","",($C$133-E141)*I141*10)</f>
        <v>7.80492614526331</v>
      </c>
    </row>
    <row r="142" customFormat="false" ht="12.75" hidden="false" customHeight="false" outlineLevel="0" collapsed="false">
      <c r="D142" s="265"/>
      <c r="E142" s="266"/>
      <c r="F142" s="267"/>
      <c r="I142" s="176" t="str">
        <f aca="false">IF(D142="","",D142*IF(UPPER(H142)="Y",1,$C$134))</f>
        <v/>
      </c>
      <c r="J142" s="176" t="str">
        <f aca="false">IF(D142="","",($C$133-E142)*I142*10)</f>
        <v/>
      </c>
    </row>
    <row r="143" customFormat="false" ht="12.75" hidden="false" customHeight="false" outlineLevel="0" collapsed="false">
      <c r="D143" s="265"/>
      <c r="E143" s="266"/>
      <c r="F143" s="267"/>
      <c r="I143" s="176" t="str">
        <f aca="false">IF(D143="","",D143*IF(UPPER(H143)="Y",1,$C$134))</f>
        <v/>
      </c>
      <c r="J143" s="176" t="str">
        <f aca="false">IF(D143="","",($C$133-E143)*I143*10)</f>
        <v/>
      </c>
    </row>
    <row r="144" customFormat="false" ht="12.75" hidden="false" customHeight="false" outlineLevel="0" collapsed="false">
      <c r="D144" s="265"/>
      <c r="E144" s="266"/>
      <c r="F144" s="267"/>
      <c r="I144" s="176" t="str">
        <f aca="false">IF(D144="","",D144*IF(UPPER(H144)="Y",1,$C$134))</f>
        <v/>
      </c>
      <c r="J144" s="176" t="str">
        <f aca="false">IF(D144="","",($C$133-E144)*I144*10)</f>
        <v/>
      </c>
    </row>
    <row r="145" customFormat="false" ht="12.75" hidden="false" customHeight="false" outlineLevel="0" collapsed="false">
      <c r="D145" s="265"/>
      <c r="E145" s="266"/>
      <c r="F145" s="267"/>
      <c r="I145" s="176" t="str">
        <f aca="false">IF(D145="","",D145*IF(UPPER(H145)="Y",1,$C$134))</f>
        <v/>
      </c>
      <c r="J145" s="176" t="str">
        <f aca="false">IF(D145="","",($C$133-E145)*I145*10)</f>
        <v/>
      </c>
    </row>
    <row r="146" customFormat="false" ht="12.75" hidden="false" customHeight="false" outlineLevel="0" collapsed="false">
      <c r="D146" s="265"/>
      <c r="E146" s="266"/>
      <c r="F146" s="267"/>
      <c r="I146" s="176" t="str">
        <f aca="false">IF(D146="","",D146*IF(UPPER(H146)="Y",1,$C$134))</f>
        <v/>
      </c>
      <c r="J146" s="176" t="str">
        <f aca="false">IF(D146="","",($C$133-E146)*I146*10)</f>
        <v/>
      </c>
    </row>
    <row r="147" customFormat="false" ht="12.75" hidden="false" customHeight="false" outlineLevel="0" collapsed="false">
      <c r="D147" s="265"/>
      <c r="E147" s="266"/>
      <c r="F147" s="267"/>
      <c r="I147" s="176" t="str">
        <f aca="false">IF(D147="","",D147*IF(UPPER(H147)="Y",1,$C$134))</f>
        <v/>
      </c>
      <c r="J147" s="176" t="str">
        <f aca="false">IF(D147="","",($C$133-E147)*I147*10)</f>
        <v/>
      </c>
    </row>
    <row r="148" customFormat="false" ht="12.75" hidden="false" customHeight="false" outlineLevel="0" collapsed="false">
      <c r="D148" s="265"/>
      <c r="E148" s="266"/>
      <c r="F148" s="267"/>
      <c r="I148" s="176" t="str">
        <f aca="false">IF(D148="","",D148*IF(UPPER(H148)="Y",1,$C$134))</f>
        <v/>
      </c>
      <c r="J148" s="176" t="str">
        <f aca="false">IF(D148="","",($C$133-E148)*I148*10)</f>
        <v/>
      </c>
    </row>
    <row r="149" customFormat="false" ht="12.75" hidden="false" customHeight="false" outlineLevel="0" collapsed="false">
      <c r="D149" s="265"/>
      <c r="E149" s="266"/>
      <c r="F149" s="267"/>
      <c r="I149" s="176" t="str">
        <f aca="false">IF(D149="","",D149*IF(UPPER(H149)="Y",1,$C$134))</f>
        <v/>
      </c>
      <c r="J149" s="176" t="str">
        <f aca="false">IF(D149="","",($C$133-E149)*I149*10)</f>
        <v/>
      </c>
    </row>
    <row r="150" customFormat="false" ht="12.75" hidden="false" customHeight="false" outlineLevel="0" collapsed="false">
      <c r="D150" s="265"/>
      <c r="E150" s="266"/>
      <c r="F150" s="267"/>
      <c r="I150" s="176" t="str">
        <f aca="false">IF(D150="","",D150*IF(UPPER(H150)="Y",1,$C$134))</f>
        <v/>
      </c>
      <c r="J150" s="176" t="str">
        <f aca="false">IF(D150="","",($C$133-E150)*I150*10)</f>
        <v/>
      </c>
    </row>
    <row r="151" customFormat="false" ht="12.75" hidden="false" customHeight="false" outlineLevel="0" collapsed="false">
      <c r="D151" s="265"/>
      <c r="E151" s="266"/>
      <c r="F151" s="267"/>
      <c r="I151" s="176" t="str">
        <f aca="false">IF(D151="","",D151*IF(UPPER(H151)="Y",1,$C$134))</f>
        <v/>
      </c>
      <c r="J151" s="176" t="str">
        <f aca="false">IF(D151="","",($C$133-E151)*I151*10)</f>
        <v/>
      </c>
    </row>
    <row r="152" customFormat="false" ht="12.75" hidden="false" customHeight="false" outlineLevel="0" collapsed="false">
      <c r="D152" s="265"/>
      <c r="E152" s="266"/>
      <c r="F152" s="267"/>
      <c r="I152" s="176" t="str">
        <f aca="false">IF(D152="","",D152*IF(UPPER(H152)="Y",1,$C$134))</f>
        <v/>
      </c>
      <c r="J152" s="176" t="str">
        <f aca="false">IF(D152="","",($C$133-E152)*I152*10)</f>
        <v/>
      </c>
    </row>
    <row r="153" customFormat="false" ht="12.75" hidden="false" customHeight="false" outlineLevel="0" collapsed="false">
      <c r="D153" s="265"/>
      <c r="E153" s="266"/>
      <c r="F153" s="267"/>
      <c r="I153" s="176" t="str">
        <f aca="false">IF(D153="","",D153*IF(UPPER(H153)="Y",1,$C$134))</f>
        <v/>
      </c>
      <c r="J153" s="176" t="str">
        <f aca="false">IF(D153="","",($C$133-E153)*I153*10)</f>
        <v/>
      </c>
    </row>
    <row r="154" customFormat="false" ht="12.75" hidden="false" customHeight="false" outlineLevel="0" collapsed="false">
      <c r="D154" s="265"/>
      <c r="E154" s="266"/>
      <c r="F154" s="267"/>
      <c r="I154" s="176" t="str">
        <f aca="false">IF(D154="","",D154*IF(UPPER(H154)="Y",1,$C$134))</f>
        <v/>
      </c>
      <c r="J154" s="176" t="str">
        <f aca="false">IF(D154="","",($C$133-E154)*I154*10)</f>
        <v/>
      </c>
    </row>
    <row r="155" customFormat="false" ht="12.75" hidden="false" customHeight="false" outlineLevel="0" collapsed="false">
      <c r="D155" s="265"/>
      <c r="E155" s="266"/>
      <c r="F155" s="267"/>
      <c r="I155" s="176" t="str">
        <f aca="false">IF(D155="","",D155*IF(UPPER(H155)="Y",1,$C$134))</f>
        <v/>
      </c>
      <c r="J155" s="176" t="str">
        <f aca="false">IF(D155="","",($C$133-E155)*I155*10)</f>
        <v/>
      </c>
    </row>
    <row r="156" customFormat="false" ht="12.75" hidden="false" customHeight="false" outlineLevel="0" collapsed="false">
      <c r="D156" s="265"/>
      <c r="E156" s="266"/>
      <c r="F156" s="267"/>
      <c r="I156" s="176" t="str">
        <f aca="false">IF(D156="","",D156*IF(UPPER(H156)="Y",1,$C$134))</f>
        <v/>
      </c>
      <c r="J156" s="176" t="str">
        <f aca="false">IF(D156="","",($C$133-E156)*I156*10)</f>
        <v/>
      </c>
    </row>
    <row r="157" customFormat="false" ht="12.75" hidden="false" customHeight="false" outlineLevel="0" collapsed="false">
      <c r="D157" s="265"/>
      <c r="E157" s="266"/>
      <c r="F157" s="267"/>
      <c r="I157" s="176" t="str">
        <f aca="false">IF(D157="","",D157*IF(UPPER(H157)="Y",1,$C$134))</f>
        <v/>
      </c>
      <c r="J157" s="176" t="str">
        <f aca="false">IF(D157="","",($C$133-E157)*I157*10)</f>
        <v/>
      </c>
    </row>
    <row r="158" customFormat="false" ht="12.75" hidden="false" customHeight="false" outlineLevel="0" collapsed="false">
      <c r="D158" s="265"/>
      <c r="E158" s="266"/>
      <c r="F158" s="267"/>
      <c r="I158" s="176" t="str">
        <f aca="false">IF(D158="","",D158*IF(UPPER(H158)="Y",1,$C$134))</f>
        <v/>
      </c>
      <c r="J158" s="176" t="str">
        <f aca="false">IF(D158="","",($C$133-E158)*I158*10)</f>
        <v/>
      </c>
    </row>
    <row r="159" customFormat="false" ht="12.75" hidden="false" customHeight="false" outlineLevel="0" collapsed="false">
      <c r="D159" s="265"/>
      <c r="E159" s="266"/>
      <c r="F159" s="267"/>
      <c r="I159" s="176" t="str">
        <f aca="false">IF(D159="","",D159*IF(UPPER(H159)="Y",1,$C$134))</f>
        <v/>
      </c>
      <c r="J159" s="176" t="str">
        <f aca="false">IF(D159="","",($C$133-E159)*I159*10)</f>
        <v/>
      </c>
    </row>
    <row r="160" customFormat="false" ht="12.75" hidden="false" customHeight="false" outlineLevel="0" collapsed="false">
      <c r="D160" s="265"/>
      <c r="E160" s="266"/>
      <c r="F160" s="267"/>
      <c r="I160" s="176" t="str">
        <f aca="false">IF(D160="","",D160*IF(UPPER(H160)="Y",1,$C$134))</f>
        <v/>
      </c>
      <c r="J160" s="176" t="str">
        <f aca="false">IF(D160="","",($C$133-E160)*I160*10)</f>
        <v/>
      </c>
    </row>
    <row r="161" customFormat="false" ht="12.75" hidden="false" customHeight="false" outlineLevel="0" collapsed="false">
      <c r="D161" s="265"/>
      <c r="E161" s="266"/>
      <c r="F161" s="267"/>
      <c r="I161" s="176" t="str">
        <f aca="false">IF(D161="","",D161*IF(UPPER(H161)="Y",1,$C$134))</f>
        <v/>
      </c>
      <c r="J161" s="176" t="str">
        <f aca="false">IF(D161="","",($C$133-E161)*I161*10)</f>
        <v/>
      </c>
    </row>
    <row r="162" customFormat="false" ht="12.75" hidden="false" customHeight="false" outlineLevel="0" collapsed="false">
      <c r="D162" s="265"/>
      <c r="E162" s="266"/>
      <c r="F162" s="267"/>
      <c r="I162" s="176" t="str">
        <f aca="false">IF(D162="","",D162*IF(UPPER(H162)="Y",1,$C$134))</f>
        <v/>
      </c>
      <c r="J162" s="176" t="str">
        <f aca="false">IF(D162="","",($C$133-E162)*I162*10)</f>
        <v/>
      </c>
    </row>
    <row r="163" customFormat="false" ht="12.75" hidden="false" customHeight="false" outlineLevel="0" collapsed="false">
      <c r="D163" s="265"/>
      <c r="E163" s="266"/>
      <c r="F163" s="267"/>
      <c r="I163" s="176" t="str">
        <f aca="false">IF(D163="","",D163*IF(UPPER(H163)="Y",1,$C$134))</f>
        <v/>
      </c>
      <c r="J163" s="176" t="str">
        <f aca="false">IF(D163="","",($C$133-E163)*I163*10)</f>
        <v/>
      </c>
    </row>
    <row r="164" customFormat="false" ht="12.75" hidden="false" customHeight="false" outlineLevel="0" collapsed="false">
      <c r="D164" s="265"/>
      <c r="E164" s="266"/>
      <c r="F164" s="267"/>
      <c r="I164" s="176" t="str">
        <f aca="false">IF(D164="","",D164*IF(UPPER(H164)="Y",1,$C$134))</f>
        <v/>
      </c>
      <c r="J164" s="176" t="str">
        <f aca="false">IF(D164="","",($C$133-E164)*I164*10)</f>
        <v/>
      </c>
    </row>
    <row r="165" customFormat="false" ht="12.75" hidden="false" customHeight="false" outlineLevel="0" collapsed="false">
      <c r="D165" s="265"/>
      <c r="E165" s="266"/>
      <c r="F165" s="267"/>
      <c r="I165" s="176" t="str">
        <f aca="false">IF(D165="","",D165*IF(UPPER(H165)="Y",1,$C$134))</f>
        <v/>
      </c>
      <c r="J165" s="176" t="str">
        <f aca="false">IF(D165="","",($C$133-E165)*I165*10)</f>
        <v/>
      </c>
    </row>
    <row r="166" customFormat="false" ht="12.75" hidden="false" customHeight="false" outlineLevel="0" collapsed="false">
      <c r="D166" s="265"/>
      <c r="E166" s="266"/>
      <c r="F166" s="267"/>
      <c r="I166" s="176" t="str">
        <f aca="false">IF(D166="","",D166*IF(UPPER(H166)="Y",1,$C$134))</f>
        <v/>
      </c>
      <c r="J166" s="176" t="str">
        <f aca="false">IF(D166="","",($C$133-E166)*I166*10)</f>
        <v/>
      </c>
    </row>
    <row r="167" customFormat="false" ht="12.75" hidden="false" customHeight="false" outlineLevel="0" collapsed="false">
      <c r="D167" s="265"/>
      <c r="E167" s="283"/>
      <c r="F167" s="283"/>
      <c r="I167" s="176" t="str">
        <f aca="false">IF(D167="","",D167*IF(UPPER(H167)="Y",1,$C$134))</f>
        <v/>
      </c>
      <c r="J167" s="176" t="str">
        <f aca="false">IF(D167="","",($C$133-E167)*I167*10)</f>
        <v/>
      </c>
    </row>
    <row r="168" customFormat="false" ht="12.75" hidden="false" customHeight="false" outlineLevel="0" collapsed="false">
      <c r="D168" s="265"/>
      <c r="E168" s="283"/>
      <c r="F168" s="283"/>
      <c r="I168" s="176" t="str">
        <f aca="false">IF(D168="","",D168*IF(UPPER(H168)="Y",1,$C$134))</f>
        <v/>
      </c>
      <c r="J168" s="176" t="str">
        <f aca="false">IF(D168="","",($C$133-E168)*I168*10)</f>
        <v/>
      </c>
    </row>
    <row r="169" customFormat="false" ht="12.75" hidden="false" customHeight="false" outlineLevel="0" collapsed="false">
      <c r="D169" s="274" t="n">
        <f aca="true">SUM(INDIRECT(CONCATENATE(ADDRESS(ROW(D132),COLUMN(D132)),":",ADDRESS(ROW()-1,COLUMN()))))</f>
        <v>68.6</v>
      </c>
      <c r="I169" s="274" t="n">
        <f aca="true">SUM(INDIRECT(CONCATENATE(ADDRESS(ROW(I132),COLUMN(I132)),":",ADDRESS(ROW()-1,COLUMN()))))</f>
        <v>68.2931037710539</v>
      </c>
      <c r="J169" s="274" t="n">
        <f aca="true">SUM(INDIRECT(CONCATENATE(ADDRESS(ROW(J132),COLUMN(J132)),":",ADDRESS(ROW()-1,COLUMN()))))</f>
        <v>12.5018192005379</v>
      </c>
    </row>
    <row r="171" customFormat="false" ht="12.75" hidden="false" customHeight="false" outlineLevel="0" collapsed="false">
      <c r="C171" s="264" t="n">
        <f aca="false">EOMONTH(C132,0)+1</f>
        <v>37316</v>
      </c>
      <c r="D171" s="265" t="n">
        <v>-15.5</v>
      </c>
      <c r="E171" s="266" t="n">
        <v>2.725</v>
      </c>
      <c r="F171" s="267" t="s">
        <v>240</v>
      </c>
      <c r="I171" s="176" t="n">
        <f aca="false">IF(D171="","",D171*IF(UPPER(H171)="Y",1,$C$173))</f>
        <v>-15.4055717337755</v>
      </c>
      <c r="J171" s="176" t="n">
        <f aca="false">IF(D171="","",($C$172-E171)*I171*10)</f>
        <v>-22.8002461659877</v>
      </c>
    </row>
    <row r="172" customFormat="false" ht="12.75" hidden="false" customHeight="false" outlineLevel="0" collapsed="false">
      <c r="C172" s="269" t="n">
        <f aca="false">INDEX(Inputs!$1:$65536,MATCH(C171,Inputs!C:C,0),5)</f>
        <v>2.873</v>
      </c>
      <c r="D172" s="265" t="n">
        <v>-15.5</v>
      </c>
      <c r="E172" s="266" t="n">
        <v>2.965</v>
      </c>
      <c r="F172" s="267" t="s">
        <v>240</v>
      </c>
      <c r="I172" s="176" t="n">
        <f aca="false">IF(D172="","",D172*IF(UPPER(H172)="Y",1,$C$173))</f>
        <v>-15.4055717337755</v>
      </c>
      <c r="J172" s="176" t="n">
        <f aca="false">IF(D172="","",($C$172-E172)*I172*10)</f>
        <v>14.1731259950734</v>
      </c>
    </row>
    <row r="173" customFormat="false" ht="12.75" hidden="false" customHeight="false" outlineLevel="0" collapsed="false">
      <c r="C173" s="249" t="n">
        <f aca="false">INDEX(Inputs!$1:$65536,MATCH(C171,Inputs!C:C,0),8)</f>
        <v>0.993907853791967</v>
      </c>
      <c r="D173" s="265" t="n">
        <v>15.5</v>
      </c>
      <c r="E173" s="266" t="n">
        <v>2.945</v>
      </c>
      <c r="F173" s="267" t="s">
        <v>240</v>
      </c>
      <c r="I173" s="176" t="n">
        <f aca="false">IF(D173="","",D173*IF(UPPER(H173)="Y",1,$C$173))</f>
        <v>15.4055717337755</v>
      </c>
      <c r="J173" s="176" t="n">
        <f aca="false">IF(D173="","",($C$172-E173)*I173*10)</f>
        <v>-11.0920116483183</v>
      </c>
    </row>
    <row r="174" customFormat="false" ht="12.75" hidden="false" customHeight="false" outlineLevel="0" collapsed="false">
      <c r="C174" s="279" t="n">
        <f aca="false">I208</f>
        <v>75.4873014954999</v>
      </c>
      <c r="D174" s="265" t="n">
        <v>15.5</v>
      </c>
      <c r="E174" s="266" t="n">
        <v>2.695</v>
      </c>
      <c r="F174" s="267" t="s">
        <v>240</v>
      </c>
      <c r="I174" s="176" t="n">
        <f aca="false">IF(D174="","",D174*IF(UPPER(H174)="Y",1,$C$173))</f>
        <v>15.4055717337755</v>
      </c>
      <c r="J174" s="176" t="n">
        <f aca="false">IF(D174="","",($C$172-E174)*I174*10)</f>
        <v>27.4219176861204</v>
      </c>
    </row>
    <row r="175" customFormat="false" ht="12.75" hidden="false" customHeight="false" outlineLevel="0" collapsed="false">
      <c r="C175" s="279" t="n">
        <f aca="false">J208</f>
        <v>0.80108973015656</v>
      </c>
      <c r="D175" s="265" t="n">
        <v>15.5</v>
      </c>
      <c r="E175" s="266" t="n">
        <v>2.93</v>
      </c>
      <c r="F175" s="267" t="s">
        <v>240</v>
      </c>
      <c r="I175" s="176" t="n">
        <f aca="false">IF(D175="","",D175*IF(UPPER(H175)="Y",1,$C$173))</f>
        <v>15.4055717337755</v>
      </c>
      <c r="J175" s="176" t="n">
        <f aca="false">IF(D175="","",($C$172-E175)*I175*10)</f>
        <v>-8.78117588825202</v>
      </c>
    </row>
    <row r="176" customFormat="false" ht="12.75" hidden="false" customHeight="false" outlineLevel="0" collapsed="false">
      <c r="C176" s="280"/>
      <c r="D176" s="265" t="n">
        <v>3.1</v>
      </c>
      <c r="E176" s="266" t="n">
        <v>2.925</v>
      </c>
      <c r="F176" s="267" t="s">
        <v>240</v>
      </c>
      <c r="I176" s="176" t="n">
        <f aca="false">IF(D176="","",D176*IF(UPPER(H176)="Y",1,$C$173))</f>
        <v>3.0811143467551</v>
      </c>
      <c r="J176" s="176" t="n">
        <f aca="false">IF(D176="","",($C$172-E176)*I176*10)</f>
        <v>-1.60217946031264</v>
      </c>
    </row>
    <row r="177" customFormat="false" ht="12.75" hidden="false" customHeight="false" outlineLevel="0" collapsed="false">
      <c r="C177" s="281"/>
      <c r="D177" s="265" t="n">
        <v>3.1</v>
      </c>
      <c r="E177" s="266" t="n">
        <v>2.925</v>
      </c>
      <c r="F177" s="267" t="s">
        <v>240</v>
      </c>
      <c r="I177" s="176" t="n">
        <f aca="false">IF(D177="","",D177*IF(UPPER(H177)="Y",1,$C$173))</f>
        <v>3.0811143467551</v>
      </c>
      <c r="J177" s="176" t="n">
        <f aca="false">IF(D177="","",($C$172-E177)*I177*10)</f>
        <v>-1.60217946031264</v>
      </c>
    </row>
    <row r="178" customFormat="false" ht="12.75" hidden="false" customHeight="false" outlineLevel="0" collapsed="false">
      <c r="D178" s="265" t="n">
        <v>7.75</v>
      </c>
      <c r="E178" s="266" t="n">
        <v>2.935</v>
      </c>
      <c r="F178" s="267" t="s">
        <v>240</v>
      </c>
      <c r="I178" s="176" t="n">
        <f aca="false">IF(D178="","",D178*IF(UPPER(H178)="Y",1,$C$173))</f>
        <v>7.70278586688774</v>
      </c>
      <c r="J178" s="176" t="n">
        <f aca="false">IF(D178="","",($C$172-E178)*I178*10)</f>
        <v>-4.77572723747039</v>
      </c>
    </row>
    <row r="179" customFormat="false" ht="12.75" hidden="false" customHeight="false" outlineLevel="0" collapsed="false">
      <c r="C179" s="282"/>
      <c r="D179" s="265" t="n">
        <v>31</v>
      </c>
      <c r="E179" s="266" t="n">
        <v>2.88</v>
      </c>
      <c r="F179" s="267" t="s">
        <v>240</v>
      </c>
      <c r="I179" s="176" t="n">
        <f aca="false">IF(D179="","",D179*IF(UPPER(H179)="Y",1,$C$173))</f>
        <v>30.811143467551</v>
      </c>
      <c r="J179" s="176" t="n">
        <f aca="false">IF(D179="","",($C$172-E179)*I179*10)</f>
        <v>-2.15678004272847</v>
      </c>
    </row>
    <row r="180" customFormat="false" ht="12.75" hidden="false" customHeight="false" outlineLevel="0" collapsed="false">
      <c r="D180" s="265" t="n">
        <v>15.5</v>
      </c>
      <c r="E180" s="266" t="n">
        <v>2.795</v>
      </c>
      <c r="F180" s="267" t="s">
        <v>240</v>
      </c>
      <c r="I180" s="176" t="n">
        <f aca="false">IF(D180="","",D180*IF(UPPER(H180)="Y",1,$C$173))</f>
        <v>15.4055717337755</v>
      </c>
      <c r="J180" s="176" t="n">
        <f aca="false">IF(D180="","",($C$172-E180)*I180*10)</f>
        <v>12.0163459523449</v>
      </c>
    </row>
    <row r="181" customFormat="false" ht="12.75" hidden="false" customHeight="false" outlineLevel="0" collapsed="false">
      <c r="D181" s="265"/>
      <c r="E181" s="266"/>
      <c r="F181" s="267"/>
      <c r="I181" s="176" t="str">
        <f aca="false">IF(D181="","",D181*IF(UPPER(H181)="Y",1,$C$173))</f>
        <v/>
      </c>
      <c r="J181" s="176" t="str">
        <f aca="false">IF(D181="","",($C$172-E181)*I181*10)</f>
        <v/>
      </c>
    </row>
    <row r="182" customFormat="false" ht="12.75" hidden="false" customHeight="false" outlineLevel="0" collapsed="false">
      <c r="D182" s="265"/>
      <c r="E182" s="266"/>
      <c r="F182" s="267"/>
      <c r="I182" s="176" t="str">
        <f aca="false">IF(D182="","",D182*IF(UPPER(H182)="Y",1,$C$173))</f>
        <v/>
      </c>
      <c r="J182" s="176" t="str">
        <f aca="false">IF(D182="","",($C$172-E182)*I182*10)</f>
        <v/>
      </c>
    </row>
    <row r="183" customFormat="false" ht="12.75" hidden="false" customHeight="false" outlineLevel="0" collapsed="false">
      <c r="D183" s="265"/>
      <c r="E183" s="266"/>
      <c r="F183" s="267"/>
      <c r="I183" s="176" t="str">
        <f aca="false">IF(D183="","",D183*IF(UPPER(H183)="Y",1,$C$173))</f>
        <v/>
      </c>
      <c r="J183" s="176" t="str">
        <f aca="false">IF(D183="","",($C$172-E183)*I183*10)</f>
        <v/>
      </c>
    </row>
    <row r="184" customFormat="false" ht="12.75" hidden="false" customHeight="false" outlineLevel="0" collapsed="false">
      <c r="D184" s="265"/>
      <c r="E184" s="266"/>
      <c r="F184" s="267"/>
      <c r="I184" s="176" t="str">
        <f aca="false">IF(D184="","",D184*IF(UPPER(H184)="Y",1,$C$173))</f>
        <v/>
      </c>
      <c r="J184" s="176" t="str">
        <f aca="false">IF(D184="","",($C$172-E184)*I184*10)</f>
        <v/>
      </c>
    </row>
    <row r="185" customFormat="false" ht="12.75" hidden="false" customHeight="false" outlineLevel="0" collapsed="false">
      <c r="D185" s="265"/>
      <c r="E185" s="266"/>
      <c r="F185" s="267"/>
      <c r="I185" s="176" t="str">
        <f aca="false">IF(D185="","",D185*IF(UPPER(H185)="Y",1,$C$173))</f>
        <v/>
      </c>
      <c r="J185" s="176" t="str">
        <f aca="false">IF(D185="","",($C$172-E185)*I185*10)</f>
        <v/>
      </c>
    </row>
    <row r="186" customFormat="false" ht="12.75" hidden="false" customHeight="false" outlineLevel="0" collapsed="false">
      <c r="D186" s="265"/>
      <c r="E186" s="266"/>
      <c r="F186" s="267"/>
      <c r="I186" s="176" t="str">
        <f aca="false">IF(D186="","",D186*IF(UPPER(H186)="Y",1,$C$173))</f>
        <v/>
      </c>
      <c r="J186" s="176" t="str">
        <f aca="false">IF(D186="","",($C$172-E186)*I186*10)</f>
        <v/>
      </c>
    </row>
    <row r="187" customFormat="false" ht="12.75" hidden="false" customHeight="false" outlineLevel="0" collapsed="false">
      <c r="D187" s="265"/>
      <c r="E187" s="266"/>
      <c r="F187" s="267"/>
      <c r="I187" s="176" t="str">
        <f aca="false">IF(D187="","",D187*IF(UPPER(H187)="Y",1,$C$173))</f>
        <v/>
      </c>
      <c r="J187" s="176" t="str">
        <f aca="false">IF(D187="","",($C$172-E187)*I187*10)</f>
        <v/>
      </c>
    </row>
    <row r="188" customFormat="false" ht="12.75" hidden="false" customHeight="false" outlineLevel="0" collapsed="false">
      <c r="D188" s="265"/>
      <c r="E188" s="266"/>
      <c r="F188" s="267"/>
      <c r="I188" s="176" t="str">
        <f aca="false">IF(D188="","",D188*IF(UPPER(H188)="Y",1,$C$173))</f>
        <v/>
      </c>
      <c r="J188" s="176" t="str">
        <f aca="false">IF(D188="","",($C$172-E188)*I188*10)</f>
        <v/>
      </c>
    </row>
    <row r="189" customFormat="false" ht="12.75" hidden="false" customHeight="false" outlineLevel="0" collapsed="false">
      <c r="D189" s="265"/>
      <c r="E189" s="266"/>
      <c r="F189" s="267"/>
      <c r="I189" s="176" t="str">
        <f aca="false">IF(D189="","",D189*IF(UPPER(H189)="Y",1,$C$173))</f>
        <v/>
      </c>
      <c r="J189" s="176" t="str">
        <f aca="false">IF(D189="","",($C$172-E189)*I189*10)</f>
        <v/>
      </c>
    </row>
    <row r="190" customFormat="false" ht="12.75" hidden="false" customHeight="false" outlineLevel="0" collapsed="false">
      <c r="D190" s="265"/>
      <c r="E190" s="266"/>
      <c r="F190" s="267"/>
      <c r="I190" s="176" t="str">
        <f aca="false">IF(D190="","",D190*IF(UPPER(H190)="Y",1,$C$173))</f>
        <v/>
      </c>
      <c r="J190" s="176" t="str">
        <f aca="false">IF(D190="","",($C$172-E190)*I190*10)</f>
        <v/>
      </c>
    </row>
    <row r="191" customFormat="false" ht="12.75" hidden="false" customHeight="false" outlineLevel="0" collapsed="false">
      <c r="D191" s="265"/>
      <c r="E191" s="266"/>
      <c r="F191" s="267"/>
      <c r="I191" s="176" t="str">
        <f aca="false">IF(D191="","",D191*IF(UPPER(H191)="Y",1,$C$173))</f>
        <v/>
      </c>
      <c r="J191" s="176" t="str">
        <f aca="false">IF(D191="","",($C$172-E191)*I191*10)</f>
        <v/>
      </c>
    </row>
    <row r="192" customFormat="false" ht="12.75" hidden="false" customHeight="false" outlineLevel="0" collapsed="false">
      <c r="D192" s="265"/>
      <c r="E192" s="266"/>
      <c r="F192" s="267"/>
      <c r="I192" s="176" t="str">
        <f aca="false">IF(D192="","",D192*IF(UPPER(H192)="Y",1,$C$173))</f>
        <v/>
      </c>
      <c r="J192" s="176" t="str">
        <f aca="false">IF(D192="","",($C$172-E192)*I192*10)</f>
        <v/>
      </c>
    </row>
    <row r="193" customFormat="false" ht="12.75" hidden="false" customHeight="false" outlineLevel="0" collapsed="false">
      <c r="D193" s="265"/>
      <c r="E193" s="266"/>
      <c r="F193" s="267"/>
      <c r="I193" s="176" t="str">
        <f aca="false">IF(D193="","",D193*IF(UPPER(H193)="Y",1,$C$173))</f>
        <v/>
      </c>
      <c r="J193" s="176" t="str">
        <f aca="false">IF(D193="","",($C$172-E193)*I193*10)</f>
        <v/>
      </c>
    </row>
    <row r="194" customFormat="false" ht="12.75" hidden="false" customHeight="false" outlineLevel="0" collapsed="false">
      <c r="D194" s="265"/>
      <c r="E194" s="266"/>
      <c r="F194" s="267"/>
      <c r="I194" s="176" t="str">
        <f aca="false">IF(D194="","",D194*IF(UPPER(H194)="Y",1,$C$173))</f>
        <v/>
      </c>
      <c r="J194" s="176" t="str">
        <f aca="false">IF(D194="","",($C$172-E194)*I194*10)</f>
        <v/>
      </c>
    </row>
    <row r="195" customFormat="false" ht="12.75" hidden="false" customHeight="false" outlineLevel="0" collapsed="false">
      <c r="D195" s="265"/>
      <c r="E195" s="266"/>
      <c r="F195" s="267"/>
      <c r="I195" s="176" t="str">
        <f aca="false">IF(D195="","",D195*IF(UPPER(H195)="Y",1,$C$173))</f>
        <v/>
      </c>
      <c r="J195" s="176" t="str">
        <f aca="false">IF(D195="","",($C$172-E195)*I195*10)</f>
        <v/>
      </c>
    </row>
    <row r="196" customFormat="false" ht="12.75" hidden="false" customHeight="false" outlineLevel="0" collapsed="false">
      <c r="D196" s="265"/>
      <c r="E196" s="266"/>
      <c r="F196" s="267"/>
      <c r="I196" s="176" t="str">
        <f aca="false">IF(D196="","",D196*IF(UPPER(H196)="Y",1,$C$173))</f>
        <v/>
      </c>
      <c r="J196" s="176" t="str">
        <f aca="false">IF(D196="","",($C$172-E196)*I196*10)</f>
        <v/>
      </c>
    </row>
    <row r="197" customFormat="false" ht="12.75" hidden="false" customHeight="false" outlineLevel="0" collapsed="false">
      <c r="D197" s="265"/>
      <c r="E197" s="266"/>
      <c r="F197" s="267"/>
      <c r="I197" s="176" t="str">
        <f aca="false">IF(D197="","",D197*IF(UPPER(H197)="Y",1,$C$173))</f>
        <v/>
      </c>
      <c r="J197" s="176" t="str">
        <f aca="false">IF(D197="","",($C$172-E197)*I197*10)</f>
        <v/>
      </c>
    </row>
    <row r="198" customFormat="false" ht="12.75" hidden="false" customHeight="false" outlineLevel="0" collapsed="false">
      <c r="D198" s="265"/>
      <c r="E198" s="266"/>
      <c r="F198" s="267"/>
      <c r="I198" s="176" t="str">
        <f aca="false">IF(D198="","",D198*IF(UPPER(H198)="Y",1,$C$173))</f>
        <v/>
      </c>
      <c r="J198" s="176" t="str">
        <f aca="false">IF(D198="","",($C$172-E198)*I198*10)</f>
        <v/>
      </c>
    </row>
    <row r="199" customFormat="false" ht="12.75" hidden="false" customHeight="false" outlineLevel="0" collapsed="false">
      <c r="D199" s="265"/>
      <c r="E199" s="266"/>
      <c r="F199" s="267"/>
      <c r="I199" s="176" t="str">
        <f aca="false">IF(D199="","",D199*IF(UPPER(H199)="Y",1,$C$173))</f>
        <v/>
      </c>
      <c r="J199" s="176" t="str">
        <f aca="false">IF(D199="","",($C$172-E199)*I199*10)</f>
        <v/>
      </c>
    </row>
    <row r="200" customFormat="false" ht="12.75" hidden="false" customHeight="false" outlineLevel="0" collapsed="false">
      <c r="D200" s="265"/>
      <c r="E200" s="266"/>
      <c r="F200" s="267"/>
      <c r="I200" s="176" t="str">
        <f aca="false">IF(D200="","",D200*IF(UPPER(H200)="Y",1,$C$173))</f>
        <v/>
      </c>
      <c r="J200" s="176" t="str">
        <f aca="false">IF(D200="","",($C$172-E200)*I200*10)</f>
        <v/>
      </c>
    </row>
    <row r="201" customFormat="false" ht="12.75" hidden="false" customHeight="false" outlineLevel="0" collapsed="false">
      <c r="D201" s="265"/>
      <c r="E201" s="266"/>
      <c r="F201" s="267"/>
      <c r="I201" s="176" t="str">
        <f aca="false">IF(D201="","",D201*IF(UPPER(H201)="Y",1,$C$173))</f>
        <v/>
      </c>
      <c r="J201" s="176" t="str">
        <f aca="false">IF(D201="","",($C$172-E201)*I201*10)</f>
        <v/>
      </c>
    </row>
    <row r="202" customFormat="false" ht="12.75" hidden="false" customHeight="false" outlineLevel="0" collapsed="false">
      <c r="D202" s="265"/>
      <c r="E202" s="266"/>
      <c r="F202" s="267"/>
      <c r="I202" s="176" t="str">
        <f aca="false">IF(D202="","",D202*IF(UPPER(H202)="Y",1,$C$173))</f>
        <v/>
      </c>
      <c r="J202" s="176" t="str">
        <f aca="false">IF(D202="","",($C$172-E202)*I202*10)</f>
        <v/>
      </c>
    </row>
    <row r="203" customFormat="false" ht="12.75" hidden="false" customHeight="false" outlineLevel="0" collapsed="false">
      <c r="D203" s="265"/>
      <c r="E203" s="266"/>
      <c r="F203" s="267"/>
      <c r="I203" s="176" t="str">
        <f aca="false">IF(D203="","",D203*IF(UPPER(H203)="Y",1,$C$173))</f>
        <v/>
      </c>
      <c r="J203" s="176" t="str">
        <f aca="false">IF(D203="","",($C$172-E203)*I203*10)</f>
        <v/>
      </c>
    </row>
    <row r="204" customFormat="false" ht="12.75" hidden="false" customHeight="false" outlineLevel="0" collapsed="false">
      <c r="D204" s="265"/>
      <c r="E204" s="266"/>
      <c r="F204" s="267"/>
      <c r="I204" s="176" t="str">
        <f aca="false">IF(D204="","",D204*IF(UPPER(H204)="Y",1,$C$173))</f>
        <v/>
      </c>
      <c r="J204" s="176" t="str">
        <f aca="false">IF(D204="","",($C$172-E204)*I204*10)</f>
        <v/>
      </c>
    </row>
    <row r="205" customFormat="false" ht="12.75" hidden="false" customHeight="false" outlineLevel="0" collapsed="false">
      <c r="D205" s="265"/>
      <c r="E205" s="266"/>
      <c r="F205" s="267"/>
      <c r="I205" s="176" t="str">
        <f aca="false">IF(D205="","",D205*IF(UPPER(H205)="Y",1,$C$173))</f>
        <v/>
      </c>
      <c r="J205" s="176" t="str">
        <f aca="false">IF(D205="","",($C$172-E205)*I205*10)</f>
        <v/>
      </c>
    </row>
    <row r="206" customFormat="false" ht="12.75" hidden="false" customHeight="false" outlineLevel="0" collapsed="false">
      <c r="D206" s="265"/>
      <c r="E206" s="283"/>
      <c r="F206" s="283"/>
      <c r="I206" s="176" t="str">
        <f aca="false">IF(D206="","",D206*IF(UPPER(H206)="Y",1,$C$173))</f>
        <v/>
      </c>
      <c r="J206" s="176" t="str">
        <f aca="false">IF(D206="","",($C$172-E206)*I206*10)</f>
        <v/>
      </c>
    </row>
    <row r="207" customFormat="false" ht="12.75" hidden="false" customHeight="false" outlineLevel="0" collapsed="false">
      <c r="D207" s="265"/>
      <c r="E207" s="283"/>
      <c r="F207" s="283"/>
      <c r="I207" s="176" t="str">
        <f aca="false">IF(D207="","",D207*IF(UPPER(H207)="Y",1,$C$173))</f>
        <v/>
      </c>
      <c r="J207" s="176" t="str">
        <f aca="false">IF(D207="","",($C$172-E207)*I207*10)</f>
        <v/>
      </c>
    </row>
    <row r="208" customFormat="false" ht="12.75" hidden="false" customHeight="false" outlineLevel="0" collapsed="false">
      <c r="D208" s="274" t="n">
        <f aca="true">SUM(INDIRECT(CONCATENATE(ADDRESS(ROW(D171),COLUMN(D171)),":",ADDRESS(ROW()-1,COLUMN()))))</f>
        <v>75.95</v>
      </c>
      <c r="I208" s="274" t="n">
        <f aca="true">SUM(INDIRECT(CONCATENATE(ADDRESS(ROW(I171),COLUMN(I171)),":",ADDRESS(ROW()-1,COLUMN()))))</f>
        <v>75.4873014954999</v>
      </c>
      <c r="J208" s="274" t="n">
        <f aca="true">SUM(INDIRECT(CONCATENATE(ADDRESS(ROW(J171),COLUMN(J171)),":",ADDRESS(ROW()-1,COLUMN()))))</f>
        <v>0.80108973015656</v>
      </c>
    </row>
    <row r="210" customFormat="false" ht="12.75" hidden="false" customHeight="false" outlineLevel="0" collapsed="false">
      <c r="C210" s="264" t="n">
        <f aca="false">EOMONTH(C171,0)+1</f>
        <v>37347</v>
      </c>
      <c r="D210" s="265" t="n">
        <v>-15</v>
      </c>
      <c r="E210" s="266" t="n">
        <v>2.965</v>
      </c>
      <c r="F210" s="267" t="s">
        <v>240</v>
      </c>
      <c r="I210" s="176" t="n">
        <f aca="false">IF(D210="","",D210*IF(UPPER(H210)="Y",1,$C$212))</f>
        <v>-14.8811381453305</v>
      </c>
      <c r="J210" s="176" t="n">
        <f aca="false">IF(D210="","",($C$211-E210)*I210*10)</f>
        <v>15.9228178155036</v>
      </c>
    </row>
    <row r="211" customFormat="false" ht="12.75" hidden="false" customHeight="false" outlineLevel="0" collapsed="false">
      <c r="C211" s="269" t="n">
        <f aca="false">INDEX(Inputs!$1:$65536,MATCH(C210,Inputs!C:C,0),5)</f>
        <v>2.858</v>
      </c>
      <c r="D211" s="265" t="n">
        <v>15</v>
      </c>
      <c r="E211" s="266" t="n">
        <v>2.945</v>
      </c>
      <c r="F211" s="267" t="s">
        <v>240</v>
      </c>
      <c r="I211" s="176" t="n">
        <f aca="false">IF(D211="","",D211*IF(UPPER(H211)="Y",1,$C$212))</f>
        <v>14.8811381453305</v>
      </c>
      <c r="J211" s="176" t="n">
        <f aca="false">IF(D211="","",($C$211-E211)*I211*10)</f>
        <v>-12.9465901864375</v>
      </c>
    </row>
    <row r="212" customFormat="false" ht="12.75" hidden="false" customHeight="false" outlineLevel="0" collapsed="false">
      <c r="C212" s="249" t="n">
        <f aca="false">INDEX(Inputs!$1:$65536,MATCH(C210,Inputs!C:C,0),8)</f>
        <v>0.992075876355369</v>
      </c>
      <c r="D212" s="265" t="n">
        <v>15</v>
      </c>
      <c r="E212" s="266" t="n">
        <v>2.93</v>
      </c>
      <c r="F212" s="267" t="s">
        <v>240</v>
      </c>
      <c r="I212" s="176" t="n">
        <f aca="false">IF(D212="","",D212*IF(UPPER(H212)="Y",1,$C$212))</f>
        <v>14.8811381453305</v>
      </c>
      <c r="J212" s="176" t="n">
        <f aca="false">IF(D212="","",($C$211-E212)*I212*10)</f>
        <v>-10.714419464638</v>
      </c>
    </row>
    <row r="213" customFormat="false" ht="12.75" hidden="false" customHeight="false" outlineLevel="0" collapsed="false">
      <c r="C213" s="279" t="n">
        <f aca="false">I246</f>
        <v>28.274162476128</v>
      </c>
      <c r="D213" s="265" t="n">
        <v>3</v>
      </c>
      <c r="E213" s="266" t="n">
        <v>2.925</v>
      </c>
      <c r="F213" s="267" t="s">
        <v>240</v>
      </c>
      <c r="I213" s="176" t="n">
        <f aca="false">IF(D213="","",D213*IF(UPPER(H213)="Y",1,$C$212))</f>
        <v>2.97622762906611</v>
      </c>
      <c r="J213" s="176" t="n">
        <f aca="false">IF(D213="","",($C$211-E213)*I213*10)</f>
        <v>-1.99407251147428</v>
      </c>
    </row>
    <row r="214" customFormat="false" ht="12.75" hidden="false" customHeight="false" outlineLevel="0" collapsed="false">
      <c r="C214" s="279" t="n">
        <f aca="false">J246</f>
        <v>-17.4555750444727</v>
      </c>
      <c r="D214" s="265" t="n">
        <v>3</v>
      </c>
      <c r="E214" s="266" t="n">
        <v>2.925</v>
      </c>
      <c r="F214" s="267" t="s">
        <v>240</v>
      </c>
      <c r="I214" s="176" t="n">
        <f aca="false">IF(D214="","",D214*IF(UPPER(H214)="Y",1,$C$212))</f>
        <v>2.97622762906611</v>
      </c>
      <c r="J214" s="176" t="n">
        <f aca="false">IF(D214="","",($C$211-E214)*I214*10)</f>
        <v>-1.99407251147428</v>
      </c>
    </row>
    <row r="215" customFormat="false" ht="12.75" hidden="false" customHeight="false" outlineLevel="0" collapsed="false">
      <c r="C215" s="280"/>
      <c r="D215" s="265" t="n">
        <v>7.5</v>
      </c>
      <c r="E215" s="266" t="n">
        <v>2.935</v>
      </c>
      <c r="F215" s="267" t="s">
        <v>240</v>
      </c>
      <c r="I215" s="176" t="n">
        <f aca="false">IF(D215="","",D215*IF(UPPER(H215)="Y",1,$C$212))</f>
        <v>7.44056907266527</v>
      </c>
      <c r="J215" s="176" t="n">
        <f aca="false">IF(D215="","",($C$211-E215)*I215*10)</f>
        <v>-5.72923818595225</v>
      </c>
    </row>
    <row r="216" customFormat="false" ht="12.75" hidden="false" customHeight="false" outlineLevel="0" collapsed="false">
      <c r="C216" s="281"/>
      <c r="D216" s="265"/>
      <c r="E216" s="266"/>
      <c r="F216" s="267"/>
      <c r="I216" s="176" t="str">
        <f aca="false">IF(D216="","",D216*IF(UPPER(H216)="Y",1,$C$212))</f>
        <v/>
      </c>
      <c r="J216" s="176" t="str">
        <f aca="false">IF(D216="","",($C$211-E216)*I216*10)</f>
        <v/>
      </c>
    </row>
    <row r="217" customFormat="false" ht="12.75" hidden="false" customHeight="false" outlineLevel="0" collapsed="false">
      <c r="D217" s="265"/>
      <c r="E217" s="266"/>
      <c r="F217" s="267"/>
      <c r="I217" s="176" t="str">
        <f aca="false">IF(D217="","",D217*IF(UPPER(H217)="Y",1,$C$212))</f>
        <v/>
      </c>
      <c r="J217" s="176" t="str">
        <f aca="false">IF(D217="","",($C$211-E217)*I217*10)</f>
        <v/>
      </c>
    </row>
    <row r="218" customFormat="false" ht="12.75" hidden="false" customHeight="false" outlineLevel="0" collapsed="false">
      <c r="C218" s="282"/>
      <c r="D218" s="265"/>
      <c r="E218" s="266"/>
      <c r="F218" s="267"/>
      <c r="I218" s="176" t="str">
        <f aca="false">IF(D218="","",D218*IF(UPPER(H218)="Y",1,$C$212))</f>
        <v/>
      </c>
      <c r="J218" s="176" t="str">
        <f aca="false">IF(D218="","",($C$211-E218)*I218*10)</f>
        <v/>
      </c>
    </row>
    <row r="219" customFormat="false" ht="12.75" hidden="false" customHeight="false" outlineLevel="0" collapsed="false">
      <c r="D219" s="265"/>
      <c r="E219" s="266"/>
      <c r="F219" s="267"/>
      <c r="I219" s="176" t="str">
        <f aca="false">IF(D219="","",D219*IF(UPPER(H219)="Y",1,$C$212))</f>
        <v/>
      </c>
      <c r="J219" s="176" t="str">
        <f aca="false">IF(D219="","",($C$211-E219)*I219*10)</f>
        <v/>
      </c>
    </row>
    <row r="220" customFormat="false" ht="12.75" hidden="false" customHeight="false" outlineLevel="0" collapsed="false">
      <c r="D220" s="265"/>
      <c r="E220" s="266"/>
      <c r="F220" s="267"/>
      <c r="I220" s="176" t="str">
        <f aca="false">IF(D220="","",D220*IF(UPPER(H220)="Y",1,$C$212))</f>
        <v/>
      </c>
      <c r="J220" s="176" t="str">
        <f aca="false">IF(D220="","",($C$211-E220)*I220*10)</f>
        <v/>
      </c>
    </row>
    <row r="221" customFormat="false" ht="12.75" hidden="false" customHeight="false" outlineLevel="0" collapsed="false">
      <c r="D221" s="265"/>
      <c r="E221" s="266"/>
      <c r="F221" s="267"/>
      <c r="I221" s="176" t="str">
        <f aca="false">IF(D221="","",D221*IF(UPPER(H221)="Y",1,$C$212))</f>
        <v/>
      </c>
      <c r="J221" s="176" t="str">
        <f aca="false">IF(D221="","",($C$211-E221)*I221*10)</f>
        <v/>
      </c>
    </row>
    <row r="222" customFormat="false" ht="12.75" hidden="false" customHeight="false" outlineLevel="0" collapsed="false">
      <c r="D222" s="265"/>
      <c r="E222" s="266"/>
      <c r="F222" s="267"/>
      <c r="I222" s="176" t="str">
        <f aca="false">IF(D222="","",D222*IF(UPPER(H222)="Y",1,$C$212))</f>
        <v/>
      </c>
      <c r="J222" s="176" t="str">
        <f aca="false">IF(D222="","",($C$211-E222)*I222*10)</f>
        <v/>
      </c>
    </row>
    <row r="223" customFormat="false" ht="12.75" hidden="false" customHeight="false" outlineLevel="0" collapsed="false">
      <c r="D223" s="265"/>
      <c r="E223" s="266"/>
      <c r="F223" s="267"/>
      <c r="I223" s="176" t="str">
        <f aca="false">IF(D223="","",D223*IF(UPPER(H223)="Y",1,$C$212))</f>
        <v/>
      </c>
      <c r="J223" s="176" t="str">
        <f aca="false">IF(D223="","",($C$211-E223)*I223*10)</f>
        <v/>
      </c>
    </row>
    <row r="224" customFormat="false" ht="12.75" hidden="false" customHeight="false" outlineLevel="0" collapsed="false">
      <c r="D224" s="265"/>
      <c r="E224" s="266"/>
      <c r="F224" s="267"/>
      <c r="I224" s="176" t="str">
        <f aca="false">IF(D224="","",D224*IF(UPPER(H224)="Y",1,$C$212))</f>
        <v/>
      </c>
      <c r="J224" s="176" t="str">
        <f aca="false">IF(D224="","",($C$211-E224)*I224*10)</f>
        <v/>
      </c>
    </row>
    <row r="225" customFormat="false" ht="12.75" hidden="false" customHeight="false" outlineLevel="0" collapsed="false">
      <c r="D225" s="265"/>
      <c r="E225" s="266"/>
      <c r="F225" s="267"/>
      <c r="I225" s="176" t="str">
        <f aca="false">IF(D225="","",D225*IF(UPPER(H225)="Y",1,$C$212))</f>
        <v/>
      </c>
      <c r="J225" s="176" t="str">
        <f aca="false">IF(D225="","",($C$211-E225)*I225*10)</f>
        <v/>
      </c>
    </row>
    <row r="226" customFormat="false" ht="12.75" hidden="false" customHeight="false" outlineLevel="0" collapsed="false">
      <c r="D226" s="265"/>
      <c r="E226" s="266"/>
      <c r="F226" s="267"/>
      <c r="I226" s="176" t="str">
        <f aca="false">IF(D226="","",D226*IF(UPPER(H226)="Y",1,$C$212))</f>
        <v/>
      </c>
      <c r="J226" s="176" t="str">
        <f aca="false">IF(D226="","",($C$211-E226)*I226*10)</f>
        <v/>
      </c>
    </row>
    <row r="227" customFormat="false" ht="12.75" hidden="false" customHeight="false" outlineLevel="0" collapsed="false">
      <c r="D227" s="265"/>
      <c r="E227" s="266"/>
      <c r="F227" s="267"/>
      <c r="I227" s="176" t="str">
        <f aca="false">IF(D227="","",D227*IF(UPPER(H227)="Y",1,$C$212))</f>
        <v/>
      </c>
      <c r="J227" s="176" t="str">
        <f aca="false">IF(D227="","",($C$211-E227)*I227*10)</f>
        <v/>
      </c>
    </row>
    <row r="228" customFormat="false" ht="12.75" hidden="false" customHeight="false" outlineLevel="0" collapsed="false">
      <c r="D228" s="265"/>
      <c r="E228" s="266"/>
      <c r="F228" s="267"/>
      <c r="I228" s="176" t="str">
        <f aca="false">IF(D228="","",D228*IF(UPPER(H228)="Y",1,$C$212))</f>
        <v/>
      </c>
      <c r="J228" s="176" t="str">
        <f aca="false">IF(D228="","",($C$211-E228)*I228*10)</f>
        <v/>
      </c>
    </row>
    <row r="229" customFormat="false" ht="12.75" hidden="false" customHeight="false" outlineLevel="0" collapsed="false">
      <c r="D229" s="265"/>
      <c r="E229" s="266"/>
      <c r="F229" s="267"/>
      <c r="I229" s="176" t="str">
        <f aca="false">IF(D229="","",D229*IF(UPPER(H229)="Y",1,$C$212))</f>
        <v/>
      </c>
      <c r="J229" s="176" t="str">
        <f aca="false">IF(D229="","",($C$211-E229)*I229*10)</f>
        <v/>
      </c>
    </row>
    <row r="230" customFormat="false" ht="12.75" hidden="false" customHeight="false" outlineLevel="0" collapsed="false">
      <c r="D230" s="265"/>
      <c r="E230" s="266"/>
      <c r="F230" s="267"/>
      <c r="I230" s="176" t="str">
        <f aca="false">IF(D230="","",D230*IF(UPPER(H230)="Y",1,$C$212))</f>
        <v/>
      </c>
      <c r="J230" s="176" t="str">
        <f aca="false">IF(D230="","",($C$211-E230)*I230*10)</f>
        <v/>
      </c>
    </row>
    <row r="231" customFormat="false" ht="12.75" hidden="false" customHeight="false" outlineLevel="0" collapsed="false">
      <c r="D231" s="265"/>
      <c r="E231" s="266"/>
      <c r="F231" s="267"/>
      <c r="I231" s="176" t="str">
        <f aca="false">IF(D231="","",D231*IF(UPPER(H231)="Y",1,$C$212))</f>
        <v/>
      </c>
      <c r="J231" s="176" t="str">
        <f aca="false">IF(D231="","",($C$211-E231)*I231*10)</f>
        <v/>
      </c>
    </row>
    <row r="232" customFormat="false" ht="12.75" hidden="false" customHeight="false" outlineLevel="0" collapsed="false">
      <c r="D232" s="265"/>
      <c r="E232" s="266"/>
      <c r="F232" s="267"/>
      <c r="I232" s="176" t="str">
        <f aca="false">IF(D232="","",D232*IF(UPPER(H232)="Y",1,$C$212))</f>
        <v/>
      </c>
      <c r="J232" s="176" t="str">
        <f aca="false">IF(D232="","",($C$211-E232)*I232*10)</f>
        <v/>
      </c>
    </row>
    <row r="233" customFormat="false" ht="12.75" hidden="false" customHeight="false" outlineLevel="0" collapsed="false">
      <c r="D233" s="265"/>
      <c r="E233" s="266"/>
      <c r="F233" s="267"/>
      <c r="I233" s="176" t="str">
        <f aca="false">IF(D233="","",D233*IF(UPPER(H233)="Y",1,$C$212))</f>
        <v/>
      </c>
      <c r="J233" s="176" t="str">
        <f aca="false">IF(D233="","",($C$211-E233)*I233*10)</f>
        <v/>
      </c>
    </row>
    <row r="234" customFormat="false" ht="12.75" hidden="false" customHeight="false" outlineLevel="0" collapsed="false">
      <c r="D234" s="265"/>
      <c r="E234" s="266"/>
      <c r="F234" s="267"/>
      <c r="I234" s="176" t="str">
        <f aca="false">IF(D234="","",D234*IF(UPPER(H234)="Y",1,$C$212))</f>
        <v/>
      </c>
      <c r="J234" s="176" t="str">
        <f aca="false">IF(D234="","",($C$211-E234)*I234*10)</f>
        <v/>
      </c>
    </row>
    <row r="235" customFormat="false" ht="12.75" hidden="false" customHeight="false" outlineLevel="0" collapsed="false">
      <c r="D235" s="265"/>
      <c r="E235" s="266"/>
      <c r="F235" s="267"/>
      <c r="I235" s="176" t="str">
        <f aca="false">IF(D235="","",D235*IF(UPPER(H235)="Y",1,$C$212))</f>
        <v/>
      </c>
      <c r="J235" s="176" t="str">
        <f aca="false">IF(D235="","",($C$211-E235)*I235*10)</f>
        <v/>
      </c>
    </row>
    <row r="236" customFormat="false" ht="12.75" hidden="false" customHeight="false" outlineLevel="0" collapsed="false">
      <c r="D236" s="265"/>
      <c r="E236" s="266"/>
      <c r="F236" s="267"/>
      <c r="I236" s="176" t="str">
        <f aca="false">IF(D236="","",D236*IF(UPPER(H236)="Y",1,$C$212))</f>
        <v/>
      </c>
      <c r="J236" s="176" t="str">
        <f aca="false">IF(D236="","",($C$211-E236)*I236*10)</f>
        <v/>
      </c>
    </row>
    <row r="237" customFormat="false" ht="12.75" hidden="false" customHeight="false" outlineLevel="0" collapsed="false">
      <c r="D237" s="265"/>
      <c r="E237" s="266"/>
      <c r="F237" s="267"/>
      <c r="I237" s="176" t="str">
        <f aca="false">IF(D237="","",D237*IF(UPPER(H237)="Y",1,$C$212))</f>
        <v/>
      </c>
      <c r="J237" s="176" t="str">
        <f aca="false">IF(D237="","",($C$211-E237)*I237*10)</f>
        <v/>
      </c>
    </row>
    <row r="238" customFormat="false" ht="12.75" hidden="false" customHeight="false" outlineLevel="0" collapsed="false">
      <c r="D238" s="265"/>
      <c r="E238" s="266"/>
      <c r="F238" s="267"/>
      <c r="I238" s="176" t="str">
        <f aca="false">IF(D238="","",D238*IF(UPPER(H238)="Y",1,$C$212))</f>
        <v/>
      </c>
      <c r="J238" s="176" t="str">
        <f aca="false">IF(D238="","",($C$211-E238)*I238*10)</f>
        <v/>
      </c>
    </row>
    <row r="239" customFormat="false" ht="12.75" hidden="false" customHeight="false" outlineLevel="0" collapsed="false">
      <c r="D239" s="265"/>
      <c r="E239" s="266"/>
      <c r="F239" s="267"/>
      <c r="I239" s="176" t="str">
        <f aca="false">IF(D239="","",D239*IF(UPPER(H239)="Y",1,$C$212))</f>
        <v/>
      </c>
      <c r="J239" s="176" t="str">
        <f aca="false">IF(D239="","",($C$211-E239)*I239*10)</f>
        <v/>
      </c>
    </row>
    <row r="240" customFormat="false" ht="12.75" hidden="false" customHeight="false" outlineLevel="0" collapsed="false">
      <c r="D240" s="265"/>
      <c r="E240" s="266"/>
      <c r="F240" s="267"/>
      <c r="I240" s="176" t="str">
        <f aca="false">IF(D240="","",D240*IF(UPPER(H240)="Y",1,$C$212))</f>
        <v/>
      </c>
      <c r="J240" s="176" t="str">
        <f aca="false">IF(D240="","",($C$211-E240)*I240*10)</f>
        <v/>
      </c>
    </row>
    <row r="241" customFormat="false" ht="12.75" hidden="false" customHeight="false" outlineLevel="0" collapsed="false">
      <c r="D241" s="265"/>
      <c r="E241" s="266"/>
      <c r="F241" s="267"/>
      <c r="I241" s="176" t="str">
        <f aca="false">IF(D241="","",D241*IF(UPPER(H241)="Y",1,$C$212))</f>
        <v/>
      </c>
      <c r="J241" s="176" t="str">
        <f aca="false">IF(D241="","",($C$211-E241)*I241*10)</f>
        <v/>
      </c>
    </row>
    <row r="242" customFormat="false" ht="12.75" hidden="false" customHeight="false" outlineLevel="0" collapsed="false">
      <c r="D242" s="265"/>
      <c r="E242" s="266"/>
      <c r="F242" s="267"/>
      <c r="I242" s="176" t="str">
        <f aca="false">IF(D242="","",D242*IF(UPPER(H242)="Y",1,$C$212))</f>
        <v/>
      </c>
      <c r="J242" s="176" t="str">
        <f aca="false">IF(D242="","",($C$211-E242)*I242*10)</f>
        <v/>
      </c>
    </row>
    <row r="243" customFormat="false" ht="12.75" hidden="false" customHeight="false" outlineLevel="0" collapsed="false">
      <c r="D243" s="265"/>
      <c r="E243" s="266"/>
      <c r="F243" s="267"/>
      <c r="I243" s="176" t="str">
        <f aca="false">IF(D243="","",D243*IF(UPPER(H243)="Y",1,$C$212))</f>
        <v/>
      </c>
      <c r="J243" s="176" t="str">
        <f aca="false">IF(D243="","",($C$211-E243)*I243*10)</f>
        <v/>
      </c>
    </row>
    <row r="244" customFormat="false" ht="12.75" hidden="false" customHeight="false" outlineLevel="0" collapsed="false">
      <c r="D244" s="265"/>
      <c r="E244" s="283"/>
      <c r="F244" s="283"/>
      <c r="I244" s="176" t="str">
        <f aca="false">IF(D244="","",D244*IF(UPPER(H244)="Y",1,$C$212))</f>
        <v/>
      </c>
      <c r="J244" s="176" t="str">
        <f aca="false">IF(D244="","",($C$211-E244)*I244*10)</f>
        <v/>
      </c>
    </row>
    <row r="245" customFormat="false" ht="12.75" hidden="false" customHeight="false" outlineLevel="0" collapsed="false">
      <c r="D245" s="265"/>
      <c r="E245" s="283"/>
      <c r="F245" s="283"/>
      <c r="I245" s="176" t="str">
        <f aca="false">IF(D245="","",D245*IF(UPPER(H245)="Y",1,$C$212))</f>
        <v/>
      </c>
      <c r="J245" s="176" t="str">
        <f aca="false">IF(D245="","",($C$211-E245)*I245*10)</f>
        <v/>
      </c>
    </row>
    <row r="246" customFormat="false" ht="12.75" hidden="false" customHeight="false" outlineLevel="0" collapsed="false">
      <c r="D246" s="274" t="n">
        <f aca="true">SUM(INDIRECT(CONCATENATE(ADDRESS(ROW(D210),COLUMN(D210)),":",ADDRESS(ROW()-1,COLUMN()))))</f>
        <v>28.5</v>
      </c>
      <c r="I246" s="274" t="n">
        <f aca="true">SUM(INDIRECT(CONCATENATE(ADDRESS(ROW(I210),COLUMN(I210)),":",ADDRESS(ROW()-1,COLUMN()))))</f>
        <v>28.274162476128</v>
      </c>
      <c r="J246" s="274" t="n">
        <f aca="true">SUM(INDIRECT(CONCATENATE(ADDRESS(ROW(J210),COLUMN(J210)),":",ADDRESS(ROW()-1,COLUMN()))))</f>
        <v>-17.4555750444727</v>
      </c>
    </row>
    <row r="248" customFormat="false" ht="12.75" hidden="false" customHeight="false" outlineLevel="0" collapsed="false">
      <c r="C248" s="264" t="n">
        <f aca="false">EOMONTH(C210,0)+1</f>
        <v>37377</v>
      </c>
      <c r="D248" s="265" t="n">
        <v>-15.5</v>
      </c>
      <c r="E248" s="266" t="n">
        <v>2.965</v>
      </c>
      <c r="F248" s="267" t="s">
        <v>240</v>
      </c>
      <c r="I248" s="176" t="n">
        <f aca="false">IF(D248="","",D248*IF(UPPER(H248)="Y",1,$C$250))</f>
        <v>-15.3485666274526</v>
      </c>
      <c r="J248" s="176" t="n">
        <f aca="false">IF(D248="","",($C$249-E248)*I248*10)</f>
        <v>10.1300539741187</v>
      </c>
    </row>
    <row r="249" customFormat="false" ht="12.75" hidden="false" customHeight="false" outlineLevel="0" collapsed="false">
      <c r="C249" s="269" t="n">
        <f aca="false">INDEX(Inputs!$1:$65536,MATCH(C248,Inputs!C:C,0),5)</f>
        <v>2.899</v>
      </c>
      <c r="D249" s="265" t="n">
        <v>15.5</v>
      </c>
      <c r="E249" s="266" t="n">
        <v>2.945</v>
      </c>
      <c r="F249" s="267" t="s">
        <v>240</v>
      </c>
      <c r="I249" s="176" t="n">
        <f aca="false">IF(D249="","",D249*IF(UPPER(H249)="Y",1,$C$250))</f>
        <v>15.3485666274526</v>
      </c>
      <c r="J249" s="176" t="n">
        <f aca="false">IF(D249="","",($C$249-E249)*I249*10)</f>
        <v>-7.06034064862816</v>
      </c>
    </row>
    <row r="250" customFormat="false" ht="12.75" hidden="false" customHeight="false" outlineLevel="0" collapsed="false">
      <c r="C250" s="249" t="n">
        <f aca="false">INDEX(Inputs!$1:$65536,MATCH(C248,Inputs!C:C,0),8)</f>
        <v>0.990230104996941</v>
      </c>
      <c r="D250" s="265" t="n">
        <v>15.5</v>
      </c>
      <c r="E250" s="266" t="n">
        <v>2.93</v>
      </c>
      <c r="F250" s="267" t="s">
        <v>240</v>
      </c>
      <c r="I250" s="176" t="n">
        <f aca="false">IF(D250="","",D250*IF(UPPER(H250)="Y",1,$C$250))</f>
        <v>15.3485666274526</v>
      </c>
      <c r="J250" s="176" t="n">
        <f aca="false">IF(D250="","",($C$249-E250)*I250*10)</f>
        <v>-4.75805565451033</v>
      </c>
    </row>
    <row r="251" customFormat="false" ht="12.75" hidden="false" customHeight="false" outlineLevel="0" collapsed="false">
      <c r="C251" s="279" t="n">
        <f aca="false">I284</f>
        <v>29.1622765921599</v>
      </c>
      <c r="D251" s="265" t="n">
        <v>3.1</v>
      </c>
      <c r="E251" s="266" t="n">
        <v>2.925</v>
      </c>
      <c r="F251" s="267" t="s">
        <v>240</v>
      </c>
      <c r="I251" s="176" t="n">
        <f aca="false">IF(D251="","",D251*IF(UPPER(H251)="Y",1,$C$250))</f>
        <v>3.06971332549052</v>
      </c>
      <c r="J251" s="176" t="n">
        <f aca="false">IF(D251="","",($C$249-E251)*I251*10)</f>
        <v>-0.798125464627529</v>
      </c>
    </row>
    <row r="252" customFormat="false" ht="12.75" hidden="false" customHeight="false" outlineLevel="0" collapsed="false">
      <c r="C252" s="279" t="n">
        <f aca="false">J284</f>
        <v>-6.04733525121633</v>
      </c>
      <c r="D252" s="265" t="n">
        <v>3.1</v>
      </c>
      <c r="E252" s="266" t="n">
        <v>2.925</v>
      </c>
      <c r="F252" s="267" t="s">
        <v>240</v>
      </c>
      <c r="I252" s="176" t="n">
        <f aca="false">IF(D252="","",D252*IF(UPPER(H252)="Y",1,$C$250))</f>
        <v>3.06971332549052</v>
      </c>
      <c r="J252" s="176" t="n">
        <f aca="false">IF(D252="","",($C$249-E252)*I252*10)</f>
        <v>-0.798125464627529</v>
      </c>
    </row>
    <row r="253" customFormat="false" ht="12.75" hidden="false" customHeight="false" outlineLevel="0" collapsed="false">
      <c r="C253" s="280"/>
      <c r="D253" s="265" t="n">
        <v>7.75</v>
      </c>
      <c r="E253" s="266" t="n">
        <v>2.935</v>
      </c>
      <c r="F253" s="267" t="s">
        <v>240</v>
      </c>
      <c r="I253" s="176" t="n">
        <f aca="false">IF(D253="","",D253*IF(UPPER(H253)="Y",1,$C$250))</f>
        <v>7.6742833137263</v>
      </c>
      <c r="J253" s="176" t="n">
        <f aca="false">IF(D253="","",($C$249-E253)*I253*10)</f>
        <v>-2.76274199294147</v>
      </c>
    </row>
    <row r="254" customFormat="false" ht="12.75" hidden="false" customHeight="false" outlineLevel="0" collapsed="false">
      <c r="C254" s="281"/>
      <c r="D254" s="265"/>
      <c r="E254" s="266"/>
      <c r="F254" s="267"/>
      <c r="I254" s="176" t="str">
        <f aca="false">IF(D254="","",D254*IF(UPPER(H254)="Y",1,$C$250))</f>
        <v/>
      </c>
      <c r="J254" s="176" t="str">
        <f aca="false">IF(D254="","",($C$249-E254)*I254*10)</f>
        <v/>
      </c>
    </row>
    <row r="255" customFormat="false" ht="12.75" hidden="false" customHeight="false" outlineLevel="0" collapsed="false">
      <c r="D255" s="265"/>
      <c r="E255" s="266"/>
      <c r="F255" s="267"/>
      <c r="I255" s="176" t="str">
        <f aca="false">IF(D255="","",D255*IF(UPPER(H255)="Y",1,$C$250))</f>
        <v/>
      </c>
      <c r="J255" s="176" t="str">
        <f aca="false">IF(D255="","",($C$249-E255)*I255*10)</f>
        <v/>
      </c>
    </row>
    <row r="256" customFormat="false" ht="12.75" hidden="false" customHeight="false" outlineLevel="0" collapsed="false">
      <c r="C256" s="282"/>
      <c r="D256" s="265"/>
      <c r="E256" s="266"/>
      <c r="F256" s="267"/>
      <c r="I256" s="176" t="str">
        <f aca="false">IF(D256="","",D256*IF(UPPER(H256)="Y",1,$C$250))</f>
        <v/>
      </c>
      <c r="J256" s="176" t="str">
        <f aca="false">IF(D256="","",($C$249-E256)*I256*10)</f>
        <v/>
      </c>
    </row>
    <row r="257" customFormat="false" ht="12.75" hidden="false" customHeight="false" outlineLevel="0" collapsed="false">
      <c r="D257" s="265"/>
      <c r="E257" s="266"/>
      <c r="F257" s="267"/>
      <c r="I257" s="176" t="str">
        <f aca="false">IF(D257="","",D257*IF(UPPER(H257)="Y",1,$C$250))</f>
        <v/>
      </c>
      <c r="J257" s="176" t="str">
        <f aca="false">IF(D257="","",($C$249-E257)*I257*10)</f>
        <v/>
      </c>
    </row>
    <row r="258" customFormat="false" ht="12.75" hidden="false" customHeight="false" outlineLevel="0" collapsed="false">
      <c r="D258" s="265"/>
      <c r="E258" s="266"/>
      <c r="F258" s="267"/>
      <c r="I258" s="176" t="str">
        <f aca="false">IF(D258="","",D258*IF(UPPER(H258)="Y",1,$C$250))</f>
        <v/>
      </c>
      <c r="J258" s="176" t="str">
        <f aca="false">IF(D258="","",($C$249-E258)*I258*10)</f>
        <v/>
      </c>
    </row>
    <row r="259" customFormat="false" ht="12.75" hidden="false" customHeight="false" outlineLevel="0" collapsed="false">
      <c r="D259" s="265"/>
      <c r="E259" s="266"/>
      <c r="F259" s="267"/>
      <c r="I259" s="176" t="str">
        <f aca="false">IF(D259="","",D259*IF(UPPER(H259)="Y",1,$C$250))</f>
        <v/>
      </c>
      <c r="J259" s="176" t="str">
        <f aca="false">IF(D259="","",($C$249-E259)*I259*10)</f>
        <v/>
      </c>
    </row>
    <row r="260" customFormat="false" ht="12.75" hidden="false" customHeight="false" outlineLevel="0" collapsed="false">
      <c r="D260" s="265"/>
      <c r="E260" s="266"/>
      <c r="F260" s="267"/>
      <c r="I260" s="176" t="str">
        <f aca="false">IF(D260="","",D260*IF(UPPER(H260)="Y",1,$C$250))</f>
        <v/>
      </c>
      <c r="J260" s="176" t="str">
        <f aca="false">IF(D260="","",($C$249-E260)*I260*10)</f>
        <v/>
      </c>
    </row>
    <row r="261" customFormat="false" ht="12.75" hidden="false" customHeight="false" outlineLevel="0" collapsed="false">
      <c r="D261" s="265"/>
      <c r="E261" s="266"/>
      <c r="F261" s="267"/>
      <c r="I261" s="176" t="str">
        <f aca="false">IF(D261="","",D261*IF(UPPER(H261)="Y",1,$C$250))</f>
        <v/>
      </c>
      <c r="J261" s="176" t="str">
        <f aca="false">IF(D261="","",($C$249-E261)*I261*10)</f>
        <v/>
      </c>
    </row>
    <row r="262" customFormat="false" ht="12.75" hidden="false" customHeight="false" outlineLevel="0" collapsed="false">
      <c r="D262" s="265"/>
      <c r="E262" s="266"/>
      <c r="F262" s="267"/>
      <c r="I262" s="176" t="str">
        <f aca="false">IF(D262="","",D262*IF(UPPER(H262)="Y",1,$C$250))</f>
        <v/>
      </c>
      <c r="J262" s="176" t="str">
        <f aca="false">IF(D262="","",($C$249-E262)*I262*10)</f>
        <v/>
      </c>
    </row>
    <row r="263" customFormat="false" ht="12.75" hidden="false" customHeight="false" outlineLevel="0" collapsed="false">
      <c r="D263" s="265"/>
      <c r="E263" s="266"/>
      <c r="F263" s="267"/>
      <c r="I263" s="176" t="str">
        <f aca="false">IF(D263="","",D263*IF(UPPER(H263)="Y",1,$C$250))</f>
        <v/>
      </c>
      <c r="J263" s="176" t="str">
        <f aca="false">IF(D263="","",($C$249-E263)*I263*10)</f>
        <v/>
      </c>
    </row>
    <row r="264" customFormat="false" ht="12.75" hidden="false" customHeight="false" outlineLevel="0" collapsed="false">
      <c r="D264" s="265"/>
      <c r="E264" s="266"/>
      <c r="F264" s="267"/>
      <c r="I264" s="176" t="str">
        <f aca="false">IF(D264="","",D264*IF(UPPER(H264)="Y",1,$C$250))</f>
        <v/>
      </c>
      <c r="J264" s="176" t="str">
        <f aca="false">IF(D264="","",($C$249-E264)*I264*10)</f>
        <v/>
      </c>
    </row>
    <row r="265" customFormat="false" ht="12.75" hidden="false" customHeight="false" outlineLevel="0" collapsed="false">
      <c r="D265" s="265"/>
      <c r="E265" s="266"/>
      <c r="F265" s="267"/>
      <c r="I265" s="176" t="str">
        <f aca="false">IF(D265="","",D265*IF(UPPER(H265)="Y",1,$C$250))</f>
        <v/>
      </c>
      <c r="J265" s="176" t="str">
        <f aca="false">IF(D265="","",($C$249-E265)*I265*10)</f>
        <v/>
      </c>
    </row>
    <row r="266" customFormat="false" ht="12.75" hidden="false" customHeight="false" outlineLevel="0" collapsed="false">
      <c r="D266" s="265"/>
      <c r="E266" s="266"/>
      <c r="F266" s="267"/>
      <c r="I266" s="176" t="str">
        <f aca="false">IF(D266="","",D266*IF(UPPER(H266)="Y",1,$C$250))</f>
        <v/>
      </c>
      <c r="J266" s="176" t="str">
        <f aca="false">IF(D266="","",($C$249-E266)*I266*10)</f>
        <v/>
      </c>
    </row>
    <row r="267" customFormat="false" ht="12.75" hidden="false" customHeight="false" outlineLevel="0" collapsed="false">
      <c r="D267" s="265"/>
      <c r="E267" s="266"/>
      <c r="F267" s="267"/>
      <c r="I267" s="176" t="str">
        <f aca="false">IF(D267="","",D267*IF(UPPER(H267)="Y",1,$C$250))</f>
        <v/>
      </c>
      <c r="J267" s="176" t="str">
        <f aca="false">IF(D267="","",($C$249-E267)*I267*10)</f>
        <v/>
      </c>
    </row>
    <row r="268" customFormat="false" ht="12.75" hidden="false" customHeight="false" outlineLevel="0" collapsed="false">
      <c r="D268" s="265"/>
      <c r="E268" s="266"/>
      <c r="F268" s="267"/>
      <c r="I268" s="176" t="str">
        <f aca="false">IF(D268="","",D268*IF(UPPER(H268)="Y",1,$C$250))</f>
        <v/>
      </c>
      <c r="J268" s="176" t="str">
        <f aca="false">IF(D268="","",($C$249-E268)*I268*10)</f>
        <v/>
      </c>
    </row>
    <row r="269" customFormat="false" ht="12.75" hidden="false" customHeight="false" outlineLevel="0" collapsed="false">
      <c r="D269" s="265"/>
      <c r="E269" s="266"/>
      <c r="F269" s="267"/>
      <c r="I269" s="176" t="str">
        <f aca="false">IF(D269="","",D269*IF(UPPER(H269)="Y",1,$C$250))</f>
        <v/>
      </c>
      <c r="J269" s="176" t="str">
        <f aca="false">IF(D269="","",($C$249-E269)*I269*10)</f>
        <v/>
      </c>
    </row>
    <row r="270" customFormat="false" ht="12.75" hidden="false" customHeight="false" outlineLevel="0" collapsed="false">
      <c r="D270" s="265"/>
      <c r="E270" s="266"/>
      <c r="F270" s="267"/>
      <c r="I270" s="176" t="str">
        <f aca="false">IF(D270="","",D270*IF(UPPER(H270)="Y",1,$C$250))</f>
        <v/>
      </c>
      <c r="J270" s="176" t="str">
        <f aca="false">IF(D270="","",($C$249-E270)*I270*10)</f>
        <v/>
      </c>
    </row>
    <row r="271" customFormat="false" ht="12.75" hidden="false" customHeight="false" outlineLevel="0" collapsed="false">
      <c r="D271" s="265"/>
      <c r="E271" s="266"/>
      <c r="F271" s="267"/>
      <c r="I271" s="176" t="str">
        <f aca="false">IF(D271="","",D271*IF(UPPER(H271)="Y",1,$C$250))</f>
        <v/>
      </c>
      <c r="J271" s="176" t="str">
        <f aca="false">IF(D271="","",($C$249-E271)*I271*10)</f>
        <v/>
      </c>
    </row>
    <row r="272" customFormat="false" ht="12.75" hidden="false" customHeight="false" outlineLevel="0" collapsed="false">
      <c r="D272" s="265"/>
      <c r="E272" s="266"/>
      <c r="F272" s="267"/>
      <c r="I272" s="176" t="str">
        <f aca="false">IF(D272="","",D272*IF(UPPER(H272)="Y",1,$C$250))</f>
        <v/>
      </c>
      <c r="J272" s="176" t="str">
        <f aca="false">IF(D272="","",($C$249-E272)*I272*10)</f>
        <v/>
      </c>
    </row>
    <row r="273" customFormat="false" ht="12.75" hidden="false" customHeight="false" outlineLevel="0" collapsed="false">
      <c r="D273" s="265"/>
      <c r="E273" s="266"/>
      <c r="F273" s="267"/>
      <c r="I273" s="176" t="str">
        <f aca="false">IF(D273="","",D273*IF(UPPER(H273)="Y",1,$C$250))</f>
        <v/>
      </c>
      <c r="J273" s="176" t="str">
        <f aca="false">IF(D273="","",($C$249-E273)*I273*10)</f>
        <v/>
      </c>
    </row>
    <row r="274" customFormat="false" ht="12.75" hidden="false" customHeight="false" outlineLevel="0" collapsed="false">
      <c r="D274" s="265"/>
      <c r="E274" s="266"/>
      <c r="F274" s="267"/>
      <c r="I274" s="176" t="str">
        <f aca="false">IF(D274="","",D274*IF(UPPER(H274)="Y",1,$C$250))</f>
        <v/>
      </c>
      <c r="J274" s="176" t="str">
        <f aca="false">IF(D274="","",($C$249-E274)*I274*10)</f>
        <v/>
      </c>
    </row>
    <row r="275" customFormat="false" ht="12.75" hidden="false" customHeight="false" outlineLevel="0" collapsed="false">
      <c r="D275" s="265"/>
      <c r="E275" s="266"/>
      <c r="F275" s="267"/>
      <c r="I275" s="176" t="str">
        <f aca="false">IF(D275="","",D275*IF(UPPER(H275)="Y",1,$C$250))</f>
        <v/>
      </c>
      <c r="J275" s="176" t="str">
        <f aca="false">IF(D275="","",($C$249-E275)*I275*10)</f>
        <v/>
      </c>
    </row>
    <row r="276" customFormat="false" ht="12.75" hidden="false" customHeight="false" outlineLevel="0" collapsed="false">
      <c r="D276" s="265"/>
      <c r="E276" s="266"/>
      <c r="F276" s="267"/>
      <c r="I276" s="176" t="str">
        <f aca="false">IF(D276="","",D276*IF(UPPER(H276)="Y",1,$C$250))</f>
        <v/>
      </c>
      <c r="J276" s="176" t="str">
        <f aca="false">IF(D276="","",($C$249-E276)*I276*10)</f>
        <v/>
      </c>
    </row>
    <row r="277" customFormat="false" ht="12.75" hidden="false" customHeight="false" outlineLevel="0" collapsed="false">
      <c r="D277" s="265"/>
      <c r="E277" s="266"/>
      <c r="F277" s="267"/>
      <c r="I277" s="176" t="str">
        <f aca="false">IF(D277="","",D277*IF(UPPER(H277)="Y",1,$C$250))</f>
        <v/>
      </c>
      <c r="J277" s="176" t="str">
        <f aca="false">IF(D277="","",($C$249-E277)*I277*10)</f>
        <v/>
      </c>
    </row>
    <row r="278" customFormat="false" ht="12.75" hidden="false" customHeight="false" outlineLevel="0" collapsed="false">
      <c r="D278" s="265"/>
      <c r="E278" s="266"/>
      <c r="F278" s="267"/>
      <c r="I278" s="176" t="str">
        <f aca="false">IF(D278="","",D278*IF(UPPER(H278)="Y",1,$C$250))</f>
        <v/>
      </c>
      <c r="J278" s="176" t="str">
        <f aca="false">IF(D278="","",($C$249-E278)*I278*10)</f>
        <v/>
      </c>
    </row>
    <row r="279" customFormat="false" ht="12.75" hidden="false" customHeight="false" outlineLevel="0" collapsed="false">
      <c r="D279" s="265"/>
      <c r="E279" s="266"/>
      <c r="F279" s="267"/>
      <c r="I279" s="176" t="str">
        <f aca="false">IF(D279="","",D279*IF(UPPER(H279)="Y",1,$C$250))</f>
        <v/>
      </c>
      <c r="J279" s="176" t="str">
        <f aca="false">IF(D279="","",($C$249-E279)*I279*10)</f>
        <v/>
      </c>
    </row>
    <row r="280" customFormat="false" ht="12.75" hidden="false" customHeight="false" outlineLevel="0" collapsed="false">
      <c r="D280" s="265"/>
      <c r="E280" s="266"/>
      <c r="F280" s="267"/>
      <c r="I280" s="176" t="str">
        <f aca="false">IF(D280="","",D280*IF(UPPER(H280)="Y",1,$C$250))</f>
        <v/>
      </c>
      <c r="J280" s="176" t="str">
        <f aca="false">IF(D280="","",($C$249-E280)*I280*10)</f>
        <v/>
      </c>
    </row>
    <row r="281" customFormat="false" ht="12.75" hidden="false" customHeight="false" outlineLevel="0" collapsed="false">
      <c r="D281" s="265"/>
      <c r="E281" s="266"/>
      <c r="F281" s="267"/>
      <c r="I281" s="176" t="str">
        <f aca="false">IF(D281="","",D281*IF(UPPER(H281)="Y",1,$C$250))</f>
        <v/>
      </c>
      <c r="J281" s="176" t="str">
        <f aca="false">IF(D281="","",($C$249-E281)*I281*10)</f>
        <v/>
      </c>
    </row>
    <row r="282" customFormat="false" ht="12.75" hidden="false" customHeight="false" outlineLevel="0" collapsed="false">
      <c r="D282" s="265"/>
      <c r="E282" s="283"/>
      <c r="F282" s="283"/>
      <c r="I282" s="176" t="str">
        <f aca="false">IF(D282="","",D282*IF(UPPER(H282)="Y",1,$C$250))</f>
        <v/>
      </c>
      <c r="J282" s="176" t="str">
        <f aca="false">IF(D282="","",($C$249-E282)*I282*10)</f>
        <v/>
      </c>
    </row>
    <row r="283" customFormat="false" ht="12.75" hidden="false" customHeight="false" outlineLevel="0" collapsed="false">
      <c r="D283" s="265"/>
      <c r="E283" s="283"/>
      <c r="F283" s="283"/>
      <c r="I283" s="176" t="str">
        <f aca="false">IF(D283="","",D283*IF(UPPER(H283)="Y",1,$C$250))</f>
        <v/>
      </c>
      <c r="J283" s="176" t="str">
        <f aca="false">IF(D283="","",($C$249-E283)*I283*10)</f>
        <v/>
      </c>
    </row>
    <row r="284" customFormat="false" ht="12.75" hidden="false" customHeight="false" outlineLevel="0" collapsed="false">
      <c r="D284" s="274" t="n">
        <f aca="true">SUM(INDIRECT(CONCATENATE(ADDRESS(ROW(D248),COLUMN(D248)),":",ADDRESS(ROW()-1,COLUMN()))))</f>
        <v>29.45</v>
      </c>
      <c r="I284" s="274" t="n">
        <f aca="true">SUM(INDIRECT(CONCATENATE(ADDRESS(ROW(I248),COLUMN(I248)),":",ADDRESS(ROW()-1,COLUMN()))))</f>
        <v>29.1622765921599</v>
      </c>
      <c r="J284" s="274" t="n">
        <f aca="true">SUM(INDIRECT(CONCATENATE(ADDRESS(ROW(J248),COLUMN(J248)),":",ADDRESS(ROW()-1,COLUMN()))))</f>
        <v>-6.04733525121633</v>
      </c>
    </row>
    <row r="286" customFormat="false" ht="12.75" hidden="false" customHeight="false" outlineLevel="0" collapsed="false">
      <c r="C286" s="264" t="n">
        <f aca="false">EOMONTH(C248,0)+1</f>
        <v>37408</v>
      </c>
      <c r="D286" s="265" t="n">
        <v>-15</v>
      </c>
      <c r="E286" s="266" t="n">
        <v>2.965</v>
      </c>
      <c r="F286" s="267" t="s">
        <v>240</v>
      </c>
      <c r="I286" s="176" t="n">
        <f aca="false">IF(D286="","",D286*IF(UPPER(H286)="Y",1,$C$288))</f>
        <v>-14.8242923640868</v>
      </c>
      <c r="J286" s="176" t="n">
        <f aca="false">IF(D286="","",($C$287-E286)*I286*10)</f>
        <v>2.6683726255356</v>
      </c>
    </row>
    <row r="287" customFormat="false" ht="12.75" hidden="false" customHeight="false" outlineLevel="0" collapsed="false">
      <c r="C287" s="269" t="n">
        <f aca="false">INDEX(Inputs!$1:$65536,MATCH(C286,Inputs!C:C,0),5)</f>
        <v>2.947</v>
      </c>
      <c r="D287" s="265" t="n">
        <v>15</v>
      </c>
      <c r="E287" s="266" t="n">
        <v>2.945</v>
      </c>
      <c r="F287" s="267" t="s">
        <v>240</v>
      </c>
      <c r="I287" s="176" t="n">
        <f aca="false">IF(D287="","",D287*IF(UPPER(H287)="Y",1,$C$288))</f>
        <v>14.8242923640868</v>
      </c>
      <c r="J287" s="176" t="n">
        <f aca="false">IF(D287="","",($C$287-E287)*I287*10)</f>
        <v>0.29648584728177</v>
      </c>
    </row>
    <row r="288" customFormat="false" ht="12.75" hidden="false" customHeight="false" outlineLevel="0" collapsed="false">
      <c r="C288" s="249" t="n">
        <f aca="false">INDEX(Inputs!$1:$65536,MATCH(C286,Inputs!C:C,0),8)</f>
        <v>0.98828615760579</v>
      </c>
      <c r="D288" s="265" t="n">
        <v>15</v>
      </c>
      <c r="E288" s="266" t="n">
        <v>2.93</v>
      </c>
      <c r="F288" s="267" t="s">
        <v>240</v>
      </c>
      <c r="I288" s="176" t="n">
        <f aca="false">IF(D288="","",D288*IF(UPPER(H288)="Y",1,$C$288))</f>
        <v>14.8242923640868</v>
      </c>
      <c r="J288" s="176" t="n">
        <f aca="false">IF(D288="","",($C$287-E288)*I288*10)</f>
        <v>2.52012970189475</v>
      </c>
    </row>
    <row r="289" customFormat="false" ht="12.75" hidden="false" customHeight="false" outlineLevel="0" collapsed="false">
      <c r="C289" s="279" t="n">
        <f aca="false">I322</f>
        <v>28.166155491765</v>
      </c>
      <c r="D289" s="265" t="n">
        <v>3</v>
      </c>
      <c r="E289" s="266" t="n">
        <v>2.925</v>
      </c>
      <c r="F289" s="267" t="s">
        <v>240</v>
      </c>
      <c r="I289" s="176" t="n">
        <f aca="false">IF(D289="","",D289*IF(UPPER(H289)="Y",1,$C$288))</f>
        <v>2.96485847281737</v>
      </c>
      <c r="J289" s="176" t="n">
        <f aca="false">IF(D289="","",($C$287-E289)*I289*10)</f>
        <v>0.652268864019828</v>
      </c>
    </row>
    <row r="290" customFormat="false" ht="12.75" hidden="false" customHeight="false" outlineLevel="0" collapsed="false">
      <c r="C290" s="279" t="n">
        <f aca="false">J322</f>
        <v>7.67898344459699</v>
      </c>
      <c r="D290" s="265" t="n">
        <v>3</v>
      </c>
      <c r="E290" s="266" t="n">
        <v>2.925</v>
      </c>
      <c r="F290" s="267" t="s">
        <v>240</v>
      </c>
      <c r="I290" s="176" t="n">
        <f aca="false">IF(D290="","",D290*IF(UPPER(H290)="Y",1,$C$288))</f>
        <v>2.96485847281737</v>
      </c>
      <c r="J290" s="176" t="n">
        <f aca="false">IF(D290="","",($C$287-E290)*I290*10)</f>
        <v>0.652268864019828</v>
      </c>
    </row>
    <row r="291" customFormat="false" ht="12.75" hidden="false" customHeight="false" outlineLevel="0" collapsed="false">
      <c r="C291" s="280"/>
      <c r="D291" s="265" t="n">
        <v>7.5</v>
      </c>
      <c r="E291" s="266" t="n">
        <v>2.935</v>
      </c>
      <c r="F291" s="267" t="s">
        <v>240</v>
      </c>
      <c r="I291" s="176" t="n">
        <f aca="false">IF(D291="","",D291*IF(UPPER(H291)="Y",1,$C$288))</f>
        <v>7.41214618204342</v>
      </c>
      <c r="J291" s="176" t="n">
        <f aca="false">IF(D291="","",($C$287-E291)*I291*10)</f>
        <v>0.889457541845211</v>
      </c>
    </row>
    <row r="292" customFormat="false" ht="12.75" hidden="false" customHeight="false" outlineLevel="0" collapsed="false">
      <c r="C292" s="281"/>
      <c r="D292" s="265"/>
      <c r="E292" s="266"/>
      <c r="F292" s="267"/>
      <c r="I292" s="176" t="str">
        <f aca="false">IF(D292="","",D292*IF(UPPER(H292)="Y",1,$C$288))</f>
        <v/>
      </c>
      <c r="J292" s="176" t="str">
        <f aca="false">IF(D292="","",($C$287-E292)*I292*10)</f>
        <v/>
      </c>
    </row>
    <row r="293" customFormat="false" ht="12.75" hidden="false" customHeight="false" outlineLevel="0" collapsed="false">
      <c r="D293" s="265"/>
      <c r="E293" s="266"/>
      <c r="F293" s="267"/>
      <c r="I293" s="176" t="str">
        <f aca="false">IF(D293="","",D293*IF(UPPER(H293)="Y",1,$C$288))</f>
        <v/>
      </c>
      <c r="J293" s="176" t="str">
        <f aca="false">IF(D293="","",($C$287-E293)*I293*10)</f>
        <v/>
      </c>
    </row>
    <row r="294" customFormat="false" ht="12.75" hidden="false" customHeight="false" outlineLevel="0" collapsed="false">
      <c r="C294" s="282"/>
      <c r="D294" s="265"/>
      <c r="E294" s="266"/>
      <c r="F294" s="267"/>
      <c r="I294" s="176" t="str">
        <f aca="false">IF(D294="","",D294*IF(UPPER(H294)="Y",1,$C$288))</f>
        <v/>
      </c>
      <c r="J294" s="176" t="str">
        <f aca="false">IF(D294="","",($C$287-E294)*I294*10)</f>
        <v/>
      </c>
    </row>
    <row r="295" customFormat="false" ht="12.75" hidden="false" customHeight="false" outlineLevel="0" collapsed="false">
      <c r="D295" s="265"/>
      <c r="E295" s="266"/>
      <c r="F295" s="267"/>
      <c r="I295" s="176" t="str">
        <f aca="false">IF(D295="","",D295*IF(UPPER(H295)="Y",1,$C$288))</f>
        <v/>
      </c>
      <c r="J295" s="176" t="str">
        <f aca="false">IF(D295="","",($C$287-E295)*I295*10)</f>
        <v/>
      </c>
    </row>
    <row r="296" customFormat="false" ht="12.75" hidden="false" customHeight="false" outlineLevel="0" collapsed="false">
      <c r="D296" s="265"/>
      <c r="E296" s="266"/>
      <c r="F296" s="267"/>
      <c r="I296" s="176" t="str">
        <f aca="false">IF(D296="","",D296*IF(UPPER(H296)="Y",1,$C$288))</f>
        <v/>
      </c>
      <c r="J296" s="176" t="str">
        <f aca="false">IF(D296="","",($C$287-E296)*I296*10)</f>
        <v/>
      </c>
    </row>
    <row r="297" customFormat="false" ht="12.75" hidden="false" customHeight="false" outlineLevel="0" collapsed="false">
      <c r="D297" s="265"/>
      <c r="E297" s="266"/>
      <c r="F297" s="267"/>
      <c r="I297" s="176" t="str">
        <f aca="false">IF(D297="","",D297*IF(UPPER(H297)="Y",1,$C$288))</f>
        <v/>
      </c>
      <c r="J297" s="176" t="str">
        <f aca="false">IF(D297="","",($C$287-E297)*I297*10)</f>
        <v/>
      </c>
    </row>
    <row r="298" customFormat="false" ht="12.75" hidden="false" customHeight="false" outlineLevel="0" collapsed="false">
      <c r="D298" s="265"/>
      <c r="E298" s="266"/>
      <c r="F298" s="267"/>
      <c r="I298" s="176" t="str">
        <f aca="false">IF(D298="","",D298*IF(UPPER(H298)="Y",1,$C$288))</f>
        <v/>
      </c>
      <c r="J298" s="176" t="str">
        <f aca="false">IF(D298="","",($C$287-E298)*I298*10)</f>
        <v/>
      </c>
    </row>
    <row r="299" customFormat="false" ht="12.75" hidden="false" customHeight="false" outlineLevel="0" collapsed="false">
      <c r="D299" s="265"/>
      <c r="E299" s="266"/>
      <c r="F299" s="267"/>
      <c r="I299" s="176" t="str">
        <f aca="false">IF(D299="","",D299*IF(UPPER(H299)="Y",1,$C$288))</f>
        <v/>
      </c>
      <c r="J299" s="176" t="str">
        <f aca="false">IF(D299="","",($C$287-E299)*I299*10)</f>
        <v/>
      </c>
    </row>
    <row r="300" customFormat="false" ht="12.75" hidden="false" customHeight="false" outlineLevel="0" collapsed="false">
      <c r="D300" s="265"/>
      <c r="E300" s="266"/>
      <c r="F300" s="267"/>
      <c r="I300" s="176" t="str">
        <f aca="false">IF(D300="","",D300*IF(UPPER(H300)="Y",1,$C$288))</f>
        <v/>
      </c>
      <c r="J300" s="176" t="str">
        <f aca="false">IF(D300="","",($C$287-E300)*I300*10)</f>
        <v/>
      </c>
    </row>
    <row r="301" customFormat="false" ht="12.75" hidden="false" customHeight="false" outlineLevel="0" collapsed="false">
      <c r="D301" s="265"/>
      <c r="E301" s="266"/>
      <c r="F301" s="267"/>
      <c r="I301" s="176" t="str">
        <f aca="false">IF(D301="","",D301*IF(UPPER(H301)="Y",1,$C$288))</f>
        <v/>
      </c>
      <c r="J301" s="176" t="str">
        <f aca="false">IF(D301="","",($C$287-E301)*I301*10)</f>
        <v/>
      </c>
    </row>
    <row r="302" customFormat="false" ht="12.75" hidden="false" customHeight="false" outlineLevel="0" collapsed="false">
      <c r="D302" s="265"/>
      <c r="E302" s="266"/>
      <c r="F302" s="267"/>
      <c r="I302" s="176" t="str">
        <f aca="false">IF(D302="","",D302*IF(UPPER(H302)="Y",1,$C$288))</f>
        <v/>
      </c>
      <c r="J302" s="176" t="str">
        <f aca="false">IF(D302="","",($C$287-E302)*I302*10)</f>
        <v/>
      </c>
    </row>
    <row r="303" customFormat="false" ht="12.75" hidden="false" customHeight="false" outlineLevel="0" collapsed="false">
      <c r="D303" s="265"/>
      <c r="E303" s="266"/>
      <c r="F303" s="267"/>
      <c r="I303" s="176" t="str">
        <f aca="false">IF(D303="","",D303*IF(UPPER(H303)="Y",1,$C$288))</f>
        <v/>
      </c>
      <c r="J303" s="176" t="str">
        <f aca="false">IF(D303="","",($C$287-E303)*I303*10)</f>
        <v/>
      </c>
    </row>
    <row r="304" customFormat="false" ht="12.75" hidden="false" customHeight="false" outlineLevel="0" collapsed="false">
      <c r="D304" s="265"/>
      <c r="E304" s="266"/>
      <c r="F304" s="267"/>
      <c r="I304" s="176" t="str">
        <f aca="false">IF(D304="","",D304*IF(UPPER(H304)="Y",1,$C$288))</f>
        <v/>
      </c>
      <c r="J304" s="176" t="str">
        <f aca="false">IF(D304="","",($C$287-E304)*I304*10)</f>
        <v/>
      </c>
    </row>
    <row r="305" customFormat="false" ht="12.75" hidden="false" customHeight="false" outlineLevel="0" collapsed="false">
      <c r="D305" s="265"/>
      <c r="E305" s="266"/>
      <c r="F305" s="267"/>
      <c r="I305" s="176" t="str">
        <f aca="false">IF(D305="","",D305*IF(UPPER(H305)="Y",1,$C$288))</f>
        <v/>
      </c>
      <c r="J305" s="176" t="str">
        <f aca="false">IF(D305="","",($C$287-E305)*I305*10)</f>
        <v/>
      </c>
    </row>
    <row r="306" customFormat="false" ht="12.75" hidden="false" customHeight="false" outlineLevel="0" collapsed="false">
      <c r="D306" s="265"/>
      <c r="E306" s="266"/>
      <c r="F306" s="267"/>
      <c r="I306" s="176" t="str">
        <f aca="false">IF(D306="","",D306*IF(UPPER(H306)="Y",1,$C$288))</f>
        <v/>
      </c>
      <c r="J306" s="176" t="str">
        <f aca="false">IF(D306="","",($C$287-E306)*I306*10)</f>
        <v/>
      </c>
    </row>
    <row r="307" customFormat="false" ht="12.75" hidden="false" customHeight="false" outlineLevel="0" collapsed="false">
      <c r="D307" s="265"/>
      <c r="E307" s="266"/>
      <c r="F307" s="267"/>
      <c r="I307" s="176" t="str">
        <f aca="false">IF(D307="","",D307*IF(UPPER(H307)="Y",1,$C$288))</f>
        <v/>
      </c>
      <c r="J307" s="176" t="str">
        <f aca="false">IF(D307="","",($C$287-E307)*I307*10)</f>
        <v/>
      </c>
    </row>
    <row r="308" customFormat="false" ht="12.75" hidden="false" customHeight="false" outlineLevel="0" collapsed="false">
      <c r="D308" s="265"/>
      <c r="E308" s="266"/>
      <c r="F308" s="267"/>
      <c r="I308" s="176" t="str">
        <f aca="false">IF(D308="","",D308*IF(UPPER(H308)="Y",1,$C$288))</f>
        <v/>
      </c>
      <c r="J308" s="176" t="str">
        <f aca="false">IF(D308="","",($C$287-E308)*I308*10)</f>
        <v/>
      </c>
    </row>
    <row r="309" customFormat="false" ht="12.75" hidden="false" customHeight="false" outlineLevel="0" collapsed="false">
      <c r="D309" s="265"/>
      <c r="E309" s="266"/>
      <c r="F309" s="267"/>
      <c r="I309" s="176" t="str">
        <f aca="false">IF(D309="","",D309*IF(UPPER(H309)="Y",1,$C$288))</f>
        <v/>
      </c>
      <c r="J309" s="176" t="str">
        <f aca="false">IF(D309="","",($C$287-E309)*I309*10)</f>
        <v/>
      </c>
    </row>
    <row r="310" customFormat="false" ht="12.75" hidden="false" customHeight="false" outlineLevel="0" collapsed="false">
      <c r="D310" s="265"/>
      <c r="E310" s="266"/>
      <c r="F310" s="267"/>
      <c r="I310" s="176" t="str">
        <f aca="false">IF(D310="","",D310*IF(UPPER(H310)="Y",1,$C$288))</f>
        <v/>
      </c>
      <c r="J310" s="176" t="str">
        <f aca="false">IF(D310="","",($C$287-E310)*I310*10)</f>
        <v/>
      </c>
    </row>
    <row r="311" customFormat="false" ht="12.75" hidden="false" customHeight="false" outlineLevel="0" collapsed="false">
      <c r="D311" s="265"/>
      <c r="E311" s="266"/>
      <c r="F311" s="267"/>
      <c r="I311" s="176" t="str">
        <f aca="false">IF(D311="","",D311*IF(UPPER(H311)="Y",1,$C$288))</f>
        <v/>
      </c>
      <c r="J311" s="176" t="str">
        <f aca="false">IF(D311="","",($C$287-E311)*I311*10)</f>
        <v/>
      </c>
    </row>
    <row r="312" customFormat="false" ht="12.75" hidden="false" customHeight="false" outlineLevel="0" collapsed="false">
      <c r="D312" s="265"/>
      <c r="E312" s="266"/>
      <c r="F312" s="267"/>
      <c r="I312" s="176" t="str">
        <f aca="false">IF(D312="","",D312*IF(UPPER(H312)="Y",1,$C$288))</f>
        <v/>
      </c>
      <c r="J312" s="176" t="str">
        <f aca="false">IF(D312="","",($C$287-E312)*I312*10)</f>
        <v/>
      </c>
    </row>
    <row r="313" customFormat="false" ht="12.75" hidden="false" customHeight="false" outlineLevel="0" collapsed="false">
      <c r="D313" s="265"/>
      <c r="E313" s="266"/>
      <c r="F313" s="267"/>
      <c r="I313" s="176" t="str">
        <f aca="false">IF(D313="","",D313*IF(UPPER(H313)="Y",1,$C$288))</f>
        <v/>
      </c>
      <c r="J313" s="176" t="str">
        <f aca="false">IF(D313="","",($C$287-E313)*I313*10)</f>
        <v/>
      </c>
    </row>
    <row r="314" customFormat="false" ht="12.75" hidden="false" customHeight="false" outlineLevel="0" collapsed="false">
      <c r="D314" s="265"/>
      <c r="E314" s="266"/>
      <c r="F314" s="267"/>
      <c r="I314" s="176" t="str">
        <f aca="false">IF(D314="","",D314*IF(UPPER(H314)="Y",1,$C$288))</f>
        <v/>
      </c>
      <c r="J314" s="176" t="str">
        <f aca="false">IF(D314="","",($C$287-E314)*I314*10)</f>
        <v/>
      </c>
    </row>
    <row r="315" customFormat="false" ht="12.75" hidden="false" customHeight="false" outlineLevel="0" collapsed="false">
      <c r="D315" s="265"/>
      <c r="E315" s="266"/>
      <c r="F315" s="267"/>
      <c r="I315" s="176" t="str">
        <f aca="false">IF(D315="","",D315*IF(UPPER(H315)="Y",1,$C$288))</f>
        <v/>
      </c>
      <c r="J315" s="176" t="str">
        <f aca="false">IF(D315="","",($C$287-E315)*I315*10)</f>
        <v/>
      </c>
    </row>
    <row r="316" customFormat="false" ht="12.75" hidden="false" customHeight="false" outlineLevel="0" collapsed="false">
      <c r="D316" s="265"/>
      <c r="E316" s="266"/>
      <c r="F316" s="267"/>
      <c r="I316" s="176" t="str">
        <f aca="false">IF(D316="","",D316*IF(UPPER(H316)="Y",1,$C$288))</f>
        <v/>
      </c>
      <c r="J316" s="176" t="str">
        <f aca="false">IF(D316="","",($C$287-E316)*I316*10)</f>
        <v/>
      </c>
    </row>
    <row r="317" customFormat="false" ht="12.75" hidden="false" customHeight="false" outlineLevel="0" collapsed="false">
      <c r="D317" s="265"/>
      <c r="E317" s="266"/>
      <c r="F317" s="267"/>
      <c r="I317" s="176" t="str">
        <f aca="false">IF(D317="","",D317*IF(UPPER(H317)="Y",1,$C$288))</f>
        <v/>
      </c>
      <c r="J317" s="176" t="str">
        <f aca="false">IF(D317="","",($C$287-E317)*I317*10)</f>
        <v/>
      </c>
    </row>
    <row r="318" customFormat="false" ht="12.75" hidden="false" customHeight="false" outlineLevel="0" collapsed="false">
      <c r="D318" s="265"/>
      <c r="E318" s="266"/>
      <c r="F318" s="267"/>
      <c r="I318" s="176" t="str">
        <f aca="false">IF(D318="","",D318*IF(UPPER(H318)="Y",1,$C$288))</f>
        <v/>
      </c>
      <c r="J318" s="176" t="str">
        <f aca="false">IF(D318="","",($C$287-E318)*I318*10)</f>
        <v/>
      </c>
    </row>
    <row r="319" customFormat="false" ht="12.75" hidden="false" customHeight="false" outlineLevel="0" collapsed="false">
      <c r="D319" s="265"/>
      <c r="E319" s="266"/>
      <c r="F319" s="267"/>
      <c r="I319" s="176" t="str">
        <f aca="false">IF(D319="","",D319*IF(UPPER(H319)="Y",1,$C$288))</f>
        <v/>
      </c>
      <c r="J319" s="176" t="str">
        <f aca="false">IF(D319="","",($C$287-E319)*I319*10)</f>
        <v/>
      </c>
    </row>
    <row r="320" customFormat="false" ht="12.75" hidden="false" customHeight="false" outlineLevel="0" collapsed="false">
      <c r="D320" s="265"/>
      <c r="E320" s="266"/>
      <c r="F320" s="267"/>
      <c r="I320" s="176" t="str">
        <f aca="false">IF(D320="","",D320*IF(UPPER(H320)="Y",1,$C$288))</f>
        <v/>
      </c>
      <c r="J320" s="176" t="str">
        <f aca="false">IF(D320="","",($C$287-E320)*I320*10)</f>
        <v/>
      </c>
    </row>
    <row r="321" customFormat="false" ht="12.75" hidden="false" customHeight="false" outlineLevel="0" collapsed="false">
      <c r="D321" s="265"/>
      <c r="E321" s="283"/>
      <c r="F321" s="283"/>
      <c r="I321" s="176" t="str">
        <f aca="false">IF(D321="","",D321*IF(UPPER(H321)="Y",1,$C$288))</f>
        <v/>
      </c>
      <c r="J321" s="176" t="str">
        <f aca="false">IF(D321="","",($C$287-E321)*I321*10)</f>
        <v/>
      </c>
    </row>
    <row r="322" customFormat="false" ht="12.75" hidden="false" customHeight="false" outlineLevel="0" collapsed="false">
      <c r="D322" s="274" t="n">
        <f aca="true">SUM(INDIRECT(CONCATENATE(ADDRESS(ROW(D286),COLUMN(D286)),":",ADDRESS(ROW()-1,COLUMN()))))</f>
        <v>28.5</v>
      </c>
      <c r="I322" s="274" t="n">
        <f aca="true">SUM(INDIRECT(CONCATENATE(ADDRESS(ROW(I286),COLUMN(I286)),":",ADDRESS(ROW()-1,COLUMN()))))</f>
        <v>28.166155491765</v>
      </c>
      <c r="J322" s="274" t="n">
        <f aca="true">SUM(INDIRECT(CONCATENATE(ADDRESS(ROW(J286),COLUMN(J286)),":",ADDRESS(ROW()-1,COLUMN()))))</f>
        <v>7.67898344459699</v>
      </c>
    </row>
    <row r="324" customFormat="false" ht="12.75" hidden="false" customHeight="false" outlineLevel="0" collapsed="false">
      <c r="C324" s="264" t="n">
        <f aca="false">EOMONTH(C286,0)+1</f>
        <v>37438</v>
      </c>
      <c r="D324" s="265" t="n">
        <v>-15.5</v>
      </c>
      <c r="E324" s="266" t="n">
        <v>2.965</v>
      </c>
      <c r="F324" s="267" t="s">
        <v>240</v>
      </c>
      <c r="I324" s="176" t="n">
        <f aca="false">IF(D324="","",D324*IF(UPPER(H324)="Y",1,$C$326))</f>
        <v>-15.2877345333184</v>
      </c>
      <c r="J324" s="176" t="n">
        <f aca="false">IF(D324="","",($C$325-E324)*I324*10)</f>
        <v>-3.82193363332966</v>
      </c>
    </row>
    <row r="325" customFormat="false" ht="12.75" hidden="false" customHeight="false" outlineLevel="0" collapsed="false">
      <c r="C325" s="269" t="n">
        <f aca="false">INDEX(Inputs!$1:$65536,MATCH(C324,Inputs!C:C,0),5)</f>
        <v>2.99</v>
      </c>
      <c r="D325" s="265" t="n">
        <v>15.5</v>
      </c>
      <c r="E325" s="266" t="n">
        <v>2.945</v>
      </c>
      <c r="F325" s="267" t="s">
        <v>240</v>
      </c>
      <c r="I325" s="176" t="n">
        <f aca="false">IF(D325="","",D325*IF(UPPER(H325)="Y",1,$C$326))</f>
        <v>15.2877345333184</v>
      </c>
      <c r="J325" s="176" t="n">
        <f aca="false">IF(D325="","",($C$325-E325)*I325*10)</f>
        <v>6.87948053999334</v>
      </c>
    </row>
    <row r="326" customFormat="false" ht="12.75" hidden="false" customHeight="false" outlineLevel="0" collapsed="false">
      <c r="C326" s="249" t="n">
        <f aca="false">INDEX(Inputs!$1:$65536,MATCH(C324,Inputs!C:C,0),8)</f>
        <v>0.986305453762478</v>
      </c>
      <c r="D326" s="265" t="n">
        <v>15.5</v>
      </c>
      <c r="E326" s="266" t="n">
        <v>2.93</v>
      </c>
      <c r="F326" s="267" t="s">
        <v>240</v>
      </c>
      <c r="I326" s="176" t="n">
        <f aca="false">IF(D326="","",D326*IF(UPPER(H326)="Y",1,$C$326))</f>
        <v>15.2877345333184</v>
      </c>
      <c r="J326" s="176" t="n">
        <f aca="false">IF(D326="","",($C$325-E326)*I326*10)</f>
        <v>9.17264071999105</v>
      </c>
    </row>
    <row r="327" customFormat="false" ht="12.75" hidden="false" customHeight="false" outlineLevel="0" collapsed="false">
      <c r="C327" s="279" t="n">
        <f aca="false">I360</f>
        <v>29.046695613305</v>
      </c>
      <c r="D327" s="265" t="n">
        <v>3.1</v>
      </c>
      <c r="E327" s="266" t="n">
        <v>2.925</v>
      </c>
      <c r="F327" s="267" t="s">
        <v>240</v>
      </c>
      <c r="I327" s="176" t="n">
        <f aca="false">IF(D327="","",D327*IF(UPPER(H327)="Y",1,$C$326))</f>
        <v>3.05754690666368</v>
      </c>
      <c r="J327" s="176" t="n">
        <f aca="false">IF(D327="","",($C$325-E327)*I327*10)</f>
        <v>1.98740548933141</v>
      </c>
    </row>
    <row r="328" customFormat="false" ht="12.75" hidden="false" customHeight="false" outlineLevel="0" collapsed="false">
      <c r="C328" s="279" t="n">
        <f aca="false">J360</f>
        <v>20.4091256019801</v>
      </c>
      <c r="D328" s="265" t="n">
        <v>3.1</v>
      </c>
      <c r="E328" s="266" t="n">
        <v>2.925</v>
      </c>
      <c r="F328" s="267" t="s">
        <v>240</v>
      </c>
      <c r="I328" s="176" t="n">
        <f aca="false">IF(D328="","",D328*IF(UPPER(H328)="Y",1,$C$326))</f>
        <v>3.05754690666368</v>
      </c>
      <c r="J328" s="176" t="n">
        <f aca="false">IF(D328="","",($C$325-E328)*I328*10)</f>
        <v>1.98740548933141</v>
      </c>
    </row>
    <row r="329" customFormat="false" ht="12.75" hidden="false" customHeight="false" outlineLevel="0" collapsed="false">
      <c r="C329" s="280"/>
      <c r="D329" s="265" t="n">
        <v>7.75</v>
      </c>
      <c r="E329" s="266" t="n">
        <v>2.935</v>
      </c>
      <c r="F329" s="267" t="s">
        <v>240</v>
      </c>
      <c r="I329" s="176" t="n">
        <f aca="false">IF(D329="","",D329*IF(UPPER(H329)="Y",1,$C$326))</f>
        <v>7.6438672666592</v>
      </c>
      <c r="J329" s="176" t="n">
        <f aca="false">IF(D329="","",($C$325-E329)*I329*10)</f>
        <v>4.20412699666257</v>
      </c>
    </row>
    <row r="330" customFormat="false" ht="12.75" hidden="false" customHeight="false" outlineLevel="0" collapsed="false">
      <c r="C330" s="281"/>
      <c r="D330" s="265"/>
      <c r="E330" s="266"/>
      <c r="F330" s="267"/>
      <c r="I330" s="176" t="str">
        <f aca="false">IF(D330="","",D330*IF(UPPER(H330)="Y",1,$C$326))</f>
        <v/>
      </c>
      <c r="J330" s="176" t="str">
        <f aca="false">IF(D330="","",($C$325-E330)*I330*10)</f>
        <v/>
      </c>
    </row>
    <row r="331" customFormat="false" ht="12.75" hidden="false" customHeight="false" outlineLevel="0" collapsed="false">
      <c r="D331" s="265"/>
      <c r="E331" s="266"/>
      <c r="F331" s="267"/>
      <c r="I331" s="176" t="str">
        <f aca="false">IF(D331="","",D331*IF(UPPER(H331)="Y",1,$C$326))</f>
        <v/>
      </c>
      <c r="J331" s="176" t="str">
        <f aca="false">IF(D331="","",($C$325-E331)*I331*10)</f>
        <v/>
      </c>
    </row>
    <row r="332" customFormat="false" ht="12.75" hidden="false" customHeight="false" outlineLevel="0" collapsed="false">
      <c r="C332" s="282"/>
      <c r="D332" s="265"/>
      <c r="E332" s="266"/>
      <c r="F332" s="267"/>
      <c r="I332" s="176" t="str">
        <f aca="false">IF(D332="","",D332*IF(UPPER(H332)="Y",1,$C$326))</f>
        <v/>
      </c>
      <c r="J332" s="176" t="str">
        <f aca="false">IF(D332="","",($C$325-E332)*I332*10)</f>
        <v/>
      </c>
    </row>
    <row r="333" customFormat="false" ht="12.75" hidden="false" customHeight="false" outlineLevel="0" collapsed="false">
      <c r="D333" s="265"/>
      <c r="E333" s="266"/>
      <c r="F333" s="267"/>
      <c r="I333" s="176" t="str">
        <f aca="false">IF(D333="","",D333*IF(UPPER(H333)="Y",1,$C$326))</f>
        <v/>
      </c>
      <c r="J333" s="176" t="str">
        <f aca="false">IF(D333="","",($C$325-E333)*I333*10)</f>
        <v/>
      </c>
    </row>
    <row r="334" customFormat="false" ht="12.75" hidden="false" customHeight="false" outlineLevel="0" collapsed="false">
      <c r="D334" s="265"/>
      <c r="E334" s="266"/>
      <c r="F334" s="267"/>
      <c r="I334" s="176" t="str">
        <f aca="false">IF(D334="","",D334*IF(UPPER(H334)="Y",1,$C$326))</f>
        <v/>
      </c>
      <c r="J334" s="176" t="str">
        <f aca="false">IF(D334="","",($C$325-E334)*I334*10)</f>
        <v/>
      </c>
    </row>
    <row r="335" customFormat="false" ht="12.75" hidden="false" customHeight="false" outlineLevel="0" collapsed="false">
      <c r="D335" s="265"/>
      <c r="E335" s="266"/>
      <c r="F335" s="267"/>
      <c r="I335" s="176" t="str">
        <f aca="false">IF(D335="","",D335*IF(UPPER(H335)="Y",1,$C$326))</f>
        <v/>
      </c>
      <c r="J335" s="176" t="str">
        <f aca="false">IF(D335="","",($C$325-E335)*I335*10)</f>
        <v/>
      </c>
    </row>
    <row r="336" customFormat="false" ht="12.75" hidden="false" customHeight="false" outlineLevel="0" collapsed="false">
      <c r="D336" s="265"/>
      <c r="E336" s="266"/>
      <c r="F336" s="267"/>
      <c r="I336" s="176" t="str">
        <f aca="false">IF(D336="","",D336*IF(UPPER(H336)="Y",1,$C$326))</f>
        <v/>
      </c>
      <c r="J336" s="176" t="str">
        <f aca="false">IF(D336="","",($C$325-E336)*I336*10)</f>
        <v/>
      </c>
    </row>
    <row r="337" customFormat="false" ht="12.75" hidden="false" customHeight="false" outlineLevel="0" collapsed="false">
      <c r="D337" s="265"/>
      <c r="E337" s="266"/>
      <c r="F337" s="267"/>
      <c r="I337" s="176" t="str">
        <f aca="false">IF(D337="","",D337*IF(UPPER(H337)="Y",1,$C$326))</f>
        <v/>
      </c>
      <c r="J337" s="176" t="str">
        <f aca="false">IF(D337="","",($C$325-E337)*I337*10)</f>
        <v/>
      </c>
    </row>
    <row r="338" customFormat="false" ht="12.75" hidden="false" customHeight="false" outlineLevel="0" collapsed="false">
      <c r="D338" s="265"/>
      <c r="E338" s="266"/>
      <c r="F338" s="267"/>
      <c r="I338" s="176" t="str">
        <f aca="false">IF(D338="","",D338*IF(UPPER(H338)="Y",1,$C$326))</f>
        <v/>
      </c>
      <c r="J338" s="176" t="str">
        <f aca="false">IF(D338="","",($C$325-E338)*I338*10)</f>
        <v/>
      </c>
    </row>
    <row r="339" customFormat="false" ht="12.75" hidden="false" customHeight="false" outlineLevel="0" collapsed="false">
      <c r="D339" s="265"/>
      <c r="E339" s="266"/>
      <c r="F339" s="267"/>
      <c r="I339" s="176" t="str">
        <f aca="false">IF(D339="","",D339*IF(UPPER(H339)="Y",1,$C$326))</f>
        <v/>
      </c>
      <c r="J339" s="176" t="str">
        <f aca="false">IF(D339="","",($C$325-E339)*I339*10)</f>
        <v/>
      </c>
    </row>
    <row r="340" customFormat="false" ht="12.75" hidden="false" customHeight="false" outlineLevel="0" collapsed="false">
      <c r="D340" s="265"/>
      <c r="E340" s="266"/>
      <c r="F340" s="267"/>
      <c r="I340" s="176" t="str">
        <f aca="false">IF(D340="","",D340*IF(UPPER(H340)="Y",1,$C$326))</f>
        <v/>
      </c>
      <c r="J340" s="176" t="str">
        <f aca="false">IF(D340="","",($C$325-E340)*I340*10)</f>
        <v/>
      </c>
    </row>
    <row r="341" customFormat="false" ht="12.75" hidden="false" customHeight="false" outlineLevel="0" collapsed="false">
      <c r="D341" s="265"/>
      <c r="E341" s="266"/>
      <c r="F341" s="267"/>
      <c r="I341" s="176" t="str">
        <f aca="false">IF(D341="","",D341*IF(UPPER(H341)="Y",1,$C$326))</f>
        <v/>
      </c>
      <c r="J341" s="176" t="str">
        <f aca="false">IF(D341="","",($C$325-E341)*I341*10)</f>
        <v/>
      </c>
    </row>
    <row r="342" customFormat="false" ht="12.75" hidden="false" customHeight="false" outlineLevel="0" collapsed="false">
      <c r="D342" s="265"/>
      <c r="E342" s="266"/>
      <c r="F342" s="267"/>
      <c r="I342" s="176" t="str">
        <f aca="false">IF(D342="","",D342*IF(UPPER(H342)="Y",1,$C$326))</f>
        <v/>
      </c>
      <c r="J342" s="176" t="str">
        <f aca="false">IF(D342="","",($C$325-E342)*I342*10)</f>
        <v/>
      </c>
    </row>
    <row r="343" customFormat="false" ht="12.75" hidden="false" customHeight="false" outlineLevel="0" collapsed="false">
      <c r="D343" s="265"/>
      <c r="E343" s="266"/>
      <c r="F343" s="267"/>
      <c r="I343" s="176" t="str">
        <f aca="false">IF(D343="","",D343*IF(UPPER(H343)="Y",1,$C$326))</f>
        <v/>
      </c>
      <c r="J343" s="176" t="str">
        <f aca="false">IF(D343="","",($C$325-E343)*I343*10)</f>
        <v/>
      </c>
    </row>
    <row r="344" customFormat="false" ht="12.75" hidden="false" customHeight="false" outlineLevel="0" collapsed="false">
      <c r="D344" s="265"/>
      <c r="E344" s="266"/>
      <c r="F344" s="267"/>
      <c r="I344" s="176" t="str">
        <f aca="false">IF(D344="","",D344*IF(UPPER(H344)="Y",1,$C$326))</f>
        <v/>
      </c>
      <c r="J344" s="176" t="str">
        <f aca="false">IF(D344="","",($C$325-E344)*I344*10)</f>
        <v/>
      </c>
    </row>
    <row r="345" customFormat="false" ht="12.75" hidden="false" customHeight="false" outlineLevel="0" collapsed="false">
      <c r="D345" s="265"/>
      <c r="E345" s="266"/>
      <c r="F345" s="267"/>
      <c r="I345" s="176" t="str">
        <f aca="false">IF(D345="","",D345*IF(UPPER(H345)="Y",1,$C$326))</f>
        <v/>
      </c>
      <c r="J345" s="176" t="str">
        <f aca="false">IF(D345="","",($C$325-E345)*I345*10)</f>
        <v/>
      </c>
    </row>
    <row r="346" customFormat="false" ht="12.75" hidden="false" customHeight="false" outlineLevel="0" collapsed="false">
      <c r="D346" s="265"/>
      <c r="E346" s="266"/>
      <c r="F346" s="267"/>
      <c r="I346" s="176" t="str">
        <f aca="false">IF(D346="","",D346*IF(UPPER(H346)="Y",1,$C$326))</f>
        <v/>
      </c>
      <c r="J346" s="176" t="str">
        <f aca="false">IF(D346="","",($C$325-E346)*I346*10)</f>
        <v/>
      </c>
    </row>
    <row r="347" customFormat="false" ht="12.75" hidden="false" customHeight="false" outlineLevel="0" collapsed="false">
      <c r="D347" s="265"/>
      <c r="E347" s="266"/>
      <c r="F347" s="267"/>
      <c r="I347" s="176" t="str">
        <f aca="false">IF(D347="","",D347*IF(UPPER(H347)="Y",1,$C$326))</f>
        <v/>
      </c>
      <c r="J347" s="176" t="str">
        <f aca="false">IF(D347="","",($C$325-E347)*I347*10)</f>
        <v/>
      </c>
    </row>
    <row r="348" customFormat="false" ht="12.75" hidden="false" customHeight="false" outlineLevel="0" collapsed="false">
      <c r="D348" s="265"/>
      <c r="E348" s="266"/>
      <c r="F348" s="267"/>
      <c r="I348" s="176" t="str">
        <f aca="false">IF(D348="","",D348*IF(UPPER(H348)="Y",1,$C$326))</f>
        <v/>
      </c>
      <c r="J348" s="176" t="str">
        <f aca="false">IF(D348="","",($C$325-E348)*I348*10)</f>
        <v/>
      </c>
    </row>
    <row r="349" customFormat="false" ht="12.75" hidden="false" customHeight="false" outlineLevel="0" collapsed="false">
      <c r="D349" s="265"/>
      <c r="E349" s="266"/>
      <c r="F349" s="267"/>
      <c r="I349" s="176" t="str">
        <f aca="false">IF(D349="","",D349*IF(UPPER(H349)="Y",1,$C$326))</f>
        <v/>
      </c>
      <c r="J349" s="176" t="str">
        <f aca="false">IF(D349="","",($C$325-E349)*I349*10)</f>
        <v/>
      </c>
    </row>
    <row r="350" customFormat="false" ht="12.75" hidden="false" customHeight="false" outlineLevel="0" collapsed="false">
      <c r="D350" s="265"/>
      <c r="E350" s="266"/>
      <c r="F350" s="267"/>
      <c r="I350" s="176" t="str">
        <f aca="false">IF(D350="","",D350*IF(UPPER(H350)="Y",1,$C$326))</f>
        <v/>
      </c>
      <c r="J350" s="176" t="str">
        <f aca="false">IF(D350="","",($C$325-E350)*I350*10)</f>
        <v/>
      </c>
    </row>
    <row r="351" customFormat="false" ht="12.75" hidden="false" customHeight="false" outlineLevel="0" collapsed="false">
      <c r="D351" s="265"/>
      <c r="E351" s="266"/>
      <c r="F351" s="267"/>
      <c r="I351" s="176" t="str">
        <f aca="false">IF(D351="","",D351*IF(UPPER(H351)="Y",1,$C$326))</f>
        <v/>
      </c>
      <c r="J351" s="176" t="str">
        <f aca="false">IF(D351="","",($C$325-E351)*I351*10)</f>
        <v/>
      </c>
    </row>
    <row r="352" customFormat="false" ht="12.75" hidden="false" customHeight="false" outlineLevel="0" collapsed="false">
      <c r="D352" s="265"/>
      <c r="E352" s="266"/>
      <c r="F352" s="267"/>
      <c r="I352" s="176" t="str">
        <f aca="false">IF(D352="","",D352*IF(UPPER(H352)="Y",1,$C$326))</f>
        <v/>
      </c>
      <c r="J352" s="176" t="str">
        <f aca="false">IF(D352="","",($C$325-E352)*I352*10)</f>
        <v/>
      </c>
    </row>
    <row r="353" customFormat="false" ht="12.75" hidden="false" customHeight="false" outlineLevel="0" collapsed="false">
      <c r="D353" s="265"/>
      <c r="E353" s="266"/>
      <c r="F353" s="267"/>
      <c r="I353" s="176" t="str">
        <f aca="false">IF(D353="","",D353*IF(UPPER(H353)="Y",1,$C$326))</f>
        <v/>
      </c>
      <c r="J353" s="176" t="str">
        <f aca="false">IF(D353="","",($C$325-E353)*I353*10)</f>
        <v/>
      </c>
    </row>
    <row r="354" customFormat="false" ht="12.75" hidden="false" customHeight="false" outlineLevel="0" collapsed="false">
      <c r="D354" s="265"/>
      <c r="E354" s="266"/>
      <c r="F354" s="267"/>
      <c r="I354" s="176" t="str">
        <f aca="false">IF(D354="","",D354*IF(UPPER(H354)="Y",1,$C$326))</f>
        <v/>
      </c>
      <c r="J354" s="176" t="str">
        <f aca="false">IF(D354="","",($C$325-E354)*I354*10)</f>
        <v/>
      </c>
    </row>
    <row r="355" customFormat="false" ht="12.75" hidden="false" customHeight="false" outlineLevel="0" collapsed="false">
      <c r="D355" s="265"/>
      <c r="E355" s="266"/>
      <c r="F355" s="267"/>
      <c r="I355" s="176" t="str">
        <f aca="false">IF(D355="","",D355*IF(UPPER(H355)="Y",1,$C$326))</f>
        <v/>
      </c>
      <c r="J355" s="176" t="str">
        <f aca="false">IF(D355="","",($C$325-E355)*I355*10)</f>
        <v/>
      </c>
    </row>
    <row r="356" customFormat="false" ht="12.75" hidden="false" customHeight="false" outlineLevel="0" collapsed="false">
      <c r="D356" s="265"/>
      <c r="E356" s="266"/>
      <c r="F356" s="267"/>
      <c r="I356" s="176" t="str">
        <f aca="false">IF(D356="","",D356*IF(UPPER(H356)="Y",1,$C$326))</f>
        <v/>
      </c>
      <c r="J356" s="176" t="str">
        <f aca="false">IF(D356="","",($C$325-E356)*I356*10)</f>
        <v/>
      </c>
    </row>
    <row r="357" customFormat="false" ht="12.75" hidden="false" customHeight="false" outlineLevel="0" collapsed="false">
      <c r="D357" s="265"/>
      <c r="E357" s="266"/>
      <c r="F357" s="267"/>
      <c r="I357" s="176" t="str">
        <f aca="false">IF(D357="","",D357*IF(UPPER(H357)="Y",1,$C$326))</f>
        <v/>
      </c>
      <c r="J357" s="176" t="str">
        <f aca="false">IF(D357="","",($C$325-E357)*I357*10)</f>
        <v/>
      </c>
    </row>
    <row r="358" customFormat="false" ht="12.75" hidden="false" customHeight="false" outlineLevel="0" collapsed="false">
      <c r="D358" s="265"/>
      <c r="E358" s="266"/>
      <c r="F358" s="267"/>
      <c r="I358" s="176" t="str">
        <f aca="false">IF(D358="","",D358*IF(UPPER(H358)="Y",1,$C$326))</f>
        <v/>
      </c>
      <c r="J358" s="176" t="str">
        <f aca="false">IF(D358="","",($C$325-E358)*I358*10)</f>
        <v/>
      </c>
    </row>
    <row r="359" customFormat="false" ht="12.75" hidden="false" customHeight="false" outlineLevel="0" collapsed="false">
      <c r="D359" s="265"/>
      <c r="E359" s="283"/>
      <c r="F359" s="283"/>
      <c r="I359" s="176" t="str">
        <f aca="false">IF(D359="","",D359*IF(UPPER(H359)="Y",1,$C$326))</f>
        <v/>
      </c>
      <c r="J359" s="176" t="str">
        <f aca="false">IF(D359="","",($C$325-E359)*I359*10)</f>
        <v/>
      </c>
    </row>
    <row r="360" customFormat="false" ht="12.75" hidden="false" customHeight="false" outlineLevel="0" collapsed="false">
      <c r="D360" s="274" t="n">
        <f aca="true">SUM(INDIRECT(CONCATENATE(ADDRESS(ROW(D324),COLUMN(D324)),":",ADDRESS(ROW()-1,COLUMN()))))</f>
        <v>29.45</v>
      </c>
      <c r="I360" s="274" t="n">
        <f aca="true">SUM(INDIRECT(CONCATENATE(ADDRESS(ROW(I324),COLUMN(I324)),":",ADDRESS(ROW()-1,COLUMN()))))</f>
        <v>29.046695613305</v>
      </c>
      <c r="J360" s="274" t="n">
        <f aca="true">SUM(INDIRECT(CONCATENATE(ADDRESS(ROW(J324),COLUMN(J324)),":",ADDRESS(ROW()-1,COLUMN()))))</f>
        <v>20.4091256019801</v>
      </c>
    </row>
    <row r="362" customFormat="false" ht="12.75" hidden="false" customHeight="false" outlineLevel="0" collapsed="false">
      <c r="C362" s="264" t="n">
        <f aca="false">EOMONTH(C324,0)+1</f>
        <v>37469</v>
      </c>
      <c r="D362" s="265" t="n">
        <v>-15.5</v>
      </c>
      <c r="E362" s="266" t="n">
        <v>2.965</v>
      </c>
      <c r="F362" s="267" t="s">
        <v>240</v>
      </c>
      <c r="I362" s="176" t="n">
        <f aca="false">IF(D362="","",D362*IF(UPPER(H362)="Y",1,$C$364))</f>
        <v>-15.253357780489</v>
      </c>
      <c r="J362" s="176" t="n">
        <f aca="false">IF(D362="","",($C$363-E362)*I362*10)</f>
        <v>-10.3722832907325</v>
      </c>
    </row>
    <row r="363" customFormat="false" ht="12.75" hidden="false" customHeight="false" outlineLevel="0" collapsed="false">
      <c r="C363" s="269" t="n">
        <f aca="false">INDEX(Inputs!$1:$65536,MATCH(C362,Inputs!C:C,0),5)</f>
        <v>3.033</v>
      </c>
      <c r="D363" s="265" t="n">
        <v>15.5</v>
      </c>
      <c r="E363" s="266" t="n">
        <v>2.945</v>
      </c>
      <c r="F363" s="267" t="s">
        <v>240</v>
      </c>
      <c r="I363" s="176" t="n">
        <f aca="false">IF(D363="","",D363*IF(UPPER(H363)="Y",1,$C$364))</f>
        <v>15.253357780489</v>
      </c>
      <c r="J363" s="176" t="n">
        <f aca="false">IF(D363="","",($C$363-E363)*I363*10)</f>
        <v>13.4229548468303</v>
      </c>
    </row>
    <row r="364" customFormat="false" ht="12.75" hidden="false" customHeight="false" outlineLevel="0" collapsed="false">
      <c r="C364" s="249" t="n">
        <f aca="false">INDEX(Inputs!$1:$65536,MATCH(C362,Inputs!C:C,0),8)</f>
        <v>0.984087598741227</v>
      </c>
      <c r="D364" s="265" t="n">
        <v>15.5</v>
      </c>
      <c r="E364" s="266" t="n">
        <v>2.93</v>
      </c>
      <c r="F364" s="267" t="s">
        <v>240</v>
      </c>
      <c r="I364" s="176" t="n">
        <f aca="false">IF(D364="","",D364*IF(UPPER(H364)="Y",1,$C$364))</f>
        <v>15.253357780489</v>
      </c>
      <c r="J364" s="176" t="n">
        <f aca="false">IF(D364="","",($C$363-E364)*I364*10)</f>
        <v>15.7109585139037</v>
      </c>
    </row>
    <row r="365" customFormat="false" ht="12.75" hidden="false" customHeight="false" outlineLevel="0" collapsed="false">
      <c r="C365" s="279" t="n">
        <f aca="false">I398</f>
        <v>28.9813797829291</v>
      </c>
      <c r="D365" s="265" t="n">
        <v>3.1</v>
      </c>
      <c r="E365" s="266" t="n">
        <v>2.925</v>
      </c>
      <c r="F365" s="267" t="s">
        <v>240</v>
      </c>
      <c r="I365" s="176" t="n">
        <f aca="false">IF(D365="","",D365*IF(UPPER(H365)="Y",1,$C$364))</f>
        <v>3.0506715560978</v>
      </c>
      <c r="J365" s="176" t="n">
        <f aca="false">IF(D365="","",($C$363-E365)*I365*10)</f>
        <v>3.29472528058563</v>
      </c>
    </row>
    <row r="366" customFormat="false" ht="12.75" hidden="false" customHeight="false" outlineLevel="0" collapsed="false">
      <c r="C366" s="279" t="n">
        <f aca="false">J398</f>
        <v>32.8252259436123</v>
      </c>
      <c r="D366" s="265" t="n">
        <v>3.1</v>
      </c>
      <c r="E366" s="266" t="n">
        <v>2.925</v>
      </c>
      <c r="F366" s="267" t="s">
        <v>240</v>
      </c>
      <c r="I366" s="176" t="n">
        <f aca="false">IF(D366="","",D366*IF(UPPER(H366)="Y",1,$C$364))</f>
        <v>3.0506715560978</v>
      </c>
      <c r="J366" s="176" t="n">
        <f aca="false">IF(D366="","",($C$363-E366)*I366*10)</f>
        <v>3.29472528058563</v>
      </c>
    </row>
    <row r="367" customFormat="false" ht="12.75" hidden="false" customHeight="false" outlineLevel="0" collapsed="false">
      <c r="C367" s="280"/>
      <c r="D367" s="265" t="n">
        <v>7.75</v>
      </c>
      <c r="E367" s="266" t="n">
        <v>2.935</v>
      </c>
      <c r="F367" s="267" t="s">
        <v>240</v>
      </c>
      <c r="I367" s="176" t="n">
        <f aca="false">IF(D367="","",D367*IF(UPPER(H367)="Y",1,$C$364))</f>
        <v>7.62667889024451</v>
      </c>
      <c r="J367" s="176" t="n">
        <f aca="false">IF(D367="","",($C$363-E367)*I367*10)</f>
        <v>7.47414531243961</v>
      </c>
    </row>
    <row r="368" customFormat="false" ht="12.75" hidden="false" customHeight="false" outlineLevel="0" collapsed="false">
      <c r="C368" s="281"/>
      <c r="D368" s="265"/>
      <c r="E368" s="266"/>
      <c r="F368" s="267"/>
      <c r="I368" s="176" t="str">
        <f aca="false">IF(D368="","",D368*IF(UPPER(H368)="Y",1,$C$364))</f>
        <v/>
      </c>
      <c r="J368" s="176" t="str">
        <f aca="false">IF(D368="","",($C$363-E368)*I368*10)</f>
        <v/>
      </c>
    </row>
    <row r="369" customFormat="false" ht="12.75" hidden="false" customHeight="false" outlineLevel="0" collapsed="false">
      <c r="D369" s="265"/>
      <c r="E369" s="266"/>
      <c r="F369" s="267"/>
      <c r="I369" s="176" t="str">
        <f aca="false">IF(D369="","",D369*IF(UPPER(H369)="Y",1,$C$364))</f>
        <v/>
      </c>
      <c r="J369" s="176" t="str">
        <f aca="false">IF(D369="","",($C$363-E369)*I369*10)</f>
        <v/>
      </c>
    </row>
    <row r="370" customFormat="false" ht="12.75" hidden="false" customHeight="false" outlineLevel="0" collapsed="false">
      <c r="C370" s="282"/>
      <c r="D370" s="265"/>
      <c r="E370" s="266"/>
      <c r="F370" s="267"/>
      <c r="I370" s="176" t="str">
        <f aca="false">IF(D370="","",D370*IF(UPPER(H370)="Y",1,$C$364))</f>
        <v/>
      </c>
      <c r="J370" s="176" t="str">
        <f aca="false">IF(D370="","",($C$363-E370)*I370*10)</f>
        <v/>
      </c>
    </row>
    <row r="371" customFormat="false" ht="12.75" hidden="false" customHeight="false" outlineLevel="0" collapsed="false">
      <c r="D371" s="265"/>
      <c r="E371" s="266"/>
      <c r="F371" s="267"/>
      <c r="I371" s="176" t="str">
        <f aca="false">IF(D371="","",D371*IF(UPPER(H371)="Y",1,$C$364))</f>
        <v/>
      </c>
      <c r="J371" s="176" t="str">
        <f aca="false">IF(D371="","",($C$363-E371)*I371*10)</f>
        <v/>
      </c>
    </row>
    <row r="372" customFormat="false" ht="12.75" hidden="false" customHeight="false" outlineLevel="0" collapsed="false">
      <c r="D372" s="265"/>
      <c r="E372" s="266"/>
      <c r="F372" s="267"/>
      <c r="I372" s="176" t="str">
        <f aca="false">IF(D372="","",D372*IF(UPPER(H372)="Y",1,$C$364))</f>
        <v/>
      </c>
      <c r="J372" s="176" t="str">
        <f aca="false">IF(D372="","",($C$363-E372)*I372*10)</f>
        <v/>
      </c>
    </row>
    <row r="373" customFormat="false" ht="12.75" hidden="false" customHeight="false" outlineLevel="0" collapsed="false">
      <c r="D373" s="265"/>
      <c r="E373" s="266"/>
      <c r="F373" s="267"/>
      <c r="I373" s="176" t="str">
        <f aca="false">IF(D373="","",D373*IF(UPPER(H373)="Y",1,$C$364))</f>
        <v/>
      </c>
      <c r="J373" s="176" t="str">
        <f aca="false">IF(D373="","",($C$363-E373)*I373*10)</f>
        <v/>
      </c>
    </row>
    <row r="374" customFormat="false" ht="12.75" hidden="false" customHeight="false" outlineLevel="0" collapsed="false">
      <c r="D374" s="265"/>
      <c r="E374" s="266"/>
      <c r="F374" s="267"/>
      <c r="I374" s="176" t="str">
        <f aca="false">IF(D374="","",D374*IF(UPPER(H374)="Y",1,$C$364))</f>
        <v/>
      </c>
      <c r="J374" s="176" t="str">
        <f aca="false">IF(D374="","",($C$363-E374)*I374*10)</f>
        <v/>
      </c>
    </row>
    <row r="375" customFormat="false" ht="12.75" hidden="false" customHeight="false" outlineLevel="0" collapsed="false">
      <c r="D375" s="265"/>
      <c r="E375" s="266"/>
      <c r="F375" s="267"/>
      <c r="I375" s="176" t="str">
        <f aca="false">IF(D375="","",D375*IF(UPPER(H375)="Y",1,$C$364))</f>
        <v/>
      </c>
      <c r="J375" s="176" t="str">
        <f aca="false">IF(D375="","",($C$363-E375)*I375*10)</f>
        <v/>
      </c>
    </row>
    <row r="376" customFormat="false" ht="12.75" hidden="false" customHeight="false" outlineLevel="0" collapsed="false">
      <c r="D376" s="265"/>
      <c r="E376" s="266"/>
      <c r="F376" s="267"/>
      <c r="I376" s="176" t="str">
        <f aca="false">IF(D376="","",D376*IF(UPPER(H376)="Y",1,$C$364))</f>
        <v/>
      </c>
      <c r="J376" s="176" t="str">
        <f aca="false">IF(D376="","",($C$363-E376)*I376*10)</f>
        <v/>
      </c>
    </row>
    <row r="377" customFormat="false" ht="12.75" hidden="false" customHeight="false" outlineLevel="0" collapsed="false">
      <c r="D377" s="265"/>
      <c r="E377" s="266"/>
      <c r="F377" s="267"/>
      <c r="I377" s="176" t="str">
        <f aca="false">IF(D377="","",D377*IF(UPPER(H377)="Y",1,$C$364))</f>
        <v/>
      </c>
      <c r="J377" s="176" t="str">
        <f aca="false">IF(D377="","",($C$363-E377)*I377*10)</f>
        <v/>
      </c>
    </row>
    <row r="378" customFormat="false" ht="12.75" hidden="false" customHeight="false" outlineLevel="0" collapsed="false">
      <c r="D378" s="265"/>
      <c r="E378" s="266"/>
      <c r="F378" s="267"/>
      <c r="I378" s="176" t="str">
        <f aca="false">IF(D378="","",D378*IF(UPPER(H378)="Y",1,$C$364))</f>
        <v/>
      </c>
      <c r="J378" s="176" t="str">
        <f aca="false">IF(D378="","",($C$363-E378)*I378*10)</f>
        <v/>
      </c>
    </row>
    <row r="379" customFormat="false" ht="12.75" hidden="false" customHeight="false" outlineLevel="0" collapsed="false">
      <c r="D379" s="265"/>
      <c r="E379" s="266"/>
      <c r="F379" s="267"/>
      <c r="I379" s="176" t="str">
        <f aca="false">IF(D379="","",D379*IF(UPPER(H379)="Y",1,$C$364))</f>
        <v/>
      </c>
      <c r="J379" s="176" t="str">
        <f aca="false">IF(D379="","",($C$363-E379)*I379*10)</f>
        <v/>
      </c>
    </row>
    <row r="380" customFormat="false" ht="12.75" hidden="false" customHeight="false" outlineLevel="0" collapsed="false">
      <c r="D380" s="265"/>
      <c r="E380" s="266"/>
      <c r="F380" s="267"/>
      <c r="I380" s="176" t="str">
        <f aca="false">IF(D380="","",D380*IF(UPPER(H380)="Y",1,$C$364))</f>
        <v/>
      </c>
      <c r="J380" s="176" t="str">
        <f aca="false">IF(D380="","",($C$363-E380)*I380*10)</f>
        <v/>
      </c>
    </row>
    <row r="381" customFormat="false" ht="12.75" hidden="false" customHeight="false" outlineLevel="0" collapsed="false">
      <c r="D381" s="265"/>
      <c r="E381" s="266"/>
      <c r="F381" s="267"/>
      <c r="I381" s="176" t="str">
        <f aca="false">IF(D381="","",D381*IF(UPPER(H381)="Y",1,$C$364))</f>
        <v/>
      </c>
      <c r="J381" s="176" t="str">
        <f aca="false">IF(D381="","",($C$363-E381)*I381*10)</f>
        <v/>
      </c>
    </row>
    <row r="382" customFormat="false" ht="12.75" hidden="false" customHeight="false" outlineLevel="0" collapsed="false">
      <c r="D382" s="265"/>
      <c r="E382" s="266"/>
      <c r="F382" s="267"/>
      <c r="I382" s="176" t="str">
        <f aca="false">IF(D382="","",D382*IF(UPPER(H382)="Y",1,$C$364))</f>
        <v/>
      </c>
      <c r="J382" s="176" t="str">
        <f aca="false">IF(D382="","",($C$363-E382)*I382*10)</f>
        <v/>
      </c>
    </row>
    <row r="383" customFormat="false" ht="12.75" hidden="false" customHeight="false" outlineLevel="0" collapsed="false">
      <c r="D383" s="265"/>
      <c r="E383" s="266"/>
      <c r="F383" s="267"/>
      <c r="I383" s="176" t="str">
        <f aca="false">IF(D383="","",D383*IF(UPPER(H383)="Y",1,$C$364))</f>
        <v/>
      </c>
      <c r="J383" s="176" t="str">
        <f aca="false">IF(D383="","",($C$363-E383)*I383*10)</f>
        <v/>
      </c>
    </row>
    <row r="384" customFormat="false" ht="12.75" hidden="false" customHeight="false" outlineLevel="0" collapsed="false">
      <c r="D384" s="265"/>
      <c r="E384" s="266"/>
      <c r="F384" s="267"/>
      <c r="I384" s="176" t="str">
        <f aca="false">IF(D384="","",D384*IF(UPPER(H384)="Y",1,$C$364))</f>
        <v/>
      </c>
      <c r="J384" s="176" t="str">
        <f aca="false">IF(D384="","",($C$363-E384)*I384*10)</f>
        <v/>
      </c>
    </row>
    <row r="385" customFormat="false" ht="12.75" hidden="false" customHeight="false" outlineLevel="0" collapsed="false">
      <c r="D385" s="265"/>
      <c r="E385" s="266"/>
      <c r="F385" s="267"/>
      <c r="I385" s="176" t="str">
        <f aca="false">IF(D385="","",D385*IF(UPPER(H385)="Y",1,$C$364))</f>
        <v/>
      </c>
      <c r="J385" s="176" t="str">
        <f aca="false">IF(D385="","",($C$363-E385)*I385*10)</f>
        <v/>
      </c>
    </row>
    <row r="386" customFormat="false" ht="12.75" hidden="false" customHeight="false" outlineLevel="0" collapsed="false">
      <c r="D386" s="265"/>
      <c r="E386" s="266"/>
      <c r="F386" s="267"/>
      <c r="I386" s="176" t="str">
        <f aca="false">IF(D386="","",D386*IF(UPPER(H386)="Y",1,$C$364))</f>
        <v/>
      </c>
      <c r="J386" s="176" t="str">
        <f aca="false">IF(D386="","",($C$363-E386)*I386*10)</f>
        <v/>
      </c>
    </row>
    <row r="387" customFormat="false" ht="12.75" hidden="false" customHeight="false" outlineLevel="0" collapsed="false">
      <c r="D387" s="265"/>
      <c r="E387" s="266"/>
      <c r="F387" s="267"/>
      <c r="I387" s="176" t="str">
        <f aca="false">IF(D387="","",D387*IF(UPPER(H387)="Y",1,$C$364))</f>
        <v/>
      </c>
      <c r="J387" s="176" t="str">
        <f aca="false">IF(D387="","",($C$363-E387)*I387*10)</f>
        <v/>
      </c>
    </row>
    <row r="388" customFormat="false" ht="12.75" hidden="false" customHeight="false" outlineLevel="0" collapsed="false">
      <c r="D388" s="265"/>
      <c r="E388" s="266"/>
      <c r="F388" s="267"/>
      <c r="I388" s="176" t="str">
        <f aca="false">IF(D388="","",D388*IF(UPPER(H388)="Y",1,$C$364))</f>
        <v/>
      </c>
      <c r="J388" s="176" t="str">
        <f aca="false">IF(D388="","",($C$363-E388)*I388*10)</f>
        <v/>
      </c>
    </row>
    <row r="389" customFormat="false" ht="12.75" hidden="false" customHeight="false" outlineLevel="0" collapsed="false">
      <c r="D389" s="265"/>
      <c r="E389" s="266"/>
      <c r="F389" s="267"/>
      <c r="I389" s="176" t="str">
        <f aca="false">IF(D389="","",D389*IF(UPPER(H389)="Y",1,$C$364))</f>
        <v/>
      </c>
      <c r="J389" s="176" t="str">
        <f aca="false">IF(D389="","",($C$363-E389)*I389*10)</f>
        <v/>
      </c>
    </row>
    <row r="390" customFormat="false" ht="12.75" hidden="false" customHeight="false" outlineLevel="0" collapsed="false">
      <c r="D390" s="265"/>
      <c r="E390" s="266"/>
      <c r="F390" s="267"/>
      <c r="I390" s="176" t="str">
        <f aca="false">IF(D390="","",D390*IF(UPPER(H390)="Y",1,$C$364))</f>
        <v/>
      </c>
      <c r="J390" s="176" t="str">
        <f aca="false">IF(D390="","",($C$363-E390)*I390*10)</f>
        <v/>
      </c>
    </row>
    <row r="391" customFormat="false" ht="12.75" hidden="false" customHeight="false" outlineLevel="0" collapsed="false">
      <c r="D391" s="265"/>
      <c r="E391" s="266"/>
      <c r="F391" s="267"/>
      <c r="I391" s="176" t="str">
        <f aca="false">IF(D391="","",D391*IF(UPPER(H391)="Y",1,$C$364))</f>
        <v/>
      </c>
      <c r="J391" s="176" t="str">
        <f aca="false">IF(D391="","",($C$363-E391)*I391*10)</f>
        <v/>
      </c>
    </row>
    <row r="392" customFormat="false" ht="12.75" hidden="false" customHeight="false" outlineLevel="0" collapsed="false">
      <c r="D392" s="265"/>
      <c r="E392" s="266"/>
      <c r="F392" s="267"/>
      <c r="I392" s="176" t="str">
        <f aca="false">IF(D392="","",D392*IF(UPPER(H392)="Y",1,$C$364))</f>
        <v/>
      </c>
      <c r="J392" s="176" t="str">
        <f aca="false">IF(D392="","",($C$363-E392)*I392*10)</f>
        <v/>
      </c>
    </row>
    <row r="393" customFormat="false" ht="12.75" hidden="false" customHeight="false" outlineLevel="0" collapsed="false">
      <c r="D393" s="265"/>
      <c r="E393" s="266"/>
      <c r="F393" s="267"/>
      <c r="I393" s="176" t="str">
        <f aca="false">IF(D393="","",D393*IF(UPPER(H393)="Y",1,$C$364))</f>
        <v/>
      </c>
      <c r="J393" s="176" t="str">
        <f aca="false">IF(D393="","",($C$363-E393)*I393*10)</f>
        <v/>
      </c>
    </row>
    <row r="394" customFormat="false" ht="12.75" hidden="false" customHeight="false" outlineLevel="0" collapsed="false">
      <c r="D394" s="265"/>
      <c r="E394" s="266"/>
      <c r="F394" s="267"/>
      <c r="I394" s="176" t="str">
        <f aca="false">IF(D394="","",D394*IF(UPPER(H394)="Y",1,$C$364))</f>
        <v/>
      </c>
      <c r="J394" s="176" t="str">
        <f aca="false">IF(D394="","",($C$363-E394)*I394*10)</f>
        <v/>
      </c>
    </row>
    <row r="395" customFormat="false" ht="12.75" hidden="false" customHeight="false" outlineLevel="0" collapsed="false">
      <c r="D395" s="265"/>
      <c r="E395" s="266"/>
      <c r="F395" s="267"/>
      <c r="I395" s="176" t="str">
        <f aca="false">IF(D395="","",D395*IF(UPPER(H395)="Y",1,$C$364))</f>
        <v/>
      </c>
      <c r="J395" s="176" t="str">
        <f aca="false">IF(D395="","",($C$363-E395)*I395*10)</f>
        <v/>
      </c>
    </row>
    <row r="396" customFormat="false" ht="12.75" hidden="false" customHeight="false" outlineLevel="0" collapsed="false">
      <c r="D396" s="265"/>
      <c r="E396" s="266"/>
      <c r="F396" s="267"/>
      <c r="I396" s="176" t="str">
        <f aca="false">IF(D396="","",D396*IF(UPPER(H396)="Y",1,$C$364))</f>
        <v/>
      </c>
      <c r="J396" s="176" t="str">
        <f aca="false">IF(D396="","",($C$363-E396)*I396*10)</f>
        <v/>
      </c>
    </row>
    <row r="397" customFormat="false" ht="12.75" hidden="false" customHeight="false" outlineLevel="0" collapsed="false">
      <c r="D397" s="265"/>
      <c r="E397" s="283"/>
      <c r="F397" s="283"/>
      <c r="I397" s="176" t="str">
        <f aca="false">IF(D397="","",D397*IF(UPPER(H397)="Y",1,$C$364))</f>
        <v/>
      </c>
      <c r="J397" s="176" t="str">
        <f aca="false">IF(D397="","",($C$363-E397)*I397*10)</f>
        <v/>
      </c>
    </row>
    <row r="398" customFormat="false" ht="12.75" hidden="false" customHeight="false" outlineLevel="0" collapsed="false">
      <c r="D398" s="274" t="n">
        <f aca="true">SUM(INDIRECT(CONCATENATE(ADDRESS(ROW(D362),COLUMN(D362)),":",ADDRESS(ROW()-1,COLUMN()))))</f>
        <v>29.45</v>
      </c>
      <c r="I398" s="274" t="n">
        <f aca="true">SUM(INDIRECT(CONCATENATE(ADDRESS(ROW(I362),COLUMN(I362)),":",ADDRESS(ROW()-1,COLUMN()))))</f>
        <v>28.9813797829291</v>
      </c>
      <c r="J398" s="274" t="n">
        <f aca="true">SUM(INDIRECT(CONCATENATE(ADDRESS(ROW(J362),COLUMN(J362)),":",ADDRESS(ROW()-1,COLUMN()))))</f>
        <v>32.8252259436123</v>
      </c>
    </row>
    <row r="400" customFormat="false" ht="12.75" hidden="false" customHeight="false" outlineLevel="0" collapsed="false">
      <c r="C400" s="264" t="n">
        <f aca="false">EOMONTH(C362,0)+1</f>
        <v>37500</v>
      </c>
      <c r="D400" s="265" t="n">
        <v>-15</v>
      </c>
      <c r="E400" s="266" t="n">
        <v>2.965</v>
      </c>
      <c r="F400" s="267" t="s">
        <v>240</v>
      </c>
      <c r="I400" s="176" t="n">
        <f aca="false">IF(D400="","",D400*IF(UPPER(H400)="Y",1,$C$402))</f>
        <v>-14.7268198601868</v>
      </c>
      <c r="J400" s="176" t="n">
        <f aca="false">IF(D400="","",($C$401-E400)*I400*10)</f>
        <v>-12.223260483955</v>
      </c>
    </row>
    <row r="401" customFormat="false" ht="12.75" hidden="false" customHeight="false" outlineLevel="0" collapsed="false">
      <c r="C401" s="269" t="n">
        <f aca="false">INDEX(Inputs!$1:$65536,MATCH(C400,Inputs!C:C,0),5)</f>
        <v>3.048</v>
      </c>
      <c r="D401" s="265" t="n">
        <v>15</v>
      </c>
      <c r="E401" s="266" t="n">
        <v>2.945</v>
      </c>
      <c r="F401" s="267" t="s">
        <v>240</v>
      </c>
      <c r="I401" s="176" t="n">
        <f aca="false">IF(D401="","",D401*IF(UPPER(H401)="Y",1,$C$402))</f>
        <v>14.7268198601868</v>
      </c>
      <c r="J401" s="176" t="n">
        <f aca="false">IF(D401="","",($C$401-E401)*I401*10)</f>
        <v>15.1686244559924</v>
      </c>
    </row>
    <row r="402" customFormat="false" ht="12.75" hidden="false" customHeight="false" outlineLevel="0" collapsed="false">
      <c r="C402" s="249" t="n">
        <f aca="false">INDEX(Inputs!$1:$65536,MATCH(C400,Inputs!C:C,0),8)</f>
        <v>0.981787990679117</v>
      </c>
      <c r="D402" s="265" t="n">
        <v>15</v>
      </c>
      <c r="E402" s="266" t="n">
        <v>2.93</v>
      </c>
      <c r="F402" s="267" t="s">
        <v>240</v>
      </c>
      <c r="I402" s="176" t="n">
        <f aca="false">IF(D402="","",D402*IF(UPPER(H402)="Y",1,$C$402))</f>
        <v>14.7268198601868</v>
      </c>
      <c r="J402" s="176" t="n">
        <f aca="false">IF(D402="","",($C$401-E402)*I402*10)</f>
        <v>17.3776474350204</v>
      </c>
    </row>
    <row r="403" customFormat="false" ht="12.75" hidden="false" customHeight="false" outlineLevel="0" collapsed="false">
      <c r="C403" s="279" t="n">
        <f aca="false">I436</f>
        <v>27.9809577343548</v>
      </c>
      <c r="D403" s="265" t="n">
        <v>3</v>
      </c>
      <c r="E403" s="266" t="n">
        <v>2.925</v>
      </c>
      <c r="F403" s="267" t="s">
        <v>240</v>
      </c>
      <c r="I403" s="176" t="n">
        <f aca="false">IF(D403="","",D403*IF(UPPER(H403)="Y",1,$C$402))</f>
        <v>2.94536397203735</v>
      </c>
      <c r="J403" s="176" t="n">
        <f aca="false">IF(D403="","",($C$401-E403)*I403*10)</f>
        <v>3.62279768560595</v>
      </c>
    </row>
    <row r="404" customFormat="false" ht="12.75" hidden="false" customHeight="false" outlineLevel="0" collapsed="false">
      <c r="C404" s="279" t="n">
        <f aca="false">J436</f>
        <v>35.8892599992751</v>
      </c>
      <c r="D404" s="265" t="n">
        <v>3</v>
      </c>
      <c r="E404" s="266" t="n">
        <v>2.925</v>
      </c>
      <c r="F404" s="267" t="s">
        <v>240</v>
      </c>
      <c r="I404" s="176" t="n">
        <f aca="false">IF(D404="","",D404*IF(UPPER(H404)="Y",1,$C$402))</f>
        <v>2.94536397203735</v>
      </c>
      <c r="J404" s="176" t="n">
        <f aca="false">IF(D404="","",($C$401-E404)*I404*10)</f>
        <v>3.62279768560595</v>
      </c>
    </row>
    <row r="405" customFormat="false" ht="12.75" hidden="false" customHeight="false" outlineLevel="0" collapsed="false">
      <c r="C405" s="280"/>
      <c r="D405" s="265" t="n">
        <v>7.5</v>
      </c>
      <c r="E405" s="266" t="n">
        <v>2.935</v>
      </c>
      <c r="F405" s="267" t="s">
        <v>240</v>
      </c>
      <c r="I405" s="176" t="n">
        <f aca="false">IF(D405="","",D405*IF(UPPER(H405)="Y",1,$C$402))</f>
        <v>7.36340993009338</v>
      </c>
      <c r="J405" s="176" t="n">
        <f aca="false">IF(D405="","",($C$401-E405)*I405*10)</f>
        <v>8.32065322100552</v>
      </c>
    </row>
    <row r="406" customFormat="false" ht="12.75" hidden="false" customHeight="false" outlineLevel="0" collapsed="false">
      <c r="C406" s="281"/>
      <c r="D406" s="265"/>
      <c r="E406" s="266"/>
      <c r="F406" s="267"/>
      <c r="I406" s="176" t="str">
        <f aca="false">IF(D406="","",D406*IF(UPPER(H406)="Y",1,$C$402))</f>
        <v/>
      </c>
      <c r="J406" s="176" t="str">
        <f aca="false">IF(D406="","",($C$401-E406)*I406*10)</f>
        <v/>
      </c>
    </row>
    <row r="407" customFormat="false" ht="12.75" hidden="false" customHeight="false" outlineLevel="0" collapsed="false">
      <c r="D407" s="265"/>
      <c r="E407" s="266"/>
      <c r="F407" s="267"/>
      <c r="I407" s="176" t="str">
        <f aca="false">IF(D407="","",D407*IF(UPPER(H407)="Y",1,$C$402))</f>
        <v/>
      </c>
      <c r="J407" s="176" t="str">
        <f aca="false">IF(D407="","",($C$401-E407)*I407*10)</f>
        <v/>
      </c>
    </row>
    <row r="408" customFormat="false" ht="12.75" hidden="false" customHeight="false" outlineLevel="0" collapsed="false">
      <c r="C408" s="282"/>
      <c r="D408" s="265"/>
      <c r="E408" s="266"/>
      <c r="F408" s="267"/>
      <c r="I408" s="176" t="str">
        <f aca="false">IF(D408="","",D408*IF(UPPER(H408)="Y",1,$C$402))</f>
        <v/>
      </c>
      <c r="J408" s="176" t="str">
        <f aca="false">IF(D408="","",($C$401-E408)*I408*10)</f>
        <v/>
      </c>
    </row>
    <row r="409" customFormat="false" ht="12.75" hidden="false" customHeight="false" outlineLevel="0" collapsed="false">
      <c r="D409" s="265"/>
      <c r="E409" s="266"/>
      <c r="F409" s="267"/>
      <c r="I409" s="176" t="str">
        <f aca="false">IF(D409="","",D409*IF(UPPER(H409)="Y",1,$C$402))</f>
        <v/>
      </c>
      <c r="J409" s="176" t="str">
        <f aca="false">IF(D409="","",($C$401-E409)*I409*10)</f>
        <v/>
      </c>
    </row>
    <row r="410" customFormat="false" ht="12.75" hidden="false" customHeight="false" outlineLevel="0" collapsed="false">
      <c r="D410" s="265"/>
      <c r="E410" s="266"/>
      <c r="F410" s="267"/>
      <c r="I410" s="176" t="str">
        <f aca="false">IF(D410="","",D410*IF(UPPER(H410)="Y",1,$C$402))</f>
        <v/>
      </c>
      <c r="J410" s="176" t="str">
        <f aca="false">IF(D410="","",($C$401-E410)*I410*10)</f>
        <v/>
      </c>
    </row>
    <row r="411" customFormat="false" ht="12.75" hidden="false" customHeight="false" outlineLevel="0" collapsed="false">
      <c r="D411" s="265"/>
      <c r="E411" s="266"/>
      <c r="F411" s="267"/>
      <c r="I411" s="176" t="str">
        <f aca="false">IF(D411="","",D411*IF(UPPER(H411)="Y",1,$C$402))</f>
        <v/>
      </c>
      <c r="J411" s="176" t="str">
        <f aca="false">IF(D411="","",($C$401-E411)*I411*10)</f>
        <v/>
      </c>
    </row>
    <row r="412" customFormat="false" ht="12.75" hidden="false" customHeight="false" outlineLevel="0" collapsed="false">
      <c r="D412" s="265"/>
      <c r="E412" s="266"/>
      <c r="F412" s="267"/>
      <c r="I412" s="176" t="str">
        <f aca="false">IF(D412="","",D412*IF(UPPER(H412)="Y",1,$C$402))</f>
        <v/>
      </c>
      <c r="J412" s="176" t="str">
        <f aca="false">IF(D412="","",($C$401-E412)*I412*10)</f>
        <v/>
      </c>
    </row>
    <row r="413" customFormat="false" ht="12.75" hidden="false" customHeight="false" outlineLevel="0" collapsed="false">
      <c r="D413" s="265"/>
      <c r="E413" s="266"/>
      <c r="F413" s="267"/>
      <c r="I413" s="176" t="str">
        <f aca="false">IF(D413="","",D413*IF(UPPER(H413)="Y",1,$C$402))</f>
        <v/>
      </c>
      <c r="J413" s="176" t="str">
        <f aca="false">IF(D413="","",($C$401-E413)*I413*10)</f>
        <v/>
      </c>
    </row>
    <row r="414" customFormat="false" ht="12.75" hidden="false" customHeight="false" outlineLevel="0" collapsed="false">
      <c r="D414" s="265"/>
      <c r="E414" s="266"/>
      <c r="F414" s="267"/>
      <c r="I414" s="176" t="str">
        <f aca="false">IF(D414="","",D414*IF(UPPER(H414)="Y",1,$C$402))</f>
        <v/>
      </c>
      <c r="J414" s="176" t="str">
        <f aca="false">IF(D414="","",($C$401-E414)*I414*10)</f>
        <v/>
      </c>
    </row>
    <row r="415" customFormat="false" ht="12.75" hidden="false" customHeight="false" outlineLevel="0" collapsed="false">
      <c r="D415" s="265"/>
      <c r="E415" s="266"/>
      <c r="F415" s="267"/>
      <c r="I415" s="176" t="str">
        <f aca="false">IF(D415="","",D415*IF(UPPER(H415)="Y",1,$C$402))</f>
        <v/>
      </c>
      <c r="J415" s="176" t="str">
        <f aca="false">IF(D415="","",($C$401-E415)*I415*10)</f>
        <v/>
      </c>
    </row>
    <row r="416" customFormat="false" ht="12.75" hidden="false" customHeight="false" outlineLevel="0" collapsed="false">
      <c r="D416" s="265"/>
      <c r="E416" s="266"/>
      <c r="F416" s="267"/>
      <c r="I416" s="176" t="str">
        <f aca="false">IF(D416="","",D416*IF(UPPER(H416)="Y",1,$C$402))</f>
        <v/>
      </c>
      <c r="J416" s="176" t="str">
        <f aca="false">IF(D416="","",($C$401-E416)*I416*10)</f>
        <v/>
      </c>
    </row>
    <row r="417" customFormat="false" ht="12.75" hidden="false" customHeight="false" outlineLevel="0" collapsed="false">
      <c r="D417" s="265"/>
      <c r="E417" s="266"/>
      <c r="F417" s="267"/>
      <c r="I417" s="176" t="str">
        <f aca="false">IF(D417="","",D417*IF(UPPER(H417)="Y",1,$C$402))</f>
        <v/>
      </c>
      <c r="J417" s="176" t="str">
        <f aca="false">IF(D417="","",($C$401-E417)*I417*10)</f>
        <v/>
      </c>
    </row>
    <row r="418" customFormat="false" ht="12.75" hidden="false" customHeight="false" outlineLevel="0" collapsed="false">
      <c r="D418" s="265"/>
      <c r="E418" s="266"/>
      <c r="F418" s="267"/>
      <c r="I418" s="176" t="str">
        <f aca="false">IF(D418="","",D418*IF(UPPER(H418)="Y",1,$C$402))</f>
        <v/>
      </c>
      <c r="J418" s="176" t="str">
        <f aca="false">IF(D418="","",($C$401-E418)*I418*10)</f>
        <v/>
      </c>
    </row>
    <row r="419" customFormat="false" ht="12.75" hidden="false" customHeight="false" outlineLevel="0" collapsed="false">
      <c r="D419" s="265"/>
      <c r="E419" s="266"/>
      <c r="F419" s="267"/>
      <c r="I419" s="176" t="str">
        <f aca="false">IF(D419="","",D419*IF(UPPER(H419)="Y",1,$C$402))</f>
        <v/>
      </c>
      <c r="J419" s="176" t="str">
        <f aca="false">IF(D419="","",($C$401-E419)*I419*10)</f>
        <v/>
      </c>
    </row>
    <row r="420" customFormat="false" ht="12.75" hidden="false" customHeight="false" outlineLevel="0" collapsed="false">
      <c r="D420" s="265"/>
      <c r="E420" s="266"/>
      <c r="F420" s="267"/>
      <c r="I420" s="176" t="str">
        <f aca="false">IF(D420="","",D420*IF(UPPER(H420)="Y",1,$C$402))</f>
        <v/>
      </c>
      <c r="J420" s="176" t="str">
        <f aca="false">IF(D420="","",($C$401-E420)*I420*10)</f>
        <v/>
      </c>
    </row>
    <row r="421" customFormat="false" ht="12.75" hidden="false" customHeight="false" outlineLevel="0" collapsed="false">
      <c r="D421" s="265"/>
      <c r="E421" s="266"/>
      <c r="F421" s="267"/>
      <c r="I421" s="176" t="str">
        <f aca="false">IF(D421="","",D421*IF(UPPER(H421)="Y",1,$C$402))</f>
        <v/>
      </c>
      <c r="J421" s="176" t="str">
        <f aca="false">IF(D421="","",($C$401-E421)*I421*10)</f>
        <v/>
      </c>
    </row>
    <row r="422" customFormat="false" ht="12.75" hidden="false" customHeight="false" outlineLevel="0" collapsed="false">
      <c r="D422" s="265"/>
      <c r="E422" s="266"/>
      <c r="F422" s="267"/>
      <c r="I422" s="176" t="str">
        <f aca="false">IF(D422="","",D422*IF(UPPER(H422)="Y",1,$C$402))</f>
        <v/>
      </c>
      <c r="J422" s="176" t="str">
        <f aca="false">IF(D422="","",($C$401-E422)*I422*10)</f>
        <v/>
      </c>
    </row>
    <row r="423" customFormat="false" ht="12.75" hidden="false" customHeight="false" outlineLevel="0" collapsed="false">
      <c r="D423" s="265"/>
      <c r="E423" s="266"/>
      <c r="F423" s="267"/>
      <c r="I423" s="176" t="str">
        <f aca="false">IF(D423="","",D423*IF(UPPER(H423)="Y",1,$C$402))</f>
        <v/>
      </c>
      <c r="J423" s="176" t="str">
        <f aca="false">IF(D423="","",($C$401-E423)*I423*10)</f>
        <v/>
      </c>
    </row>
    <row r="424" customFormat="false" ht="12.75" hidden="false" customHeight="false" outlineLevel="0" collapsed="false">
      <c r="D424" s="265"/>
      <c r="E424" s="266"/>
      <c r="F424" s="267"/>
      <c r="I424" s="176" t="str">
        <f aca="false">IF(D424="","",D424*IF(UPPER(H424)="Y",1,$C$402))</f>
        <v/>
      </c>
      <c r="J424" s="176" t="str">
        <f aca="false">IF(D424="","",($C$401-E424)*I424*10)</f>
        <v/>
      </c>
    </row>
    <row r="425" customFormat="false" ht="12.75" hidden="false" customHeight="false" outlineLevel="0" collapsed="false">
      <c r="D425" s="265"/>
      <c r="E425" s="266"/>
      <c r="F425" s="267"/>
      <c r="I425" s="176" t="str">
        <f aca="false">IF(D425="","",D425*IF(UPPER(H425)="Y",1,$C$402))</f>
        <v/>
      </c>
      <c r="J425" s="176" t="str">
        <f aca="false">IF(D425="","",($C$401-E425)*I425*10)</f>
        <v/>
      </c>
    </row>
    <row r="426" customFormat="false" ht="12.75" hidden="false" customHeight="false" outlineLevel="0" collapsed="false">
      <c r="D426" s="265"/>
      <c r="E426" s="266"/>
      <c r="F426" s="267"/>
      <c r="I426" s="176" t="str">
        <f aca="false">IF(D426="","",D426*IF(UPPER(H426)="Y",1,$C$402))</f>
        <v/>
      </c>
      <c r="J426" s="176" t="str">
        <f aca="false">IF(D426="","",($C$401-E426)*I426*10)</f>
        <v/>
      </c>
    </row>
    <row r="427" customFormat="false" ht="12.75" hidden="false" customHeight="false" outlineLevel="0" collapsed="false">
      <c r="D427" s="265"/>
      <c r="E427" s="266"/>
      <c r="F427" s="267"/>
      <c r="I427" s="176" t="str">
        <f aca="false">IF(D427="","",D427*IF(UPPER(H427)="Y",1,$C$402))</f>
        <v/>
      </c>
      <c r="J427" s="176" t="str">
        <f aca="false">IF(D427="","",($C$401-E427)*I427*10)</f>
        <v/>
      </c>
    </row>
    <row r="428" customFormat="false" ht="12.75" hidden="false" customHeight="false" outlineLevel="0" collapsed="false">
      <c r="D428" s="265"/>
      <c r="E428" s="266"/>
      <c r="F428" s="267"/>
      <c r="I428" s="176" t="str">
        <f aca="false">IF(D428="","",D428*IF(UPPER(H428)="Y",1,$C$402))</f>
        <v/>
      </c>
      <c r="J428" s="176" t="str">
        <f aca="false">IF(D428="","",($C$401-E428)*I428*10)</f>
        <v/>
      </c>
    </row>
    <row r="429" customFormat="false" ht="12.75" hidden="false" customHeight="false" outlineLevel="0" collapsed="false">
      <c r="D429" s="265"/>
      <c r="E429" s="266"/>
      <c r="F429" s="267"/>
      <c r="I429" s="176" t="str">
        <f aca="false">IF(D429="","",D429*IF(UPPER(H429)="Y",1,$C$402))</f>
        <v/>
      </c>
      <c r="J429" s="176" t="str">
        <f aca="false">IF(D429="","",($C$401-E429)*I429*10)</f>
        <v/>
      </c>
    </row>
    <row r="430" customFormat="false" ht="12.75" hidden="false" customHeight="false" outlineLevel="0" collapsed="false">
      <c r="D430" s="265"/>
      <c r="E430" s="266"/>
      <c r="F430" s="267"/>
      <c r="I430" s="176" t="str">
        <f aca="false">IF(D430="","",D430*IF(UPPER(H430)="Y",1,$C$402))</f>
        <v/>
      </c>
      <c r="J430" s="176" t="str">
        <f aca="false">IF(D430="","",($C$401-E430)*I430*10)</f>
        <v/>
      </c>
    </row>
    <row r="431" customFormat="false" ht="12.75" hidden="false" customHeight="false" outlineLevel="0" collapsed="false">
      <c r="D431" s="265"/>
      <c r="E431" s="266"/>
      <c r="F431" s="267"/>
      <c r="I431" s="176" t="str">
        <f aca="false">IF(D431="","",D431*IF(UPPER(H431)="Y",1,$C$402))</f>
        <v/>
      </c>
      <c r="J431" s="176" t="str">
        <f aca="false">IF(D431="","",($C$401-E431)*I431*10)</f>
        <v/>
      </c>
    </row>
    <row r="432" customFormat="false" ht="12.75" hidden="false" customHeight="false" outlineLevel="0" collapsed="false">
      <c r="D432" s="265"/>
      <c r="E432" s="266"/>
      <c r="F432" s="267"/>
      <c r="I432" s="176" t="str">
        <f aca="false">IF(D432="","",D432*IF(UPPER(H432)="Y",1,$C$402))</f>
        <v/>
      </c>
      <c r="J432" s="176" t="str">
        <f aca="false">IF(D432="","",($C$401-E432)*I432*10)</f>
        <v/>
      </c>
    </row>
    <row r="433" customFormat="false" ht="12.75" hidden="false" customHeight="false" outlineLevel="0" collapsed="false">
      <c r="D433" s="265"/>
      <c r="E433" s="266"/>
      <c r="F433" s="267"/>
      <c r="I433" s="176" t="str">
        <f aca="false">IF(D433="","",D433*IF(UPPER(H433)="Y",1,$C$402))</f>
        <v/>
      </c>
      <c r="J433" s="176" t="str">
        <f aca="false">IF(D433="","",($C$401-E433)*I433*10)</f>
        <v/>
      </c>
    </row>
    <row r="434" customFormat="false" ht="12.75" hidden="false" customHeight="false" outlineLevel="0" collapsed="false">
      <c r="D434" s="265"/>
      <c r="E434" s="266"/>
      <c r="F434" s="267"/>
      <c r="I434" s="176" t="str">
        <f aca="false">IF(D434="","",D434*IF(UPPER(H434)="Y",1,$C$402))</f>
        <v/>
      </c>
      <c r="J434" s="176" t="str">
        <f aca="false">IF(D434="","",($C$401-E434)*I434*10)</f>
        <v/>
      </c>
    </row>
    <row r="435" customFormat="false" ht="12.75" hidden="false" customHeight="false" outlineLevel="0" collapsed="false">
      <c r="D435" s="265"/>
      <c r="E435" s="283"/>
      <c r="F435" s="283"/>
      <c r="I435" s="176" t="str">
        <f aca="false">IF(D435="","",D435*IF(UPPER(H435)="Y",1,$C$402))</f>
        <v/>
      </c>
      <c r="J435" s="176" t="str">
        <f aca="false">IF(D435="","",($C$401-E435)*I435*10)</f>
        <v/>
      </c>
    </row>
    <row r="436" customFormat="false" ht="12.75" hidden="false" customHeight="false" outlineLevel="0" collapsed="false">
      <c r="D436" s="274" t="n">
        <f aca="true">SUM(INDIRECT(CONCATENATE(ADDRESS(ROW(D400),COLUMN(D400)),":",ADDRESS(ROW()-1,COLUMN()))))</f>
        <v>28.5</v>
      </c>
      <c r="I436" s="274" t="n">
        <f aca="true">SUM(INDIRECT(CONCATENATE(ADDRESS(ROW(I400),COLUMN(I400)),":",ADDRESS(ROW()-1,COLUMN()))))</f>
        <v>27.9809577343548</v>
      </c>
      <c r="J436" s="274" t="n">
        <f aca="true">SUM(INDIRECT(CONCATENATE(ADDRESS(ROW(J400),COLUMN(J400)),":",ADDRESS(ROW()-1,COLUMN()))))</f>
        <v>35.8892599992751</v>
      </c>
    </row>
    <row r="438" customFormat="false" ht="12.75" hidden="false" customHeight="false" outlineLevel="0" collapsed="false">
      <c r="C438" s="264" t="n">
        <f aca="false">EOMONTH(C400,0)+1</f>
        <v>37530</v>
      </c>
      <c r="D438" s="265" t="n">
        <v>-15.5</v>
      </c>
      <c r="E438" s="266" t="n">
        <v>2.965</v>
      </c>
      <c r="F438" s="267" t="s">
        <v>240</v>
      </c>
      <c r="I438" s="176" t="n">
        <f aca="false">IF(D438="","",D438*IF(UPPER(H438)="Y",1,$C$440))</f>
        <v>-15.1810325937423</v>
      </c>
      <c r="J438" s="176" t="n">
        <f aca="false">IF(D438="","",($C$439-E438)*I438*10)</f>
        <v>-18.6726700903031</v>
      </c>
    </row>
    <row r="439" customFormat="false" ht="12.75" hidden="false" customHeight="false" outlineLevel="0" collapsed="false">
      <c r="C439" s="269" t="n">
        <f aca="false">INDEX(Inputs!$1:$65536,MATCH(C438,Inputs!C:C,0),5)</f>
        <v>3.088</v>
      </c>
      <c r="D439" s="265" t="n">
        <v>15.5</v>
      </c>
      <c r="E439" s="266" t="n">
        <v>2.945</v>
      </c>
      <c r="F439" s="267" t="s">
        <v>240</v>
      </c>
      <c r="I439" s="176" t="n">
        <f aca="false">IF(D439="","",D439*IF(UPPER(H439)="Y",1,$C$440))</f>
        <v>15.1810325937423</v>
      </c>
      <c r="J439" s="176" t="n">
        <f aca="false">IF(D439="","",($C$439-E439)*I439*10)</f>
        <v>21.7088766090516</v>
      </c>
    </row>
    <row r="440" customFormat="false" ht="12.75" hidden="false" customHeight="false" outlineLevel="0" collapsed="false">
      <c r="C440" s="249" t="n">
        <f aca="false">INDEX(Inputs!$1:$65536,MATCH(C438,Inputs!C:C,0),8)</f>
        <v>0.979421457660796</v>
      </c>
      <c r="D440" s="265" t="n">
        <v>15.5</v>
      </c>
      <c r="E440" s="266" t="n">
        <v>2.93</v>
      </c>
      <c r="F440" s="267" t="s">
        <v>240</v>
      </c>
      <c r="I440" s="176" t="n">
        <f aca="false">IF(D440="","",D440*IF(UPPER(H440)="Y",1,$C$440))</f>
        <v>15.1810325937423</v>
      </c>
      <c r="J440" s="176" t="n">
        <f aca="false">IF(D440="","",($C$439-E440)*I440*10)</f>
        <v>23.9860314981129</v>
      </c>
    </row>
    <row r="441" customFormat="false" ht="12.75" hidden="false" customHeight="false" outlineLevel="0" collapsed="false">
      <c r="C441" s="279" t="n">
        <f aca="false">I474</f>
        <v>28.8439619281104</v>
      </c>
      <c r="D441" s="265" t="n">
        <v>3.1</v>
      </c>
      <c r="E441" s="266" t="n">
        <v>2.925</v>
      </c>
      <c r="F441" s="267" t="s">
        <v>240</v>
      </c>
      <c r="I441" s="176" t="n">
        <f aca="false">IF(D441="","",D441*IF(UPPER(H441)="Y",1,$C$440))</f>
        <v>3.03620651874847</v>
      </c>
      <c r="J441" s="176" t="n">
        <f aca="false">IF(D441="","",($C$439-E441)*I441*10)</f>
        <v>4.94901662556001</v>
      </c>
    </row>
    <row r="442" customFormat="false" ht="12.75" hidden="false" customHeight="false" outlineLevel="0" collapsed="false">
      <c r="C442" s="279" t="n">
        <f aca="false">J474</f>
        <v>48.5337612021942</v>
      </c>
      <c r="D442" s="265" t="n">
        <v>3.1</v>
      </c>
      <c r="E442" s="266" t="n">
        <v>2.925</v>
      </c>
      <c r="F442" s="267" t="s">
        <v>240</v>
      </c>
      <c r="I442" s="176" t="n">
        <f aca="false">IF(D442="","",D442*IF(UPPER(H442)="Y",1,$C$440))</f>
        <v>3.03620651874847</v>
      </c>
      <c r="J442" s="176" t="n">
        <f aca="false">IF(D442="","",($C$439-E442)*I442*10)</f>
        <v>4.94901662556001</v>
      </c>
    </row>
    <row r="443" customFormat="false" ht="12.75" hidden="false" customHeight="false" outlineLevel="0" collapsed="false">
      <c r="C443" s="280"/>
      <c r="D443" s="265" t="n">
        <v>7.75</v>
      </c>
      <c r="E443" s="266" t="n">
        <v>2.935</v>
      </c>
      <c r="F443" s="267" t="s">
        <v>240</v>
      </c>
      <c r="I443" s="176" t="n">
        <f aca="false">IF(D443="","",D443*IF(UPPER(H443)="Y",1,$C$440))</f>
        <v>7.59051629687117</v>
      </c>
      <c r="J443" s="176" t="n">
        <f aca="false">IF(D443="","",($C$439-E443)*I443*10)</f>
        <v>11.6134899342129</v>
      </c>
    </row>
    <row r="444" customFormat="false" ht="12.75" hidden="false" customHeight="false" outlineLevel="0" collapsed="false">
      <c r="C444" s="281"/>
      <c r="D444" s="265"/>
      <c r="E444" s="266"/>
      <c r="F444" s="267"/>
      <c r="I444" s="176" t="str">
        <f aca="false">IF(D444="","",D444*IF(UPPER(H444)="Y",1,$C$440))</f>
        <v/>
      </c>
      <c r="J444" s="176" t="str">
        <f aca="false">IF(D444="","",($C$439-E444)*I444*10)</f>
        <v/>
      </c>
    </row>
    <row r="445" customFormat="false" ht="12.75" hidden="false" customHeight="false" outlineLevel="0" collapsed="false">
      <c r="D445" s="265"/>
      <c r="E445" s="266"/>
      <c r="F445" s="267"/>
      <c r="I445" s="176" t="str">
        <f aca="false">IF(D445="","",D445*IF(UPPER(H445)="Y",1,$C$440))</f>
        <v/>
      </c>
      <c r="J445" s="176" t="str">
        <f aca="false">IF(D445="","",($C$439-E445)*I445*10)</f>
        <v/>
      </c>
    </row>
    <row r="446" customFormat="false" ht="12.75" hidden="false" customHeight="false" outlineLevel="0" collapsed="false">
      <c r="C446" s="282"/>
      <c r="D446" s="265"/>
      <c r="E446" s="266"/>
      <c r="F446" s="267"/>
      <c r="I446" s="176" t="str">
        <f aca="false">IF(D446="","",D446*IF(UPPER(H446)="Y",1,$C$440))</f>
        <v/>
      </c>
      <c r="J446" s="176" t="str">
        <f aca="false">IF(D446="","",($C$439-E446)*I446*10)</f>
        <v/>
      </c>
    </row>
    <row r="447" customFormat="false" ht="12.75" hidden="false" customHeight="false" outlineLevel="0" collapsed="false">
      <c r="D447" s="265"/>
      <c r="E447" s="266"/>
      <c r="F447" s="267"/>
      <c r="I447" s="176" t="str">
        <f aca="false">IF(D447="","",D447*IF(UPPER(H447)="Y",1,$C$440))</f>
        <v/>
      </c>
      <c r="J447" s="176" t="str">
        <f aca="false">IF(D447="","",($C$439-E447)*I447*10)</f>
        <v/>
      </c>
    </row>
    <row r="448" customFormat="false" ht="12.75" hidden="false" customHeight="false" outlineLevel="0" collapsed="false">
      <c r="D448" s="265"/>
      <c r="E448" s="266"/>
      <c r="F448" s="267"/>
      <c r="I448" s="176" t="str">
        <f aca="false">IF(D448="","",D448*IF(UPPER(H448)="Y",1,$C$440))</f>
        <v/>
      </c>
      <c r="J448" s="176" t="str">
        <f aca="false">IF(D448="","",($C$439-E448)*I448*10)</f>
        <v/>
      </c>
    </row>
    <row r="449" customFormat="false" ht="12.75" hidden="false" customHeight="false" outlineLevel="0" collapsed="false">
      <c r="D449" s="265"/>
      <c r="E449" s="266"/>
      <c r="F449" s="267"/>
      <c r="I449" s="176" t="str">
        <f aca="false">IF(D449="","",D449*IF(UPPER(H449)="Y",1,$C$440))</f>
        <v/>
      </c>
      <c r="J449" s="176" t="str">
        <f aca="false">IF(D449="","",($C$439-E449)*I449*10)</f>
        <v/>
      </c>
    </row>
    <row r="450" customFormat="false" ht="12.75" hidden="false" customHeight="false" outlineLevel="0" collapsed="false">
      <c r="D450" s="265"/>
      <c r="E450" s="266"/>
      <c r="F450" s="267"/>
      <c r="I450" s="176" t="str">
        <f aca="false">IF(D450="","",D450*IF(UPPER(H450)="Y",1,$C$440))</f>
        <v/>
      </c>
      <c r="J450" s="176" t="str">
        <f aca="false">IF(D450="","",($C$439-E450)*I450*10)</f>
        <v/>
      </c>
    </row>
    <row r="451" customFormat="false" ht="12.75" hidden="false" customHeight="false" outlineLevel="0" collapsed="false">
      <c r="D451" s="265"/>
      <c r="E451" s="266"/>
      <c r="F451" s="267"/>
      <c r="I451" s="176" t="str">
        <f aca="false">IF(D451="","",D451*IF(UPPER(H451)="Y",1,$C$440))</f>
        <v/>
      </c>
      <c r="J451" s="176" t="str">
        <f aca="false">IF(D451="","",($C$439-E451)*I451*10)</f>
        <v/>
      </c>
    </row>
    <row r="452" customFormat="false" ht="12.75" hidden="false" customHeight="false" outlineLevel="0" collapsed="false">
      <c r="D452" s="265"/>
      <c r="E452" s="266"/>
      <c r="F452" s="267"/>
      <c r="I452" s="176" t="str">
        <f aca="false">IF(D452="","",D452*IF(UPPER(H452)="Y",1,$C$440))</f>
        <v/>
      </c>
      <c r="J452" s="176" t="str">
        <f aca="false">IF(D452="","",($C$439-E452)*I452*10)</f>
        <v/>
      </c>
    </row>
    <row r="453" customFormat="false" ht="12.75" hidden="false" customHeight="false" outlineLevel="0" collapsed="false">
      <c r="D453" s="265"/>
      <c r="E453" s="266"/>
      <c r="F453" s="267"/>
      <c r="I453" s="176" t="str">
        <f aca="false">IF(D453="","",D453*IF(UPPER(H453)="Y",1,$C$440))</f>
        <v/>
      </c>
      <c r="J453" s="176" t="str">
        <f aca="false">IF(D453="","",($C$439-E453)*I453*10)</f>
        <v/>
      </c>
    </row>
    <row r="454" customFormat="false" ht="12.75" hidden="false" customHeight="false" outlineLevel="0" collapsed="false">
      <c r="D454" s="265"/>
      <c r="E454" s="266"/>
      <c r="F454" s="267"/>
      <c r="I454" s="176" t="str">
        <f aca="false">IF(D454="","",D454*IF(UPPER(H454)="Y",1,$C$440))</f>
        <v/>
      </c>
      <c r="J454" s="176" t="str">
        <f aca="false">IF(D454="","",($C$439-E454)*I454*10)</f>
        <v/>
      </c>
    </row>
    <row r="455" customFormat="false" ht="12.75" hidden="false" customHeight="false" outlineLevel="0" collapsed="false">
      <c r="D455" s="265"/>
      <c r="E455" s="266"/>
      <c r="F455" s="267"/>
      <c r="I455" s="176" t="str">
        <f aca="false">IF(D455="","",D455*IF(UPPER(H455)="Y",1,$C$440))</f>
        <v/>
      </c>
      <c r="J455" s="176" t="str">
        <f aca="false">IF(D455="","",($C$439-E455)*I455*10)</f>
        <v/>
      </c>
    </row>
    <row r="456" customFormat="false" ht="12.75" hidden="false" customHeight="false" outlineLevel="0" collapsed="false">
      <c r="D456" s="265"/>
      <c r="E456" s="266"/>
      <c r="F456" s="267"/>
      <c r="I456" s="176" t="str">
        <f aca="false">IF(D456="","",D456*IF(UPPER(H456)="Y",1,$C$440))</f>
        <v/>
      </c>
      <c r="J456" s="176" t="str">
        <f aca="false">IF(D456="","",($C$439-E456)*I456*10)</f>
        <v/>
      </c>
    </row>
    <row r="457" customFormat="false" ht="12.75" hidden="false" customHeight="false" outlineLevel="0" collapsed="false">
      <c r="D457" s="265"/>
      <c r="E457" s="266"/>
      <c r="F457" s="267"/>
      <c r="I457" s="176" t="str">
        <f aca="false">IF(D457="","",D457*IF(UPPER(H457)="Y",1,$C$440))</f>
        <v/>
      </c>
      <c r="J457" s="176" t="str">
        <f aca="false">IF(D457="","",($C$439-E457)*I457*10)</f>
        <v/>
      </c>
    </row>
    <row r="458" customFormat="false" ht="12.75" hidden="false" customHeight="false" outlineLevel="0" collapsed="false">
      <c r="D458" s="265"/>
      <c r="E458" s="266"/>
      <c r="F458" s="267"/>
      <c r="I458" s="176" t="str">
        <f aca="false">IF(D458="","",D458*IF(UPPER(H458)="Y",1,$C$440))</f>
        <v/>
      </c>
      <c r="J458" s="176" t="str">
        <f aca="false">IF(D458="","",($C$439-E458)*I458*10)</f>
        <v/>
      </c>
    </row>
    <row r="459" customFormat="false" ht="12.75" hidden="false" customHeight="false" outlineLevel="0" collapsed="false">
      <c r="D459" s="265"/>
      <c r="E459" s="266"/>
      <c r="F459" s="267"/>
      <c r="I459" s="176" t="str">
        <f aca="false">IF(D459="","",D459*IF(UPPER(H459)="Y",1,$C$440))</f>
        <v/>
      </c>
      <c r="J459" s="176" t="str">
        <f aca="false">IF(D459="","",($C$439-E459)*I459*10)</f>
        <v/>
      </c>
    </row>
    <row r="460" customFormat="false" ht="12.75" hidden="false" customHeight="false" outlineLevel="0" collapsed="false">
      <c r="D460" s="265"/>
      <c r="E460" s="266"/>
      <c r="F460" s="267"/>
      <c r="I460" s="176" t="str">
        <f aca="false">IF(D460="","",D460*IF(UPPER(H460)="Y",1,$C$440))</f>
        <v/>
      </c>
      <c r="J460" s="176" t="str">
        <f aca="false">IF(D460="","",($C$439-E460)*I460*10)</f>
        <v/>
      </c>
    </row>
    <row r="461" customFormat="false" ht="12.75" hidden="false" customHeight="false" outlineLevel="0" collapsed="false">
      <c r="D461" s="265"/>
      <c r="E461" s="266"/>
      <c r="F461" s="267"/>
      <c r="I461" s="176" t="str">
        <f aca="false">IF(D461="","",D461*IF(UPPER(H461)="Y",1,$C$440))</f>
        <v/>
      </c>
      <c r="J461" s="176" t="str">
        <f aca="false">IF(D461="","",($C$439-E461)*I461*10)</f>
        <v/>
      </c>
    </row>
    <row r="462" customFormat="false" ht="12.75" hidden="false" customHeight="false" outlineLevel="0" collapsed="false">
      <c r="D462" s="265"/>
      <c r="E462" s="266"/>
      <c r="F462" s="267"/>
      <c r="I462" s="176" t="str">
        <f aca="false">IF(D462="","",D462*IF(UPPER(H462)="Y",1,$C$440))</f>
        <v/>
      </c>
      <c r="J462" s="176" t="str">
        <f aca="false">IF(D462="","",($C$439-E462)*I462*10)</f>
        <v/>
      </c>
    </row>
    <row r="463" customFormat="false" ht="12.75" hidden="false" customHeight="false" outlineLevel="0" collapsed="false">
      <c r="D463" s="265"/>
      <c r="E463" s="266"/>
      <c r="F463" s="267"/>
      <c r="I463" s="176" t="str">
        <f aca="false">IF(D463="","",D463*IF(UPPER(H463)="Y",1,$C$440))</f>
        <v/>
      </c>
      <c r="J463" s="176" t="str">
        <f aca="false">IF(D463="","",($C$439-E463)*I463*10)</f>
        <v/>
      </c>
    </row>
    <row r="464" customFormat="false" ht="12.75" hidden="false" customHeight="false" outlineLevel="0" collapsed="false">
      <c r="D464" s="265"/>
      <c r="E464" s="266"/>
      <c r="F464" s="267"/>
      <c r="I464" s="176" t="str">
        <f aca="false">IF(D464="","",D464*IF(UPPER(H464)="Y",1,$C$440))</f>
        <v/>
      </c>
      <c r="J464" s="176" t="str">
        <f aca="false">IF(D464="","",($C$439-E464)*I464*10)</f>
        <v/>
      </c>
    </row>
    <row r="465" customFormat="false" ht="12.75" hidden="false" customHeight="false" outlineLevel="0" collapsed="false">
      <c r="D465" s="265"/>
      <c r="E465" s="266"/>
      <c r="F465" s="267"/>
      <c r="I465" s="176" t="str">
        <f aca="false">IF(D465="","",D465*IF(UPPER(H465)="Y",1,$C$440))</f>
        <v/>
      </c>
      <c r="J465" s="176" t="str">
        <f aca="false">IF(D465="","",($C$439-E465)*I465*10)</f>
        <v/>
      </c>
    </row>
    <row r="466" customFormat="false" ht="12.75" hidden="false" customHeight="false" outlineLevel="0" collapsed="false">
      <c r="D466" s="265"/>
      <c r="E466" s="266"/>
      <c r="F466" s="267"/>
      <c r="I466" s="176" t="str">
        <f aca="false">IF(D466="","",D466*IF(UPPER(H466)="Y",1,$C$440))</f>
        <v/>
      </c>
      <c r="J466" s="176" t="str">
        <f aca="false">IF(D466="","",($C$439-E466)*I466*10)</f>
        <v/>
      </c>
    </row>
    <row r="467" customFormat="false" ht="12.75" hidden="false" customHeight="false" outlineLevel="0" collapsed="false">
      <c r="D467" s="265"/>
      <c r="E467" s="266"/>
      <c r="F467" s="267"/>
      <c r="I467" s="176" t="str">
        <f aca="false">IF(D467="","",D467*IF(UPPER(H467)="Y",1,$C$440))</f>
        <v/>
      </c>
      <c r="J467" s="176" t="str">
        <f aca="false">IF(D467="","",($C$439-E467)*I467*10)</f>
        <v/>
      </c>
    </row>
    <row r="468" customFormat="false" ht="12.75" hidden="false" customHeight="false" outlineLevel="0" collapsed="false">
      <c r="D468" s="265"/>
      <c r="E468" s="266"/>
      <c r="F468" s="267"/>
      <c r="I468" s="176" t="str">
        <f aca="false">IF(D468="","",D468*IF(UPPER(H468)="Y",1,$C$440))</f>
        <v/>
      </c>
      <c r="J468" s="176" t="str">
        <f aca="false">IF(D468="","",($C$439-E468)*I468*10)</f>
        <v/>
      </c>
    </row>
    <row r="469" customFormat="false" ht="12.75" hidden="false" customHeight="false" outlineLevel="0" collapsed="false">
      <c r="D469" s="265"/>
      <c r="E469" s="266"/>
      <c r="F469" s="267"/>
      <c r="I469" s="176" t="str">
        <f aca="false">IF(D469="","",D469*IF(UPPER(H469)="Y",1,$C$440))</f>
        <v/>
      </c>
      <c r="J469" s="176" t="str">
        <f aca="false">IF(D469="","",($C$439-E469)*I469*10)</f>
        <v/>
      </c>
    </row>
    <row r="470" customFormat="false" ht="12.75" hidden="false" customHeight="false" outlineLevel="0" collapsed="false">
      <c r="D470" s="265"/>
      <c r="E470" s="266"/>
      <c r="F470" s="267"/>
      <c r="I470" s="176" t="str">
        <f aca="false">IF(D470="","",D470*IF(UPPER(H470)="Y",1,$C$440))</f>
        <v/>
      </c>
      <c r="J470" s="176" t="str">
        <f aca="false">IF(D470="","",($C$439-E470)*I470*10)</f>
        <v/>
      </c>
    </row>
    <row r="471" customFormat="false" ht="12.75" hidden="false" customHeight="false" outlineLevel="0" collapsed="false">
      <c r="D471" s="265"/>
      <c r="E471" s="266"/>
      <c r="F471" s="267"/>
      <c r="I471" s="176" t="str">
        <f aca="false">IF(D471="","",D471*IF(UPPER(H471)="Y",1,$C$440))</f>
        <v/>
      </c>
      <c r="J471" s="176" t="str">
        <f aca="false">IF(D471="","",($C$439-E471)*I471*10)</f>
        <v/>
      </c>
    </row>
    <row r="472" customFormat="false" ht="12.75" hidden="false" customHeight="false" outlineLevel="0" collapsed="false">
      <c r="D472" s="265"/>
      <c r="E472" s="266"/>
      <c r="F472" s="267"/>
      <c r="I472" s="176" t="str">
        <f aca="false">IF(D472="","",D472*IF(UPPER(H472)="Y",1,$C$440))</f>
        <v/>
      </c>
      <c r="J472" s="176" t="str">
        <f aca="false">IF(D472="","",($C$439-E472)*I472*10)</f>
        <v/>
      </c>
    </row>
    <row r="473" customFormat="false" ht="12.75" hidden="false" customHeight="false" outlineLevel="0" collapsed="false">
      <c r="D473" s="265"/>
      <c r="E473" s="283"/>
      <c r="F473" s="283"/>
      <c r="I473" s="176" t="str">
        <f aca="false">IF(D473="","",D473*IF(UPPER(H473)="Y",1,$C$440))</f>
        <v/>
      </c>
      <c r="J473" s="176" t="str">
        <f aca="false">IF(D473="","",($C$439-E473)*I473*10)</f>
        <v/>
      </c>
    </row>
    <row r="474" customFormat="false" ht="12.75" hidden="false" customHeight="false" outlineLevel="0" collapsed="false">
      <c r="D474" s="274" t="n">
        <f aca="true">SUM(INDIRECT(CONCATENATE(ADDRESS(ROW(D438),COLUMN(D438)),":",ADDRESS(ROW()-1,COLUMN()))))</f>
        <v>29.45</v>
      </c>
      <c r="I474" s="274" t="n">
        <f aca="true">SUM(INDIRECT(CONCATENATE(ADDRESS(ROW(I438),COLUMN(I438)),":",ADDRESS(ROW()-1,COLUMN()))))</f>
        <v>28.8439619281104</v>
      </c>
      <c r="J474" s="274" t="n">
        <f aca="true">SUM(INDIRECT(CONCATENATE(ADDRESS(ROW(J438),COLUMN(J438)),":",ADDRESS(ROW()-1,COLUMN()))))</f>
        <v>48.5337612021942</v>
      </c>
    </row>
    <row r="476" customFormat="false" ht="12.75" hidden="false" customHeight="false" outlineLevel="0" collapsed="false">
      <c r="C476" s="264" t="n">
        <f aca="false">EOMONTH(C438,0)+1</f>
        <v>37561</v>
      </c>
      <c r="D476" s="265" t="n">
        <v>-15</v>
      </c>
      <c r="E476" s="266" t="n">
        <v>2.965</v>
      </c>
      <c r="F476" s="267" t="s">
        <v>240</v>
      </c>
      <c r="I476" s="176" t="n">
        <f aca="false">IF(D476="","",D476*IF(UPPER(H476)="Y",1,$C$478))</f>
        <v>-14.651783760617</v>
      </c>
      <c r="J476" s="176" t="n">
        <f aca="false">IF(D476="","",($C$477-E476)*I476*10)</f>
        <v>-46.592672358762</v>
      </c>
    </row>
    <row r="477" customFormat="false" ht="12.75" hidden="false" customHeight="false" outlineLevel="0" collapsed="false">
      <c r="C477" s="269" t="n">
        <f aca="false">INDEX(Inputs!$1:$65536,MATCH(C476,Inputs!C:C,0),5)</f>
        <v>3.283</v>
      </c>
      <c r="D477" s="265" t="n">
        <v>15</v>
      </c>
      <c r="E477" s="266" t="n">
        <v>2.945</v>
      </c>
      <c r="F477" s="267" t="s">
        <v>240</v>
      </c>
      <c r="I477" s="176" t="n">
        <f aca="false">IF(D477="","",D477*IF(UPPER(H477)="Y",1,$C$478))</f>
        <v>14.651783760617</v>
      </c>
      <c r="J477" s="176" t="n">
        <f aca="false">IF(D477="","",($C$477-E477)*I477*10)</f>
        <v>49.5230291108854</v>
      </c>
    </row>
    <row r="478" customFormat="false" ht="12.75" hidden="false" customHeight="false" outlineLevel="0" collapsed="false">
      <c r="C478" s="249" t="n">
        <f aca="false">INDEX(Inputs!$1:$65536,MATCH(C476,Inputs!C:C,0),8)</f>
        <v>0.976785584041132</v>
      </c>
      <c r="D478" s="265" t="n">
        <v>15</v>
      </c>
      <c r="E478" s="266" t="n">
        <v>2.93</v>
      </c>
      <c r="F478" s="267" t="s">
        <v>240</v>
      </c>
      <c r="I478" s="176" t="n">
        <f aca="false">IF(D478="","",D478*IF(UPPER(H478)="Y",1,$C$478))</f>
        <v>14.651783760617</v>
      </c>
      <c r="J478" s="176" t="n">
        <f aca="false">IF(D478="","",($C$477-E478)*I478*10)</f>
        <v>51.7207966749779</v>
      </c>
    </row>
    <row r="479" customFormat="false" ht="12.75" hidden="false" customHeight="false" outlineLevel="0" collapsed="false">
      <c r="C479" s="279" t="n">
        <f aca="false">I512</f>
        <v>27.8383891451723</v>
      </c>
      <c r="D479" s="265" t="n">
        <v>3</v>
      </c>
      <c r="E479" s="266" t="n">
        <v>2.925</v>
      </c>
      <c r="F479" s="267" t="s">
        <v>240</v>
      </c>
      <c r="I479" s="176" t="n">
        <f aca="false">IF(D479="","",D479*IF(UPPER(H479)="Y",1,$C$478))</f>
        <v>2.9303567521234</v>
      </c>
      <c r="J479" s="176" t="n">
        <f aca="false">IF(D479="","",($C$477-E479)*I479*10)</f>
        <v>10.4906771726018</v>
      </c>
    </row>
    <row r="480" customFormat="false" ht="12.75" hidden="false" customHeight="false" outlineLevel="0" collapsed="false">
      <c r="C480" s="279" t="n">
        <f aca="false">J512</f>
        <v>101.126611515778</v>
      </c>
      <c r="D480" s="265" t="n">
        <v>3</v>
      </c>
      <c r="E480" s="266" t="n">
        <v>2.925</v>
      </c>
      <c r="F480" s="267" t="s">
        <v>240</v>
      </c>
      <c r="I480" s="176" t="n">
        <f aca="false">IF(D480="","",D480*IF(UPPER(H480)="Y",1,$C$478))</f>
        <v>2.9303567521234</v>
      </c>
      <c r="J480" s="176" t="n">
        <f aca="false">IF(D480="","",($C$477-E480)*I480*10)</f>
        <v>10.4906771726018</v>
      </c>
    </row>
    <row r="481" customFormat="false" ht="12.75" hidden="false" customHeight="false" outlineLevel="0" collapsed="false">
      <c r="C481" s="280"/>
      <c r="D481" s="265" t="n">
        <v>7.5</v>
      </c>
      <c r="E481" s="266" t="n">
        <v>2.935</v>
      </c>
      <c r="F481" s="267" t="s">
        <v>240</v>
      </c>
      <c r="I481" s="176" t="n">
        <f aca="false">IF(D481="","",D481*IF(UPPER(H481)="Y",1,$C$478))</f>
        <v>7.32589188030849</v>
      </c>
      <c r="J481" s="176" t="n">
        <f aca="false">IF(D481="","",($C$477-E481)*I481*10)</f>
        <v>25.4941037434735</v>
      </c>
    </row>
    <row r="482" customFormat="false" ht="12.75" hidden="false" customHeight="false" outlineLevel="0" collapsed="false">
      <c r="C482" s="281"/>
      <c r="D482" s="265"/>
      <c r="E482" s="266"/>
      <c r="F482" s="267"/>
      <c r="I482" s="176" t="str">
        <f aca="false">IF(D482="","",D482*IF(UPPER(H482)="Y",1,$C$478))</f>
        <v/>
      </c>
      <c r="J482" s="176" t="str">
        <f aca="false">IF(D482="","",($C$477-E482)*I482*10)</f>
        <v/>
      </c>
    </row>
    <row r="483" customFormat="false" ht="12.75" hidden="false" customHeight="false" outlineLevel="0" collapsed="false">
      <c r="D483" s="265"/>
      <c r="E483" s="266"/>
      <c r="F483" s="267"/>
      <c r="I483" s="176" t="str">
        <f aca="false">IF(D483="","",D483*IF(UPPER(H483)="Y",1,$C$478))</f>
        <v/>
      </c>
      <c r="J483" s="176" t="str">
        <f aca="false">IF(D483="","",($C$477-E483)*I483*10)</f>
        <v/>
      </c>
    </row>
    <row r="484" customFormat="false" ht="12.75" hidden="false" customHeight="false" outlineLevel="0" collapsed="false">
      <c r="C484" s="282"/>
      <c r="D484" s="265"/>
      <c r="E484" s="266"/>
      <c r="F484" s="267"/>
      <c r="I484" s="176" t="str">
        <f aca="false">IF(D484="","",D484*IF(UPPER(H484)="Y",1,$C$478))</f>
        <v/>
      </c>
      <c r="J484" s="176" t="str">
        <f aca="false">IF(D484="","",($C$477-E484)*I484*10)</f>
        <v/>
      </c>
    </row>
    <row r="485" customFormat="false" ht="12.75" hidden="false" customHeight="false" outlineLevel="0" collapsed="false">
      <c r="D485" s="265"/>
      <c r="E485" s="266"/>
      <c r="F485" s="267"/>
      <c r="I485" s="176" t="str">
        <f aca="false">IF(D485="","",D485*IF(UPPER(H485)="Y",1,$C$478))</f>
        <v/>
      </c>
      <c r="J485" s="176" t="str">
        <f aca="false">IF(D485="","",($C$477-E485)*I485*10)</f>
        <v/>
      </c>
    </row>
    <row r="486" customFormat="false" ht="12.75" hidden="false" customHeight="false" outlineLevel="0" collapsed="false">
      <c r="D486" s="265"/>
      <c r="E486" s="266"/>
      <c r="F486" s="267"/>
      <c r="I486" s="176" t="str">
        <f aca="false">IF(D486="","",D486*IF(UPPER(H486)="Y",1,$C$478))</f>
        <v/>
      </c>
      <c r="J486" s="176" t="str">
        <f aca="false">IF(D486="","",($C$477-E486)*I486*10)</f>
        <v/>
      </c>
    </row>
    <row r="487" customFormat="false" ht="12.75" hidden="false" customHeight="false" outlineLevel="0" collapsed="false">
      <c r="D487" s="265"/>
      <c r="E487" s="266"/>
      <c r="F487" s="267"/>
      <c r="I487" s="176" t="str">
        <f aca="false">IF(D487="","",D487*IF(UPPER(H487)="Y",1,$C$478))</f>
        <v/>
      </c>
      <c r="J487" s="176" t="str">
        <f aca="false">IF(D487="","",($C$477-E487)*I487*10)</f>
        <v/>
      </c>
    </row>
    <row r="488" customFormat="false" ht="12.75" hidden="false" customHeight="false" outlineLevel="0" collapsed="false">
      <c r="D488" s="265"/>
      <c r="E488" s="266"/>
      <c r="F488" s="267"/>
      <c r="I488" s="176" t="str">
        <f aca="false">IF(D488="","",D488*IF(UPPER(H488)="Y",1,$C$478))</f>
        <v/>
      </c>
      <c r="J488" s="176" t="str">
        <f aca="false">IF(D488="","",($C$477-E488)*I488*10)</f>
        <v/>
      </c>
    </row>
    <row r="489" customFormat="false" ht="12.75" hidden="false" customHeight="false" outlineLevel="0" collapsed="false">
      <c r="D489" s="265"/>
      <c r="E489" s="266"/>
      <c r="F489" s="267"/>
      <c r="I489" s="176" t="str">
        <f aca="false">IF(D489="","",D489*IF(UPPER(H489)="Y",1,$C$478))</f>
        <v/>
      </c>
      <c r="J489" s="176" t="str">
        <f aca="false">IF(D489="","",($C$477-E489)*I489*10)</f>
        <v/>
      </c>
    </row>
    <row r="490" customFormat="false" ht="12.75" hidden="false" customHeight="false" outlineLevel="0" collapsed="false">
      <c r="D490" s="265"/>
      <c r="E490" s="266"/>
      <c r="F490" s="267"/>
      <c r="I490" s="176" t="str">
        <f aca="false">IF(D490="","",D490*IF(UPPER(H490)="Y",1,$C$478))</f>
        <v/>
      </c>
      <c r="J490" s="176" t="str">
        <f aca="false">IF(D490="","",($C$477-E490)*I490*10)</f>
        <v/>
      </c>
    </row>
    <row r="491" customFormat="false" ht="12.75" hidden="false" customHeight="false" outlineLevel="0" collapsed="false">
      <c r="D491" s="265"/>
      <c r="E491" s="266"/>
      <c r="F491" s="267"/>
      <c r="I491" s="176" t="str">
        <f aca="false">IF(D491="","",D491*IF(UPPER(H491)="Y",1,$C$478))</f>
        <v/>
      </c>
      <c r="J491" s="176" t="str">
        <f aca="false">IF(D491="","",($C$477-E491)*I491*10)</f>
        <v/>
      </c>
    </row>
    <row r="492" customFormat="false" ht="12.75" hidden="false" customHeight="false" outlineLevel="0" collapsed="false">
      <c r="D492" s="265"/>
      <c r="E492" s="266"/>
      <c r="F492" s="267"/>
      <c r="I492" s="176" t="str">
        <f aca="false">IF(D492="","",D492*IF(UPPER(H492)="Y",1,$C$478))</f>
        <v/>
      </c>
      <c r="J492" s="176" t="str">
        <f aca="false">IF(D492="","",($C$477-E492)*I492*10)</f>
        <v/>
      </c>
    </row>
    <row r="493" customFormat="false" ht="12.75" hidden="false" customHeight="false" outlineLevel="0" collapsed="false">
      <c r="D493" s="265"/>
      <c r="E493" s="266"/>
      <c r="F493" s="267"/>
      <c r="I493" s="176" t="str">
        <f aca="false">IF(D493="","",D493*IF(UPPER(H493)="Y",1,$C$478))</f>
        <v/>
      </c>
      <c r="J493" s="176" t="str">
        <f aca="false">IF(D493="","",($C$477-E493)*I493*10)</f>
        <v/>
      </c>
    </row>
    <row r="494" customFormat="false" ht="12.75" hidden="false" customHeight="false" outlineLevel="0" collapsed="false">
      <c r="D494" s="265"/>
      <c r="E494" s="266"/>
      <c r="F494" s="267"/>
      <c r="I494" s="176" t="str">
        <f aca="false">IF(D494="","",D494*IF(UPPER(H494)="Y",1,$C$478))</f>
        <v/>
      </c>
      <c r="J494" s="176" t="str">
        <f aca="false">IF(D494="","",($C$477-E494)*I494*10)</f>
        <v/>
      </c>
    </row>
    <row r="495" customFormat="false" ht="12.75" hidden="false" customHeight="false" outlineLevel="0" collapsed="false">
      <c r="D495" s="265"/>
      <c r="E495" s="266"/>
      <c r="F495" s="267"/>
      <c r="I495" s="176" t="str">
        <f aca="false">IF(D495="","",D495*IF(UPPER(H495)="Y",1,$C$478))</f>
        <v/>
      </c>
      <c r="J495" s="176" t="str">
        <f aca="false">IF(D495="","",($C$477-E495)*I495*10)</f>
        <v/>
      </c>
    </row>
    <row r="496" customFormat="false" ht="12.75" hidden="false" customHeight="false" outlineLevel="0" collapsed="false">
      <c r="D496" s="265"/>
      <c r="E496" s="266"/>
      <c r="F496" s="267"/>
      <c r="I496" s="176" t="str">
        <f aca="false">IF(D496="","",D496*IF(UPPER(H496)="Y",1,$C$478))</f>
        <v/>
      </c>
      <c r="J496" s="176" t="str">
        <f aca="false">IF(D496="","",($C$477-E496)*I496*10)</f>
        <v/>
      </c>
    </row>
    <row r="497" customFormat="false" ht="12.75" hidden="false" customHeight="false" outlineLevel="0" collapsed="false">
      <c r="D497" s="265"/>
      <c r="E497" s="266"/>
      <c r="F497" s="267"/>
      <c r="I497" s="176" t="str">
        <f aca="false">IF(D497="","",D497*IF(UPPER(H497)="Y",1,$C$478))</f>
        <v/>
      </c>
      <c r="J497" s="176" t="str">
        <f aca="false">IF(D497="","",($C$477-E497)*I497*10)</f>
        <v/>
      </c>
    </row>
    <row r="498" customFormat="false" ht="12.75" hidden="false" customHeight="false" outlineLevel="0" collapsed="false">
      <c r="D498" s="265"/>
      <c r="E498" s="266"/>
      <c r="F498" s="267"/>
      <c r="I498" s="176" t="str">
        <f aca="false">IF(D498="","",D498*IF(UPPER(H498)="Y",1,$C$478))</f>
        <v/>
      </c>
      <c r="J498" s="176" t="str">
        <f aca="false">IF(D498="","",($C$477-E498)*I498*10)</f>
        <v/>
      </c>
    </row>
    <row r="499" customFormat="false" ht="12.75" hidden="false" customHeight="false" outlineLevel="0" collapsed="false">
      <c r="D499" s="265"/>
      <c r="E499" s="266"/>
      <c r="F499" s="267"/>
      <c r="I499" s="176" t="str">
        <f aca="false">IF(D499="","",D499*IF(UPPER(H499)="Y",1,$C$478))</f>
        <v/>
      </c>
      <c r="J499" s="176" t="str">
        <f aca="false">IF(D499="","",($C$477-E499)*I499*10)</f>
        <v/>
      </c>
    </row>
    <row r="500" customFormat="false" ht="12.75" hidden="false" customHeight="false" outlineLevel="0" collapsed="false">
      <c r="D500" s="265"/>
      <c r="E500" s="266"/>
      <c r="F500" s="267"/>
      <c r="I500" s="176" t="str">
        <f aca="false">IF(D500="","",D500*IF(UPPER(H500)="Y",1,$C$478))</f>
        <v/>
      </c>
      <c r="J500" s="176" t="str">
        <f aca="false">IF(D500="","",($C$477-E500)*I500*10)</f>
        <v/>
      </c>
    </row>
    <row r="501" customFormat="false" ht="12.75" hidden="false" customHeight="false" outlineLevel="0" collapsed="false">
      <c r="D501" s="265"/>
      <c r="E501" s="266"/>
      <c r="F501" s="267"/>
      <c r="I501" s="176" t="str">
        <f aca="false">IF(D501="","",D501*IF(UPPER(H501)="Y",1,$C$478))</f>
        <v/>
      </c>
      <c r="J501" s="176" t="str">
        <f aca="false">IF(D501="","",($C$477-E501)*I501*10)</f>
        <v/>
      </c>
    </row>
    <row r="502" customFormat="false" ht="12.75" hidden="false" customHeight="false" outlineLevel="0" collapsed="false">
      <c r="D502" s="265"/>
      <c r="E502" s="266"/>
      <c r="F502" s="267"/>
      <c r="I502" s="176" t="str">
        <f aca="false">IF(D502="","",D502*IF(UPPER(H502)="Y",1,$C$478))</f>
        <v/>
      </c>
      <c r="J502" s="176" t="str">
        <f aca="false">IF(D502="","",($C$477-E502)*I502*10)</f>
        <v/>
      </c>
    </row>
    <row r="503" customFormat="false" ht="12.75" hidden="false" customHeight="false" outlineLevel="0" collapsed="false">
      <c r="D503" s="265"/>
      <c r="E503" s="266"/>
      <c r="F503" s="267"/>
      <c r="I503" s="176" t="str">
        <f aca="false">IF(D503="","",D503*IF(UPPER(H503)="Y",1,$C$478))</f>
        <v/>
      </c>
      <c r="J503" s="176" t="str">
        <f aca="false">IF(D503="","",($C$477-E503)*I503*10)</f>
        <v/>
      </c>
    </row>
    <row r="504" customFormat="false" ht="12.75" hidden="false" customHeight="false" outlineLevel="0" collapsed="false">
      <c r="D504" s="265"/>
      <c r="E504" s="266"/>
      <c r="F504" s="267"/>
      <c r="I504" s="176" t="str">
        <f aca="false">IF(D504="","",D504*IF(UPPER(H504)="Y",1,$C$478))</f>
        <v/>
      </c>
      <c r="J504" s="176" t="str">
        <f aca="false">IF(D504="","",($C$477-E504)*I504*10)</f>
        <v/>
      </c>
    </row>
    <row r="505" customFormat="false" ht="12.75" hidden="false" customHeight="false" outlineLevel="0" collapsed="false">
      <c r="D505" s="265"/>
      <c r="E505" s="266"/>
      <c r="F505" s="267"/>
      <c r="I505" s="176" t="str">
        <f aca="false">IF(D505="","",D505*IF(UPPER(H505)="Y",1,$C$478))</f>
        <v/>
      </c>
      <c r="J505" s="176" t="str">
        <f aca="false">IF(D505="","",($C$477-E505)*I505*10)</f>
        <v/>
      </c>
    </row>
    <row r="506" customFormat="false" ht="12.75" hidden="false" customHeight="false" outlineLevel="0" collapsed="false">
      <c r="D506" s="265"/>
      <c r="E506" s="266"/>
      <c r="F506" s="267"/>
      <c r="I506" s="176" t="str">
        <f aca="false">IF(D506="","",D506*IF(UPPER(H506)="Y",1,$C$478))</f>
        <v/>
      </c>
      <c r="J506" s="176" t="str">
        <f aca="false">IF(D506="","",($C$477-E506)*I506*10)</f>
        <v/>
      </c>
    </row>
    <row r="507" customFormat="false" ht="12.75" hidden="false" customHeight="false" outlineLevel="0" collapsed="false">
      <c r="D507" s="265"/>
      <c r="E507" s="266"/>
      <c r="F507" s="267"/>
      <c r="I507" s="176" t="str">
        <f aca="false">IF(D507="","",D507*IF(UPPER(H507)="Y",1,$C$478))</f>
        <v/>
      </c>
      <c r="J507" s="176" t="str">
        <f aca="false">IF(D507="","",($C$477-E507)*I507*10)</f>
        <v/>
      </c>
    </row>
    <row r="508" customFormat="false" ht="12.75" hidden="false" customHeight="false" outlineLevel="0" collapsed="false">
      <c r="D508" s="265"/>
      <c r="E508" s="266"/>
      <c r="F508" s="267"/>
      <c r="I508" s="176" t="str">
        <f aca="false">IF(D508="","",D508*IF(UPPER(H508)="Y",1,$C$478))</f>
        <v/>
      </c>
      <c r="J508" s="176" t="str">
        <f aca="false">IF(D508="","",($C$477-E508)*I508*10)</f>
        <v/>
      </c>
    </row>
    <row r="509" customFormat="false" ht="12.75" hidden="false" customHeight="false" outlineLevel="0" collapsed="false">
      <c r="D509" s="265"/>
      <c r="E509" s="266"/>
      <c r="F509" s="267"/>
      <c r="I509" s="176" t="str">
        <f aca="false">IF(D509="","",D509*IF(UPPER(H509)="Y",1,$C$478))</f>
        <v/>
      </c>
      <c r="J509" s="176" t="str">
        <f aca="false">IF(D509="","",($C$477-E509)*I509*10)</f>
        <v/>
      </c>
    </row>
    <row r="510" customFormat="false" ht="12.75" hidden="false" customHeight="false" outlineLevel="0" collapsed="false">
      <c r="D510" s="265"/>
      <c r="E510" s="266"/>
      <c r="F510" s="267"/>
      <c r="I510" s="176" t="str">
        <f aca="false">IF(D510="","",D510*IF(UPPER(H510)="Y",1,$C$478))</f>
        <v/>
      </c>
      <c r="J510" s="176" t="str">
        <f aca="false">IF(D510="","",($C$477-E510)*I510*10)</f>
        <v/>
      </c>
    </row>
    <row r="511" customFormat="false" ht="12.75" hidden="false" customHeight="false" outlineLevel="0" collapsed="false">
      <c r="D511" s="265"/>
      <c r="E511" s="283"/>
      <c r="F511" s="283"/>
      <c r="I511" s="176" t="str">
        <f aca="false">IF(D511="","",D511*IF(UPPER(H511)="Y",1,$C$478))</f>
        <v/>
      </c>
      <c r="J511" s="176" t="str">
        <f aca="false">IF(D511="","",($C$477-E511)*I511*10)</f>
        <v/>
      </c>
    </row>
    <row r="512" customFormat="false" ht="12.75" hidden="false" customHeight="false" outlineLevel="0" collapsed="false">
      <c r="D512" s="274" t="n">
        <f aca="true">SUM(INDIRECT(CONCATENATE(ADDRESS(ROW(D476),COLUMN(D476)),":",ADDRESS(ROW()-1,COLUMN()))))</f>
        <v>28.5</v>
      </c>
      <c r="I512" s="274" t="n">
        <f aca="true">SUM(INDIRECT(CONCATENATE(ADDRESS(ROW(I476),COLUMN(I476)),":",ADDRESS(ROW()-1,COLUMN()))))</f>
        <v>27.8383891451723</v>
      </c>
      <c r="J512" s="274" t="n">
        <f aca="true">SUM(INDIRECT(CONCATENATE(ADDRESS(ROW(J476),COLUMN(J476)),":",ADDRESS(ROW()-1,COLUMN()))))</f>
        <v>101.126611515778</v>
      </c>
    </row>
    <row r="514" customFormat="false" ht="12.75" hidden="false" customHeight="false" outlineLevel="0" collapsed="false">
      <c r="C514" s="264" t="n">
        <f aca="false">EOMONTH(C476,0)+1</f>
        <v>37591</v>
      </c>
      <c r="D514" s="265" t="n">
        <v>-15.5</v>
      </c>
      <c r="E514" s="266" t="n">
        <v>2.965</v>
      </c>
      <c r="F514" s="267" t="s">
        <v>240</v>
      </c>
      <c r="I514" s="176" t="n">
        <f aca="false">IF(D514="","",D514*IF(UPPER(H514)="Y",1,$C$516))</f>
        <v>-15.0990297242645</v>
      </c>
      <c r="J514" s="176" t="n">
        <f aca="false">IF(D514="","",($C$515-E514)*I514*10)</f>
        <v>-78.21297397169</v>
      </c>
    </row>
    <row r="515" customFormat="false" ht="12.75" hidden="false" customHeight="false" outlineLevel="0" collapsed="false">
      <c r="C515" s="269" t="n">
        <f aca="false">INDEX(Inputs!$1:$65536,MATCH(C514,Inputs!C:C,0),5)</f>
        <v>3.483</v>
      </c>
      <c r="D515" s="265" t="n">
        <v>15.5</v>
      </c>
      <c r="E515" s="266" t="n">
        <v>2.945</v>
      </c>
      <c r="F515" s="267" t="s">
        <v>240</v>
      </c>
      <c r="I515" s="176" t="n">
        <f aca="false">IF(D515="","",D515*IF(UPPER(H515)="Y",1,$C$516))</f>
        <v>15.0990297242645</v>
      </c>
      <c r="J515" s="176" t="n">
        <f aca="false">IF(D515="","",($C$515-E515)*I515*10)</f>
        <v>81.2327799165429</v>
      </c>
    </row>
    <row r="516" customFormat="false" ht="12.75" hidden="false" customHeight="false" outlineLevel="0" collapsed="false">
      <c r="C516" s="249" t="n">
        <f aca="false">INDEX(Inputs!$1:$65536,MATCH(C514,Inputs!C:C,0),8)</f>
        <v>0.974130949952546</v>
      </c>
      <c r="D516" s="265" t="n">
        <v>15.5</v>
      </c>
      <c r="E516" s="266" t="n">
        <v>2.93</v>
      </c>
      <c r="F516" s="267" t="s">
        <v>240</v>
      </c>
      <c r="I516" s="176" t="n">
        <f aca="false">IF(D516="","",D516*IF(UPPER(H516)="Y",1,$C$516))</f>
        <v>15.0990297242645</v>
      </c>
      <c r="J516" s="176" t="n">
        <f aca="false">IF(D516="","",($C$515-E516)*I516*10)</f>
        <v>83.4976343751825</v>
      </c>
    </row>
    <row r="517" customFormat="false" ht="12.75" hidden="false" customHeight="false" outlineLevel="0" collapsed="false">
      <c r="C517" s="279" t="n">
        <f aca="false">I550</f>
        <v>28.6881564761025</v>
      </c>
      <c r="D517" s="265" t="n">
        <v>3.1</v>
      </c>
      <c r="E517" s="266" t="n">
        <v>2.925</v>
      </c>
      <c r="F517" s="267" t="s">
        <v>240</v>
      </c>
      <c r="I517" s="176" t="n">
        <f aca="false">IF(D517="","",D517*IF(UPPER(H517)="Y",1,$C$516))</f>
        <v>3.01980594485289</v>
      </c>
      <c r="J517" s="176" t="n">
        <f aca="false">IF(D517="","",($C$515-E517)*I517*10)</f>
        <v>16.8505171722792</v>
      </c>
    </row>
    <row r="518" customFormat="false" ht="12.75" hidden="false" customHeight="false" outlineLevel="0" collapsed="false">
      <c r="C518" s="279" t="n">
        <f aca="false">J550</f>
        <v>161.589816109078</v>
      </c>
      <c r="D518" s="265" t="n">
        <v>3.1</v>
      </c>
      <c r="E518" s="266" t="n">
        <v>2.925</v>
      </c>
      <c r="F518" s="267" t="s">
        <v>240</v>
      </c>
      <c r="I518" s="176" t="n">
        <f aca="false">IF(D518="","",D518*IF(UPPER(H518)="Y",1,$C$516))</f>
        <v>3.01980594485289</v>
      </c>
      <c r="J518" s="176" t="n">
        <f aca="false">IF(D518="","",($C$515-E518)*I518*10)</f>
        <v>16.8505171722792</v>
      </c>
    </row>
    <row r="519" customFormat="false" ht="12.75" hidden="false" customHeight="false" outlineLevel="0" collapsed="false">
      <c r="C519" s="280"/>
      <c r="D519" s="265" t="n">
        <v>7.75</v>
      </c>
      <c r="E519" s="266" t="n">
        <v>2.935</v>
      </c>
      <c r="F519" s="267" t="s">
        <v>240</v>
      </c>
      <c r="I519" s="176" t="n">
        <f aca="false">IF(D519="","",D519*IF(UPPER(H519)="Y",1,$C$516))</f>
        <v>7.54951486213223</v>
      </c>
      <c r="J519" s="176" t="n">
        <f aca="false">IF(D519="","",($C$515-E519)*I519*10)</f>
        <v>41.3713414444846</v>
      </c>
    </row>
    <row r="520" customFormat="false" ht="12.75" hidden="false" customHeight="false" outlineLevel="0" collapsed="false">
      <c r="C520" s="281"/>
      <c r="D520" s="265"/>
      <c r="E520" s="266"/>
      <c r="F520" s="267"/>
      <c r="I520" s="176" t="str">
        <f aca="false">IF(D520="","",D520*IF(UPPER(H520)="Y",1,$C$516))</f>
        <v/>
      </c>
      <c r="J520" s="176" t="str">
        <f aca="false">IF(D520="","",($C$515-E520)*I520*10)</f>
        <v/>
      </c>
    </row>
    <row r="521" customFormat="false" ht="12.75" hidden="false" customHeight="false" outlineLevel="0" collapsed="false">
      <c r="D521" s="265"/>
      <c r="E521" s="266"/>
      <c r="F521" s="267"/>
      <c r="I521" s="176" t="str">
        <f aca="false">IF(D521="","",D521*IF(UPPER(H521)="Y",1,$C$516))</f>
        <v/>
      </c>
      <c r="J521" s="176" t="str">
        <f aca="false">IF(D521="","",($C$515-E521)*I521*10)</f>
        <v/>
      </c>
    </row>
    <row r="522" customFormat="false" ht="12.75" hidden="false" customHeight="false" outlineLevel="0" collapsed="false">
      <c r="C522" s="282"/>
      <c r="D522" s="265"/>
      <c r="E522" s="266"/>
      <c r="F522" s="267"/>
      <c r="I522" s="176" t="str">
        <f aca="false">IF(D522="","",D522*IF(UPPER(H522)="Y",1,$C$516))</f>
        <v/>
      </c>
      <c r="J522" s="176" t="str">
        <f aca="false">IF(D522="","",($C$515-E522)*I522*10)</f>
        <v/>
      </c>
    </row>
    <row r="523" customFormat="false" ht="12.75" hidden="false" customHeight="false" outlineLevel="0" collapsed="false">
      <c r="D523" s="265"/>
      <c r="E523" s="266"/>
      <c r="F523" s="267"/>
      <c r="I523" s="176" t="str">
        <f aca="false">IF(D523="","",D523*IF(UPPER(H523)="Y",1,$C$516))</f>
        <v/>
      </c>
      <c r="J523" s="176" t="str">
        <f aca="false">IF(D523="","",($C$515-E523)*I523*10)</f>
        <v/>
      </c>
    </row>
    <row r="524" customFormat="false" ht="12.75" hidden="false" customHeight="false" outlineLevel="0" collapsed="false">
      <c r="D524" s="265"/>
      <c r="E524" s="266"/>
      <c r="F524" s="267"/>
      <c r="I524" s="176" t="str">
        <f aca="false">IF(D524="","",D524*IF(UPPER(H524)="Y",1,$C$516))</f>
        <v/>
      </c>
      <c r="J524" s="176" t="str">
        <f aca="false">IF(D524="","",($C$515-E524)*I524*10)</f>
        <v/>
      </c>
    </row>
    <row r="525" customFormat="false" ht="12.75" hidden="false" customHeight="false" outlineLevel="0" collapsed="false">
      <c r="D525" s="265"/>
      <c r="E525" s="266"/>
      <c r="F525" s="267"/>
      <c r="I525" s="176" t="str">
        <f aca="false">IF(D525="","",D525*IF(UPPER(H525)="Y",1,$C$516))</f>
        <v/>
      </c>
      <c r="J525" s="176" t="str">
        <f aca="false">IF(D525="","",($C$515-E525)*I525*10)</f>
        <v/>
      </c>
    </row>
    <row r="526" customFormat="false" ht="12.75" hidden="false" customHeight="false" outlineLevel="0" collapsed="false">
      <c r="D526" s="265"/>
      <c r="E526" s="266"/>
      <c r="F526" s="267"/>
      <c r="I526" s="176" t="str">
        <f aca="false">IF(D526="","",D526*IF(UPPER(H526)="Y",1,$C$516))</f>
        <v/>
      </c>
      <c r="J526" s="176" t="str">
        <f aca="false">IF(D526="","",($C$515-E526)*I526*10)</f>
        <v/>
      </c>
    </row>
    <row r="527" customFormat="false" ht="12.75" hidden="false" customHeight="false" outlineLevel="0" collapsed="false">
      <c r="D527" s="265"/>
      <c r="E527" s="266"/>
      <c r="F527" s="267"/>
      <c r="I527" s="176" t="str">
        <f aca="false">IF(D527="","",D527*IF(UPPER(H527)="Y",1,$C$516))</f>
        <v/>
      </c>
      <c r="J527" s="176" t="str">
        <f aca="false">IF(D527="","",($C$515-E527)*I527*10)</f>
        <v/>
      </c>
    </row>
    <row r="528" customFormat="false" ht="12.75" hidden="false" customHeight="false" outlineLevel="0" collapsed="false">
      <c r="D528" s="265"/>
      <c r="E528" s="266"/>
      <c r="F528" s="267"/>
      <c r="I528" s="176" t="str">
        <f aca="false">IF(D528="","",D528*IF(UPPER(H528)="Y",1,$C$516))</f>
        <v/>
      </c>
      <c r="J528" s="176" t="str">
        <f aca="false">IF(D528="","",($C$515-E528)*I528*10)</f>
        <v/>
      </c>
    </row>
    <row r="529" customFormat="false" ht="12.75" hidden="false" customHeight="false" outlineLevel="0" collapsed="false">
      <c r="D529" s="265"/>
      <c r="E529" s="266"/>
      <c r="F529" s="267"/>
      <c r="I529" s="176" t="str">
        <f aca="false">IF(D529="","",D529*IF(UPPER(H529)="Y",1,$C$516))</f>
        <v/>
      </c>
      <c r="J529" s="176" t="str">
        <f aca="false">IF(D529="","",($C$515-E529)*I529*10)</f>
        <v/>
      </c>
    </row>
    <row r="530" customFormat="false" ht="12.75" hidden="false" customHeight="false" outlineLevel="0" collapsed="false">
      <c r="D530" s="265"/>
      <c r="E530" s="266"/>
      <c r="F530" s="267"/>
      <c r="I530" s="176" t="str">
        <f aca="false">IF(D530="","",D530*IF(UPPER(H530)="Y",1,$C$516))</f>
        <v/>
      </c>
      <c r="J530" s="176" t="str">
        <f aca="false">IF(D530="","",($C$515-E530)*I530*10)</f>
        <v/>
      </c>
    </row>
    <row r="531" customFormat="false" ht="12.75" hidden="false" customHeight="false" outlineLevel="0" collapsed="false">
      <c r="D531" s="265"/>
      <c r="E531" s="266"/>
      <c r="F531" s="267"/>
      <c r="I531" s="176" t="str">
        <f aca="false">IF(D531="","",D531*IF(UPPER(H531)="Y",1,$C$516))</f>
        <v/>
      </c>
      <c r="J531" s="176" t="str">
        <f aca="false">IF(D531="","",($C$515-E531)*I531*10)</f>
        <v/>
      </c>
    </row>
    <row r="532" customFormat="false" ht="12.75" hidden="false" customHeight="false" outlineLevel="0" collapsed="false">
      <c r="D532" s="265"/>
      <c r="E532" s="266"/>
      <c r="F532" s="267"/>
      <c r="I532" s="176" t="str">
        <f aca="false">IF(D532="","",D532*IF(UPPER(H532)="Y",1,$C$516))</f>
        <v/>
      </c>
      <c r="J532" s="176" t="str">
        <f aca="false">IF(D532="","",($C$515-E532)*I532*10)</f>
        <v/>
      </c>
    </row>
    <row r="533" customFormat="false" ht="12.75" hidden="false" customHeight="false" outlineLevel="0" collapsed="false">
      <c r="D533" s="265"/>
      <c r="E533" s="266"/>
      <c r="F533" s="267"/>
      <c r="I533" s="176" t="str">
        <f aca="false">IF(D533="","",D533*IF(UPPER(H533)="Y",1,$C$516))</f>
        <v/>
      </c>
      <c r="J533" s="176" t="str">
        <f aca="false">IF(D533="","",($C$515-E533)*I533*10)</f>
        <v/>
      </c>
    </row>
    <row r="534" customFormat="false" ht="12.75" hidden="false" customHeight="false" outlineLevel="0" collapsed="false">
      <c r="D534" s="265"/>
      <c r="E534" s="266"/>
      <c r="F534" s="267"/>
      <c r="I534" s="176" t="str">
        <f aca="false">IF(D534="","",D534*IF(UPPER(H534)="Y",1,$C$516))</f>
        <v/>
      </c>
      <c r="J534" s="176" t="str">
        <f aca="false">IF(D534="","",($C$515-E534)*I534*10)</f>
        <v/>
      </c>
    </row>
    <row r="535" customFormat="false" ht="12.75" hidden="false" customHeight="false" outlineLevel="0" collapsed="false">
      <c r="D535" s="265"/>
      <c r="E535" s="266"/>
      <c r="F535" s="267"/>
      <c r="I535" s="176" t="str">
        <f aca="false">IF(D535="","",D535*IF(UPPER(H535)="Y",1,$C$516))</f>
        <v/>
      </c>
      <c r="J535" s="176" t="str">
        <f aca="false">IF(D535="","",($C$515-E535)*I535*10)</f>
        <v/>
      </c>
    </row>
    <row r="536" customFormat="false" ht="12.75" hidden="false" customHeight="false" outlineLevel="0" collapsed="false">
      <c r="D536" s="265"/>
      <c r="E536" s="266"/>
      <c r="F536" s="267"/>
      <c r="I536" s="176" t="str">
        <f aca="false">IF(D536="","",D536*IF(UPPER(H536)="Y",1,$C$516))</f>
        <v/>
      </c>
      <c r="J536" s="176" t="str">
        <f aca="false">IF(D536="","",($C$515-E536)*I536*10)</f>
        <v/>
      </c>
    </row>
    <row r="537" customFormat="false" ht="12.75" hidden="false" customHeight="false" outlineLevel="0" collapsed="false">
      <c r="D537" s="265"/>
      <c r="E537" s="266"/>
      <c r="F537" s="267"/>
      <c r="I537" s="176" t="str">
        <f aca="false">IF(D537="","",D537*IF(UPPER(H537)="Y",1,$C$516))</f>
        <v/>
      </c>
      <c r="J537" s="176" t="str">
        <f aca="false">IF(D537="","",($C$515-E537)*I537*10)</f>
        <v/>
      </c>
    </row>
    <row r="538" customFormat="false" ht="12.75" hidden="false" customHeight="false" outlineLevel="0" collapsed="false">
      <c r="D538" s="265"/>
      <c r="E538" s="266"/>
      <c r="F538" s="267"/>
      <c r="I538" s="176" t="str">
        <f aca="false">IF(D538="","",D538*IF(UPPER(H538)="Y",1,$C$516))</f>
        <v/>
      </c>
      <c r="J538" s="176" t="str">
        <f aca="false">IF(D538="","",($C$515-E538)*I538*10)</f>
        <v/>
      </c>
    </row>
    <row r="539" customFormat="false" ht="12.75" hidden="false" customHeight="false" outlineLevel="0" collapsed="false">
      <c r="D539" s="265"/>
      <c r="E539" s="266"/>
      <c r="F539" s="267"/>
      <c r="I539" s="176" t="str">
        <f aca="false">IF(D539="","",D539*IF(UPPER(H539)="Y",1,$C$516))</f>
        <v/>
      </c>
      <c r="J539" s="176" t="str">
        <f aca="false">IF(D539="","",($C$515-E539)*I539*10)</f>
        <v/>
      </c>
    </row>
    <row r="540" customFormat="false" ht="12.75" hidden="false" customHeight="false" outlineLevel="0" collapsed="false">
      <c r="D540" s="265"/>
      <c r="E540" s="266"/>
      <c r="F540" s="267"/>
      <c r="I540" s="176" t="str">
        <f aca="false">IF(D540="","",D540*IF(UPPER(H540)="Y",1,$C$516))</f>
        <v/>
      </c>
      <c r="J540" s="176" t="str">
        <f aca="false">IF(D540="","",($C$515-E540)*I540*10)</f>
        <v/>
      </c>
    </row>
    <row r="541" customFormat="false" ht="12.75" hidden="false" customHeight="false" outlineLevel="0" collapsed="false">
      <c r="D541" s="265"/>
      <c r="E541" s="266"/>
      <c r="F541" s="267"/>
      <c r="I541" s="176" t="str">
        <f aca="false">IF(D541="","",D541*IF(UPPER(H541)="Y",1,$C$516))</f>
        <v/>
      </c>
      <c r="J541" s="176" t="str">
        <f aca="false">IF(D541="","",($C$515-E541)*I541*10)</f>
        <v/>
      </c>
    </row>
    <row r="542" customFormat="false" ht="12.75" hidden="false" customHeight="false" outlineLevel="0" collapsed="false">
      <c r="D542" s="265"/>
      <c r="E542" s="266"/>
      <c r="F542" s="267"/>
      <c r="I542" s="176" t="str">
        <f aca="false">IF(D542="","",D542*IF(UPPER(H542)="Y",1,$C$516))</f>
        <v/>
      </c>
      <c r="J542" s="176" t="str">
        <f aca="false">IF(D542="","",($C$515-E542)*I542*10)</f>
        <v/>
      </c>
    </row>
    <row r="543" customFormat="false" ht="12.75" hidden="false" customHeight="false" outlineLevel="0" collapsed="false">
      <c r="D543" s="265"/>
      <c r="E543" s="266"/>
      <c r="F543" s="267"/>
      <c r="I543" s="176" t="str">
        <f aca="false">IF(D543="","",D543*IF(UPPER(H543)="Y",1,$C$516))</f>
        <v/>
      </c>
      <c r="J543" s="176" t="str">
        <f aca="false">IF(D543="","",($C$515-E543)*I543*10)</f>
        <v/>
      </c>
    </row>
    <row r="544" customFormat="false" ht="12.75" hidden="false" customHeight="false" outlineLevel="0" collapsed="false">
      <c r="D544" s="265"/>
      <c r="E544" s="266"/>
      <c r="F544" s="267"/>
      <c r="I544" s="176" t="str">
        <f aca="false">IF(D544="","",D544*IF(UPPER(H544)="Y",1,$C$516))</f>
        <v/>
      </c>
      <c r="J544" s="176" t="str">
        <f aca="false">IF(D544="","",($C$515-E544)*I544*10)</f>
        <v/>
      </c>
    </row>
    <row r="545" customFormat="false" ht="12.75" hidden="false" customHeight="false" outlineLevel="0" collapsed="false">
      <c r="D545" s="265"/>
      <c r="E545" s="266"/>
      <c r="F545" s="267"/>
      <c r="I545" s="176" t="str">
        <f aca="false">IF(D545="","",D545*IF(UPPER(H545)="Y",1,$C$516))</f>
        <v/>
      </c>
      <c r="J545" s="176" t="str">
        <f aca="false">IF(D545="","",($C$515-E545)*I545*10)</f>
        <v/>
      </c>
    </row>
    <row r="546" customFormat="false" ht="12.75" hidden="false" customHeight="false" outlineLevel="0" collapsed="false">
      <c r="D546" s="265"/>
      <c r="E546" s="266"/>
      <c r="F546" s="267"/>
      <c r="I546" s="176" t="str">
        <f aca="false">IF(D546="","",D546*IF(UPPER(H546)="Y",1,$C$516))</f>
        <v/>
      </c>
      <c r="J546" s="176" t="str">
        <f aca="false">IF(D546="","",($C$515-E546)*I546*10)</f>
        <v/>
      </c>
    </row>
    <row r="547" customFormat="false" ht="12.75" hidden="false" customHeight="false" outlineLevel="0" collapsed="false">
      <c r="D547" s="265"/>
      <c r="E547" s="266"/>
      <c r="F547" s="267"/>
      <c r="I547" s="176" t="str">
        <f aca="false">IF(D547="","",D547*IF(UPPER(H547)="Y",1,$C$516))</f>
        <v/>
      </c>
      <c r="J547" s="176" t="str">
        <f aca="false">IF(D547="","",($C$515-E547)*I547*10)</f>
        <v/>
      </c>
    </row>
    <row r="548" customFormat="false" ht="12.75" hidden="false" customHeight="false" outlineLevel="0" collapsed="false">
      <c r="D548" s="265"/>
      <c r="E548" s="266"/>
      <c r="F548" s="267"/>
      <c r="I548" s="176" t="str">
        <f aca="false">IF(D548="","",D548*IF(UPPER(H548)="Y",1,$C$516))</f>
        <v/>
      </c>
      <c r="J548" s="176" t="str">
        <f aca="false">IF(D548="","",($C$515-E548)*I548*10)</f>
        <v/>
      </c>
    </row>
    <row r="549" customFormat="false" ht="12.75" hidden="false" customHeight="false" outlineLevel="0" collapsed="false">
      <c r="D549" s="265"/>
      <c r="E549" s="283"/>
      <c r="F549" s="283"/>
      <c r="I549" s="176" t="str">
        <f aca="false">IF(D549="","",D549*IF(UPPER(H549)="Y",1,$C$516))</f>
        <v/>
      </c>
      <c r="J549" s="176" t="str">
        <f aca="false">IF(D549="","",($C$515-E549)*I549*10)</f>
        <v/>
      </c>
    </row>
    <row r="550" customFormat="false" ht="12.75" hidden="false" customHeight="false" outlineLevel="0" collapsed="false">
      <c r="D550" s="274" t="n">
        <f aca="true">SUM(INDIRECT(CONCATENATE(ADDRESS(ROW(D514),COLUMN(D514)),":",ADDRESS(ROW()-1,COLUMN()))))</f>
        <v>29.45</v>
      </c>
      <c r="I550" s="274" t="n">
        <f aca="true">SUM(INDIRECT(CONCATENATE(ADDRESS(ROW(I514),COLUMN(I514)),":",ADDRESS(ROW()-1,COLUMN()))))</f>
        <v>28.6881564761025</v>
      </c>
      <c r="J550" s="274" t="n">
        <f aca="true">SUM(INDIRECT(CONCATENATE(ADDRESS(ROW(J514),COLUMN(J514)),":",ADDRESS(ROW()-1,COLUMN()))))</f>
        <v>161.589816109078</v>
      </c>
    </row>
    <row r="552" customFormat="false" ht="12.75" hidden="false" customHeight="false" outlineLevel="0" collapsed="false">
      <c r="C552" s="264" t="n">
        <f aca="false">EOMONTH(C514,0)+1</f>
        <v>37622</v>
      </c>
      <c r="D552" s="265"/>
      <c r="E552" s="266"/>
      <c r="F552" s="267"/>
      <c r="I552" s="176" t="str">
        <f aca="false">IF(D552="","",D552*IF(UPPER(H552)="Y",1,$C$554))</f>
        <v/>
      </c>
      <c r="J552" s="176" t="str">
        <f aca="false">IF(D552="","",($C$553-E552)*I552*10)</f>
        <v/>
      </c>
    </row>
    <row r="553" customFormat="false" ht="12.75" hidden="false" customHeight="false" outlineLevel="0" collapsed="false">
      <c r="C553" s="269" t="n">
        <f aca="false">INDEX(Inputs!$1:$65536,MATCH(C552,Inputs!C:C,0),5)</f>
        <v>3.613</v>
      </c>
      <c r="D553" s="265"/>
      <c r="E553" s="266"/>
      <c r="F553" s="267"/>
      <c r="I553" s="176" t="str">
        <f aca="false">IF(D553="","",D553*IF(UPPER(H553)="Y",1,$C$554))</f>
        <v/>
      </c>
      <c r="J553" s="176" t="str">
        <f aca="false">IF(D553="","",($C$553-E553)*I553*10)</f>
        <v/>
      </c>
    </row>
    <row r="554" customFormat="false" ht="12.75" hidden="false" customHeight="false" outlineLevel="0" collapsed="false">
      <c r="C554" s="249" t="n">
        <f aca="false">INDEX(Inputs!$1:$65536,MATCH(C552,Inputs!C:C,0),8)</f>
        <v>0.97123920942209</v>
      </c>
      <c r="D554" s="265"/>
      <c r="E554" s="266"/>
      <c r="F554" s="267"/>
      <c r="I554" s="176" t="str">
        <f aca="false">IF(D554="","",D554*IF(UPPER(H554)="Y",1,$C$554))</f>
        <v/>
      </c>
      <c r="J554" s="176" t="str">
        <f aca="false">IF(D554="","",($C$553-E554)*I554*10)</f>
        <v/>
      </c>
    </row>
    <row r="555" customFormat="false" ht="12.75" hidden="false" customHeight="false" outlineLevel="0" collapsed="false">
      <c r="C555" s="279" t="n">
        <f aca="false">I588</f>
        <v>0</v>
      </c>
      <c r="D555" s="265"/>
      <c r="E555" s="266"/>
      <c r="F555" s="267"/>
      <c r="I555" s="176" t="str">
        <f aca="false">IF(D555="","",D555*IF(UPPER(H555)="Y",1,$C$554))</f>
        <v/>
      </c>
      <c r="J555" s="176" t="str">
        <f aca="false">IF(D555="","",($C$553-E555)*I555*10)</f>
        <v/>
      </c>
    </row>
    <row r="556" customFormat="false" ht="12.75" hidden="false" customHeight="false" outlineLevel="0" collapsed="false">
      <c r="C556" s="279" t="n">
        <f aca="false">J588</f>
        <v>0</v>
      </c>
      <c r="D556" s="265"/>
      <c r="E556" s="266"/>
      <c r="F556" s="267"/>
      <c r="I556" s="176" t="str">
        <f aca="false">IF(D556="","",D556*IF(UPPER(H556)="Y",1,$C$554))</f>
        <v/>
      </c>
      <c r="J556" s="176" t="str">
        <f aca="false">IF(D556="","",($C$553-E556)*I556*10)</f>
        <v/>
      </c>
    </row>
    <row r="557" customFormat="false" ht="12.75" hidden="false" customHeight="false" outlineLevel="0" collapsed="false">
      <c r="C557" s="280"/>
      <c r="D557" s="265"/>
      <c r="E557" s="266"/>
      <c r="F557" s="267"/>
      <c r="I557" s="176" t="str">
        <f aca="false">IF(D557="","",D557*IF(UPPER(H557)="Y",1,$C$554))</f>
        <v/>
      </c>
      <c r="J557" s="176" t="str">
        <f aca="false">IF(D557="","",($C$553-E557)*I557*10)</f>
        <v/>
      </c>
    </row>
    <row r="558" customFormat="false" ht="12.75" hidden="false" customHeight="false" outlineLevel="0" collapsed="false">
      <c r="C558" s="281"/>
      <c r="D558" s="265"/>
      <c r="E558" s="266"/>
      <c r="F558" s="267"/>
      <c r="I558" s="176" t="str">
        <f aca="false">IF(D558="","",D558*IF(UPPER(H558)="Y",1,$C$554))</f>
        <v/>
      </c>
      <c r="J558" s="176" t="str">
        <f aca="false">IF(D558="","",($C$553-E558)*I558*10)</f>
        <v/>
      </c>
    </row>
    <row r="559" customFormat="false" ht="12.75" hidden="false" customHeight="false" outlineLevel="0" collapsed="false">
      <c r="D559" s="265"/>
      <c r="E559" s="266"/>
      <c r="F559" s="267"/>
      <c r="I559" s="176" t="str">
        <f aca="false">IF(D559="","",D559*IF(UPPER(H559)="Y",1,$C$554))</f>
        <v/>
      </c>
      <c r="J559" s="176" t="str">
        <f aca="false">IF(D559="","",($C$553-E559)*I559*10)</f>
        <v/>
      </c>
    </row>
    <row r="560" customFormat="false" ht="12.75" hidden="false" customHeight="false" outlineLevel="0" collapsed="false">
      <c r="C560" s="282"/>
      <c r="D560" s="265"/>
      <c r="E560" s="266"/>
      <c r="F560" s="267"/>
      <c r="I560" s="176" t="str">
        <f aca="false">IF(D560="","",D560*IF(UPPER(H560)="Y",1,$C$554))</f>
        <v/>
      </c>
      <c r="J560" s="176" t="str">
        <f aca="false">IF(D560="","",($C$553-E560)*I560*10)</f>
        <v/>
      </c>
    </row>
    <row r="561" customFormat="false" ht="12.75" hidden="false" customHeight="false" outlineLevel="0" collapsed="false">
      <c r="D561" s="265"/>
      <c r="E561" s="266"/>
      <c r="F561" s="267"/>
      <c r="I561" s="176" t="str">
        <f aca="false">IF(D561="","",D561*IF(UPPER(H561)="Y",1,$C$554))</f>
        <v/>
      </c>
      <c r="J561" s="176" t="str">
        <f aca="false">IF(D561="","",($C$553-E561)*I561*10)</f>
        <v/>
      </c>
    </row>
    <row r="562" customFormat="false" ht="12.75" hidden="false" customHeight="false" outlineLevel="0" collapsed="false">
      <c r="D562" s="265"/>
      <c r="E562" s="266"/>
      <c r="F562" s="267"/>
      <c r="I562" s="176" t="str">
        <f aca="false">IF(D562="","",D562*IF(UPPER(H562)="Y",1,$C$554))</f>
        <v/>
      </c>
      <c r="J562" s="176" t="str">
        <f aca="false">IF(D562="","",($C$553-E562)*I562*10)</f>
        <v/>
      </c>
    </row>
    <row r="563" customFormat="false" ht="12.75" hidden="false" customHeight="false" outlineLevel="0" collapsed="false">
      <c r="D563" s="265"/>
      <c r="E563" s="266"/>
      <c r="F563" s="267"/>
      <c r="I563" s="176" t="str">
        <f aca="false">IF(D563="","",D563*IF(UPPER(H563)="Y",1,$C$554))</f>
        <v/>
      </c>
      <c r="J563" s="176" t="str">
        <f aca="false">IF(D563="","",($C$553-E563)*I563*10)</f>
        <v/>
      </c>
    </row>
    <row r="564" customFormat="false" ht="12.75" hidden="false" customHeight="false" outlineLevel="0" collapsed="false">
      <c r="D564" s="265"/>
      <c r="E564" s="266"/>
      <c r="F564" s="267"/>
      <c r="I564" s="176" t="str">
        <f aca="false">IF(D564="","",D564*IF(UPPER(H564)="Y",1,$C$554))</f>
        <v/>
      </c>
      <c r="J564" s="176" t="str">
        <f aca="false">IF(D564="","",($C$553-E564)*I564*10)</f>
        <v/>
      </c>
    </row>
    <row r="565" customFormat="false" ht="12.75" hidden="false" customHeight="false" outlineLevel="0" collapsed="false">
      <c r="D565" s="265"/>
      <c r="E565" s="266"/>
      <c r="F565" s="267"/>
      <c r="I565" s="176" t="str">
        <f aca="false">IF(D565="","",D565*IF(UPPER(H565)="Y",1,$C$554))</f>
        <v/>
      </c>
      <c r="J565" s="176" t="str">
        <f aca="false">IF(D565="","",($C$553-E565)*I565*10)</f>
        <v/>
      </c>
    </row>
    <row r="566" customFormat="false" ht="12.75" hidden="false" customHeight="false" outlineLevel="0" collapsed="false">
      <c r="D566" s="265"/>
      <c r="E566" s="266"/>
      <c r="F566" s="267"/>
      <c r="I566" s="176" t="str">
        <f aca="false">IF(D566="","",D566*IF(UPPER(H566)="Y",1,$C$554))</f>
        <v/>
      </c>
      <c r="J566" s="176" t="str">
        <f aca="false">IF(D566="","",($C$553-E566)*I566*10)</f>
        <v/>
      </c>
    </row>
    <row r="567" customFormat="false" ht="12.75" hidden="false" customHeight="false" outlineLevel="0" collapsed="false">
      <c r="D567" s="265"/>
      <c r="E567" s="266"/>
      <c r="F567" s="267"/>
      <c r="I567" s="176" t="str">
        <f aca="false">IF(D567="","",D567*IF(UPPER(H567)="Y",1,$C$554))</f>
        <v/>
      </c>
      <c r="J567" s="176" t="str">
        <f aca="false">IF(D567="","",($C$553-E567)*I567*10)</f>
        <v/>
      </c>
    </row>
    <row r="568" customFormat="false" ht="12.75" hidden="false" customHeight="false" outlineLevel="0" collapsed="false">
      <c r="D568" s="265"/>
      <c r="E568" s="266"/>
      <c r="F568" s="267"/>
      <c r="I568" s="176" t="str">
        <f aca="false">IF(D568="","",D568*IF(UPPER(H568)="Y",1,$C$554))</f>
        <v/>
      </c>
      <c r="J568" s="176" t="str">
        <f aca="false">IF(D568="","",($C$553-E568)*I568*10)</f>
        <v/>
      </c>
    </row>
    <row r="569" customFormat="false" ht="12.75" hidden="false" customHeight="false" outlineLevel="0" collapsed="false">
      <c r="D569" s="265"/>
      <c r="E569" s="266"/>
      <c r="F569" s="267"/>
      <c r="I569" s="176" t="str">
        <f aca="false">IF(D569="","",D569*IF(UPPER(H569)="Y",1,$C$554))</f>
        <v/>
      </c>
      <c r="J569" s="176" t="str">
        <f aca="false">IF(D569="","",($C$553-E569)*I569*10)</f>
        <v/>
      </c>
    </row>
    <row r="570" customFormat="false" ht="12.75" hidden="false" customHeight="false" outlineLevel="0" collapsed="false">
      <c r="D570" s="265"/>
      <c r="E570" s="266"/>
      <c r="F570" s="267"/>
      <c r="I570" s="176" t="str">
        <f aca="false">IF(D570="","",D570*IF(UPPER(H570)="Y",1,$C$554))</f>
        <v/>
      </c>
      <c r="J570" s="176" t="str">
        <f aca="false">IF(D570="","",($C$553-E570)*I570*10)</f>
        <v/>
      </c>
    </row>
    <row r="571" customFormat="false" ht="12.75" hidden="false" customHeight="false" outlineLevel="0" collapsed="false">
      <c r="D571" s="265"/>
      <c r="E571" s="266"/>
      <c r="F571" s="267"/>
      <c r="I571" s="176" t="str">
        <f aca="false">IF(D571="","",D571*IF(UPPER(H571)="Y",1,$C$554))</f>
        <v/>
      </c>
      <c r="J571" s="176" t="str">
        <f aca="false">IF(D571="","",($C$553-E571)*I571*10)</f>
        <v/>
      </c>
    </row>
    <row r="572" customFormat="false" ht="12.75" hidden="false" customHeight="false" outlineLevel="0" collapsed="false">
      <c r="D572" s="265"/>
      <c r="E572" s="266"/>
      <c r="F572" s="267"/>
      <c r="I572" s="176" t="str">
        <f aca="false">IF(D572="","",D572*IF(UPPER(H572)="Y",1,$C$554))</f>
        <v/>
      </c>
      <c r="J572" s="176" t="str">
        <f aca="false">IF(D572="","",($C$553-E572)*I572*10)</f>
        <v/>
      </c>
    </row>
    <row r="573" customFormat="false" ht="12.75" hidden="false" customHeight="false" outlineLevel="0" collapsed="false">
      <c r="D573" s="265"/>
      <c r="E573" s="266"/>
      <c r="F573" s="267"/>
      <c r="I573" s="176" t="str">
        <f aca="false">IF(D573="","",D573*IF(UPPER(H573)="Y",1,$C$554))</f>
        <v/>
      </c>
      <c r="J573" s="176" t="str">
        <f aca="false">IF(D573="","",($C$553-E573)*I573*10)</f>
        <v/>
      </c>
    </row>
    <row r="574" customFormat="false" ht="12.75" hidden="false" customHeight="false" outlineLevel="0" collapsed="false">
      <c r="D574" s="265"/>
      <c r="E574" s="266"/>
      <c r="F574" s="267"/>
      <c r="I574" s="176" t="str">
        <f aca="false">IF(D574="","",D574*IF(UPPER(H574)="Y",1,$C$554))</f>
        <v/>
      </c>
      <c r="J574" s="176" t="str">
        <f aca="false">IF(D574="","",($C$553-E574)*I574*10)</f>
        <v/>
      </c>
    </row>
    <row r="575" customFormat="false" ht="12.75" hidden="false" customHeight="false" outlineLevel="0" collapsed="false">
      <c r="D575" s="265"/>
      <c r="E575" s="266"/>
      <c r="F575" s="267"/>
      <c r="I575" s="176" t="str">
        <f aca="false">IF(D575="","",D575*IF(UPPER(H575)="Y",1,$C$554))</f>
        <v/>
      </c>
      <c r="J575" s="176" t="str">
        <f aca="false">IF(D575="","",($C$553-E575)*I575*10)</f>
        <v/>
      </c>
    </row>
    <row r="576" customFormat="false" ht="12.75" hidden="false" customHeight="false" outlineLevel="0" collapsed="false">
      <c r="D576" s="265"/>
      <c r="E576" s="266"/>
      <c r="F576" s="267"/>
      <c r="I576" s="176" t="str">
        <f aca="false">IF(D576="","",D576*IF(UPPER(H576)="Y",1,$C$554))</f>
        <v/>
      </c>
      <c r="J576" s="176" t="str">
        <f aca="false">IF(D576="","",($C$553-E576)*I576*10)</f>
        <v/>
      </c>
    </row>
    <row r="577" customFormat="false" ht="12.75" hidden="false" customHeight="false" outlineLevel="0" collapsed="false">
      <c r="D577" s="265"/>
      <c r="E577" s="266"/>
      <c r="F577" s="267"/>
      <c r="I577" s="176" t="str">
        <f aca="false">IF(D577="","",D577*IF(UPPER(H577)="Y",1,$C$554))</f>
        <v/>
      </c>
      <c r="J577" s="176" t="str">
        <f aca="false">IF(D577="","",($C$553-E577)*I577*10)</f>
        <v/>
      </c>
    </row>
    <row r="578" customFormat="false" ht="12.75" hidden="false" customHeight="false" outlineLevel="0" collapsed="false">
      <c r="D578" s="265"/>
      <c r="E578" s="266"/>
      <c r="F578" s="267"/>
      <c r="I578" s="176" t="str">
        <f aca="false">IF(D578="","",D578*IF(UPPER(H578)="Y",1,$C$554))</f>
        <v/>
      </c>
      <c r="J578" s="176" t="str">
        <f aca="false">IF(D578="","",($C$553-E578)*I578*10)</f>
        <v/>
      </c>
    </row>
    <row r="579" customFormat="false" ht="12.75" hidden="false" customHeight="false" outlineLevel="0" collapsed="false">
      <c r="D579" s="265"/>
      <c r="E579" s="266"/>
      <c r="F579" s="267"/>
      <c r="I579" s="176" t="str">
        <f aca="false">IF(D579="","",D579*IF(UPPER(H579)="Y",1,$C$554))</f>
        <v/>
      </c>
      <c r="J579" s="176" t="str">
        <f aca="false">IF(D579="","",($C$553-E579)*I579*10)</f>
        <v/>
      </c>
    </row>
    <row r="580" customFormat="false" ht="12.75" hidden="false" customHeight="false" outlineLevel="0" collapsed="false">
      <c r="D580" s="265"/>
      <c r="E580" s="266"/>
      <c r="F580" s="267"/>
      <c r="I580" s="176" t="str">
        <f aca="false">IF(D580="","",D580*IF(UPPER(H580)="Y",1,$C$554))</f>
        <v/>
      </c>
      <c r="J580" s="176" t="str">
        <f aca="false">IF(D580="","",($C$553-E580)*I580*10)</f>
        <v/>
      </c>
    </row>
    <row r="581" customFormat="false" ht="12.75" hidden="false" customHeight="false" outlineLevel="0" collapsed="false">
      <c r="D581" s="265"/>
      <c r="E581" s="266"/>
      <c r="F581" s="267"/>
      <c r="I581" s="176" t="str">
        <f aca="false">IF(D581="","",D581*IF(UPPER(H581)="Y",1,$C$554))</f>
        <v/>
      </c>
      <c r="J581" s="176" t="str">
        <f aca="false">IF(D581="","",($C$553-E581)*I581*10)</f>
        <v/>
      </c>
    </row>
    <row r="582" customFormat="false" ht="12.75" hidden="false" customHeight="false" outlineLevel="0" collapsed="false">
      <c r="D582" s="265"/>
      <c r="E582" s="266"/>
      <c r="F582" s="267"/>
      <c r="I582" s="176" t="str">
        <f aca="false">IF(D582="","",D582*IF(UPPER(H582)="Y",1,$C$554))</f>
        <v/>
      </c>
      <c r="J582" s="176" t="str">
        <f aca="false">IF(D582="","",($C$553-E582)*I582*10)</f>
        <v/>
      </c>
    </row>
    <row r="583" customFormat="false" ht="12.75" hidden="false" customHeight="false" outlineLevel="0" collapsed="false">
      <c r="D583" s="265"/>
      <c r="E583" s="266"/>
      <c r="F583" s="267"/>
      <c r="I583" s="176" t="str">
        <f aca="false">IF(D583="","",D583*IF(UPPER(H583)="Y",1,$C$554))</f>
        <v/>
      </c>
      <c r="J583" s="176" t="str">
        <f aca="false">IF(D583="","",($C$553-E583)*I583*10)</f>
        <v/>
      </c>
    </row>
    <row r="584" customFormat="false" ht="12.75" hidden="false" customHeight="false" outlineLevel="0" collapsed="false">
      <c r="D584" s="265"/>
      <c r="E584" s="266"/>
      <c r="F584" s="267"/>
      <c r="I584" s="176" t="str">
        <f aca="false">IF(D584="","",D584*IF(UPPER(H584)="Y",1,$C$554))</f>
        <v/>
      </c>
      <c r="J584" s="176" t="str">
        <f aca="false">IF(D584="","",($C$553-E584)*I584*10)</f>
        <v/>
      </c>
    </row>
    <row r="585" customFormat="false" ht="12.75" hidden="false" customHeight="false" outlineLevel="0" collapsed="false">
      <c r="D585" s="265"/>
      <c r="E585" s="266"/>
      <c r="F585" s="267"/>
      <c r="I585" s="176" t="str">
        <f aca="false">IF(D585="","",D585*IF(UPPER(H585)="Y",1,$C$554))</f>
        <v/>
      </c>
      <c r="J585" s="176" t="str">
        <f aca="false">IF(D585="","",($C$553-E585)*I585*10)</f>
        <v/>
      </c>
    </row>
    <row r="586" customFormat="false" ht="12.75" hidden="false" customHeight="false" outlineLevel="0" collapsed="false">
      <c r="D586" s="265"/>
      <c r="E586" s="266"/>
      <c r="F586" s="267"/>
      <c r="I586" s="176" t="str">
        <f aca="false">IF(D586="","",D586*IF(UPPER(H586)="Y",1,$C$554))</f>
        <v/>
      </c>
      <c r="J586" s="176" t="str">
        <f aca="false">IF(D586="","",($C$553-E586)*I586*10)</f>
        <v/>
      </c>
    </row>
    <row r="587" customFormat="false" ht="12.75" hidden="false" customHeight="false" outlineLevel="0" collapsed="false">
      <c r="D587" s="265"/>
      <c r="E587" s="283"/>
      <c r="F587" s="283"/>
      <c r="I587" s="176" t="str">
        <f aca="false">IF(D587="","",D587*IF(UPPER(H587)="Y",1,$C$554))</f>
        <v/>
      </c>
      <c r="J587" s="176" t="str">
        <f aca="false">IF(D587="","",($C$553-E587)*I587*10)</f>
        <v/>
      </c>
    </row>
    <row r="588" customFormat="false" ht="12.75" hidden="false" customHeight="false" outlineLevel="0" collapsed="false">
      <c r="D588" s="274" t="n">
        <f aca="true">SUM(INDIRECT(CONCATENATE(ADDRESS(ROW(D552),COLUMN(D552)),":",ADDRESS(ROW()-1,COLUMN()))))</f>
        <v>0</v>
      </c>
      <c r="I588" s="274" t="n">
        <f aca="true">SUM(INDIRECT(CONCATENATE(ADDRESS(ROW(I552),COLUMN(I552)),":",ADDRESS(ROW()-1,COLUMN()))))</f>
        <v>0</v>
      </c>
      <c r="J588" s="274" t="n">
        <f aca="true">SUM(INDIRECT(CONCATENATE(ADDRESS(ROW(J552),COLUMN(J552)),":",ADDRESS(ROW()-1,COLUMN()))))</f>
        <v>0</v>
      </c>
    </row>
    <row r="590" customFormat="false" ht="12.75" hidden="false" customHeight="false" outlineLevel="0" collapsed="false">
      <c r="C590" s="264" t="n">
        <f aca="false">EOMONTH(C552,0)+1</f>
        <v>37653</v>
      </c>
      <c r="D590" s="265"/>
      <c r="E590" s="266"/>
      <c r="F590" s="267"/>
      <c r="I590" s="176" t="str">
        <f aca="false">IF(D590="","",D590*IF(UPPER(H590)="Y",1,$C$592))</f>
        <v/>
      </c>
      <c r="J590" s="176" t="str">
        <f aca="false">IF(D590="","",($C$591-E590)*I590*10)</f>
        <v/>
      </c>
    </row>
    <row r="591" customFormat="false" ht="12.75" hidden="false" customHeight="false" outlineLevel="0" collapsed="false">
      <c r="C591" s="269" t="n">
        <f aca="false">INDEX(Inputs!$1:$65536,MATCH(C590,Inputs!C:C,0),5)</f>
        <v>3.543</v>
      </c>
      <c r="D591" s="265"/>
      <c r="E591" s="266"/>
      <c r="F591" s="267"/>
      <c r="I591" s="176" t="str">
        <f aca="false">IF(D591="","",D591*IF(UPPER(H591)="Y",1,$C$592))</f>
        <v/>
      </c>
      <c r="J591" s="176" t="str">
        <f aca="false">IF(D591="","",($C$591-E591)*I591*10)</f>
        <v/>
      </c>
    </row>
    <row r="592" customFormat="false" ht="12.75" hidden="false" customHeight="false" outlineLevel="0" collapsed="false">
      <c r="C592" s="249" t="n">
        <f aca="false">INDEX(Inputs!$1:$65536,MATCH(C590,Inputs!C:C,0),8)</f>
        <v>0.96817931133502</v>
      </c>
      <c r="D592" s="265"/>
      <c r="E592" s="266"/>
      <c r="F592" s="267"/>
      <c r="I592" s="176" t="str">
        <f aca="false">IF(D592="","",D592*IF(UPPER(H592)="Y",1,$C$592))</f>
        <v/>
      </c>
      <c r="J592" s="176" t="str">
        <f aca="false">IF(D592="","",($C$591-E592)*I592*10)</f>
        <v/>
      </c>
    </row>
    <row r="593" customFormat="false" ht="12.75" hidden="false" customHeight="false" outlineLevel="0" collapsed="false">
      <c r="C593" s="279" t="n">
        <f aca="false">I626</f>
        <v>0</v>
      </c>
      <c r="D593" s="265"/>
      <c r="E593" s="266"/>
      <c r="F593" s="267"/>
      <c r="I593" s="176" t="str">
        <f aca="false">IF(D593="","",D593*IF(UPPER(H593)="Y",1,$C$592))</f>
        <v/>
      </c>
      <c r="J593" s="176" t="str">
        <f aca="false">IF(D593="","",($C$591-E593)*I593*10)</f>
        <v/>
      </c>
    </row>
    <row r="594" customFormat="false" ht="12.75" hidden="false" customHeight="false" outlineLevel="0" collapsed="false">
      <c r="C594" s="279" t="n">
        <f aca="false">J626</f>
        <v>0</v>
      </c>
      <c r="D594" s="265"/>
      <c r="E594" s="266"/>
      <c r="F594" s="267"/>
      <c r="I594" s="176" t="str">
        <f aca="false">IF(D594="","",D594*IF(UPPER(H594)="Y",1,$C$592))</f>
        <v/>
      </c>
      <c r="J594" s="176" t="str">
        <f aca="false">IF(D594="","",($C$591-E594)*I594*10)</f>
        <v/>
      </c>
    </row>
    <row r="595" customFormat="false" ht="12.75" hidden="false" customHeight="false" outlineLevel="0" collapsed="false">
      <c r="C595" s="280"/>
      <c r="D595" s="265"/>
      <c r="E595" s="266"/>
      <c r="F595" s="267"/>
      <c r="I595" s="176" t="str">
        <f aca="false">IF(D595="","",D595*IF(UPPER(H595)="Y",1,$C$592))</f>
        <v/>
      </c>
      <c r="J595" s="176" t="str">
        <f aca="false">IF(D595="","",($C$591-E595)*I595*10)</f>
        <v/>
      </c>
    </row>
    <row r="596" customFormat="false" ht="12.75" hidden="false" customHeight="false" outlineLevel="0" collapsed="false">
      <c r="C596" s="281"/>
      <c r="D596" s="265"/>
      <c r="E596" s="266"/>
      <c r="F596" s="267"/>
      <c r="I596" s="176" t="str">
        <f aca="false">IF(D596="","",D596*IF(UPPER(H596)="Y",1,$C$592))</f>
        <v/>
      </c>
      <c r="J596" s="176" t="str">
        <f aca="false">IF(D596="","",($C$591-E596)*I596*10)</f>
        <v/>
      </c>
    </row>
    <row r="597" customFormat="false" ht="12.75" hidden="false" customHeight="false" outlineLevel="0" collapsed="false">
      <c r="D597" s="265"/>
      <c r="E597" s="266"/>
      <c r="F597" s="267"/>
      <c r="I597" s="176" t="str">
        <f aca="false">IF(D597="","",D597*IF(UPPER(H597)="Y",1,$C$592))</f>
        <v/>
      </c>
      <c r="J597" s="176" t="str">
        <f aca="false">IF(D597="","",($C$591-E597)*I597*10)</f>
        <v/>
      </c>
    </row>
    <row r="598" customFormat="false" ht="12.75" hidden="false" customHeight="false" outlineLevel="0" collapsed="false">
      <c r="C598" s="282"/>
      <c r="D598" s="265"/>
      <c r="E598" s="266"/>
      <c r="F598" s="267"/>
      <c r="I598" s="176" t="str">
        <f aca="false">IF(D598="","",D598*IF(UPPER(H598)="Y",1,$C$592))</f>
        <v/>
      </c>
      <c r="J598" s="176" t="str">
        <f aca="false">IF(D598="","",($C$591-E598)*I598*10)</f>
        <v/>
      </c>
    </row>
    <row r="599" customFormat="false" ht="12.75" hidden="false" customHeight="false" outlineLevel="0" collapsed="false">
      <c r="D599" s="265"/>
      <c r="E599" s="266"/>
      <c r="F599" s="267"/>
      <c r="I599" s="176" t="str">
        <f aca="false">IF(D599="","",D599*IF(UPPER(H599)="Y",1,$C$592))</f>
        <v/>
      </c>
      <c r="J599" s="176" t="str">
        <f aca="false">IF(D599="","",($C$591-E599)*I599*10)</f>
        <v/>
      </c>
    </row>
    <row r="600" customFormat="false" ht="12.75" hidden="false" customHeight="false" outlineLevel="0" collapsed="false">
      <c r="D600" s="265"/>
      <c r="E600" s="266"/>
      <c r="F600" s="267"/>
      <c r="I600" s="176" t="str">
        <f aca="false">IF(D600="","",D600*IF(UPPER(H600)="Y",1,$C$592))</f>
        <v/>
      </c>
      <c r="J600" s="176" t="str">
        <f aca="false">IF(D600="","",($C$591-E600)*I600*10)</f>
        <v/>
      </c>
    </row>
    <row r="601" customFormat="false" ht="12.75" hidden="false" customHeight="false" outlineLevel="0" collapsed="false">
      <c r="D601" s="265"/>
      <c r="E601" s="266"/>
      <c r="F601" s="267"/>
      <c r="I601" s="176" t="str">
        <f aca="false">IF(D601="","",D601*IF(UPPER(H601)="Y",1,$C$592))</f>
        <v/>
      </c>
      <c r="J601" s="176" t="str">
        <f aca="false">IF(D601="","",($C$591-E601)*I601*10)</f>
        <v/>
      </c>
    </row>
    <row r="602" customFormat="false" ht="12.75" hidden="false" customHeight="false" outlineLevel="0" collapsed="false">
      <c r="D602" s="265"/>
      <c r="E602" s="266"/>
      <c r="F602" s="267"/>
      <c r="I602" s="176" t="str">
        <f aca="false">IF(D602="","",D602*IF(UPPER(H602)="Y",1,$C$592))</f>
        <v/>
      </c>
      <c r="J602" s="176" t="str">
        <f aca="false">IF(D602="","",($C$591-E602)*I602*10)</f>
        <v/>
      </c>
    </row>
    <row r="603" customFormat="false" ht="12.75" hidden="false" customHeight="false" outlineLevel="0" collapsed="false">
      <c r="D603" s="265"/>
      <c r="E603" s="266"/>
      <c r="F603" s="267"/>
      <c r="I603" s="176" t="str">
        <f aca="false">IF(D603="","",D603*IF(UPPER(H603)="Y",1,$C$592))</f>
        <v/>
      </c>
      <c r="J603" s="176" t="str">
        <f aca="false">IF(D603="","",($C$591-E603)*I603*10)</f>
        <v/>
      </c>
    </row>
    <row r="604" customFormat="false" ht="12.75" hidden="false" customHeight="false" outlineLevel="0" collapsed="false">
      <c r="D604" s="265"/>
      <c r="E604" s="266"/>
      <c r="F604" s="267"/>
      <c r="I604" s="176" t="str">
        <f aca="false">IF(D604="","",D604*IF(UPPER(H604)="Y",1,$C$592))</f>
        <v/>
      </c>
      <c r="J604" s="176" t="str">
        <f aca="false">IF(D604="","",($C$591-E604)*I604*10)</f>
        <v/>
      </c>
    </row>
    <row r="605" customFormat="false" ht="12.75" hidden="false" customHeight="false" outlineLevel="0" collapsed="false">
      <c r="D605" s="265"/>
      <c r="E605" s="266"/>
      <c r="F605" s="267"/>
      <c r="I605" s="176" t="str">
        <f aca="false">IF(D605="","",D605*IF(UPPER(H605)="Y",1,$C$592))</f>
        <v/>
      </c>
      <c r="J605" s="176" t="str">
        <f aca="false">IF(D605="","",($C$591-E605)*I605*10)</f>
        <v/>
      </c>
    </row>
    <row r="606" customFormat="false" ht="12.75" hidden="false" customHeight="false" outlineLevel="0" collapsed="false">
      <c r="D606" s="265"/>
      <c r="E606" s="266"/>
      <c r="F606" s="267"/>
      <c r="I606" s="176" t="str">
        <f aca="false">IF(D606="","",D606*IF(UPPER(H606)="Y",1,$C$592))</f>
        <v/>
      </c>
      <c r="J606" s="176" t="str">
        <f aca="false">IF(D606="","",($C$591-E606)*I606*10)</f>
        <v/>
      </c>
    </row>
    <row r="607" customFormat="false" ht="12.75" hidden="false" customHeight="false" outlineLevel="0" collapsed="false">
      <c r="D607" s="265"/>
      <c r="E607" s="266"/>
      <c r="F607" s="267"/>
      <c r="I607" s="176" t="str">
        <f aca="false">IF(D607="","",D607*IF(UPPER(H607)="Y",1,$C$592))</f>
        <v/>
      </c>
      <c r="J607" s="176" t="str">
        <f aca="false">IF(D607="","",($C$591-E607)*I607*10)</f>
        <v/>
      </c>
    </row>
    <row r="608" customFormat="false" ht="12.75" hidden="false" customHeight="false" outlineLevel="0" collapsed="false">
      <c r="D608" s="265"/>
      <c r="E608" s="266"/>
      <c r="F608" s="267"/>
      <c r="I608" s="176" t="str">
        <f aca="false">IF(D608="","",D608*IF(UPPER(H608)="Y",1,$C$592))</f>
        <v/>
      </c>
      <c r="J608" s="176" t="str">
        <f aca="false">IF(D608="","",($C$591-E608)*I608*10)</f>
        <v/>
      </c>
    </row>
    <row r="609" customFormat="false" ht="12.75" hidden="false" customHeight="false" outlineLevel="0" collapsed="false">
      <c r="D609" s="265"/>
      <c r="E609" s="266"/>
      <c r="F609" s="267"/>
      <c r="I609" s="176" t="str">
        <f aca="false">IF(D609="","",D609*IF(UPPER(H609)="Y",1,$C$592))</f>
        <v/>
      </c>
      <c r="J609" s="176" t="str">
        <f aca="false">IF(D609="","",($C$591-E609)*I609*10)</f>
        <v/>
      </c>
    </row>
    <row r="610" customFormat="false" ht="12.75" hidden="false" customHeight="false" outlineLevel="0" collapsed="false">
      <c r="D610" s="265"/>
      <c r="E610" s="266"/>
      <c r="F610" s="267"/>
      <c r="I610" s="176" t="str">
        <f aca="false">IF(D610="","",D610*IF(UPPER(H610)="Y",1,$C$592))</f>
        <v/>
      </c>
      <c r="J610" s="176" t="str">
        <f aca="false">IF(D610="","",($C$591-E610)*I610*10)</f>
        <v/>
      </c>
    </row>
    <row r="611" customFormat="false" ht="12.75" hidden="false" customHeight="false" outlineLevel="0" collapsed="false">
      <c r="D611" s="265"/>
      <c r="E611" s="266"/>
      <c r="F611" s="267"/>
      <c r="I611" s="176" t="str">
        <f aca="false">IF(D611="","",D611*IF(UPPER(H611)="Y",1,$C$592))</f>
        <v/>
      </c>
      <c r="J611" s="176" t="str">
        <f aca="false">IF(D611="","",($C$591-E611)*I611*10)</f>
        <v/>
      </c>
    </row>
    <row r="612" customFormat="false" ht="12.75" hidden="false" customHeight="false" outlineLevel="0" collapsed="false">
      <c r="D612" s="265"/>
      <c r="E612" s="266"/>
      <c r="F612" s="267"/>
      <c r="I612" s="176" t="str">
        <f aca="false">IF(D612="","",D612*IF(UPPER(H612)="Y",1,$C$592))</f>
        <v/>
      </c>
      <c r="J612" s="176" t="str">
        <f aca="false">IF(D612="","",($C$591-E612)*I612*10)</f>
        <v/>
      </c>
    </row>
    <row r="613" customFormat="false" ht="12.75" hidden="false" customHeight="false" outlineLevel="0" collapsed="false">
      <c r="D613" s="265"/>
      <c r="E613" s="266"/>
      <c r="F613" s="267"/>
      <c r="I613" s="176" t="str">
        <f aca="false">IF(D613="","",D613*IF(UPPER(H613)="Y",1,$C$592))</f>
        <v/>
      </c>
      <c r="J613" s="176" t="str">
        <f aca="false">IF(D613="","",($C$591-E613)*I613*10)</f>
        <v/>
      </c>
    </row>
    <row r="614" customFormat="false" ht="12.75" hidden="false" customHeight="false" outlineLevel="0" collapsed="false">
      <c r="D614" s="265"/>
      <c r="E614" s="266"/>
      <c r="F614" s="267"/>
      <c r="I614" s="176" t="str">
        <f aca="false">IF(D614="","",D614*IF(UPPER(H614)="Y",1,$C$592))</f>
        <v/>
      </c>
      <c r="J614" s="176" t="str">
        <f aca="false">IF(D614="","",($C$591-E614)*I614*10)</f>
        <v/>
      </c>
    </row>
    <row r="615" customFormat="false" ht="12.75" hidden="false" customHeight="false" outlineLevel="0" collapsed="false">
      <c r="D615" s="265"/>
      <c r="E615" s="266"/>
      <c r="F615" s="267"/>
      <c r="I615" s="176" t="str">
        <f aca="false">IF(D615="","",D615*IF(UPPER(H615)="Y",1,$C$592))</f>
        <v/>
      </c>
      <c r="J615" s="176" t="str">
        <f aca="false">IF(D615="","",($C$591-E615)*I615*10)</f>
        <v/>
      </c>
    </row>
    <row r="616" customFormat="false" ht="12.75" hidden="false" customHeight="false" outlineLevel="0" collapsed="false">
      <c r="D616" s="265"/>
      <c r="E616" s="266"/>
      <c r="F616" s="267"/>
      <c r="I616" s="176" t="str">
        <f aca="false">IF(D616="","",D616*IF(UPPER(H616)="Y",1,$C$592))</f>
        <v/>
      </c>
      <c r="J616" s="176" t="str">
        <f aca="false">IF(D616="","",($C$591-E616)*I616*10)</f>
        <v/>
      </c>
    </row>
    <row r="617" customFormat="false" ht="12.75" hidden="false" customHeight="false" outlineLevel="0" collapsed="false">
      <c r="D617" s="265"/>
      <c r="E617" s="266"/>
      <c r="F617" s="267"/>
      <c r="I617" s="176" t="str">
        <f aca="false">IF(D617="","",D617*IF(UPPER(H617)="Y",1,$C$592))</f>
        <v/>
      </c>
      <c r="J617" s="176" t="str">
        <f aca="false">IF(D617="","",($C$591-E617)*I617*10)</f>
        <v/>
      </c>
    </row>
    <row r="618" customFormat="false" ht="12.75" hidden="false" customHeight="false" outlineLevel="0" collapsed="false">
      <c r="D618" s="265"/>
      <c r="E618" s="266"/>
      <c r="F618" s="267"/>
      <c r="I618" s="176" t="str">
        <f aca="false">IF(D618="","",D618*IF(UPPER(H618)="Y",1,$C$592))</f>
        <v/>
      </c>
      <c r="J618" s="176" t="str">
        <f aca="false">IF(D618="","",($C$591-E618)*I618*10)</f>
        <v/>
      </c>
    </row>
    <row r="619" customFormat="false" ht="12.75" hidden="false" customHeight="false" outlineLevel="0" collapsed="false">
      <c r="D619" s="265"/>
      <c r="E619" s="266"/>
      <c r="F619" s="267"/>
      <c r="I619" s="176" t="str">
        <f aca="false">IF(D619="","",D619*IF(UPPER(H619)="Y",1,$C$592))</f>
        <v/>
      </c>
      <c r="J619" s="176" t="str">
        <f aca="false">IF(D619="","",($C$591-E619)*I619*10)</f>
        <v/>
      </c>
    </row>
    <row r="620" customFormat="false" ht="12.75" hidden="false" customHeight="false" outlineLevel="0" collapsed="false">
      <c r="D620" s="265"/>
      <c r="E620" s="266"/>
      <c r="F620" s="267"/>
      <c r="I620" s="176" t="str">
        <f aca="false">IF(D620="","",D620*IF(UPPER(H620)="Y",1,$C$592))</f>
        <v/>
      </c>
      <c r="J620" s="176" t="str">
        <f aca="false">IF(D620="","",($C$591-E620)*I620*10)</f>
        <v/>
      </c>
    </row>
    <row r="621" customFormat="false" ht="12.75" hidden="false" customHeight="false" outlineLevel="0" collapsed="false">
      <c r="D621" s="265"/>
      <c r="E621" s="266"/>
      <c r="F621" s="267"/>
      <c r="I621" s="176" t="str">
        <f aca="false">IF(D621="","",D621*IF(UPPER(H621)="Y",1,$C$592))</f>
        <v/>
      </c>
      <c r="J621" s="176" t="str">
        <f aca="false">IF(D621="","",($C$591-E621)*I621*10)</f>
        <v/>
      </c>
    </row>
    <row r="622" customFormat="false" ht="12.75" hidden="false" customHeight="false" outlineLevel="0" collapsed="false">
      <c r="D622" s="265"/>
      <c r="E622" s="266"/>
      <c r="F622" s="267"/>
      <c r="I622" s="176" t="str">
        <f aca="false">IF(D622="","",D622*IF(UPPER(H622)="Y",1,$C$592))</f>
        <v/>
      </c>
      <c r="J622" s="176" t="str">
        <f aca="false">IF(D622="","",($C$591-E622)*I622*10)</f>
        <v/>
      </c>
    </row>
    <row r="623" customFormat="false" ht="12.75" hidden="false" customHeight="false" outlineLevel="0" collapsed="false">
      <c r="D623" s="265"/>
      <c r="E623" s="266"/>
      <c r="F623" s="267"/>
      <c r="I623" s="176" t="str">
        <f aca="false">IF(D623="","",D623*IF(UPPER(H623)="Y",1,$C$592))</f>
        <v/>
      </c>
      <c r="J623" s="176" t="str">
        <f aca="false">IF(D623="","",($C$591-E623)*I623*10)</f>
        <v/>
      </c>
    </row>
    <row r="624" customFormat="false" ht="12.75" hidden="false" customHeight="false" outlineLevel="0" collapsed="false">
      <c r="D624" s="265"/>
      <c r="E624" s="266"/>
      <c r="F624" s="267"/>
      <c r="I624" s="176" t="str">
        <f aca="false">IF(D624="","",D624*IF(UPPER(H624)="Y",1,$C$592))</f>
        <v/>
      </c>
      <c r="J624" s="176" t="str">
        <f aca="false">IF(D624="","",($C$591-E624)*I624*10)</f>
        <v/>
      </c>
    </row>
    <row r="625" customFormat="false" ht="12.75" hidden="false" customHeight="false" outlineLevel="0" collapsed="false">
      <c r="D625" s="265"/>
      <c r="E625" s="283"/>
      <c r="F625" s="283"/>
      <c r="I625" s="176" t="str">
        <f aca="false">IF(D625="","",D625*IF(UPPER(H625)="Y",1,$C$592))</f>
        <v/>
      </c>
      <c r="J625" s="176" t="str">
        <f aca="false">IF(D625="","",($C$591-E625)*I625*10)</f>
        <v/>
      </c>
    </row>
    <row r="626" customFormat="false" ht="12.75" hidden="false" customHeight="false" outlineLevel="0" collapsed="false">
      <c r="D626" s="274" t="n">
        <f aca="true">SUM(INDIRECT(CONCATENATE(ADDRESS(ROW(D590),COLUMN(D590)),":",ADDRESS(ROW()-1,COLUMN()))))</f>
        <v>0</v>
      </c>
      <c r="I626" s="274" t="n">
        <f aca="true">SUM(INDIRECT(CONCATENATE(ADDRESS(ROW(I590),COLUMN(I590)),":",ADDRESS(ROW()-1,COLUMN()))))</f>
        <v>0</v>
      </c>
      <c r="J626" s="274" t="n">
        <f aca="true">SUM(INDIRECT(CONCATENATE(ADDRESS(ROW(J590),COLUMN(J590)),":",ADDRESS(ROW()-1,COLUMN()))))</f>
        <v>0</v>
      </c>
    </row>
    <row r="628" customFormat="false" ht="12.75" hidden="false" customHeight="false" outlineLevel="0" collapsed="false">
      <c r="C628" s="264" t="n">
        <f aca="false">EOMONTH(C590,0)+1</f>
        <v>37681</v>
      </c>
      <c r="D628" s="265"/>
      <c r="E628" s="266"/>
      <c r="F628" s="267"/>
      <c r="I628" s="176" t="str">
        <f aca="false">IF(D628="","",D628*IF(UPPER(H628)="Y",1,$C$630))</f>
        <v/>
      </c>
      <c r="J628" s="176" t="str">
        <f aca="false">IF(D628="","",($C$629-E628)*I628*10)</f>
        <v/>
      </c>
    </row>
    <row r="629" customFormat="false" ht="12.75" hidden="false" customHeight="false" outlineLevel="0" collapsed="false">
      <c r="C629" s="269" t="n">
        <f aca="false">INDEX(Inputs!$1:$65536,MATCH(C628,Inputs!C:C,0),5)</f>
        <v>3.453</v>
      </c>
      <c r="D629" s="265"/>
      <c r="E629" s="266"/>
      <c r="F629" s="267"/>
      <c r="I629" s="176" t="str">
        <f aca="false">IF(D629="","",D629*IF(UPPER(H629)="Y",1,$C$630))</f>
        <v/>
      </c>
      <c r="J629" s="176" t="str">
        <f aca="false">IF(D629="","",($C$629-E629)*I629*10)</f>
        <v/>
      </c>
    </row>
    <row r="630" customFormat="false" ht="12.75" hidden="false" customHeight="false" outlineLevel="0" collapsed="false">
      <c r="C630" s="249" t="n">
        <f aca="false">INDEX(Inputs!$1:$65536,MATCH(C628,Inputs!C:C,0),8)</f>
        <v>0.965313070883845</v>
      </c>
      <c r="D630" s="265"/>
      <c r="E630" s="266"/>
      <c r="F630" s="267"/>
      <c r="I630" s="176" t="str">
        <f aca="false">IF(D630="","",D630*IF(UPPER(H630)="Y",1,$C$630))</f>
        <v/>
      </c>
      <c r="J630" s="176" t="str">
        <f aca="false">IF(D630="","",($C$629-E630)*I630*10)</f>
        <v/>
      </c>
    </row>
    <row r="631" customFormat="false" ht="12.75" hidden="false" customHeight="false" outlineLevel="0" collapsed="false">
      <c r="C631" s="279" t="n">
        <f aca="false">I664</f>
        <v>0</v>
      </c>
      <c r="D631" s="265"/>
      <c r="E631" s="266"/>
      <c r="F631" s="267"/>
      <c r="I631" s="176" t="str">
        <f aca="false">IF(D631="","",D631*IF(UPPER(H631)="Y",1,$C$630))</f>
        <v/>
      </c>
      <c r="J631" s="176" t="str">
        <f aca="false">IF(D631="","",($C$629-E631)*I631*10)</f>
        <v/>
      </c>
    </row>
    <row r="632" customFormat="false" ht="12.75" hidden="false" customHeight="false" outlineLevel="0" collapsed="false">
      <c r="C632" s="279" t="n">
        <f aca="false">J664</f>
        <v>0</v>
      </c>
      <c r="D632" s="265"/>
      <c r="E632" s="266"/>
      <c r="F632" s="267"/>
      <c r="I632" s="176" t="str">
        <f aca="false">IF(D632="","",D632*IF(UPPER(H632)="Y",1,$C$630))</f>
        <v/>
      </c>
      <c r="J632" s="176" t="str">
        <f aca="false">IF(D632="","",($C$629-E632)*I632*10)</f>
        <v/>
      </c>
    </row>
    <row r="633" customFormat="false" ht="12.75" hidden="false" customHeight="false" outlineLevel="0" collapsed="false">
      <c r="C633" s="280"/>
      <c r="D633" s="265"/>
      <c r="E633" s="266"/>
      <c r="F633" s="267"/>
      <c r="I633" s="176" t="str">
        <f aca="false">IF(D633="","",D633*IF(UPPER(H633)="Y",1,$C$630))</f>
        <v/>
      </c>
      <c r="J633" s="176" t="str">
        <f aca="false">IF(D633="","",($C$629-E633)*I633*10)</f>
        <v/>
      </c>
    </row>
    <row r="634" customFormat="false" ht="12.75" hidden="false" customHeight="false" outlineLevel="0" collapsed="false">
      <c r="C634" s="281"/>
      <c r="D634" s="265"/>
      <c r="E634" s="266"/>
      <c r="F634" s="267"/>
      <c r="I634" s="176" t="str">
        <f aca="false">IF(D634="","",D634*IF(UPPER(H634)="Y",1,$C$630))</f>
        <v/>
      </c>
      <c r="J634" s="176" t="str">
        <f aca="false">IF(D634="","",($C$629-E634)*I634*10)</f>
        <v/>
      </c>
    </row>
    <row r="635" customFormat="false" ht="12.75" hidden="false" customHeight="false" outlineLevel="0" collapsed="false">
      <c r="D635" s="265"/>
      <c r="E635" s="266"/>
      <c r="F635" s="267"/>
      <c r="I635" s="176" t="str">
        <f aca="false">IF(D635="","",D635*IF(UPPER(H635)="Y",1,$C$630))</f>
        <v/>
      </c>
      <c r="J635" s="176" t="str">
        <f aca="false">IF(D635="","",($C$629-E635)*I635*10)</f>
        <v/>
      </c>
    </row>
    <row r="636" customFormat="false" ht="12.75" hidden="false" customHeight="false" outlineLevel="0" collapsed="false">
      <c r="C636" s="282"/>
      <c r="D636" s="265"/>
      <c r="E636" s="266"/>
      <c r="F636" s="267"/>
      <c r="I636" s="176" t="str">
        <f aca="false">IF(D636="","",D636*IF(UPPER(H636)="Y",1,$C$630))</f>
        <v/>
      </c>
      <c r="J636" s="176" t="str">
        <f aca="false">IF(D636="","",($C$629-E636)*I636*10)</f>
        <v/>
      </c>
    </row>
    <row r="637" customFormat="false" ht="12.75" hidden="false" customHeight="false" outlineLevel="0" collapsed="false">
      <c r="D637" s="265"/>
      <c r="E637" s="266"/>
      <c r="F637" s="267"/>
      <c r="I637" s="176" t="str">
        <f aca="false">IF(D637="","",D637*IF(UPPER(H637)="Y",1,$C$630))</f>
        <v/>
      </c>
      <c r="J637" s="176" t="str">
        <f aca="false">IF(D637="","",($C$629-E637)*I637*10)</f>
        <v/>
      </c>
    </row>
    <row r="638" customFormat="false" ht="12.75" hidden="false" customHeight="false" outlineLevel="0" collapsed="false">
      <c r="D638" s="265"/>
      <c r="E638" s="266"/>
      <c r="F638" s="267"/>
      <c r="I638" s="176" t="str">
        <f aca="false">IF(D638="","",D638*IF(UPPER(H638)="Y",1,$C$630))</f>
        <v/>
      </c>
      <c r="J638" s="176" t="str">
        <f aca="false">IF(D638="","",($C$629-E638)*I638*10)</f>
        <v/>
      </c>
    </row>
    <row r="639" customFormat="false" ht="12.75" hidden="false" customHeight="false" outlineLevel="0" collapsed="false">
      <c r="D639" s="265"/>
      <c r="E639" s="266"/>
      <c r="F639" s="267"/>
      <c r="I639" s="176" t="str">
        <f aca="false">IF(D639="","",D639*IF(UPPER(H639)="Y",1,$C$630))</f>
        <v/>
      </c>
      <c r="J639" s="176" t="str">
        <f aca="false">IF(D639="","",($C$629-E639)*I639*10)</f>
        <v/>
      </c>
    </row>
    <row r="640" customFormat="false" ht="12.75" hidden="false" customHeight="false" outlineLevel="0" collapsed="false">
      <c r="D640" s="265"/>
      <c r="E640" s="266"/>
      <c r="F640" s="267"/>
      <c r="I640" s="176" t="str">
        <f aca="false">IF(D640="","",D640*IF(UPPER(H640)="Y",1,$C$630))</f>
        <v/>
      </c>
      <c r="J640" s="176" t="str">
        <f aca="false">IF(D640="","",($C$629-E640)*I640*10)</f>
        <v/>
      </c>
    </row>
    <row r="641" customFormat="false" ht="12.75" hidden="false" customHeight="false" outlineLevel="0" collapsed="false">
      <c r="D641" s="265"/>
      <c r="E641" s="266"/>
      <c r="F641" s="267"/>
      <c r="I641" s="176" t="str">
        <f aca="false">IF(D641="","",D641*IF(UPPER(H641)="Y",1,$C$630))</f>
        <v/>
      </c>
      <c r="J641" s="176" t="str">
        <f aca="false">IF(D641="","",($C$629-E641)*I641*10)</f>
        <v/>
      </c>
    </row>
    <row r="642" customFormat="false" ht="12.75" hidden="false" customHeight="false" outlineLevel="0" collapsed="false">
      <c r="D642" s="265"/>
      <c r="E642" s="266"/>
      <c r="F642" s="267"/>
      <c r="I642" s="176" t="str">
        <f aca="false">IF(D642="","",D642*IF(UPPER(H642)="Y",1,$C$630))</f>
        <v/>
      </c>
      <c r="J642" s="176" t="str">
        <f aca="false">IF(D642="","",($C$629-E642)*I642*10)</f>
        <v/>
      </c>
    </row>
    <row r="643" customFormat="false" ht="12.75" hidden="false" customHeight="false" outlineLevel="0" collapsed="false">
      <c r="D643" s="265"/>
      <c r="E643" s="266"/>
      <c r="F643" s="267"/>
      <c r="I643" s="176" t="str">
        <f aca="false">IF(D643="","",D643*IF(UPPER(H643)="Y",1,$C$630))</f>
        <v/>
      </c>
      <c r="J643" s="176" t="str">
        <f aca="false">IF(D643="","",($C$629-E643)*I643*10)</f>
        <v/>
      </c>
    </row>
    <row r="644" customFormat="false" ht="12.75" hidden="false" customHeight="false" outlineLevel="0" collapsed="false">
      <c r="D644" s="265"/>
      <c r="E644" s="266"/>
      <c r="F644" s="267"/>
      <c r="I644" s="176" t="str">
        <f aca="false">IF(D644="","",D644*IF(UPPER(H644)="Y",1,$C$630))</f>
        <v/>
      </c>
      <c r="J644" s="176" t="str">
        <f aca="false">IF(D644="","",($C$629-E644)*I644*10)</f>
        <v/>
      </c>
    </row>
    <row r="645" customFormat="false" ht="12.75" hidden="false" customHeight="false" outlineLevel="0" collapsed="false">
      <c r="D645" s="265"/>
      <c r="E645" s="266"/>
      <c r="F645" s="267"/>
      <c r="I645" s="176" t="str">
        <f aca="false">IF(D645="","",D645*IF(UPPER(H645)="Y",1,$C$630))</f>
        <v/>
      </c>
      <c r="J645" s="176" t="str">
        <f aca="false">IF(D645="","",($C$629-E645)*I645*10)</f>
        <v/>
      </c>
    </row>
    <row r="646" customFormat="false" ht="12.75" hidden="false" customHeight="false" outlineLevel="0" collapsed="false">
      <c r="D646" s="265"/>
      <c r="E646" s="266"/>
      <c r="F646" s="267"/>
      <c r="I646" s="176" t="str">
        <f aca="false">IF(D646="","",D646*IF(UPPER(H646)="Y",1,$C$630))</f>
        <v/>
      </c>
      <c r="J646" s="176" t="str">
        <f aca="false">IF(D646="","",($C$629-E646)*I646*10)</f>
        <v/>
      </c>
    </row>
    <row r="647" customFormat="false" ht="12.75" hidden="false" customHeight="false" outlineLevel="0" collapsed="false">
      <c r="D647" s="265"/>
      <c r="E647" s="266"/>
      <c r="F647" s="267"/>
      <c r="I647" s="176" t="str">
        <f aca="false">IF(D647="","",D647*IF(UPPER(H647)="Y",1,$C$630))</f>
        <v/>
      </c>
      <c r="J647" s="176" t="str">
        <f aca="false">IF(D647="","",($C$629-E647)*I647*10)</f>
        <v/>
      </c>
    </row>
    <row r="648" customFormat="false" ht="12.75" hidden="false" customHeight="false" outlineLevel="0" collapsed="false">
      <c r="D648" s="265"/>
      <c r="E648" s="266"/>
      <c r="F648" s="267"/>
      <c r="I648" s="176" t="str">
        <f aca="false">IF(D648="","",D648*IF(UPPER(H648)="Y",1,$C$630))</f>
        <v/>
      </c>
      <c r="J648" s="176" t="str">
        <f aca="false">IF(D648="","",($C$629-E648)*I648*10)</f>
        <v/>
      </c>
    </row>
    <row r="649" customFormat="false" ht="12.75" hidden="false" customHeight="false" outlineLevel="0" collapsed="false">
      <c r="D649" s="265"/>
      <c r="E649" s="266"/>
      <c r="F649" s="267"/>
      <c r="I649" s="176" t="str">
        <f aca="false">IF(D649="","",D649*IF(UPPER(H649)="Y",1,$C$630))</f>
        <v/>
      </c>
      <c r="J649" s="176" t="str">
        <f aca="false">IF(D649="","",($C$629-E649)*I649*10)</f>
        <v/>
      </c>
    </row>
    <row r="650" customFormat="false" ht="12.75" hidden="false" customHeight="false" outlineLevel="0" collapsed="false">
      <c r="D650" s="265"/>
      <c r="E650" s="266"/>
      <c r="F650" s="267"/>
      <c r="I650" s="176" t="str">
        <f aca="false">IF(D650="","",D650*IF(UPPER(H650)="Y",1,$C$630))</f>
        <v/>
      </c>
      <c r="J650" s="176" t="str">
        <f aca="false">IF(D650="","",($C$629-E650)*I650*10)</f>
        <v/>
      </c>
    </row>
    <row r="651" customFormat="false" ht="12.75" hidden="false" customHeight="false" outlineLevel="0" collapsed="false">
      <c r="D651" s="265"/>
      <c r="E651" s="266"/>
      <c r="F651" s="267"/>
      <c r="I651" s="176" t="str">
        <f aca="false">IF(D651="","",D651*IF(UPPER(H651)="Y",1,$C$630))</f>
        <v/>
      </c>
      <c r="J651" s="176" t="str">
        <f aca="false">IF(D651="","",($C$629-E651)*I651*10)</f>
        <v/>
      </c>
    </row>
    <row r="652" customFormat="false" ht="12.75" hidden="false" customHeight="false" outlineLevel="0" collapsed="false">
      <c r="D652" s="265"/>
      <c r="E652" s="266"/>
      <c r="F652" s="267"/>
      <c r="I652" s="176" t="str">
        <f aca="false">IF(D652="","",D652*IF(UPPER(H652)="Y",1,$C$630))</f>
        <v/>
      </c>
      <c r="J652" s="176" t="str">
        <f aca="false">IF(D652="","",($C$629-E652)*I652*10)</f>
        <v/>
      </c>
    </row>
    <row r="653" customFormat="false" ht="12.75" hidden="false" customHeight="false" outlineLevel="0" collapsed="false">
      <c r="D653" s="265"/>
      <c r="E653" s="266"/>
      <c r="F653" s="267"/>
      <c r="I653" s="176" t="str">
        <f aca="false">IF(D653="","",D653*IF(UPPER(H653)="Y",1,$C$630))</f>
        <v/>
      </c>
      <c r="J653" s="176" t="str">
        <f aca="false">IF(D653="","",($C$629-E653)*I653*10)</f>
        <v/>
      </c>
    </row>
    <row r="654" customFormat="false" ht="12.75" hidden="false" customHeight="false" outlineLevel="0" collapsed="false">
      <c r="D654" s="265"/>
      <c r="E654" s="266"/>
      <c r="F654" s="267"/>
      <c r="I654" s="176" t="str">
        <f aca="false">IF(D654="","",D654*IF(UPPER(H654)="Y",1,$C$630))</f>
        <v/>
      </c>
      <c r="J654" s="176" t="str">
        <f aca="false">IF(D654="","",($C$629-E654)*I654*10)</f>
        <v/>
      </c>
    </row>
    <row r="655" customFormat="false" ht="12.75" hidden="false" customHeight="false" outlineLevel="0" collapsed="false">
      <c r="D655" s="265"/>
      <c r="E655" s="266"/>
      <c r="F655" s="267"/>
      <c r="I655" s="176" t="str">
        <f aca="false">IF(D655="","",D655*IF(UPPER(H655)="Y",1,$C$630))</f>
        <v/>
      </c>
      <c r="J655" s="176" t="str">
        <f aca="false">IF(D655="","",($C$629-E655)*I655*10)</f>
        <v/>
      </c>
    </row>
    <row r="656" customFormat="false" ht="12.75" hidden="false" customHeight="false" outlineLevel="0" collapsed="false">
      <c r="D656" s="265"/>
      <c r="E656" s="266"/>
      <c r="F656" s="267"/>
      <c r="I656" s="176" t="str">
        <f aca="false">IF(D656="","",D656*IF(UPPER(H656)="Y",1,$C$630))</f>
        <v/>
      </c>
      <c r="J656" s="176" t="str">
        <f aca="false">IF(D656="","",($C$629-E656)*I656*10)</f>
        <v/>
      </c>
    </row>
    <row r="657" customFormat="false" ht="12.75" hidden="false" customHeight="false" outlineLevel="0" collapsed="false">
      <c r="D657" s="265"/>
      <c r="E657" s="266"/>
      <c r="F657" s="267"/>
      <c r="I657" s="176" t="str">
        <f aca="false">IF(D657="","",D657*IF(UPPER(H657)="Y",1,$C$630))</f>
        <v/>
      </c>
      <c r="J657" s="176" t="str">
        <f aca="false">IF(D657="","",($C$629-E657)*I657*10)</f>
        <v/>
      </c>
    </row>
    <row r="658" customFormat="false" ht="12.75" hidden="false" customHeight="false" outlineLevel="0" collapsed="false">
      <c r="D658" s="265"/>
      <c r="E658" s="266"/>
      <c r="F658" s="267"/>
      <c r="I658" s="176" t="str">
        <f aca="false">IF(D658="","",D658*IF(UPPER(H658)="Y",1,$C$630))</f>
        <v/>
      </c>
      <c r="J658" s="176" t="str">
        <f aca="false">IF(D658="","",($C$629-E658)*I658*10)</f>
        <v/>
      </c>
    </row>
    <row r="659" customFormat="false" ht="12.75" hidden="false" customHeight="false" outlineLevel="0" collapsed="false">
      <c r="D659" s="265"/>
      <c r="E659" s="266"/>
      <c r="F659" s="267"/>
      <c r="I659" s="176" t="str">
        <f aca="false">IF(D659="","",D659*IF(UPPER(H659)="Y",1,$C$630))</f>
        <v/>
      </c>
      <c r="J659" s="176" t="str">
        <f aca="false">IF(D659="","",($C$629-E659)*I659*10)</f>
        <v/>
      </c>
    </row>
    <row r="660" customFormat="false" ht="12.75" hidden="false" customHeight="false" outlineLevel="0" collapsed="false">
      <c r="D660" s="265"/>
      <c r="E660" s="266"/>
      <c r="F660" s="267"/>
      <c r="I660" s="176" t="str">
        <f aca="false">IF(D660="","",D660*IF(UPPER(H660)="Y",1,$C$630))</f>
        <v/>
      </c>
      <c r="J660" s="176" t="str">
        <f aca="false">IF(D660="","",($C$629-E660)*I660*10)</f>
        <v/>
      </c>
    </row>
    <row r="661" customFormat="false" ht="12.75" hidden="false" customHeight="false" outlineLevel="0" collapsed="false">
      <c r="D661" s="265"/>
      <c r="E661" s="266"/>
      <c r="F661" s="267"/>
      <c r="I661" s="176" t="str">
        <f aca="false">IF(D661="","",D661*IF(UPPER(H661)="Y",1,$C$630))</f>
        <v/>
      </c>
      <c r="J661" s="176" t="str">
        <f aca="false">IF(D661="","",($C$629-E661)*I661*10)</f>
        <v/>
      </c>
    </row>
    <row r="662" customFormat="false" ht="12.75" hidden="false" customHeight="false" outlineLevel="0" collapsed="false">
      <c r="D662" s="265"/>
      <c r="E662" s="266"/>
      <c r="F662" s="267"/>
      <c r="I662" s="176" t="str">
        <f aca="false">IF(D662="","",D662*IF(UPPER(H662)="Y",1,$C$630))</f>
        <v/>
      </c>
      <c r="J662" s="176" t="str">
        <f aca="false">IF(D662="","",($C$629-E662)*I662*10)</f>
        <v/>
      </c>
    </row>
    <row r="663" customFormat="false" ht="12.75" hidden="false" customHeight="false" outlineLevel="0" collapsed="false">
      <c r="D663" s="265"/>
      <c r="E663" s="283"/>
      <c r="F663" s="283"/>
      <c r="I663" s="176" t="str">
        <f aca="false">IF(D663="","",D663*IF(UPPER(H663)="Y",1,$C$630))</f>
        <v/>
      </c>
      <c r="J663" s="176" t="str">
        <f aca="false">IF(D663="","",($C$629-E663)*I663*10)</f>
        <v/>
      </c>
    </row>
    <row r="664" customFormat="false" ht="12.75" hidden="false" customHeight="false" outlineLevel="0" collapsed="false">
      <c r="D664" s="274" t="n">
        <f aca="true">SUM(INDIRECT(CONCATENATE(ADDRESS(ROW(D628),COLUMN(D628)),":",ADDRESS(ROW()-1,COLUMN()))))</f>
        <v>0</v>
      </c>
      <c r="I664" s="274" t="n">
        <f aca="true">SUM(INDIRECT(CONCATENATE(ADDRESS(ROW(I628),COLUMN(I628)),":",ADDRESS(ROW()-1,COLUMN()))))</f>
        <v>0</v>
      </c>
      <c r="J664" s="274" t="n">
        <f aca="true">SUM(INDIRECT(CONCATENATE(ADDRESS(ROW(J628),COLUMN(J628)),":",ADDRESS(ROW()-1,COLUMN()))))</f>
        <v>0</v>
      </c>
    </row>
    <row r="666" customFormat="false" ht="12.75" hidden="false" customHeight="false" outlineLevel="0" collapsed="false">
      <c r="C666" s="264" t="n">
        <f aca="false">EOMONTH(C628,0)+1</f>
        <v>37712</v>
      </c>
      <c r="D666" s="265" t="n">
        <v>-156</v>
      </c>
      <c r="E666" s="266" t="n">
        <v>3.43</v>
      </c>
      <c r="F666" s="267" t="s">
        <v>235</v>
      </c>
      <c r="I666" s="176" t="n">
        <f aca="false">IF(D666="","",D666*IF(UPPER(H666)="Y",1,$C$668))</f>
        <v>-150.077369147188</v>
      </c>
      <c r="J666" s="176" t="n">
        <f aca="false">IF(D666="","",($C$667-E666)*I666*10)</f>
        <v>123.063442700695</v>
      </c>
    </row>
    <row r="667" customFormat="false" ht="12.75" hidden="false" customHeight="false" outlineLevel="0" collapsed="false">
      <c r="C667" s="269" t="n">
        <f aca="false">INDEX(Inputs!$1:$65536,MATCH(C666,Inputs!C:C,0),5)</f>
        <v>3.348</v>
      </c>
      <c r="D667" s="265"/>
      <c r="E667" s="266"/>
      <c r="F667" s="267"/>
      <c r="I667" s="176" t="str">
        <f aca="false">IF(D667="","",D667*IF(UPPER(H667)="Y",1,$C$668))</f>
        <v/>
      </c>
      <c r="J667" s="176" t="str">
        <f aca="false">IF(D667="","",($C$667-E667)*I667*10)</f>
        <v/>
      </c>
    </row>
    <row r="668" customFormat="false" ht="12.75" hidden="false" customHeight="false" outlineLevel="0" collapsed="false">
      <c r="C668" s="249" t="n">
        <f aca="false">INDEX(Inputs!$1:$65536,MATCH(C666,Inputs!C:C,0),8)</f>
        <v>0.962034417610181</v>
      </c>
      <c r="D668" s="265"/>
      <c r="E668" s="266"/>
      <c r="F668" s="267"/>
      <c r="I668" s="176" t="str">
        <f aca="false">IF(D668="","",D668*IF(UPPER(H668)="Y",1,$C$668))</f>
        <v/>
      </c>
      <c r="J668" s="176" t="str">
        <f aca="false">IF(D668="","",($C$667-E668)*I668*10)</f>
        <v/>
      </c>
    </row>
    <row r="669" customFormat="false" ht="12.75" hidden="false" customHeight="false" outlineLevel="0" collapsed="false">
      <c r="C669" s="279" t="n">
        <f aca="false">I702</f>
        <v>-150.077369147188</v>
      </c>
      <c r="D669" s="265"/>
      <c r="E669" s="266"/>
      <c r="F669" s="267"/>
      <c r="I669" s="176" t="str">
        <f aca="false">IF(D669="","",D669*IF(UPPER(H669)="Y",1,$C$668))</f>
        <v/>
      </c>
      <c r="J669" s="176" t="str">
        <f aca="false">IF(D669="","",($C$667-E669)*I669*10)</f>
        <v/>
      </c>
    </row>
    <row r="670" customFormat="false" ht="12.75" hidden="false" customHeight="false" outlineLevel="0" collapsed="false">
      <c r="C670" s="279" t="n">
        <f aca="false">J702</f>
        <v>123.063442700695</v>
      </c>
      <c r="D670" s="265"/>
      <c r="E670" s="266"/>
      <c r="F670" s="267"/>
      <c r="I670" s="176" t="str">
        <f aca="false">IF(D670="","",D670*IF(UPPER(H670)="Y",1,$C$668))</f>
        <v/>
      </c>
      <c r="J670" s="176" t="str">
        <f aca="false">IF(D670="","",($C$667-E670)*I670*10)</f>
        <v/>
      </c>
    </row>
    <row r="671" customFormat="false" ht="12.75" hidden="false" customHeight="false" outlineLevel="0" collapsed="false">
      <c r="C671" s="280"/>
      <c r="D671" s="265"/>
      <c r="E671" s="266"/>
      <c r="F671" s="267"/>
      <c r="I671" s="176" t="str">
        <f aca="false">IF(D671="","",D671*IF(UPPER(H671)="Y",1,$C$668))</f>
        <v/>
      </c>
      <c r="J671" s="176" t="str">
        <f aca="false">IF(D671="","",($C$667-E671)*I671*10)</f>
        <v/>
      </c>
    </row>
    <row r="672" customFormat="false" ht="12.75" hidden="false" customHeight="false" outlineLevel="0" collapsed="false">
      <c r="C672" s="281"/>
      <c r="D672" s="265"/>
      <c r="E672" s="266"/>
      <c r="F672" s="267"/>
      <c r="I672" s="176" t="str">
        <f aca="false">IF(D672="","",D672*IF(UPPER(H672)="Y",1,$C$668))</f>
        <v/>
      </c>
      <c r="J672" s="176" t="str">
        <f aca="false">IF(D672="","",($C$667-E672)*I672*10)</f>
        <v/>
      </c>
    </row>
    <row r="673" customFormat="false" ht="12.75" hidden="false" customHeight="false" outlineLevel="0" collapsed="false">
      <c r="D673" s="265"/>
      <c r="E673" s="266"/>
      <c r="F673" s="267"/>
      <c r="I673" s="176" t="str">
        <f aca="false">IF(D673="","",D673*IF(UPPER(H673)="Y",1,$C$668))</f>
        <v/>
      </c>
      <c r="J673" s="176" t="str">
        <f aca="false">IF(D673="","",($C$667-E673)*I673*10)</f>
        <v/>
      </c>
    </row>
    <row r="674" customFormat="false" ht="12.75" hidden="false" customHeight="false" outlineLevel="0" collapsed="false">
      <c r="C674" s="282"/>
      <c r="D674" s="265"/>
      <c r="E674" s="266"/>
      <c r="F674" s="267"/>
      <c r="I674" s="176" t="str">
        <f aca="false">IF(D674="","",D674*IF(UPPER(H674)="Y",1,$C$668))</f>
        <v/>
      </c>
      <c r="J674" s="176" t="str">
        <f aca="false">IF(D674="","",($C$667-E674)*I674*10)</f>
        <v/>
      </c>
    </row>
    <row r="675" customFormat="false" ht="12.75" hidden="false" customHeight="false" outlineLevel="0" collapsed="false">
      <c r="D675" s="265"/>
      <c r="E675" s="266"/>
      <c r="F675" s="267"/>
      <c r="I675" s="176" t="str">
        <f aca="false">IF(D675="","",D675*IF(UPPER(H675)="Y",1,$C$668))</f>
        <v/>
      </c>
      <c r="J675" s="176" t="str">
        <f aca="false">IF(D675="","",($C$667-E675)*I675*10)</f>
        <v/>
      </c>
    </row>
    <row r="676" customFormat="false" ht="12.75" hidden="false" customHeight="false" outlineLevel="0" collapsed="false">
      <c r="D676" s="265"/>
      <c r="E676" s="266"/>
      <c r="F676" s="267"/>
      <c r="I676" s="176" t="str">
        <f aca="false">IF(D676="","",D676*IF(UPPER(H676)="Y",1,$C$668))</f>
        <v/>
      </c>
      <c r="J676" s="176" t="str">
        <f aca="false">IF(D676="","",($C$667-E676)*I676*10)</f>
        <v/>
      </c>
    </row>
    <row r="677" customFormat="false" ht="12.75" hidden="false" customHeight="false" outlineLevel="0" collapsed="false">
      <c r="D677" s="265"/>
      <c r="E677" s="266"/>
      <c r="F677" s="267"/>
      <c r="I677" s="176" t="str">
        <f aca="false">IF(D677="","",D677*IF(UPPER(H677)="Y",1,$C$668))</f>
        <v/>
      </c>
      <c r="J677" s="176" t="str">
        <f aca="false">IF(D677="","",($C$667-E677)*I677*10)</f>
        <v/>
      </c>
    </row>
    <row r="678" customFormat="false" ht="12.75" hidden="false" customHeight="false" outlineLevel="0" collapsed="false">
      <c r="D678" s="265"/>
      <c r="E678" s="266"/>
      <c r="F678" s="267"/>
      <c r="I678" s="176" t="str">
        <f aca="false">IF(D678="","",D678*IF(UPPER(H678)="Y",1,$C$668))</f>
        <v/>
      </c>
      <c r="J678" s="176" t="str">
        <f aca="false">IF(D678="","",($C$667-E678)*I678*10)</f>
        <v/>
      </c>
    </row>
    <row r="679" customFormat="false" ht="12.75" hidden="false" customHeight="false" outlineLevel="0" collapsed="false">
      <c r="D679" s="265"/>
      <c r="E679" s="266"/>
      <c r="F679" s="267"/>
      <c r="I679" s="176" t="str">
        <f aca="false">IF(D679="","",D679*IF(UPPER(H679)="Y",1,$C$668))</f>
        <v/>
      </c>
      <c r="J679" s="176" t="str">
        <f aca="false">IF(D679="","",($C$667-E679)*I679*10)</f>
        <v/>
      </c>
    </row>
    <row r="680" customFormat="false" ht="12.75" hidden="false" customHeight="false" outlineLevel="0" collapsed="false">
      <c r="D680" s="265"/>
      <c r="E680" s="266"/>
      <c r="F680" s="267"/>
      <c r="I680" s="176" t="str">
        <f aca="false">IF(D680="","",D680*IF(UPPER(H680)="Y",1,$C$668))</f>
        <v/>
      </c>
      <c r="J680" s="176" t="str">
        <f aca="false">IF(D680="","",($C$667-E680)*I680*10)</f>
        <v/>
      </c>
    </row>
    <row r="681" customFormat="false" ht="12.75" hidden="false" customHeight="false" outlineLevel="0" collapsed="false">
      <c r="D681" s="265"/>
      <c r="E681" s="266"/>
      <c r="F681" s="267"/>
      <c r="I681" s="176" t="str">
        <f aca="false">IF(D681="","",D681*IF(UPPER(H681)="Y",1,$C$668))</f>
        <v/>
      </c>
      <c r="J681" s="176" t="str">
        <f aca="false">IF(D681="","",($C$667-E681)*I681*10)</f>
        <v/>
      </c>
    </row>
    <row r="682" customFormat="false" ht="12.75" hidden="false" customHeight="false" outlineLevel="0" collapsed="false">
      <c r="D682" s="265"/>
      <c r="E682" s="266"/>
      <c r="F682" s="267"/>
      <c r="I682" s="176" t="str">
        <f aca="false">IF(D682="","",D682*IF(UPPER(H682)="Y",1,$C$668))</f>
        <v/>
      </c>
      <c r="J682" s="176" t="str">
        <f aca="false">IF(D682="","",($C$667-E682)*I682*10)</f>
        <v/>
      </c>
    </row>
    <row r="683" customFormat="false" ht="12.75" hidden="false" customHeight="false" outlineLevel="0" collapsed="false">
      <c r="D683" s="265"/>
      <c r="E683" s="266"/>
      <c r="F683" s="267"/>
      <c r="I683" s="176" t="str">
        <f aca="false">IF(D683="","",D683*IF(UPPER(H683)="Y",1,$C$668))</f>
        <v/>
      </c>
      <c r="J683" s="176" t="str">
        <f aca="false">IF(D683="","",($C$667-E683)*I683*10)</f>
        <v/>
      </c>
    </row>
    <row r="684" customFormat="false" ht="12.75" hidden="false" customHeight="false" outlineLevel="0" collapsed="false">
      <c r="D684" s="265"/>
      <c r="E684" s="266"/>
      <c r="F684" s="267"/>
      <c r="I684" s="176" t="str">
        <f aca="false">IF(D684="","",D684*IF(UPPER(H684)="Y",1,$C$668))</f>
        <v/>
      </c>
      <c r="J684" s="176" t="str">
        <f aca="false">IF(D684="","",($C$667-E684)*I684*10)</f>
        <v/>
      </c>
    </row>
    <row r="685" customFormat="false" ht="12.75" hidden="false" customHeight="false" outlineLevel="0" collapsed="false">
      <c r="D685" s="265"/>
      <c r="E685" s="266"/>
      <c r="F685" s="267"/>
      <c r="I685" s="176" t="str">
        <f aca="false">IF(D685="","",D685*IF(UPPER(H685)="Y",1,$C$668))</f>
        <v/>
      </c>
      <c r="J685" s="176" t="str">
        <f aca="false">IF(D685="","",($C$667-E685)*I685*10)</f>
        <v/>
      </c>
    </row>
    <row r="686" customFormat="false" ht="12.75" hidden="false" customHeight="false" outlineLevel="0" collapsed="false">
      <c r="D686" s="265"/>
      <c r="E686" s="266"/>
      <c r="F686" s="267"/>
      <c r="I686" s="176" t="str">
        <f aca="false">IF(D686="","",D686*IF(UPPER(H686)="Y",1,$C$668))</f>
        <v/>
      </c>
      <c r="J686" s="176" t="str">
        <f aca="false">IF(D686="","",($C$667-E686)*I686*10)</f>
        <v/>
      </c>
    </row>
    <row r="687" customFormat="false" ht="12.75" hidden="false" customHeight="false" outlineLevel="0" collapsed="false">
      <c r="D687" s="265"/>
      <c r="E687" s="266"/>
      <c r="F687" s="267"/>
      <c r="I687" s="176" t="str">
        <f aca="false">IF(D687="","",D687*IF(UPPER(H687)="Y",1,$C$668))</f>
        <v/>
      </c>
      <c r="J687" s="176" t="str">
        <f aca="false">IF(D687="","",($C$667-E687)*I687*10)</f>
        <v/>
      </c>
    </row>
    <row r="688" customFormat="false" ht="12.75" hidden="false" customHeight="false" outlineLevel="0" collapsed="false">
      <c r="D688" s="265"/>
      <c r="E688" s="266"/>
      <c r="F688" s="267"/>
      <c r="I688" s="176" t="str">
        <f aca="false">IF(D688="","",D688*IF(UPPER(H688)="Y",1,$C$668))</f>
        <v/>
      </c>
      <c r="J688" s="176" t="str">
        <f aca="false">IF(D688="","",($C$667-E688)*I688*10)</f>
        <v/>
      </c>
    </row>
    <row r="689" customFormat="false" ht="12.75" hidden="false" customHeight="false" outlineLevel="0" collapsed="false">
      <c r="D689" s="265"/>
      <c r="E689" s="266"/>
      <c r="F689" s="267"/>
      <c r="I689" s="176" t="str">
        <f aca="false">IF(D689="","",D689*IF(UPPER(H689)="Y",1,$C$668))</f>
        <v/>
      </c>
      <c r="J689" s="176" t="str">
        <f aca="false">IF(D689="","",($C$667-E689)*I689*10)</f>
        <v/>
      </c>
    </row>
    <row r="690" customFormat="false" ht="12.75" hidden="false" customHeight="false" outlineLevel="0" collapsed="false">
      <c r="D690" s="265"/>
      <c r="E690" s="266"/>
      <c r="F690" s="267"/>
      <c r="I690" s="176" t="str">
        <f aca="false">IF(D690="","",D690*IF(UPPER(H690)="Y",1,$C$668))</f>
        <v/>
      </c>
      <c r="J690" s="176" t="str">
        <f aca="false">IF(D690="","",($C$667-E690)*I690*10)</f>
        <v/>
      </c>
    </row>
    <row r="691" customFormat="false" ht="12.75" hidden="false" customHeight="false" outlineLevel="0" collapsed="false">
      <c r="D691" s="265"/>
      <c r="E691" s="266"/>
      <c r="F691" s="267"/>
      <c r="I691" s="176" t="str">
        <f aca="false">IF(D691="","",D691*IF(UPPER(H691)="Y",1,$C$668))</f>
        <v/>
      </c>
      <c r="J691" s="176" t="str">
        <f aca="false">IF(D691="","",($C$667-E691)*I691*10)</f>
        <v/>
      </c>
    </row>
    <row r="692" customFormat="false" ht="12.75" hidden="false" customHeight="false" outlineLevel="0" collapsed="false">
      <c r="D692" s="265"/>
      <c r="E692" s="266"/>
      <c r="F692" s="267"/>
      <c r="I692" s="176" t="str">
        <f aca="false">IF(D692="","",D692*IF(UPPER(H692)="Y",1,$C$668))</f>
        <v/>
      </c>
      <c r="J692" s="176" t="str">
        <f aca="false">IF(D692="","",($C$667-E692)*I692*10)</f>
        <v/>
      </c>
    </row>
    <row r="693" customFormat="false" ht="12.75" hidden="false" customHeight="false" outlineLevel="0" collapsed="false">
      <c r="D693" s="265"/>
      <c r="E693" s="266"/>
      <c r="F693" s="267"/>
      <c r="I693" s="176" t="str">
        <f aca="false">IF(D693="","",D693*IF(UPPER(H693)="Y",1,$C$668))</f>
        <v/>
      </c>
      <c r="J693" s="176" t="str">
        <f aca="false">IF(D693="","",($C$667-E693)*I693*10)</f>
        <v/>
      </c>
    </row>
    <row r="694" customFormat="false" ht="12.75" hidden="false" customHeight="false" outlineLevel="0" collapsed="false">
      <c r="D694" s="265"/>
      <c r="E694" s="266"/>
      <c r="F694" s="267"/>
      <c r="I694" s="176" t="str">
        <f aca="false">IF(D694="","",D694*IF(UPPER(H694)="Y",1,$C$668))</f>
        <v/>
      </c>
      <c r="J694" s="176" t="str">
        <f aca="false">IF(D694="","",($C$667-E694)*I694*10)</f>
        <v/>
      </c>
    </row>
    <row r="695" customFormat="false" ht="12.75" hidden="false" customHeight="false" outlineLevel="0" collapsed="false">
      <c r="D695" s="265"/>
      <c r="E695" s="266"/>
      <c r="F695" s="267"/>
      <c r="I695" s="176" t="str">
        <f aca="false">IF(D695="","",D695*IF(UPPER(H695)="Y",1,$C$668))</f>
        <v/>
      </c>
      <c r="J695" s="176" t="str">
        <f aca="false">IF(D695="","",($C$667-E695)*I695*10)</f>
        <v/>
      </c>
    </row>
    <row r="696" customFormat="false" ht="12.75" hidden="false" customHeight="false" outlineLevel="0" collapsed="false">
      <c r="D696" s="265"/>
      <c r="E696" s="266"/>
      <c r="F696" s="267"/>
      <c r="I696" s="176" t="str">
        <f aca="false">IF(D696="","",D696*IF(UPPER(H696)="Y",1,$C$668))</f>
        <v/>
      </c>
      <c r="J696" s="176" t="str">
        <f aca="false">IF(D696="","",($C$667-E696)*I696*10)</f>
        <v/>
      </c>
    </row>
    <row r="697" customFormat="false" ht="12.75" hidden="false" customHeight="false" outlineLevel="0" collapsed="false">
      <c r="D697" s="265"/>
      <c r="E697" s="266"/>
      <c r="F697" s="267"/>
      <c r="I697" s="176" t="str">
        <f aca="false">IF(D697="","",D697*IF(UPPER(H697)="Y",1,$C$668))</f>
        <v/>
      </c>
      <c r="J697" s="176" t="str">
        <f aca="false">IF(D697="","",($C$667-E697)*I697*10)</f>
        <v/>
      </c>
    </row>
    <row r="698" customFormat="false" ht="12.75" hidden="false" customHeight="false" outlineLevel="0" collapsed="false">
      <c r="D698" s="265"/>
      <c r="E698" s="266"/>
      <c r="F698" s="267"/>
      <c r="I698" s="176" t="str">
        <f aca="false">IF(D698="","",D698*IF(UPPER(H698)="Y",1,$C$668))</f>
        <v/>
      </c>
      <c r="J698" s="176" t="str">
        <f aca="false">IF(D698="","",($C$667-E698)*I698*10)</f>
        <v/>
      </c>
    </row>
    <row r="699" customFormat="false" ht="12.75" hidden="false" customHeight="false" outlineLevel="0" collapsed="false">
      <c r="D699" s="265"/>
      <c r="E699" s="266"/>
      <c r="F699" s="267"/>
      <c r="I699" s="176" t="str">
        <f aca="false">IF(D699="","",D699*IF(UPPER(H699)="Y",1,$C$668))</f>
        <v/>
      </c>
      <c r="J699" s="176" t="str">
        <f aca="false">IF(D699="","",($C$667-E699)*I699*10)</f>
        <v/>
      </c>
    </row>
    <row r="700" customFormat="false" ht="12.75" hidden="false" customHeight="false" outlineLevel="0" collapsed="false">
      <c r="D700" s="265"/>
      <c r="E700" s="266"/>
      <c r="F700" s="267"/>
      <c r="I700" s="176" t="str">
        <f aca="false">IF(D700="","",D700*IF(UPPER(H700)="Y",1,$C$668))</f>
        <v/>
      </c>
      <c r="J700" s="176" t="str">
        <f aca="false">IF(D700="","",($C$667-E700)*I700*10)</f>
        <v/>
      </c>
    </row>
    <row r="701" customFormat="false" ht="12.75" hidden="false" customHeight="false" outlineLevel="0" collapsed="false">
      <c r="D701" s="265"/>
      <c r="E701" s="283"/>
      <c r="F701" s="283"/>
      <c r="I701" s="176" t="str">
        <f aca="false">IF(D701="","",D701*IF(UPPER(H701)="Y",1,$C$668))</f>
        <v/>
      </c>
      <c r="J701" s="176" t="str">
        <f aca="false">IF(D701="","",($C$667-E701)*I701*10)</f>
        <v/>
      </c>
    </row>
    <row r="702" customFormat="false" ht="12.75" hidden="false" customHeight="false" outlineLevel="0" collapsed="false">
      <c r="D702" s="274" t="n">
        <f aca="true">SUM(INDIRECT(CONCATENATE(ADDRESS(ROW(D666),COLUMN(D666)),":",ADDRESS(ROW()-1,COLUMN()))))</f>
        <v>-156</v>
      </c>
      <c r="I702" s="274" t="n">
        <f aca="true">SUM(INDIRECT(CONCATENATE(ADDRESS(ROW(I666),COLUMN(I666)),":",ADDRESS(ROW()-1,COLUMN()))))</f>
        <v>-150.077369147188</v>
      </c>
      <c r="J702" s="274" t="n">
        <f aca="true">SUM(INDIRECT(CONCATENATE(ADDRESS(ROW(J666),COLUMN(J666)),":",ADDRESS(ROW()-1,COLUMN()))))</f>
        <v>123.063442700695</v>
      </c>
    </row>
    <row r="704" customFormat="false" ht="12.75" hidden="false" customHeight="false" outlineLevel="0" collapsed="false">
      <c r="C704" s="264" t="n">
        <f aca="false">EOMONTH(C666,0)+1</f>
        <v>37742</v>
      </c>
      <c r="D704" s="265" t="n">
        <v>-161.2</v>
      </c>
      <c r="E704" s="266" t="n">
        <v>3.43</v>
      </c>
      <c r="F704" s="267" t="s">
        <v>235</v>
      </c>
      <c r="I704" s="176" t="n">
        <f aca="false">IF(D704="","",D704*IF(UPPER(H704)="Y",1,$C$706))</f>
        <v>-154.554529447897</v>
      </c>
      <c r="J704" s="176" t="n">
        <f aca="false">IF(D704="","",($C$705-E704)*I704*10)</f>
        <v>111.279261202487</v>
      </c>
    </row>
    <row r="705" customFormat="false" ht="12.75" hidden="false" customHeight="false" outlineLevel="0" collapsed="false">
      <c r="C705" s="269" t="n">
        <f aca="false">INDEX(Inputs!$1:$65536,MATCH(C704,Inputs!C:C,0),5)</f>
        <v>3.358</v>
      </c>
      <c r="D705" s="265"/>
      <c r="E705" s="266"/>
      <c r="F705" s="267"/>
      <c r="I705" s="176" t="str">
        <f aca="false">IF(D705="","",D705*IF(UPPER(H705)="Y",1,$C$706))</f>
        <v/>
      </c>
      <c r="J705" s="176" t="str">
        <f aca="false">IF(D705="","",($C$705-E705)*I705*10)</f>
        <v/>
      </c>
    </row>
    <row r="706" customFormat="false" ht="12.75" hidden="false" customHeight="false" outlineLevel="0" collapsed="false">
      <c r="C706" s="249" t="n">
        <f aca="false">INDEX(Inputs!$1:$65536,MATCH(C704,Inputs!C:C,0),8)</f>
        <v>0.958774996575046</v>
      </c>
      <c r="D706" s="265"/>
      <c r="E706" s="266"/>
      <c r="F706" s="267"/>
      <c r="I706" s="176" t="str">
        <f aca="false">IF(D706="","",D706*IF(UPPER(H706)="Y",1,$C$706))</f>
        <v/>
      </c>
      <c r="J706" s="176" t="str">
        <f aca="false">IF(D706="","",($C$705-E706)*I706*10)</f>
        <v/>
      </c>
    </row>
    <row r="707" customFormat="false" ht="12.75" hidden="false" customHeight="false" outlineLevel="0" collapsed="false">
      <c r="C707" s="279" t="n">
        <f aca="false">I740</f>
        <v>-154.554529447897</v>
      </c>
      <c r="D707" s="265"/>
      <c r="E707" s="266"/>
      <c r="F707" s="267"/>
      <c r="I707" s="176" t="str">
        <f aca="false">IF(D707="","",D707*IF(UPPER(H707)="Y",1,$C$706))</f>
        <v/>
      </c>
      <c r="J707" s="176" t="str">
        <f aca="false">IF(D707="","",($C$705-E707)*I707*10)</f>
        <v/>
      </c>
    </row>
    <row r="708" customFormat="false" ht="12.75" hidden="false" customHeight="false" outlineLevel="0" collapsed="false">
      <c r="C708" s="279" t="n">
        <f aca="false">J740</f>
        <v>111.279261202487</v>
      </c>
      <c r="D708" s="265"/>
      <c r="E708" s="266"/>
      <c r="F708" s="267"/>
      <c r="I708" s="176" t="str">
        <f aca="false">IF(D708="","",D708*IF(UPPER(H708)="Y",1,$C$706))</f>
        <v/>
      </c>
      <c r="J708" s="176" t="str">
        <f aca="false">IF(D708="","",($C$705-E708)*I708*10)</f>
        <v/>
      </c>
    </row>
    <row r="709" customFormat="false" ht="12.75" hidden="false" customHeight="false" outlineLevel="0" collapsed="false">
      <c r="C709" s="280"/>
      <c r="D709" s="265"/>
      <c r="E709" s="266"/>
      <c r="F709" s="267"/>
      <c r="I709" s="176" t="str">
        <f aca="false">IF(D709="","",D709*IF(UPPER(H709)="Y",1,$C$706))</f>
        <v/>
      </c>
      <c r="J709" s="176" t="str">
        <f aca="false">IF(D709="","",($C$705-E709)*I709*10)</f>
        <v/>
      </c>
    </row>
    <row r="710" customFormat="false" ht="12.75" hidden="false" customHeight="false" outlineLevel="0" collapsed="false">
      <c r="C710" s="281"/>
      <c r="D710" s="265"/>
      <c r="E710" s="266"/>
      <c r="F710" s="267"/>
      <c r="I710" s="176" t="str">
        <f aca="false">IF(D710="","",D710*IF(UPPER(H710)="Y",1,$C$706))</f>
        <v/>
      </c>
      <c r="J710" s="176" t="str">
        <f aca="false">IF(D710="","",($C$705-E710)*I710*10)</f>
        <v/>
      </c>
    </row>
    <row r="711" customFormat="false" ht="12.75" hidden="false" customHeight="false" outlineLevel="0" collapsed="false">
      <c r="D711" s="265"/>
      <c r="E711" s="266"/>
      <c r="F711" s="267"/>
      <c r="I711" s="176" t="str">
        <f aca="false">IF(D711="","",D711*IF(UPPER(H711)="Y",1,$C$706))</f>
        <v/>
      </c>
      <c r="J711" s="176" t="str">
        <f aca="false">IF(D711="","",($C$705-E711)*I711*10)</f>
        <v/>
      </c>
    </row>
    <row r="712" customFormat="false" ht="12.75" hidden="false" customHeight="false" outlineLevel="0" collapsed="false">
      <c r="C712" s="282"/>
      <c r="D712" s="265"/>
      <c r="E712" s="266"/>
      <c r="F712" s="267"/>
      <c r="I712" s="176" t="str">
        <f aca="false">IF(D712="","",D712*IF(UPPER(H712)="Y",1,$C$706))</f>
        <v/>
      </c>
      <c r="J712" s="176" t="str">
        <f aca="false">IF(D712="","",($C$705-E712)*I712*10)</f>
        <v/>
      </c>
    </row>
    <row r="713" customFormat="false" ht="12.75" hidden="false" customHeight="false" outlineLevel="0" collapsed="false">
      <c r="D713" s="265"/>
      <c r="E713" s="266"/>
      <c r="F713" s="267"/>
      <c r="I713" s="176" t="str">
        <f aca="false">IF(D713="","",D713*IF(UPPER(H713)="Y",1,$C$706))</f>
        <v/>
      </c>
      <c r="J713" s="176" t="str">
        <f aca="false">IF(D713="","",($C$705-E713)*I713*10)</f>
        <v/>
      </c>
    </row>
    <row r="714" customFormat="false" ht="12.75" hidden="false" customHeight="false" outlineLevel="0" collapsed="false">
      <c r="D714" s="265"/>
      <c r="E714" s="266"/>
      <c r="F714" s="267"/>
      <c r="I714" s="176" t="str">
        <f aca="false">IF(D714="","",D714*IF(UPPER(H714)="Y",1,$C$706))</f>
        <v/>
      </c>
      <c r="J714" s="176" t="str">
        <f aca="false">IF(D714="","",($C$705-E714)*I714*10)</f>
        <v/>
      </c>
    </row>
    <row r="715" customFormat="false" ht="12.75" hidden="false" customHeight="false" outlineLevel="0" collapsed="false">
      <c r="D715" s="265"/>
      <c r="E715" s="266"/>
      <c r="F715" s="267"/>
      <c r="I715" s="176" t="str">
        <f aca="false">IF(D715="","",D715*IF(UPPER(H715)="Y",1,$C$706))</f>
        <v/>
      </c>
      <c r="J715" s="176" t="str">
        <f aca="false">IF(D715="","",($C$705-E715)*I715*10)</f>
        <v/>
      </c>
    </row>
    <row r="716" customFormat="false" ht="12.75" hidden="false" customHeight="false" outlineLevel="0" collapsed="false">
      <c r="D716" s="265"/>
      <c r="E716" s="266"/>
      <c r="F716" s="267"/>
      <c r="I716" s="176" t="str">
        <f aca="false">IF(D716="","",D716*IF(UPPER(H716)="Y",1,$C$706))</f>
        <v/>
      </c>
      <c r="J716" s="176" t="str">
        <f aca="false">IF(D716="","",($C$705-E716)*I716*10)</f>
        <v/>
      </c>
    </row>
    <row r="717" customFormat="false" ht="12.75" hidden="false" customHeight="false" outlineLevel="0" collapsed="false">
      <c r="D717" s="265"/>
      <c r="E717" s="266"/>
      <c r="F717" s="267"/>
      <c r="I717" s="176" t="str">
        <f aca="false">IF(D717="","",D717*IF(UPPER(H717)="Y",1,$C$706))</f>
        <v/>
      </c>
      <c r="J717" s="176" t="str">
        <f aca="false">IF(D717="","",($C$705-E717)*I717*10)</f>
        <v/>
      </c>
    </row>
    <row r="718" customFormat="false" ht="12.75" hidden="false" customHeight="false" outlineLevel="0" collapsed="false">
      <c r="D718" s="265"/>
      <c r="E718" s="266"/>
      <c r="F718" s="267"/>
      <c r="I718" s="176" t="str">
        <f aca="false">IF(D718="","",D718*IF(UPPER(H718)="Y",1,$C$706))</f>
        <v/>
      </c>
      <c r="J718" s="176" t="str">
        <f aca="false">IF(D718="","",($C$705-E718)*I718*10)</f>
        <v/>
      </c>
    </row>
    <row r="719" customFormat="false" ht="12.75" hidden="false" customHeight="false" outlineLevel="0" collapsed="false">
      <c r="D719" s="265"/>
      <c r="E719" s="266"/>
      <c r="F719" s="267"/>
      <c r="I719" s="176" t="str">
        <f aca="false">IF(D719="","",D719*IF(UPPER(H719)="Y",1,$C$706))</f>
        <v/>
      </c>
      <c r="J719" s="176" t="str">
        <f aca="false">IF(D719="","",($C$705-E719)*I719*10)</f>
        <v/>
      </c>
    </row>
    <row r="720" customFormat="false" ht="12.75" hidden="false" customHeight="false" outlineLevel="0" collapsed="false">
      <c r="D720" s="265"/>
      <c r="E720" s="266"/>
      <c r="F720" s="267"/>
      <c r="I720" s="176" t="str">
        <f aca="false">IF(D720="","",D720*IF(UPPER(H720)="Y",1,$C$706))</f>
        <v/>
      </c>
      <c r="J720" s="176" t="str">
        <f aca="false">IF(D720="","",($C$705-E720)*I720*10)</f>
        <v/>
      </c>
    </row>
    <row r="721" customFormat="false" ht="12.75" hidden="false" customHeight="false" outlineLevel="0" collapsed="false">
      <c r="D721" s="265"/>
      <c r="E721" s="266"/>
      <c r="F721" s="267"/>
      <c r="I721" s="176" t="str">
        <f aca="false">IF(D721="","",D721*IF(UPPER(H721)="Y",1,$C$706))</f>
        <v/>
      </c>
      <c r="J721" s="176" t="str">
        <f aca="false">IF(D721="","",($C$705-E721)*I721*10)</f>
        <v/>
      </c>
    </row>
    <row r="722" customFormat="false" ht="12.75" hidden="false" customHeight="false" outlineLevel="0" collapsed="false">
      <c r="D722" s="265"/>
      <c r="E722" s="266"/>
      <c r="F722" s="267"/>
      <c r="I722" s="176" t="str">
        <f aca="false">IF(D722="","",D722*IF(UPPER(H722)="Y",1,$C$706))</f>
        <v/>
      </c>
      <c r="J722" s="176" t="str">
        <f aca="false">IF(D722="","",($C$705-E722)*I722*10)</f>
        <v/>
      </c>
    </row>
    <row r="723" customFormat="false" ht="12.75" hidden="false" customHeight="false" outlineLevel="0" collapsed="false">
      <c r="D723" s="265"/>
      <c r="E723" s="266"/>
      <c r="F723" s="267"/>
      <c r="I723" s="176" t="str">
        <f aca="false">IF(D723="","",D723*IF(UPPER(H723)="Y",1,$C$706))</f>
        <v/>
      </c>
      <c r="J723" s="176" t="str">
        <f aca="false">IF(D723="","",($C$705-E723)*I723*10)</f>
        <v/>
      </c>
    </row>
    <row r="724" customFormat="false" ht="12.75" hidden="false" customHeight="false" outlineLevel="0" collapsed="false">
      <c r="D724" s="265"/>
      <c r="E724" s="266"/>
      <c r="F724" s="267"/>
      <c r="I724" s="176" t="str">
        <f aca="false">IF(D724="","",D724*IF(UPPER(H724)="Y",1,$C$706))</f>
        <v/>
      </c>
      <c r="J724" s="176" t="str">
        <f aca="false">IF(D724="","",($C$705-E724)*I724*10)</f>
        <v/>
      </c>
    </row>
    <row r="725" customFormat="false" ht="12.75" hidden="false" customHeight="false" outlineLevel="0" collapsed="false">
      <c r="D725" s="265"/>
      <c r="E725" s="266"/>
      <c r="F725" s="267"/>
      <c r="I725" s="176" t="str">
        <f aca="false">IF(D725="","",D725*IF(UPPER(H725)="Y",1,$C$706))</f>
        <v/>
      </c>
      <c r="J725" s="176" t="str">
        <f aca="false">IF(D725="","",($C$705-E725)*I725*10)</f>
        <v/>
      </c>
    </row>
    <row r="726" customFormat="false" ht="12.75" hidden="false" customHeight="false" outlineLevel="0" collapsed="false">
      <c r="D726" s="265"/>
      <c r="E726" s="266"/>
      <c r="F726" s="267"/>
      <c r="I726" s="176" t="str">
        <f aca="false">IF(D726="","",D726*IF(UPPER(H726)="Y",1,$C$706))</f>
        <v/>
      </c>
      <c r="J726" s="176" t="str">
        <f aca="false">IF(D726="","",($C$705-E726)*I726*10)</f>
        <v/>
      </c>
    </row>
    <row r="727" customFormat="false" ht="12.75" hidden="false" customHeight="false" outlineLevel="0" collapsed="false">
      <c r="D727" s="265"/>
      <c r="E727" s="266"/>
      <c r="F727" s="267"/>
      <c r="I727" s="176" t="str">
        <f aca="false">IF(D727="","",D727*IF(UPPER(H727)="Y",1,$C$706))</f>
        <v/>
      </c>
      <c r="J727" s="176" t="str">
        <f aca="false">IF(D727="","",($C$705-E727)*I727*10)</f>
        <v/>
      </c>
    </row>
    <row r="728" customFormat="false" ht="12.75" hidden="false" customHeight="false" outlineLevel="0" collapsed="false">
      <c r="D728" s="265"/>
      <c r="E728" s="266"/>
      <c r="F728" s="267"/>
      <c r="I728" s="176" t="str">
        <f aca="false">IF(D728="","",D728*IF(UPPER(H728)="Y",1,$C$706))</f>
        <v/>
      </c>
      <c r="J728" s="176" t="str">
        <f aca="false">IF(D728="","",($C$705-E728)*I728*10)</f>
        <v/>
      </c>
    </row>
    <row r="729" customFormat="false" ht="12.75" hidden="false" customHeight="false" outlineLevel="0" collapsed="false">
      <c r="D729" s="265"/>
      <c r="E729" s="266"/>
      <c r="F729" s="267"/>
      <c r="I729" s="176" t="str">
        <f aca="false">IF(D729="","",D729*IF(UPPER(H729)="Y",1,$C$706))</f>
        <v/>
      </c>
      <c r="J729" s="176" t="str">
        <f aca="false">IF(D729="","",($C$705-E729)*I729*10)</f>
        <v/>
      </c>
    </row>
    <row r="730" customFormat="false" ht="12.75" hidden="false" customHeight="false" outlineLevel="0" collapsed="false">
      <c r="D730" s="265"/>
      <c r="E730" s="266"/>
      <c r="F730" s="267"/>
      <c r="I730" s="176" t="str">
        <f aca="false">IF(D730="","",D730*IF(UPPER(H730)="Y",1,$C$706))</f>
        <v/>
      </c>
      <c r="J730" s="176" t="str">
        <f aca="false">IF(D730="","",($C$705-E730)*I730*10)</f>
        <v/>
      </c>
    </row>
    <row r="731" customFormat="false" ht="12.75" hidden="false" customHeight="false" outlineLevel="0" collapsed="false">
      <c r="D731" s="265"/>
      <c r="E731" s="266"/>
      <c r="F731" s="267"/>
      <c r="I731" s="176" t="str">
        <f aca="false">IF(D731="","",D731*IF(UPPER(H731)="Y",1,$C$706))</f>
        <v/>
      </c>
      <c r="J731" s="176" t="str">
        <f aca="false">IF(D731="","",($C$705-E731)*I731*10)</f>
        <v/>
      </c>
    </row>
    <row r="732" customFormat="false" ht="12.75" hidden="false" customHeight="false" outlineLevel="0" collapsed="false">
      <c r="D732" s="265"/>
      <c r="E732" s="266"/>
      <c r="F732" s="267"/>
      <c r="I732" s="176" t="str">
        <f aca="false">IF(D732="","",D732*IF(UPPER(H732)="Y",1,$C$706))</f>
        <v/>
      </c>
      <c r="J732" s="176" t="str">
        <f aca="false">IF(D732="","",($C$705-E732)*I732*10)</f>
        <v/>
      </c>
    </row>
    <row r="733" customFormat="false" ht="12.75" hidden="false" customHeight="false" outlineLevel="0" collapsed="false">
      <c r="D733" s="265"/>
      <c r="E733" s="266"/>
      <c r="F733" s="267"/>
      <c r="I733" s="176" t="str">
        <f aca="false">IF(D733="","",D733*IF(UPPER(H733)="Y",1,$C$706))</f>
        <v/>
      </c>
      <c r="J733" s="176" t="str">
        <f aca="false">IF(D733="","",($C$705-E733)*I733*10)</f>
        <v/>
      </c>
    </row>
    <row r="734" customFormat="false" ht="12.75" hidden="false" customHeight="false" outlineLevel="0" collapsed="false">
      <c r="D734" s="265"/>
      <c r="E734" s="266"/>
      <c r="F734" s="267"/>
      <c r="I734" s="176" t="str">
        <f aca="false">IF(D734="","",D734*IF(UPPER(H734)="Y",1,$C$706))</f>
        <v/>
      </c>
      <c r="J734" s="176" t="str">
        <f aca="false">IF(D734="","",($C$705-E734)*I734*10)</f>
        <v/>
      </c>
    </row>
    <row r="735" customFormat="false" ht="12.75" hidden="false" customHeight="false" outlineLevel="0" collapsed="false">
      <c r="D735" s="265"/>
      <c r="E735" s="266"/>
      <c r="F735" s="267"/>
      <c r="I735" s="176" t="str">
        <f aca="false">IF(D735="","",D735*IF(UPPER(H735)="Y",1,$C$706))</f>
        <v/>
      </c>
      <c r="J735" s="176" t="str">
        <f aca="false">IF(D735="","",($C$705-E735)*I735*10)</f>
        <v/>
      </c>
    </row>
    <row r="736" customFormat="false" ht="12.75" hidden="false" customHeight="false" outlineLevel="0" collapsed="false">
      <c r="D736" s="265"/>
      <c r="E736" s="266"/>
      <c r="F736" s="267"/>
      <c r="I736" s="176" t="str">
        <f aca="false">IF(D736="","",D736*IF(UPPER(H736)="Y",1,$C$706))</f>
        <v/>
      </c>
      <c r="J736" s="176" t="str">
        <f aca="false">IF(D736="","",($C$705-E736)*I736*10)</f>
        <v/>
      </c>
    </row>
    <row r="737" customFormat="false" ht="12.75" hidden="false" customHeight="false" outlineLevel="0" collapsed="false">
      <c r="D737" s="265"/>
      <c r="E737" s="266"/>
      <c r="F737" s="267"/>
      <c r="I737" s="176" t="str">
        <f aca="false">IF(D737="","",D737*IF(UPPER(H737)="Y",1,$C$706))</f>
        <v/>
      </c>
      <c r="J737" s="176" t="str">
        <f aca="false">IF(D737="","",($C$705-E737)*I737*10)</f>
        <v/>
      </c>
    </row>
    <row r="738" customFormat="false" ht="12.75" hidden="false" customHeight="false" outlineLevel="0" collapsed="false">
      <c r="D738" s="265"/>
      <c r="E738" s="266"/>
      <c r="F738" s="267"/>
      <c r="I738" s="176" t="str">
        <f aca="false">IF(D738="","",D738*IF(UPPER(H738)="Y",1,$C$706))</f>
        <v/>
      </c>
      <c r="J738" s="176" t="str">
        <f aca="false">IF(D738="","",($C$705-E738)*I738*10)</f>
        <v/>
      </c>
    </row>
    <row r="739" customFormat="false" ht="12.75" hidden="false" customHeight="false" outlineLevel="0" collapsed="false">
      <c r="D739" s="265"/>
      <c r="E739" s="283"/>
      <c r="F739" s="283"/>
      <c r="I739" s="176" t="str">
        <f aca="false">IF(D739="","",D739*IF(UPPER(H739)="Y",1,$C$706))</f>
        <v/>
      </c>
      <c r="J739" s="176" t="str">
        <f aca="false">IF(D739="","",($C$705-E739)*I739*10)</f>
        <v/>
      </c>
    </row>
    <row r="740" customFormat="false" ht="12.75" hidden="false" customHeight="false" outlineLevel="0" collapsed="false">
      <c r="D740" s="274" t="n">
        <f aca="true">SUM(INDIRECT(CONCATENATE(ADDRESS(ROW(D704),COLUMN(D704)),":",ADDRESS(ROW()-1,COLUMN()))))</f>
        <v>-161.2</v>
      </c>
      <c r="I740" s="274" t="n">
        <f aca="true">SUM(INDIRECT(CONCATENATE(ADDRESS(ROW(I704),COLUMN(I704)),":",ADDRESS(ROW()-1,COLUMN()))))</f>
        <v>-154.554529447897</v>
      </c>
      <c r="J740" s="274" t="n">
        <f aca="true">SUM(INDIRECT(CONCATENATE(ADDRESS(ROW(J704),COLUMN(J704)),":",ADDRESS(ROW()-1,COLUMN()))))</f>
        <v>111.279261202487</v>
      </c>
    </row>
    <row r="742" customFormat="false" ht="12.75" hidden="false" customHeight="false" outlineLevel="0" collapsed="false">
      <c r="C742" s="264" t="n">
        <f aca="false">EOMONTH(C704,0)+1</f>
        <v>37773</v>
      </c>
      <c r="D742" s="265" t="n">
        <v>-156</v>
      </c>
      <c r="E742" s="266" t="n">
        <v>3.43</v>
      </c>
      <c r="F742" s="267" t="s">
        <v>235</v>
      </c>
      <c r="I742" s="176" t="n">
        <f aca="false">IF(D742="","",D742*IF(UPPER(H742)="Y",1,$C$744))</f>
        <v>-149.026317954103</v>
      </c>
      <c r="J742" s="176" t="n">
        <f aca="false">IF(D742="","",($C$743-E742)*I742*10)</f>
        <v>55.1397376430179</v>
      </c>
    </row>
    <row r="743" customFormat="false" ht="12.75" hidden="false" customHeight="false" outlineLevel="0" collapsed="false">
      <c r="C743" s="269" t="n">
        <f aca="false">INDEX(Inputs!$1:$65536,MATCH(C742,Inputs!C:C,0),5)</f>
        <v>3.393</v>
      </c>
      <c r="D743" s="265"/>
      <c r="E743" s="266"/>
      <c r="F743" s="267"/>
      <c r="I743" s="176" t="str">
        <f aca="false">IF(D743="","",D743*IF(UPPER(H743)="Y",1,$C$744))</f>
        <v/>
      </c>
      <c r="J743" s="176" t="str">
        <f aca="false">IF(D743="","",($C$743-E743)*I743*10)</f>
        <v/>
      </c>
    </row>
    <row r="744" customFormat="false" ht="12.75" hidden="false" customHeight="false" outlineLevel="0" collapsed="false">
      <c r="C744" s="249" t="n">
        <f aca="false">INDEX(Inputs!$1:$65536,MATCH(C742,Inputs!C:C,0),8)</f>
        <v>0.955296909962197</v>
      </c>
      <c r="D744" s="265"/>
      <c r="E744" s="266"/>
      <c r="F744" s="267"/>
      <c r="I744" s="176" t="str">
        <f aca="false">IF(D744="","",D744*IF(UPPER(H744)="Y",1,$C$744))</f>
        <v/>
      </c>
      <c r="J744" s="176" t="str">
        <f aca="false">IF(D744="","",($C$743-E744)*I744*10)</f>
        <v/>
      </c>
    </row>
    <row r="745" customFormat="false" ht="12.75" hidden="false" customHeight="false" outlineLevel="0" collapsed="false">
      <c r="C745" s="279" t="n">
        <f aca="false">I778</f>
        <v>-149.026317954103</v>
      </c>
      <c r="D745" s="265"/>
      <c r="E745" s="266"/>
      <c r="F745" s="267"/>
      <c r="I745" s="176" t="str">
        <f aca="false">IF(D745="","",D745*IF(UPPER(H745)="Y",1,$C$744))</f>
        <v/>
      </c>
      <c r="J745" s="176" t="str">
        <f aca="false">IF(D745="","",($C$743-E745)*I745*10)</f>
        <v/>
      </c>
    </row>
    <row r="746" customFormat="false" ht="12.75" hidden="false" customHeight="false" outlineLevel="0" collapsed="false">
      <c r="C746" s="279" t="n">
        <f aca="false">J778</f>
        <v>55.1397376430179</v>
      </c>
      <c r="D746" s="265"/>
      <c r="E746" s="266"/>
      <c r="F746" s="267"/>
      <c r="I746" s="176" t="str">
        <f aca="false">IF(D746="","",D746*IF(UPPER(H746)="Y",1,$C$744))</f>
        <v/>
      </c>
      <c r="J746" s="176" t="str">
        <f aca="false">IF(D746="","",($C$743-E746)*I746*10)</f>
        <v/>
      </c>
    </row>
    <row r="747" customFormat="false" ht="12.75" hidden="false" customHeight="false" outlineLevel="0" collapsed="false">
      <c r="C747" s="280"/>
      <c r="D747" s="265"/>
      <c r="E747" s="266"/>
      <c r="F747" s="267"/>
      <c r="I747" s="176" t="str">
        <f aca="false">IF(D747="","",D747*IF(UPPER(H747)="Y",1,$C$744))</f>
        <v/>
      </c>
      <c r="J747" s="176" t="str">
        <f aca="false">IF(D747="","",($C$743-E747)*I747*10)</f>
        <v/>
      </c>
    </row>
    <row r="748" customFormat="false" ht="12.75" hidden="false" customHeight="false" outlineLevel="0" collapsed="false">
      <c r="C748" s="281"/>
      <c r="D748" s="265"/>
      <c r="E748" s="266"/>
      <c r="F748" s="267"/>
      <c r="I748" s="176" t="str">
        <f aca="false">IF(D748="","",D748*IF(UPPER(H748)="Y",1,$C$744))</f>
        <v/>
      </c>
      <c r="J748" s="176" t="str">
        <f aca="false">IF(D748="","",($C$743-E748)*I748*10)</f>
        <v/>
      </c>
    </row>
    <row r="749" customFormat="false" ht="12.75" hidden="false" customHeight="false" outlineLevel="0" collapsed="false">
      <c r="D749" s="265"/>
      <c r="E749" s="266"/>
      <c r="F749" s="267"/>
      <c r="I749" s="176" t="str">
        <f aca="false">IF(D749="","",D749*IF(UPPER(H749)="Y",1,$C$744))</f>
        <v/>
      </c>
      <c r="J749" s="176" t="str">
        <f aca="false">IF(D749="","",($C$743-E749)*I749*10)</f>
        <v/>
      </c>
    </row>
    <row r="750" customFormat="false" ht="12.75" hidden="false" customHeight="false" outlineLevel="0" collapsed="false">
      <c r="C750" s="282"/>
      <c r="D750" s="265"/>
      <c r="E750" s="266"/>
      <c r="F750" s="267"/>
      <c r="I750" s="176" t="str">
        <f aca="false">IF(D750="","",D750*IF(UPPER(H750)="Y",1,$C$744))</f>
        <v/>
      </c>
      <c r="J750" s="176" t="str">
        <f aca="false">IF(D750="","",($C$743-E750)*I750*10)</f>
        <v/>
      </c>
    </row>
    <row r="751" customFormat="false" ht="12.75" hidden="false" customHeight="false" outlineLevel="0" collapsed="false">
      <c r="D751" s="265"/>
      <c r="E751" s="266"/>
      <c r="F751" s="267"/>
      <c r="I751" s="176" t="str">
        <f aca="false">IF(D751="","",D751*IF(UPPER(H751)="Y",1,$C$744))</f>
        <v/>
      </c>
      <c r="J751" s="176" t="str">
        <f aca="false">IF(D751="","",($C$743-E751)*I751*10)</f>
        <v/>
      </c>
    </row>
    <row r="752" customFormat="false" ht="12.75" hidden="false" customHeight="false" outlineLevel="0" collapsed="false">
      <c r="D752" s="265"/>
      <c r="E752" s="266"/>
      <c r="F752" s="267"/>
      <c r="I752" s="176" t="str">
        <f aca="false">IF(D752="","",D752*IF(UPPER(H752)="Y",1,$C$744))</f>
        <v/>
      </c>
      <c r="J752" s="176" t="str">
        <f aca="false">IF(D752="","",($C$743-E752)*I752*10)</f>
        <v/>
      </c>
    </row>
    <row r="753" customFormat="false" ht="12.75" hidden="false" customHeight="false" outlineLevel="0" collapsed="false">
      <c r="D753" s="265"/>
      <c r="E753" s="266"/>
      <c r="F753" s="267"/>
      <c r="I753" s="176" t="str">
        <f aca="false">IF(D753="","",D753*IF(UPPER(H753)="Y",1,$C$744))</f>
        <v/>
      </c>
      <c r="J753" s="176" t="str">
        <f aca="false">IF(D753="","",($C$743-E753)*I753*10)</f>
        <v/>
      </c>
    </row>
    <row r="754" customFormat="false" ht="12.75" hidden="false" customHeight="false" outlineLevel="0" collapsed="false">
      <c r="D754" s="265"/>
      <c r="E754" s="266"/>
      <c r="F754" s="267"/>
      <c r="I754" s="176" t="str">
        <f aca="false">IF(D754="","",D754*IF(UPPER(H754)="Y",1,$C$744))</f>
        <v/>
      </c>
      <c r="J754" s="176" t="str">
        <f aca="false">IF(D754="","",($C$743-E754)*I754*10)</f>
        <v/>
      </c>
    </row>
    <row r="755" customFormat="false" ht="12.75" hidden="false" customHeight="false" outlineLevel="0" collapsed="false">
      <c r="D755" s="265"/>
      <c r="E755" s="266"/>
      <c r="F755" s="267"/>
      <c r="I755" s="176" t="str">
        <f aca="false">IF(D755="","",D755*IF(UPPER(H755)="Y",1,$C$744))</f>
        <v/>
      </c>
      <c r="J755" s="176" t="str">
        <f aca="false">IF(D755="","",($C$743-E755)*I755*10)</f>
        <v/>
      </c>
    </row>
    <row r="756" customFormat="false" ht="12.75" hidden="false" customHeight="false" outlineLevel="0" collapsed="false">
      <c r="D756" s="265"/>
      <c r="E756" s="266"/>
      <c r="F756" s="267"/>
      <c r="I756" s="176" t="str">
        <f aca="false">IF(D756="","",D756*IF(UPPER(H756)="Y",1,$C$744))</f>
        <v/>
      </c>
      <c r="J756" s="176" t="str">
        <f aca="false">IF(D756="","",($C$743-E756)*I756*10)</f>
        <v/>
      </c>
    </row>
    <row r="757" customFormat="false" ht="12.75" hidden="false" customHeight="false" outlineLevel="0" collapsed="false">
      <c r="D757" s="265"/>
      <c r="E757" s="266"/>
      <c r="F757" s="267"/>
      <c r="I757" s="176" t="str">
        <f aca="false">IF(D757="","",D757*IF(UPPER(H757)="Y",1,$C$744))</f>
        <v/>
      </c>
      <c r="J757" s="176" t="str">
        <f aca="false">IF(D757="","",($C$743-E757)*I757*10)</f>
        <v/>
      </c>
    </row>
    <row r="758" customFormat="false" ht="12.75" hidden="false" customHeight="false" outlineLevel="0" collapsed="false">
      <c r="D758" s="265"/>
      <c r="E758" s="266"/>
      <c r="F758" s="267"/>
      <c r="I758" s="176" t="str">
        <f aca="false">IF(D758="","",D758*IF(UPPER(H758)="Y",1,$C$744))</f>
        <v/>
      </c>
      <c r="J758" s="176" t="str">
        <f aca="false">IF(D758="","",($C$743-E758)*I758*10)</f>
        <v/>
      </c>
    </row>
    <row r="759" customFormat="false" ht="12.75" hidden="false" customHeight="false" outlineLevel="0" collapsed="false">
      <c r="D759" s="265"/>
      <c r="E759" s="266"/>
      <c r="F759" s="267"/>
      <c r="I759" s="176" t="str">
        <f aca="false">IF(D759="","",D759*IF(UPPER(H759)="Y",1,$C$744))</f>
        <v/>
      </c>
      <c r="J759" s="176" t="str">
        <f aca="false">IF(D759="","",($C$743-E759)*I759*10)</f>
        <v/>
      </c>
    </row>
    <row r="760" customFormat="false" ht="12.75" hidden="false" customHeight="false" outlineLevel="0" collapsed="false">
      <c r="D760" s="265"/>
      <c r="E760" s="266"/>
      <c r="F760" s="267"/>
      <c r="I760" s="176" t="str">
        <f aca="false">IF(D760="","",D760*IF(UPPER(H760)="Y",1,$C$744))</f>
        <v/>
      </c>
      <c r="J760" s="176" t="str">
        <f aca="false">IF(D760="","",($C$743-E760)*I760*10)</f>
        <v/>
      </c>
    </row>
    <row r="761" customFormat="false" ht="12.75" hidden="false" customHeight="false" outlineLevel="0" collapsed="false">
      <c r="D761" s="265"/>
      <c r="E761" s="266"/>
      <c r="F761" s="267"/>
      <c r="I761" s="176" t="str">
        <f aca="false">IF(D761="","",D761*IF(UPPER(H761)="Y",1,$C$744))</f>
        <v/>
      </c>
      <c r="J761" s="176" t="str">
        <f aca="false">IF(D761="","",($C$743-E761)*I761*10)</f>
        <v/>
      </c>
    </row>
    <row r="762" customFormat="false" ht="12.75" hidden="false" customHeight="false" outlineLevel="0" collapsed="false">
      <c r="D762" s="265"/>
      <c r="E762" s="266"/>
      <c r="F762" s="267"/>
      <c r="I762" s="176" t="str">
        <f aca="false">IF(D762="","",D762*IF(UPPER(H762)="Y",1,$C$744))</f>
        <v/>
      </c>
      <c r="J762" s="176" t="str">
        <f aca="false">IF(D762="","",($C$743-E762)*I762*10)</f>
        <v/>
      </c>
    </row>
    <row r="763" customFormat="false" ht="12.75" hidden="false" customHeight="false" outlineLevel="0" collapsed="false">
      <c r="D763" s="265"/>
      <c r="E763" s="266"/>
      <c r="F763" s="267"/>
      <c r="I763" s="176" t="str">
        <f aca="false">IF(D763="","",D763*IF(UPPER(H763)="Y",1,$C$744))</f>
        <v/>
      </c>
      <c r="J763" s="176" t="str">
        <f aca="false">IF(D763="","",($C$743-E763)*I763*10)</f>
        <v/>
      </c>
    </row>
    <row r="764" customFormat="false" ht="12.75" hidden="false" customHeight="false" outlineLevel="0" collapsed="false">
      <c r="D764" s="265"/>
      <c r="E764" s="266"/>
      <c r="F764" s="267"/>
      <c r="I764" s="176" t="str">
        <f aca="false">IF(D764="","",D764*IF(UPPER(H764)="Y",1,$C$744))</f>
        <v/>
      </c>
      <c r="J764" s="176" t="str">
        <f aca="false">IF(D764="","",($C$743-E764)*I764*10)</f>
        <v/>
      </c>
    </row>
    <row r="765" customFormat="false" ht="12.75" hidden="false" customHeight="false" outlineLevel="0" collapsed="false">
      <c r="D765" s="265"/>
      <c r="E765" s="266"/>
      <c r="F765" s="267"/>
      <c r="I765" s="176" t="str">
        <f aca="false">IF(D765="","",D765*IF(UPPER(H765)="Y",1,$C$744))</f>
        <v/>
      </c>
      <c r="J765" s="176" t="str">
        <f aca="false">IF(D765="","",($C$743-E765)*I765*10)</f>
        <v/>
      </c>
    </row>
    <row r="766" customFormat="false" ht="12.75" hidden="false" customHeight="false" outlineLevel="0" collapsed="false">
      <c r="D766" s="265"/>
      <c r="E766" s="266"/>
      <c r="F766" s="267"/>
      <c r="I766" s="176" t="str">
        <f aca="false">IF(D766="","",D766*IF(UPPER(H766)="Y",1,$C$744))</f>
        <v/>
      </c>
      <c r="J766" s="176" t="str">
        <f aca="false">IF(D766="","",($C$743-E766)*I766*10)</f>
        <v/>
      </c>
    </row>
    <row r="767" customFormat="false" ht="12.75" hidden="false" customHeight="false" outlineLevel="0" collapsed="false">
      <c r="D767" s="265"/>
      <c r="E767" s="266"/>
      <c r="F767" s="267"/>
      <c r="I767" s="176" t="str">
        <f aca="false">IF(D767="","",D767*IF(UPPER(H767)="Y",1,$C$744))</f>
        <v/>
      </c>
      <c r="J767" s="176" t="str">
        <f aca="false">IF(D767="","",($C$743-E767)*I767*10)</f>
        <v/>
      </c>
    </row>
    <row r="768" customFormat="false" ht="12.75" hidden="false" customHeight="false" outlineLevel="0" collapsed="false">
      <c r="D768" s="265"/>
      <c r="E768" s="266"/>
      <c r="F768" s="267"/>
      <c r="I768" s="176" t="str">
        <f aca="false">IF(D768="","",D768*IF(UPPER(H768)="Y",1,$C$744))</f>
        <v/>
      </c>
      <c r="J768" s="176" t="str">
        <f aca="false">IF(D768="","",($C$743-E768)*I768*10)</f>
        <v/>
      </c>
    </row>
    <row r="769" customFormat="false" ht="12.75" hidden="false" customHeight="false" outlineLevel="0" collapsed="false">
      <c r="D769" s="265"/>
      <c r="E769" s="266"/>
      <c r="F769" s="267"/>
      <c r="I769" s="176" t="str">
        <f aca="false">IF(D769="","",D769*IF(UPPER(H769)="Y",1,$C$744))</f>
        <v/>
      </c>
      <c r="J769" s="176" t="str">
        <f aca="false">IF(D769="","",($C$743-E769)*I769*10)</f>
        <v/>
      </c>
    </row>
    <row r="770" customFormat="false" ht="12.75" hidden="false" customHeight="false" outlineLevel="0" collapsed="false">
      <c r="D770" s="265"/>
      <c r="E770" s="266"/>
      <c r="F770" s="267"/>
      <c r="I770" s="176" t="str">
        <f aca="false">IF(D770="","",D770*IF(UPPER(H770)="Y",1,$C$744))</f>
        <v/>
      </c>
      <c r="J770" s="176" t="str">
        <f aca="false">IF(D770="","",($C$743-E770)*I770*10)</f>
        <v/>
      </c>
    </row>
    <row r="771" customFormat="false" ht="12.75" hidden="false" customHeight="false" outlineLevel="0" collapsed="false">
      <c r="D771" s="265"/>
      <c r="E771" s="266"/>
      <c r="F771" s="267"/>
      <c r="I771" s="176" t="str">
        <f aca="false">IF(D771="","",D771*IF(UPPER(H771)="Y",1,$C$744))</f>
        <v/>
      </c>
      <c r="J771" s="176" t="str">
        <f aca="false">IF(D771="","",($C$743-E771)*I771*10)</f>
        <v/>
      </c>
    </row>
    <row r="772" customFormat="false" ht="12.75" hidden="false" customHeight="false" outlineLevel="0" collapsed="false">
      <c r="D772" s="265"/>
      <c r="E772" s="266"/>
      <c r="F772" s="267"/>
      <c r="I772" s="176" t="str">
        <f aca="false">IF(D772="","",D772*IF(UPPER(H772)="Y",1,$C$744))</f>
        <v/>
      </c>
      <c r="J772" s="176" t="str">
        <f aca="false">IF(D772="","",($C$743-E772)*I772*10)</f>
        <v/>
      </c>
    </row>
    <row r="773" customFormat="false" ht="12.75" hidden="false" customHeight="false" outlineLevel="0" collapsed="false">
      <c r="D773" s="265"/>
      <c r="E773" s="266"/>
      <c r="F773" s="267"/>
      <c r="I773" s="176" t="str">
        <f aca="false">IF(D773="","",D773*IF(UPPER(H773)="Y",1,$C$744))</f>
        <v/>
      </c>
      <c r="J773" s="176" t="str">
        <f aca="false">IF(D773="","",($C$743-E773)*I773*10)</f>
        <v/>
      </c>
    </row>
    <row r="774" customFormat="false" ht="12.75" hidden="false" customHeight="false" outlineLevel="0" collapsed="false">
      <c r="D774" s="265"/>
      <c r="E774" s="266"/>
      <c r="F774" s="267"/>
      <c r="I774" s="176" t="str">
        <f aca="false">IF(D774="","",D774*IF(UPPER(H774)="Y",1,$C$744))</f>
        <v/>
      </c>
      <c r="J774" s="176" t="str">
        <f aca="false">IF(D774="","",($C$743-E774)*I774*10)</f>
        <v/>
      </c>
    </row>
    <row r="775" customFormat="false" ht="12.75" hidden="false" customHeight="false" outlineLevel="0" collapsed="false">
      <c r="D775" s="265"/>
      <c r="E775" s="266"/>
      <c r="F775" s="267"/>
      <c r="I775" s="176" t="str">
        <f aca="false">IF(D775="","",D775*IF(UPPER(H775)="Y",1,$C$744))</f>
        <v/>
      </c>
      <c r="J775" s="176" t="str">
        <f aca="false">IF(D775="","",($C$743-E775)*I775*10)</f>
        <v/>
      </c>
    </row>
    <row r="776" customFormat="false" ht="12.75" hidden="false" customHeight="false" outlineLevel="0" collapsed="false">
      <c r="D776" s="265"/>
      <c r="E776" s="266"/>
      <c r="F776" s="267"/>
      <c r="I776" s="176" t="str">
        <f aca="false">IF(D776="","",D776*IF(UPPER(H776)="Y",1,$C$744))</f>
        <v/>
      </c>
      <c r="J776" s="176" t="str">
        <f aca="false">IF(D776="","",($C$743-E776)*I776*10)</f>
        <v/>
      </c>
    </row>
    <row r="777" customFormat="false" ht="12.75" hidden="false" customHeight="false" outlineLevel="0" collapsed="false">
      <c r="D777" s="265"/>
      <c r="E777" s="283"/>
      <c r="F777" s="283"/>
      <c r="I777" s="176" t="str">
        <f aca="false">IF(D777="","",D777*IF(UPPER(H777)="Y",1,$C$744))</f>
        <v/>
      </c>
      <c r="J777" s="176" t="str">
        <f aca="false">IF(D777="","",($C$743-E777)*I777*10)</f>
        <v/>
      </c>
    </row>
    <row r="778" customFormat="false" ht="12.75" hidden="false" customHeight="false" outlineLevel="0" collapsed="false">
      <c r="D778" s="274" t="n">
        <f aca="true">SUM(INDIRECT(CONCATENATE(ADDRESS(ROW(D742),COLUMN(D742)),":",ADDRESS(ROW()-1,COLUMN()))))</f>
        <v>-156</v>
      </c>
      <c r="I778" s="274" t="n">
        <f aca="true">SUM(INDIRECT(CONCATENATE(ADDRESS(ROW(I742),COLUMN(I742)),":",ADDRESS(ROW()-1,COLUMN()))))</f>
        <v>-149.026317954103</v>
      </c>
      <c r="J778" s="274" t="n">
        <f aca="true">SUM(INDIRECT(CONCATENATE(ADDRESS(ROW(J742),COLUMN(J742)),":",ADDRESS(ROW()-1,COLUMN()))))</f>
        <v>55.1397376430179</v>
      </c>
    </row>
    <row r="780" customFormat="false" ht="12.75" hidden="false" customHeight="false" outlineLevel="0" collapsed="false">
      <c r="C780" s="264" t="n">
        <f aca="false">EOMONTH(C742,0)+1</f>
        <v>37803</v>
      </c>
      <c r="D780" s="265" t="n">
        <v>-161.2</v>
      </c>
      <c r="E780" s="266" t="n">
        <v>3.43</v>
      </c>
      <c r="F780" s="267" t="s">
        <v>235</v>
      </c>
      <c r="I780" s="176" t="n">
        <f aca="false">IF(D780="","",D780*IF(UPPER(H780)="Y",1,$C$782))</f>
        <v>-153.438053768659</v>
      </c>
      <c r="J780" s="176" t="n">
        <f aca="false">IF(D780="","",($C$781-E780)*I780*10)</f>
        <v>3.06876107537353</v>
      </c>
    </row>
    <row r="781" customFormat="false" ht="12.75" hidden="false" customHeight="false" outlineLevel="0" collapsed="false">
      <c r="C781" s="269" t="n">
        <f aca="false">INDEX(Inputs!$1:$65536,MATCH(C780,Inputs!C:C,0),5)</f>
        <v>3.428</v>
      </c>
      <c r="D781" s="265"/>
      <c r="E781" s="266"/>
      <c r="F781" s="267"/>
      <c r="I781" s="176" t="str">
        <f aca="false">IF(D781="","",D781*IF(UPPER(H781)="Y",1,$C$782))</f>
        <v/>
      </c>
      <c r="J781" s="176" t="str">
        <f aca="false">IF(D781="","",($C$781-E781)*I781*10)</f>
        <v/>
      </c>
    </row>
    <row r="782" customFormat="false" ht="12.75" hidden="false" customHeight="false" outlineLevel="0" collapsed="false">
      <c r="C782" s="249" t="n">
        <f aca="false">INDEX(Inputs!$1:$65536,MATCH(C780,Inputs!C:C,0),8)</f>
        <v>0.95184896878821</v>
      </c>
      <c r="D782" s="265"/>
      <c r="E782" s="266"/>
      <c r="F782" s="267"/>
      <c r="I782" s="176" t="str">
        <f aca="false">IF(D782="","",D782*IF(UPPER(H782)="Y",1,$C$782))</f>
        <v/>
      </c>
      <c r="J782" s="176" t="str">
        <f aca="false">IF(D782="","",($C$781-E782)*I782*10)</f>
        <v/>
      </c>
    </row>
    <row r="783" customFormat="false" ht="12.75" hidden="false" customHeight="false" outlineLevel="0" collapsed="false">
      <c r="C783" s="279" t="n">
        <f aca="false">I816</f>
        <v>-153.438053768659</v>
      </c>
      <c r="D783" s="265"/>
      <c r="E783" s="266"/>
      <c r="F783" s="267"/>
      <c r="I783" s="176" t="str">
        <f aca="false">IF(D783="","",D783*IF(UPPER(H783)="Y",1,$C$782))</f>
        <v/>
      </c>
      <c r="J783" s="176" t="str">
        <f aca="false">IF(D783="","",($C$781-E783)*I783*10)</f>
        <v/>
      </c>
    </row>
    <row r="784" customFormat="false" ht="12.75" hidden="false" customHeight="false" outlineLevel="0" collapsed="false">
      <c r="C784" s="279" t="n">
        <f aca="false">J816</f>
        <v>3.06876107537353</v>
      </c>
      <c r="D784" s="265"/>
      <c r="E784" s="266"/>
      <c r="F784" s="267"/>
      <c r="I784" s="176" t="str">
        <f aca="false">IF(D784="","",D784*IF(UPPER(H784)="Y",1,$C$782))</f>
        <v/>
      </c>
      <c r="J784" s="176" t="str">
        <f aca="false">IF(D784="","",($C$781-E784)*I784*10)</f>
        <v/>
      </c>
    </row>
    <row r="785" customFormat="false" ht="12.75" hidden="false" customHeight="false" outlineLevel="0" collapsed="false">
      <c r="C785" s="280"/>
      <c r="D785" s="265"/>
      <c r="E785" s="266"/>
      <c r="F785" s="267"/>
      <c r="I785" s="176" t="str">
        <f aca="false">IF(D785="","",D785*IF(UPPER(H785)="Y",1,$C$782))</f>
        <v/>
      </c>
      <c r="J785" s="176" t="str">
        <f aca="false">IF(D785="","",($C$781-E785)*I785*10)</f>
        <v/>
      </c>
    </row>
    <row r="786" customFormat="false" ht="12.75" hidden="false" customHeight="false" outlineLevel="0" collapsed="false">
      <c r="C786" s="281"/>
      <c r="D786" s="265"/>
      <c r="E786" s="266"/>
      <c r="F786" s="267"/>
      <c r="I786" s="176" t="str">
        <f aca="false">IF(D786="","",D786*IF(UPPER(H786)="Y",1,$C$782))</f>
        <v/>
      </c>
      <c r="J786" s="176" t="str">
        <f aca="false">IF(D786="","",($C$781-E786)*I786*10)</f>
        <v/>
      </c>
    </row>
    <row r="787" customFormat="false" ht="12.75" hidden="false" customHeight="false" outlineLevel="0" collapsed="false">
      <c r="D787" s="265"/>
      <c r="E787" s="266"/>
      <c r="F787" s="267"/>
      <c r="I787" s="176" t="str">
        <f aca="false">IF(D787="","",D787*IF(UPPER(H787)="Y",1,$C$782))</f>
        <v/>
      </c>
      <c r="J787" s="176" t="str">
        <f aca="false">IF(D787="","",($C$781-E787)*I787*10)</f>
        <v/>
      </c>
    </row>
    <row r="788" customFormat="false" ht="12.75" hidden="false" customHeight="false" outlineLevel="0" collapsed="false">
      <c r="C788" s="282"/>
      <c r="D788" s="265"/>
      <c r="E788" s="266"/>
      <c r="F788" s="267"/>
      <c r="I788" s="176" t="str">
        <f aca="false">IF(D788="","",D788*IF(UPPER(H788)="Y",1,$C$782))</f>
        <v/>
      </c>
      <c r="J788" s="176" t="str">
        <f aca="false">IF(D788="","",($C$781-E788)*I788*10)</f>
        <v/>
      </c>
    </row>
    <row r="789" customFormat="false" ht="12.75" hidden="false" customHeight="false" outlineLevel="0" collapsed="false">
      <c r="D789" s="265"/>
      <c r="E789" s="266"/>
      <c r="F789" s="267"/>
      <c r="I789" s="176" t="str">
        <f aca="false">IF(D789="","",D789*IF(UPPER(H789)="Y",1,$C$782))</f>
        <v/>
      </c>
      <c r="J789" s="176" t="str">
        <f aca="false">IF(D789="","",($C$781-E789)*I789*10)</f>
        <v/>
      </c>
    </row>
    <row r="790" customFormat="false" ht="12.75" hidden="false" customHeight="false" outlineLevel="0" collapsed="false">
      <c r="D790" s="265"/>
      <c r="E790" s="266"/>
      <c r="F790" s="267"/>
      <c r="I790" s="176" t="str">
        <f aca="false">IF(D790="","",D790*IF(UPPER(H790)="Y",1,$C$782))</f>
        <v/>
      </c>
      <c r="J790" s="176" t="str">
        <f aca="false">IF(D790="","",($C$781-E790)*I790*10)</f>
        <v/>
      </c>
    </row>
    <row r="791" customFormat="false" ht="12.75" hidden="false" customHeight="false" outlineLevel="0" collapsed="false">
      <c r="D791" s="265"/>
      <c r="E791" s="266"/>
      <c r="F791" s="267"/>
      <c r="I791" s="176" t="str">
        <f aca="false">IF(D791="","",D791*IF(UPPER(H791)="Y",1,$C$782))</f>
        <v/>
      </c>
      <c r="J791" s="176" t="str">
        <f aca="false">IF(D791="","",($C$781-E791)*I791*10)</f>
        <v/>
      </c>
    </row>
    <row r="792" customFormat="false" ht="12.75" hidden="false" customHeight="false" outlineLevel="0" collapsed="false">
      <c r="D792" s="265"/>
      <c r="E792" s="266"/>
      <c r="F792" s="267"/>
      <c r="I792" s="176" t="str">
        <f aca="false">IF(D792="","",D792*IF(UPPER(H792)="Y",1,$C$782))</f>
        <v/>
      </c>
      <c r="J792" s="176" t="str">
        <f aca="false">IF(D792="","",($C$781-E792)*I792*10)</f>
        <v/>
      </c>
    </row>
    <row r="793" customFormat="false" ht="12.75" hidden="false" customHeight="false" outlineLevel="0" collapsed="false">
      <c r="D793" s="265"/>
      <c r="E793" s="266"/>
      <c r="F793" s="267"/>
      <c r="I793" s="176" t="str">
        <f aca="false">IF(D793="","",D793*IF(UPPER(H793)="Y",1,$C$782))</f>
        <v/>
      </c>
      <c r="J793" s="176" t="str">
        <f aca="false">IF(D793="","",($C$781-E793)*I793*10)</f>
        <v/>
      </c>
    </row>
    <row r="794" customFormat="false" ht="12.75" hidden="false" customHeight="false" outlineLevel="0" collapsed="false">
      <c r="D794" s="265"/>
      <c r="E794" s="266"/>
      <c r="F794" s="267"/>
      <c r="I794" s="176" t="str">
        <f aca="false">IF(D794="","",D794*IF(UPPER(H794)="Y",1,$C$782))</f>
        <v/>
      </c>
      <c r="J794" s="176" t="str">
        <f aca="false">IF(D794="","",($C$781-E794)*I794*10)</f>
        <v/>
      </c>
    </row>
    <row r="795" customFormat="false" ht="12.75" hidden="false" customHeight="false" outlineLevel="0" collapsed="false">
      <c r="D795" s="265"/>
      <c r="E795" s="266"/>
      <c r="F795" s="267"/>
      <c r="I795" s="176" t="str">
        <f aca="false">IF(D795="","",D795*IF(UPPER(H795)="Y",1,$C$782))</f>
        <v/>
      </c>
      <c r="J795" s="176" t="str">
        <f aca="false">IF(D795="","",($C$781-E795)*I795*10)</f>
        <v/>
      </c>
    </row>
    <row r="796" customFormat="false" ht="12.75" hidden="false" customHeight="false" outlineLevel="0" collapsed="false">
      <c r="D796" s="265"/>
      <c r="E796" s="266"/>
      <c r="F796" s="267"/>
      <c r="I796" s="176" t="str">
        <f aca="false">IF(D796="","",D796*IF(UPPER(H796)="Y",1,$C$782))</f>
        <v/>
      </c>
      <c r="J796" s="176" t="str">
        <f aca="false">IF(D796="","",($C$781-E796)*I796*10)</f>
        <v/>
      </c>
    </row>
    <row r="797" customFormat="false" ht="12.75" hidden="false" customHeight="false" outlineLevel="0" collapsed="false">
      <c r="D797" s="265"/>
      <c r="E797" s="266"/>
      <c r="F797" s="267"/>
      <c r="I797" s="176" t="str">
        <f aca="false">IF(D797="","",D797*IF(UPPER(H797)="Y",1,$C$782))</f>
        <v/>
      </c>
      <c r="J797" s="176" t="str">
        <f aca="false">IF(D797="","",($C$781-E797)*I797*10)</f>
        <v/>
      </c>
    </row>
    <row r="798" customFormat="false" ht="12.75" hidden="false" customHeight="false" outlineLevel="0" collapsed="false">
      <c r="D798" s="265"/>
      <c r="E798" s="266"/>
      <c r="F798" s="267"/>
      <c r="I798" s="176" t="str">
        <f aca="false">IF(D798="","",D798*IF(UPPER(H798)="Y",1,$C$782))</f>
        <v/>
      </c>
      <c r="J798" s="176" t="str">
        <f aca="false">IF(D798="","",($C$781-E798)*I798*10)</f>
        <v/>
      </c>
    </row>
    <row r="799" customFormat="false" ht="12.75" hidden="false" customHeight="false" outlineLevel="0" collapsed="false">
      <c r="D799" s="265"/>
      <c r="E799" s="266"/>
      <c r="F799" s="267"/>
      <c r="I799" s="176" t="str">
        <f aca="false">IF(D799="","",D799*IF(UPPER(H799)="Y",1,$C$782))</f>
        <v/>
      </c>
      <c r="J799" s="176" t="str">
        <f aca="false">IF(D799="","",($C$781-E799)*I799*10)</f>
        <v/>
      </c>
    </row>
    <row r="800" customFormat="false" ht="12.75" hidden="false" customHeight="false" outlineLevel="0" collapsed="false">
      <c r="D800" s="265"/>
      <c r="E800" s="266"/>
      <c r="F800" s="267"/>
      <c r="I800" s="176" t="str">
        <f aca="false">IF(D800="","",D800*IF(UPPER(H800)="Y",1,$C$782))</f>
        <v/>
      </c>
      <c r="J800" s="176" t="str">
        <f aca="false">IF(D800="","",($C$781-E800)*I800*10)</f>
        <v/>
      </c>
    </row>
    <row r="801" customFormat="false" ht="12.75" hidden="false" customHeight="false" outlineLevel="0" collapsed="false">
      <c r="D801" s="265"/>
      <c r="E801" s="266"/>
      <c r="F801" s="267"/>
      <c r="I801" s="176" t="str">
        <f aca="false">IF(D801="","",D801*IF(UPPER(H801)="Y",1,$C$782))</f>
        <v/>
      </c>
      <c r="J801" s="176" t="str">
        <f aca="false">IF(D801="","",($C$781-E801)*I801*10)</f>
        <v/>
      </c>
    </row>
    <row r="802" customFormat="false" ht="12.75" hidden="false" customHeight="false" outlineLevel="0" collapsed="false">
      <c r="D802" s="265"/>
      <c r="E802" s="266"/>
      <c r="F802" s="267"/>
      <c r="I802" s="176" t="str">
        <f aca="false">IF(D802="","",D802*IF(UPPER(H802)="Y",1,$C$782))</f>
        <v/>
      </c>
      <c r="J802" s="176" t="str">
        <f aca="false">IF(D802="","",($C$781-E802)*I802*10)</f>
        <v/>
      </c>
    </row>
    <row r="803" customFormat="false" ht="12.75" hidden="false" customHeight="false" outlineLevel="0" collapsed="false">
      <c r="D803" s="265"/>
      <c r="E803" s="266"/>
      <c r="F803" s="267"/>
      <c r="I803" s="176" t="str">
        <f aca="false">IF(D803="","",D803*IF(UPPER(H803)="Y",1,$C$782))</f>
        <v/>
      </c>
      <c r="J803" s="176" t="str">
        <f aca="false">IF(D803="","",($C$781-E803)*I803*10)</f>
        <v/>
      </c>
    </row>
    <row r="804" customFormat="false" ht="12.75" hidden="false" customHeight="false" outlineLevel="0" collapsed="false">
      <c r="D804" s="265"/>
      <c r="E804" s="266"/>
      <c r="F804" s="267"/>
      <c r="I804" s="176" t="str">
        <f aca="false">IF(D804="","",D804*IF(UPPER(H804)="Y",1,$C$782))</f>
        <v/>
      </c>
      <c r="J804" s="176" t="str">
        <f aca="false">IF(D804="","",($C$781-E804)*I804*10)</f>
        <v/>
      </c>
    </row>
    <row r="805" customFormat="false" ht="12.75" hidden="false" customHeight="false" outlineLevel="0" collapsed="false">
      <c r="D805" s="265"/>
      <c r="E805" s="266"/>
      <c r="F805" s="267"/>
      <c r="I805" s="176" t="str">
        <f aca="false">IF(D805="","",D805*IF(UPPER(H805)="Y",1,$C$782))</f>
        <v/>
      </c>
      <c r="J805" s="176" t="str">
        <f aca="false">IF(D805="","",($C$781-E805)*I805*10)</f>
        <v/>
      </c>
    </row>
    <row r="806" customFormat="false" ht="12.75" hidden="false" customHeight="false" outlineLevel="0" collapsed="false">
      <c r="D806" s="265"/>
      <c r="E806" s="266"/>
      <c r="F806" s="267"/>
      <c r="I806" s="176" t="str">
        <f aca="false">IF(D806="","",D806*IF(UPPER(H806)="Y",1,$C$782))</f>
        <v/>
      </c>
      <c r="J806" s="176" t="str">
        <f aca="false">IF(D806="","",($C$781-E806)*I806*10)</f>
        <v/>
      </c>
    </row>
    <row r="807" customFormat="false" ht="12.75" hidden="false" customHeight="false" outlineLevel="0" collapsed="false">
      <c r="D807" s="265"/>
      <c r="E807" s="266"/>
      <c r="F807" s="267"/>
      <c r="I807" s="176" t="str">
        <f aca="false">IF(D807="","",D807*IF(UPPER(H807)="Y",1,$C$782))</f>
        <v/>
      </c>
      <c r="J807" s="176" t="str">
        <f aca="false">IF(D807="","",($C$781-E807)*I807*10)</f>
        <v/>
      </c>
    </row>
    <row r="808" customFormat="false" ht="12.75" hidden="false" customHeight="false" outlineLevel="0" collapsed="false">
      <c r="D808" s="265"/>
      <c r="E808" s="266"/>
      <c r="F808" s="267"/>
      <c r="I808" s="176" t="str">
        <f aca="false">IF(D808="","",D808*IF(UPPER(H808)="Y",1,$C$782))</f>
        <v/>
      </c>
      <c r="J808" s="176" t="str">
        <f aca="false">IF(D808="","",($C$781-E808)*I808*10)</f>
        <v/>
      </c>
    </row>
    <row r="809" customFormat="false" ht="12.75" hidden="false" customHeight="false" outlineLevel="0" collapsed="false">
      <c r="D809" s="265"/>
      <c r="E809" s="266"/>
      <c r="F809" s="267"/>
      <c r="I809" s="176" t="str">
        <f aca="false">IF(D809="","",D809*IF(UPPER(H809)="Y",1,$C$782))</f>
        <v/>
      </c>
      <c r="J809" s="176" t="str">
        <f aca="false">IF(D809="","",($C$781-E809)*I809*10)</f>
        <v/>
      </c>
    </row>
    <row r="810" customFormat="false" ht="12.75" hidden="false" customHeight="false" outlineLevel="0" collapsed="false">
      <c r="D810" s="265"/>
      <c r="E810" s="266"/>
      <c r="F810" s="267"/>
      <c r="I810" s="176" t="str">
        <f aca="false">IF(D810="","",D810*IF(UPPER(H810)="Y",1,$C$782))</f>
        <v/>
      </c>
      <c r="J810" s="176" t="str">
        <f aca="false">IF(D810="","",($C$781-E810)*I810*10)</f>
        <v/>
      </c>
    </row>
    <row r="811" customFormat="false" ht="12.75" hidden="false" customHeight="false" outlineLevel="0" collapsed="false">
      <c r="D811" s="265"/>
      <c r="E811" s="266"/>
      <c r="F811" s="267"/>
      <c r="I811" s="176" t="str">
        <f aca="false">IF(D811="","",D811*IF(UPPER(H811)="Y",1,$C$782))</f>
        <v/>
      </c>
      <c r="J811" s="176" t="str">
        <f aca="false">IF(D811="","",($C$781-E811)*I811*10)</f>
        <v/>
      </c>
    </row>
    <row r="812" customFormat="false" ht="12.75" hidden="false" customHeight="false" outlineLevel="0" collapsed="false">
      <c r="D812" s="265"/>
      <c r="E812" s="266"/>
      <c r="F812" s="267"/>
      <c r="I812" s="176" t="str">
        <f aca="false">IF(D812="","",D812*IF(UPPER(H812)="Y",1,$C$782))</f>
        <v/>
      </c>
      <c r="J812" s="176" t="str">
        <f aca="false">IF(D812="","",($C$781-E812)*I812*10)</f>
        <v/>
      </c>
    </row>
    <row r="813" customFormat="false" ht="12.75" hidden="false" customHeight="false" outlineLevel="0" collapsed="false">
      <c r="D813" s="265"/>
      <c r="E813" s="266"/>
      <c r="F813" s="267"/>
      <c r="I813" s="176" t="str">
        <f aca="false">IF(D813="","",D813*IF(UPPER(H813)="Y",1,$C$782))</f>
        <v/>
      </c>
      <c r="J813" s="176" t="str">
        <f aca="false">IF(D813="","",($C$781-E813)*I813*10)</f>
        <v/>
      </c>
    </row>
    <row r="814" customFormat="false" ht="12.75" hidden="false" customHeight="false" outlineLevel="0" collapsed="false">
      <c r="D814" s="265"/>
      <c r="E814" s="266"/>
      <c r="F814" s="267"/>
      <c r="I814" s="176" t="str">
        <f aca="false">IF(D814="","",D814*IF(UPPER(H814)="Y",1,$C$782))</f>
        <v/>
      </c>
      <c r="J814" s="176" t="str">
        <f aca="false">IF(D814="","",($C$781-E814)*I814*10)</f>
        <v/>
      </c>
    </row>
    <row r="815" customFormat="false" ht="12.75" hidden="false" customHeight="false" outlineLevel="0" collapsed="false">
      <c r="D815" s="265"/>
      <c r="E815" s="283"/>
      <c r="F815" s="283"/>
      <c r="I815" s="176" t="str">
        <f aca="false">IF(D815="","",D815*IF(UPPER(H815)="Y",1,$C$782))</f>
        <v/>
      </c>
      <c r="J815" s="176" t="str">
        <f aca="false">IF(D815="","",($C$781-E815)*I815*10)</f>
        <v/>
      </c>
    </row>
    <row r="816" customFormat="false" ht="12.75" hidden="false" customHeight="false" outlineLevel="0" collapsed="false">
      <c r="D816" s="274" t="n">
        <f aca="true">SUM(INDIRECT(CONCATENATE(ADDRESS(ROW(D780),COLUMN(D780)),":",ADDRESS(ROW()-1,COLUMN()))))</f>
        <v>-161.2</v>
      </c>
      <c r="I816" s="274" t="n">
        <f aca="true">SUM(INDIRECT(CONCATENATE(ADDRESS(ROW(I780),COLUMN(I780)),":",ADDRESS(ROW()-1,COLUMN()))))</f>
        <v>-153.438053768659</v>
      </c>
      <c r="J816" s="274" t="n">
        <f aca="true">SUM(INDIRECT(CONCATENATE(ADDRESS(ROW(J780),COLUMN(J780)),":",ADDRESS(ROW()-1,COLUMN()))))</f>
        <v>3.06876107537353</v>
      </c>
    </row>
    <row r="818" customFormat="false" ht="12.75" hidden="false" customHeight="false" outlineLevel="0" collapsed="false">
      <c r="C818" s="264" t="n">
        <f aca="false">EOMONTH(C780,0)+1</f>
        <v>37834</v>
      </c>
      <c r="D818" s="265" t="n">
        <v>-161.2</v>
      </c>
      <c r="E818" s="266" t="n">
        <v>3.43</v>
      </c>
      <c r="F818" s="267" t="s">
        <v>235</v>
      </c>
      <c r="I818" s="176" t="n">
        <f aca="false">IF(D818="","",D818*IF(UPPER(H818)="Y",1,$C$820))</f>
        <v>-152.852370874515</v>
      </c>
      <c r="J818" s="176" t="n">
        <f aca="false">IF(D818="","",($C$819-E818)*I818*10)</f>
        <v>-38.2130927186285</v>
      </c>
    </row>
    <row r="819" customFormat="false" ht="12.75" hidden="false" customHeight="false" outlineLevel="0" collapsed="false">
      <c r="C819" s="269" t="n">
        <f aca="false">INDEX(Inputs!$1:$65536,MATCH(C818,Inputs!C:C,0),5)</f>
        <v>3.455</v>
      </c>
      <c r="D819" s="265"/>
      <c r="E819" s="266"/>
      <c r="F819" s="267"/>
      <c r="I819" s="176" t="str">
        <f aca="false">IF(D819="","",D819*IF(UPPER(H819)="Y",1,$C$820))</f>
        <v/>
      </c>
      <c r="J819" s="176" t="str">
        <f aca="false">IF(D819="","",($C$819-E819)*I819*10)</f>
        <v/>
      </c>
    </row>
    <row r="820" customFormat="false" ht="12.75" hidden="false" customHeight="false" outlineLevel="0" collapsed="false">
      <c r="C820" s="249" t="n">
        <f aca="false">INDEX(Inputs!$1:$65536,MATCH(C818,Inputs!C:C,0),8)</f>
        <v>0.948215700214111</v>
      </c>
      <c r="D820" s="265"/>
      <c r="E820" s="266"/>
      <c r="F820" s="267"/>
      <c r="I820" s="176" t="str">
        <f aca="false">IF(D820="","",D820*IF(UPPER(H820)="Y",1,$C$820))</f>
        <v/>
      </c>
      <c r="J820" s="176" t="str">
        <f aca="false">IF(D820="","",($C$819-E820)*I820*10)</f>
        <v/>
      </c>
    </row>
    <row r="821" customFormat="false" ht="12.75" hidden="false" customHeight="false" outlineLevel="0" collapsed="false">
      <c r="C821" s="279" t="n">
        <f aca="false">I854</f>
        <v>-152.852370874515</v>
      </c>
      <c r="D821" s="265"/>
      <c r="E821" s="266"/>
      <c r="F821" s="267"/>
      <c r="I821" s="176" t="str">
        <f aca="false">IF(D821="","",D821*IF(UPPER(H821)="Y",1,$C$820))</f>
        <v/>
      </c>
      <c r="J821" s="176" t="str">
        <f aca="false">IF(D821="","",($C$819-E821)*I821*10)</f>
        <v/>
      </c>
    </row>
    <row r="822" customFormat="false" ht="12.75" hidden="false" customHeight="false" outlineLevel="0" collapsed="false">
      <c r="C822" s="279" t="n">
        <f aca="false">J854</f>
        <v>-38.2130927186285</v>
      </c>
      <c r="D822" s="265"/>
      <c r="E822" s="266"/>
      <c r="F822" s="267"/>
      <c r="I822" s="176" t="str">
        <f aca="false">IF(D822="","",D822*IF(UPPER(H822)="Y",1,$C$820))</f>
        <v/>
      </c>
      <c r="J822" s="176" t="str">
        <f aca="false">IF(D822="","",($C$819-E822)*I822*10)</f>
        <v/>
      </c>
    </row>
    <row r="823" customFormat="false" ht="12.75" hidden="false" customHeight="false" outlineLevel="0" collapsed="false">
      <c r="C823" s="280"/>
      <c r="D823" s="265"/>
      <c r="E823" s="266"/>
      <c r="F823" s="267"/>
      <c r="I823" s="176" t="str">
        <f aca="false">IF(D823="","",D823*IF(UPPER(H823)="Y",1,$C$820))</f>
        <v/>
      </c>
      <c r="J823" s="176" t="str">
        <f aca="false">IF(D823="","",($C$819-E823)*I823*10)</f>
        <v/>
      </c>
    </row>
    <row r="824" customFormat="false" ht="12.75" hidden="false" customHeight="false" outlineLevel="0" collapsed="false">
      <c r="C824" s="281"/>
      <c r="D824" s="265"/>
      <c r="E824" s="266"/>
      <c r="F824" s="267"/>
      <c r="I824" s="176" t="str">
        <f aca="false">IF(D824="","",D824*IF(UPPER(H824)="Y",1,$C$820))</f>
        <v/>
      </c>
      <c r="J824" s="176" t="str">
        <f aca="false">IF(D824="","",($C$819-E824)*I824*10)</f>
        <v/>
      </c>
    </row>
    <row r="825" customFormat="false" ht="12.75" hidden="false" customHeight="false" outlineLevel="0" collapsed="false">
      <c r="D825" s="265"/>
      <c r="E825" s="266"/>
      <c r="F825" s="267"/>
      <c r="I825" s="176" t="str">
        <f aca="false">IF(D825="","",D825*IF(UPPER(H825)="Y",1,$C$820))</f>
        <v/>
      </c>
      <c r="J825" s="176" t="str">
        <f aca="false">IF(D825="","",($C$819-E825)*I825*10)</f>
        <v/>
      </c>
    </row>
    <row r="826" customFormat="false" ht="12.75" hidden="false" customHeight="false" outlineLevel="0" collapsed="false">
      <c r="C826" s="282"/>
      <c r="D826" s="265"/>
      <c r="E826" s="266"/>
      <c r="F826" s="267"/>
      <c r="I826" s="176" t="str">
        <f aca="false">IF(D826="","",D826*IF(UPPER(H826)="Y",1,$C$820))</f>
        <v/>
      </c>
      <c r="J826" s="176" t="str">
        <f aca="false">IF(D826="","",($C$819-E826)*I826*10)</f>
        <v/>
      </c>
    </row>
    <row r="827" customFormat="false" ht="12.75" hidden="false" customHeight="false" outlineLevel="0" collapsed="false">
      <c r="D827" s="265"/>
      <c r="E827" s="266"/>
      <c r="F827" s="267"/>
      <c r="I827" s="176" t="str">
        <f aca="false">IF(D827="","",D827*IF(UPPER(H827)="Y",1,$C$820))</f>
        <v/>
      </c>
      <c r="J827" s="176" t="str">
        <f aca="false">IF(D827="","",($C$819-E827)*I827*10)</f>
        <v/>
      </c>
    </row>
    <row r="828" customFormat="false" ht="12.75" hidden="false" customHeight="false" outlineLevel="0" collapsed="false">
      <c r="D828" s="265"/>
      <c r="E828" s="266"/>
      <c r="F828" s="267"/>
      <c r="I828" s="176" t="str">
        <f aca="false">IF(D828="","",D828*IF(UPPER(H828)="Y",1,$C$820))</f>
        <v/>
      </c>
      <c r="J828" s="176" t="str">
        <f aca="false">IF(D828="","",($C$819-E828)*I828*10)</f>
        <v/>
      </c>
    </row>
    <row r="829" customFormat="false" ht="12.75" hidden="false" customHeight="false" outlineLevel="0" collapsed="false">
      <c r="D829" s="265"/>
      <c r="E829" s="266"/>
      <c r="F829" s="267"/>
      <c r="I829" s="176" t="str">
        <f aca="false">IF(D829="","",D829*IF(UPPER(H829)="Y",1,$C$820))</f>
        <v/>
      </c>
      <c r="J829" s="176" t="str">
        <f aca="false">IF(D829="","",($C$819-E829)*I829*10)</f>
        <v/>
      </c>
    </row>
    <row r="830" customFormat="false" ht="12.75" hidden="false" customHeight="false" outlineLevel="0" collapsed="false">
      <c r="D830" s="265"/>
      <c r="E830" s="266"/>
      <c r="F830" s="267"/>
      <c r="I830" s="176" t="str">
        <f aca="false">IF(D830="","",D830*IF(UPPER(H830)="Y",1,$C$820))</f>
        <v/>
      </c>
      <c r="J830" s="176" t="str">
        <f aca="false">IF(D830="","",($C$819-E830)*I830*10)</f>
        <v/>
      </c>
    </row>
    <row r="831" customFormat="false" ht="12.75" hidden="false" customHeight="false" outlineLevel="0" collapsed="false">
      <c r="D831" s="265"/>
      <c r="E831" s="266"/>
      <c r="F831" s="267"/>
      <c r="I831" s="176" t="str">
        <f aca="false">IF(D831="","",D831*IF(UPPER(H831)="Y",1,$C$820))</f>
        <v/>
      </c>
      <c r="J831" s="176" t="str">
        <f aca="false">IF(D831="","",($C$819-E831)*I831*10)</f>
        <v/>
      </c>
    </row>
    <row r="832" customFormat="false" ht="12.75" hidden="false" customHeight="false" outlineLevel="0" collapsed="false">
      <c r="D832" s="265"/>
      <c r="E832" s="266"/>
      <c r="F832" s="267"/>
      <c r="I832" s="176" t="str">
        <f aca="false">IF(D832="","",D832*IF(UPPER(H832)="Y",1,$C$820))</f>
        <v/>
      </c>
      <c r="J832" s="176" t="str">
        <f aca="false">IF(D832="","",($C$819-E832)*I832*10)</f>
        <v/>
      </c>
    </row>
    <row r="833" customFormat="false" ht="12.75" hidden="false" customHeight="false" outlineLevel="0" collapsed="false">
      <c r="D833" s="265"/>
      <c r="E833" s="266"/>
      <c r="F833" s="267"/>
      <c r="I833" s="176" t="str">
        <f aca="false">IF(D833="","",D833*IF(UPPER(H833)="Y",1,$C$820))</f>
        <v/>
      </c>
      <c r="J833" s="176" t="str">
        <f aca="false">IF(D833="","",($C$819-E833)*I833*10)</f>
        <v/>
      </c>
    </row>
    <row r="834" customFormat="false" ht="12.75" hidden="false" customHeight="false" outlineLevel="0" collapsed="false">
      <c r="D834" s="265"/>
      <c r="E834" s="266"/>
      <c r="F834" s="267"/>
      <c r="I834" s="176" t="str">
        <f aca="false">IF(D834="","",D834*IF(UPPER(H834)="Y",1,$C$820))</f>
        <v/>
      </c>
      <c r="J834" s="176" t="str">
        <f aca="false">IF(D834="","",($C$819-E834)*I834*10)</f>
        <v/>
      </c>
    </row>
    <row r="835" customFormat="false" ht="12.75" hidden="false" customHeight="false" outlineLevel="0" collapsed="false">
      <c r="D835" s="265"/>
      <c r="E835" s="266"/>
      <c r="F835" s="267"/>
      <c r="I835" s="176" t="str">
        <f aca="false">IF(D835="","",D835*IF(UPPER(H835)="Y",1,$C$820))</f>
        <v/>
      </c>
      <c r="J835" s="176" t="str">
        <f aca="false">IF(D835="","",($C$819-E835)*I835*10)</f>
        <v/>
      </c>
    </row>
    <row r="836" customFormat="false" ht="12.75" hidden="false" customHeight="false" outlineLevel="0" collapsed="false">
      <c r="D836" s="265"/>
      <c r="E836" s="266"/>
      <c r="F836" s="267"/>
      <c r="I836" s="176" t="str">
        <f aca="false">IF(D836="","",D836*IF(UPPER(H836)="Y",1,$C$820))</f>
        <v/>
      </c>
      <c r="J836" s="176" t="str">
        <f aca="false">IF(D836="","",($C$819-E836)*I836*10)</f>
        <v/>
      </c>
    </row>
    <row r="837" customFormat="false" ht="12.75" hidden="false" customHeight="false" outlineLevel="0" collapsed="false">
      <c r="D837" s="265"/>
      <c r="E837" s="266"/>
      <c r="F837" s="267"/>
      <c r="I837" s="176" t="str">
        <f aca="false">IF(D837="","",D837*IF(UPPER(H837)="Y",1,$C$820))</f>
        <v/>
      </c>
      <c r="J837" s="176" t="str">
        <f aca="false">IF(D837="","",($C$819-E837)*I837*10)</f>
        <v/>
      </c>
    </row>
    <row r="838" customFormat="false" ht="12.75" hidden="false" customHeight="false" outlineLevel="0" collapsed="false">
      <c r="D838" s="265"/>
      <c r="E838" s="266"/>
      <c r="F838" s="267"/>
      <c r="I838" s="176" t="str">
        <f aca="false">IF(D838="","",D838*IF(UPPER(H838)="Y",1,$C$820))</f>
        <v/>
      </c>
      <c r="J838" s="176" t="str">
        <f aca="false">IF(D838="","",($C$819-E838)*I838*10)</f>
        <v/>
      </c>
    </row>
    <row r="839" customFormat="false" ht="12.75" hidden="false" customHeight="false" outlineLevel="0" collapsed="false">
      <c r="D839" s="265"/>
      <c r="E839" s="266"/>
      <c r="F839" s="267"/>
      <c r="I839" s="176" t="str">
        <f aca="false">IF(D839="","",D839*IF(UPPER(H839)="Y",1,$C$820))</f>
        <v/>
      </c>
      <c r="J839" s="176" t="str">
        <f aca="false">IF(D839="","",($C$819-E839)*I839*10)</f>
        <v/>
      </c>
    </row>
    <row r="840" customFormat="false" ht="12.75" hidden="false" customHeight="false" outlineLevel="0" collapsed="false">
      <c r="D840" s="265"/>
      <c r="E840" s="266"/>
      <c r="F840" s="267"/>
      <c r="I840" s="176" t="str">
        <f aca="false">IF(D840="","",D840*IF(UPPER(H840)="Y",1,$C$820))</f>
        <v/>
      </c>
      <c r="J840" s="176" t="str">
        <f aca="false">IF(D840="","",($C$819-E840)*I840*10)</f>
        <v/>
      </c>
    </row>
    <row r="841" customFormat="false" ht="12.75" hidden="false" customHeight="false" outlineLevel="0" collapsed="false">
      <c r="D841" s="265"/>
      <c r="E841" s="266"/>
      <c r="F841" s="267"/>
      <c r="I841" s="176" t="str">
        <f aca="false">IF(D841="","",D841*IF(UPPER(H841)="Y",1,$C$820))</f>
        <v/>
      </c>
      <c r="J841" s="176" t="str">
        <f aca="false">IF(D841="","",($C$819-E841)*I841*10)</f>
        <v/>
      </c>
    </row>
    <row r="842" customFormat="false" ht="12.75" hidden="false" customHeight="false" outlineLevel="0" collapsed="false">
      <c r="D842" s="265"/>
      <c r="E842" s="266"/>
      <c r="F842" s="267"/>
      <c r="I842" s="176" t="str">
        <f aca="false">IF(D842="","",D842*IF(UPPER(H842)="Y",1,$C$820))</f>
        <v/>
      </c>
      <c r="J842" s="176" t="str">
        <f aca="false">IF(D842="","",($C$819-E842)*I842*10)</f>
        <v/>
      </c>
    </row>
    <row r="843" customFormat="false" ht="12.75" hidden="false" customHeight="false" outlineLevel="0" collapsed="false">
      <c r="D843" s="265"/>
      <c r="E843" s="266"/>
      <c r="F843" s="267"/>
      <c r="I843" s="176" t="str">
        <f aca="false">IF(D843="","",D843*IF(UPPER(H843)="Y",1,$C$820))</f>
        <v/>
      </c>
      <c r="J843" s="176" t="str">
        <f aca="false">IF(D843="","",($C$819-E843)*I843*10)</f>
        <v/>
      </c>
    </row>
    <row r="844" customFormat="false" ht="12.75" hidden="false" customHeight="false" outlineLevel="0" collapsed="false">
      <c r="D844" s="265"/>
      <c r="E844" s="266"/>
      <c r="F844" s="267"/>
      <c r="I844" s="176" t="str">
        <f aca="false">IF(D844="","",D844*IF(UPPER(H844)="Y",1,$C$820))</f>
        <v/>
      </c>
      <c r="J844" s="176" t="str">
        <f aca="false">IF(D844="","",($C$819-E844)*I844*10)</f>
        <v/>
      </c>
    </row>
    <row r="845" customFormat="false" ht="12.75" hidden="false" customHeight="false" outlineLevel="0" collapsed="false">
      <c r="D845" s="265"/>
      <c r="E845" s="266"/>
      <c r="F845" s="267"/>
      <c r="I845" s="176" t="str">
        <f aca="false">IF(D845="","",D845*IF(UPPER(H845)="Y",1,$C$820))</f>
        <v/>
      </c>
      <c r="J845" s="176" t="str">
        <f aca="false">IF(D845="","",($C$819-E845)*I845*10)</f>
        <v/>
      </c>
    </row>
    <row r="846" customFormat="false" ht="12.75" hidden="false" customHeight="false" outlineLevel="0" collapsed="false">
      <c r="D846" s="265"/>
      <c r="E846" s="266"/>
      <c r="F846" s="267"/>
      <c r="I846" s="176" t="str">
        <f aca="false">IF(D846="","",D846*IF(UPPER(H846)="Y",1,$C$820))</f>
        <v/>
      </c>
      <c r="J846" s="176" t="str">
        <f aca="false">IF(D846="","",($C$819-E846)*I846*10)</f>
        <v/>
      </c>
    </row>
    <row r="847" customFormat="false" ht="12.75" hidden="false" customHeight="false" outlineLevel="0" collapsed="false">
      <c r="D847" s="265"/>
      <c r="E847" s="266"/>
      <c r="F847" s="267"/>
      <c r="I847" s="176" t="str">
        <f aca="false">IF(D847="","",D847*IF(UPPER(H847)="Y",1,$C$820))</f>
        <v/>
      </c>
      <c r="J847" s="176" t="str">
        <f aca="false">IF(D847="","",($C$819-E847)*I847*10)</f>
        <v/>
      </c>
    </row>
    <row r="848" customFormat="false" ht="12.75" hidden="false" customHeight="false" outlineLevel="0" collapsed="false">
      <c r="D848" s="265"/>
      <c r="E848" s="266"/>
      <c r="F848" s="267"/>
      <c r="I848" s="176" t="str">
        <f aca="false">IF(D848="","",D848*IF(UPPER(H848)="Y",1,$C$820))</f>
        <v/>
      </c>
      <c r="J848" s="176" t="str">
        <f aca="false">IF(D848="","",($C$819-E848)*I848*10)</f>
        <v/>
      </c>
    </row>
    <row r="849" customFormat="false" ht="12.75" hidden="false" customHeight="false" outlineLevel="0" collapsed="false">
      <c r="D849" s="265"/>
      <c r="E849" s="266"/>
      <c r="F849" s="267"/>
      <c r="I849" s="176" t="str">
        <f aca="false">IF(D849="","",D849*IF(UPPER(H849)="Y",1,$C$820))</f>
        <v/>
      </c>
      <c r="J849" s="176" t="str">
        <f aca="false">IF(D849="","",($C$819-E849)*I849*10)</f>
        <v/>
      </c>
    </row>
    <row r="850" customFormat="false" ht="12.75" hidden="false" customHeight="false" outlineLevel="0" collapsed="false">
      <c r="D850" s="265"/>
      <c r="E850" s="266"/>
      <c r="F850" s="267"/>
      <c r="I850" s="176" t="str">
        <f aca="false">IF(D850="","",D850*IF(UPPER(H850)="Y",1,$C$820))</f>
        <v/>
      </c>
      <c r="J850" s="176" t="str">
        <f aca="false">IF(D850="","",($C$819-E850)*I850*10)</f>
        <v/>
      </c>
    </row>
    <row r="851" customFormat="false" ht="12.75" hidden="false" customHeight="false" outlineLevel="0" collapsed="false">
      <c r="D851" s="265"/>
      <c r="E851" s="266"/>
      <c r="F851" s="267"/>
      <c r="I851" s="176" t="str">
        <f aca="false">IF(D851="","",D851*IF(UPPER(H851)="Y",1,$C$820))</f>
        <v/>
      </c>
      <c r="J851" s="176" t="str">
        <f aca="false">IF(D851="","",($C$819-E851)*I851*10)</f>
        <v/>
      </c>
    </row>
    <row r="852" customFormat="false" ht="12.75" hidden="false" customHeight="false" outlineLevel="0" collapsed="false">
      <c r="D852" s="265"/>
      <c r="E852" s="266"/>
      <c r="F852" s="267"/>
      <c r="I852" s="176" t="str">
        <f aca="false">IF(D852="","",D852*IF(UPPER(H852)="Y",1,$C$820))</f>
        <v/>
      </c>
      <c r="J852" s="176" t="str">
        <f aca="false">IF(D852="","",($C$819-E852)*I852*10)</f>
        <v/>
      </c>
    </row>
    <row r="853" customFormat="false" ht="12.75" hidden="false" customHeight="false" outlineLevel="0" collapsed="false">
      <c r="D853" s="265"/>
      <c r="E853" s="283"/>
      <c r="F853" s="283"/>
      <c r="I853" s="176" t="str">
        <f aca="false">IF(D853="","",D853*IF(UPPER(H853)="Y",1,$C$820))</f>
        <v/>
      </c>
      <c r="J853" s="176" t="str">
        <f aca="false">IF(D853="","",($C$819-E853)*I853*10)</f>
        <v/>
      </c>
    </row>
    <row r="854" customFormat="false" ht="12.75" hidden="false" customHeight="false" outlineLevel="0" collapsed="false">
      <c r="D854" s="274" t="n">
        <f aca="true">SUM(INDIRECT(CONCATENATE(ADDRESS(ROW(D818),COLUMN(D818)),":",ADDRESS(ROW()-1,COLUMN()))))</f>
        <v>-161.2</v>
      </c>
      <c r="I854" s="274" t="n">
        <f aca="true">SUM(INDIRECT(CONCATENATE(ADDRESS(ROW(I818),COLUMN(I818)),":",ADDRESS(ROW()-1,COLUMN()))))</f>
        <v>-152.852370874515</v>
      </c>
      <c r="J854" s="274" t="n">
        <f aca="true">SUM(INDIRECT(CONCATENATE(ADDRESS(ROW(J818),COLUMN(J818)),":",ADDRESS(ROW()-1,COLUMN()))))</f>
        <v>-38.2130927186285</v>
      </c>
    </row>
    <row r="856" customFormat="false" ht="12.75" hidden="false" customHeight="false" outlineLevel="0" collapsed="false">
      <c r="C856" s="264" t="n">
        <f aca="false">EOMONTH(C818,0)+1</f>
        <v>37865</v>
      </c>
      <c r="D856" s="265" t="n">
        <v>-156</v>
      </c>
      <c r="E856" s="266" t="n">
        <v>3.43</v>
      </c>
      <c r="F856" s="267" t="s">
        <v>235</v>
      </c>
      <c r="I856" s="176" t="n">
        <f aca="false">IF(D856="","",D856*IF(UPPER(H856)="Y",1,$C$858))</f>
        <v>-147.338906102294</v>
      </c>
      <c r="J856" s="176" t="n">
        <f aca="false">IF(D856="","",($C$857-E856)*I856*10)</f>
        <v>-48.621839013757</v>
      </c>
    </row>
    <row r="857" customFormat="false" ht="12.75" hidden="false" customHeight="false" outlineLevel="0" collapsed="false">
      <c r="C857" s="269" t="n">
        <f aca="false">INDEX(Inputs!$1:$65536,MATCH(C856,Inputs!C:C,0),5)</f>
        <v>3.463</v>
      </c>
      <c r="D857" s="265"/>
      <c r="E857" s="266"/>
      <c r="F857" s="267"/>
      <c r="I857" s="176" t="str">
        <f aca="false">IF(D857="","",D857*IF(UPPER(H857)="Y",1,$C$858))</f>
        <v/>
      </c>
      <c r="J857" s="176" t="str">
        <f aca="false">IF(D857="","",($C$857-E857)*I857*10)</f>
        <v/>
      </c>
    </row>
    <row r="858" customFormat="false" ht="12.75" hidden="false" customHeight="false" outlineLevel="0" collapsed="false">
      <c r="C858" s="249" t="n">
        <f aca="false">INDEX(Inputs!$1:$65536,MATCH(C856,Inputs!C:C,0),8)</f>
        <v>0.9444801673224</v>
      </c>
      <c r="D858" s="265"/>
      <c r="E858" s="266"/>
      <c r="F858" s="267"/>
      <c r="I858" s="176" t="str">
        <f aca="false">IF(D858="","",D858*IF(UPPER(H858)="Y",1,$C$858))</f>
        <v/>
      </c>
      <c r="J858" s="176" t="str">
        <f aca="false">IF(D858="","",($C$857-E858)*I858*10)</f>
        <v/>
      </c>
    </row>
    <row r="859" customFormat="false" ht="12.75" hidden="false" customHeight="false" outlineLevel="0" collapsed="false">
      <c r="C859" s="279" t="n">
        <f aca="false">I892</f>
        <v>-147.338906102294</v>
      </c>
      <c r="D859" s="265"/>
      <c r="E859" s="266"/>
      <c r="F859" s="267"/>
      <c r="I859" s="176" t="str">
        <f aca="false">IF(D859="","",D859*IF(UPPER(H859)="Y",1,$C$858))</f>
        <v/>
      </c>
      <c r="J859" s="176" t="str">
        <f aca="false">IF(D859="","",($C$857-E859)*I859*10)</f>
        <v/>
      </c>
    </row>
    <row r="860" customFormat="false" ht="12.75" hidden="false" customHeight="false" outlineLevel="0" collapsed="false">
      <c r="C860" s="279" t="n">
        <f aca="false">J892</f>
        <v>-48.621839013757</v>
      </c>
      <c r="D860" s="265"/>
      <c r="E860" s="266"/>
      <c r="F860" s="267"/>
      <c r="I860" s="176" t="str">
        <f aca="false">IF(D860="","",D860*IF(UPPER(H860)="Y",1,$C$858))</f>
        <v/>
      </c>
      <c r="J860" s="176" t="str">
        <f aca="false">IF(D860="","",($C$857-E860)*I860*10)</f>
        <v/>
      </c>
    </row>
    <row r="861" customFormat="false" ht="12.75" hidden="false" customHeight="false" outlineLevel="0" collapsed="false">
      <c r="C861" s="280"/>
      <c r="D861" s="265"/>
      <c r="E861" s="266"/>
      <c r="F861" s="267"/>
      <c r="I861" s="176" t="str">
        <f aca="false">IF(D861="","",D861*IF(UPPER(H861)="Y",1,$C$858))</f>
        <v/>
      </c>
      <c r="J861" s="176" t="str">
        <f aca="false">IF(D861="","",($C$857-E861)*I861*10)</f>
        <v/>
      </c>
    </row>
    <row r="862" customFormat="false" ht="12.75" hidden="false" customHeight="false" outlineLevel="0" collapsed="false">
      <c r="C862" s="281"/>
      <c r="D862" s="265"/>
      <c r="E862" s="266"/>
      <c r="F862" s="267"/>
      <c r="I862" s="176" t="str">
        <f aca="false">IF(D862="","",D862*IF(UPPER(H862)="Y",1,$C$858))</f>
        <v/>
      </c>
      <c r="J862" s="176" t="str">
        <f aca="false">IF(D862="","",($C$857-E862)*I862*10)</f>
        <v/>
      </c>
    </row>
    <row r="863" customFormat="false" ht="12.75" hidden="false" customHeight="false" outlineLevel="0" collapsed="false">
      <c r="D863" s="265"/>
      <c r="E863" s="266"/>
      <c r="F863" s="267"/>
      <c r="I863" s="176" t="str">
        <f aca="false">IF(D863="","",D863*IF(UPPER(H863)="Y",1,$C$858))</f>
        <v/>
      </c>
      <c r="J863" s="176" t="str">
        <f aca="false">IF(D863="","",($C$857-E863)*I863*10)</f>
        <v/>
      </c>
    </row>
    <row r="864" customFormat="false" ht="12.75" hidden="false" customHeight="false" outlineLevel="0" collapsed="false">
      <c r="C864" s="282"/>
      <c r="D864" s="265"/>
      <c r="E864" s="266"/>
      <c r="F864" s="267"/>
      <c r="I864" s="176" t="str">
        <f aca="false">IF(D864="","",D864*IF(UPPER(H864)="Y",1,$C$858))</f>
        <v/>
      </c>
      <c r="J864" s="176" t="str">
        <f aca="false">IF(D864="","",($C$857-E864)*I864*10)</f>
        <v/>
      </c>
    </row>
    <row r="865" customFormat="false" ht="12.75" hidden="false" customHeight="false" outlineLevel="0" collapsed="false">
      <c r="D865" s="265"/>
      <c r="E865" s="266"/>
      <c r="F865" s="267"/>
      <c r="I865" s="176" t="str">
        <f aca="false">IF(D865="","",D865*IF(UPPER(H865)="Y",1,$C$858))</f>
        <v/>
      </c>
      <c r="J865" s="176" t="str">
        <f aca="false">IF(D865="","",($C$857-E865)*I865*10)</f>
        <v/>
      </c>
    </row>
    <row r="866" customFormat="false" ht="12.75" hidden="false" customHeight="false" outlineLevel="0" collapsed="false">
      <c r="D866" s="265"/>
      <c r="E866" s="266"/>
      <c r="F866" s="267"/>
      <c r="I866" s="176" t="str">
        <f aca="false">IF(D866="","",D866*IF(UPPER(H866)="Y",1,$C$858))</f>
        <v/>
      </c>
      <c r="J866" s="176" t="str">
        <f aca="false">IF(D866="","",($C$857-E866)*I866*10)</f>
        <v/>
      </c>
    </row>
    <row r="867" customFormat="false" ht="12.75" hidden="false" customHeight="false" outlineLevel="0" collapsed="false">
      <c r="D867" s="265"/>
      <c r="E867" s="266"/>
      <c r="F867" s="267"/>
      <c r="I867" s="176" t="str">
        <f aca="false">IF(D867="","",D867*IF(UPPER(H867)="Y",1,$C$858))</f>
        <v/>
      </c>
      <c r="J867" s="176" t="str">
        <f aca="false">IF(D867="","",($C$857-E867)*I867*10)</f>
        <v/>
      </c>
    </row>
    <row r="868" customFormat="false" ht="12.75" hidden="false" customHeight="false" outlineLevel="0" collapsed="false">
      <c r="D868" s="265"/>
      <c r="E868" s="266"/>
      <c r="F868" s="267"/>
      <c r="I868" s="176" t="str">
        <f aca="false">IF(D868="","",D868*IF(UPPER(H868)="Y",1,$C$858))</f>
        <v/>
      </c>
      <c r="J868" s="176" t="str">
        <f aca="false">IF(D868="","",($C$857-E868)*I868*10)</f>
        <v/>
      </c>
    </row>
    <row r="869" customFormat="false" ht="12.75" hidden="false" customHeight="false" outlineLevel="0" collapsed="false">
      <c r="D869" s="265"/>
      <c r="E869" s="266"/>
      <c r="F869" s="267"/>
      <c r="I869" s="176" t="str">
        <f aca="false">IF(D869="","",D869*IF(UPPER(H869)="Y",1,$C$858))</f>
        <v/>
      </c>
      <c r="J869" s="176" t="str">
        <f aca="false">IF(D869="","",($C$857-E869)*I869*10)</f>
        <v/>
      </c>
    </row>
    <row r="870" customFormat="false" ht="12.75" hidden="false" customHeight="false" outlineLevel="0" collapsed="false">
      <c r="D870" s="265"/>
      <c r="E870" s="266"/>
      <c r="F870" s="267"/>
      <c r="I870" s="176" t="str">
        <f aca="false">IF(D870="","",D870*IF(UPPER(H870)="Y",1,$C$858))</f>
        <v/>
      </c>
      <c r="J870" s="176" t="str">
        <f aca="false">IF(D870="","",($C$857-E870)*I870*10)</f>
        <v/>
      </c>
    </row>
    <row r="871" customFormat="false" ht="12.75" hidden="false" customHeight="false" outlineLevel="0" collapsed="false">
      <c r="D871" s="265"/>
      <c r="E871" s="266"/>
      <c r="F871" s="267"/>
      <c r="I871" s="176" t="str">
        <f aca="false">IF(D871="","",D871*IF(UPPER(H871)="Y",1,$C$858))</f>
        <v/>
      </c>
      <c r="J871" s="176" t="str">
        <f aca="false">IF(D871="","",($C$857-E871)*I871*10)</f>
        <v/>
      </c>
    </row>
    <row r="872" customFormat="false" ht="12.75" hidden="false" customHeight="false" outlineLevel="0" collapsed="false">
      <c r="D872" s="265"/>
      <c r="E872" s="266"/>
      <c r="F872" s="267"/>
      <c r="I872" s="176" t="str">
        <f aca="false">IF(D872="","",D872*IF(UPPER(H872)="Y",1,$C$858))</f>
        <v/>
      </c>
      <c r="J872" s="176" t="str">
        <f aca="false">IF(D872="","",($C$857-E872)*I872*10)</f>
        <v/>
      </c>
    </row>
    <row r="873" customFormat="false" ht="12.75" hidden="false" customHeight="false" outlineLevel="0" collapsed="false">
      <c r="D873" s="265"/>
      <c r="E873" s="266"/>
      <c r="F873" s="267"/>
      <c r="I873" s="176" t="str">
        <f aca="false">IF(D873="","",D873*IF(UPPER(H873)="Y",1,$C$858))</f>
        <v/>
      </c>
      <c r="J873" s="176" t="str">
        <f aca="false">IF(D873="","",($C$857-E873)*I873*10)</f>
        <v/>
      </c>
    </row>
    <row r="874" customFormat="false" ht="12.75" hidden="false" customHeight="false" outlineLevel="0" collapsed="false">
      <c r="D874" s="265"/>
      <c r="E874" s="266"/>
      <c r="F874" s="267"/>
      <c r="I874" s="176" t="str">
        <f aca="false">IF(D874="","",D874*IF(UPPER(H874)="Y",1,$C$858))</f>
        <v/>
      </c>
      <c r="J874" s="176" t="str">
        <f aca="false">IF(D874="","",($C$857-E874)*I874*10)</f>
        <v/>
      </c>
    </row>
    <row r="875" customFormat="false" ht="12.75" hidden="false" customHeight="false" outlineLevel="0" collapsed="false">
      <c r="D875" s="265"/>
      <c r="E875" s="266"/>
      <c r="F875" s="267"/>
      <c r="I875" s="176" t="str">
        <f aca="false">IF(D875="","",D875*IF(UPPER(H875)="Y",1,$C$858))</f>
        <v/>
      </c>
      <c r="J875" s="176" t="str">
        <f aca="false">IF(D875="","",($C$857-E875)*I875*10)</f>
        <v/>
      </c>
    </row>
    <row r="876" customFormat="false" ht="12.75" hidden="false" customHeight="false" outlineLevel="0" collapsed="false">
      <c r="D876" s="265"/>
      <c r="E876" s="266"/>
      <c r="F876" s="267"/>
      <c r="I876" s="176" t="str">
        <f aca="false">IF(D876="","",D876*IF(UPPER(H876)="Y",1,$C$858))</f>
        <v/>
      </c>
      <c r="J876" s="176" t="str">
        <f aca="false">IF(D876="","",($C$857-E876)*I876*10)</f>
        <v/>
      </c>
    </row>
    <row r="877" customFormat="false" ht="12.75" hidden="false" customHeight="false" outlineLevel="0" collapsed="false">
      <c r="D877" s="265"/>
      <c r="E877" s="266"/>
      <c r="F877" s="267"/>
      <c r="I877" s="176" t="str">
        <f aca="false">IF(D877="","",D877*IF(UPPER(H877)="Y",1,$C$858))</f>
        <v/>
      </c>
      <c r="J877" s="176" t="str">
        <f aca="false">IF(D877="","",($C$857-E877)*I877*10)</f>
        <v/>
      </c>
    </row>
    <row r="878" customFormat="false" ht="12.75" hidden="false" customHeight="false" outlineLevel="0" collapsed="false">
      <c r="D878" s="265"/>
      <c r="E878" s="266"/>
      <c r="F878" s="267"/>
      <c r="I878" s="176" t="str">
        <f aca="false">IF(D878="","",D878*IF(UPPER(H878)="Y",1,$C$858))</f>
        <v/>
      </c>
      <c r="J878" s="176" t="str">
        <f aca="false">IF(D878="","",($C$857-E878)*I878*10)</f>
        <v/>
      </c>
    </row>
    <row r="879" customFormat="false" ht="12.75" hidden="false" customHeight="false" outlineLevel="0" collapsed="false">
      <c r="D879" s="265"/>
      <c r="E879" s="266"/>
      <c r="F879" s="267"/>
      <c r="I879" s="176" t="str">
        <f aca="false">IF(D879="","",D879*IF(UPPER(H879)="Y",1,$C$858))</f>
        <v/>
      </c>
      <c r="J879" s="176" t="str">
        <f aca="false">IF(D879="","",($C$857-E879)*I879*10)</f>
        <v/>
      </c>
    </row>
    <row r="880" customFormat="false" ht="12.75" hidden="false" customHeight="false" outlineLevel="0" collapsed="false">
      <c r="D880" s="265"/>
      <c r="E880" s="266"/>
      <c r="F880" s="267"/>
      <c r="I880" s="176" t="str">
        <f aca="false">IF(D880="","",D880*IF(UPPER(H880)="Y",1,$C$858))</f>
        <v/>
      </c>
      <c r="J880" s="176" t="str">
        <f aca="false">IF(D880="","",($C$857-E880)*I880*10)</f>
        <v/>
      </c>
    </row>
    <row r="881" customFormat="false" ht="12.75" hidden="false" customHeight="false" outlineLevel="0" collapsed="false">
      <c r="D881" s="265"/>
      <c r="E881" s="266"/>
      <c r="F881" s="267"/>
      <c r="I881" s="176" t="str">
        <f aca="false">IF(D881="","",D881*IF(UPPER(H881)="Y",1,$C$858))</f>
        <v/>
      </c>
      <c r="J881" s="176" t="str">
        <f aca="false">IF(D881="","",($C$857-E881)*I881*10)</f>
        <v/>
      </c>
    </row>
    <row r="882" customFormat="false" ht="12.75" hidden="false" customHeight="false" outlineLevel="0" collapsed="false">
      <c r="D882" s="265"/>
      <c r="E882" s="266"/>
      <c r="F882" s="267"/>
      <c r="I882" s="176" t="str">
        <f aca="false">IF(D882="","",D882*IF(UPPER(H882)="Y",1,$C$858))</f>
        <v/>
      </c>
      <c r="J882" s="176" t="str">
        <f aca="false">IF(D882="","",($C$857-E882)*I882*10)</f>
        <v/>
      </c>
    </row>
    <row r="883" customFormat="false" ht="12.75" hidden="false" customHeight="false" outlineLevel="0" collapsed="false">
      <c r="D883" s="265"/>
      <c r="E883" s="266"/>
      <c r="F883" s="267"/>
      <c r="I883" s="176" t="str">
        <f aca="false">IF(D883="","",D883*IF(UPPER(H883)="Y",1,$C$858))</f>
        <v/>
      </c>
      <c r="J883" s="176" t="str">
        <f aca="false">IF(D883="","",($C$857-E883)*I883*10)</f>
        <v/>
      </c>
    </row>
    <row r="884" customFormat="false" ht="12.75" hidden="false" customHeight="false" outlineLevel="0" collapsed="false">
      <c r="D884" s="265"/>
      <c r="E884" s="266"/>
      <c r="F884" s="267"/>
      <c r="I884" s="176" t="str">
        <f aca="false">IF(D884="","",D884*IF(UPPER(H884)="Y",1,$C$858))</f>
        <v/>
      </c>
      <c r="J884" s="176" t="str">
        <f aca="false">IF(D884="","",($C$857-E884)*I884*10)</f>
        <v/>
      </c>
    </row>
    <row r="885" customFormat="false" ht="12.75" hidden="false" customHeight="false" outlineLevel="0" collapsed="false">
      <c r="D885" s="265"/>
      <c r="E885" s="266"/>
      <c r="F885" s="267"/>
      <c r="I885" s="176" t="str">
        <f aca="false">IF(D885="","",D885*IF(UPPER(H885)="Y",1,$C$858))</f>
        <v/>
      </c>
      <c r="J885" s="176" t="str">
        <f aca="false">IF(D885="","",($C$857-E885)*I885*10)</f>
        <v/>
      </c>
    </row>
    <row r="886" customFormat="false" ht="12.75" hidden="false" customHeight="false" outlineLevel="0" collapsed="false">
      <c r="D886" s="265"/>
      <c r="E886" s="266"/>
      <c r="F886" s="267"/>
      <c r="I886" s="176" t="str">
        <f aca="false">IF(D886="","",D886*IF(UPPER(H886)="Y",1,$C$858))</f>
        <v/>
      </c>
      <c r="J886" s="176" t="str">
        <f aca="false">IF(D886="","",($C$857-E886)*I886*10)</f>
        <v/>
      </c>
    </row>
    <row r="887" customFormat="false" ht="12.75" hidden="false" customHeight="false" outlineLevel="0" collapsed="false">
      <c r="D887" s="265"/>
      <c r="E887" s="266"/>
      <c r="F887" s="267"/>
      <c r="I887" s="176" t="str">
        <f aca="false">IF(D887="","",D887*IF(UPPER(H887)="Y",1,$C$858))</f>
        <v/>
      </c>
      <c r="J887" s="176" t="str">
        <f aca="false">IF(D887="","",($C$857-E887)*I887*10)</f>
        <v/>
      </c>
    </row>
    <row r="888" customFormat="false" ht="12.75" hidden="false" customHeight="false" outlineLevel="0" collapsed="false">
      <c r="D888" s="265"/>
      <c r="E888" s="266"/>
      <c r="F888" s="267"/>
      <c r="I888" s="176" t="str">
        <f aca="false">IF(D888="","",D888*IF(UPPER(H888)="Y",1,$C$858))</f>
        <v/>
      </c>
      <c r="J888" s="176" t="str">
        <f aca="false">IF(D888="","",($C$857-E888)*I888*10)</f>
        <v/>
      </c>
    </row>
    <row r="889" customFormat="false" ht="12.75" hidden="false" customHeight="false" outlineLevel="0" collapsed="false">
      <c r="D889" s="265"/>
      <c r="E889" s="266"/>
      <c r="F889" s="267"/>
      <c r="I889" s="176" t="str">
        <f aca="false">IF(D889="","",D889*IF(UPPER(H889)="Y",1,$C$858))</f>
        <v/>
      </c>
      <c r="J889" s="176" t="str">
        <f aca="false">IF(D889="","",($C$857-E889)*I889*10)</f>
        <v/>
      </c>
    </row>
    <row r="890" customFormat="false" ht="12.75" hidden="false" customHeight="false" outlineLevel="0" collapsed="false">
      <c r="D890" s="265"/>
      <c r="E890" s="266"/>
      <c r="F890" s="267"/>
      <c r="I890" s="176" t="str">
        <f aca="false">IF(D890="","",D890*IF(UPPER(H890)="Y",1,$C$858))</f>
        <v/>
      </c>
      <c r="J890" s="176" t="str">
        <f aca="false">IF(D890="","",($C$857-E890)*I890*10)</f>
        <v/>
      </c>
    </row>
    <row r="891" customFormat="false" ht="12.75" hidden="false" customHeight="false" outlineLevel="0" collapsed="false">
      <c r="D891" s="265"/>
      <c r="E891" s="283"/>
      <c r="F891" s="283"/>
      <c r="I891" s="176" t="str">
        <f aca="false">IF(D891="","",D891*IF(UPPER(H891)="Y",1,$C$858))</f>
        <v/>
      </c>
      <c r="J891" s="176" t="str">
        <f aca="false">IF(D891="","",($C$857-E891)*I891*10)</f>
        <v/>
      </c>
    </row>
    <row r="892" customFormat="false" ht="12.75" hidden="false" customHeight="false" outlineLevel="0" collapsed="false">
      <c r="D892" s="274" t="n">
        <f aca="true">SUM(INDIRECT(CONCATENATE(ADDRESS(ROW(D856),COLUMN(D856)),":",ADDRESS(ROW()-1,COLUMN()))))</f>
        <v>-156</v>
      </c>
      <c r="I892" s="274" t="n">
        <f aca="true">SUM(INDIRECT(CONCATENATE(ADDRESS(ROW(I856),COLUMN(I856)),":",ADDRESS(ROW()-1,COLUMN()))))</f>
        <v>-147.338906102294</v>
      </c>
      <c r="J892" s="274" t="n">
        <f aca="true">SUM(INDIRECT(CONCATENATE(ADDRESS(ROW(J856),COLUMN(J856)),":",ADDRESS(ROW()-1,COLUMN()))))</f>
        <v>-48.621839013757</v>
      </c>
    </row>
    <row r="894" customFormat="false" ht="12.75" hidden="false" customHeight="false" outlineLevel="0" collapsed="false">
      <c r="C894" s="264" t="n">
        <f aca="false">EOMONTH(C856,0)+1</f>
        <v>37895</v>
      </c>
      <c r="D894" s="265" t="n">
        <v>-161.2</v>
      </c>
      <c r="E894" s="266" t="n">
        <v>3.43</v>
      </c>
      <c r="F894" s="267" t="s">
        <v>235</v>
      </c>
      <c r="I894" s="176" t="n">
        <f aca="false">IF(D894="","",D894*IF(UPPER(H894)="Y",1,$C$896))</f>
        <v>-151.658169149911</v>
      </c>
      <c r="J894" s="176" t="n">
        <f aca="false">IF(D894="","",($C$895-E894)*I894*10)</f>
        <v>-113.743626862433</v>
      </c>
    </row>
    <row r="895" customFormat="false" ht="12.75" hidden="false" customHeight="false" outlineLevel="0" collapsed="false">
      <c r="C895" s="269" t="n">
        <f aca="false">INDEX(Inputs!$1:$65536,MATCH(C894,Inputs!C:C,0),5)</f>
        <v>3.505</v>
      </c>
      <c r="D895" s="265"/>
      <c r="E895" s="266"/>
      <c r="F895" s="267"/>
      <c r="I895" s="176" t="str">
        <f aca="false">IF(D895="","",D895*IF(UPPER(H895)="Y",1,$C$896))</f>
        <v/>
      </c>
      <c r="J895" s="176" t="str">
        <f aca="false">IF(D895="","",($C$895-E895)*I895*10)</f>
        <v/>
      </c>
    </row>
    <row r="896" customFormat="false" ht="12.75" hidden="false" customHeight="false" outlineLevel="0" collapsed="false">
      <c r="C896" s="249" t="n">
        <f aca="false">INDEX(Inputs!$1:$65536,MATCH(C894,Inputs!C:C,0),8)</f>
        <v>0.94080750092997</v>
      </c>
      <c r="D896" s="265"/>
      <c r="E896" s="266"/>
      <c r="F896" s="267"/>
      <c r="I896" s="176" t="str">
        <f aca="false">IF(D896="","",D896*IF(UPPER(H896)="Y",1,$C$896))</f>
        <v/>
      </c>
      <c r="J896" s="176" t="str">
        <f aca="false">IF(D896="","",($C$895-E896)*I896*10)</f>
        <v/>
      </c>
    </row>
    <row r="897" customFormat="false" ht="12.75" hidden="false" customHeight="false" outlineLevel="0" collapsed="false">
      <c r="C897" s="279" t="n">
        <f aca="false">I930</f>
        <v>-151.658169149911</v>
      </c>
      <c r="D897" s="265"/>
      <c r="E897" s="266"/>
      <c r="F897" s="267"/>
      <c r="I897" s="176" t="str">
        <f aca="false">IF(D897="","",D897*IF(UPPER(H897)="Y",1,$C$896))</f>
        <v/>
      </c>
      <c r="J897" s="176" t="str">
        <f aca="false">IF(D897="","",($C$895-E897)*I897*10)</f>
        <v/>
      </c>
    </row>
    <row r="898" customFormat="false" ht="12.75" hidden="false" customHeight="false" outlineLevel="0" collapsed="false">
      <c r="C898" s="279" t="n">
        <f aca="false">J930</f>
        <v>-113.743626862433</v>
      </c>
      <c r="D898" s="265"/>
      <c r="E898" s="266"/>
      <c r="F898" s="267"/>
      <c r="I898" s="176" t="str">
        <f aca="false">IF(D898="","",D898*IF(UPPER(H898)="Y",1,$C$896))</f>
        <v/>
      </c>
      <c r="J898" s="176" t="str">
        <f aca="false">IF(D898="","",($C$895-E898)*I898*10)</f>
        <v/>
      </c>
    </row>
    <row r="899" customFormat="false" ht="12.75" hidden="false" customHeight="false" outlineLevel="0" collapsed="false">
      <c r="C899" s="280"/>
      <c r="D899" s="265"/>
      <c r="E899" s="266"/>
      <c r="F899" s="267"/>
      <c r="I899" s="176" t="str">
        <f aca="false">IF(D899="","",D899*IF(UPPER(H899)="Y",1,$C$896))</f>
        <v/>
      </c>
      <c r="J899" s="176" t="str">
        <f aca="false">IF(D899="","",($C$895-E899)*I899*10)</f>
        <v/>
      </c>
    </row>
    <row r="900" customFormat="false" ht="12.75" hidden="false" customHeight="false" outlineLevel="0" collapsed="false">
      <c r="C900" s="281"/>
      <c r="D900" s="265"/>
      <c r="E900" s="266"/>
      <c r="F900" s="267"/>
      <c r="I900" s="176" t="str">
        <f aca="false">IF(D900="","",D900*IF(UPPER(H900)="Y",1,$C$896))</f>
        <v/>
      </c>
      <c r="J900" s="176" t="str">
        <f aca="false">IF(D900="","",($C$895-E900)*I900*10)</f>
        <v/>
      </c>
    </row>
    <row r="901" customFormat="false" ht="12.75" hidden="false" customHeight="false" outlineLevel="0" collapsed="false">
      <c r="D901" s="265"/>
      <c r="E901" s="266"/>
      <c r="F901" s="267"/>
      <c r="I901" s="176" t="str">
        <f aca="false">IF(D901="","",D901*IF(UPPER(H901)="Y",1,$C$896))</f>
        <v/>
      </c>
      <c r="J901" s="176" t="str">
        <f aca="false">IF(D901="","",($C$895-E901)*I901*10)</f>
        <v/>
      </c>
    </row>
    <row r="902" customFormat="false" ht="12.75" hidden="false" customHeight="false" outlineLevel="0" collapsed="false">
      <c r="C902" s="282"/>
      <c r="D902" s="265"/>
      <c r="E902" s="266"/>
      <c r="F902" s="267"/>
      <c r="I902" s="176" t="str">
        <f aca="false">IF(D902="","",D902*IF(UPPER(H902)="Y",1,$C$896))</f>
        <v/>
      </c>
      <c r="J902" s="176" t="str">
        <f aca="false">IF(D902="","",($C$895-E902)*I902*10)</f>
        <v/>
      </c>
    </row>
    <row r="903" customFormat="false" ht="12.75" hidden="false" customHeight="false" outlineLevel="0" collapsed="false">
      <c r="D903" s="265"/>
      <c r="E903" s="266"/>
      <c r="F903" s="267"/>
      <c r="I903" s="176" t="str">
        <f aca="false">IF(D903="","",D903*IF(UPPER(H903)="Y",1,$C$896))</f>
        <v/>
      </c>
      <c r="J903" s="176" t="str">
        <f aca="false">IF(D903="","",($C$895-E903)*I903*10)</f>
        <v/>
      </c>
    </row>
    <row r="904" customFormat="false" ht="12.75" hidden="false" customHeight="false" outlineLevel="0" collapsed="false">
      <c r="D904" s="265"/>
      <c r="E904" s="266"/>
      <c r="F904" s="267"/>
      <c r="I904" s="176" t="str">
        <f aca="false">IF(D904="","",D904*IF(UPPER(H904)="Y",1,$C$896))</f>
        <v/>
      </c>
      <c r="J904" s="176" t="str">
        <f aca="false">IF(D904="","",($C$895-E904)*I904*10)</f>
        <v/>
      </c>
    </row>
    <row r="905" customFormat="false" ht="12.75" hidden="false" customHeight="false" outlineLevel="0" collapsed="false">
      <c r="D905" s="265"/>
      <c r="E905" s="266"/>
      <c r="F905" s="267"/>
      <c r="I905" s="176" t="str">
        <f aca="false">IF(D905="","",D905*IF(UPPER(H905)="Y",1,$C$896))</f>
        <v/>
      </c>
      <c r="J905" s="176" t="str">
        <f aca="false">IF(D905="","",($C$895-E905)*I905*10)</f>
        <v/>
      </c>
    </row>
    <row r="906" customFormat="false" ht="12.75" hidden="false" customHeight="false" outlineLevel="0" collapsed="false">
      <c r="D906" s="265"/>
      <c r="E906" s="266"/>
      <c r="F906" s="267"/>
      <c r="I906" s="176" t="str">
        <f aca="false">IF(D906="","",D906*IF(UPPER(H906)="Y",1,$C$896))</f>
        <v/>
      </c>
      <c r="J906" s="176" t="str">
        <f aca="false">IF(D906="","",($C$895-E906)*I906*10)</f>
        <v/>
      </c>
    </row>
    <row r="907" customFormat="false" ht="12.75" hidden="false" customHeight="false" outlineLevel="0" collapsed="false">
      <c r="D907" s="265"/>
      <c r="E907" s="266"/>
      <c r="F907" s="267"/>
      <c r="I907" s="176" t="str">
        <f aca="false">IF(D907="","",D907*IF(UPPER(H907)="Y",1,$C$896))</f>
        <v/>
      </c>
      <c r="J907" s="176" t="str">
        <f aca="false">IF(D907="","",($C$895-E907)*I907*10)</f>
        <v/>
      </c>
    </row>
    <row r="908" customFormat="false" ht="12.75" hidden="false" customHeight="false" outlineLevel="0" collapsed="false">
      <c r="D908" s="265"/>
      <c r="E908" s="266"/>
      <c r="F908" s="267"/>
      <c r="I908" s="176" t="str">
        <f aca="false">IF(D908="","",D908*IF(UPPER(H908)="Y",1,$C$896))</f>
        <v/>
      </c>
      <c r="J908" s="176" t="str">
        <f aca="false">IF(D908="","",($C$895-E908)*I908*10)</f>
        <v/>
      </c>
    </row>
    <row r="909" customFormat="false" ht="12.75" hidden="false" customHeight="false" outlineLevel="0" collapsed="false">
      <c r="D909" s="265"/>
      <c r="E909" s="266"/>
      <c r="F909" s="267"/>
      <c r="I909" s="176" t="str">
        <f aca="false">IF(D909="","",D909*IF(UPPER(H909)="Y",1,$C$896))</f>
        <v/>
      </c>
      <c r="J909" s="176" t="str">
        <f aca="false">IF(D909="","",($C$895-E909)*I909*10)</f>
        <v/>
      </c>
    </row>
    <row r="910" customFormat="false" ht="12.75" hidden="false" customHeight="false" outlineLevel="0" collapsed="false">
      <c r="D910" s="265"/>
      <c r="E910" s="266"/>
      <c r="F910" s="267"/>
      <c r="I910" s="176" t="str">
        <f aca="false">IF(D910="","",D910*IF(UPPER(H910)="Y",1,$C$896))</f>
        <v/>
      </c>
      <c r="J910" s="176" t="str">
        <f aca="false">IF(D910="","",($C$895-E910)*I910*10)</f>
        <v/>
      </c>
    </row>
    <row r="911" customFormat="false" ht="12.75" hidden="false" customHeight="false" outlineLevel="0" collapsed="false">
      <c r="D911" s="265"/>
      <c r="E911" s="266"/>
      <c r="F911" s="267"/>
      <c r="I911" s="176" t="str">
        <f aca="false">IF(D911="","",D911*IF(UPPER(H911)="Y",1,$C$896))</f>
        <v/>
      </c>
      <c r="J911" s="176" t="str">
        <f aca="false">IF(D911="","",($C$895-E911)*I911*10)</f>
        <v/>
      </c>
    </row>
    <row r="912" customFormat="false" ht="12.75" hidden="false" customHeight="false" outlineLevel="0" collapsed="false">
      <c r="D912" s="265"/>
      <c r="E912" s="266"/>
      <c r="F912" s="267"/>
      <c r="I912" s="176" t="str">
        <f aca="false">IF(D912="","",D912*IF(UPPER(H912)="Y",1,$C$896))</f>
        <v/>
      </c>
      <c r="J912" s="176" t="str">
        <f aca="false">IF(D912="","",($C$895-E912)*I912*10)</f>
        <v/>
      </c>
    </row>
    <row r="913" customFormat="false" ht="12.75" hidden="false" customHeight="false" outlineLevel="0" collapsed="false">
      <c r="D913" s="265"/>
      <c r="E913" s="266"/>
      <c r="F913" s="267"/>
      <c r="I913" s="176" t="str">
        <f aca="false">IF(D913="","",D913*IF(UPPER(H913)="Y",1,$C$896))</f>
        <v/>
      </c>
      <c r="J913" s="176" t="str">
        <f aca="false">IF(D913="","",($C$895-E913)*I913*10)</f>
        <v/>
      </c>
    </row>
    <row r="914" customFormat="false" ht="12.75" hidden="false" customHeight="false" outlineLevel="0" collapsed="false">
      <c r="D914" s="265"/>
      <c r="E914" s="266"/>
      <c r="F914" s="267"/>
      <c r="I914" s="176" t="str">
        <f aca="false">IF(D914="","",D914*IF(UPPER(H914)="Y",1,$C$896))</f>
        <v/>
      </c>
      <c r="J914" s="176" t="str">
        <f aca="false">IF(D914="","",($C$895-E914)*I914*10)</f>
        <v/>
      </c>
    </row>
    <row r="915" customFormat="false" ht="12.75" hidden="false" customHeight="false" outlineLevel="0" collapsed="false">
      <c r="D915" s="265"/>
      <c r="E915" s="266"/>
      <c r="F915" s="267"/>
      <c r="I915" s="176" t="str">
        <f aca="false">IF(D915="","",D915*IF(UPPER(H915)="Y",1,$C$896))</f>
        <v/>
      </c>
      <c r="J915" s="176" t="str">
        <f aca="false">IF(D915="","",($C$895-E915)*I915*10)</f>
        <v/>
      </c>
    </row>
    <row r="916" customFormat="false" ht="12.75" hidden="false" customHeight="false" outlineLevel="0" collapsed="false">
      <c r="D916" s="265"/>
      <c r="E916" s="266"/>
      <c r="F916" s="267"/>
      <c r="I916" s="176" t="str">
        <f aca="false">IF(D916="","",D916*IF(UPPER(H916)="Y",1,$C$896))</f>
        <v/>
      </c>
      <c r="J916" s="176" t="str">
        <f aca="false">IF(D916="","",($C$895-E916)*I916*10)</f>
        <v/>
      </c>
    </row>
    <row r="917" customFormat="false" ht="12.75" hidden="false" customHeight="false" outlineLevel="0" collapsed="false">
      <c r="D917" s="265"/>
      <c r="E917" s="266"/>
      <c r="F917" s="267"/>
      <c r="I917" s="176" t="str">
        <f aca="false">IF(D917="","",D917*IF(UPPER(H917)="Y",1,$C$896))</f>
        <v/>
      </c>
      <c r="J917" s="176" t="str">
        <f aca="false">IF(D917="","",($C$895-E917)*I917*10)</f>
        <v/>
      </c>
    </row>
    <row r="918" customFormat="false" ht="12.75" hidden="false" customHeight="false" outlineLevel="0" collapsed="false">
      <c r="D918" s="265"/>
      <c r="E918" s="266"/>
      <c r="F918" s="267"/>
      <c r="I918" s="176" t="str">
        <f aca="false">IF(D918="","",D918*IF(UPPER(H918)="Y",1,$C$896))</f>
        <v/>
      </c>
      <c r="J918" s="176" t="str">
        <f aca="false">IF(D918="","",($C$895-E918)*I918*10)</f>
        <v/>
      </c>
    </row>
    <row r="919" customFormat="false" ht="12.75" hidden="false" customHeight="false" outlineLevel="0" collapsed="false">
      <c r="D919" s="265"/>
      <c r="E919" s="266"/>
      <c r="F919" s="267"/>
      <c r="I919" s="176" t="str">
        <f aca="false">IF(D919="","",D919*IF(UPPER(H919)="Y",1,$C$896))</f>
        <v/>
      </c>
      <c r="J919" s="176" t="str">
        <f aca="false">IF(D919="","",($C$895-E919)*I919*10)</f>
        <v/>
      </c>
    </row>
    <row r="920" customFormat="false" ht="12.75" hidden="false" customHeight="false" outlineLevel="0" collapsed="false">
      <c r="D920" s="265"/>
      <c r="E920" s="266"/>
      <c r="F920" s="267"/>
      <c r="I920" s="176" t="str">
        <f aca="false">IF(D920="","",D920*IF(UPPER(H920)="Y",1,$C$896))</f>
        <v/>
      </c>
      <c r="J920" s="176" t="str">
        <f aca="false">IF(D920="","",($C$895-E920)*I920*10)</f>
        <v/>
      </c>
    </row>
    <row r="921" customFormat="false" ht="12.75" hidden="false" customHeight="false" outlineLevel="0" collapsed="false">
      <c r="D921" s="265"/>
      <c r="E921" s="266"/>
      <c r="F921" s="267"/>
      <c r="I921" s="176" t="str">
        <f aca="false">IF(D921="","",D921*IF(UPPER(H921)="Y",1,$C$896))</f>
        <v/>
      </c>
      <c r="J921" s="176" t="str">
        <f aca="false">IF(D921="","",($C$895-E921)*I921*10)</f>
        <v/>
      </c>
    </row>
    <row r="922" customFormat="false" ht="12.75" hidden="false" customHeight="false" outlineLevel="0" collapsed="false">
      <c r="D922" s="265"/>
      <c r="E922" s="266"/>
      <c r="F922" s="267"/>
      <c r="I922" s="176" t="str">
        <f aca="false">IF(D922="","",D922*IF(UPPER(H922)="Y",1,$C$896))</f>
        <v/>
      </c>
      <c r="J922" s="176" t="str">
        <f aca="false">IF(D922="","",($C$895-E922)*I922*10)</f>
        <v/>
      </c>
    </row>
    <row r="923" customFormat="false" ht="12.75" hidden="false" customHeight="false" outlineLevel="0" collapsed="false">
      <c r="D923" s="265"/>
      <c r="E923" s="266"/>
      <c r="F923" s="267"/>
      <c r="I923" s="176" t="str">
        <f aca="false">IF(D923="","",D923*IF(UPPER(H923)="Y",1,$C$896))</f>
        <v/>
      </c>
      <c r="J923" s="176" t="str">
        <f aca="false">IF(D923="","",($C$895-E923)*I923*10)</f>
        <v/>
      </c>
    </row>
    <row r="924" customFormat="false" ht="12.75" hidden="false" customHeight="false" outlineLevel="0" collapsed="false">
      <c r="D924" s="265"/>
      <c r="E924" s="266"/>
      <c r="F924" s="267"/>
      <c r="I924" s="176" t="str">
        <f aca="false">IF(D924="","",D924*IF(UPPER(H924)="Y",1,$C$896))</f>
        <v/>
      </c>
      <c r="J924" s="176" t="str">
        <f aca="false">IF(D924="","",($C$895-E924)*I924*10)</f>
        <v/>
      </c>
    </row>
    <row r="925" customFormat="false" ht="12.75" hidden="false" customHeight="false" outlineLevel="0" collapsed="false">
      <c r="D925" s="265"/>
      <c r="E925" s="266"/>
      <c r="F925" s="267"/>
      <c r="I925" s="176" t="str">
        <f aca="false">IF(D925="","",D925*IF(UPPER(H925)="Y",1,$C$896))</f>
        <v/>
      </c>
      <c r="J925" s="176" t="str">
        <f aca="false">IF(D925="","",($C$895-E925)*I925*10)</f>
        <v/>
      </c>
    </row>
    <row r="926" customFormat="false" ht="12.75" hidden="false" customHeight="false" outlineLevel="0" collapsed="false">
      <c r="D926" s="265"/>
      <c r="E926" s="266"/>
      <c r="F926" s="267"/>
      <c r="I926" s="176" t="str">
        <f aca="false">IF(D926="","",D926*IF(UPPER(H926)="Y",1,$C$896))</f>
        <v/>
      </c>
      <c r="J926" s="176" t="str">
        <f aca="false">IF(D926="","",($C$895-E926)*I926*10)</f>
        <v/>
      </c>
    </row>
    <row r="927" customFormat="false" ht="12.75" hidden="false" customHeight="false" outlineLevel="0" collapsed="false">
      <c r="D927" s="265"/>
      <c r="E927" s="266"/>
      <c r="F927" s="267"/>
      <c r="I927" s="176" t="str">
        <f aca="false">IF(D927="","",D927*IF(UPPER(H927)="Y",1,$C$896))</f>
        <v/>
      </c>
      <c r="J927" s="176" t="str">
        <f aca="false">IF(D927="","",($C$895-E927)*I927*10)</f>
        <v/>
      </c>
    </row>
    <row r="928" customFormat="false" ht="12.75" hidden="false" customHeight="false" outlineLevel="0" collapsed="false">
      <c r="D928" s="265"/>
      <c r="E928" s="266"/>
      <c r="F928" s="267"/>
      <c r="I928" s="176" t="str">
        <f aca="false">IF(D928="","",D928*IF(UPPER(H928)="Y",1,$C$896))</f>
        <v/>
      </c>
      <c r="J928" s="176" t="str">
        <f aca="false">IF(D928="","",($C$895-E928)*I928*10)</f>
        <v/>
      </c>
    </row>
    <row r="929" customFormat="false" ht="12.75" hidden="false" customHeight="false" outlineLevel="0" collapsed="false">
      <c r="D929" s="265"/>
      <c r="E929" s="283"/>
      <c r="F929" s="283"/>
      <c r="I929" s="176" t="str">
        <f aca="false">IF(D929="","",D929*IF(UPPER(H929)="Y",1,$C$896))</f>
        <v/>
      </c>
      <c r="J929" s="176" t="str">
        <f aca="false">IF(D929="","",($C$895-E929)*I929*10)</f>
        <v/>
      </c>
    </row>
    <row r="930" customFormat="false" ht="12.75" hidden="false" customHeight="false" outlineLevel="0" collapsed="false">
      <c r="D930" s="274" t="n">
        <f aca="true">SUM(INDIRECT(CONCATENATE(ADDRESS(ROW(D894),COLUMN(D894)),":",ADDRESS(ROW()-1,COLUMN()))))</f>
        <v>-161.2</v>
      </c>
      <c r="I930" s="274" t="n">
        <f aca="true">SUM(INDIRECT(CONCATENATE(ADDRESS(ROW(I894),COLUMN(I894)),":",ADDRESS(ROW()-1,COLUMN()))))</f>
        <v>-151.658169149911</v>
      </c>
      <c r="J930" s="274" t="n">
        <f aca="true">SUM(INDIRECT(CONCATENATE(ADDRESS(ROW(J894),COLUMN(J894)),":",ADDRESS(ROW()-1,COLUMN()))))</f>
        <v>-113.743626862433</v>
      </c>
    </row>
    <row r="932" customFormat="false" ht="12.75" hidden="false" customHeight="false" outlineLevel="0" collapsed="false">
      <c r="C932" s="264" t="n">
        <f aca="false">EOMONTH(C894,0)+1</f>
        <v>37926</v>
      </c>
      <c r="D932" s="265"/>
      <c r="E932" s="266"/>
      <c r="F932" s="267"/>
      <c r="I932" s="176" t="str">
        <f aca="false">IF(D932="","",D932*IF(UPPER(H932)="Y",1,$C$934))</f>
        <v/>
      </c>
      <c r="J932" s="176" t="str">
        <f aca="false">IF(D932="","",($C$933-E932)*I932*10)</f>
        <v/>
      </c>
    </row>
    <row r="933" customFormat="false" ht="12.75" hidden="false" customHeight="false" outlineLevel="0" collapsed="false">
      <c r="C933" s="269" t="n">
        <f aca="false">INDEX(Inputs!$1:$65536,MATCH(C932,Inputs!C:C,0),5)</f>
        <v>3.665</v>
      </c>
      <c r="D933" s="265"/>
      <c r="E933" s="266"/>
      <c r="F933" s="267"/>
      <c r="I933" s="176" t="str">
        <f aca="false">IF(D933="","",D933*IF(UPPER(H933)="Y",1,$C$934))</f>
        <v/>
      </c>
      <c r="J933" s="176" t="str">
        <f aca="false">IF(D933="","",($C$933-E933)*I933*10)</f>
        <v/>
      </c>
    </row>
    <row r="934" customFormat="false" ht="12.75" hidden="false" customHeight="false" outlineLevel="0" collapsed="false">
      <c r="C934" s="249" t="n">
        <f aca="false">INDEX(Inputs!$1:$65536,MATCH(C932,Inputs!C:C,0),8)</f>
        <v>0.936967746062161</v>
      </c>
      <c r="D934" s="265"/>
      <c r="E934" s="266"/>
      <c r="F934" s="267"/>
      <c r="I934" s="176" t="str">
        <f aca="false">IF(D934="","",D934*IF(UPPER(H934)="Y",1,$C$934))</f>
        <v/>
      </c>
      <c r="J934" s="176" t="str">
        <f aca="false">IF(D934="","",($C$933-E934)*I934*10)</f>
        <v/>
      </c>
    </row>
    <row r="935" customFormat="false" ht="12.75" hidden="false" customHeight="false" outlineLevel="0" collapsed="false">
      <c r="C935" s="279" t="n">
        <f aca="false">I968</f>
        <v>0</v>
      </c>
      <c r="D935" s="265"/>
      <c r="E935" s="266"/>
      <c r="F935" s="267"/>
      <c r="I935" s="176" t="str">
        <f aca="false">IF(D935="","",D935*IF(UPPER(H935)="Y",1,$C$934))</f>
        <v/>
      </c>
      <c r="J935" s="176" t="str">
        <f aca="false">IF(D935="","",($C$933-E935)*I935*10)</f>
        <v/>
      </c>
    </row>
    <row r="936" customFormat="false" ht="12.75" hidden="false" customHeight="false" outlineLevel="0" collapsed="false">
      <c r="C936" s="279" t="n">
        <f aca="false">J968</f>
        <v>0</v>
      </c>
      <c r="D936" s="265"/>
      <c r="E936" s="266"/>
      <c r="F936" s="267"/>
      <c r="I936" s="176" t="str">
        <f aca="false">IF(D936="","",D936*IF(UPPER(H936)="Y",1,$C$934))</f>
        <v/>
      </c>
      <c r="J936" s="176" t="str">
        <f aca="false">IF(D936="","",($C$933-E936)*I936*10)</f>
        <v/>
      </c>
    </row>
    <row r="937" customFormat="false" ht="12.75" hidden="false" customHeight="false" outlineLevel="0" collapsed="false">
      <c r="C937" s="280"/>
      <c r="D937" s="265"/>
      <c r="E937" s="266"/>
      <c r="F937" s="267"/>
      <c r="I937" s="176" t="str">
        <f aca="false">IF(D937="","",D937*IF(UPPER(H937)="Y",1,$C$934))</f>
        <v/>
      </c>
      <c r="J937" s="176" t="str">
        <f aca="false">IF(D937="","",($C$933-E937)*I937*10)</f>
        <v/>
      </c>
    </row>
    <row r="938" customFormat="false" ht="12.75" hidden="false" customHeight="false" outlineLevel="0" collapsed="false">
      <c r="C938" s="281"/>
      <c r="D938" s="265"/>
      <c r="E938" s="266"/>
      <c r="F938" s="267"/>
      <c r="I938" s="176" t="str">
        <f aca="false">IF(D938="","",D938*IF(UPPER(H938)="Y",1,$C$934))</f>
        <v/>
      </c>
      <c r="J938" s="176" t="str">
        <f aca="false">IF(D938="","",($C$933-E938)*I938*10)</f>
        <v/>
      </c>
    </row>
    <row r="939" customFormat="false" ht="12.75" hidden="false" customHeight="false" outlineLevel="0" collapsed="false">
      <c r="D939" s="265"/>
      <c r="E939" s="266"/>
      <c r="F939" s="267"/>
      <c r="I939" s="176" t="str">
        <f aca="false">IF(D939="","",D939*IF(UPPER(H939)="Y",1,$C$934))</f>
        <v/>
      </c>
      <c r="J939" s="176" t="str">
        <f aca="false">IF(D939="","",($C$933-E939)*I939*10)</f>
        <v/>
      </c>
    </row>
    <row r="940" customFormat="false" ht="12.75" hidden="false" customHeight="false" outlineLevel="0" collapsed="false">
      <c r="C940" s="282"/>
      <c r="D940" s="265"/>
      <c r="E940" s="266"/>
      <c r="F940" s="267"/>
      <c r="I940" s="176" t="str">
        <f aca="false">IF(D940="","",D940*IF(UPPER(H940)="Y",1,$C$934))</f>
        <v/>
      </c>
      <c r="J940" s="176" t="str">
        <f aca="false">IF(D940="","",($C$933-E940)*I940*10)</f>
        <v/>
      </c>
    </row>
    <row r="941" customFormat="false" ht="12.75" hidden="false" customHeight="false" outlineLevel="0" collapsed="false">
      <c r="D941" s="265"/>
      <c r="E941" s="266"/>
      <c r="F941" s="267"/>
      <c r="I941" s="176" t="str">
        <f aca="false">IF(D941="","",D941*IF(UPPER(H941)="Y",1,$C$934))</f>
        <v/>
      </c>
      <c r="J941" s="176" t="str">
        <f aca="false">IF(D941="","",($C$933-E941)*I941*10)</f>
        <v/>
      </c>
    </row>
    <row r="942" customFormat="false" ht="12.75" hidden="false" customHeight="false" outlineLevel="0" collapsed="false">
      <c r="D942" s="265"/>
      <c r="E942" s="266"/>
      <c r="F942" s="267"/>
      <c r="I942" s="176" t="str">
        <f aca="false">IF(D942="","",D942*IF(UPPER(H942)="Y",1,$C$934))</f>
        <v/>
      </c>
      <c r="J942" s="176" t="str">
        <f aca="false">IF(D942="","",($C$933-E942)*I942*10)</f>
        <v/>
      </c>
    </row>
    <row r="943" customFormat="false" ht="12.75" hidden="false" customHeight="false" outlineLevel="0" collapsed="false">
      <c r="D943" s="265"/>
      <c r="E943" s="266"/>
      <c r="F943" s="267"/>
      <c r="I943" s="176" t="str">
        <f aca="false">IF(D943="","",D943*IF(UPPER(H943)="Y",1,$C$934))</f>
        <v/>
      </c>
      <c r="J943" s="176" t="str">
        <f aca="false">IF(D943="","",($C$933-E943)*I943*10)</f>
        <v/>
      </c>
    </row>
    <row r="944" customFormat="false" ht="12.75" hidden="false" customHeight="false" outlineLevel="0" collapsed="false">
      <c r="D944" s="265"/>
      <c r="E944" s="266"/>
      <c r="F944" s="267"/>
      <c r="I944" s="176" t="str">
        <f aca="false">IF(D944="","",D944*IF(UPPER(H944)="Y",1,$C$934))</f>
        <v/>
      </c>
      <c r="J944" s="176" t="str">
        <f aca="false">IF(D944="","",($C$933-E944)*I944*10)</f>
        <v/>
      </c>
    </row>
    <row r="945" customFormat="false" ht="12.75" hidden="false" customHeight="false" outlineLevel="0" collapsed="false">
      <c r="D945" s="265"/>
      <c r="E945" s="266"/>
      <c r="F945" s="267"/>
      <c r="I945" s="176" t="str">
        <f aca="false">IF(D945="","",D945*IF(UPPER(H945)="Y",1,$C$934))</f>
        <v/>
      </c>
      <c r="J945" s="176" t="str">
        <f aca="false">IF(D945="","",($C$933-E945)*I945*10)</f>
        <v/>
      </c>
    </row>
    <row r="946" customFormat="false" ht="12.75" hidden="false" customHeight="false" outlineLevel="0" collapsed="false">
      <c r="D946" s="265"/>
      <c r="E946" s="266"/>
      <c r="F946" s="267"/>
      <c r="I946" s="176" t="str">
        <f aca="false">IF(D946="","",D946*IF(UPPER(H946)="Y",1,$C$934))</f>
        <v/>
      </c>
      <c r="J946" s="176" t="str">
        <f aca="false">IF(D946="","",($C$933-E946)*I946*10)</f>
        <v/>
      </c>
    </row>
    <row r="947" customFormat="false" ht="12.75" hidden="false" customHeight="false" outlineLevel="0" collapsed="false">
      <c r="D947" s="265"/>
      <c r="E947" s="266"/>
      <c r="F947" s="267"/>
      <c r="I947" s="176" t="str">
        <f aca="false">IF(D947="","",D947*IF(UPPER(H947)="Y",1,$C$934))</f>
        <v/>
      </c>
      <c r="J947" s="176" t="str">
        <f aca="false">IF(D947="","",($C$933-E947)*I947*10)</f>
        <v/>
      </c>
    </row>
    <row r="948" customFormat="false" ht="12.75" hidden="false" customHeight="false" outlineLevel="0" collapsed="false">
      <c r="D948" s="265"/>
      <c r="E948" s="266"/>
      <c r="F948" s="267"/>
      <c r="I948" s="176" t="str">
        <f aca="false">IF(D948="","",D948*IF(UPPER(H948)="Y",1,$C$934))</f>
        <v/>
      </c>
      <c r="J948" s="176" t="str">
        <f aca="false">IF(D948="","",($C$933-E948)*I948*10)</f>
        <v/>
      </c>
    </row>
    <row r="949" customFormat="false" ht="12.75" hidden="false" customHeight="false" outlineLevel="0" collapsed="false">
      <c r="D949" s="265"/>
      <c r="E949" s="266"/>
      <c r="F949" s="267"/>
      <c r="I949" s="176" t="str">
        <f aca="false">IF(D949="","",D949*IF(UPPER(H949)="Y",1,$C$934))</f>
        <v/>
      </c>
      <c r="J949" s="176" t="str">
        <f aca="false">IF(D949="","",($C$933-E949)*I949*10)</f>
        <v/>
      </c>
    </row>
    <row r="950" customFormat="false" ht="12.75" hidden="false" customHeight="false" outlineLevel="0" collapsed="false">
      <c r="D950" s="265"/>
      <c r="E950" s="266"/>
      <c r="F950" s="267"/>
      <c r="I950" s="176" t="str">
        <f aca="false">IF(D950="","",D950*IF(UPPER(H950)="Y",1,$C$934))</f>
        <v/>
      </c>
      <c r="J950" s="176" t="str">
        <f aca="false">IF(D950="","",($C$933-E950)*I950*10)</f>
        <v/>
      </c>
    </row>
    <row r="951" customFormat="false" ht="12.75" hidden="false" customHeight="false" outlineLevel="0" collapsed="false">
      <c r="D951" s="265"/>
      <c r="E951" s="266"/>
      <c r="F951" s="267"/>
      <c r="I951" s="176" t="str">
        <f aca="false">IF(D951="","",D951*IF(UPPER(H951)="Y",1,$C$934))</f>
        <v/>
      </c>
      <c r="J951" s="176" t="str">
        <f aca="false">IF(D951="","",($C$933-E951)*I951*10)</f>
        <v/>
      </c>
    </row>
    <row r="952" customFormat="false" ht="12.75" hidden="false" customHeight="false" outlineLevel="0" collapsed="false">
      <c r="D952" s="265"/>
      <c r="E952" s="266"/>
      <c r="F952" s="267"/>
      <c r="I952" s="176" t="str">
        <f aca="false">IF(D952="","",D952*IF(UPPER(H952)="Y",1,$C$934))</f>
        <v/>
      </c>
      <c r="J952" s="176" t="str">
        <f aca="false">IF(D952="","",($C$933-E952)*I952*10)</f>
        <v/>
      </c>
    </row>
    <row r="953" customFormat="false" ht="12.75" hidden="false" customHeight="false" outlineLevel="0" collapsed="false">
      <c r="D953" s="265"/>
      <c r="E953" s="266"/>
      <c r="F953" s="267"/>
      <c r="I953" s="176" t="str">
        <f aca="false">IF(D953="","",D953*IF(UPPER(H953)="Y",1,$C$934))</f>
        <v/>
      </c>
      <c r="J953" s="176" t="str">
        <f aca="false">IF(D953="","",($C$933-E953)*I953*10)</f>
        <v/>
      </c>
    </row>
    <row r="954" customFormat="false" ht="12.75" hidden="false" customHeight="false" outlineLevel="0" collapsed="false">
      <c r="D954" s="265"/>
      <c r="E954" s="266"/>
      <c r="F954" s="267"/>
      <c r="I954" s="176" t="str">
        <f aca="false">IF(D954="","",D954*IF(UPPER(H954)="Y",1,$C$934))</f>
        <v/>
      </c>
      <c r="J954" s="176" t="str">
        <f aca="false">IF(D954="","",($C$933-E954)*I954*10)</f>
        <v/>
      </c>
    </row>
    <row r="955" customFormat="false" ht="12.75" hidden="false" customHeight="false" outlineLevel="0" collapsed="false">
      <c r="D955" s="265"/>
      <c r="E955" s="266"/>
      <c r="F955" s="267"/>
      <c r="I955" s="176" t="str">
        <f aca="false">IF(D955="","",D955*IF(UPPER(H955)="Y",1,$C$934))</f>
        <v/>
      </c>
      <c r="J955" s="176" t="str">
        <f aca="false">IF(D955="","",($C$933-E955)*I955*10)</f>
        <v/>
      </c>
    </row>
    <row r="956" customFormat="false" ht="12.75" hidden="false" customHeight="false" outlineLevel="0" collapsed="false">
      <c r="D956" s="265"/>
      <c r="E956" s="266"/>
      <c r="F956" s="267"/>
      <c r="I956" s="176" t="str">
        <f aca="false">IF(D956="","",D956*IF(UPPER(H956)="Y",1,$C$934))</f>
        <v/>
      </c>
      <c r="J956" s="176" t="str">
        <f aca="false">IF(D956="","",($C$933-E956)*I956*10)</f>
        <v/>
      </c>
    </row>
    <row r="957" customFormat="false" ht="12.75" hidden="false" customHeight="false" outlineLevel="0" collapsed="false">
      <c r="D957" s="265"/>
      <c r="E957" s="266"/>
      <c r="F957" s="267"/>
      <c r="I957" s="176" t="str">
        <f aca="false">IF(D957="","",D957*IF(UPPER(H957)="Y",1,$C$934))</f>
        <v/>
      </c>
      <c r="J957" s="176" t="str">
        <f aca="false">IF(D957="","",($C$933-E957)*I957*10)</f>
        <v/>
      </c>
    </row>
    <row r="958" customFormat="false" ht="12.75" hidden="false" customHeight="false" outlineLevel="0" collapsed="false">
      <c r="D958" s="265"/>
      <c r="E958" s="266"/>
      <c r="F958" s="267"/>
      <c r="I958" s="176" t="str">
        <f aca="false">IF(D958="","",D958*IF(UPPER(H958)="Y",1,$C$934))</f>
        <v/>
      </c>
      <c r="J958" s="176" t="str">
        <f aca="false">IF(D958="","",($C$933-E958)*I958*10)</f>
        <v/>
      </c>
    </row>
    <row r="959" customFormat="false" ht="12.75" hidden="false" customHeight="false" outlineLevel="0" collapsed="false">
      <c r="D959" s="265"/>
      <c r="E959" s="266"/>
      <c r="F959" s="267"/>
      <c r="I959" s="176" t="str">
        <f aca="false">IF(D959="","",D959*IF(UPPER(H959)="Y",1,$C$934))</f>
        <v/>
      </c>
      <c r="J959" s="176" t="str">
        <f aca="false">IF(D959="","",($C$933-E959)*I959*10)</f>
        <v/>
      </c>
    </row>
    <row r="960" customFormat="false" ht="12.75" hidden="false" customHeight="false" outlineLevel="0" collapsed="false">
      <c r="D960" s="265"/>
      <c r="E960" s="266"/>
      <c r="F960" s="267"/>
      <c r="I960" s="176" t="str">
        <f aca="false">IF(D960="","",D960*IF(UPPER(H960)="Y",1,$C$934))</f>
        <v/>
      </c>
      <c r="J960" s="176" t="str">
        <f aca="false">IF(D960="","",($C$933-E960)*I960*10)</f>
        <v/>
      </c>
    </row>
    <row r="961" customFormat="false" ht="12.75" hidden="false" customHeight="false" outlineLevel="0" collapsed="false">
      <c r="D961" s="265"/>
      <c r="E961" s="266"/>
      <c r="F961" s="267"/>
      <c r="I961" s="176" t="str">
        <f aca="false">IF(D961="","",D961*IF(UPPER(H961)="Y",1,$C$934))</f>
        <v/>
      </c>
      <c r="J961" s="176" t="str">
        <f aca="false">IF(D961="","",($C$933-E961)*I961*10)</f>
        <v/>
      </c>
    </row>
    <row r="962" customFormat="false" ht="12.75" hidden="false" customHeight="false" outlineLevel="0" collapsed="false">
      <c r="D962" s="265"/>
      <c r="E962" s="266"/>
      <c r="F962" s="267"/>
      <c r="I962" s="176" t="str">
        <f aca="false">IF(D962="","",D962*IF(UPPER(H962)="Y",1,$C$934))</f>
        <v/>
      </c>
      <c r="J962" s="176" t="str">
        <f aca="false">IF(D962="","",($C$933-E962)*I962*10)</f>
        <v/>
      </c>
    </row>
    <row r="963" customFormat="false" ht="12.75" hidden="false" customHeight="false" outlineLevel="0" collapsed="false">
      <c r="D963" s="265"/>
      <c r="E963" s="266"/>
      <c r="F963" s="267"/>
      <c r="I963" s="176" t="str">
        <f aca="false">IF(D963="","",D963*IF(UPPER(H963)="Y",1,$C$934))</f>
        <v/>
      </c>
      <c r="J963" s="176" t="str">
        <f aca="false">IF(D963="","",($C$933-E963)*I963*10)</f>
        <v/>
      </c>
    </row>
    <row r="964" customFormat="false" ht="12.75" hidden="false" customHeight="false" outlineLevel="0" collapsed="false">
      <c r="D964" s="265"/>
      <c r="E964" s="266"/>
      <c r="F964" s="267"/>
      <c r="I964" s="176" t="str">
        <f aca="false">IF(D964="","",D964*IF(UPPER(H964)="Y",1,$C$934))</f>
        <v/>
      </c>
      <c r="J964" s="176" t="str">
        <f aca="false">IF(D964="","",($C$933-E964)*I964*10)</f>
        <v/>
      </c>
    </row>
    <row r="965" customFormat="false" ht="12.75" hidden="false" customHeight="false" outlineLevel="0" collapsed="false">
      <c r="D965" s="265"/>
      <c r="E965" s="266"/>
      <c r="F965" s="267"/>
      <c r="I965" s="176" t="str">
        <f aca="false">IF(D965="","",D965*IF(UPPER(H965)="Y",1,$C$934))</f>
        <v/>
      </c>
      <c r="J965" s="176" t="str">
        <f aca="false">IF(D965="","",($C$933-E965)*I965*10)</f>
        <v/>
      </c>
    </row>
    <row r="966" customFormat="false" ht="12.75" hidden="false" customHeight="false" outlineLevel="0" collapsed="false">
      <c r="D966" s="265"/>
      <c r="E966" s="266"/>
      <c r="F966" s="267"/>
      <c r="I966" s="176" t="str">
        <f aca="false">IF(D966="","",D966*IF(UPPER(H966)="Y",1,$C$934))</f>
        <v/>
      </c>
      <c r="J966" s="176" t="str">
        <f aca="false">IF(D966="","",($C$933-E966)*I966*10)</f>
        <v/>
      </c>
    </row>
    <row r="967" customFormat="false" ht="12.75" hidden="false" customHeight="false" outlineLevel="0" collapsed="false">
      <c r="D967" s="265"/>
      <c r="E967" s="283"/>
      <c r="F967" s="283"/>
      <c r="I967" s="176" t="str">
        <f aca="false">IF(D967="","",D967*IF(UPPER(H967)="Y",1,$C$934))</f>
        <v/>
      </c>
      <c r="J967" s="176" t="str">
        <f aca="false">IF(D967="","",($C$933-E967)*I967*10)</f>
        <v/>
      </c>
    </row>
    <row r="968" customFormat="false" ht="12.75" hidden="false" customHeight="false" outlineLevel="0" collapsed="false">
      <c r="D968" s="274" t="n">
        <f aca="true">SUM(INDIRECT(CONCATENATE(ADDRESS(ROW(D932),COLUMN(D932)),":",ADDRESS(ROW()-1,COLUMN()))))</f>
        <v>0</v>
      </c>
      <c r="I968" s="274" t="n">
        <f aca="true">SUM(INDIRECT(CONCATENATE(ADDRESS(ROW(I932),COLUMN(I932)),":",ADDRESS(ROW()-1,COLUMN()))))</f>
        <v>0</v>
      </c>
      <c r="J968" s="274" t="n">
        <f aca="true">SUM(INDIRECT(CONCATENATE(ADDRESS(ROW(J932),COLUMN(J932)),":",ADDRESS(ROW()-1,COLUMN()))))</f>
        <v>0</v>
      </c>
    </row>
    <row r="970" customFormat="false" ht="12.75" hidden="false" customHeight="false" outlineLevel="0" collapsed="false">
      <c r="C970" s="264" t="n">
        <f aca="false">EOMONTH(C932,0)+1</f>
        <v>37956</v>
      </c>
      <c r="D970" s="265"/>
      <c r="E970" s="266"/>
      <c r="F970" s="267"/>
      <c r="I970" s="176" t="str">
        <f aca="false">IF(D970="","",D970*IF(UPPER(H970)="Y",1,$C$972))</f>
        <v/>
      </c>
      <c r="J970" s="176" t="str">
        <f aca="false">IF(D970="","",($C$971-E970)*I970*10)</f>
        <v/>
      </c>
    </row>
    <row r="971" customFormat="false" ht="12.75" hidden="false" customHeight="false" outlineLevel="0" collapsed="false">
      <c r="C971" s="269" t="n">
        <f aca="false">INDEX(Inputs!$1:$65536,MATCH(C970,Inputs!C:C,0),5)</f>
        <v>3.844</v>
      </c>
      <c r="D971" s="265"/>
      <c r="E971" s="266"/>
      <c r="F971" s="267"/>
      <c r="I971" s="176" t="str">
        <f aca="false">IF(D971="","",D971*IF(UPPER(H971)="Y",1,$C$972))</f>
        <v/>
      </c>
      <c r="J971" s="176" t="str">
        <f aca="false">IF(D971="","",($C$971-E971)*I971*10)</f>
        <v/>
      </c>
    </row>
    <row r="972" customFormat="false" ht="12.75" hidden="false" customHeight="false" outlineLevel="0" collapsed="false">
      <c r="C972" s="249" t="n">
        <f aca="false">INDEX(Inputs!$1:$65536,MATCH(C970,Inputs!C:C,0),8)</f>
        <v>0.933165153792689</v>
      </c>
      <c r="D972" s="265"/>
      <c r="E972" s="266"/>
      <c r="F972" s="267"/>
      <c r="I972" s="176" t="str">
        <f aca="false">IF(D972="","",D972*IF(UPPER(H972)="Y",1,$C$972))</f>
        <v/>
      </c>
      <c r="J972" s="176" t="str">
        <f aca="false">IF(D972="","",($C$971-E972)*I972*10)</f>
        <v/>
      </c>
    </row>
    <row r="973" customFormat="false" ht="12.75" hidden="false" customHeight="false" outlineLevel="0" collapsed="false">
      <c r="C973" s="279" t="n">
        <f aca="false">I1006</f>
        <v>0</v>
      </c>
      <c r="D973" s="265"/>
      <c r="E973" s="266"/>
      <c r="F973" s="267"/>
      <c r="I973" s="176" t="str">
        <f aca="false">IF(D973="","",D973*IF(UPPER(H973)="Y",1,$C$972))</f>
        <v/>
      </c>
      <c r="J973" s="176" t="str">
        <f aca="false">IF(D973="","",($C$971-E973)*I973*10)</f>
        <v/>
      </c>
    </row>
    <row r="974" customFormat="false" ht="12.75" hidden="false" customHeight="false" outlineLevel="0" collapsed="false">
      <c r="C974" s="279" t="n">
        <f aca="false">J1006</f>
        <v>0</v>
      </c>
      <c r="D974" s="265"/>
      <c r="E974" s="266"/>
      <c r="F974" s="267"/>
      <c r="I974" s="176" t="str">
        <f aca="false">IF(D974="","",D974*IF(UPPER(H974)="Y",1,$C$972))</f>
        <v/>
      </c>
      <c r="J974" s="176" t="str">
        <f aca="false">IF(D974="","",($C$971-E974)*I974*10)</f>
        <v/>
      </c>
    </row>
    <row r="975" customFormat="false" ht="12.75" hidden="false" customHeight="false" outlineLevel="0" collapsed="false">
      <c r="C975" s="280"/>
      <c r="D975" s="265"/>
      <c r="E975" s="266"/>
      <c r="F975" s="267"/>
      <c r="I975" s="176" t="str">
        <f aca="false">IF(D975="","",D975*IF(UPPER(H975)="Y",1,$C$972))</f>
        <v/>
      </c>
      <c r="J975" s="176" t="str">
        <f aca="false">IF(D975="","",($C$971-E975)*I975*10)</f>
        <v/>
      </c>
    </row>
    <row r="976" customFormat="false" ht="12.75" hidden="false" customHeight="false" outlineLevel="0" collapsed="false">
      <c r="C976" s="281"/>
      <c r="D976" s="265"/>
      <c r="E976" s="266"/>
      <c r="F976" s="267"/>
      <c r="I976" s="176" t="str">
        <f aca="false">IF(D976="","",D976*IF(UPPER(H976)="Y",1,$C$972))</f>
        <v/>
      </c>
      <c r="J976" s="176" t="str">
        <f aca="false">IF(D976="","",($C$971-E976)*I976*10)</f>
        <v/>
      </c>
    </row>
    <row r="977" customFormat="false" ht="12.75" hidden="false" customHeight="false" outlineLevel="0" collapsed="false">
      <c r="D977" s="265"/>
      <c r="E977" s="266"/>
      <c r="F977" s="267"/>
      <c r="I977" s="176" t="str">
        <f aca="false">IF(D977="","",D977*IF(UPPER(H977)="Y",1,$C$972))</f>
        <v/>
      </c>
      <c r="J977" s="176" t="str">
        <f aca="false">IF(D977="","",($C$971-E977)*I977*10)</f>
        <v/>
      </c>
    </row>
    <row r="978" customFormat="false" ht="12.75" hidden="false" customHeight="false" outlineLevel="0" collapsed="false">
      <c r="C978" s="282"/>
      <c r="D978" s="265"/>
      <c r="E978" s="266"/>
      <c r="F978" s="267"/>
      <c r="I978" s="176" t="str">
        <f aca="false">IF(D978="","",D978*IF(UPPER(H978)="Y",1,$C$972))</f>
        <v/>
      </c>
      <c r="J978" s="176" t="str">
        <f aca="false">IF(D978="","",($C$971-E978)*I978*10)</f>
        <v/>
      </c>
    </row>
    <row r="979" customFormat="false" ht="12.75" hidden="false" customHeight="false" outlineLevel="0" collapsed="false">
      <c r="D979" s="265"/>
      <c r="E979" s="266"/>
      <c r="F979" s="267"/>
      <c r="I979" s="176" t="str">
        <f aca="false">IF(D979="","",D979*IF(UPPER(H979)="Y",1,$C$972))</f>
        <v/>
      </c>
      <c r="J979" s="176" t="str">
        <f aca="false">IF(D979="","",($C$971-E979)*I979*10)</f>
        <v/>
      </c>
    </row>
    <row r="980" customFormat="false" ht="12.75" hidden="false" customHeight="false" outlineLevel="0" collapsed="false">
      <c r="D980" s="265"/>
      <c r="E980" s="266"/>
      <c r="F980" s="267"/>
      <c r="I980" s="176" t="str">
        <f aca="false">IF(D980="","",D980*IF(UPPER(H980)="Y",1,$C$972))</f>
        <v/>
      </c>
      <c r="J980" s="176" t="str">
        <f aca="false">IF(D980="","",($C$971-E980)*I980*10)</f>
        <v/>
      </c>
    </row>
    <row r="981" customFormat="false" ht="12.75" hidden="false" customHeight="false" outlineLevel="0" collapsed="false">
      <c r="D981" s="265"/>
      <c r="E981" s="266"/>
      <c r="F981" s="267"/>
      <c r="I981" s="176" t="str">
        <f aca="false">IF(D981="","",D981*IF(UPPER(H981)="Y",1,$C$972))</f>
        <v/>
      </c>
      <c r="J981" s="176" t="str">
        <f aca="false">IF(D981="","",($C$971-E981)*I981*10)</f>
        <v/>
      </c>
    </row>
    <row r="982" customFormat="false" ht="12.75" hidden="false" customHeight="false" outlineLevel="0" collapsed="false">
      <c r="D982" s="265"/>
      <c r="E982" s="266"/>
      <c r="F982" s="267"/>
      <c r="I982" s="176" t="str">
        <f aca="false">IF(D982="","",D982*IF(UPPER(H982)="Y",1,$C$972))</f>
        <v/>
      </c>
      <c r="J982" s="176" t="str">
        <f aca="false">IF(D982="","",($C$971-E982)*I982*10)</f>
        <v/>
      </c>
    </row>
    <row r="983" customFormat="false" ht="12.75" hidden="false" customHeight="false" outlineLevel="0" collapsed="false">
      <c r="D983" s="265"/>
      <c r="E983" s="266"/>
      <c r="F983" s="267"/>
      <c r="I983" s="176" t="str">
        <f aca="false">IF(D983="","",D983*IF(UPPER(H983)="Y",1,$C$972))</f>
        <v/>
      </c>
      <c r="J983" s="176" t="str">
        <f aca="false">IF(D983="","",($C$971-E983)*I983*10)</f>
        <v/>
      </c>
    </row>
    <row r="984" customFormat="false" ht="12.75" hidden="false" customHeight="false" outlineLevel="0" collapsed="false">
      <c r="D984" s="265"/>
      <c r="E984" s="266"/>
      <c r="F984" s="267"/>
      <c r="I984" s="176" t="str">
        <f aca="false">IF(D984="","",D984*IF(UPPER(H984)="Y",1,$C$972))</f>
        <v/>
      </c>
      <c r="J984" s="176" t="str">
        <f aca="false">IF(D984="","",($C$971-E984)*I984*10)</f>
        <v/>
      </c>
    </row>
    <row r="985" customFormat="false" ht="12.75" hidden="false" customHeight="false" outlineLevel="0" collapsed="false">
      <c r="D985" s="265"/>
      <c r="E985" s="266"/>
      <c r="F985" s="267"/>
      <c r="I985" s="176" t="str">
        <f aca="false">IF(D985="","",D985*IF(UPPER(H985)="Y",1,$C$972))</f>
        <v/>
      </c>
      <c r="J985" s="176" t="str">
        <f aca="false">IF(D985="","",($C$971-E985)*I985*10)</f>
        <v/>
      </c>
    </row>
    <row r="986" customFormat="false" ht="12.75" hidden="false" customHeight="false" outlineLevel="0" collapsed="false">
      <c r="D986" s="265"/>
      <c r="E986" s="266"/>
      <c r="F986" s="267"/>
      <c r="I986" s="176" t="str">
        <f aca="false">IF(D986="","",D986*IF(UPPER(H986)="Y",1,$C$972))</f>
        <v/>
      </c>
      <c r="J986" s="176" t="str">
        <f aca="false">IF(D986="","",($C$971-E986)*I986*10)</f>
        <v/>
      </c>
    </row>
    <row r="987" customFormat="false" ht="12.75" hidden="false" customHeight="false" outlineLevel="0" collapsed="false">
      <c r="D987" s="265"/>
      <c r="E987" s="266"/>
      <c r="F987" s="267"/>
      <c r="I987" s="176" t="str">
        <f aca="false">IF(D987="","",D987*IF(UPPER(H987)="Y",1,$C$972))</f>
        <v/>
      </c>
      <c r="J987" s="176" t="str">
        <f aca="false">IF(D987="","",($C$971-E987)*I987*10)</f>
        <v/>
      </c>
    </row>
    <row r="988" customFormat="false" ht="12.75" hidden="false" customHeight="false" outlineLevel="0" collapsed="false">
      <c r="D988" s="265"/>
      <c r="E988" s="266"/>
      <c r="F988" s="267"/>
      <c r="I988" s="176" t="str">
        <f aca="false">IF(D988="","",D988*IF(UPPER(H988)="Y",1,$C$972))</f>
        <v/>
      </c>
      <c r="J988" s="176" t="str">
        <f aca="false">IF(D988="","",($C$971-E988)*I988*10)</f>
        <v/>
      </c>
    </row>
    <row r="989" customFormat="false" ht="12.75" hidden="false" customHeight="false" outlineLevel="0" collapsed="false">
      <c r="D989" s="265"/>
      <c r="E989" s="266"/>
      <c r="F989" s="267"/>
      <c r="I989" s="176" t="str">
        <f aca="false">IF(D989="","",D989*IF(UPPER(H989)="Y",1,$C$972))</f>
        <v/>
      </c>
      <c r="J989" s="176" t="str">
        <f aca="false">IF(D989="","",($C$971-E989)*I989*10)</f>
        <v/>
      </c>
    </row>
    <row r="990" customFormat="false" ht="12.75" hidden="false" customHeight="false" outlineLevel="0" collapsed="false">
      <c r="D990" s="265"/>
      <c r="E990" s="266"/>
      <c r="F990" s="267"/>
      <c r="I990" s="176" t="str">
        <f aca="false">IF(D990="","",D990*IF(UPPER(H990)="Y",1,$C$972))</f>
        <v/>
      </c>
      <c r="J990" s="176" t="str">
        <f aca="false">IF(D990="","",($C$971-E990)*I990*10)</f>
        <v/>
      </c>
    </row>
    <row r="991" customFormat="false" ht="12.75" hidden="false" customHeight="false" outlineLevel="0" collapsed="false">
      <c r="D991" s="265"/>
      <c r="E991" s="266"/>
      <c r="F991" s="267"/>
      <c r="I991" s="176" t="str">
        <f aca="false">IF(D991="","",D991*IF(UPPER(H991)="Y",1,$C$972))</f>
        <v/>
      </c>
      <c r="J991" s="176" t="str">
        <f aca="false">IF(D991="","",($C$971-E991)*I991*10)</f>
        <v/>
      </c>
    </row>
    <row r="992" customFormat="false" ht="12.75" hidden="false" customHeight="false" outlineLevel="0" collapsed="false">
      <c r="D992" s="265"/>
      <c r="E992" s="266"/>
      <c r="F992" s="267"/>
      <c r="I992" s="176" t="str">
        <f aca="false">IF(D992="","",D992*IF(UPPER(H992)="Y",1,$C$972))</f>
        <v/>
      </c>
      <c r="J992" s="176" t="str">
        <f aca="false">IF(D992="","",($C$971-E992)*I992*10)</f>
        <v/>
      </c>
    </row>
    <row r="993" customFormat="false" ht="12.75" hidden="false" customHeight="false" outlineLevel="0" collapsed="false">
      <c r="D993" s="265"/>
      <c r="E993" s="266"/>
      <c r="F993" s="267"/>
      <c r="I993" s="176" t="str">
        <f aca="false">IF(D993="","",D993*IF(UPPER(H993)="Y",1,$C$972))</f>
        <v/>
      </c>
      <c r="J993" s="176" t="str">
        <f aca="false">IF(D993="","",($C$971-E993)*I993*10)</f>
        <v/>
      </c>
    </row>
    <row r="994" customFormat="false" ht="12.75" hidden="false" customHeight="false" outlineLevel="0" collapsed="false">
      <c r="D994" s="265"/>
      <c r="E994" s="266"/>
      <c r="F994" s="267"/>
      <c r="I994" s="176" t="str">
        <f aca="false">IF(D994="","",D994*IF(UPPER(H994)="Y",1,$C$972))</f>
        <v/>
      </c>
      <c r="J994" s="176" t="str">
        <f aca="false">IF(D994="","",($C$971-E994)*I994*10)</f>
        <v/>
      </c>
    </row>
    <row r="995" customFormat="false" ht="12.75" hidden="false" customHeight="false" outlineLevel="0" collapsed="false">
      <c r="D995" s="265"/>
      <c r="E995" s="266"/>
      <c r="F995" s="267"/>
      <c r="I995" s="176" t="str">
        <f aca="false">IF(D995="","",D995*IF(UPPER(H995)="Y",1,$C$972))</f>
        <v/>
      </c>
      <c r="J995" s="176" t="str">
        <f aca="false">IF(D995="","",($C$971-E995)*I995*10)</f>
        <v/>
      </c>
    </row>
    <row r="996" customFormat="false" ht="12.75" hidden="false" customHeight="false" outlineLevel="0" collapsed="false">
      <c r="D996" s="265"/>
      <c r="E996" s="266"/>
      <c r="F996" s="267"/>
      <c r="I996" s="176" t="str">
        <f aca="false">IF(D996="","",D996*IF(UPPER(H996)="Y",1,$C$972))</f>
        <v/>
      </c>
      <c r="J996" s="176" t="str">
        <f aca="false">IF(D996="","",($C$971-E996)*I996*10)</f>
        <v/>
      </c>
    </row>
    <row r="997" customFormat="false" ht="12.75" hidden="false" customHeight="false" outlineLevel="0" collapsed="false">
      <c r="D997" s="265"/>
      <c r="E997" s="266"/>
      <c r="F997" s="267"/>
      <c r="I997" s="176" t="str">
        <f aca="false">IF(D997="","",D997*IF(UPPER(H997)="Y",1,$C$972))</f>
        <v/>
      </c>
      <c r="J997" s="176" t="str">
        <f aca="false">IF(D997="","",($C$971-E997)*I997*10)</f>
        <v/>
      </c>
    </row>
    <row r="998" customFormat="false" ht="12.75" hidden="false" customHeight="false" outlineLevel="0" collapsed="false">
      <c r="D998" s="265"/>
      <c r="E998" s="266"/>
      <c r="F998" s="267"/>
      <c r="I998" s="176" t="str">
        <f aca="false">IF(D998="","",D998*IF(UPPER(H998)="Y",1,$C$972))</f>
        <v/>
      </c>
      <c r="J998" s="176" t="str">
        <f aca="false">IF(D998="","",($C$971-E998)*I998*10)</f>
        <v/>
      </c>
    </row>
    <row r="999" customFormat="false" ht="12.75" hidden="false" customHeight="false" outlineLevel="0" collapsed="false">
      <c r="D999" s="265"/>
      <c r="E999" s="266"/>
      <c r="F999" s="267"/>
      <c r="I999" s="176" t="str">
        <f aca="false">IF(D999="","",D999*IF(UPPER(H999)="Y",1,$C$972))</f>
        <v/>
      </c>
      <c r="J999" s="176" t="str">
        <f aca="false">IF(D999="","",($C$971-E999)*I999*10)</f>
        <v/>
      </c>
    </row>
    <row r="1000" customFormat="false" ht="12.75" hidden="false" customHeight="false" outlineLevel="0" collapsed="false">
      <c r="D1000" s="265"/>
      <c r="E1000" s="266"/>
      <c r="F1000" s="267"/>
      <c r="I1000" s="176" t="str">
        <f aca="false">IF(D1000="","",D1000*IF(UPPER(H1000)="Y",1,$C$972))</f>
        <v/>
      </c>
      <c r="J1000" s="176" t="str">
        <f aca="false">IF(D1000="","",($C$971-E1000)*I1000*10)</f>
        <v/>
      </c>
    </row>
    <row r="1001" customFormat="false" ht="12.75" hidden="false" customHeight="false" outlineLevel="0" collapsed="false">
      <c r="D1001" s="265"/>
      <c r="E1001" s="266"/>
      <c r="F1001" s="267"/>
      <c r="I1001" s="176" t="str">
        <f aca="false">IF(D1001="","",D1001*IF(UPPER(H1001)="Y",1,$C$972))</f>
        <v/>
      </c>
      <c r="J1001" s="176" t="str">
        <f aca="false">IF(D1001="","",($C$971-E1001)*I1001*10)</f>
        <v/>
      </c>
    </row>
    <row r="1002" customFormat="false" ht="12.75" hidden="false" customHeight="false" outlineLevel="0" collapsed="false">
      <c r="D1002" s="265"/>
      <c r="E1002" s="266"/>
      <c r="F1002" s="267"/>
      <c r="I1002" s="176" t="str">
        <f aca="false">IF(D1002="","",D1002*IF(UPPER(H1002)="Y",1,$C$972))</f>
        <v/>
      </c>
      <c r="J1002" s="176" t="str">
        <f aca="false">IF(D1002="","",($C$971-E1002)*I1002*10)</f>
        <v/>
      </c>
    </row>
    <row r="1003" customFormat="false" ht="12.75" hidden="false" customHeight="false" outlineLevel="0" collapsed="false">
      <c r="D1003" s="265"/>
      <c r="E1003" s="266"/>
      <c r="F1003" s="267"/>
      <c r="I1003" s="176" t="str">
        <f aca="false">IF(D1003="","",D1003*IF(UPPER(H1003)="Y",1,$C$972))</f>
        <v/>
      </c>
      <c r="J1003" s="176" t="str">
        <f aca="false">IF(D1003="","",($C$971-E1003)*I1003*10)</f>
        <v/>
      </c>
    </row>
    <row r="1004" customFormat="false" ht="12.75" hidden="false" customHeight="false" outlineLevel="0" collapsed="false">
      <c r="D1004" s="265"/>
      <c r="E1004" s="266"/>
      <c r="F1004" s="267"/>
      <c r="I1004" s="176" t="str">
        <f aca="false">IF(D1004="","",D1004*IF(UPPER(H1004)="Y",1,$C$972))</f>
        <v/>
      </c>
      <c r="J1004" s="176" t="str">
        <f aca="false">IF(D1004="","",($C$971-E1004)*I1004*10)</f>
        <v/>
      </c>
    </row>
    <row r="1005" customFormat="false" ht="12.75" hidden="false" customHeight="false" outlineLevel="0" collapsed="false">
      <c r="D1005" s="265"/>
      <c r="E1005" s="283"/>
      <c r="F1005" s="283"/>
      <c r="I1005" s="176" t="str">
        <f aca="false">IF(D1005="","",D1005*IF(UPPER(H1005)="Y",1,$C$972))</f>
        <v/>
      </c>
      <c r="J1005" s="176" t="str">
        <f aca="false">IF(D1005="","",($C$971-E1005)*I1005*10)</f>
        <v/>
      </c>
    </row>
    <row r="1006" customFormat="false" ht="12.75" hidden="false" customHeight="false" outlineLevel="0" collapsed="false">
      <c r="D1006" s="274" t="n">
        <f aca="true">SUM(INDIRECT(CONCATENATE(ADDRESS(ROW(D970),COLUMN(D970)),":",ADDRESS(ROW()-1,COLUMN()))))</f>
        <v>0</v>
      </c>
      <c r="I1006" s="274" t="n">
        <f aca="true">SUM(INDIRECT(CONCATENATE(ADDRESS(ROW(I970),COLUMN(I970)),":",ADDRESS(ROW()-1,COLUMN()))))</f>
        <v>0</v>
      </c>
      <c r="J1006" s="274" t="n">
        <f aca="true">SUM(INDIRECT(CONCATENATE(ADDRESS(ROW(J970),COLUMN(J970)),":",ADDRESS(ROW()-1,COLUMN()))))</f>
        <v>0</v>
      </c>
    </row>
    <row r="1008" customFormat="false" ht="12.75" hidden="false" customHeight="false" outlineLevel="0" collapsed="false">
      <c r="C1008" s="264" t="n">
        <f aca="false">EOMONTH(C970,0)+1</f>
        <v>37987</v>
      </c>
      <c r="D1008" s="265"/>
      <c r="E1008" s="266"/>
      <c r="F1008" s="267"/>
      <c r="I1008" s="176" t="str">
        <f aca="false">IF(D1008="","",D1008*IF(UPPER(H1008)="Y",1,$C$1010))</f>
        <v/>
      </c>
      <c r="J1008" s="176" t="str">
        <f aca="false">IF(D1008="","",($C$1009-E1008)*I1008*10)</f>
        <v/>
      </c>
    </row>
    <row r="1009" customFormat="false" ht="12.75" hidden="false" customHeight="false" outlineLevel="0" collapsed="false">
      <c r="C1009" s="269" t="n">
        <f aca="false">INDEX(Inputs!$1:$65536,MATCH(C1008,Inputs!C:C,0),5)</f>
        <v>3.903</v>
      </c>
      <c r="D1009" s="265"/>
      <c r="E1009" s="266"/>
      <c r="F1009" s="267"/>
      <c r="I1009" s="176" t="str">
        <f aca="false">IF(D1009="","",D1009*IF(UPPER(H1009)="Y",1,$C$1010))</f>
        <v/>
      </c>
      <c r="J1009" s="176" t="str">
        <f aca="false">IF(D1009="","",($C$1009-E1009)*I1009*10)</f>
        <v/>
      </c>
    </row>
    <row r="1010" customFormat="false" ht="12.75" hidden="false" customHeight="false" outlineLevel="0" collapsed="false">
      <c r="C1010" s="249" t="n">
        <f aca="false">INDEX(Inputs!$1:$65536,MATCH(C1008,Inputs!C:C,0),8)</f>
        <v>0.929185452739869</v>
      </c>
      <c r="D1010" s="265"/>
      <c r="E1010" s="266"/>
      <c r="F1010" s="267"/>
      <c r="I1010" s="176" t="str">
        <f aca="false">IF(D1010="","",D1010*IF(UPPER(H1010)="Y",1,$C$1010))</f>
        <v/>
      </c>
      <c r="J1010" s="176" t="str">
        <f aca="false">IF(D1010="","",($C$1009-E1010)*I1010*10)</f>
        <v/>
      </c>
    </row>
    <row r="1011" customFormat="false" ht="12.75" hidden="false" customHeight="false" outlineLevel="0" collapsed="false">
      <c r="C1011" s="279" t="n">
        <f aca="false">I1044</f>
        <v>0</v>
      </c>
      <c r="D1011" s="265"/>
      <c r="E1011" s="266"/>
      <c r="F1011" s="267"/>
      <c r="I1011" s="176" t="str">
        <f aca="false">IF(D1011="","",D1011*IF(UPPER(H1011)="Y",1,$C$1010))</f>
        <v/>
      </c>
      <c r="J1011" s="176" t="str">
        <f aca="false">IF(D1011="","",($C$1009-E1011)*I1011*10)</f>
        <v/>
      </c>
    </row>
    <row r="1012" customFormat="false" ht="12.75" hidden="false" customHeight="false" outlineLevel="0" collapsed="false">
      <c r="C1012" s="279" t="n">
        <f aca="false">J1044</f>
        <v>0</v>
      </c>
      <c r="D1012" s="265"/>
      <c r="E1012" s="266"/>
      <c r="F1012" s="267"/>
      <c r="I1012" s="176" t="str">
        <f aca="false">IF(D1012="","",D1012*IF(UPPER(H1012)="Y",1,$C$1010))</f>
        <v/>
      </c>
      <c r="J1012" s="176" t="str">
        <f aca="false">IF(D1012="","",($C$1009-E1012)*I1012*10)</f>
        <v/>
      </c>
    </row>
    <row r="1013" customFormat="false" ht="12.75" hidden="false" customHeight="false" outlineLevel="0" collapsed="false">
      <c r="C1013" s="280"/>
      <c r="D1013" s="265"/>
      <c r="E1013" s="266"/>
      <c r="F1013" s="267"/>
      <c r="I1013" s="176" t="str">
        <f aca="false">IF(D1013="","",D1013*IF(UPPER(H1013)="Y",1,$C$1010))</f>
        <v/>
      </c>
      <c r="J1013" s="176" t="str">
        <f aca="false">IF(D1013="","",($C$1009-E1013)*I1013*10)</f>
        <v/>
      </c>
    </row>
    <row r="1014" customFormat="false" ht="12.75" hidden="false" customHeight="false" outlineLevel="0" collapsed="false">
      <c r="C1014" s="281"/>
      <c r="D1014" s="265"/>
      <c r="E1014" s="266"/>
      <c r="F1014" s="267"/>
      <c r="I1014" s="176" t="str">
        <f aca="false">IF(D1014="","",D1014*IF(UPPER(H1014)="Y",1,$C$1010))</f>
        <v/>
      </c>
      <c r="J1014" s="176" t="str">
        <f aca="false">IF(D1014="","",($C$1009-E1014)*I1014*10)</f>
        <v/>
      </c>
    </row>
    <row r="1015" customFormat="false" ht="12.75" hidden="false" customHeight="false" outlineLevel="0" collapsed="false">
      <c r="D1015" s="265"/>
      <c r="E1015" s="266"/>
      <c r="F1015" s="267"/>
      <c r="I1015" s="176" t="str">
        <f aca="false">IF(D1015="","",D1015*IF(UPPER(H1015)="Y",1,$C$1010))</f>
        <v/>
      </c>
      <c r="J1015" s="176" t="str">
        <f aca="false">IF(D1015="","",($C$1009-E1015)*I1015*10)</f>
        <v/>
      </c>
    </row>
    <row r="1016" customFormat="false" ht="12.75" hidden="false" customHeight="false" outlineLevel="0" collapsed="false">
      <c r="C1016" s="282"/>
      <c r="D1016" s="265"/>
      <c r="E1016" s="266"/>
      <c r="F1016" s="267"/>
      <c r="I1016" s="176" t="str">
        <f aca="false">IF(D1016="","",D1016*IF(UPPER(H1016)="Y",1,$C$1010))</f>
        <v/>
      </c>
      <c r="J1016" s="176" t="str">
        <f aca="false">IF(D1016="","",($C$1009-E1016)*I1016*10)</f>
        <v/>
      </c>
    </row>
    <row r="1017" customFormat="false" ht="12.75" hidden="false" customHeight="false" outlineLevel="0" collapsed="false">
      <c r="D1017" s="265"/>
      <c r="E1017" s="266"/>
      <c r="F1017" s="267"/>
      <c r="I1017" s="176" t="str">
        <f aca="false">IF(D1017="","",D1017*IF(UPPER(H1017)="Y",1,$C$1010))</f>
        <v/>
      </c>
      <c r="J1017" s="176" t="str">
        <f aca="false">IF(D1017="","",($C$1009-E1017)*I1017*10)</f>
        <v/>
      </c>
    </row>
    <row r="1018" customFormat="false" ht="12.75" hidden="false" customHeight="false" outlineLevel="0" collapsed="false">
      <c r="D1018" s="265"/>
      <c r="E1018" s="266"/>
      <c r="F1018" s="267"/>
      <c r="I1018" s="176" t="str">
        <f aca="false">IF(D1018="","",D1018*IF(UPPER(H1018)="Y",1,$C$1010))</f>
        <v/>
      </c>
      <c r="J1018" s="176" t="str">
        <f aca="false">IF(D1018="","",($C$1009-E1018)*I1018*10)</f>
        <v/>
      </c>
    </row>
    <row r="1019" customFormat="false" ht="12.75" hidden="false" customHeight="false" outlineLevel="0" collapsed="false">
      <c r="D1019" s="265"/>
      <c r="E1019" s="266"/>
      <c r="F1019" s="267"/>
      <c r="I1019" s="176" t="str">
        <f aca="false">IF(D1019="","",D1019*IF(UPPER(H1019)="Y",1,$C$1010))</f>
        <v/>
      </c>
      <c r="J1019" s="176" t="str">
        <f aca="false">IF(D1019="","",($C$1009-E1019)*I1019*10)</f>
        <v/>
      </c>
    </row>
    <row r="1020" customFormat="false" ht="12.75" hidden="false" customHeight="false" outlineLevel="0" collapsed="false">
      <c r="D1020" s="265"/>
      <c r="E1020" s="266"/>
      <c r="F1020" s="267"/>
      <c r="I1020" s="176" t="str">
        <f aca="false">IF(D1020="","",D1020*IF(UPPER(H1020)="Y",1,$C$1010))</f>
        <v/>
      </c>
      <c r="J1020" s="176" t="str">
        <f aca="false">IF(D1020="","",($C$1009-E1020)*I1020*10)</f>
        <v/>
      </c>
    </row>
    <row r="1021" customFormat="false" ht="12.75" hidden="false" customHeight="false" outlineLevel="0" collapsed="false">
      <c r="D1021" s="265"/>
      <c r="E1021" s="266"/>
      <c r="F1021" s="267"/>
      <c r="I1021" s="176" t="str">
        <f aca="false">IF(D1021="","",D1021*IF(UPPER(H1021)="Y",1,$C$1010))</f>
        <v/>
      </c>
      <c r="J1021" s="176" t="str">
        <f aca="false">IF(D1021="","",($C$1009-E1021)*I1021*10)</f>
        <v/>
      </c>
    </row>
    <row r="1022" customFormat="false" ht="12.75" hidden="false" customHeight="false" outlineLevel="0" collapsed="false">
      <c r="D1022" s="265"/>
      <c r="E1022" s="266"/>
      <c r="F1022" s="267"/>
      <c r="I1022" s="176" t="str">
        <f aca="false">IF(D1022="","",D1022*IF(UPPER(H1022)="Y",1,$C$1010))</f>
        <v/>
      </c>
      <c r="J1022" s="176" t="str">
        <f aca="false">IF(D1022="","",($C$1009-E1022)*I1022*10)</f>
        <v/>
      </c>
    </row>
    <row r="1023" customFormat="false" ht="12.75" hidden="false" customHeight="false" outlineLevel="0" collapsed="false">
      <c r="D1023" s="265"/>
      <c r="E1023" s="266"/>
      <c r="F1023" s="267"/>
      <c r="I1023" s="176" t="str">
        <f aca="false">IF(D1023="","",D1023*IF(UPPER(H1023)="Y",1,$C$1010))</f>
        <v/>
      </c>
      <c r="J1023" s="176" t="str">
        <f aca="false">IF(D1023="","",($C$1009-E1023)*I1023*10)</f>
        <v/>
      </c>
    </row>
    <row r="1024" customFormat="false" ht="12.75" hidden="false" customHeight="false" outlineLevel="0" collapsed="false">
      <c r="D1024" s="265"/>
      <c r="E1024" s="266"/>
      <c r="F1024" s="267"/>
      <c r="I1024" s="176" t="str">
        <f aca="false">IF(D1024="","",D1024*IF(UPPER(H1024)="Y",1,$C$1010))</f>
        <v/>
      </c>
      <c r="J1024" s="176" t="str">
        <f aca="false">IF(D1024="","",($C$1009-E1024)*I1024*10)</f>
        <v/>
      </c>
    </row>
    <row r="1025" customFormat="false" ht="12.75" hidden="false" customHeight="false" outlineLevel="0" collapsed="false">
      <c r="D1025" s="265"/>
      <c r="E1025" s="266"/>
      <c r="F1025" s="267"/>
      <c r="I1025" s="176" t="str">
        <f aca="false">IF(D1025="","",D1025*IF(UPPER(H1025)="Y",1,$C$1010))</f>
        <v/>
      </c>
      <c r="J1025" s="176" t="str">
        <f aca="false">IF(D1025="","",($C$1009-E1025)*I1025*10)</f>
        <v/>
      </c>
    </row>
    <row r="1026" customFormat="false" ht="12.75" hidden="false" customHeight="false" outlineLevel="0" collapsed="false">
      <c r="D1026" s="265"/>
      <c r="E1026" s="266"/>
      <c r="F1026" s="267"/>
      <c r="I1026" s="176" t="str">
        <f aca="false">IF(D1026="","",D1026*IF(UPPER(H1026)="Y",1,$C$1010))</f>
        <v/>
      </c>
      <c r="J1026" s="176" t="str">
        <f aca="false">IF(D1026="","",($C$1009-E1026)*I1026*10)</f>
        <v/>
      </c>
    </row>
    <row r="1027" customFormat="false" ht="12.75" hidden="false" customHeight="false" outlineLevel="0" collapsed="false">
      <c r="D1027" s="265"/>
      <c r="E1027" s="266"/>
      <c r="F1027" s="267"/>
      <c r="I1027" s="176" t="str">
        <f aca="false">IF(D1027="","",D1027*IF(UPPER(H1027)="Y",1,$C$1010))</f>
        <v/>
      </c>
      <c r="J1027" s="176" t="str">
        <f aca="false">IF(D1027="","",($C$1009-E1027)*I1027*10)</f>
        <v/>
      </c>
    </row>
    <row r="1028" customFormat="false" ht="12.75" hidden="false" customHeight="false" outlineLevel="0" collapsed="false">
      <c r="D1028" s="265"/>
      <c r="E1028" s="266"/>
      <c r="F1028" s="267"/>
      <c r="I1028" s="176" t="str">
        <f aca="false">IF(D1028="","",D1028*IF(UPPER(H1028)="Y",1,$C$1010))</f>
        <v/>
      </c>
      <c r="J1028" s="176" t="str">
        <f aca="false">IF(D1028="","",($C$1009-E1028)*I1028*10)</f>
        <v/>
      </c>
    </row>
    <row r="1029" customFormat="false" ht="12.75" hidden="false" customHeight="false" outlineLevel="0" collapsed="false">
      <c r="D1029" s="265"/>
      <c r="E1029" s="266"/>
      <c r="F1029" s="267"/>
      <c r="I1029" s="176" t="str">
        <f aca="false">IF(D1029="","",D1029*IF(UPPER(H1029)="Y",1,$C$1010))</f>
        <v/>
      </c>
      <c r="J1029" s="176" t="str">
        <f aca="false">IF(D1029="","",($C$1009-E1029)*I1029*10)</f>
        <v/>
      </c>
    </row>
    <row r="1030" customFormat="false" ht="12.75" hidden="false" customHeight="false" outlineLevel="0" collapsed="false">
      <c r="D1030" s="265"/>
      <c r="E1030" s="266"/>
      <c r="F1030" s="267"/>
      <c r="I1030" s="176" t="str">
        <f aca="false">IF(D1030="","",D1030*IF(UPPER(H1030)="Y",1,$C$1010))</f>
        <v/>
      </c>
      <c r="J1030" s="176" t="str">
        <f aca="false">IF(D1030="","",($C$1009-E1030)*I1030*10)</f>
        <v/>
      </c>
    </row>
    <row r="1031" customFormat="false" ht="12.75" hidden="false" customHeight="false" outlineLevel="0" collapsed="false">
      <c r="D1031" s="265"/>
      <c r="E1031" s="266"/>
      <c r="F1031" s="267"/>
      <c r="I1031" s="176" t="str">
        <f aca="false">IF(D1031="","",D1031*IF(UPPER(H1031)="Y",1,$C$1010))</f>
        <v/>
      </c>
      <c r="J1031" s="176" t="str">
        <f aca="false">IF(D1031="","",($C$1009-E1031)*I1031*10)</f>
        <v/>
      </c>
    </row>
    <row r="1032" customFormat="false" ht="12.75" hidden="false" customHeight="false" outlineLevel="0" collapsed="false">
      <c r="D1032" s="265"/>
      <c r="E1032" s="266"/>
      <c r="F1032" s="267"/>
      <c r="I1032" s="176" t="str">
        <f aca="false">IF(D1032="","",D1032*IF(UPPER(H1032)="Y",1,$C$1010))</f>
        <v/>
      </c>
      <c r="J1032" s="176" t="str">
        <f aca="false">IF(D1032="","",($C$1009-E1032)*I1032*10)</f>
        <v/>
      </c>
    </row>
    <row r="1033" customFormat="false" ht="12.75" hidden="false" customHeight="false" outlineLevel="0" collapsed="false">
      <c r="D1033" s="265"/>
      <c r="E1033" s="266"/>
      <c r="F1033" s="267"/>
      <c r="I1033" s="176" t="str">
        <f aca="false">IF(D1033="","",D1033*IF(UPPER(H1033)="Y",1,$C$1010))</f>
        <v/>
      </c>
      <c r="J1033" s="176" t="str">
        <f aca="false">IF(D1033="","",($C$1009-E1033)*I1033*10)</f>
        <v/>
      </c>
    </row>
    <row r="1034" customFormat="false" ht="12.75" hidden="false" customHeight="false" outlineLevel="0" collapsed="false">
      <c r="D1034" s="265"/>
      <c r="E1034" s="266"/>
      <c r="F1034" s="267"/>
      <c r="I1034" s="176" t="str">
        <f aca="false">IF(D1034="","",D1034*IF(UPPER(H1034)="Y",1,$C$1010))</f>
        <v/>
      </c>
      <c r="J1034" s="176" t="str">
        <f aca="false">IF(D1034="","",($C$1009-E1034)*I1034*10)</f>
        <v/>
      </c>
    </row>
    <row r="1035" customFormat="false" ht="12.75" hidden="false" customHeight="false" outlineLevel="0" collapsed="false">
      <c r="D1035" s="265"/>
      <c r="E1035" s="266"/>
      <c r="F1035" s="267"/>
      <c r="I1035" s="176" t="str">
        <f aca="false">IF(D1035="","",D1035*IF(UPPER(H1035)="Y",1,$C$1010))</f>
        <v/>
      </c>
      <c r="J1035" s="176" t="str">
        <f aca="false">IF(D1035="","",($C$1009-E1035)*I1035*10)</f>
        <v/>
      </c>
    </row>
    <row r="1036" customFormat="false" ht="12.75" hidden="false" customHeight="false" outlineLevel="0" collapsed="false">
      <c r="D1036" s="265"/>
      <c r="E1036" s="266"/>
      <c r="F1036" s="267"/>
      <c r="I1036" s="176" t="str">
        <f aca="false">IF(D1036="","",D1036*IF(UPPER(H1036)="Y",1,$C$1010))</f>
        <v/>
      </c>
      <c r="J1036" s="176" t="str">
        <f aca="false">IF(D1036="","",($C$1009-E1036)*I1036*10)</f>
        <v/>
      </c>
    </row>
    <row r="1037" customFormat="false" ht="12.75" hidden="false" customHeight="false" outlineLevel="0" collapsed="false">
      <c r="D1037" s="265"/>
      <c r="E1037" s="266"/>
      <c r="F1037" s="267"/>
      <c r="I1037" s="176" t="str">
        <f aca="false">IF(D1037="","",D1037*IF(UPPER(H1037)="Y",1,$C$1010))</f>
        <v/>
      </c>
      <c r="J1037" s="176" t="str">
        <f aca="false">IF(D1037="","",($C$1009-E1037)*I1037*10)</f>
        <v/>
      </c>
    </row>
    <row r="1038" customFormat="false" ht="12.75" hidden="false" customHeight="false" outlineLevel="0" collapsed="false">
      <c r="D1038" s="265"/>
      <c r="E1038" s="266"/>
      <c r="F1038" s="267"/>
      <c r="I1038" s="176" t="str">
        <f aca="false">IF(D1038="","",D1038*IF(UPPER(H1038)="Y",1,$C$1010))</f>
        <v/>
      </c>
      <c r="J1038" s="176" t="str">
        <f aca="false">IF(D1038="","",($C$1009-E1038)*I1038*10)</f>
        <v/>
      </c>
    </row>
    <row r="1039" customFormat="false" ht="12.75" hidden="false" customHeight="false" outlineLevel="0" collapsed="false">
      <c r="D1039" s="265"/>
      <c r="E1039" s="266"/>
      <c r="F1039" s="267"/>
      <c r="I1039" s="176" t="str">
        <f aca="false">IF(D1039="","",D1039*IF(UPPER(H1039)="Y",1,$C$1010))</f>
        <v/>
      </c>
      <c r="J1039" s="176" t="str">
        <f aca="false">IF(D1039="","",($C$1009-E1039)*I1039*10)</f>
        <v/>
      </c>
    </row>
    <row r="1040" customFormat="false" ht="12.75" hidden="false" customHeight="false" outlineLevel="0" collapsed="false">
      <c r="D1040" s="265"/>
      <c r="E1040" s="266"/>
      <c r="F1040" s="267"/>
      <c r="I1040" s="176" t="str">
        <f aca="false">IF(D1040="","",D1040*IF(UPPER(H1040)="Y",1,$C$1010))</f>
        <v/>
      </c>
      <c r="J1040" s="176" t="str">
        <f aca="false">IF(D1040="","",($C$1009-E1040)*I1040*10)</f>
        <v/>
      </c>
    </row>
    <row r="1041" customFormat="false" ht="12.75" hidden="false" customHeight="false" outlineLevel="0" collapsed="false">
      <c r="D1041" s="265"/>
      <c r="E1041" s="266"/>
      <c r="F1041" s="267"/>
      <c r="I1041" s="176" t="str">
        <f aca="false">IF(D1041="","",D1041*IF(UPPER(H1041)="Y",1,$C$1010))</f>
        <v/>
      </c>
      <c r="J1041" s="176" t="str">
        <f aca="false">IF(D1041="","",($C$1009-E1041)*I1041*10)</f>
        <v/>
      </c>
    </row>
    <row r="1042" customFormat="false" ht="12.75" hidden="false" customHeight="false" outlineLevel="0" collapsed="false">
      <c r="D1042" s="265"/>
      <c r="E1042" s="266"/>
      <c r="F1042" s="267"/>
      <c r="I1042" s="176" t="str">
        <f aca="false">IF(D1042="","",D1042*IF(UPPER(H1042)="Y",1,$C$1010))</f>
        <v/>
      </c>
      <c r="J1042" s="176" t="str">
        <f aca="false">IF(D1042="","",($C$1009-E1042)*I1042*10)</f>
        <v/>
      </c>
    </row>
    <row r="1043" customFormat="false" ht="12.75" hidden="false" customHeight="false" outlineLevel="0" collapsed="false">
      <c r="D1043" s="265"/>
      <c r="E1043" s="283"/>
      <c r="F1043" s="283"/>
      <c r="I1043" s="176" t="str">
        <f aca="false">IF(D1043="","",D1043*IF(UPPER(H1043)="Y",1,$C$1010))</f>
        <v/>
      </c>
      <c r="J1043" s="176" t="str">
        <f aca="false">IF(D1043="","",($C$1009-E1043)*I1043*10)</f>
        <v/>
      </c>
    </row>
    <row r="1044" customFormat="false" ht="12.75" hidden="false" customHeight="false" outlineLevel="0" collapsed="false">
      <c r="D1044" s="274" t="n">
        <f aca="true">SUM(INDIRECT(CONCATENATE(ADDRESS(ROW(D1008),COLUMN(D1008)),":",ADDRESS(ROW()-1,COLUMN()))))</f>
        <v>0</v>
      </c>
      <c r="I1044" s="274" t="n">
        <f aca="true">SUM(INDIRECT(CONCATENATE(ADDRESS(ROW(I1008),COLUMN(I1008)),":",ADDRESS(ROW()-1,COLUMN()))))</f>
        <v>0</v>
      </c>
      <c r="J1044" s="274" t="n">
        <f aca="true">SUM(INDIRECT(CONCATENATE(ADDRESS(ROW(J1008),COLUMN(J1008)),":",ADDRESS(ROW()-1,COLUMN()))))</f>
        <v>0</v>
      </c>
    </row>
    <row r="1046" customFormat="false" ht="12.75" hidden="false" customHeight="false" outlineLevel="0" collapsed="false">
      <c r="C1046" s="264" t="n">
        <f aca="false">EOMONTH(C1008,0)+1</f>
        <v>38018</v>
      </c>
      <c r="D1046" s="265"/>
      <c r="E1046" s="266"/>
      <c r="F1046" s="267"/>
      <c r="I1046" s="176" t="str">
        <f aca="false">IF(D1046="","",D1046*IF(UPPER(H1046)="Y",1,$C$1048))</f>
        <v/>
      </c>
      <c r="J1046" s="176" t="str">
        <f aca="false">IF(D1046="","",($C$1047-E1046)*I1046*10)</f>
        <v/>
      </c>
    </row>
    <row r="1047" customFormat="false" ht="12.75" hidden="false" customHeight="false" outlineLevel="0" collapsed="false">
      <c r="C1047" s="269" t="n">
        <f aca="false">INDEX(Inputs!$1:$65536,MATCH(C1046,Inputs!C:C,0),5)</f>
        <v>3.819</v>
      </c>
      <c r="D1047" s="265"/>
      <c r="E1047" s="266"/>
      <c r="F1047" s="267"/>
      <c r="I1047" s="176" t="str">
        <f aca="false">IF(D1047="","",D1047*IF(UPPER(H1047)="Y",1,$C$1048))</f>
        <v/>
      </c>
      <c r="J1047" s="176" t="str">
        <f aca="false">IF(D1047="","",($C$1047-E1047)*I1047*10)</f>
        <v/>
      </c>
    </row>
    <row r="1048" customFormat="false" ht="12.75" hidden="false" customHeight="false" outlineLevel="0" collapsed="false">
      <c r="C1048" s="249" t="n">
        <f aca="false">INDEX(Inputs!$1:$65536,MATCH(C1046,Inputs!C:C,0),8)</f>
        <v>0.925161898711672</v>
      </c>
      <c r="D1048" s="265"/>
      <c r="E1048" s="266"/>
      <c r="F1048" s="267"/>
      <c r="I1048" s="176" t="str">
        <f aca="false">IF(D1048="","",D1048*IF(UPPER(H1048)="Y",1,$C$1048))</f>
        <v/>
      </c>
      <c r="J1048" s="176" t="str">
        <f aca="false">IF(D1048="","",($C$1047-E1048)*I1048*10)</f>
        <v/>
      </c>
    </row>
    <row r="1049" customFormat="false" ht="12.75" hidden="false" customHeight="false" outlineLevel="0" collapsed="false">
      <c r="C1049" s="279" t="n">
        <f aca="false">I1082</f>
        <v>0</v>
      </c>
      <c r="D1049" s="265"/>
      <c r="E1049" s="266"/>
      <c r="F1049" s="267"/>
      <c r="I1049" s="176" t="str">
        <f aca="false">IF(D1049="","",D1049*IF(UPPER(H1049)="Y",1,$C$1048))</f>
        <v/>
      </c>
      <c r="J1049" s="176" t="str">
        <f aca="false">IF(D1049="","",($C$1047-E1049)*I1049*10)</f>
        <v/>
      </c>
    </row>
    <row r="1050" customFormat="false" ht="12.75" hidden="false" customHeight="false" outlineLevel="0" collapsed="false">
      <c r="C1050" s="279" t="n">
        <f aca="false">J1082</f>
        <v>0</v>
      </c>
      <c r="D1050" s="265"/>
      <c r="E1050" s="266"/>
      <c r="F1050" s="267"/>
      <c r="I1050" s="176" t="str">
        <f aca="false">IF(D1050="","",D1050*IF(UPPER(H1050)="Y",1,$C$1048))</f>
        <v/>
      </c>
      <c r="J1050" s="176" t="str">
        <f aca="false">IF(D1050="","",($C$1047-E1050)*I1050*10)</f>
        <v/>
      </c>
    </row>
    <row r="1051" customFormat="false" ht="12.75" hidden="false" customHeight="false" outlineLevel="0" collapsed="false">
      <c r="C1051" s="280"/>
      <c r="D1051" s="265"/>
      <c r="E1051" s="266"/>
      <c r="F1051" s="267"/>
      <c r="I1051" s="176" t="str">
        <f aca="false">IF(D1051="","",D1051*IF(UPPER(H1051)="Y",1,$C$1048))</f>
        <v/>
      </c>
      <c r="J1051" s="176" t="str">
        <f aca="false">IF(D1051="","",($C$1047-E1051)*I1051*10)</f>
        <v/>
      </c>
    </row>
    <row r="1052" customFormat="false" ht="12.75" hidden="false" customHeight="false" outlineLevel="0" collapsed="false">
      <c r="C1052" s="281"/>
      <c r="D1052" s="265"/>
      <c r="E1052" s="266"/>
      <c r="F1052" s="267"/>
      <c r="I1052" s="176" t="str">
        <f aca="false">IF(D1052="","",D1052*IF(UPPER(H1052)="Y",1,$C$1048))</f>
        <v/>
      </c>
      <c r="J1052" s="176" t="str">
        <f aca="false">IF(D1052="","",($C$1047-E1052)*I1052*10)</f>
        <v/>
      </c>
    </row>
    <row r="1053" customFormat="false" ht="12.75" hidden="false" customHeight="false" outlineLevel="0" collapsed="false">
      <c r="D1053" s="265"/>
      <c r="E1053" s="266"/>
      <c r="F1053" s="267"/>
      <c r="I1053" s="176" t="str">
        <f aca="false">IF(D1053="","",D1053*IF(UPPER(H1053)="Y",1,$C$1048))</f>
        <v/>
      </c>
      <c r="J1053" s="176" t="str">
        <f aca="false">IF(D1053="","",($C$1047-E1053)*I1053*10)</f>
        <v/>
      </c>
    </row>
    <row r="1054" customFormat="false" ht="12.75" hidden="false" customHeight="false" outlineLevel="0" collapsed="false">
      <c r="C1054" s="282"/>
      <c r="D1054" s="265"/>
      <c r="E1054" s="266"/>
      <c r="F1054" s="267"/>
      <c r="I1054" s="176" t="str">
        <f aca="false">IF(D1054="","",D1054*IF(UPPER(H1054)="Y",1,$C$1048))</f>
        <v/>
      </c>
      <c r="J1054" s="176" t="str">
        <f aca="false">IF(D1054="","",($C$1047-E1054)*I1054*10)</f>
        <v/>
      </c>
    </row>
    <row r="1055" customFormat="false" ht="12.75" hidden="false" customHeight="false" outlineLevel="0" collapsed="false">
      <c r="D1055" s="265"/>
      <c r="E1055" s="266"/>
      <c r="F1055" s="267"/>
      <c r="I1055" s="176" t="str">
        <f aca="false">IF(D1055="","",D1055*IF(UPPER(H1055)="Y",1,$C$1048))</f>
        <v/>
      </c>
      <c r="J1055" s="176" t="str">
        <f aca="false">IF(D1055="","",($C$1047-E1055)*I1055*10)</f>
        <v/>
      </c>
    </row>
    <row r="1056" customFormat="false" ht="12.75" hidden="false" customHeight="false" outlineLevel="0" collapsed="false">
      <c r="D1056" s="265"/>
      <c r="E1056" s="266"/>
      <c r="F1056" s="267"/>
      <c r="I1056" s="176" t="str">
        <f aca="false">IF(D1056="","",D1056*IF(UPPER(H1056)="Y",1,$C$1048))</f>
        <v/>
      </c>
      <c r="J1056" s="176" t="str">
        <f aca="false">IF(D1056="","",($C$1047-E1056)*I1056*10)</f>
        <v/>
      </c>
    </row>
    <row r="1057" customFormat="false" ht="12.75" hidden="false" customHeight="false" outlineLevel="0" collapsed="false">
      <c r="D1057" s="265"/>
      <c r="E1057" s="266"/>
      <c r="F1057" s="267"/>
      <c r="I1057" s="176" t="str">
        <f aca="false">IF(D1057="","",D1057*IF(UPPER(H1057)="Y",1,$C$1048))</f>
        <v/>
      </c>
      <c r="J1057" s="176" t="str">
        <f aca="false">IF(D1057="","",($C$1047-E1057)*I1057*10)</f>
        <v/>
      </c>
    </row>
    <row r="1058" customFormat="false" ht="12.75" hidden="false" customHeight="false" outlineLevel="0" collapsed="false">
      <c r="D1058" s="265"/>
      <c r="E1058" s="266"/>
      <c r="F1058" s="267"/>
      <c r="I1058" s="176" t="str">
        <f aca="false">IF(D1058="","",D1058*IF(UPPER(H1058)="Y",1,$C$1048))</f>
        <v/>
      </c>
      <c r="J1058" s="176" t="str">
        <f aca="false">IF(D1058="","",($C$1047-E1058)*I1058*10)</f>
        <v/>
      </c>
    </row>
    <row r="1059" customFormat="false" ht="12.75" hidden="false" customHeight="false" outlineLevel="0" collapsed="false">
      <c r="D1059" s="265"/>
      <c r="E1059" s="266"/>
      <c r="F1059" s="267"/>
      <c r="I1059" s="176" t="str">
        <f aca="false">IF(D1059="","",D1059*IF(UPPER(H1059)="Y",1,$C$1048))</f>
        <v/>
      </c>
      <c r="J1059" s="176" t="str">
        <f aca="false">IF(D1059="","",($C$1047-E1059)*I1059*10)</f>
        <v/>
      </c>
    </row>
    <row r="1060" customFormat="false" ht="12.75" hidden="false" customHeight="false" outlineLevel="0" collapsed="false">
      <c r="D1060" s="265"/>
      <c r="E1060" s="266"/>
      <c r="F1060" s="267"/>
      <c r="I1060" s="176" t="str">
        <f aca="false">IF(D1060="","",D1060*IF(UPPER(H1060)="Y",1,$C$1048))</f>
        <v/>
      </c>
      <c r="J1060" s="176" t="str">
        <f aca="false">IF(D1060="","",($C$1047-E1060)*I1060*10)</f>
        <v/>
      </c>
    </row>
    <row r="1061" customFormat="false" ht="12.75" hidden="false" customHeight="false" outlineLevel="0" collapsed="false">
      <c r="D1061" s="265"/>
      <c r="E1061" s="266"/>
      <c r="F1061" s="267"/>
      <c r="I1061" s="176" t="str">
        <f aca="false">IF(D1061="","",D1061*IF(UPPER(H1061)="Y",1,$C$1048))</f>
        <v/>
      </c>
      <c r="J1061" s="176" t="str">
        <f aca="false">IF(D1061="","",($C$1047-E1061)*I1061*10)</f>
        <v/>
      </c>
    </row>
    <row r="1062" customFormat="false" ht="12.75" hidden="false" customHeight="false" outlineLevel="0" collapsed="false">
      <c r="D1062" s="265"/>
      <c r="E1062" s="266"/>
      <c r="F1062" s="267"/>
      <c r="I1062" s="176" t="str">
        <f aca="false">IF(D1062="","",D1062*IF(UPPER(H1062)="Y",1,$C$1048))</f>
        <v/>
      </c>
      <c r="J1062" s="176" t="str">
        <f aca="false">IF(D1062="","",($C$1047-E1062)*I1062*10)</f>
        <v/>
      </c>
    </row>
    <row r="1063" customFormat="false" ht="12.75" hidden="false" customHeight="false" outlineLevel="0" collapsed="false">
      <c r="D1063" s="265"/>
      <c r="E1063" s="266"/>
      <c r="F1063" s="267"/>
      <c r="I1063" s="176" t="str">
        <f aca="false">IF(D1063="","",D1063*IF(UPPER(H1063)="Y",1,$C$1048))</f>
        <v/>
      </c>
      <c r="J1063" s="176" t="str">
        <f aca="false">IF(D1063="","",($C$1047-E1063)*I1063*10)</f>
        <v/>
      </c>
    </row>
    <row r="1064" customFormat="false" ht="12.75" hidden="false" customHeight="false" outlineLevel="0" collapsed="false">
      <c r="D1064" s="265"/>
      <c r="E1064" s="266"/>
      <c r="F1064" s="267"/>
      <c r="I1064" s="176" t="str">
        <f aca="false">IF(D1064="","",D1064*IF(UPPER(H1064)="Y",1,$C$1048))</f>
        <v/>
      </c>
      <c r="J1064" s="176" t="str">
        <f aca="false">IF(D1064="","",($C$1047-E1064)*I1064*10)</f>
        <v/>
      </c>
    </row>
    <row r="1065" customFormat="false" ht="12.75" hidden="false" customHeight="false" outlineLevel="0" collapsed="false">
      <c r="D1065" s="265"/>
      <c r="E1065" s="266"/>
      <c r="F1065" s="267"/>
      <c r="I1065" s="176" t="str">
        <f aca="false">IF(D1065="","",D1065*IF(UPPER(H1065)="Y",1,$C$1048))</f>
        <v/>
      </c>
      <c r="J1065" s="176" t="str">
        <f aca="false">IF(D1065="","",($C$1047-E1065)*I1065*10)</f>
        <v/>
      </c>
    </row>
    <row r="1066" customFormat="false" ht="12.75" hidden="false" customHeight="false" outlineLevel="0" collapsed="false">
      <c r="D1066" s="265"/>
      <c r="E1066" s="266"/>
      <c r="F1066" s="267"/>
      <c r="I1066" s="176" t="str">
        <f aca="false">IF(D1066="","",D1066*IF(UPPER(H1066)="Y",1,$C$1048))</f>
        <v/>
      </c>
      <c r="J1066" s="176" t="str">
        <f aca="false">IF(D1066="","",($C$1047-E1066)*I1066*10)</f>
        <v/>
      </c>
    </row>
    <row r="1067" customFormat="false" ht="12.75" hidden="false" customHeight="false" outlineLevel="0" collapsed="false">
      <c r="D1067" s="265"/>
      <c r="E1067" s="266"/>
      <c r="F1067" s="267"/>
      <c r="I1067" s="176" t="str">
        <f aca="false">IF(D1067="","",D1067*IF(UPPER(H1067)="Y",1,$C$1048))</f>
        <v/>
      </c>
      <c r="J1067" s="176" t="str">
        <f aca="false">IF(D1067="","",($C$1047-E1067)*I1067*10)</f>
        <v/>
      </c>
    </row>
    <row r="1068" customFormat="false" ht="12.75" hidden="false" customHeight="false" outlineLevel="0" collapsed="false">
      <c r="D1068" s="265"/>
      <c r="E1068" s="266"/>
      <c r="F1068" s="267"/>
      <c r="I1068" s="176" t="str">
        <f aca="false">IF(D1068="","",D1068*IF(UPPER(H1068)="Y",1,$C$1048))</f>
        <v/>
      </c>
      <c r="J1068" s="176" t="str">
        <f aca="false">IF(D1068="","",($C$1047-E1068)*I1068*10)</f>
        <v/>
      </c>
    </row>
    <row r="1069" customFormat="false" ht="12.75" hidden="false" customHeight="false" outlineLevel="0" collapsed="false">
      <c r="D1069" s="265"/>
      <c r="E1069" s="266"/>
      <c r="F1069" s="267"/>
      <c r="I1069" s="176" t="str">
        <f aca="false">IF(D1069="","",D1069*IF(UPPER(H1069)="Y",1,$C$1048))</f>
        <v/>
      </c>
      <c r="J1069" s="176" t="str">
        <f aca="false">IF(D1069="","",($C$1047-E1069)*I1069*10)</f>
        <v/>
      </c>
    </row>
    <row r="1070" customFormat="false" ht="12.75" hidden="false" customHeight="false" outlineLevel="0" collapsed="false">
      <c r="D1070" s="265"/>
      <c r="E1070" s="266"/>
      <c r="F1070" s="267"/>
      <c r="I1070" s="176" t="str">
        <f aca="false">IF(D1070="","",D1070*IF(UPPER(H1070)="Y",1,$C$1048))</f>
        <v/>
      </c>
      <c r="J1070" s="176" t="str">
        <f aca="false">IF(D1070="","",($C$1047-E1070)*I1070*10)</f>
        <v/>
      </c>
    </row>
    <row r="1071" customFormat="false" ht="12.75" hidden="false" customHeight="false" outlineLevel="0" collapsed="false">
      <c r="D1071" s="265"/>
      <c r="E1071" s="266"/>
      <c r="F1071" s="267"/>
      <c r="I1071" s="176" t="str">
        <f aca="false">IF(D1071="","",D1071*IF(UPPER(H1071)="Y",1,$C$1048))</f>
        <v/>
      </c>
      <c r="J1071" s="176" t="str">
        <f aca="false">IF(D1071="","",($C$1047-E1071)*I1071*10)</f>
        <v/>
      </c>
    </row>
    <row r="1072" customFormat="false" ht="12.75" hidden="false" customHeight="false" outlineLevel="0" collapsed="false">
      <c r="D1072" s="265"/>
      <c r="E1072" s="266"/>
      <c r="F1072" s="267"/>
      <c r="I1072" s="176" t="str">
        <f aca="false">IF(D1072="","",D1072*IF(UPPER(H1072)="Y",1,$C$1048))</f>
        <v/>
      </c>
      <c r="J1072" s="176" t="str">
        <f aca="false">IF(D1072="","",($C$1047-E1072)*I1072*10)</f>
        <v/>
      </c>
    </row>
    <row r="1073" customFormat="false" ht="12.75" hidden="false" customHeight="false" outlineLevel="0" collapsed="false">
      <c r="D1073" s="265"/>
      <c r="E1073" s="266"/>
      <c r="F1073" s="267"/>
      <c r="I1073" s="176" t="str">
        <f aca="false">IF(D1073="","",D1073*IF(UPPER(H1073)="Y",1,$C$1048))</f>
        <v/>
      </c>
      <c r="J1073" s="176" t="str">
        <f aca="false">IF(D1073="","",($C$1047-E1073)*I1073*10)</f>
        <v/>
      </c>
    </row>
    <row r="1074" customFormat="false" ht="12.75" hidden="false" customHeight="false" outlineLevel="0" collapsed="false">
      <c r="D1074" s="265"/>
      <c r="E1074" s="266"/>
      <c r="F1074" s="267"/>
      <c r="I1074" s="176" t="str">
        <f aca="false">IF(D1074="","",D1074*IF(UPPER(H1074)="Y",1,$C$1048))</f>
        <v/>
      </c>
      <c r="J1074" s="176" t="str">
        <f aca="false">IF(D1074="","",($C$1047-E1074)*I1074*10)</f>
        <v/>
      </c>
    </row>
    <row r="1075" customFormat="false" ht="12.75" hidden="false" customHeight="false" outlineLevel="0" collapsed="false">
      <c r="D1075" s="265"/>
      <c r="E1075" s="266"/>
      <c r="F1075" s="267"/>
      <c r="I1075" s="176" t="str">
        <f aca="false">IF(D1075="","",D1075*IF(UPPER(H1075)="Y",1,$C$1048))</f>
        <v/>
      </c>
      <c r="J1075" s="176" t="str">
        <f aca="false">IF(D1075="","",($C$1047-E1075)*I1075*10)</f>
        <v/>
      </c>
    </row>
    <row r="1076" customFormat="false" ht="12.75" hidden="false" customHeight="false" outlineLevel="0" collapsed="false">
      <c r="D1076" s="265"/>
      <c r="E1076" s="266"/>
      <c r="F1076" s="267"/>
      <c r="I1076" s="176" t="str">
        <f aca="false">IF(D1076="","",D1076*IF(UPPER(H1076)="Y",1,$C$1048))</f>
        <v/>
      </c>
      <c r="J1076" s="176" t="str">
        <f aca="false">IF(D1076="","",($C$1047-E1076)*I1076*10)</f>
        <v/>
      </c>
    </row>
    <row r="1077" customFormat="false" ht="12.75" hidden="false" customHeight="false" outlineLevel="0" collapsed="false">
      <c r="D1077" s="265"/>
      <c r="E1077" s="266"/>
      <c r="F1077" s="267"/>
      <c r="I1077" s="176" t="str">
        <f aca="false">IF(D1077="","",D1077*IF(UPPER(H1077)="Y",1,$C$1048))</f>
        <v/>
      </c>
      <c r="J1077" s="176" t="str">
        <f aca="false">IF(D1077="","",($C$1047-E1077)*I1077*10)</f>
        <v/>
      </c>
    </row>
    <row r="1078" customFormat="false" ht="12.75" hidden="false" customHeight="false" outlineLevel="0" collapsed="false">
      <c r="D1078" s="265"/>
      <c r="E1078" s="266"/>
      <c r="F1078" s="267"/>
      <c r="I1078" s="176" t="str">
        <f aca="false">IF(D1078="","",D1078*IF(UPPER(H1078)="Y",1,$C$1048))</f>
        <v/>
      </c>
      <c r="J1078" s="176" t="str">
        <f aca="false">IF(D1078="","",($C$1047-E1078)*I1078*10)</f>
        <v/>
      </c>
    </row>
    <row r="1079" customFormat="false" ht="12.75" hidden="false" customHeight="false" outlineLevel="0" collapsed="false">
      <c r="D1079" s="265"/>
      <c r="E1079" s="266"/>
      <c r="F1079" s="267"/>
      <c r="I1079" s="176" t="str">
        <f aca="false">IF(D1079="","",D1079*IF(UPPER(H1079)="Y",1,$C$1048))</f>
        <v/>
      </c>
      <c r="J1079" s="176" t="str">
        <f aca="false">IF(D1079="","",($C$1047-E1079)*I1079*10)</f>
        <v/>
      </c>
    </row>
    <row r="1080" customFormat="false" ht="12.75" hidden="false" customHeight="false" outlineLevel="0" collapsed="false">
      <c r="D1080" s="265"/>
      <c r="E1080" s="266"/>
      <c r="F1080" s="267"/>
      <c r="I1080" s="176" t="str">
        <f aca="false">IF(D1080="","",D1080*IF(UPPER(H1080)="Y",1,$C$1048))</f>
        <v/>
      </c>
      <c r="J1080" s="176" t="str">
        <f aca="false">IF(D1080="","",($C$1047-E1080)*I1080*10)</f>
        <v/>
      </c>
    </row>
    <row r="1081" customFormat="false" ht="12.75" hidden="false" customHeight="false" outlineLevel="0" collapsed="false">
      <c r="D1081" s="265"/>
      <c r="E1081" s="283"/>
      <c r="F1081" s="283"/>
      <c r="I1081" s="176" t="str">
        <f aca="false">IF(D1081="","",D1081*IF(UPPER(H1081)="Y",1,$C$1048))</f>
        <v/>
      </c>
      <c r="J1081" s="176" t="str">
        <f aca="false">IF(D1081="","",($C$1047-E1081)*I1081*10)</f>
        <v/>
      </c>
    </row>
    <row r="1082" customFormat="false" ht="12.75" hidden="false" customHeight="false" outlineLevel="0" collapsed="false">
      <c r="D1082" s="274" t="n">
        <f aca="true">SUM(INDIRECT(CONCATENATE(ADDRESS(ROW(D1046),COLUMN(D1046)),":",ADDRESS(ROW()-1,COLUMN()))))</f>
        <v>0</v>
      </c>
      <c r="I1082" s="274" t="n">
        <f aca="true">SUM(INDIRECT(CONCATENATE(ADDRESS(ROW(I1046),COLUMN(I1046)),":",ADDRESS(ROW()-1,COLUMN()))))</f>
        <v>0</v>
      </c>
      <c r="J1082" s="274" t="n">
        <f aca="true">SUM(INDIRECT(CONCATENATE(ADDRESS(ROW(J1046),COLUMN(J1046)),":",ADDRESS(ROW()-1,COLUMN()))))</f>
        <v>0</v>
      </c>
    </row>
    <row r="1084" customFormat="false" ht="12.75" hidden="false" customHeight="false" outlineLevel="0" collapsed="false">
      <c r="C1084" s="264" t="n">
        <f aca="false">EOMONTH(C1046,0)+1</f>
        <v>38047</v>
      </c>
      <c r="D1084" s="265"/>
      <c r="E1084" s="266"/>
      <c r="F1084" s="267"/>
      <c r="I1084" s="176" t="str">
        <f aca="false">IF(D1084="","",D1084*IF(UPPER(H1084)="Y",1,$C$1086))</f>
        <v/>
      </c>
      <c r="J1084" s="176" t="str">
        <f aca="false">IF(D1084="","",($C$1085-E1084)*I1084*10)</f>
        <v/>
      </c>
    </row>
    <row r="1085" customFormat="false" ht="12.75" hidden="false" customHeight="false" outlineLevel="0" collapsed="false">
      <c r="C1085" s="269" t="n">
        <f aca="false">INDEX(Inputs!$1:$65536,MATCH(C1084,Inputs!C:C,0),5)</f>
        <v>3.684</v>
      </c>
      <c r="D1085" s="265"/>
      <c r="E1085" s="266"/>
      <c r="F1085" s="267"/>
      <c r="I1085" s="176" t="str">
        <f aca="false">IF(D1085="","",D1085*IF(UPPER(H1085)="Y",1,$C$1086))</f>
        <v/>
      </c>
      <c r="J1085" s="176" t="str">
        <f aca="false">IF(D1085="","",($C$1085-E1085)*I1085*10)</f>
        <v/>
      </c>
    </row>
    <row r="1086" customFormat="false" ht="12.75" hidden="false" customHeight="false" outlineLevel="0" collapsed="false">
      <c r="C1086" s="249" t="n">
        <f aca="false">INDEX(Inputs!$1:$65536,MATCH(C1084,Inputs!C:C,0),8)</f>
        <v>0.921324019143393</v>
      </c>
      <c r="D1086" s="265"/>
      <c r="E1086" s="266"/>
      <c r="F1086" s="267"/>
      <c r="I1086" s="176" t="str">
        <f aca="false">IF(D1086="","",D1086*IF(UPPER(H1086)="Y",1,$C$1086))</f>
        <v/>
      </c>
      <c r="J1086" s="176" t="str">
        <f aca="false">IF(D1086="","",($C$1085-E1086)*I1086*10)</f>
        <v/>
      </c>
    </row>
    <row r="1087" customFormat="false" ht="12.75" hidden="false" customHeight="false" outlineLevel="0" collapsed="false">
      <c r="C1087" s="279" t="n">
        <f aca="false">I1120</f>
        <v>0</v>
      </c>
      <c r="D1087" s="265"/>
      <c r="E1087" s="266"/>
      <c r="F1087" s="267"/>
      <c r="I1087" s="176" t="str">
        <f aca="false">IF(D1087="","",D1087*IF(UPPER(H1087)="Y",1,$C$1086))</f>
        <v/>
      </c>
      <c r="J1087" s="176" t="str">
        <f aca="false">IF(D1087="","",($C$1085-E1087)*I1087*10)</f>
        <v/>
      </c>
    </row>
    <row r="1088" customFormat="false" ht="12.75" hidden="false" customHeight="false" outlineLevel="0" collapsed="false">
      <c r="C1088" s="279" t="n">
        <f aca="false">J1120</f>
        <v>0</v>
      </c>
      <c r="D1088" s="265"/>
      <c r="E1088" s="266"/>
      <c r="F1088" s="267"/>
      <c r="I1088" s="176" t="str">
        <f aca="false">IF(D1088="","",D1088*IF(UPPER(H1088)="Y",1,$C$1086))</f>
        <v/>
      </c>
      <c r="J1088" s="176" t="str">
        <f aca="false">IF(D1088="","",($C$1085-E1088)*I1088*10)</f>
        <v/>
      </c>
    </row>
    <row r="1089" customFormat="false" ht="12.75" hidden="false" customHeight="false" outlineLevel="0" collapsed="false">
      <c r="C1089" s="280"/>
      <c r="D1089" s="265"/>
      <c r="E1089" s="266"/>
      <c r="F1089" s="267"/>
      <c r="I1089" s="176" t="str">
        <f aca="false">IF(D1089="","",D1089*IF(UPPER(H1089)="Y",1,$C$1086))</f>
        <v/>
      </c>
      <c r="J1089" s="176" t="str">
        <f aca="false">IF(D1089="","",($C$1085-E1089)*I1089*10)</f>
        <v/>
      </c>
    </row>
    <row r="1090" customFormat="false" ht="12.75" hidden="false" customHeight="false" outlineLevel="0" collapsed="false">
      <c r="C1090" s="281"/>
      <c r="D1090" s="265"/>
      <c r="E1090" s="266"/>
      <c r="F1090" s="267"/>
      <c r="I1090" s="176" t="str">
        <f aca="false">IF(D1090="","",D1090*IF(UPPER(H1090)="Y",1,$C$1086))</f>
        <v/>
      </c>
      <c r="J1090" s="176" t="str">
        <f aca="false">IF(D1090="","",($C$1085-E1090)*I1090*10)</f>
        <v/>
      </c>
    </row>
    <row r="1091" customFormat="false" ht="12.75" hidden="false" customHeight="false" outlineLevel="0" collapsed="false">
      <c r="D1091" s="265"/>
      <c r="E1091" s="266"/>
      <c r="F1091" s="267"/>
      <c r="I1091" s="176" t="str">
        <f aca="false">IF(D1091="","",D1091*IF(UPPER(H1091)="Y",1,$C$1086))</f>
        <v/>
      </c>
      <c r="J1091" s="176" t="str">
        <f aca="false">IF(D1091="","",($C$1085-E1091)*I1091*10)</f>
        <v/>
      </c>
    </row>
    <row r="1092" customFormat="false" ht="12.75" hidden="false" customHeight="false" outlineLevel="0" collapsed="false">
      <c r="C1092" s="282"/>
      <c r="D1092" s="265"/>
      <c r="E1092" s="266"/>
      <c r="F1092" s="267"/>
      <c r="I1092" s="176" t="str">
        <f aca="false">IF(D1092="","",D1092*IF(UPPER(H1092)="Y",1,$C$1086))</f>
        <v/>
      </c>
      <c r="J1092" s="176" t="str">
        <f aca="false">IF(D1092="","",($C$1085-E1092)*I1092*10)</f>
        <v/>
      </c>
    </row>
    <row r="1093" customFormat="false" ht="12.75" hidden="false" customHeight="false" outlineLevel="0" collapsed="false">
      <c r="D1093" s="265"/>
      <c r="E1093" s="266"/>
      <c r="F1093" s="267"/>
      <c r="I1093" s="176" t="str">
        <f aca="false">IF(D1093="","",D1093*IF(UPPER(H1093)="Y",1,$C$1086))</f>
        <v/>
      </c>
      <c r="J1093" s="176" t="str">
        <f aca="false">IF(D1093="","",($C$1085-E1093)*I1093*10)</f>
        <v/>
      </c>
    </row>
    <row r="1094" customFormat="false" ht="12.75" hidden="false" customHeight="false" outlineLevel="0" collapsed="false">
      <c r="D1094" s="265"/>
      <c r="E1094" s="266"/>
      <c r="F1094" s="267"/>
      <c r="I1094" s="176" t="str">
        <f aca="false">IF(D1094="","",D1094*IF(UPPER(H1094)="Y",1,$C$1086))</f>
        <v/>
      </c>
      <c r="J1094" s="176" t="str">
        <f aca="false">IF(D1094="","",($C$1085-E1094)*I1094*10)</f>
        <v/>
      </c>
    </row>
    <row r="1095" customFormat="false" ht="12.75" hidden="false" customHeight="false" outlineLevel="0" collapsed="false">
      <c r="D1095" s="265"/>
      <c r="E1095" s="266"/>
      <c r="F1095" s="267"/>
      <c r="I1095" s="176" t="str">
        <f aca="false">IF(D1095="","",D1095*IF(UPPER(H1095)="Y",1,$C$1086))</f>
        <v/>
      </c>
      <c r="J1095" s="176" t="str">
        <f aca="false">IF(D1095="","",($C$1085-E1095)*I1095*10)</f>
        <v/>
      </c>
    </row>
    <row r="1096" customFormat="false" ht="12.75" hidden="false" customHeight="false" outlineLevel="0" collapsed="false">
      <c r="D1096" s="265"/>
      <c r="E1096" s="266"/>
      <c r="F1096" s="267"/>
      <c r="I1096" s="176" t="str">
        <f aca="false">IF(D1096="","",D1096*IF(UPPER(H1096)="Y",1,$C$1086))</f>
        <v/>
      </c>
      <c r="J1096" s="176" t="str">
        <f aca="false">IF(D1096="","",($C$1085-E1096)*I1096*10)</f>
        <v/>
      </c>
    </row>
    <row r="1097" customFormat="false" ht="12.75" hidden="false" customHeight="false" outlineLevel="0" collapsed="false">
      <c r="D1097" s="265"/>
      <c r="E1097" s="266"/>
      <c r="F1097" s="267"/>
      <c r="I1097" s="176" t="str">
        <f aca="false">IF(D1097="","",D1097*IF(UPPER(H1097)="Y",1,$C$1086))</f>
        <v/>
      </c>
      <c r="J1097" s="176" t="str">
        <f aca="false">IF(D1097="","",($C$1085-E1097)*I1097*10)</f>
        <v/>
      </c>
    </row>
    <row r="1098" customFormat="false" ht="12.75" hidden="false" customHeight="false" outlineLevel="0" collapsed="false">
      <c r="D1098" s="265"/>
      <c r="E1098" s="266"/>
      <c r="F1098" s="267"/>
      <c r="I1098" s="176" t="str">
        <f aca="false">IF(D1098="","",D1098*IF(UPPER(H1098)="Y",1,$C$1086))</f>
        <v/>
      </c>
      <c r="J1098" s="176" t="str">
        <f aca="false">IF(D1098="","",($C$1085-E1098)*I1098*10)</f>
        <v/>
      </c>
    </row>
    <row r="1099" customFormat="false" ht="12.75" hidden="false" customHeight="false" outlineLevel="0" collapsed="false">
      <c r="D1099" s="265"/>
      <c r="E1099" s="266"/>
      <c r="F1099" s="267"/>
      <c r="I1099" s="176" t="str">
        <f aca="false">IF(D1099="","",D1099*IF(UPPER(H1099)="Y",1,$C$1086))</f>
        <v/>
      </c>
      <c r="J1099" s="176" t="str">
        <f aca="false">IF(D1099="","",($C$1085-E1099)*I1099*10)</f>
        <v/>
      </c>
    </row>
    <row r="1100" customFormat="false" ht="12.75" hidden="false" customHeight="false" outlineLevel="0" collapsed="false">
      <c r="D1100" s="265"/>
      <c r="E1100" s="266"/>
      <c r="F1100" s="267"/>
      <c r="I1100" s="176" t="str">
        <f aca="false">IF(D1100="","",D1100*IF(UPPER(H1100)="Y",1,$C$1086))</f>
        <v/>
      </c>
      <c r="J1100" s="176" t="str">
        <f aca="false">IF(D1100="","",($C$1085-E1100)*I1100*10)</f>
        <v/>
      </c>
    </row>
    <row r="1101" customFormat="false" ht="12.75" hidden="false" customHeight="false" outlineLevel="0" collapsed="false">
      <c r="D1101" s="265"/>
      <c r="E1101" s="266"/>
      <c r="F1101" s="267"/>
      <c r="I1101" s="176" t="str">
        <f aca="false">IF(D1101="","",D1101*IF(UPPER(H1101)="Y",1,$C$1086))</f>
        <v/>
      </c>
      <c r="J1101" s="176" t="str">
        <f aca="false">IF(D1101="","",($C$1085-E1101)*I1101*10)</f>
        <v/>
      </c>
    </row>
    <row r="1102" customFormat="false" ht="12.75" hidden="false" customHeight="false" outlineLevel="0" collapsed="false">
      <c r="D1102" s="265"/>
      <c r="E1102" s="266"/>
      <c r="F1102" s="267"/>
      <c r="I1102" s="176" t="str">
        <f aca="false">IF(D1102="","",D1102*IF(UPPER(H1102)="Y",1,$C$1086))</f>
        <v/>
      </c>
      <c r="J1102" s="176" t="str">
        <f aca="false">IF(D1102="","",($C$1085-E1102)*I1102*10)</f>
        <v/>
      </c>
    </row>
    <row r="1103" customFormat="false" ht="12.75" hidden="false" customHeight="false" outlineLevel="0" collapsed="false">
      <c r="D1103" s="265"/>
      <c r="E1103" s="266"/>
      <c r="F1103" s="267"/>
      <c r="I1103" s="176" t="str">
        <f aca="false">IF(D1103="","",D1103*IF(UPPER(H1103)="Y",1,$C$1086))</f>
        <v/>
      </c>
      <c r="J1103" s="176" t="str">
        <f aca="false">IF(D1103="","",($C$1085-E1103)*I1103*10)</f>
        <v/>
      </c>
    </row>
    <row r="1104" customFormat="false" ht="12.75" hidden="false" customHeight="false" outlineLevel="0" collapsed="false">
      <c r="D1104" s="265"/>
      <c r="E1104" s="266"/>
      <c r="F1104" s="267"/>
      <c r="I1104" s="176" t="str">
        <f aca="false">IF(D1104="","",D1104*IF(UPPER(H1104)="Y",1,$C$1086))</f>
        <v/>
      </c>
      <c r="J1104" s="176" t="str">
        <f aca="false">IF(D1104="","",($C$1085-E1104)*I1104*10)</f>
        <v/>
      </c>
    </row>
    <row r="1105" customFormat="false" ht="12.75" hidden="false" customHeight="false" outlineLevel="0" collapsed="false">
      <c r="D1105" s="265"/>
      <c r="E1105" s="266"/>
      <c r="F1105" s="267"/>
      <c r="I1105" s="176" t="str">
        <f aca="false">IF(D1105="","",D1105*IF(UPPER(H1105)="Y",1,$C$1086))</f>
        <v/>
      </c>
      <c r="J1105" s="176" t="str">
        <f aca="false">IF(D1105="","",($C$1085-E1105)*I1105*10)</f>
        <v/>
      </c>
    </row>
    <row r="1106" customFormat="false" ht="12.75" hidden="false" customHeight="false" outlineLevel="0" collapsed="false">
      <c r="D1106" s="265"/>
      <c r="E1106" s="266"/>
      <c r="F1106" s="267"/>
      <c r="I1106" s="176" t="str">
        <f aca="false">IF(D1106="","",D1106*IF(UPPER(H1106)="Y",1,$C$1086))</f>
        <v/>
      </c>
      <c r="J1106" s="176" t="str">
        <f aca="false">IF(D1106="","",($C$1085-E1106)*I1106*10)</f>
        <v/>
      </c>
    </row>
    <row r="1107" customFormat="false" ht="12.75" hidden="false" customHeight="false" outlineLevel="0" collapsed="false">
      <c r="D1107" s="265"/>
      <c r="E1107" s="266"/>
      <c r="F1107" s="267"/>
      <c r="I1107" s="176" t="str">
        <f aca="false">IF(D1107="","",D1107*IF(UPPER(H1107)="Y",1,$C$1086))</f>
        <v/>
      </c>
      <c r="J1107" s="176" t="str">
        <f aca="false">IF(D1107="","",($C$1085-E1107)*I1107*10)</f>
        <v/>
      </c>
    </row>
    <row r="1108" customFormat="false" ht="12.75" hidden="false" customHeight="false" outlineLevel="0" collapsed="false">
      <c r="D1108" s="265"/>
      <c r="E1108" s="266"/>
      <c r="F1108" s="267"/>
      <c r="I1108" s="176" t="str">
        <f aca="false">IF(D1108="","",D1108*IF(UPPER(H1108)="Y",1,$C$1086))</f>
        <v/>
      </c>
      <c r="J1108" s="176" t="str">
        <f aca="false">IF(D1108="","",($C$1085-E1108)*I1108*10)</f>
        <v/>
      </c>
    </row>
    <row r="1109" customFormat="false" ht="12.75" hidden="false" customHeight="false" outlineLevel="0" collapsed="false">
      <c r="D1109" s="265"/>
      <c r="E1109" s="266"/>
      <c r="F1109" s="267"/>
      <c r="I1109" s="176" t="str">
        <f aca="false">IF(D1109="","",D1109*IF(UPPER(H1109)="Y",1,$C$1086))</f>
        <v/>
      </c>
      <c r="J1109" s="176" t="str">
        <f aca="false">IF(D1109="","",($C$1085-E1109)*I1109*10)</f>
        <v/>
      </c>
    </row>
    <row r="1110" customFormat="false" ht="12.75" hidden="false" customHeight="false" outlineLevel="0" collapsed="false">
      <c r="D1110" s="265"/>
      <c r="E1110" s="266"/>
      <c r="F1110" s="267"/>
      <c r="I1110" s="176" t="str">
        <f aca="false">IF(D1110="","",D1110*IF(UPPER(H1110)="Y",1,$C$1086))</f>
        <v/>
      </c>
      <c r="J1110" s="176" t="str">
        <f aca="false">IF(D1110="","",($C$1085-E1110)*I1110*10)</f>
        <v/>
      </c>
    </row>
    <row r="1111" customFormat="false" ht="12.75" hidden="false" customHeight="false" outlineLevel="0" collapsed="false">
      <c r="D1111" s="265"/>
      <c r="E1111" s="266"/>
      <c r="F1111" s="267"/>
      <c r="I1111" s="176" t="str">
        <f aca="false">IF(D1111="","",D1111*IF(UPPER(H1111)="Y",1,$C$1086))</f>
        <v/>
      </c>
      <c r="J1111" s="176" t="str">
        <f aca="false">IF(D1111="","",($C$1085-E1111)*I1111*10)</f>
        <v/>
      </c>
    </row>
    <row r="1112" customFormat="false" ht="12.75" hidden="false" customHeight="false" outlineLevel="0" collapsed="false">
      <c r="D1112" s="265"/>
      <c r="E1112" s="266"/>
      <c r="F1112" s="267"/>
      <c r="I1112" s="176" t="str">
        <f aca="false">IF(D1112="","",D1112*IF(UPPER(H1112)="Y",1,$C$1086))</f>
        <v/>
      </c>
      <c r="J1112" s="176" t="str">
        <f aca="false">IF(D1112="","",($C$1085-E1112)*I1112*10)</f>
        <v/>
      </c>
    </row>
    <row r="1113" customFormat="false" ht="12.75" hidden="false" customHeight="false" outlineLevel="0" collapsed="false">
      <c r="D1113" s="265"/>
      <c r="E1113" s="266"/>
      <c r="F1113" s="267"/>
      <c r="I1113" s="176" t="str">
        <f aca="false">IF(D1113="","",D1113*IF(UPPER(H1113)="Y",1,$C$1086))</f>
        <v/>
      </c>
      <c r="J1113" s="176" t="str">
        <f aca="false">IF(D1113="","",($C$1085-E1113)*I1113*10)</f>
        <v/>
      </c>
    </row>
    <row r="1114" customFormat="false" ht="12.75" hidden="false" customHeight="false" outlineLevel="0" collapsed="false">
      <c r="D1114" s="265"/>
      <c r="E1114" s="266"/>
      <c r="F1114" s="267"/>
      <c r="I1114" s="176" t="str">
        <f aca="false">IF(D1114="","",D1114*IF(UPPER(H1114)="Y",1,$C$1086))</f>
        <v/>
      </c>
      <c r="J1114" s="176" t="str">
        <f aca="false">IF(D1114="","",($C$1085-E1114)*I1114*10)</f>
        <v/>
      </c>
    </row>
    <row r="1115" customFormat="false" ht="12.75" hidden="false" customHeight="false" outlineLevel="0" collapsed="false">
      <c r="D1115" s="265"/>
      <c r="E1115" s="266"/>
      <c r="F1115" s="267"/>
      <c r="I1115" s="176" t="str">
        <f aca="false">IF(D1115="","",D1115*IF(UPPER(H1115)="Y",1,$C$1086))</f>
        <v/>
      </c>
      <c r="J1115" s="176" t="str">
        <f aca="false">IF(D1115="","",($C$1085-E1115)*I1115*10)</f>
        <v/>
      </c>
    </row>
    <row r="1116" customFormat="false" ht="12.75" hidden="false" customHeight="false" outlineLevel="0" collapsed="false">
      <c r="D1116" s="265"/>
      <c r="E1116" s="266"/>
      <c r="F1116" s="267"/>
      <c r="I1116" s="176" t="str">
        <f aca="false">IF(D1116="","",D1116*IF(UPPER(H1116)="Y",1,$C$1086))</f>
        <v/>
      </c>
      <c r="J1116" s="176" t="str">
        <f aca="false">IF(D1116="","",($C$1085-E1116)*I1116*10)</f>
        <v/>
      </c>
    </row>
    <row r="1117" customFormat="false" ht="12.75" hidden="false" customHeight="false" outlineLevel="0" collapsed="false">
      <c r="D1117" s="265"/>
      <c r="E1117" s="266"/>
      <c r="F1117" s="267"/>
      <c r="I1117" s="176" t="str">
        <f aca="false">IF(D1117="","",D1117*IF(UPPER(H1117)="Y",1,$C$1086))</f>
        <v/>
      </c>
      <c r="J1117" s="176" t="str">
        <f aca="false">IF(D1117="","",($C$1085-E1117)*I1117*10)</f>
        <v/>
      </c>
    </row>
    <row r="1118" customFormat="false" ht="12.75" hidden="false" customHeight="false" outlineLevel="0" collapsed="false">
      <c r="D1118" s="265"/>
      <c r="E1118" s="266"/>
      <c r="F1118" s="267"/>
      <c r="I1118" s="176" t="str">
        <f aca="false">IF(D1118="","",D1118*IF(UPPER(H1118)="Y",1,$C$1086))</f>
        <v/>
      </c>
      <c r="J1118" s="176" t="str">
        <f aca="false">IF(D1118="","",($C$1085-E1118)*I1118*10)</f>
        <v/>
      </c>
    </row>
    <row r="1119" customFormat="false" ht="12.75" hidden="false" customHeight="false" outlineLevel="0" collapsed="false">
      <c r="D1119" s="265"/>
      <c r="E1119" s="283"/>
      <c r="F1119" s="283"/>
      <c r="I1119" s="176" t="str">
        <f aca="false">IF(D1119="","",D1119*IF(UPPER(H1119)="Y",1,$C$1086))</f>
        <v/>
      </c>
      <c r="J1119" s="176" t="str">
        <f aca="false">IF(D1119="","",($C$1085-E1119)*I1119*10)</f>
        <v/>
      </c>
    </row>
    <row r="1120" customFormat="false" ht="12.75" hidden="false" customHeight="false" outlineLevel="0" collapsed="false">
      <c r="D1120" s="274" t="n">
        <f aca="true">SUM(INDIRECT(CONCATENATE(ADDRESS(ROW(D1084),COLUMN(D1084)),":",ADDRESS(ROW()-1,COLUMN()))))</f>
        <v>0</v>
      </c>
      <c r="I1120" s="274" t="n">
        <f aca="true">SUM(INDIRECT(CONCATENATE(ADDRESS(ROW(I1084),COLUMN(I1084)),":",ADDRESS(ROW()-1,COLUMN()))))</f>
        <v>0</v>
      </c>
      <c r="J1120" s="274" t="n">
        <f aca="true">SUM(INDIRECT(CONCATENATE(ADDRESS(ROW(J1084),COLUMN(J1084)),":",ADDRESS(ROW()-1,COLUMN()))))</f>
        <v>0</v>
      </c>
    </row>
    <row r="1122" customFormat="false" ht="12.75" hidden="false" customHeight="false" outlineLevel="0" collapsed="false">
      <c r="C1122" s="264" t="n">
        <f aca="false">EOMONTH(C1084,0)+1</f>
        <v>38078</v>
      </c>
      <c r="D1122" s="265"/>
      <c r="E1122" s="266"/>
      <c r="F1122" s="267"/>
      <c r="I1122" s="176" t="str">
        <f aca="false">IF(D1122="","",D1122*IF(UPPER(H1122)="Y",1,$C$1086))</f>
        <v/>
      </c>
      <c r="J1122" s="176" t="str">
        <f aca="false">IF(D1122="","",($C$1085-E1122)*I1122*10)</f>
        <v/>
      </c>
    </row>
    <row r="1123" customFormat="false" ht="12.75" hidden="false" customHeight="false" outlineLevel="0" collapsed="false">
      <c r="C1123" s="269" t="n">
        <f aca="false">INDEX(Inputs!$1:$65536,MATCH(C1122,Inputs!C:C,0),5)</f>
        <v>3.534</v>
      </c>
      <c r="D1123" s="265"/>
      <c r="E1123" s="266"/>
      <c r="F1123" s="267"/>
      <c r="I1123" s="176" t="str">
        <f aca="false">IF(D1123="","",D1123*IF(UPPER(H1123)="Y",1,$C$1086))</f>
        <v/>
      </c>
      <c r="J1123" s="176" t="str">
        <f aca="false">IF(D1123="","",($C$1085-E1123)*I1123*10)</f>
        <v/>
      </c>
    </row>
    <row r="1124" customFormat="false" ht="12.75" hidden="false" customHeight="false" outlineLevel="0" collapsed="false">
      <c r="C1124" s="249" t="n">
        <f aca="false">INDEX(Inputs!$1:$65536,MATCH(C1122,Inputs!C:C,0),8)</f>
        <v>0.917226656157207</v>
      </c>
      <c r="D1124" s="265"/>
      <c r="E1124" s="266"/>
      <c r="F1124" s="267"/>
      <c r="I1124" s="176" t="str">
        <f aca="false">IF(D1124="","",D1124*IF(UPPER(H1124)="Y",1,$C$1086))</f>
        <v/>
      </c>
      <c r="J1124" s="176" t="str">
        <f aca="false">IF(D1124="","",($C$1085-E1124)*I1124*10)</f>
        <v/>
      </c>
    </row>
    <row r="1125" customFormat="false" ht="12.75" hidden="false" customHeight="false" outlineLevel="0" collapsed="false">
      <c r="C1125" s="279" t="n">
        <f aca="false">I1158</f>
        <v>0</v>
      </c>
      <c r="D1125" s="265"/>
      <c r="E1125" s="266"/>
      <c r="F1125" s="267"/>
      <c r="I1125" s="176" t="str">
        <f aca="false">IF(D1125="","",D1125*IF(UPPER(H1125)="Y",1,$C$1086))</f>
        <v/>
      </c>
      <c r="J1125" s="176" t="str">
        <f aca="false">IF(D1125="","",($C$1085-E1125)*I1125*10)</f>
        <v/>
      </c>
    </row>
    <row r="1126" customFormat="false" ht="12.75" hidden="false" customHeight="false" outlineLevel="0" collapsed="false">
      <c r="C1126" s="279" t="n">
        <f aca="false">J1158</f>
        <v>0</v>
      </c>
      <c r="D1126" s="265"/>
      <c r="E1126" s="266"/>
      <c r="F1126" s="267"/>
      <c r="I1126" s="176" t="str">
        <f aca="false">IF(D1126="","",D1126*IF(UPPER(H1126)="Y",1,$C$1086))</f>
        <v/>
      </c>
      <c r="J1126" s="176" t="str">
        <f aca="false">IF(D1126="","",($C$1085-E1126)*I1126*10)</f>
        <v/>
      </c>
    </row>
    <row r="1127" customFormat="false" ht="12.75" hidden="false" customHeight="false" outlineLevel="0" collapsed="false">
      <c r="C1127" s="280"/>
      <c r="D1127" s="265"/>
      <c r="E1127" s="266"/>
      <c r="F1127" s="267"/>
      <c r="I1127" s="176" t="str">
        <f aca="false">IF(D1127="","",D1127*IF(UPPER(H1127)="Y",1,$C$1086))</f>
        <v/>
      </c>
      <c r="J1127" s="176" t="str">
        <f aca="false">IF(D1127="","",($C$1085-E1127)*I1127*10)</f>
        <v/>
      </c>
    </row>
    <row r="1128" customFormat="false" ht="12.75" hidden="false" customHeight="false" outlineLevel="0" collapsed="false">
      <c r="C1128" s="281"/>
      <c r="D1128" s="265"/>
      <c r="E1128" s="266"/>
      <c r="F1128" s="267"/>
      <c r="I1128" s="176" t="str">
        <f aca="false">IF(D1128="","",D1128*IF(UPPER(H1128)="Y",1,$C$1086))</f>
        <v/>
      </c>
      <c r="J1128" s="176" t="str">
        <f aca="false">IF(D1128="","",($C$1085-E1128)*I1128*10)</f>
        <v/>
      </c>
    </row>
    <row r="1129" customFormat="false" ht="12.75" hidden="false" customHeight="false" outlineLevel="0" collapsed="false">
      <c r="D1129" s="265"/>
      <c r="E1129" s="266"/>
      <c r="F1129" s="267"/>
      <c r="I1129" s="176" t="str">
        <f aca="false">IF(D1129="","",D1129*IF(UPPER(H1129)="Y",1,$C$1086))</f>
        <v/>
      </c>
      <c r="J1129" s="176" t="str">
        <f aca="false">IF(D1129="","",($C$1085-E1129)*I1129*10)</f>
        <v/>
      </c>
    </row>
    <row r="1130" customFormat="false" ht="12.75" hidden="false" customHeight="false" outlineLevel="0" collapsed="false">
      <c r="C1130" s="282"/>
      <c r="D1130" s="265"/>
      <c r="E1130" s="266"/>
      <c r="F1130" s="267"/>
      <c r="I1130" s="176" t="str">
        <f aca="false">IF(D1130="","",D1130*IF(UPPER(H1130)="Y",1,$C$1086))</f>
        <v/>
      </c>
      <c r="J1130" s="176" t="str">
        <f aca="false">IF(D1130="","",($C$1085-E1130)*I1130*10)</f>
        <v/>
      </c>
    </row>
    <row r="1131" customFormat="false" ht="12.75" hidden="false" customHeight="false" outlineLevel="0" collapsed="false">
      <c r="D1131" s="265"/>
      <c r="E1131" s="266"/>
      <c r="F1131" s="267"/>
      <c r="I1131" s="176" t="str">
        <f aca="false">IF(D1131="","",D1131*IF(UPPER(H1131)="Y",1,$C$1086))</f>
        <v/>
      </c>
      <c r="J1131" s="176" t="str">
        <f aca="false">IF(D1131="","",($C$1085-E1131)*I1131*10)</f>
        <v/>
      </c>
    </row>
    <row r="1132" customFormat="false" ht="12.75" hidden="false" customHeight="false" outlineLevel="0" collapsed="false">
      <c r="D1132" s="265"/>
      <c r="E1132" s="266"/>
      <c r="F1132" s="267"/>
      <c r="I1132" s="176" t="str">
        <f aca="false">IF(D1132="","",D1132*IF(UPPER(H1132)="Y",1,$C$1086))</f>
        <v/>
      </c>
      <c r="J1132" s="176" t="str">
        <f aca="false">IF(D1132="","",($C$1085-E1132)*I1132*10)</f>
        <v/>
      </c>
    </row>
    <row r="1133" customFormat="false" ht="12.75" hidden="false" customHeight="false" outlineLevel="0" collapsed="false">
      <c r="D1133" s="265"/>
      <c r="E1133" s="266"/>
      <c r="F1133" s="267"/>
      <c r="I1133" s="176" t="str">
        <f aca="false">IF(D1133="","",D1133*IF(UPPER(H1133)="Y",1,$C$1086))</f>
        <v/>
      </c>
      <c r="J1133" s="176" t="str">
        <f aca="false">IF(D1133="","",($C$1085-E1133)*I1133*10)</f>
        <v/>
      </c>
    </row>
    <row r="1134" customFormat="false" ht="12.75" hidden="false" customHeight="false" outlineLevel="0" collapsed="false">
      <c r="D1134" s="265"/>
      <c r="E1134" s="266"/>
      <c r="F1134" s="267"/>
      <c r="I1134" s="176" t="str">
        <f aca="false">IF(D1134="","",D1134*IF(UPPER(H1134)="Y",1,$C$1086))</f>
        <v/>
      </c>
      <c r="J1134" s="176" t="str">
        <f aca="false">IF(D1134="","",($C$1085-E1134)*I1134*10)</f>
        <v/>
      </c>
    </row>
    <row r="1135" customFormat="false" ht="12.75" hidden="false" customHeight="false" outlineLevel="0" collapsed="false">
      <c r="D1135" s="265"/>
      <c r="E1135" s="266"/>
      <c r="F1135" s="267"/>
      <c r="I1135" s="176" t="str">
        <f aca="false">IF(D1135="","",D1135*IF(UPPER(H1135)="Y",1,$C$1086))</f>
        <v/>
      </c>
      <c r="J1135" s="176" t="str">
        <f aca="false">IF(D1135="","",($C$1085-E1135)*I1135*10)</f>
        <v/>
      </c>
    </row>
    <row r="1136" customFormat="false" ht="12.75" hidden="false" customHeight="false" outlineLevel="0" collapsed="false">
      <c r="D1136" s="265"/>
      <c r="E1136" s="266"/>
      <c r="F1136" s="267"/>
      <c r="I1136" s="176" t="str">
        <f aca="false">IF(D1136="","",D1136*IF(UPPER(H1136)="Y",1,$C$1086))</f>
        <v/>
      </c>
      <c r="J1136" s="176" t="str">
        <f aca="false">IF(D1136="","",($C$1085-E1136)*I1136*10)</f>
        <v/>
      </c>
    </row>
    <row r="1137" customFormat="false" ht="12.75" hidden="false" customHeight="false" outlineLevel="0" collapsed="false">
      <c r="D1137" s="265"/>
      <c r="E1137" s="266"/>
      <c r="F1137" s="267"/>
      <c r="I1137" s="176" t="str">
        <f aca="false">IF(D1137="","",D1137*IF(UPPER(H1137)="Y",1,$C$1086))</f>
        <v/>
      </c>
      <c r="J1137" s="176" t="str">
        <f aca="false">IF(D1137="","",($C$1085-E1137)*I1137*10)</f>
        <v/>
      </c>
    </row>
    <row r="1138" customFormat="false" ht="12.75" hidden="false" customHeight="false" outlineLevel="0" collapsed="false">
      <c r="D1138" s="265"/>
      <c r="E1138" s="266"/>
      <c r="F1138" s="267"/>
      <c r="I1138" s="176" t="str">
        <f aca="false">IF(D1138="","",D1138*IF(UPPER(H1138)="Y",1,$C$1086))</f>
        <v/>
      </c>
      <c r="J1138" s="176" t="str">
        <f aca="false">IF(D1138="","",($C$1085-E1138)*I1138*10)</f>
        <v/>
      </c>
    </row>
    <row r="1139" customFormat="false" ht="12.75" hidden="false" customHeight="false" outlineLevel="0" collapsed="false">
      <c r="D1139" s="265"/>
      <c r="E1139" s="266"/>
      <c r="F1139" s="267"/>
      <c r="I1139" s="176" t="str">
        <f aca="false">IF(D1139="","",D1139*IF(UPPER(H1139)="Y",1,$C$1086))</f>
        <v/>
      </c>
      <c r="J1139" s="176" t="str">
        <f aca="false">IF(D1139="","",($C$1085-E1139)*I1139*10)</f>
        <v/>
      </c>
    </row>
    <row r="1140" customFormat="false" ht="12.75" hidden="false" customHeight="false" outlineLevel="0" collapsed="false">
      <c r="D1140" s="265"/>
      <c r="E1140" s="266"/>
      <c r="F1140" s="267"/>
      <c r="I1140" s="176" t="str">
        <f aca="false">IF(D1140="","",D1140*IF(UPPER(H1140)="Y",1,$C$1086))</f>
        <v/>
      </c>
      <c r="J1140" s="176" t="str">
        <f aca="false">IF(D1140="","",($C$1085-E1140)*I1140*10)</f>
        <v/>
      </c>
    </row>
    <row r="1141" customFormat="false" ht="12.75" hidden="false" customHeight="false" outlineLevel="0" collapsed="false">
      <c r="D1141" s="265"/>
      <c r="E1141" s="266"/>
      <c r="F1141" s="267"/>
      <c r="I1141" s="176" t="str">
        <f aca="false">IF(D1141="","",D1141*IF(UPPER(H1141)="Y",1,$C$1086))</f>
        <v/>
      </c>
      <c r="J1141" s="176" t="str">
        <f aca="false">IF(D1141="","",($C$1085-E1141)*I1141*10)</f>
        <v/>
      </c>
    </row>
    <row r="1142" customFormat="false" ht="12.75" hidden="false" customHeight="false" outlineLevel="0" collapsed="false">
      <c r="D1142" s="265"/>
      <c r="E1142" s="266"/>
      <c r="F1142" s="267"/>
      <c r="I1142" s="176" t="str">
        <f aca="false">IF(D1142="","",D1142*IF(UPPER(H1142)="Y",1,$C$1086))</f>
        <v/>
      </c>
      <c r="J1142" s="176" t="str">
        <f aca="false">IF(D1142="","",($C$1085-E1142)*I1142*10)</f>
        <v/>
      </c>
    </row>
    <row r="1143" customFormat="false" ht="12.75" hidden="false" customHeight="false" outlineLevel="0" collapsed="false">
      <c r="D1143" s="265"/>
      <c r="E1143" s="266"/>
      <c r="F1143" s="267"/>
      <c r="I1143" s="176" t="str">
        <f aca="false">IF(D1143="","",D1143*IF(UPPER(H1143)="Y",1,$C$1086))</f>
        <v/>
      </c>
      <c r="J1143" s="176" t="str">
        <f aca="false">IF(D1143="","",($C$1085-E1143)*I1143*10)</f>
        <v/>
      </c>
    </row>
    <row r="1144" customFormat="false" ht="12.75" hidden="false" customHeight="false" outlineLevel="0" collapsed="false">
      <c r="D1144" s="265"/>
      <c r="E1144" s="266"/>
      <c r="F1144" s="267"/>
      <c r="I1144" s="176" t="str">
        <f aca="false">IF(D1144="","",D1144*IF(UPPER(H1144)="Y",1,$C$1086))</f>
        <v/>
      </c>
      <c r="J1144" s="176" t="str">
        <f aca="false">IF(D1144="","",($C$1085-E1144)*I1144*10)</f>
        <v/>
      </c>
    </row>
    <row r="1145" customFormat="false" ht="12.75" hidden="false" customHeight="false" outlineLevel="0" collapsed="false">
      <c r="D1145" s="265"/>
      <c r="E1145" s="266"/>
      <c r="F1145" s="267"/>
      <c r="I1145" s="176" t="str">
        <f aca="false">IF(D1145="","",D1145*IF(UPPER(H1145)="Y",1,$C$1086))</f>
        <v/>
      </c>
      <c r="J1145" s="176" t="str">
        <f aca="false">IF(D1145="","",($C$1085-E1145)*I1145*10)</f>
        <v/>
      </c>
    </row>
    <row r="1146" customFormat="false" ht="12.75" hidden="false" customHeight="false" outlineLevel="0" collapsed="false">
      <c r="D1146" s="265"/>
      <c r="E1146" s="266"/>
      <c r="F1146" s="267"/>
      <c r="I1146" s="176" t="str">
        <f aca="false">IF(D1146="","",D1146*IF(UPPER(H1146)="Y",1,$C$1086))</f>
        <v/>
      </c>
      <c r="J1146" s="176" t="str">
        <f aca="false">IF(D1146="","",($C$1085-E1146)*I1146*10)</f>
        <v/>
      </c>
    </row>
    <row r="1147" customFormat="false" ht="12.75" hidden="false" customHeight="false" outlineLevel="0" collapsed="false">
      <c r="D1147" s="265"/>
      <c r="E1147" s="266"/>
      <c r="F1147" s="267"/>
      <c r="I1147" s="176" t="str">
        <f aca="false">IF(D1147="","",D1147*IF(UPPER(H1147)="Y",1,$C$1086))</f>
        <v/>
      </c>
      <c r="J1147" s="176" t="str">
        <f aca="false">IF(D1147="","",($C$1085-E1147)*I1147*10)</f>
        <v/>
      </c>
    </row>
    <row r="1148" customFormat="false" ht="12.75" hidden="false" customHeight="false" outlineLevel="0" collapsed="false">
      <c r="D1148" s="265"/>
      <c r="E1148" s="266"/>
      <c r="F1148" s="267"/>
      <c r="I1148" s="176" t="str">
        <f aca="false">IF(D1148="","",D1148*IF(UPPER(H1148)="Y",1,$C$1086))</f>
        <v/>
      </c>
      <c r="J1148" s="176" t="str">
        <f aca="false">IF(D1148="","",($C$1085-E1148)*I1148*10)</f>
        <v/>
      </c>
    </row>
    <row r="1149" customFormat="false" ht="12.75" hidden="false" customHeight="false" outlineLevel="0" collapsed="false">
      <c r="D1149" s="265"/>
      <c r="E1149" s="266"/>
      <c r="F1149" s="267"/>
      <c r="I1149" s="176" t="str">
        <f aca="false">IF(D1149="","",D1149*IF(UPPER(H1149)="Y",1,$C$1086))</f>
        <v/>
      </c>
      <c r="J1149" s="176" t="str">
        <f aca="false">IF(D1149="","",($C$1085-E1149)*I1149*10)</f>
        <v/>
      </c>
    </row>
    <row r="1150" customFormat="false" ht="12.75" hidden="false" customHeight="false" outlineLevel="0" collapsed="false">
      <c r="D1150" s="265"/>
      <c r="E1150" s="266"/>
      <c r="F1150" s="267"/>
      <c r="I1150" s="176" t="str">
        <f aca="false">IF(D1150="","",D1150*IF(UPPER(H1150)="Y",1,$C$1086))</f>
        <v/>
      </c>
      <c r="J1150" s="176" t="str">
        <f aca="false">IF(D1150="","",($C$1085-E1150)*I1150*10)</f>
        <v/>
      </c>
    </row>
    <row r="1151" customFormat="false" ht="12.75" hidden="false" customHeight="false" outlineLevel="0" collapsed="false">
      <c r="D1151" s="265"/>
      <c r="E1151" s="266"/>
      <c r="F1151" s="267"/>
      <c r="I1151" s="176" t="str">
        <f aca="false">IF(D1151="","",D1151*IF(UPPER(H1151)="Y",1,$C$1086))</f>
        <v/>
      </c>
      <c r="J1151" s="176" t="str">
        <f aca="false">IF(D1151="","",($C$1085-E1151)*I1151*10)</f>
        <v/>
      </c>
    </row>
    <row r="1152" customFormat="false" ht="12.75" hidden="false" customHeight="false" outlineLevel="0" collapsed="false">
      <c r="D1152" s="265"/>
      <c r="E1152" s="266"/>
      <c r="F1152" s="267"/>
      <c r="I1152" s="176" t="str">
        <f aca="false">IF(D1152="","",D1152*IF(UPPER(H1152)="Y",1,$C$1086))</f>
        <v/>
      </c>
      <c r="J1152" s="176" t="str">
        <f aca="false">IF(D1152="","",($C$1085-E1152)*I1152*10)</f>
        <v/>
      </c>
    </row>
    <row r="1153" customFormat="false" ht="12.75" hidden="false" customHeight="false" outlineLevel="0" collapsed="false">
      <c r="D1153" s="265"/>
      <c r="E1153" s="266"/>
      <c r="F1153" s="267"/>
      <c r="I1153" s="176" t="str">
        <f aca="false">IF(D1153="","",D1153*IF(UPPER(H1153)="Y",1,$C$1086))</f>
        <v/>
      </c>
      <c r="J1153" s="176" t="str">
        <f aca="false">IF(D1153="","",($C$1085-E1153)*I1153*10)</f>
        <v/>
      </c>
    </row>
    <row r="1154" customFormat="false" ht="12.75" hidden="false" customHeight="false" outlineLevel="0" collapsed="false">
      <c r="D1154" s="265"/>
      <c r="E1154" s="266"/>
      <c r="F1154" s="267"/>
      <c r="I1154" s="176" t="str">
        <f aca="false">IF(D1154="","",D1154*IF(UPPER(H1154)="Y",1,$C$1086))</f>
        <v/>
      </c>
      <c r="J1154" s="176" t="str">
        <f aca="false">IF(D1154="","",($C$1085-E1154)*I1154*10)</f>
        <v/>
      </c>
    </row>
    <row r="1155" customFormat="false" ht="12.75" hidden="false" customHeight="false" outlineLevel="0" collapsed="false">
      <c r="D1155" s="265"/>
      <c r="E1155" s="266"/>
      <c r="F1155" s="267"/>
      <c r="I1155" s="176" t="str">
        <f aca="false">IF(D1155="","",D1155*IF(UPPER(H1155)="Y",1,$C$1086))</f>
        <v/>
      </c>
      <c r="J1155" s="176" t="str">
        <f aca="false">IF(D1155="","",($C$1085-E1155)*I1155*10)</f>
        <v/>
      </c>
    </row>
    <row r="1156" customFormat="false" ht="12.75" hidden="false" customHeight="false" outlineLevel="0" collapsed="false">
      <c r="D1156" s="265"/>
      <c r="E1156" s="266"/>
      <c r="F1156" s="267"/>
      <c r="I1156" s="176" t="str">
        <f aca="false">IF(D1156="","",D1156*IF(UPPER(H1156)="Y",1,$C$1086))</f>
        <v/>
      </c>
      <c r="J1156" s="176" t="str">
        <f aca="false">IF(D1156="","",($C$1085-E1156)*I1156*10)</f>
        <v/>
      </c>
    </row>
    <row r="1157" customFormat="false" ht="12.75" hidden="false" customHeight="false" outlineLevel="0" collapsed="false">
      <c r="D1157" s="265"/>
      <c r="E1157" s="283"/>
      <c r="F1157" s="283"/>
      <c r="I1157" s="176" t="str">
        <f aca="false">IF(D1157="","",D1157*IF(UPPER(H1157)="Y",1,$C$1086))</f>
        <v/>
      </c>
      <c r="J1157" s="176" t="str">
        <f aca="false">IF(D1157="","",($C$1085-E1157)*I1157*10)</f>
        <v/>
      </c>
    </row>
    <row r="1158" customFormat="false" ht="12.75" hidden="false" customHeight="false" outlineLevel="0" collapsed="false">
      <c r="D1158" s="274" t="n">
        <f aca="true">SUM(INDIRECT(CONCATENATE(ADDRESS(ROW(D1122),COLUMN(D1122)),":",ADDRESS(ROW()-1,COLUMN()))))</f>
        <v>0</v>
      </c>
      <c r="I1158" s="274" t="n">
        <f aca="true">SUM(INDIRECT(CONCATENATE(ADDRESS(ROW(I1122),COLUMN(I1122)),":",ADDRESS(ROW()-1,COLUMN()))))</f>
        <v>0</v>
      </c>
      <c r="J1158" s="274" t="n">
        <f aca="true">SUM(INDIRECT(CONCATENATE(ADDRESS(ROW(J1122),COLUMN(J1122)),":",ADDRESS(ROW()-1,COLUMN()))))</f>
        <v>0</v>
      </c>
    </row>
    <row r="1160" customFormat="false" ht="12.75" hidden="false" customHeight="false" outlineLevel="0" collapsed="false">
      <c r="C1160" s="264" t="n">
        <f aca="false">EOMONTH(C1122,0)+1</f>
        <v>38108</v>
      </c>
      <c r="D1160" s="265"/>
      <c r="E1160" s="266"/>
      <c r="F1160" s="267"/>
      <c r="I1160" s="176" t="str">
        <f aca="false">IF(D1160="","",D1160*IF(UPPER(H1160)="Y",1,$C$1086))</f>
        <v/>
      </c>
      <c r="J1160" s="176" t="str">
        <f aca="false">IF(D1160="","",($C$1085-E1160)*I1160*10)</f>
        <v/>
      </c>
    </row>
    <row r="1161" customFormat="false" ht="12.75" hidden="false" customHeight="false" outlineLevel="0" collapsed="false">
      <c r="C1161" s="269" t="n">
        <f aca="false">INDEX(Inputs!$1:$65536,MATCH(C1160,Inputs!C:C,0),5)</f>
        <v>3.538</v>
      </c>
      <c r="D1161" s="265"/>
      <c r="E1161" s="266"/>
      <c r="F1161" s="267"/>
      <c r="I1161" s="176" t="str">
        <f aca="false">IF(D1161="","",D1161*IF(UPPER(H1161)="Y",1,$C$1086))</f>
        <v/>
      </c>
      <c r="J1161" s="176" t="str">
        <f aca="false">IF(D1161="","",($C$1085-E1161)*I1161*10)</f>
        <v/>
      </c>
    </row>
    <row r="1162" customFormat="false" ht="12.75" hidden="false" customHeight="false" outlineLevel="0" collapsed="false">
      <c r="C1162" s="249" t="n">
        <f aca="false">INDEX(Inputs!$1:$65536,MATCH(C1160,Inputs!C:C,0),8)</f>
        <v>0.913279208400769</v>
      </c>
      <c r="D1162" s="265"/>
      <c r="E1162" s="266"/>
      <c r="F1162" s="267"/>
      <c r="I1162" s="176" t="str">
        <f aca="false">IF(D1162="","",D1162*IF(UPPER(H1162)="Y",1,$C$1086))</f>
        <v/>
      </c>
      <c r="J1162" s="176" t="str">
        <f aca="false">IF(D1162="","",($C$1085-E1162)*I1162*10)</f>
        <v/>
      </c>
    </row>
    <row r="1163" customFormat="false" ht="12.75" hidden="false" customHeight="false" outlineLevel="0" collapsed="false">
      <c r="C1163" s="279" t="n">
        <f aca="false">I1196</f>
        <v>0</v>
      </c>
      <c r="D1163" s="265"/>
      <c r="E1163" s="266"/>
      <c r="F1163" s="267"/>
      <c r="I1163" s="176" t="str">
        <f aca="false">IF(D1163="","",D1163*IF(UPPER(H1163)="Y",1,$C$1086))</f>
        <v/>
      </c>
      <c r="J1163" s="176" t="str">
        <f aca="false">IF(D1163="","",($C$1085-E1163)*I1163*10)</f>
        <v/>
      </c>
    </row>
    <row r="1164" customFormat="false" ht="12.75" hidden="false" customHeight="false" outlineLevel="0" collapsed="false">
      <c r="C1164" s="279" t="n">
        <f aca="false">J1196</f>
        <v>0</v>
      </c>
      <c r="D1164" s="265"/>
      <c r="E1164" s="266"/>
      <c r="F1164" s="267"/>
      <c r="I1164" s="176" t="str">
        <f aca="false">IF(D1164="","",D1164*IF(UPPER(H1164)="Y",1,$C$1086))</f>
        <v/>
      </c>
      <c r="J1164" s="176" t="str">
        <f aca="false">IF(D1164="","",($C$1085-E1164)*I1164*10)</f>
        <v/>
      </c>
    </row>
    <row r="1165" customFormat="false" ht="12.75" hidden="false" customHeight="false" outlineLevel="0" collapsed="false">
      <c r="C1165" s="280"/>
      <c r="D1165" s="265"/>
      <c r="E1165" s="266"/>
      <c r="F1165" s="267"/>
      <c r="I1165" s="176" t="str">
        <f aca="false">IF(D1165="","",D1165*IF(UPPER(H1165)="Y",1,$C$1086))</f>
        <v/>
      </c>
      <c r="J1165" s="176" t="str">
        <f aca="false">IF(D1165="","",($C$1085-E1165)*I1165*10)</f>
        <v/>
      </c>
    </row>
    <row r="1166" customFormat="false" ht="12.75" hidden="false" customHeight="false" outlineLevel="0" collapsed="false">
      <c r="C1166" s="281"/>
      <c r="D1166" s="265"/>
      <c r="E1166" s="266"/>
      <c r="F1166" s="267"/>
      <c r="I1166" s="176" t="str">
        <f aca="false">IF(D1166="","",D1166*IF(UPPER(H1166)="Y",1,$C$1086))</f>
        <v/>
      </c>
      <c r="J1166" s="176" t="str">
        <f aca="false">IF(D1166="","",($C$1085-E1166)*I1166*10)</f>
        <v/>
      </c>
    </row>
    <row r="1167" customFormat="false" ht="12.75" hidden="false" customHeight="false" outlineLevel="0" collapsed="false">
      <c r="D1167" s="265"/>
      <c r="E1167" s="266"/>
      <c r="F1167" s="267"/>
      <c r="I1167" s="176" t="str">
        <f aca="false">IF(D1167="","",D1167*IF(UPPER(H1167)="Y",1,$C$1086))</f>
        <v/>
      </c>
      <c r="J1167" s="176" t="str">
        <f aca="false">IF(D1167="","",($C$1085-E1167)*I1167*10)</f>
        <v/>
      </c>
    </row>
    <row r="1168" customFormat="false" ht="12.75" hidden="false" customHeight="false" outlineLevel="0" collapsed="false">
      <c r="C1168" s="282"/>
      <c r="D1168" s="265"/>
      <c r="E1168" s="266"/>
      <c r="F1168" s="267"/>
      <c r="I1168" s="176" t="str">
        <f aca="false">IF(D1168="","",D1168*IF(UPPER(H1168)="Y",1,$C$1086))</f>
        <v/>
      </c>
      <c r="J1168" s="176" t="str">
        <f aca="false">IF(D1168="","",($C$1085-E1168)*I1168*10)</f>
        <v/>
      </c>
    </row>
    <row r="1169" customFormat="false" ht="12.75" hidden="false" customHeight="false" outlineLevel="0" collapsed="false">
      <c r="D1169" s="265"/>
      <c r="E1169" s="266"/>
      <c r="F1169" s="267"/>
      <c r="I1169" s="176" t="str">
        <f aca="false">IF(D1169="","",D1169*IF(UPPER(H1169)="Y",1,$C$1086))</f>
        <v/>
      </c>
      <c r="J1169" s="176" t="str">
        <f aca="false">IF(D1169="","",($C$1085-E1169)*I1169*10)</f>
        <v/>
      </c>
    </row>
    <row r="1170" customFormat="false" ht="12.75" hidden="false" customHeight="false" outlineLevel="0" collapsed="false">
      <c r="D1170" s="265"/>
      <c r="E1170" s="266"/>
      <c r="F1170" s="267"/>
      <c r="I1170" s="176" t="str">
        <f aca="false">IF(D1170="","",D1170*IF(UPPER(H1170)="Y",1,$C$1086))</f>
        <v/>
      </c>
      <c r="J1170" s="176" t="str">
        <f aca="false">IF(D1170="","",($C$1085-E1170)*I1170*10)</f>
        <v/>
      </c>
    </row>
    <row r="1171" customFormat="false" ht="12.75" hidden="false" customHeight="false" outlineLevel="0" collapsed="false">
      <c r="D1171" s="265"/>
      <c r="E1171" s="266"/>
      <c r="F1171" s="267"/>
      <c r="I1171" s="176" t="str">
        <f aca="false">IF(D1171="","",D1171*IF(UPPER(H1171)="Y",1,$C$1086))</f>
        <v/>
      </c>
      <c r="J1171" s="176" t="str">
        <f aca="false">IF(D1171="","",($C$1085-E1171)*I1171*10)</f>
        <v/>
      </c>
    </row>
    <row r="1172" customFormat="false" ht="12.75" hidden="false" customHeight="false" outlineLevel="0" collapsed="false">
      <c r="D1172" s="265"/>
      <c r="E1172" s="266"/>
      <c r="F1172" s="267"/>
      <c r="I1172" s="176" t="str">
        <f aca="false">IF(D1172="","",D1172*IF(UPPER(H1172)="Y",1,$C$1086))</f>
        <v/>
      </c>
      <c r="J1172" s="176" t="str">
        <f aca="false">IF(D1172="","",($C$1085-E1172)*I1172*10)</f>
        <v/>
      </c>
    </row>
    <row r="1173" customFormat="false" ht="12.75" hidden="false" customHeight="false" outlineLevel="0" collapsed="false">
      <c r="D1173" s="265"/>
      <c r="E1173" s="266"/>
      <c r="F1173" s="267"/>
      <c r="I1173" s="176" t="str">
        <f aca="false">IF(D1173="","",D1173*IF(UPPER(H1173)="Y",1,$C$1086))</f>
        <v/>
      </c>
      <c r="J1173" s="176" t="str">
        <f aca="false">IF(D1173="","",($C$1085-E1173)*I1173*10)</f>
        <v/>
      </c>
    </row>
    <row r="1174" customFormat="false" ht="12.75" hidden="false" customHeight="false" outlineLevel="0" collapsed="false">
      <c r="D1174" s="265"/>
      <c r="E1174" s="266"/>
      <c r="F1174" s="267"/>
      <c r="I1174" s="176" t="str">
        <f aca="false">IF(D1174="","",D1174*IF(UPPER(H1174)="Y",1,$C$1086))</f>
        <v/>
      </c>
      <c r="J1174" s="176" t="str">
        <f aca="false">IF(D1174="","",($C$1085-E1174)*I1174*10)</f>
        <v/>
      </c>
    </row>
    <row r="1175" customFormat="false" ht="12.75" hidden="false" customHeight="false" outlineLevel="0" collapsed="false">
      <c r="D1175" s="265"/>
      <c r="E1175" s="266"/>
      <c r="F1175" s="267"/>
      <c r="I1175" s="176" t="str">
        <f aca="false">IF(D1175="","",D1175*IF(UPPER(H1175)="Y",1,$C$1086))</f>
        <v/>
      </c>
      <c r="J1175" s="176" t="str">
        <f aca="false">IF(D1175="","",($C$1085-E1175)*I1175*10)</f>
        <v/>
      </c>
    </row>
    <row r="1176" customFormat="false" ht="12.75" hidden="false" customHeight="false" outlineLevel="0" collapsed="false">
      <c r="D1176" s="265"/>
      <c r="E1176" s="266"/>
      <c r="F1176" s="267"/>
      <c r="I1176" s="176" t="str">
        <f aca="false">IF(D1176="","",D1176*IF(UPPER(H1176)="Y",1,$C$1086))</f>
        <v/>
      </c>
      <c r="J1176" s="176" t="str">
        <f aca="false">IF(D1176="","",($C$1085-E1176)*I1176*10)</f>
        <v/>
      </c>
    </row>
    <row r="1177" customFormat="false" ht="12.75" hidden="false" customHeight="false" outlineLevel="0" collapsed="false">
      <c r="D1177" s="265"/>
      <c r="E1177" s="266"/>
      <c r="F1177" s="267"/>
      <c r="I1177" s="176" t="str">
        <f aca="false">IF(D1177="","",D1177*IF(UPPER(H1177)="Y",1,$C$1086))</f>
        <v/>
      </c>
      <c r="J1177" s="176" t="str">
        <f aca="false">IF(D1177="","",($C$1085-E1177)*I1177*10)</f>
        <v/>
      </c>
    </row>
    <row r="1178" customFormat="false" ht="12.75" hidden="false" customHeight="false" outlineLevel="0" collapsed="false">
      <c r="D1178" s="265"/>
      <c r="E1178" s="266"/>
      <c r="F1178" s="267"/>
      <c r="I1178" s="176" t="str">
        <f aca="false">IF(D1178="","",D1178*IF(UPPER(H1178)="Y",1,$C$1086))</f>
        <v/>
      </c>
      <c r="J1178" s="176" t="str">
        <f aca="false">IF(D1178="","",($C$1085-E1178)*I1178*10)</f>
        <v/>
      </c>
    </row>
    <row r="1179" customFormat="false" ht="12.75" hidden="false" customHeight="false" outlineLevel="0" collapsed="false">
      <c r="D1179" s="265"/>
      <c r="E1179" s="266"/>
      <c r="F1179" s="267"/>
      <c r="I1179" s="176" t="str">
        <f aca="false">IF(D1179="","",D1179*IF(UPPER(H1179)="Y",1,$C$1086))</f>
        <v/>
      </c>
      <c r="J1179" s="176" t="str">
        <f aca="false">IF(D1179="","",($C$1085-E1179)*I1179*10)</f>
        <v/>
      </c>
    </row>
    <row r="1180" customFormat="false" ht="12.75" hidden="false" customHeight="false" outlineLevel="0" collapsed="false">
      <c r="D1180" s="265"/>
      <c r="E1180" s="266"/>
      <c r="F1180" s="267"/>
      <c r="I1180" s="176" t="str">
        <f aca="false">IF(D1180="","",D1180*IF(UPPER(H1180)="Y",1,$C$1086))</f>
        <v/>
      </c>
      <c r="J1180" s="176" t="str">
        <f aca="false">IF(D1180="","",($C$1085-E1180)*I1180*10)</f>
        <v/>
      </c>
    </row>
    <row r="1181" customFormat="false" ht="12.75" hidden="false" customHeight="false" outlineLevel="0" collapsed="false">
      <c r="D1181" s="265"/>
      <c r="E1181" s="266"/>
      <c r="F1181" s="267"/>
      <c r="I1181" s="176" t="str">
        <f aca="false">IF(D1181="","",D1181*IF(UPPER(H1181)="Y",1,$C$1086))</f>
        <v/>
      </c>
      <c r="J1181" s="176" t="str">
        <f aca="false">IF(D1181="","",($C$1085-E1181)*I1181*10)</f>
        <v/>
      </c>
    </row>
    <row r="1182" customFormat="false" ht="12.75" hidden="false" customHeight="false" outlineLevel="0" collapsed="false">
      <c r="D1182" s="265"/>
      <c r="E1182" s="266"/>
      <c r="F1182" s="267"/>
      <c r="I1182" s="176" t="str">
        <f aca="false">IF(D1182="","",D1182*IF(UPPER(H1182)="Y",1,$C$1086))</f>
        <v/>
      </c>
      <c r="J1182" s="176" t="str">
        <f aca="false">IF(D1182="","",($C$1085-E1182)*I1182*10)</f>
        <v/>
      </c>
    </row>
    <row r="1183" customFormat="false" ht="12.75" hidden="false" customHeight="false" outlineLevel="0" collapsed="false">
      <c r="D1183" s="265"/>
      <c r="E1183" s="266"/>
      <c r="F1183" s="267"/>
      <c r="I1183" s="176" t="str">
        <f aca="false">IF(D1183="","",D1183*IF(UPPER(H1183)="Y",1,$C$1086))</f>
        <v/>
      </c>
      <c r="J1183" s="176" t="str">
        <f aca="false">IF(D1183="","",($C$1085-E1183)*I1183*10)</f>
        <v/>
      </c>
    </row>
    <row r="1184" customFormat="false" ht="12.75" hidden="false" customHeight="false" outlineLevel="0" collapsed="false">
      <c r="D1184" s="265"/>
      <c r="E1184" s="266"/>
      <c r="F1184" s="267"/>
      <c r="I1184" s="176" t="str">
        <f aca="false">IF(D1184="","",D1184*IF(UPPER(H1184)="Y",1,$C$1086))</f>
        <v/>
      </c>
      <c r="J1184" s="176" t="str">
        <f aca="false">IF(D1184="","",($C$1085-E1184)*I1184*10)</f>
        <v/>
      </c>
    </row>
    <row r="1185" customFormat="false" ht="12.75" hidden="false" customHeight="false" outlineLevel="0" collapsed="false">
      <c r="D1185" s="265"/>
      <c r="E1185" s="266"/>
      <c r="F1185" s="267"/>
      <c r="I1185" s="176" t="str">
        <f aca="false">IF(D1185="","",D1185*IF(UPPER(H1185)="Y",1,$C$1086))</f>
        <v/>
      </c>
      <c r="J1185" s="176" t="str">
        <f aca="false">IF(D1185="","",($C$1085-E1185)*I1185*10)</f>
        <v/>
      </c>
    </row>
    <row r="1186" customFormat="false" ht="12.75" hidden="false" customHeight="false" outlineLevel="0" collapsed="false">
      <c r="D1186" s="265"/>
      <c r="E1186" s="266"/>
      <c r="F1186" s="267"/>
      <c r="I1186" s="176" t="str">
        <f aca="false">IF(D1186="","",D1186*IF(UPPER(H1186)="Y",1,$C$1086))</f>
        <v/>
      </c>
      <c r="J1186" s="176" t="str">
        <f aca="false">IF(D1186="","",($C$1085-E1186)*I1186*10)</f>
        <v/>
      </c>
    </row>
    <row r="1187" customFormat="false" ht="12.75" hidden="false" customHeight="false" outlineLevel="0" collapsed="false">
      <c r="D1187" s="265"/>
      <c r="E1187" s="266"/>
      <c r="F1187" s="267"/>
      <c r="I1187" s="176" t="str">
        <f aca="false">IF(D1187="","",D1187*IF(UPPER(H1187)="Y",1,$C$1086))</f>
        <v/>
      </c>
      <c r="J1187" s="176" t="str">
        <f aca="false">IF(D1187="","",($C$1085-E1187)*I1187*10)</f>
        <v/>
      </c>
    </row>
    <row r="1188" customFormat="false" ht="12.75" hidden="false" customHeight="false" outlineLevel="0" collapsed="false">
      <c r="D1188" s="265"/>
      <c r="E1188" s="266"/>
      <c r="F1188" s="267"/>
      <c r="I1188" s="176" t="str">
        <f aca="false">IF(D1188="","",D1188*IF(UPPER(H1188)="Y",1,$C$1086))</f>
        <v/>
      </c>
      <c r="J1188" s="176" t="str">
        <f aca="false">IF(D1188="","",($C$1085-E1188)*I1188*10)</f>
        <v/>
      </c>
    </row>
    <row r="1189" customFormat="false" ht="12.75" hidden="false" customHeight="false" outlineLevel="0" collapsed="false">
      <c r="D1189" s="265"/>
      <c r="E1189" s="266"/>
      <c r="F1189" s="267"/>
      <c r="I1189" s="176" t="str">
        <f aca="false">IF(D1189="","",D1189*IF(UPPER(H1189)="Y",1,$C$1086))</f>
        <v/>
      </c>
      <c r="J1189" s="176" t="str">
        <f aca="false">IF(D1189="","",($C$1085-E1189)*I1189*10)</f>
        <v/>
      </c>
    </row>
    <row r="1190" customFormat="false" ht="12.75" hidden="false" customHeight="false" outlineLevel="0" collapsed="false">
      <c r="D1190" s="265"/>
      <c r="E1190" s="266"/>
      <c r="F1190" s="267"/>
      <c r="I1190" s="176" t="str">
        <f aca="false">IF(D1190="","",D1190*IF(UPPER(H1190)="Y",1,$C$1086))</f>
        <v/>
      </c>
      <c r="J1190" s="176" t="str">
        <f aca="false">IF(D1190="","",($C$1085-E1190)*I1190*10)</f>
        <v/>
      </c>
    </row>
    <row r="1191" customFormat="false" ht="12.75" hidden="false" customHeight="false" outlineLevel="0" collapsed="false">
      <c r="D1191" s="265"/>
      <c r="E1191" s="266"/>
      <c r="F1191" s="267"/>
      <c r="I1191" s="176" t="str">
        <f aca="false">IF(D1191="","",D1191*IF(UPPER(H1191)="Y",1,$C$1086))</f>
        <v/>
      </c>
      <c r="J1191" s="176" t="str">
        <f aca="false">IF(D1191="","",($C$1085-E1191)*I1191*10)</f>
        <v/>
      </c>
    </row>
    <row r="1192" customFormat="false" ht="12.75" hidden="false" customHeight="false" outlineLevel="0" collapsed="false">
      <c r="D1192" s="265"/>
      <c r="E1192" s="266"/>
      <c r="F1192" s="267"/>
      <c r="I1192" s="176" t="str">
        <f aca="false">IF(D1192="","",D1192*IF(UPPER(H1192)="Y",1,$C$1086))</f>
        <v/>
      </c>
      <c r="J1192" s="176" t="str">
        <f aca="false">IF(D1192="","",($C$1085-E1192)*I1192*10)</f>
        <v/>
      </c>
    </row>
    <row r="1193" customFormat="false" ht="12.75" hidden="false" customHeight="false" outlineLevel="0" collapsed="false">
      <c r="D1193" s="265"/>
      <c r="E1193" s="266"/>
      <c r="F1193" s="267"/>
      <c r="I1193" s="176" t="str">
        <f aca="false">IF(D1193="","",D1193*IF(UPPER(H1193)="Y",1,$C$1086))</f>
        <v/>
      </c>
      <c r="J1193" s="176" t="str">
        <f aca="false">IF(D1193="","",($C$1085-E1193)*I1193*10)</f>
        <v/>
      </c>
    </row>
    <row r="1194" customFormat="false" ht="12.75" hidden="false" customHeight="false" outlineLevel="0" collapsed="false">
      <c r="D1194" s="265"/>
      <c r="E1194" s="266"/>
      <c r="F1194" s="267"/>
      <c r="I1194" s="176" t="str">
        <f aca="false">IF(D1194="","",D1194*IF(UPPER(H1194)="Y",1,$C$1086))</f>
        <v/>
      </c>
      <c r="J1194" s="176" t="str">
        <f aca="false">IF(D1194="","",($C$1085-E1194)*I1194*10)</f>
        <v/>
      </c>
    </row>
    <row r="1195" customFormat="false" ht="12.75" hidden="false" customHeight="false" outlineLevel="0" collapsed="false">
      <c r="D1195" s="265"/>
      <c r="E1195" s="283"/>
      <c r="F1195" s="283"/>
      <c r="I1195" s="176" t="str">
        <f aca="false">IF(D1195="","",D1195*IF(UPPER(H1195)="Y",1,$C$1086))</f>
        <v/>
      </c>
      <c r="J1195" s="176" t="str">
        <f aca="false">IF(D1195="","",($C$1085-E1195)*I1195*10)</f>
        <v/>
      </c>
    </row>
    <row r="1196" customFormat="false" ht="12.75" hidden="false" customHeight="false" outlineLevel="0" collapsed="false">
      <c r="D1196" s="274" t="n">
        <f aca="true">SUM(INDIRECT(CONCATENATE(ADDRESS(ROW(D1160),COLUMN(D1160)),":",ADDRESS(ROW()-1,COLUMN()))))</f>
        <v>0</v>
      </c>
      <c r="I1196" s="274" t="n">
        <f aca="true">SUM(INDIRECT(CONCATENATE(ADDRESS(ROW(I1160),COLUMN(I1160)),":",ADDRESS(ROW()-1,COLUMN()))))</f>
        <v>0</v>
      </c>
      <c r="J1196" s="274" t="n">
        <f aca="true">SUM(INDIRECT(CONCATENATE(ADDRESS(ROW(J1160),COLUMN(J1160)),":",ADDRESS(ROW()-1,COLUMN()))))</f>
        <v>0</v>
      </c>
    </row>
    <row r="1198" customFormat="false" ht="12.75" hidden="false" customHeight="false" outlineLevel="0" collapsed="false">
      <c r="C1198" s="264" t="n">
        <f aca="false">EOMONTH(C1160,0)+1</f>
        <v>38139</v>
      </c>
      <c r="D1198" s="265"/>
      <c r="E1198" s="266"/>
      <c r="F1198" s="267"/>
      <c r="I1198" s="176" t="str">
        <f aca="false">IF(D1198="","",D1198*IF(UPPER(H1198)="Y",1,$C$1086))</f>
        <v/>
      </c>
      <c r="J1198" s="176" t="str">
        <f aca="false">IF(D1198="","",($C$1085-E1198)*I1198*10)</f>
        <v/>
      </c>
    </row>
    <row r="1199" customFormat="false" ht="12.75" hidden="false" customHeight="false" outlineLevel="0" collapsed="false">
      <c r="C1199" s="269" t="n">
        <f aca="false">INDEX(Inputs!$1:$65536,MATCH(C1198,Inputs!C:C,0),5)</f>
        <v>3.578</v>
      </c>
      <c r="D1199" s="265"/>
      <c r="E1199" s="266"/>
      <c r="F1199" s="267"/>
      <c r="I1199" s="176" t="str">
        <f aca="false">IF(D1199="","",D1199*IF(UPPER(H1199)="Y",1,$C$1086))</f>
        <v/>
      </c>
      <c r="J1199" s="176" t="str">
        <f aca="false">IF(D1199="","",($C$1085-E1199)*I1199*10)</f>
        <v/>
      </c>
    </row>
    <row r="1200" customFormat="false" ht="12.75" hidden="false" customHeight="false" outlineLevel="0" collapsed="false">
      <c r="C1200" s="249" t="n">
        <f aca="false">INDEX(Inputs!$1:$65536,MATCH(C1198,Inputs!C:C,0),8)</f>
        <v>0.909133831882033</v>
      </c>
      <c r="D1200" s="265"/>
      <c r="E1200" s="266"/>
      <c r="F1200" s="267"/>
      <c r="I1200" s="176" t="str">
        <f aca="false">IF(D1200="","",D1200*IF(UPPER(H1200)="Y",1,$C$1086))</f>
        <v/>
      </c>
      <c r="J1200" s="176" t="str">
        <f aca="false">IF(D1200="","",($C$1085-E1200)*I1200*10)</f>
        <v/>
      </c>
    </row>
    <row r="1201" customFormat="false" ht="12.75" hidden="false" customHeight="false" outlineLevel="0" collapsed="false">
      <c r="C1201" s="279" t="n">
        <f aca="false">I1234</f>
        <v>0</v>
      </c>
      <c r="D1201" s="265"/>
      <c r="E1201" s="266"/>
      <c r="F1201" s="267"/>
      <c r="I1201" s="176" t="str">
        <f aca="false">IF(D1201="","",D1201*IF(UPPER(H1201)="Y",1,$C$1086))</f>
        <v/>
      </c>
      <c r="J1201" s="176" t="str">
        <f aca="false">IF(D1201="","",($C$1085-E1201)*I1201*10)</f>
        <v/>
      </c>
    </row>
    <row r="1202" customFormat="false" ht="12.75" hidden="false" customHeight="false" outlineLevel="0" collapsed="false">
      <c r="C1202" s="279" t="n">
        <f aca="false">J1234</f>
        <v>0</v>
      </c>
      <c r="D1202" s="265"/>
      <c r="E1202" s="266"/>
      <c r="F1202" s="267"/>
      <c r="I1202" s="176" t="str">
        <f aca="false">IF(D1202="","",D1202*IF(UPPER(H1202)="Y",1,$C$1086))</f>
        <v/>
      </c>
      <c r="J1202" s="176" t="str">
        <f aca="false">IF(D1202="","",($C$1085-E1202)*I1202*10)</f>
        <v/>
      </c>
    </row>
    <row r="1203" customFormat="false" ht="12.75" hidden="false" customHeight="false" outlineLevel="0" collapsed="false">
      <c r="C1203" s="280"/>
      <c r="D1203" s="265"/>
      <c r="E1203" s="266"/>
      <c r="F1203" s="267"/>
      <c r="I1203" s="176" t="str">
        <f aca="false">IF(D1203="","",D1203*IF(UPPER(H1203)="Y",1,$C$1086))</f>
        <v/>
      </c>
      <c r="J1203" s="176" t="str">
        <f aca="false">IF(D1203="","",($C$1085-E1203)*I1203*10)</f>
        <v/>
      </c>
    </row>
    <row r="1204" customFormat="false" ht="12.75" hidden="false" customHeight="false" outlineLevel="0" collapsed="false">
      <c r="C1204" s="281"/>
      <c r="D1204" s="265"/>
      <c r="E1204" s="266"/>
      <c r="F1204" s="267"/>
      <c r="I1204" s="176" t="str">
        <f aca="false">IF(D1204="","",D1204*IF(UPPER(H1204)="Y",1,$C$1086))</f>
        <v/>
      </c>
      <c r="J1204" s="176" t="str">
        <f aca="false">IF(D1204="","",($C$1085-E1204)*I1204*10)</f>
        <v/>
      </c>
    </row>
    <row r="1205" customFormat="false" ht="12.75" hidden="false" customHeight="false" outlineLevel="0" collapsed="false">
      <c r="D1205" s="265"/>
      <c r="E1205" s="266"/>
      <c r="F1205" s="267"/>
      <c r="I1205" s="176" t="str">
        <f aca="false">IF(D1205="","",D1205*IF(UPPER(H1205)="Y",1,$C$1086))</f>
        <v/>
      </c>
      <c r="J1205" s="176" t="str">
        <f aca="false">IF(D1205="","",($C$1085-E1205)*I1205*10)</f>
        <v/>
      </c>
    </row>
    <row r="1206" customFormat="false" ht="12.75" hidden="false" customHeight="false" outlineLevel="0" collapsed="false">
      <c r="C1206" s="282"/>
      <c r="D1206" s="265"/>
      <c r="E1206" s="266"/>
      <c r="F1206" s="267"/>
      <c r="I1206" s="176" t="str">
        <f aca="false">IF(D1206="","",D1206*IF(UPPER(H1206)="Y",1,$C$1086))</f>
        <v/>
      </c>
      <c r="J1206" s="176" t="str">
        <f aca="false">IF(D1206="","",($C$1085-E1206)*I1206*10)</f>
        <v/>
      </c>
    </row>
    <row r="1207" customFormat="false" ht="12.75" hidden="false" customHeight="false" outlineLevel="0" collapsed="false">
      <c r="D1207" s="265"/>
      <c r="E1207" s="266"/>
      <c r="F1207" s="267"/>
      <c r="I1207" s="176" t="str">
        <f aca="false">IF(D1207="","",D1207*IF(UPPER(H1207)="Y",1,$C$1086))</f>
        <v/>
      </c>
      <c r="J1207" s="176" t="str">
        <f aca="false">IF(D1207="","",($C$1085-E1207)*I1207*10)</f>
        <v/>
      </c>
    </row>
    <row r="1208" customFormat="false" ht="12.75" hidden="false" customHeight="false" outlineLevel="0" collapsed="false">
      <c r="D1208" s="265"/>
      <c r="E1208" s="266"/>
      <c r="F1208" s="267"/>
      <c r="I1208" s="176" t="str">
        <f aca="false">IF(D1208="","",D1208*IF(UPPER(H1208)="Y",1,$C$1086))</f>
        <v/>
      </c>
      <c r="J1208" s="176" t="str">
        <f aca="false">IF(D1208="","",($C$1085-E1208)*I1208*10)</f>
        <v/>
      </c>
    </row>
    <row r="1209" customFormat="false" ht="12.75" hidden="false" customHeight="false" outlineLevel="0" collapsed="false">
      <c r="D1209" s="265"/>
      <c r="E1209" s="266"/>
      <c r="F1209" s="267"/>
      <c r="I1209" s="176" t="str">
        <f aca="false">IF(D1209="","",D1209*IF(UPPER(H1209)="Y",1,$C$1086))</f>
        <v/>
      </c>
      <c r="J1209" s="176" t="str">
        <f aca="false">IF(D1209="","",($C$1085-E1209)*I1209*10)</f>
        <v/>
      </c>
    </row>
    <row r="1210" customFormat="false" ht="12.75" hidden="false" customHeight="false" outlineLevel="0" collapsed="false">
      <c r="D1210" s="265"/>
      <c r="E1210" s="266"/>
      <c r="F1210" s="267"/>
      <c r="I1210" s="176" t="str">
        <f aca="false">IF(D1210="","",D1210*IF(UPPER(H1210)="Y",1,$C$1086))</f>
        <v/>
      </c>
      <c r="J1210" s="176" t="str">
        <f aca="false">IF(D1210="","",($C$1085-E1210)*I1210*10)</f>
        <v/>
      </c>
    </row>
    <row r="1211" customFormat="false" ht="12.75" hidden="false" customHeight="false" outlineLevel="0" collapsed="false">
      <c r="D1211" s="265"/>
      <c r="E1211" s="266"/>
      <c r="F1211" s="267"/>
      <c r="I1211" s="176" t="str">
        <f aca="false">IF(D1211="","",D1211*IF(UPPER(H1211)="Y",1,$C$1086))</f>
        <v/>
      </c>
      <c r="J1211" s="176" t="str">
        <f aca="false">IF(D1211="","",($C$1085-E1211)*I1211*10)</f>
        <v/>
      </c>
    </row>
    <row r="1212" customFormat="false" ht="12.75" hidden="false" customHeight="false" outlineLevel="0" collapsed="false">
      <c r="D1212" s="265"/>
      <c r="E1212" s="266"/>
      <c r="F1212" s="267"/>
      <c r="I1212" s="176" t="str">
        <f aca="false">IF(D1212="","",D1212*IF(UPPER(H1212)="Y",1,$C$1086))</f>
        <v/>
      </c>
      <c r="J1212" s="176" t="str">
        <f aca="false">IF(D1212="","",($C$1085-E1212)*I1212*10)</f>
        <v/>
      </c>
    </row>
    <row r="1213" customFormat="false" ht="12.75" hidden="false" customHeight="false" outlineLevel="0" collapsed="false">
      <c r="D1213" s="265"/>
      <c r="E1213" s="266"/>
      <c r="F1213" s="267"/>
      <c r="I1213" s="176" t="str">
        <f aca="false">IF(D1213="","",D1213*IF(UPPER(H1213)="Y",1,$C$1086))</f>
        <v/>
      </c>
      <c r="J1213" s="176" t="str">
        <f aca="false">IF(D1213="","",($C$1085-E1213)*I1213*10)</f>
        <v/>
      </c>
    </row>
    <row r="1214" customFormat="false" ht="12.75" hidden="false" customHeight="false" outlineLevel="0" collapsed="false">
      <c r="D1214" s="265"/>
      <c r="E1214" s="266"/>
      <c r="F1214" s="267"/>
      <c r="I1214" s="176" t="str">
        <f aca="false">IF(D1214="","",D1214*IF(UPPER(H1214)="Y",1,$C$1086))</f>
        <v/>
      </c>
      <c r="J1214" s="176" t="str">
        <f aca="false">IF(D1214="","",($C$1085-E1214)*I1214*10)</f>
        <v/>
      </c>
    </row>
    <row r="1215" customFormat="false" ht="12.75" hidden="false" customHeight="false" outlineLevel="0" collapsed="false">
      <c r="D1215" s="265"/>
      <c r="E1215" s="266"/>
      <c r="F1215" s="267"/>
      <c r="I1215" s="176" t="str">
        <f aca="false">IF(D1215="","",D1215*IF(UPPER(H1215)="Y",1,$C$1086))</f>
        <v/>
      </c>
      <c r="J1215" s="176" t="str">
        <f aca="false">IF(D1215="","",($C$1085-E1215)*I1215*10)</f>
        <v/>
      </c>
    </row>
    <row r="1216" customFormat="false" ht="12.75" hidden="false" customHeight="false" outlineLevel="0" collapsed="false">
      <c r="D1216" s="265"/>
      <c r="E1216" s="266"/>
      <c r="F1216" s="267"/>
      <c r="I1216" s="176" t="str">
        <f aca="false">IF(D1216="","",D1216*IF(UPPER(H1216)="Y",1,$C$1086))</f>
        <v/>
      </c>
      <c r="J1216" s="176" t="str">
        <f aca="false">IF(D1216="","",($C$1085-E1216)*I1216*10)</f>
        <v/>
      </c>
    </row>
    <row r="1217" customFormat="false" ht="12.75" hidden="false" customHeight="false" outlineLevel="0" collapsed="false">
      <c r="D1217" s="265"/>
      <c r="E1217" s="266"/>
      <c r="F1217" s="267"/>
      <c r="I1217" s="176" t="str">
        <f aca="false">IF(D1217="","",D1217*IF(UPPER(H1217)="Y",1,$C$1086))</f>
        <v/>
      </c>
      <c r="J1217" s="176" t="str">
        <f aca="false">IF(D1217="","",($C$1085-E1217)*I1217*10)</f>
        <v/>
      </c>
    </row>
    <row r="1218" customFormat="false" ht="12.75" hidden="false" customHeight="false" outlineLevel="0" collapsed="false">
      <c r="D1218" s="265"/>
      <c r="E1218" s="266"/>
      <c r="F1218" s="267"/>
      <c r="I1218" s="176" t="str">
        <f aca="false">IF(D1218="","",D1218*IF(UPPER(H1218)="Y",1,$C$1086))</f>
        <v/>
      </c>
      <c r="J1218" s="176" t="str">
        <f aca="false">IF(D1218="","",($C$1085-E1218)*I1218*10)</f>
        <v/>
      </c>
    </row>
    <row r="1219" customFormat="false" ht="12.75" hidden="false" customHeight="false" outlineLevel="0" collapsed="false">
      <c r="D1219" s="265"/>
      <c r="E1219" s="266"/>
      <c r="F1219" s="267"/>
      <c r="I1219" s="176" t="str">
        <f aca="false">IF(D1219="","",D1219*IF(UPPER(H1219)="Y",1,$C$1086))</f>
        <v/>
      </c>
      <c r="J1219" s="176" t="str">
        <f aca="false">IF(D1219="","",($C$1085-E1219)*I1219*10)</f>
        <v/>
      </c>
    </row>
    <row r="1220" customFormat="false" ht="12.75" hidden="false" customHeight="false" outlineLevel="0" collapsed="false">
      <c r="D1220" s="265"/>
      <c r="E1220" s="266"/>
      <c r="F1220" s="267"/>
      <c r="I1220" s="176" t="str">
        <f aca="false">IF(D1220="","",D1220*IF(UPPER(H1220)="Y",1,$C$1086))</f>
        <v/>
      </c>
      <c r="J1220" s="176" t="str">
        <f aca="false">IF(D1220="","",($C$1085-E1220)*I1220*10)</f>
        <v/>
      </c>
    </row>
    <row r="1221" customFormat="false" ht="12.75" hidden="false" customHeight="false" outlineLevel="0" collapsed="false">
      <c r="D1221" s="265"/>
      <c r="E1221" s="266"/>
      <c r="F1221" s="267"/>
      <c r="I1221" s="176" t="str">
        <f aca="false">IF(D1221="","",D1221*IF(UPPER(H1221)="Y",1,$C$1086))</f>
        <v/>
      </c>
      <c r="J1221" s="176" t="str">
        <f aca="false">IF(D1221="","",($C$1085-E1221)*I1221*10)</f>
        <v/>
      </c>
    </row>
    <row r="1222" customFormat="false" ht="12.75" hidden="false" customHeight="false" outlineLevel="0" collapsed="false">
      <c r="D1222" s="265"/>
      <c r="E1222" s="266"/>
      <c r="F1222" s="267"/>
      <c r="I1222" s="176" t="str">
        <f aca="false">IF(D1222="","",D1222*IF(UPPER(H1222)="Y",1,$C$1086))</f>
        <v/>
      </c>
      <c r="J1222" s="176" t="str">
        <f aca="false">IF(D1222="","",($C$1085-E1222)*I1222*10)</f>
        <v/>
      </c>
    </row>
    <row r="1223" customFormat="false" ht="12.75" hidden="false" customHeight="false" outlineLevel="0" collapsed="false">
      <c r="D1223" s="265"/>
      <c r="E1223" s="266"/>
      <c r="F1223" s="267"/>
      <c r="I1223" s="176" t="str">
        <f aca="false">IF(D1223="","",D1223*IF(UPPER(H1223)="Y",1,$C$1086))</f>
        <v/>
      </c>
      <c r="J1223" s="176" t="str">
        <f aca="false">IF(D1223="","",($C$1085-E1223)*I1223*10)</f>
        <v/>
      </c>
    </row>
    <row r="1224" customFormat="false" ht="12.75" hidden="false" customHeight="false" outlineLevel="0" collapsed="false">
      <c r="D1224" s="265"/>
      <c r="E1224" s="266"/>
      <c r="F1224" s="267"/>
      <c r="I1224" s="176" t="str">
        <f aca="false">IF(D1224="","",D1224*IF(UPPER(H1224)="Y",1,$C$1086))</f>
        <v/>
      </c>
      <c r="J1224" s="176" t="str">
        <f aca="false">IF(D1224="","",($C$1085-E1224)*I1224*10)</f>
        <v/>
      </c>
    </row>
    <row r="1225" customFormat="false" ht="12.75" hidden="false" customHeight="false" outlineLevel="0" collapsed="false">
      <c r="D1225" s="265"/>
      <c r="E1225" s="266"/>
      <c r="F1225" s="267"/>
      <c r="I1225" s="176" t="str">
        <f aca="false">IF(D1225="","",D1225*IF(UPPER(H1225)="Y",1,$C$1086))</f>
        <v/>
      </c>
      <c r="J1225" s="176" t="str">
        <f aca="false">IF(D1225="","",($C$1085-E1225)*I1225*10)</f>
        <v/>
      </c>
    </row>
    <row r="1226" customFormat="false" ht="12.75" hidden="false" customHeight="false" outlineLevel="0" collapsed="false">
      <c r="D1226" s="265"/>
      <c r="E1226" s="266"/>
      <c r="F1226" s="267"/>
      <c r="I1226" s="176" t="str">
        <f aca="false">IF(D1226="","",D1226*IF(UPPER(H1226)="Y",1,$C$1086))</f>
        <v/>
      </c>
      <c r="J1226" s="176" t="str">
        <f aca="false">IF(D1226="","",($C$1085-E1226)*I1226*10)</f>
        <v/>
      </c>
    </row>
    <row r="1227" customFormat="false" ht="12.75" hidden="false" customHeight="false" outlineLevel="0" collapsed="false">
      <c r="D1227" s="265"/>
      <c r="E1227" s="266"/>
      <c r="F1227" s="267"/>
      <c r="I1227" s="176" t="str">
        <f aca="false">IF(D1227="","",D1227*IF(UPPER(H1227)="Y",1,$C$1086))</f>
        <v/>
      </c>
      <c r="J1227" s="176" t="str">
        <f aca="false">IF(D1227="","",($C$1085-E1227)*I1227*10)</f>
        <v/>
      </c>
    </row>
    <row r="1228" customFormat="false" ht="12.75" hidden="false" customHeight="false" outlineLevel="0" collapsed="false">
      <c r="D1228" s="265"/>
      <c r="E1228" s="266"/>
      <c r="F1228" s="267"/>
      <c r="I1228" s="176" t="str">
        <f aca="false">IF(D1228="","",D1228*IF(UPPER(H1228)="Y",1,$C$1086))</f>
        <v/>
      </c>
      <c r="J1228" s="176" t="str">
        <f aca="false">IF(D1228="","",($C$1085-E1228)*I1228*10)</f>
        <v/>
      </c>
    </row>
    <row r="1229" customFormat="false" ht="12.75" hidden="false" customHeight="false" outlineLevel="0" collapsed="false">
      <c r="D1229" s="265"/>
      <c r="E1229" s="266"/>
      <c r="F1229" s="267"/>
      <c r="I1229" s="176" t="str">
        <f aca="false">IF(D1229="","",D1229*IF(UPPER(H1229)="Y",1,$C$1086))</f>
        <v/>
      </c>
      <c r="J1229" s="176" t="str">
        <f aca="false">IF(D1229="","",($C$1085-E1229)*I1229*10)</f>
        <v/>
      </c>
    </row>
    <row r="1230" customFormat="false" ht="12.75" hidden="false" customHeight="false" outlineLevel="0" collapsed="false">
      <c r="D1230" s="265"/>
      <c r="E1230" s="266"/>
      <c r="F1230" s="267"/>
      <c r="I1230" s="176" t="str">
        <f aca="false">IF(D1230="","",D1230*IF(UPPER(H1230)="Y",1,$C$1086))</f>
        <v/>
      </c>
      <c r="J1230" s="176" t="str">
        <f aca="false">IF(D1230="","",($C$1085-E1230)*I1230*10)</f>
        <v/>
      </c>
    </row>
    <row r="1231" customFormat="false" ht="12.75" hidden="false" customHeight="false" outlineLevel="0" collapsed="false">
      <c r="D1231" s="265"/>
      <c r="E1231" s="266"/>
      <c r="F1231" s="267"/>
      <c r="I1231" s="176" t="str">
        <f aca="false">IF(D1231="","",D1231*IF(UPPER(H1231)="Y",1,$C$1086))</f>
        <v/>
      </c>
      <c r="J1231" s="176" t="str">
        <f aca="false">IF(D1231="","",($C$1085-E1231)*I1231*10)</f>
        <v/>
      </c>
    </row>
    <row r="1232" customFormat="false" ht="12.75" hidden="false" customHeight="false" outlineLevel="0" collapsed="false">
      <c r="D1232" s="265"/>
      <c r="E1232" s="266"/>
      <c r="F1232" s="267"/>
      <c r="I1232" s="176" t="str">
        <f aca="false">IF(D1232="","",D1232*IF(UPPER(H1232)="Y",1,$C$1086))</f>
        <v/>
      </c>
      <c r="J1232" s="176" t="str">
        <f aca="false">IF(D1232="","",($C$1085-E1232)*I1232*10)</f>
        <v/>
      </c>
    </row>
    <row r="1233" customFormat="false" ht="12.75" hidden="false" customHeight="false" outlineLevel="0" collapsed="false">
      <c r="D1233" s="265"/>
      <c r="E1233" s="283"/>
      <c r="F1233" s="283"/>
      <c r="I1233" s="176" t="str">
        <f aca="false">IF(D1233="","",D1233*IF(UPPER(H1233)="Y",1,$C$1086))</f>
        <v/>
      </c>
      <c r="J1233" s="176" t="str">
        <f aca="false">IF(D1233="","",($C$1085-E1233)*I1233*10)</f>
        <v/>
      </c>
    </row>
    <row r="1234" customFormat="false" ht="12.75" hidden="false" customHeight="false" outlineLevel="0" collapsed="false">
      <c r="D1234" s="274" t="n">
        <f aca="true">SUM(INDIRECT(CONCATENATE(ADDRESS(ROW(D1198),COLUMN(D1198)),":",ADDRESS(ROW()-1,COLUMN()))))</f>
        <v>0</v>
      </c>
      <c r="I1234" s="274" t="n">
        <f aca="true">SUM(INDIRECT(CONCATENATE(ADDRESS(ROW(I1198),COLUMN(I1198)),":",ADDRESS(ROW()-1,COLUMN()))))</f>
        <v>0</v>
      </c>
      <c r="J1234" s="274" t="n">
        <f aca="true">SUM(INDIRECT(CONCATENATE(ADDRESS(ROW(J1198),COLUMN(J1198)),":",ADDRESS(ROW()-1,COLUMN()))))</f>
        <v>0</v>
      </c>
    </row>
    <row r="1236" customFormat="false" ht="12.75" hidden="false" customHeight="false" outlineLevel="0" collapsed="false">
      <c r="C1236" s="264" t="n">
        <f aca="false">EOMONTH(C1198,0)+1</f>
        <v>38169</v>
      </c>
      <c r="D1236" s="265"/>
      <c r="E1236" s="266"/>
      <c r="F1236" s="267"/>
      <c r="I1236" s="176" t="str">
        <f aca="false">IF(D1236="","",D1236*IF(UPPER(H1236)="Y",1,$C$1086))</f>
        <v/>
      </c>
      <c r="J1236" s="176" t="str">
        <f aca="false">IF(D1236="","",($C$1085-E1236)*I1236*10)</f>
        <v/>
      </c>
    </row>
    <row r="1237" customFormat="false" ht="12.75" hidden="false" customHeight="false" outlineLevel="0" collapsed="false">
      <c r="C1237" s="269" t="n">
        <f aca="false">INDEX(Inputs!$1:$65536,MATCH(C1236,Inputs!C:C,0),5)</f>
        <v>3.623</v>
      </c>
      <c r="D1237" s="265"/>
      <c r="E1237" s="266"/>
      <c r="F1237" s="267"/>
      <c r="I1237" s="176" t="str">
        <f aca="false">IF(D1237="","",D1237*IF(UPPER(H1237)="Y",1,$C$1086))</f>
        <v/>
      </c>
      <c r="J1237" s="176" t="str">
        <f aca="false">IF(D1237="","",($C$1085-E1237)*I1237*10)</f>
        <v/>
      </c>
    </row>
    <row r="1238" customFormat="false" ht="12.75" hidden="false" customHeight="false" outlineLevel="0" collapsed="false">
      <c r="C1238" s="249" t="n">
        <f aca="false">INDEX(Inputs!$1:$65536,MATCH(C1236,Inputs!C:C,0),8)</f>
        <v>0.905113386009072</v>
      </c>
      <c r="D1238" s="265"/>
      <c r="E1238" s="266"/>
      <c r="F1238" s="267"/>
      <c r="I1238" s="176" t="str">
        <f aca="false">IF(D1238="","",D1238*IF(UPPER(H1238)="Y",1,$C$1086))</f>
        <v/>
      </c>
      <c r="J1238" s="176" t="str">
        <f aca="false">IF(D1238="","",($C$1085-E1238)*I1238*10)</f>
        <v/>
      </c>
    </row>
    <row r="1239" customFormat="false" ht="12.75" hidden="false" customHeight="false" outlineLevel="0" collapsed="false">
      <c r="C1239" s="279" t="n">
        <f aca="false">I1272</f>
        <v>0</v>
      </c>
      <c r="D1239" s="265"/>
      <c r="E1239" s="266"/>
      <c r="F1239" s="267"/>
      <c r="I1239" s="176" t="str">
        <f aca="false">IF(D1239="","",D1239*IF(UPPER(H1239)="Y",1,$C$1086))</f>
        <v/>
      </c>
      <c r="J1239" s="176" t="str">
        <f aca="false">IF(D1239="","",($C$1085-E1239)*I1239*10)</f>
        <v/>
      </c>
    </row>
    <row r="1240" customFormat="false" ht="12.75" hidden="false" customHeight="false" outlineLevel="0" collapsed="false">
      <c r="C1240" s="279" t="n">
        <f aca="false">J1272</f>
        <v>0</v>
      </c>
      <c r="D1240" s="265"/>
      <c r="E1240" s="266"/>
      <c r="F1240" s="267"/>
      <c r="I1240" s="176" t="str">
        <f aca="false">IF(D1240="","",D1240*IF(UPPER(H1240)="Y",1,$C$1086))</f>
        <v/>
      </c>
      <c r="J1240" s="176" t="str">
        <f aca="false">IF(D1240="","",($C$1085-E1240)*I1240*10)</f>
        <v/>
      </c>
    </row>
    <row r="1241" customFormat="false" ht="12.75" hidden="false" customHeight="false" outlineLevel="0" collapsed="false">
      <c r="C1241" s="280"/>
      <c r="D1241" s="265"/>
      <c r="E1241" s="266"/>
      <c r="F1241" s="267"/>
      <c r="I1241" s="176" t="str">
        <f aca="false">IF(D1241="","",D1241*IF(UPPER(H1241)="Y",1,$C$1086))</f>
        <v/>
      </c>
      <c r="J1241" s="176" t="str">
        <f aca="false">IF(D1241="","",($C$1085-E1241)*I1241*10)</f>
        <v/>
      </c>
    </row>
    <row r="1242" customFormat="false" ht="12.75" hidden="false" customHeight="false" outlineLevel="0" collapsed="false">
      <c r="C1242" s="281"/>
      <c r="D1242" s="265"/>
      <c r="E1242" s="266"/>
      <c r="F1242" s="267"/>
      <c r="I1242" s="176" t="str">
        <f aca="false">IF(D1242="","",D1242*IF(UPPER(H1242)="Y",1,$C$1086))</f>
        <v/>
      </c>
      <c r="J1242" s="176" t="str">
        <f aca="false">IF(D1242="","",($C$1085-E1242)*I1242*10)</f>
        <v/>
      </c>
    </row>
    <row r="1243" customFormat="false" ht="12.75" hidden="false" customHeight="false" outlineLevel="0" collapsed="false">
      <c r="D1243" s="265"/>
      <c r="E1243" s="266"/>
      <c r="F1243" s="267"/>
      <c r="I1243" s="176" t="str">
        <f aca="false">IF(D1243="","",D1243*IF(UPPER(H1243)="Y",1,$C$1086))</f>
        <v/>
      </c>
      <c r="J1243" s="176" t="str">
        <f aca="false">IF(D1243="","",($C$1085-E1243)*I1243*10)</f>
        <v/>
      </c>
    </row>
    <row r="1244" customFormat="false" ht="12.75" hidden="false" customHeight="false" outlineLevel="0" collapsed="false">
      <c r="C1244" s="282"/>
      <c r="D1244" s="265"/>
      <c r="E1244" s="266"/>
      <c r="F1244" s="267"/>
      <c r="I1244" s="176" t="str">
        <f aca="false">IF(D1244="","",D1244*IF(UPPER(H1244)="Y",1,$C$1086))</f>
        <v/>
      </c>
      <c r="J1244" s="176" t="str">
        <f aca="false">IF(D1244="","",($C$1085-E1244)*I1244*10)</f>
        <v/>
      </c>
    </row>
    <row r="1245" customFormat="false" ht="12.75" hidden="false" customHeight="false" outlineLevel="0" collapsed="false">
      <c r="D1245" s="265"/>
      <c r="E1245" s="266"/>
      <c r="F1245" s="267"/>
      <c r="I1245" s="176" t="str">
        <f aca="false">IF(D1245="","",D1245*IF(UPPER(H1245)="Y",1,$C$1086))</f>
        <v/>
      </c>
      <c r="J1245" s="176" t="str">
        <f aca="false">IF(D1245="","",($C$1085-E1245)*I1245*10)</f>
        <v/>
      </c>
    </row>
    <row r="1246" customFormat="false" ht="12.75" hidden="false" customHeight="false" outlineLevel="0" collapsed="false">
      <c r="D1246" s="265"/>
      <c r="E1246" s="266"/>
      <c r="F1246" s="267"/>
      <c r="I1246" s="176" t="str">
        <f aca="false">IF(D1246="","",D1246*IF(UPPER(H1246)="Y",1,$C$1086))</f>
        <v/>
      </c>
      <c r="J1246" s="176" t="str">
        <f aca="false">IF(D1246="","",($C$1085-E1246)*I1246*10)</f>
        <v/>
      </c>
    </row>
    <row r="1247" customFormat="false" ht="12.75" hidden="false" customHeight="false" outlineLevel="0" collapsed="false">
      <c r="D1247" s="265"/>
      <c r="E1247" s="266"/>
      <c r="F1247" s="267"/>
      <c r="I1247" s="176" t="str">
        <f aca="false">IF(D1247="","",D1247*IF(UPPER(H1247)="Y",1,$C$1086))</f>
        <v/>
      </c>
      <c r="J1247" s="176" t="str">
        <f aca="false">IF(D1247="","",($C$1085-E1247)*I1247*10)</f>
        <v/>
      </c>
    </row>
    <row r="1248" customFormat="false" ht="12.75" hidden="false" customHeight="false" outlineLevel="0" collapsed="false">
      <c r="D1248" s="265"/>
      <c r="E1248" s="266"/>
      <c r="F1248" s="267"/>
      <c r="I1248" s="176" t="str">
        <f aca="false">IF(D1248="","",D1248*IF(UPPER(H1248)="Y",1,$C$1086))</f>
        <v/>
      </c>
      <c r="J1248" s="176" t="str">
        <f aca="false">IF(D1248="","",($C$1085-E1248)*I1248*10)</f>
        <v/>
      </c>
    </row>
    <row r="1249" customFormat="false" ht="12.75" hidden="false" customHeight="false" outlineLevel="0" collapsed="false">
      <c r="D1249" s="265"/>
      <c r="E1249" s="266"/>
      <c r="F1249" s="267"/>
      <c r="I1249" s="176" t="str">
        <f aca="false">IF(D1249="","",D1249*IF(UPPER(H1249)="Y",1,$C$1086))</f>
        <v/>
      </c>
      <c r="J1249" s="176" t="str">
        <f aca="false">IF(D1249="","",($C$1085-E1249)*I1249*10)</f>
        <v/>
      </c>
    </row>
    <row r="1250" customFormat="false" ht="12.75" hidden="false" customHeight="false" outlineLevel="0" collapsed="false">
      <c r="D1250" s="265"/>
      <c r="E1250" s="266"/>
      <c r="F1250" s="267"/>
      <c r="I1250" s="176" t="str">
        <f aca="false">IF(D1250="","",D1250*IF(UPPER(H1250)="Y",1,$C$1086))</f>
        <v/>
      </c>
      <c r="J1250" s="176" t="str">
        <f aca="false">IF(D1250="","",($C$1085-E1250)*I1250*10)</f>
        <v/>
      </c>
    </row>
    <row r="1251" customFormat="false" ht="12.75" hidden="false" customHeight="false" outlineLevel="0" collapsed="false">
      <c r="D1251" s="265"/>
      <c r="E1251" s="266"/>
      <c r="F1251" s="267"/>
      <c r="I1251" s="176" t="str">
        <f aca="false">IF(D1251="","",D1251*IF(UPPER(H1251)="Y",1,$C$1086))</f>
        <v/>
      </c>
      <c r="J1251" s="176" t="str">
        <f aca="false">IF(D1251="","",($C$1085-E1251)*I1251*10)</f>
        <v/>
      </c>
    </row>
    <row r="1252" customFormat="false" ht="12.75" hidden="false" customHeight="false" outlineLevel="0" collapsed="false">
      <c r="D1252" s="265"/>
      <c r="E1252" s="266"/>
      <c r="F1252" s="267"/>
      <c r="I1252" s="176" t="str">
        <f aca="false">IF(D1252="","",D1252*IF(UPPER(H1252)="Y",1,$C$1086))</f>
        <v/>
      </c>
      <c r="J1252" s="176" t="str">
        <f aca="false">IF(D1252="","",($C$1085-E1252)*I1252*10)</f>
        <v/>
      </c>
    </row>
    <row r="1253" customFormat="false" ht="12.75" hidden="false" customHeight="false" outlineLevel="0" collapsed="false">
      <c r="D1253" s="265"/>
      <c r="E1253" s="266"/>
      <c r="F1253" s="267"/>
      <c r="I1253" s="176" t="str">
        <f aca="false">IF(D1253="","",D1253*IF(UPPER(H1253)="Y",1,$C$1086))</f>
        <v/>
      </c>
      <c r="J1253" s="176" t="str">
        <f aca="false">IF(D1253="","",($C$1085-E1253)*I1253*10)</f>
        <v/>
      </c>
    </row>
    <row r="1254" customFormat="false" ht="12.75" hidden="false" customHeight="false" outlineLevel="0" collapsed="false">
      <c r="D1254" s="265"/>
      <c r="E1254" s="266"/>
      <c r="F1254" s="267"/>
      <c r="I1254" s="176" t="str">
        <f aca="false">IF(D1254="","",D1254*IF(UPPER(H1254)="Y",1,$C$1086))</f>
        <v/>
      </c>
      <c r="J1254" s="176" t="str">
        <f aca="false">IF(D1254="","",($C$1085-E1254)*I1254*10)</f>
        <v/>
      </c>
    </row>
    <row r="1255" customFormat="false" ht="12.75" hidden="false" customHeight="false" outlineLevel="0" collapsed="false">
      <c r="D1255" s="265"/>
      <c r="E1255" s="266"/>
      <c r="F1255" s="267"/>
      <c r="I1255" s="176" t="str">
        <f aca="false">IF(D1255="","",D1255*IF(UPPER(H1255)="Y",1,$C$1086))</f>
        <v/>
      </c>
      <c r="J1255" s="176" t="str">
        <f aca="false">IF(D1255="","",($C$1085-E1255)*I1255*10)</f>
        <v/>
      </c>
    </row>
    <row r="1256" customFormat="false" ht="12.75" hidden="false" customHeight="false" outlineLevel="0" collapsed="false">
      <c r="D1256" s="265"/>
      <c r="E1256" s="266"/>
      <c r="F1256" s="267"/>
      <c r="I1256" s="176" t="str">
        <f aca="false">IF(D1256="","",D1256*IF(UPPER(H1256)="Y",1,$C$1086))</f>
        <v/>
      </c>
      <c r="J1256" s="176" t="str">
        <f aca="false">IF(D1256="","",($C$1085-E1256)*I1256*10)</f>
        <v/>
      </c>
    </row>
    <row r="1257" customFormat="false" ht="12.75" hidden="false" customHeight="false" outlineLevel="0" collapsed="false">
      <c r="D1257" s="265"/>
      <c r="E1257" s="266"/>
      <c r="F1257" s="267"/>
      <c r="I1257" s="176" t="str">
        <f aca="false">IF(D1257="","",D1257*IF(UPPER(H1257)="Y",1,$C$1086))</f>
        <v/>
      </c>
      <c r="J1257" s="176" t="str">
        <f aca="false">IF(D1257="","",($C$1085-E1257)*I1257*10)</f>
        <v/>
      </c>
    </row>
    <row r="1258" customFormat="false" ht="12.75" hidden="false" customHeight="false" outlineLevel="0" collapsed="false">
      <c r="D1258" s="265"/>
      <c r="E1258" s="266"/>
      <c r="F1258" s="267"/>
      <c r="I1258" s="176" t="str">
        <f aca="false">IF(D1258="","",D1258*IF(UPPER(H1258)="Y",1,$C$1086))</f>
        <v/>
      </c>
      <c r="J1258" s="176" t="str">
        <f aca="false">IF(D1258="","",($C$1085-E1258)*I1258*10)</f>
        <v/>
      </c>
    </row>
    <row r="1259" customFormat="false" ht="12.75" hidden="false" customHeight="false" outlineLevel="0" collapsed="false">
      <c r="D1259" s="265"/>
      <c r="E1259" s="266"/>
      <c r="F1259" s="267"/>
      <c r="I1259" s="176" t="str">
        <f aca="false">IF(D1259="","",D1259*IF(UPPER(H1259)="Y",1,$C$1086))</f>
        <v/>
      </c>
      <c r="J1259" s="176" t="str">
        <f aca="false">IF(D1259="","",($C$1085-E1259)*I1259*10)</f>
        <v/>
      </c>
    </row>
    <row r="1260" customFormat="false" ht="12.75" hidden="false" customHeight="false" outlineLevel="0" collapsed="false">
      <c r="D1260" s="265"/>
      <c r="E1260" s="266"/>
      <c r="F1260" s="267"/>
      <c r="I1260" s="176" t="str">
        <f aca="false">IF(D1260="","",D1260*IF(UPPER(H1260)="Y",1,$C$1086))</f>
        <v/>
      </c>
      <c r="J1260" s="176" t="str">
        <f aca="false">IF(D1260="","",($C$1085-E1260)*I1260*10)</f>
        <v/>
      </c>
    </row>
    <row r="1261" customFormat="false" ht="12.75" hidden="false" customHeight="false" outlineLevel="0" collapsed="false">
      <c r="D1261" s="265"/>
      <c r="E1261" s="266"/>
      <c r="F1261" s="267"/>
      <c r="I1261" s="176" t="str">
        <f aca="false">IF(D1261="","",D1261*IF(UPPER(H1261)="Y",1,$C$1086))</f>
        <v/>
      </c>
      <c r="J1261" s="176" t="str">
        <f aca="false">IF(D1261="","",($C$1085-E1261)*I1261*10)</f>
        <v/>
      </c>
    </row>
    <row r="1262" customFormat="false" ht="12.75" hidden="false" customHeight="false" outlineLevel="0" collapsed="false">
      <c r="D1262" s="265"/>
      <c r="E1262" s="266"/>
      <c r="F1262" s="267"/>
      <c r="I1262" s="176" t="str">
        <f aca="false">IF(D1262="","",D1262*IF(UPPER(H1262)="Y",1,$C$1086))</f>
        <v/>
      </c>
      <c r="J1262" s="176" t="str">
        <f aca="false">IF(D1262="","",($C$1085-E1262)*I1262*10)</f>
        <v/>
      </c>
    </row>
    <row r="1263" customFormat="false" ht="12.75" hidden="false" customHeight="false" outlineLevel="0" collapsed="false">
      <c r="D1263" s="265"/>
      <c r="E1263" s="266"/>
      <c r="F1263" s="267"/>
      <c r="I1263" s="176" t="str">
        <f aca="false">IF(D1263="","",D1263*IF(UPPER(H1263)="Y",1,$C$1086))</f>
        <v/>
      </c>
      <c r="J1263" s="176" t="str">
        <f aca="false">IF(D1263="","",($C$1085-E1263)*I1263*10)</f>
        <v/>
      </c>
    </row>
    <row r="1264" customFormat="false" ht="12.75" hidden="false" customHeight="false" outlineLevel="0" collapsed="false">
      <c r="D1264" s="265"/>
      <c r="E1264" s="266"/>
      <c r="F1264" s="267"/>
      <c r="I1264" s="176" t="str">
        <f aca="false">IF(D1264="","",D1264*IF(UPPER(H1264)="Y",1,$C$1086))</f>
        <v/>
      </c>
      <c r="J1264" s="176" t="str">
        <f aca="false">IF(D1264="","",($C$1085-E1264)*I1264*10)</f>
        <v/>
      </c>
    </row>
    <row r="1265" customFormat="false" ht="12.75" hidden="false" customHeight="false" outlineLevel="0" collapsed="false">
      <c r="D1265" s="265"/>
      <c r="E1265" s="266"/>
      <c r="F1265" s="267"/>
      <c r="I1265" s="176" t="str">
        <f aca="false">IF(D1265="","",D1265*IF(UPPER(H1265)="Y",1,$C$1086))</f>
        <v/>
      </c>
      <c r="J1265" s="176" t="str">
        <f aca="false">IF(D1265="","",($C$1085-E1265)*I1265*10)</f>
        <v/>
      </c>
    </row>
    <row r="1266" customFormat="false" ht="12.75" hidden="false" customHeight="false" outlineLevel="0" collapsed="false">
      <c r="D1266" s="265"/>
      <c r="E1266" s="266"/>
      <c r="F1266" s="267"/>
      <c r="I1266" s="176" t="str">
        <f aca="false">IF(D1266="","",D1266*IF(UPPER(H1266)="Y",1,$C$1086))</f>
        <v/>
      </c>
      <c r="J1266" s="176" t="str">
        <f aca="false">IF(D1266="","",($C$1085-E1266)*I1266*10)</f>
        <v/>
      </c>
    </row>
    <row r="1267" customFormat="false" ht="12.75" hidden="false" customHeight="false" outlineLevel="0" collapsed="false">
      <c r="D1267" s="265"/>
      <c r="E1267" s="266"/>
      <c r="F1267" s="267"/>
      <c r="I1267" s="176" t="str">
        <f aca="false">IF(D1267="","",D1267*IF(UPPER(H1267)="Y",1,$C$1086))</f>
        <v/>
      </c>
      <c r="J1267" s="176" t="str">
        <f aca="false">IF(D1267="","",($C$1085-E1267)*I1267*10)</f>
        <v/>
      </c>
    </row>
    <row r="1268" customFormat="false" ht="12.75" hidden="false" customHeight="false" outlineLevel="0" collapsed="false">
      <c r="D1268" s="265"/>
      <c r="E1268" s="266"/>
      <c r="F1268" s="267"/>
      <c r="I1268" s="176" t="str">
        <f aca="false">IF(D1268="","",D1268*IF(UPPER(H1268)="Y",1,$C$1086))</f>
        <v/>
      </c>
      <c r="J1268" s="176" t="str">
        <f aca="false">IF(D1268="","",($C$1085-E1268)*I1268*10)</f>
        <v/>
      </c>
    </row>
    <row r="1269" customFormat="false" ht="12.75" hidden="false" customHeight="false" outlineLevel="0" collapsed="false">
      <c r="D1269" s="265"/>
      <c r="E1269" s="266"/>
      <c r="F1269" s="267"/>
      <c r="I1269" s="176" t="str">
        <f aca="false">IF(D1269="","",D1269*IF(UPPER(H1269)="Y",1,$C$1086))</f>
        <v/>
      </c>
      <c r="J1269" s="176" t="str">
        <f aca="false">IF(D1269="","",($C$1085-E1269)*I1269*10)</f>
        <v/>
      </c>
    </row>
    <row r="1270" customFormat="false" ht="12.75" hidden="false" customHeight="false" outlineLevel="0" collapsed="false">
      <c r="D1270" s="265"/>
      <c r="E1270" s="266"/>
      <c r="F1270" s="267"/>
      <c r="I1270" s="176" t="str">
        <f aca="false">IF(D1270="","",D1270*IF(UPPER(H1270)="Y",1,$C$1086))</f>
        <v/>
      </c>
      <c r="J1270" s="176" t="str">
        <f aca="false">IF(D1270="","",($C$1085-E1270)*I1270*10)</f>
        <v/>
      </c>
    </row>
    <row r="1271" customFormat="false" ht="12.75" hidden="false" customHeight="false" outlineLevel="0" collapsed="false">
      <c r="D1271" s="265"/>
      <c r="E1271" s="283"/>
      <c r="F1271" s="283"/>
      <c r="I1271" s="176" t="str">
        <f aca="false">IF(D1271="","",D1271*IF(UPPER(H1271)="Y",1,$C$1086))</f>
        <v/>
      </c>
      <c r="J1271" s="176" t="str">
        <f aca="false">IF(D1271="","",($C$1085-E1271)*I1271*10)</f>
        <v/>
      </c>
    </row>
    <row r="1272" customFormat="false" ht="12.75" hidden="false" customHeight="false" outlineLevel="0" collapsed="false">
      <c r="D1272" s="274" t="n">
        <f aca="true">SUM(INDIRECT(CONCATENATE(ADDRESS(ROW(D1236),COLUMN(D1236)),":",ADDRESS(ROW()-1,COLUMN()))))</f>
        <v>0</v>
      </c>
      <c r="I1272" s="274" t="n">
        <f aca="true">SUM(INDIRECT(CONCATENATE(ADDRESS(ROW(I1236),COLUMN(I1236)),":",ADDRESS(ROW()-1,COLUMN()))))</f>
        <v>0</v>
      </c>
      <c r="J1272" s="274" t="n">
        <f aca="true">SUM(INDIRECT(CONCATENATE(ADDRESS(ROW(J1236),COLUMN(J1236)),":",ADDRESS(ROW()-1,COLUMN()))))</f>
        <v>0</v>
      </c>
    </row>
    <row r="1274" customFormat="false" ht="12.75" hidden="false" customHeight="false" outlineLevel="0" collapsed="false">
      <c r="C1274" s="264" t="n">
        <f aca="false">EOMONTH(C1236,0)+1</f>
        <v>38200</v>
      </c>
      <c r="D1274" s="265"/>
      <c r="E1274" s="266"/>
      <c r="F1274" s="267"/>
      <c r="I1274" s="176" t="str">
        <f aca="false">IF(D1274="","",D1274*IF(UPPER(H1274)="Y",1,$C$1086))</f>
        <v/>
      </c>
      <c r="J1274" s="176" t="str">
        <f aca="false">IF(D1274="","",($C$1085-E1274)*I1274*10)</f>
        <v/>
      </c>
    </row>
    <row r="1275" customFormat="false" ht="12.75" hidden="false" customHeight="false" outlineLevel="0" collapsed="false">
      <c r="C1275" s="269" t="n">
        <f aca="false">INDEX(Inputs!$1:$65536,MATCH(C1274,Inputs!C:C,0),5)</f>
        <v>3.662</v>
      </c>
      <c r="D1275" s="265"/>
      <c r="E1275" s="266"/>
      <c r="F1275" s="267"/>
      <c r="I1275" s="176" t="str">
        <f aca="false">IF(D1275="","",D1275*IF(UPPER(H1275)="Y",1,$C$1086))</f>
        <v/>
      </c>
      <c r="J1275" s="176" t="str">
        <f aca="false">IF(D1275="","",($C$1085-E1275)*I1275*10)</f>
        <v/>
      </c>
    </row>
    <row r="1276" customFormat="false" ht="12.75" hidden="false" customHeight="false" outlineLevel="0" collapsed="false">
      <c r="C1276" s="249" t="n">
        <f aca="false">INDEX(Inputs!$1:$65536,MATCH(C1274,Inputs!C:C,0),8)</f>
        <v>0.900959049503717</v>
      </c>
      <c r="D1276" s="265"/>
      <c r="E1276" s="266"/>
      <c r="F1276" s="267"/>
      <c r="I1276" s="176" t="str">
        <f aca="false">IF(D1276="","",D1276*IF(UPPER(H1276)="Y",1,$C$1086))</f>
        <v/>
      </c>
      <c r="J1276" s="176" t="str">
        <f aca="false">IF(D1276="","",($C$1085-E1276)*I1276*10)</f>
        <v/>
      </c>
    </row>
    <row r="1277" customFormat="false" ht="12.75" hidden="false" customHeight="false" outlineLevel="0" collapsed="false">
      <c r="C1277" s="279" t="n">
        <f aca="false">I1310</f>
        <v>0</v>
      </c>
      <c r="D1277" s="265"/>
      <c r="E1277" s="266"/>
      <c r="F1277" s="267"/>
      <c r="I1277" s="176" t="str">
        <f aca="false">IF(D1277="","",D1277*IF(UPPER(H1277)="Y",1,$C$1086))</f>
        <v/>
      </c>
      <c r="J1277" s="176" t="str">
        <f aca="false">IF(D1277="","",($C$1085-E1277)*I1277*10)</f>
        <v/>
      </c>
    </row>
    <row r="1278" customFormat="false" ht="12.75" hidden="false" customHeight="false" outlineLevel="0" collapsed="false">
      <c r="C1278" s="279" t="n">
        <f aca="false">J1310</f>
        <v>0</v>
      </c>
      <c r="D1278" s="265"/>
      <c r="E1278" s="266"/>
      <c r="F1278" s="267"/>
      <c r="I1278" s="176" t="str">
        <f aca="false">IF(D1278="","",D1278*IF(UPPER(H1278)="Y",1,$C$1086))</f>
        <v/>
      </c>
      <c r="J1278" s="176" t="str">
        <f aca="false">IF(D1278="","",($C$1085-E1278)*I1278*10)</f>
        <v/>
      </c>
    </row>
    <row r="1279" customFormat="false" ht="12.75" hidden="false" customHeight="false" outlineLevel="0" collapsed="false">
      <c r="C1279" s="280"/>
      <c r="D1279" s="265"/>
      <c r="E1279" s="266"/>
      <c r="F1279" s="267"/>
      <c r="I1279" s="176" t="str">
        <f aca="false">IF(D1279="","",D1279*IF(UPPER(H1279)="Y",1,$C$1086))</f>
        <v/>
      </c>
      <c r="J1279" s="176" t="str">
        <f aca="false">IF(D1279="","",($C$1085-E1279)*I1279*10)</f>
        <v/>
      </c>
    </row>
    <row r="1280" customFormat="false" ht="12.75" hidden="false" customHeight="false" outlineLevel="0" collapsed="false">
      <c r="C1280" s="281"/>
      <c r="D1280" s="265"/>
      <c r="E1280" s="266"/>
      <c r="F1280" s="267"/>
      <c r="I1280" s="176" t="str">
        <f aca="false">IF(D1280="","",D1280*IF(UPPER(H1280)="Y",1,$C$1086))</f>
        <v/>
      </c>
      <c r="J1280" s="176" t="str">
        <f aca="false">IF(D1280="","",($C$1085-E1280)*I1280*10)</f>
        <v/>
      </c>
    </row>
    <row r="1281" customFormat="false" ht="12.75" hidden="false" customHeight="false" outlineLevel="0" collapsed="false">
      <c r="D1281" s="265"/>
      <c r="E1281" s="266"/>
      <c r="F1281" s="267"/>
      <c r="I1281" s="176" t="str">
        <f aca="false">IF(D1281="","",D1281*IF(UPPER(H1281)="Y",1,$C$1086))</f>
        <v/>
      </c>
      <c r="J1281" s="176" t="str">
        <f aca="false">IF(D1281="","",($C$1085-E1281)*I1281*10)</f>
        <v/>
      </c>
    </row>
    <row r="1282" customFormat="false" ht="12.75" hidden="false" customHeight="false" outlineLevel="0" collapsed="false">
      <c r="C1282" s="282"/>
      <c r="D1282" s="265"/>
      <c r="E1282" s="266"/>
      <c r="F1282" s="267"/>
      <c r="I1282" s="176" t="str">
        <f aca="false">IF(D1282="","",D1282*IF(UPPER(H1282)="Y",1,$C$1086))</f>
        <v/>
      </c>
      <c r="J1282" s="176" t="str">
        <f aca="false">IF(D1282="","",($C$1085-E1282)*I1282*10)</f>
        <v/>
      </c>
    </row>
    <row r="1283" customFormat="false" ht="12.75" hidden="false" customHeight="false" outlineLevel="0" collapsed="false">
      <c r="D1283" s="265"/>
      <c r="E1283" s="266"/>
      <c r="F1283" s="267"/>
      <c r="I1283" s="176" t="str">
        <f aca="false">IF(D1283="","",D1283*IF(UPPER(H1283)="Y",1,$C$1086))</f>
        <v/>
      </c>
      <c r="J1283" s="176" t="str">
        <f aca="false">IF(D1283="","",($C$1085-E1283)*I1283*10)</f>
        <v/>
      </c>
    </row>
    <row r="1284" customFormat="false" ht="12.75" hidden="false" customHeight="false" outlineLevel="0" collapsed="false">
      <c r="D1284" s="265"/>
      <c r="E1284" s="266"/>
      <c r="F1284" s="267"/>
      <c r="I1284" s="176" t="str">
        <f aca="false">IF(D1284="","",D1284*IF(UPPER(H1284)="Y",1,$C$1086))</f>
        <v/>
      </c>
      <c r="J1284" s="176" t="str">
        <f aca="false">IF(D1284="","",($C$1085-E1284)*I1284*10)</f>
        <v/>
      </c>
    </row>
    <row r="1285" customFormat="false" ht="12.75" hidden="false" customHeight="false" outlineLevel="0" collapsed="false">
      <c r="D1285" s="265"/>
      <c r="E1285" s="266"/>
      <c r="F1285" s="267"/>
      <c r="I1285" s="176" t="str">
        <f aca="false">IF(D1285="","",D1285*IF(UPPER(H1285)="Y",1,$C$1086))</f>
        <v/>
      </c>
      <c r="J1285" s="176" t="str">
        <f aca="false">IF(D1285="","",($C$1085-E1285)*I1285*10)</f>
        <v/>
      </c>
    </row>
    <row r="1286" customFormat="false" ht="12.75" hidden="false" customHeight="false" outlineLevel="0" collapsed="false">
      <c r="D1286" s="265"/>
      <c r="E1286" s="266"/>
      <c r="F1286" s="267"/>
      <c r="I1286" s="176" t="str">
        <f aca="false">IF(D1286="","",D1286*IF(UPPER(H1286)="Y",1,$C$1086))</f>
        <v/>
      </c>
      <c r="J1286" s="176" t="str">
        <f aca="false">IF(D1286="","",($C$1085-E1286)*I1286*10)</f>
        <v/>
      </c>
    </row>
    <row r="1287" customFormat="false" ht="12.75" hidden="false" customHeight="false" outlineLevel="0" collapsed="false">
      <c r="D1287" s="265"/>
      <c r="E1287" s="266"/>
      <c r="F1287" s="267"/>
      <c r="I1287" s="176" t="str">
        <f aca="false">IF(D1287="","",D1287*IF(UPPER(H1287)="Y",1,$C$1086))</f>
        <v/>
      </c>
      <c r="J1287" s="176" t="str">
        <f aca="false">IF(D1287="","",($C$1085-E1287)*I1287*10)</f>
        <v/>
      </c>
    </row>
    <row r="1288" customFormat="false" ht="12.75" hidden="false" customHeight="false" outlineLevel="0" collapsed="false">
      <c r="D1288" s="265"/>
      <c r="E1288" s="266"/>
      <c r="F1288" s="267"/>
      <c r="I1288" s="176" t="str">
        <f aca="false">IF(D1288="","",D1288*IF(UPPER(H1288)="Y",1,$C$1086))</f>
        <v/>
      </c>
      <c r="J1288" s="176" t="str">
        <f aca="false">IF(D1288="","",($C$1085-E1288)*I1288*10)</f>
        <v/>
      </c>
    </row>
    <row r="1289" customFormat="false" ht="12.75" hidden="false" customHeight="false" outlineLevel="0" collapsed="false">
      <c r="D1289" s="265"/>
      <c r="E1289" s="266"/>
      <c r="F1289" s="267"/>
      <c r="I1289" s="176" t="str">
        <f aca="false">IF(D1289="","",D1289*IF(UPPER(H1289)="Y",1,$C$1086))</f>
        <v/>
      </c>
      <c r="J1289" s="176" t="str">
        <f aca="false">IF(D1289="","",($C$1085-E1289)*I1289*10)</f>
        <v/>
      </c>
    </row>
    <row r="1290" customFormat="false" ht="12.75" hidden="false" customHeight="false" outlineLevel="0" collapsed="false">
      <c r="D1290" s="265"/>
      <c r="E1290" s="266"/>
      <c r="F1290" s="267"/>
      <c r="I1290" s="176" t="str">
        <f aca="false">IF(D1290="","",D1290*IF(UPPER(H1290)="Y",1,$C$1086))</f>
        <v/>
      </c>
      <c r="J1290" s="176" t="str">
        <f aca="false">IF(D1290="","",($C$1085-E1290)*I1290*10)</f>
        <v/>
      </c>
    </row>
    <row r="1291" customFormat="false" ht="12.75" hidden="false" customHeight="false" outlineLevel="0" collapsed="false">
      <c r="D1291" s="265"/>
      <c r="E1291" s="266"/>
      <c r="F1291" s="267"/>
      <c r="I1291" s="176" t="str">
        <f aca="false">IF(D1291="","",D1291*IF(UPPER(H1291)="Y",1,$C$1086))</f>
        <v/>
      </c>
      <c r="J1291" s="176" t="str">
        <f aca="false">IF(D1291="","",($C$1085-E1291)*I1291*10)</f>
        <v/>
      </c>
    </row>
    <row r="1292" customFormat="false" ht="12.75" hidden="false" customHeight="false" outlineLevel="0" collapsed="false">
      <c r="D1292" s="265"/>
      <c r="E1292" s="266"/>
      <c r="F1292" s="267"/>
      <c r="I1292" s="176" t="str">
        <f aca="false">IF(D1292="","",D1292*IF(UPPER(H1292)="Y",1,$C$1086))</f>
        <v/>
      </c>
      <c r="J1292" s="176" t="str">
        <f aca="false">IF(D1292="","",($C$1085-E1292)*I1292*10)</f>
        <v/>
      </c>
    </row>
    <row r="1293" customFormat="false" ht="12.75" hidden="false" customHeight="false" outlineLevel="0" collapsed="false">
      <c r="D1293" s="265"/>
      <c r="E1293" s="266"/>
      <c r="F1293" s="267"/>
      <c r="I1293" s="176" t="str">
        <f aca="false">IF(D1293="","",D1293*IF(UPPER(H1293)="Y",1,$C$1086))</f>
        <v/>
      </c>
      <c r="J1293" s="176" t="str">
        <f aca="false">IF(D1293="","",($C$1085-E1293)*I1293*10)</f>
        <v/>
      </c>
    </row>
    <row r="1294" customFormat="false" ht="12.75" hidden="false" customHeight="false" outlineLevel="0" collapsed="false">
      <c r="D1294" s="265"/>
      <c r="E1294" s="266"/>
      <c r="F1294" s="267"/>
      <c r="I1294" s="176" t="str">
        <f aca="false">IF(D1294="","",D1294*IF(UPPER(H1294)="Y",1,$C$1086))</f>
        <v/>
      </c>
      <c r="J1294" s="176" t="str">
        <f aca="false">IF(D1294="","",($C$1085-E1294)*I1294*10)</f>
        <v/>
      </c>
    </row>
    <row r="1295" customFormat="false" ht="12.75" hidden="false" customHeight="false" outlineLevel="0" collapsed="false">
      <c r="D1295" s="265"/>
      <c r="E1295" s="266"/>
      <c r="F1295" s="267"/>
      <c r="I1295" s="176" t="str">
        <f aca="false">IF(D1295="","",D1295*IF(UPPER(H1295)="Y",1,$C$1086))</f>
        <v/>
      </c>
      <c r="J1295" s="176" t="str">
        <f aca="false">IF(D1295="","",($C$1085-E1295)*I1295*10)</f>
        <v/>
      </c>
    </row>
    <row r="1296" customFormat="false" ht="12.75" hidden="false" customHeight="false" outlineLevel="0" collapsed="false">
      <c r="D1296" s="265"/>
      <c r="E1296" s="266"/>
      <c r="F1296" s="267"/>
      <c r="I1296" s="176" t="str">
        <f aca="false">IF(D1296="","",D1296*IF(UPPER(H1296)="Y",1,$C$1086))</f>
        <v/>
      </c>
      <c r="J1296" s="176" t="str">
        <f aca="false">IF(D1296="","",($C$1085-E1296)*I1296*10)</f>
        <v/>
      </c>
    </row>
    <row r="1297" customFormat="false" ht="12.75" hidden="false" customHeight="false" outlineLevel="0" collapsed="false">
      <c r="D1297" s="265"/>
      <c r="E1297" s="266"/>
      <c r="F1297" s="267"/>
      <c r="I1297" s="176" t="str">
        <f aca="false">IF(D1297="","",D1297*IF(UPPER(H1297)="Y",1,$C$1086))</f>
        <v/>
      </c>
      <c r="J1297" s="176" t="str">
        <f aca="false">IF(D1297="","",($C$1085-E1297)*I1297*10)</f>
        <v/>
      </c>
    </row>
    <row r="1298" customFormat="false" ht="12.75" hidden="false" customHeight="false" outlineLevel="0" collapsed="false">
      <c r="D1298" s="265"/>
      <c r="E1298" s="266"/>
      <c r="F1298" s="267"/>
      <c r="I1298" s="176" t="str">
        <f aca="false">IF(D1298="","",D1298*IF(UPPER(H1298)="Y",1,$C$1086))</f>
        <v/>
      </c>
      <c r="J1298" s="176" t="str">
        <f aca="false">IF(D1298="","",($C$1085-E1298)*I1298*10)</f>
        <v/>
      </c>
    </row>
    <row r="1299" customFormat="false" ht="12.75" hidden="false" customHeight="false" outlineLevel="0" collapsed="false">
      <c r="D1299" s="265"/>
      <c r="E1299" s="266"/>
      <c r="F1299" s="267"/>
      <c r="I1299" s="176" t="str">
        <f aca="false">IF(D1299="","",D1299*IF(UPPER(H1299)="Y",1,$C$1086))</f>
        <v/>
      </c>
      <c r="J1299" s="176" t="str">
        <f aca="false">IF(D1299="","",($C$1085-E1299)*I1299*10)</f>
        <v/>
      </c>
    </row>
    <row r="1300" customFormat="false" ht="12.75" hidden="false" customHeight="false" outlineLevel="0" collapsed="false">
      <c r="D1300" s="265"/>
      <c r="E1300" s="266"/>
      <c r="F1300" s="267"/>
      <c r="I1300" s="176" t="str">
        <f aca="false">IF(D1300="","",D1300*IF(UPPER(H1300)="Y",1,$C$1086))</f>
        <v/>
      </c>
      <c r="J1300" s="176" t="str">
        <f aca="false">IF(D1300="","",($C$1085-E1300)*I1300*10)</f>
        <v/>
      </c>
    </row>
    <row r="1301" customFormat="false" ht="12.75" hidden="false" customHeight="false" outlineLevel="0" collapsed="false">
      <c r="D1301" s="265"/>
      <c r="E1301" s="266"/>
      <c r="F1301" s="267"/>
      <c r="I1301" s="176" t="str">
        <f aca="false">IF(D1301="","",D1301*IF(UPPER(H1301)="Y",1,$C$1086))</f>
        <v/>
      </c>
      <c r="J1301" s="176" t="str">
        <f aca="false">IF(D1301="","",($C$1085-E1301)*I1301*10)</f>
        <v/>
      </c>
    </row>
    <row r="1302" customFormat="false" ht="12.75" hidden="false" customHeight="false" outlineLevel="0" collapsed="false">
      <c r="D1302" s="265"/>
      <c r="E1302" s="266"/>
      <c r="F1302" s="267"/>
      <c r="I1302" s="176" t="str">
        <f aca="false">IF(D1302="","",D1302*IF(UPPER(H1302)="Y",1,$C$1086))</f>
        <v/>
      </c>
      <c r="J1302" s="176" t="str">
        <f aca="false">IF(D1302="","",($C$1085-E1302)*I1302*10)</f>
        <v/>
      </c>
    </row>
    <row r="1303" customFormat="false" ht="12.75" hidden="false" customHeight="false" outlineLevel="0" collapsed="false">
      <c r="D1303" s="265"/>
      <c r="E1303" s="266"/>
      <c r="F1303" s="267"/>
      <c r="I1303" s="176" t="str">
        <f aca="false">IF(D1303="","",D1303*IF(UPPER(H1303)="Y",1,$C$1086))</f>
        <v/>
      </c>
      <c r="J1303" s="176" t="str">
        <f aca="false">IF(D1303="","",($C$1085-E1303)*I1303*10)</f>
        <v/>
      </c>
    </row>
    <row r="1304" customFormat="false" ht="12.75" hidden="false" customHeight="false" outlineLevel="0" collapsed="false">
      <c r="D1304" s="265"/>
      <c r="E1304" s="266"/>
      <c r="F1304" s="267"/>
      <c r="I1304" s="176" t="str">
        <f aca="false">IF(D1304="","",D1304*IF(UPPER(H1304)="Y",1,$C$1086))</f>
        <v/>
      </c>
      <c r="J1304" s="176" t="str">
        <f aca="false">IF(D1304="","",($C$1085-E1304)*I1304*10)</f>
        <v/>
      </c>
    </row>
    <row r="1305" customFormat="false" ht="12.75" hidden="false" customHeight="false" outlineLevel="0" collapsed="false">
      <c r="D1305" s="265"/>
      <c r="E1305" s="266"/>
      <c r="F1305" s="267"/>
      <c r="I1305" s="176" t="str">
        <f aca="false">IF(D1305="","",D1305*IF(UPPER(H1305)="Y",1,$C$1086))</f>
        <v/>
      </c>
      <c r="J1305" s="176" t="str">
        <f aca="false">IF(D1305="","",($C$1085-E1305)*I1305*10)</f>
        <v/>
      </c>
    </row>
    <row r="1306" customFormat="false" ht="12.75" hidden="false" customHeight="false" outlineLevel="0" collapsed="false">
      <c r="D1306" s="265"/>
      <c r="E1306" s="266"/>
      <c r="F1306" s="267"/>
      <c r="I1306" s="176" t="str">
        <f aca="false">IF(D1306="","",D1306*IF(UPPER(H1306)="Y",1,$C$1086))</f>
        <v/>
      </c>
      <c r="J1306" s="176" t="str">
        <f aca="false">IF(D1306="","",($C$1085-E1306)*I1306*10)</f>
        <v/>
      </c>
    </row>
    <row r="1307" customFormat="false" ht="12.75" hidden="false" customHeight="false" outlineLevel="0" collapsed="false">
      <c r="D1307" s="265"/>
      <c r="E1307" s="266"/>
      <c r="F1307" s="267"/>
      <c r="I1307" s="176" t="str">
        <f aca="false">IF(D1307="","",D1307*IF(UPPER(H1307)="Y",1,$C$1086))</f>
        <v/>
      </c>
      <c r="J1307" s="176" t="str">
        <f aca="false">IF(D1307="","",($C$1085-E1307)*I1307*10)</f>
        <v/>
      </c>
    </row>
    <row r="1308" customFormat="false" ht="12.75" hidden="false" customHeight="false" outlineLevel="0" collapsed="false">
      <c r="D1308" s="265"/>
      <c r="E1308" s="266"/>
      <c r="F1308" s="267"/>
      <c r="I1308" s="176" t="str">
        <f aca="false">IF(D1308="","",D1308*IF(UPPER(H1308)="Y",1,$C$1086))</f>
        <v/>
      </c>
      <c r="J1308" s="176" t="str">
        <f aca="false">IF(D1308="","",($C$1085-E1308)*I1308*10)</f>
        <v/>
      </c>
    </row>
    <row r="1309" customFormat="false" ht="12.75" hidden="false" customHeight="false" outlineLevel="0" collapsed="false">
      <c r="D1309" s="265"/>
      <c r="E1309" s="283"/>
      <c r="F1309" s="283"/>
      <c r="I1309" s="176" t="str">
        <f aca="false">IF(D1309="","",D1309*IF(UPPER(H1309)="Y",1,$C$1086))</f>
        <v/>
      </c>
      <c r="J1309" s="176" t="str">
        <f aca="false">IF(D1309="","",($C$1085-E1309)*I1309*10)</f>
        <v/>
      </c>
    </row>
    <row r="1310" customFormat="false" ht="12.75" hidden="false" customHeight="false" outlineLevel="0" collapsed="false">
      <c r="D1310" s="274" t="n">
        <f aca="true">SUM(INDIRECT(CONCATENATE(ADDRESS(ROW(D1274),COLUMN(D1274)),":",ADDRESS(ROW()-1,COLUMN()))))</f>
        <v>0</v>
      </c>
      <c r="I1310" s="274" t="n">
        <f aca="true">SUM(INDIRECT(CONCATENATE(ADDRESS(ROW(I1274),COLUMN(I1274)),":",ADDRESS(ROW()-1,COLUMN()))))</f>
        <v>0</v>
      </c>
      <c r="J1310" s="274" t="n">
        <f aca="true">SUM(INDIRECT(CONCATENATE(ADDRESS(ROW(J1274),COLUMN(J1274)),":",ADDRESS(ROW()-1,COLUMN()))))</f>
        <v>0</v>
      </c>
    </row>
    <row r="1312" customFormat="false" ht="12.75" hidden="false" customHeight="false" outlineLevel="0" collapsed="false">
      <c r="C1312" s="264" t="n">
        <f aca="false">EOMONTH(C1274,0)+1</f>
        <v>38231</v>
      </c>
      <c r="D1312" s="265"/>
      <c r="E1312" s="266"/>
      <c r="F1312" s="267"/>
      <c r="I1312" s="176" t="str">
        <f aca="false">IF(D1312="","",D1312*IF(UPPER(H1312)="Y",1,$C$1086))</f>
        <v/>
      </c>
      <c r="J1312" s="176" t="str">
        <f aca="false">IF(D1312="","",($C$1085-E1312)*I1312*10)</f>
        <v/>
      </c>
    </row>
    <row r="1313" customFormat="false" ht="12.75" hidden="false" customHeight="false" outlineLevel="0" collapsed="false">
      <c r="C1313" s="269" t="n">
        <f aca="false">INDEX(Inputs!$1:$65536,MATCH(C1312,Inputs!C:C,0),5)</f>
        <v>3.651</v>
      </c>
      <c r="D1313" s="265"/>
      <c r="E1313" s="266"/>
      <c r="F1313" s="267"/>
      <c r="I1313" s="176" t="str">
        <f aca="false">IF(D1313="","",D1313*IF(UPPER(H1313)="Y",1,$C$1086))</f>
        <v/>
      </c>
      <c r="J1313" s="176" t="str">
        <f aca="false">IF(D1313="","",($C$1085-E1313)*I1313*10)</f>
        <v/>
      </c>
    </row>
    <row r="1314" customFormat="false" ht="12.75" hidden="false" customHeight="false" outlineLevel="0" collapsed="false">
      <c r="C1314" s="249" t="n">
        <f aca="false">INDEX(Inputs!$1:$65536,MATCH(C1312,Inputs!C:C,0),8)</f>
        <v>0.896746836832354</v>
      </c>
      <c r="D1314" s="265"/>
      <c r="E1314" s="266"/>
      <c r="F1314" s="267"/>
      <c r="I1314" s="176" t="str">
        <f aca="false">IF(D1314="","",D1314*IF(UPPER(H1314)="Y",1,$C$1086))</f>
        <v/>
      </c>
      <c r="J1314" s="176" t="str">
        <f aca="false">IF(D1314="","",($C$1085-E1314)*I1314*10)</f>
        <v/>
      </c>
    </row>
    <row r="1315" customFormat="false" ht="12.75" hidden="false" customHeight="false" outlineLevel="0" collapsed="false">
      <c r="C1315" s="279" t="n">
        <f aca="false">I1348</f>
        <v>0</v>
      </c>
      <c r="D1315" s="265"/>
      <c r="E1315" s="266"/>
      <c r="F1315" s="267"/>
      <c r="I1315" s="176" t="str">
        <f aca="false">IF(D1315="","",D1315*IF(UPPER(H1315)="Y",1,$C$1086))</f>
        <v/>
      </c>
      <c r="J1315" s="176" t="str">
        <f aca="false">IF(D1315="","",($C$1085-E1315)*I1315*10)</f>
        <v/>
      </c>
    </row>
    <row r="1316" customFormat="false" ht="12.75" hidden="false" customHeight="false" outlineLevel="0" collapsed="false">
      <c r="C1316" s="279" t="n">
        <f aca="false">J1348</f>
        <v>0</v>
      </c>
      <c r="D1316" s="265"/>
      <c r="E1316" s="266"/>
      <c r="F1316" s="267"/>
      <c r="I1316" s="176" t="str">
        <f aca="false">IF(D1316="","",D1316*IF(UPPER(H1316)="Y",1,$C$1086))</f>
        <v/>
      </c>
      <c r="J1316" s="176" t="str">
        <f aca="false">IF(D1316="","",($C$1085-E1316)*I1316*10)</f>
        <v/>
      </c>
    </row>
    <row r="1317" customFormat="false" ht="12.75" hidden="false" customHeight="false" outlineLevel="0" collapsed="false">
      <c r="C1317" s="280"/>
      <c r="D1317" s="265"/>
      <c r="E1317" s="266"/>
      <c r="F1317" s="267"/>
      <c r="I1317" s="176" t="str">
        <f aca="false">IF(D1317="","",D1317*IF(UPPER(H1317)="Y",1,$C$1086))</f>
        <v/>
      </c>
      <c r="J1317" s="176" t="str">
        <f aca="false">IF(D1317="","",($C$1085-E1317)*I1317*10)</f>
        <v/>
      </c>
    </row>
    <row r="1318" customFormat="false" ht="12.75" hidden="false" customHeight="false" outlineLevel="0" collapsed="false">
      <c r="C1318" s="281"/>
      <c r="D1318" s="265"/>
      <c r="E1318" s="266"/>
      <c r="F1318" s="267"/>
      <c r="I1318" s="176" t="str">
        <f aca="false">IF(D1318="","",D1318*IF(UPPER(H1318)="Y",1,$C$1086))</f>
        <v/>
      </c>
      <c r="J1318" s="176" t="str">
        <f aca="false">IF(D1318="","",($C$1085-E1318)*I1318*10)</f>
        <v/>
      </c>
    </row>
    <row r="1319" customFormat="false" ht="12.75" hidden="false" customHeight="false" outlineLevel="0" collapsed="false">
      <c r="D1319" s="265"/>
      <c r="E1319" s="266"/>
      <c r="F1319" s="267"/>
      <c r="I1319" s="176" t="str">
        <f aca="false">IF(D1319="","",D1319*IF(UPPER(H1319)="Y",1,$C$1086))</f>
        <v/>
      </c>
      <c r="J1319" s="176" t="str">
        <f aca="false">IF(D1319="","",($C$1085-E1319)*I1319*10)</f>
        <v/>
      </c>
    </row>
    <row r="1320" customFormat="false" ht="12.75" hidden="false" customHeight="false" outlineLevel="0" collapsed="false">
      <c r="C1320" s="282"/>
      <c r="D1320" s="265"/>
      <c r="E1320" s="266"/>
      <c r="F1320" s="267"/>
      <c r="I1320" s="176" t="str">
        <f aca="false">IF(D1320="","",D1320*IF(UPPER(H1320)="Y",1,$C$1086))</f>
        <v/>
      </c>
      <c r="J1320" s="176" t="str">
        <f aca="false">IF(D1320="","",($C$1085-E1320)*I1320*10)</f>
        <v/>
      </c>
    </row>
    <row r="1321" customFormat="false" ht="12.75" hidden="false" customHeight="false" outlineLevel="0" collapsed="false">
      <c r="D1321" s="265"/>
      <c r="E1321" s="266"/>
      <c r="F1321" s="267"/>
      <c r="I1321" s="176" t="str">
        <f aca="false">IF(D1321="","",D1321*IF(UPPER(H1321)="Y",1,$C$1086))</f>
        <v/>
      </c>
      <c r="J1321" s="176" t="str">
        <f aca="false">IF(D1321="","",($C$1085-E1321)*I1321*10)</f>
        <v/>
      </c>
    </row>
    <row r="1322" customFormat="false" ht="12.75" hidden="false" customHeight="false" outlineLevel="0" collapsed="false">
      <c r="D1322" s="265"/>
      <c r="E1322" s="266"/>
      <c r="F1322" s="267"/>
      <c r="I1322" s="176" t="str">
        <f aca="false">IF(D1322="","",D1322*IF(UPPER(H1322)="Y",1,$C$1086))</f>
        <v/>
      </c>
      <c r="J1322" s="176" t="str">
        <f aca="false">IF(D1322="","",($C$1085-E1322)*I1322*10)</f>
        <v/>
      </c>
    </row>
    <row r="1323" customFormat="false" ht="12.75" hidden="false" customHeight="false" outlineLevel="0" collapsed="false">
      <c r="D1323" s="265"/>
      <c r="E1323" s="266"/>
      <c r="F1323" s="267"/>
      <c r="I1323" s="176" t="str">
        <f aca="false">IF(D1323="","",D1323*IF(UPPER(H1323)="Y",1,$C$1086))</f>
        <v/>
      </c>
      <c r="J1323" s="176" t="str">
        <f aca="false">IF(D1323="","",($C$1085-E1323)*I1323*10)</f>
        <v/>
      </c>
    </row>
    <row r="1324" customFormat="false" ht="12.75" hidden="false" customHeight="false" outlineLevel="0" collapsed="false">
      <c r="D1324" s="265"/>
      <c r="E1324" s="266"/>
      <c r="F1324" s="267"/>
      <c r="I1324" s="176" t="str">
        <f aca="false">IF(D1324="","",D1324*IF(UPPER(H1324)="Y",1,$C$1086))</f>
        <v/>
      </c>
      <c r="J1324" s="176" t="str">
        <f aca="false">IF(D1324="","",($C$1085-E1324)*I1324*10)</f>
        <v/>
      </c>
    </row>
    <row r="1325" customFormat="false" ht="12.75" hidden="false" customHeight="false" outlineLevel="0" collapsed="false">
      <c r="D1325" s="265"/>
      <c r="E1325" s="266"/>
      <c r="F1325" s="267"/>
      <c r="I1325" s="176" t="str">
        <f aca="false">IF(D1325="","",D1325*IF(UPPER(H1325)="Y",1,$C$1086))</f>
        <v/>
      </c>
      <c r="J1325" s="176" t="str">
        <f aca="false">IF(D1325="","",($C$1085-E1325)*I1325*10)</f>
        <v/>
      </c>
    </row>
    <row r="1326" customFormat="false" ht="12.75" hidden="false" customHeight="false" outlineLevel="0" collapsed="false">
      <c r="D1326" s="265"/>
      <c r="E1326" s="266"/>
      <c r="F1326" s="267"/>
      <c r="I1326" s="176" t="str">
        <f aca="false">IF(D1326="","",D1326*IF(UPPER(H1326)="Y",1,$C$1086))</f>
        <v/>
      </c>
      <c r="J1326" s="176" t="str">
        <f aca="false">IF(D1326="","",($C$1085-E1326)*I1326*10)</f>
        <v/>
      </c>
    </row>
    <row r="1327" customFormat="false" ht="12.75" hidden="false" customHeight="false" outlineLevel="0" collapsed="false">
      <c r="D1327" s="265"/>
      <c r="E1327" s="266"/>
      <c r="F1327" s="267"/>
      <c r="I1327" s="176" t="str">
        <f aca="false">IF(D1327="","",D1327*IF(UPPER(H1327)="Y",1,$C$1086))</f>
        <v/>
      </c>
      <c r="J1327" s="176" t="str">
        <f aca="false">IF(D1327="","",($C$1085-E1327)*I1327*10)</f>
        <v/>
      </c>
    </row>
    <row r="1328" customFormat="false" ht="12.75" hidden="false" customHeight="false" outlineLevel="0" collapsed="false">
      <c r="D1328" s="265"/>
      <c r="E1328" s="266"/>
      <c r="F1328" s="267"/>
      <c r="I1328" s="176" t="str">
        <f aca="false">IF(D1328="","",D1328*IF(UPPER(H1328)="Y",1,$C$1086))</f>
        <v/>
      </c>
      <c r="J1328" s="176" t="str">
        <f aca="false">IF(D1328="","",($C$1085-E1328)*I1328*10)</f>
        <v/>
      </c>
    </row>
    <row r="1329" customFormat="false" ht="12.75" hidden="false" customHeight="false" outlineLevel="0" collapsed="false">
      <c r="D1329" s="265"/>
      <c r="E1329" s="266"/>
      <c r="F1329" s="267"/>
      <c r="I1329" s="176" t="str">
        <f aca="false">IF(D1329="","",D1329*IF(UPPER(H1329)="Y",1,$C$1086))</f>
        <v/>
      </c>
      <c r="J1329" s="176" t="str">
        <f aca="false">IF(D1329="","",($C$1085-E1329)*I1329*10)</f>
        <v/>
      </c>
    </row>
    <row r="1330" customFormat="false" ht="12.75" hidden="false" customHeight="false" outlineLevel="0" collapsed="false">
      <c r="D1330" s="265"/>
      <c r="E1330" s="266"/>
      <c r="F1330" s="267"/>
      <c r="I1330" s="176" t="str">
        <f aca="false">IF(D1330="","",D1330*IF(UPPER(H1330)="Y",1,$C$1086))</f>
        <v/>
      </c>
      <c r="J1330" s="176" t="str">
        <f aca="false">IF(D1330="","",($C$1085-E1330)*I1330*10)</f>
        <v/>
      </c>
    </row>
    <row r="1331" customFormat="false" ht="12.75" hidden="false" customHeight="false" outlineLevel="0" collapsed="false">
      <c r="D1331" s="265"/>
      <c r="E1331" s="266"/>
      <c r="F1331" s="267"/>
      <c r="I1331" s="176" t="str">
        <f aca="false">IF(D1331="","",D1331*IF(UPPER(H1331)="Y",1,$C$1086))</f>
        <v/>
      </c>
      <c r="J1331" s="176" t="str">
        <f aca="false">IF(D1331="","",($C$1085-E1331)*I1331*10)</f>
        <v/>
      </c>
    </row>
    <row r="1332" customFormat="false" ht="12.75" hidden="false" customHeight="false" outlineLevel="0" collapsed="false">
      <c r="D1332" s="265"/>
      <c r="E1332" s="266"/>
      <c r="F1332" s="267"/>
      <c r="I1332" s="176" t="str">
        <f aca="false">IF(D1332="","",D1332*IF(UPPER(H1332)="Y",1,$C$1086))</f>
        <v/>
      </c>
      <c r="J1332" s="176" t="str">
        <f aca="false">IF(D1332="","",($C$1085-E1332)*I1332*10)</f>
        <v/>
      </c>
    </row>
    <row r="1333" customFormat="false" ht="12.75" hidden="false" customHeight="false" outlineLevel="0" collapsed="false">
      <c r="D1333" s="265"/>
      <c r="E1333" s="266"/>
      <c r="F1333" s="267"/>
      <c r="I1333" s="176" t="str">
        <f aca="false">IF(D1333="","",D1333*IF(UPPER(H1333)="Y",1,$C$1086))</f>
        <v/>
      </c>
      <c r="J1333" s="176" t="str">
        <f aca="false">IF(D1333="","",($C$1085-E1333)*I1333*10)</f>
        <v/>
      </c>
    </row>
    <row r="1334" customFormat="false" ht="12.75" hidden="false" customHeight="false" outlineLevel="0" collapsed="false">
      <c r="D1334" s="265"/>
      <c r="E1334" s="266"/>
      <c r="F1334" s="267"/>
      <c r="I1334" s="176" t="str">
        <f aca="false">IF(D1334="","",D1334*IF(UPPER(H1334)="Y",1,$C$1086))</f>
        <v/>
      </c>
      <c r="J1334" s="176" t="str">
        <f aca="false">IF(D1334="","",($C$1085-E1334)*I1334*10)</f>
        <v/>
      </c>
    </row>
    <row r="1335" customFormat="false" ht="12.75" hidden="false" customHeight="false" outlineLevel="0" collapsed="false">
      <c r="D1335" s="265"/>
      <c r="E1335" s="266"/>
      <c r="F1335" s="267"/>
      <c r="I1335" s="176" t="str">
        <f aca="false">IF(D1335="","",D1335*IF(UPPER(H1335)="Y",1,$C$1086))</f>
        <v/>
      </c>
      <c r="J1335" s="176" t="str">
        <f aca="false">IF(D1335="","",($C$1085-E1335)*I1335*10)</f>
        <v/>
      </c>
    </row>
    <row r="1336" customFormat="false" ht="12.75" hidden="false" customHeight="false" outlineLevel="0" collapsed="false">
      <c r="D1336" s="265"/>
      <c r="E1336" s="266"/>
      <c r="F1336" s="267"/>
      <c r="I1336" s="176" t="str">
        <f aca="false">IF(D1336="","",D1336*IF(UPPER(H1336)="Y",1,$C$1086))</f>
        <v/>
      </c>
      <c r="J1336" s="176" t="str">
        <f aca="false">IF(D1336="","",($C$1085-E1336)*I1336*10)</f>
        <v/>
      </c>
    </row>
    <row r="1337" customFormat="false" ht="12.75" hidden="false" customHeight="false" outlineLevel="0" collapsed="false">
      <c r="D1337" s="265"/>
      <c r="E1337" s="266"/>
      <c r="F1337" s="267"/>
      <c r="I1337" s="176" t="str">
        <f aca="false">IF(D1337="","",D1337*IF(UPPER(H1337)="Y",1,$C$1086))</f>
        <v/>
      </c>
      <c r="J1337" s="176" t="str">
        <f aca="false">IF(D1337="","",($C$1085-E1337)*I1337*10)</f>
        <v/>
      </c>
    </row>
    <row r="1338" customFormat="false" ht="12.75" hidden="false" customHeight="false" outlineLevel="0" collapsed="false">
      <c r="D1338" s="265"/>
      <c r="E1338" s="266"/>
      <c r="F1338" s="267"/>
      <c r="I1338" s="176" t="str">
        <f aca="false">IF(D1338="","",D1338*IF(UPPER(H1338)="Y",1,$C$1086))</f>
        <v/>
      </c>
      <c r="J1338" s="176" t="str">
        <f aca="false">IF(D1338="","",($C$1085-E1338)*I1338*10)</f>
        <v/>
      </c>
    </row>
    <row r="1339" customFormat="false" ht="12.75" hidden="false" customHeight="false" outlineLevel="0" collapsed="false">
      <c r="D1339" s="265"/>
      <c r="E1339" s="266"/>
      <c r="F1339" s="267"/>
      <c r="I1339" s="176" t="str">
        <f aca="false">IF(D1339="","",D1339*IF(UPPER(H1339)="Y",1,$C$1086))</f>
        <v/>
      </c>
      <c r="J1339" s="176" t="str">
        <f aca="false">IF(D1339="","",($C$1085-E1339)*I1339*10)</f>
        <v/>
      </c>
    </row>
    <row r="1340" customFormat="false" ht="12.75" hidden="false" customHeight="false" outlineLevel="0" collapsed="false">
      <c r="D1340" s="265"/>
      <c r="E1340" s="266"/>
      <c r="F1340" s="267"/>
      <c r="I1340" s="176" t="str">
        <f aca="false">IF(D1340="","",D1340*IF(UPPER(H1340)="Y",1,$C$1086))</f>
        <v/>
      </c>
      <c r="J1340" s="176" t="str">
        <f aca="false">IF(D1340="","",($C$1085-E1340)*I1340*10)</f>
        <v/>
      </c>
    </row>
    <row r="1341" customFormat="false" ht="12.75" hidden="false" customHeight="false" outlineLevel="0" collapsed="false">
      <c r="D1341" s="265"/>
      <c r="E1341" s="266"/>
      <c r="F1341" s="267"/>
      <c r="I1341" s="176" t="str">
        <f aca="false">IF(D1341="","",D1341*IF(UPPER(H1341)="Y",1,$C$1086))</f>
        <v/>
      </c>
      <c r="J1341" s="176" t="str">
        <f aca="false">IF(D1341="","",($C$1085-E1341)*I1341*10)</f>
        <v/>
      </c>
    </row>
    <row r="1342" customFormat="false" ht="12.75" hidden="false" customHeight="false" outlineLevel="0" collapsed="false">
      <c r="D1342" s="265"/>
      <c r="E1342" s="266"/>
      <c r="F1342" s="267"/>
      <c r="I1342" s="176" t="str">
        <f aca="false">IF(D1342="","",D1342*IF(UPPER(H1342)="Y",1,$C$1086))</f>
        <v/>
      </c>
      <c r="J1342" s="176" t="str">
        <f aca="false">IF(D1342="","",($C$1085-E1342)*I1342*10)</f>
        <v/>
      </c>
    </row>
    <row r="1343" customFormat="false" ht="12.75" hidden="false" customHeight="false" outlineLevel="0" collapsed="false">
      <c r="D1343" s="265"/>
      <c r="E1343" s="266"/>
      <c r="F1343" s="267"/>
      <c r="I1343" s="176" t="str">
        <f aca="false">IF(D1343="","",D1343*IF(UPPER(H1343)="Y",1,$C$1086))</f>
        <v/>
      </c>
      <c r="J1343" s="176" t="str">
        <f aca="false">IF(D1343="","",($C$1085-E1343)*I1343*10)</f>
        <v/>
      </c>
    </row>
    <row r="1344" customFormat="false" ht="12.75" hidden="false" customHeight="false" outlineLevel="0" collapsed="false">
      <c r="D1344" s="265"/>
      <c r="E1344" s="266"/>
      <c r="F1344" s="267"/>
      <c r="I1344" s="176" t="str">
        <f aca="false">IF(D1344="","",D1344*IF(UPPER(H1344)="Y",1,$C$1086))</f>
        <v/>
      </c>
      <c r="J1344" s="176" t="str">
        <f aca="false">IF(D1344="","",($C$1085-E1344)*I1344*10)</f>
        <v/>
      </c>
    </row>
    <row r="1345" customFormat="false" ht="12.75" hidden="false" customHeight="false" outlineLevel="0" collapsed="false">
      <c r="D1345" s="265"/>
      <c r="E1345" s="266"/>
      <c r="F1345" s="267"/>
      <c r="I1345" s="176" t="str">
        <f aca="false">IF(D1345="","",D1345*IF(UPPER(H1345)="Y",1,$C$1086))</f>
        <v/>
      </c>
      <c r="J1345" s="176" t="str">
        <f aca="false">IF(D1345="","",($C$1085-E1345)*I1345*10)</f>
        <v/>
      </c>
    </row>
    <row r="1346" customFormat="false" ht="12.75" hidden="false" customHeight="false" outlineLevel="0" collapsed="false">
      <c r="D1346" s="265"/>
      <c r="E1346" s="266"/>
      <c r="F1346" s="267"/>
      <c r="I1346" s="176" t="str">
        <f aca="false">IF(D1346="","",D1346*IF(UPPER(H1346)="Y",1,$C$1086))</f>
        <v/>
      </c>
      <c r="J1346" s="176" t="str">
        <f aca="false">IF(D1346="","",($C$1085-E1346)*I1346*10)</f>
        <v/>
      </c>
    </row>
    <row r="1347" customFormat="false" ht="12.75" hidden="false" customHeight="false" outlineLevel="0" collapsed="false">
      <c r="D1347" s="265"/>
      <c r="E1347" s="283"/>
      <c r="F1347" s="283"/>
      <c r="I1347" s="176" t="str">
        <f aca="false">IF(D1347="","",D1347*IF(UPPER(H1347)="Y",1,$C$1086))</f>
        <v/>
      </c>
      <c r="J1347" s="176" t="str">
        <f aca="false">IF(D1347="","",($C$1085-E1347)*I1347*10)</f>
        <v/>
      </c>
    </row>
    <row r="1348" customFormat="false" ht="12.75" hidden="false" customHeight="false" outlineLevel="0" collapsed="false">
      <c r="D1348" s="274" t="n">
        <f aca="true">SUM(INDIRECT(CONCATENATE(ADDRESS(ROW(D1312),COLUMN(D1312)),":",ADDRESS(ROW()-1,COLUMN()))))</f>
        <v>0</v>
      </c>
      <c r="I1348" s="274" t="n">
        <f aca="true">SUM(INDIRECT(CONCATENATE(ADDRESS(ROW(I1312),COLUMN(I1312)),":",ADDRESS(ROW()-1,COLUMN()))))</f>
        <v>0</v>
      </c>
      <c r="J1348" s="274" t="n">
        <f aca="true">SUM(INDIRECT(CONCATENATE(ADDRESS(ROW(J1312),COLUMN(J1312)),":",ADDRESS(ROW()-1,COLUMN()))))</f>
        <v>0</v>
      </c>
    </row>
    <row r="1350" customFormat="false" ht="12.75" hidden="false" customHeight="false" outlineLevel="0" collapsed="false">
      <c r="C1350" s="264" t="n">
        <f aca="false">EOMONTH(C1312,0)+1</f>
        <v>38261</v>
      </c>
      <c r="D1350" s="265"/>
      <c r="E1350" s="266"/>
      <c r="F1350" s="267"/>
      <c r="I1350" s="176" t="str">
        <f aca="false">IF(D1350="","",D1350*IF(UPPER(H1350)="Y",1,$C$1086))</f>
        <v/>
      </c>
      <c r="J1350" s="176" t="str">
        <f aca="false">IF(D1350="","",($C$1085-E1350)*I1350*10)</f>
        <v/>
      </c>
    </row>
    <row r="1351" customFormat="false" ht="12.75" hidden="false" customHeight="false" outlineLevel="0" collapsed="false">
      <c r="C1351" s="269" t="n">
        <f aca="false">INDEX(Inputs!$1:$65536,MATCH(C1350,Inputs!C:C,0),5)</f>
        <v>3.666</v>
      </c>
      <c r="D1351" s="265"/>
      <c r="E1351" s="266"/>
      <c r="F1351" s="267"/>
      <c r="I1351" s="176" t="str">
        <f aca="false">IF(D1351="","",D1351*IF(UPPER(H1351)="Y",1,$C$1086))</f>
        <v/>
      </c>
      <c r="J1351" s="176" t="str">
        <f aca="false">IF(D1351="","",($C$1085-E1351)*I1351*10)</f>
        <v/>
      </c>
    </row>
    <row r="1352" customFormat="false" ht="12.75" hidden="false" customHeight="false" outlineLevel="0" collapsed="false">
      <c r="C1352" s="249" t="n">
        <f aca="false">INDEX(Inputs!$1:$65536,MATCH(C1350,Inputs!C:C,0),8)</f>
        <v>0.892676081299727</v>
      </c>
      <c r="D1352" s="265"/>
      <c r="E1352" s="266"/>
      <c r="F1352" s="267"/>
      <c r="I1352" s="176" t="str">
        <f aca="false">IF(D1352="","",D1352*IF(UPPER(H1352)="Y",1,$C$1086))</f>
        <v/>
      </c>
      <c r="J1352" s="176" t="str">
        <f aca="false">IF(D1352="","",($C$1085-E1352)*I1352*10)</f>
        <v/>
      </c>
    </row>
    <row r="1353" customFormat="false" ht="12.75" hidden="false" customHeight="false" outlineLevel="0" collapsed="false">
      <c r="C1353" s="279" t="n">
        <f aca="false">I1386</f>
        <v>0</v>
      </c>
      <c r="D1353" s="265"/>
      <c r="E1353" s="266"/>
      <c r="F1353" s="267"/>
      <c r="I1353" s="176" t="str">
        <f aca="false">IF(D1353="","",D1353*IF(UPPER(H1353)="Y",1,$C$1086))</f>
        <v/>
      </c>
      <c r="J1353" s="176" t="str">
        <f aca="false">IF(D1353="","",($C$1085-E1353)*I1353*10)</f>
        <v/>
      </c>
    </row>
    <row r="1354" customFormat="false" ht="12.75" hidden="false" customHeight="false" outlineLevel="0" collapsed="false">
      <c r="C1354" s="279" t="n">
        <f aca="false">J1386</f>
        <v>0</v>
      </c>
      <c r="D1354" s="265"/>
      <c r="E1354" s="266"/>
      <c r="F1354" s="267"/>
      <c r="I1354" s="176" t="str">
        <f aca="false">IF(D1354="","",D1354*IF(UPPER(H1354)="Y",1,$C$1086))</f>
        <v/>
      </c>
      <c r="J1354" s="176" t="str">
        <f aca="false">IF(D1354="","",($C$1085-E1354)*I1354*10)</f>
        <v/>
      </c>
    </row>
    <row r="1355" customFormat="false" ht="12.75" hidden="false" customHeight="false" outlineLevel="0" collapsed="false">
      <c r="C1355" s="280"/>
      <c r="D1355" s="265"/>
      <c r="E1355" s="266"/>
      <c r="F1355" s="267"/>
      <c r="I1355" s="176" t="str">
        <f aca="false">IF(D1355="","",D1355*IF(UPPER(H1355)="Y",1,$C$1086))</f>
        <v/>
      </c>
      <c r="J1355" s="176" t="str">
        <f aca="false">IF(D1355="","",($C$1085-E1355)*I1355*10)</f>
        <v/>
      </c>
    </row>
    <row r="1356" customFormat="false" ht="12.75" hidden="false" customHeight="false" outlineLevel="0" collapsed="false">
      <c r="C1356" s="281"/>
      <c r="D1356" s="265"/>
      <c r="E1356" s="266"/>
      <c r="F1356" s="267"/>
      <c r="I1356" s="176" t="str">
        <f aca="false">IF(D1356="","",D1356*IF(UPPER(H1356)="Y",1,$C$1086))</f>
        <v/>
      </c>
      <c r="J1356" s="176" t="str">
        <f aca="false">IF(D1356="","",($C$1085-E1356)*I1356*10)</f>
        <v/>
      </c>
    </row>
    <row r="1357" customFormat="false" ht="12.75" hidden="false" customHeight="false" outlineLevel="0" collapsed="false">
      <c r="D1357" s="265"/>
      <c r="E1357" s="266"/>
      <c r="F1357" s="267"/>
      <c r="I1357" s="176" t="str">
        <f aca="false">IF(D1357="","",D1357*IF(UPPER(H1357)="Y",1,$C$1086))</f>
        <v/>
      </c>
      <c r="J1357" s="176" t="str">
        <f aca="false">IF(D1357="","",($C$1085-E1357)*I1357*10)</f>
        <v/>
      </c>
    </row>
    <row r="1358" customFormat="false" ht="12.75" hidden="false" customHeight="false" outlineLevel="0" collapsed="false">
      <c r="C1358" s="282"/>
      <c r="D1358" s="265"/>
      <c r="E1358" s="266"/>
      <c r="F1358" s="267"/>
      <c r="I1358" s="176" t="str">
        <f aca="false">IF(D1358="","",D1358*IF(UPPER(H1358)="Y",1,$C$1086))</f>
        <v/>
      </c>
      <c r="J1358" s="176" t="str">
        <f aca="false">IF(D1358="","",($C$1085-E1358)*I1358*10)</f>
        <v/>
      </c>
    </row>
    <row r="1359" customFormat="false" ht="12.75" hidden="false" customHeight="false" outlineLevel="0" collapsed="false">
      <c r="D1359" s="265"/>
      <c r="E1359" s="266"/>
      <c r="F1359" s="267"/>
      <c r="I1359" s="176" t="str">
        <f aca="false">IF(D1359="","",D1359*IF(UPPER(H1359)="Y",1,$C$1086))</f>
        <v/>
      </c>
      <c r="J1359" s="176" t="str">
        <f aca="false">IF(D1359="","",($C$1085-E1359)*I1359*10)</f>
        <v/>
      </c>
    </row>
    <row r="1360" customFormat="false" ht="12.75" hidden="false" customHeight="false" outlineLevel="0" collapsed="false">
      <c r="D1360" s="265"/>
      <c r="E1360" s="266"/>
      <c r="F1360" s="267"/>
      <c r="I1360" s="176" t="str">
        <f aca="false">IF(D1360="","",D1360*IF(UPPER(H1360)="Y",1,$C$1086))</f>
        <v/>
      </c>
      <c r="J1360" s="176" t="str">
        <f aca="false">IF(D1360="","",($C$1085-E1360)*I1360*10)</f>
        <v/>
      </c>
    </row>
    <row r="1361" customFormat="false" ht="12.75" hidden="false" customHeight="false" outlineLevel="0" collapsed="false">
      <c r="D1361" s="265"/>
      <c r="E1361" s="266"/>
      <c r="F1361" s="267"/>
      <c r="I1361" s="176" t="str">
        <f aca="false">IF(D1361="","",D1361*IF(UPPER(H1361)="Y",1,$C$1086))</f>
        <v/>
      </c>
      <c r="J1361" s="176" t="str">
        <f aca="false">IF(D1361="","",($C$1085-E1361)*I1361*10)</f>
        <v/>
      </c>
    </row>
    <row r="1362" customFormat="false" ht="12.75" hidden="false" customHeight="false" outlineLevel="0" collapsed="false">
      <c r="D1362" s="265"/>
      <c r="E1362" s="266"/>
      <c r="F1362" s="267"/>
      <c r="I1362" s="176" t="str">
        <f aca="false">IF(D1362="","",D1362*IF(UPPER(H1362)="Y",1,$C$1086))</f>
        <v/>
      </c>
      <c r="J1362" s="176" t="str">
        <f aca="false">IF(D1362="","",($C$1085-E1362)*I1362*10)</f>
        <v/>
      </c>
    </row>
    <row r="1363" customFormat="false" ht="12.75" hidden="false" customHeight="false" outlineLevel="0" collapsed="false">
      <c r="D1363" s="265"/>
      <c r="E1363" s="266"/>
      <c r="F1363" s="267"/>
      <c r="I1363" s="176" t="str">
        <f aca="false">IF(D1363="","",D1363*IF(UPPER(H1363)="Y",1,$C$1086))</f>
        <v/>
      </c>
      <c r="J1363" s="176" t="str">
        <f aca="false">IF(D1363="","",($C$1085-E1363)*I1363*10)</f>
        <v/>
      </c>
    </row>
    <row r="1364" customFormat="false" ht="12.75" hidden="false" customHeight="false" outlineLevel="0" collapsed="false">
      <c r="D1364" s="265"/>
      <c r="E1364" s="266"/>
      <c r="F1364" s="267"/>
      <c r="I1364" s="176" t="str">
        <f aca="false">IF(D1364="","",D1364*IF(UPPER(H1364)="Y",1,$C$1086))</f>
        <v/>
      </c>
      <c r="J1364" s="176" t="str">
        <f aca="false">IF(D1364="","",($C$1085-E1364)*I1364*10)</f>
        <v/>
      </c>
    </row>
    <row r="1365" customFormat="false" ht="12.75" hidden="false" customHeight="false" outlineLevel="0" collapsed="false">
      <c r="D1365" s="265"/>
      <c r="E1365" s="266"/>
      <c r="F1365" s="267"/>
      <c r="I1365" s="176" t="str">
        <f aca="false">IF(D1365="","",D1365*IF(UPPER(H1365)="Y",1,$C$1086))</f>
        <v/>
      </c>
      <c r="J1365" s="176" t="str">
        <f aca="false">IF(D1365="","",($C$1085-E1365)*I1365*10)</f>
        <v/>
      </c>
    </row>
    <row r="1366" customFormat="false" ht="12.75" hidden="false" customHeight="false" outlineLevel="0" collapsed="false">
      <c r="D1366" s="265"/>
      <c r="E1366" s="266"/>
      <c r="F1366" s="267"/>
      <c r="I1366" s="176" t="str">
        <f aca="false">IF(D1366="","",D1366*IF(UPPER(H1366)="Y",1,$C$1086))</f>
        <v/>
      </c>
      <c r="J1366" s="176" t="str">
        <f aca="false">IF(D1366="","",($C$1085-E1366)*I1366*10)</f>
        <v/>
      </c>
    </row>
    <row r="1367" customFormat="false" ht="12.75" hidden="false" customHeight="false" outlineLevel="0" collapsed="false">
      <c r="D1367" s="265"/>
      <c r="E1367" s="266"/>
      <c r="F1367" s="267"/>
      <c r="I1367" s="176" t="str">
        <f aca="false">IF(D1367="","",D1367*IF(UPPER(H1367)="Y",1,$C$1086))</f>
        <v/>
      </c>
      <c r="J1367" s="176" t="str">
        <f aca="false">IF(D1367="","",($C$1085-E1367)*I1367*10)</f>
        <v/>
      </c>
    </row>
    <row r="1368" customFormat="false" ht="12.75" hidden="false" customHeight="false" outlineLevel="0" collapsed="false">
      <c r="D1368" s="265"/>
      <c r="E1368" s="266"/>
      <c r="F1368" s="267"/>
      <c r="I1368" s="176" t="str">
        <f aca="false">IF(D1368="","",D1368*IF(UPPER(H1368)="Y",1,$C$1086))</f>
        <v/>
      </c>
      <c r="J1368" s="176" t="str">
        <f aca="false">IF(D1368="","",($C$1085-E1368)*I1368*10)</f>
        <v/>
      </c>
    </row>
    <row r="1369" customFormat="false" ht="12.75" hidden="false" customHeight="false" outlineLevel="0" collapsed="false">
      <c r="D1369" s="265"/>
      <c r="E1369" s="266"/>
      <c r="F1369" s="267"/>
      <c r="I1369" s="176" t="str">
        <f aca="false">IF(D1369="","",D1369*IF(UPPER(H1369)="Y",1,$C$1086))</f>
        <v/>
      </c>
      <c r="J1369" s="176" t="str">
        <f aca="false">IF(D1369="","",($C$1085-E1369)*I1369*10)</f>
        <v/>
      </c>
    </row>
    <row r="1370" customFormat="false" ht="12.75" hidden="false" customHeight="false" outlineLevel="0" collapsed="false">
      <c r="D1370" s="265"/>
      <c r="E1370" s="266"/>
      <c r="F1370" s="267"/>
      <c r="I1370" s="176" t="str">
        <f aca="false">IF(D1370="","",D1370*IF(UPPER(H1370)="Y",1,$C$1086))</f>
        <v/>
      </c>
      <c r="J1370" s="176" t="str">
        <f aca="false">IF(D1370="","",($C$1085-E1370)*I1370*10)</f>
        <v/>
      </c>
    </row>
    <row r="1371" customFormat="false" ht="12.75" hidden="false" customHeight="false" outlineLevel="0" collapsed="false">
      <c r="D1371" s="265"/>
      <c r="E1371" s="266"/>
      <c r="F1371" s="267"/>
      <c r="I1371" s="176" t="str">
        <f aca="false">IF(D1371="","",D1371*IF(UPPER(H1371)="Y",1,$C$1086))</f>
        <v/>
      </c>
      <c r="J1371" s="176" t="str">
        <f aca="false">IF(D1371="","",($C$1085-E1371)*I1371*10)</f>
        <v/>
      </c>
    </row>
    <row r="1372" customFormat="false" ht="12.75" hidden="false" customHeight="false" outlineLevel="0" collapsed="false">
      <c r="D1372" s="265"/>
      <c r="E1372" s="266"/>
      <c r="F1372" s="267"/>
      <c r="I1372" s="176" t="str">
        <f aca="false">IF(D1372="","",D1372*IF(UPPER(H1372)="Y",1,$C$1086))</f>
        <v/>
      </c>
      <c r="J1372" s="176" t="str">
        <f aca="false">IF(D1372="","",($C$1085-E1372)*I1372*10)</f>
        <v/>
      </c>
    </row>
    <row r="1373" customFormat="false" ht="12.75" hidden="false" customHeight="false" outlineLevel="0" collapsed="false">
      <c r="D1373" s="265"/>
      <c r="E1373" s="266"/>
      <c r="F1373" s="267"/>
      <c r="I1373" s="176" t="str">
        <f aca="false">IF(D1373="","",D1373*IF(UPPER(H1373)="Y",1,$C$1086))</f>
        <v/>
      </c>
      <c r="J1373" s="176" t="str">
        <f aca="false">IF(D1373="","",($C$1085-E1373)*I1373*10)</f>
        <v/>
      </c>
    </row>
    <row r="1374" customFormat="false" ht="12.75" hidden="false" customHeight="false" outlineLevel="0" collapsed="false">
      <c r="D1374" s="265"/>
      <c r="E1374" s="266"/>
      <c r="F1374" s="267"/>
      <c r="I1374" s="176" t="str">
        <f aca="false">IF(D1374="","",D1374*IF(UPPER(H1374)="Y",1,$C$1086))</f>
        <v/>
      </c>
      <c r="J1374" s="176" t="str">
        <f aca="false">IF(D1374="","",($C$1085-E1374)*I1374*10)</f>
        <v/>
      </c>
    </row>
    <row r="1375" customFormat="false" ht="12.75" hidden="false" customHeight="false" outlineLevel="0" collapsed="false">
      <c r="D1375" s="265"/>
      <c r="E1375" s="266"/>
      <c r="F1375" s="267"/>
      <c r="I1375" s="176" t="str">
        <f aca="false">IF(D1375="","",D1375*IF(UPPER(H1375)="Y",1,$C$1086))</f>
        <v/>
      </c>
      <c r="J1375" s="176" t="str">
        <f aca="false">IF(D1375="","",($C$1085-E1375)*I1375*10)</f>
        <v/>
      </c>
    </row>
    <row r="1376" customFormat="false" ht="12.75" hidden="false" customHeight="false" outlineLevel="0" collapsed="false">
      <c r="D1376" s="265"/>
      <c r="E1376" s="266"/>
      <c r="F1376" s="267"/>
      <c r="I1376" s="176" t="str">
        <f aca="false">IF(D1376="","",D1376*IF(UPPER(H1376)="Y",1,$C$1086))</f>
        <v/>
      </c>
      <c r="J1376" s="176" t="str">
        <f aca="false">IF(D1376="","",($C$1085-E1376)*I1376*10)</f>
        <v/>
      </c>
    </row>
    <row r="1377" customFormat="false" ht="12.75" hidden="false" customHeight="false" outlineLevel="0" collapsed="false">
      <c r="D1377" s="265"/>
      <c r="E1377" s="266"/>
      <c r="F1377" s="267"/>
      <c r="I1377" s="176" t="str">
        <f aca="false">IF(D1377="","",D1377*IF(UPPER(H1377)="Y",1,$C$1086))</f>
        <v/>
      </c>
      <c r="J1377" s="176" t="str">
        <f aca="false">IF(D1377="","",($C$1085-E1377)*I1377*10)</f>
        <v/>
      </c>
    </row>
    <row r="1378" customFormat="false" ht="12.75" hidden="false" customHeight="false" outlineLevel="0" collapsed="false">
      <c r="D1378" s="265"/>
      <c r="E1378" s="266"/>
      <c r="F1378" s="267"/>
      <c r="I1378" s="176" t="str">
        <f aca="false">IF(D1378="","",D1378*IF(UPPER(H1378)="Y",1,$C$1086))</f>
        <v/>
      </c>
      <c r="J1378" s="176" t="str">
        <f aca="false">IF(D1378="","",($C$1085-E1378)*I1378*10)</f>
        <v/>
      </c>
    </row>
    <row r="1379" customFormat="false" ht="12.75" hidden="false" customHeight="false" outlineLevel="0" collapsed="false">
      <c r="D1379" s="265"/>
      <c r="E1379" s="266"/>
      <c r="F1379" s="267"/>
      <c r="I1379" s="176" t="str">
        <f aca="false">IF(D1379="","",D1379*IF(UPPER(H1379)="Y",1,$C$1086))</f>
        <v/>
      </c>
      <c r="J1379" s="176" t="str">
        <f aca="false">IF(D1379="","",($C$1085-E1379)*I1379*10)</f>
        <v/>
      </c>
    </row>
    <row r="1380" customFormat="false" ht="12.75" hidden="false" customHeight="false" outlineLevel="0" collapsed="false">
      <c r="D1380" s="265"/>
      <c r="E1380" s="266"/>
      <c r="F1380" s="267"/>
      <c r="I1380" s="176" t="str">
        <f aca="false">IF(D1380="","",D1380*IF(UPPER(H1380)="Y",1,$C$1086))</f>
        <v/>
      </c>
      <c r="J1380" s="176" t="str">
        <f aca="false">IF(D1380="","",($C$1085-E1380)*I1380*10)</f>
        <v/>
      </c>
    </row>
    <row r="1381" customFormat="false" ht="12.75" hidden="false" customHeight="false" outlineLevel="0" collapsed="false">
      <c r="D1381" s="265"/>
      <c r="E1381" s="266"/>
      <c r="F1381" s="267"/>
      <c r="I1381" s="176" t="str">
        <f aca="false">IF(D1381="","",D1381*IF(UPPER(H1381)="Y",1,$C$1086))</f>
        <v/>
      </c>
      <c r="J1381" s="176" t="str">
        <f aca="false">IF(D1381="","",($C$1085-E1381)*I1381*10)</f>
        <v/>
      </c>
    </row>
    <row r="1382" customFormat="false" ht="12.75" hidden="false" customHeight="false" outlineLevel="0" collapsed="false">
      <c r="D1382" s="265"/>
      <c r="E1382" s="266"/>
      <c r="F1382" s="267"/>
      <c r="I1382" s="176" t="str">
        <f aca="false">IF(D1382="","",D1382*IF(UPPER(H1382)="Y",1,$C$1086))</f>
        <v/>
      </c>
      <c r="J1382" s="176" t="str">
        <f aca="false">IF(D1382="","",($C$1085-E1382)*I1382*10)</f>
        <v/>
      </c>
    </row>
    <row r="1383" customFormat="false" ht="12.75" hidden="false" customHeight="false" outlineLevel="0" collapsed="false">
      <c r="D1383" s="265"/>
      <c r="E1383" s="266"/>
      <c r="F1383" s="267"/>
      <c r="I1383" s="176" t="str">
        <f aca="false">IF(D1383="","",D1383*IF(UPPER(H1383)="Y",1,$C$1086))</f>
        <v/>
      </c>
      <c r="J1383" s="176" t="str">
        <f aca="false">IF(D1383="","",($C$1085-E1383)*I1383*10)</f>
        <v/>
      </c>
    </row>
    <row r="1384" customFormat="false" ht="12.75" hidden="false" customHeight="false" outlineLevel="0" collapsed="false">
      <c r="D1384" s="265"/>
      <c r="E1384" s="266"/>
      <c r="F1384" s="267"/>
      <c r="I1384" s="176" t="str">
        <f aca="false">IF(D1384="","",D1384*IF(UPPER(H1384)="Y",1,$C$1086))</f>
        <v/>
      </c>
      <c r="J1384" s="176" t="str">
        <f aca="false">IF(D1384="","",($C$1085-E1384)*I1384*10)</f>
        <v/>
      </c>
    </row>
    <row r="1385" customFormat="false" ht="12.75" hidden="false" customHeight="false" outlineLevel="0" collapsed="false">
      <c r="D1385" s="265"/>
      <c r="E1385" s="283"/>
      <c r="F1385" s="283"/>
      <c r="I1385" s="176" t="str">
        <f aca="false">IF(D1385="","",D1385*IF(UPPER(H1385)="Y",1,$C$1086))</f>
        <v/>
      </c>
      <c r="J1385" s="176" t="str">
        <f aca="false">IF(D1385="","",($C$1085-E1385)*I1385*10)</f>
        <v/>
      </c>
    </row>
    <row r="1386" customFormat="false" ht="12.75" hidden="false" customHeight="false" outlineLevel="0" collapsed="false">
      <c r="D1386" s="274" t="n">
        <f aca="true">SUM(INDIRECT(CONCATENATE(ADDRESS(ROW(D1350),COLUMN(D1350)),":",ADDRESS(ROW()-1,COLUMN()))))</f>
        <v>0</v>
      </c>
      <c r="I1386" s="274" t="n">
        <f aca="true">SUM(INDIRECT(CONCATENATE(ADDRESS(ROW(I1350),COLUMN(I1350)),":",ADDRESS(ROW()-1,COLUMN()))))</f>
        <v>0</v>
      </c>
      <c r="J1386" s="274" t="n">
        <f aca="true">SUM(INDIRECT(CONCATENATE(ADDRESS(ROW(J1350),COLUMN(J1350)),":",ADDRESS(ROW()-1,COLUMN()))))</f>
        <v>0</v>
      </c>
    </row>
    <row r="1388" customFormat="false" ht="12.75" hidden="false" customHeight="false" outlineLevel="0" collapsed="false">
      <c r="C1388" s="264" t="n">
        <f aca="false">EOMONTH(C1350,0)+1</f>
        <v>38292</v>
      </c>
      <c r="D1388" s="265"/>
      <c r="E1388" s="266"/>
      <c r="F1388" s="267"/>
      <c r="I1388" s="176" t="str">
        <f aca="false">IF(D1388="","",D1388*IF(UPPER(H1388)="Y",1,$C$1086))</f>
        <v/>
      </c>
      <c r="J1388" s="176" t="str">
        <f aca="false">IF(D1388="","",($C$1085-E1388)*I1388*10)</f>
        <v/>
      </c>
    </row>
    <row r="1389" customFormat="false" ht="12.75" hidden="false" customHeight="false" outlineLevel="0" collapsed="false">
      <c r="C1389" s="269" t="n">
        <f aca="false">INDEX(Inputs!$1:$65536,MATCH(C1388,Inputs!C:C,0),5)</f>
        <v>3.823</v>
      </c>
      <c r="D1389" s="265"/>
      <c r="E1389" s="266"/>
      <c r="F1389" s="267"/>
      <c r="I1389" s="176" t="str">
        <f aca="false">IF(D1389="","",D1389*IF(UPPER(H1389)="Y",1,$C$1086))</f>
        <v/>
      </c>
      <c r="J1389" s="176" t="str">
        <f aca="false">IF(D1389="","",($C$1085-E1389)*I1389*10)</f>
        <v/>
      </c>
    </row>
    <row r="1390" customFormat="false" ht="12.75" hidden="false" customHeight="false" outlineLevel="0" collapsed="false">
      <c r="C1390" s="249" t="n">
        <f aca="false">INDEX(Inputs!$1:$65536,MATCH(C1388,Inputs!C:C,0),8)</f>
        <v>0.888476441152295</v>
      </c>
      <c r="D1390" s="265"/>
      <c r="E1390" s="266"/>
      <c r="F1390" s="267"/>
      <c r="I1390" s="176" t="str">
        <f aca="false">IF(D1390="","",D1390*IF(UPPER(H1390)="Y",1,$C$1086))</f>
        <v/>
      </c>
      <c r="J1390" s="176" t="str">
        <f aca="false">IF(D1390="","",($C$1085-E1390)*I1390*10)</f>
        <v/>
      </c>
    </row>
    <row r="1391" customFormat="false" ht="12.75" hidden="false" customHeight="false" outlineLevel="0" collapsed="false">
      <c r="C1391" s="279" t="n">
        <f aca="false">I1424</f>
        <v>0</v>
      </c>
      <c r="D1391" s="265"/>
      <c r="E1391" s="266"/>
      <c r="F1391" s="267"/>
      <c r="I1391" s="176" t="str">
        <f aca="false">IF(D1391="","",D1391*IF(UPPER(H1391)="Y",1,$C$1086))</f>
        <v/>
      </c>
      <c r="J1391" s="176" t="str">
        <f aca="false">IF(D1391="","",($C$1085-E1391)*I1391*10)</f>
        <v/>
      </c>
    </row>
    <row r="1392" customFormat="false" ht="12.75" hidden="false" customHeight="false" outlineLevel="0" collapsed="false">
      <c r="C1392" s="279" t="n">
        <f aca="false">J1424</f>
        <v>0</v>
      </c>
      <c r="D1392" s="265"/>
      <c r="E1392" s="266"/>
      <c r="F1392" s="267"/>
      <c r="I1392" s="176" t="str">
        <f aca="false">IF(D1392="","",D1392*IF(UPPER(H1392)="Y",1,$C$1086))</f>
        <v/>
      </c>
      <c r="J1392" s="176" t="str">
        <f aca="false">IF(D1392="","",($C$1085-E1392)*I1392*10)</f>
        <v/>
      </c>
    </row>
    <row r="1393" customFormat="false" ht="12.75" hidden="false" customHeight="false" outlineLevel="0" collapsed="false">
      <c r="C1393" s="280"/>
      <c r="D1393" s="265"/>
      <c r="E1393" s="266"/>
      <c r="F1393" s="267"/>
      <c r="I1393" s="176" t="str">
        <f aca="false">IF(D1393="","",D1393*IF(UPPER(H1393)="Y",1,$C$1086))</f>
        <v/>
      </c>
      <c r="J1393" s="176" t="str">
        <f aca="false">IF(D1393="","",($C$1085-E1393)*I1393*10)</f>
        <v/>
      </c>
    </row>
    <row r="1394" customFormat="false" ht="12.75" hidden="false" customHeight="false" outlineLevel="0" collapsed="false">
      <c r="C1394" s="281"/>
      <c r="D1394" s="265"/>
      <c r="E1394" s="266"/>
      <c r="F1394" s="267"/>
      <c r="I1394" s="176" t="str">
        <f aca="false">IF(D1394="","",D1394*IF(UPPER(H1394)="Y",1,$C$1086))</f>
        <v/>
      </c>
      <c r="J1394" s="176" t="str">
        <f aca="false">IF(D1394="","",($C$1085-E1394)*I1394*10)</f>
        <v/>
      </c>
    </row>
    <row r="1395" customFormat="false" ht="12.75" hidden="false" customHeight="false" outlineLevel="0" collapsed="false">
      <c r="D1395" s="265"/>
      <c r="E1395" s="266"/>
      <c r="F1395" s="267"/>
      <c r="I1395" s="176" t="str">
        <f aca="false">IF(D1395="","",D1395*IF(UPPER(H1395)="Y",1,$C$1086))</f>
        <v/>
      </c>
      <c r="J1395" s="176" t="str">
        <f aca="false">IF(D1395="","",($C$1085-E1395)*I1395*10)</f>
        <v/>
      </c>
    </row>
    <row r="1396" customFormat="false" ht="12.75" hidden="false" customHeight="false" outlineLevel="0" collapsed="false">
      <c r="C1396" s="282"/>
      <c r="D1396" s="265"/>
      <c r="E1396" s="266"/>
      <c r="F1396" s="267"/>
      <c r="I1396" s="176" t="str">
        <f aca="false">IF(D1396="","",D1396*IF(UPPER(H1396)="Y",1,$C$1086))</f>
        <v/>
      </c>
      <c r="J1396" s="176" t="str">
        <f aca="false">IF(D1396="","",($C$1085-E1396)*I1396*10)</f>
        <v/>
      </c>
    </row>
    <row r="1397" customFormat="false" ht="12.75" hidden="false" customHeight="false" outlineLevel="0" collapsed="false">
      <c r="D1397" s="265"/>
      <c r="E1397" s="266"/>
      <c r="F1397" s="267"/>
      <c r="I1397" s="176" t="str">
        <f aca="false">IF(D1397="","",D1397*IF(UPPER(H1397)="Y",1,$C$1086))</f>
        <v/>
      </c>
      <c r="J1397" s="176" t="str">
        <f aca="false">IF(D1397="","",($C$1085-E1397)*I1397*10)</f>
        <v/>
      </c>
    </row>
    <row r="1398" customFormat="false" ht="12.75" hidden="false" customHeight="false" outlineLevel="0" collapsed="false">
      <c r="D1398" s="265"/>
      <c r="E1398" s="266"/>
      <c r="F1398" s="267"/>
      <c r="I1398" s="176" t="str">
        <f aca="false">IF(D1398="","",D1398*IF(UPPER(H1398)="Y",1,$C$1086))</f>
        <v/>
      </c>
      <c r="J1398" s="176" t="str">
        <f aca="false">IF(D1398="","",($C$1085-E1398)*I1398*10)</f>
        <v/>
      </c>
    </row>
    <row r="1399" customFormat="false" ht="12.75" hidden="false" customHeight="false" outlineLevel="0" collapsed="false">
      <c r="D1399" s="265"/>
      <c r="E1399" s="266"/>
      <c r="F1399" s="267"/>
      <c r="I1399" s="176" t="str">
        <f aca="false">IF(D1399="","",D1399*IF(UPPER(H1399)="Y",1,$C$1086))</f>
        <v/>
      </c>
      <c r="J1399" s="176" t="str">
        <f aca="false">IF(D1399="","",($C$1085-E1399)*I1399*10)</f>
        <v/>
      </c>
    </row>
    <row r="1400" customFormat="false" ht="12.75" hidden="false" customHeight="false" outlineLevel="0" collapsed="false">
      <c r="D1400" s="265"/>
      <c r="E1400" s="266"/>
      <c r="F1400" s="267"/>
      <c r="I1400" s="176" t="str">
        <f aca="false">IF(D1400="","",D1400*IF(UPPER(H1400)="Y",1,$C$1086))</f>
        <v/>
      </c>
      <c r="J1400" s="176" t="str">
        <f aca="false">IF(D1400="","",($C$1085-E1400)*I1400*10)</f>
        <v/>
      </c>
    </row>
    <row r="1401" customFormat="false" ht="12.75" hidden="false" customHeight="false" outlineLevel="0" collapsed="false">
      <c r="D1401" s="265"/>
      <c r="E1401" s="266"/>
      <c r="F1401" s="267"/>
      <c r="I1401" s="176" t="str">
        <f aca="false">IF(D1401="","",D1401*IF(UPPER(H1401)="Y",1,$C$1086))</f>
        <v/>
      </c>
      <c r="J1401" s="176" t="str">
        <f aca="false">IF(D1401="","",($C$1085-E1401)*I1401*10)</f>
        <v/>
      </c>
    </row>
    <row r="1402" customFormat="false" ht="12.75" hidden="false" customHeight="false" outlineLevel="0" collapsed="false">
      <c r="D1402" s="265"/>
      <c r="E1402" s="266"/>
      <c r="F1402" s="267"/>
      <c r="I1402" s="176" t="str">
        <f aca="false">IF(D1402="","",D1402*IF(UPPER(H1402)="Y",1,$C$1086))</f>
        <v/>
      </c>
      <c r="J1402" s="176" t="str">
        <f aca="false">IF(D1402="","",($C$1085-E1402)*I1402*10)</f>
        <v/>
      </c>
    </row>
    <row r="1403" customFormat="false" ht="12.75" hidden="false" customHeight="false" outlineLevel="0" collapsed="false">
      <c r="D1403" s="265"/>
      <c r="E1403" s="266"/>
      <c r="F1403" s="267"/>
      <c r="I1403" s="176" t="str">
        <f aca="false">IF(D1403="","",D1403*IF(UPPER(H1403)="Y",1,$C$1086))</f>
        <v/>
      </c>
      <c r="J1403" s="176" t="str">
        <f aca="false">IF(D1403="","",($C$1085-E1403)*I1403*10)</f>
        <v/>
      </c>
    </row>
    <row r="1404" customFormat="false" ht="12.75" hidden="false" customHeight="false" outlineLevel="0" collapsed="false">
      <c r="D1404" s="265"/>
      <c r="E1404" s="266"/>
      <c r="F1404" s="267"/>
      <c r="I1404" s="176" t="str">
        <f aca="false">IF(D1404="","",D1404*IF(UPPER(H1404)="Y",1,$C$1086))</f>
        <v/>
      </c>
      <c r="J1404" s="176" t="str">
        <f aca="false">IF(D1404="","",($C$1085-E1404)*I1404*10)</f>
        <v/>
      </c>
    </row>
    <row r="1405" customFormat="false" ht="12.75" hidden="false" customHeight="false" outlineLevel="0" collapsed="false">
      <c r="D1405" s="265"/>
      <c r="E1405" s="266"/>
      <c r="F1405" s="267"/>
      <c r="I1405" s="176" t="str">
        <f aca="false">IF(D1405="","",D1405*IF(UPPER(H1405)="Y",1,$C$1086))</f>
        <v/>
      </c>
      <c r="J1405" s="176" t="str">
        <f aca="false">IF(D1405="","",($C$1085-E1405)*I1405*10)</f>
        <v/>
      </c>
    </row>
    <row r="1406" customFormat="false" ht="12.75" hidden="false" customHeight="false" outlineLevel="0" collapsed="false">
      <c r="D1406" s="265"/>
      <c r="E1406" s="266"/>
      <c r="F1406" s="267"/>
      <c r="I1406" s="176" t="str">
        <f aca="false">IF(D1406="","",D1406*IF(UPPER(H1406)="Y",1,$C$1086))</f>
        <v/>
      </c>
      <c r="J1406" s="176" t="str">
        <f aca="false">IF(D1406="","",($C$1085-E1406)*I1406*10)</f>
        <v/>
      </c>
    </row>
    <row r="1407" customFormat="false" ht="12.75" hidden="false" customHeight="false" outlineLevel="0" collapsed="false">
      <c r="D1407" s="265"/>
      <c r="E1407" s="266"/>
      <c r="F1407" s="267"/>
      <c r="I1407" s="176" t="str">
        <f aca="false">IF(D1407="","",D1407*IF(UPPER(H1407)="Y",1,$C$1086))</f>
        <v/>
      </c>
      <c r="J1407" s="176" t="str">
        <f aca="false">IF(D1407="","",($C$1085-E1407)*I1407*10)</f>
        <v/>
      </c>
    </row>
    <row r="1408" customFormat="false" ht="12.75" hidden="false" customHeight="false" outlineLevel="0" collapsed="false">
      <c r="D1408" s="265"/>
      <c r="E1408" s="266"/>
      <c r="F1408" s="267"/>
      <c r="I1408" s="176" t="str">
        <f aca="false">IF(D1408="","",D1408*IF(UPPER(H1408)="Y",1,$C$1086))</f>
        <v/>
      </c>
      <c r="J1408" s="176" t="str">
        <f aca="false">IF(D1408="","",($C$1085-E1408)*I1408*10)</f>
        <v/>
      </c>
    </row>
    <row r="1409" customFormat="false" ht="12.75" hidden="false" customHeight="false" outlineLevel="0" collapsed="false">
      <c r="D1409" s="265"/>
      <c r="E1409" s="266"/>
      <c r="F1409" s="267"/>
      <c r="I1409" s="176" t="str">
        <f aca="false">IF(D1409="","",D1409*IF(UPPER(H1409)="Y",1,$C$1086))</f>
        <v/>
      </c>
      <c r="J1409" s="176" t="str">
        <f aca="false">IF(D1409="","",($C$1085-E1409)*I1409*10)</f>
        <v/>
      </c>
    </row>
    <row r="1410" customFormat="false" ht="12.75" hidden="false" customHeight="false" outlineLevel="0" collapsed="false">
      <c r="D1410" s="265"/>
      <c r="E1410" s="266"/>
      <c r="F1410" s="267"/>
      <c r="I1410" s="176" t="str">
        <f aca="false">IF(D1410="","",D1410*IF(UPPER(H1410)="Y",1,$C$1086))</f>
        <v/>
      </c>
      <c r="J1410" s="176" t="str">
        <f aca="false">IF(D1410="","",($C$1085-E1410)*I1410*10)</f>
        <v/>
      </c>
    </row>
    <row r="1411" customFormat="false" ht="12.75" hidden="false" customHeight="false" outlineLevel="0" collapsed="false">
      <c r="D1411" s="265"/>
      <c r="E1411" s="266"/>
      <c r="F1411" s="267"/>
      <c r="I1411" s="176" t="str">
        <f aca="false">IF(D1411="","",D1411*IF(UPPER(H1411)="Y",1,$C$1086))</f>
        <v/>
      </c>
      <c r="J1411" s="176" t="str">
        <f aca="false">IF(D1411="","",($C$1085-E1411)*I1411*10)</f>
        <v/>
      </c>
    </row>
    <row r="1412" customFormat="false" ht="12.75" hidden="false" customHeight="false" outlineLevel="0" collapsed="false">
      <c r="D1412" s="265"/>
      <c r="E1412" s="266"/>
      <c r="F1412" s="267"/>
      <c r="I1412" s="176" t="str">
        <f aca="false">IF(D1412="","",D1412*IF(UPPER(H1412)="Y",1,$C$1086))</f>
        <v/>
      </c>
      <c r="J1412" s="176" t="str">
        <f aca="false">IF(D1412="","",($C$1085-E1412)*I1412*10)</f>
        <v/>
      </c>
    </row>
    <row r="1413" customFormat="false" ht="12.75" hidden="false" customHeight="false" outlineLevel="0" collapsed="false">
      <c r="D1413" s="265"/>
      <c r="E1413" s="266"/>
      <c r="F1413" s="267"/>
      <c r="I1413" s="176" t="str">
        <f aca="false">IF(D1413="","",D1413*IF(UPPER(H1413)="Y",1,$C$1086))</f>
        <v/>
      </c>
      <c r="J1413" s="176" t="str">
        <f aca="false">IF(D1413="","",($C$1085-E1413)*I1413*10)</f>
        <v/>
      </c>
    </row>
    <row r="1414" customFormat="false" ht="12.75" hidden="false" customHeight="false" outlineLevel="0" collapsed="false">
      <c r="D1414" s="265"/>
      <c r="E1414" s="266"/>
      <c r="F1414" s="267"/>
      <c r="I1414" s="176" t="str">
        <f aca="false">IF(D1414="","",D1414*IF(UPPER(H1414)="Y",1,$C$1086))</f>
        <v/>
      </c>
      <c r="J1414" s="176" t="str">
        <f aca="false">IF(D1414="","",($C$1085-E1414)*I1414*10)</f>
        <v/>
      </c>
    </row>
    <row r="1415" customFormat="false" ht="12.75" hidden="false" customHeight="false" outlineLevel="0" collapsed="false">
      <c r="D1415" s="265"/>
      <c r="E1415" s="266"/>
      <c r="F1415" s="267"/>
      <c r="I1415" s="176" t="str">
        <f aca="false">IF(D1415="","",D1415*IF(UPPER(H1415)="Y",1,$C$1086))</f>
        <v/>
      </c>
      <c r="J1415" s="176" t="str">
        <f aca="false">IF(D1415="","",($C$1085-E1415)*I1415*10)</f>
        <v/>
      </c>
    </row>
    <row r="1416" customFormat="false" ht="12.75" hidden="false" customHeight="false" outlineLevel="0" collapsed="false">
      <c r="D1416" s="265"/>
      <c r="E1416" s="266"/>
      <c r="F1416" s="267"/>
      <c r="I1416" s="176" t="str">
        <f aca="false">IF(D1416="","",D1416*IF(UPPER(H1416)="Y",1,$C$1086))</f>
        <v/>
      </c>
      <c r="J1416" s="176" t="str">
        <f aca="false">IF(D1416="","",($C$1085-E1416)*I1416*10)</f>
        <v/>
      </c>
    </row>
    <row r="1417" customFormat="false" ht="12.75" hidden="false" customHeight="false" outlineLevel="0" collapsed="false">
      <c r="D1417" s="265"/>
      <c r="E1417" s="266"/>
      <c r="F1417" s="267"/>
      <c r="I1417" s="176" t="str">
        <f aca="false">IF(D1417="","",D1417*IF(UPPER(H1417)="Y",1,$C$1086))</f>
        <v/>
      </c>
      <c r="J1417" s="176" t="str">
        <f aca="false">IF(D1417="","",($C$1085-E1417)*I1417*10)</f>
        <v/>
      </c>
    </row>
    <row r="1418" customFormat="false" ht="12.75" hidden="false" customHeight="false" outlineLevel="0" collapsed="false">
      <c r="D1418" s="265"/>
      <c r="E1418" s="266"/>
      <c r="F1418" s="267"/>
      <c r="I1418" s="176" t="str">
        <f aca="false">IF(D1418="","",D1418*IF(UPPER(H1418)="Y",1,$C$1086))</f>
        <v/>
      </c>
      <c r="J1418" s="176" t="str">
        <f aca="false">IF(D1418="","",($C$1085-E1418)*I1418*10)</f>
        <v/>
      </c>
    </row>
    <row r="1419" customFormat="false" ht="12.75" hidden="false" customHeight="false" outlineLevel="0" collapsed="false">
      <c r="D1419" s="265"/>
      <c r="E1419" s="266"/>
      <c r="F1419" s="267"/>
      <c r="I1419" s="176" t="str">
        <f aca="false">IF(D1419="","",D1419*IF(UPPER(H1419)="Y",1,$C$1086))</f>
        <v/>
      </c>
      <c r="J1419" s="176" t="str">
        <f aca="false">IF(D1419="","",($C$1085-E1419)*I1419*10)</f>
        <v/>
      </c>
    </row>
    <row r="1420" customFormat="false" ht="12.75" hidden="false" customHeight="false" outlineLevel="0" collapsed="false">
      <c r="D1420" s="265"/>
      <c r="E1420" s="266"/>
      <c r="F1420" s="267"/>
      <c r="I1420" s="176" t="str">
        <f aca="false">IF(D1420="","",D1420*IF(UPPER(H1420)="Y",1,$C$1086))</f>
        <v/>
      </c>
      <c r="J1420" s="176" t="str">
        <f aca="false">IF(D1420="","",($C$1085-E1420)*I1420*10)</f>
        <v/>
      </c>
    </row>
    <row r="1421" customFormat="false" ht="12.75" hidden="false" customHeight="false" outlineLevel="0" collapsed="false">
      <c r="D1421" s="265"/>
      <c r="E1421" s="266"/>
      <c r="F1421" s="267"/>
      <c r="I1421" s="176" t="str">
        <f aca="false">IF(D1421="","",D1421*IF(UPPER(H1421)="Y",1,$C$1086))</f>
        <v/>
      </c>
      <c r="J1421" s="176" t="str">
        <f aca="false">IF(D1421="","",($C$1085-E1421)*I1421*10)</f>
        <v/>
      </c>
    </row>
    <row r="1422" customFormat="false" ht="12.75" hidden="false" customHeight="false" outlineLevel="0" collapsed="false">
      <c r="D1422" s="265"/>
      <c r="E1422" s="266"/>
      <c r="F1422" s="267"/>
      <c r="I1422" s="176" t="str">
        <f aca="false">IF(D1422="","",D1422*IF(UPPER(H1422)="Y",1,$C$1086))</f>
        <v/>
      </c>
      <c r="J1422" s="176" t="str">
        <f aca="false">IF(D1422="","",($C$1085-E1422)*I1422*10)</f>
        <v/>
      </c>
    </row>
    <row r="1423" customFormat="false" ht="12.75" hidden="false" customHeight="false" outlineLevel="0" collapsed="false">
      <c r="D1423" s="265"/>
      <c r="E1423" s="283"/>
      <c r="F1423" s="283"/>
      <c r="I1423" s="176" t="str">
        <f aca="false">IF(D1423="","",D1423*IF(UPPER(H1423)="Y",1,$C$1086))</f>
        <v/>
      </c>
      <c r="J1423" s="176" t="str">
        <f aca="false">IF(D1423="","",($C$1085-E1423)*I1423*10)</f>
        <v/>
      </c>
    </row>
    <row r="1424" customFormat="false" ht="12.75" hidden="false" customHeight="false" outlineLevel="0" collapsed="false">
      <c r="D1424" s="274" t="n">
        <f aca="true">SUM(INDIRECT(CONCATENATE(ADDRESS(ROW(D1388),COLUMN(D1388)),":",ADDRESS(ROW()-1,COLUMN()))))</f>
        <v>0</v>
      </c>
      <c r="I1424" s="274" t="n">
        <f aca="true">SUM(INDIRECT(CONCATENATE(ADDRESS(ROW(I1388),COLUMN(I1388)),":",ADDRESS(ROW()-1,COLUMN()))))</f>
        <v>0</v>
      </c>
      <c r="J1424" s="274" t="n">
        <f aca="true">SUM(INDIRECT(CONCATENATE(ADDRESS(ROW(J1388),COLUMN(J1388)),":",ADDRESS(ROW()-1,COLUMN()))))</f>
        <v>0</v>
      </c>
    </row>
    <row r="1426" customFormat="false" ht="12.75" hidden="false" customHeight="false" outlineLevel="0" collapsed="false">
      <c r="C1426" s="264" t="n">
        <f aca="false">EOMONTH(C1388,0)+1</f>
        <v>38322</v>
      </c>
      <c r="D1426" s="265"/>
      <c r="E1426" s="266"/>
      <c r="F1426" s="267"/>
      <c r="I1426" s="176" t="str">
        <f aca="false">IF(D1426="","",D1426*IF(UPPER(H1426)="Y",1,$C$1086))</f>
        <v/>
      </c>
      <c r="J1426" s="176" t="str">
        <f aca="false">IF(D1426="","",($C$1085-E1426)*I1426*10)</f>
        <v/>
      </c>
    </row>
    <row r="1427" customFormat="false" ht="12.75" hidden="false" customHeight="false" outlineLevel="0" collapsed="false">
      <c r="C1427" s="269" t="n">
        <f aca="false">INDEX(Inputs!$1:$65536,MATCH(C1426,Inputs!C:C,0),5)</f>
        <v>3.983</v>
      </c>
      <c r="D1427" s="265"/>
      <c r="E1427" s="266"/>
      <c r="F1427" s="267"/>
      <c r="I1427" s="176" t="str">
        <f aca="false">IF(D1427="","",D1427*IF(UPPER(H1427)="Y",1,$C$1086))</f>
        <v/>
      </c>
      <c r="J1427" s="176" t="str">
        <f aca="false">IF(D1427="","",($C$1085-E1427)*I1427*10)</f>
        <v/>
      </c>
    </row>
    <row r="1428" customFormat="false" ht="12.75" hidden="false" customHeight="false" outlineLevel="0" collapsed="false">
      <c r="C1428" s="249" t="n">
        <f aca="false">INDEX(Inputs!$1:$65536,MATCH(C1426,Inputs!C:C,0),8)</f>
        <v>0.884365492894222</v>
      </c>
      <c r="D1428" s="265"/>
      <c r="E1428" s="266"/>
      <c r="F1428" s="267"/>
      <c r="I1428" s="176" t="str">
        <f aca="false">IF(D1428="","",D1428*IF(UPPER(H1428)="Y",1,$C$1086))</f>
        <v/>
      </c>
      <c r="J1428" s="176" t="str">
        <f aca="false">IF(D1428="","",($C$1085-E1428)*I1428*10)</f>
        <v/>
      </c>
    </row>
    <row r="1429" customFormat="false" ht="12.75" hidden="false" customHeight="false" outlineLevel="0" collapsed="false">
      <c r="C1429" s="279" t="n">
        <f aca="false">I1462</f>
        <v>0</v>
      </c>
      <c r="D1429" s="265"/>
      <c r="E1429" s="266"/>
      <c r="F1429" s="267"/>
      <c r="I1429" s="176" t="str">
        <f aca="false">IF(D1429="","",D1429*IF(UPPER(H1429)="Y",1,$C$1086))</f>
        <v/>
      </c>
      <c r="J1429" s="176" t="str">
        <f aca="false">IF(D1429="","",($C$1085-E1429)*I1429*10)</f>
        <v/>
      </c>
    </row>
    <row r="1430" customFormat="false" ht="12.75" hidden="false" customHeight="false" outlineLevel="0" collapsed="false">
      <c r="C1430" s="279" t="n">
        <f aca="false">J1462</f>
        <v>0</v>
      </c>
      <c r="D1430" s="265"/>
      <c r="E1430" s="266"/>
      <c r="F1430" s="267"/>
      <c r="I1430" s="176" t="str">
        <f aca="false">IF(D1430="","",D1430*IF(UPPER(H1430)="Y",1,$C$1086))</f>
        <v/>
      </c>
      <c r="J1430" s="176" t="str">
        <f aca="false">IF(D1430="","",($C$1085-E1430)*I1430*10)</f>
        <v/>
      </c>
    </row>
    <row r="1431" customFormat="false" ht="12.75" hidden="false" customHeight="false" outlineLevel="0" collapsed="false">
      <c r="C1431" s="280"/>
      <c r="D1431" s="265"/>
      <c r="E1431" s="266"/>
      <c r="F1431" s="267"/>
      <c r="I1431" s="176" t="str">
        <f aca="false">IF(D1431="","",D1431*IF(UPPER(H1431)="Y",1,$C$1086))</f>
        <v/>
      </c>
      <c r="J1431" s="176" t="str">
        <f aca="false">IF(D1431="","",($C$1085-E1431)*I1431*10)</f>
        <v/>
      </c>
    </row>
    <row r="1432" customFormat="false" ht="12.75" hidden="false" customHeight="false" outlineLevel="0" collapsed="false">
      <c r="C1432" s="281"/>
      <c r="D1432" s="265"/>
      <c r="E1432" s="266"/>
      <c r="F1432" s="267"/>
      <c r="I1432" s="176" t="str">
        <f aca="false">IF(D1432="","",D1432*IF(UPPER(H1432)="Y",1,$C$1086))</f>
        <v/>
      </c>
      <c r="J1432" s="176" t="str">
        <f aca="false">IF(D1432="","",($C$1085-E1432)*I1432*10)</f>
        <v/>
      </c>
    </row>
    <row r="1433" customFormat="false" ht="12.75" hidden="false" customHeight="false" outlineLevel="0" collapsed="false">
      <c r="D1433" s="265"/>
      <c r="E1433" s="266"/>
      <c r="F1433" s="267"/>
      <c r="I1433" s="176" t="str">
        <f aca="false">IF(D1433="","",D1433*IF(UPPER(H1433)="Y",1,$C$1086))</f>
        <v/>
      </c>
      <c r="J1433" s="176" t="str">
        <f aca="false">IF(D1433="","",($C$1085-E1433)*I1433*10)</f>
        <v/>
      </c>
    </row>
    <row r="1434" customFormat="false" ht="12.75" hidden="false" customHeight="false" outlineLevel="0" collapsed="false">
      <c r="C1434" s="282"/>
      <c r="D1434" s="265"/>
      <c r="E1434" s="266"/>
      <c r="F1434" s="267"/>
      <c r="I1434" s="176" t="str">
        <f aca="false">IF(D1434="","",D1434*IF(UPPER(H1434)="Y",1,$C$1086))</f>
        <v/>
      </c>
      <c r="J1434" s="176" t="str">
        <f aca="false">IF(D1434="","",($C$1085-E1434)*I1434*10)</f>
        <v/>
      </c>
    </row>
    <row r="1435" customFormat="false" ht="12.75" hidden="false" customHeight="false" outlineLevel="0" collapsed="false">
      <c r="D1435" s="265"/>
      <c r="E1435" s="266"/>
      <c r="F1435" s="267"/>
      <c r="I1435" s="176" t="str">
        <f aca="false">IF(D1435="","",D1435*IF(UPPER(H1435)="Y",1,$C$1086))</f>
        <v/>
      </c>
      <c r="J1435" s="176" t="str">
        <f aca="false">IF(D1435="","",($C$1085-E1435)*I1435*10)</f>
        <v/>
      </c>
    </row>
    <row r="1436" customFormat="false" ht="12.75" hidden="false" customHeight="false" outlineLevel="0" collapsed="false">
      <c r="D1436" s="265"/>
      <c r="E1436" s="266"/>
      <c r="F1436" s="267"/>
      <c r="I1436" s="176" t="str">
        <f aca="false">IF(D1436="","",D1436*IF(UPPER(H1436)="Y",1,$C$1086))</f>
        <v/>
      </c>
      <c r="J1436" s="176" t="str">
        <f aca="false">IF(D1436="","",($C$1085-E1436)*I1436*10)</f>
        <v/>
      </c>
    </row>
    <row r="1437" customFormat="false" ht="12.75" hidden="false" customHeight="false" outlineLevel="0" collapsed="false">
      <c r="D1437" s="265"/>
      <c r="E1437" s="266"/>
      <c r="F1437" s="267"/>
      <c r="I1437" s="176" t="str">
        <f aca="false">IF(D1437="","",D1437*IF(UPPER(H1437)="Y",1,$C$1086))</f>
        <v/>
      </c>
      <c r="J1437" s="176" t="str">
        <f aca="false">IF(D1437="","",($C$1085-E1437)*I1437*10)</f>
        <v/>
      </c>
    </row>
    <row r="1438" customFormat="false" ht="12.75" hidden="false" customHeight="false" outlineLevel="0" collapsed="false">
      <c r="D1438" s="265"/>
      <c r="E1438" s="266"/>
      <c r="F1438" s="267"/>
      <c r="I1438" s="176" t="str">
        <f aca="false">IF(D1438="","",D1438*IF(UPPER(H1438)="Y",1,$C$1086))</f>
        <v/>
      </c>
      <c r="J1438" s="176" t="str">
        <f aca="false">IF(D1438="","",($C$1085-E1438)*I1438*10)</f>
        <v/>
      </c>
    </row>
    <row r="1439" customFormat="false" ht="12.75" hidden="false" customHeight="false" outlineLevel="0" collapsed="false">
      <c r="D1439" s="265"/>
      <c r="E1439" s="266"/>
      <c r="F1439" s="267"/>
      <c r="I1439" s="176" t="str">
        <f aca="false">IF(D1439="","",D1439*IF(UPPER(H1439)="Y",1,$C$1086))</f>
        <v/>
      </c>
      <c r="J1439" s="176" t="str">
        <f aca="false">IF(D1439="","",($C$1085-E1439)*I1439*10)</f>
        <v/>
      </c>
    </row>
    <row r="1440" customFormat="false" ht="12.75" hidden="false" customHeight="false" outlineLevel="0" collapsed="false">
      <c r="D1440" s="265"/>
      <c r="E1440" s="266"/>
      <c r="F1440" s="267"/>
      <c r="I1440" s="176" t="str">
        <f aca="false">IF(D1440="","",D1440*IF(UPPER(H1440)="Y",1,$C$1086))</f>
        <v/>
      </c>
      <c r="J1440" s="176" t="str">
        <f aca="false">IF(D1440="","",($C$1085-E1440)*I1440*10)</f>
        <v/>
      </c>
    </row>
    <row r="1441" customFormat="false" ht="12.75" hidden="false" customHeight="false" outlineLevel="0" collapsed="false">
      <c r="D1441" s="265"/>
      <c r="E1441" s="266"/>
      <c r="F1441" s="267"/>
      <c r="I1441" s="176" t="str">
        <f aca="false">IF(D1441="","",D1441*IF(UPPER(H1441)="Y",1,$C$1086))</f>
        <v/>
      </c>
      <c r="J1441" s="176" t="str">
        <f aca="false">IF(D1441="","",($C$1085-E1441)*I1441*10)</f>
        <v/>
      </c>
    </row>
    <row r="1442" customFormat="false" ht="12.75" hidden="false" customHeight="false" outlineLevel="0" collapsed="false">
      <c r="D1442" s="265"/>
      <c r="E1442" s="266"/>
      <c r="F1442" s="267"/>
      <c r="I1442" s="176" t="str">
        <f aca="false">IF(D1442="","",D1442*IF(UPPER(H1442)="Y",1,$C$1086))</f>
        <v/>
      </c>
      <c r="J1442" s="176" t="str">
        <f aca="false">IF(D1442="","",($C$1085-E1442)*I1442*10)</f>
        <v/>
      </c>
    </row>
    <row r="1443" customFormat="false" ht="12.75" hidden="false" customHeight="false" outlineLevel="0" collapsed="false">
      <c r="D1443" s="265"/>
      <c r="E1443" s="266"/>
      <c r="F1443" s="267"/>
      <c r="I1443" s="176" t="str">
        <f aca="false">IF(D1443="","",D1443*IF(UPPER(H1443)="Y",1,$C$1086))</f>
        <v/>
      </c>
      <c r="J1443" s="176" t="str">
        <f aca="false">IF(D1443="","",($C$1085-E1443)*I1443*10)</f>
        <v/>
      </c>
    </row>
    <row r="1444" customFormat="false" ht="12.75" hidden="false" customHeight="false" outlineLevel="0" collapsed="false">
      <c r="D1444" s="265"/>
      <c r="E1444" s="266"/>
      <c r="F1444" s="267"/>
      <c r="I1444" s="176" t="str">
        <f aca="false">IF(D1444="","",D1444*IF(UPPER(H1444)="Y",1,$C$1086))</f>
        <v/>
      </c>
      <c r="J1444" s="176" t="str">
        <f aca="false">IF(D1444="","",($C$1085-E1444)*I1444*10)</f>
        <v/>
      </c>
    </row>
    <row r="1445" customFormat="false" ht="12.75" hidden="false" customHeight="false" outlineLevel="0" collapsed="false">
      <c r="D1445" s="265"/>
      <c r="E1445" s="266"/>
      <c r="F1445" s="267"/>
      <c r="I1445" s="176" t="str">
        <f aca="false">IF(D1445="","",D1445*IF(UPPER(H1445)="Y",1,$C$1086))</f>
        <v/>
      </c>
      <c r="J1445" s="176" t="str">
        <f aca="false">IF(D1445="","",($C$1085-E1445)*I1445*10)</f>
        <v/>
      </c>
    </row>
    <row r="1446" customFormat="false" ht="12.75" hidden="false" customHeight="false" outlineLevel="0" collapsed="false">
      <c r="D1446" s="265"/>
      <c r="E1446" s="266"/>
      <c r="F1446" s="267"/>
      <c r="I1446" s="176" t="str">
        <f aca="false">IF(D1446="","",D1446*IF(UPPER(H1446)="Y",1,$C$1086))</f>
        <v/>
      </c>
      <c r="J1446" s="176" t="str">
        <f aca="false">IF(D1446="","",($C$1085-E1446)*I1446*10)</f>
        <v/>
      </c>
    </row>
    <row r="1447" customFormat="false" ht="12.75" hidden="false" customHeight="false" outlineLevel="0" collapsed="false">
      <c r="D1447" s="265"/>
      <c r="E1447" s="266"/>
      <c r="F1447" s="267"/>
      <c r="I1447" s="176" t="str">
        <f aca="false">IF(D1447="","",D1447*IF(UPPER(H1447)="Y",1,$C$1086))</f>
        <v/>
      </c>
      <c r="J1447" s="176" t="str">
        <f aca="false">IF(D1447="","",($C$1085-E1447)*I1447*10)</f>
        <v/>
      </c>
    </row>
    <row r="1448" customFormat="false" ht="12.75" hidden="false" customHeight="false" outlineLevel="0" collapsed="false">
      <c r="D1448" s="265"/>
      <c r="E1448" s="266"/>
      <c r="F1448" s="267"/>
      <c r="I1448" s="176" t="str">
        <f aca="false">IF(D1448="","",D1448*IF(UPPER(H1448)="Y",1,$C$1086))</f>
        <v/>
      </c>
      <c r="J1448" s="176" t="str">
        <f aca="false">IF(D1448="","",($C$1085-E1448)*I1448*10)</f>
        <v/>
      </c>
    </row>
    <row r="1449" customFormat="false" ht="12.75" hidden="false" customHeight="false" outlineLevel="0" collapsed="false">
      <c r="D1449" s="265"/>
      <c r="E1449" s="266"/>
      <c r="F1449" s="267"/>
      <c r="I1449" s="176" t="str">
        <f aca="false">IF(D1449="","",D1449*IF(UPPER(H1449)="Y",1,$C$1086))</f>
        <v/>
      </c>
      <c r="J1449" s="176" t="str">
        <f aca="false">IF(D1449="","",($C$1085-E1449)*I1449*10)</f>
        <v/>
      </c>
    </row>
    <row r="1450" customFormat="false" ht="12.75" hidden="false" customHeight="false" outlineLevel="0" collapsed="false">
      <c r="D1450" s="265"/>
      <c r="E1450" s="266"/>
      <c r="F1450" s="267"/>
      <c r="I1450" s="176" t="str">
        <f aca="false">IF(D1450="","",D1450*IF(UPPER(H1450)="Y",1,$C$1086))</f>
        <v/>
      </c>
      <c r="J1450" s="176" t="str">
        <f aca="false">IF(D1450="","",($C$1085-E1450)*I1450*10)</f>
        <v/>
      </c>
    </row>
    <row r="1451" customFormat="false" ht="12.75" hidden="false" customHeight="false" outlineLevel="0" collapsed="false">
      <c r="D1451" s="265"/>
      <c r="E1451" s="266"/>
      <c r="F1451" s="267"/>
      <c r="I1451" s="176" t="str">
        <f aca="false">IF(D1451="","",D1451*IF(UPPER(H1451)="Y",1,$C$1086))</f>
        <v/>
      </c>
      <c r="J1451" s="176" t="str">
        <f aca="false">IF(D1451="","",($C$1085-E1451)*I1451*10)</f>
        <v/>
      </c>
    </row>
    <row r="1452" customFormat="false" ht="12.75" hidden="false" customHeight="false" outlineLevel="0" collapsed="false">
      <c r="D1452" s="265"/>
      <c r="E1452" s="266"/>
      <c r="F1452" s="267"/>
      <c r="I1452" s="176" t="str">
        <f aca="false">IF(D1452="","",D1452*IF(UPPER(H1452)="Y",1,$C$1086))</f>
        <v/>
      </c>
      <c r="J1452" s="176" t="str">
        <f aca="false">IF(D1452="","",($C$1085-E1452)*I1452*10)</f>
        <v/>
      </c>
    </row>
    <row r="1453" customFormat="false" ht="12.75" hidden="false" customHeight="false" outlineLevel="0" collapsed="false">
      <c r="D1453" s="265"/>
      <c r="E1453" s="266"/>
      <c r="F1453" s="267"/>
      <c r="I1453" s="176" t="str">
        <f aca="false">IF(D1453="","",D1453*IF(UPPER(H1453)="Y",1,$C$1086))</f>
        <v/>
      </c>
      <c r="J1453" s="176" t="str">
        <f aca="false">IF(D1453="","",($C$1085-E1453)*I1453*10)</f>
        <v/>
      </c>
    </row>
    <row r="1454" customFormat="false" ht="12.75" hidden="false" customHeight="false" outlineLevel="0" collapsed="false">
      <c r="D1454" s="265"/>
      <c r="E1454" s="266"/>
      <c r="F1454" s="267"/>
      <c r="I1454" s="176" t="str">
        <f aca="false">IF(D1454="","",D1454*IF(UPPER(H1454)="Y",1,$C$1086))</f>
        <v/>
      </c>
      <c r="J1454" s="176" t="str">
        <f aca="false">IF(D1454="","",($C$1085-E1454)*I1454*10)</f>
        <v/>
      </c>
    </row>
    <row r="1455" customFormat="false" ht="12.75" hidden="false" customHeight="false" outlineLevel="0" collapsed="false">
      <c r="D1455" s="265"/>
      <c r="E1455" s="266"/>
      <c r="F1455" s="267"/>
      <c r="I1455" s="176" t="str">
        <f aca="false">IF(D1455="","",D1455*IF(UPPER(H1455)="Y",1,$C$1086))</f>
        <v/>
      </c>
      <c r="J1455" s="176" t="str">
        <f aca="false">IF(D1455="","",($C$1085-E1455)*I1455*10)</f>
        <v/>
      </c>
    </row>
    <row r="1456" customFormat="false" ht="12.75" hidden="false" customHeight="false" outlineLevel="0" collapsed="false">
      <c r="D1456" s="265"/>
      <c r="E1456" s="266"/>
      <c r="F1456" s="267"/>
      <c r="I1456" s="176" t="str">
        <f aca="false">IF(D1456="","",D1456*IF(UPPER(H1456)="Y",1,$C$1086))</f>
        <v/>
      </c>
      <c r="J1456" s="176" t="str">
        <f aca="false">IF(D1456="","",($C$1085-E1456)*I1456*10)</f>
        <v/>
      </c>
    </row>
    <row r="1457" customFormat="false" ht="12.75" hidden="false" customHeight="false" outlineLevel="0" collapsed="false">
      <c r="D1457" s="265"/>
      <c r="E1457" s="266"/>
      <c r="F1457" s="267"/>
      <c r="I1457" s="176" t="str">
        <f aca="false">IF(D1457="","",D1457*IF(UPPER(H1457)="Y",1,$C$1086))</f>
        <v/>
      </c>
      <c r="J1457" s="176" t="str">
        <f aca="false">IF(D1457="","",($C$1085-E1457)*I1457*10)</f>
        <v/>
      </c>
    </row>
    <row r="1458" customFormat="false" ht="12.75" hidden="false" customHeight="false" outlineLevel="0" collapsed="false">
      <c r="D1458" s="265"/>
      <c r="E1458" s="266"/>
      <c r="F1458" s="267"/>
      <c r="I1458" s="176" t="str">
        <f aca="false">IF(D1458="","",D1458*IF(UPPER(H1458)="Y",1,$C$1086))</f>
        <v/>
      </c>
      <c r="J1458" s="176" t="str">
        <f aca="false">IF(D1458="","",($C$1085-E1458)*I1458*10)</f>
        <v/>
      </c>
    </row>
    <row r="1459" customFormat="false" ht="12.75" hidden="false" customHeight="false" outlineLevel="0" collapsed="false">
      <c r="D1459" s="265"/>
      <c r="E1459" s="266"/>
      <c r="F1459" s="267"/>
      <c r="I1459" s="176" t="str">
        <f aca="false">IF(D1459="","",D1459*IF(UPPER(H1459)="Y",1,$C$1086))</f>
        <v/>
      </c>
      <c r="J1459" s="176" t="str">
        <f aca="false">IF(D1459="","",($C$1085-E1459)*I1459*10)</f>
        <v/>
      </c>
    </row>
    <row r="1460" customFormat="false" ht="12.75" hidden="false" customHeight="false" outlineLevel="0" collapsed="false">
      <c r="D1460" s="265"/>
      <c r="E1460" s="266"/>
      <c r="F1460" s="267"/>
      <c r="I1460" s="176" t="str">
        <f aca="false">IF(D1460="","",D1460*IF(UPPER(H1460)="Y",1,$C$1086))</f>
        <v/>
      </c>
      <c r="J1460" s="176" t="str">
        <f aca="false">IF(D1460="","",($C$1085-E1460)*I1460*10)</f>
        <v/>
      </c>
    </row>
    <row r="1461" customFormat="false" ht="12.75" hidden="false" customHeight="false" outlineLevel="0" collapsed="false">
      <c r="D1461" s="265"/>
      <c r="E1461" s="283"/>
      <c r="F1461" s="283"/>
      <c r="I1461" s="176" t="str">
        <f aca="false">IF(D1461="","",D1461*IF(UPPER(H1461)="Y",1,$C$1086))</f>
        <v/>
      </c>
      <c r="J1461" s="176" t="str">
        <f aca="false">IF(D1461="","",($C$1085-E1461)*I1461*10)</f>
        <v/>
      </c>
    </row>
    <row r="1462" customFormat="false" ht="12.75" hidden="false" customHeight="false" outlineLevel="0" collapsed="false">
      <c r="D1462" s="274" t="n">
        <f aca="true">SUM(INDIRECT(CONCATENATE(ADDRESS(ROW(D1426),COLUMN(D1426)),":",ADDRESS(ROW()-1,COLUMN()))))</f>
        <v>0</v>
      </c>
      <c r="I1462" s="274" t="n">
        <f aca="true">SUM(INDIRECT(CONCATENATE(ADDRESS(ROW(I1426),COLUMN(I1426)),":",ADDRESS(ROW()-1,COLUMN()))))</f>
        <v>0</v>
      </c>
      <c r="J1462" s="274" t="n">
        <f aca="true">SUM(INDIRECT(CONCATENATE(ADDRESS(ROW(J1426),COLUMN(J1426)),":",ADDRESS(ROW()-1,COLUMN()))))</f>
        <v>0</v>
      </c>
    </row>
    <row r="1464" customFormat="false" ht="12.75" hidden="false" customHeight="false" outlineLevel="0" collapsed="false">
      <c r="C1464" s="264" t="n">
        <f aca="false">EOMONTH(C1426,0)+1</f>
        <v>38353</v>
      </c>
      <c r="D1464" s="265"/>
      <c r="E1464" s="266"/>
      <c r="F1464" s="267"/>
      <c r="I1464" s="176" t="str">
        <f aca="false">IF(D1464="","",D1464*IF(UPPER(H1464)="Y",1,$C$1086))</f>
        <v/>
      </c>
      <c r="J1464" s="176" t="str">
        <f aca="false">IF(D1464="","",($C$1085-E1464)*I1464*10)</f>
        <v/>
      </c>
    </row>
    <row r="1465" customFormat="false" ht="12.75" hidden="false" customHeight="false" outlineLevel="0" collapsed="false">
      <c r="C1465" s="269" t="n">
        <f aca="false">INDEX(Inputs!$1:$65536,MATCH(C1464,Inputs!C:C,0),5)</f>
        <v>4.008</v>
      </c>
      <c r="D1465" s="265"/>
      <c r="E1465" s="266"/>
      <c r="F1465" s="267"/>
      <c r="I1465" s="176" t="str">
        <f aca="false">IF(D1465="","",D1465*IF(UPPER(H1465)="Y",1,$C$1086))</f>
        <v/>
      </c>
      <c r="J1465" s="176" t="str">
        <f aca="false">IF(D1465="","",($C$1085-E1465)*I1465*10)</f>
        <v/>
      </c>
    </row>
    <row r="1466" customFormat="false" ht="12.75" hidden="false" customHeight="false" outlineLevel="0" collapsed="false">
      <c r="C1466" s="249" t="n">
        <f aca="false">INDEX(Inputs!$1:$65536,MATCH(C1464,Inputs!C:C,0),8)</f>
        <v>0.880108371956352</v>
      </c>
      <c r="D1466" s="265"/>
      <c r="E1466" s="266"/>
      <c r="F1466" s="267"/>
      <c r="I1466" s="176" t="str">
        <f aca="false">IF(D1466="","",D1466*IF(UPPER(H1466)="Y",1,$C$1086))</f>
        <v/>
      </c>
      <c r="J1466" s="176" t="str">
        <f aca="false">IF(D1466="","",($C$1085-E1466)*I1466*10)</f>
        <v/>
      </c>
    </row>
    <row r="1467" customFormat="false" ht="12.75" hidden="false" customHeight="false" outlineLevel="0" collapsed="false">
      <c r="C1467" s="279" t="n">
        <f aca="false">I1500</f>
        <v>0</v>
      </c>
      <c r="D1467" s="265"/>
      <c r="E1467" s="266"/>
      <c r="F1467" s="267"/>
      <c r="I1467" s="176" t="str">
        <f aca="false">IF(D1467="","",D1467*IF(UPPER(H1467)="Y",1,$C$1086))</f>
        <v/>
      </c>
      <c r="J1467" s="176" t="str">
        <f aca="false">IF(D1467="","",($C$1085-E1467)*I1467*10)</f>
        <v/>
      </c>
    </row>
    <row r="1468" customFormat="false" ht="12.75" hidden="false" customHeight="false" outlineLevel="0" collapsed="false">
      <c r="C1468" s="279" t="n">
        <f aca="false">J1500</f>
        <v>0</v>
      </c>
      <c r="D1468" s="265"/>
      <c r="E1468" s="266"/>
      <c r="F1468" s="267"/>
      <c r="I1468" s="176" t="str">
        <f aca="false">IF(D1468="","",D1468*IF(UPPER(H1468)="Y",1,$C$1086))</f>
        <v/>
      </c>
      <c r="J1468" s="176" t="str">
        <f aca="false">IF(D1468="","",($C$1085-E1468)*I1468*10)</f>
        <v/>
      </c>
    </row>
    <row r="1469" customFormat="false" ht="12.75" hidden="false" customHeight="false" outlineLevel="0" collapsed="false">
      <c r="C1469" s="280"/>
      <c r="D1469" s="265"/>
      <c r="E1469" s="266"/>
      <c r="F1469" s="267"/>
      <c r="I1469" s="176" t="str">
        <f aca="false">IF(D1469="","",D1469*IF(UPPER(H1469)="Y",1,$C$1086))</f>
        <v/>
      </c>
      <c r="J1469" s="176" t="str">
        <f aca="false">IF(D1469="","",($C$1085-E1469)*I1469*10)</f>
        <v/>
      </c>
    </row>
    <row r="1470" customFormat="false" ht="12.75" hidden="false" customHeight="false" outlineLevel="0" collapsed="false">
      <c r="C1470" s="281"/>
      <c r="D1470" s="265"/>
      <c r="E1470" s="266"/>
      <c r="F1470" s="267"/>
      <c r="I1470" s="176" t="str">
        <f aca="false">IF(D1470="","",D1470*IF(UPPER(H1470)="Y",1,$C$1086))</f>
        <v/>
      </c>
      <c r="J1470" s="176" t="str">
        <f aca="false">IF(D1470="","",($C$1085-E1470)*I1470*10)</f>
        <v/>
      </c>
    </row>
    <row r="1471" customFormat="false" ht="12.75" hidden="false" customHeight="false" outlineLevel="0" collapsed="false">
      <c r="D1471" s="265"/>
      <c r="E1471" s="266"/>
      <c r="F1471" s="267"/>
      <c r="I1471" s="176" t="str">
        <f aca="false">IF(D1471="","",D1471*IF(UPPER(H1471)="Y",1,$C$1086))</f>
        <v/>
      </c>
      <c r="J1471" s="176" t="str">
        <f aca="false">IF(D1471="","",($C$1085-E1471)*I1471*10)</f>
        <v/>
      </c>
    </row>
    <row r="1472" customFormat="false" ht="12.75" hidden="false" customHeight="false" outlineLevel="0" collapsed="false">
      <c r="C1472" s="282"/>
      <c r="D1472" s="265"/>
      <c r="E1472" s="266"/>
      <c r="F1472" s="267"/>
      <c r="I1472" s="176" t="str">
        <f aca="false">IF(D1472="","",D1472*IF(UPPER(H1472)="Y",1,$C$1086))</f>
        <v/>
      </c>
      <c r="J1472" s="176" t="str">
        <f aca="false">IF(D1472="","",($C$1085-E1472)*I1472*10)</f>
        <v/>
      </c>
    </row>
    <row r="1473" customFormat="false" ht="12.75" hidden="false" customHeight="false" outlineLevel="0" collapsed="false">
      <c r="D1473" s="265"/>
      <c r="E1473" s="266"/>
      <c r="F1473" s="267"/>
      <c r="I1473" s="176" t="str">
        <f aca="false">IF(D1473="","",D1473*IF(UPPER(H1473)="Y",1,$C$1086))</f>
        <v/>
      </c>
      <c r="J1473" s="176" t="str">
        <f aca="false">IF(D1473="","",($C$1085-E1473)*I1473*10)</f>
        <v/>
      </c>
    </row>
    <row r="1474" customFormat="false" ht="12.75" hidden="false" customHeight="false" outlineLevel="0" collapsed="false">
      <c r="D1474" s="265"/>
      <c r="E1474" s="266"/>
      <c r="F1474" s="267"/>
      <c r="I1474" s="176" t="str">
        <f aca="false">IF(D1474="","",D1474*IF(UPPER(H1474)="Y",1,$C$1086))</f>
        <v/>
      </c>
      <c r="J1474" s="176" t="str">
        <f aca="false">IF(D1474="","",($C$1085-E1474)*I1474*10)</f>
        <v/>
      </c>
    </row>
    <row r="1475" customFormat="false" ht="12.75" hidden="false" customHeight="false" outlineLevel="0" collapsed="false">
      <c r="D1475" s="265"/>
      <c r="E1475" s="266"/>
      <c r="F1475" s="267"/>
      <c r="I1475" s="176" t="str">
        <f aca="false">IF(D1475="","",D1475*IF(UPPER(H1475)="Y",1,$C$1086))</f>
        <v/>
      </c>
      <c r="J1475" s="176" t="str">
        <f aca="false">IF(D1475="","",($C$1085-E1475)*I1475*10)</f>
        <v/>
      </c>
    </row>
    <row r="1476" customFormat="false" ht="12.75" hidden="false" customHeight="false" outlineLevel="0" collapsed="false">
      <c r="D1476" s="265"/>
      <c r="E1476" s="266"/>
      <c r="F1476" s="267"/>
      <c r="I1476" s="176" t="str">
        <f aca="false">IF(D1476="","",D1476*IF(UPPER(H1476)="Y",1,$C$1086))</f>
        <v/>
      </c>
      <c r="J1476" s="176" t="str">
        <f aca="false">IF(D1476="","",($C$1085-E1476)*I1476*10)</f>
        <v/>
      </c>
    </row>
    <row r="1477" customFormat="false" ht="12.75" hidden="false" customHeight="false" outlineLevel="0" collapsed="false">
      <c r="D1477" s="265"/>
      <c r="E1477" s="266"/>
      <c r="F1477" s="267"/>
      <c r="I1477" s="176" t="str">
        <f aca="false">IF(D1477="","",D1477*IF(UPPER(H1477)="Y",1,$C$1086))</f>
        <v/>
      </c>
      <c r="J1477" s="176" t="str">
        <f aca="false">IF(D1477="","",($C$1085-E1477)*I1477*10)</f>
        <v/>
      </c>
    </row>
    <row r="1478" customFormat="false" ht="12.75" hidden="false" customHeight="false" outlineLevel="0" collapsed="false">
      <c r="D1478" s="265"/>
      <c r="E1478" s="266"/>
      <c r="F1478" s="267"/>
      <c r="I1478" s="176" t="str">
        <f aca="false">IF(D1478="","",D1478*IF(UPPER(H1478)="Y",1,$C$1086))</f>
        <v/>
      </c>
      <c r="J1478" s="176" t="str">
        <f aca="false">IF(D1478="","",($C$1085-E1478)*I1478*10)</f>
        <v/>
      </c>
    </row>
    <row r="1479" customFormat="false" ht="12.75" hidden="false" customHeight="false" outlineLevel="0" collapsed="false">
      <c r="D1479" s="265"/>
      <c r="E1479" s="266"/>
      <c r="F1479" s="267"/>
      <c r="I1479" s="176" t="str">
        <f aca="false">IF(D1479="","",D1479*IF(UPPER(H1479)="Y",1,$C$1086))</f>
        <v/>
      </c>
      <c r="J1479" s="176" t="str">
        <f aca="false">IF(D1479="","",($C$1085-E1479)*I1479*10)</f>
        <v/>
      </c>
    </row>
    <row r="1480" customFormat="false" ht="12.75" hidden="false" customHeight="false" outlineLevel="0" collapsed="false">
      <c r="D1480" s="265"/>
      <c r="E1480" s="266"/>
      <c r="F1480" s="267"/>
      <c r="I1480" s="176" t="str">
        <f aca="false">IF(D1480="","",D1480*IF(UPPER(H1480)="Y",1,$C$1086))</f>
        <v/>
      </c>
      <c r="J1480" s="176" t="str">
        <f aca="false">IF(D1480="","",($C$1085-E1480)*I1480*10)</f>
        <v/>
      </c>
    </row>
    <row r="1481" customFormat="false" ht="12.75" hidden="false" customHeight="false" outlineLevel="0" collapsed="false">
      <c r="D1481" s="265"/>
      <c r="E1481" s="266"/>
      <c r="F1481" s="267"/>
      <c r="I1481" s="176" t="str">
        <f aca="false">IF(D1481="","",D1481*IF(UPPER(H1481)="Y",1,$C$1086))</f>
        <v/>
      </c>
      <c r="J1481" s="176" t="str">
        <f aca="false">IF(D1481="","",($C$1085-E1481)*I1481*10)</f>
        <v/>
      </c>
    </row>
    <row r="1482" customFormat="false" ht="12.75" hidden="false" customHeight="false" outlineLevel="0" collapsed="false">
      <c r="D1482" s="265"/>
      <c r="E1482" s="266"/>
      <c r="F1482" s="267"/>
      <c r="I1482" s="176" t="str">
        <f aca="false">IF(D1482="","",D1482*IF(UPPER(H1482)="Y",1,$C$1086))</f>
        <v/>
      </c>
      <c r="J1482" s="176" t="str">
        <f aca="false">IF(D1482="","",($C$1085-E1482)*I1482*10)</f>
        <v/>
      </c>
    </row>
    <row r="1483" customFormat="false" ht="12.75" hidden="false" customHeight="false" outlineLevel="0" collapsed="false">
      <c r="D1483" s="265"/>
      <c r="E1483" s="266"/>
      <c r="F1483" s="267"/>
      <c r="I1483" s="176" t="str">
        <f aca="false">IF(D1483="","",D1483*IF(UPPER(H1483)="Y",1,$C$1086))</f>
        <v/>
      </c>
      <c r="J1483" s="176" t="str">
        <f aca="false">IF(D1483="","",($C$1085-E1483)*I1483*10)</f>
        <v/>
      </c>
    </row>
    <row r="1484" customFormat="false" ht="12.75" hidden="false" customHeight="false" outlineLevel="0" collapsed="false">
      <c r="D1484" s="265"/>
      <c r="E1484" s="266"/>
      <c r="F1484" s="267"/>
      <c r="I1484" s="176" t="str">
        <f aca="false">IF(D1484="","",D1484*IF(UPPER(H1484)="Y",1,$C$1086))</f>
        <v/>
      </c>
      <c r="J1484" s="176" t="str">
        <f aca="false">IF(D1484="","",($C$1085-E1484)*I1484*10)</f>
        <v/>
      </c>
    </row>
    <row r="1485" customFormat="false" ht="12.75" hidden="false" customHeight="false" outlineLevel="0" collapsed="false">
      <c r="D1485" s="265"/>
      <c r="E1485" s="266"/>
      <c r="F1485" s="267"/>
      <c r="I1485" s="176" t="str">
        <f aca="false">IF(D1485="","",D1485*IF(UPPER(H1485)="Y",1,$C$1086))</f>
        <v/>
      </c>
      <c r="J1485" s="176" t="str">
        <f aca="false">IF(D1485="","",($C$1085-E1485)*I1485*10)</f>
        <v/>
      </c>
    </row>
    <row r="1486" customFormat="false" ht="12.75" hidden="false" customHeight="false" outlineLevel="0" collapsed="false">
      <c r="D1486" s="265"/>
      <c r="E1486" s="266"/>
      <c r="F1486" s="267"/>
      <c r="I1486" s="176" t="str">
        <f aca="false">IF(D1486="","",D1486*IF(UPPER(H1486)="Y",1,$C$1086))</f>
        <v/>
      </c>
      <c r="J1486" s="176" t="str">
        <f aca="false">IF(D1486="","",($C$1085-E1486)*I1486*10)</f>
        <v/>
      </c>
    </row>
    <row r="1487" customFormat="false" ht="12.75" hidden="false" customHeight="false" outlineLevel="0" collapsed="false">
      <c r="D1487" s="265"/>
      <c r="E1487" s="266"/>
      <c r="F1487" s="267"/>
      <c r="I1487" s="176" t="str">
        <f aca="false">IF(D1487="","",D1487*IF(UPPER(H1487)="Y",1,$C$1086))</f>
        <v/>
      </c>
      <c r="J1487" s="176" t="str">
        <f aca="false">IF(D1487="","",($C$1085-E1487)*I1487*10)</f>
        <v/>
      </c>
    </row>
    <row r="1488" customFormat="false" ht="12.75" hidden="false" customHeight="false" outlineLevel="0" collapsed="false">
      <c r="D1488" s="265"/>
      <c r="E1488" s="266"/>
      <c r="F1488" s="267"/>
      <c r="I1488" s="176" t="str">
        <f aca="false">IF(D1488="","",D1488*IF(UPPER(H1488)="Y",1,$C$1086))</f>
        <v/>
      </c>
      <c r="J1488" s="176" t="str">
        <f aca="false">IF(D1488="","",($C$1085-E1488)*I1488*10)</f>
        <v/>
      </c>
    </row>
    <row r="1489" customFormat="false" ht="12.75" hidden="false" customHeight="false" outlineLevel="0" collapsed="false">
      <c r="D1489" s="265"/>
      <c r="E1489" s="266"/>
      <c r="F1489" s="267"/>
      <c r="I1489" s="176" t="str">
        <f aca="false">IF(D1489="","",D1489*IF(UPPER(H1489)="Y",1,$C$1086))</f>
        <v/>
      </c>
      <c r="J1489" s="176" t="str">
        <f aca="false">IF(D1489="","",($C$1085-E1489)*I1489*10)</f>
        <v/>
      </c>
    </row>
    <row r="1490" customFormat="false" ht="12.75" hidden="false" customHeight="false" outlineLevel="0" collapsed="false">
      <c r="D1490" s="265"/>
      <c r="E1490" s="266"/>
      <c r="F1490" s="267"/>
      <c r="I1490" s="176" t="str">
        <f aca="false">IF(D1490="","",D1490*IF(UPPER(H1490)="Y",1,$C$1086))</f>
        <v/>
      </c>
      <c r="J1490" s="176" t="str">
        <f aca="false">IF(D1490="","",($C$1085-E1490)*I1490*10)</f>
        <v/>
      </c>
    </row>
    <row r="1491" customFormat="false" ht="12.75" hidden="false" customHeight="false" outlineLevel="0" collapsed="false">
      <c r="D1491" s="265"/>
      <c r="E1491" s="266"/>
      <c r="F1491" s="267"/>
      <c r="I1491" s="176" t="str">
        <f aca="false">IF(D1491="","",D1491*IF(UPPER(H1491)="Y",1,$C$1086))</f>
        <v/>
      </c>
      <c r="J1491" s="176" t="str">
        <f aca="false">IF(D1491="","",($C$1085-E1491)*I1491*10)</f>
        <v/>
      </c>
    </row>
    <row r="1492" customFormat="false" ht="12.75" hidden="false" customHeight="false" outlineLevel="0" collapsed="false">
      <c r="D1492" s="265"/>
      <c r="E1492" s="266"/>
      <c r="F1492" s="267"/>
      <c r="I1492" s="176" t="str">
        <f aca="false">IF(D1492="","",D1492*IF(UPPER(H1492)="Y",1,$C$1086))</f>
        <v/>
      </c>
      <c r="J1492" s="176" t="str">
        <f aca="false">IF(D1492="","",($C$1085-E1492)*I1492*10)</f>
        <v/>
      </c>
    </row>
    <row r="1493" customFormat="false" ht="12.75" hidden="false" customHeight="false" outlineLevel="0" collapsed="false">
      <c r="D1493" s="265"/>
      <c r="E1493" s="266"/>
      <c r="F1493" s="267"/>
      <c r="I1493" s="176" t="str">
        <f aca="false">IF(D1493="","",D1493*IF(UPPER(H1493)="Y",1,$C$1086))</f>
        <v/>
      </c>
      <c r="J1493" s="176" t="str">
        <f aca="false">IF(D1493="","",($C$1085-E1493)*I1493*10)</f>
        <v/>
      </c>
    </row>
    <row r="1494" customFormat="false" ht="12.75" hidden="false" customHeight="false" outlineLevel="0" collapsed="false">
      <c r="D1494" s="265"/>
      <c r="E1494" s="266"/>
      <c r="F1494" s="267"/>
      <c r="I1494" s="176" t="str">
        <f aca="false">IF(D1494="","",D1494*IF(UPPER(H1494)="Y",1,$C$1086))</f>
        <v/>
      </c>
      <c r="J1494" s="176" t="str">
        <f aca="false">IF(D1494="","",($C$1085-E1494)*I1494*10)</f>
        <v/>
      </c>
    </row>
    <row r="1495" customFormat="false" ht="12.75" hidden="false" customHeight="false" outlineLevel="0" collapsed="false">
      <c r="D1495" s="265"/>
      <c r="E1495" s="266"/>
      <c r="F1495" s="267"/>
      <c r="I1495" s="176" t="str">
        <f aca="false">IF(D1495="","",D1495*IF(UPPER(H1495)="Y",1,$C$1086))</f>
        <v/>
      </c>
      <c r="J1495" s="176" t="str">
        <f aca="false">IF(D1495="","",($C$1085-E1495)*I1495*10)</f>
        <v/>
      </c>
    </row>
    <row r="1496" customFormat="false" ht="12.75" hidden="false" customHeight="false" outlineLevel="0" collapsed="false">
      <c r="D1496" s="265"/>
      <c r="E1496" s="266"/>
      <c r="F1496" s="267"/>
      <c r="I1496" s="176" t="str">
        <f aca="false">IF(D1496="","",D1496*IF(UPPER(H1496)="Y",1,$C$1086))</f>
        <v/>
      </c>
      <c r="J1496" s="176" t="str">
        <f aca="false">IF(D1496="","",($C$1085-E1496)*I1496*10)</f>
        <v/>
      </c>
    </row>
    <row r="1497" customFormat="false" ht="12.75" hidden="false" customHeight="false" outlineLevel="0" collapsed="false">
      <c r="D1497" s="265"/>
      <c r="E1497" s="266"/>
      <c r="F1497" s="267"/>
      <c r="I1497" s="176" t="str">
        <f aca="false">IF(D1497="","",D1497*IF(UPPER(H1497)="Y",1,$C$1086))</f>
        <v/>
      </c>
      <c r="J1497" s="176" t="str">
        <f aca="false">IF(D1497="","",($C$1085-E1497)*I1497*10)</f>
        <v/>
      </c>
    </row>
    <row r="1498" customFormat="false" ht="12.75" hidden="false" customHeight="false" outlineLevel="0" collapsed="false">
      <c r="D1498" s="265"/>
      <c r="E1498" s="266"/>
      <c r="F1498" s="267"/>
      <c r="I1498" s="176" t="str">
        <f aca="false">IF(D1498="","",D1498*IF(UPPER(H1498)="Y",1,$C$1086))</f>
        <v/>
      </c>
      <c r="J1498" s="176" t="str">
        <f aca="false">IF(D1498="","",($C$1085-E1498)*I1498*10)</f>
        <v/>
      </c>
    </row>
    <row r="1499" customFormat="false" ht="12.75" hidden="false" customHeight="false" outlineLevel="0" collapsed="false">
      <c r="D1499" s="265"/>
      <c r="E1499" s="283"/>
      <c r="F1499" s="283"/>
      <c r="I1499" s="176" t="str">
        <f aca="false">IF(D1499="","",D1499*IF(UPPER(H1499)="Y",1,$C$1086))</f>
        <v/>
      </c>
      <c r="J1499" s="176" t="str">
        <f aca="false">IF(D1499="","",($C$1085-E1499)*I1499*10)</f>
        <v/>
      </c>
    </row>
    <row r="1500" customFormat="false" ht="12.75" hidden="false" customHeight="false" outlineLevel="0" collapsed="false">
      <c r="D1500" s="274" t="n">
        <f aca="true">SUM(INDIRECT(CONCATENATE(ADDRESS(ROW(D1464),COLUMN(D1464)),":",ADDRESS(ROW()-1,COLUMN()))))</f>
        <v>0</v>
      </c>
      <c r="I1500" s="274" t="n">
        <f aca="true">SUM(INDIRECT(CONCATENATE(ADDRESS(ROW(I1464),COLUMN(I1464)),":",ADDRESS(ROW()-1,COLUMN()))))</f>
        <v>0</v>
      </c>
      <c r="J1500" s="274" t="n">
        <f aca="true">SUM(INDIRECT(CONCATENATE(ADDRESS(ROW(J1464),COLUMN(J1464)),":",ADDRESS(ROW()-1,COLUMN()))))</f>
        <v>0</v>
      </c>
    </row>
    <row r="1502" customFormat="false" ht="12.75" hidden="false" customHeight="false" outlineLevel="0" collapsed="false">
      <c r="C1502" s="264" t="n">
        <f aca="false">EOMONTH(C1464,0)+1</f>
        <v>38384</v>
      </c>
      <c r="D1502" s="265"/>
      <c r="E1502" s="266"/>
      <c r="F1502" s="267"/>
      <c r="I1502" s="176" t="str">
        <f aca="false">IF(D1502="","",D1502*IF(UPPER(H1502)="Y",1,$C$1086))</f>
        <v/>
      </c>
      <c r="J1502" s="176" t="str">
        <f aca="false">IF(D1502="","",($C$1085-E1502)*I1502*10)</f>
        <v/>
      </c>
    </row>
    <row r="1503" customFormat="false" ht="12.75" hidden="false" customHeight="false" outlineLevel="0" collapsed="false">
      <c r="C1503" s="269" t="n">
        <f aca="false">INDEX(Inputs!$1:$65536,MATCH(C1502,Inputs!C:C,0),5)</f>
        <v>3.924</v>
      </c>
      <c r="D1503" s="265"/>
      <c r="E1503" s="266"/>
      <c r="F1503" s="267"/>
      <c r="I1503" s="176" t="str">
        <f aca="false">IF(D1503="","",D1503*IF(UPPER(H1503)="Y",1,$C$1086))</f>
        <v/>
      </c>
      <c r="J1503" s="176" t="str">
        <f aca="false">IF(D1503="","",($C$1085-E1503)*I1503*10)</f>
        <v/>
      </c>
    </row>
    <row r="1504" customFormat="false" ht="12.75" hidden="false" customHeight="false" outlineLevel="0" collapsed="false">
      <c r="C1504" s="249" t="n">
        <f aca="false">INDEX(Inputs!$1:$65536,MATCH(C1502,Inputs!C:C,0),8)</f>
        <v>0.875837855269612</v>
      </c>
      <c r="D1504" s="265"/>
      <c r="E1504" s="266"/>
      <c r="F1504" s="267"/>
      <c r="I1504" s="176" t="str">
        <f aca="false">IF(D1504="","",D1504*IF(UPPER(H1504)="Y",1,$C$1086))</f>
        <v/>
      </c>
      <c r="J1504" s="176" t="str">
        <f aca="false">IF(D1504="","",($C$1085-E1504)*I1504*10)</f>
        <v/>
      </c>
    </row>
    <row r="1505" customFormat="false" ht="12.75" hidden="false" customHeight="false" outlineLevel="0" collapsed="false">
      <c r="C1505" s="279" t="n">
        <f aca="false">I1538</f>
        <v>0</v>
      </c>
      <c r="D1505" s="265"/>
      <c r="E1505" s="266"/>
      <c r="F1505" s="267"/>
      <c r="I1505" s="176" t="str">
        <f aca="false">IF(D1505="","",D1505*IF(UPPER(H1505)="Y",1,$C$1086))</f>
        <v/>
      </c>
      <c r="J1505" s="176" t="str">
        <f aca="false">IF(D1505="","",($C$1085-E1505)*I1505*10)</f>
        <v/>
      </c>
    </row>
    <row r="1506" customFormat="false" ht="12.75" hidden="false" customHeight="false" outlineLevel="0" collapsed="false">
      <c r="C1506" s="279" t="n">
        <f aca="false">J1538</f>
        <v>0</v>
      </c>
      <c r="D1506" s="265"/>
      <c r="E1506" s="266"/>
      <c r="F1506" s="267"/>
      <c r="I1506" s="176" t="str">
        <f aca="false">IF(D1506="","",D1506*IF(UPPER(H1506)="Y",1,$C$1086))</f>
        <v/>
      </c>
      <c r="J1506" s="176" t="str">
        <f aca="false">IF(D1506="","",($C$1085-E1506)*I1506*10)</f>
        <v/>
      </c>
    </row>
    <row r="1507" customFormat="false" ht="12.75" hidden="false" customHeight="false" outlineLevel="0" collapsed="false">
      <c r="C1507" s="280"/>
      <c r="D1507" s="265"/>
      <c r="E1507" s="266"/>
      <c r="F1507" s="267"/>
      <c r="I1507" s="176" t="str">
        <f aca="false">IF(D1507="","",D1507*IF(UPPER(H1507)="Y",1,$C$1086))</f>
        <v/>
      </c>
      <c r="J1507" s="176" t="str">
        <f aca="false">IF(D1507="","",($C$1085-E1507)*I1507*10)</f>
        <v/>
      </c>
    </row>
    <row r="1508" customFormat="false" ht="12.75" hidden="false" customHeight="false" outlineLevel="0" collapsed="false">
      <c r="C1508" s="281"/>
      <c r="D1508" s="265"/>
      <c r="E1508" s="266"/>
      <c r="F1508" s="267"/>
      <c r="I1508" s="176" t="str">
        <f aca="false">IF(D1508="","",D1508*IF(UPPER(H1508)="Y",1,$C$1086))</f>
        <v/>
      </c>
      <c r="J1508" s="176" t="str">
        <f aca="false">IF(D1508="","",($C$1085-E1508)*I1508*10)</f>
        <v/>
      </c>
    </row>
    <row r="1509" customFormat="false" ht="12.75" hidden="false" customHeight="false" outlineLevel="0" collapsed="false">
      <c r="D1509" s="265"/>
      <c r="E1509" s="266"/>
      <c r="F1509" s="267"/>
      <c r="I1509" s="176" t="str">
        <f aca="false">IF(D1509="","",D1509*IF(UPPER(H1509)="Y",1,$C$1086))</f>
        <v/>
      </c>
      <c r="J1509" s="176" t="str">
        <f aca="false">IF(D1509="","",($C$1085-E1509)*I1509*10)</f>
        <v/>
      </c>
    </row>
    <row r="1510" customFormat="false" ht="12.75" hidden="false" customHeight="false" outlineLevel="0" collapsed="false">
      <c r="C1510" s="282"/>
      <c r="D1510" s="265"/>
      <c r="E1510" s="266"/>
      <c r="F1510" s="267"/>
      <c r="I1510" s="176" t="str">
        <f aca="false">IF(D1510="","",D1510*IF(UPPER(H1510)="Y",1,$C$1086))</f>
        <v/>
      </c>
      <c r="J1510" s="176" t="str">
        <f aca="false">IF(D1510="","",($C$1085-E1510)*I1510*10)</f>
        <v/>
      </c>
    </row>
    <row r="1511" customFormat="false" ht="12.75" hidden="false" customHeight="false" outlineLevel="0" collapsed="false">
      <c r="D1511" s="265"/>
      <c r="E1511" s="266"/>
      <c r="F1511" s="267"/>
      <c r="I1511" s="176" t="str">
        <f aca="false">IF(D1511="","",D1511*IF(UPPER(H1511)="Y",1,$C$1086))</f>
        <v/>
      </c>
      <c r="J1511" s="176" t="str">
        <f aca="false">IF(D1511="","",($C$1085-E1511)*I1511*10)</f>
        <v/>
      </c>
    </row>
    <row r="1512" customFormat="false" ht="12.75" hidden="false" customHeight="false" outlineLevel="0" collapsed="false">
      <c r="D1512" s="265"/>
      <c r="E1512" s="266"/>
      <c r="F1512" s="267"/>
      <c r="I1512" s="176" t="str">
        <f aca="false">IF(D1512="","",D1512*IF(UPPER(H1512)="Y",1,$C$1086))</f>
        <v/>
      </c>
      <c r="J1512" s="176" t="str">
        <f aca="false">IF(D1512="","",($C$1085-E1512)*I1512*10)</f>
        <v/>
      </c>
    </row>
    <row r="1513" customFormat="false" ht="12.75" hidden="false" customHeight="false" outlineLevel="0" collapsed="false">
      <c r="D1513" s="265"/>
      <c r="E1513" s="266"/>
      <c r="F1513" s="267"/>
      <c r="I1513" s="176" t="str">
        <f aca="false">IF(D1513="","",D1513*IF(UPPER(H1513)="Y",1,$C$1086))</f>
        <v/>
      </c>
      <c r="J1513" s="176" t="str">
        <f aca="false">IF(D1513="","",($C$1085-E1513)*I1513*10)</f>
        <v/>
      </c>
    </row>
    <row r="1514" customFormat="false" ht="12.75" hidden="false" customHeight="false" outlineLevel="0" collapsed="false">
      <c r="D1514" s="265"/>
      <c r="E1514" s="266"/>
      <c r="F1514" s="267"/>
      <c r="I1514" s="176" t="str">
        <f aca="false">IF(D1514="","",D1514*IF(UPPER(H1514)="Y",1,$C$1086))</f>
        <v/>
      </c>
      <c r="J1514" s="176" t="str">
        <f aca="false">IF(D1514="","",($C$1085-E1514)*I1514*10)</f>
        <v/>
      </c>
    </row>
    <row r="1515" customFormat="false" ht="12.75" hidden="false" customHeight="false" outlineLevel="0" collapsed="false">
      <c r="D1515" s="265"/>
      <c r="E1515" s="266"/>
      <c r="F1515" s="267"/>
      <c r="I1515" s="176" t="str">
        <f aca="false">IF(D1515="","",D1515*IF(UPPER(H1515)="Y",1,$C$1086))</f>
        <v/>
      </c>
      <c r="J1515" s="176" t="str">
        <f aca="false">IF(D1515="","",($C$1085-E1515)*I1515*10)</f>
        <v/>
      </c>
    </row>
    <row r="1516" customFormat="false" ht="12.75" hidden="false" customHeight="false" outlineLevel="0" collapsed="false">
      <c r="D1516" s="265"/>
      <c r="E1516" s="266"/>
      <c r="F1516" s="267"/>
      <c r="I1516" s="176" t="str">
        <f aca="false">IF(D1516="","",D1516*IF(UPPER(H1516)="Y",1,$C$1086))</f>
        <v/>
      </c>
      <c r="J1516" s="176" t="str">
        <f aca="false">IF(D1516="","",($C$1085-E1516)*I1516*10)</f>
        <v/>
      </c>
    </row>
    <row r="1517" customFormat="false" ht="12.75" hidden="false" customHeight="false" outlineLevel="0" collapsed="false">
      <c r="D1517" s="265"/>
      <c r="E1517" s="266"/>
      <c r="F1517" s="267"/>
      <c r="I1517" s="176" t="str">
        <f aca="false">IF(D1517="","",D1517*IF(UPPER(H1517)="Y",1,$C$1086))</f>
        <v/>
      </c>
      <c r="J1517" s="176" t="str">
        <f aca="false">IF(D1517="","",($C$1085-E1517)*I1517*10)</f>
        <v/>
      </c>
    </row>
    <row r="1518" customFormat="false" ht="12.75" hidden="false" customHeight="false" outlineLevel="0" collapsed="false">
      <c r="D1518" s="265"/>
      <c r="E1518" s="266"/>
      <c r="F1518" s="267"/>
      <c r="I1518" s="176" t="str">
        <f aca="false">IF(D1518="","",D1518*IF(UPPER(H1518)="Y",1,$C$1086))</f>
        <v/>
      </c>
      <c r="J1518" s="176" t="str">
        <f aca="false">IF(D1518="","",($C$1085-E1518)*I1518*10)</f>
        <v/>
      </c>
    </row>
    <row r="1519" customFormat="false" ht="12.75" hidden="false" customHeight="false" outlineLevel="0" collapsed="false">
      <c r="D1519" s="265"/>
      <c r="E1519" s="266"/>
      <c r="F1519" s="267"/>
      <c r="I1519" s="176" t="str">
        <f aca="false">IF(D1519="","",D1519*IF(UPPER(H1519)="Y",1,$C$1086))</f>
        <v/>
      </c>
      <c r="J1519" s="176" t="str">
        <f aca="false">IF(D1519="","",($C$1085-E1519)*I1519*10)</f>
        <v/>
      </c>
    </row>
    <row r="1520" customFormat="false" ht="12.75" hidden="false" customHeight="false" outlineLevel="0" collapsed="false">
      <c r="D1520" s="265"/>
      <c r="E1520" s="266"/>
      <c r="F1520" s="267"/>
      <c r="I1520" s="176" t="str">
        <f aca="false">IF(D1520="","",D1520*IF(UPPER(H1520)="Y",1,$C$1086))</f>
        <v/>
      </c>
      <c r="J1520" s="176" t="str">
        <f aca="false">IF(D1520="","",($C$1085-E1520)*I1520*10)</f>
        <v/>
      </c>
    </row>
    <row r="1521" customFormat="false" ht="12.75" hidden="false" customHeight="false" outlineLevel="0" collapsed="false">
      <c r="D1521" s="265"/>
      <c r="E1521" s="266"/>
      <c r="F1521" s="267"/>
      <c r="I1521" s="176" t="str">
        <f aca="false">IF(D1521="","",D1521*IF(UPPER(H1521)="Y",1,$C$1086))</f>
        <v/>
      </c>
      <c r="J1521" s="176" t="str">
        <f aca="false">IF(D1521="","",($C$1085-E1521)*I1521*10)</f>
        <v/>
      </c>
    </row>
    <row r="1522" customFormat="false" ht="12.75" hidden="false" customHeight="false" outlineLevel="0" collapsed="false">
      <c r="D1522" s="265"/>
      <c r="E1522" s="266"/>
      <c r="F1522" s="267"/>
      <c r="I1522" s="176" t="str">
        <f aca="false">IF(D1522="","",D1522*IF(UPPER(H1522)="Y",1,$C$1086))</f>
        <v/>
      </c>
      <c r="J1522" s="176" t="str">
        <f aca="false">IF(D1522="","",($C$1085-E1522)*I1522*10)</f>
        <v/>
      </c>
    </row>
    <row r="1523" customFormat="false" ht="12.75" hidden="false" customHeight="false" outlineLevel="0" collapsed="false">
      <c r="D1523" s="265"/>
      <c r="E1523" s="266"/>
      <c r="F1523" s="267"/>
      <c r="I1523" s="176" t="str">
        <f aca="false">IF(D1523="","",D1523*IF(UPPER(H1523)="Y",1,$C$1086))</f>
        <v/>
      </c>
      <c r="J1523" s="176" t="str">
        <f aca="false">IF(D1523="","",($C$1085-E1523)*I1523*10)</f>
        <v/>
      </c>
    </row>
    <row r="1524" customFormat="false" ht="12.75" hidden="false" customHeight="false" outlineLevel="0" collapsed="false">
      <c r="D1524" s="265"/>
      <c r="E1524" s="266"/>
      <c r="F1524" s="267"/>
      <c r="I1524" s="176" t="str">
        <f aca="false">IF(D1524="","",D1524*IF(UPPER(H1524)="Y",1,$C$1086))</f>
        <v/>
      </c>
      <c r="J1524" s="176" t="str">
        <f aca="false">IF(D1524="","",($C$1085-E1524)*I1524*10)</f>
        <v/>
      </c>
    </row>
    <row r="1525" customFormat="false" ht="12.75" hidden="false" customHeight="false" outlineLevel="0" collapsed="false">
      <c r="D1525" s="265"/>
      <c r="E1525" s="266"/>
      <c r="F1525" s="267"/>
      <c r="I1525" s="176" t="str">
        <f aca="false">IF(D1525="","",D1525*IF(UPPER(H1525)="Y",1,$C$1086))</f>
        <v/>
      </c>
      <c r="J1525" s="176" t="str">
        <f aca="false">IF(D1525="","",($C$1085-E1525)*I1525*10)</f>
        <v/>
      </c>
    </row>
    <row r="1526" customFormat="false" ht="12.75" hidden="false" customHeight="false" outlineLevel="0" collapsed="false">
      <c r="D1526" s="265"/>
      <c r="E1526" s="266"/>
      <c r="F1526" s="267"/>
      <c r="I1526" s="176" t="str">
        <f aca="false">IF(D1526="","",D1526*IF(UPPER(H1526)="Y",1,$C$1086))</f>
        <v/>
      </c>
      <c r="J1526" s="176" t="str">
        <f aca="false">IF(D1526="","",($C$1085-E1526)*I1526*10)</f>
        <v/>
      </c>
    </row>
    <row r="1527" customFormat="false" ht="12.75" hidden="false" customHeight="false" outlineLevel="0" collapsed="false">
      <c r="D1527" s="265"/>
      <c r="E1527" s="266"/>
      <c r="F1527" s="267"/>
      <c r="I1527" s="176" t="str">
        <f aca="false">IF(D1527="","",D1527*IF(UPPER(H1527)="Y",1,$C$1086))</f>
        <v/>
      </c>
      <c r="J1527" s="176" t="str">
        <f aca="false">IF(D1527="","",($C$1085-E1527)*I1527*10)</f>
        <v/>
      </c>
    </row>
    <row r="1528" customFormat="false" ht="12.75" hidden="false" customHeight="false" outlineLevel="0" collapsed="false">
      <c r="D1528" s="265"/>
      <c r="E1528" s="266"/>
      <c r="F1528" s="267"/>
      <c r="I1528" s="176" t="str">
        <f aca="false">IF(D1528="","",D1528*IF(UPPER(H1528)="Y",1,$C$1086))</f>
        <v/>
      </c>
      <c r="J1528" s="176" t="str">
        <f aca="false">IF(D1528="","",($C$1085-E1528)*I1528*10)</f>
        <v/>
      </c>
    </row>
    <row r="1529" customFormat="false" ht="12.75" hidden="false" customHeight="false" outlineLevel="0" collapsed="false">
      <c r="D1529" s="265"/>
      <c r="E1529" s="266"/>
      <c r="F1529" s="267"/>
      <c r="I1529" s="176" t="str">
        <f aca="false">IF(D1529="","",D1529*IF(UPPER(H1529)="Y",1,$C$1086))</f>
        <v/>
      </c>
      <c r="J1529" s="176" t="str">
        <f aca="false">IF(D1529="","",($C$1085-E1529)*I1529*10)</f>
        <v/>
      </c>
    </row>
    <row r="1530" customFormat="false" ht="12.75" hidden="false" customHeight="false" outlineLevel="0" collapsed="false">
      <c r="D1530" s="265"/>
      <c r="E1530" s="266"/>
      <c r="F1530" s="267"/>
      <c r="I1530" s="176" t="str">
        <f aca="false">IF(D1530="","",D1530*IF(UPPER(H1530)="Y",1,$C$1086))</f>
        <v/>
      </c>
      <c r="J1530" s="176" t="str">
        <f aca="false">IF(D1530="","",($C$1085-E1530)*I1530*10)</f>
        <v/>
      </c>
    </row>
    <row r="1531" customFormat="false" ht="12.75" hidden="false" customHeight="false" outlineLevel="0" collapsed="false">
      <c r="D1531" s="265"/>
      <c r="E1531" s="266"/>
      <c r="F1531" s="267"/>
      <c r="I1531" s="176" t="str">
        <f aca="false">IF(D1531="","",D1531*IF(UPPER(H1531)="Y",1,$C$1086))</f>
        <v/>
      </c>
      <c r="J1531" s="176" t="str">
        <f aca="false">IF(D1531="","",($C$1085-E1531)*I1531*10)</f>
        <v/>
      </c>
    </row>
    <row r="1532" customFormat="false" ht="12.75" hidden="false" customHeight="false" outlineLevel="0" collapsed="false">
      <c r="D1532" s="265"/>
      <c r="E1532" s="266"/>
      <c r="F1532" s="267"/>
      <c r="I1532" s="176" t="str">
        <f aca="false">IF(D1532="","",D1532*IF(UPPER(H1532)="Y",1,$C$1086))</f>
        <v/>
      </c>
      <c r="J1532" s="176" t="str">
        <f aca="false">IF(D1532="","",($C$1085-E1532)*I1532*10)</f>
        <v/>
      </c>
    </row>
    <row r="1533" customFormat="false" ht="12.75" hidden="false" customHeight="false" outlineLevel="0" collapsed="false">
      <c r="D1533" s="265"/>
      <c r="E1533" s="266"/>
      <c r="F1533" s="267"/>
      <c r="I1533" s="176" t="str">
        <f aca="false">IF(D1533="","",D1533*IF(UPPER(H1533)="Y",1,$C$1086))</f>
        <v/>
      </c>
      <c r="J1533" s="176" t="str">
        <f aca="false">IF(D1533="","",($C$1085-E1533)*I1533*10)</f>
        <v/>
      </c>
    </row>
    <row r="1534" customFormat="false" ht="12.75" hidden="false" customHeight="false" outlineLevel="0" collapsed="false">
      <c r="D1534" s="265"/>
      <c r="E1534" s="266"/>
      <c r="F1534" s="267"/>
      <c r="I1534" s="176" t="str">
        <f aca="false">IF(D1534="","",D1534*IF(UPPER(H1534)="Y",1,$C$1086))</f>
        <v/>
      </c>
      <c r="J1534" s="176" t="str">
        <f aca="false">IF(D1534="","",($C$1085-E1534)*I1534*10)</f>
        <v/>
      </c>
    </row>
    <row r="1535" customFormat="false" ht="12.75" hidden="false" customHeight="false" outlineLevel="0" collapsed="false">
      <c r="D1535" s="265"/>
      <c r="E1535" s="266"/>
      <c r="F1535" s="267"/>
      <c r="I1535" s="176" t="str">
        <f aca="false">IF(D1535="","",D1535*IF(UPPER(H1535)="Y",1,$C$1086))</f>
        <v/>
      </c>
      <c r="J1535" s="176" t="str">
        <f aca="false">IF(D1535="","",($C$1085-E1535)*I1535*10)</f>
        <v/>
      </c>
    </row>
    <row r="1536" customFormat="false" ht="12.75" hidden="false" customHeight="false" outlineLevel="0" collapsed="false">
      <c r="D1536" s="265"/>
      <c r="E1536" s="266"/>
      <c r="F1536" s="267"/>
      <c r="I1536" s="176" t="str">
        <f aca="false">IF(D1536="","",D1536*IF(UPPER(H1536)="Y",1,$C$1086))</f>
        <v/>
      </c>
      <c r="J1536" s="176" t="str">
        <f aca="false">IF(D1536="","",($C$1085-E1536)*I1536*10)</f>
        <v/>
      </c>
    </row>
    <row r="1537" customFormat="false" ht="12.75" hidden="false" customHeight="false" outlineLevel="0" collapsed="false">
      <c r="D1537" s="265"/>
      <c r="E1537" s="283"/>
      <c r="F1537" s="283"/>
      <c r="I1537" s="176" t="str">
        <f aca="false">IF(D1537="","",D1537*IF(UPPER(H1537)="Y",1,$C$1086))</f>
        <v/>
      </c>
      <c r="J1537" s="176" t="str">
        <f aca="false">IF(D1537="","",($C$1085-E1537)*I1537*10)</f>
        <v/>
      </c>
    </row>
    <row r="1538" customFormat="false" ht="12.75" hidden="false" customHeight="false" outlineLevel="0" collapsed="false">
      <c r="D1538" s="274" t="n">
        <f aca="true">SUM(INDIRECT(CONCATENATE(ADDRESS(ROW(D1502),COLUMN(D1502)),":",ADDRESS(ROW()-1,COLUMN()))))</f>
        <v>0</v>
      </c>
      <c r="I1538" s="274" t="n">
        <f aca="true">SUM(INDIRECT(CONCATENATE(ADDRESS(ROW(I1502),COLUMN(I1502)),":",ADDRESS(ROW()-1,COLUMN()))))</f>
        <v>0</v>
      </c>
      <c r="J1538" s="274" t="n">
        <f aca="true">SUM(INDIRECT(CONCATENATE(ADDRESS(ROW(J1502),COLUMN(J1502)),":",ADDRESS(ROW()-1,COLUMN()))))</f>
        <v>0</v>
      </c>
    </row>
    <row r="1540" customFormat="false" ht="12.75" hidden="false" customHeight="false" outlineLevel="0" collapsed="false">
      <c r="C1540" s="264" t="n">
        <f aca="false">EOMONTH(C1502,0)+1</f>
        <v>38412</v>
      </c>
      <c r="D1540" s="265"/>
      <c r="E1540" s="266"/>
      <c r="F1540" s="267"/>
      <c r="I1540" s="176" t="str">
        <f aca="false">IF(D1540="","",D1540*IF(UPPER(H1540)="Y",1,$C$1086))</f>
        <v/>
      </c>
      <c r="J1540" s="176" t="str">
        <f aca="false">IF(D1540="","",($C$1085-E1540)*I1540*10)</f>
        <v/>
      </c>
    </row>
    <row r="1541" customFormat="false" ht="12.75" hidden="false" customHeight="false" outlineLevel="0" collapsed="false">
      <c r="C1541" s="269" t="n">
        <f aca="false">INDEX(Inputs!$1:$65536,MATCH(C1540,Inputs!C:C,0),5)</f>
        <v>3.789</v>
      </c>
      <c r="D1541" s="265"/>
      <c r="E1541" s="266"/>
      <c r="F1541" s="267"/>
      <c r="I1541" s="176" t="str">
        <f aca="false">IF(D1541="","",D1541*IF(UPPER(H1541)="Y",1,$C$1086))</f>
        <v/>
      </c>
      <c r="J1541" s="176" t="str">
        <f aca="false">IF(D1541="","",($C$1085-E1541)*I1541*10)</f>
        <v/>
      </c>
    </row>
    <row r="1542" customFormat="false" ht="12.75" hidden="false" customHeight="false" outlineLevel="0" collapsed="false">
      <c r="C1542" s="249" t="n">
        <f aca="false">INDEX(Inputs!$1:$65536,MATCH(C1540,Inputs!C:C,0),8)</f>
        <v>0.871943306564351</v>
      </c>
      <c r="D1542" s="265"/>
      <c r="E1542" s="266"/>
      <c r="F1542" s="267"/>
      <c r="I1542" s="176" t="str">
        <f aca="false">IF(D1542="","",D1542*IF(UPPER(H1542)="Y",1,$C$1086))</f>
        <v/>
      </c>
      <c r="J1542" s="176" t="str">
        <f aca="false">IF(D1542="","",($C$1085-E1542)*I1542*10)</f>
        <v/>
      </c>
    </row>
    <row r="1543" customFormat="false" ht="12.75" hidden="false" customHeight="false" outlineLevel="0" collapsed="false">
      <c r="C1543" s="279" t="n">
        <f aca="false">I1576</f>
        <v>0</v>
      </c>
      <c r="D1543" s="265"/>
      <c r="E1543" s="266"/>
      <c r="F1543" s="267"/>
      <c r="I1543" s="176" t="str">
        <f aca="false">IF(D1543="","",D1543*IF(UPPER(H1543)="Y",1,$C$1086))</f>
        <v/>
      </c>
      <c r="J1543" s="176" t="str">
        <f aca="false">IF(D1543="","",($C$1085-E1543)*I1543*10)</f>
        <v/>
      </c>
    </row>
    <row r="1544" customFormat="false" ht="12.75" hidden="false" customHeight="false" outlineLevel="0" collapsed="false">
      <c r="C1544" s="279" t="n">
        <f aca="false">J1576</f>
        <v>0</v>
      </c>
      <c r="D1544" s="265"/>
      <c r="E1544" s="266"/>
      <c r="F1544" s="267"/>
      <c r="I1544" s="176" t="str">
        <f aca="false">IF(D1544="","",D1544*IF(UPPER(H1544)="Y",1,$C$1086))</f>
        <v/>
      </c>
      <c r="J1544" s="176" t="str">
        <f aca="false">IF(D1544="","",($C$1085-E1544)*I1544*10)</f>
        <v/>
      </c>
    </row>
    <row r="1545" customFormat="false" ht="12.75" hidden="false" customHeight="false" outlineLevel="0" collapsed="false">
      <c r="C1545" s="280"/>
      <c r="D1545" s="265"/>
      <c r="E1545" s="266"/>
      <c r="F1545" s="267"/>
      <c r="I1545" s="176" t="str">
        <f aca="false">IF(D1545="","",D1545*IF(UPPER(H1545)="Y",1,$C$1086))</f>
        <v/>
      </c>
      <c r="J1545" s="176" t="str">
        <f aca="false">IF(D1545="","",($C$1085-E1545)*I1545*10)</f>
        <v/>
      </c>
    </row>
    <row r="1546" customFormat="false" ht="12.75" hidden="false" customHeight="false" outlineLevel="0" collapsed="false">
      <c r="C1546" s="281"/>
      <c r="D1546" s="265"/>
      <c r="E1546" s="266"/>
      <c r="F1546" s="267"/>
      <c r="I1546" s="176" t="str">
        <f aca="false">IF(D1546="","",D1546*IF(UPPER(H1546)="Y",1,$C$1086))</f>
        <v/>
      </c>
      <c r="J1546" s="176" t="str">
        <f aca="false">IF(D1546="","",($C$1085-E1546)*I1546*10)</f>
        <v/>
      </c>
    </row>
    <row r="1547" customFormat="false" ht="12.75" hidden="false" customHeight="false" outlineLevel="0" collapsed="false">
      <c r="D1547" s="265"/>
      <c r="E1547" s="266"/>
      <c r="F1547" s="267"/>
      <c r="I1547" s="176" t="str">
        <f aca="false">IF(D1547="","",D1547*IF(UPPER(H1547)="Y",1,$C$1086))</f>
        <v/>
      </c>
      <c r="J1547" s="176" t="str">
        <f aca="false">IF(D1547="","",($C$1085-E1547)*I1547*10)</f>
        <v/>
      </c>
    </row>
    <row r="1548" customFormat="false" ht="12.75" hidden="false" customHeight="false" outlineLevel="0" collapsed="false">
      <c r="C1548" s="282"/>
      <c r="D1548" s="265"/>
      <c r="E1548" s="266"/>
      <c r="F1548" s="267"/>
      <c r="I1548" s="176" t="str">
        <f aca="false">IF(D1548="","",D1548*IF(UPPER(H1548)="Y",1,$C$1086))</f>
        <v/>
      </c>
      <c r="J1548" s="176" t="str">
        <f aca="false">IF(D1548="","",($C$1085-E1548)*I1548*10)</f>
        <v/>
      </c>
    </row>
    <row r="1549" customFormat="false" ht="12.75" hidden="false" customHeight="false" outlineLevel="0" collapsed="false">
      <c r="D1549" s="265"/>
      <c r="E1549" s="266"/>
      <c r="F1549" s="267"/>
      <c r="I1549" s="176" t="str">
        <f aca="false">IF(D1549="","",D1549*IF(UPPER(H1549)="Y",1,$C$1086))</f>
        <v/>
      </c>
      <c r="J1549" s="176" t="str">
        <f aca="false">IF(D1549="","",($C$1085-E1549)*I1549*10)</f>
        <v/>
      </c>
    </row>
    <row r="1550" customFormat="false" ht="12.75" hidden="false" customHeight="false" outlineLevel="0" collapsed="false">
      <c r="D1550" s="265"/>
      <c r="E1550" s="266"/>
      <c r="F1550" s="267"/>
      <c r="I1550" s="176" t="str">
        <f aca="false">IF(D1550="","",D1550*IF(UPPER(H1550)="Y",1,$C$1086))</f>
        <v/>
      </c>
      <c r="J1550" s="176" t="str">
        <f aca="false">IF(D1550="","",($C$1085-E1550)*I1550*10)</f>
        <v/>
      </c>
    </row>
    <row r="1551" customFormat="false" ht="12.75" hidden="false" customHeight="false" outlineLevel="0" collapsed="false">
      <c r="D1551" s="265"/>
      <c r="E1551" s="266"/>
      <c r="F1551" s="267"/>
      <c r="I1551" s="176" t="str">
        <f aca="false">IF(D1551="","",D1551*IF(UPPER(H1551)="Y",1,$C$1086))</f>
        <v/>
      </c>
      <c r="J1551" s="176" t="str">
        <f aca="false">IF(D1551="","",($C$1085-E1551)*I1551*10)</f>
        <v/>
      </c>
    </row>
    <row r="1552" customFormat="false" ht="12.75" hidden="false" customHeight="false" outlineLevel="0" collapsed="false">
      <c r="D1552" s="265"/>
      <c r="E1552" s="266"/>
      <c r="F1552" s="267"/>
      <c r="I1552" s="176" t="str">
        <f aca="false">IF(D1552="","",D1552*IF(UPPER(H1552)="Y",1,$C$1086))</f>
        <v/>
      </c>
      <c r="J1552" s="176" t="str">
        <f aca="false">IF(D1552="","",($C$1085-E1552)*I1552*10)</f>
        <v/>
      </c>
    </row>
    <row r="1553" customFormat="false" ht="12.75" hidden="false" customHeight="false" outlineLevel="0" collapsed="false">
      <c r="D1553" s="265"/>
      <c r="E1553" s="266"/>
      <c r="F1553" s="267"/>
      <c r="I1553" s="176" t="str">
        <f aca="false">IF(D1553="","",D1553*IF(UPPER(H1553)="Y",1,$C$1086))</f>
        <v/>
      </c>
      <c r="J1553" s="176" t="str">
        <f aca="false">IF(D1553="","",($C$1085-E1553)*I1553*10)</f>
        <v/>
      </c>
    </row>
    <row r="1554" customFormat="false" ht="12.75" hidden="false" customHeight="false" outlineLevel="0" collapsed="false">
      <c r="D1554" s="265"/>
      <c r="E1554" s="266"/>
      <c r="F1554" s="267"/>
      <c r="I1554" s="176" t="str">
        <f aca="false">IF(D1554="","",D1554*IF(UPPER(H1554)="Y",1,$C$1086))</f>
        <v/>
      </c>
      <c r="J1554" s="176" t="str">
        <f aca="false">IF(D1554="","",($C$1085-E1554)*I1554*10)</f>
        <v/>
      </c>
    </row>
    <row r="1555" customFormat="false" ht="12.75" hidden="false" customHeight="false" outlineLevel="0" collapsed="false">
      <c r="D1555" s="265"/>
      <c r="E1555" s="266"/>
      <c r="F1555" s="267"/>
      <c r="I1555" s="176" t="str">
        <f aca="false">IF(D1555="","",D1555*IF(UPPER(H1555)="Y",1,$C$1086))</f>
        <v/>
      </c>
      <c r="J1555" s="176" t="str">
        <f aca="false">IF(D1555="","",($C$1085-E1555)*I1555*10)</f>
        <v/>
      </c>
    </row>
    <row r="1556" customFormat="false" ht="12.75" hidden="false" customHeight="false" outlineLevel="0" collapsed="false">
      <c r="D1556" s="265"/>
      <c r="E1556" s="266"/>
      <c r="F1556" s="267"/>
      <c r="I1556" s="176" t="str">
        <f aca="false">IF(D1556="","",D1556*IF(UPPER(H1556)="Y",1,$C$1086))</f>
        <v/>
      </c>
      <c r="J1556" s="176" t="str">
        <f aca="false">IF(D1556="","",($C$1085-E1556)*I1556*10)</f>
        <v/>
      </c>
    </row>
    <row r="1557" customFormat="false" ht="12.75" hidden="false" customHeight="false" outlineLevel="0" collapsed="false">
      <c r="D1557" s="265"/>
      <c r="E1557" s="266"/>
      <c r="F1557" s="267"/>
      <c r="I1557" s="176" t="str">
        <f aca="false">IF(D1557="","",D1557*IF(UPPER(H1557)="Y",1,$C$1086))</f>
        <v/>
      </c>
      <c r="J1557" s="176" t="str">
        <f aca="false">IF(D1557="","",($C$1085-E1557)*I1557*10)</f>
        <v/>
      </c>
    </row>
    <row r="1558" customFormat="false" ht="12.75" hidden="false" customHeight="false" outlineLevel="0" collapsed="false">
      <c r="D1558" s="265"/>
      <c r="E1558" s="266"/>
      <c r="F1558" s="267"/>
      <c r="I1558" s="176" t="str">
        <f aca="false">IF(D1558="","",D1558*IF(UPPER(H1558)="Y",1,$C$1086))</f>
        <v/>
      </c>
      <c r="J1558" s="176" t="str">
        <f aca="false">IF(D1558="","",($C$1085-E1558)*I1558*10)</f>
        <v/>
      </c>
    </row>
    <row r="1559" customFormat="false" ht="12.75" hidden="false" customHeight="false" outlineLevel="0" collapsed="false">
      <c r="D1559" s="265"/>
      <c r="E1559" s="266"/>
      <c r="F1559" s="267"/>
      <c r="I1559" s="176" t="str">
        <f aca="false">IF(D1559="","",D1559*IF(UPPER(H1559)="Y",1,$C$1086))</f>
        <v/>
      </c>
      <c r="J1559" s="176" t="str">
        <f aca="false">IF(D1559="","",($C$1085-E1559)*I1559*10)</f>
        <v/>
      </c>
    </row>
    <row r="1560" customFormat="false" ht="12.75" hidden="false" customHeight="false" outlineLevel="0" collapsed="false">
      <c r="D1560" s="265"/>
      <c r="E1560" s="266"/>
      <c r="F1560" s="267"/>
      <c r="I1560" s="176" t="str">
        <f aca="false">IF(D1560="","",D1560*IF(UPPER(H1560)="Y",1,$C$1086))</f>
        <v/>
      </c>
      <c r="J1560" s="176" t="str">
        <f aca="false">IF(D1560="","",($C$1085-E1560)*I1560*10)</f>
        <v/>
      </c>
    </row>
    <row r="1561" customFormat="false" ht="12.75" hidden="false" customHeight="false" outlineLevel="0" collapsed="false">
      <c r="D1561" s="265"/>
      <c r="E1561" s="266"/>
      <c r="F1561" s="267"/>
      <c r="I1561" s="176" t="str">
        <f aca="false">IF(D1561="","",D1561*IF(UPPER(H1561)="Y",1,$C$1086))</f>
        <v/>
      </c>
      <c r="J1561" s="176" t="str">
        <f aca="false">IF(D1561="","",($C$1085-E1561)*I1561*10)</f>
        <v/>
      </c>
    </row>
    <row r="1562" customFormat="false" ht="12.75" hidden="false" customHeight="false" outlineLevel="0" collapsed="false">
      <c r="D1562" s="265"/>
      <c r="E1562" s="266"/>
      <c r="F1562" s="267"/>
      <c r="I1562" s="176" t="str">
        <f aca="false">IF(D1562="","",D1562*IF(UPPER(H1562)="Y",1,$C$1086))</f>
        <v/>
      </c>
      <c r="J1562" s="176" t="str">
        <f aca="false">IF(D1562="","",($C$1085-E1562)*I1562*10)</f>
        <v/>
      </c>
    </row>
    <row r="1563" customFormat="false" ht="12.75" hidden="false" customHeight="false" outlineLevel="0" collapsed="false">
      <c r="D1563" s="265"/>
      <c r="E1563" s="266"/>
      <c r="F1563" s="267"/>
      <c r="I1563" s="176" t="str">
        <f aca="false">IF(D1563="","",D1563*IF(UPPER(H1563)="Y",1,$C$1086))</f>
        <v/>
      </c>
      <c r="J1563" s="176" t="str">
        <f aca="false">IF(D1563="","",($C$1085-E1563)*I1563*10)</f>
        <v/>
      </c>
    </row>
    <row r="1564" customFormat="false" ht="12.75" hidden="false" customHeight="false" outlineLevel="0" collapsed="false">
      <c r="D1564" s="265"/>
      <c r="E1564" s="266"/>
      <c r="F1564" s="267"/>
      <c r="I1564" s="176" t="str">
        <f aca="false">IF(D1564="","",D1564*IF(UPPER(H1564)="Y",1,$C$1086))</f>
        <v/>
      </c>
      <c r="J1564" s="176" t="str">
        <f aca="false">IF(D1564="","",($C$1085-E1564)*I1564*10)</f>
        <v/>
      </c>
    </row>
    <row r="1565" customFormat="false" ht="12.75" hidden="false" customHeight="false" outlineLevel="0" collapsed="false">
      <c r="D1565" s="265"/>
      <c r="E1565" s="266"/>
      <c r="F1565" s="267"/>
      <c r="I1565" s="176" t="str">
        <f aca="false">IF(D1565="","",D1565*IF(UPPER(H1565)="Y",1,$C$1086))</f>
        <v/>
      </c>
      <c r="J1565" s="176" t="str">
        <f aca="false">IF(D1565="","",($C$1085-E1565)*I1565*10)</f>
        <v/>
      </c>
    </row>
    <row r="1566" customFormat="false" ht="12.75" hidden="false" customHeight="false" outlineLevel="0" collapsed="false">
      <c r="D1566" s="265"/>
      <c r="E1566" s="266"/>
      <c r="F1566" s="267"/>
      <c r="I1566" s="176" t="str">
        <f aca="false">IF(D1566="","",D1566*IF(UPPER(H1566)="Y",1,$C$1086))</f>
        <v/>
      </c>
      <c r="J1566" s="176" t="str">
        <f aca="false">IF(D1566="","",($C$1085-E1566)*I1566*10)</f>
        <v/>
      </c>
    </row>
    <row r="1567" customFormat="false" ht="12.75" hidden="false" customHeight="false" outlineLevel="0" collapsed="false">
      <c r="D1567" s="265"/>
      <c r="E1567" s="266"/>
      <c r="F1567" s="267"/>
      <c r="I1567" s="176" t="str">
        <f aca="false">IF(D1567="","",D1567*IF(UPPER(H1567)="Y",1,$C$1086))</f>
        <v/>
      </c>
      <c r="J1567" s="176" t="str">
        <f aca="false">IF(D1567="","",($C$1085-E1567)*I1567*10)</f>
        <v/>
      </c>
    </row>
    <row r="1568" customFormat="false" ht="12.75" hidden="false" customHeight="false" outlineLevel="0" collapsed="false">
      <c r="D1568" s="265"/>
      <c r="E1568" s="266"/>
      <c r="F1568" s="267"/>
      <c r="I1568" s="176" t="str">
        <f aca="false">IF(D1568="","",D1568*IF(UPPER(H1568)="Y",1,$C$1086))</f>
        <v/>
      </c>
      <c r="J1568" s="176" t="str">
        <f aca="false">IF(D1568="","",($C$1085-E1568)*I1568*10)</f>
        <v/>
      </c>
    </row>
    <row r="1569" customFormat="false" ht="12.75" hidden="false" customHeight="false" outlineLevel="0" collapsed="false">
      <c r="D1569" s="265"/>
      <c r="E1569" s="266"/>
      <c r="F1569" s="267"/>
      <c r="I1569" s="176" t="str">
        <f aca="false">IF(D1569="","",D1569*IF(UPPER(H1569)="Y",1,$C$1086))</f>
        <v/>
      </c>
      <c r="J1569" s="176" t="str">
        <f aca="false">IF(D1569="","",($C$1085-E1569)*I1569*10)</f>
        <v/>
      </c>
    </row>
    <row r="1570" customFormat="false" ht="12.75" hidden="false" customHeight="false" outlineLevel="0" collapsed="false">
      <c r="D1570" s="265"/>
      <c r="E1570" s="266"/>
      <c r="F1570" s="267"/>
      <c r="I1570" s="176" t="str">
        <f aca="false">IF(D1570="","",D1570*IF(UPPER(H1570)="Y",1,$C$1086))</f>
        <v/>
      </c>
      <c r="J1570" s="176" t="str">
        <f aca="false">IF(D1570="","",($C$1085-E1570)*I1570*10)</f>
        <v/>
      </c>
    </row>
    <row r="1571" customFormat="false" ht="12.75" hidden="false" customHeight="false" outlineLevel="0" collapsed="false">
      <c r="D1571" s="265"/>
      <c r="E1571" s="266"/>
      <c r="F1571" s="267"/>
      <c r="I1571" s="176" t="str">
        <f aca="false">IF(D1571="","",D1571*IF(UPPER(H1571)="Y",1,$C$1086))</f>
        <v/>
      </c>
      <c r="J1571" s="176" t="str">
        <f aca="false">IF(D1571="","",($C$1085-E1571)*I1571*10)</f>
        <v/>
      </c>
    </row>
    <row r="1572" customFormat="false" ht="12.75" hidden="false" customHeight="false" outlineLevel="0" collapsed="false">
      <c r="D1572" s="265"/>
      <c r="E1572" s="266"/>
      <c r="F1572" s="267"/>
      <c r="I1572" s="176" t="str">
        <f aca="false">IF(D1572="","",D1572*IF(UPPER(H1572)="Y",1,$C$1086))</f>
        <v/>
      </c>
      <c r="J1572" s="176" t="str">
        <f aca="false">IF(D1572="","",($C$1085-E1572)*I1572*10)</f>
        <v/>
      </c>
    </row>
    <row r="1573" customFormat="false" ht="12.75" hidden="false" customHeight="false" outlineLevel="0" collapsed="false">
      <c r="D1573" s="265"/>
      <c r="E1573" s="266"/>
      <c r="F1573" s="267"/>
      <c r="I1573" s="176" t="str">
        <f aca="false">IF(D1573="","",D1573*IF(UPPER(H1573)="Y",1,$C$1086))</f>
        <v/>
      </c>
      <c r="J1573" s="176" t="str">
        <f aca="false">IF(D1573="","",($C$1085-E1573)*I1573*10)</f>
        <v/>
      </c>
    </row>
    <row r="1574" customFormat="false" ht="12.75" hidden="false" customHeight="false" outlineLevel="0" collapsed="false">
      <c r="D1574" s="265"/>
      <c r="E1574" s="266"/>
      <c r="F1574" s="267"/>
      <c r="I1574" s="176" t="str">
        <f aca="false">IF(D1574="","",D1574*IF(UPPER(H1574)="Y",1,$C$1086))</f>
        <v/>
      </c>
      <c r="J1574" s="176" t="str">
        <f aca="false">IF(D1574="","",($C$1085-E1574)*I1574*10)</f>
        <v/>
      </c>
    </row>
    <row r="1575" customFormat="false" ht="12.75" hidden="false" customHeight="false" outlineLevel="0" collapsed="false">
      <c r="D1575" s="265"/>
      <c r="E1575" s="283"/>
      <c r="F1575" s="283"/>
      <c r="I1575" s="176" t="str">
        <f aca="false">IF(D1575="","",D1575*IF(UPPER(H1575)="Y",1,$C$1086))</f>
        <v/>
      </c>
      <c r="J1575" s="176" t="str">
        <f aca="false">IF(D1575="","",($C$1085-E1575)*I1575*10)</f>
        <v/>
      </c>
    </row>
    <row r="1576" customFormat="false" ht="12.75" hidden="false" customHeight="false" outlineLevel="0" collapsed="false">
      <c r="D1576" s="274" t="n">
        <f aca="true">SUM(INDIRECT(CONCATENATE(ADDRESS(ROW(D1540),COLUMN(D1540)),":",ADDRESS(ROW()-1,COLUMN()))))</f>
        <v>0</v>
      </c>
      <c r="I1576" s="274" t="n">
        <f aca="true">SUM(INDIRECT(CONCATENATE(ADDRESS(ROW(I1540),COLUMN(I1540)),":",ADDRESS(ROW()-1,COLUMN()))))</f>
        <v>0</v>
      </c>
      <c r="J1576" s="274" t="n">
        <f aca="true">SUM(INDIRECT(CONCATENATE(ADDRESS(ROW(J1540),COLUMN(J1540)),":",ADDRESS(ROW()-1,COLUMN()))))</f>
        <v>0</v>
      </c>
    </row>
    <row r="1578" customFormat="false" ht="12.75" hidden="false" customHeight="false" outlineLevel="0" collapsed="false">
      <c r="C1578" s="264" t="n">
        <f aca="false">EOMONTH(C1540,0)+1</f>
        <v>38443</v>
      </c>
      <c r="D1578" s="265"/>
      <c r="E1578" s="266"/>
      <c r="F1578" s="267"/>
      <c r="I1578" s="176" t="str">
        <f aca="false">IF(D1578="","",D1578*IF(UPPER(H1578)="Y",1,$C$1086))</f>
        <v/>
      </c>
      <c r="J1578" s="176" t="str">
        <f aca="false">IF(D1578="","",($C$1085-E1578)*I1578*10)</f>
        <v/>
      </c>
    </row>
    <row r="1579" customFormat="false" ht="12.75" hidden="false" customHeight="false" outlineLevel="0" collapsed="false">
      <c r="C1579" s="269" t="n">
        <f aca="false">INDEX(Inputs!$1:$65536,MATCH(C1578,Inputs!C:C,0),5)</f>
        <v>3.639</v>
      </c>
      <c r="D1579" s="265"/>
      <c r="E1579" s="266"/>
      <c r="F1579" s="267"/>
      <c r="I1579" s="176" t="str">
        <f aca="false">IF(D1579="","",D1579*IF(UPPER(H1579)="Y",1,$C$1086))</f>
        <v/>
      </c>
      <c r="J1579" s="176" t="str">
        <f aca="false">IF(D1579="","",($C$1085-E1579)*I1579*10)</f>
        <v/>
      </c>
    </row>
    <row r="1580" customFormat="false" ht="12.75" hidden="false" customHeight="false" outlineLevel="0" collapsed="false">
      <c r="C1580" s="249" t="n">
        <f aca="false">INDEX(Inputs!$1:$65536,MATCH(C1578,Inputs!C:C,0),8)</f>
        <v>0.86768087707684</v>
      </c>
      <c r="D1580" s="265"/>
      <c r="E1580" s="266"/>
      <c r="F1580" s="267"/>
      <c r="I1580" s="176" t="str">
        <f aca="false">IF(D1580="","",D1580*IF(UPPER(H1580)="Y",1,$C$1086))</f>
        <v/>
      </c>
      <c r="J1580" s="176" t="str">
        <f aca="false">IF(D1580="","",($C$1085-E1580)*I1580*10)</f>
        <v/>
      </c>
    </row>
    <row r="1581" customFormat="false" ht="12.75" hidden="false" customHeight="false" outlineLevel="0" collapsed="false">
      <c r="C1581" s="279" t="n">
        <f aca="false">I1614</f>
        <v>0</v>
      </c>
      <c r="D1581" s="265"/>
      <c r="E1581" s="266"/>
      <c r="F1581" s="267"/>
      <c r="I1581" s="176" t="str">
        <f aca="false">IF(D1581="","",D1581*IF(UPPER(H1581)="Y",1,$C$1086))</f>
        <v/>
      </c>
      <c r="J1581" s="176" t="str">
        <f aca="false">IF(D1581="","",($C$1085-E1581)*I1581*10)</f>
        <v/>
      </c>
    </row>
    <row r="1582" customFormat="false" ht="12.75" hidden="false" customHeight="false" outlineLevel="0" collapsed="false">
      <c r="C1582" s="279" t="n">
        <f aca="false">J1614</f>
        <v>0</v>
      </c>
      <c r="D1582" s="265"/>
      <c r="E1582" s="266"/>
      <c r="F1582" s="267"/>
      <c r="I1582" s="176" t="str">
        <f aca="false">IF(D1582="","",D1582*IF(UPPER(H1582)="Y",1,$C$1086))</f>
        <v/>
      </c>
      <c r="J1582" s="176" t="str">
        <f aca="false">IF(D1582="","",($C$1085-E1582)*I1582*10)</f>
        <v/>
      </c>
    </row>
    <row r="1583" customFormat="false" ht="12.75" hidden="false" customHeight="false" outlineLevel="0" collapsed="false">
      <c r="C1583" s="280"/>
      <c r="D1583" s="265"/>
      <c r="E1583" s="266"/>
      <c r="F1583" s="267"/>
      <c r="I1583" s="176" t="str">
        <f aca="false">IF(D1583="","",D1583*IF(UPPER(H1583)="Y",1,$C$1086))</f>
        <v/>
      </c>
      <c r="J1583" s="176" t="str">
        <f aca="false">IF(D1583="","",($C$1085-E1583)*I1583*10)</f>
        <v/>
      </c>
    </row>
    <row r="1584" customFormat="false" ht="12.75" hidden="false" customHeight="false" outlineLevel="0" collapsed="false">
      <c r="C1584" s="281"/>
      <c r="D1584" s="265"/>
      <c r="E1584" s="266"/>
      <c r="F1584" s="267"/>
      <c r="I1584" s="176" t="str">
        <f aca="false">IF(D1584="","",D1584*IF(UPPER(H1584)="Y",1,$C$1086))</f>
        <v/>
      </c>
      <c r="J1584" s="176" t="str">
        <f aca="false">IF(D1584="","",($C$1085-E1584)*I1584*10)</f>
        <v/>
      </c>
    </row>
    <row r="1585" customFormat="false" ht="12.75" hidden="false" customHeight="false" outlineLevel="0" collapsed="false">
      <c r="D1585" s="265"/>
      <c r="E1585" s="266"/>
      <c r="F1585" s="267"/>
      <c r="I1585" s="176" t="str">
        <f aca="false">IF(D1585="","",D1585*IF(UPPER(H1585)="Y",1,$C$1086))</f>
        <v/>
      </c>
      <c r="J1585" s="176" t="str">
        <f aca="false">IF(D1585="","",($C$1085-E1585)*I1585*10)</f>
        <v/>
      </c>
    </row>
    <row r="1586" customFormat="false" ht="12.75" hidden="false" customHeight="false" outlineLevel="0" collapsed="false">
      <c r="C1586" s="282"/>
      <c r="D1586" s="265"/>
      <c r="E1586" s="266"/>
      <c r="F1586" s="267"/>
      <c r="I1586" s="176" t="str">
        <f aca="false">IF(D1586="","",D1586*IF(UPPER(H1586)="Y",1,$C$1086))</f>
        <v/>
      </c>
      <c r="J1586" s="176" t="str">
        <f aca="false">IF(D1586="","",($C$1085-E1586)*I1586*10)</f>
        <v/>
      </c>
    </row>
    <row r="1587" customFormat="false" ht="12.75" hidden="false" customHeight="false" outlineLevel="0" collapsed="false">
      <c r="D1587" s="265"/>
      <c r="E1587" s="266"/>
      <c r="F1587" s="267"/>
      <c r="I1587" s="176" t="str">
        <f aca="false">IF(D1587="","",D1587*IF(UPPER(H1587)="Y",1,$C$1086))</f>
        <v/>
      </c>
      <c r="J1587" s="176" t="str">
        <f aca="false">IF(D1587="","",($C$1085-E1587)*I1587*10)</f>
        <v/>
      </c>
    </row>
    <row r="1588" customFormat="false" ht="12.75" hidden="false" customHeight="false" outlineLevel="0" collapsed="false">
      <c r="D1588" s="265"/>
      <c r="E1588" s="266"/>
      <c r="F1588" s="267"/>
      <c r="I1588" s="176" t="str">
        <f aca="false">IF(D1588="","",D1588*IF(UPPER(H1588)="Y",1,$C$1086))</f>
        <v/>
      </c>
      <c r="J1588" s="176" t="str">
        <f aca="false">IF(D1588="","",($C$1085-E1588)*I1588*10)</f>
        <v/>
      </c>
    </row>
    <row r="1589" customFormat="false" ht="12.75" hidden="false" customHeight="false" outlineLevel="0" collapsed="false">
      <c r="D1589" s="265"/>
      <c r="E1589" s="266"/>
      <c r="F1589" s="267"/>
      <c r="I1589" s="176" t="str">
        <f aca="false">IF(D1589="","",D1589*IF(UPPER(H1589)="Y",1,$C$1086))</f>
        <v/>
      </c>
      <c r="J1589" s="176" t="str">
        <f aca="false">IF(D1589="","",($C$1085-E1589)*I1589*10)</f>
        <v/>
      </c>
    </row>
    <row r="1590" customFormat="false" ht="12.75" hidden="false" customHeight="false" outlineLevel="0" collapsed="false">
      <c r="D1590" s="265"/>
      <c r="E1590" s="266"/>
      <c r="F1590" s="267"/>
      <c r="I1590" s="176" t="str">
        <f aca="false">IF(D1590="","",D1590*IF(UPPER(H1590)="Y",1,$C$1086))</f>
        <v/>
      </c>
      <c r="J1590" s="176" t="str">
        <f aca="false">IF(D1590="","",($C$1085-E1590)*I1590*10)</f>
        <v/>
      </c>
    </row>
    <row r="1591" customFormat="false" ht="12.75" hidden="false" customHeight="false" outlineLevel="0" collapsed="false">
      <c r="D1591" s="265"/>
      <c r="E1591" s="266"/>
      <c r="F1591" s="267"/>
      <c r="I1591" s="176" t="str">
        <f aca="false">IF(D1591="","",D1591*IF(UPPER(H1591)="Y",1,$C$1086))</f>
        <v/>
      </c>
      <c r="J1591" s="176" t="str">
        <f aca="false">IF(D1591="","",($C$1085-E1591)*I1591*10)</f>
        <v/>
      </c>
    </row>
    <row r="1592" customFormat="false" ht="12.75" hidden="false" customHeight="false" outlineLevel="0" collapsed="false">
      <c r="D1592" s="265"/>
      <c r="E1592" s="266"/>
      <c r="F1592" s="267"/>
      <c r="I1592" s="176" t="str">
        <f aca="false">IF(D1592="","",D1592*IF(UPPER(H1592)="Y",1,$C$1086))</f>
        <v/>
      </c>
      <c r="J1592" s="176" t="str">
        <f aca="false">IF(D1592="","",($C$1085-E1592)*I1592*10)</f>
        <v/>
      </c>
    </row>
    <row r="1593" customFormat="false" ht="12.75" hidden="false" customHeight="false" outlineLevel="0" collapsed="false">
      <c r="D1593" s="265"/>
      <c r="E1593" s="266"/>
      <c r="F1593" s="267"/>
      <c r="I1593" s="176" t="str">
        <f aca="false">IF(D1593="","",D1593*IF(UPPER(H1593)="Y",1,$C$1086))</f>
        <v/>
      </c>
      <c r="J1593" s="176" t="str">
        <f aca="false">IF(D1593="","",($C$1085-E1593)*I1593*10)</f>
        <v/>
      </c>
    </row>
    <row r="1594" customFormat="false" ht="12.75" hidden="false" customHeight="false" outlineLevel="0" collapsed="false">
      <c r="D1594" s="265"/>
      <c r="E1594" s="266"/>
      <c r="F1594" s="267"/>
      <c r="I1594" s="176" t="str">
        <f aca="false">IF(D1594="","",D1594*IF(UPPER(H1594)="Y",1,$C$1086))</f>
        <v/>
      </c>
      <c r="J1594" s="176" t="str">
        <f aca="false">IF(D1594="","",($C$1085-E1594)*I1594*10)</f>
        <v/>
      </c>
    </row>
    <row r="1595" customFormat="false" ht="12.75" hidden="false" customHeight="false" outlineLevel="0" collapsed="false">
      <c r="D1595" s="265"/>
      <c r="E1595" s="266"/>
      <c r="F1595" s="267"/>
      <c r="I1595" s="176" t="str">
        <f aca="false">IF(D1595="","",D1595*IF(UPPER(H1595)="Y",1,$C$1086))</f>
        <v/>
      </c>
      <c r="J1595" s="176" t="str">
        <f aca="false">IF(D1595="","",($C$1085-E1595)*I1595*10)</f>
        <v/>
      </c>
    </row>
    <row r="1596" customFormat="false" ht="12.75" hidden="false" customHeight="false" outlineLevel="0" collapsed="false">
      <c r="D1596" s="265"/>
      <c r="E1596" s="266"/>
      <c r="F1596" s="267"/>
      <c r="I1596" s="176" t="str">
        <f aca="false">IF(D1596="","",D1596*IF(UPPER(H1596)="Y",1,$C$1086))</f>
        <v/>
      </c>
      <c r="J1596" s="176" t="str">
        <f aca="false">IF(D1596="","",($C$1085-E1596)*I1596*10)</f>
        <v/>
      </c>
    </row>
    <row r="1597" customFormat="false" ht="12.75" hidden="false" customHeight="false" outlineLevel="0" collapsed="false">
      <c r="D1597" s="265"/>
      <c r="E1597" s="266"/>
      <c r="F1597" s="267"/>
      <c r="I1597" s="176" t="str">
        <f aca="false">IF(D1597="","",D1597*IF(UPPER(H1597)="Y",1,$C$1086))</f>
        <v/>
      </c>
      <c r="J1597" s="176" t="str">
        <f aca="false">IF(D1597="","",($C$1085-E1597)*I1597*10)</f>
        <v/>
      </c>
    </row>
    <row r="1598" customFormat="false" ht="12.75" hidden="false" customHeight="false" outlineLevel="0" collapsed="false">
      <c r="D1598" s="265"/>
      <c r="E1598" s="266"/>
      <c r="F1598" s="267"/>
      <c r="I1598" s="176" t="str">
        <f aca="false">IF(D1598="","",D1598*IF(UPPER(H1598)="Y",1,$C$1086))</f>
        <v/>
      </c>
      <c r="J1598" s="176" t="str">
        <f aca="false">IF(D1598="","",($C$1085-E1598)*I1598*10)</f>
        <v/>
      </c>
    </row>
    <row r="1599" customFormat="false" ht="12.75" hidden="false" customHeight="false" outlineLevel="0" collapsed="false">
      <c r="D1599" s="265"/>
      <c r="E1599" s="266"/>
      <c r="F1599" s="267"/>
      <c r="I1599" s="176" t="str">
        <f aca="false">IF(D1599="","",D1599*IF(UPPER(H1599)="Y",1,$C$1086))</f>
        <v/>
      </c>
      <c r="J1599" s="176" t="str">
        <f aca="false">IF(D1599="","",($C$1085-E1599)*I1599*10)</f>
        <v/>
      </c>
    </row>
    <row r="1600" customFormat="false" ht="12.75" hidden="false" customHeight="false" outlineLevel="0" collapsed="false">
      <c r="D1600" s="265"/>
      <c r="E1600" s="266"/>
      <c r="F1600" s="267"/>
      <c r="I1600" s="176" t="str">
        <f aca="false">IF(D1600="","",D1600*IF(UPPER(H1600)="Y",1,$C$1086))</f>
        <v/>
      </c>
      <c r="J1600" s="176" t="str">
        <f aca="false">IF(D1600="","",($C$1085-E1600)*I1600*10)</f>
        <v/>
      </c>
    </row>
    <row r="1601" customFormat="false" ht="12.75" hidden="false" customHeight="false" outlineLevel="0" collapsed="false">
      <c r="D1601" s="265"/>
      <c r="E1601" s="266"/>
      <c r="F1601" s="267"/>
      <c r="I1601" s="176" t="str">
        <f aca="false">IF(D1601="","",D1601*IF(UPPER(H1601)="Y",1,$C$1086))</f>
        <v/>
      </c>
      <c r="J1601" s="176" t="str">
        <f aca="false">IF(D1601="","",($C$1085-E1601)*I1601*10)</f>
        <v/>
      </c>
    </row>
    <row r="1602" customFormat="false" ht="12.75" hidden="false" customHeight="false" outlineLevel="0" collapsed="false">
      <c r="D1602" s="265"/>
      <c r="E1602" s="266"/>
      <c r="F1602" s="267"/>
      <c r="I1602" s="176" t="str">
        <f aca="false">IF(D1602="","",D1602*IF(UPPER(H1602)="Y",1,$C$1086))</f>
        <v/>
      </c>
      <c r="J1602" s="176" t="str">
        <f aca="false">IF(D1602="","",($C$1085-E1602)*I1602*10)</f>
        <v/>
      </c>
    </row>
    <row r="1603" customFormat="false" ht="12.75" hidden="false" customHeight="false" outlineLevel="0" collapsed="false">
      <c r="D1603" s="265"/>
      <c r="E1603" s="266"/>
      <c r="F1603" s="267"/>
      <c r="I1603" s="176" t="str">
        <f aca="false">IF(D1603="","",D1603*IF(UPPER(H1603)="Y",1,$C$1086))</f>
        <v/>
      </c>
      <c r="J1603" s="176" t="str">
        <f aca="false">IF(D1603="","",($C$1085-E1603)*I1603*10)</f>
        <v/>
      </c>
    </row>
    <row r="1604" customFormat="false" ht="12.75" hidden="false" customHeight="false" outlineLevel="0" collapsed="false">
      <c r="D1604" s="265"/>
      <c r="E1604" s="266"/>
      <c r="F1604" s="267"/>
      <c r="I1604" s="176" t="str">
        <f aca="false">IF(D1604="","",D1604*IF(UPPER(H1604)="Y",1,$C$1086))</f>
        <v/>
      </c>
      <c r="J1604" s="176" t="str">
        <f aca="false">IF(D1604="","",($C$1085-E1604)*I1604*10)</f>
        <v/>
      </c>
    </row>
    <row r="1605" customFormat="false" ht="12.75" hidden="false" customHeight="false" outlineLevel="0" collapsed="false">
      <c r="D1605" s="265"/>
      <c r="E1605" s="266"/>
      <c r="F1605" s="267"/>
      <c r="I1605" s="176" t="str">
        <f aca="false">IF(D1605="","",D1605*IF(UPPER(H1605)="Y",1,$C$1086))</f>
        <v/>
      </c>
      <c r="J1605" s="176" t="str">
        <f aca="false">IF(D1605="","",($C$1085-E1605)*I1605*10)</f>
        <v/>
      </c>
    </row>
    <row r="1606" customFormat="false" ht="12.75" hidden="false" customHeight="false" outlineLevel="0" collapsed="false">
      <c r="D1606" s="265"/>
      <c r="E1606" s="266"/>
      <c r="F1606" s="267"/>
      <c r="I1606" s="176" t="str">
        <f aca="false">IF(D1606="","",D1606*IF(UPPER(H1606)="Y",1,$C$1086))</f>
        <v/>
      </c>
      <c r="J1606" s="176" t="str">
        <f aca="false">IF(D1606="","",($C$1085-E1606)*I1606*10)</f>
        <v/>
      </c>
    </row>
    <row r="1607" customFormat="false" ht="12.75" hidden="false" customHeight="false" outlineLevel="0" collapsed="false">
      <c r="D1607" s="265"/>
      <c r="E1607" s="266"/>
      <c r="F1607" s="267"/>
      <c r="I1607" s="176" t="str">
        <f aca="false">IF(D1607="","",D1607*IF(UPPER(H1607)="Y",1,$C$1086))</f>
        <v/>
      </c>
      <c r="J1607" s="176" t="str">
        <f aca="false">IF(D1607="","",($C$1085-E1607)*I1607*10)</f>
        <v/>
      </c>
    </row>
    <row r="1608" customFormat="false" ht="12.75" hidden="false" customHeight="false" outlineLevel="0" collapsed="false">
      <c r="D1608" s="265"/>
      <c r="E1608" s="266"/>
      <c r="F1608" s="267"/>
      <c r="I1608" s="176" t="str">
        <f aca="false">IF(D1608="","",D1608*IF(UPPER(H1608)="Y",1,$C$1086))</f>
        <v/>
      </c>
      <c r="J1608" s="176" t="str">
        <f aca="false">IF(D1608="","",($C$1085-E1608)*I1608*10)</f>
        <v/>
      </c>
    </row>
    <row r="1609" customFormat="false" ht="12.75" hidden="false" customHeight="false" outlineLevel="0" collapsed="false">
      <c r="D1609" s="265"/>
      <c r="E1609" s="266"/>
      <c r="F1609" s="267"/>
      <c r="I1609" s="176" t="str">
        <f aca="false">IF(D1609="","",D1609*IF(UPPER(H1609)="Y",1,$C$1086))</f>
        <v/>
      </c>
      <c r="J1609" s="176" t="str">
        <f aca="false">IF(D1609="","",($C$1085-E1609)*I1609*10)</f>
        <v/>
      </c>
    </row>
    <row r="1610" customFormat="false" ht="12.75" hidden="false" customHeight="false" outlineLevel="0" collapsed="false">
      <c r="D1610" s="265"/>
      <c r="E1610" s="266"/>
      <c r="F1610" s="267"/>
      <c r="I1610" s="176" t="str">
        <f aca="false">IF(D1610="","",D1610*IF(UPPER(H1610)="Y",1,$C$1086))</f>
        <v/>
      </c>
      <c r="J1610" s="176" t="str">
        <f aca="false">IF(D1610="","",($C$1085-E1610)*I1610*10)</f>
        <v/>
      </c>
    </row>
    <row r="1611" customFormat="false" ht="12.75" hidden="false" customHeight="false" outlineLevel="0" collapsed="false">
      <c r="D1611" s="265"/>
      <c r="E1611" s="266"/>
      <c r="F1611" s="267"/>
      <c r="I1611" s="176" t="str">
        <f aca="false">IF(D1611="","",D1611*IF(UPPER(H1611)="Y",1,$C$1086))</f>
        <v/>
      </c>
      <c r="J1611" s="176" t="str">
        <f aca="false">IF(D1611="","",($C$1085-E1611)*I1611*10)</f>
        <v/>
      </c>
    </row>
    <row r="1612" customFormat="false" ht="12.75" hidden="false" customHeight="false" outlineLevel="0" collapsed="false">
      <c r="D1612" s="265"/>
      <c r="E1612" s="266"/>
      <c r="F1612" s="267"/>
      <c r="I1612" s="176" t="str">
        <f aca="false">IF(D1612="","",D1612*IF(UPPER(H1612)="Y",1,$C$1086))</f>
        <v/>
      </c>
      <c r="J1612" s="176" t="str">
        <f aca="false">IF(D1612="","",($C$1085-E1612)*I1612*10)</f>
        <v/>
      </c>
    </row>
    <row r="1613" customFormat="false" ht="12.75" hidden="false" customHeight="false" outlineLevel="0" collapsed="false">
      <c r="D1613" s="265"/>
      <c r="E1613" s="283"/>
      <c r="F1613" s="283"/>
      <c r="I1613" s="176" t="str">
        <f aca="false">IF(D1613="","",D1613*IF(UPPER(H1613)="Y",1,$C$1086))</f>
        <v/>
      </c>
      <c r="J1613" s="176" t="str">
        <f aca="false">IF(D1613="","",($C$1085-E1613)*I1613*10)</f>
        <v/>
      </c>
    </row>
    <row r="1614" customFormat="false" ht="12.75" hidden="false" customHeight="false" outlineLevel="0" collapsed="false">
      <c r="D1614" s="274" t="n">
        <f aca="true">SUM(INDIRECT(CONCATENATE(ADDRESS(ROW(D1578),COLUMN(D1578)),":",ADDRESS(ROW()-1,COLUMN()))))</f>
        <v>0</v>
      </c>
      <c r="I1614" s="274" t="n">
        <f aca="true">SUM(INDIRECT(CONCATENATE(ADDRESS(ROW(I1578),COLUMN(I1578)),":",ADDRESS(ROW()-1,COLUMN()))))</f>
        <v>0</v>
      </c>
      <c r="J1614" s="274" t="n">
        <f aca="true">SUM(INDIRECT(CONCATENATE(ADDRESS(ROW(J1578),COLUMN(J1578)),":",ADDRESS(ROW()-1,COLUMN()))))</f>
        <v>0</v>
      </c>
    </row>
    <row r="1616" customFormat="false" ht="12.75" hidden="false" customHeight="false" outlineLevel="0" collapsed="false">
      <c r="C1616" s="264" t="n">
        <f aca="false">EOMONTH(C1578,0)+1</f>
        <v>38473</v>
      </c>
      <c r="D1616" s="265"/>
      <c r="E1616" s="266"/>
      <c r="F1616" s="267"/>
      <c r="I1616" s="176" t="str">
        <f aca="false">IF(D1616="","",D1616*IF(UPPER(H1616)="Y",1,$C$1086))</f>
        <v/>
      </c>
      <c r="J1616" s="176" t="str">
        <f aca="false">IF(D1616="","",($C$1085-E1616)*I1616*10)</f>
        <v/>
      </c>
    </row>
    <row r="1617" customFormat="false" ht="12.75" hidden="false" customHeight="false" outlineLevel="0" collapsed="false">
      <c r="C1617" s="269" t="n">
        <f aca="false">INDEX(Inputs!$1:$65536,MATCH(C1616,Inputs!C:C,0),5)</f>
        <v>3.643</v>
      </c>
      <c r="D1617" s="265"/>
      <c r="E1617" s="266"/>
      <c r="F1617" s="267"/>
      <c r="I1617" s="176" t="str">
        <f aca="false">IF(D1617="","",D1617*IF(UPPER(H1617)="Y",1,$C$1086))</f>
        <v/>
      </c>
      <c r="J1617" s="176" t="str">
        <f aca="false">IF(D1617="","",($C$1085-E1617)*I1617*10)</f>
        <v/>
      </c>
    </row>
    <row r="1618" customFormat="false" ht="12.75" hidden="false" customHeight="false" outlineLevel="0" collapsed="false">
      <c r="C1618" s="249" t="n">
        <f aca="false">INDEX(Inputs!$1:$65536,MATCH(C1616,Inputs!C:C,0),8)</f>
        <v>0.863599243582219</v>
      </c>
      <c r="D1618" s="265"/>
      <c r="E1618" s="266"/>
      <c r="F1618" s="267"/>
      <c r="I1618" s="176" t="str">
        <f aca="false">IF(D1618="","",D1618*IF(UPPER(H1618)="Y",1,$C$1086))</f>
        <v/>
      </c>
      <c r="J1618" s="176" t="str">
        <f aca="false">IF(D1618="","",($C$1085-E1618)*I1618*10)</f>
        <v/>
      </c>
    </row>
    <row r="1619" customFormat="false" ht="12.75" hidden="false" customHeight="false" outlineLevel="0" collapsed="false">
      <c r="C1619" s="279" t="n">
        <f aca="false">I1652</f>
        <v>0</v>
      </c>
      <c r="D1619" s="265"/>
      <c r="E1619" s="266"/>
      <c r="F1619" s="267"/>
      <c r="I1619" s="176" t="str">
        <f aca="false">IF(D1619="","",D1619*IF(UPPER(H1619)="Y",1,$C$1086))</f>
        <v/>
      </c>
      <c r="J1619" s="176" t="str">
        <f aca="false">IF(D1619="","",($C$1085-E1619)*I1619*10)</f>
        <v/>
      </c>
    </row>
    <row r="1620" customFormat="false" ht="12.75" hidden="false" customHeight="false" outlineLevel="0" collapsed="false">
      <c r="C1620" s="279" t="n">
        <f aca="false">J1652</f>
        <v>0</v>
      </c>
      <c r="D1620" s="265"/>
      <c r="E1620" s="266"/>
      <c r="F1620" s="267"/>
      <c r="I1620" s="176" t="str">
        <f aca="false">IF(D1620="","",D1620*IF(UPPER(H1620)="Y",1,$C$1086))</f>
        <v/>
      </c>
      <c r="J1620" s="176" t="str">
        <f aca="false">IF(D1620="","",($C$1085-E1620)*I1620*10)</f>
        <v/>
      </c>
    </row>
    <row r="1621" customFormat="false" ht="12.75" hidden="false" customHeight="false" outlineLevel="0" collapsed="false">
      <c r="C1621" s="280"/>
      <c r="D1621" s="265"/>
      <c r="E1621" s="266"/>
      <c r="F1621" s="267"/>
      <c r="I1621" s="176" t="str">
        <f aca="false">IF(D1621="","",D1621*IF(UPPER(H1621)="Y",1,$C$1086))</f>
        <v/>
      </c>
      <c r="J1621" s="176" t="str">
        <f aca="false">IF(D1621="","",($C$1085-E1621)*I1621*10)</f>
        <v/>
      </c>
    </row>
    <row r="1622" customFormat="false" ht="12.75" hidden="false" customHeight="false" outlineLevel="0" collapsed="false">
      <c r="C1622" s="281"/>
      <c r="D1622" s="265"/>
      <c r="E1622" s="266"/>
      <c r="F1622" s="267"/>
      <c r="I1622" s="176" t="str">
        <f aca="false">IF(D1622="","",D1622*IF(UPPER(H1622)="Y",1,$C$1086))</f>
        <v/>
      </c>
      <c r="J1622" s="176" t="str">
        <f aca="false">IF(D1622="","",($C$1085-E1622)*I1622*10)</f>
        <v/>
      </c>
    </row>
    <row r="1623" customFormat="false" ht="12.75" hidden="false" customHeight="false" outlineLevel="0" collapsed="false">
      <c r="D1623" s="265"/>
      <c r="E1623" s="266"/>
      <c r="F1623" s="267"/>
      <c r="I1623" s="176" t="str">
        <f aca="false">IF(D1623="","",D1623*IF(UPPER(H1623)="Y",1,$C$1086))</f>
        <v/>
      </c>
      <c r="J1623" s="176" t="str">
        <f aca="false">IF(D1623="","",($C$1085-E1623)*I1623*10)</f>
        <v/>
      </c>
    </row>
    <row r="1624" customFormat="false" ht="12.75" hidden="false" customHeight="false" outlineLevel="0" collapsed="false">
      <c r="C1624" s="282"/>
      <c r="D1624" s="265"/>
      <c r="E1624" s="266"/>
      <c r="F1624" s="267"/>
      <c r="I1624" s="176" t="str">
        <f aca="false">IF(D1624="","",D1624*IF(UPPER(H1624)="Y",1,$C$1086))</f>
        <v/>
      </c>
      <c r="J1624" s="176" t="str">
        <f aca="false">IF(D1624="","",($C$1085-E1624)*I1624*10)</f>
        <v/>
      </c>
    </row>
    <row r="1625" customFormat="false" ht="12.75" hidden="false" customHeight="false" outlineLevel="0" collapsed="false">
      <c r="D1625" s="265"/>
      <c r="E1625" s="266"/>
      <c r="F1625" s="267"/>
      <c r="I1625" s="176" t="str">
        <f aca="false">IF(D1625="","",D1625*IF(UPPER(H1625)="Y",1,$C$1086))</f>
        <v/>
      </c>
      <c r="J1625" s="176" t="str">
        <f aca="false">IF(D1625="","",($C$1085-E1625)*I1625*10)</f>
        <v/>
      </c>
    </row>
    <row r="1626" customFormat="false" ht="12.75" hidden="false" customHeight="false" outlineLevel="0" collapsed="false">
      <c r="D1626" s="265"/>
      <c r="E1626" s="266"/>
      <c r="F1626" s="267"/>
      <c r="I1626" s="176" t="str">
        <f aca="false">IF(D1626="","",D1626*IF(UPPER(H1626)="Y",1,$C$1086))</f>
        <v/>
      </c>
      <c r="J1626" s="176" t="str">
        <f aca="false">IF(D1626="","",($C$1085-E1626)*I1626*10)</f>
        <v/>
      </c>
    </row>
    <row r="1627" customFormat="false" ht="12.75" hidden="false" customHeight="false" outlineLevel="0" collapsed="false">
      <c r="D1627" s="265"/>
      <c r="E1627" s="266"/>
      <c r="F1627" s="267"/>
      <c r="I1627" s="176" t="str">
        <f aca="false">IF(D1627="","",D1627*IF(UPPER(H1627)="Y",1,$C$1086))</f>
        <v/>
      </c>
      <c r="J1627" s="176" t="str">
        <f aca="false">IF(D1627="","",($C$1085-E1627)*I1627*10)</f>
        <v/>
      </c>
    </row>
    <row r="1628" customFormat="false" ht="12.75" hidden="false" customHeight="false" outlineLevel="0" collapsed="false">
      <c r="D1628" s="265"/>
      <c r="E1628" s="266"/>
      <c r="F1628" s="267"/>
      <c r="I1628" s="176" t="str">
        <f aca="false">IF(D1628="","",D1628*IF(UPPER(H1628)="Y",1,$C$1086))</f>
        <v/>
      </c>
      <c r="J1628" s="176" t="str">
        <f aca="false">IF(D1628="","",($C$1085-E1628)*I1628*10)</f>
        <v/>
      </c>
    </row>
    <row r="1629" customFormat="false" ht="12.75" hidden="false" customHeight="false" outlineLevel="0" collapsed="false">
      <c r="D1629" s="265"/>
      <c r="E1629" s="266"/>
      <c r="F1629" s="267"/>
      <c r="I1629" s="176" t="str">
        <f aca="false">IF(D1629="","",D1629*IF(UPPER(H1629)="Y",1,$C$1086))</f>
        <v/>
      </c>
      <c r="J1629" s="176" t="str">
        <f aca="false">IF(D1629="","",($C$1085-E1629)*I1629*10)</f>
        <v/>
      </c>
    </row>
    <row r="1630" customFormat="false" ht="12.75" hidden="false" customHeight="false" outlineLevel="0" collapsed="false">
      <c r="D1630" s="265"/>
      <c r="E1630" s="266"/>
      <c r="F1630" s="267"/>
      <c r="I1630" s="176" t="str">
        <f aca="false">IF(D1630="","",D1630*IF(UPPER(H1630)="Y",1,$C$1086))</f>
        <v/>
      </c>
      <c r="J1630" s="176" t="str">
        <f aca="false">IF(D1630="","",($C$1085-E1630)*I1630*10)</f>
        <v/>
      </c>
    </row>
    <row r="1631" customFormat="false" ht="12.75" hidden="false" customHeight="false" outlineLevel="0" collapsed="false">
      <c r="D1631" s="265"/>
      <c r="E1631" s="266"/>
      <c r="F1631" s="267"/>
      <c r="I1631" s="176" t="str">
        <f aca="false">IF(D1631="","",D1631*IF(UPPER(H1631)="Y",1,$C$1086))</f>
        <v/>
      </c>
      <c r="J1631" s="176" t="str">
        <f aca="false">IF(D1631="","",($C$1085-E1631)*I1631*10)</f>
        <v/>
      </c>
    </row>
    <row r="1632" customFormat="false" ht="12.75" hidden="false" customHeight="false" outlineLevel="0" collapsed="false">
      <c r="D1632" s="265"/>
      <c r="E1632" s="266"/>
      <c r="F1632" s="267"/>
      <c r="I1632" s="176" t="str">
        <f aca="false">IF(D1632="","",D1632*IF(UPPER(H1632)="Y",1,$C$1086))</f>
        <v/>
      </c>
      <c r="J1632" s="176" t="str">
        <f aca="false">IF(D1632="","",($C$1085-E1632)*I1632*10)</f>
        <v/>
      </c>
    </row>
    <row r="1633" customFormat="false" ht="12.75" hidden="false" customHeight="false" outlineLevel="0" collapsed="false">
      <c r="D1633" s="265"/>
      <c r="E1633" s="266"/>
      <c r="F1633" s="267"/>
      <c r="I1633" s="176" t="str">
        <f aca="false">IF(D1633="","",D1633*IF(UPPER(H1633)="Y",1,$C$1086))</f>
        <v/>
      </c>
      <c r="J1633" s="176" t="str">
        <f aca="false">IF(D1633="","",($C$1085-E1633)*I1633*10)</f>
        <v/>
      </c>
    </row>
    <row r="1634" customFormat="false" ht="12.75" hidden="false" customHeight="false" outlineLevel="0" collapsed="false">
      <c r="D1634" s="265"/>
      <c r="E1634" s="266"/>
      <c r="F1634" s="267"/>
      <c r="I1634" s="176" t="str">
        <f aca="false">IF(D1634="","",D1634*IF(UPPER(H1634)="Y",1,$C$1086))</f>
        <v/>
      </c>
      <c r="J1634" s="176" t="str">
        <f aca="false">IF(D1634="","",($C$1085-E1634)*I1634*10)</f>
        <v/>
      </c>
    </row>
    <row r="1635" customFormat="false" ht="12.75" hidden="false" customHeight="false" outlineLevel="0" collapsed="false">
      <c r="D1635" s="265"/>
      <c r="E1635" s="266"/>
      <c r="F1635" s="267"/>
      <c r="I1635" s="176" t="str">
        <f aca="false">IF(D1635="","",D1635*IF(UPPER(H1635)="Y",1,$C$1086))</f>
        <v/>
      </c>
      <c r="J1635" s="176" t="str">
        <f aca="false">IF(D1635="","",($C$1085-E1635)*I1635*10)</f>
        <v/>
      </c>
    </row>
    <row r="1636" customFormat="false" ht="12.75" hidden="false" customHeight="false" outlineLevel="0" collapsed="false">
      <c r="D1636" s="265"/>
      <c r="E1636" s="266"/>
      <c r="F1636" s="267"/>
      <c r="I1636" s="176" t="str">
        <f aca="false">IF(D1636="","",D1636*IF(UPPER(H1636)="Y",1,$C$1086))</f>
        <v/>
      </c>
      <c r="J1636" s="176" t="str">
        <f aca="false">IF(D1636="","",($C$1085-E1636)*I1636*10)</f>
        <v/>
      </c>
    </row>
    <row r="1637" customFormat="false" ht="12.75" hidden="false" customHeight="false" outlineLevel="0" collapsed="false">
      <c r="D1637" s="265"/>
      <c r="E1637" s="266"/>
      <c r="F1637" s="267"/>
      <c r="I1637" s="176" t="str">
        <f aca="false">IF(D1637="","",D1637*IF(UPPER(H1637)="Y",1,$C$1086))</f>
        <v/>
      </c>
      <c r="J1637" s="176" t="str">
        <f aca="false">IF(D1637="","",($C$1085-E1637)*I1637*10)</f>
        <v/>
      </c>
    </row>
    <row r="1638" customFormat="false" ht="12.75" hidden="false" customHeight="false" outlineLevel="0" collapsed="false">
      <c r="D1638" s="265"/>
      <c r="E1638" s="266"/>
      <c r="F1638" s="267"/>
      <c r="I1638" s="176" t="str">
        <f aca="false">IF(D1638="","",D1638*IF(UPPER(H1638)="Y",1,$C$1086))</f>
        <v/>
      </c>
      <c r="J1638" s="176" t="str">
        <f aca="false">IF(D1638="","",($C$1085-E1638)*I1638*10)</f>
        <v/>
      </c>
    </row>
    <row r="1639" customFormat="false" ht="12.75" hidden="false" customHeight="false" outlineLevel="0" collapsed="false">
      <c r="D1639" s="265"/>
      <c r="E1639" s="266"/>
      <c r="F1639" s="267"/>
      <c r="I1639" s="176" t="str">
        <f aca="false">IF(D1639="","",D1639*IF(UPPER(H1639)="Y",1,$C$1086))</f>
        <v/>
      </c>
      <c r="J1639" s="176" t="str">
        <f aca="false">IF(D1639="","",($C$1085-E1639)*I1639*10)</f>
        <v/>
      </c>
    </row>
    <row r="1640" customFormat="false" ht="12.75" hidden="false" customHeight="false" outlineLevel="0" collapsed="false">
      <c r="D1640" s="265"/>
      <c r="E1640" s="266"/>
      <c r="F1640" s="267"/>
      <c r="I1640" s="176" t="str">
        <f aca="false">IF(D1640="","",D1640*IF(UPPER(H1640)="Y",1,$C$1086))</f>
        <v/>
      </c>
      <c r="J1640" s="176" t="str">
        <f aca="false">IF(D1640="","",($C$1085-E1640)*I1640*10)</f>
        <v/>
      </c>
    </row>
    <row r="1641" customFormat="false" ht="12.75" hidden="false" customHeight="false" outlineLevel="0" collapsed="false">
      <c r="D1641" s="265"/>
      <c r="E1641" s="266"/>
      <c r="F1641" s="267"/>
      <c r="I1641" s="176" t="str">
        <f aca="false">IF(D1641="","",D1641*IF(UPPER(H1641)="Y",1,$C$1086))</f>
        <v/>
      </c>
      <c r="J1641" s="176" t="str">
        <f aca="false">IF(D1641="","",($C$1085-E1641)*I1641*10)</f>
        <v/>
      </c>
    </row>
    <row r="1642" customFormat="false" ht="12.75" hidden="false" customHeight="false" outlineLevel="0" collapsed="false">
      <c r="D1642" s="265"/>
      <c r="E1642" s="266"/>
      <c r="F1642" s="267"/>
      <c r="I1642" s="176" t="str">
        <f aca="false">IF(D1642="","",D1642*IF(UPPER(H1642)="Y",1,$C$1086))</f>
        <v/>
      </c>
      <c r="J1642" s="176" t="str">
        <f aca="false">IF(D1642="","",($C$1085-E1642)*I1642*10)</f>
        <v/>
      </c>
    </row>
    <row r="1643" customFormat="false" ht="12.75" hidden="false" customHeight="false" outlineLevel="0" collapsed="false">
      <c r="D1643" s="265"/>
      <c r="E1643" s="266"/>
      <c r="F1643" s="267"/>
      <c r="I1643" s="176" t="str">
        <f aca="false">IF(D1643="","",D1643*IF(UPPER(H1643)="Y",1,$C$1086))</f>
        <v/>
      </c>
      <c r="J1643" s="176" t="str">
        <f aca="false">IF(D1643="","",($C$1085-E1643)*I1643*10)</f>
        <v/>
      </c>
    </row>
    <row r="1644" customFormat="false" ht="12.75" hidden="false" customHeight="false" outlineLevel="0" collapsed="false">
      <c r="D1644" s="265"/>
      <c r="E1644" s="266"/>
      <c r="F1644" s="267"/>
      <c r="I1644" s="176" t="str">
        <f aca="false">IF(D1644="","",D1644*IF(UPPER(H1644)="Y",1,$C$1086))</f>
        <v/>
      </c>
      <c r="J1644" s="176" t="str">
        <f aca="false">IF(D1644="","",($C$1085-E1644)*I1644*10)</f>
        <v/>
      </c>
    </row>
    <row r="1645" customFormat="false" ht="12.75" hidden="false" customHeight="false" outlineLevel="0" collapsed="false">
      <c r="D1645" s="265"/>
      <c r="E1645" s="266"/>
      <c r="F1645" s="267"/>
      <c r="I1645" s="176" t="str">
        <f aca="false">IF(D1645="","",D1645*IF(UPPER(H1645)="Y",1,$C$1086))</f>
        <v/>
      </c>
      <c r="J1645" s="176" t="str">
        <f aca="false">IF(D1645="","",($C$1085-E1645)*I1645*10)</f>
        <v/>
      </c>
    </row>
    <row r="1646" customFormat="false" ht="12.75" hidden="false" customHeight="false" outlineLevel="0" collapsed="false">
      <c r="D1646" s="265"/>
      <c r="E1646" s="266"/>
      <c r="F1646" s="267"/>
      <c r="I1646" s="176" t="str">
        <f aca="false">IF(D1646="","",D1646*IF(UPPER(H1646)="Y",1,$C$1086))</f>
        <v/>
      </c>
      <c r="J1646" s="176" t="str">
        <f aca="false">IF(D1646="","",($C$1085-E1646)*I1646*10)</f>
        <v/>
      </c>
    </row>
    <row r="1647" customFormat="false" ht="12.75" hidden="false" customHeight="false" outlineLevel="0" collapsed="false">
      <c r="D1647" s="265"/>
      <c r="E1647" s="266"/>
      <c r="F1647" s="267"/>
      <c r="I1647" s="176" t="str">
        <f aca="false">IF(D1647="","",D1647*IF(UPPER(H1647)="Y",1,$C$1086))</f>
        <v/>
      </c>
      <c r="J1647" s="176" t="str">
        <f aca="false">IF(D1647="","",($C$1085-E1647)*I1647*10)</f>
        <v/>
      </c>
    </row>
    <row r="1648" customFormat="false" ht="12.75" hidden="false" customHeight="false" outlineLevel="0" collapsed="false">
      <c r="D1648" s="265"/>
      <c r="E1648" s="266"/>
      <c r="F1648" s="267"/>
      <c r="I1648" s="176" t="str">
        <f aca="false">IF(D1648="","",D1648*IF(UPPER(H1648)="Y",1,$C$1086))</f>
        <v/>
      </c>
      <c r="J1648" s="176" t="str">
        <f aca="false">IF(D1648="","",($C$1085-E1648)*I1648*10)</f>
        <v/>
      </c>
    </row>
    <row r="1649" customFormat="false" ht="12.75" hidden="false" customHeight="false" outlineLevel="0" collapsed="false">
      <c r="D1649" s="265"/>
      <c r="E1649" s="266"/>
      <c r="F1649" s="267"/>
      <c r="I1649" s="176" t="str">
        <f aca="false">IF(D1649="","",D1649*IF(UPPER(H1649)="Y",1,$C$1086))</f>
        <v/>
      </c>
      <c r="J1649" s="176" t="str">
        <f aca="false">IF(D1649="","",($C$1085-E1649)*I1649*10)</f>
        <v/>
      </c>
    </row>
    <row r="1650" customFormat="false" ht="12.75" hidden="false" customHeight="false" outlineLevel="0" collapsed="false">
      <c r="D1650" s="265"/>
      <c r="E1650" s="266"/>
      <c r="F1650" s="267"/>
      <c r="I1650" s="176" t="str">
        <f aca="false">IF(D1650="","",D1650*IF(UPPER(H1650)="Y",1,$C$1086))</f>
        <v/>
      </c>
      <c r="J1650" s="176" t="str">
        <f aca="false">IF(D1650="","",($C$1085-E1650)*I1650*10)</f>
        <v/>
      </c>
    </row>
    <row r="1651" customFormat="false" ht="12.75" hidden="false" customHeight="false" outlineLevel="0" collapsed="false">
      <c r="D1651" s="265"/>
      <c r="E1651" s="283"/>
      <c r="F1651" s="283"/>
      <c r="I1651" s="176" t="str">
        <f aca="false">IF(D1651="","",D1651*IF(UPPER(H1651)="Y",1,$C$1086))</f>
        <v/>
      </c>
      <c r="J1651" s="176" t="str">
        <f aca="false">IF(D1651="","",($C$1085-E1651)*I1651*10)</f>
        <v/>
      </c>
    </row>
    <row r="1652" customFormat="false" ht="12.75" hidden="false" customHeight="false" outlineLevel="0" collapsed="false">
      <c r="D1652" s="274" t="n">
        <f aca="true">SUM(INDIRECT(CONCATENATE(ADDRESS(ROW(D1616),COLUMN(D1616)),":",ADDRESS(ROW()-1,COLUMN()))))</f>
        <v>0</v>
      </c>
      <c r="I1652" s="274" t="n">
        <f aca="true">SUM(INDIRECT(CONCATENATE(ADDRESS(ROW(I1616),COLUMN(I1616)),":",ADDRESS(ROW()-1,COLUMN()))))</f>
        <v>0</v>
      </c>
      <c r="J1652" s="274" t="n">
        <f aca="true">SUM(INDIRECT(CONCATENATE(ADDRESS(ROW(J1616),COLUMN(J1616)),":",ADDRESS(ROW()-1,COLUMN()))))</f>
        <v>0</v>
      </c>
    </row>
    <row r="1654" customFormat="false" ht="12.75" hidden="false" customHeight="false" outlineLevel="0" collapsed="false">
      <c r="C1654" s="264" t="n">
        <f aca="false">EOMONTH(C1616,0)+1</f>
        <v>38504</v>
      </c>
      <c r="D1654" s="265"/>
      <c r="E1654" s="266"/>
      <c r="F1654" s="267"/>
      <c r="I1654" s="176" t="str">
        <f aca="false">IF(D1654="","",D1654*IF(UPPER(H1654)="Y",1,$C$1086))</f>
        <v/>
      </c>
      <c r="J1654" s="176" t="str">
        <f aca="false">IF(D1654="","",($C$1085-E1654)*I1654*10)</f>
        <v/>
      </c>
    </row>
    <row r="1655" customFormat="false" ht="12.75" hidden="false" customHeight="false" outlineLevel="0" collapsed="false">
      <c r="C1655" s="269" t="n">
        <f aca="false">INDEX(Inputs!$1:$65536,MATCH(C1654,Inputs!C:C,0),5)</f>
        <v>3.683</v>
      </c>
      <c r="D1655" s="265"/>
      <c r="E1655" s="266"/>
      <c r="F1655" s="267"/>
      <c r="I1655" s="176" t="str">
        <f aca="false">IF(D1655="","",D1655*IF(UPPER(H1655)="Y",1,$C$1086))</f>
        <v/>
      </c>
      <c r="J1655" s="176" t="str">
        <f aca="false">IF(D1655="","",($C$1085-E1655)*I1655*10)</f>
        <v/>
      </c>
    </row>
    <row r="1656" customFormat="false" ht="12.75" hidden="false" customHeight="false" outlineLevel="0" collapsed="false">
      <c r="C1656" s="249" t="n">
        <f aca="false">INDEX(Inputs!$1:$65536,MATCH(C1654,Inputs!C:C,0),8)</f>
        <v>0.859347894839976</v>
      </c>
      <c r="D1656" s="265"/>
      <c r="E1656" s="266"/>
      <c r="F1656" s="267"/>
      <c r="I1656" s="176" t="str">
        <f aca="false">IF(D1656="","",D1656*IF(UPPER(H1656)="Y",1,$C$1086))</f>
        <v/>
      </c>
      <c r="J1656" s="176" t="str">
        <f aca="false">IF(D1656="","",($C$1085-E1656)*I1656*10)</f>
        <v/>
      </c>
    </row>
    <row r="1657" customFormat="false" ht="12.75" hidden="false" customHeight="false" outlineLevel="0" collapsed="false">
      <c r="C1657" s="279" t="n">
        <f aca="false">I1690</f>
        <v>0</v>
      </c>
      <c r="D1657" s="265"/>
      <c r="E1657" s="266"/>
      <c r="F1657" s="267"/>
      <c r="I1657" s="176" t="str">
        <f aca="false">IF(D1657="","",D1657*IF(UPPER(H1657)="Y",1,$C$1086))</f>
        <v/>
      </c>
      <c r="J1657" s="176" t="str">
        <f aca="false">IF(D1657="","",($C$1085-E1657)*I1657*10)</f>
        <v/>
      </c>
    </row>
    <row r="1658" customFormat="false" ht="12.75" hidden="false" customHeight="false" outlineLevel="0" collapsed="false">
      <c r="C1658" s="279" t="n">
        <f aca="false">J1690</f>
        <v>0</v>
      </c>
      <c r="D1658" s="265"/>
      <c r="E1658" s="266"/>
      <c r="F1658" s="267"/>
      <c r="I1658" s="176" t="str">
        <f aca="false">IF(D1658="","",D1658*IF(UPPER(H1658)="Y",1,$C$1086))</f>
        <v/>
      </c>
      <c r="J1658" s="176" t="str">
        <f aca="false">IF(D1658="","",($C$1085-E1658)*I1658*10)</f>
        <v/>
      </c>
    </row>
    <row r="1659" customFormat="false" ht="12.75" hidden="false" customHeight="false" outlineLevel="0" collapsed="false">
      <c r="C1659" s="280"/>
      <c r="D1659" s="265"/>
      <c r="E1659" s="266"/>
      <c r="F1659" s="267"/>
      <c r="I1659" s="176" t="str">
        <f aca="false">IF(D1659="","",D1659*IF(UPPER(H1659)="Y",1,$C$1086))</f>
        <v/>
      </c>
      <c r="J1659" s="176" t="str">
        <f aca="false">IF(D1659="","",($C$1085-E1659)*I1659*10)</f>
        <v/>
      </c>
    </row>
    <row r="1660" customFormat="false" ht="12.75" hidden="false" customHeight="false" outlineLevel="0" collapsed="false">
      <c r="C1660" s="281"/>
      <c r="D1660" s="265"/>
      <c r="E1660" s="266"/>
      <c r="F1660" s="267"/>
      <c r="I1660" s="176" t="str">
        <f aca="false">IF(D1660="","",D1660*IF(UPPER(H1660)="Y",1,$C$1086))</f>
        <v/>
      </c>
      <c r="J1660" s="176" t="str">
        <f aca="false">IF(D1660="","",($C$1085-E1660)*I1660*10)</f>
        <v/>
      </c>
    </row>
    <row r="1661" customFormat="false" ht="12.75" hidden="false" customHeight="false" outlineLevel="0" collapsed="false">
      <c r="D1661" s="265"/>
      <c r="E1661" s="266"/>
      <c r="F1661" s="267"/>
      <c r="I1661" s="176" t="str">
        <f aca="false">IF(D1661="","",D1661*IF(UPPER(H1661)="Y",1,$C$1086))</f>
        <v/>
      </c>
      <c r="J1661" s="176" t="str">
        <f aca="false">IF(D1661="","",($C$1085-E1661)*I1661*10)</f>
        <v/>
      </c>
    </row>
    <row r="1662" customFormat="false" ht="12.75" hidden="false" customHeight="false" outlineLevel="0" collapsed="false">
      <c r="C1662" s="282"/>
      <c r="D1662" s="265"/>
      <c r="E1662" s="266"/>
      <c r="F1662" s="267"/>
      <c r="I1662" s="176" t="str">
        <f aca="false">IF(D1662="","",D1662*IF(UPPER(H1662)="Y",1,$C$1086))</f>
        <v/>
      </c>
      <c r="J1662" s="176" t="str">
        <f aca="false">IF(D1662="","",($C$1085-E1662)*I1662*10)</f>
        <v/>
      </c>
    </row>
    <row r="1663" customFormat="false" ht="12.75" hidden="false" customHeight="false" outlineLevel="0" collapsed="false">
      <c r="D1663" s="265"/>
      <c r="E1663" s="266"/>
      <c r="F1663" s="267"/>
      <c r="I1663" s="176" t="str">
        <f aca="false">IF(D1663="","",D1663*IF(UPPER(H1663)="Y",1,$C$1086))</f>
        <v/>
      </c>
      <c r="J1663" s="176" t="str">
        <f aca="false">IF(D1663="","",($C$1085-E1663)*I1663*10)</f>
        <v/>
      </c>
    </row>
    <row r="1664" customFormat="false" ht="12.75" hidden="false" customHeight="false" outlineLevel="0" collapsed="false">
      <c r="D1664" s="265"/>
      <c r="E1664" s="266"/>
      <c r="F1664" s="267"/>
      <c r="I1664" s="176" t="str">
        <f aca="false">IF(D1664="","",D1664*IF(UPPER(H1664)="Y",1,$C$1086))</f>
        <v/>
      </c>
      <c r="J1664" s="176" t="str">
        <f aca="false">IF(D1664="","",($C$1085-E1664)*I1664*10)</f>
        <v/>
      </c>
    </row>
    <row r="1665" customFormat="false" ht="12.75" hidden="false" customHeight="false" outlineLevel="0" collapsed="false">
      <c r="D1665" s="265"/>
      <c r="E1665" s="266"/>
      <c r="F1665" s="267"/>
      <c r="I1665" s="176" t="str">
        <f aca="false">IF(D1665="","",D1665*IF(UPPER(H1665)="Y",1,$C$1086))</f>
        <v/>
      </c>
      <c r="J1665" s="176" t="str">
        <f aca="false">IF(D1665="","",($C$1085-E1665)*I1665*10)</f>
        <v/>
      </c>
    </row>
    <row r="1666" customFormat="false" ht="12.75" hidden="false" customHeight="false" outlineLevel="0" collapsed="false">
      <c r="D1666" s="265"/>
      <c r="E1666" s="266"/>
      <c r="F1666" s="267"/>
      <c r="I1666" s="176" t="str">
        <f aca="false">IF(D1666="","",D1666*IF(UPPER(H1666)="Y",1,$C$1086))</f>
        <v/>
      </c>
      <c r="J1666" s="176" t="str">
        <f aca="false">IF(D1666="","",($C$1085-E1666)*I1666*10)</f>
        <v/>
      </c>
    </row>
    <row r="1667" customFormat="false" ht="12.75" hidden="false" customHeight="false" outlineLevel="0" collapsed="false">
      <c r="D1667" s="265"/>
      <c r="E1667" s="266"/>
      <c r="F1667" s="267"/>
      <c r="I1667" s="176" t="str">
        <f aca="false">IF(D1667="","",D1667*IF(UPPER(H1667)="Y",1,$C$1086))</f>
        <v/>
      </c>
      <c r="J1667" s="176" t="str">
        <f aca="false">IF(D1667="","",($C$1085-E1667)*I1667*10)</f>
        <v/>
      </c>
    </row>
    <row r="1668" customFormat="false" ht="12.75" hidden="false" customHeight="false" outlineLevel="0" collapsed="false">
      <c r="D1668" s="265"/>
      <c r="E1668" s="266"/>
      <c r="F1668" s="267"/>
      <c r="I1668" s="176" t="str">
        <f aca="false">IF(D1668="","",D1668*IF(UPPER(H1668)="Y",1,$C$1086))</f>
        <v/>
      </c>
      <c r="J1668" s="176" t="str">
        <f aca="false">IF(D1668="","",($C$1085-E1668)*I1668*10)</f>
        <v/>
      </c>
    </row>
    <row r="1669" customFormat="false" ht="12.75" hidden="false" customHeight="false" outlineLevel="0" collapsed="false">
      <c r="D1669" s="265"/>
      <c r="E1669" s="266"/>
      <c r="F1669" s="267"/>
      <c r="I1669" s="176" t="str">
        <f aca="false">IF(D1669="","",D1669*IF(UPPER(H1669)="Y",1,$C$1086))</f>
        <v/>
      </c>
      <c r="J1669" s="176" t="str">
        <f aca="false">IF(D1669="","",($C$1085-E1669)*I1669*10)</f>
        <v/>
      </c>
    </row>
    <row r="1670" customFormat="false" ht="12.75" hidden="false" customHeight="false" outlineLevel="0" collapsed="false">
      <c r="D1670" s="265"/>
      <c r="E1670" s="266"/>
      <c r="F1670" s="267"/>
      <c r="I1670" s="176" t="str">
        <f aca="false">IF(D1670="","",D1670*IF(UPPER(H1670)="Y",1,$C$1086))</f>
        <v/>
      </c>
      <c r="J1670" s="176" t="str">
        <f aca="false">IF(D1670="","",($C$1085-E1670)*I1670*10)</f>
        <v/>
      </c>
    </row>
    <row r="1671" customFormat="false" ht="12.75" hidden="false" customHeight="false" outlineLevel="0" collapsed="false">
      <c r="D1671" s="265"/>
      <c r="E1671" s="266"/>
      <c r="F1671" s="267"/>
      <c r="I1671" s="176" t="str">
        <f aca="false">IF(D1671="","",D1671*IF(UPPER(H1671)="Y",1,$C$1086))</f>
        <v/>
      </c>
      <c r="J1671" s="176" t="str">
        <f aca="false">IF(D1671="","",($C$1085-E1671)*I1671*10)</f>
        <v/>
      </c>
    </row>
    <row r="1672" customFormat="false" ht="12.75" hidden="false" customHeight="false" outlineLevel="0" collapsed="false">
      <c r="D1672" s="265"/>
      <c r="E1672" s="266"/>
      <c r="F1672" s="267"/>
      <c r="I1672" s="176" t="str">
        <f aca="false">IF(D1672="","",D1672*IF(UPPER(H1672)="Y",1,$C$1086))</f>
        <v/>
      </c>
      <c r="J1672" s="176" t="str">
        <f aca="false">IF(D1672="","",($C$1085-E1672)*I1672*10)</f>
        <v/>
      </c>
    </row>
    <row r="1673" customFormat="false" ht="12.75" hidden="false" customHeight="false" outlineLevel="0" collapsed="false">
      <c r="D1673" s="265"/>
      <c r="E1673" s="266"/>
      <c r="F1673" s="267"/>
      <c r="I1673" s="176" t="str">
        <f aca="false">IF(D1673="","",D1673*IF(UPPER(H1673)="Y",1,$C$1086))</f>
        <v/>
      </c>
      <c r="J1673" s="176" t="str">
        <f aca="false">IF(D1673="","",($C$1085-E1673)*I1673*10)</f>
        <v/>
      </c>
    </row>
    <row r="1674" customFormat="false" ht="12.75" hidden="false" customHeight="false" outlineLevel="0" collapsed="false">
      <c r="D1674" s="265"/>
      <c r="E1674" s="266"/>
      <c r="F1674" s="267"/>
      <c r="I1674" s="176" t="str">
        <f aca="false">IF(D1674="","",D1674*IF(UPPER(H1674)="Y",1,$C$1086))</f>
        <v/>
      </c>
      <c r="J1674" s="176" t="str">
        <f aca="false">IF(D1674="","",($C$1085-E1674)*I1674*10)</f>
        <v/>
      </c>
    </row>
    <row r="1675" customFormat="false" ht="12.75" hidden="false" customHeight="false" outlineLevel="0" collapsed="false">
      <c r="D1675" s="265"/>
      <c r="E1675" s="266"/>
      <c r="F1675" s="267"/>
      <c r="I1675" s="176" t="str">
        <f aca="false">IF(D1675="","",D1675*IF(UPPER(H1675)="Y",1,$C$1086))</f>
        <v/>
      </c>
      <c r="J1675" s="176" t="str">
        <f aca="false">IF(D1675="","",($C$1085-E1675)*I1675*10)</f>
        <v/>
      </c>
    </row>
    <row r="1676" customFormat="false" ht="12.75" hidden="false" customHeight="false" outlineLevel="0" collapsed="false">
      <c r="D1676" s="265"/>
      <c r="E1676" s="266"/>
      <c r="F1676" s="267"/>
      <c r="I1676" s="176" t="str">
        <f aca="false">IF(D1676="","",D1676*IF(UPPER(H1676)="Y",1,$C$1086))</f>
        <v/>
      </c>
      <c r="J1676" s="176" t="str">
        <f aca="false">IF(D1676="","",($C$1085-E1676)*I1676*10)</f>
        <v/>
      </c>
    </row>
    <row r="1677" customFormat="false" ht="12.75" hidden="false" customHeight="false" outlineLevel="0" collapsed="false">
      <c r="D1677" s="265"/>
      <c r="E1677" s="266"/>
      <c r="F1677" s="267"/>
      <c r="I1677" s="176" t="str">
        <f aca="false">IF(D1677="","",D1677*IF(UPPER(H1677)="Y",1,$C$1086))</f>
        <v/>
      </c>
      <c r="J1677" s="176" t="str">
        <f aca="false">IF(D1677="","",($C$1085-E1677)*I1677*10)</f>
        <v/>
      </c>
    </row>
    <row r="1678" customFormat="false" ht="12.75" hidden="false" customHeight="false" outlineLevel="0" collapsed="false">
      <c r="D1678" s="265"/>
      <c r="E1678" s="266"/>
      <c r="F1678" s="267"/>
      <c r="I1678" s="176" t="str">
        <f aca="false">IF(D1678="","",D1678*IF(UPPER(H1678)="Y",1,$C$1086))</f>
        <v/>
      </c>
      <c r="J1678" s="176" t="str">
        <f aca="false">IF(D1678="","",($C$1085-E1678)*I1678*10)</f>
        <v/>
      </c>
    </row>
    <row r="1679" customFormat="false" ht="12.75" hidden="false" customHeight="false" outlineLevel="0" collapsed="false">
      <c r="D1679" s="265"/>
      <c r="E1679" s="266"/>
      <c r="F1679" s="267"/>
      <c r="I1679" s="176" t="str">
        <f aca="false">IF(D1679="","",D1679*IF(UPPER(H1679)="Y",1,$C$1086))</f>
        <v/>
      </c>
      <c r="J1679" s="176" t="str">
        <f aca="false">IF(D1679="","",($C$1085-E1679)*I1679*10)</f>
        <v/>
      </c>
    </row>
    <row r="1680" customFormat="false" ht="12.75" hidden="false" customHeight="false" outlineLevel="0" collapsed="false">
      <c r="D1680" s="265"/>
      <c r="E1680" s="266"/>
      <c r="F1680" s="267"/>
      <c r="I1680" s="176" t="str">
        <f aca="false">IF(D1680="","",D1680*IF(UPPER(H1680)="Y",1,$C$1086))</f>
        <v/>
      </c>
      <c r="J1680" s="176" t="str">
        <f aca="false">IF(D1680="","",($C$1085-E1680)*I1680*10)</f>
        <v/>
      </c>
    </row>
    <row r="1681" customFormat="false" ht="12.75" hidden="false" customHeight="false" outlineLevel="0" collapsed="false">
      <c r="D1681" s="265"/>
      <c r="E1681" s="266"/>
      <c r="F1681" s="267"/>
      <c r="I1681" s="176" t="str">
        <f aca="false">IF(D1681="","",D1681*IF(UPPER(H1681)="Y",1,$C$1086))</f>
        <v/>
      </c>
      <c r="J1681" s="176" t="str">
        <f aca="false">IF(D1681="","",($C$1085-E1681)*I1681*10)</f>
        <v/>
      </c>
    </row>
    <row r="1682" customFormat="false" ht="12.75" hidden="false" customHeight="false" outlineLevel="0" collapsed="false">
      <c r="D1682" s="265"/>
      <c r="E1682" s="266"/>
      <c r="F1682" s="267"/>
      <c r="I1682" s="176" t="str">
        <f aca="false">IF(D1682="","",D1682*IF(UPPER(H1682)="Y",1,$C$1086))</f>
        <v/>
      </c>
      <c r="J1682" s="176" t="str">
        <f aca="false">IF(D1682="","",($C$1085-E1682)*I1682*10)</f>
        <v/>
      </c>
    </row>
    <row r="1683" customFormat="false" ht="12.75" hidden="false" customHeight="false" outlineLevel="0" collapsed="false">
      <c r="D1683" s="265"/>
      <c r="E1683" s="266"/>
      <c r="F1683" s="267"/>
      <c r="I1683" s="176" t="str">
        <f aca="false">IF(D1683="","",D1683*IF(UPPER(H1683)="Y",1,$C$1086))</f>
        <v/>
      </c>
      <c r="J1683" s="176" t="str">
        <f aca="false">IF(D1683="","",($C$1085-E1683)*I1683*10)</f>
        <v/>
      </c>
    </row>
    <row r="1684" customFormat="false" ht="12.75" hidden="false" customHeight="false" outlineLevel="0" collapsed="false">
      <c r="D1684" s="265"/>
      <c r="E1684" s="266"/>
      <c r="F1684" s="267"/>
      <c r="I1684" s="176" t="str">
        <f aca="false">IF(D1684="","",D1684*IF(UPPER(H1684)="Y",1,$C$1086))</f>
        <v/>
      </c>
      <c r="J1684" s="176" t="str">
        <f aca="false">IF(D1684="","",($C$1085-E1684)*I1684*10)</f>
        <v/>
      </c>
    </row>
    <row r="1685" customFormat="false" ht="12.75" hidden="false" customHeight="false" outlineLevel="0" collapsed="false">
      <c r="D1685" s="265"/>
      <c r="E1685" s="266"/>
      <c r="F1685" s="267"/>
      <c r="I1685" s="176" t="str">
        <f aca="false">IF(D1685="","",D1685*IF(UPPER(H1685)="Y",1,$C$1086))</f>
        <v/>
      </c>
      <c r="J1685" s="176" t="str">
        <f aca="false">IF(D1685="","",($C$1085-E1685)*I1685*10)</f>
        <v/>
      </c>
    </row>
    <row r="1686" customFormat="false" ht="12.75" hidden="false" customHeight="false" outlineLevel="0" collapsed="false">
      <c r="D1686" s="265"/>
      <c r="E1686" s="266"/>
      <c r="F1686" s="267"/>
      <c r="I1686" s="176" t="str">
        <f aca="false">IF(D1686="","",D1686*IF(UPPER(H1686)="Y",1,$C$1086))</f>
        <v/>
      </c>
      <c r="J1686" s="176" t="str">
        <f aca="false">IF(D1686="","",($C$1085-E1686)*I1686*10)</f>
        <v/>
      </c>
    </row>
    <row r="1687" customFormat="false" ht="12.75" hidden="false" customHeight="false" outlineLevel="0" collapsed="false">
      <c r="D1687" s="265"/>
      <c r="E1687" s="266"/>
      <c r="F1687" s="267"/>
      <c r="I1687" s="176" t="str">
        <f aca="false">IF(D1687="","",D1687*IF(UPPER(H1687)="Y",1,$C$1086))</f>
        <v/>
      </c>
      <c r="J1687" s="176" t="str">
        <f aca="false">IF(D1687="","",($C$1085-E1687)*I1687*10)</f>
        <v/>
      </c>
    </row>
    <row r="1688" customFormat="false" ht="12.75" hidden="false" customHeight="false" outlineLevel="0" collapsed="false">
      <c r="D1688" s="265"/>
      <c r="E1688" s="266"/>
      <c r="F1688" s="267"/>
      <c r="I1688" s="176" t="str">
        <f aca="false">IF(D1688="","",D1688*IF(UPPER(H1688)="Y",1,$C$1086))</f>
        <v/>
      </c>
      <c r="J1688" s="176" t="str">
        <f aca="false">IF(D1688="","",($C$1085-E1688)*I1688*10)</f>
        <v/>
      </c>
    </row>
    <row r="1689" customFormat="false" ht="12.75" hidden="false" customHeight="false" outlineLevel="0" collapsed="false">
      <c r="D1689" s="265"/>
      <c r="E1689" s="283"/>
      <c r="F1689" s="283"/>
      <c r="I1689" s="176" t="str">
        <f aca="false">IF(D1689="","",D1689*IF(UPPER(H1689)="Y",1,$C$1086))</f>
        <v/>
      </c>
      <c r="J1689" s="176" t="str">
        <f aca="false">IF(D1689="","",($C$1085-E1689)*I1689*10)</f>
        <v/>
      </c>
    </row>
    <row r="1690" customFormat="false" ht="12.75" hidden="false" customHeight="false" outlineLevel="0" collapsed="false">
      <c r="D1690" s="274" t="n">
        <f aca="true">SUM(INDIRECT(CONCATENATE(ADDRESS(ROW(D1654),COLUMN(D1654)),":",ADDRESS(ROW()-1,COLUMN()))))</f>
        <v>0</v>
      </c>
      <c r="I1690" s="274" t="n">
        <f aca="true">SUM(INDIRECT(CONCATENATE(ADDRESS(ROW(I1654),COLUMN(I1654)),":",ADDRESS(ROW()-1,COLUMN()))))</f>
        <v>0</v>
      </c>
      <c r="J1690" s="274" t="n">
        <f aca="true">SUM(INDIRECT(CONCATENATE(ADDRESS(ROW(J1654),COLUMN(J1654)),":",ADDRESS(ROW()-1,COLUMN()))))</f>
        <v>0</v>
      </c>
    </row>
    <row r="1692" customFormat="false" ht="12.75" hidden="false" customHeight="false" outlineLevel="0" collapsed="false">
      <c r="C1692" s="264" t="n">
        <f aca="false">EOMONTH(C1654,0)+1</f>
        <v>38534</v>
      </c>
      <c r="D1692" s="265"/>
      <c r="E1692" s="266"/>
      <c r="F1692" s="267"/>
      <c r="I1692" s="176" t="str">
        <f aca="false">IF(D1692="","",D1692*IF(UPPER(H1692)="Y",1,$C$1086))</f>
        <v/>
      </c>
      <c r="J1692" s="176" t="str">
        <f aca="false">IF(D1692="","",($C$1085-E1692)*I1692*10)</f>
        <v/>
      </c>
    </row>
    <row r="1693" customFormat="false" ht="12.75" hidden="false" customHeight="false" outlineLevel="0" collapsed="false">
      <c r="C1693" s="269" t="n">
        <f aca="false">INDEX(Inputs!$1:$65536,MATCH(C1692,Inputs!C:C,0),5)</f>
        <v>3.728</v>
      </c>
      <c r="D1693" s="265"/>
      <c r="E1693" s="266"/>
      <c r="F1693" s="267"/>
      <c r="I1693" s="176" t="str">
        <f aca="false">IF(D1693="","",D1693*IF(UPPER(H1693)="Y",1,$C$1086))</f>
        <v/>
      </c>
      <c r="J1693" s="176" t="str">
        <f aca="false">IF(D1693="","",($C$1085-E1693)*I1693*10)</f>
        <v/>
      </c>
    </row>
    <row r="1694" customFormat="false" ht="12.75" hidden="false" customHeight="false" outlineLevel="0" collapsed="false">
      <c r="C1694" s="249" t="n">
        <f aca="false">INDEX(Inputs!$1:$65536,MATCH(C1692,Inputs!C:C,0),8)</f>
        <v>0.855253611175635</v>
      </c>
      <c r="D1694" s="265"/>
      <c r="E1694" s="266"/>
      <c r="F1694" s="267"/>
      <c r="I1694" s="176" t="str">
        <f aca="false">IF(D1694="","",D1694*IF(UPPER(H1694)="Y",1,$C$1086))</f>
        <v/>
      </c>
      <c r="J1694" s="176" t="str">
        <f aca="false">IF(D1694="","",($C$1085-E1694)*I1694*10)</f>
        <v/>
      </c>
    </row>
    <row r="1695" customFormat="false" ht="12.75" hidden="false" customHeight="false" outlineLevel="0" collapsed="false">
      <c r="C1695" s="279" t="n">
        <f aca="false">I1728</f>
        <v>0</v>
      </c>
      <c r="D1695" s="265"/>
      <c r="E1695" s="266"/>
      <c r="F1695" s="267"/>
      <c r="I1695" s="176" t="str">
        <f aca="false">IF(D1695="","",D1695*IF(UPPER(H1695)="Y",1,$C$1086))</f>
        <v/>
      </c>
      <c r="J1695" s="176" t="str">
        <f aca="false">IF(D1695="","",($C$1085-E1695)*I1695*10)</f>
        <v/>
      </c>
    </row>
    <row r="1696" customFormat="false" ht="12.75" hidden="false" customHeight="false" outlineLevel="0" collapsed="false">
      <c r="C1696" s="279" t="n">
        <f aca="false">J1728</f>
        <v>0</v>
      </c>
      <c r="D1696" s="265"/>
      <c r="E1696" s="266"/>
      <c r="F1696" s="267"/>
      <c r="I1696" s="176" t="str">
        <f aca="false">IF(D1696="","",D1696*IF(UPPER(H1696)="Y",1,$C$1086))</f>
        <v/>
      </c>
      <c r="J1696" s="176" t="str">
        <f aca="false">IF(D1696="","",($C$1085-E1696)*I1696*10)</f>
        <v/>
      </c>
    </row>
    <row r="1697" customFormat="false" ht="12.75" hidden="false" customHeight="false" outlineLevel="0" collapsed="false">
      <c r="C1697" s="280"/>
      <c r="D1697" s="265"/>
      <c r="E1697" s="266"/>
      <c r="F1697" s="267"/>
      <c r="I1697" s="176" t="str">
        <f aca="false">IF(D1697="","",D1697*IF(UPPER(H1697)="Y",1,$C$1086))</f>
        <v/>
      </c>
      <c r="J1697" s="176" t="str">
        <f aca="false">IF(D1697="","",($C$1085-E1697)*I1697*10)</f>
        <v/>
      </c>
    </row>
    <row r="1698" customFormat="false" ht="12.75" hidden="false" customHeight="false" outlineLevel="0" collapsed="false">
      <c r="C1698" s="281"/>
      <c r="D1698" s="265"/>
      <c r="E1698" s="266"/>
      <c r="F1698" s="267"/>
      <c r="I1698" s="176" t="str">
        <f aca="false">IF(D1698="","",D1698*IF(UPPER(H1698)="Y",1,$C$1086))</f>
        <v/>
      </c>
      <c r="J1698" s="176" t="str">
        <f aca="false">IF(D1698="","",($C$1085-E1698)*I1698*10)</f>
        <v/>
      </c>
    </row>
    <row r="1699" customFormat="false" ht="12.75" hidden="false" customHeight="false" outlineLevel="0" collapsed="false">
      <c r="D1699" s="265"/>
      <c r="E1699" s="266"/>
      <c r="F1699" s="267"/>
      <c r="I1699" s="176" t="str">
        <f aca="false">IF(D1699="","",D1699*IF(UPPER(H1699)="Y",1,$C$1086))</f>
        <v/>
      </c>
      <c r="J1699" s="176" t="str">
        <f aca="false">IF(D1699="","",($C$1085-E1699)*I1699*10)</f>
        <v/>
      </c>
    </row>
    <row r="1700" customFormat="false" ht="12.75" hidden="false" customHeight="false" outlineLevel="0" collapsed="false">
      <c r="C1700" s="282"/>
      <c r="D1700" s="265"/>
      <c r="E1700" s="266"/>
      <c r="F1700" s="267"/>
      <c r="I1700" s="176" t="str">
        <f aca="false">IF(D1700="","",D1700*IF(UPPER(H1700)="Y",1,$C$1086))</f>
        <v/>
      </c>
      <c r="J1700" s="176" t="str">
        <f aca="false">IF(D1700="","",($C$1085-E1700)*I1700*10)</f>
        <v/>
      </c>
    </row>
    <row r="1701" customFormat="false" ht="12.75" hidden="false" customHeight="false" outlineLevel="0" collapsed="false">
      <c r="D1701" s="265"/>
      <c r="E1701" s="266"/>
      <c r="F1701" s="267"/>
      <c r="I1701" s="176" t="str">
        <f aca="false">IF(D1701="","",D1701*IF(UPPER(H1701)="Y",1,$C$1086))</f>
        <v/>
      </c>
      <c r="J1701" s="176" t="str">
        <f aca="false">IF(D1701="","",($C$1085-E1701)*I1701*10)</f>
        <v/>
      </c>
    </row>
    <row r="1702" customFormat="false" ht="12.75" hidden="false" customHeight="false" outlineLevel="0" collapsed="false">
      <c r="D1702" s="265"/>
      <c r="E1702" s="266"/>
      <c r="F1702" s="267"/>
      <c r="I1702" s="176" t="str">
        <f aca="false">IF(D1702="","",D1702*IF(UPPER(H1702)="Y",1,$C$1086))</f>
        <v/>
      </c>
      <c r="J1702" s="176" t="str">
        <f aca="false">IF(D1702="","",($C$1085-E1702)*I1702*10)</f>
        <v/>
      </c>
    </row>
    <row r="1703" customFormat="false" ht="12.75" hidden="false" customHeight="false" outlineLevel="0" collapsed="false">
      <c r="D1703" s="265"/>
      <c r="E1703" s="266"/>
      <c r="F1703" s="267"/>
      <c r="I1703" s="176" t="str">
        <f aca="false">IF(D1703="","",D1703*IF(UPPER(H1703)="Y",1,$C$1086))</f>
        <v/>
      </c>
      <c r="J1703" s="176" t="str">
        <f aca="false">IF(D1703="","",($C$1085-E1703)*I1703*10)</f>
        <v/>
      </c>
    </row>
    <row r="1704" customFormat="false" ht="12.75" hidden="false" customHeight="false" outlineLevel="0" collapsed="false">
      <c r="D1704" s="265"/>
      <c r="E1704" s="266"/>
      <c r="F1704" s="267"/>
      <c r="I1704" s="176" t="str">
        <f aca="false">IF(D1704="","",D1704*IF(UPPER(H1704)="Y",1,$C$1086))</f>
        <v/>
      </c>
      <c r="J1704" s="176" t="str">
        <f aca="false">IF(D1704="","",($C$1085-E1704)*I1704*10)</f>
        <v/>
      </c>
    </row>
    <row r="1705" customFormat="false" ht="12.75" hidden="false" customHeight="false" outlineLevel="0" collapsed="false">
      <c r="D1705" s="265"/>
      <c r="E1705" s="266"/>
      <c r="F1705" s="267"/>
      <c r="I1705" s="176" t="str">
        <f aca="false">IF(D1705="","",D1705*IF(UPPER(H1705)="Y",1,$C$1086))</f>
        <v/>
      </c>
      <c r="J1705" s="176" t="str">
        <f aca="false">IF(D1705="","",($C$1085-E1705)*I1705*10)</f>
        <v/>
      </c>
    </row>
    <row r="1706" customFormat="false" ht="12.75" hidden="false" customHeight="false" outlineLevel="0" collapsed="false">
      <c r="D1706" s="265"/>
      <c r="E1706" s="266"/>
      <c r="F1706" s="267"/>
      <c r="I1706" s="176" t="str">
        <f aca="false">IF(D1706="","",D1706*IF(UPPER(H1706)="Y",1,$C$1086))</f>
        <v/>
      </c>
      <c r="J1706" s="176" t="str">
        <f aca="false">IF(D1706="","",($C$1085-E1706)*I1706*10)</f>
        <v/>
      </c>
    </row>
    <row r="1707" customFormat="false" ht="12.75" hidden="false" customHeight="false" outlineLevel="0" collapsed="false">
      <c r="D1707" s="265"/>
      <c r="E1707" s="266"/>
      <c r="F1707" s="267"/>
      <c r="I1707" s="176" t="str">
        <f aca="false">IF(D1707="","",D1707*IF(UPPER(H1707)="Y",1,$C$1086))</f>
        <v/>
      </c>
      <c r="J1707" s="176" t="str">
        <f aca="false">IF(D1707="","",($C$1085-E1707)*I1707*10)</f>
        <v/>
      </c>
    </row>
    <row r="1708" customFormat="false" ht="12.75" hidden="false" customHeight="false" outlineLevel="0" collapsed="false">
      <c r="D1708" s="265"/>
      <c r="E1708" s="266"/>
      <c r="F1708" s="267"/>
      <c r="I1708" s="176" t="str">
        <f aca="false">IF(D1708="","",D1708*IF(UPPER(H1708)="Y",1,$C$1086))</f>
        <v/>
      </c>
      <c r="J1708" s="176" t="str">
        <f aca="false">IF(D1708="","",($C$1085-E1708)*I1708*10)</f>
        <v/>
      </c>
    </row>
    <row r="1709" customFormat="false" ht="12.75" hidden="false" customHeight="false" outlineLevel="0" collapsed="false">
      <c r="D1709" s="265"/>
      <c r="E1709" s="266"/>
      <c r="F1709" s="267"/>
      <c r="I1709" s="176" t="str">
        <f aca="false">IF(D1709="","",D1709*IF(UPPER(H1709)="Y",1,$C$1086))</f>
        <v/>
      </c>
      <c r="J1709" s="176" t="str">
        <f aca="false">IF(D1709="","",($C$1085-E1709)*I1709*10)</f>
        <v/>
      </c>
    </row>
    <row r="1710" customFormat="false" ht="12.75" hidden="false" customHeight="false" outlineLevel="0" collapsed="false">
      <c r="D1710" s="265"/>
      <c r="E1710" s="266"/>
      <c r="F1710" s="267"/>
      <c r="I1710" s="176" t="str">
        <f aca="false">IF(D1710="","",D1710*IF(UPPER(H1710)="Y",1,$C$1086))</f>
        <v/>
      </c>
      <c r="J1710" s="176" t="str">
        <f aca="false">IF(D1710="","",($C$1085-E1710)*I1710*10)</f>
        <v/>
      </c>
    </row>
    <row r="1711" customFormat="false" ht="12.75" hidden="false" customHeight="false" outlineLevel="0" collapsed="false">
      <c r="D1711" s="265"/>
      <c r="E1711" s="266"/>
      <c r="F1711" s="267"/>
      <c r="I1711" s="176" t="str">
        <f aca="false">IF(D1711="","",D1711*IF(UPPER(H1711)="Y",1,$C$1086))</f>
        <v/>
      </c>
      <c r="J1711" s="176" t="str">
        <f aca="false">IF(D1711="","",($C$1085-E1711)*I1711*10)</f>
        <v/>
      </c>
    </row>
    <row r="1712" customFormat="false" ht="12.75" hidden="false" customHeight="false" outlineLevel="0" collapsed="false">
      <c r="D1712" s="265"/>
      <c r="E1712" s="266"/>
      <c r="F1712" s="267"/>
      <c r="I1712" s="176" t="str">
        <f aca="false">IF(D1712="","",D1712*IF(UPPER(H1712)="Y",1,$C$1086))</f>
        <v/>
      </c>
      <c r="J1712" s="176" t="str">
        <f aca="false">IF(D1712="","",($C$1085-E1712)*I1712*10)</f>
        <v/>
      </c>
    </row>
    <row r="1713" customFormat="false" ht="12.75" hidden="false" customHeight="false" outlineLevel="0" collapsed="false">
      <c r="D1713" s="265"/>
      <c r="E1713" s="266"/>
      <c r="F1713" s="267"/>
      <c r="I1713" s="176" t="str">
        <f aca="false">IF(D1713="","",D1713*IF(UPPER(H1713)="Y",1,$C$1086))</f>
        <v/>
      </c>
      <c r="J1713" s="176" t="str">
        <f aca="false">IF(D1713="","",($C$1085-E1713)*I1713*10)</f>
        <v/>
      </c>
    </row>
    <row r="1714" customFormat="false" ht="12.75" hidden="false" customHeight="false" outlineLevel="0" collapsed="false">
      <c r="D1714" s="265"/>
      <c r="E1714" s="266"/>
      <c r="F1714" s="267"/>
      <c r="I1714" s="176" t="str">
        <f aca="false">IF(D1714="","",D1714*IF(UPPER(H1714)="Y",1,$C$1086))</f>
        <v/>
      </c>
      <c r="J1714" s="176" t="str">
        <f aca="false">IF(D1714="","",($C$1085-E1714)*I1714*10)</f>
        <v/>
      </c>
    </row>
    <row r="1715" customFormat="false" ht="12.75" hidden="false" customHeight="false" outlineLevel="0" collapsed="false">
      <c r="D1715" s="265"/>
      <c r="E1715" s="266"/>
      <c r="F1715" s="267"/>
      <c r="I1715" s="176" t="str">
        <f aca="false">IF(D1715="","",D1715*IF(UPPER(H1715)="Y",1,$C$1086))</f>
        <v/>
      </c>
      <c r="J1715" s="176" t="str">
        <f aca="false">IF(D1715="","",($C$1085-E1715)*I1715*10)</f>
        <v/>
      </c>
    </row>
    <row r="1716" customFormat="false" ht="12.75" hidden="false" customHeight="false" outlineLevel="0" collapsed="false">
      <c r="D1716" s="265"/>
      <c r="E1716" s="266"/>
      <c r="F1716" s="267"/>
      <c r="I1716" s="176" t="str">
        <f aca="false">IF(D1716="","",D1716*IF(UPPER(H1716)="Y",1,$C$1086))</f>
        <v/>
      </c>
      <c r="J1716" s="176" t="str">
        <f aca="false">IF(D1716="","",($C$1085-E1716)*I1716*10)</f>
        <v/>
      </c>
    </row>
    <row r="1717" customFormat="false" ht="12.75" hidden="false" customHeight="false" outlineLevel="0" collapsed="false">
      <c r="D1717" s="265"/>
      <c r="E1717" s="266"/>
      <c r="F1717" s="267"/>
      <c r="I1717" s="176" t="str">
        <f aca="false">IF(D1717="","",D1717*IF(UPPER(H1717)="Y",1,$C$1086))</f>
        <v/>
      </c>
      <c r="J1717" s="176" t="str">
        <f aca="false">IF(D1717="","",($C$1085-E1717)*I1717*10)</f>
        <v/>
      </c>
    </row>
    <row r="1718" customFormat="false" ht="12.75" hidden="false" customHeight="false" outlineLevel="0" collapsed="false">
      <c r="D1718" s="265"/>
      <c r="E1718" s="266"/>
      <c r="F1718" s="267"/>
      <c r="I1718" s="176" t="str">
        <f aca="false">IF(D1718="","",D1718*IF(UPPER(H1718)="Y",1,$C$1086))</f>
        <v/>
      </c>
      <c r="J1718" s="176" t="str">
        <f aca="false">IF(D1718="","",($C$1085-E1718)*I1718*10)</f>
        <v/>
      </c>
    </row>
    <row r="1719" customFormat="false" ht="12.75" hidden="false" customHeight="false" outlineLevel="0" collapsed="false">
      <c r="D1719" s="265"/>
      <c r="E1719" s="266"/>
      <c r="F1719" s="267"/>
      <c r="I1719" s="176" t="str">
        <f aca="false">IF(D1719="","",D1719*IF(UPPER(H1719)="Y",1,$C$1086))</f>
        <v/>
      </c>
      <c r="J1719" s="176" t="str">
        <f aca="false">IF(D1719="","",($C$1085-E1719)*I1719*10)</f>
        <v/>
      </c>
    </row>
    <row r="1720" customFormat="false" ht="12.75" hidden="false" customHeight="false" outlineLevel="0" collapsed="false">
      <c r="D1720" s="265"/>
      <c r="E1720" s="266"/>
      <c r="F1720" s="267"/>
      <c r="I1720" s="176" t="str">
        <f aca="false">IF(D1720="","",D1720*IF(UPPER(H1720)="Y",1,$C$1086))</f>
        <v/>
      </c>
      <c r="J1720" s="176" t="str">
        <f aca="false">IF(D1720="","",($C$1085-E1720)*I1720*10)</f>
        <v/>
      </c>
    </row>
    <row r="1721" customFormat="false" ht="12.75" hidden="false" customHeight="false" outlineLevel="0" collapsed="false">
      <c r="D1721" s="265"/>
      <c r="E1721" s="266"/>
      <c r="F1721" s="267"/>
      <c r="I1721" s="176" t="str">
        <f aca="false">IF(D1721="","",D1721*IF(UPPER(H1721)="Y",1,$C$1086))</f>
        <v/>
      </c>
      <c r="J1721" s="176" t="str">
        <f aca="false">IF(D1721="","",($C$1085-E1721)*I1721*10)</f>
        <v/>
      </c>
    </row>
    <row r="1722" customFormat="false" ht="12.75" hidden="false" customHeight="false" outlineLevel="0" collapsed="false">
      <c r="D1722" s="265"/>
      <c r="E1722" s="266"/>
      <c r="F1722" s="267"/>
      <c r="I1722" s="176" t="str">
        <f aca="false">IF(D1722="","",D1722*IF(UPPER(H1722)="Y",1,$C$1086))</f>
        <v/>
      </c>
      <c r="J1722" s="176" t="str">
        <f aca="false">IF(D1722="","",($C$1085-E1722)*I1722*10)</f>
        <v/>
      </c>
    </row>
    <row r="1723" customFormat="false" ht="12.75" hidden="false" customHeight="false" outlineLevel="0" collapsed="false">
      <c r="D1723" s="265"/>
      <c r="E1723" s="266"/>
      <c r="F1723" s="267"/>
      <c r="I1723" s="176" t="str">
        <f aca="false">IF(D1723="","",D1723*IF(UPPER(H1723)="Y",1,$C$1086))</f>
        <v/>
      </c>
      <c r="J1723" s="176" t="str">
        <f aca="false">IF(D1723="","",($C$1085-E1723)*I1723*10)</f>
        <v/>
      </c>
    </row>
    <row r="1724" customFormat="false" ht="12.75" hidden="false" customHeight="false" outlineLevel="0" collapsed="false">
      <c r="D1724" s="265"/>
      <c r="E1724" s="266"/>
      <c r="F1724" s="267"/>
      <c r="I1724" s="176" t="str">
        <f aca="false">IF(D1724="","",D1724*IF(UPPER(H1724)="Y",1,$C$1086))</f>
        <v/>
      </c>
      <c r="J1724" s="176" t="str">
        <f aca="false">IF(D1724="","",($C$1085-E1724)*I1724*10)</f>
        <v/>
      </c>
    </row>
    <row r="1725" customFormat="false" ht="12.75" hidden="false" customHeight="false" outlineLevel="0" collapsed="false">
      <c r="D1725" s="265"/>
      <c r="E1725" s="266"/>
      <c r="F1725" s="267"/>
      <c r="I1725" s="176" t="str">
        <f aca="false">IF(D1725="","",D1725*IF(UPPER(H1725)="Y",1,$C$1086))</f>
        <v/>
      </c>
      <c r="J1725" s="176" t="str">
        <f aca="false">IF(D1725="","",($C$1085-E1725)*I1725*10)</f>
        <v/>
      </c>
    </row>
    <row r="1726" customFormat="false" ht="12.75" hidden="false" customHeight="false" outlineLevel="0" collapsed="false">
      <c r="D1726" s="265"/>
      <c r="E1726" s="266"/>
      <c r="F1726" s="267"/>
      <c r="I1726" s="176" t="str">
        <f aca="false">IF(D1726="","",D1726*IF(UPPER(H1726)="Y",1,$C$1086))</f>
        <v/>
      </c>
      <c r="J1726" s="176" t="str">
        <f aca="false">IF(D1726="","",($C$1085-E1726)*I1726*10)</f>
        <v/>
      </c>
    </row>
    <row r="1727" customFormat="false" ht="12.75" hidden="false" customHeight="false" outlineLevel="0" collapsed="false">
      <c r="D1727" s="265"/>
      <c r="E1727" s="283"/>
      <c r="F1727" s="283"/>
      <c r="I1727" s="176" t="str">
        <f aca="false">IF(D1727="","",D1727*IF(UPPER(H1727)="Y",1,$C$1086))</f>
        <v/>
      </c>
      <c r="J1727" s="176" t="str">
        <f aca="false">IF(D1727="","",($C$1085-E1727)*I1727*10)</f>
        <v/>
      </c>
    </row>
    <row r="1728" customFormat="false" ht="12.75" hidden="false" customHeight="false" outlineLevel="0" collapsed="false">
      <c r="D1728" s="274" t="n">
        <f aca="true">SUM(INDIRECT(CONCATENATE(ADDRESS(ROW(D1692),COLUMN(D1692)),":",ADDRESS(ROW()-1,COLUMN()))))</f>
        <v>0</v>
      </c>
      <c r="I1728" s="274" t="n">
        <f aca="true">SUM(INDIRECT(CONCATENATE(ADDRESS(ROW(I1692),COLUMN(I1692)),":",ADDRESS(ROW()-1,COLUMN()))))</f>
        <v>0</v>
      </c>
      <c r="J1728" s="274" t="n">
        <f aca="true">SUM(INDIRECT(CONCATENATE(ADDRESS(ROW(J1692),COLUMN(J1692)),":",ADDRESS(ROW()-1,COLUMN()))))</f>
        <v>0</v>
      </c>
    </row>
    <row r="1730" customFormat="false" ht="12.75" hidden="false" customHeight="false" outlineLevel="0" collapsed="false">
      <c r="C1730" s="264" t="n">
        <f aca="false">EOMONTH(C1692,0)+1</f>
        <v>38565</v>
      </c>
      <c r="D1730" s="265"/>
      <c r="E1730" s="266"/>
      <c r="F1730" s="267"/>
      <c r="I1730" s="176" t="str">
        <f aca="false">IF(D1730="","",D1730*IF(UPPER(H1730)="Y",1,$C$1086))</f>
        <v/>
      </c>
      <c r="J1730" s="176" t="str">
        <f aca="false">IF(D1730="","",($C$1085-E1730)*I1730*10)</f>
        <v/>
      </c>
    </row>
    <row r="1731" customFormat="false" ht="12.75" hidden="false" customHeight="false" outlineLevel="0" collapsed="false">
      <c r="C1731" s="269" t="n">
        <f aca="false">INDEX(Inputs!$1:$65536,MATCH(C1730,Inputs!C:C,0),5)</f>
        <v>3.767</v>
      </c>
      <c r="D1731" s="265"/>
      <c r="E1731" s="266"/>
      <c r="F1731" s="267"/>
      <c r="I1731" s="176" t="str">
        <f aca="false">IF(D1731="","",D1731*IF(UPPER(H1731)="Y",1,$C$1086))</f>
        <v/>
      </c>
      <c r="J1731" s="176" t="str">
        <f aca="false">IF(D1731="","",($C$1085-E1731)*I1731*10)</f>
        <v/>
      </c>
    </row>
    <row r="1732" customFormat="false" ht="12.75" hidden="false" customHeight="false" outlineLevel="0" collapsed="false">
      <c r="C1732" s="249" t="n">
        <f aca="false">INDEX(Inputs!$1:$65536,MATCH(C1730,Inputs!C:C,0),8)</f>
        <v>0.851043276519735</v>
      </c>
      <c r="D1732" s="265"/>
      <c r="E1732" s="266"/>
      <c r="F1732" s="267"/>
      <c r="I1732" s="176" t="str">
        <f aca="false">IF(D1732="","",D1732*IF(UPPER(H1732)="Y",1,$C$1086))</f>
        <v/>
      </c>
      <c r="J1732" s="176" t="str">
        <f aca="false">IF(D1732="","",($C$1085-E1732)*I1732*10)</f>
        <v/>
      </c>
    </row>
    <row r="1733" customFormat="false" ht="12.75" hidden="false" customHeight="false" outlineLevel="0" collapsed="false">
      <c r="C1733" s="279" t="n">
        <f aca="false">I1766</f>
        <v>0</v>
      </c>
      <c r="D1733" s="265"/>
      <c r="E1733" s="266"/>
      <c r="F1733" s="267"/>
      <c r="I1733" s="176" t="str">
        <f aca="false">IF(D1733="","",D1733*IF(UPPER(H1733)="Y",1,$C$1086))</f>
        <v/>
      </c>
      <c r="J1733" s="176" t="str">
        <f aca="false">IF(D1733="","",($C$1085-E1733)*I1733*10)</f>
        <v/>
      </c>
    </row>
    <row r="1734" customFormat="false" ht="12.75" hidden="false" customHeight="false" outlineLevel="0" collapsed="false">
      <c r="C1734" s="279" t="n">
        <f aca="false">J1766</f>
        <v>0</v>
      </c>
      <c r="D1734" s="265"/>
      <c r="E1734" s="266"/>
      <c r="F1734" s="267"/>
      <c r="I1734" s="176" t="str">
        <f aca="false">IF(D1734="","",D1734*IF(UPPER(H1734)="Y",1,$C$1086))</f>
        <v/>
      </c>
      <c r="J1734" s="176" t="str">
        <f aca="false">IF(D1734="","",($C$1085-E1734)*I1734*10)</f>
        <v/>
      </c>
    </row>
    <row r="1735" customFormat="false" ht="12.75" hidden="false" customHeight="false" outlineLevel="0" collapsed="false">
      <c r="C1735" s="280"/>
      <c r="D1735" s="265"/>
      <c r="E1735" s="266"/>
      <c r="F1735" s="267"/>
      <c r="I1735" s="176" t="str">
        <f aca="false">IF(D1735="","",D1735*IF(UPPER(H1735)="Y",1,$C$1086))</f>
        <v/>
      </c>
      <c r="J1735" s="176" t="str">
        <f aca="false">IF(D1735="","",($C$1085-E1735)*I1735*10)</f>
        <v/>
      </c>
    </row>
    <row r="1736" customFormat="false" ht="12.75" hidden="false" customHeight="false" outlineLevel="0" collapsed="false">
      <c r="C1736" s="281"/>
      <c r="D1736" s="265"/>
      <c r="E1736" s="266"/>
      <c r="F1736" s="267"/>
      <c r="I1736" s="176" t="str">
        <f aca="false">IF(D1736="","",D1736*IF(UPPER(H1736)="Y",1,$C$1086))</f>
        <v/>
      </c>
      <c r="J1736" s="176" t="str">
        <f aca="false">IF(D1736="","",($C$1085-E1736)*I1736*10)</f>
        <v/>
      </c>
    </row>
    <row r="1737" customFormat="false" ht="12.75" hidden="false" customHeight="false" outlineLevel="0" collapsed="false">
      <c r="D1737" s="265"/>
      <c r="E1737" s="266"/>
      <c r="F1737" s="267"/>
      <c r="I1737" s="176" t="str">
        <f aca="false">IF(D1737="","",D1737*IF(UPPER(H1737)="Y",1,$C$1086))</f>
        <v/>
      </c>
      <c r="J1737" s="176" t="str">
        <f aca="false">IF(D1737="","",($C$1085-E1737)*I1737*10)</f>
        <v/>
      </c>
    </row>
    <row r="1738" customFormat="false" ht="12.75" hidden="false" customHeight="false" outlineLevel="0" collapsed="false">
      <c r="C1738" s="282"/>
      <c r="D1738" s="265"/>
      <c r="E1738" s="266"/>
      <c r="F1738" s="267"/>
      <c r="I1738" s="176" t="str">
        <f aca="false">IF(D1738="","",D1738*IF(UPPER(H1738)="Y",1,$C$1086))</f>
        <v/>
      </c>
      <c r="J1738" s="176" t="str">
        <f aca="false">IF(D1738="","",($C$1085-E1738)*I1738*10)</f>
        <v/>
      </c>
    </row>
    <row r="1739" customFormat="false" ht="12.75" hidden="false" customHeight="false" outlineLevel="0" collapsed="false">
      <c r="D1739" s="265"/>
      <c r="E1739" s="266"/>
      <c r="F1739" s="267"/>
      <c r="I1739" s="176" t="str">
        <f aca="false">IF(D1739="","",D1739*IF(UPPER(H1739)="Y",1,$C$1086))</f>
        <v/>
      </c>
      <c r="J1739" s="176" t="str">
        <f aca="false">IF(D1739="","",($C$1085-E1739)*I1739*10)</f>
        <v/>
      </c>
    </row>
    <row r="1740" customFormat="false" ht="12.75" hidden="false" customHeight="false" outlineLevel="0" collapsed="false">
      <c r="D1740" s="265"/>
      <c r="E1740" s="266"/>
      <c r="F1740" s="267"/>
      <c r="I1740" s="176" t="str">
        <f aca="false">IF(D1740="","",D1740*IF(UPPER(H1740)="Y",1,$C$1086))</f>
        <v/>
      </c>
      <c r="J1740" s="176" t="str">
        <f aca="false">IF(D1740="","",($C$1085-E1740)*I1740*10)</f>
        <v/>
      </c>
    </row>
    <row r="1741" customFormat="false" ht="12.75" hidden="false" customHeight="false" outlineLevel="0" collapsed="false">
      <c r="D1741" s="265"/>
      <c r="E1741" s="266"/>
      <c r="F1741" s="267"/>
      <c r="I1741" s="176" t="str">
        <f aca="false">IF(D1741="","",D1741*IF(UPPER(H1741)="Y",1,$C$1086))</f>
        <v/>
      </c>
      <c r="J1741" s="176" t="str">
        <f aca="false">IF(D1741="","",($C$1085-E1741)*I1741*10)</f>
        <v/>
      </c>
    </row>
    <row r="1742" customFormat="false" ht="12.75" hidden="false" customHeight="false" outlineLevel="0" collapsed="false">
      <c r="D1742" s="265"/>
      <c r="E1742" s="266"/>
      <c r="F1742" s="267"/>
      <c r="I1742" s="176" t="str">
        <f aca="false">IF(D1742="","",D1742*IF(UPPER(H1742)="Y",1,$C$1086))</f>
        <v/>
      </c>
      <c r="J1742" s="176" t="str">
        <f aca="false">IF(D1742="","",($C$1085-E1742)*I1742*10)</f>
        <v/>
      </c>
    </row>
    <row r="1743" customFormat="false" ht="12.75" hidden="false" customHeight="false" outlineLevel="0" collapsed="false">
      <c r="D1743" s="265"/>
      <c r="E1743" s="266"/>
      <c r="F1743" s="267"/>
      <c r="I1743" s="176" t="str">
        <f aca="false">IF(D1743="","",D1743*IF(UPPER(H1743)="Y",1,$C$1086))</f>
        <v/>
      </c>
      <c r="J1743" s="176" t="str">
        <f aca="false">IF(D1743="","",($C$1085-E1743)*I1743*10)</f>
        <v/>
      </c>
    </row>
    <row r="1744" customFormat="false" ht="12.75" hidden="false" customHeight="false" outlineLevel="0" collapsed="false">
      <c r="D1744" s="265"/>
      <c r="E1744" s="266"/>
      <c r="F1744" s="267"/>
      <c r="I1744" s="176" t="str">
        <f aca="false">IF(D1744="","",D1744*IF(UPPER(H1744)="Y",1,$C$1086))</f>
        <v/>
      </c>
      <c r="J1744" s="176" t="str">
        <f aca="false">IF(D1744="","",($C$1085-E1744)*I1744*10)</f>
        <v/>
      </c>
    </row>
    <row r="1745" customFormat="false" ht="12.75" hidden="false" customHeight="false" outlineLevel="0" collapsed="false">
      <c r="D1745" s="265"/>
      <c r="E1745" s="266"/>
      <c r="F1745" s="267"/>
      <c r="I1745" s="176" t="str">
        <f aca="false">IF(D1745="","",D1745*IF(UPPER(H1745)="Y",1,$C$1086))</f>
        <v/>
      </c>
      <c r="J1745" s="176" t="str">
        <f aca="false">IF(D1745="","",($C$1085-E1745)*I1745*10)</f>
        <v/>
      </c>
    </row>
    <row r="1746" customFormat="false" ht="12.75" hidden="false" customHeight="false" outlineLevel="0" collapsed="false">
      <c r="D1746" s="265"/>
      <c r="E1746" s="266"/>
      <c r="F1746" s="267"/>
      <c r="I1746" s="176" t="str">
        <f aca="false">IF(D1746="","",D1746*IF(UPPER(H1746)="Y",1,$C$1086))</f>
        <v/>
      </c>
      <c r="J1746" s="176" t="str">
        <f aca="false">IF(D1746="","",($C$1085-E1746)*I1746*10)</f>
        <v/>
      </c>
    </row>
    <row r="1747" customFormat="false" ht="12.75" hidden="false" customHeight="false" outlineLevel="0" collapsed="false">
      <c r="D1747" s="265"/>
      <c r="E1747" s="266"/>
      <c r="F1747" s="267"/>
      <c r="I1747" s="176" t="str">
        <f aca="false">IF(D1747="","",D1747*IF(UPPER(H1747)="Y",1,$C$1086))</f>
        <v/>
      </c>
      <c r="J1747" s="176" t="str">
        <f aca="false">IF(D1747="","",($C$1085-E1747)*I1747*10)</f>
        <v/>
      </c>
    </row>
    <row r="1748" customFormat="false" ht="12.75" hidden="false" customHeight="false" outlineLevel="0" collapsed="false">
      <c r="D1748" s="265"/>
      <c r="E1748" s="266"/>
      <c r="F1748" s="267"/>
      <c r="I1748" s="176" t="str">
        <f aca="false">IF(D1748="","",D1748*IF(UPPER(H1748)="Y",1,$C$1086))</f>
        <v/>
      </c>
      <c r="J1748" s="176" t="str">
        <f aca="false">IF(D1748="","",($C$1085-E1748)*I1748*10)</f>
        <v/>
      </c>
    </row>
    <row r="1749" customFormat="false" ht="12.75" hidden="false" customHeight="false" outlineLevel="0" collapsed="false">
      <c r="D1749" s="265"/>
      <c r="E1749" s="266"/>
      <c r="F1749" s="267"/>
      <c r="I1749" s="176" t="str">
        <f aca="false">IF(D1749="","",D1749*IF(UPPER(H1749)="Y",1,$C$1086))</f>
        <v/>
      </c>
      <c r="J1749" s="176" t="str">
        <f aca="false">IF(D1749="","",($C$1085-E1749)*I1749*10)</f>
        <v/>
      </c>
    </row>
    <row r="1750" customFormat="false" ht="12.75" hidden="false" customHeight="false" outlineLevel="0" collapsed="false">
      <c r="D1750" s="265"/>
      <c r="E1750" s="266"/>
      <c r="F1750" s="267"/>
      <c r="I1750" s="176" t="str">
        <f aca="false">IF(D1750="","",D1750*IF(UPPER(H1750)="Y",1,$C$1086))</f>
        <v/>
      </c>
      <c r="J1750" s="176" t="str">
        <f aca="false">IF(D1750="","",($C$1085-E1750)*I1750*10)</f>
        <v/>
      </c>
    </row>
    <row r="1751" customFormat="false" ht="12.75" hidden="false" customHeight="false" outlineLevel="0" collapsed="false">
      <c r="D1751" s="265"/>
      <c r="E1751" s="266"/>
      <c r="F1751" s="267"/>
      <c r="I1751" s="176" t="str">
        <f aca="false">IF(D1751="","",D1751*IF(UPPER(H1751)="Y",1,$C$1086))</f>
        <v/>
      </c>
      <c r="J1751" s="176" t="str">
        <f aca="false">IF(D1751="","",($C$1085-E1751)*I1751*10)</f>
        <v/>
      </c>
    </row>
    <row r="1752" customFormat="false" ht="12.75" hidden="false" customHeight="false" outlineLevel="0" collapsed="false">
      <c r="D1752" s="265"/>
      <c r="E1752" s="266"/>
      <c r="F1752" s="267"/>
      <c r="I1752" s="176" t="str">
        <f aca="false">IF(D1752="","",D1752*IF(UPPER(H1752)="Y",1,$C$1086))</f>
        <v/>
      </c>
      <c r="J1752" s="176" t="str">
        <f aca="false">IF(D1752="","",($C$1085-E1752)*I1752*10)</f>
        <v/>
      </c>
    </row>
    <row r="1753" customFormat="false" ht="12.75" hidden="false" customHeight="false" outlineLevel="0" collapsed="false">
      <c r="D1753" s="265"/>
      <c r="E1753" s="266"/>
      <c r="F1753" s="267"/>
      <c r="I1753" s="176" t="str">
        <f aca="false">IF(D1753="","",D1753*IF(UPPER(H1753)="Y",1,$C$1086))</f>
        <v/>
      </c>
      <c r="J1753" s="176" t="str">
        <f aca="false">IF(D1753="","",($C$1085-E1753)*I1753*10)</f>
        <v/>
      </c>
    </row>
    <row r="1754" customFormat="false" ht="12.75" hidden="false" customHeight="false" outlineLevel="0" collapsed="false">
      <c r="D1754" s="265"/>
      <c r="E1754" s="266"/>
      <c r="F1754" s="267"/>
      <c r="I1754" s="176" t="str">
        <f aca="false">IF(D1754="","",D1754*IF(UPPER(H1754)="Y",1,$C$1086))</f>
        <v/>
      </c>
      <c r="J1754" s="176" t="str">
        <f aca="false">IF(D1754="","",($C$1085-E1754)*I1754*10)</f>
        <v/>
      </c>
    </row>
    <row r="1755" customFormat="false" ht="12.75" hidden="false" customHeight="false" outlineLevel="0" collapsed="false">
      <c r="D1755" s="265"/>
      <c r="E1755" s="266"/>
      <c r="F1755" s="267"/>
      <c r="I1755" s="176" t="str">
        <f aca="false">IF(D1755="","",D1755*IF(UPPER(H1755)="Y",1,$C$1086))</f>
        <v/>
      </c>
      <c r="J1755" s="176" t="str">
        <f aca="false">IF(D1755="","",($C$1085-E1755)*I1755*10)</f>
        <v/>
      </c>
    </row>
    <row r="1756" customFormat="false" ht="12.75" hidden="false" customHeight="false" outlineLevel="0" collapsed="false">
      <c r="D1756" s="265"/>
      <c r="E1756" s="266"/>
      <c r="F1756" s="267"/>
      <c r="I1756" s="176" t="str">
        <f aca="false">IF(D1756="","",D1756*IF(UPPER(H1756)="Y",1,$C$1086))</f>
        <v/>
      </c>
      <c r="J1756" s="176" t="str">
        <f aca="false">IF(D1756="","",($C$1085-E1756)*I1756*10)</f>
        <v/>
      </c>
    </row>
    <row r="1757" customFormat="false" ht="12.75" hidden="false" customHeight="false" outlineLevel="0" collapsed="false">
      <c r="D1757" s="265"/>
      <c r="E1757" s="266"/>
      <c r="F1757" s="267"/>
      <c r="I1757" s="176" t="str">
        <f aca="false">IF(D1757="","",D1757*IF(UPPER(H1757)="Y",1,$C$1086))</f>
        <v/>
      </c>
      <c r="J1757" s="176" t="str">
        <f aca="false">IF(D1757="","",($C$1085-E1757)*I1757*10)</f>
        <v/>
      </c>
    </row>
    <row r="1758" customFormat="false" ht="12.75" hidden="false" customHeight="false" outlineLevel="0" collapsed="false">
      <c r="D1758" s="265"/>
      <c r="E1758" s="266"/>
      <c r="F1758" s="267"/>
      <c r="I1758" s="176" t="str">
        <f aca="false">IF(D1758="","",D1758*IF(UPPER(H1758)="Y",1,$C$1086))</f>
        <v/>
      </c>
      <c r="J1758" s="176" t="str">
        <f aca="false">IF(D1758="","",($C$1085-E1758)*I1758*10)</f>
        <v/>
      </c>
    </row>
    <row r="1759" customFormat="false" ht="12.75" hidden="false" customHeight="false" outlineLevel="0" collapsed="false">
      <c r="D1759" s="265"/>
      <c r="E1759" s="266"/>
      <c r="F1759" s="267"/>
      <c r="I1759" s="176" t="str">
        <f aca="false">IF(D1759="","",D1759*IF(UPPER(H1759)="Y",1,$C$1086))</f>
        <v/>
      </c>
      <c r="J1759" s="176" t="str">
        <f aca="false">IF(D1759="","",($C$1085-E1759)*I1759*10)</f>
        <v/>
      </c>
    </row>
    <row r="1760" customFormat="false" ht="12.75" hidden="false" customHeight="false" outlineLevel="0" collapsed="false">
      <c r="D1760" s="265"/>
      <c r="E1760" s="266"/>
      <c r="F1760" s="267"/>
      <c r="I1760" s="176" t="str">
        <f aca="false">IF(D1760="","",D1760*IF(UPPER(H1760)="Y",1,$C$1086))</f>
        <v/>
      </c>
      <c r="J1760" s="176" t="str">
        <f aca="false">IF(D1760="","",($C$1085-E1760)*I1760*10)</f>
        <v/>
      </c>
    </row>
    <row r="1761" customFormat="false" ht="12.75" hidden="false" customHeight="false" outlineLevel="0" collapsed="false">
      <c r="D1761" s="265"/>
      <c r="E1761" s="266"/>
      <c r="F1761" s="267"/>
      <c r="I1761" s="176" t="str">
        <f aca="false">IF(D1761="","",D1761*IF(UPPER(H1761)="Y",1,$C$1086))</f>
        <v/>
      </c>
      <c r="J1761" s="176" t="str">
        <f aca="false">IF(D1761="","",($C$1085-E1761)*I1761*10)</f>
        <v/>
      </c>
    </row>
    <row r="1762" customFormat="false" ht="12.75" hidden="false" customHeight="false" outlineLevel="0" collapsed="false">
      <c r="D1762" s="265"/>
      <c r="E1762" s="266"/>
      <c r="F1762" s="267"/>
      <c r="I1762" s="176" t="str">
        <f aca="false">IF(D1762="","",D1762*IF(UPPER(H1762)="Y",1,$C$1086))</f>
        <v/>
      </c>
      <c r="J1762" s="176" t="str">
        <f aca="false">IF(D1762="","",($C$1085-E1762)*I1762*10)</f>
        <v/>
      </c>
    </row>
    <row r="1763" customFormat="false" ht="12.75" hidden="false" customHeight="false" outlineLevel="0" collapsed="false">
      <c r="D1763" s="265"/>
      <c r="E1763" s="266"/>
      <c r="F1763" s="267"/>
      <c r="I1763" s="176" t="str">
        <f aca="false">IF(D1763="","",D1763*IF(UPPER(H1763)="Y",1,$C$1086))</f>
        <v/>
      </c>
      <c r="J1763" s="176" t="str">
        <f aca="false">IF(D1763="","",($C$1085-E1763)*I1763*10)</f>
        <v/>
      </c>
    </row>
    <row r="1764" customFormat="false" ht="12.75" hidden="false" customHeight="false" outlineLevel="0" collapsed="false">
      <c r="D1764" s="265"/>
      <c r="E1764" s="266"/>
      <c r="F1764" s="267"/>
      <c r="I1764" s="176" t="str">
        <f aca="false">IF(D1764="","",D1764*IF(UPPER(H1764)="Y",1,$C$1086))</f>
        <v/>
      </c>
      <c r="J1764" s="176" t="str">
        <f aca="false">IF(D1764="","",($C$1085-E1764)*I1764*10)</f>
        <v/>
      </c>
    </row>
    <row r="1765" customFormat="false" ht="12.75" hidden="false" customHeight="false" outlineLevel="0" collapsed="false">
      <c r="D1765" s="265"/>
      <c r="E1765" s="283"/>
      <c r="F1765" s="283"/>
      <c r="I1765" s="176" t="str">
        <f aca="false">IF(D1765="","",D1765*IF(UPPER(H1765)="Y",1,$C$1086))</f>
        <v/>
      </c>
      <c r="J1765" s="176" t="str">
        <f aca="false">IF(D1765="","",($C$1085-E1765)*I1765*10)</f>
        <v/>
      </c>
    </row>
    <row r="1766" customFormat="false" ht="12.75" hidden="false" customHeight="false" outlineLevel="0" collapsed="false">
      <c r="D1766" s="274" t="n">
        <f aca="true">SUM(INDIRECT(CONCATENATE(ADDRESS(ROW(D1730),COLUMN(D1730)),":",ADDRESS(ROW()-1,COLUMN()))))</f>
        <v>0</v>
      </c>
      <c r="I1766" s="274" t="n">
        <f aca="true">SUM(INDIRECT(CONCATENATE(ADDRESS(ROW(I1730),COLUMN(I1730)),":",ADDRESS(ROW()-1,COLUMN()))))</f>
        <v>0</v>
      </c>
      <c r="J1766" s="274" t="n">
        <f aca="true">SUM(INDIRECT(CONCATENATE(ADDRESS(ROW(J1730),COLUMN(J1730)),":",ADDRESS(ROW()-1,COLUMN()))))</f>
        <v>0</v>
      </c>
    </row>
    <row r="1768" customFormat="false" ht="12.75" hidden="false" customHeight="false" outlineLevel="0" collapsed="false">
      <c r="C1768" s="264" t="n">
        <f aca="false">EOMONTH(C1730,0)+1</f>
        <v>38596</v>
      </c>
      <c r="D1768" s="265"/>
      <c r="E1768" s="266"/>
      <c r="F1768" s="267"/>
      <c r="I1768" s="176" t="str">
        <f aca="false">IF(D1768="","",D1768*IF(UPPER(H1768)="Y",1,$C$1086))</f>
        <v/>
      </c>
      <c r="J1768" s="176" t="str">
        <f aca="false">IF(D1768="","",($C$1085-E1768)*I1768*10)</f>
        <v/>
      </c>
    </row>
    <row r="1769" customFormat="false" ht="12.75" hidden="false" customHeight="false" outlineLevel="0" collapsed="false">
      <c r="C1769" s="269" t="n">
        <f aca="false">INDEX(Inputs!$1:$65536,MATCH(C1768,Inputs!C:C,0),5)</f>
        <v>3.756</v>
      </c>
      <c r="D1769" s="265"/>
      <c r="E1769" s="266"/>
      <c r="F1769" s="267"/>
      <c r="I1769" s="176" t="str">
        <f aca="false">IF(D1769="","",D1769*IF(UPPER(H1769)="Y",1,$C$1086))</f>
        <v/>
      </c>
      <c r="J1769" s="176" t="str">
        <f aca="false">IF(D1769="","",($C$1085-E1769)*I1769*10)</f>
        <v/>
      </c>
    </row>
    <row r="1770" customFormat="false" ht="12.75" hidden="false" customHeight="false" outlineLevel="0" collapsed="false">
      <c r="C1770" s="249" t="n">
        <f aca="false">INDEX(Inputs!$1:$65536,MATCH(C1768,Inputs!C:C,0),8)</f>
        <v>0.846804558496839</v>
      </c>
      <c r="D1770" s="265"/>
      <c r="E1770" s="266"/>
      <c r="F1770" s="267"/>
      <c r="I1770" s="176" t="str">
        <f aca="false">IF(D1770="","",D1770*IF(UPPER(H1770)="Y",1,$C$1086))</f>
        <v/>
      </c>
      <c r="J1770" s="176" t="str">
        <f aca="false">IF(D1770="","",($C$1085-E1770)*I1770*10)</f>
        <v/>
      </c>
    </row>
    <row r="1771" customFormat="false" ht="12.75" hidden="false" customHeight="false" outlineLevel="0" collapsed="false">
      <c r="C1771" s="279" t="n">
        <f aca="false">I1804</f>
        <v>0</v>
      </c>
      <c r="D1771" s="265"/>
      <c r="E1771" s="266"/>
      <c r="F1771" s="267"/>
      <c r="I1771" s="176" t="str">
        <f aca="false">IF(D1771="","",D1771*IF(UPPER(H1771)="Y",1,$C$1086))</f>
        <v/>
      </c>
      <c r="J1771" s="176" t="str">
        <f aca="false">IF(D1771="","",($C$1085-E1771)*I1771*10)</f>
        <v/>
      </c>
    </row>
    <row r="1772" customFormat="false" ht="12.75" hidden="false" customHeight="false" outlineLevel="0" collapsed="false">
      <c r="C1772" s="279" t="n">
        <f aca="false">J1804</f>
        <v>0</v>
      </c>
      <c r="D1772" s="265"/>
      <c r="E1772" s="266"/>
      <c r="F1772" s="267"/>
      <c r="I1772" s="176" t="str">
        <f aca="false">IF(D1772="","",D1772*IF(UPPER(H1772)="Y",1,$C$1086))</f>
        <v/>
      </c>
      <c r="J1772" s="176" t="str">
        <f aca="false">IF(D1772="","",($C$1085-E1772)*I1772*10)</f>
        <v/>
      </c>
    </row>
    <row r="1773" customFormat="false" ht="12.75" hidden="false" customHeight="false" outlineLevel="0" collapsed="false">
      <c r="C1773" s="280"/>
      <c r="D1773" s="265"/>
      <c r="E1773" s="266"/>
      <c r="F1773" s="267"/>
      <c r="I1773" s="176" t="str">
        <f aca="false">IF(D1773="","",D1773*IF(UPPER(H1773)="Y",1,$C$1086))</f>
        <v/>
      </c>
      <c r="J1773" s="176" t="str">
        <f aca="false">IF(D1773="","",($C$1085-E1773)*I1773*10)</f>
        <v/>
      </c>
    </row>
    <row r="1774" customFormat="false" ht="12.75" hidden="false" customHeight="false" outlineLevel="0" collapsed="false">
      <c r="C1774" s="281"/>
      <c r="D1774" s="265"/>
      <c r="E1774" s="266"/>
      <c r="F1774" s="267"/>
      <c r="I1774" s="176" t="str">
        <f aca="false">IF(D1774="","",D1774*IF(UPPER(H1774)="Y",1,$C$1086))</f>
        <v/>
      </c>
      <c r="J1774" s="176" t="str">
        <f aca="false">IF(D1774="","",($C$1085-E1774)*I1774*10)</f>
        <v/>
      </c>
    </row>
    <row r="1775" customFormat="false" ht="12.75" hidden="false" customHeight="false" outlineLevel="0" collapsed="false">
      <c r="D1775" s="265"/>
      <c r="E1775" s="266"/>
      <c r="F1775" s="267"/>
      <c r="I1775" s="176" t="str">
        <f aca="false">IF(D1775="","",D1775*IF(UPPER(H1775)="Y",1,$C$1086))</f>
        <v/>
      </c>
      <c r="J1775" s="176" t="str">
        <f aca="false">IF(D1775="","",($C$1085-E1775)*I1775*10)</f>
        <v/>
      </c>
    </row>
    <row r="1776" customFormat="false" ht="12.75" hidden="false" customHeight="false" outlineLevel="0" collapsed="false">
      <c r="C1776" s="282"/>
      <c r="D1776" s="265"/>
      <c r="E1776" s="266"/>
      <c r="F1776" s="267"/>
      <c r="I1776" s="176" t="str">
        <f aca="false">IF(D1776="","",D1776*IF(UPPER(H1776)="Y",1,$C$1086))</f>
        <v/>
      </c>
      <c r="J1776" s="176" t="str">
        <f aca="false">IF(D1776="","",($C$1085-E1776)*I1776*10)</f>
        <v/>
      </c>
    </row>
    <row r="1777" customFormat="false" ht="12.75" hidden="false" customHeight="false" outlineLevel="0" collapsed="false">
      <c r="D1777" s="265"/>
      <c r="E1777" s="266"/>
      <c r="F1777" s="267"/>
      <c r="I1777" s="176" t="str">
        <f aca="false">IF(D1777="","",D1777*IF(UPPER(H1777)="Y",1,$C$1086))</f>
        <v/>
      </c>
      <c r="J1777" s="176" t="str">
        <f aca="false">IF(D1777="","",($C$1085-E1777)*I1777*10)</f>
        <v/>
      </c>
    </row>
    <row r="1778" customFormat="false" ht="12.75" hidden="false" customHeight="false" outlineLevel="0" collapsed="false">
      <c r="D1778" s="265"/>
      <c r="E1778" s="266"/>
      <c r="F1778" s="267"/>
      <c r="I1778" s="176" t="str">
        <f aca="false">IF(D1778="","",D1778*IF(UPPER(H1778)="Y",1,$C$1086))</f>
        <v/>
      </c>
      <c r="J1778" s="176" t="str">
        <f aca="false">IF(D1778="","",($C$1085-E1778)*I1778*10)</f>
        <v/>
      </c>
    </row>
    <row r="1779" customFormat="false" ht="12.75" hidden="false" customHeight="false" outlineLevel="0" collapsed="false">
      <c r="D1779" s="265"/>
      <c r="E1779" s="266"/>
      <c r="F1779" s="267"/>
      <c r="I1779" s="176" t="str">
        <f aca="false">IF(D1779="","",D1779*IF(UPPER(H1779)="Y",1,$C$1086))</f>
        <v/>
      </c>
      <c r="J1779" s="176" t="str">
        <f aca="false">IF(D1779="","",($C$1085-E1779)*I1779*10)</f>
        <v/>
      </c>
    </row>
    <row r="1780" customFormat="false" ht="12.75" hidden="false" customHeight="false" outlineLevel="0" collapsed="false">
      <c r="D1780" s="265"/>
      <c r="E1780" s="266"/>
      <c r="F1780" s="267"/>
      <c r="I1780" s="176" t="str">
        <f aca="false">IF(D1780="","",D1780*IF(UPPER(H1780)="Y",1,$C$1086))</f>
        <v/>
      </c>
      <c r="J1780" s="176" t="str">
        <f aca="false">IF(D1780="","",($C$1085-E1780)*I1780*10)</f>
        <v/>
      </c>
    </row>
    <row r="1781" customFormat="false" ht="12.75" hidden="false" customHeight="false" outlineLevel="0" collapsed="false">
      <c r="D1781" s="265"/>
      <c r="E1781" s="266"/>
      <c r="F1781" s="267"/>
      <c r="I1781" s="176" t="str">
        <f aca="false">IF(D1781="","",D1781*IF(UPPER(H1781)="Y",1,$C$1086))</f>
        <v/>
      </c>
      <c r="J1781" s="176" t="str">
        <f aca="false">IF(D1781="","",($C$1085-E1781)*I1781*10)</f>
        <v/>
      </c>
    </row>
    <row r="1782" customFormat="false" ht="12.75" hidden="false" customHeight="false" outlineLevel="0" collapsed="false">
      <c r="D1782" s="265"/>
      <c r="E1782" s="266"/>
      <c r="F1782" s="267"/>
      <c r="I1782" s="176" t="str">
        <f aca="false">IF(D1782="","",D1782*IF(UPPER(H1782)="Y",1,$C$1086))</f>
        <v/>
      </c>
      <c r="J1782" s="176" t="str">
        <f aca="false">IF(D1782="","",($C$1085-E1782)*I1782*10)</f>
        <v/>
      </c>
    </row>
    <row r="1783" customFormat="false" ht="12.75" hidden="false" customHeight="false" outlineLevel="0" collapsed="false">
      <c r="D1783" s="265"/>
      <c r="E1783" s="266"/>
      <c r="F1783" s="267"/>
      <c r="I1783" s="176" t="str">
        <f aca="false">IF(D1783="","",D1783*IF(UPPER(H1783)="Y",1,$C$1086))</f>
        <v/>
      </c>
      <c r="J1783" s="176" t="str">
        <f aca="false">IF(D1783="","",($C$1085-E1783)*I1783*10)</f>
        <v/>
      </c>
    </row>
    <row r="1784" customFormat="false" ht="12.75" hidden="false" customHeight="false" outlineLevel="0" collapsed="false">
      <c r="D1784" s="265"/>
      <c r="E1784" s="266"/>
      <c r="F1784" s="267"/>
      <c r="I1784" s="176" t="str">
        <f aca="false">IF(D1784="","",D1784*IF(UPPER(H1784)="Y",1,$C$1086))</f>
        <v/>
      </c>
      <c r="J1784" s="176" t="str">
        <f aca="false">IF(D1784="","",($C$1085-E1784)*I1784*10)</f>
        <v/>
      </c>
    </row>
    <row r="1785" customFormat="false" ht="12.75" hidden="false" customHeight="false" outlineLevel="0" collapsed="false">
      <c r="D1785" s="265"/>
      <c r="E1785" s="266"/>
      <c r="F1785" s="267"/>
      <c r="I1785" s="176" t="str">
        <f aca="false">IF(D1785="","",D1785*IF(UPPER(H1785)="Y",1,$C$1086))</f>
        <v/>
      </c>
      <c r="J1785" s="176" t="str">
        <f aca="false">IF(D1785="","",($C$1085-E1785)*I1785*10)</f>
        <v/>
      </c>
    </row>
    <row r="1786" customFormat="false" ht="12.75" hidden="false" customHeight="false" outlineLevel="0" collapsed="false">
      <c r="D1786" s="265"/>
      <c r="E1786" s="266"/>
      <c r="F1786" s="267"/>
      <c r="I1786" s="176" t="str">
        <f aca="false">IF(D1786="","",D1786*IF(UPPER(H1786)="Y",1,$C$1086))</f>
        <v/>
      </c>
      <c r="J1786" s="176" t="str">
        <f aca="false">IF(D1786="","",($C$1085-E1786)*I1786*10)</f>
        <v/>
      </c>
    </row>
    <row r="1787" customFormat="false" ht="12.75" hidden="false" customHeight="false" outlineLevel="0" collapsed="false">
      <c r="D1787" s="265"/>
      <c r="E1787" s="266"/>
      <c r="F1787" s="267"/>
      <c r="I1787" s="176" t="str">
        <f aca="false">IF(D1787="","",D1787*IF(UPPER(H1787)="Y",1,$C$1086))</f>
        <v/>
      </c>
      <c r="J1787" s="176" t="str">
        <f aca="false">IF(D1787="","",($C$1085-E1787)*I1787*10)</f>
        <v/>
      </c>
    </row>
    <row r="1788" customFormat="false" ht="12.75" hidden="false" customHeight="false" outlineLevel="0" collapsed="false">
      <c r="D1788" s="265"/>
      <c r="E1788" s="266"/>
      <c r="F1788" s="267"/>
      <c r="I1788" s="176" t="str">
        <f aca="false">IF(D1788="","",D1788*IF(UPPER(H1788)="Y",1,$C$1086))</f>
        <v/>
      </c>
      <c r="J1788" s="176" t="str">
        <f aca="false">IF(D1788="","",($C$1085-E1788)*I1788*10)</f>
        <v/>
      </c>
    </row>
    <row r="1789" customFormat="false" ht="12.75" hidden="false" customHeight="false" outlineLevel="0" collapsed="false">
      <c r="D1789" s="265"/>
      <c r="E1789" s="266"/>
      <c r="F1789" s="267"/>
      <c r="I1789" s="176" t="str">
        <f aca="false">IF(D1789="","",D1789*IF(UPPER(H1789)="Y",1,$C$1086))</f>
        <v/>
      </c>
      <c r="J1789" s="176" t="str">
        <f aca="false">IF(D1789="","",($C$1085-E1789)*I1789*10)</f>
        <v/>
      </c>
    </row>
    <row r="1790" customFormat="false" ht="12.75" hidden="false" customHeight="false" outlineLevel="0" collapsed="false">
      <c r="D1790" s="265"/>
      <c r="E1790" s="266"/>
      <c r="F1790" s="267"/>
      <c r="I1790" s="176" t="str">
        <f aca="false">IF(D1790="","",D1790*IF(UPPER(H1790)="Y",1,$C$1086))</f>
        <v/>
      </c>
      <c r="J1790" s="176" t="str">
        <f aca="false">IF(D1790="","",($C$1085-E1790)*I1790*10)</f>
        <v/>
      </c>
    </row>
    <row r="1791" customFormat="false" ht="12.75" hidden="false" customHeight="false" outlineLevel="0" collapsed="false">
      <c r="D1791" s="265"/>
      <c r="E1791" s="266"/>
      <c r="F1791" s="267"/>
      <c r="I1791" s="176" t="str">
        <f aca="false">IF(D1791="","",D1791*IF(UPPER(H1791)="Y",1,$C$1086))</f>
        <v/>
      </c>
      <c r="J1791" s="176" t="str">
        <f aca="false">IF(D1791="","",($C$1085-E1791)*I1791*10)</f>
        <v/>
      </c>
    </row>
    <row r="1792" customFormat="false" ht="12.75" hidden="false" customHeight="false" outlineLevel="0" collapsed="false">
      <c r="D1792" s="265"/>
      <c r="E1792" s="266"/>
      <c r="F1792" s="267"/>
      <c r="I1792" s="176" t="str">
        <f aca="false">IF(D1792="","",D1792*IF(UPPER(H1792)="Y",1,$C$1086))</f>
        <v/>
      </c>
      <c r="J1792" s="176" t="str">
        <f aca="false">IF(D1792="","",($C$1085-E1792)*I1792*10)</f>
        <v/>
      </c>
    </row>
    <row r="1793" customFormat="false" ht="12.75" hidden="false" customHeight="false" outlineLevel="0" collapsed="false">
      <c r="D1793" s="265"/>
      <c r="E1793" s="266"/>
      <c r="F1793" s="267"/>
      <c r="I1793" s="176" t="str">
        <f aca="false">IF(D1793="","",D1793*IF(UPPER(H1793)="Y",1,$C$1086))</f>
        <v/>
      </c>
      <c r="J1793" s="176" t="str">
        <f aca="false">IF(D1793="","",($C$1085-E1793)*I1793*10)</f>
        <v/>
      </c>
    </row>
    <row r="1794" customFormat="false" ht="12.75" hidden="false" customHeight="false" outlineLevel="0" collapsed="false">
      <c r="D1794" s="265"/>
      <c r="E1794" s="266"/>
      <c r="F1794" s="267"/>
      <c r="I1794" s="176" t="str">
        <f aca="false">IF(D1794="","",D1794*IF(UPPER(H1794)="Y",1,$C$1086))</f>
        <v/>
      </c>
      <c r="J1794" s="176" t="str">
        <f aca="false">IF(D1794="","",($C$1085-E1794)*I1794*10)</f>
        <v/>
      </c>
    </row>
    <row r="1795" customFormat="false" ht="12.75" hidden="false" customHeight="false" outlineLevel="0" collapsed="false">
      <c r="D1795" s="265"/>
      <c r="E1795" s="266"/>
      <c r="F1795" s="267"/>
      <c r="I1795" s="176" t="str">
        <f aca="false">IF(D1795="","",D1795*IF(UPPER(H1795)="Y",1,$C$1086))</f>
        <v/>
      </c>
      <c r="J1795" s="176" t="str">
        <f aca="false">IF(D1795="","",($C$1085-E1795)*I1795*10)</f>
        <v/>
      </c>
    </row>
    <row r="1796" customFormat="false" ht="12.75" hidden="false" customHeight="false" outlineLevel="0" collapsed="false">
      <c r="D1796" s="265"/>
      <c r="E1796" s="266"/>
      <c r="F1796" s="267"/>
      <c r="I1796" s="176" t="str">
        <f aca="false">IF(D1796="","",D1796*IF(UPPER(H1796)="Y",1,$C$1086))</f>
        <v/>
      </c>
      <c r="J1796" s="176" t="str">
        <f aca="false">IF(D1796="","",($C$1085-E1796)*I1796*10)</f>
        <v/>
      </c>
    </row>
    <row r="1797" customFormat="false" ht="12.75" hidden="false" customHeight="false" outlineLevel="0" collapsed="false">
      <c r="D1797" s="265"/>
      <c r="E1797" s="266"/>
      <c r="F1797" s="267"/>
      <c r="I1797" s="176" t="str">
        <f aca="false">IF(D1797="","",D1797*IF(UPPER(H1797)="Y",1,$C$1086))</f>
        <v/>
      </c>
      <c r="J1797" s="176" t="str">
        <f aca="false">IF(D1797="","",($C$1085-E1797)*I1797*10)</f>
        <v/>
      </c>
    </row>
    <row r="1798" customFormat="false" ht="12.75" hidden="false" customHeight="false" outlineLevel="0" collapsed="false">
      <c r="D1798" s="265"/>
      <c r="E1798" s="266"/>
      <c r="F1798" s="267"/>
      <c r="I1798" s="176" t="str">
        <f aca="false">IF(D1798="","",D1798*IF(UPPER(H1798)="Y",1,$C$1086))</f>
        <v/>
      </c>
      <c r="J1798" s="176" t="str">
        <f aca="false">IF(D1798="","",($C$1085-E1798)*I1798*10)</f>
        <v/>
      </c>
    </row>
    <row r="1799" customFormat="false" ht="12.75" hidden="false" customHeight="false" outlineLevel="0" collapsed="false">
      <c r="D1799" s="265"/>
      <c r="E1799" s="266"/>
      <c r="F1799" s="267"/>
      <c r="I1799" s="176" t="str">
        <f aca="false">IF(D1799="","",D1799*IF(UPPER(H1799)="Y",1,$C$1086))</f>
        <v/>
      </c>
      <c r="J1799" s="176" t="str">
        <f aca="false">IF(D1799="","",($C$1085-E1799)*I1799*10)</f>
        <v/>
      </c>
    </row>
    <row r="1800" customFormat="false" ht="12.75" hidden="false" customHeight="false" outlineLevel="0" collapsed="false">
      <c r="D1800" s="265"/>
      <c r="E1800" s="266"/>
      <c r="F1800" s="267"/>
      <c r="I1800" s="176" t="str">
        <f aca="false">IF(D1800="","",D1800*IF(UPPER(H1800)="Y",1,$C$1086))</f>
        <v/>
      </c>
      <c r="J1800" s="176" t="str">
        <f aca="false">IF(D1800="","",($C$1085-E1800)*I1800*10)</f>
        <v/>
      </c>
    </row>
    <row r="1801" customFormat="false" ht="12.75" hidden="false" customHeight="false" outlineLevel="0" collapsed="false">
      <c r="D1801" s="265"/>
      <c r="E1801" s="266"/>
      <c r="F1801" s="267"/>
      <c r="I1801" s="176" t="str">
        <f aca="false">IF(D1801="","",D1801*IF(UPPER(H1801)="Y",1,$C$1086))</f>
        <v/>
      </c>
      <c r="J1801" s="176" t="str">
        <f aca="false">IF(D1801="","",($C$1085-E1801)*I1801*10)</f>
        <v/>
      </c>
    </row>
    <row r="1802" customFormat="false" ht="12.75" hidden="false" customHeight="false" outlineLevel="0" collapsed="false">
      <c r="D1802" s="265"/>
      <c r="E1802" s="266"/>
      <c r="F1802" s="267"/>
      <c r="I1802" s="176" t="str">
        <f aca="false">IF(D1802="","",D1802*IF(UPPER(H1802)="Y",1,$C$1086))</f>
        <v/>
      </c>
      <c r="J1802" s="176" t="str">
        <f aca="false">IF(D1802="","",($C$1085-E1802)*I1802*10)</f>
        <v/>
      </c>
    </row>
    <row r="1803" customFormat="false" ht="12.75" hidden="false" customHeight="false" outlineLevel="0" collapsed="false">
      <c r="D1803" s="265"/>
      <c r="E1803" s="283"/>
      <c r="F1803" s="283"/>
      <c r="I1803" s="176" t="str">
        <f aca="false">IF(D1803="","",D1803*IF(UPPER(H1803)="Y",1,$C$1086))</f>
        <v/>
      </c>
      <c r="J1803" s="176" t="str">
        <f aca="false">IF(D1803="","",($C$1085-E1803)*I1803*10)</f>
        <v/>
      </c>
    </row>
    <row r="1804" customFormat="false" ht="12.75" hidden="false" customHeight="false" outlineLevel="0" collapsed="false">
      <c r="D1804" s="274" t="n">
        <f aca="true">SUM(INDIRECT(CONCATENATE(ADDRESS(ROW(D1768),COLUMN(D1768)),":",ADDRESS(ROW()-1,COLUMN()))))</f>
        <v>0</v>
      </c>
      <c r="I1804" s="274" t="n">
        <f aca="true">SUM(INDIRECT(CONCATENATE(ADDRESS(ROW(I1768),COLUMN(I1768)),":",ADDRESS(ROW()-1,COLUMN()))))</f>
        <v>0</v>
      </c>
      <c r="J1804" s="274" t="n">
        <f aca="true">SUM(INDIRECT(CONCATENATE(ADDRESS(ROW(J1768),COLUMN(J1768)),":",ADDRESS(ROW()-1,COLUMN()))))</f>
        <v>0</v>
      </c>
    </row>
    <row r="1806" customFormat="false" ht="12.75" hidden="false" customHeight="false" outlineLevel="0" collapsed="false">
      <c r="C1806" s="264" t="n">
        <f aca="false">EOMONTH(C1768,0)+1</f>
        <v>38626</v>
      </c>
      <c r="D1806" s="265"/>
      <c r="E1806" s="266"/>
      <c r="F1806" s="267"/>
      <c r="I1806" s="176" t="str">
        <f aca="false">IF(D1806="","",D1806*IF(UPPER(H1806)="Y",1,$C$1086))</f>
        <v/>
      </c>
      <c r="J1806" s="176" t="str">
        <f aca="false">IF(D1806="","",($C$1085-E1806)*I1806*10)</f>
        <v/>
      </c>
    </row>
    <row r="1807" customFormat="false" ht="12.75" hidden="false" customHeight="false" outlineLevel="0" collapsed="false">
      <c r="C1807" s="269" t="n">
        <f aca="false">INDEX(Inputs!$1:$65536,MATCH(C1806,Inputs!C:C,0),5)</f>
        <v>3.771</v>
      </c>
      <c r="D1807" s="265"/>
      <c r="E1807" s="266"/>
      <c r="F1807" s="267"/>
      <c r="I1807" s="176" t="str">
        <f aca="false">IF(D1807="","",D1807*IF(UPPER(H1807)="Y",1,$C$1086))</f>
        <v/>
      </c>
      <c r="J1807" s="176" t="str">
        <f aca="false">IF(D1807="","",($C$1085-E1807)*I1807*10)</f>
        <v/>
      </c>
    </row>
    <row r="1808" customFormat="false" ht="12.75" hidden="false" customHeight="false" outlineLevel="0" collapsed="false">
      <c r="C1808" s="249" t="n">
        <f aca="false">INDEX(Inputs!$1:$65536,MATCH(C1806,Inputs!C:C,0),8)</f>
        <v>0.842708361259167</v>
      </c>
      <c r="D1808" s="265"/>
      <c r="E1808" s="266"/>
      <c r="F1808" s="267"/>
      <c r="I1808" s="176" t="str">
        <f aca="false">IF(D1808="","",D1808*IF(UPPER(H1808)="Y",1,$C$1086))</f>
        <v/>
      </c>
      <c r="J1808" s="176" t="str">
        <f aca="false">IF(D1808="","",($C$1085-E1808)*I1808*10)</f>
        <v/>
      </c>
    </row>
    <row r="1809" customFormat="false" ht="12.75" hidden="false" customHeight="false" outlineLevel="0" collapsed="false">
      <c r="C1809" s="279" t="n">
        <f aca="false">I1842</f>
        <v>0</v>
      </c>
      <c r="D1809" s="265"/>
      <c r="E1809" s="266"/>
      <c r="F1809" s="267"/>
      <c r="I1809" s="176" t="str">
        <f aca="false">IF(D1809="","",D1809*IF(UPPER(H1809)="Y",1,$C$1086))</f>
        <v/>
      </c>
      <c r="J1809" s="176" t="str">
        <f aca="false">IF(D1809="","",($C$1085-E1809)*I1809*10)</f>
        <v/>
      </c>
    </row>
    <row r="1810" customFormat="false" ht="12.75" hidden="false" customHeight="false" outlineLevel="0" collapsed="false">
      <c r="C1810" s="279" t="n">
        <f aca="false">J1842</f>
        <v>0</v>
      </c>
      <c r="D1810" s="265"/>
      <c r="E1810" s="266"/>
      <c r="F1810" s="267"/>
      <c r="I1810" s="176" t="str">
        <f aca="false">IF(D1810="","",D1810*IF(UPPER(H1810)="Y",1,$C$1086))</f>
        <v/>
      </c>
      <c r="J1810" s="176" t="str">
        <f aca="false">IF(D1810="","",($C$1085-E1810)*I1810*10)</f>
        <v/>
      </c>
    </row>
    <row r="1811" customFormat="false" ht="12.75" hidden="false" customHeight="false" outlineLevel="0" collapsed="false">
      <c r="C1811" s="280"/>
      <c r="D1811" s="265"/>
      <c r="E1811" s="266"/>
      <c r="F1811" s="267"/>
      <c r="I1811" s="176" t="str">
        <f aca="false">IF(D1811="","",D1811*IF(UPPER(H1811)="Y",1,$C$1086))</f>
        <v/>
      </c>
      <c r="J1811" s="176" t="str">
        <f aca="false">IF(D1811="","",($C$1085-E1811)*I1811*10)</f>
        <v/>
      </c>
    </row>
    <row r="1812" customFormat="false" ht="12.75" hidden="false" customHeight="false" outlineLevel="0" collapsed="false">
      <c r="C1812" s="281"/>
      <c r="D1812" s="265"/>
      <c r="E1812" s="266"/>
      <c r="F1812" s="267"/>
      <c r="I1812" s="176" t="str">
        <f aca="false">IF(D1812="","",D1812*IF(UPPER(H1812)="Y",1,$C$1086))</f>
        <v/>
      </c>
      <c r="J1812" s="176" t="str">
        <f aca="false">IF(D1812="","",($C$1085-E1812)*I1812*10)</f>
        <v/>
      </c>
    </row>
    <row r="1813" customFormat="false" ht="12.75" hidden="false" customHeight="false" outlineLevel="0" collapsed="false">
      <c r="D1813" s="265"/>
      <c r="E1813" s="266"/>
      <c r="F1813" s="267"/>
      <c r="I1813" s="176" t="str">
        <f aca="false">IF(D1813="","",D1813*IF(UPPER(H1813)="Y",1,$C$1086))</f>
        <v/>
      </c>
      <c r="J1813" s="176" t="str">
        <f aca="false">IF(D1813="","",($C$1085-E1813)*I1813*10)</f>
        <v/>
      </c>
    </row>
    <row r="1814" customFormat="false" ht="12.75" hidden="false" customHeight="false" outlineLevel="0" collapsed="false">
      <c r="C1814" s="282"/>
      <c r="D1814" s="265"/>
      <c r="E1814" s="266"/>
      <c r="F1814" s="267"/>
      <c r="I1814" s="176" t="str">
        <f aca="false">IF(D1814="","",D1814*IF(UPPER(H1814)="Y",1,$C$1086))</f>
        <v/>
      </c>
      <c r="J1814" s="176" t="str">
        <f aca="false">IF(D1814="","",($C$1085-E1814)*I1814*10)</f>
        <v/>
      </c>
    </row>
    <row r="1815" customFormat="false" ht="12.75" hidden="false" customHeight="false" outlineLevel="0" collapsed="false">
      <c r="D1815" s="265"/>
      <c r="E1815" s="266"/>
      <c r="F1815" s="267"/>
      <c r="I1815" s="176" t="str">
        <f aca="false">IF(D1815="","",D1815*IF(UPPER(H1815)="Y",1,$C$1086))</f>
        <v/>
      </c>
      <c r="J1815" s="176" t="str">
        <f aca="false">IF(D1815="","",($C$1085-E1815)*I1815*10)</f>
        <v/>
      </c>
    </row>
    <row r="1816" customFormat="false" ht="12.75" hidden="false" customHeight="false" outlineLevel="0" collapsed="false">
      <c r="D1816" s="265"/>
      <c r="E1816" s="266"/>
      <c r="F1816" s="267"/>
      <c r="I1816" s="176" t="str">
        <f aca="false">IF(D1816="","",D1816*IF(UPPER(H1816)="Y",1,$C$1086))</f>
        <v/>
      </c>
      <c r="J1816" s="176" t="str">
        <f aca="false">IF(D1816="","",($C$1085-E1816)*I1816*10)</f>
        <v/>
      </c>
    </row>
    <row r="1817" customFormat="false" ht="12.75" hidden="false" customHeight="false" outlineLevel="0" collapsed="false">
      <c r="D1817" s="265"/>
      <c r="E1817" s="266"/>
      <c r="F1817" s="267"/>
      <c r="I1817" s="176" t="str">
        <f aca="false">IF(D1817="","",D1817*IF(UPPER(H1817)="Y",1,$C$1086))</f>
        <v/>
      </c>
      <c r="J1817" s="176" t="str">
        <f aca="false">IF(D1817="","",($C$1085-E1817)*I1817*10)</f>
        <v/>
      </c>
    </row>
    <row r="1818" customFormat="false" ht="12.75" hidden="false" customHeight="false" outlineLevel="0" collapsed="false">
      <c r="D1818" s="265"/>
      <c r="E1818" s="266"/>
      <c r="F1818" s="267"/>
      <c r="I1818" s="176" t="str">
        <f aca="false">IF(D1818="","",D1818*IF(UPPER(H1818)="Y",1,$C$1086))</f>
        <v/>
      </c>
      <c r="J1818" s="176" t="str">
        <f aca="false">IF(D1818="","",($C$1085-E1818)*I1818*10)</f>
        <v/>
      </c>
    </row>
    <row r="1819" customFormat="false" ht="12.75" hidden="false" customHeight="false" outlineLevel="0" collapsed="false">
      <c r="D1819" s="265"/>
      <c r="E1819" s="266"/>
      <c r="F1819" s="267"/>
      <c r="I1819" s="176" t="str">
        <f aca="false">IF(D1819="","",D1819*IF(UPPER(H1819)="Y",1,$C$1086))</f>
        <v/>
      </c>
      <c r="J1819" s="176" t="str">
        <f aca="false">IF(D1819="","",($C$1085-E1819)*I1819*10)</f>
        <v/>
      </c>
    </row>
    <row r="1820" customFormat="false" ht="12.75" hidden="false" customHeight="false" outlineLevel="0" collapsed="false">
      <c r="D1820" s="265"/>
      <c r="E1820" s="266"/>
      <c r="F1820" s="267"/>
      <c r="I1820" s="176" t="str">
        <f aca="false">IF(D1820="","",D1820*IF(UPPER(H1820)="Y",1,$C$1086))</f>
        <v/>
      </c>
      <c r="J1820" s="176" t="str">
        <f aca="false">IF(D1820="","",($C$1085-E1820)*I1820*10)</f>
        <v/>
      </c>
    </row>
    <row r="1821" customFormat="false" ht="12.75" hidden="false" customHeight="false" outlineLevel="0" collapsed="false">
      <c r="D1821" s="265"/>
      <c r="E1821" s="266"/>
      <c r="F1821" s="267"/>
      <c r="I1821" s="176" t="str">
        <f aca="false">IF(D1821="","",D1821*IF(UPPER(H1821)="Y",1,$C$1086))</f>
        <v/>
      </c>
      <c r="J1821" s="176" t="str">
        <f aca="false">IF(D1821="","",($C$1085-E1821)*I1821*10)</f>
        <v/>
      </c>
    </row>
    <row r="1822" customFormat="false" ht="12.75" hidden="false" customHeight="false" outlineLevel="0" collapsed="false">
      <c r="D1822" s="265"/>
      <c r="E1822" s="266"/>
      <c r="F1822" s="267"/>
      <c r="I1822" s="176" t="str">
        <f aca="false">IF(D1822="","",D1822*IF(UPPER(H1822)="Y",1,$C$1086))</f>
        <v/>
      </c>
      <c r="J1822" s="176" t="str">
        <f aca="false">IF(D1822="","",($C$1085-E1822)*I1822*10)</f>
        <v/>
      </c>
    </row>
    <row r="1823" customFormat="false" ht="12.75" hidden="false" customHeight="false" outlineLevel="0" collapsed="false">
      <c r="D1823" s="265"/>
      <c r="E1823" s="266"/>
      <c r="F1823" s="267"/>
      <c r="I1823" s="176" t="str">
        <f aca="false">IF(D1823="","",D1823*IF(UPPER(H1823)="Y",1,$C$1086))</f>
        <v/>
      </c>
      <c r="J1823" s="176" t="str">
        <f aca="false">IF(D1823="","",($C$1085-E1823)*I1823*10)</f>
        <v/>
      </c>
    </row>
    <row r="1824" customFormat="false" ht="12.75" hidden="false" customHeight="false" outlineLevel="0" collapsed="false">
      <c r="D1824" s="265"/>
      <c r="E1824" s="266"/>
      <c r="F1824" s="267"/>
      <c r="I1824" s="176" t="str">
        <f aca="false">IF(D1824="","",D1824*IF(UPPER(H1824)="Y",1,$C$1086))</f>
        <v/>
      </c>
      <c r="J1824" s="176" t="str">
        <f aca="false">IF(D1824="","",($C$1085-E1824)*I1824*10)</f>
        <v/>
      </c>
    </row>
    <row r="1825" customFormat="false" ht="12.75" hidden="false" customHeight="false" outlineLevel="0" collapsed="false">
      <c r="D1825" s="265"/>
      <c r="E1825" s="266"/>
      <c r="F1825" s="267"/>
      <c r="I1825" s="176" t="str">
        <f aca="false">IF(D1825="","",D1825*IF(UPPER(H1825)="Y",1,$C$1086))</f>
        <v/>
      </c>
      <c r="J1825" s="176" t="str">
        <f aca="false">IF(D1825="","",($C$1085-E1825)*I1825*10)</f>
        <v/>
      </c>
    </row>
    <row r="1826" customFormat="false" ht="12.75" hidden="false" customHeight="false" outlineLevel="0" collapsed="false">
      <c r="D1826" s="265"/>
      <c r="E1826" s="266"/>
      <c r="F1826" s="267"/>
      <c r="I1826" s="176" t="str">
        <f aca="false">IF(D1826="","",D1826*IF(UPPER(H1826)="Y",1,$C$1086))</f>
        <v/>
      </c>
      <c r="J1826" s="176" t="str">
        <f aca="false">IF(D1826="","",($C$1085-E1826)*I1826*10)</f>
        <v/>
      </c>
    </row>
    <row r="1827" customFormat="false" ht="12.75" hidden="false" customHeight="false" outlineLevel="0" collapsed="false">
      <c r="D1827" s="265"/>
      <c r="E1827" s="266"/>
      <c r="F1827" s="267"/>
      <c r="I1827" s="176" t="str">
        <f aca="false">IF(D1827="","",D1827*IF(UPPER(H1827)="Y",1,$C$1086))</f>
        <v/>
      </c>
      <c r="J1827" s="176" t="str">
        <f aca="false">IF(D1827="","",($C$1085-E1827)*I1827*10)</f>
        <v/>
      </c>
    </row>
    <row r="1828" customFormat="false" ht="12.75" hidden="false" customHeight="false" outlineLevel="0" collapsed="false">
      <c r="D1828" s="265"/>
      <c r="E1828" s="266"/>
      <c r="F1828" s="267"/>
      <c r="I1828" s="176" t="str">
        <f aca="false">IF(D1828="","",D1828*IF(UPPER(H1828)="Y",1,$C$1086))</f>
        <v/>
      </c>
      <c r="J1828" s="176" t="str">
        <f aca="false">IF(D1828="","",($C$1085-E1828)*I1828*10)</f>
        <v/>
      </c>
    </row>
    <row r="1829" customFormat="false" ht="12.75" hidden="false" customHeight="false" outlineLevel="0" collapsed="false">
      <c r="D1829" s="265"/>
      <c r="E1829" s="266"/>
      <c r="F1829" s="267"/>
      <c r="I1829" s="176" t="str">
        <f aca="false">IF(D1829="","",D1829*IF(UPPER(H1829)="Y",1,$C$1086))</f>
        <v/>
      </c>
      <c r="J1829" s="176" t="str">
        <f aca="false">IF(D1829="","",($C$1085-E1829)*I1829*10)</f>
        <v/>
      </c>
    </row>
    <row r="1830" customFormat="false" ht="12.75" hidden="false" customHeight="false" outlineLevel="0" collapsed="false">
      <c r="D1830" s="265"/>
      <c r="E1830" s="266"/>
      <c r="F1830" s="267"/>
      <c r="I1830" s="176" t="str">
        <f aca="false">IF(D1830="","",D1830*IF(UPPER(H1830)="Y",1,$C$1086))</f>
        <v/>
      </c>
      <c r="J1830" s="176" t="str">
        <f aca="false">IF(D1830="","",($C$1085-E1830)*I1830*10)</f>
        <v/>
      </c>
    </row>
    <row r="1831" customFormat="false" ht="12.75" hidden="false" customHeight="false" outlineLevel="0" collapsed="false">
      <c r="D1831" s="265"/>
      <c r="E1831" s="266"/>
      <c r="F1831" s="267"/>
      <c r="I1831" s="176" t="str">
        <f aca="false">IF(D1831="","",D1831*IF(UPPER(H1831)="Y",1,$C$1086))</f>
        <v/>
      </c>
      <c r="J1831" s="176" t="str">
        <f aca="false">IF(D1831="","",($C$1085-E1831)*I1831*10)</f>
        <v/>
      </c>
    </row>
    <row r="1832" customFormat="false" ht="12.75" hidden="false" customHeight="false" outlineLevel="0" collapsed="false">
      <c r="D1832" s="265"/>
      <c r="E1832" s="266"/>
      <c r="F1832" s="267"/>
      <c r="I1832" s="176" t="str">
        <f aca="false">IF(D1832="","",D1832*IF(UPPER(H1832)="Y",1,$C$1086))</f>
        <v/>
      </c>
      <c r="J1832" s="176" t="str">
        <f aca="false">IF(D1832="","",($C$1085-E1832)*I1832*10)</f>
        <v/>
      </c>
    </row>
    <row r="1833" customFormat="false" ht="12.75" hidden="false" customHeight="false" outlineLevel="0" collapsed="false">
      <c r="D1833" s="265"/>
      <c r="E1833" s="266"/>
      <c r="F1833" s="267"/>
      <c r="I1833" s="176" t="str">
        <f aca="false">IF(D1833="","",D1833*IF(UPPER(H1833)="Y",1,$C$1086))</f>
        <v/>
      </c>
      <c r="J1833" s="176" t="str">
        <f aca="false">IF(D1833="","",($C$1085-E1833)*I1833*10)</f>
        <v/>
      </c>
    </row>
    <row r="1834" customFormat="false" ht="12.75" hidden="false" customHeight="false" outlineLevel="0" collapsed="false">
      <c r="D1834" s="265"/>
      <c r="E1834" s="266"/>
      <c r="F1834" s="267"/>
      <c r="I1834" s="176" t="str">
        <f aca="false">IF(D1834="","",D1834*IF(UPPER(H1834)="Y",1,$C$1086))</f>
        <v/>
      </c>
      <c r="J1834" s="176" t="str">
        <f aca="false">IF(D1834="","",($C$1085-E1834)*I1834*10)</f>
        <v/>
      </c>
    </row>
    <row r="1835" customFormat="false" ht="12.75" hidden="false" customHeight="false" outlineLevel="0" collapsed="false">
      <c r="D1835" s="265"/>
      <c r="E1835" s="266"/>
      <c r="F1835" s="267"/>
      <c r="I1835" s="176" t="str">
        <f aca="false">IF(D1835="","",D1835*IF(UPPER(H1835)="Y",1,$C$1086))</f>
        <v/>
      </c>
      <c r="J1835" s="176" t="str">
        <f aca="false">IF(D1835="","",($C$1085-E1835)*I1835*10)</f>
        <v/>
      </c>
    </row>
    <row r="1836" customFormat="false" ht="12.75" hidden="false" customHeight="false" outlineLevel="0" collapsed="false">
      <c r="D1836" s="265"/>
      <c r="E1836" s="266"/>
      <c r="F1836" s="267"/>
      <c r="I1836" s="176" t="str">
        <f aca="false">IF(D1836="","",D1836*IF(UPPER(H1836)="Y",1,$C$1086))</f>
        <v/>
      </c>
      <c r="J1836" s="176" t="str">
        <f aca="false">IF(D1836="","",($C$1085-E1836)*I1836*10)</f>
        <v/>
      </c>
    </row>
    <row r="1837" customFormat="false" ht="12.75" hidden="false" customHeight="false" outlineLevel="0" collapsed="false">
      <c r="D1837" s="265"/>
      <c r="E1837" s="266"/>
      <c r="F1837" s="267"/>
      <c r="I1837" s="176" t="str">
        <f aca="false">IF(D1837="","",D1837*IF(UPPER(H1837)="Y",1,$C$1086))</f>
        <v/>
      </c>
      <c r="J1837" s="176" t="str">
        <f aca="false">IF(D1837="","",($C$1085-E1837)*I1837*10)</f>
        <v/>
      </c>
    </row>
    <row r="1838" customFormat="false" ht="12.75" hidden="false" customHeight="false" outlineLevel="0" collapsed="false">
      <c r="D1838" s="265"/>
      <c r="E1838" s="266"/>
      <c r="F1838" s="267"/>
      <c r="I1838" s="176" t="str">
        <f aca="false">IF(D1838="","",D1838*IF(UPPER(H1838)="Y",1,$C$1086))</f>
        <v/>
      </c>
      <c r="J1838" s="176" t="str">
        <f aca="false">IF(D1838="","",($C$1085-E1838)*I1838*10)</f>
        <v/>
      </c>
    </row>
    <row r="1839" customFormat="false" ht="12.75" hidden="false" customHeight="false" outlineLevel="0" collapsed="false">
      <c r="D1839" s="265"/>
      <c r="E1839" s="266"/>
      <c r="F1839" s="267"/>
      <c r="I1839" s="176" t="str">
        <f aca="false">IF(D1839="","",D1839*IF(UPPER(H1839)="Y",1,$C$1086))</f>
        <v/>
      </c>
      <c r="J1839" s="176" t="str">
        <f aca="false">IF(D1839="","",($C$1085-E1839)*I1839*10)</f>
        <v/>
      </c>
    </row>
    <row r="1840" customFormat="false" ht="12.75" hidden="false" customHeight="false" outlineLevel="0" collapsed="false">
      <c r="D1840" s="265"/>
      <c r="E1840" s="266"/>
      <c r="F1840" s="267"/>
      <c r="I1840" s="176" t="str">
        <f aca="false">IF(D1840="","",D1840*IF(UPPER(H1840)="Y",1,$C$1086))</f>
        <v/>
      </c>
      <c r="J1840" s="176" t="str">
        <f aca="false">IF(D1840="","",($C$1085-E1840)*I1840*10)</f>
        <v/>
      </c>
    </row>
    <row r="1841" customFormat="false" ht="12.75" hidden="false" customHeight="false" outlineLevel="0" collapsed="false">
      <c r="D1841" s="265"/>
      <c r="E1841" s="283"/>
      <c r="F1841" s="283"/>
      <c r="I1841" s="176" t="str">
        <f aca="false">IF(D1841="","",D1841*IF(UPPER(H1841)="Y",1,$C$1086))</f>
        <v/>
      </c>
      <c r="J1841" s="176" t="str">
        <f aca="false">IF(D1841="","",($C$1085-E1841)*I1841*10)</f>
        <v/>
      </c>
    </row>
    <row r="1842" customFormat="false" ht="12.75" hidden="false" customHeight="false" outlineLevel="0" collapsed="false">
      <c r="D1842" s="274" t="n">
        <f aca="true">SUM(INDIRECT(CONCATENATE(ADDRESS(ROW(D1806),COLUMN(D1806)),":",ADDRESS(ROW()-1,COLUMN()))))</f>
        <v>0</v>
      </c>
      <c r="I1842" s="274" t="n">
        <f aca="true">SUM(INDIRECT(CONCATENATE(ADDRESS(ROW(I1806),COLUMN(I1806)),":",ADDRESS(ROW()-1,COLUMN()))))</f>
        <v>0</v>
      </c>
      <c r="J1842" s="274" t="n">
        <f aca="true">SUM(INDIRECT(CONCATENATE(ADDRESS(ROW(J1806),COLUMN(J1806)),":",ADDRESS(ROW()-1,COLUMN()))))</f>
        <v>0</v>
      </c>
    </row>
    <row r="1844" customFormat="false" ht="12.75" hidden="false" customHeight="false" outlineLevel="0" collapsed="false">
      <c r="C1844" s="264" t="n">
        <f aca="false">EOMONTH(C1806,0)+1</f>
        <v>38657</v>
      </c>
      <c r="D1844" s="265"/>
      <c r="E1844" s="266"/>
      <c r="F1844" s="267"/>
      <c r="I1844" s="176" t="str">
        <f aca="false">IF(D1844="","",D1844*IF(UPPER(H1844)="Y",1,$C$1086))</f>
        <v/>
      </c>
      <c r="J1844" s="176" t="str">
        <f aca="false">IF(D1844="","",($C$1085-E1844)*I1844*10)</f>
        <v/>
      </c>
    </row>
    <row r="1845" customFormat="false" ht="12.75" hidden="false" customHeight="false" outlineLevel="0" collapsed="false">
      <c r="C1845" s="269" t="n">
        <f aca="false">INDEX(Inputs!$1:$65536,MATCH(C1844,Inputs!C:C,0),5)</f>
        <v>3.928</v>
      </c>
      <c r="D1845" s="265"/>
      <c r="E1845" s="266"/>
      <c r="F1845" s="267"/>
      <c r="I1845" s="176" t="str">
        <f aca="false">IF(D1845="","",D1845*IF(UPPER(H1845)="Y",1,$C$1086))</f>
        <v/>
      </c>
      <c r="J1845" s="176" t="str">
        <f aca="false">IF(D1845="","",($C$1085-E1845)*I1845*10)</f>
        <v/>
      </c>
    </row>
    <row r="1846" customFormat="false" ht="12.75" hidden="false" customHeight="false" outlineLevel="0" collapsed="false">
      <c r="C1846" s="249" t="n">
        <f aca="false">INDEX(Inputs!$1:$65536,MATCH(C1844,Inputs!C:C,0),8)</f>
        <v>0.838517730702649</v>
      </c>
      <c r="D1846" s="265"/>
      <c r="E1846" s="266"/>
      <c r="F1846" s="267"/>
      <c r="I1846" s="176" t="str">
        <f aca="false">IF(D1846="","",D1846*IF(UPPER(H1846)="Y",1,$C$1086))</f>
        <v/>
      </c>
      <c r="J1846" s="176" t="str">
        <f aca="false">IF(D1846="","",($C$1085-E1846)*I1846*10)</f>
        <v/>
      </c>
    </row>
    <row r="1847" customFormat="false" ht="12.75" hidden="false" customHeight="false" outlineLevel="0" collapsed="false">
      <c r="C1847" s="279" t="n">
        <f aca="false">I1880</f>
        <v>0</v>
      </c>
      <c r="D1847" s="265"/>
      <c r="E1847" s="266"/>
      <c r="F1847" s="267"/>
      <c r="I1847" s="176" t="str">
        <f aca="false">IF(D1847="","",D1847*IF(UPPER(H1847)="Y",1,$C$1086))</f>
        <v/>
      </c>
      <c r="J1847" s="176" t="str">
        <f aca="false">IF(D1847="","",($C$1085-E1847)*I1847*10)</f>
        <v/>
      </c>
    </row>
    <row r="1848" customFormat="false" ht="12.75" hidden="false" customHeight="false" outlineLevel="0" collapsed="false">
      <c r="C1848" s="279" t="n">
        <f aca="false">J1880</f>
        <v>0</v>
      </c>
      <c r="D1848" s="265"/>
      <c r="E1848" s="266"/>
      <c r="F1848" s="267"/>
      <c r="I1848" s="176" t="str">
        <f aca="false">IF(D1848="","",D1848*IF(UPPER(H1848)="Y",1,$C$1086))</f>
        <v/>
      </c>
      <c r="J1848" s="176" t="str">
        <f aca="false">IF(D1848="","",($C$1085-E1848)*I1848*10)</f>
        <v/>
      </c>
    </row>
    <row r="1849" customFormat="false" ht="12.75" hidden="false" customHeight="false" outlineLevel="0" collapsed="false">
      <c r="C1849" s="280"/>
      <c r="D1849" s="265"/>
      <c r="E1849" s="266"/>
      <c r="F1849" s="267"/>
      <c r="I1849" s="176" t="str">
        <f aca="false">IF(D1849="","",D1849*IF(UPPER(H1849)="Y",1,$C$1086))</f>
        <v/>
      </c>
      <c r="J1849" s="176" t="str">
        <f aca="false">IF(D1849="","",($C$1085-E1849)*I1849*10)</f>
        <v/>
      </c>
    </row>
    <row r="1850" customFormat="false" ht="12.75" hidden="false" customHeight="false" outlineLevel="0" collapsed="false">
      <c r="C1850" s="281"/>
      <c r="D1850" s="265"/>
      <c r="E1850" s="266"/>
      <c r="F1850" s="267"/>
      <c r="I1850" s="176" t="str">
        <f aca="false">IF(D1850="","",D1850*IF(UPPER(H1850)="Y",1,$C$1086))</f>
        <v/>
      </c>
      <c r="J1850" s="176" t="str">
        <f aca="false">IF(D1850="","",($C$1085-E1850)*I1850*10)</f>
        <v/>
      </c>
    </row>
    <row r="1851" customFormat="false" ht="12.75" hidden="false" customHeight="false" outlineLevel="0" collapsed="false">
      <c r="D1851" s="265"/>
      <c r="E1851" s="266"/>
      <c r="F1851" s="267"/>
      <c r="I1851" s="176" t="str">
        <f aca="false">IF(D1851="","",D1851*IF(UPPER(H1851)="Y",1,$C$1086))</f>
        <v/>
      </c>
      <c r="J1851" s="176" t="str">
        <f aca="false">IF(D1851="","",($C$1085-E1851)*I1851*10)</f>
        <v/>
      </c>
    </row>
    <row r="1852" customFormat="false" ht="12.75" hidden="false" customHeight="false" outlineLevel="0" collapsed="false">
      <c r="C1852" s="282"/>
      <c r="D1852" s="265"/>
      <c r="E1852" s="266"/>
      <c r="F1852" s="267"/>
      <c r="I1852" s="176" t="str">
        <f aca="false">IF(D1852="","",D1852*IF(UPPER(H1852)="Y",1,$C$1086))</f>
        <v/>
      </c>
      <c r="J1852" s="176" t="str">
        <f aca="false">IF(D1852="","",($C$1085-E1852)*I1852*10)</f>
        <v/>
      </c>
    </row>
    <row r="1853" customFormat="false" ht="12.75" hidden="false" customHeight="false" outlineLevel="0" collapsed="false">
      <c r="D1853" s="265"/>
      <c r="E1853" s="266"/>
      <c r="F1853" s="267"/>
      <c r="I1853" s="176" t="str">
        <f aca="false">IF(D1853="","",D1853*IF(UPPER(H1853)="Y",1,$C$1086))</f>
        <v/>
      </c>
      <c r="J1853" s="176" t="str">
        <f aca="false">IF(D1853="","",($C$1085-E1853)*I1853*10)</f>
        <v/>
      </c>
    </row>
    <row r="1854" customFormat="false" ht="12.75" hidden="false" customHeight="false" outlineLevel="0" collapsed="false">
      <c r="D1854" s="265"/>
      <c r="E1854" s="266"/>
      <c r="F1854" s="267"/>
      <c r="I1854" s="176" t="str">
        <f aca="false">IF(D1854="","",D1854*IF(UPPER(H1854)="Y",1,$C$1086))</f>
        <v/>
      </c>
      <c r="J1854" s="176" t="str">
        <f aca="false">IF(D1854="","",($C$1085-E1854)*I1854*10)</f>
        <v/>
      </c>
    </row>
    <row r="1855" customFormat="false" ht="12.75" hidden="false" customHeight="false" outlineLevel="0" collapsed="false">
      <c r="D1855" s="265"/>
      <c r="E1855" s="266"/>
      <c r="F1855" s="267"/>
      <c r="I1855" s="176" t="str">
        <f aca="false">IF(D1855="","",D1855*IF(UPPER(H1855)="Y",1,$C$1086))</f>
        <v/>
      </c>
      <c r="J1855" s="176" t="str">
        <f aca="false">IF(D1855="","",($C$1085-E1855)*I1855*10)</f>
        <v/>
      </c>
    </row>
    <row r="1856" customFormat="false" ht="12.75" hidden="false" customHeight="false" outlineLevel="0" collapsed="false">
      <c r="D1856" s="265"/>
      <c r="E1856" s="266"/>
      <c r="F1856" s="267"/>
      <c r="I1856" s="176" t="str">
        <f aca="false">IF(D1856="","",D1856*IF(UPPER(H1856)="Y",1,$C$1086))</f>
        <v/>
      </c>
      <c r="J1856" s="176" t="str">
        <f aca="false">IF(D1856="","",($C$1085-E1856)*I1856*10)</f>
        <v/>
      </c>
    </row>
    <row r="1857" customFormat="false" ht="12.75" hidden="false" customHeight="false" outlineLevel="0" collapsed="false">
      <c r="D1857" s="265"/>
      <c r="E1857" s="266"/>
      <c r="F1857" s="267"/>
      <c r="I1857" s="176" t="str">
        <f aca="false">IF(D1857="","",D1857*IF(UPPER(H1857)="Y",1,$C$1086))</f>
        <v/>
      </c>
      <c r="J1857" s="176" t="str">
        <f aca="false">IF(D1857="","",($C$1085-E1857)*I1857*10)</f>
        <v/>
      </c>
    </row>
    <row r="1858" customFormat="false" ht="12.75" hidden="false" customHeight="false" outlineLevel="0" collapsed="false">
      <c r="D1858" s="265"/>
      <c r="E1858" s="266"/>
      <c r="F1858" s="267"/>
      <c r="I1858" s="176" t="str">
        <f aca="false">IF(D1858="","",D1858*IF(UPPER(H1858)="Y",1,$C$1086))</f>
        <v/>
      </c>
      <c r="J1858" s="176" t="str">
        <f aca="false">IF(D1858="","",($C$1085-E1858)*I1858*10)</f>
        <v/>
      </c>
    </row>
    <row r="1859" customFormat="false" ht="12.75" hidden="false" customHeight="false" outlineLevel="0" collapsed="false">
      <c r="D1859" s="265"/>
      <c r="E1859" s="266"/>
      <c r="F1859" s="267"/>
      <c r="I1859" s="176" t="str">
        <f aca="false">IF(D1859="","",D1859*IF(UPPER(H1859)="Y",1,$C$1086))</f>
        <v/>
      </c>
      <c r="J1859" s="176" t="str">
        <f aca="false">IF(D1859="","",($C$1085-E1859)*I1859*10)</f>
        <v/>
      </c>
    </row>
    <row r="1860" customFormat="false" ht="12.75" hidden="false" customHeight="false" outlineLevel="0" collapsed="false">
      <c r="D1860" s="265"/>
      <c r="E1860" s="266"/>
      <c r="F1860" s="267"/>
      <c r="I1860" s="176" t="str">
        <f aca="false">IF(D1860="","",D1860*IF(UPPER(H1860)="Y",1,$C$1086))</f>
        <v/>
      </c>
      <c r="J1860" s="176" t="str">
        <f aca="false">IF(D1860="","",($C$1085-E1860)*I1860*10)</f>
        <v/>
      </c>
    </row>
    <row r="1861" customFormat="false" ht="12.75" hidden="false" customHeight="false" outlineLevel="0" collapsed="false">
      <c r="D1861" s="265"/>
      <c r="E1861" s="266"/>
      <c r="F1861" s="267"/>
      <c r="I1861" s="176" t="str">
        <f aca="false">IF(D1861="","",D1861*IF(UPPER(H1861)="Y",1,$C$1086))</f>
        <v/>
      </c>
      <c r="J1861" s="176" t="str">
        <f aca="false">IF(D1861="","",($C$1085-E1861)*I1861*10)</f>
        <v/>
      </c>
    </row>
    <row r="1862" customFormat="false" ht="12.75" hidden="false" customHeight="false" outlineLevel="0" collapsed="false">
      <c r="D1862" s="265"/>
      <c r="E1862" s="266"/>
      <c r="F1862" s="267"/>
      <c r="I1862" s="176" t="str">
        <f aca="false">IF(D1862="","",D1862*IF(UPPER(H1862)="Y",1,$C$1086))</f>
        <v/>
      </c>
      <c r="J1862" s="176" t="str">
        <f aca="false">IF(D1862="","",($C$1085-E1862)*I1862*10)</f>
        <v/>
      </c>
    </row>
    <row r="1863" customFormat="false" ht="12.75" hidden="false" customHeight="false" outlineLevel="0" collapsed="false">
      <c r="D1863" s="265"/>
      <c r="E1863" s="266"/>
      <c r="F1863" s="267"/>
      <c r="I1863" s="176" t="str">
        <f aca="false">IF(D1863="","",D1863*IF(UPPER(H1863)="Y",1,$C$1086))</f>
        <v/>
      </c>
      <c r="J1863" s="176" t="str">
        <f aca="false">IF(D1863="","",($C$1085-E1863)*I1863*10)</f>
        <v/>
      </c>
    </row>
    <row r="1864" customFormat="false" ht="12.75" hidden="false" customHeight="false" outlineLevel="0" collapsed="false">
      <c r="D1864" s="265"/>
      <c r="E1864" s="266"/>
      <c r="F1864" s="267"/>
      <c r="I1864" s="176" t="str">
        <f aca="false">IF(D1864="","",D1864*IF(UPPER(H1864)="Y",1,$C$1086))</f>
        <v/>
      </c>
      <c r="J1864" s="176" t="str">
        <f aca="false">IF(D1864="","",($C$1085-E1864)*I1864*10)</f>
        <v/>
      </c>
    </row>
    <row r="1865" customFormat="false" ht="12.75" hidden="false" customHeight="false" outlineLevel="0" collapsed="false">
      <c r="D1865" s="265"/>
      <c r="E1865" s="266"/>
      <c r="F1865" s="267"/>
      <c r="I1865" s="176" t="str">
        <f aca="false">IF(D1865="","",D1865*IF(UPPER(H1865)="Y",1,$C$1086))</f>
        <v/>
      </c>
      <c r="J1865" s="176" t="str">
        <f aca="false">IF(D1865="","",($C$1085-E1865)*I1865*10)</f>
        <v/>
      </c>
    </row>
    <row r="1866" customFormat="false" ht="12.75" hidden="false" customHeight="false" outlineLevel="0" collapsed="false">
      <c r="D1866" s="265"/>
      <c r="E1866" s="266"/>
      <c r="F1866" s="267"/>
      <c r="I1866" s="176" t="str">
        <f aca="false">IF(D1866="","",D1866*IF(UPPER(H1866)="Y",1,$C$1086))</f>
        <v/>
      </c>
      <c r="J1866" s="176" t="str">
        <f aca="false">IF(D1866="","",($C$1085-E1866)*I1866*10)</f>
        <v/>
      </c>
    </row>
    <row r="1867" customFormat="false" ht="12.75" hidden="false" customHeight="false" outlineLevel="0" collapsed="false">
      <c r="D1867" s="265"/>
      <c r="E1867" s="266"/>
      <c r="F1867" s="267"/>
      <c r="I1867" s="176" t="str">
        <f aca="false">IF(D1867="","",D1867*IF(UPPER(H1867)="Y",1,$C$1086))</f>
        <v/>
      </c>
      <c r="J1867" s="176" t="str">
        <f aca="false">IF(D1867="","",($C$1085-E1867)*I1867*10)</f>
        <v/>
      </c>
    </row>
    <row r="1868" customFormat="false" ht="12.75" hidden="false" customHeight="false" outlineLevel="0" collapsed="false">
      <c r="D1868" s="265"/>
      <c r="E1868" s="266"/>
      <c r="F1868" s="267"/>
      <c r="I1868" s="176" t="str">
        <f aca="false">IF(D1868="","",D1868*IF(UPPER(H1868)="Y",1,$C$1086))</f>
        <v/>
      </c>
      <c r="J1868" s="176" t="str">
        <f aca="false">IF(D1868="","",($C$1085-E1868)*I1868*10)</f>
        <v/>
      </c>
    </row>
    <row r="1869" customFormat="false" ht="12.75" hidden="false" customHeight="false" outlineLevel="0" collapsed="false">
      <c r="D1869" s="265"/>
      <c r="E1869" s="266"/>
      <c r="F1869" s="267"/>
      <c r="I1869" s="176" t="str">
        <f aca="false">IF(D1869="","",D1869*IF(UPPER(H1869)="Y",1,$C$1086))</f>
        <v/>
      </c>
      <c r="J1869" s="176" t="str">
        <f aca="false">IF(D1869="","",($C$1085-E1869)*I1869*10)</f>
        <v/>
      </c>
    </row>
    <row r="1870" customFormat="false" ht="12.75" hidden="false" customHeight="false" outlineLevel="0" collapsed="false">
      <c r="D1870" s="265"/>
      <c r="E1870" s="266"/>
      <c r="F1870" s="267"/>
      <c r="I1870" s="176" t="str">
        <f aca="false">IF(D1870="","",D1870*IF(UPPER(H1870)="Y",1,$C$1086))</f>
        <v/>
      </c>
      <c r="J1870" s="176" t="str">
        <f aca="false">IF(D1870="","",($C$1085-E1870)*I1870*10)</f>
        <v/>
      </c>
    </row>
    <row r="1871" customFormat="false" ht="12.75" hidden="false" customHeight="false" outlineLevel="0" collapsed="false">
      <c r="D1871" s="265"/>
      <c r="E1871" s="266"/>
      <c r="F1871" s="267"/>
      <c r="I1871" s="176" t="str">
        <f aca="false">IF(D1871="","",D1871*IF(UPPER(H1871)="Y",1,$C$1086))</f>
        <v/>
      </c>
      <c r="J1871" s="176" t="str">
        <f aca="false">IF(D1871="","",($C$1085-E1871)*I1871*10)</f>
        <v/>
      </c>
    </row>
    <row r="1872" customFormat="false" ht="12.75" hidden="false" customHeight="false" outlineLevel="0" collapsed="false">
      <c r="D1872" s="265"/>
      <c r="E1872" s="266"/>
      <c r="F1872" s="267"/>
      <c r="I1872" s="176" t="str">
        <f aca="false">IF(D1872="","",D1872*IF(UPPER(H1872)="Y",1,$C$1086))</f>
        <v/>
      </c>
      <c r="J1872" s="176" t="str">
        <f aca="false">IF(D1872="","",($C$1085-E1872)*I1872*10)</f>
        <v/>
      </c>
    </row>
    <row r="1873" customFormat="false" ht="12.75" hidden="false" customHeight="false" outlineLevel="0" collapsed="false">
      <c r="D1873" s="265"/>
      <c r="E1873" s="266"/>
      <c r="F1873" s="267"/>
      <c r="I1873" s="176" t="str">
        <f aca="false">IF(D1873="","",D1873*IF(UPPER(H1873)="Y",1,$C$1086))</f>
        <v/>
      </c>
      <c r="J1873" s="176" t="str">
        <f aca="false">IF(D1873="","",($C$1085-E1873)*I1873*10)</f>
        <v/>
      </c>
    </row>
    <row r="1874" customFormat="false" ht="12.75" hidden="false" customHeight="false" outlineLevel="0" collapsed="false">
      <c r="D1874" s="265"/>
      <c r="E1874" s="266"/>
      <c r="F1874" s="267"/>
      <c r="I1874" s="176" t="str">
        <f aca="false">IF(D1874="","",D1874*IF(UPPER(H1874)="Y",1,$C$1086))</f>
        <v/>
      </c>
      <c r="J1874" s="176" t="str">
        <f aca="false">IF(D1874="","",($C$1085-E1874)*I1874*10)</f>
        <v/>
      </c>
    </row>
    <row r="1875" customFormat="false" ht="12.75" hidden="false" customHeight="false" outlineLevel="0" collapsed="false">
      <c r="D1875" s="265"/>
      <c r="E1875" s="266"/>
      <c r="F1875" s="267"/>
      <c r="I1875" s="176" t="str">
        <f aca="false">IF(D1875="","",D1875*IF(UPPER(H1875)="Y",1,$C$1086))</f>
        <v/>
      </c>
      <c r="J1875" s="176" t="str">
        <f aca="false">IF(D1875="","",($C$1085-E1875)*I1875*10)</f>
        <v/>
      </c>
    </row>
    <row r="1876" customFormat="false" ht="12.75" hidden="false" customHeight="false" outlineLevel="0" collapsed="false">
      <c r="D1876" s="265"/>
      <c r="E1876" s="266"/>
      <c r="F1876" s="267"/>
      <c r="I1876" s="176" t="str">
        <f aca="false">IF(D1876="","",D1876*IF(UPPER(H1876)="Y",1,$C$1086))</f>
        <v/>
      </c>
      <c r="J1876" s="176" t="str">
        <f aca="false">IF(D1876="","",($C$1085-E1876)*I1876*10)</f>
        <v/>
      </c>
    </row>
    <row r="1877" customFormat="false" ht="12.75" hidden="false" customHeight="false" outlineLevel="0" collapsed="false">
      <c r="D1877" s="265"/>
      <c r="E1877" s="266"/>
      <c r="F1877" s="267"/>
      <c r="I1877" s="176" t="str">
        <f aca="false">IF(D1877="","",D1877*IF(UPPER(H1877)="Y",1,$C$1086))</f>
        <v/>
      </c>
      <c r="J1877" s="176" t="str">
        <f aca="false">IF(D1877="","",($C$1085-E1877)*I1877*10)</f>
        <v/>
      </c>
    </row>
    <row r="1878" customFormat="false" ht="12.75" hidden="false" customHeight="false" outlineLevel="0" collapsed="false">
      <c r="D1878" s="265"/>
      <c r="E1878" s="266"/>
      <c r="F1878" s="267"/>
      <c r="I1878" s="176" t="str">
        <f aca="false">IF(D1878="","",D1878*IF(UPPER(H1878)="Y",1,$C$1086))</f>
        <v/>
      </c>
      <c r="J1878" s="176" t="str">
        <f aca="false">IF(D1878="","",($C$1085-E1878)*I1878*10)</f>
        <v/>
      </c>
    </row>
    <row r="1879" customFormat="false" ht="12.75" hidden="false" customHeight="false" outlineLevel="0" collapsed="false">
      <c r="D1879" s="265"/>
      <c r="E1879" s="283"/>
      <c r="F1879" s="283"/>
      <c r="I1879" s="176" t="str">
        <f aca="false">IF(D1879="","",D1879*IF(UPPER(H1879)="Y",1,$C$1086))</f>
        <v/>
      </c>
      <c r="J1879" s="176" t="str">
        <f aca="false">IF(D1879="","",($C$1085-E1879)*I1879*10)</f>
        <v/>
      </c>
    </row>
    <row r="1880" customFormat="false" ht="12.75" hidden="false" customHeight="false" outlineLevel="0" collapsed="false">
      <c r="D1880" s="274" t="n">
        <f aca="true">SUM(INDIRECT(CONCATENATE(ADDRESS(ROW(D1844),COLUMN(D1844)),":",ADDRESS(ROW()-1,COLUMN()))))</f>
        <v>0</v>
      </c>
      <c r="I1880" s="274" t="n">
        <f aca="true">SUM(INDIRECT(CONCATENATE(ADDRESS(ROW(I1844),COLUMN(I1844)),":",ADDRESS(ROW()-1,COLUMN()))))</f>
        <v>0</v>
      </c>
      <c r="J1880" s="274" t="n">
        <f aca="true">SUM(INDIRECT(CONCATENATE(ADDRESS(ROW(J1844),COLUMN(J1844)),":",ADDRESS(ROW()-1,COLUMN()))))</f>
        <v>0</v>
      </c>
    </row>
    <row r="1882" customFormat="false" ht="12.75" hidden="false" customHeight="false" outlineLevel="0" collapsed="false">
      <c r="C1882" s="264" t="n">
        <f aca="false">EOMONTH(C1844,0)+1</f>
        <v>38687</v>
      </c>
      <c r="D1882" s="265"/>
      <c r="E1882" s="266"/>
      <c r="F1882" s="267"/>
      <c r="I1882" s="176" t="str">
        <f aca="false">IF(D1882="","",D1882*IF(UPPER(H1882)="Y",1,$C$1086))</f>
        <v/>
      </c>
      <c r="J1882" s="176" t="str">
        <f aca="false">IF(D1882="","",($C$1085-E1882)*I1882*10)</f>
        <v/>
      </c>
    </row>
    <row r="1883" customFormat="false" ht="12.75" hidden="false" customHeight="false" outlineLevel="0" collapsed="false">
      <c r="C1883" s="269" t="n">
        <f aca="false">INDEX(Inputs!$1:$65536,MATCH(C1882,Inputs!C:C,0),5)</f>
        <v>4.088</v>
      </c>
      <c r="D1883" s="265"/>
      <c r="E1883" s="266"/>
      <c r="F1883" s="267"/>
      <c r="I1883" s="176" t="str">
        <f aca="false">IF(D1883="","",D1883*IF(UPPER(H1883)="Y",1,$C$1086))</f>
        <v/>
      </c>
      <c r="J1883" s="176" t="str">
        <f aca="false">IF(D1883="","",($C$1085-E1883)*I1883*10)</f>
        <v/>
      </c>
    </row>
    <row r="1884" customFormat="false" ht="12.75" hidden="false" customHeight="false" outlineLevel="0" collapsed="false">
      <c r="C1884" s="249" t="n">
        <f aca="false">INDEX(Inputs!$1:$65536,MATCH(C1882,Inputs!C:C,0),8)</f>
        <v>0.834440175233632</v>
      </c>
      <c r="D1884" s="265"/>
      <c r="E1884" s="266"/>
      <c r="F1884" s="267"/>
      <c r="I1884" s="176" t="str">
        <f aca="false">IF(D1884="","",D1884*IF(UPPER(H1884)="Y",1,$C$1086))</f>
        <v/>
      </c>
      <c r="J1884" s="176" t="str">
        <f aca="false">IF(D1884="","",($C$1085-E1884)*I1884*10)</f>
        <v/>
      </c>
    </row>
    <row r="1885" customFormat="false" ht="12.75" hidden="false" customHeight="false" outlineLevel="0" collapsed="false">
      <c r="C1885" s="279" t="n">
        <f aca="false">I1918</f>
        <v>0</v>
      </c>
      <c r="D1885" s="265"/>
      <c r="E1885" s="266"/>
      <c r="F1885" s="267"/>
      <c r="I1885" s="176" t="str">
        <f aca="false">IF(D1885="","",D1885*IF(UPPER(H1885)="Y",1,$C$1086))</f>
        <v/>
      </c>
      <c r="J1885" s="176" t="str">
        <f aca="false">IF(D1885="","",($C$1085-E1885)*I1885*10)</f>
        <v/>
      </c>
    </row>
    <row r="1886" customFormat="false" ht="12.75" hidden="false" customHeight="false" outlineLevel="0" collapsed="false">
      <c r="C1886" s="279" t="n">
        <f aca="false">J1918</f>
        <v>0</v>
      </c>
      <c r="D1886" s="265"/>
      <c r="E1886" s="266"/>
      <c r="F1886" s="267"/>
      <c r="I1886" s="176" t="str">
        <f aca="false">IF(D1886="","",D1886*IF(UPPER(H1886)="Y",1,$C$1086))</f>
        <v/>
      </c>
      <c r="J1886" s="176" t="str">
        <f aca="false">IF(D1886="","",($C$1085-E1886)*I1886*10)</f>
        <v/>
      </c>
    </row>
    <row r="1887" customFormat="false" ht="12.75" hidden="false" customHeight="false" outlineLevel="0" collapsed="false">
      <c r="C1887" s="280"/>
      <c r="D1887" s="265"/>
      <c r="E1887" s="266"/>
      <c r="F1887" s="267"/>
      <c r="I1887" s="176" t="str">
        <f aca="false">IF(D1887="","",D1887*IF(UPPER(H1887)="Y",1,$C$1086))</f>
        <v/>
      </c>
      <c r="J1887" s="176" t="str">
        <f aca="false">IF(D1887="","",($C$1085-E1887)*I1887*10)</f>
        <v/>
      </c>
    </row>
    <row r="1888" customFormat="false" ht="12.75" hidden="false" customHeight="false" outlineLevel="0" collapsed="false">
      <c r="C1888" s="281"/>
      <c r="D1888" s="265"/>
      <c r="E1888" s="266"/>
      <c r="F1888" s="267"/>
      <c r="I1888" s="176" t="str">
        <f aca="false">IF(D1888="","",D1888*IF(UPPER(H1888)="Y",1,$C$1086))</f>
        <v/>
      </c>
      <c r="J1888" s="176" t="str">
        <f aca="false">IF(D1888="","",($C$1085-E1888)*I1888*10)</f>
        <v/>
      </c>
    </row>
    <row r="1889" customFormat="false" ht="12.75" hidden="false" customHeight="false" outlineLevel="0" collapsed="false">
      <c r="D1889" s="265"/>
      <c r="E1889" s="266"/>
      <c r="F1889" s="267"/>
      <c r="I1889" s="176" t="str">
        <f aca="false">IF(D1889="","",D1889*IF(UPPER(H1889)="Y",1,$C$1086))</f>
        <v/>
      </c>
      <c r="J1889" s="176" t="str">
        <f aca="false">IF(D1889="","",($C$1085-E1889)*I1889*10)</f>
        <v/>
      </c>
    </row>
    <row r="1890" customFormat="false" ht="12.75" hidden="false" customHeight="false" outlineLevel="0" collapsed="false">
      <c r="C1890" s="282"/>
      <c r="D1890" s="265"/>
      <c r="E1890" s="266"/>
      <c r="F1890" s="267"/>
      <c r="I1890" s="176" t="str">
        <f aca="false">IF(D1890="","",D1890*IF(UPPER(H1890)="Y",1,$C$1086))</f>
        <v/>
      </c>
      <c r="J1890" s="176" t="str">
        <f aca="false">IF(D1890="","",($C$1085-E1890)*I1890*10)</f>
        <v/>
      </c>
    </row>
    <row r="1891" customFormat="false" ht="12.75" hidden="false" customHeight="false" outlineLevel="0" collapsed="false">
      <c r="D1891" s="265"/>
      <c r="E1891" s="266"/>
      <c r="F1891" s="267"/>
      <c r="I1891" s="176" t="str">
        <f aca="false">IF(D1891="","",D1891*IF(UPPER(H1891)="Y",1,$C$1086))</f>
        <v/>
      </c>
      <c r="J1891" s="176" t="str">
        <f aca="false">IF(D1891="","",($C$1085-E1891)*I1891*10)</f>
        <v/>
      </c>
    </row>
    <row r="1892" customFormat="false" ht="12.75" hidden="false" customHeight="false" outlineLevel="0" collapsed="false">
      <c r="D1892" s="265"/>
      <c r="E1892" s="266"/>
      <c r="F1892" s="267"/>
      <c r="I1892" s="176" t="str">
        <f aca="false">IF(D1892="","",D1892*IF(UPPER(H1892)="Y",1,$C$1086))</f>
        <v/>
      </c>
      <c r="J1892" s="176" t="str">
        <f aca="false">IF(D1892="","",($C$1085-E1892)*I1892*10)</f>
        <v/>
      </c>
    </row>
    <row r="1893" customFormat="false" ht="12.75" hidden="false" customHeight="false" outlineLevel="0" collapsed="false">
      <c r="D1893" s="265"/>
      <c r="E1893" s="266"/>
      <c r="F1893" s="267"/>
      <c r="I1893" s="176" t="str">
        <f aca="false">IF(D1893="","",D1893*IF(UPPER(H1893)="Y",1,$C$1086))</f>
        <v/>
      </c>
      <c r="J1893" s="176" t="str">
        <f aca="false">IF(D1893="","",($C$1085-E1893)*I1893*10)</f>
        <v/>
      </c>
    </row>
    <row r="1894" customFormat="false" ht="12.75" hidden="false" customHeight="false" outlineLevel="0" collapsed="false">
      <c r="D1894" s="265"/>
      <c r="E1894" s="266"/>
      <c r="F1894" s="267"/>
      <c r="I1894" s="176" t="str">
        <f aca="false">IF(D1894="","",D1894*IF(UPPER(H1894)="Y",1,$C$1086))</f>
        <v/>
      </c>
      <c r="J1894" s="176" t="str">
        <f aca="false">IF(D1894="","",($C$1085-E1894)*I1894*10)</f>
        <v/>
      </c>
    </row>
    <row r="1895" customFormat="false" ht="12.75" hidden="false" customHeight="false" outlineLevel="0" collapsed="false">
      <c r="D1895" s="265"/>
      <c r="E1895" s="266"/>
      <c r="F1895" s="267"/>
      <c r="I1895" s="176" t="str">
        <f aca="false">IF(D1895="","",D1895*IF(UPPER(H1895)="Y",1,$C$1086))</f>
        <v/>
      </c>
      <c r="J1895" s="176" t="str">
        <f aca="false">IF(D1895="","",($C$1085-E1895)*I1895*10)</f>
        <v/>
      </c>
    </row>
    <row r="1896" customFormat="false" ht="12.75" hidden="false" customHeight="false" outlineLevel="0" collapsed="false">
      <c r="D1896" s="265"/>
      <c r="E1896" s="266"/>
      <c r="F1896" s="267"/>
      <c r="I1896" s="176" t="str">
        <f aca="false">IF(D1896="","",D1896*IF(UPPER(H1896)="Y",1,$C$1086))</f>
        <v/>
      </c>
      <c r="J1896" s="176" t="str">
        <f aca="false">IF(D1896="","",($C$1085-E1896)*I1896*10)</f>
        <v/>
      </c>
    </row>
    <row r="1897" customFormat="false" ht="12.75" hidden="false" customHeight="false" outlineLevel="0" collapsed="false">
      <c r="D1897" s="265"/>
      <c r="E1897" s="266"/>
      <c r="F1897" s="267"/>
      <c r="I1897" s="176" t="str">
        <f aca="false">IF(D1897="","",D1897*IF(UPPER(H1897)="Y",1,$C$1086))</f>
        <v/>
      </c>
      <c r="J1897" s="176" t="str">
        <f aca="false">IF(D1897="","",($C$1085-E1897)*I1897*10)</f>
        <v/>
      </c>
    </row>
    <row r="1898" customFormat="false" ht="12.75" hidden="false" customHeight="false" outlineLevel="0" collapsed="false">
      <c r="D1898" s="265"/>
      <c r="E1898" s="266"/>
      <c r="F1898" s="267"/>
      <c r="I1898" s="176" t="str">
        <f aca="false">IF(D1898="","",D1898*IF(UPPER(H1898)="Y",1,$C$1086))</f>
        <v/>
      </c>
      <c r="J1898" s="176" t="str">
        <f aca="false">IF(D1898="","",($C$1085-E1898)*I1898*10)</f>
        <v/>
      </c>
    </row>
    <row r="1899" customFormat="false" ht="12.75" hidden="false" customHeight="false" outlineLevel="0" collapsed="false">
      <c r="D1899" s="265"/>
      <c r="E1899" s="266"/>
      <c r="F1899" s="267"/>
      <c r="I1899" s="176" t="str">
        <f aca="false">IF(D1899="","",D1899*IF(UPPER(H1899)="Y",1,$C$1086))</f>
        <v/>
      </c>
      <c r="J1899" s="176" t="str">
        <f aca="false">IF(D1899="","",($C$1085-E1899)*I1899*10)</f>
        <v/>
      </c>
    </row>
    <row r="1900" customFormat="false" ht="12.75" hidden="false" customHeight="false" outlineLevel="0" collapsed="false">
      <c r="D1900" s="265"/>
      <c r="E1900" s="266"/>
      <c r="F1900" s="267"/>
      <c r="I1900" s="176" t="str">
        <f aca="false">IF(D1900="","",D1900*IF(UPPER(H1900)="Y",1,$C$1086))</f>
        <v/>
      </c>
      <c r="J1900" s="176" t="str">
        <f aca="false">IF(D1900="","",($C$1085-E1900)*I1900*10)</f>
        <v/>
      </c>
    </row>
    <row r="1901" customFormat="false" ht="12.75" hidden="false" customHeight="false" outlineLevel="0" collapsed="false">
      <c r="D1901" s="265"/>
      <c r="E1901" s="266"/>
      <c r="F1901" s="267"/>
      <c r="I1901" s="176" t="str">
        <f aca="false">IF(D1901="","",D1901*IF(UPPER(H1901)="Y",1,$C$1086))</f>
        <v/>
      </c>
      <c r="J1901" s="176" t="str">
        <f aca="false">IF(D1901="","",($C$1085-E1901)*I1901*10)</f>
        <v/>
      </c>
    </row>
    <row r="1902" customFormat="false" ht="12.75" hidden="false" customHeight="false" outlineLevel="0" collapsed="false">
      <c r="D1902" s="265"/>
      <c r="E1902" s="266"/>
      <c r="F1902" s="267"/>
      <c r="I1902" s="176" t="str">
        <f aca="false">IF(D1902="","",D1902*IF(UPPER(H1902)="Y",1,$C$1086))</f>
        <v/>
      </c>
      <c r="J1902" s="176" t="str">
        <f aca="false">IF(D1902="","",($C$1085-E1902)*I1902*10)</f>
        <v/>
      </c>
    </row>
    <row r="1903" customFormat="false" ht="12.75" hidden="false" customHeight="false" outlineLevel="0" collapsed="false">
      <c r="D1903" s="265"/>
      <c r="E1903" s="266"/>
      <c r="F1903" s="267"/>
      <c r="I1903" s="176" t="str">
        <f aca="false">IF(D1903="","",D1903*IF(UPPER(H1903)="Y",1,$C$1086))</f>
        <v/>
      </c>
      <c r="J1903" s="176" t="str">
        <f aca="false">IF(D1903="","",($C$1085-E1903)*I1903*10)</f>
        <v/>
      </c>
    </row>
    <row r="1904" customFormat="false" ht="12.75" hidden="false" customHeight="false" outlineLevel="0" collapsed="false">
      <c r="D1904" s="265"/>
      <c r="E1904" s="266"/>
      <c r="F1904" s="267"/>
      <c r="I1904" s="176" t="str">
        <f aca="false">IF(D1904="","",D1904*IF(UPPER(H1904)="Y",1,$C$1086))</f>
        <v/>
      </c>
      <c r="J1904" s="176" t="str">
        <f aca="false">IF(D1904="","",($C$1085-E1904)*I1904*10)</f>
        <v/>
      </c>
    </row>
    <row r="1905" customFormat="false" ht="12.75" hidden="false" customHeight="false" outlineLevel="0" collapsed="false">
      <c r="D1905" s="265"/>
      <c r="E1905" s="266"/>
      <c r="F1905" s="267"/>
      <c r="I1905" s="176" t="str">
        <f aca="false">IF(D1905="","",D1905*IF(UPPER(H1905)="Y",1,$C$1086))</f>
        <v/>
      </c>
      <c r="J1905" s="176" t="str">
        <f aca="false">IF(D1905="","",($C$1085-E1905)*I1905*10)</f>
        <v/>
      </c>
    </row>
    <row r="1906" customFormat="false" ht="12.75" hidden="false" customHeight="false" outlineLevel="0" collapsed="false">
      <c r="D1906" s="265"/>
      <c r="E1906" s="266"/>
      <c r="F1906" s="267"/>
      <c r="I1906" s="176" t="str">
        <f aca="false">IF(D1906="","",D1906*IF(UPPER(H1906)="Y",1,$C$1086))</f>
        <v/>
      </c>
      <c r="J1906" s="176" t="str">
        <f aca="false">IF(D1906="","",($C$1085-E1906)*I1906*10)</f>
        <v/>
      </c>
    </row>
    <row r="1907" customFormat="false" ht="12.75" hidden="false" customHeight="false" outlineLevel="0" collapsed="false">
      <c r="D1907" s="265"/>
      <c r="E1907" s="266"/>
      <c r="F1907" s="267"/>
      <c r="I1907" s="176" t="str">
        <f aca="false">IF(D1907="","",D1907*IF(UPPER(H1907)="Y",1,$C$1086))</f>
        <v/>
      </c>
      <c r="J1907" s="176" t="str">
        <f aca="false">IF(D1907="","",($C$1085-E1907)*I1907*10)</f>
        <v/>
      </c>
    </row>
    <row r="1908" customFormat="false" ht="12.75" hidden="false" customHeight="false" outlineLevel="0" collapsed="false">
      <c r="D1908" s="265"/>
      <c r="E1908" s="266"/>
      <c r="F1908" s="267"/>
      <c r="I1908" s="176" t="str">
        <f aca="false">IF(D1908="","",D1908*IF(UPPER(H1908)="Y",1,$C$1086))</f>
        <v/>
      </c>
      <c r="J1908" s="176" t="str">
        <f aca="false">IF(D1908="","",($C$1085-E1908)*I1908*10)</f>
        <v/>
      </c>
    </row>
    <row r="1909" customFormat="false" ht="12.75" hidden="false" customHeight="false" outlineLevel="0" collapsed="false">
      <c r="D1909" s="265"/>
      <c r="E1909" s="266"/>
      <c r="F1909" s="267"/>
      <c r="I1909" s="176" t="str">
        <f aca="false">IF(D1909="","",D1909*IF(UPPER(H1909)="Y",1,$C$1086))</f>
        <v/>
      </c>
      <c r="J1909" s="176" t="str">
        <f aca="false">IF(D1909="","",($C$1085-E1909)*I1909*10)</f>
        <v/>
      </c>
    </row>
    <row r="1910" customFormat="false" ht="12.75" hidden="false" customHeight="false" outlineLevel="0" collapsed="false">
      <c r="D1910" s="265"/>
      <c r="E1910" s="266"/>
      <c r="F1910" s="267"/>
      <c r="I1910" s="176" t="str">
        <f aca="false">IF(D1910="","",D1910*IF(UPPER(H1910)="Y",1,$C$1086))</f>
        <v/>
      </c>
      <c r="J1910" s="176" t="str">
        <f aca="false">IF(D1910="","",($C$1085-E1910)*I1910*10)</f>
        <v/>
      </c>
    </row>
    <row r="1911" customFormat="false" ht="12.75" hidden="false" customHeight="false" outlineLevel="0" collapsed="false">
      <c r="D1911" s="265"/>
      <c r="E1911" s="266"/>
      <c r="F1911" s="267"/>
      <c r="I1911" s="176" t="str">
        <f aca="false">IF(D1911="","",D1911*IF(UPPER(H1911)="Y",1,$C$1086))</f>
        <v/>
      </c>
      <c r="J1911" s="176" t="str">
        <f aca="false">IF(D1911="","",($C$1085-E1911)*I1911*10)</f>
        <v/>
      </c>
    </row>
    <row r="1912" customFormat="false" ht="12.75" hidden="false" customHeight="false" outlineLevel="0" collapsed="false">
      <c r="D1912" s="265"/>
      <c r="E1912" s="266"/>
      <c r="F1912" s="267"/>
      <c r="I1912" s="176" t="str">
        <f aca="false">IF(D1912="","",D1912*IF(UPPER(H1912)="Y",1,$C$1086))</f>
        <v/>
      </c>
      <c r="J1912" s="176" t="str">
        <f aca="false">IF(D1912="","",($C$1085-E1912)*I1912*10)</f>
        <v/>
      </c>
    </row>
    <row r="1913" customFormat="false" ht="12.75" hidden="false" customHeight="false" outlineLevel="0" collapsed="false">
      <c r="D1913" s="265"/>
      <c r="E1913" s="266"/>
      <c r="F1913" s="267"/>
      <c r="I1913" s="176" t="str">
        <f aca="false">IF(D1913="","",D1913*IF(UPPER(H1913)="Y",1,$C$1086))</f>
        <v/>
      </c>
      <c r="J1913" s="176" t="str">
        <f aca="false">IF(D1913="","",($C$1085-E1913)*I1913*10)</f>
        <v/>
      </c>
    </row>
    <row r="1914" customFormat="false" ht="12.75" hidden="false" customHeight="false" outlineLevel="0" collapsed="false">
      <c r="D1914" s="265"/>
      <c r="E1914" s="266"/>
      <c r="F1914" s="267"/>
      <c r="I1914" s="176" t="str">
        <f aca="false">IF(D1914="","",D1914*IF(UPPER(H1914)="Y",1,$C$1086))</f>
        <v/>
      </c>
      <c r="J1914" s="176" t="str">
        <f aca="false">IF(D1914="","",($C$1085-E1914)*I1914*10)</f>
        <v/>
      </c>
    </row>
    <row r="1915" customFormat="false" ht="12.75" hidden="false" customHeight="false" outlineLevel="0" collapsed="false">
      <c r="D1915" s="265"/>
      <c r="E1915" s="266"/>
      <c r="F1915" s="267"/>
      <c r="I1915" s="176" t="str">
        <f aca="false">IF(D1915="","",D1915*IF(UPPER(H1915)="Y",1,$C$1086))</f>
        <v/>
      </c>
      <c r="J1915" s="176" t="str">
        <f aca="false">IF(D1915="","",($C$1085-E1915)*I1915*10)</f>
        <v/>
      </c>
    </row>
    <row r="1916" customFormat="false" ht="12.75" hidden="false" customHeight="false" outlineLevel="0" collapsed="false">
      <c r="D1916" s="265"/>
      <c r="E1916" s="266"/>
      <c r="F1916" s="267"/>
      <c r="I1916" s="176" t="str">
        <f aca="false">IF(D1916="","",D1916*IF(UPPER(H1916)="Y",1,$C$1086))</f>
        <v/>
      </c>
      <c r="J1916" s="176" t="str">
        <f aca="false">IF(D1916="","",($C$1085-E1916)*I1916*10)</f>
        <v/>
      </c>
    </row>
    <row r="1917" customFormat="false" ht="12.75" hidden="false" customHeight="false" outlineLevel="0" collapsed="false">
      <c r="D1917" s="265"/>
      <c r="E1917" s="283"/>
      <c r="F1917" s="283"/>
      <c r="I1917" s="176" t="str">
        <f aca="false">IF(D1917="","",D1917*IF(UPPER(H1917)="Y",1,$C$1086))</f>
        <v/>
      </c>
      <c r="J1917" s="176" t="str">
        <f aca="false">IF(D1917="","",($C$1085-E1917)*I1917*10)</f>
        <v/>
      </c>
    </row>
    <row r="1918" customFormat="false" ht="12.75" hidden="false" customHeight="false" outlineLevel="0" collapsed="false">
      <c r="D1918" s="274" t="n">
        <f aca="true">SUM(INDIRECT(CONCATENATE(ADDRESS(ROW(D1882),COLUMN(D1882)),":",ADDRESS(ROW()-1,COLUMN()))))</f>
        <v>0</v>
      </c>
      <c r="I1918" s="274" t="n">
        <f aca="true">SUM(INDIRECT(CONCATENATE(ADDRESS(ROW(I1882),COLUMN(I1882)),":",ADDRESS(ROW()-1,COLUMN()))))</f>
        <v>0</v>
      </c>
      <c r="J1918" s="274" t="n">
        <f aca="true">SUM(INDIRECT(CONCATENATE(ADDRESS(ROW(J1882),COLUMN(J1882)),":",ADDRESS(ROW()-1,COLUMN()))))</f>
        <v>0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37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V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9" activeCellId="0" sqref="E1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7" min="2" style="0" width="12.56"/>
    <col collapsed="false" customWidth="true" hidden="false" outlineLevel="0" max="8" min="8" style="0" width="11.56"/>
    <col collapsed="false" customWidth="true" hidden="false" outlineLevel="0" max="12" min="9" style="0" width="12.56"/>
    <col collapsed="false" customWidth="true" hidden="false" outlineLevel="0" max="13" min="13" style="0" width="4.28"/>
    <col collapsed="false" customWidth="true" hidden="false" outlineLevel="0" max="17" min="17" style="0" width="3.99"/>
    <col collapsed="false" customWidth="true" hidden="false" outlineLevel="0" max="27" min="25" style="0" width="9.7"/>
    <col collapsed="false" customWidth="true" hidden="false" outlineLevel="0" max="28" min="28" style="0" width="10.71"/>
    <col collapsed="false" customWidth="true" hidden="false" outlineLevel="0" max="29" min="29" style="0" width="10.28"/>
    <col collapsed="false" customWidth="true" hidden="false" outlineLevel="0" max="30" min="30" style="0" width="9.7"/>
  </cols>
  <sheetData>
    <row r="1" customFormat="false" ht="12.75" hidden="false" customHeight="false" outlineLevel="0" collapsed="false">
      <c r="A1" s="284" t="s">
        <v>182</v>
      </c>
      <c r="Y1" s="4" t="s">
        <v>183</v>
      </c>
    </row>
    <row r="3" customFormat="false" ht="12.75" hidden="false" customHeight="false" outlineLevel="0" collapsed="false">
      <c r="R3" s="4" t="s">
        <v>241</v>
      </c>
      <c r="Y3" s="228" t="e">
        <f aca="false">AD98</f>
        <v>#NAME?</v>
      </c>
      <c r="Z3" s="228" t="e">
        <f aca="false">AR98</f>
        <v>#NAME?</v>
      </c>
      <c r="AA3" s="228" t="e">
        <f aca="false">BF98</f>
        <v>#NAME?</v>
      </c>
      <c r="AB3" s="228" t="e">
        <f aca="false">BT98</f>
        <v>#NAME?</v>
      </c>
      <c r="AC3" s="228" t="e">
        <f aca="false">CH98</f>
        <v>#NAME?</v>
      </c>
      <c r="AD3" s="228" t="e">
        <f aca="false">CV98</f>
        <v>#NAME?</v>
      </c>
    </row>
    <row r="4" customFormat="false" ht="12.75" hidden="false" customHeight="false" outlineLevel="0" collapsed="false">
      <c r="O4" s="285" t="n">
        <v>0.92</v>
      </c>
      <c r="R4" s="4"/>
      <c r="Y4" s="228" t="e">
        <f aca="false">SUM(Y7:Y19)</f>
        <v>#NAME?</v>
      </c>
      <c r="Z4" s="228" t="e">
        <f aca="false">SUM(Z7:Z19)</f>
        <v>#NAME?</v>
      </c>
      <c r="AA4" s="228" t="e">
        <f aca="false">SUM(AA7:AA19)</f>
        <v>#NAME?</v>
      </c>
      <c r="AB4" s="228" t="e">
        <f aca="false">SUM(AB7:AB19)</f>
        <v>#NAME?</v>
      </c>
      <c r="AC4" s="228" t="e">
        <f aca="false">SUM(AC7:AC19)</f>
        <v>#NAME?</v>
      </c>
      <c r="AD4" s="228" t="e">
        <f aca="false">SUM(AD7:AD19)</f>
        <v>#NAME?</v>
      </c>
    </row>
    <row r="5" customFormat="false" ht="12.75" hidden="false" customHeight="false" outlineLevel="0" collapsed="false">
      <c r="A5" s="4"/>
      <c r="B5" s="4"/>
      <c r="C5" s="4"/>
      <c r="D5" s="4"/>
      <c r="E5" s="4"/>
      <c r="F5" s="4"/>
      <c r="G5" s="4"/>
      <c r="H5" s="4" t="s">
        <v>242</v>
      </c>
      <c r="I5" s="4" t="s">
        <v>183</v>
      </c>
      <c r="J5" s="4"/>
      <c r="K5" s="4"/>
      <c r="L5" s="4"/>
      <c r="M5" s="4"/>
      <c r="N5" s="4"/>
      <c r="O5" s="4"/>
      <c r="P5" s="4"/>
      <c r="Q5" s="4"/>
      <c r="R5" s="4" t="n">
        <v>0</v>
      </c>
      <c r="S5" s="4" t="n">
        <v>1</v>
      </c>
      <c r="T5" s="4" t="n">
        <v>2</v>
      </c>
      <c r="U5" s="4" t="n">
        <v>3</v>
      </c>
      <c r="V5" s="4" t="n">
        <v>5</v>
      </c>
      <c r="W5" s="4" t="n">
        <v>7</v>
      </c>
      <c r="X5" s="4"/>
      <c r="Y5" s="4" t="n">
        <v>0</v>
      </c>
      <c r="Z5" s="4" t="n">
        <v>1</v>
      </c>
      <c r="AA5" s="4" t="n">
        <v>2</v>
      </c>
      <c r="AB5" s="4" t="n">
        <v>3</v>
      </c>
      <c r="AC5" s="4" t="n">
        <v>5</v>
      </c>
      <c r="AD5" s="4" t="n">
        <v>7</v>
      </c>
    </row>
    <row r="6" customFormat="false" ht="12.75" hidden="false" customHeight="false" outlineLevel="0" collapsed="false">
      <c r="A6" s="8" t="s">
        <v>243</v>
      </c>
      <c r="B6" s="8" t="s">
        <v>244</v>
      </c>
      <c r="C6" s="8" t="s">
        <v>158</v>
      </c>
      <c r="D6" s="8" t="s">
        <v>159</v>
      </c>
      <c r="E6" s="8" t="s">
        <v>245</v>
      </c>
      <c r="F6" s="8" t="s">
        <v>246</v>
      </c>
      <c r="G6" s="8" t="s">
        <v>247</v>
      </c>
      <c r="H6" s="8" t="s">
        <v>248</v>
      </c>
      <c r="I6" s="8" t="s">
        <v>247</v>
      </c>
      <c r="J6" s="8" t="s">
        <v>249</v>
      </c>
      <c r="K6" s="8" t="s">
        <v>249</v>
      </c>
      <c r="L6" s="8" t="s">
        <v>162</v>
      </c>
      <c r="M6" s="8"/>
      <c r="N6" s="8" t="s">
        <v>250</v>
      </c>
      <c r="O6" s="8" t="s">
        <v>8</v>
      </c>
      <c r="P6" s="8" t="s">
        <v>251</v>
      </c>
      <c r="Q6" s="8"/>
      <c r="R6" s="8" t="s">
        <v>185</v>
      </c>
      <c r="S6" s="8" t="s">
        <v>184</v>
      </c>
      <c r="T6" s="8" t="s">
        <v>187</v>
      </c>
      <c r="U6" s="8" t="s">
        <v>13</v>
      </c>
      <c r="V6" s="8" t="s">
        <v>186</v>
      </c>
      <c r="W6" s="8" t="s">
        <v>252</v>
      </c>
      <c r="X6" s="8"/>
      <c r="Y6" s="8" t="s">
        <v>185</v>
      </c>
      <c r="Z6" s="8" t="s">
        <v>184</v>
      </c>
      <c r="AA6" s="8" t="s">
        <v>187</v>
      </c>
      <c r="AB6" s="8" t="s">
        <v>13</v>
      </c>
      <c r="AC6" s="8" t="s">
        <v>186</v>
      </c>
      <c r="AD6" s="8" t="s">
        <v>252</v>
      </c>
    </row>
    <row r="7" customFormat="false" ht="12.75" hidden="false" customHeight="false" outlineLevel="0" collapsed="false">
      <c r="A7" s="0" t="s">
        <v>253</v>
      </c>
      <c r="B7" s="170" t="s">
        <v>254</v>
      </c>
      <c r="C7" s="286" t="n">
        <v>37196</v>
      </c>
      <c r="D7" s="286" t="n">
        <v>37316</v>
      </c>
      <c r="E7" s="170" t="n">
        <v>5</v>
      </c>
      <c r="F7" s="287" t="n">
        <v>37190</v>
      </c>
      <c r="G7" s="288" t="n">
        <v>0</v>
      </c>
      <c r="H7" s="288" t="s">
        <v>241</v>
      </c>
      <c r="I7" s="288" t="n">
        <v>0</v>
      </c>
      <c r="J7" s="170" t="s">
        <v>220</v>
      </c>
      <c r="K7" s="170" t="n">
        <v>0</v>
      </c>
      <c r="L7" s="289" t="n">
        <v>0</v>
      </c>
      <c r="N7" s="0" t="n">
        <v>0</v>
      </c>
      <c r="O7" s="0" t="n">
        <v>0</v>
      </c>
      <c r="P7" s="0" t="n">
        <v>0</v>
      </c>
      <c r="R7" s="0" t="n">
        <v>0</v>
      </c>
      <c r="S7" s="0" t="n">
        <v>0</v>
      </c>
      <c r="T7" s="0" t="n">
        <v>0</v>
      </c>
      <c r="U7" s="0" t="n">
        <v>0</v>
      </c>
      <c r="V7" s="0" t="n">
        <v>0</v>
      </c>
      <c r="W7" s="0" t="n">
        <v>0</v>
      </c>
      <c r="Y7" s="0" t="n">
        <v>0</v>
      </c>
      <c r="Z7" s="0" t="n">
        <v>0</v>
      </c>
      <c r="AA7" s="0" t="n">
        <v>0</v>
      </c>
      <c r="AB7" s="0" t="n">
        <v>0</v>
      </c>
      <c r="AC7" s="0" t="n">
        <v>0</v>
      </c>
      <c r="AD7" s="0" t="n">
        <v>0</v>
      </c>
    </row>
    <row r="8" customFormat="false" ht="12.75" hidden="false" customHeight="false" outlineLevel="0" collapsed="false">
      <c r="A8" s="0" t="s">
        <v>255</v>
      </c>
      <c r="B8" s="170" t="s">
        <v>256</v>
      </c>
      <c r="C8" s="286" t="n">
        <v>37347</v>
      </c>
      <c r="D8" s="286" t="n">
        <v>37681</v>
      </c>
      <c r="E8" s="170" t="n">
        <v>12</v>
      </c>
      <c r="F8" s="287" t="n">
        <v>37336</v>
      </c>
      <c r="G8" s="288" t="n">
        <v>250000</v>
      </c>
      <c r="H8" s="288" t="s">
        <v>241</v>
      </c>
      <c r="I8" s="288" t="n">
        <f aca="false">G8*12</f>
        <v>3000000</v>
      </c>
      <c r="J8" s="170" t="s">
        <v>220</v>
      </c>
      <c r="K8" s="170" t="n">
        <f aca="false">IF(J8="Put",0,1)</f>
        <v>0</v>
      </c>
      <c r="L8" s="289" t="n">
        <v>4</v>
      </c>
      <c r="N8" s="0" t="n">
        <f aca="false">AVERAGE(Inputs!E9:E20)</f>
        <v>3.1865</v>
      </c>
      <c r="O8" s="0" t="n">
        <f aca="false">AVERAGE(Inputs!F9:F20)*$O$4</f>
        <v>0.46</v>
      </c>
      <c r="P8" s="0" t="n">
        <f aca="false">Inputs!G9</f>
        <v>0.0214808196885543</v>
      </c>
      <c r="R8" s="0" t="e">
        <f aca="false">EURO($N8,$L8,$P8,$P8,$O8,$F8-Inputs!$C$1,$K8,R$5)*$I8/$E8</f>
        <v>#NAME?</v>
      </c>
      <c r="S8" s="0" t="e">
        <f aca="false">EURO($N8,$L8,$P8,$P8,$O8,$F8-Inputs!$C$1,$K8,S$5)*$I8/$E8</f>
        <v>#NAME?</v>
      </c>
      <c r="T8" s="0" t="e">
        <f aca="false">EURO($N8,$L8,$P8,$P8,$O8,$F8-Inputs!$C$1,$K8,T$5)*$I8/$E8</f>
        <v>#NAME?</v>
      </c>
      <c r="U8" s="0" t="e">
        <f aca="false">EURO($N8,$L8,$P8,$P8,$O8,$F8-Inputs!$C$1,$K8,U$5)*$I8/$E8</f>
        <v>#NAME?</v>
      </c>
      <c r="V8" s="0" t="e">
        <f aca="false">EURO($N8,$L8,$P8,$P8,$O8,$F8-Inputs!$C$1,$K8,V$5)*$I8/$E8</f>
        <v>#NAME?</v>
      </c>
      <c r="W8" s="0" t="e">
        <f aca="false">EURO($N8,$L8,$P8,$P8,$O8,$F8-Inputs!$C$1,$K8,W$5)*$I8/$E8</f>
        <v>#NAME?</v>
      </c>
      <c r="Y8" s="0" t="e">
        <f aca="false">EURO($N8,$L8,$P8,$P8,$O8,$F8-Inputs!$C$1,$K8,Y$5)*$I8</f>
        <v>#NAME?</v>
      </c>
      <c r="Z8" s="0" t="e">
        <f aca="false">EURO($N8,$L8,$P8,$P8,$O8,$F8-Inputs!$C$1,$K8,Z$5)*$I8</f>
        <v>#NAME?</v>
      </c>
      <c r="AA8" s="0" t="e">
        <f aca="false">EURO($N8,$L8,$P8,$P8,$O8,$F8-Inputs!$C$1,$K8,AA$5)*$I8</f>
        <v>#NAME?</v>
      </c>
      <c r="AB8" s="0" t="e">
        <f aca="false">EURO($N8,$L8,$P8,$P8,$O8,$F8-Inputs!$C$1,$K8,AB$5)*$I8</f>
        <v>#NAME?</v>
      </c>
      <c r="AC8" s="0" t="e">
        <f aca="false">EURO($N8,$L8,$P8,$P8,$O8,$F8-Inputs!$C$1,$K8,AC$5)*$I8</f>
        <v>#NAME?</v>
      </c>
      <c r="AD8" s="0" t="e">
        <f aca="false">EURO($N8,$L8,$P8,$P8,$O8,$F8-Inputs!$C$1,$K8,AD$5)*$I8</f>
        <v>#NAME?</v>
      </c>
    </row>
    <row r="9" customFormat="false" ht="12.75" hidden="false" customHeight="false" outlineLevel="0" collapsed="false">
      <c r="A9" s="0" t="s">
        <v>257</v>
      </c>
      <c r="B9" s="170" t="s">
        <v>258</v>
      </c>
      <c r="C9" s="286" t="n">
        <v>37408</v>
      </c>
      <c r="D9" s="286" t="n">
        <v>37742</v>
      </c>
      <c r="E9" s="170" t="n">
        <v>12</v>
      </c>
      <c r="F9" s="287" t="n">
        <v>37404</v>
      </c>
      <c r="G9" s="288" t="n">
        <v>50000</v>
      </c>
      <c r="H9" s="288" t="s">
        <v>241</v>
      </c>
      <c r="I9" s="288" t="n">
        <f aca="false">G9*12</f>
        <v>600000</v>
      </c>
      <c r="J9" s="170" t="s">
        <v>220</v>
      </c>
      <c r="K9" s="170" t="n">
        <f aca="false">IF(J9="Put",0,1)</f>
        <v>0</v>
      </c>
      <c r="L9" s="289" t="n">
        <v>4.45</v>
      </c>
      <c r="N9" s="0" t="n">
        <f aca="false">AVERAGE(Inputs!E11:E22)</f>
        <v>3.26558333333333</v>
      </c>
      <c r="O9" s="0" t="n">
        <f aca="false">AVERAGE(Inputs!F11:F22)*$O$4</f>
        <v>0.440833333333333</v>
      </c>
      <c r="P9" s="0" t="n">
        <f aca="false">Inputs!G11</f>
        <v>0.0219661328605336</v>
      </c>
      <c r="R9" s="0" t="e">
        <f aca="false">EURO($N9,$L9,$P9,$P9,$O9,$F9-Inputs!$C$1,$K9,R$5)*$I9/$E9</f>
        <v>#NAME?</v>
      </c>
      <c r="S9" s="0" t="e">
        <f aca="false">EURO($N9,$L9,$P9,$P9,$O9,$F9-Inputs!$C$1,$K9,S$5)*$I9/$E9</f>
        <v>#NAME?</v>
      </c>
      <c r="T9" s="0" t="e">
        <f aca="false">EURO($N9,$L9,$P9,$P9,$O9,$F9-Inputs!$C$1,$K9,T$5)*$I9/$E9</f>
        <v>#NAME?</v>
      </c>
      <c r="U9" s="0" t="e">
        <f aca="false">EURO($N9,$L9,$P9,$P9,$O9,$F9-Inputs!$C$1,$K9,U$5)*$I9/$E9</f>
        <v>#NAME?</v>
      </c>
      <c r="V9" s="0" t="e">
        <f aca="false">EURO($N9,$L9,$P9,$P9,$O9,$F9-Inputs!$C$1,$K9,V$5)*$I9/$E9</f>
        <v>#NAME?</v>
      </c>
      <c r="W9" s="0" t="e">
        <f aca="false">EURO($N9,$L9,$P9,$P9,$O9,$F9-Inputs!$C$1,$K9,W$5)*$I9/$E9</f>
        <v>#NAME?</v>
      </c>
      <c r="Y9" s="0" t="e">
        <f aca="false">EURO($N9,$L9,$P9,$P9,$O9,$F9-Inputs!$C$1,$K9,Y$5)*$I9</f>
        <v>#NAME?</v>
      </c>
      <c r="Z9" s="0" t="e">
        <f aca="false">EURO($N9,$L9,$P9,$P9,$O9,$F9-Inputs!$C$1,$K9,Z$5)*$I9</f>
        <v>#NAME?</v>
      </c>
      <c r="AA9" s="0" t="e">
        <f aca="false">EURO($N9,$L9,$P9,$P9,$O9,$F9-Inputs!$C$1,$K9,AA$5)*$I9</f>
        <v>#NAME?</v>
      </c>
      <c r="AB9" s="0" t="e">
        <f aca="false">EURO($N9,$L9,$P9,$P9,$O9,$F9-Inputs!$C$1,$K9,AB$5)*$I9</f>
        <v>#NAME?</v>
      </c>
      <c r="AC9" s="0" t="e">
        <f aca="false">EURO($N9,$L9,$P9,$P9,$O9,$F9-Inputs!$C$1,$K9,AC$5)*$I9</f>
        <v>#NAME?</v>
      </c>
      <c r="AD9" s="0" t="e">
        <f aca="false">EURO($N9,$L9,$P9,$P9,$O9,$F9-Inputs!$C$1,$K9,AD$5)*$I9</f>
        <v>#NAME?</v>
      </c>
    </row>
    <row r="10" customFormat="false" ht="12.75" hidden="false" customHeight="false" outlineLevel="0" collapsed="false">
      <c r="A10" s="0" t="s">
        <v>255</v>
      </c>
      <c r="B10" s="170" t="s">
        <v>259</v>
      </c>
      <c r="C10" s="286" t="n">
        <v>37622</v>
      </c>
      <c r="D10" s="286" t="n">
        <v>37956</v>
      </c>
      <c r="E10" s="170" t="n">
        <v>12</v>
      </c>
      <c r="F10" s="287" t="n">
        <v>37613</v>
      </c>
      <c r="G10" s="288" t="n">
        <v>1000000</v>
      </c>
      <c r="H10" s="288" t="s">
        <v>241</v>
      </c>
      <c r="I10" s="288" t="n">
        <f aca="false">G10*12</f>
        <v>12000000</v>
      </c>
      <c r="J10" s="170" t="s">
        <v>220</v>
      </c>
      <c r="K10" s="170" t="n">
        <f aca="false">IF(J10="Put",0,1)</f>
        <v>0</v>
      </c>
      <c r="L10" s="289" t="n">
        <v>2.65</v>
      </c>
      <c r="N10" s="0" t="n">
        <f aca="false">AVERAGE(Inputs!E18:E29)</f>
        <v>3.50566666666667</v>
      </c>
      <c r="O10" s="0" t="n">
        <f aca="false">AVERAGE(Inputs!F18:F29)*$O$4</f>
        <v>0.3818</v>
      </c>
      <c r="P10" s="0" t="n">
        <f aca="false">Inputs!G$18</f>
        <v>0.026102944947767</v>
      </c>
      <c r="R10" s="0" t="e">
        <f aca="false">EURO($N10,$L10,$P10,$P10,$O10,$F10-Inputs!$C$1,$K10,R$5)*$I10/$E10</f>
        <v>#NAME?</v>
      </c>
      <c r="S10" s="0" t="e">
        <f aca="false">EURO($N10,$L10,$P10,$P10,$O10,$F10-Inputs!$C$1,$K10,S$5)*$I10/$E10</f>
        <v>#NAME?</v>
      </c>
      <c r="T10" s="0" t="e">
        <f aca="false">EURO($N10,$L10,$P10,$P10,$O10,$F10-Inputs!$C$1,$K10,T$5)*$I10/$E10</f>
        <v>#NAME?</v>
      </c>
      <c r="U10" s="0" t="e">
        <f aca="false">EURO($N10,$L10,$P10,$P10,$O10,$F10-Inputs!$C$1,$K10,U$5)*$I10/$E10</f>
        <v>#NAME?</v>
      </c>
      <c r="V10" s="0" t="e">
        <f aca="false">EURO($N10,$L10,$P10,$P10,$O10,$F10-Inputs!$C$1,$K10,V$5)*$I10/$E10</f>
        <v>#NAME?</v>
      </c>
      <c r="W10" s="0" t="e">
        <f aca="false">EURO($N10,$L10,$P10,$P10,$O10,$F10-Inputs!$C$1,$K10,W$5)*$I10/$E10</f>
        <v>#NAME?</v>
      </c>
      <c r="Y10" s="0" t="e">
        <f aca="false">EURO($N10,$L10,$P10,$P10,$O10,$F10-Inputs!$C$1,$K10,Y$5)*$I10</f>
        <v>#NAME?</v>
      </c>
      <c r="Z10" s="0" t="e">
        <f aca="false">EURO($N10,$L10,$P10,$P10,$O10,$F10-Inputs!$C$1,$K10,Z$5)*$I10</f>
        <v>#NAME?</v>
      </c>
      <c r="AA10" s="0" t="e">
        <f aca="false">EURO($N10,$L10,$P10,$P10,$O10,$F10-Inputs!$C$1,$K10,AA$5)*$I10</f>
        <v>#NAME?</v>
      </c>
      <c r="AB10" s="0" t="e">
        <f aca="false">EURO($N10,$L10,$P10,$P10,$O10,$F10-Inputs!$C$1,$K10,AB$5)*$I10</f>
        <v>#NAME?</v>
      </c>
      <c r="AC10" s="0" t="e">
        <f aca="false">EURO($N10,$L10,$P10,$P10,$O10,$F10-Inputs!$C$1,$K10,AC$5)*$I10</f>
        <v>#NAME?</v>
      </c>
      <c r="AD10" s="0" t="e">
        <f aca="false">EURO($N10,$L10,$P10,$P10,$O10,$F10-Inputs!$C$1,$K10,AD$5)*$I10</f>
        <v>#NAME?</v>
      </c>
    </row>
    <row r="11" customFormat="false" ht="12.75" hidden="false" customHeight="false" outlineLevel="0" collapsed="false">
      <c r="A11" s="0" t="s">
        <v>260</v>
      </c>
      <c r="B11" s="170" t="s">
        <v>261</v>
      </c>
      <c r="C11" s="286" t="n">
        <v>37622</v>
      </c>
      <c r="D11" s="286" t="n">
        <v>39417</v>
      </c>
      <c r="E11" s="170" t="n">
        <v>60</v>
      </c>
      <c r="F11" s="287" t="n">
        <v>37617</v>
      </c>
      <c r="G11" s="288" t="n">
        <v>-3000</v>
      </c>
      <c r="H11" s="288" t="s">
        <v>248</v>
      </c>
      <c r="I11" s="288" t="n">
        <f aca="false">G11*365*5</f>
        <v>-5475000</v>
      </c>
      <c r="J11" s="170" t="s">
        <v>220</v>
      </c>
      <c r="K11" s="170" t="n">
        <f aca="false">IF(J11="Put",0,1)</f>
        <v>0</v>
      </c>
      <c r="L11" s="289" t="n">
        <v>3.8</v>
      </c>
      <c r="N11" s="0" t="n">
        <f aca="false">AVERAGE(Inputs!E18:E77)</f>
        <v>3.7874</v>
      </c>
      <c r="O11" s="0" t="n">
        <f aca="false">AVERAGE(Inputs!F18:F77)*$O$4</f>
        <v>0.281213333333333</v>
      </c>
      <c r="P11" s="0" t="n">
        <f aca="false">Inputs!G$18</f>
        <v>0.026102944947767</v>
      </c>
      <c r="R11" s="0" t="e">
        <f aca="false">EURO($N11,$L11,$P11,$P11,$O11,$F11-Inputs!$C$1,$K11,R$5)*$I11/$E11</f>
        <v>#NAME?</v>
      </c>
      <c r="S11" s="0" t="e">
        <f aca="false">EURO($N11,$L11,$P11,$P11,$O11,$F11-Inputs!$C$1,$K11,S$5)*$I11/$E11</f>
        <v>#NAME?</v>
      </c>
      <c r="T11" s="0" t="e">
        <f aca="false">EURO($N11,$L11,$P11,$P11,$O11,$F11-Inputs!$C$1,$K11,T$5)*$I11/$E11</f>
        <v>#NAME?</v>
      </c>
      <c r="U11" s="0" t="e">
        <f aca="false">EURO($N11,$L11,$P11,$P11,$O11,$F11-Inputs!$C$1,$K11,U$5)*$I11/$E11</f>
        <v>#NAME?</v>
      </c>
      <c r="V11" s="0" t="e">
        <f aca="false">EURO($N11,$L11,$P11,$P11,$O11,$F11-Inputs!$C$1,$K11,V$5)*$I11/$E11</f>
        <v>#NAME?</v>
      </c>
      <c r="W11" s="0" t="e">
        <f aca="false">EURO($N11,$L11,$P11,$P11,$O11,$F11-Inputs!$C$1,$K11,W$5)*$I11/$E11</f>
        <v>#NAME?</v>
      </c>
      <c r="Y11" s="0" t="e">
        <f aca="false">EURO($N11,$L11,$P11,$P11,$O11,$F11-Inputs!$C$1,$K11,Y$5)*$I11</f>
        <v>#NAME?</v>
      </c>
      <c r="Z11" s="0" t="e">
        <f aca="false">EURO($N11,$L11,$P11,$P11,$O11,$F11-Inputs!$C$1,$K11,Z$5)*$I11</f>
        <v>#NAME?</v>
      </c>
      <c r="AA11" s="0" t="e">
        <f aca="false">EURO($N11,$L11,$P11,$P11,$O11,$F11-Inputs!$C$1,$K11,AA$5)*$I11</f>
        <v>#NAME?</v>
      </c>
      <c r="AB11" s="0" t="e">
        <f aca="false">EURO($N11,$L11,$P11,$P11,$O11,$F11-Inputs!$C$1,$K11,AB$5)*$I11</f>
        <v>#NAME?</v>
      </c>
      <c r="AC11" s="0" t="e">
        <f aca="false">EURO($N11,$L11,$P11,$P11,$O11,$F11-Inputs!$C$1,$K11,AC$5)*$I11</f>
        <v>#NAME?</v>
      </c>
      <c r="AD11" s="0" t="e">
        <f aca="false">EURO($N11,$L11,$P11,$P11,$O11,$F11-Inputs!$C$1,$K11,AD$5)*$I11</f>
        <v>#NAME?</v>
      </c>
    </row>
    <row r="12" customFormat="false" ht="12.75" hidden="false" customHeight="false" outlineLevel="0" collapsed="false">
      <c r="B12" s="170"/>
      <c r="C12" s="286"/>
      <c r="D12" s="286"/>
      <c r="E12" s="170"/>
      <c r="F12" s="287"/>
      <c r="G12" s="288"/>
      <c r="H12" s="288"/>
      <c r="I12" s="288"/>
      <c r="J12" s="170"/>
      <c r="K12" s="170"/>
      <c r="L12" s="289"/>
    </row>
    <row r="13" customFormat="false" ht="12.75" hidden="false" customHeight="false" outlineLevel="0" collapsed="false">
      <c r="A13" s="0" t="s">
        <v>262</v>
      </c>
      <c r="B13" s="170" t="s">
        <v>263</v>
      </c>
      <c r="C13" s="286" t="n">
        <v>37257</v>
      </c>
      <c r="D13" s="286" t="n">
        <v>37591</v>
      </c>
      <c r="E13" s="170" t="n">
        <v>12</v>
      </c>
      <c r="F13" s="287" t="n">
        <v>37246</v>
      </c>
      <c r="G13" s="288" t="n">
        <v>5000</v>
      </c>
      <c r="H13" s="288" t="s">
        <v>248</v>
      </c>
      <c r="I13" s="288" t="n">
        <f aca="false">G13*365</f>
        <v>1825000</v>
      </c>
      <c r="J13" s="170" t="s">
        <v>220</v>
      </c>
      <c r="K13" s="170" t="n">
        <v>0</v>
      </c>
      <c r="L13" s="289" t="n">
        <v>2.9</v>
      </c>
      <c r="N13" s="0" t="n">
        <f aca="false">AVERAGE(Inputs!E$6:E$17)</f>
        <v>3.01666666666667</v>
      </c>
      <c r="O13" s="0" t="n">
        <f aca="false">AVERAGE(Inputs!F$6:F$17)*$O$4</f>
        <v>0.513475</v>
      </c>
      <c r="P13" s="0" t="n">
        <f aca="false">Inputs!G$6</f>
        <v>0.0214062528730601</v>
      </c>
      <c r="R13" s="0" t="e">
        <f aca="false">EURO($N13,$L13,$P13,$P13,$O13,$F13-Inputs!$C$1,$K13,R$5)*$I13/$E13</f>
        <v>#NAME?</v>
      </c>
      <c r="S13" s="0" t="e">
        <f aca="false">EURO($N13,$L13,$P13,$P13,$O13,$F13-Inputs!$C$1,$K13,S$5)*$I13/$E13</f>
        <v>#NAME?</v>
      </c>
      <c r="T13" s="0" t="e">
        <f aca="false">EURO($N13,$L13,$P13,$P13,$O13,$F13-Inputs!$C$1,$K13,T$5)*$I13/$E13</f>
        <v>#NAME?</v>
      </c>
      <c r="U13" s="0" t="e">
        <f aca="false">EURO($N13,$L13,$P13,$P13,$O13,$F13-Inputs!$C$1,$K13,U$5)*$I13/$E13</f>
        <v>#NAME?</v>
      </c>
      <c r="V13" s="0" t="e">
        <f aca="false">EURO($N13,$L13,$P13,$P13,$O13,$F13-Inputs!$C$1,$K13,V$5)*$I13/$E13</f>
        <v>#NAME?</v>
      </c>
      <c r="W13" s="0" t="e">
        <f aca="false">EURO($N13,$L13,$P13,$P13,$O13,$F13-Inputs!$C$1,$K13,W$5)*$I13/$E13</f>
        <v>#NAME?</v>
      </c>
      <c r="Y13" s="0" t="e">
        <f aca="false">EURO($N13,$L13,$P13,$P13,$O13,$F13-Inputs!$C$1,$K13,Y$5)*$I13</f>
        <v>#NAME?</v>
      </c>
      <c r="Z13" s="0" t="e">
        <f aca="false">EURO($N13,$L13,$P13,$P13,$O13,$F13-Inputs!$C$1,$K13,Z$5)*$I13</f>
        <v>#NAME?</v>
      </c>
      <c r="AA13" s="0" t="e">
        <f aca="false">EURO($N13,$L13,$P13,$P13,$O13,$F13-Inputs!$C$1,$K13,AA$5)*$I13</f>
        <v>#NAME?</v>
      </c>
      <c r="AB13" s="0" t="e">
        <f aca="false">EURO($N13,$L13,$P13,$P13,$O13,$F13-Inputs!$C$1,$K13,AB$5)*$I13</f>
        <v>#NAME?</v>
      </c>
      <c r="AC13" s="0" t="e">
        <f aca="false">EURO($N13,$L13,$P13,$P13,$O13,$F13-Inputs!$C$1,$K13,AC$5)*$I13</f>
        <v>#NAME?</v>
      </c>
      <c r="AD13" s="0" t="e">
        <f aca="false">EURO($N13,$L13,$P13,$P13,$O13,$F13-Inputs!$C$1,$K13,AD$5)*$I13</f>
        <v>#NAME?</v>
      </c>
    </row>
    <row r="14" customFormat="false" ht="12.75" hidden="false" customHeight="false" outlineLevel="0" collapsed="false">
      <c r="B14" s="170" t="s">
        <v>264</v>
      </c>
      <c r="C14" s="286" t="n">
        <v>37257</v>
      </c>
      <c r="D14" s="286" t="n">
        <v>37591</v>
      </c>
      <c r="E14" s="170" t="n">
        <v>12</v>
      </c>
      <c r="F14" s="287" t="n">
        <v>37246</v>
      </c>
      <c r="G14" s="288" t="n">
        <v>0</v>
      </c>
      <c r="H14" s="288" t="s">
        <v>248</v>
      </c>
      <c r="I14" s="288" t="n">
        <f aca="false">G14*365</f>
        <v>0</v>
      </c>
      <c r="J14" s="170" t="s">
        <v>221</v>
      </c>
      <c r="K14" s="170" t="n">
        <f aca="false">IF(J14="Put",0,1)</f>
        <v>1</v>
      </c>
      <c r="L14" s="289" t="n">
        <v>3.25</v>
      </c>
      <c r="N14" s="0" t="n">
        <f aca="false">AVERAGE(Inputs!E$6:E$17)</f>
        <v>3.01666666666667</v>
      </c>
      <c r="O14" s="0" t="n">
        <f aca="false">AVERAGE(Inputs!F$6:F$17)*$O$4</f>
        <v>0.513475</v>
      </c>
      <c r="P14" s="0" t="n">
        <f aca="false">Inputs!G$6</f>
        <v>0.0214062528730601</v>
      </c>
      <c r="R14" s="0" t="e">
        <f aca="false">EURO($N14,$L14,$P14,$P14,$O14,$F14-Inputs!$C$1,$K14,R$5)*$I14/$E14</f>
        <v>#NAME?</v>
      </c>
      <c r="S14" s="0" t="e">
        <f aca="false">EURO($N14,$L14,$P14,$P14,$O14,$F14-Inputs!$C$1,$K14,S$5)*$I14/$E14</f>
        <v>#NAME?</v>
      </c>
      <c r="T14" s="0" t="e">
        <f aca="false">EURO($N14,$L14,$P14,$P14,$O14,$F14-Inputs!$C$1,$K14,T$5)*$I14/$E14</f>
        <v>#NAME?</v>
      </c>
      <c r="U14" s="0" t="e">
        <f aca="false">EURO($N14,$L14,$P14,$P14,$O14,$F14-Inputs!$C$1,$K14,U$5)*$I14/$E14</f>
        <v>#NAME?</v>
      </c>
      <c r="V14" s="0" t="e">
        <f aca="false">EURO($N14,$L14,$P14,$P14,$O14,$F14-Inputs!$C$1,$K14,V$5)*$I14/$E14</f>
        <v>#NAME?</v>
      </c>
      <c r="W14" s="0" t="e">
        <f aca="false">EURO($N14,$L14,$P14,$P14,$O14,$F14-Inputs!$C$1,$K14,W$5)*$I14/$E14</f>
        <v>#NAME?</v>
      </c>
      <c r="Y14" s="0" t="e">
        <f aca="false">EURO($N14,$L14,$P14,$P14,$O14,$F14-Inputs!$C$1,$K14,Y$5)*$I14</f>
        <v>#NAME?</v>
      </c>
      <c r="Z14" s="0" t="e">
        <f aca="false">EURO($N14,$L14,$P14,$P14,$O14,$F14-Inputs!$C$1,$K14,Z$5)*$I14</f>
        <v>#NAME?</v>
      </c>
      <c r="AA14" s="0" t="e">
        <f aca="false">EURO($N14,$L14,$P14,$P14,$O14,$F14-Inputs!$C$1,$K14,AA$5)*$I14</f>
        <v>#NAME?</v>
      </c>
      <c r="AB14" s="0" t="e">
        <f aca="false">EURO($N14,$L14,$P14,$P14,$O14,$F14-Inputs!$C$1,$K14,AB$5)*$I14</f>
        <v>#NAME?</v>
      </c>
      <c r="AC14" s="0" t="e">
        <f aca="false">EURO($N14,$L14,$P14,$P14,$O14,$F14-Inputs!$C$1,$K14,AC$5)*$I14</f>
        <v>#NAME?</v>
      </c>
      <c r="AD14" s="0" t="e">
        <f aca="false">EURO($N14,$L14,$P14,$P14,$O14,$F14-Inputs!$C$1,$K14,AD$5)*$I14</f>
        <v>#NAME?</v>
      </c>
    </row>
    <row r="15" customFormat="false" ht="12.75" hidden="false" customHeight="false" outlineLevel="0" collapsed="false">
      <c r="A15" s="0" t="s">
        <v>265</v>
      </c>
      <c r="B15" s="170" t="s">
        <v>266</v>
      </c>
      <c r="C15" s="286" t="n">
        <v>37257</v>
      </c>
      <c r="D15" s="286" t="n">
        <v>37591</v>
      </c>
      <c r="E15" s="170" t="n">
        <v>12</v>
      </c>
      <c r="F15" s="287" t="n">
        <v>37251</v>
      </c>
      <c r="G15" s="288" t="n">
        <v>10000</v>
      </c>
      <c r="H15" s="288" t="s">
        <v>248</v>
      </c>
      <c r="I15" s="288" t="n">
        <f aca="false">G15*365</f>
        <v>3650000</v>
      </c>
      <c r="J15" s="170" t="s">
        <v>221</v>
      </c>
      <c r="K15" s="170" t="n">
        <f aca="false">IF(J15="Put",0,1)</f>
        <v>1</v>
      </c>
      <c r="L15" s="289" t="n">
        <v>4</v>
      </c>
      <c r="N15" s="0" t="n">
        <f aca="false">AVERAGE(Inputs!E$6:E$17)</f>
        <v>3.01666666666667</v>
      </c>
      <c r="O15" s="0" t="n">
        <f aca="false">AVERAGE(Inputs!F$6:F$17)*$O$4</f>
        <v>0.513475</v>
      </c>
      <c r="P15" s="0" t="n">
        <f aca="false">Inputs!G$6</f>
        <v>0.0214062528730601</v>
      </c>
      <c r="R15" s="0" t="e">
        <f aca="false">EURO($N15,$L15,$P15,$P15,$O15,$F15-Inputs!$C$1,$K15,R$5)*$I15/$E15</f>
        <v>#NAME?</v>
      </c>
      <c r="S15" s="0" t="e">
        <f aca="false">EURO($N15,$L15,$P15,$P15,$O15,$F15-Inputs!$C$1,$K15,S$5)*$I15/$E15</f>
        <v>#NAME?</v>
      </c>
      <c r="T15" s="0" t="e">
        <f aca="false">EURO($N15,$L15,$P15,$P15,$O15,$F15-Inputs!$C$1,$K15,T$5)*$I15/$E15</f>
        <v>#NAME?</v>
      </c>
      <c r="U15" s="0" t="e">
        <f aca="false">EURO($N15,$L15,$P15,$P15,$O15,$F15-Inputs!$C$1,$K15,U$5)*$I15/$E15</f>
        <v>#NAME?</v>
      </c>
      <c r="V15" s="0" t="e">
        <f aca="false">EURO($N15,$L15,$P15,$P15,$O15,$F15-Inputs!$C$1,$K15,V$5)*$I15/$E15</f>
        <v>#NAME?</v>
      </c>
      <c r="W15" s="0" t="e">
        <f aca="false">EURO($N15,$L15,$P15,$P15,$O15,$F15-Inputs!$C$1,$K15,W$5)*$I15/$E15</f>
        <v>#NAME?</v>
      </c>
      <c r="Y15" s="0" t="e">
        <f aca="false">EURO($N15,$L15,$P15,$P15,$O15,$F15-Inputs!$C$1,$K15,Y$5)*$I15</f>
        <v>#NAME?</v>
      </c>
      <c r="Z15" s="0" t="e">
        <f aca="false">EURO($N15,$L15,$P15,$P15,$O15,$F15-Inputs!$C$1,$K15,Z$5)*$I15</f>
        <v>#NAME?</v>
      </c>
      <c r="AA15" s="0" t="e">
        <f aca="false">EURO($N15,$L15,$P15,$P15,$O15,$F15-Inputs!$C$1,$K15,AA$5)*$I15</f>
        <v>#NAME?</v>
      </c>
      <c r="AB15" s="0" t="e">
        <f aca="false">EURO($N15,$L15,$P15,$P15,$O15,$F15-Inputs!$C$1,$K15,AB$5)*$I15</f>
        <v>#NAME?</v>
      </c>
      <c r="AC15" s="0" t="e">
        <f aca="false">EURO($N15,$L15,$P15,$P15,$O15,$F15-Inputs!$C$1,$K15,AC$5)*$I15</f>
        <v>#NAME?</v>
      </c>
      <c r="AD15" s="0" t="e">
        <f aca="false">EURO($N15,$L15,$P15,$P15,$O15,$F15-Inputs!$C$1,$K15,AD$5)*$I15</f>
        <v>#NAME?</v>
      </c>
    </row>
    <row r="16" customFormat="false" ht="12.75" hidden="false" customHeight="false" outlineLevel="0" collapsed="false">
      <c r="A16" s="0" t="s">
        <v>255</v>
      </c>
      <c r="B16" s="170" t="s">
        <v>267</v>
      </c>
      <c r="C16" s="286" t="n">
        <v>37257</v>
      </c>
      <c r="D16" s="286" t="n">
        <v>37591</v>
      </c>
      <c r="E16" s="170" t="n">
        <v>12</v>
      </c>
      <c r="F16" s="287" t="n">
        <v>37245</v>
      </c>
      <c r="G16" s="288" t="n">
        <v>1000000</v>
      </c>
      <c r="H16" s="288" t="s">
        <v>241</v>
      </c>
      <c r="I16" s="288" t="n">
        <f aca="false">G16*12</f>
        <v>12000000</v>
      </c>
      <c r="J16" s="170" t="s">
        <v>221</v>
      </c>
      <c r="K16" s="170" t="n">
        <f aca="false">IF(J16="Put",0,1)</f>
        <v>1</v>
      </c>
      <c r="L16" s="289" t="n">
        <v>5</v>
      </c>
      <c r="N16" s="0" t="n">
        <f aca="false">AVERAGE(Inputs!E$6:E$17)</f>
        <v>3.01666666666667</v>
      </c>
      <c r="O16" s="0" t="n">
        <f aca="false">AVERAGE(Inputs!F$6:F$17)*$O$4</f>
        <v>0.513475</v>
      </c>
      <c r="P16" s="0" t="n">
        <f aca="false">Inputs!G$6</f>
        <v>0.0214062528730601</v>
      </c>
      <c r="R16" s="0" t="e">
        <f aca="false">EURO($N16,$L16,$P16,$P16,$O16,$F16-Inputs!$C$1,$K16,R$5)*$I16/$E16</f>
        <v>#NAME?</v>
      </c>
      <c r="S16" s="0" t="e">
        <f aca="false">EURO($N16,$L16,$P16,$P16,$O16,$F16-Inputs!$C$1,$K16,S$5)*$I16/$E16</f>
        <v>#NAME?</v>
      </c>
      <c r="T16" s="0" t="e">
        <f aca="false">EURO($N16,$L16,$P16,$P16,$O16,$F16-Inputs!$C$1,$K16,T$5)*$I16/$E16</f>
        <v>#NAME?</v>
      </c>
      <c r="U16" s="0" t="e">
        <f aca="false">EURO($N16,$L16,$P16,$P16,$O16,$F16-Inputs!$C$1,$K16,U$5)*$I16/$E16</f>
        <v>#NAME?</v>
      </c>
      <c r="V16" s="0" t="e">
        <f aca="false">EURO($N16,$L16,$P16,$P16,$O16,$F16-Inputs!$C$1,$K16,V$5)*$I16/$E16</f>
        <v>#NAME?</v>
      </c>
      <c r="W16" s="0" t="e">
        <f aca="false">EURO($N16,$L16,$P16,$P16,$O16,$F16-Inputs!$C$1,$K16,W$5)*$I16/$E16</f>
        <v>#NAME?</v>
      </c>
      <c r="Y16" s="0" t="e">
        <f aca="false">EURO($N16,$L16,$P16,$P16,$O16,$F16-Inputs!$C$1,$K16,Y$5)*$I16</f>
        <v>#NAME?</v>
      </c>
      <c r="Z16" s="0" t="e">
        <f aca="false">EURO($N16,$L16,$P16,$P16,$O16,$F16-Inputs!$C$1,$K16,Z$5)*$I16</f>
        <v>#NAME?</v>
      </c>
      <c r="AA16" s="0" t="e">
        <f aca="false">EURO($N16,$L16,$P16,$P16,$O16,$F16-Inputs!$C$1,$K16,AA$5)*$I16</f>
        <v>#NAME?</v>
      </c>
      <c r="AB16" s="0" t="e">
        <f aca="false">EURO($N16,$L16,$P16,$P16,$O16,$F16-Inputs!$C$1,$K16,AB$5)*$I16</f>
        <v>#NAME?</v>
      </c>
      <c r="AC16" s="0" t="e">
        <f aca="false">EURO($N16,$L16,$P16,$P16,$O16,$F16-Inputs!$C$1,$K16,AC$5)*$I16</f>
        <v>#NAME?</v>
      </c>
      <c r="AD16" s="0" t="e">
        <f aca="false">EURO($N16,$L16,$P16,$P16,$O16,$F16-Inputs!$C$1,$K16,AD$5)*$I16</f>
        <v>#NAME?</v>
      </c>
    </row>
    <row r="17" customFormat="false" ht="12.75" hidden="false" customHeight="false" outlineLevel="0" collapsed="false">
      <c r="A17" s="0" t="s">
        <v>268</v>
      </c>
      <c r="B17" s="170" t="s">
        <v>269</v>
      </c>
      <c r="C17" s="286" t="n">
        <v>37438</v>
      </c>
      <c r="D17" s="286" t="n">
        <v>37591</v>
      </c>
      <c r="E17" s="170" t="n">
        <v>6</v>
      </c>
      <c r="F17" s="287" t="n">
        <v>37432</v>
      </c>
      <c r="G17" s="288" t="n">
        <v>5000</v>
      </c>
      <c r="H17" s="288" t="s">
        <v>248</v>
      </c>
      <c r="I17" s="288" t="n">
        <f aca="false">G17*184</f>
        <v>920000</v>
      </c>
      <c r="J17" s="170" t="s">
        <v>221</v>
      </c>
      <c r="K17" s="170" t="n">
        <f aca="false">IF(J17="Put",0,1)</f>
        <v>1</v>
      </c>
      <c r="L17" s="289" t="n">
        <v>3.15</v>
      </c>
      <c r="N17" s="0" t="n">
        <f aca="false">AVERAGE(Inputs!E12:E17)</f>
        <v>3.15416666666667</v>
      </c>
      <c r="O17" s="0" t="n">
        <f aca="false">AVERAGE(Inputs!F12:F17)*$O$4</f>
        <v>0.458466666666667</v>
      </c>
      <c r="P17" s="0" t="n">
        <f aca="false">Inputs!G$12</f>
        <v>0.0223107428025071</v>
      </c>
      <c r="R17" s="0" t="e">
        <f aca="false">EURO($N17,$L17,$P17,$P17,$O17,$F17-Inputs!$C$1,$K17,R$5)*$I17/$E17</f>
        <v>#NAME?</v>
      </c>
      <c r="S17" s="0" t="e">
        <f aca="false">EURO($N17,$L17,$P17,$P17,$O17,$F17-Inputs!$C$1,$K17,S$5)*$I17/$E17</f>
        <v>#NAME?</v>
      </c>
      <c r="T17" s="0" t="e">
        <f aca="false">EURO($N17,$L17,$P17,$P17,$O17,$F17-Inputs!$C$1,$K17,T$5)*$I17/$E17</f>
        <v>#NAME?</v>
      </c>
      <c r="U17" s="0" t="e">
        <f aca="false">EURO($N17,$L17,$P17,$P17,$O17,$F17-Inputs!$C$1,$K17,U$5)*$I17/$E17</f>
        <v>#NAME?</v>
      </c>
      <c r="V17" s="0" t="e">
        <f aca="false">EURO($N17,$L17,$P17,$P17,$O17,$F17-Inputs!$C$1,$K17,V$5)*$I17/$E17</f>
        <v>#NAME?</v>
      </c>
      <c r="W17" s="0" t="e">
        <f aca="false">EURO($N17,$L17,$P17,$P17,$O17,$F17-Inputs!$C$1,$K17,W$5)*$I17/$E17</f>
        <v>#NAME?</v>
      </c>
      <c r="Y17" s="0" t="e">
        <f aca="false">EURO($N17,$L17,$P17,$P17,$O17,$F17-Inputs!$C$1,$K17,Y$5)*$I17</f>
        <v>#NAME?</v>
      </c>
      <c r="Z17" s="0" t="e">
        <f aca="false">EURO($N17,$L17,$P17,$P17,$O17,$F17-Inputs!$C$1,$K17,Z$5)*$I17</f>
        <v>#NAME?</v>
      </c>
      <c r="AA17" s="0" t="e">
        <f aca="false">EURO($N17,$L17,$P17,$P17,$O17,$F17-Inputs!$C$1,$K17,AA$5)*$I17</f>
        <v>#NAME?</v>
      </c>
      <c r="AB17" s="0" t="e">
        <f aca="false">EURO($N17,$L17,$P17,$P17,$O17,$F17-Inputs!$C$1,$K17,AB$5)*$I17</f>
        <v>#NAME?</v>
      </c>
      <c r="AC17" s="0" t="e">
        <f aca="false">EURO($N17,$L17,$P17,$P17,$O17,$F17-Inputs!$C$1,$K17,AC$5)*$I17</f>
        <v>#NAME?</v>
      </c>
      <c r="AD17" s="0" t="e">
        <f aca="false">EURO($N17,$L17,$P17,$P17,$O17,$F17-Inputs!$C$1,$K17,AD$5)*$I17</f>
        <v>#NAME?</v>
      </c>
    </row>
    <row r="18" customFormat="false" ht="12.75" hidden="false" customHeight="false" outlineLevel="0" collapsed="false">
      <c r="A18" s="0" t="s">
        <v>268</v>
      </c>
      <c r="B18" s="170" t="s">
        <v>270</v>
      </c>
      <c r="C18" s="286" t="n">
        <v>37438</v>
      </c>
      <c r="D18" s="286" t="n">
        <v>37681</v>
      </c>
      <c r="E18" s="170" t="n">
        <v>9</v>
      </c>
      <c r="F18" s="287" t="n">
        <v>37432</v>
      </c>
      <c r="G18" s="288" t="n">
        <v>10000</v>
      </c>
      <c r="H18" s="288" t="s">
        <v>248</v>
      </c>
      <c r="I18" s="288" t="n">
        <f aca="false">G18*274</f>
        <v>2740000</v>
      </c>
      <c r="J18" s="170" t="s">
        <v>221</v>
      </c>
      <c r="K18" s="170" t="n">
        <f aca="false">IF(J18="Put",0,1)</f>
        <v>1</v>
      </c>
      <c r="L18" s="289" t="n">
        <v>4.01</v>
      </c>
      <c r="N18" s="0" t="n">
        <f aca="false">AVERAGE(Inputs!E12:E20)</f>
        <v>3.28155555555556</v>
      </c>
      <c r="O18" s="0" t="n">
        <f aca="false">AVERAGE(Inputs!F12:F20)*$O$4</f>
        <v>0.454633333333333</v>
      </c>
      <c r="P18" s="0" t="n">
        <f aca="false">Inputs!G$12</f>
        <v>0.0223107428025071</v>
      </c>
      <c r="R18" s="0" t="e">
        <f aca="false">EURO($N18,$L18,$P18,$P18,$O18,$F18-Inputs!$C$1,$K18,R$5)*$I18/$E18</f>
        <v>#NAME?</v>
      </c>
      <c r="S18" s="0" t="e">
        <f aca="false">EURO($N18,$L18,$P18,$P18,$O18,$F18-Inputs!$C$1,$K18,S$5)*$I18/$E18</f>
        <v>#NAME?</v>
      </c>
      <c r="T18" s="0" t="e">
        <f aca="false">EURO($N18,$L18,$P18,$P18,$O18,$F18-Inputs!$C$1,$K18,T$5)*$I18/$E18</f>
        <v>#NAME?</v>
      </c>
      <c r="U18" s="0" t="e">
        <f aca="false">EURO($N18,$L18,$P18,$P18,$O18,$F18-Inputs!$C$1,$K18,U$5)*$I18/$E18</f>
        <v>#NAME?</v>
      </c>
      <c r="V18" s="0" t="e">
        <f aca="false">EURO($N18,$L18,$P18,$P18,$O18,$F18-Inputs!$C$1,$K18,V$5)*$I18/$E18</f>
        <v>#NAME?</v>
      </c>
      <c r="W18" s="0" t="e">
        <f aca="false">EURO($N18,$L18,$P18,$P18,$O18,$F18-Inputs!$C$1,$K18,W$5)*$I18/$E18</f>
        <v>#NAME?</v>
      </c>
      <c r="Y18" s="0" t="e">
        <f aca="false">EURO($N18,$L18,$P18,$P18,$O18,$F18-Inputs!$C$1,$K18,Y$5)*$I18</f>
        <v>#NAME?</v>
      </c>
      <c r="Z18" s="0" t="e">
        <f aca="false">EURO($N18,$L18,$P18,$P18,$O18,$F18-Inputs!$C$1,$K18,Z$5)*$I18</f>
        <v>#NAME?</v>
      </c>
      <c r="AA18" s="0" t="e">
        <f aca="false">EURO($N18,$L18,$P18,$P18,$O18,$F18-Inputs!$C$1,$K18,AA$5)*$I18</f>
        <v>#NAME?</v>
      </c>
      <c r="AB18" s="0" t="e">
        <f aca="false">EURO($N18,$L18,$P18,$P18,$O18,$F18-Inputs!$C$1,$K18,AB$5)*$I18</f>
        <v>#NAME?</v>
      </c>
      <c r="AC18" s="0" t="e">
        <f aca="false">EURO($N18,$L18,$P18,$P18,$O18,$F18-Inputs!$C$1,$K18,AC$5)*$I18</f>
        <v>#NAME?</v>
      </c>
      <c r="AD18" s="0" t="e">
        <f aca="false">EURO($N18,$L18,$P18,$P18,$O18,$F18-Inputs!$C$1,$K18,AD$5)*$I18</f>
        <v>#NAME?</v>
      </c>
    </row>
    <row r="19" customFormat="false" ht="12.75" hidden="false" customHeight="false" outlineLevel="0" collapsed="false">
      <c r="A19" s="0" t="s">
        <v>268</v>
      </c>
      <c r="B19" s="170" t="s">
        <v>271</v>
      </c>
      <c r="C19" s="286" t="n">
        <v>37530</v>
      </c>
      <c r="D19" s="286" t="n">
        <v>37591</v>
      </c>
      <c r="E19" s="170" t="n">
        <v>3</v>
      </c>
      <c r="F19" s="287" t="n">
        <v>37525</v>
      </c>
      <c r="G19" s="288" t="n">
        <v>5000</v>
      </c>
      <c r="H19" s="288" t="s">
        <v>248</v>
      </c>
      <c r="I19" s="288" t="n">
        <f aca="false">G19*92</f>
        <v>460000</v>
      </c>
      <c r="J19" s="170" t="s">
        <v>221</v>
      </c>
      <c r="K19" s="170" t="n">
        <f aca="false">IF(J19="Put",0,1)</f>
        <v>1</v>
      </c>
      <c r="L19" s="289" t="n">
        <v>3.32</v>
      </c>
      <c r="N19" s="0" t="n">
        <f aca="false">AVERAGE(Inputs!E15:E17)</f>
        <v>3.28466666666667</v>
      </c>
      <c r="O19" s="0" t="n">
        <f aca="false">AVERAGE(Inputs!F15:F17)*$O$4</f>
        <v>0.459233333333333</v>
      </c>
      <c r="P19" s="0" t="n">
        <f aca="false">Inputs!G15</f>
        <v>0.0239501918097673</v>
      </c>
      <c r="R19" s="0" t="e">
        <f aca="false">EURO($N19,$L19,$P19,$P19,$O19,$F19-Inputs!$C$1,$K19,R$5)*$I19/$E19</f>
        <v>#NAME?</v>
      </c>
      <c r="S19" s="0" t="e">
        <f aca="false">EURO($N19,$L19,$P19,$P19,$O19,$F19-Inputs!$C$1,$K19,S$5)*$I19/$E19</f>
        <v>#NAME?</v>
      </c>
      <c r="T19" s="0" t="e">
        <f aca="false">EURO($N19,$L19,$P19,$P19,$O19,$F19-Inputs!$C$1,$K19,T$5)*$I19/$E19</f>
        <v>#NAME?</v>
      </c>
      <c r="U19" s="0" t="e">
        <f aca="false">EURO($N19,$L19,$P19,$P19,$O19,$F19-Inputs!$C$1,$K19,U$5)*$I19/$E19</f>
        <v>#NAME?</v>
      </c>
      <c r="V19" s="0" t="e">
        <f aca="false">EURO($N19,$L19,$P19,$P19,$O19,$F19-Inputs!$C$1,$K19,V$5)*$I19/$E19</f>
        <v>#NAME?</v>
      </c>
      <c r="W19" s="0" t="e">
        <f aca="false">EURO($N19,$L19,$P19,$P19,$O19,$F19-Inputs!$C$1,$K19,W$5)*$I19/$E19</f>
        <v>#NAME?</v>
      </c>
      <c r="Y19" s="0" t="e">
        <f aca="false">EURO($N19,$L19,$P19,$P19,$O19,$F19-Inputs!$C$1,$K19,Y$5)*$I19</f>
        <v>#NAME?</v>
      </c>
      <c r="Z19" s="0" t="e">
        <f aca="false">EURO($N19,$L19,$P19,$P19,$O19,$F19-Inputs!$C$1,$K19,Z$5)*$I19</f>
        <v>#NAME?</v>
      </c>
      <c r="AA19" s="0" t="e">
        <f aca="false">EURO($N19,$L19,$P19,$P19,$O19,$F19-Inputs!$C$1,$K19,AA$5)*$I19</f>
        <v>#NAME?</v>
      </c>
      <c r="AB19" s="0" t="e">
        <f aca="false">EURO($N19,$L19,$P19,$P19,$O19,$F19-Inputs!$C$1,$K19,AB$5)*$I19</f>
        <v>#NAME?</v>
      </c>
      <c r="AC19" s="0" t="e">
        <f aca="false">EURO($N19,$L19,$P19,$P19,$O19,$F19-Inputs!$C$1,$K19,AC$5)*$I19</f>
        <v>#NAME?</v>
      </c>
      <c r="AD19" s="0" t="e">
        <f aca="false">EURO($N19,$L19,$P19,$P19,$O19,$F19-Inputs!$C$1,$K19,AD$5)*$I19</f>
        <v>#NAME?</v>
      </c>
    </row>
    <row r="20" customFormat="false" ht="12.75" hidden="false" customHeight="false" outlineLevel="0" collapsed="false">
      <c r="B20" s="170"/>
      <c r="C20" s="286"/>
      <c r="D20" s="286"/>
      <c r="E20" s="170"/>
      <c r="F20" s="287"/>
      <c r="G20" s="170"/>
      <c r="H20" s="288"/>
      <c r="I20" s="288"/>
      <c r="J20" s="170"/>
      <c r="K20" s="170"/>
      <c r="L20" s="289"/>
    </row>
    <row r="21" customFormat="false" ht="12.75" hidden="false" customHeight="false" outlineLevel="0" collapsed="false">
      <c r="B21" s="170"/>
      <c r="C21" s="286"/>
      <c r="D21" s="286"/>
      <c r="E21" s="170"/>
      <c r="F21" s="170"/>
      <c r="G21" s="170"/>
      <c r="H21" s="288"/>
      <c r="I21" s="288"/>
      <c r="J21" s="170"/>
      <c r="K21" s="170"/>
      <c r="L21" s="289"/>
    </row>
    <row r="22" customFormat="false" ht="12.75" hidden="false" customHeight="false" outlineLevel="0" collapsed="false">
      <c r="B22" s="170"/>
      <c r="C22" s="286"/>
      <c r="D22" s="286"/>
      <c r="E22" s="170"/>
      <c r="F22" s="170"/>
      <c r="G22" s="170"/>
      <c r="H22" s="288"/>
      <c r="I22" s="288"/>
      <c r="J22" s="170"/>
      <c r="K22" s="170"/>
      <c r="L22" s="289"/>
      <c r="R22" s="4" t="s">
        <v>185</v>
      </c>
      <c r="AF22" s="4" t="s">
        <v>184</v>
      </c>
      <c r="AT22" s="4" t="s">
        <v>187</v>
      </c>
      <c r="BH22" s="4" t="s">
        <v>13</v>
      </c>
      <c r="BV22" s="4" t="s">
        <v>186</v>
      </c>
      <c r="CJ22" s="4" t="s">
        <v>252</v>
      </c>
    </row>
    <row r="23" customFormat="false" ht="12.75" hidden="false" customHeight="false" outlineLevel="0" collapsed="false">
      <c r="AD23" s="8" t="s">
        <v>272</v>
      </c>
      <c r="AR23" s="8" t="s">
        <v>273</v>
      </c>
      <c r="BF23" s="8" t="s">
        <v>274</v>
      </c>
      <c r="BT23" s="8" t="s">
        <v>275</v>
      </c>
      <c r="CH23" s="8" t="s">
        <v>276</v>
      </c>
      <c r="CV23" s="8" t="s">
        <v>277</v>
      </c>
    </row>
    <row r="24" customFormat="false" ht="12.75" hidden="false" customHeight="false" outlineLevel="0" collapsed="false">
      <c r="P24" s="243" t="n">
        <v>37226</v>
      </c>
      <c r="R24" s="0" t="n">
        <f aca="false">R$7</f>
        <v>0</v>
      </c>
      <c r="AD24" s="0" t="n">
        <f aca="false">SUM(R24:AC24)</f>
        <v>0</v>
      </c>
      <c r="AF24" s="0" t="n">
        <f aca="false">S$7</f>
        <v>0</v>
      </c>
      <c r="AR24" s="0" t="n">
        <f aca="false">SUM(AF24:AQ24)</f>
        <v>0</v>
      </c>
      <c r="AT24" s="0" t="n">
        <f aca="false">T$7</f>
        <v>0</v>
      </c>
      <c r="BF24" s="0" t="n">
        <f aca="false">SUM(AT24:BE24)</f>
        <v>0</v>
      </c>
      <c r="BH24" s="0" t="n">
        <f aca="false">U$7</f>
        <v>0</v>
      </c>
      <c r="BT24" s="0" t="n">
        <f aca="false">SUM(BH24:BS24)</f>
        <v>0</v>
      </c>
      <c r="BV24" s="0" t="n">
        <f aca="false">V$7</f>
        <v>0</v>
      </c>
      <c r="CH24" s="0" t="n">
        <f aca="false">SUM(BV24:CG24)</f>
        <v>0</v>
      </c>
      <c r="CJ24" s="0" t="n">
        <f aca="false">W$7</f>
        <v>0</v>
      </c>
      <c r="CV24" s="0" t="n">
        <f aca="false">SUM(CJ24:CU24)</f>
        <v>0</v>
      </c>
    </row>
    <row r="25" customFormat="false" ht="12.75" hidden="false" customHeight="false" outlineLevel="0" collapsed="false">
      <c r="P25" s="243" t="n">
        <v>37257</v>
      </c>
      <c r="R25" s="0" t="n">
        <f aca="false">R$7</f>
        <v>0</v>
      </c>
      <c r="W25" s="0" t="e">
        <f aca="false">R$13</f>
        <v>#NAME?</v>
      </c>
      <c r="X25" s="0" t="e">
        <f aca="false">R$14</f>
        <v>#NAME?</v>
      </c>
      <c r="Y25" s="0" t="e">
        <f aca="false">R$15</f>
        <v>#NAME?</v>
      </c>
      <c r="Z25" s="0" t="e">
        <f aca="false">R$16</f>
        <v>#NAME?</v>
      </c>
      <c r="AD25" s="0" t="e">
        <f aca="false">SUM(R25:AC25)</f>
        <v>#NAME?</v>
      </c>
      <c r="AF25" s="0" t="n">
        <f aca="false">S$7</f>
        <v>0</v>
      </c>
      <c r="AK25" s="0" t="e">
        <f aca="false">S$13</f>
        <v>#NAME?</v>
      </c>
      <c r="AL25" s="0" t="e">
        <f aca="false">S$14</f>
        <v>#NAME?</v>
      </c>
      <c r="AM25" s="0" t="e">
        <f aca="false">S$15</f>
        <v>#NAME?</v>
      </c>
      <c r="AN25" s="0" t="e">
        <f aca="false">S$16</f>
        <v>#NAME?</v>
      </c>
      <c r="AR25" s="0" t="e">
        <f aca="false">SUM(AF25:AQ25)</f>
        <v>#NAME?</v>
      </c>
      <c r="AT25" s="0" t="n">
        <f aca="false">T$7</f>
        <v>0</v>
      </c>
      <c r="AY25" s="0" t="e">
        <f aca="false">T$13</f>
        <v>#NAME?</v>
      </c>
      <c r="AZ25" s="0" t="e">
        <f aca="false">T$14</f>
        <v>#NAME?</v>
      </c>
      <c r="BA25" s="0" t="e">
        <f aca="false">T$15</f>
        <v>#NAME?</v>
      </c>
      <c r="BB25" s="0" t="e">
        <f aca="false">T$16</f>
        <v>#NAME?</v>
      </c>
      <c r="BF25" s="0" t="e">
        <f aca="false">SUM(AT25:BE25)</f>
        <v>#NAME?</v>
      </c>
      <c r="BH25" s="0" t="n">
        <f aca="false">U$7</f>
        <v>0</v>
      </c>
      <c r="BM25" s="0" t="e">
        <f aca="false">U$13</f>
        <v>#NAME?</v>
      </c>
      <c r="BN25" s="0" t="e">
        <f aca="false">U$14</f>
        <v>#NAME?</v>
      </c>
      <c r="BO25" s="0" t="e">
        <f aca="false">U$15</f>
        <v>#NAME?</v>
      </c>
      <c r="BP25" s="0" t="e">
        <f aca="false">U$16</f>
        <v>#NAME?</v>
      </c>
      <c r="BT25" s="0" t="e">
        <f aca="false">SUM(BH25:BS25)</f>
        <v>#NAME?</v>
      </c>
      <c r="BV25" s="0" t="n">
        <f aca="false">V$7</f>
        <v>0</v>
      </c>
      <c r="CA25" s="0" t="e">
        <f aca="false">V$13</f>
        <v>#NAME?</v>
      </c>
      <c r="CB25" s="0" t="e">
        <f aca="false">V$14</f>
        <v>#NAME?</v>
      </c>
      <c r="CC25" s="0" t="e">
        <f aca="false">V$15</f>
        <v>#NAME?</v>
      </c>
      <c r="CD25" s="0" t="e">
        <f aca="false">V$16</f>
        <v>#NAME?</v>
      </c>
      <c r="CH25" s="0" t="e">
        <f aca="false">SUM(BV25:CG25)</f>
        <v>#NAME?</v>
      </c>
      <c r="CJ25" s="0" t="n">
        <f aca="false">W$7</f>
        <v>0</v>
      </c>
      <c r="CO25" s="0" t="e">
        <f aca="false">W$13</f>
        <v>#NAME?</v>
      </c>
      <c r="CP25" s="0" t="e">
        <f aca="false">W$14</f>
        <v>#NAME?</v>
      </c>
      <c r="CQ25" s="0" t="e">
        <f aca="false">W$15</f>
        <v>#NAME?</v>
      </c>
      <c r="CR25" s="0" t="e">
        <f aca="false">W$16</f>
        <v>#NAME?</v>
      </c>
      <c r="CV25" s="0" t="e">
        <f aca="false">SUM(CJ25:CU25)</f>
        <v>#NAME?</v>
      </c>
    </row>
    <row r="26" customFormat="false" ht="12.75" hidden="false" customHeight="false" outlineLevel="0" collapsed="false">
      <c r="P26" s="243" t="n">
        <v>37288</v>
      </c>
      <c r="R26" s="0" t="n">
        <f aca="false">R$7</f>
        <v>0</v>
      </c>
      <c r="W26" s="0" t="e">
        <f aca="false">R$13</f>
        <v>#NAME?</v>
      </c>
      <c r="X26" s="0" t="e">
        <f aca="false">R$14</f>
        <v>#NAME?</v>
      </c>
      <c r="Y26" s="0" t="e">
        <f aca="false">R$15</f>
        <v>#NAME?</v>
      </c>
      <c r="Z26" s="0" t="e">
        <f aca="false">R$16</f>
        <v>#NAME?</v>
      </c>
      <c r="AD26" s="0" t="e">
        <f aca="false">SUM(R26:AC26)</f>
        <v>#NAME?</v>
      </c>
      <c r="AF26" s="0" t="n">
        <f aca="false">S$7</f>
        <v>0</v>
      </c>
      <c r="AK26" s="0" t="e">
        <f aca="false">S$13</f>
        <v>#NAME?</v>
      </c>
      <c r="AL26" s="0" t="e">
        <f aca="false">S$14</f>
        <v>#NAME?</v>
      </c>
      <c r="AM26" s="0" t="e">
        <f aca="false">S$15</f>
        <v>#NAME?</v>
      </c>
      <c r="AN26" s="0" t="e">
        <f aca="false">S$16</f>
        <v>#NAME?</v>
      </c>
      <c r="AR26" s="0" t="e">
        <f aca="false">SUM(AF26:AQ26)</f>
        <v>#NAME?</v>
      </c>
      <c r="AT26" s="0" t="n">
        <f aca="false">T$7</f>
        <v>0</v>
      </c>
      <c r="AY26" s="0" t="e">
        <f aca="false">T$13</f>
        <v>#NAME?</v>
      </c>
      <c r="AZ26" s="0" t="e">
        <f aca="false">T$14</f>
        <v>#NAME?</v>
      </c>
      <c r="BA26" s="0" t="e">
        <f aca="false">T$15</f>
        <v>#NAME?</v>
      </c>
      <c r="BB26" s="0" t="e">
        <f aca="false">T$16</f>
        <v>#NAME?</v>
      </c>
      <c r="BF26" s="0" t="e">
        <f aca="false">SUM(AT26:BE26)</f>
        <v>#NAME?</v>
      </c>
      <c r="BH26" s="0" t="n">
        <f aca="false">U$7</f>
        <v>0</v>
      </c>
      <c r="BM26" s="0" t="e">
        <f aca="false">U$13</f>
        <v>#NAME?</v>
      </c>
      <c r="BN26" s="0" t="e">
        <f aca="false">U$14</f>
        <v>#NAME?</v>
      </c>
      <c r="BO26" s="0" t="e">
        <f aca="false">U$15</f>
        <v>#NAME?</v>
      </c>
      <c r="BP26" s="0" t="e">
        <f aca="false">U$16</f>
        <v>#NAME?</v>
      </c>
      <c r="BT26" s="0" t="e">
        <f aca="false">SUM(BH26:BS26)</f>
        <v>#NAME?</v>
      </c>
      <c r="BV26" s="0" t="n">
        <f aca="false">V$7</f>
        <v>0</v>
      </c>
      <c r="CA26" s="0" t="e">
        <f aca="false">V$13</f>
        <v>#NAME?</v>
      </c>
      <c r="CB26" s="0" t="e">
        <f aca="false">V$14</f>
        <v>#NAME?</v>
      </c>
      <c r="CC26" s="0" t="e">
        <f aca="false">V$15</f>
        <v>#NAME?</v>
      </c>
      <c r="CD26" s="0" t="e">
        <f aca="false">V$16</f>
        <v>#NAME?</v>
      </c>
      <c r="CH26" s="0" t="e">
        <f aca="false">SUM(BV26:CG26)</f>
        <v>#NAME?</v>
      </c>
      <c r="CJ26" s="0" t="n">
        <f aca="false">W$7</f>
        <v>0</v>
      </c>
      <c r="CO26" s="0" t="e">
        <f aca="false">W$13</f>
        <v>#NAME?</v>
      </c>
      <c r="CP26" s="0" t="e">
        <f aca="false">W$14</f>
        <v>#NAME?</v>
      </c>
      <c r="CQ26" s="0" t="e">
        <f aca="false">W$15</f>
        <v>#NAME?</v>
      </c>
      <c r="CR26" s="0" t="e">
        <f aca="false">W$16</f>
        <v>#NAME?</v>
      </c>
      <c r="CV26" s="0" t="e">
        <f aca="false">SUM(CJ26:CU26)</f>
        <v>#NAME?</v>
      </c>
    </row>
    <row r="27" customFormat="false" ht="12.75" hidden="false" customHeight="false" outlineLevel="0" collapsed="false">
      <c r="P27" s="243" t="n">
        <v>37316</v>
      </c>
      <c r="R27" s="0" t="n">
        <f aca="false">R$7</f>
        <v>0</v>
      </c>
      <c r="W27" s="0" t="e">
        <f aca="false">R$13</f>
        <v>#NAME?</v>
      </c>
      <c r="X27" s="0" t="e">
        <f aca="false">R$14</f>
        <v>#NAME?</v>
      </c>
      <c r="Y27" s="0" t="e">
        <f aca="false">R$15</f>
        <v>#NAME?</v>
      </c>
      <c r="Z27" s="0" t="e">
        <f aca="false">R$16</f>
        <v>#NAME?</v>
      </c>
      <c r="AD27" s="0" t="e">
        <f aca="false">SUM(R27:AC27)</f>
        <v>#NAME?</v>
      </c>
      <c r="AF27" s="0" t="n">
        <f aca="false">S$7</f>
        <v>0</v>
      </c>
      <c r="AK27" s="0" t="e">
        <f aca="false">S$13</f>
        <v>#NAME?</v>
      </c>
      <c r="AL27" s="0" t="e">
        <f aca="false">S$14</f>
        <v>#NAME?</v>
      </c>
      <c r="AM27" s="0" t="e">
        <f aca="false">S$15</f>
        <v>#NAME?</v>
      </c>
      <c r="AN27" s="0" t="e">
        <f aca="false">S$16</f>
        <v>#NAME?</v>
      </c>
      <c r="AR27" s="0" t="e">
        <f aca="false">SUM(AF27:AQ27)</f>
        <v>#NAME?</v>
      </c>
      <c r="AT27" s="0" t="n">
        <f aca="false">T$7</f>
        <v>0</v>
      </c>
      <c r="AY27" s="0" t="e">
        <f aca="false">T$13</f>
        <v>#NAME?</v>
      </c>
      <c r="AZ27" s="0" t="e">
        <f aca="false">T$14</f>
        <v>#NAME?</v>
      </c>
      <c r="BA27" s="0" t="e">
        <f aca="false">T$15</f>
        <v>#NAME?</v>
      </c>
      <c r="BB27" s="0" t="e">
        <f aca="false">T$16</f>
        <v>#NAME?</v>
      </c>
      <c r="BF27" s="0" t="e">
        <f aca="false">SUM(AT27:BE27)</f>
        <v>#NAME?</v>
      </c>
      <c r="BH27" s="0" t="n">
        <f aca="false">U$7</f>
        <v>0</v>
      </c>
      <c r="BM27" s="0" t="e">
        <f aca="false">U$13</f>
        <v>#NAME?</v>
      </c>
      <c r="BN27" s="0" t="e">
        <f aca="false">U$14</f>
        <v>#NAME?</v>
      </c>
      <c r="BO27" s="0" t="e">
        <f aca="false">U$15</f>
        <v>#NAME?</v>
      </c>
      <c r="BP27" s="0" t="e">
        <f aca="false">U$16</f>
        <v>#NAME?</v>
      </c>
      <c r="BT27" s="0" t="e">
        <f aca="false">SUM(BH27:BS27)</f>
        <v>#NAME?</v>
      </c>
      <c r="BV27" s="0" t="n">
        <f aca="false">V$7</f>
        <v>0</v>
      </c>
      <c r="CA27" s="0" t="e">
        <f aca="false">V$13</f>
        <v>#NAME?</v>
      </c>
      <c r="CB27" s="0" t="e">
        <f aca="false">V$14</f>
        <v>#NAME?</v>
      </c>
      <c r="CC27" s="0" t="e">
        <f aca="false">V$15</f>
        <v>#NAME?</v>
      </c>
      <c r="CD27" s="0" t="e">
        <f aca="false">V$16</f>
        <v>#NAME?</v>
      </c>
      <c r="CH27" s="0" t="e">
        <f aca="false">SUM(BV27:CG27)</f>
        <v>#NAME?</v>
      </c>
      <c r="CJ27" s="0" t="n">
        <f aca="false">W$7</f>
        <v>0</v>
      </c>
      <c r="CO27" s="0" t="e">
        <f aca="false">W$13</f>
        <v>#NAME?</v>
      </c>
      <c r="CP27" s="0" t="e">
        <f aca="false">W$14</f>
        <v>#NAME?</v>
      </c>
      <c r="CQ27" s="0" t="e">
        <f aca="false">W$15</f>
        <v>#NAME?</v>
      </c>
      <c r="CR27" s="0" t="e">
        <f aca="false">W$16</f>
        <v>#NAME?</v>
      </c>
      <c r="CV27" s="0" t="e">
        <f aca="false">SUM(CJ27:CU27)</f>
        <v>#NAME?</v>
      </c>
    </row>
    <row r="28" customFormat="false" ht="12.75" hidden="false" customHeight="false" outlineLevel="0" collapsed="false">
      <c r="P28" s="243" t="n">
        <v>37347</v>
      </c>
      <c r="S28" s="0" t="e">
        <f aca="false">R$8</f>
        <v>#NAME?</v>
      </c>
      <c r="W28" s="0" t="e">
        <f aca="false">R$13</f>
        <v>#NAME?</v>
      </c>
      <c r="X28" s="0" t="e">
        <f aca="false">R$14</f>
        <v>#NAME?</v>
      </c>
      <c r="Y28" s="0" t="e">
        <f aca="false">R$15</f>
        <v>#NAME?</v>
      </c>
      <c r="Z28" s="0" t="e">
        <f aca="false">R$16</f>
        <v>#NAME?</v>
      </c>
      <c r="AD28" s="0" t="e">
        <f aca="false">SUM(R28:AC28)</f>
        <v>#NAME?</v>
      </c>
      <c r="AG28" s="0" t="e">
        <f aca="false">S$8</f>
        <v>#NAME?</v>
      </c>
      <c r="AK28" s="0" t="e">
        <f aca="false">S$13</f>
        <v>#NAME?</v>
      </c>
      <c r="AL28" s="0" t="e">
        <f aca="false">S$14</f>
        <v>#NAME?</v>
      </c>
      <c r="AM28" s="0" t="e">
        <f aca="false">S$15</f>
        <v>#NAME?</v>
      </c>
      <c r="AN28" s="0" t="e">
        <f aca="false">S$16</f>
        <v>#NAME?</v>
      </c>
      <c r="AR28" s="0" t="e">
        <f aca="false">SUM(AF28:AQ28)</f>
        <v>#NAME?</v>
      </c>
      <c r="AU28" s="0" t="e">
        <f aca="false">T$8</f>
        <v>#NAME?</v>
      </c>
      <c r="AY28" s="0" t="e">
        <f aca="false">T$13</f>
        <v>#NAME?</v>
      </c>
      <c r="AZ28" s="0" t="e">
        <f aca="false">T$14</f>
        <v>#NAME?</v>
      </c>
      <c r="BA28" s="0" t="e">
        <f aca="false">T$15</f>
        <v>#NAME?</v>
      </c>
      <c r="BB28" s="0" t="e">
        <f aca="false">T$16</f>
        <v>#NAME?</v>
      </c>
      <c r="BF28" s="0" t="e">
        <f aca="false">SUM(AT28:BE28)</f>
        <v>#NAME?</v>
      </c>
      <c r="BI28" s="0" t="e">
        <f aca="false">U$8</f>
        <v>#NAME?</v>
      </c>
      <c r="BM28" s="0" t="e">
        <f aca="false">U$13</f>
        <v>#NAME?</v>
      </c>
      <c r="BN28" s="0" t="e">
        <f aca="false">U$14</f>
        <v>#NAME?</v>
      </c>
      <c r="BO28" s="0" t="e">
        <f aca="false">U$15</f>
        <v>#NAME?</v>
      </c>
      <c r="BP28" s="0" t="e">
        <f aca="false">U$16</f>
        <v>#NAME?</v>
      </c>
      <c r="BT28" s="0" t="e">
        <f aca="false">SUM(BH28:BS28)</f>
        <v>#NAME?</v>
      </c>
      <c r="BW28" s="0" t="e">
        <f aca="false">V$8</f>
        <v>#NAME?</v>
      </c>
      <c r="CA28" s="0" t="e">
        <f aca="false">V$13</f>
        <v>#NAME?</v>
      </c>
      <c r="CB28" s="0" t="e">
        <f aca="false">V$14</f>
        <v>#NAME?</v>
      </c>
      <c r="CC28" s="0" t="e">
        <f aca="false">V$15</f>
        <v>#NAME?</v>
      </c>
      <c r="CD28" s="0" t="e">
        <f aca="false">V$16</f>
        <v>#NAME?</v>
      </c>
      <c r="CH28" s="0" t="e">
        <f aca="false">SUM(BV28:CG28)</f>
        <v>#NAME?</v>
      </c>
      <c r="CK28" s="0" t="e">
        <f aca="false">W$8</f>
        <v>#NAME?</v>
      </c>
      <c r="CO28" s="0" t="e">
        <f aca="false">W$13</f>
        <v>#NAME?</v>
      </c>
      <c r="CP28" s="0" t="e">
        <f aca="false">W$14</f>
        <v>#NAME?</v>
      </c>
      <c r="CQ28" s="0" t="e">
        <f aca="false">W$15</f>
        <v>#NAME?</v>
      </c>
      <c r="CR28" s="0" t="e">
        <f aca="false">W$16</f>
        <v>#NAME?</v>
      </c>
      <c r="CV28" s="0" t="e">
        <f aca="false">SUM(CJ28:CU28)</f>
        <v>#NAME?</v>
      </c>
    </row>
    <row r="29" customFormat="false" ht="12.75" hidden="false" customHeight="false" outlineLevel="0" collapsed="false">
      <c r="P29" s="243" t="n">
        <v>37377</v>
      </c>
      <c r="S29" s="0" t="e">
        <f aca="false">R$8</f>
        <v>#NAME?</v>
      </c>
      <c r="W29" s="0" t="e">
        <f aca="false">R$13</f>
        <v>#NAME?</v>
      </c>
      <c r="X29" s="0" t="e">
        <f aca="false">R$14</f>
        <v>#NAME?</v>
      </c>
      <c r="Y29" s="0" t="e">
        <f aca="false">R$15</f>
        <v>#NAME?</v>
      </c>
      <c r="Z29" s="0" t="e">
        <f aca="false">R$16</f>
        <v>#NAME?</v>
      </c>
      <c r="AD29" s="0" t="e">
        <f aca="false">SUM(R29:AC29)</f>
        <v>#NAME?</v>
      </c>
      <c r="AG29" s="0" t="e">
        <f aca="false">S$8</f>
        <v>#NAME?</v>
      </c>
      <c r="AK29" s="0" t="e">
        <f aca="false">S$13</f>
        <v>#NAME?</v>
      </c>
      <c r="AL29" s="0" t="e">
        <f aca="false">S$14</f>
        <v>#NAME?</v>
      </c>
      <c r="AM29" s="0" t="e">
        <f aca="false">S$15</f>
        <v>#NAME?</v>
      </c>
      <c r="AN29" s="0" t="e">
        <f aca="false">S$16</f>
        <v>#NAME?</v>
      </c>
      <c r="AR29" s="0" t="e">
        <f aca="false">SUM(AF29:AQ29)</f>
        <v>#NAME?</v>
      </c>
      <c r="AU29" s="0" t="e">
        <f aca="false">T$8</f>
        <v>#NAME?</v>
      </c>
      <c r="AY29" s="0" t="e">
        <f aca="false">T$13</f>
        <v>#NAME?</v>
      </c>
      <c r="AZ29" s="0" t="e">
        <f aca="false">T$14</f>
        <v>#NAME?</v>
      </c>
      <c r="BA29" s="0" t="e">
        <f aca="false">T$15</f>
        <v>#NAME?</v>
      </c>
      <c r="BB29" s="0" t="e">
        <f aca="false">T$16</f>
        <v>#NAME?</v>
      </c>
      <c r="BF29" s="0" t="e">
        <f aca="false">SUM(AT29:BE29)</f>
        <v>#NAME?</v>
      </c>
      <c r="BI29" s="0" t="e">
        <f aca="false">U$8</f>
        <v>#NAME?</v>
      </c>
      <c r="BM29" s="0" t="e">
        <f aca="false">U$13</f>
        <v>#NAME?</v>
      </c>
      <c r="BN29" s="0" t="e">
        <f aca="false">U$14</f>
        <v>#NAME?</v>
      </c>
      <c r="BO29" s="0" t="e">
        <f aca="false">U$15</f>
        <v>#NAME?</v>
      </c>
      <c r="BP29" s="0" t="e">
        <f aca="false">U$16</f>
        <v>#NAME?</v>
      </c>
      <c r="BT29" s="0" t="e">
        <f aca="false">SUM(BH29:BS29)</f>
        <v>#NAME?</v>
      </c>
      <c r="BW29" s="0" t="e">
        <f aca="false">V$8</f>
        <v>#NAME?</v>
      </c>
      <c r="CA29" s="0" t="e">
        <f aca="false">V$13</f>
        <v>#NAME?</v>
      </c>
      <c r="CB29" s="0" t="e">
        <f aca="false">V$14</f>
        <v>#NAME?</v>
      </c>
      <c r="CC29" s="0" t="e">
        <f aca="false">V$15</f>
        <v>#NAME?</v>
      </c>
      <c r="CD29" s="0" t="e">
        <f aca="false">V$16</f>
        <v>#NAME?</v>
      </c>
      <c r="CH29" s="0" t="e">
        <f aca="false">SUM(BV29:CG29)</f>
        <v>#NAME?</v>
      </c>
      <c r="CK29" s="0" t="e">
        <f aca="false">W$8</f>
        <v>#NAME?</v>
      </c>
      <c r="CO29" s="0" t="e">
        <f aca="false">W$13</f>
        <v>#NAME?</v>
      </c>
      <c r="CP29" s="0" t="e">
        <f aca="false">W$14</f>
        <v>#NAME?</v>
      </c>
      <c r="CQ29" s="0" t="e">
        <f aca="false">W$15</f>
        <v>#NAME?</v>
      </c>
      <c r="CR29" s="0" t="e">
        <f aca="false">W$16</f>
        <v>#NAME?</v>
      </c>
      <c r="CV29" s="0" t="e">
        <f aca="false">SUM(CJ29:CU29)</f>
        <v>#NAME?</v>
      </c>
    </row>
    <row r="30" customFormat="false" ht="12.75" hidden="false" customHeight="false" outlineLevel="0" collapsed="false">
      <c r="P30" s="243" t="n">
        <v>37408</v>
      </c>
      <c r="S30" s="0" t="e">
        <f aca="false">R$8</f>
        <v>#NAME?</v>
      </c>
      <c r="T30" s="0" t="e">
        <f aca="false">R$9</f>
        <v>#NAME?</v>
      </c>
      <c r="W30" s="0" t="e">
        <f aca="false">R$13</f>
        <v>#NAME?</v>
      </c>
      <c r="X30" s="0" t="e">
        <f aca="false">R$14</f>
        <v>#NAME?</v>
      </c>
      <c r="Y30" s="0" t="e">
        <f aca="false">R$15</f>
        <v>#NAME?</v>
      </c>
      <c r="Z30" s="0" t="e">
        <f aca="false">R$16</f>
        <v>#NAME?</v>
      </c>
      <c r="AD30" s="0" t="e">
        <f aca="false">SUM(R30:AC30)</f>
        <v>#NAME?</v>
      </c>
      <c r="AG30" s="0" t="e">
        <f aca="false">S$8</f>
        <v>#NAME?</v>
      </c>
      <c r="AH30" s="0" t="e">
        <f aca="false">S$9</f>
        <v>#NAME?</v>
      </c>
      <c r="AK30" s="0" t="e">
        <f aca="false">S$13</f>
        <v>#NAME?</v>
      </c>
      <c r="AL30" s="0" t="e">
        <f aca="false">S$14</f>
        <v>#NAME?</v>
      </c>
      <c r="AM30" s="0" t="e">
        <f aca="false">S$15</f>
        <v>#NAME?</v>
      </c>
      <c r="AN30" s="0" t="e">
        <f aca="false">S$16</f>
        <v>#NAME?</v>
      </c>
      <c r="AR30" s="0" t="e">
        <f aca="false">SUM(AF30:AQ30)</f>
        <v>#NAME?</v>
      </c>
      <c r="AU30" s="0" t="e">
        <f aca="false">T$8</f>
        <v>#NAME?</v>
      </c>
      <c r="AV30" s="0" t="e">
        <f aca="false">T$9</f>
        <v>#NAME?</v>
      </c>
      <c r="AY30" s="0" t="e">
        <f aca="false">T$13</f>
        <v>#NAME?</v>
      </c>
      <c r="AZ30" s="0" t="e">
        <f aca="false">T$14</f>
        <v>#NAME?</v>
      </c>
      <c r="BA30" s="0" t="e">
        <f aca="false">T$15</f>
        <v>#NAME?</v>
      </c>
      <c r="BB30" s="0" t="e">
        <f aca="false">T$16</f>
        <v>#NAME?</v>
      </c>
      <c r="BF30" s="0" t="e">
        <f aca="false">SUM(AT30:BE30)</f>
        <v>#NAME?</v>
      </c>
      <c r="BI30" s="0" t="e">
        <f aca="false">U$8</f>
        <v>#NAME?</v>
      </c>
      <c r="BJ30" s="0" t="e">
        <f aca="false">U$9</f>
        <v>#NAME?</v>
      </c>
      <c r="BM30" s="0" t="e">
        <f aca="false">U$13</f>
        <v>#NAME?</v>
      </c>
      <c r="BN30" s="0" t="e">
        <f aca="false">U$14</f>
        <v>#NAME?</v>
      </c>
      <c r="BO30" s="0" t="e">
        <f aca="false">U$15</f>
        <v>#NAME?</v>
      </c>
      <c r="BP30" s="0" t="e">
        <f aca="false">U$16</f>
        <v>#NAME?</v>
      </c>
      <c r="BT30" s="0" t="e">
        <f aca="false">SUM(BH30:BS30)</f>
        <v>#NAME?</v>
      </c>
      <c r="BW30" s="0" t="e">
        <f aca="false">V$8</f>
        <v>#NAME?</v>
      </c>
      <c r="BX30" s="0" t="e">
        <f aca="false">V$9</f>
        <v>#NAME?</v>
      </c>
      <c r="CA30" s="0" t="e">
        <f aca="false">V$13</f>
        <v>#NAME?</v>
      </c>
      <c r="CB30" s="0" t="e">
        <f aca="false">V$14</f>
        <v>#NAME?</v>
      </c>
      <c r="CC30" s="0" t="e">
        <f aca="false">V$15</f>
        <v>#NAME?</v>
      </c>
      <c r="CD30" s="0" t="e">
        <f aca="false">V$16</f>
        <v>#NAME?</v>
      </c>
      <c r="CH30" s="0" t="e">
        <f aca="false">SUM(BV30:CG30)</f>
        <v>#NAME?</v>
      </c>
      <c r="CK30" s="0" t="e">
        <f aca="false">W$8</f>
        <v>#NAME?</v>
      </c>
      <c r="CL30" s="0" t="e">
        <f aca="false">W$9</f>
        <v>#NAME?</v>
      </c>
      <c r="CO30" s="0" t="e">
        <f aca="false">W$13</f>
        <v>#NAME?</v>
      </c>
      <c r="CP30" s="0" t="e">
        <f aca="false">W$14</f>
        <v>#NAME?</v>
      </c>
      <c r="CQ30" s="0" t="e">
        <f aca="false">W$15</f>
        <v>#NAME?</v>
      </c>
      <c r="CR30" s="0" t="e">
        <f aca="false">W$16</f>
        <v>#NAME?</v>
      </c>
      <c r="CV30" s="0" t="e">
        <f aca="false">SUM(CJ30:CU30)</f>
        <v>#NAME?</v>
      </c>
    </row>
    <row r="31" customFormat="false" ht="12.75" hidden="false" customHeight="false" outlineLevel="0" collapsed="false">
      <c r="P31" s="243" t="n">
        <v>37438</v>
      </c>
      <c r="S31" s="0" t="e">
        <f aca="false">R$8</f>
        <v>#NAME?</v>
      </c>
      <c r="T31" s="0" t="e">
        <f aca="false">R$9</f>
        <v>#NAME?</v>
      </c>
      <c r="W31" s="0" t="e">
        <f aca="false">R$13</f>
        <v>#NAME?</v>
      </c>
      <c r="X31" s="0" t="e">
        <f aca="false">R$14</f>
        <v>#NAME?</v>
      </c>
      <c r="Y31" s="0" t="e">
        <f aca="false">R$15</f>
        <v>#NAME?</v>
      </c>
      <c r="Z31" s="0" t="e">
        <f aca="false">R$16</f>
        <v>#NAME?</v>
      </c>
      <c r="AA31" s="0" t="e">
        <f aca="false">R$17</f>
        <v>#NAME?</v>
      </c>
      <c r="AB31" s="0" t="e">
        <f aca="false">R$18</f>
        <v>#NAME?</v>
      </c>
      <c r="AD31" s="0" t="e">
        <f aca="false">SUM(R31:AC31)</f>
        <v>#NAME?</v>
      </c>
      <c r="AG31" s="0" t="e">
        <f aca="false">S$8</f>
        <v>#NAME?</v>
      </c>
      <c r="AH31" s="0" t="e">
        <f aca="false">S$9</f>
        <v>#NAME?</v>
      </c>
      <c r="AK31" s="0" t="e">
        <f aca="false">S$13</f>
        <v>#NAME?</v>
      </c>
      <c r="AL31" s="0" t="e">
        <f aca="false">S$14</f>
        <v>#NAME?</v>
      </c>
      <c r="AM31" s="0" t="e">
        <f aca="false">S$15</f>
        <v>#NAME?</v>
      </c>
      <c r="AN31" s="0" t="e">
        <f aca="false">S$16</f>
        <v>#NAME?</v>
      </c>
      <c r="AO31" s="0" t="e">
        <f aca="false">S$17</f>
        <v>#NAME?</v>
      </c>
      <c r="AP31" s="0" t="e">
        <f aca="false">S$18</f>
        <v>#NAME?</v>
      </c>
      <c r="AR31" s="0" t="e">
        <f aca="false">SUM(AF31:AQ31)</f>
        <v>#NAME?</v>
      </c>
      <c r="AU31" s="0" t="e">
        <f aca="false">T$8</f>
        <v>#NAME?</v>
      </c>
      <c r="AV31" s="0" t="e">
        <f aca="false">T$9</f>
        <v>#NAME?</v>
      </c>
      <c r="AY31" s="0" t="e">
        <f aca="false">T$13</f>
        <v>#NAME?</v>
      </c>
      <c r="AZ31" s="0" t="e">
        <f aca="false">T$14</f>
        <v>#NAME?</v>
      </c>
      <c r="BA31" s="0" t="e">
        <f aca="false">T$15</f>
        <v>#NAME?</v>
      </c>
      <c r="BB31" s="0" t="e">
        <f aca="false">T$16</f>
        <v>#NAME?</v>
      </c>
      <c r="BC31" s="0" t="e">
        <f aca="false">T$17</f>
        <v>#NAME?</v>
      </c>
      <c r="BD31" s="0" t="e">
        <f aca="false">T$18</f>
        <v>#NAME?</v>
      </c>
      <c r="BF31" s="0" t="e">
        <f aca="false">SUM(AT31:BE31)</f>
        <v>#NAME?</v>
      </c>
      <c r="BI31" s="0" t="e">
        <f aca="false">U$8</f>
        <v>#NAME?</v>
      </c>
      <c r="BJ31" s="0" t="e">
        <f aca="false">U$9</f>
        <v>#NAME?</v>
      </c>
      <c r="BM31" s="0" t="e">
        <f aca="false">U$13</f>
        <v>#NAME?</v>
      </c>
      <c r="BN31" s="0" t="e">
        <f aca="false">U$14</f>
        <v>#NAME?</v>
      </c>
      <c r="BO31" s="0" t="e">
        <f aca="false">U$15</f>
        <v>#NAME?</v>
      </c>
      <c r="BP31" s="0" t="e">
        <f aca="false">U$16</f>
        <v>#NAME?</v>
      </c>
      <c r="BQ31" s="0" t="e">
        <f aca="false">U$17</f>
        <v>#NAME?</v>
      </c>
      <c r="BR31" s="0" t="e">
        <f aca="false">U$18</f>
        <v>#NAME?</v>
      </c>
      <c r="BT31" s="0" t="e">
        <f aca="false">SUM(BH31:BS31)</f>
        <v>#NAME?</v>
      </c>
      <c r="BW31" s="0" t="e">
        <f aca="false">V$8</f>
        <v>#NAME?</v>
      </c>
      <c r="BX31" s="0" t="e">
        <f aca="false">V$9</f>
        <v>#NAME?</v>
      </c>
      <c r="CA31" s="0" t="e">
        <f aca="false">V$13</f>
        <v>#NAME?</v>
      </c>
      <c r="CB31" s="0" t="e">
        <f aca="false">V$14</f>
        <v>#NAME?</v>
      </c>
      <c r="CC31" s="0" t="e">
        <f aca="false">V$15</f>
        <v>#NAME?</v>
      </c>
      <c r="CD31" s="0" t="e">
        <f aca="false">V$16</f>
        <v>#NAME?</v>
      </c>
      <c r="CE31" s="0" t="e">
        <f aca="false">V$17</f>
        <v>#NAME?</v>
      </c>
      <c r="CF31" s="0" t="e">
        <f aca="false">V$18</f>
        <v>#NAME?</v>
      </c>
      <c r="CH31" s="0" t="e">
        <f aca="false">SUM(BV31:CG31)</f>
        <v>#NAME?</v>
      </c>
      <c r="CK31" s="0" t="e">
        <f aca="false">W$8</f>
        <v>#NAME?</v>
      </c>
      <c r="CL31" s="0" t="e">
        <f aca="false">W$9</f>
        <v>#NAME?</v>
      </c>
      <c r="CO31" s="0" t="e">
        <f aca="false">W$13</f>
        <v>#NAME?</v>
      </c>
      <c r="CP31" s="0" t="e">
        <f aca="false">W$14</f>
        <v>#NAME?</v>
      </c>
      <c r="CQ31" s="0" t="e">
        <f aca="false">W$15</f>
        <v>#NAME?</v>
      </c>
      <c r="CR31" s="0" t="e">
        <f aca="false">W$16</f>
        <v>#NAME?</v>
      </c>
      <c r="CS31" s="0" t="e">
        <f aca="false">W$17</f>
        <v>#NAME?</v>
      </c>
      <c r="CT31" s="0" t="e">
        <f aca="false">W$18</f>
        <v>#NAME?</v>
      </c>
      <c r="CV31" s="0" t="e">
        <f aca="false">SUM(CJ31:CU31)</f>
        <v>#NAME?</v>
      </c>
    </row>
    <row r="32" customFormat="false" ht="12.75" hidden="false" customHeight="false" outlineLevel="0" collapsed="false">
      <c r="P32" s="243" t="n">
        <v>37469</v>
      </c>
      <c r="S32" s="0" t="e">
        <f aca="false">R$8</f>
        <v>#NAME?</v>
      </c>
      <c r="T32" s="0" t="e">
        <f aca="false">R$9</f>
        <v>#NAME?</v>
      </c>
      <c r="W32" s="0" t="e">
        <f aca="false">R$13</f>
        <v>#NAME?</v>
      </c>
      <c r="X32" s="0" t="e">
        <f aca="false">R$14</f>
        <v>#NAME?</v>
      </c>
      <c r="Y32" s="0" t="e">
        <f aca="false">R$15</f>
        <v>#NAME?</v>
      </c>
      <c r="Z32" s="0" t="e">
        <f aca="false">R$16</f>
        <v>#NAME?</v>
      </c>
      <c r="AA32" s="0" t="e">
        <f aca="false">R$17</f>
        <v>#NAME?</v>
      </c>
      <c r="AB32" s="0" t="e">
        <f aca="false">R$18</f>
        <v>#NAME?</v>
      </c>
      <c r="AD32" s="0" t="e">
        <f aca="false">SUM(R32:AC32)</f>
        <v>#NAME?</v>
      </c>
      <c r="AG32" s="0" t="e">
        <f aca="false">S$8</f>
        <v>#NAME?</v>
      </c>
      <c r="AH32" s="0" t="e">
        <f aca="false">S$9</f>
        <v>#NAME?</v>
      </c>
      <c r="AK32" s="0" t="e">
        <f aca="false">S$13</f>
        <v>#NAME?</v>
      </c>
      <c r="AL32" s="0" t="e">
        <f aca="false">S$14</f>
        <v>#NAME?</v>
      </c>
      <c r="AM32" s="0" t="e">
        <f aca="false">S$15</f>
        <v>#NAME?</v>
      </c>
      <c r="AN32" s="0" t="e">
        <f aca="false">S$16</f>
        <v>#NAME?</v>
      </c>
      <c r="AO32" s="0" t="e">
        <f aca="false">S$17</f>
        <v>#NAME?</v>
      </c>
      <c r="AP32" s="0" t="e">
        <f aca="false">S$18</f>
        <v>#NAME?</v>
      </c>
      <c r="AR32" s="0" t="e">
        <f aca="false">SUM(AF32:AQ32)</f>
        <v>#NAME?</v>
      </c>
      <c r="AU32" s="0" t="e">
        <f aca="false">T$8</f>
        <v>#NAME?</v>
      </c>
      <c r="AV32" s="0" t="e">
        <f aca="false">T$9</f>
        <v>#NAME?</v>
      </c>
      <c r="AY32" s="0" t="e">
        <f aca="false">T$13</f>
        <v>#NAME?</v>
      </c>
      <c r="AZ32" s="0" t="e">
        <f aca="false">T$14</f>
        <v>#NAME?</v>
      </c>
      <c r="BA32" s="0" t="e">
        <f aca="false">T$15</f>
        <v>#NAME?</v>
      </c>
      <c r="BB32" s="0" t="e">
        <f aca="false">T$16</f>
        <v>#NAME?</v>
      </c>
      <c r="BC32" s="0" t="e">
        <f aca="false">T$17</f>
        <v>#NAME?</v>
      </c>
      <c r="BD32" s="0" t="e">
        <f aca="false">T$18</f>
        <v>#NAME?</v>
      </c>
      <c r="BF32" s="0" t="e">
        <f aca="false">SUM(AT32:BE32)</f>
        <v>#NAME?</v>
      </c>
      <c r="BI32" s="0" t="e">
        <f aca="false">U$8</f>
        <v>#NAME?</v>
      </c>
      <c r="BJ32" s="0" t="e">
        <f aca="false">U$9</f>
        <v>#NAME?</v>
      </c>
      <c r="BM32" s="0" t="e">
        <f aca="false">U$13</f>
        <v>#NAME?</v>
      </c>
      <c r="BN32" s="0" t="e">
        <f aca="false">U$14</f>
        <v>#NAME?</v>
      </c>
      <c r="BO32" s="0" t="e">
        <f aca="false">U$15</f>
        <v>#NAME?</v>
      </c>
      <c r="BP32" s="0" t="e">
        <f aca="false">U$16</f>
        <v>#NAME?</v>
      </c>
      <c r="BQ32" s="0" t="e">
        <f aca="false">U$17</f>
        <v>#NAME?</v>
      </c>
      <c r="BR32" s="0" t="e">
        <f aca="false">U$18</f>
        <v>#NAME?</v>
      </c>
      <c r="BT32" s="0" t="e">
        <f aca="false">SUM(BH32:BS32)</f>
        <v>#NAME?</v>
      </c>
      <c r="BW32" s="0" t="e">
        <f aca="false">V$8</f>
        <v>#NAME?</v>
      </c>
      <c r="BX32" s="0" t="e">
        <f aca="false">V$9</f>
        <v>#NAME?</v>
      </c>
      <c r="CA32" s="0" t="e">
        <f aca="false">V$13</f>
        <v>#NAME?</v>
      </c>
      <c r="CB32" s="0" t="e">
        <f aca="false">V$14</f>
        <v>#NAME?</v>
      </c>
      <c r="CC32" s="0" t="e">
        <f aca="false">V$15</f>
        <v>#NAME?</v>
      </c>
      <c r="CD32" s="0" t="e">
        <f aca="false">V$16</f>
        <v>#NAME?</v>
      </c>
      <c r="CE32" s="0" t="e">
        <f aca="false">V$17</f>
        <v>#NAME?</v>
      </c>
      <c r="CF32" s="0" t="e">
        <f aca="false">V$18</f>
        <v>#NAME?</v>
      </c>
      <c r="CH32" s="0" t="e">
        <f aca="false">SUM(BV32:CG32)</f>
        <v>#NAME?</v>
      </c>
      <c r="CK32" s="0" t="e">
        <f aca="false">W$8</f>
        <v>#NAME?</v>
      </c>
      <c r="CL32" s="0" t="e">
        <f aca="false">W$9</f>
        <v>#NAME?</v>
      </c>
      <c r="CO32" s="0" t="e">
        <f aca="false">W$13</f>
        <v>#NAME?</v>
      </c>
      <c r="CP32" s="0" t="e">
        <f aca="false">W$14</f>
        <v>#NAME?</v>
      </c>
      <c r="CQ32" s="0" t="e">
        <f aca="false">W$15</f>
        <v>#NAME?</v>
      </c>
      <c r="CR32" s="0" t="e">
        <f aca="false">W$16</f>
        <v>#NAME?</v>
      </c>
      <c r="CS32" s="0" t="e">
        <f aca="false">W$17</f>
        <v>#NAME?</v>
      </c>
      <c r="CT32" s="0" t="e">
        <f aca="false">W$18</f>
        <v>#NAME?</v>
      </c>
      <c r="CV32" s="0" t="e">
        <f aca="false">SUM(CJ32:CU32)</f>
        <v>#NAME?</v>
      </c>
    </row>
    <row r="33" customFormat="false" ht="12.75" hidden="false" customHeight="false" outlineLevel="0" collapsed="false">
      <c r="P33" s="243" t="n">
        <v>37500</v>
      </c>
      <c r="S33" s="0" t="e">
        <f aca="false">R$8</f>
        <v>#NAME?</v>
      </c>
      <c r="T33" s="0" t="e">
        <f aca="false">R$9</f>
        <v>#NAME?</v>
      </c>
      <c r="W33" s="0" t="e">
        <f aca="false">R$13</f>
        <v>#NAME?</v>
      </c>
      <c r="X33" s="0" t="e">
        <f aca="false">R$14</f>
        <v>#NAME?</v>
      </c>
      <c r="Y33" s="0" t="e">
        <f aca="false">R$15</f>
        <v>#NAME?</v>
      </c>
      <c r="Z33" s="0" t="e">
        <f aca="false">R$16</f>
        <v>#NAME?</v>
      </c>
      <c r="AA33" s="0" t="e">
        <f aca="false">R$17</f>
        <v>#NAME?</v>
      </c>
      <c r="AB33" s="0" t="e">
        <f aca="false">R$18</f>
        <v>#NAME?</v>
      </c>
      <c r="AD33" s="0" t="e">
        <f aca="false">SUM(R33:AC33)</f>
        <v>#NAME?</v>
      </c>
      <c r="AG33" s="0" t="e">
        <f aca="false">S$8</f>
        <v>#NAME?</v>
      </c>
      <c r="AH33" s="0" t="e">
        <f aca="false">S$9</f>
        <v>#NAME?</v>
      </c>
      <c r="AK33" s="0" t="e">
        <f aca="false">S$13</f>
        <v>#NAME?</v>
      </c>
      <c r="AL33" s="0" t="e">
        <f aca="false">S$14</f>
        <v>#NAME?</v>
      </c>
      <c r="AM33" s="0" t="e">
        <f aca="false">S$15</f>
        <v>#NAME?</v>
      </c>
      <c r="AN33" s="0" t="e">
        <f aca="false">S$16</f>
        <v>#NAME?</v>
      </c>
      <c r="AO33" s="0" t="e">
        <f aca="false">S$17</f>
        <v>#NAME?</v>
      </c>
      <c r="AP33" s="0" t="e">
        <f aca="false">S$18</f>
        <v>#NAME?</v>
      </c>
      <c r="AR33" s="0" t="e">
        <f aca="false">SUM(AF33:AQ33)</f>
        <v>#NAME?</v>
      </c>
      <c r="AU33" s="0" t="e">
        <f aca="false">T$8</f>
        <v>#NAME?</v>
      </c>
      <c r="AV33" s="0" t="e">
        <f aca="false">T$9</f>
        <v>#NAME?</v>
      </c>
      <c r="AY33" s="0" t="e">
        <f aca="false">T$13</f>
        <v>#NAME?</v>
      </c>
      <c r="AZ33" s="0" t="e">
        <f aca="false">T$14</f>
        <v>#NAME?</v>
      </c>
      <c r="BA33" s="0" t="e">
        <f aca="false">T$15</f>
        <v>#NAME?</v>
      </c>
      <c r="BB33" s="0" t="e">
        <f aca="false">T$16</f>
        <v>#NAME?</v>
      </c>
      <c r="BC33" s="0" t="e">
        <f aca="false">T$17</f>
        <v>#NAME?</v>
      </c>
      <c r="BD33" s="0" t="e">
        <f aca="false">T$18</f>
        <v>#NAME?</v>
      </c>
      <c r="BF33" s="0" t="e">
        <f aca="false">SUM(AT33:BE33)</f>
        <v>#NAME?</v>
      </c>
      <c r="BI33" s="0" t="e">
        <f aca="false">U$8</f>
        <v>#NAME?</v>
      </c>
      <c r="BJ33" s="0" t="e">
        <f aca="false">U$9</f>
        <v>#NAME?</v>
      </c>
      <c r="BM33" s="0" t="e">
        <f aca="false">U$13</f>
        <v>#NAME?</v>
      </c>
      <c r="BN33" s="0" t="e">
        <f aca="false">U$14</f>
        <v>#NAME?</v>
      </c>
      <c r="BO33" s="0" t="e">
        <f aca="false">U$15</f>
        <v>#NAME?</v>
      </c>
      <c r="BP33" s="0" t="e">
        <f aca="false">U$16</f>
        <v>#NAME?</v>
      </c>
      <c r="BQ33" s="0" t="e">
        <f aca="false">U$17</f>
        <v>#NAME?</v>
      </c>
      <c r="BR33" s="0" t="e">
        <f aca="false">U$18</f>
        <v>#NAME?</v>
      </c>
      <c r="BT33" s="0" t="e">
        <f aca="false">SUM(BH33:BS33)</f>
        <v>#NAME?</v>
      </c>
      <c r="BW33" s="0" t="e">
        <f aca="false">V$8</f>
        <v>#NAME?</v>
      </c>
      <c r="BX33" s="0" t="e">
        <f aca="false">V$9</f>
        <v>#NAME?</v>
      </c>
      <c r="CA33" s="0" t="e">
        <f aca="false">V$13</f>
        <v>#NAME?</v>
      </c>
      <c r="CB33" s="0" t="e">
        <f aca="false">V$14</f>
        <v>#NAME?</v>
      </c>
      <c r="CC33" s="0" t="e">
        <f aca="false">V$15</f>
        <v>#NAME?</v>
      </c>
      <c r="CD33" s="0" t="e">
        <f aca="false">V$16</f>
        <v>#NAME?</v>
      </c>
      <c r="CE33" s="0" t="e">
        <f aca="false">V$17</f>
        <v>#NAME?</v>
      </c>
      <c r="CF33" s="0" t="e">
        <f aca="false">V$18</f>
        <v>#NAME?</v>
      </c>
      <c r="CH33" s="0" t="e">
        <f aca="false">SUM(BV33:CG33)</f>
        <v>#NAME?</v>
      </c>
      <c r="CK33" s="0" t="e">
        <f aca="false">W$8</f>
        <v>#NAME?</v>
      </c>
      <c r="CL33" s="0" t="e">
        <f aca="false">W$9</f>
        <v>#NAME?</v>
      </c>
      <c r="CO33" s="0" t="e">
        <f aca="false">W$13</f>
        <v>#NAME?</v>
      </c>
      <c r="CP33" s="0" t="e">
        <f aca="false">W$14</f>
        <v>#NAME?</v>
      </c>
      <c r="CQ33" s="0" t="e">
        <f aca="false">W$15</f>
        <v>#NAME?</v>
      </c>
      <c r="CR33" s="0" t="e">
        <f aca="false">W$16</f>
        <v>#NAME?</v>
      </c>
      <c r="CS33" s="0" t="e">
        <f aca="false">W$17</f>
        <v>#NAME?</v>
      </c>
      <c r="CT33" s="0" t="e">
        <f aca="false">W$18</f>
        <v>#NAME?</v>
      </c>
      <c r="CV33" s="0" t="e">
        <f aca="false">SUM(CJ33:CU33)</f>
        <v>#NAME?</v>
      </c>
    </row>
    <row r="34" customFormat="false" ht="12.75" hidden="false" customHeight="false" outlineLevel="0" collapsed="false">
      <c r="P34" s="243" t="n">
        <v>37530</v>
      </c>
      <c r="S34" s="0" t="e">
        <f aca="false">R$8</f>
        <v>#NAME?</v>
      </c>
      <c r="T34" s="0" t="e">
        <f aca="false">R$9</f>
        <v>#NAME?</v>
      </c>
      <c r="W34" s="0" t="e">
        <f aca="false">R$13</f>
        <v>#NAME?</v>
      </c>
      <c r="X34" s="0" t="e">
        <f aca="false">R$14</f>
        <v>#NAME?</v>
      </c>
      <c r="Y34" s="0" t="e">
        <f aca="false">R$15</f>
        <v>#NAME?</v>
      </c>
      <c r="Z34" s="0" t="e">
        <f aca="false">R$16</f>
        <v>#NAME?</v>
      </c>
      <c r="AA34" s="0" t="e">
        <f aca="false">R$17</f>
        <v>#NAME?</v>
      </c>
      <c r="AB34" s="0" t="e">
        <f aca="false">R$18</f>
        <v>#NAME?</v>
      </c>
      <c r="AC34" s="0" t="e">
        <f aca="false">R$19</f>
        <v>#NAME?</v>
      </c>
      <c r="AD34" s="0" t="e">
        <f aca="false">SUM(R34:AC34)</f>
        <v>#NAME?</v>
      </c>
      <c r="AG34" s="0" t="e">
        <f aca="false">S$8</f>
        <v>#NAME?</v>
      </c>
      <c r="AH34" s="0" t="e">
        <f aca="false">S$9</f>
        <v>#NAME?</v>
      </c>
      <c r="AK34" s="0" t="e">
        <f aca="false">S$13</f>
        <v>#NAME?</v>
      </c>
      <c r="AL34" s="0" t="e">
        <f aca="false">S$14</f>
        <v>#NAME?</v>
      </c>
      <c r="AM34" s="0" t="e">
        <f aca="false">S$15</f>
        <v>#NAME?</v>
      </c>
      <c r="AN34" s="0" t="e">
        <f aca="false">S$16</f>
        <v>#NAME?</v>
      </c>
      <c r="AO34" s="0" t="e">
        <f aca="false">S$17</f>
        <v>#NAME?</v>
      </c>
      <c r="AP34" s="0" t="e">
        <f aca="false">S$18</f>
        <v>#NAME?</v>
      </c>
      <c r="AQ34" s="0" t="e">
        <f aca="false">S$19</f>
        <v>#NAME?</v>
      </c>
      <c r="AR34" s="0" t="e">
        <f aca="false">SUM(AF34:AQ34)</f>
        <v>#NAME?</v>
      </c>
      <c r="AU34" s="0" t="e">
        <f aca="false">T$8</f>
        <v>#NAME?</v>
      </c>
      <c r="AV34" s="0" t="e">
        <f aca="false">T$9</f>
        <v>#NAME?</v>
      </c>
      <c r="AY34" s="0" t="e">
        <f aca="false">T$13</f>
        <v>#NAME?</v>
      </c>
      <c r="AZ34" s="0" t="e">
        <f aca="false">T$14</f>
        <v>#NAME?</v>
      </c>
      <c r="BA34" s="0" t="e">
        <f aca="false">T$15</f>
        <v>#NAME?</v>
      </c>
      <c r="BB34" s="0" t="e">
        <f aca="false">T$16</f>
        <v>#NAME?</v>
      </c>
      <c r="BC34" s="0" t="e">
        <f aca="false">T$17</f>
        <v>#NAME?</v>
      </c>
      <c r="BD34" s="0" t="e">
        <f aca="false">T$18</f>
        <v>#NAME?</v>
      </c>
      <c r="BE34" s="0" t="e">
        <f aca="false">T$19</f>
        <v>#NAME?</v>
      </c>
      <c r="BF34" s="0" t="e">
        <f aca="false">SUM(AT34:BE34)</f>
        <v>#NAME?</v>
      </c>
      <c r="BI34" s="0" t="e">
        <f aca="false">U$8</f>
        <v>#NAME?</v>
      </c>
      <c r="BJ34" s="0" t="e">
        <f aca="false">U$9</f>
        <v>#NAME?</v>
      </c>
      <c r="BM34" s="0" t="e">
        <f aca="false">U$13</f>
        <v>#NAME?</v>
      </c>
      <c r="BN34" s="0" t="e">
        <f aca="false">U$14</f>
        <v>#NAME?</v>
      </c>
      <c r="BO34" s="0" t="e">
        <f aca="false">U$15</f>
        <v>#NAME?</v>
      </c>
      <c r="BP34" s="0" t="e">
        <f aca="false">U$16</f>
        <v>#NAME?</v>
      </c>
      <c r="BQ34" s="0" t="e">
        <f aca="false">U$17</f>
        <v>#NAME?</v>
      </c>
      <c r="BR34" s="0" t="e">
        <f aca="false">U$18</f>
        <v>#NAME?</v>
      </c>
      <c r="BS34" s="0" t="e">
        <f aca="false">U$19</f>
        <v>#NAME?</v>
      </c>
      <c r="BT34" s="0" t="e">
        <f aca="false">SUM(BH34:BS34)</f>
        <v>#NAME?</v>
      </c>
      <c r="BW34" s="0" t="e">
        <f aca="false">V$8</f>
        <v>#NAME?</v>
      </c>
      <c r="BX34" s="0" t="e">
        <f aca="false">V$9</f>
        <v>#NAME?</v>
      </c>
      <c r="CA34" s="0" t="e">
        <f aca="false">V$13</f>
        <v>#NAME?</v>
      </c>
      <c r="CB34" s="0" t="e">
        <f aca="false">V$14</f>
        <v>#NAME?</v>
      </c>
      <c r="CC34" s="0" t="e">
        <f aca="false">V$15</f>
        <v>#NAME?</v>
      </c>
      <c r="CD34" s="0" t="e">
        <f aca="false">V$16</f>
        <v>#NAME?</v>
      </c>
      <c r="CE34" s="0" t="e">
        <f aca="false">V$17</f>
        <v>#NAME?</v>
      </c>
      <c r="CF34" s="0" t="e">
        <f aca="false">V$18</f>
        <v>#NAME?</v>
      </c>
      <c r="CG34" s="0" t="e">
        <f aca="false">V$19</f>
        <v>#NAME?</v>
      </c>
      <c r="CH34" s="0" t="e">
        <f aca="false">SUM(BV34:CG34)</f>
        <v>#NAME?</v>
      </c>
      <c r="CK34" s="0" t="e">
        <f aca="false">W$8</f>
        <v>#NAME?</v>
      </c>
      <c r="CL34" s="0" t="e">
        <f aca="false">W$9</f>
        <v>#NAME?</v>
      </c>
      <c r="CO34" s="0" t="e">
        <f aca="false">W$13</f>
        <v>#NAME?</v>
      </c>
      <c r="CP34" s="0" t="e">
        <f aca="false">W$14</f>
        <v>#NAME?</v>
      </c>
      <c r="CQ34" s="0" t="e">
        <f aca="false">W$15</f>
        <v>#NAME?</v>
      </c>
      <c r="CR34" s="0" t="e">
        <f aca="false">W$16</f>
        <v>#NAME?</v>
      </c>
      <c r="CS34" s="0" t="e">
        <f aca="false">W$17</f>
        <v>#NAME?</v>
      </c>
      <c r="CT34" s="0" t="e">
        <f aca="false">W$18</f>
        <v>#NAME?</v>
      </c>
      <c r="CU34" s="0" t="e">
        <f aca="false">W$19</f>
        <v>#NAME?</v>
      </c>
      <c r="CV34" s="0" t="e">
        <f aca="false">SUM(CJ34:CU34)</f>
        <v>#NAME?</v>
      </c>
    </row>
    <row r="35" customFormat="false" ht="12.75" hidden="false" customHeight="false" outlineLevel="0" collapsed="false">
      <c r="P35" s="243" t="n">
        <v>37561</v>
      </c>
      <c r="S35" s="0" t="e">
        <f aca="false">R$8</f>
        <v>#NAME?</v>
      </c>
      <c r="T35" s="0" t="e">
        <f aca="false">R$9</f>
        <v>#NAME?</v>
      </c>
      <c r="W35" s="0" t="e">
        <f aca="false">R$13</f>
        <v>#NAME?</v>
      </c>
      <c r="X35" s="0" t="e">
        <f aca="false">R$14</f>
        <v>#NAME?</v>
      </c>
      <c r="Y35" s="0" t="e">
        <f aca="false">R$15</f>
        <v>#NAME?</v>
      </c>
      <c r="Z35" s="0" t="e">
        <f aca="false">R$16</f>
        <v>#NAME?</v>
      </c>
      <c r="AA35" s="0" t="e">
        <f aca="false">R$17</f>
        <v>#NAME?</v>
      </c>
      <c r="AB35" s="0" t="e">
        <f aca="false">R$18</f>
        <v>#NAME?</v>
      </c>
      <c r="AC35" s="0" t="e">
        <f aca="false">R$19</f>
        <v>#NAME?</v>
      </c>
      <c r="AD35" s="0" t="e">
        <f aca="false">SUM(R35:AC35)</f>
        <v>#NAME?</v>
      </c>
      <c r="AG35" s="0" t="e">
        <f aca="false">S$8</f>
        <v>#NAME?</v>
      </c>
      <c r="AH35" s="0" t="e">
        <f aca="false">S$9</f>
        <v>#NAME?</v>
      </c>
      <c r="AK35" s="0" t="e">
        <f aca="false">S$13</f>
        <v>#NAME?</v>
      </c>
      <c r="AL35" s="0" t="e">
        <f aca="false">S$14</f>
        <v>#NAME?</v>
      </c>
      <c r="AM35" s="0" t="e">
        <f aca="false">S$15</f>
        <v>#NAME?</v>
      </c>
      <c r="AN35" s="0" t="e">
        <f aca="false">S$16</f>
        <v>#NAME?</v>
      </c>
      <c r="AO35" s="0" t="e">
        <f aca="false">S$17</f>
        <v>#NAME?</v>
      </c>
      <c r="AP35" s="0" t="e">
        <f aca="false">S$18</f>
        <v>#NAME?</v>
      </c>
      <c r="AQ35" s="0" t="e">
        <f aca="false">S$19</f>
        <v>#NAME?</v>
      </c>
      <c r="AR35" s="0" t="e">
        <f aca="false">SUM(AF35:AQ35)</f>
        <v>#NAME?</v>
      </c>
      <c r="AU35" s="0" t="e">
        <f aca="false">T$8</f>
        <v>#NAME?</v>
      </c>
      <c r="AV35" s="0" t="e">
        <f aca="false">T$9</f>
        <v>#NAME?</v>
      </c>
      <c r="AY35" s="0" t="e">
        <f aca="false">T$13</f>
        <v>#NAME?</v>
      </c>
      <c r="AZ35" s="0" t="e">
        <f aca="false">T$14</f>
        <v>#NAME?</v>
      </c>
      <c r="BA35" s="0" t="e">
        <f aca="false">T$15</f>
        <v>#NAME?</v>
      </c>
      <c r="BB35" s="0" t="e">
        <f aca="false">T$16</f>
        <v>#NAME?</v>
      </c>
      <c r="BC35" s="0" t="e">
        <f aca="false">T$17</f>
        <v>#NAME?</v>
      </c>
      <c r="BD35" s="0" t="e">
        <f aca="false">T$18</f>
        <v>#NAME?</v>
      </c>
      <c r="BE35" s="0" t="e">
        <f aca="false">T$19</f>
        <v>#NAME?</v>
      </c>
      <c r="BF35" s="0" t="e">
        <f aca="false">SUM(AT35:BE35)</f>
        <v>#NAME?</v>
      </c>
      <c r="BI35" s="0" t="e">
        <f aca="false">U$8</f>
        <v>#NAME?</v>
      </c>
      <c r="BJ35" s="0" t="e">
        <f aca="false">U$9</f>
        <v>#NAME?</v>
      </c>
      <c r="BM35" s="0" t="e">
        <f aca="false">U$13</f>
        <v>#NAME?</v>
      </c>
      <c r="BN35" s="0" t="e">
        <f aca="false">U$14</f>
        <v>#NAME?</v>
      </c>
      <c r="BO35" s="0" t="e">
        <f aca="false">U$15</f>
        <v>#NAME?</v>
      </c>
      <c r="BP35" s="0" t="e">
        <f aca="false">U$16</f>
        <v>#NAME?</v>
      </c>
      <c r="BQ35" s="0" t="e">
        <f aca="false">U$17</f>
        <v>#NAME?</v>
      </c>
      <c r="BR35" s="0" t="e">
        <f aca="false">U$18</f>
        <v>#NAME?</v>
      </c>
      <c r="BS35" s="0" t="e">
        <f aca="false">U$19</f>
        <v>#NAME?</v>
      </c>
      <c r="BT35" s="0" t="e">
        <f aca="false">SUM(BH35:BS35)</f>
        <v>#NAME?</v>
      </c>
      <c r="BW35" s="0" t="e">
        <f aca="false">V$8</f>
        <v>#NAME?</v>
      </c>
      <c r="BX35" s="0" t="e">
        <f aca="false">V$9</f>
        <v>#NAME?</v>
      </c>
      <c r="CA35" s="0" t="e">
        <f aca="false">V$13</f>
        <v>#NAME?</v>
      </c>
      <c r="CB35" s="0" t="e">
        <f aca="false">V$14</f>
        <v>#NAME?</v>
      </c>
      <c r="CC35" s="0" t="e">
        <f aca="false">V$15</f>
        <v>#NAME?</v>
      </c>
      <c r="CD35" s="0" t="e">
        <f aca="false">V$16</f>
        <v>#NAME?</v>
      </c>
      <c r="CE35" s="0" t="e">
        <f aca="false">V$17</f>
        <v>#NAME?</v>
      </c>
      <c r="CF35" s="0" t="e">
        <f aca="false">V$18</f>
        <v>#NAME?</v>
      </c>
      <c r="CG35" s="0" t="e">
        <f aca="false">V$19</f>
        <v>#NAME?</v>
      </c>
      <c r="CH35" s="0" t="e">
        <f aca="false">SUM(BV35:CG35)</f>
        <v>#NAME?</v>
      </c>
      <c r="CK35" s="0" t="e">
        <f aca="false">W$8</f>
        <v>#NAME?</v>
      </c>
      <c r="CL35" s="0" t="e">
        <f aca="false">W$9</f>
        <v>#NAME?</v>
      </c>
      <c r="CO35" s="0" t="e">
        <f aca="false">W$13</f>
        <v>#NAME?</v>
      </c>
      <c r="CP35" s="0" t="e">
        <f aca="false">W$14</f>
        <v>#NAME?</v>
      </c>
      <c r="CQ35" s="0" t="e">
        <f aca="false">W$15</f>
        <v>#NAME?</v>
      </c>
      <c r="CR35" s="0" t="e">
        <f aca="false">W$16</f>
        <v>#NAME?</v>
      </c>
      <c r="CS35" s="0" t="e">
        <f aca="false">W$17</f>
        <v>#NAME?</v>
      </c>
      <c r="CT35" s="0" t="e">
        <f aca="false">W$18</f>
        <v>#NAME?</v>
      </c>
      <c r="CU35" s="0" t="e">
        <f aca="false">W$19</f>
        <v>#NAME?</v>
      </c>
      <c r="CV35" s="0" t="e">
        <f aca="false">SUM(CJ35:CU35)</f>
        <v>#NAME?</v>
      </c>
    </row>
    <row r="36" customFormat="false" ht="12.75" hidden="false" customHeight="false" outlineLevel="0" collapsed="false">
      <c r="P36" s="243" t="n">
        <v>37591</v>
      </c>
      <c r="S36" s="0" t="e">
        <f aca="false">R$8</f>
        <v>#NAME?</v>
      </c>
      <c r="T36" s="0" t="e">
        <f aca="false">R$9</f>
        <v>#NAME?</v>
      </c>
      <c r="W36" s="0" t="e">
        <f aca="false">R$13</f>
        <v>#NAME?</v>
      </c>
      <c r="X36" s="0" t="e">
        <f aca="false">R$14</f>
        <v>#NAME?</v>
      </c>
      <c r="Y36" s="0" t="e">
        <f aca="false">R$15</f>
        <v>#NAME?</v>
      </c>
      <c r="Z36" s="0" t="e">
        <f aca="false">R$16</f>
        <v>#NAME?</v>
      </c>
      <c r="AA36" s="0" t="e">
        <f aca="false">R$17</f>
        <v>#NAME?</v>
      </c>
      <c r="AB36" s="0" t="e">
        <f aca="false">R$18</f>
        <v>#NAME?</v>
      </c>
      <c r="AC36" s="0" t="e">
        <f aca="false">R$19</f>
        <v>#NAME?</v>
      </c>
      <c r="AD36" s="0" t="e">
        <f aca="false">SUM(R36:AC36)</f>
        <v>#NAME?</v>
      </c>
      <c r="AG36" s="0" t="e">
        <f aca="false">S$8</f>
        <v>#NAME?</v>
      </c>
      <c r="AH36" s="0" t="e">
        <f aca="false">S$9</f>
        <v>#NAME?</v>
      </c>
      <c r="AK36" s="0" t="e">
        <f aca="false">S$13</f>
        <v>#NAME?</v>
      </c>
      <c r="AL36" s="0" t="e">
        <f aca="false">S$14</f>
        <v>#NAME?</v>
      </c>
      <c r="AM36" s="0" t="e">
        <f aca="false">S$15</f>
        <v>#NAME?</v>
      </c>
      <c r="AN36" s="0" t="e">
        <f aca="false">S$16</f>
        <v>#NAME?</v>
      </c>
      <c r="AO36" s="0" t="e">
        <f aca="false">S$17</f>
        <v>#NAME?</v>
      </c>
      <c r="AP36" s="0" t="e">
        <f aca="false">S$18</f>
        <v>#NAME?</v>
      </c>
      <c r="AQ36" s="0" t="e">
        <f aca="false">S$19</f>
        <v>#NAME?</v>
      </c>
      <c r="AR36" s="0" t="e">
        <f aca="false">SUM(AF36:AQ36)</f>
        <v>#NAME?</v>
      </c>
      <c r="AU36" s="0" t="e">
        <f aca="false">T$8</f>
        <v>#NAME?</v>
      </c>
      <c r="AV36" s="0" t="e">
        <f aca="false">T$9</f>
        <v>#NAME?</v>
      </c>
      <c r="AY36" s="0" t="e">
        <f aca="false">T$13</f>
        <v>#NAME?</v>
      </c>
      <c r="AZ36" s="0" t="e">
        <f aca="false">T$14</f>
        <v>#NAME?</v>
      </c>
      <c r="BA36" s="0" t="e">
        <f aca="false">T$15</f>
        <v>#NAME?</v>
      </c>
      <c r="BB36" s="0" t="e">
        <f aca="false">T$16</f>
        <v>#NAME?</v>
      </c>
      <c r="BC36" s="0" t="e">
        <f aca="false">T$17</f>
        <v>#NAME?</v>
      </c>
      <c r="BD36" s="0" t="e">
        <f aca="false">T$18</f>
        <v>#NAME?</v>
      </c>
      <c r="BE36" s="0" t="e">
        <f aca="false">T$19</f>
        <v>#NAME?</v>
      </c>
      <c r="BF36" s="0" t="e">
        <f aca="false">SUM(AT36:BE36)</f>
        <v>#NAME?</v>
      </c>
      <c r="BI36" s="0" t="e">
        <f aca="false">U$8</f>
        <v>#NAME?</v>
      </c>
      <c r="BJ36" s="0" t="e">
        <f aca="false">U$9</f>
        <v>#NAME?</v>
      </c>
      <c r="BM36" s="0" t="e">
        <f aca="false">U$13</f>
        <v>#NAME?</v>
      </c>
      <c r="BN36" s="0" t="e">
        <f aca="false">U$14</f>
        <v>#NAME?</v>
      </c>
      <c r="BO36" s="0" t="e">
        <f aca="false">U$15</f>
        <v>#NAME?</v>
      </c>
      <c r="BP36" s="0" t="e">
        <f aca="false">U$16</f>
        <v>#NAME?</v>
      </c>
      <c r="BQ36" s="0" t="e">
        <f aca="false">U$17</f>
        <v>#NAME?</v>
      </c>
      <c r="BR36" s="0" t="e">
        <f aca="false">U$18</f>
        <v>#NAME?</v>
      </c>
      <c r="BS36" s="0" t="e">
        <f aca="false">U$19</f>
        <v>#NAME?</v>
      </c>
      <c r="BT36" s="0" t="e">
        <f aca="false">SUM(BH36:BS36)</f>
        <v>#NAME?</v>
      </c>
      <c r="BW36" s="0" t="e">
        <f aca="false">V$8</f>
        <v>#NAME?</v>
      </c>
      <c r="BX36" s="0" t="e">
        <f aca="false">V$9</f>
        <v>#NAME?</v>
      </c>
      <c r="CA36" s="0" t="e">
        <f aca="false">V$13</f>
        <v>#NAME?</v>
      </c>
      <c r="CB36" s="0" t="e">
        <f aca="false">V$14</f>
        <v>#NAME?</v>
      </c>
      <c r="CC36" s="0" t="e">
        <f aca="false">V$15</f>
        <v>#NAME?</v>
      </c>
      <c r="CD36" s="0" t="e">
        <f aca="false">V$16</f>
        <v>#NAME?</v>
      </c>
      <c r="CE36" s="0" t="e">
        <f aca="false">V$17</f>
        <v>#NAME?</v>
      </c>
      <c r="CF36" s="0" t="e">
        <f aca="false">V$18</f>
        <v>#NAME?</v>
      </c>
      <c r="CG36" s="0" t="e">
        <f aca="false">V$19</f>
        <v>#NAME?</v>
      </c>
      <c r="CH36" s="0" t="e">
        <f aca="false">SUM(BV36:CG36)</f>
        <v>#NAME?</v>
      </c>
      <c r="CK36" s="0" t="e">
        <f aca="false">W$8</f>
        <v>#NAME?</v>
      </c>
      <c r="CL36" s="0" t="e">
        <f aca="false">W$9</f>
        <v>#NAME?</v>
      </c>
      <c r="CO36" s="0" t="e">
        <f aca="false">W$13</f>
        <v>#NAME?</v>
      </c>
      <c r="CP36" s="0" t="e">
        <f aca="false">W$14</f>
        <v>#NAME?</v>
      </c>
      <c r="CQ36" s="0" t="e">
        <f aca="false">W$15</f>
        <v>#NAME?</v>
      </c>
      <c r="CR36" s="0" t="e">
        <f aca="false">W$16</f>
        <v>#NAME?</v>
      </c>
      <c r="CS36" s="0" t="e">
        <f aca="false">W$17</f>
        <v>#NAME?</v>
      </c>
      <c r="CT36" s="0" t="e">
        <f aca="false">W$18</f>
        <v>#NAME?</v>
      </c>
      <c r="CU36" s="0" t="e">
        <f aca="false">W$19</f>
        <v>#NAME?</v>
      </c>
      <c r="CV36" s="0" t="e">
        <f aca="false">SUM(CJ36:CU36)</f>
        <v>#NAME?</v>
      </c>
    </row>
    <row r="37" customFormat="false" ht="12.75" hidden="false" customHeight="false" outlineLevel="0" collapsed="false">
      <c r="P37" s="243" t="n">
        <v>37622</v>
      </c>
      <c r="S37" s="0" t="e">
        <f aca="false">R$8</f>
        <v>#NAME?</v>
      </c>
      <c r="T37" s="0" t="e">
        <f aca="false">R$9</f>
        <v>#NAME?</v>
      </c>
      <c r="U37" s="0" t="e">
        <f aca="false">R$10</f>
        <v>#NAME?</v>
      </c>
      <c r="V37" s="0" t="e">
        <f aca="false">R$11</f>
        <v>#NAME?</v>
      </c>
      <c r="AB37" s="0" t="e">
        <f aca="false">R$18</f>
        <v>#NAME?</v>
      </c>
      <c r="AD37" s="0" t="e">
        <f aca="false">SUM(R37:AC37)</f>
        <v>#NAME?</v>
      </c>
      <c r="AG37" s="0" t="e">
        <f aca="false">S$8</f>
        <v>#NAME?</v>
      </c>
      <c r="AH37" s="0" t="e">
        <f aca="false">S$9</f>
        <v>#NAME?</v>
      </c>
      <c r="AI37" s="0" t="e">
        <f aca="false">S$10</f>
        <v>#NAME?</v>
      </c>
      <c r="AJ37" s="0" t="e">
        <f aca="false">S$11</f>
        <v>#NAME?</v>
      </c>
      <c r="AP37" s="0" t="e">
        <f aca="false">S$18</f>
        <v>#NAME?</v>
      </c>
      <c r="AR37" s="0" t="e">
        <f aca="false">SUM(AF37:AQ37)</f>
        <v>#NAME?</v>
      </c>
      <c r="AU37" s="0" t="e">
        <f aca="false">T$8</f>
        <v>#NAME?</v>
      </c>
      <c r="AV37" s="0" t="e">
        <f aca="false">T$9</f>
        <v>#NAME?</v>
      </c>
      <c r="AW37" s="0" t="e">
        <f aca="false">T$10</f>
        <v>#NAME?</v>
      </c>
      <c r="AX37" s="0" t="e">
        <f aca="false">T$11</f>
        <v>#NAME?</v>
      </c>
      <c r="BD37" s="0" t="e">
        <f aca="false">T$18</f>
        <v>#NAME?</v>
      </c>
      <c r="BF37" s="0" t="e">
        <f aca="false">SUM(AT37:BE37)</f>
        <v>#NAME?</v>
      </c>
      <c r="BI37" s="0" t="e">
        <f aca="false">U$8</f>
        <v>#NAME?</v>
      </c>
      <c r="BJ37" s="0" t="e">
        <f aca="false">U$9</f>
        <v>#NAME?</v>
      </c>
      <c r="BK37" s="0" t="e">
        <f aca="false">U$10</f>
        <v>#NAME?</v>
      </c>
      <c r="BL37" s="0" t="e">
        <f aca="false">U$11</f>
        <v>#NAME?</v>
      </c>
      <c r="BR37" s="0" t="e">
        <f aca="false">U$18</f>
        <v>#NAME?</v>
      </c>
      <c r="BT37" s="0" t="e">
        <f aca="false">SUM(BH37:BS37)</f>
        <v>#NAME?</v>
      </c>
      <c r="BW37" s="0" t="e">
        <f aca="false">V$8</f>
        <v>#NAME?</v>
      </c>
      <c r="BX37" s="0" t="e">
        <f aca="false">V$9</f>
        <v>#NAME?</v>
      </c>
      <c r="BY37" s="0" t="e">
        <f aca="false">V$10</f>
        <v>#NAME?</v>
      </c>
      <c r="BZ37" s="0" t="e">
        <f aca="false">V$11</f>
        <v>#NAME?</v>
      </c>
      <c r="CF37" s="0" t="e">
        <f aca="false">V$18</f>
        <v>#NAME?</v>
      </c>
      <c r="CH37" s="0" t="e">
        <f aca="false">SUM(BV37:CG37)</f>
        <v>#NAME?</v>
      </c>
      <c r="CK37" s="0" t="e">
        <f aca="false">W$8</f>
        <v>#NAME?</v>
      </c>
      <c r="CL37" s="0" t="e">
        <f aca="false">W$9</f>
        <v>#NAME?</v>
      </c>
      <c r="CM37" s="0" t="e">
        <f aca="false">W$10</f>
        <v>#NAME?</v>
      </c>
      <c r="CN37" s="0" t="e">
        <f aca="false">W$11</f>
        <v>#NAME?</v>
      </c>
      <c r="CT37" s="0" t="e">
        <f aca="false">W$18</f>
        <v>#NAME?</v>
      </c>
      <c r="CV37" s="0" t="e">
        <f aca="false">SUM(CJ37:CU37)</f>
        <v>#NAME?</v>
      </c>
    </row>
    <row r="38" customFormat="false" ht="12.75" hidden="false" customHeight="false" outlineLevel="0" collapsed="false">
      <c r="P38" s="243" t="n">
        <v>37653</v>
      </c>
      <c r="S38" s="0" t="e">
        <f aca="false">R$8</f>
        <v>#NAME?</v>
      </c>
      <c r="T38" s="0" t="e">
        <f aca="false">R$9</f>
        <v>#NAME?</v>
      </c>
      <c r="U38" s="0" t="e">
        <f aca="false">R$10</f>
        <v>#NAME?</v>
      </c>
      <c r="V38" s="0" t="e">
        <f aca="false">R$11</f>
        <v>#NAME?</v>
      </c>
      <c r="AB38" s="0" t="e">
        <f aca="false">R$18</f>
        <v>#NAME?</v>
      </c>
      <c r="AD38" s="0" t="e">
        <f aca="false">SUM(R38:AC38)</f>
        <v>#NAME?</v>
      </c>
      <c r="AG38" s="0" t="e">
        <f aca="false">S$8</f>
        <v>#NAME?</v>
      </c>
      <c r="AH38" s="0" t="e">
        <f aca="false">S$9</f>
        <v>#NAME?</v>
      </c>
      <c r="AI38" s="0" t="e">
        <f aca="false">S$10</f>
        <v>#NAME?</v>
      </c>
      <c r="AJ38" s="0" t="e">
        <f aca="false">S$11</f>
        <v>#NAME?</v>
      </c>
      <c r="AP38" s="0" t="e">
        <f aca="false">S$18</f>
        <v>#NAME?</v>
      </c>
      <c r="AR38" s="0" t="e">
        <f aca="false">SUM(AF38:AQ38)</f>
        <v>#NAME?</v>
      </c>
      <c r="AU38" s="0" t="e">
        <f aca="false">T$8</f>
        <v>#NAME?</v>
      </c>
      <c r="AV38" s="0" t="e">
        <f aca="false">T$9</f>
        <v>#NAME?</v>
      </c>
      <c r="AW38" s="0" t="e">
        <f aca="false">T$10</f>
        <v>#NAME?</v>
      </c>
      <c r="AX38" s="0" t="e">
        <f aca="false">T$11</f>
        <v>#NAME?</v>
      </c>
      <c r="BD38" s="0" t="e">
        <f aca="false">T$18</f>
        <v>#NAME?</v>
      </c>
      <c r="BF38" s="0" t="e">
        <f aca="false">SUM(AT38:BE38)</f>
        <v>#NAME?</v>
      </c>
      <c r="BI38" s="0" t="e">
        <f aca="false">U$8</f>
        <v>#NAME?</v>
      </c>
      <c r="BJ38" s="0" t="e">
        <f aca="false">U$9</f>
        <v>#NAME?</v>
      </c>
      <c r="BK38" s="0" t="e">
        <f aca="false">U$10</f>
        <v>#NAME?</v>
      </c>
      <c r="BL38" s="0" t="e">
        <f aca="false">U$11</f>
        <v>#NAME?</v>
      </c>
      <c r="BR38" s="0" t="e">
        <f aca="false">U$18</f>
        <v>#NAME?</v>
      </c>
      <c r="BT38" s="0" t="e">
        <f aca="false">SUM(BH38:BS38)</f>
        <v>#NAME?</v>
      </c>
      <c r="BW38" s="0" t="e">
        <f aca="false">V$8</f>
        <v>#NAME?</v>
      </c>
      <c r="BX38" s="0" t="e">
        <f aca="false">V$9</f>
        <v>#NAME?</v>
      </c>
      <c r="BY38" s="0" t="e">
        <f aca="false">V$10</f>
        <v>#NAME?</v>
      </c>
      <c r="BZ38" s="0" t="e">
        <f aca="false">V$11</f>
        <v>#NAME?</v>
      </c>
      <c r="CF38" s="0" t="e">
        <f aca="false">V$18</f>
        <v>#NAME?</v>
      </c>
      <c r="CH38" s="0" t="e">
        <f aca="false">SUM(BV38:CG38)</f>
        <v>#NAME?</v>
      </c>
      <c r="CK38" s="0" t="e">
        <f aca="false">W$8</f>
        <v>#NAME?</v>
      </c>
      <c r="CL38" s="0" t="e">
        <f aca="false">W$9</f>
        <v>#NAME?</v>
      </c>
      <c r="CM38" s="0" t="e">
        <f aca="false">W$10</f>
        <v>#NAME?</v>
      </c>
      <c r="CN38" s="0" t="e">
        <f aca="false">W$11</f>
        <v>#NAME?</v>
      </c>
      <c r="CT38" s="0" t="e">
        <f aca="false">W$18</f>
        <v>#NAME?</v>
      </c>
      <c r="CV38" s="0" t="e">
        <f aca="false">SUM(CJ38:CU38)</f>
        <v>#NAME?</v>
      </c>
    </row>
    <row r="39" customFormat="false" ht="12.75" hidden="false" customHeight="false" outlineLevel="0" collapsed="false">
      <c r="P39" s="243" t="n">
        <v>37681</v>
      </c>
      <c r="S39" s="0" t="e">
        <f aca="false">R$8</f>
        <v>#NAME?</v>
      </c>
      <c r="T39" s="0" t="e">
        <f aca="false">R$9</f>
        <v>#NAME?</v>
      </c>
      <c r="U39" s="0" t="e">
        <f aca="false">R$10</f>
        <v>#NAME?</v>
      </c>
      <c r="V39" s="0" t="e">
        <f aca="false">R$11</f>
        <v>#NAME?</v>
      </c>
      <c r="AB39" s="0" t="e">
        <f aca="false">R$18</f>
        <v>#NAME?</v>
      </c>
      <c r="AD39" s="0" t="e">
        <f aca="false">SUM(R39:AC39)</f>
        <v>#NAME?</v>
      </c>
      <c r="AG39" s="0" t="e">
        <f aca="false">S$8</f>
        <v>#NAME?</v>
      </c>
      <c r="AH39" s="0" t="e">
        <f aca="false">S$9</f>
        <v>#NAME?</v>
      </c>
      <c r="AI39" s="0" t="e">
        <f aca="false">S$10</f>
        <v>#NAME?</v>
      </c>
      <c r="AJ39" s="0" t="e">
        <f aca="false">S$11</f>
        <v>#NAME?</v>
      </c>
      <c r="AP39" s="0" t="e">
        <f aca="false">S$18</f>
        <v>#NAME?</v>
      </c>
      <c r="AR39" s="0" t="e">
        <f aca="false">SUM(AF39:AQ39)</f>
        <v>#NAME?</v>
      </c>
      <c r="AU39" s="0" t="e">
        <f aca="false">T$8</f>
        <v>#NAME?</v>
      </c>
      <c r="AV39" s="0" t="e">
        <f aca="false">T$9</f>
        <v>#NAME?</v>
      </c>
      <c r="AW39" s="0" t="e">
        <f aca="false">T$10</f>
        <v>#NAME?</v>
      </c>
      <c r="AX39" s="0" t="e">
        <f aca="false">T$11</f>
        <v>#NAME?</v>
      </c>
      <c r="BD39" s="0" t="e">
        <f aca="false">T$18</f>
        <v>#NAME?</v>
      </c>
      <c r="BF39" s="0" t="e">
        <f aca="false">SUM(AT39:BE39)</f>
        <v>#NAME?</v>
      </c>
      <c r="BI39" s="0" t="e">
        <f aca="false">U$8</f>
        <v>#NAME?</v>
      </c>
      <c r="BJ39" s="0" t="e">
        <f aca="false">U$9</f>
        <v>#NAME?</v>
      </c>
      <c r="BK39" s="0" t="e">
        <f aca="false">U$10</f>
        <v>#NAME?</v>
      </c>
      <c r="BL39" s="0" t="e">
        <f aca="false">U$11</f>
        <v>#NAME?</v>
      </c>
      <c r="BR39" s="0" t="e">
        <f aca="false">U$18</f>
        <v>#NAME?</v>
      </c>
      <c r="BT39" s="0" t="e">
        <f aca="false">SUM(BH39:BS39)</f>
        <v>#NAME?</v>
      </c>
      <c r="BW39" s="0" t="e">
        <f aca="false">V$8</f>
        <v>#NAME?</v>
      </c>
      <c r="BX39" s="0" t="e">
        <f aca="false">V$9</f>
        <v>#NAME?</v>
      </c>
      <c r="BY39" s="0" t="e">
        <f aca="false">V$10</f>
        <v>#NAME?</v>
      </c>
      <c r="BZ39" s="0" t="e">
        <f aca="false">V$11</f>
        <v>#NAME?</v>
      </c>
      <c r="CF39" s="0" t="e">
        <f aca="false">V$18</f>
        <v>#NAME?</v>
      </c>
      <c r="CH39" s="0" t="e">
        <f aca="false">SUM(BV39:CG39)</f>
        <v>#NAME?</v>
      </c>
      <c r="CK39" s="0" t="e">
        <f aca="false">W$8</f>
        <v>#NAME?</v>
      </c>
      <c r="CL39" s="0" t="e">
        <f aca="false">W$9</f>
        <v>#NAME?</v>
      </c>
      <c r="CM39" s="0" t="e">
        <f aca="false">W$10</f>
        <v>#NAME?</v>
      </c>
      <c r="CN39" s="0" t="e">
        <f aca="false">W$11</f>
        <v>#NAME?</v>
      </c>
      <c r="CT39" s="0" t="e">
        <f aca="false">W$18</f>
        <v>#NAME?</v>
      </c>
      <c r="CV39" s="0" t="e">
        <f aca="false">SUM(CJ39:CU39)</f>
        <v>#NAME?</v>
      </c>
    </row>
    <row r="40" customFormat="false" ht="12.75" hidden="false" customHeight="false" outlineLevel="0" collapsed="false">
      <c r="P40" s="243" t="n">
        <v>37712</v>
      </c>
      <c r="T40" s="0" t="e">
        <f aca="false">R$9</f>
        <v>#NAME?</v>
      </c>
      <c r="U40" s="0" t="e">
        <f aca="false">R$10</f>
        <v>#NAME?</v>
      </c>
      <c r="V40" s="0" t="e">
        <f aca="false">R$11</f>
        <v>#NAME?</v>
      </c>
      <c r="AD40" s="0" t="e">
        <f aca="false">SUM(R40:AC40)</f>
        <v>#NAME?</v>
      </c>
      <c r="AH40" s="0" t="e">
        <f aca="false">S$9</f>
        <v>#NAME?</v>
      </c>
      <c r="AI40" s="0" t="e">
        <f aca="false">S$10</f>
        <v>#NAME?</v>
      </c>
      <c r="AJ40" s="0" t="e">
        <f aca="false">S$11</f>
        <v>#NAME?</v>
      </c>
      <c r="AR40" s="0" t="e">
        <f aca="false">SUM(AF40:AQ40)</f>
        <v>#NAME?</v>
      </c>
      <c r="AV40" s="0" t="e">
        <f aca="false">T$9</f>
        <v>#NAME?</v>
      </c>
      <c r="AW40" s="0" t="e">
        <f aca="false">T$10</f>
        <v>#NAME?</v>
      </c>
      <c r="AX40" s="0" t="e">
        <f aca="false">T$11</f>
        <v>#NAME?</v>
      </c>
      <c r="BF40" s="0" t="e">
        <f aca="false">SUM(AT40:BE40)</f>
        <v>#NAME?</v>
      </c>
      <c r="BJ40" s="0" t="e">
        <f aca="false">U$9</f>
        <v>#NAME?</v>
      </c>
      <c r="BK40" s="0" t="e">
        <f aca="false">U$10</f>
        <v>#NAME?</v>
      </c>
      <c r="BL40" s="0" t="e">
        <f aca="false">U$11</f>
        <v>#NAME?</v>
      </c>
      <c r="BT40" s="0" t="e">
        <f aca="false">SUM(BH40:BS40)</f>
        <v>#NAME?</v>
      </c>
      <c r="BX40" s="0" t="e">
        <f aca="false">V$9</f>
        <v>#NAME?</v>
      </c>
      <c r="BY40" s="0" t="e">
        <f aca="false">V$10</f>
        <v>#NAME?</v>
      </c>
      <c r="BZ40" s="0" t="e">
        <f aca="false">V$11</f>
        <v>#NAME?</v>
      </c>
      <c r="CH40" s="0" t="e">
        <f aca="false">SUM(BV40:CG40)</f>
        <v>#NAME?</v>
      </c>
      <c r="CL40" s="0" t="e">
        <f aca="false">W$9</f>
        <v>#NAME?</v>
      </c>
      <c r="CM40" s="0" t="e">
        <f aca="false">W$10</f>
        <v>#NAME?</v>
      </c>
      <c r="CN40" s="0" t="e">
        <f aca="false">W$11</f>
        <v>#NAME?</v>
      </c>
      <c r="CV40" s="0" t="e">
        <f aca="false">SUM(CJ40:CU40)</f>
        <v>#NAME?</v>
      </c>
    </row>
    <row r="41" customFormat="false" ht="12.75" hidden="false" customHeight="false" outlineLevel="0" collapsed="false">
      <c r="P41" s="243" t="n">
        <v>37742</v>
      </c>
      <c r="T41" s="0" t="e">
        <f aca="false">R$9</f>
        <v>#NAME?</v>
      </c>
      <c r="U41" s="0" t="e">
        <f aca="false">R$10</f>
        <v>#NAME?</v>
      </c>
      <c r="V41" s="0" t="e">
        <f aca="false">R$11</f>
        <v>#NAME?</v>
      </c>
      <c r="AD41" s="0" t="e">
        <f aca="false">SUM(R41:AC41)</f>
        <v>#NAME?</v>
      </c>
      <c r="AH41" s="0" t="e">
        <f aca="false">S$9</f>
        <v>#NAME?</v>
      </c>
      <c r="AI41" s="0" t="e">
        <f aca="false">S$10</f>
        <v>#NAME?</v>
      </c>
      <c r="AJ41" s="0" t="e">
        <f aca="false">S$11</f>
        <v>#NAME?</v>
      </c>
      <c r="AR41" s="0" t="e">
        <f aca="false">SUM(AF41:AQ41)</f>
        <v>#NAME?</v>
      </c>
      <c r="AV41" s="0" t="e">
        <f aca="false">T$9</f>
        <v>#NAME?</v>
      </c>
      <c r="AW41" s="0" t="e">
        <f aca="false">T$10</f>
        <v>#NAME?</v>
      </c>
      <c r="AX41" s="0" t="e">
        <f aca="false">T$11</f>
        <v>#NAME?</v>
      </c>
      <c r="BF41" s="0" t="e">
        <f aca="false">SUM(AT41:BE41)</f>
        <v>#NAME?</v>
      </c>
      <c r="BJ41" s="0" t="e">
        <f aca="false">U$9</f>
        <v>#NAME?</v>
      </c>
      <c r="BK41" s="0" t="e">
        <f aca="false">U$10</f>
        <v>#NAME?</v>
      </c>
      <c r="BL41" s="0" t="e">
        <f aca="false">U$11</f>
        <v>#NAME?</v>
      </c>
      <c r="BT41" s="0" t="e">
        <f aca="false">SUM(BH41:BS41)</f>
        <v>#NAME?</v>
      </c>
      <c r="BX41" s="0" t="e">
        <f aca="false">V$9</f>
        <v>#NAME?</v>
      </c>
      <c r="BY41" s="0" t="e">
        <f aca="false">V$10</f>
        <v>#NAME?</v>
      </c>
      <c r="BZ41" s="0" t="e">
        <f aca="false">V$11</f>
        <v>#NAME?</v>
      </c>
      <c r="CH41" s="0" t="e">
        <f aca="false">SUM(BV41:CG41)</f>
        <v>#NAME?</v>
      </c>
      <c r="CL41" s="0" t="e">
        <f aca="false">W$9</f>
        <v>#NAME?</v>
      </c>
      <c r="CM41" s="0" t="e">
        <f aca="false">W$10</f>
        <v>#NAME?</v>
      </c>
      <c r="CN41" s="0" t="e">
        <f aca="false">W$11</f>
        <v>#NAME?</v>
      </c>
      <c r="CV41" s="0" t="e">
        <f aca="false">SUM(CJ41:CU41)</f>
        <v>#NAME?</v>
      </c>
    </row>
    <row r="42" customFormat="false" ht="12.75" hidden="false" customHeight="false" outlineLevel="0" collapsed="false">
      <c r="P42" s="243" t="n">
        <v>37773</v>
      </c>
      <c r="U42" s="0" t="e">
        <f aca="false">R$10</f>
        <v>#NAME?</v>
      </c>
      <c r="V42" s="0" t="e">
        <f aca="false">R$11</f>
        <v>#NAME?</v>
      </c>
      <c r="AD42" s="0" t="e">
        <f aca="false">SUM(R42:AC42)</f>
        <v>#NAME?</v>
      </c>
      <c r="AI42" s="0" t="e">
        <f aca="false">S$10</f>
        <v>#NAME?</v>
      </c>
      <c r="AJ42" s="0" t="e">
        <f aca="false">S$11</f>
        <v>#NAME?</v>
      </c>
      <c r="AR42" s="0" t="e">
        <f aca="false">SUM(AF42:AQ42)</f>
        <v>#NAME?</v>
      </c>
      <c r="AW42" s="0" t="e">
        <f aca="false">T$10</f>
        <v>#NAME?</v>
      </c>
      <c r="AX42" s="0" t="e">
        <f aca="false">T$11</f>
        <v>#NAME?</v>
      </c>
      <c r="BF42" s="0" t="e">
        <f aca="false">SUM(AT42:BE42)</f>
        <v>#NAME?</v>
      </c>
      <c r="BK42" s="0" t="e">
        <f aca="false">U$10</f>
        <v>#NAME?</v>
      </c>
      <c r="BL42" s="0" t="e">
        <f aca="false">U$11</f>
        <v>#NAME?</v>
      </c>
      <c r="BT42" s="0" t="e">
        <f aca="false">SUM(BH42:BS42)</f>
        <v>#NAME?</v>
      </c>
      <c r="BY42" s="0" t="e">
        <f aca="false">V$10</f>
        <v>#NAME?</v>
      </c>
      <c r="BZ42" s="0" t="e">
        <f aca="false">V$11</f>
        <v>#NAME?</v>
      </c>
      <c r="CH42" s="0" t="e">
        <f aca="false">SUM(BV42:CG42)</f>
        <v>#NAME?</v>
      </c>
      <c r="CM42" s="0" t="e">
        <f aca="false">W$10</f>
        <v>#NAME?</v>
      </c>
      <c r="CN42" s="0" t="e">
        <f aca="false">W$11</f>
        <v>#NAME?</v>
      </c>
      <c r="CV42" s="0" t="e">
        <f aca="false">SUM(CJ42:CU42)</f>
        <v>#NAME?</v>
      </c>
    </row>
    <row r="43" customFormat="false" ht="12.75" hidden="false" customHeight="false" outlineLevel="0" collapsed="false">
      <c r="P43" s="243" t="n">
        <v>37803</v>
      </c>
      <c r="U43" s="0" t="e">
        <f aca="false">R$10</f>
        <v>#NAME?</v>
      </c>
      <c r="V43" s="0" t="e">
        <f aca="false">R$11</f>
        <v>#NAME?</v>
      </c>
      <c r="AD43" s="0" t="e">
        <f aca="false">SUM(R43:AC43)</f>
        <v>#NAME?</v>
      </c>
      <c r="AI43" s="0" t="e">
        <f aca="false">S$10</f>
        <v>#NAME?</v>
      </c>
      <c r="AJ43" s="0" t="e">
        <f aca="false">S$11</f>
        <v>#NAME?</v>
      </c>
      <c r="AR43" s="0" t="e">
        <f aca="false">SUM(AF43:AQ43)</f>
        <v>#NAME?</v>
      </c>
      <c r="AW43" s="0" t="e">
        <f aca="false">T$10</f>
        <v>#NAME?</v>
      </c>
      <c r="AX43" s="0" t="e">
        <f aca="false">T$11</f>
        <v>#NAME?</v>
      </c>
      <c r="BF43" s="0" t="e">
        <f aca="false">SUM(AT43:BE43)</f>
        <v>#NAME?</v>
      </c>
      <c r="BK43" s="0" t="e">
        <f aca="false">U$10</f>
        <v>#NAME?</v>
      </c>
      <c r="BL43" s="0" t="e">
        <f aca="false">U$11</f>
        <v>#NAME?</v>
      </c>
      <c r="BT43" s="0" t="e">
        <f aca="false">SUM(BH43:BS43)</f>
        <v>#NAME?</v>
      </c>
      <c r="BY43" s="0" t="e">
        <f aca="false">V$10</f>
        <v>#NAME?</v>
      </c>
      <c r="BZ43" s="0" t="e">
        <f aca="false">V$11</f>
        <v>#NAME?</v>
      </c>
      <c r="CH43" s="0" t="e">
        <f aca="false">SUM(BV43:CG43)</f>
        <v>#NAME?</v>
      </c>
      <c r="CM43" s="0" t="e">
        <f aca="false">W$10</f>
        <v>#NAME?</v>
      </c>
      <c r="CN43" s="0" t="e">
        <f aca="false">W$11</f>
        <v>#NAME?</v>
      </c>
      <c r="CV43" s="0" t="e">
        <f aca="false">SUM(CJ43:CU43)</f>
        <v>#NAME?</v>
      </c>
    </row>
    <row r="44" customFormat="false" ht="12.75" hidden="false" customHeight="false" outlineLevel="0" collapsed="false">
      <c r="P44" s="243" t="n">
        <v>37834</v>
      </c>
      <c r="U44" s="0" t="e">
        <f aca="false">R$10</f>
        <v>#NAME?</v>
      </c>
      <c r="V44" s="0" t="e">
        <f aca="false">R$11</f>
        <v>#NAME?</v>
      </c>
      <c r="AD44" s="0" t="e">
        <f aca="false">SUM(R44:AC44)</f>
        <v>#NAME?</v>
      </c>
      <c r="AI44" s="0" t="e">
        <f aca="false">S$10</f>
        <v>#NAME?</v>
      </c>
      <c r="AJ44" s="0" t="e">
        <f aca="false">S$11</f>
        <v>#NAME?</v>
      </c>
      <c r="AR44" s="0" t="e">
        <f aca="false">SUM(AF44:AQ44)</f>
        <v>#NAME?</v>
      </c>
      <c r="AW44" s="0" t="e">
        <f aca="false">T$10</f>
        <v>#NAME?</v>
      </c>
      <c r="AX44" s="0" t="e">
        <f aca="false">T$11</f>
        <v>#NAME?</v>
      </c>
      <c r="BF44" s="0" t="e">
        <f aca="false">SUM(AT44:BE44)</f>
        <v>#NAME?</v>
      </c>
      <c r="BK44" s="0" t="e">
        <f aca="false">U$10</f>
        <v>#NAME?</v>
      </c>
      <c r="BL44" s="0" t="e">
        <f aca="false">U$11</f>
        <v>#NAME?</v>
      </c>
      <c r="BT44" s="0" t="e">
        <f aca="false">SUM(BH44:BS44)</f>
        <v>#NAME?</v>
      </c>
      <c r="BY44" s="0" t="e">
        <f aca="false">V$10</f>
        <v>#NAME?</v>
      </c>
      <c r="BZ44" s="0" t="e">
        <f aca="false">V$11</f>
        <v>#NAME?</v>
      </c>
      <c r="CH44" s="0" t="e">
        <f aca="false">SUM(BV44:CG44)</f>
        <v>#NAME?</v>
      </c>
      <c r="CM44" s="0" t="e">
        <f aca="false">W$10</f>
        <v>#NAME?</v>
      </c>
      <c r="CN44" s="0" t="e">
        <f aca="false">W$11</f>
        <v>#NAME?</v>
      </c>
      <c r="CV44" s="0" t="e">
        <f aca="false">SUM(CJ44:CU44)</f>
        <v>#NAME?</v>
      </c>
    </row>
    <row r="45" customFormat="false" ht="12.75" hidden="false" customHeight="false" outlineLevel="0" collapsed="false">
      <c r="P45" s="243" t="n">
        <v>37865</v>
      </c>
      <c r="U45" s="0" t="e">
        <f aca="false">R$10</f>
        <v>#NAME?</v>
      </c>
      <c r="V45" s="0" t="e">
        <f aca="false">R$11</f>
        <v>#NAME?</v>
      </c>
      <c r="AD45" s="0" t="e">
        <f aca="false">SUM(R45:AC45)</f>
        <v>#NAME?</v>
      </c>
      <c r="AI45" s="0" t="e">
        <f aca="false">S$10</f>
        <v>#NAME?</v>
      </c>
      <c r="AJ45" s="0" t="e">
        <f aca="false">S$11</f>
        <v>#NAME?</v>
      </c>
      <c r="AR45" s="0" t="e">
        <f aca="false">SUM(AF45:AQ45)</f>
        <v>#NAME?</v>
      </c>
      <c r="AW45" s="0" t="e">
        <f aca="false">T$10</f>
        <v>#NAME?</v>
      </c>
      <c r="AX45" s="0" t="e">
        <f aca="false">T$11</f>
        <v>#NAME?</v>
      </c>
      <c r="BF45" s="0" t="e">
        <f aca="false">SUM(AT45:BE45)</f>
        <v>#NAME?</v>
      </c>
      <c r="BK45" s="0" t="e">
        <f aca="false">U$10</f>
        <v>#NAME?</v>
      </c>
      <c r="BL45" s="0" t="e">
        <f aca="false">U$11</f>
        <v>#NAME?</v>
      </c>
      <c r="BT45" s="0" t="e">
        <f aca="false">SUM(BH45:BS45)</f>
        <v>#NAME?</v>
      </c>
      <c r="BY45" s="0" t="e">
        <f aca="false">V$10</f>
        <v>#NAME?</v>
      </c>
      <c r="BZ45" s="0" t="e">
        <f aca="false">V$11</f>
        <v>#NAME?</v>
      </c>
      <c r="CH45" s="0" t="e">
        <f aca="false">SUM(BV45:CG45)</f>
        <v>#NAME?</v>
      </c>
      <c r="CM45" s="0" t="e">
        <f aca="false">W$10</f>
        <v>#NAME?</v>
      </c>
      <c r="CN45" s="0" t="e">
        <f aca="false">W$11</f>
        <v>#NAME?</v>
      </c>
      <c r="CV45" s="0" t="e">
        <f aca="false">SUM(CJ45:CU45)</f>
        <v>#NAME?</v>
      </c>
    </row>
    <row r="46" customFormat="false" ht="12.75" hidden="false" customHeight="false" outlineLevel="0" collapsed="false">
      <c r="P46" s="243" t="n">
        <v>37895</v>
      </c>
      <c r="U46" s="0" t="e">
        <f aca="false">R$10</f>
        <v>#NAME?</v>
      </c>
      <c r="V46" s="0" t="e">
        <f aca="false">R$11</f>
        <v>#NAME?</v>
      </c>
      <c r="AD46" s="0" t="e">
        <f aca="false">SUM(R46:AC46)</f>
        <v>#NAME?</v>
      </c>
      <c r="AI46" s="0" t="e">
        <f aca="false">S$10</f>
        <v>#NAME?</v>
      </c>
      <c r="AJ46" s="0" t="e">
        <f aca="false">S$11</f>
        <v>#NAME?</v>
      </c>
      <c r="AR46" s="0" t="e">
        <f aca="false">SUM(AF46:AQ46)</f>
        <v>#NAME?</v>
      </c>
      <c r="AW46" s="0" t="e">
        <f aca="false">T$10</f>
        <v>#NAME?</v>
      </c>
      <c r="AX46" s="0" t="e">
        <f aca="false">T$11</f>
        <v>#NAME?</v>
      </c>
      <c r="BF46" s="0" t="e">
        <f aca="false">SUM(AT46:BE46)</f>
        <v>#NAME?</v>
      </c>
      <c r="BK46" s="0" t="e">
        <f aca="false">U$10</f>
        <v>#NAME?</v>
      </c>
      <c r="BL46" s="0" t="e">
        <f aca="false">U$11</f>
        <v>#NAME?</v>
      </c>
      <c r="BT46" s="0" t="e">
        <f aca="false">SUM(BH46:BS46)</f>
        <v>#NAME?</v>
      </c>
      <c r="BY46" s="0" t="e">
        <f aca="false">V$10</f>
        <v>#NAME?</v>
      </c>
      <c r="BZ46" s="0" t="e">
        <f aca="false">V$11</f>
        <v>#NAME?</v>
      </c>
      <c r="CH46" s="0" t="e">
        <f aca="false">SUM(BV46:CG46)</f>
        <v>#NAME?</v>
      </c>
      <c r="CM46" s="0" t="e">
        <f aca="false">W$10</f>
        <v>#NAME?</v>
      </c>
      <c r="CN46" s="0" t="e">
        <f aca="false">W$11</f>
        <v>#NAME?</v>
      </c>
      <c r="CV46" s="0" t="e">
        <f aca="false">SUM(CJ46:CU46)</f>
        <v>#NAME?</v>
      </c>
    </row>
    <row r="47" customFormat="false" ht="12.75" hidden="false" customHeight="false" outlineLevel="0" collapsed="false">
      <c r="P47" s="243" t="n">
        <v>37926</v>
      </c>
      <c r="U47" s="0" t="e">
        <f aca="false">R$10</f>
        <v>#NAME?</v>
      </c>
      <c r="V47" s="0" t="e">
        <f aca="false">R$11</f>
        <v>#NAME?</v>
      </c>
      <c r="AD47" s="0" t="e">
        <f aca="false">SUM(R47:AC47)</f>
        <v>#NAME?</v>
      </c>
      <c r="AI47" s="0" t="e">
        <f aca="false">S$10</f>
        <v>#NAME?</v>
      </c>
      <c r="AJ47" s="0" t="e">
        <f aca="false">S$11</f>
        <v>#NAME?</v>
      </c>
      <c r="AR47" s="0" t="e">
        <f aca="false">SUM(AF47:AQ47)</f>
        <v>#NAME?</v>
      </c>
      <c r="AW47" s="0" t="e">
        <f aca="false">T$10</f>
        <v>#NAME?</v>
      </c>
      <c r="AX47" s="0" t="e">
        <f aca="false">T$11</f>
        <v>#NAME?</v>
      </c>
      <c r="BF47" s="0" t="e">
        <f aca="false">SUM(AT47:BE47)</f>
        <v>#NAME?</v>
      </c>
      <c r="BK47" s="0" t="e">
        <f aca="false">U$10</f>
        <v>#NAME?</v>
      </c>
      <c r="BL47" s="0" t="e">
        <f aca="false">U$11</f>
        <v>#NAME?</v>
      </c>
      <c r="BT47" s="0" t="e">
        <f aca="false">SUM(BH47:BS47)</f>
        <v>#NAME?</v>
      </c>
      <c r="BY47" s="0" t="e">
        <f aca="false">V$10</f>
        <v>#NAME?</v>
      </c>
      <c r="BZ47" s="0" t="e">
        <f aca="false">V$11</f>
        <v>#NAME?</v>
      </c>
      <c r="CH47" s="0" t="e">
        <f aca="false">SUM(BV47:CG47)</f>
        <v>#NAME?</v>
      </c>
      <c r="CM47" s="0" t="e">
        <f aca="false">W$10</f>
        <v>#NAME?</v>
      </c>
      <c r="CN47" s="0" t="e">
        <f aca="false">W$11</f>
        <v>#NAME?</v>
      </c>
      <c r="CV47" s="0" t="e">
        <f aca="false">SUM(CJ47:CU47)</f>
        <v>#NAME?</v>
      </c>
    </row>
    <row r="48" customFormat="false" ht="12.75" hidden="false" customHeight="false" outlineLevel="0" collapsed="false">
      <c r="P48" s="243" t="n">
        <v>37956</v>
      </c>
      <c r="U48" s="0" t="e">
        <f aca="false">R$10</f>
        <v>#NAME?</v>
      </c>
      <c r="V48" s="0" t="e">
        <f aca="false">R$11</f>
        <v>#NAME?</v>
      </c>
      <c r="AD48" s="0" t="e">
        <f aca="false">SUM(R48:AC48)</f>
        <v>#NAME?</v>
      </c>
      <c r="AI48" s="0" t="e">
        <f aca="false">S$10</f>
        <v>#NAME?</v>
      </c>
      <c r="AJ48" s="0" t="e">
        <f aca="false">S$11</f>
        <v>#NAME?</v>
      </c>
      <c r="AR48" s="0" t="e">
        <f aca="false">SUM(AF48:AQ48)</f>
        <v>#NAME?</v>
      </c>
      <c r="AW48" s="0" t="e">
        <f aca="false">T$10</f>
        <v>#NAME?</v>
      </c>
      <c r="AX48" s="0" t="e">
        <f aca="false">T$11</f>
        <v>#NAME?</v>
      </c>
      <c r="BF48" s="0" t="e">
        <f aca="false">SUM(AT48:BE48)</f>
        <v>#NAME?</v>
      </c>
      <c r="BK48" s="0" t="e">
        <f aca="false">U$10</f>
        <v>#NAME?</v>
      </c>
      <c r="BL48" s="0" t="e">
        <f aca="false">U$11</f>
        <v>#NAME?</v>
      </c>
      <c r="BT48" s="0" t="e">
        <f aca="false">SUM(BH48:BS48)</f>
        <v>#NAME?</v>
      </c>
      <c r="BY48" s="0" t="e">
        <f aca="false">V$10</f>
        <v>#NAME?</v>
      </c>
      <c r="BZ48" s="0" t="e">
        <f aca="false">V$11</f>
        <v>#NAME?</v>
      </c>
      <c r="CH48" s="0" t="e">
        <f aca="false">SUM(BV48:CG48)</f>
        <v>#NAME?</v>
      </c>
      <c r="CM48" s="0" t="e">
        <f aca="false">W$10</f>
        <v>#NAME?</v>
      </c>
      <c r="CN48" s="0" t="e">
        <f aca="false">W$11</f>
        <v>#NAME?</v>
      </c>
      <c r="CV48" s="0" t="e">
        <f aca="false">SUM(CJ48:CU48)</f>
        <v>#NAME?</v>
      </c>
    </row>
    <row r="49" customFormat="false" ht="12.75" hidden="false" customHeight="false" outlineLevel="0" collapsed="false">
      <c r="P49" s="243" t="n">
        <v>37987</v>
      </c>
      <c r="V49" s="0" t="e">
        <f aca="false">R$11</f>
        <v>#NAME?</v>
      </c>
      <c r="AD49" s="0" t="e">
        <f aca="false">SUM(R49:AC49)</f>
        <v>#NAME?</v>
      </c>
      <c r="AJ49" s="0" t="e">
        <f aca="false">S$11</f>
        <v>#NAME?</v>
      </c>
      <c r="AR49" s="0" t="e">
        <f aca="false">SUM(AF49:AQ49)</f>
        <v>#NAME?</v>
      </c>
      <c r="AX49" s="0" t="e">
        <f aca="false">T$11</f>
        <v>#NAME?</v>
      </c>
      <c r="BF49" s="0" t="e">
        <f aca="false">SUM(AT49:BE49)</f>
        <v>#NAME?</v>
      </c>
      <c r="BL49" s="0" t="e">
        <f aca="false">U$11</f>
        <v>#NAME?</v>
      </c>
      <c r="BT49" s="0" t="e">
        <f aca="false">SUM(BH49:BS49)</f>
        <v>#NAME?</v>
      </c>
      <c r="BZ49" s="0" t="e">
        <f aca="false">V$11</f>
        <v>#NAME?</v>
      </c>
      <c r="CH49" s="0" t="e">
        <f aca="false">SUM(BV49:CG49)</f>
        <v>#NAME?</v>
      </c>
      <c r="CN49" s="0" t="e">
        <f aca="false">W$11</f>
        <v>#NAME?</v>
      </c>
      <c r="CV49" s="0" t="e">
        <f aca="false">SUM(CJ49:CU49)</f>
        <v>#NAME?</v>
      </c>
    </row>
    <row r="50" customFormat="false" ht="12.75" hidden="false" customHeight="false" outlineLevel="0" collapsed="false">
      <c r="P50" s="243" t="n">
        <v>38018</v>
      </c>
      <c r="V50" s="0" t="e">
        <f aca="false">R$11</f>
        <v>#NAME?</v>
      </c>
      <c r="AD50" s="0" t="e">
        <f aca="false">SUM(R50:AC50)</f>
        <v>#NAME?</v>
      </c>
      <c r="AJ50" s="0" t="e">
        <f aca="false">S$11</f>
        <v>#NAME?</v>
      </c>
      <c r="AR50" s="0" t="e">
        <f aca="false">SUM(AF50:AQ50)</f>
        <v>#NAME?</v>
      </c>
      <c r="AX50" s="0" t="e">
        <f aca="false">T$11</f>
        <v>#NAME?</v>
      </c>
      <c r="BF50" s="0" t="e">
        <f aca="false">SUM(AT50:BE50)</f>
        <v>#NAME?</v>
      </c>
      <c r="BL50" s="0" t="e">
        <f aca="false">U$11</f>
        <v>#NAME?</v>
      </c>
      <c r="BT50" s="0" t="e">
        <f aca="false">SUM(BH50:BS50)</f>
        <v>#NAME?</v>
      </c>
      <c r="BZ50" s="0" t="e">
        <f aca="false">V$11</f>
        <v>#NAME?</v>
      </c>
      <c r="CH50" s="0" t="e">
        <f aca="false">SUM(BV50:CG50)</f>
        <v>#NAME?</v>
      </c>
      <c r="CN50" s="0" t="e">
        <f aca="false">W$11</f>
        <v>#NAME?</v>
      </c>
      <c r="CV50" s="0" t="e">
        <f aca="false">SUM(CJ50:CU50)</f>
        <v>#NAME?</v>
      </c>
    </row>
    <row r="51" customFormat="false" ht="12.75" hidden="false" customHeight="false" outlineLevel="0" collapsed="false">
      <c r="P51" s="243" t="n">
        <v>38047</v>
      </c>
      <c r="V51" s="0" t="e">
        <f aca="false">R$11</f>
        <v>#NAME?</v>
      </c>
      <c r="AD51" s="0" t="e">
        <f aca="false">SUM(R51:AC51)</f>
        <v>#NAME?</v>
      </c>
      <c r="AJ51" s="0" t="e">
        <f aca="false">S$11</f>
        <v>#NAME?</v>
      </c>
      <c r="AR51" s="0" t="e">
        <f aca="false">SUM(AF51:AQ51)</f>
        <v>#NAME?</v>
      </c>
      <c r="AX51" s="0" t="e">
        <f aca="false">T$11</f>
        <v>#NAME?</v>
      </c>
      <c r="BF51" s="0" t="e">
        <f aca="false">SUM(AT51:BE51)</f>
        <v>#NAME?</v>
      </c>
      <c r="BL51" s="0" t="e">
        <f aca="false">U$11</f>
        <v>#NAME?</v>
      </c>
      <c r="BT51" s="0" t="e">
        <f aca="false">SUM(BH51:BS51)</f>
        <v>#NAME?</v>
      </c>
      <c r="BZ51" s="0" t="e">
        <f aca="false">V$11</f>
        <v>#NAME?</v>
      </c>
      <c r="CH51" s="0" t="e">
        <f aca="false">SUM(BV51:CG51)</f>
        <v>#NAME?</v>
      </c>
      <c r="CN51" s="0" t="e">
        <f aca="false">W$11</f>
        <v>#NAME?</v>
      </c>
      <c r="CV51" s="0" t="e">
        <f aca="false">SUM(CJ51:CU51)</f>
        <v>#NAME?</v>
      </c>
    </row>
    <row r="52" customFormat="false" ht="12.75" hidden="false" customHeight="false" outlineLevel="0" collapsed="false">
      <c r="P52" s="243" t="n">
        <v>38078</v>
      </c>
      <c r="V52" s="0" t="e">
        <f aca="false">R$11</f>
        <v>#NAME?</v>
      </c>
      <c r="AD52" s="0" t="e">
        <f aca="false">SUM(R52:AC52)</f>
        <v>#NAME?</v>
      </c>
      <c r="AJ52" s="0" t="e">
        <f aca="false">S$11</f>
        <v>#NAME?</v>
      </c>
      <c r="AR52" s="0" t="e">
        <f aca="false">SUM(AF52:AQ52)</f>
        <v>#NAME?</v>
      </c>
      <c r="AX52" s="0" t="e">
        <f aca="false">T$11</f>
        <v>#NAME?</v>
      </c>
      <c r="BF52" s="0" t="e">
        <f aca="false">SUM(AT52:BE52)</f>
        <v>#NAME?</v>
      </c>
      <c r="BL52" s="0" t="e">
        <f aca="false">U$11</f>
        <v>#NAME?</v>
      </c>
      <c r="BT52" s="0" t="e">
        <f aca="false">SUM(BH52:BS52)</f>
        <v>#NAME?</v>
      </c>
      <c r="BZ52" s="0" t="e">
        <f aca="false">V$11</f>
        <v>#NAME?</v>
      </c>
      <c r="CH52" s="0" t="e">
        <f aca="false">SUM(BV52:CG52)</f>
        <v>#NAME?</v>
      </c>
      <c r="CN52" s="0" t="e">
        <f aca="false">W$11</f>
        <v>#NAME?</v>
      </c>
      <c r="CV52" s="0" t="e">
        <f aca="false">SUM(CJ52:CU52)</f>
        <v>#NAME?</v>
      </c>
    </row>
    <row r="53" customFormat="false" ht="12.75" hidden="false" customHeight="false" outlineLevel="0" collapsed="false">
      <c r="P53" s="243" t="n">
        <v>38108</v>
      </c>
      <c r="V53" s="0" t="e">
        <f aca="false">R$11</f>
        <v>#NAME?</v>
      </c>
      <c r="AD53" s="0" t="e">
        <f aca="false">SUM(R53:AC53)</f>
        <v>#NAME?</v>
      </c>
      <c r="AJ53" s="0" t="e">
        <f aca="false">S$11</f>
        <v>#NAME?</v>
      </c>
      <c r="AR53" s="0" t="e">
        <f aca="false">SUM(AF53:AQ53)</f>
        <v>#NAME?</v>
      </c>
      <c r="AX53" s="0" t="e">
        <f aca="false">T$11</f>
        <v>#NAME?</v>
      </c>
      <c r="BF53" s="0" t="e">
        <f aca="false">SUM(AT53:BE53)</f>
        <v>#NAME?</v>
      </c>
      <c r="BL53" s="0" t="e">
        <f aca="false">U$11</f>
        <v>#NAME?</v>
      </c>
      <c r="BT53" s="0" t="e">
        <f aca="false">SUM(BH53:BS53)</f>
        <v>#NAME?</v>
      </c>
      <c r="BZ53" s="0" t="e">
        <f aca="false">V$11</f>
        <v>#NAME?</v>
      </c>
      <c r="CH53" s="0" t="e">
        <f aca="false">SUM(BV53:CG53)</f>
        <v>#NAME?</v>
      </c>
      <c r="CN53" s="0" t="e">
        <f aca="false">W$11</f>
        <v>#NAME?</v>
      </c>
      <c r="CV53" s="0" t="e">
        <f aca="false">SUM(CJ53:CU53)</f>
        <v>#NAME?</v>
      </c>
    </row>
    <row r="54" customFormat="false" ht="12.75" hidden="false" customHeight="false" outlineLevel="0" collapsed="false">
      <c r="P54" s="243" t="n">
        <v>38139</v>
      </c>
      <c r="V54" s="0" t="e">
        <f aca="false">R$11</f>
        <v>#NAME?</v>
      </c>
      <c r="AD54" s="0" t="e">
        <f aca="false">SUM(R54:AC54)</f>
        <v>#NAME?</v>
      </c>
      <c r="AJ54" s="0" t="e">
        <f aca="false">S$11</f>
        <v>#NAME?</v>
      </c>
      <c r="AR54" s="0" t="e">
        <f aca="false">SUM(AF54:AQ54)</f>
        <v>#NAME?</v>
      </c>
      <c r="AX54" s="0" t="e">
        <f aca="false">T$11</f>
        <v>#NAME?</v>
      </c>
      <c r="BF54" s="0" t="e">
        <f aca="false">SUM(AT54:BE54)</f>
        <v>#NAME?</v>
      </c>
      <c r="BL54" s="0" t="e">
        <f aca="false">U$11</f>
        <v>#NAME?</v>
      </c>
      <c r="BT54" s="0" t="e">
        <f aca="false">SUM(BH54:BS54)</f>
        <v>#NAME?</v>
      </c>
      <c r="BZ54" s="0" t="e">
        <f aca="false">V$11</f>
        <v>#NAME?</v>
      </c>
      <c r="CH54" s="0" t="e">
        <f aca="false">SUM(BV54:CG54)</f>
        <v>#NAME?</v>
      </c>
      <c r="CN54" s="0" t="e">
        <f aca="false">W$11</f>
        <v>#NAME?</v>
      </c>
      <c r="CV54" s="0" t="e">
        <f aca="false">SUM(CJ54:CU54)</f>
        <v>#NAME?</v>
      </c>
    </row>
    <row r="55" customFormat="false" ht="12.75" hidden="false" customHeight="false" outlineLevel="0" collapsed="false">
      <c r="P55" s="243" t="n">
        <v>38169</v>
      </c>
      <c r="V55" s="0" t="e">
        <f aca="false">R$11</f>
        <v>#NAME?</v>
      </c>
      <c r="AD55" s="0" t="e">
        <f aca="false">SUM(R55:AC55)</f>
        <v>#NAME?</v>
      </c>
      <c r="AJ55" s="0" t="e">
        <f aca="false">S$11</f>
        <v>#NAME?</v>
      </c>
      <c r="AR55" s="0" t="e">
        <f aca="false">SUM(AF55:AQ55)</f>
        <v>#NAME?</v>
      </c>
      <c r="AX55" s="0" t="e">
        <f aca="false">T$11</f>
        <v>#NAME?</v>
      </c>
      <c r="BF55" s="0" t="e">
        <f aca="false">SUM(AT55:BE55)</f>
        <v>#NAME?</v>
      </c>
      <c r="BL55" s="0" t="e">
        <f aca="false">U$11</f>
        <v>#NAME?</v>
      </c>
      <c r="BT55" s="0" t="e">
        <f aca="false">SUM(BH55:BS55)</f>
        <v>#NAME?</v>
      </c>
      <c r="BZ55" s="0" t="e">
        <f aca="false">V$11</f>
        <v>#NAME?</v>
      </c>
      <c r="CH55" s="0" t="e">
        <f aca="false">SUM(BV55:CG55)</f>
        <v>#NAME?</v>
      </c>
      <c r="CN55" s="0" t="e">
        <f aca="false">W$11</f>
        <v>#NAME?</v>
      </c>
      <c r="CV55" s="0" t="e">
        <f aca="false">SUM(CJ55:CU55)</f>
        <v>#NAME?</v>
      </c>
    </row>
    <row r="56" customFormat="false" ht="12.75" hidden="false" customHeight="false" outlineLevel="0" collapsed="false">
      <c r="P56" s="243" t="n">
        <v>38200</v>
      </c>
      <c r="V56" s="0" t="e">
        <f aca="false">R$11</f>
        <v>#NAME?</v>
      </c>
      <c r="AD56" s="0" t="e">
        <f aca="false">SUM(R56:AC56)</f>
        <v>#NAME?</v>
      </c>
      <c r="AJ56" s="0" t="e">
        <f aca="false">S$11</f>
        <v>#NAME?</v>
      </c>
      <c r="AR56" s="0" t="e">
        <f aca="false">SUM(AF56:AQ56)</f>
        <v>#NAME?</v>
      </c>
      <c r="AX56" s="0" t="e">
        <f aca="false">T$11</f>
        <v>#NAME?</v>
      </c>
      <c r="BF56" s="0" t="e">
        <f aca="false">SUM(AT56:BE56)</f>
        <v>#NAME?</v>
      </c>
      <c r="BL56" s="0" t="e">
        <f aca="false">U$11</f>
        <v>#NAME?</v>
      </c>
      <c r="BT56" s="0" t="e">
        <f aca="false">SUM(BH56:BS56)</f>
        <v>#NAME?</v>
      </c>
      <c r="BZ56" s="0" t="e">
        <f aca="false">V$11</f>
        <v>#NAME?</v>
      </c>
      <c r="CH56" s="0" t="e">
        <f aca="false">SUM(BV56:CG56)</f>
        <v>#NAME?</v>
      </c>
      <c r="CN56" s="0" t="e">
        <f aca="false">W$11</f>
        <v>#NAME?</v>
      </c>
      <c r="CV56" s="0" t="e">
        <f aca="false">SUM(CJ56:CU56)</f>
        <v>#NAME?</v>
      </c>
    </row>
    <row r="57" customFormat="false" ht="12.75" hidden="false" customHeight="false" outlineLevel="0" collapsed="false">
      <c r="P57" s="243" t="n">
        <v>38231</v>
      </c>
      <c r="V57" s="0" t="e">
        <f aca="false">R$11</f>
        <v>#NAME?</v>
      </c>
      <c r="AD57" s="0" t="e">
        <f aca="false">SUM(R57:AC57)</f>
        <v>#NAME?</v>
      </c>
      <c r="AJ57" s="0" t="e">
        <f aca="false">S$11</f>
        <v>#NAME?</v>
      </c>
      <c r="AR57" s="0" t="e">
        <f aca="false">SUM(AF57:AQ57)</f>
        <v>#NAME?</v>
      </c>
      <c r="AX57" s="0" t="e">
        <f aca="false">T$11</f>
        <v>#NAME?</v>
      </c>
      <c r="BF57" s="0" t="e">
        <f aca="false">SUM(AT57:BE57)</f>
        <v>#NAME?</v>
      </c>
      <c r="BL57" s="0" t="e">
        <f aca="false">U$11</f>
        <v>#NAME?</v>
      </c>
      <c r="BT57" s="0" t="e">
        <f aca="false">SUM(BH57:BS57)</f>
        <v>#NAME?</v>
      </c>
      <c r="BZ57" s="0" t="e">
        <f aca="false">V$11</f>
        <v>#NAME?</v>
      </c>
      <c r="CH57" s="0" t="e">
        <f aca="false">SUM(BV57:CG57)</f>
        <v>#NAME?</v>
      </c>
      <c r="CN57" s="0" t="e">
        <f aca="false">W$11</f>
        <v>#NAME?</v>
      </c>
      <c r="CV57" s="0" t="e">
        <f aca="false">SUM(CJ57:CU57)</f>
        <v>#NAME?</v>
      </c>
    </row>
    <row r="58" customFormat="false" ht="12.75" hidden="false" customHeight="false" outlineLevel="0" collapsed="false">
      <c r="P58" s="243" t="n">
        <v>38261</v>
      </c>
      <c r="V58" s="0" t="e">
        <f aca="false">R$11</f>
        <v>#NAME?</v>
      </c>
      <c r="AD58" s="0" t="e">
        <f aca="false">SUM(R58:AC58)</f>
        <v>#NAME?</v>
      </c>
      <c r="AJ58" s="0" t="e">
        <f aca="false">S$11</f>
        <v>#NAME?</v>
      </c>
      <c r="AR58" s="0" t="e">
        <f aca="false">SUM(AF58:AQ58)</f>
        <v>#NAME?</v>
      </c>
      <c r="AX58" s="0" t="e">
        <f aca="false">T$11</f>
        <v>#NAME?</v>
      </c>
      <c r="BF58" s="0" t="e">
        <f aca="false">SUM(AT58:BE58)</f>
        <v>#NAME?</v>
      </c>
      <c r="BL58" s="0" t="e">
        <f aca="false">U$11</f>
        <v>#NAME?</v>
      </c>
      <c r="BT58" s="0" t="e">
        <f aca="false">SUM(BH58:BS58)</f>
        <v>#NAME?</v>
      </c>
      <c r="BZ58" s="0" t="e">
        <f aca="false">V$11</f>
        <v>#NAME?</v>
      </c>
      <c r="CH58" s="0" t="e">
        <f aca="false">SUM(BV58:CG58)</f>
        <v>#NAME?</v>
      </c>
      <c r="CN58" s="0" t="e">
        <f aca="false">W$11</f>
        <v>#NAME?</v>
      </c>
      <c r="CV58" s="0" t="e">
        <f aca="false">SUM(CJ58:CU58)</f>
        <v>#NAME?</v>
      </c>
    </row>
    <row r="59" customFormat="false" ht="12.75" hidden="false" customHeight="false" outlineLevel="0" collapsed="false">
      <c r="P59" s="243" t="n">
        <v>38292</v>
      </c>
      <c r="V59" s="0" t="e">
        <f aca="false">R$11</f>
        <v>#NAME?</v>
      </c>
      <c r="AD59" s="0" t="e">
        <f aca="false">SUM(R59:AC59)</f>
        <v>#NAME?</v>
      </c>
      <c r="AJ59" s="0" t="e">
        <f aca="false">S$11</f>
        <v>#NAME?</v>
      </c>
      <c r="AR59" s="0" t="e">
        <f aca="false">SUM(AF59:AQ59)</f>
        <v>#NAME?</v>
      </c>
      <c r="AX59" s="0" t="e">
        <f aca="false">T$11</f>
        <v>#NAME?</v>
      </c>
      <c r="BF59" s="0" t="e">
        <f aca="false">SUM(AT59:BE59)</f>
        <v>#NAME?</v>
      </c>
      <c r="BL59" s="0" t="e">
        <f aca="false">U$11</f>
        <v>#NAME?</v>
      </c>
      <c r="BT59" s="0" t="e">
        <f aca="false">SUM(BH59:BS59)</f>
        <v>#NAME?</v>
      </c>
      <c r="BZ59" s="0" t="e">
        <f aca="false">V$11</f>
        <v>#NAME?</v>
      </c>
      <c r="CH59" s="0" t="e">
        <f aca="false">SUM(BV59:CG59)</f>
        <v>#NAME?</v>
      </c>
      <c r="CN59" s="0" t="e">
        <f aca="false">W$11</f>
        <v>#NAME?</v>
      </c>
      <c r="CV59" s="0" t="e">
        <f aca="false">SUM(CJ59:CU59)</f>
        <v>#NAME?</v>
      </c>
    </row>
    <row r="60" customFormat="false" ht="12.75" hidden="false" customHeight="false" outlineLevel="0" collapsed="false">
      <c r="P60" s="243" t="n">
        <v>38322</v>
      </c>
      <c r="V60" s="0" t="e">
        <f aca="false">R$11</f>
        <v>#NAME?</v>
      </c>
      <c r="AD60" s="0" t="e">
        <f aca="false">SUM(R60:AC60)</f>
        <v>#NAME?</v>
      </c>
      <c r="AJ60" s="0" t="e">
        <f aca="false">S$11</f>
        <v>#NAME?</v>
      </c>
      <c r="AR60" s="0" t="e">
        <f aca="false">SUM(AF60:AQ60)</f>
        <v>#NAME?</v>
      </c>
      <c r="AX60" s="0" t="e">
        <f aca="false">T$11</f>
        <v>#NAME?</v>
      </c>
      <c r="BF60" s="0" t="e">
        <f aca="false">SUM(AT60:BE60)</f>
        <v>#NAME?</v>
      </c>
      <c r="BL60" s="0" t="e">
        <f aca="false">U$11</f>
        <v>#NAME?</v>
      </c>
      <c r="BT60" s="0" t="e">
        <f aca="false">SUM(BH60:BS60)</f>
        <v>#NAME?</v>
      </c>
      <c r="BZ60" s="0" t="e">
        <f aca="false">V$11</f>
        <v>#NAME?</v>
      </c>
      <c r="CH60" s="0" t="e">
        <f aca="false">SUM(BV60:CG60)</f>
        <v>#NAME?</v>
      </c>
      <c r="CN60" s="0" t="e">
        <f aca="false">W$11</f>
        <v>#NAME?</v>
      </c>
      <c r="CV60" s="0" t="e">
        <f aca="false">SUM(CJ60:CU60)</f>
        <v>#NAME?</v>
      </c>
    </row>
    <row r="61" customFormat="false" ht="12.75" hidden="false" customHeight="false" outlineLevel="0" collapsed="false">
      <c r="P61" s="243" t="n">
        <v>38353</v>
      </c>
      <c r="V61" s="0" t="e">
        <f aca="false">R$11</f>
        <v>#NAME?</v>
      </c>
      <c r="AD61" s="0" t="e">
        <f aca="false">SUM(R61:AC61)</f>
        <v>#NAME?</v>
      </c>
      <c r="AJ61" s="0" t="e">
        <f aca="false">S$11</f>
        <v>#NAME?</v>
      </c>
      <c r="AR61" s="0" t="e">
        <f aca="false">SUM(AF61:AQ61)</f>
        <v>#NAME?</v>
      </c>
      <c r="AX61" s="0" t="e">
        <f aca="false">T$11</f>
        <v>#NAME?</v>
      </c>
      <c r="BF61" s="0" t="e">
        <f aca="false">SUM(AT61:BE61)</f>
        <v>#NAME?</v>
      </c>
      <c r="BL61" s="0" t="e">
        <f aca="false">U$11</f>
        <v>#NAME?</v>
      </c>
      <c r="BT61" s="0" t="e">
        <f aca="false">SUM(BH61:BS61)</f>
        <v>#NAME?</v>
      </c>
      <c r="BZ61" s="0" t="e">
        <f aca="false">V$11</f>
        <v>#NAME?</v>
      </c>
      <c r="CH61" s="0" t="e">
        <f aca="false">SUM(BV61:CG61)</f>
        <v>#NAME?</v>
      </c>
      <c r="CN61" s="0" t="e">
        <f aca="false">W$11</f>
        <v>#NAME?</v>
      </c>
      <c r="CV61" s="0" t="e">
        <f aca="false">SUM(CJ61:CU61)</f>
        <v>#NAME?</v>
      </c>
    </row>
    <row r="62" customFormat="false" ht="12.75" hidden="false" customHeight="false" outlineLevel="0" collapsed="false">
      <c r="P62" s="243" t="n">
        <v>38384</v>
      </c>
      <c r="V62" s="0" t="e">
        <f aca="false">R$11</f>
        <v>#NAME?</v>
      </c>
      <c r="AD62" s="0" t="e">
        <f aca="false">SUM(R62:AC62)</f>
        <v>#NAME?</v>
      </c>
      <c r="AJ62" s="0" t="e">
        <f aca="false">S$11</f>
        <v>#NAME?</v>
      </c>
      <c r="AR62" s="0" t="e">
        <f aca="false">SUM(AF62:AQ62)</f>
        <v>#NAME?</v>
      </c>
      <c r="AX62" s="0" t="e">
        <f aca="false">T$11</f>
        <v>#NAME?</v>
      </c>
      <c r="BF62" s="0" t="e">
        <f aca="false">SUM(AT62:BE62)</f>
        <v>#NAME?</v>
      </c>
      <c r="BL62" s="0" t="e">
        <f aca="false">U$11</f>
        <v>#NAME?</v>
      </c>
      <c r="BT62" s="0" t="e">
        <f aca="false">SUM(BH62:BS62)</f>
        <v>#NAME?</v>
      </c>
      <c r="BZ62" s="0" t="e">
        <f aca="false">V$11</f>
        <v>#NAME?</v>
      </c>
      <c r="CH62" s="0" t="e">
        <f aca="false">SUM(BV62:CG62)</f>
        <v>#NAME?</v>
      </c>
      <c r="CN62" s="0" t="e">
        <f aca="false">W$11</f>
        <v>#NAME?</v>
      </c>
      <c r="CV62" s="0" t="e">
        <f aca="false">SUM(CJ62:CU62)</f>
        <v>#NAME?</v>
      </c>
    </row>
    <row r="63" customFormat="false" ht="12.75" hidden="false" customHeight="false" outlineLevel="0" collapsed="false">
      <c r="P63" s="243" t="n">
        <v>38412</v>
      </c>
      <c r="V63" s="0" t="e">
        <f aca="false">R$11</f>
        <v>#NAME?</v>
      </c>
      <c r="AD63" s="0" t="e">
        <f aca="false">SUM(R63:AC63)</f>
        <v>#NAME?</v>
      </c>
      <c r="AJ63" s="0" t="e">
        <f aca="false">S$11</f>
        <v>#NAME?</v>
      </c>
      <c r="AR63" s="0" t="e">
        <f aca="false">SUM(AF63:AQ63)</f>
        <v>#NAME?</v>
      </c>
      <c r="AX63" s="0" t="e">
        <f aca="false">T$11</f>
        <v>#NAME?</v>
      </c>
      <c r="BF63" s="0" t="e">
        <f aca="false">SUM(AT63:BE63)</f>
        <v>#NAME?</v>
      </c>
      <c r="BL63" s="0" t="e">
        <f aca="false">U$11</f>
        <v>#NAME?</v>
      </c>
      <c r="BT63" s="0" t="e">
        <f aca="false">SUM(BH63:BS63)</f>
        <v>#NAME?</v>
      </c>
      <c r="BZ63" s="0" t="e">
        <f aca="false">V$11</f>
        <v>#NAME?</v>
      </c>
      <c r="CH63" s="0" t="e">
        <f aca="false">SUM(BV63:CG63)</f>
        <v>#NAME?</v>
      </c>
      <c r="CN63" s="0" t="e">
        <f aca="false">W$11</f>
        <v>#NAME?</v>
      </c>
      <c r="CV63" s="0" t="e">
        <f aca="false">SUM(CJ63:CU63)</f>
        <v>#NAME?</v>
      </c>
    </row>
    <row r="64" customFormat="false" ht="12.75" hidden="false" customHeight="false" outlineLevel="0" collapsed="false">
      <c r="P64" s="243" t="n">
        <v>38443</v>
      </c>
      <c r="V64" s="0" t="e">
        <f aca="false">R$11</f>
        <v>#NAME?</v>
      </c>
      <c r="AD64" s="0" t="e">
        <f aca="false">SUM(R64:AC64)</f>
        <v>#NAME?</v>
      </c>
      <c r="AJ64" s="0" t="e">
        <f aca="false">S$11</f>
        <v>#NAME?</v>
      </c>
      <c r="AR64" s="0" t="e">
        <f aca="false">SUM(AF64:AQ64)</f>
        <v>#NAME?</v>
      </c>
      <c r="AX64" s="0" t="e">
        <f aca="false">T$11</f>
        <v>#NAME?</v>
      </c>
      <c r="BF64" s="0" t="e">
        <f aca="false">SUM(AT64:BE64)</f>
        <v>#NAME?</v>
      </c>
      <c r="BL64" s="0" t="e">
        <f aca="false">U$11</f>
        <v>#NAME?</v>
      </c>
      <c r="BT64" s="0" t="e">
        <f aca="false">SUM(BH64:BS64)</f>
        <v>#NAME?</v>
      </c>
      <c r="BZ64" s="0" t="e">
        <f aca="false">V$11</f>
        <v>#NAME?</v>
      </c>
      <c r="CH64" s="0" t="e">
        <f aca="false">SUM(BV64:CG64)</f>
        <v>#NAME?</v>
      </c>
      <c r="CN64" s="0" t="e">
        <f aca="false">W$11</f>
        <v>#NAME?</v>
      </c>
      <c r="CV64" s="0" t="e">
        <f aca="false">SUM(CJ64:CU64)</f>
        <v>#NAME?</v>
      </c>
    </row>
    <row r="65" customFormat="false" ht="12.75" hidden="false" customHeight="false" outlineLevel="0" collapsed="false">
      <c r="P65" s="243" t="n">
        <v>38473</v>
      </c>
      <c r="V65" s="0" t="e">
        <f aca="false">R$11</f>
        <v>#NAME?</v>
      </c>
      <c r="AD65" s="0" t="e">
        <f aca="false">SUM(R65:AC65)</f>
        <v>#NAME?</v>
      </c>
      <c r="AJ65" s="0" t="e">
        <f aca="false">S$11</f>
        <v>#NAME?</v>
      </c>
      <c r="AR65" s="0" t="e">
        <f aca="false">SUM(AF65:AQ65)</f>
        <v>#NAME?</v>
      </c>
      <c r="AX65" s="0" t="e">
        <f aca="false">T$11</f>
        <v>#NAME?</v>
      </c>
      <c r="BF65" s="0" t="e">
        <f aca="false">SUM(AT65:BE65)</f>
        <v>#NAME?</v>
      </c>
      <c r="BL65" s="0" t="e">
        <f aca="false">U$11</f>
        <v>#NAME?</v>
      </c>
      <c r="BT65" s="0" t="e">
        <f aca="false">SUM(BH65:BS65)</f>
        <v>#NAME?</v>
      </c>
      <c r="BZ65" s="0" t="e">
        <f aca="false">V$11</f>
        <v>#NAME?</v>
      </c>
      <c r="CH65" s="0" t="e">
        <f aca="false">SUM(BV65:CG65)</f>
        <v>#NAME?</v>
      </c>
      <c r="CN65" s="0" t="e">
        <f aca="false">W$11</f>
        <v>#NAME?</v>
      </c>
      <c r="CV65" s="0" t="e">
        <f aca="false">SUM(CJ65:CU65)</f>
        <v>#NAME?</v>
      </c>
    </row>
    <row r="66" customFormat="false" ht="12.75" hidden="false" customHeight="false" outlineLevel="0" collapsed="false">
      <c r="P66" s="243" t="n">
        <v>38504</v>
      </c>
      <c r="V66" s="0" t="e">
        <f aca="false">R$11</f>
        <v>#NAME?</v>
      </c>
      <c r="AD66" s="0" t="e">
        <f aca="false">SUM(R66:AC66)</f>
        <v>#NAME?</v>
      </c>
      <c r="AJ66" s="0" t="e">
        <f aca="false">S$11</f>
        <v>#NAME?</v>
      </c>
      <c r="AR66" s="0" t="e">
        <f aca="false">SUM(AF66:AQ66)</f>
        <v>#NAME?</v>
      </c>
      <c r="AX66" s="0" t="e">
        <f aca="false">T$11</f>
        <v>#NAME?</v>
      </c>
      <c r="BF66" s="0" t="e">
        <f aca="false">SUM(AT66:BE66)</f>
        <v>#NAME?</v>
      </c>
      <c r="BL66" s="0" t="e">
        <f aca="false">U$11</f>
        <v>#NAME?</v>
      </c>
      <c r="BT66" s="0" t="e">
        <f aca="false">SUM(BH66:BS66)</f>
        <v>#NAME?</v>
      </c>
      <c r="BZ66" s="0" t="e">
        <f aca="false">V$11</f>
        <v>#NAME?</v>
      </c>
      <c r="CH66" s="0" t="e">
        <f aca="false">SUM(BV66:CG66)</f>
        <v>#NAME?</v>
      </c>
      <c r="CN66" s="0" t="e">
        <f aca="false">W$11</f>
        <v>#NAME?</v>
      </c>
      <c r="CV66" s="0" t="e">
        <f aca="false">SUM(CJ66:CU66)</f>
        <v>#NAME?</v>
      </c>
    </row>
    <row r="67" customFormat="false" ht="12.75" hidden="false" customHeight="false" outlineLevel="0" collapsed="false">
      <c r="P67" s="243" t="n">
        <v>38534</v>
      </c>
      <c r="V67" s="0" t="e">
        <f aca="false">R$11</f>
        <v>#NAME?</v>
      </c>
      <c r="AD67" s="0" t="e">
        <f aca="false">SUM(R67:AC67)</f>
        <v>#NAME?</v>
      </c>
      <c r="AJ67" s="0" t="e">
        <f aca="false">S$11</f>
        <v>#NAME?</v>
      </c>
      <c r="AR67" s="0" t="e">
        <f aca="false">SUM(AF67:AQ67)</f>
        <v>#NAME?</v>
      </c>
      <c r="AX67" s="0" t="e">
        <f aca="false">T$11</f>
        <v>#NAME?</v>
      </c>
      <c r="BF67" s="0" t="e">
        <f aca="false">SUM(AT67:BE67)</f>
        <v>#NAME?</v>
      </c>
      <c r="BL67" s="0" t="e">
        <f aca="false">U$11</f>
        <v>#NAME?</v>
      </c>
      <c r="BT67" s="0" t="e">
        <f aca="false">SUM(BH67:BS67)</f>
        <v>#NAME?</v>
      </c>
      <c r="BZ67" s="0" t="e">
        <f aca="false">V$11</f>
        <v>#NAME?</v>
      </c>
      <c r="CH67" s="0" t="e">
        <f aca="false">SUM(BV67:CG67)</f>
        <v>#NAME?</v>
      </c>
      <c r="CN67" s="0" t="e">
        <f aca="false">W$11</f>
        <v>#NAME?</v>
      </c>
      <c r="CV67" s="0" t="e">
        <f aca="false">SUM(CJ67:CU67)</f>
        <v>#NAME?</v>
      </c>
    </row>
    <row r="68" customFormat="false" ht="12.75" hidden="false" customHeight="false" outlineLevel="0" collapsed="false">
      <c r="P68" s="243" t="n">
        <v>38565</v>
      </c>
      <c r="V68" s="0" t="e">
        <f aca="false">R$11</f>
        <v>#NAME?</v>
      </c>
      <c r="AD68" s="0" t="e">
        <f aca="false">SUM(R68:AC68)</f>
        <v>#NAME?</v>
      </c>
      <c r="AJ68" s="0" t="e">
        <f aca="false">S$11</f>
        <v>#NAME?</v>
      </c>
      <c r="AR68" s="0" t="e">
        <f aca="false">SUM(AF68:AQ68)</f>
        <v>#NAME?</v>
      </c>
      <c r="AX68" s="0" t="e">
        <f aca="false">T$11</f>
        <v>#NAME?</v>
      </c>
      <c r="BF68" s="0" t="e">
        <f aca="false">SUM(AT68:BE68)</f>
        <v>#NAME?</v>
      </c>
      <c r="BL68" s="0" t="e">
        <f aca="false">U$11</f>
        <v>#NAME?</v>
      </c>
      <c r="BT68" s="0" t="e">
        <f aca="false">SUM(BH68:BS68)</f>
        <v>#NAME?</v>
      </c>
      <c r="BZ68" s="0" t="e">
        <f aca="false">V$11</f>
        <v>#NAME?</v>
      </c>
      <c r="CH68" s="0" t="e">
        <f aca="false">SUM(BV68:CG68)</f>
        <v>#NAME?</v>
      </c>
      <c r="CN68" s="0" t="e">
        <f aca="false">W$11</f>
        <v>#NAME?</v>
      </c>
      <c r="CV68" s="0" t="e">
        <f aca="false">SUM(CJ68:CU68)</f>
        <v>#NAME?</v>
      </c>
    </row>
    <row r="69" customFormat="false" ht="12.75" hidden="false" customHeight="false" outlineLevel="0" collapsed="false">
      <c r="P69" s="243" t="n">
        <v>38596</v>
      </c>
      <c r="V69" s="0" t="e">
        <f aca="false">R$11</f>
        <v>#NAME?</v>
      </c>
      <c r="AD69" s="0" t="e">
        <f aca="false">SUM(R69:AC69)</f>
        <v>#NAME?</v>
      </c>
      <c r="AJ69" s="0" t="e">
        <f aca="false">S$11</f>
        <v>#NAME?</v>
      </c>
      <c r="AR69" s="0" t="e">
        <f aca="false">SUM(AF69:AQ69)</f>
        <v>#NAME?</v>
      </c>
      <c r="AX69" s="0" t="e">
        <f aca="false">T$11</f>
        <v>#NAME?</v>
      </c>
      <c r="BF69" s="0" t="e">
        <f aca="false">SUM(AT69:BE69)</f>
        <v>#NAME?</v>
      </c>
      <c r="BL69" s="0" t="e">
        <f aca="false">U$11</f>
        <v>#NAME?</v>
      </c>
      <c r="BT69" s="0" t="e">
        <f aca="false">SUM(BH69:BS69)</f>
        <v>#NAME?</v>
      </c>
      <c r="BZ69" s="0" t="e">
        <f aca="false">V$11</f>
        <v>#NAME?</v>
      </c>
      <c r="CH69" s="0" t="e">
        <f aca="false">SUM(BV69:CG69)</f>
        <v>#NAME?</v>
      </c>
      <c r="CN69" s="0" t="e">
        <f aca="false">W$11</f>
        <v>#NAME?</v>
      </c>
      <c r="CV69" s="0" t="e">
        <f aca="false">SUM(CJ69:CU69)</f>
        <v>#NAME?</v>
      </c>
    </row>
    <row r="70" customFormat="false" ht="12.75" hidden="false" customHeight="false" outlineLevel="0" collapsed="false">
      <c r="P70" s="243" t="n">
        <v>38626</v>
      </c>
      <c r="V70" s="0" t="e">
        <f aca="false">R$11</f>
        <v>#NAME?</v>
      </c>
      <c r="AD70" s="0" t="e">
        <f aca="false">SUM(R70:AC70)</f>
        <v>#NAME?</v>
      </c>
      <c r="AJ70" s="0" t="e">
        <f aca="false">S$11</f>
        <v>#NAME?</v>
      </c>
      <c r="AR70" s="0" t="e">
        <f aca="false">SUM(AF70:AQ70)</f>
        <v>#NAME?</v>
      </c>
      <c r="AX70" s="0" t="e">
        <f aca="false">T$11</f>
        <v>#NAME?</v>
      </c>
      <c r="BF70" s="0" t="e">
        <f aca="false">SUM(AT70:BE70)</f>
        <v>#NAME?</v>
      </c>
      <c r="BL70" s="0" t="e">
        <f aca="false">U$11</f>
        <v>#NAME?</v>
      </c>
      <c r="BT70" s="0" t="e">
        <f aca="false">SUM(BH70:BS70)</f>
        <v>#NAME?</v>
      </c>
      <c r="BZ70" s="0" t="e">
        <f aca="false">V$11</f>
        <v>#NAME?</v>
      </c>
      <c r="CH70" s="0" t="e">
        <f aca="false">SUM(BV70:CG70)</f>
        <v>#NAME?</v>
      </c>
      <c r="CN70" s="0" t="e">
        <f aca="false">W$11</f>
        <v>#NAME?</v>
      </c>
      <c r="CV70" s="0" t="e">
        <f aca="false">SUM(CJ70:CU70)</f>
        <v>#NAME?</v>
      </c>
    </row>
    <row r="71" customFormat="false" ht="12.75" hidden="false" customHeight="false" outlineLevel="0" collapsed="false">
      <c r="P71" s="243" t="n">
        <v>38657</v>
      </c>
      <c r="V71" s="0" t="e">
        <f aca="false">R$11</f>
        <v>#NAME?</v>
      </c>
      <c r="AD71" s="0" t="e">
        <f aca="false">SUM(R71:AC71)</f>
        <v>#NAME?</v>
      </c>
      <c r="AJ71" s="0" t="e">
        <f aca="false">S$11</f>
        <v>#NAME?</v>
      </c>
      <c r="AR71" s="0" t="e">
        <f aca="false">SUM(AF71:AQ71)</f>
        <v>#NAME?</v>
      </c>
      <c r="AX71" s="0" t="e">
        <f aca="false">T$11</f>
        <v>#NAME?</v>
      </c>
      <c r="BF71" s="0" t="e">
        <f aca="false">SUM(AT71:BE71)</f>
        <v>#NAME?</v>
      </c>
      <c r="BL71" s="0" t="e">
        <f aca="false">U$11</f>
        <v>#NAME?</v>
      </c>
      <c r="BT71" s="0" t="e">
        <f aca="false">SUM(BH71:BS71)</f>
        <v>#NAME?</v>
      </c>
      <c r="BZ71" s="0" t="e">
        <f aca="false">V$11</f>
        <v>#NAME?</v>
      </c>
      <c r="CH71" s="0" t="e">
        <f aca="false">SUM(BV71:CG71)</f>
        <v>#NAME?</v>
      </c>
      <c r="CN71" s="0" t="e">
        <f aca="false">W$11</f>
        <v>#NAME?</v>
      </c>
      <c r="CV71" s="0" t="e">
        <f aca="false">SUM(CJ71:CU71)</f>
        <v>#NAME?</v>
      </c>
    </row>
    <row r="72" customFormat="false" ht="12.75" hidden="false" customHeight="false" outlineLevel="0" collapsed="false">
      <c r="P72" s="243" t="n">
        <v>38687</v>
      </c>
      <c r="V72" s="0" t="e">
        <f aca="false">R$11</f>
        <v>#NAME?</v>
      </c>
      <c r="AD72" s="0" t="e">
        <f aca="false">SUM(R72:AC72)</f>
        <v>#NAME?</v>
      </c>
      <c r="AJ72" s="0" t="e">
        <f aca="false">S$11</f>
        <v>#NAME?</v>
      </c>
      <c r="AR72" s="0" t="e">
        <f aca="false">SUM(AF72:AQ72)</f>
        <v>#NAME?</v>
      </c>
      <c r="AX72" s="0" t="e">
        <f aca="false">T$11</f>
        <v>#NAME?</v>
      </c>
      <c r="BF72" s="0" t="e">
        <f aca="false">SUM(AT72:BE72)</f>
        <v>#NAME?</v>
      </c>
      <c r="BL72" s="0" t="e">
        <f aca="false">U$11</f>
        <v>#NAME?</v>
      </c>
      <c r="BT72" s="0" t="e">
        <f aca="false">SUM(BH72:BS72)</f>
        <v>#NAME?</v>
      </c>
      <c r="BZ72" s="0" t="e">
        <f aca="false">V$11</f>
        <v>#NAME?</v>
      </c>
      <c r="CH72" s="0" t="e">
        <f aca="false">SUM(BV72:CG72)</f>
        <v>#NAME?</v>
      </c>
      <c r="CN72" s="0" t="e">
        <f aca="false">W$11</f>
        <v>#NAME?</v>
      </c>
      <c r="CV72" s="0" t="e">
        <f aca="false">SUM(CJ72:CU72)</f>
        <v>#NAME?</v>
      </c>
    </row>
    <row r="73" customFormat="false" ht="12.75" hidden="false" customHeight="false" outlineLevel="0" collapsed="false">
      <c r="P73" s="243" t="n">
        <v>38718</v>
      </c>
      <c r="V73" s="0" t="e">
        <f aca="false">R$11</f>
        <v>#NAME?</v>
      </c>
      <c r="AD73" s="0" t="e">
        <f aca="false">SUM(R73:AC73)</f>
        <v>#NAME?</v>
      </c>
      <c r="AJ73" s="0" t="e">
        <f aca="false">S$11</f>
        <v>#NAME?</v>
      </c>
      <c r="AR73" s="0" t="e">
        <f aca="false">SUM(AF73:AQ73)</f>
        <v>#NAME?</v>
      </c>
      <c r="AX73" s="0" t="e">
        <f aca="false">T$11</f>
        <v>#NAME?</v>
      </c>
      <c r="BF73" s="0" t="e">
        <f aca="false">SUM(AT73:BE73)</f>
        <v>#NAME?</v>
      </c>
      <c r="BL73" s="0" t="e">
        <f aca="false">U$11</f>
        <v>#NAME?</v>
      </c>
      <c r="BT73" s="0" t="e">
        <f aca="false">SUM(BH73:BS73)</f>
        <v>#NAME?</v>
      </c>
      <c r="BZ73" s="0" t="e">
        <f aca="false">V$11</f>
        <v>#NAME?</v>
      </c>
      <c r="CH73" s="0" t="e">
        <f aca="false">SUM(BV73:CG73)</f>
        <v>#NAME?</v>
      </c>
      <c r="CN73" s="0" t="e">
        <f aca="false">W$11</f>
        <v>#NAME?</v>
      </c>
      <c r="CV73" s="0" t="e">
        <f aca="false">SUM(CJ73:CU73)</f>
        <v>#NAME?</v>
      </c>
    </row>
    <row r="74" customFormat="false" ht="12.75" hidden="false" customHeight="false" outlineLevel="0" collapsed="false">
      <c r="P74" s="243" t="n">
        <v>38749</v>
      </c>
      <c r="V74" s="0" t="e">
        <f aca="false">R$11</f>
        <v>#NAME?</v>
      </c>
      <c r="AD74" s="0" t="e">
        <f aca="false">SUM(R74:AC74)</f>
        <v>#NAME?</v>
      </c>
      <c r="AJ74" s="0" t="e">
        <f aca="false">S$11</f>
        <v>#NAME?</v>
      </c>
      <c r="AR74" s="0" t="e">
        <f aca="false">SUM(AF74:AQ74)</f>
        <v>#NAME?</v>
      </c>
      <c r="AX74" s="0" t="e">
        <f aca="false">T$11</f>
        <v>#NAME?</v>
      </c>
      <c r="BF74" s="0" t="e">
        <f aca="false">SUM(AT74:BE74)</f>
        <v>#NAME?</v>
      </c>
      <c r="BL74" s="0" t="e">
        <f aca="false">U$11</f>
        <v>#NAME?</v>
      </c>
      <c r="BT74" s="0" t="e">
        <f aca="false">SUM(BH74:BS74)</f>
        <v>#NAME?</v>
      </c>
      <c r="BZ74" s="0" t="e">
        <f aca="false">V$11</f>
        <v>#NAME?</v>
      </c>
      <c r="CH74" s="0" t="e">
        <f aca="false">SUM(BV74:CG74)</f>
        <v>#NAME?</v>
      </c>
      <c r="CN74" s="0" t="e">
        <f aca="false">W$11</f>
        <v>#NAME?</v>
      </c>
      <c r="CV74" s="0" t="e">
        <f aca="false">SUM(CJ74:CU74)</f>
        <v>#NAME?</v>
      </c>
    </row>
    <row r="75" customFormat="false" ht="12.75" hidden="false" customHeight="false" outlineLevel="0" collapsed="false">
      <c r="P75" s="243" t="n">
        <v>38777</v>
      </c>
      <c r="V75" s="0" t="e">
        <f aca="false">R$11</f>
        <v>#NAME?</v>
      </c>
      <c r="AD75" s="0" t="e">
        <f aca="false">SUM(R75:AC75)</f>
        <v>#NAME?</v>
      </c>
      <c r="AJ75" s="0" t="e">
        <f aca="false">S$11</f>
        <v>#NAME?</v>
      </c>
      <c r="AR75" s="0" t="e">
        <f aca="false">SUM(AF75:AQ75)</f>
        <v>#NAME?</v>
      </c>
      <c r="AX75" s="0" t="e">
        <f aca="false">T$11</f>
        <v>#NAME?</v>
      </c>
      <c r="BF75" s="0" t="e">
        <f aca="false">SUM(AT75:BE75)</f>
        <v>#NAME?</v>
      </c>
      <c r="BL75" s="0" t="e">
        <f aca="false">U$11</f>
        <v>#NAME?</v>
      </c>
      <c r="BT75" s="0" t="e">
        <f aca="false">SUM(BH75:BS75)</f>
        <v>#NAME?</v>
      </c>
      <c r="BZ75" s="0" t="e">
        <f aca="false">V$11</f>
        <v>#NAME?</v>
      </c>
      <c r="CH75" s="0" t="e">
        <f aca="false">SUM(BV75:CG75)</f>
        <v>#NAME?</v>
      </c>
      <c r="CN75" s="0" t="e">
        <f aca="false">W$11</f>
        <v>#NAME?</v>
      </c>
      <c r="CV75" s="0" t="e">
        <f aca="false">SUM(CJ75:CU75)</f>
        <v>#NAME?</v>
      </c>
    </row>
    <row r="76" customFormat="false" ht="12.75" hidden="false" customHeight="false" outlineLevel="0" collapsed="false">
      <c r="P76" s="243" t="n">
        <v>38808</v>
      </c>
      <c r="V76" s="0" t="e">
        <f aca="false">R$11</f>
        <v>#NAME?</v>
      </c>
      <c r="AD76" s="0" t="e">
        <f aca="false">SUM(R76:AC76)</f>
        <v>#NAME?</v>
      </c>
      <c r="AJ76" s="0" t="e">
        <f aca="false">S$11</f>
        <v>#NAME?</v>
      </c>
      <c r="AR76" s="0" t="e">
        <f aca="false">SUM(AF76:AQ76)</f>
        <v>#NAME?</v>
      </c>
      <c r="AX76" s="0" t="e">
        <f aca="false">T$11</f>
        <v>#NAME?</v>
      </c>
      <c r="BF76" s="0" t="e">
        <f aca="false">SUM(AT76:BE76)</f>
        <v>#NAME?</v>
      </c>
      <c r="BL76" s="0" t="e">
        <f aca="false">U$11</f>
        <v>#NAME?</v>
      </c>
      <c r="BT76" s="0" t="e">
        <f aca="false">SUM(BH76:BS76)</f>
        <v>#NAME?</v>
      </c>
      <c r="BZ76" s="0" t="e">
        <f aca="false">V$11</f>
        <v>#NAME?</v>
      </c>
      <c r="CH76" s="0" t="e">
        <f aca="false">SUM(BV76:CG76)</f>
        <v>#NAME?</v>
      </c>
      <c r="CN76" s="0" t="e">
        <f aca="false">W$11</f>
        <v>#NAME?</v>
      </c>
      <c r="CV76" s="0" t="e">
        <f aca="false">SUM(CJ76:CU76)</f>
        <v>#NAME?</v>
      </c>
    </row>
    <row r="77" customFormat="false" ht="12.75" hidden="false" customHeight="false" outlineLevel="0" collapsed="false">
      <c r="P77" s="243" t="n">
        <v>38838</v>
      </c>
      <c r="V77" s="0" t="e">
        <f aca="false">R$11</f>
        <v>#NAME?</v>
      </c>
      <c r="AD77" s="0" t="e">
        <f aca="false">SUM(R77:AC77)</f>
        <v>#NAME?</v>
      </c>
      <c r="AJ77" s="0" t="e">
        <f aca="false">S$11</f>
        <v>#NAME?</v>
      </c>
      <c r="AR77" s="0" t="e">
        <f aca="false">SUM(AF77:AQ77)</f>
        <v>#NAME?</v>
      </c>
      <c r="AX77" s="0" t="e">
        <f aca="false">T$11</f>
        <v>#NAME?</v>
      </c>
      <c r="BF77" s="0" t="e">
        <f aca="false">SUM(AT77:BE77)</f>
        <v>#NAME?</v>
      </c>
      <c r="BL77" s="0" t="e">
        <f aca="false">U$11</f>
        <v>#NAME?</v>
      </c>
      <c r="BT77" s="0" t="e">
        <f aca="false">SUM(BH77:BS77)</f>
        <v>#NAME?</v>
      </c>
      <c r="BZ77" s="0" t="e">
        <f aca="false">V$11</f>
        <v>#NAME?</v>
      </c>
      <c r="CH77" s="0" t="e">
        <f aca="false">SUM(BV77:CG77)</f>
        <v>#NAME?</v>
      </c>
      <c r="CN77" s="0" t="e">
        <f aca="false">W$11</f>
        <v>#NAME?</v>
      </c>
      <c r="CV77" s="0" t="e">
        <f aca="false">SUM(CJ77:CU77)</f>
        <v>#NAME?</v>
      </c>
    </row>
    <row r="78" customFormat="false" ht="12.75" hidden="false" customHeight="false" outlineLevel="0" collapsed="false">
      <c r="P78" s="243" t="n">
        <v>38869</v>
      </c>
      <c r="V78" s="0" t="e">
        <f aca="false">R$11</f>
        <v>#NAME?</v>
      </c>
      <c r="AD78" s="0" t="e">
        <f aca="false">SUM(R78:AC78)</f>
        <v>#NAME?</v>
      </c>
      <c r="AJ78" s="0" t="e">
        <f aca="false">S$11</f>
        <v>#NAME?</v>
      </c>
      <c r="AR78" s="0" t="e">
        <f aca="false">SUM(AF78:AQ78)</f>
        <v>#NAME?</v>
      </c>
      <c r="AX78" s="0" t="e">
        <f aca="false">T$11</f>
        <v>#NAME?</v>
      </c>
      <c r="BF78" s="0" t="e">
        <f aca="false">SUM(AT78:BE78)</f>
        <v>#NAME?</v>
      </c>
      <c r="BL78" s="0" t="e">
        <f aca="false">U$11</f>
        <v>#NAME?</v>
      </c>
      <c r="BT78" s="0" t="e">
        <f aca="false">SUM(BH78:BS78)</f>
        <v>#NAME?</v>
      </c>
      <c r="BZ78" s="0" t="e">
        <f aca="false">V$11</f>
        <v>#NAME?</v>
      </c>
      <c r="CH78" s="0" t="e">
        <f aca="false">SUM(BV78:CG78)</f>
        <v>#NAME?</v>
      </c>
      <c r="CN78" s="0" t="e">
        <f aca="false">W$11</f>
        <v>#NAME?</v>
      </c>
      <c r="CV78" s="0" t="e">
        <f aca="false">SUM(CJ78:CU78)</f>
        <v>#NAME?</v>
      </c>
    </row>
    <row r="79" customFormat="false" ht="12.75" hidden="false" customHeight="false" outlineLevel="0" collapsed="false">
      <c r="P79" s="243" t="n">
        <v>38899</v>
      </c>
      <c r="V79" s="0" t="e">
        <f aca="false">R$11</f>
        <v>#NAME?</v>
      </c>
      <c r="AD79" s="0" t="e">
        <f aca="false">SUM(R79:AC79)</f>
        <v>#NAME?</v>
      </c>
      <c r="AJ79" s="0" t="e">
        <f aca="false">S$11</f>
        <v>#NAME?</v>
      </c>
      <c r="AR79" s="0" t="e">
        <f aca="false">SUM(AF79:AQ79)</f>
        <v>#NAME?</v>
      </c>
      <c r="AX79" s="0" t="e">
        <f aca="false">T$11</f>
        <v>#NAME?</v>
      </c>
      <c r="BF79" s="0" t="e">
        <f aca="false">SUM(AT79:BE79)</f>
        <v>#NAME?</v>
      </c>
      <c r="BL79" s="0" t="e">
        <f aca="false">U$11</f>
        <v>#NAME?</v>
      </c>
      <c r="BT79" s="0" t="e">
        <f aca="false">SUM(BH79:BS79)</f>
        <v>#NAME?</v>
      </c>
      <c r="BZ79" s="0" t="e">
        <f aca="false">V$11</f>
        <v>#NAME?</v>
      </c>
      <c r="CH79" s="0" t="e">
        <f aca="false">SUM(BV79:CG79)</f>
        <v>#NAME?</v>
      </c>
      <c r="CN79" s="0" t="e">
        <f aca="false">W$11</f>
        <v>#NAME?</v>
      </c>
      <c r="CV79" s="0" t="e">
        <f aca="false">SUM(CJ79:CU79)</f>
        <v>#NAME?</v>
      </c>
    </row>
    <row r="80" customFormat="false" ht="12.75" hidden="false" customHeight="false" outlineLevel="0" collapsed="false">
      <c r="P80" s="243" t="n">
        <v>38930</v>
      </c>
      <c r="V80" s="0" t="e">
        <f aca="false">R$11</f>
        <v>#NAME?</v>
      </c>
      <c r="AD80" s="0" t="e">
        <f aca="false">SUM(R80:AC80)</f>
        <v>#NAME?</v>
      </c>
      <c r="AJ80" s="0" t="e">
        <f aca="false">S$11</f>
        <v>#NAME?</v>
      </c>
      <c r="AR80" s="0" t="e">
        <f aca="false">SUM(AF80:AQ80)</f>
        <v>#NAME?</v>
      </c>
      <c r="AX80" s="0" t="e">
        <f aca="false">T$11</f>
        <v>#NAME?</v>
      </c>
      <c r="BF80" s="0" t="e">
        <f aca="false">SUM(AT80:BE80)</f>
        <v>#NAME?</v>
      </c>
      <c r="BL80" s="0" t="e">
        <f aca="false">U$11</f>
        <v>#NAME?</v>
      </c>
      <c r="BT80" s="0" t="e">
        <f aca="false">SUM(BH80:BS80)</f>
        <v>#NAME?</v>
      </c>
      <c r="BZ80" s="0" t="e">
        <f aca="false">V$11</f>
        <v>#NAME?</v>
      </c>
      <c r="CH80" s="0" t="e">
        <f aca="false">SUM(BV80:CG80)</f>
        <v>#NAME?</v>
      </c>
      <c r="CN80" s="0" t="e">
        <f aca="false">W$11</f>
        <v>#NAME?</v>
      </c>
      <c r="CV80" s="0" t="e">
        <f aca="false">SUM(CJ80:CU80)</f>
        <v>#NAME?</v>
      </c>
    </row>
    <row r="81" customFormat="false" ht="12.75" hidden="false" customHeight="false" outlineLevel="0" collapsed="false">
      <c r="P81" s="243" t="n">
        <v>38961</v>
      </c>
      <c r="V81" s="0" t="e">
        <f aca="false">R$11</f>
        <v>#NAME?</v>
      </c>
      <c r="AD81" s="0" t="e">
        <f aca="false">SUM(R81:AC81)</f>
        <v>#NAME?</v>
      </c>
      <c r="AJ81" s="0" t="e">
        <f aca="false">S$11</f>
        <v>#NAME?</v>
      </c>
      <c r="AR81" s="0" t="e">
        <f aca="false">SUM(AF81:AQ81)</f>
        <v>#NAME?</v>
      </c>
      <c r="AX81" s="0" t="e">
        <f aca="false">T$11</f>
        <v>#NAME?</v>
      </c>
      <c r="BF81" s="0" t="e">
        <f aca="false">SUM(AT81:BE81)</f>
        <v>#NAME?</v>
      </c>
      <c r="BL81" s="0" t="e">
        <f aca="false">U$11</f>
        <v>#NAME?</v>
      </c>
      <c r="BT81" s="0" t="e">
        <f aca="false">SUM(BH81:BS81)</f>
        <v>#NAME?</v>
      </c>
      <c r="BZ81" s="0" t="e">
        <f aca="false">V$11</f>
        <v>#NAME?</v>
      </c>
      <c r="CH81" s="0" t="e">
        <f aca="false">SUM(BV81:CG81)</f>
        <v>#NAME?</v>
      </c>
      <c r="CN81" s="0" t="e">
        <f aca="false">W$11</f>
        <v>#NAME?</v>
      </c>
      <c r="CV81" s="0" t="e">
        <f aca="false">SUM(CJ81:CU81)</f>
        <v>#NAME?</v>
      </c>
    </row>
    <row r="82" customFormat="false" ht="12.75" hidden="false" customHeight="false" outlineLevel="0" collapsed="false">
      <c r="P82" s="243" t="n">
        <v>38991</v>
      </c>
      <c r="V82" s="0" t="e">
        <f aca="false">R$11</f>
        <v>#NAME?</v>
      </c>
      <c r="AD82" s="0" t="e">
        <f aca="false">SUM(R82:AC82)</f>
        <v>#NAME?</v>
      </c>
      <c r="AJ82" s="0" t="e">
        <f aca="false">S$11</f>
        <v>#NAME?</v>
      </c>
      <c r="AR82" s="0" t="e">
        <f aca="false">SUM(AF82:AQ82)</f>
        <v>#NAME?</v>
      </c>
      <c r="AX82" s="0" t="e">
        <f aca="false">T$11</f>
        <v>#NAME?</v>
      </c>
      <c r="BF82" s="0" t="e">
        <f aca="false">SUM(AT82:BE82)</f>
        <v>#NAME?</v>
      </c>
      <c r="BL82" s="0" t="e">
        <f aca="false">U$11</f>
        <v>#NAME?</v>
      </c>
      <c r="BT82" s="0" t="e">
        <f aca="false">SUM(BH82:BS82)</f>
        <v>#NAME?</v>
      </c>
      <c r="BZ82" s="0" t="e">
        <f aca="false">V$11</f>
        <v>#NAME?</v>
      </c>
      <c r="CH82" s="0" t="e">
        <f aca="false">SUM(BV82:CG82)</f>
        <v>#NAME?</v>
      </c>
      <c r="CN82" s="0" t="e">
        <f aca="false">W$11</f>
        <v>#NAME?</v>
      </c>
      <c r="CV82" s="0" t="e">
        <f aca="false">SUM(CJ82:CU82)</f>
        <v>#NAME?</v>
      </c>
    </row>
    <row r="83" customFormat="false" ht="12.75" hidden="false" customHeight="false" outlineLevel="0" collapsed="false">
      <c r="P83" s="243" t="n">
        <v>39022</v>
      </c>
      <c r="V83" s="0" t="e">
        <f aca="false">R$11</f>
        <v>#NAME?</v>
      </c>
      <c r="AD83" s="0" t="e">
        <f aca="false">SUM(R83:AC83)</f>
        <v>#NAME?</v>
      </c>
      <c r="AJ83" s="0" t="e">
        <f aca="false">S$11</f>
        <v>#NAME?</v>
      </c>
      <c r="AR83" s="0" t="e">
        <f aca="false">SUM(AF83:AQ83)</f>
        <v>#NAME?</v>
      </c>
      <c r="AX83" s="0" t="e">
        <f aca="false">T$11</f>
        <v>#NAME?</v>
      </c>
      <c r="BF83" s="0" t="e">
        <f aca="false">SUM(AT83:BE83)</f>
        <v>#NAME?</v>
      </c>
      <c r="BL83" s="0" t="e">
        <f aca="false">U$11</f>
        <v>#NAME?</v>
      </c>
      <c r="BT83" s="0" t="e">
        <f aca="false">SUM(BH83:BS83)</f>
        <v>#NAME?</v>
      </c>
      <c r="BZ83" s="0" t="e">
        <f aca="false">V$11</f>
        <v>#NAME?</v>
      </c>
      <c r="CH83" s="0" t="e">
        <f aca="false">SUM(BV83:CG83)</f>
        <v>#NAME?</v>
      </c>
      <c r="CN83" s="0" t="e">
        <f aca="false">W$11</f>
        <v>#NAME?</v>
      </c>
      <c r="CV83" s="0" t="e">
        <f aca="false">SUM(CJ83:CU83)</f>
        <v>#NAME?</v>
      </c>
    </row>
    <row r="84" customFormat="false" ht="12.75" hidden="false" customHeight="false" outlineLevel="0" collapsed="false">
      <c r="P84" s="243" t="n">
        <v>39052</v>
      </c>
      <c r="V84" s="0" t="e">
        <f aca="false">R$11</f>
        <v>#NAME?</v>
      </c>
      <c r="AD84" s="0" t="e">
        <f aca="false">SUM(R84:AC84)</f>
        <v>#NAME?</v>
      </c>
      <c r="AJ84" s="0" t="e">
        <f aca="false">S$11</f>
        <v>#NAME?</v>
      </c>
      <c r="AR84" s="0" t="e">
        <f aca="false">SUM(AF84:AQ84)</f>
        <v>#NAME?</v>
      </c>
      <c r="AX84" s="0" t="e">
        <f aca="false">T$11</f>
        <v>#NAME?</v>
      </c>
      <c r="BF84" s="0" t="e">
        <f aca="false">SUM(AT84:BE84)</f>
        <v>#NAME?</v>
      </c>
      <c r="BL84" s="0" t="e">
        <f aca="false">U$11</f>
        <v>#NAME?</v>
      </c>
      <c r="BT84" s="0" t="e">
        <f aca="false">SUM(BH84:BS84)</f>
        <v>#NAME?</v>
      </c>
      <c r="BZ84" s="0" t="e">
        <f aca="false">V$11</f>
        <v>#NAME?</v>
      </c>
      <c r="CH84" s="0" t="e">
        <f aca="false">SUM(BV84:CG84)</f>
        <v>#NAME?</v>
      </c>
      <c r="CN84" s="0" t="e">
        <f aca="false">W$11</f>
        <v>#NAME?</v>
      </c>
      <c r="CV84" s="0" t="e">
        <f aca="false">SUM(CJ84:CU84)</f>
        <v>#NAME?</v>
      </c>
    </row>
    <row r="85" customFormat="false" ht="12.75" hidden="false" customHeight="false" outlineLevel="0" collapsed="false">
      <c r="P85" s="243" t="n">
        <v>39083</v>
      </c>
      <c r="V85" s="0" t="e">
        <f aca="false">R$11</f>
        <v>#NAME?</v>
      </c>
      <c r="AD85" s="0" t="e">
        <f aca="false">SUM(R85:AC85)</f>
        <v>#NAME?</v>
      </c>
      <c r="AJ85" s="0" t="e">
        <f aca="false">S$11</f>
        <v>#NAME?</v>
      </c>
      <c r="AR85" s="0" t="e">
        <f aca="false">SUM(AF85:AQ85)</f>
        <v>#NAME?</v>
      </c>
      <c r="AX85" s="0" t="e">
        <f aca="false">T$11</f>
        <v>#NAME?</v>
      </c>
      <c r="BF85" s="0" t="e">
        <f aca="false">SUM(AT85:BE85)</f>
        <v>#NAME?</v>
      </c>
      <c r="BL85" s="0" t="e">
        <f aca="false">U$11</f>
        <v>#NAME?</v>
      </c>
      <c r="BT85" s="0" t="e">
        <f aca="false">SUM(BH85:BS85)</f>
        <v>#NAME?</v>
      </c>
      <c r="BZ85" s="0" t="e">
        <f aca="false">V$11</f>
        <v>#NAME?</v>
      </c>
      <c r="CH85" s="0" t="e">
        <f aca="false">SUM(BV85:CG85)</f>
        <v>#NAME?</v>
      </c>
      <c r="CN85" s="0" t="e">
        <f aca="false">W$11</f>
        <v>#NAME?</v>
      </c>
      <c r="CV85" s="0" t="e">
        <f aca="false">SUM(CJ85:CU85)</f>
        <v>#NAME?</v>
      </c>
    </row>
    <row r="86" customFormat="false" ht="12.75" hidden="false" customHeight="false" outlineLevel="0" collapsed="false">
      <c r="P86" s="243" t="n">
        <v>39114</v>
      </c>
      <c r="V86" s="0" t="e">
        <f aca="false">R$11</f>
        <v>#NAME?</v>
      </c>
      <c r="AD86" s="0" t="e">
        <f aca="false">SUM(R86:AC86)</f>
        <v>#NAME?</v>
      </c>
      <c r="AJ86" s="0" t="e">
        <f aca="false">S$11</f>
        <v>#NAME?</v>
      </c>
      <c r="AR86" s="0" t="e">
        <f aca="false">SUM(AF86:AQ86)</f>
        <v>#NAME?</v>
      </c>
      <c r="AX86" s="0" t="e">
        <f aca="false">T$11</f>
        <v>#NAME?</v>
      </c>
      <c r="BF86" s="0" t="e">
        <f aca="false">SUM(AT86:BE86)</f>
        <v>#NAME?</v>
      </c>
      <c r="BL86" s="0" t="e">
        <f aca="false">U$11</f>
        <v>#NAME?</v>
      </c>
      <c r="BT86" s="0" t="e">
        <f aca="false">SUM(BH86:BS86)</f>
        <v>#NAME?</v>
      </c>
      <c r="BZ86" s="0" t="e">
        <f aca="false">V$11</f>
        <v>#NAME?</v>
      </c>
      <c r="CH86" s="0" t="e">
        <f aca="false">SUM(BV86:CG86)</f>
        <v>#NAME?</v>
      </c>
      <c r="CN86" s="0" t="e">
        <f aca="false">W$11</f>
        <v>#NAME?</v>
      </c>
      <c r="CV86" s="0" t="e">
        <f aca="false">SUM(CJ86:CU86)</f>
        <v>#NAME?</v>
      </c>
    </row>
    <row r="87" customFormat="false" ht="12.75" hidden="false" customHeight="false" outlineLevel="0" collapsed="false">
      <c r="P87" s="243" t="n">
        <v>39142</v>
      </c>
      <c r="V87" s="0" t="e">
        <f aca="false">R$11</f>
        <v>#NAME?</v>
      </c>
      <c r="AD87" s="0" t="e">
        <f aca="false">SUM(R87:AC87)</f>
        <v>#NAME?</v>
      </c>
      <c r="AJ87" s="0" t="e">
        <f aca="false">S$11</f>
        <v>#NAME?</v>
      </c>
      <c r="AR87" s="0" t="e">
        <f aca="false">SUM(AF87:AQ87)</f>
        <v>#NAME?</v>
      </c>
      <c r="AX87" s="0" t="e">
        <f aca="false">T$11</f>
        <v>#NAME?</v>
      </c>
      <c r="BF87" s="0" t="e">
        <f aca="false">SUM(AT87:BE87)</f>
        <v>#NAME?</v>
      </c>
      <c r="BL87" s="0" t="e">
        <f aca="false">U$11</f>
        <v>#NAME?</v>
      </c>
      <c r="BT87" s="0" t="e">
        <f aca="false">SUM(BH87:BS87)</f>
        <v>#NAME?</v>
      </c>
      <c r="BZ87" s="0" t="e">
        <f aca="false">V$11</f>
        <v>#NAME?</v>
      </c>
      <c r="CH87" s="0" t="e">
        <f aca="false">SUM(BV87:CG87)</f>
        <v>#NAME?</v>
      </c>
      <c r="CN87" s="0" t="e">
        <f aca="false">W$11</f>
        <v>#NAME?</v>
      </c>
      <c r="CV87" s="0" t="e">
        <f aca="false">SUM(CJ87:CU87)</f>
        <v>#NAME?</v>
      </c>
    </row>
    <row r="88" customFormat="false" ht="12.75" hidden="false" customHeight="false" outlineLevel="0" collapsed="false">
      <c r="P88" s="243" t="n">
        <v>39173</v>
      </c>
      <c r="V88" s="0" t="e">
        <f aca="false">R$11</f>
        <v>#NAME?</v>
      </c>
      <c r="AD88" s="0" t="e">
        <f aca="false">SUM(R88:AC88)</f>
        <v>#NAME?</v>
      </c>
      <c r="AJ88" s="0" t="e">
        <f aca="false">S$11</f>
        <v>#NAME?</v>
      </c>
      <c r="AR88" s="0" t="e">
        <f aca="false">SUM(AF88:AQ88)</f>
        <v>#NAME?</v>
      </c>
      <c r="AX88" s="0" t="e">
        <f aca="false">T$11</f>
        <v>#NAME?</v>
      </c>
      <c r="BF88" s="0" t="e">
        <f aca="false">SUM(AT88:BE88)</f>
        <v>#NAME?</v>
      </c>
      <c r="BL88" s="0" t="e">
        <f aca="false">U$11</f>
        <v>#NAME?</v>
      </c>
      <c r="BT88" s="0" t="e">
        <f aca="false">SUM(BH88:BS88)</f>
        <v>#NAME?</v>
      </c>
      <c r="BZ88" s="0" t="e">
        <f aca="false">V$11</f>
        <v>#NAME?</v>
      </c>
      <c r="CH88" s="0" t="e">
        <f aca="false">SUM(BV88:CG88)</f>
        <v>#NAME?</v>
      </c>
      <c r="CN88" s="0" t="e">
        <f aca="false">W$11</f>
        <v>#NAME?</v>
      </c>
      <c r="CV88" s="0" t="e">
        <f aca="false">SUM(CJ88:CU88)</f>
        <v>#NAME?</v>
      </c>
    </row>
    <row r="89" customFormat="false" ht="12.75" hidden="false" customHeight="false" outlineLevel="0" collapsed="false">
      <c r="P89" s="243" t="n">
        <v>39203</v>
      </c>
      <c r="V89" s="0" t="e">
        <f aca="false">R$11</f>
        <v>#NAME?</v>
      </c>
      <c r="AD89" s="0" t="e">
        <f aca="false">SUM(R89:AC89)</f>
        <v>#NAME?</v>
      </c>
      <c r="AJ89" s="0" t="e">
        <f aca="false">S$11</f>
        <v>#NAME?</v>
      </c>
      <c r="AR89" s="0" t="e">
        <f aca="false">SUM(AF89:AQ89)</f>
        <v>#NAME?</v>
      </c>
      <c r="AX89" s="0" t="e">
        <f aca="false">T$11</f>
        <v>#NAME?</v>
      </c>
      <c r="BF89" s="0" t="e">
        <f aca="false">SUM(AT89:BE89)</f>
        <v>#NAME?</v>
      </c>
      <c r="BL89" s="0" t="e">
        <f aca="false">U$11</f>
        <v>#NAME?</v>
      </c>
      <c r="BT89" s="0" t="e">
        <f aca="false">SUM(BH89:BS89)</f>
        <v>#NAME?</v>
      </c>
      <c r="BZ89" s="0" t="e">
        <f aca="false">V$11</f>
        <v>#NAME?</v>
      </c>
      <c r="CH89" s="0" t="e">
        <f aca="false">SUM(BV89:CG89)</f>
        <v>#NAME?</v>
      </c>
      <c r="CN89" s="0" t="e">
        <f aca="false">W$11</f>
        <v>#NAME?</v>
      </c>
      <c r="CV89" s="0" t="e">
        <f aca="false">SUM(CJ89:CU89)</f>
        <v>#NAME?</v>
      </c>
    </row>
    <row r="90" customFormat="false" ht="12.75" hidden="false" customHeight="false" outlineLevel="0" collapsed="false">
      <c r="P90" s="243" t="n">
        <v>39234</v>
      </c>
      <c r="V90" s="0" t="e">
        <f aca="false">R$11</f>
        <v>#NAME?</v>
      </c>
      <c r="AD90" s="0" t="e">
        <f aca="false">SUM(R90:AC90)</f>
        <v>#NAME?</v>
      </c>
      <c r="AJ90" s="0" t="e">
        <f aca="false">S$11</f>
        <v>#NAME?</v>
      </c>
      <c r="AR90" s="0" t="e">
        <f aca="false">SUM(AF90:AQ90)</f>
        <v>#NAME?</v>
      </c>
      <c r="AX90" s="0" t="e">
        <f aca="false">T$11</f>
        <v>#NAME?</v>
      </c>
      <c r="BF90" s="0" t="e">
        <f aca="false">SUM(AT90:BE90)</f>
        <v>#NAME?</v>
      </c>
      <c r="BL90" s="0" t="e">
        <f aca="false">U$11</f>
        <v>#NAME?</v>
      </c>
      <c r="BT90" s="0" t="e">
        <f aca="false">SUM(BH90:BS90)</f>
        <v>#NAME?</v>
      </c>
      <c r="BZ90" s="0" t="e">
        <f aca="false">V$11</f>
        <v>#NAME?</v>
      </c>
      <c r="CH90" s="0" t="e">
        <f aca="false">SUM(BV90:CG90)</f>
        <v>#NAME?</v>
      </c>
      <c r="CN90" s="0" t="e">
        <f aca="false">W$11</f>
        <v>#NAME?</v>
      </c>
      <c r="CV90" s="0" t="e">
        <f aca="false">SUM(CJ90:CU90)</f>
        <v>#NAME?</v>
      </c>
    </row>
    <row r="91" customFormat="false" ht="12.75" hidden="false" customHeight="false" outlineLevel="0" collapsed="false">
      <c r="P91" s="243" t="n">
        <v>39264</v>
      </c>
      <c r="V91" s="0" t="e">
        <f aca="false">R$11</f>
        <v>#NAME?</v>
      </c>
      <c r="AD91" s="0" t="e">
        <f aca="false">SUM(R91:AC91)</f>
        <v>#NAME?</v>
      </c>
      <c r="AJ91" s="0" t="e">
        <f aca="false">S$11</f>
        <v>#NAME?</v>
      </c>
      <c r="AR91" s="0" t="e">
        <f aca="false">SUM(AF91:AQ91)</f>
        <v>#NAME?</v>
      </c>
      <c r="AX91" s="0" t="e">
        <f aca="false">T$11</f>
        <v>#NAME?</v>
      </c>
      <c r="BF91" s="0" t="e">
        <f aca="false">SUM(AT91:BE91)</f>
        <v>#NAME?</v>
      </c>
      <c r="BL91" s="0" t="e">
        <f aca="false">U$11</f>
        <v>#NAME?</v>
      </c>
      <c r="BT91" s="0" t="e">
        <f aca="false">SUM(BH91:BS91)</f>
        <v>#NAME?</v>
      </c>
      <c r="BZ91" s="0" t="e">
        <f aca="false">V$11</f>
        <v>#NAME?</v>
      </c>
      <c r="CH91" s="0" t="e">
        <f aca="false">SUM(BV91:CG91)</f>
        <v>#NAME?</v>
      </c>
      <c r="CN91" s="0" t="e">
        <f aca="false">W$11</f>
        <v>#NAME?</v>
      </c>
      <c r="CV91" s="0" t="e">
        <f aca="false">SUM(CJ91:CU91)</f>
        <v>#NAME?</v>
      </c>
    </row>
    <row r="92" customFormat="false" ht="12.75" hidden="false" customHeight="false" outlineLevel="0" collapsed="false">
      <c r="P92" s="243" t="n">
        <v>39295</v>
      </c>
      <c r="V92" s="0" t="e">
        <f aca="false">R$11</f>
        <v>#NAME?</v>
      </c>
      <c r="AD92" s="0" t="e">
        <f aca="false">SUM(R92:AC92)</f>
        <v>#NAME?</v>
      </c>
      <c r="AJ92" s="0" t="e">
        <f aca="false">S$11</f>
        <v>#NAME?</v>
      </c>
      <c r="AR92" s="0" t="e">
        <f aca="false">SUM(AF92:AQ92)</f>
        <v>#NAME?</v>
      </c>
      <c r="AX92" s="0" t="e">
        <f aca="false">T$11</f>
        <v>#NAME?</v>
      </c>
      <c r="BF92" s="0" t="e">
        <f aca="false">SUM(AT92:BE92)</f>
        <v>#NAME?</v>
      </c>
      <c r="BL92" s="0" t="e">
        <f aca="false">U$11</f>
        <v>#NAME?</v>
      </c>
      <c r="BT92" s="0" t="e">
        <f aca="false">SUM(BH92:BS92)</f>
        <v>#NAME?</v>
      </c>
      <c r="BZ92" s="0" t="e">
        <f aca="false">V$11</f>
        <v>#NAME?</v>
      </c>
      <c r="CH92" s="0" t="e">
        <f aca="false">SUM(BV92:CG92)</f>
        <v>#NAME?</v>
      </c>
      <c r="CN92" s="0" t="e">
        <f aca="false">W$11</f>
        <v>#NAME?</v>
      </c>
      <c r="CV92" s="0" t="e">
        <f aca="false">SUM(CJ92:CU92)</f>
        <v>#NAME?</v>
      </c>
    </row>
    <row r="93" customFormat="false" ht="12.75" hidden="false" customHeight="false" outlineLevel="0" collapsed="false">
      <c r="P93" s="243" t="n">
        <v>39326</v>
      </c>
      <c r="V93" s="0" t="e">
        <f aca="false">R$11</f>
        <v>#NAME?</v>
      </c>
      <c r="AD93" s="0" t="e">
        <f aca="false">SUM(R93:AC93)</f>
        <v>#NAME?</v>
      </c>
      <c r="AJ93" s="0" t="e">
        <f aca="false">S$11</f>
        <v>#NAME?</v>
      </c>
      <c r="AR93" s="0" t="e">
        <f aca="false">SUM(AF93:AQ93)</f>
        <v>#NAME?</v>
      </c>
      <c r="AX93" s="0" t="e">
        <f aca="false">T$11</f>
        <v>#NAME?</v>
      </c>
      <c r="BF93" s="0" t="e">
        <f aca="false">SUM(AT93:BE93)</f>
        <v>#NAME?</v>
      </c>
      <c r="BL93" s="0" t="e">
        <f aca="false">U$11</f>
        <v>#NAME?</v>
      </c>
      <c r="BT93" s="0" t="e">
        <f aca="false">SUM(BH93:BS93)</f>
        <v>#NAME?</v>
      </c>
      <c r="BZ93" s="0" t="e">
        <f aca="false">V$11</f>
        <v>#NAME?</v>
      </c>
      <c r="CH93" s="0" t="e">
        <f aca="false">SUM(BV93:CG93)</f>
        <v>#NAME?</v>
      </c>
      <c r="CN93" s="0" t="e">
        <f aca="false">W$11</f>
        <v>#NAME?</v>
      </c>
      <c r="CV93" s="0" t="e">
        <f aca="false">SUM(CJ93:CU93)</f>
        <v>#NAME?</v>
      </c>
    </row>
    <row r="94" customFormat="false" ht="12.75" hidden="false" customHeight="false" outlineLevel="0" collapsed="false">
      <c r="P94" s="243" t="n">
        <v>39356</v>
      </c>
      <c r="V94" s="0" t="e">
        <f aca="false">R$11</f>
        <v>#NAME?</v>
      </c>
      <c r="AD94" s="0" t="e">
        <f aca="false">SUM(R94:AC94)</f>
        <v>#NAME?</v>
      </c>
      <c r="AJ94" s="0" t="e">
        <f aca="false">S$11</f>
        <v>#NAME?</v>
      </c>
      <c r="AR94" s="0" t="e">
        <f aca="false">SUM(AF94:AQ94)</f>
        <v>#NAME?</v>
      </c>
      <c r="AX94" s="0" t="e">
        <f aca="false">T$11</f>
        <v>#NAME?</v>
      </c>
      <c r="BF94" s="0" t="e">
        <f aca="false">SUM(AT94:BE94)</f>
        <v>#NAME?</v>
      </c>
      <c r="BL94" s="0" t="e">
        <f aca="false">U$11</f>
        <v>#NAME?</v>
      </c>
      <c r="BT94" s="0" t="e">
        <f aca="false">SUM(BH94:BS94)</f>
        <v>#NAME?</v>
      </c>
      <c r="BZ94" s="0" t="e">
        <f aca="false">V$11</f>
        <v>#NAME?</v>
      </c>
      <c r="CH94" s="0" t="e">
        <f aca="false">SUM(BV94:CG94)</f>
        <v>#NAME?</v>
      </c>
      <c r="CN94" s="0" t="e">
        <f aca="false">W$11</f>
        <v>#NAME?</v>
      </c>
      <c r="CV94" s="0" t="e">
        <f aca="false">SUM(CJ94:CU94)</f>
        <v>#NAME?</v>
      </c>
    </row>
    <row r="95" customFormat="false" ht="12.75" hidden="false" customHeight="false" outlineLevel="0" collapsed="false">
      <c r="P95" s="243" t="n">
        <v>39387</v>
      </c>
      <c r="V95" s="0" t="e">
        <f aca="false">R$11</f>
        <v>#NAME?</v>
      </c>
      <c r="AD95" s="0" t="e">
        <f aca="false">SUM(R95:AC95)</f>
        <v>#NAME?</v>
      </c>
      <c r="AJ95" s="0" t="e">
        <f aca="false">S$11</f>
        <v>#NAME?</v>
      </c>
      <c r="AR95" s="0" t="e">
        <f aca="false">SUM(AF95:AQ95)</f>
        <v>#NAME?</v>
      </c>
      <c r="AX95" s="0" t="e">
        <f aca="false">T$11</f>
        <v>#NAME?</v>
      </c>
      <c r="BF95" s="0" t="e">
        <f aca="false">SUM(AT95:BE95)</f>
        <v>#NAME?</v>
      </c>
      <c r="BL95" s="0" t="e">
        <f aca="false">U$11</f>
        <v>#NAME?</v>
      </c>
      <c r="BT95" s="0" t="e">
        <f aca="false">SUM(BH95:BS95)</f>
        <v>#NAME?</v>
      </c>
      <c r="BZ95" s="0" t="e">
        <f aca="false">V$11</f>
        <v>#NAME?</v>
      </c>
      <c r="CH95" s="0" t="e">
        <f aca="false">SUM(BV95:CG95)</f>
        <v>#NAME?</v>
      </c>
      <c r="CN95" s="0" t="e">
        <f aca="false">W$11</f>
        <v>#NAME?</v>
      </c>
      <c r="CV95" s="0" t="e">
        <f aca="false">SUM(CJ95:CU95)</f>
        <v>#NAME?</v>
      </c>
    </row>
    <row r="96" customFormat="false" ht="12.75" hidden="false" customHeight="false" outlineLevel="0" collapsed="false">
      <c r="P96" s="243" t="n">
        <v>39417</v>
      </c>
      <c r="V96" s="0" t="e">
        <f aca="false">R$11</f>
        <v>#NAME?</v>
      </c>
      <c r="AD96" s="0" t="e">
        <f aca="false">SUM(R96:AC96)</f>
        <v>#NAME?</v>
      </c>
      <c r="AJ96" s="0" t="e">
        <f aca="false">S$11</f>
        <v>#NAME?</v>
      </c>
      <c r="AR96" s="0" t="e">
        <f aca="false">SUM(AF96:AQ96)</f>
        <v>#NAME?</v>
      </c>
      <c r="AX96" s="0" t="e">
        <f aca="false">T$11</f>
        <v>#NAME?</v>
      </c>
      <c r="BF96" s="0" t="e">
        <f aca="false">SUM(AT96:BE96)</f>
        <v>#NAME?</v>
      </c>
      <c r="BL96" s="0" t="e">
        <f aca="false">U$11</f>
        <v>#NAME?</v>
      </c>
      <c r="BT96" s="0" t="e">
        <f aca="false">SUM(BH96:BS96)</f>
        <v>#NAME?</v>
      </c>
      <c r="BZ96" s="0" t="e">
        <f aca="false">V$11</f>
        <v>#NAME?</v>
      </c>
      <c r="CH96" s="0" t="e">
        <f aca="false">SUM(BV96:CG96)</f>
        <v>#NAME?</v>
      </c>
      <c r="CN96" s="0" t="e">
        <f aca="false">W$11</f>
        <v>#NAME?</v>
      </c>
      <c r="CV96" s="0" t="e">
        <f aca="false">SUM(CJ96:CU96)</f>
        <v>#NAME?</v>
      </c>
    </row>
    <row r="98" customFormat="false" ht="12.75" hidden="false" customHeight="false" outlineLevel="0" collapsed="false">
      <c r="R98" s="0" t="n">
        <f aca="false">SUM(R24:R97)</f>
        <v>0</v>
      </c>
      <c r="S98" s="0" t="e">
        <f aca="false">SUM(S24:S97)</f>
        <v>#NAME?</v>
      </c>
      <c r="T98" s="0" t="e">
        <f aca="false">SUM(T24:T97)</f>
        <v>#NAME?</v>
      </c>
      <c r="U98" s="0" t="e">
        <f aca="false">SUM(U24:U97)</f>
        <v>#NAME?</v>
      </c>
      <c r="V98" s="0" t="e">
        <f aca="false">SUM(V24:V97)</f>
        <v>#NAME?</v>
      </c>
      <c r="W98" s="0" t="e">
        <f aca="false">SUM(W24:W97)</f>
        <v>#NAME?</v>
      </c>
      <c r="X98" s="0" t="e">
        <f aca="false">SUM(X24:X97)</f>
        <v>#NAME?</v>
      </c>
      <c r="Y98" s="0" t="e">
        <f aca="false">SUM(Y24:Y97)</f>
        <v>#NAME?</v>
      </c>
      <c r="Z98" s="0" t="e">
        <f aca="false">SUM(Z24:Z97)</f>
        <v>#NAME?</v>
      </c>
      <c r="AA98" s="0" t="e">
        <f aca="false">SUM(AA24:AA97)</f>
        <v>#NAME?</v>
      </c>
      <c r="AB98" s="0" t="e">
        <f aca="false">SUM(AB24:AB97)</f>
        <v>#NAME?</v>
      </c>
      <c r="AC98" s="0" t="e">
        <f aca="false">SUM(AC24:AC97)</f>
        <v>#NAME?</v>
      </c>
      <c r="AD98" s="0" t="e">
        <f aca="false">SUM(AD24:AD97)</f>
        <v>#NAME?</v>
      </c>
      <c r="AF98" s="0" t="n">
        <f aca="false">SUM(AF24:AF97)</f>
        <v>0</v>
      </c>
      <c r="AG98" s="0" t="e">
        <f aca="false">SUM(AG24:AG97)</f>
        <v>#NAME?</v>
      </c>
      <c r="AH98" s="0" t="e">
        <f aca="false">SUM(AH24:AH97)</f>
        <v>#NAME?</v>
      </c>
      <c r="AI98" s="0" t="e">
        <f aca="false">SUM(AI24:AI97)</f>
        <v>#NAME?</v>
      </c>
      <c r="AJ98" s="0" t="e">
        <f aca="false">SUM(AJ24:AJ97)</f>
        <v>#NAME?</v>
      </c>
      <c r="AK98" s="0" t="e">
        <f aca="false">SUM(AK24:AK97)</f>
        <v>#NAME?</v>
      </c>
      <c r="AL98" s="0" t="e">
        <f aca="false">SUM(AL24:AL97)</f>
        <v>#NAME?</v>
      </c>
      <c r="AM98" s="0" t="e">
        <f aca="false">SUM(AM24:AM97)</f>
        <v>#NAME?</v>
      </c>
      <c r="AN98" s="0" t="e">
        <f aca="false">SUM(AN24:AN97)</f>
        <v>#NAME?</v>
      </c>
      <c r="AO98" s="0" t="e">
        <f aca="false">SUM(AO24:AO97)</f>
        <v>#NAME?</v>
      </c>
      <c r="AP98" s="0" t="e">
        <f aca="false">SUM(AP24:AP97)</f>
        <v>#NAME?</v>
      </c>
      <c r="AQ98" s="0" t="e">
        <f aca="false">SUM(AQ24:AQ97)</f>
        <v>#NAME?</v>
      </c>
      <c r="AR98" s="0" t="e">
        <f aca="false">SUM(AR24:AR97)</f>
        <v>#NAME?</v>
      </c>
      <c r="AT98" s="0" t="n">
        <f aca="false">SUM(AT24:AT97)</f>
        <v>0</v>
      </c>
      <c r="AU98" s="0" t="e">
        <f aca="false">SUM(AU24:AU97)</f>
        <v>#NAME?</v>
      </c>
      <c r="AV98" s="0" t="e">
        <f aca="false">SUM(AV24:AV97)</f>
        <v>#NAME?</v>
      </c>
      <c r="AW98" s="0" t="e">
        <f aca="false">SUM(AW24:AW97)</f>
        <v>#NAME?</v>
      </c>
      <c r="AX98" s="0" t="e">
        <f aca="false">SUM(AX24:AX97)</f>
        <v>#NAME?</v>
      </c>
      <c r="AY98" s="0" t="e">
        <f aca="false">SUM(AY24:AY97)</f>
        <v>#NAME?</v>
      </c>
      <c r="AZ98" s="0" t="e">
        <f aca="false">SUM(AZ24:AZ97)</f>
        <v>#NAME?</v>
      </c>
      <c r="BA98" s="0" t="e">
        <f aca="false">SUM(BA24:BA97)</f>
        <v>#NAME?</v>
      </c>
      <c r="BB98" s="0" t="e">
        <f aca="false">SUM(BB24:BB97)</f>
        <v>#NAME?</v>
      </c>
      <c r="BC98" s="0" t="e">
        <f aca="false">SUM(BC24:BC97)</f>
        <v>#NAME?</v>
      </c>
      <c r="BD98" s="0" t="e">
        <f aca="false">SUM(BD24:BD97)</f>
        <v>#NAME?</v>
      </c>
      <c r="BE98" s="0" t="e">
        <f aca="false">SUM(BE24:BE97)</f>
        <v>#NAME?</v>
      </c>
      <c r="BF98" s="0" t="e">
        <f aca="false">SUM(BF24:BF97)</f>
        <v>#NAME?</v>
      </c>
      <c r="BH98" s="0" t="n">
        <f aca="false">SUM(BH24:BH97)</f>
        <v>0</v>
      </c>
      <c r="BI98" s="0" t="e">
        <f aca="false">SUM(BI24:BI97)</f>
        <v>#NAME?</v>
      </c>
      <c r="BJ98" s="0" t="e">
        <f aca="false">SUM(BJ24:BJ97)</f>
        <v>#NAME?</v>
      </c>
      <c r="BK98" s="0" t="e">
        <f aca="false">SUM(BK24:BK97)</f>
        <v>#NAME?</v>
      </c>
      <c r="BL98" s="0" t="e">
        <f aca="false">SUM(BL24:BL97)</f>
        <v>#NAME?</v>
      </c>
      <c r="BM98" s="0" t="e">
        <f aca="false">SUM(BM24:BM97)</f>
        <v>#NAME?</v>
      </c>
      <c r="BN98" s="0" t="e">
        <f aca="false">SUM(BN24:BN97)</f>
        <v>#NAME?</v>
      </c>
      <c r="BO98" s="0" t="e">
        <f aca="false">SUM(BO24:BO97)</f>
        <v>#NAME?</v>
      </c>
      <c r="BP98" s="0" t="e">
        <f aca="false">SUM(BP24:BP97)</f>
        <v>#NAME?</v>
      </c>
      <c r="BQ98" s="0" t="e">
        <f aca="false">SUM(BQ24:BQ97)</f>
        <v>#NAME?</v>
      </c>
      <c r="BR98" s="0" t="e">
        <f aca="false">SUM(BR24:BR97)</f>
        <v>#NAME?</v>
      </c>
      <c r="BS98" s="0" t="e">
        <f aca="false">SUM(BS24:BS97)</f>
        <v>#NAME?</v>
      </c>
      <c r="BT98" s="0" t="e">
        <f aca="false">SUM(BT24:BT97)</f>
        <v>#NAME?</v>
      </c>
      <c r="BV98" s="0" t="n">
        <f aca="false">SUM(BV24:BV97)</f>
        <v>0</v>
      </c>
      <c r="BW98" s="0" t="e">
        <f aca="false">SUM(BW24:BW97)</f>
        <v>#NAME?</v>
      </c>
      <c r="BX98" s="0" t="e">
        <f aca="false">SUM(BX24:BX97)</f>
        <v>#NAME?</v>
      </c>
      <c r="BY98" s="0" t="e">
        <f aca="false">SUM(BY24:BY97)</f>
        <v>#NAME?</v>
      </c>
      <c r="BZ98" s="0" t="e">
        <f aca="false">SUM(BZ24:BZ97)</f>
        <v>#NAME?</v>
      </c>
      <c r="CA98" s="0" t="e">
        <f aca="false">SUM(CA24:CA97)</f>
        <v>#NAME?</v>
      </c>
      <c r="CB98" s="0" t="e">
        <f aca="false">SUM(CB24:CB97)</f>
        <v>#NAME?</v>
      </c>
      <c r="CC98" s="0" t="e">
        <f aca="false">SUM(CC24:CC97)</f>
        <v>#NAME?</v>
      </c>
      <c r="CD98" s="0" t="e">
        <f aca="false">SUM(CD24:CD97)</f>
        <v>#NAME?</v>
      </c>
      <c r="CE98" s="0" t="e">
        <f aca="false">SUM(CE24:CE97)</f>
        <v>#NAME?</v>
      </c>
      <c r="CF98" s="0" t="e">
        <f aca="false">SUM(CF24:CF97)</f>
        <v>#NAME?</v>
      </c>
      <c r="CG98" s="0" t="e">
        <f aca="false">SUM(CG24:CG97)</f>
        <v>#NAME?</v>
      </c>
      <c r="CH98" s="0" t="e">
        <f aca="false">SUM(CH24:CH97)</f>
        <v>#NAME?</v>
      </c>
      <c r="CJ98" s="0" t="n">
        <f aca="false">SUM(CJ24:CJ97)</f>
        <v>0</v>
      </c>
      <c r="CK98" s="0" t="e">
        <f aca="false">SUM(CK24:CK97)</f>
        <v>#NAME?</v>
      </c>
      <c r="CL98" s="0" t="e">
        <f aca="false">SUM(CL24:CL97)</f>
        <v>#NAME?</v>
      </c>
      <c r="CM98" s="0" t="e">
        <f aca="false">SUM(CM24:CM97)</f>
        <v>#NAME?</v>
      </c>
      <c r="CN98" s="0" t="e">
        <f aca="false">SUM(CN24:CN97)</f>
        <v>#NAME?</v>
      </c>
      <c r="CO98" s="0" t="e">
        <f aca="false">SUM(CO24:CO97)</f>
        <v>#NAME?</v>
      </c>
      <c r="CP98" s="0" t="e">
        <f aca="false">SUM(CP24:CP97)</f>
        <v>#NAME?</v>
      </c>
      <c r="CQ98" s="0" t="e">
        <f aca="false">SUM(CQ24:CQ97)</f>
        <v>#NAME?</v>
      </c>
      <c r="CR98" s="0" t="e">
        <f aca="false">SUM(CR24:CR97)</f>
        <v>#NAME?</v>
      </c>
      <c r="CS98" s="0" t="e">
        <f aca="false">SUM(CS24:CS97)</f>
        <v>#NAME?</v>
      </c>
      <c r="CT98" s="0" t="e">
        <f aca="false">SUM(CT24:CT97)</f>
        <v>#NAME?</v>
      </c>
      <c r="CU98" s="0" t="e">
        <f aca="false">SUM(CU24:CU97)</f>
        <v>#NAME?</v>
      </c>
      <c r="CV98" s="0" t="e">
        <f aca="false">SUM(CV24:CV97)</f>
        <v>#NAME?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5" activeCellId="0" sqref="E5:O1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3" min="3" style="0" width="8.41"/>
    <col collapsed="false" customWidth="true" hidden="false" outlineLevel="0" max="4" min="4" style="0" width="3.42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7" t="s">
        <v>7</v>
      </c>
      <c r="B1" s="2"/>
      <c r="C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/>
      <c r="J2" s="4" t="s">
        <v>3</v>
      </c>
    </row>
    <row r="3" customFormat="false" ht="12.75" hidden="false" customHeight="false" outlineLevel="0" collapsed="false">
      <c r="A3" s="7" t="n">
        <f aca="true">NOW()</f>
        <v>45926.8913932651</v>
      </c>
      <c r="B3" s="4" t="s">
        <v>3</v>
      </c>
      <c r="C3" s="4" t="s">
        <v>3</v>
      </c>
      <c r="D3" s="8"/>
      <c r="E3" s="18" t="n">
        <f aca="false">'Slide Data'!S4</f>
        <v>-0.05</v>
      </c>
      <c r="F3" s="18" t="n">
        <f aca="false">'Slide Data'!T4</f>
        <v>-0.04</v>
      </c>
      <c r="G3" s="18" t="n">
        <f aca="false">'Slide Data'!U4</f>
        <v>-0.03</v>
      </c>
      <c r="H3" s="18" t="n">
        <f aca="false">'Slide Data'!V4</f>
        <v>-0.02</v>
      </c>
      <c r="I3" s="18" t="n">
        <f aca="false">'Slide Data'!W4</f>
        <v>-0.01</v>
      </c>
      <c r="J3" s="18" t="n">
        <f aca="false">'Slide Data'!X4</f>
        <v>0</v>
      </c>
      <c r="K3" s="18" t="n">
        <f aca="false">'Slide Data'!Y4</f>
        <v>0.01</v>
      </c>
      <c r="L3" s="18" t="n">
        <f aca="false">'Slide Data'!Z4</f>
        <v>0.02</v>
      </c>
      <c r="M3" s="18" t="n">
        <f aca="false">'Slide Data'!AA4</f>
        <v>0.03</v>
      </c>
      <c r="N3" s="18" t="n">
        <f aca="false">'Slide Data'!AB4</f>
        <v>0.04</v>
      </c>
      <c r="O3" s="18" t="n">
        <f aca="false">'Slide Data'!AC4</f>
        <v>0.05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8</v>
      </c>
      <c r="D4" s="4"/>
      <c r="E4" s="11" t="e">
        <f aca="false">SUM(E5:E113)</f>
        <v>#NAME?</v>
      </c>
      <c r="F4" s="11" t="e">
        <f aca="false">SUM(F5:F113)</f>
        <v>#NAME?</v>
      </c>
      <c r="G4" s="11" t="e">
        <f aca="false">SUM(G5:G113)</f>
        <v>#NAME?</v>
      </c>
      <c r="H4" s="11" t="e">
        <f aca="false">SUM(H5:H113)</f>
        <v>#NAME?</v>
      </c>
      <c r="I4" s="11" t="e">
        <f aca="false">SUM(I5:I113)</f>
        <v>#NAME?</v>
      </c>
      <c r="J4" s="11" t="e">
        <f aca="false">SUM(J5:J113)</f>
        <v>#NAME?</v>
      </c>
      <c r="K4" s="11" t="e">
        <f aca="false">SUM(K5:K113)</f>
        <v>#NAME?</v>
      </c>
      <c r="L4" s="11" t="e">
        <f aca="false">SUM(L5:L113)</f>
        <v>#NAME?</v>
      </c>
      <c r="M4" s="11" t="e">
        <f aca="false">SUM(M5:M113)</f>
        <v>#NAME?</v>
      </c>
      <c r="N4" s="11" t="e">
        <f aca="false">SUM(N5:N113)</f>
        <v>#NAME?</v>
      </c>
      <c r="O4" s="11" t="e">
        <f aca="false">SUM(O5:O113)</f>
        <v>#NAME?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9" t="n">
        <f aca="false">Inputs!F5</f>
        <v>0.785</v>
      </c>
      <c r="D5" s="4"/>
      <c r="E5" s="16" t="e">
        <f aca="false">PNL!$L5</f>
        <v>#NAME?</v>
      </c>
      <c r="F5" s="16" t="e">
        <f aca="false">PNL!$L5</f>
        <v>#NAME?</v>
      </c>
      <c r="G5" s="16" t="e">
        <f aca="false">PNL!$L5</f>
        <v>#NAME?</v>
      </c>
      <c r="H5" s="16" t="e">
        <f aca="false">PNL!$L5</f>
        <v>#NAME?</v>
      </c>
      <c r="I5" s="16" t="e">
        <f aca="false">PNL!$L5</f>
        <v>#NAME?</v>
      </c>
      <c r="J5" s="16" t="e">
        <f aca="false">PNL!$L5</f>
        <v>#NAME?</v>
      </c>
      <c r="K5" s="16" t="e">
        <f aca="false">PNL!$L5</f>
        <v>#NAME?</v>
      </c>
      <c r="L5" s="16" t="e">
        <f aca="false">PNL!$L5</f>
        <v>#NAME?</v>
      </c>
      <c r="M5" s="16" t="e">
        <f aca="false">PNL!$L5</f>
        <v>#NAME?</v>
      </c>
      <c r="N5" s="16" t="e">
        <f aca="false">PNL!$L5</f>
        <v>#NAME?</v>
      </c>
      <c r="O5" s="16" t="e">
        <f aca="false">PNL!$L5</f>
        <v>#NAME?</v>
      </c>
      <c r="S5" s="16" t="e">
        <f aca="false">PNL!$L5</f>
        <v>#NAME?</v>
      </c>
      <c r="T5" s="16" t="e">
        <f aca="false">PNL!$L5</f>
        <v>#NAME?</v>
      </c>
      <c r="U5" s="16" t="e">
        <f aca="false">PNL!$L5</f>
        <v>#NAME?</v>
      </c>
      <c r="V5" s="16" t="e">
        <f aca="false">PNL!$L5</f>
        <v>#NAME?</v>
      </c>
      <c r="W5" s="16" t="e">
        <f aca="false">PNL!$L5</f>
        <v>#NAME?</v>
      </c>
      <c r="X5" s="16" t="e">
        <f aca="false">PNL!$L5</f>
        <v>#NAME?</v>
      </c>
      <c r="Y5" s="16" t="e">
        <f aca="false">PNL!$L5</f>
        <v>#NAME?</v>
      </c>
      <c r="Z5" s="16" t="e">
        <f aca="false">PNL!$L5</f>
        <v>#NAME?</v>
      </c>
      <c r="AA5" s="16" t="e">
        <f aca="false">PNL!$L5</f>
        <v>#NAME?</v>
      </c>
      <c r="AB5" s="16" t="e">
        <f aca="false">PNL!$L5</f>
        <v>#NAME?</v>
      </c>
      <c r="AC5" s="16" t="e">
        <f aca="false">PNL!$L5</f>
        <v>#NAME?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9" t="n">
        <f aca="false">Inputs!F6</f>
        <v>0.78</v>
      </c>
      <c r="D6" s="4"/>
      <c r="E6" s="16" t="e">
        <f aca="false">PNL!$L6</f>
        <v>#NAME?</v>
      </c>
      <c r="F6" s="16" t="e">
        <f aca="false">PNL!$L6</f>
        <v>#NAME?</v>
      </c>
      <c r="G6" s="16" t="e">
        <f aca="false">PNL!$L6</f>
        <v>#NAME?</v>
      </c>
      <c r="H6" s="16" t="e">
        <f aca="false">PNL!$L6</f>
        <v>#NAME?</v>
      </c>
      <c r="I6" s="16" t="e">
        <f aca="false">PNL!$L6</f>
        <v>#NAME?</v>
      </c>
      <c r="J6" s="16" t="e">
        <f aca="false">PNL!$L6</f>
        <v>#NAME?</v>
      </c>
      <c r="K6" s="16" t="e">
        <f aca="false">PNL!$L6</f>
        <v>#NAME?</v>
      </c>
      <c r="L6" s="16" t="e">
        <f aca="false">PNL!$L6</f>
        <v>#NAME?</v>
      </c>
      <c r="M6" s="16" t="e">
        <f aca="false">PNL!$L6</f>
        <v>#NAME?</v>
      </c>
      <c r="N6" s="16" t="e">
        <f aca="false">PNL!$L6</f>
        <v>#NAME?</v>
      </c>
      <c r="O6" s="16" t="e">
        <f aca="false">PNL!$L6</f>
        <v>#NAME?</v>
      </c>
      <c r="S6" s="16" t="e">
        <f aca="false">PNL!$L6</f>
        <v>#NAME?</v>
      </c>
      <c r="T6" s="16" t="e">
        <f aca="false">PNL!$L6</f>
        <v>#NAME?</v>
      </c>
      <c r="U6" s="16" t="e">
        <f aca="false">PNL!$L6</f>
        <v>#NAME?</v>
      </c>
      <c r="V6" s="16" t="e">
        <f aca="false">PNL!$L6</f>
        <v>#NAME?</v>
      </c>
      <c r="W6" s="16" t="e">
        <f aca="false">PNL!$L6</f>
        <v>#NAME?</v>
      </c>
      <c r="X6" s="16" t="e">
        <f aca="false">PNL!$L6</f>
        <v>#NAME?</v>
      </c>
      <c r="Y6" s="16" t="e">
        <f aca="false">PNL!$L6</f>
        <v>#NAME?</v>
      </c>
      <c r="Z6" s="16" t="e">
        <f aca="false">PNL!$L6</f>
        <v>#NAME?</v>
      </c>
      <c r="AA6" s="16" t="e">
        <f aca="false">PNL!$L6</f>
        <v>#NAME?</v>
      </c>
      <c r="AB6" s="16" t="e">
        <f aca="false">PNL!$L6</f>
        <v>#NAME?</v>
      </c>
      <c r="AC6" s="16" t="e">
        <f aca="false">PNL!$L6</f>
        <v>#NAME?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9" t="n">
        <f aca="false">Inputs!F7</f>
        <v>0.7275</v>
      </c>
      <c r="D7" s="4"/>
      <c r="E7" s="16" t="e">
        <f aca="false">PNL!$L7</f>
        <v>#NAME?</v>
      </c>
      <c r="F7" s="16" t="e">
        <f aca="false">PNL!$L7</f>
        <v>#NAME?</v>
      </c>
      <c r="G7" s="16" t="e">
        <f aca="false">PNL!$L7</f>
        <v>#NAME?</v>
      </c>
      <c r="H7" s="16" t="e">
        <f aca="false">PNL!$L7</f>
        <v>#NAME?</v>
      </c>
      <c r="I7" s="16" t="e">
        <f aca="false">PNL!$L7</f>
        <v>#NAME?</v>
      </c>
      <c r="J7" s="16" t="e">
        <f aca="false">PNL!$L7</f>
        <v>#NAME?</v>
      </c>
      <c r="K7" s="16" t="e">
        <f aca="false">PNL!$L7</f>
        <v>#NAME?</v>
      </c>
      <c r="L7" s="16" t="e">
        <f aca="false">PNL!$L7</f>
        <v>#NAME?</v>
      </c>
      <c r="M7" s="16" t="e">
        <f aca="false">PNL!$L7</f>
        <v>#NAME?</v>
      </c>
      <c r="N7" s="16" t="e">
        <f aca="false">PNL!$L7</f>
        <v>#NAME?</v>
      </c>
      <c r="O7" s="16" t="e">
        <f aca="false">PNL!$L7</f>
        <v>#NAME?</v>
      </c>
      <c r="S7" s="16" t="e">
        <f aca="false">PNL!$L7</f>
        <v>#NAME?</v>
      </c>
      <c r="T7" s="16" t="e">
        <f aca="false">PNL!$L7</f>
        <v>#NAME?</v>
      </c>
      <c r="U7" s="16" t="e">
        <f aca="false">PNL!$L7</f>
        <v>#NAME?</v>
      </c>
      <c r="V7" s="16" t="e">
        <f aca="false">PNL!$L7</f>
        <v>#NAME?</v>
      </c>
      <c r="W7" s="16" t="e">
        <f aca="false">PNL!$L7</f>
        <v>#NAME?</v>
      </c>
      <c r="X7" s="16" t="e">
        <f aca="false">PNL!$L7</f>
        <v>#NAME?</v>
      </c>
      <c r="Y7" s="16" t="e">
        <f aca="false">PNL!$L7</f>
        <v>#NAME?</v>
      </c>
      <c r="Z7" s="16" t="e">
        <f aca="false">PNL!$L7</f>
        <v>#NAME?</v>
      </c>
      <c r="AA7" s="16" t="e">
        <f aca="false">PNL!$L7</f>
        <v>#NAME?</v>
      </c>
      <c r="AB7" s="16" t="e">
        <f aca="false">PNL!$L7</f>
        <v>#NAME?</v>
      </c>
      <c r="AC7" s="16" t="e">
        <f aca="false">PNL!$L7</f>
        <v>#NAME?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9" t="n">
        <f aca="false">Inputs!F8</f>
        <v>0.6475</v>
      </c>
      <c r="D8" s="4"/>
      <c r="E8" s="16" t="e">
        <f aca="false">PNL!$L8</f>
        <v>#NAME?</v>
      </c>
      <c r="F8" s="16" t="e">
        <f aca="false">PNL!$L8</f>
        <v>#NAME?</v>
      </c>
      <c r="G8" s="16" t="e">
        <f aca="false">PNL!$L8</f>
        <v>#NAME?</v>
      </c>
      <c r="H8" s="16" t="e">
        <f aca="false">PNL!$L8</f>
        <v>#NAME?</v>
      </c>
      <c r="I8" s="16" t="e">
        <f aca="false">PNL!$L8</f>
        <v>#NAME?</v>
      </c>
      <c r="J8" s="16" t="e">
        <f aca="false">PNL!$L8</f>
        <v>#NAME?</v>
      </c>
      <c r="K8" s="16" t="e">
        <f aca="false">PNL!$L8</f>
        <v>#NAME?</v>
      </c>
      <c r="L8" s="16" t="e">
        <f aca="false">PNL!$L8</f>
        <v>#NAME?</v>
      </c>
      <c r="M8" s="16" t="e">
        <f aca="false">PNL!$L8</f>
        <v>#NAME?</v>
      </c>
      <c r="N8" s="16" t="e">
        <f aca="false">PNL!$L8</f>
        <v>#NAME?</v>
      </c>
      <c r="O8" s="16" t="e">
        <f aca="false">PNL!$L8</f>
        <v>#NAME?</v>
      </c>
      <c r="S8" s="16" t="e">
        <f aca="false">PNL!$L8</f>
        <v>#NAME?</v>
      </c>
      <c r="T8" s="16" t="e">
        <f aca="false">PNL!$L8</f>
        <v>#NAME?</v>
      </c>
      <c r="U8" s="16" t="e">
        <f aca="false">PNL!$L8</f>
        <v>#NAME?</v>
      </c>
      <c r="V8" s="16" t="e">
        <f aca="false">PNL!$L8</f>
        <v>#NAME?</v>
      </c>
      <c r="W8" s="16" t="e">
        <f aca="false">PNL!$L8</f>
        <v>#NAME?</v>
      </c>
      <c r="X8" s="16" t="e">
        <f aca="false">PNL!$L8</f>
        <v>#NAME?</v>
      </c>
      <c r="Y8" s="16" t="e">
        <f aca="false">PNL!$L8</f>
        <v>#NAME?</v>
      </c>
      <c r="Z8" s="16" t="e">
        <f aca="false">PNL!$L8</f>
        <v>#NAME?</v>
      </c>
      <c r="AA8" s="16" t="e">
        <f aca="false">PNL!$L8</f>
        <v>#NAME?</v>
      </c>
      <c r="AB8" s="16" t="e">
        <f aca="false">PNL!$L8</f>
        <v>#NAME?</v>
      </c>
      <c r="AC8" s="16" t="e">
        <f aca="false">PNL!$L8</f>
        <v>#NAME?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9" t="n">
        <f aca="false">Inputs!F9</f>
        <v>0.55</v>
      </c>
      <c r="D9" s="4"/>
      <c r="E9" s="16" t="e">
        <f aca="false">PNL!$L9</f>
        <v>#NAME?</v>
      </c>
      <c r="F9" s="16" t="e">
        <f aca="false">PNL!$L9</f>
        <v>#NAME?</v>
      </c>
      <c r="G9" s="16" t="e">
        <f aca="false">PNL!$L9</f>
        <v>#NAME?</v>
      </c>
      <c r="H9" s="16" t="e">
        <f aca="false">PNL!$L9</f>
        <v>#NAME?</v>
      </c>
      <c r="I9" s="16" t="e">
        <f aca="false">PNL!$L9</f>
        <v>#NAME?</v>
      </c>
      <c r="J9" s="16" t="e">
        <f aca="false">PNL!$L9</f>
        <v>#NAME?</v>
      </c>
      <c r="K9" s="16" t="e">
        <f aca="false">PNL!$L9</f>
        <v>#NAME?</v>
      </c>
      <c r="L9" s="16" t="e">
        <f aca="false">PNL!$L9</f>
        <v>#NAME?</v>
      </c>
      <c r="M9" s="16" t="e">
        <f aca="false">PNL!$L9</f>
        <v>#NAME?</v>
      </c>
      <c r="N9" s="16" t="e">
        <f aca="false">PNL!$L9</f>
        <v>#NAME?</v>
      </c>
      <c r="O9" s="16" t="e">
        <f aca="false">PNL!$L9</f>
        <v>#NAME?</v>
      </c>
      <c r="S9" s="16" t="e">
        <f aca="false">PNL!$L9</f>
        <v>#NAME?</v>
      </c>
      <c r="T9" s="16" t="e">
        <f aca="false">PNL!$L9</f>
        <v>#NAME?</v>
      </c>
      <c r="U9" s="16" t="e">
        <f aca="false">PNL!$L9</f>
        <v>#NAME?</v>
      </c>
      <c r="V9" s="16" t="e">
        <f aca="false">PNL!$L9</f>
        <v>#NAME?</v>
      </c>
      <c r="W9" s="16" t="e">
        <f aca="false">PNL!$L9</f>
        <v>#NAME?</v>
      </c>
      <c r="X9" s="16" t="e">
        <f aca="false">PNL!$L9</f>
        <v>#NAME?</v>
      </c>
      <c r="Y9" s="16" t="e">
        <f aca="false">PNL!$L9</f>
        <v>#NAME?</v>
      </c>
      <c r="Z9" s="16" t="e">
        <f aca="false">PNL!$L9</f>
        <v>#NAME?</v>
      </c>
      <c r="AA9" s="16" t="e">
        <f aca="false">PNL!$L9</f>
        <v>#NAME?</v>
      </c>
      <c r="AB9" s="16" t="e">
        <f aca="false">PNL!$L9</f>
        <v>#NAME?</v>
      </c>
      <c r="AC9" s="16" t="e">
        <f aca="false">PNL!$L9</f>
        <v>#NAME?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9" t="n">
        <f aca="false">Inputs!F10</f>
        <v>0.505</v>
      </c>
      <c r="D10" s="4"/>
      <c r="E10" s="16" t="e">
        <f aca="false">PNL!$L10</f>
        <v>#NAME?</v>
      </c>
      <c r="F10" s="16" t="e">
        <f aca="false">PNL!$L10</f>
        <v>#NAME?</v>
      </c>
      <c r="G10" s="16" t="e">
        <f aca="false">PNL!$L10</f>
        <v>#NAME?</v>
      </c>
      <c r="H10" s="16" t="e">
        <f aca="false">PNL!$L10</f>
        <v>#NAME?</v>
      </c>
      <c r="I10" s="16" t="e">
        <f aca="false">PNL!$L10</f>
        <v>#NAME?</v>
      </c>
      <c r="J10" s="16" t="e">
        <f aca="false">PNL!$L10</f>
        <v>#NAME?</v>
      </c>
      <c r="K10" s="16" t="e">
        <f aca="false">PNL!$L10</f>
        <v>#NAME?</v>
      </c>
      <c r="L10" s="16" t="e">
        <f aca="false">PNL!$L10</f>
        <v>#NAME?</v>
      </c>
      <c r="M10" s="16" t="e">
        <f aca="false">PNL!$L10</f>
        <v>#NAME?</v>
      </c>
      <c r="N10" s="16" t="e">
        <f aca="false">PNL!$L10</f>
        <v>#NAME?</v>
      </c>
      <c r="O10" s="16" t="e">
        <f aca="false">PNL!$L10</f>
        <v>#NAME?</v>
      </c>
      <c r="S10" s="16" t="e">
        <f aca="false">PNL!$L10</f>
        <v>#NAME?</v>
      </c>
      <c r="T10" s="16" t="e">
        <f aca="false">PNL!$L10</f>
        <v>#NAME?</v>
      </c>
      <c r="U10" s="16" t="e">
        <f aca="false">PNL!$L10</f>
        <v>#NAME?</v>
      </c>
      <c r="V10" s="16" t="e">
        <f aca="false">PNL!$L10</f>
        <v>#NAME?</v>
      </c>
      <c r="W10" s="16" t="e">
        <f aca="false">PNL!$L10</f>
        <v>#NAME?</v>
      </c>
      <c r="X10" s="16" t="e">
        <f aca="false">PNL!$L10</f>
        <v>#NAME?</v>
      </c>
      <c r="Y10" s="16" t="e">
        <f aca="false">PNL!$L10</f>
        <v>#NAME?</v>
      </c>
      <c r="Z10" s="16" t="e">
        <f aca="false">PNL!$L10</f>
        <v>#NAME?</v>
      </c>
      <c r="AA10" s="16" t="e">
        <f aca="false">PNL!$L10</f>
        <v>#NAME?</v>
      </c>
      <c r="AB10" s="16" t="e">
        <f aca="false">PNL!$L10</f>
        <v>#NAME?</v>
      </c>
      <c r="AC10" s="16" t="e">
        <f aca="false">PNL!$L10</f>
        <v>#NAME?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9" t="n">
        <f aca="false">Inputs!F11</f>
        <v>0.4975</v>
      </c>
      <c r="D11" s="4"/>
      <c r="E11" s="16" t="e">
        <f aca="false">PNL!$L11</f>
        <v>#NAME?</v>
      </c>
      <c r="F11" s="16" t="e">
        <f aca="false">PNL!$L11</f>
        <v>#NAME?</v>
      </c>
      <c r="G11" s="16" t="e">
        <f aca="false">PNL!$L11</f>
        <v>#NAME?</v>
      </c>
      <c r="H11" s="16" t="e">
        <f aca="false">PNL!$L11</f>
        <v>#NAME?</v>
      </c>
      <c r="I11" s="16" t="e">
        <f aca="false">PNL!$L11</f>
        <v>#NAME?</v>
      </c>
      <c r="J11" s="16" t="e">
        <f aca="false">PNL!$L11</f>
        <v>#NAME?</v>
      </c>
      <c r="K11" s="16" t="e">
        <f aca="false">PNL!$L11</f>
        <v>#NAME?</v>
      </c>
      <c r="L11" s="16" t="e">
        <f aca="false">PNL!$L11</f>
        <v>#NAME?</v>
      </c>
      <c r="M11" s="16" t="e">
        <f aca="false">PNL!$L11</f>
        <v>#NAME?</v>
      </c>
      <c r="N11" s="16" t="e">
        <f aca="false">PNL!$L11</f>
        <v>#NAME?</v>
      </c>
      <c r="O11" s="16" t="e">
        <f aca="false">PNL!$L11</f>
        <v>#NAME?</v>
      </c>
      <c r="S11" s="16" t="e">
        <f aca="false">PNL!$L11</f>
        <v>#NAME?</v>
      </c>
      <c r="T11" s="16" t="e">
        <f aca="false">PNL!$L11</f>
        <v>#NAME?</v>
      </c>
      <c r="U11" s="16" t="e">
        <f aca="false">PNL!$L11</f>
        <v>#NAME?</v>
      </c>
      <c r="V11" s="16" t="e">
        <f aca="false">PNL!$L11</f>
        <v>#NAME?</v>
      </c>
      <c r="W11" s="16" t="e">
        <f aca="false">PNL!$L11</f>
        <v>#NAME?</v>
      </c>
      <c r="X11" s="16" t="e">
        <f aca="false">PNL!$L11</f>
        <v>#NAME?</v>
      </c>
      <c r="Y11" s="16" t="e">
        <f aca="false">PNL!$L11</f>
        <v>#NAME?</v>
      </c>
      <c r="Z11" s="16" t="e">
        <f aca="false">PNL!$L11</f>
        <v>#NAME?</v>
      </c>
      <c r="AA11" s="16" t="e">
        <f aca="false">PNL!$L11</f>
        <v>#NAME?</v>
      </c>
      <c r="AB11" s="16" t="e">
        <f aca="false">PNL!$L11</f>
        <v>#NAME?</v>
      </c>
      <c r="AC11" s="16" t="e">
        <f aca="false">PNL!$L11</f>
        <v>#NAME?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9" t="n">
        <f aca="false">Inputs!F12</f>
        <v>0.4975</v>
      </c>
      <c r="D12" s="4"/>
      <c r="E12" s="16" t="e">
        <f aca="false">PNL!$L12</f>
        <v>#NAME?</v>
      </c>
      <c r="F12" s="16" t="e">
        <f aca="false">PNL!$L12</f>
        <v>#NAME?</v>
      </c>
      <c r="G12" s="16" t="e">
        <f aca="false">PNL!$L12</f>
        <v>#NAME?</v>
      </c>
      <c r="H12" s="16" t="e">
        <f aca="false">PNL!$L12</f>
        <v>#NAME?</v>
      </c>
      <c r="I12" s="16" t="e">
        <f aca="false">PNL!$L12</f>
        <v>#NAME?</v>
      </c>
      <c r="J12" s="16" t="e">
        <f aca="false">PNL!$L12</f>
        <v>#NAME?</v>
      </c>
      <c r="K12" s="16" t="e">
        <f aca="false">PNL!$L12</f>
        <v>#NAME?</v>
      </c>
      <c r="L12" s="16" t="e">
        <f aca="false">PNL!$L12</f>
        <v>#NAME?</v>
      </c>
      <c r="M12" s="16" t="e">
        <f aca="false">PNL!$L12</f>
        <v>#NAME?</v>
      </c>
      <c r="N12" s="16" t="e">
        <f aca="false">PNL!$L12</f>
        <v>#NAME?</v>
      </c>
      <c r="O12" s="16" t="e">
        <f aca="false">PNL!$L12</f>
        <v>#NAME?</v>
      </c>
      <c r="S12" s="16" t="e">
        <f aca="false">PNL!$L12</f>
        <v>#NAME?</v>
      </c>
      <c r="T12" s="16" t="e">
        <f aca="false">PNL!$L12</f>
        <v>#NAME?</v>
      </c>
      <c r="U12" s="16" t="e">
        <f aca="false">PNL!$L12</f>
        <v>#NAME?</v>
      </c>
      <c r="V12" s="16" t="e">
        <f aca="false">PNL!$L12</f>
        <v>#NAME?</v>
      </c>
      <c r="W12" s="16" t="e">
        <f aca="false">PNL!$L12</f>
        <v>#NAME?</v>
      </c>
      <c r="X12" s="16" t="e">
        <f aca="false">PNL!$L12</f>
        <v>#NAME?</v>
      </c>
      <c r="Y12" s="16" t="e">
        <f aca="false">PNL!$L12</f>
        <v>#NAME?</v>
      </c>
      <c r="Z12" s="16" t="e">
        <f aca="false">PNL!$L12</f>
        <v>#NAME?</v>
      </c>
      <c r="AA12" s="16" t="e">
        <f aca="false">PNL!$L12</f>
        <v>#NAME?</v>
      </c>
      <c r="AB12" s="16" t="e">
        <f aca="false">PNL!$L12</f>
        <v>#NAME?</v>
      </c>
      <c r="AC12" s="16" t="e">
        <f aca="false">PNL!$L12</f>
        <v>#NAME?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9" t="n">
        <f aca="false">Inputs!F13</f>
        <v>0.4975</v>
      </c>
      <c r="D13" s="4"/>
      <c r="E13" s="16" t="e">
        <f aca="false">PNL!$L13</f>
        <v>#NAME?</v>
      </c>
      <c r="F13" s="16" t="e">
        <f aca="false">PNL!$L13</f>
        <v>#NAME?</v>
      </c>
      <c r="G13" s="16" t="e">
        <f aca="false">PNL!$L13</f>
        <v>#NAME?</v>
      </c>
      <c r="H13" s="16" t="e">
        <f aca="false">PNL!$L13</f>
        <v>#NAME?</v>
      </c>
      <c r="I13" s="16" t="e">
        <f aca="false">PNL!$L13</f>
        <v>#NAME?</v>
      </c>
      <c r="J13" s="16" t="e">
        <f aca="false">PNL!$L13</f>
        <v>#NAME?</v>
      </c>
      <c r="K13" s="16" t="e">
        <f aca="false">PNL!$L13</f>
        <v>#NAME?</v>
      </c>
      <c r="L13" s="16" t="e">
        <f aca="false">PNL!$L13</f>
        <v>#NAME?</v>
      </c>
      <c r="M13" s="16" t="e">
        <f aca="false">PNL!$L13</f>
        <v>#NAME?</v>
      </c>
      <c r="N13" s="16" t="e">
        <f aca="false">PNL!$L13</f>
        <v>#NAME?</v>
      </c>
      <c r="O13" s="16" t="e">
        <f aca="false">PNL!$L13</f>
        <v>#NAME?</v>
      </c>
      <c r="S13" s="16" t="e">
        <f aca="false">PNL!$L13</f>
        <v>#NAME?</v>
      </c>
      <c r="T13" s="16" t="e">
        <f aca="false">PNL!$L13</f>
        <v>#NAME?</v>
      </c>
      <c r="U13" s="16" t="e">
        <f aca="false">PNL!$L13</f>
        <v>#NAME?</v>
      </c>
      <c r="V13" s="16" t="e">
        <f aca="false">PNL!$L13</f>
        <v>#NAME?</v>
      </c>
      <c r="W13" s="16" t="e">
        <f aca="false">PNL!$L13</f>
        <v>#NAME?</v>
      </c>
      <c r="X13" s="16" t="e">
        <f aca="false">PNL!$L13</f>
        <v>#NAME?</v>
      </c>
      <c r="Y13" s="16" t="e">
        <f aca="false">PNL!$L13</f>
        <v>#NAME?</v>
      </c>
      <c r="Z13" s="16" t="e">
        <f aca="false">PNL!$L13</f>
        <v>#NAME?</v>
      </c>
      <c r="AA13" s="16" t="e">
        <f aca="false">PNL!$L13</f>
        <v>#NAME?</v>
      </c>
      <c r="AB13" s="16" t="e">
        <f aca="false">PNL!$L13</f>
        <v>#NAME?</v>
      </c>
      <c r="AC13" s="16" t="e">
        <f aca="false">PNL!$L13</f>
        <v>#NAME?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9" t="n">
        <f aca="false">Inputs!F14</f>
        <v>0.4975</v>
      </c>
      <c r="D14" s="4"/>
      <c r="E14" s="16" t="e">
        <f aca="false">PNL!$L14</f>
        <v>#NAME?</v>
      </c>
      <c r="F14" s="16" t="e">
        <f aca="false">PNL!$L14</f>
        <v>#NAME?</v>
      </c>
      <c r="G14" s="16" t="e">
        <f aca="false">PNL!$L14</f>
        <v>#NAME?</v>
      </c>
      <c r="H14" s="16" t="e">
        <f aca="false">PNL!$L14</f>
        <v>#NAME?</v>
      </c>
      <c r="I14" s="16" t="e">
        <f aca="false">PNL!$L14</f>
        <v>#NAME?</v>
      </c>
      <c r="J14" s="16" t="e">
        <f aca="false">PNL!$L14</f>
        <v>#NAME?</v>
      </c>
      <c r="K14" s="16" t="e">
        <f aca="false">PNL!$L14</f>
        <v>#NAME?</v>
      </c>
      <c r="L14" s="16" t="e">
        <f aca="false">PNL!$L14</f>
        <v>#NAME?</v>
      </c>
      <c r="M14" s="16" t="e">
        <f aca="false">PNL!$L14</f>
        <v>#NAME?</v>
      </c>
      <c r="N14" s="16" t="e">
        <f aca="false">PNL!$L14</f>
        <v>#NAME?</v>
      </c>
      <c r="O14" s="16" t="e">
        <f aca="false">PNL!$L14</f>
        <v>#NAME?</v>
      </c>
      <c r="S14" s="16" t="e">
        <f aca="false">PNL!$L14</f>
        <v>#NAME?</v>
      </c>
      <c r="T14" s="16" t="e">
        <f aca="false">PNL!$L14</f>
        <v>#NAME?</v>
      </c>
      <c r="U14" s="16" t="e">
        <f aca="false">PNL!$L14</f>
        <v>#NAME?</v>
      </c>
      <c r="V14" s="16" t="e">
        <f aca="false">PNL!$L14</f>
        <v>#NAME?</v>
      </c>
      <c r="W14" s="16" t="e">
        <f aca="false">PNL!$L14</f>
        <v>#NAME?</v>
      </c>
      <c r="X14" s="16" t="e">
        <f aca="false">PNL!$L14</f>
        <v>#NAME?</v>
      </c>
      <c r="Y14" s="16" t="e">
        <f aca="false">PNL!$L14</f>
        <v>#NAME?</v>
      </c>
      <c r="Z14" s="16" t="e">
        <f aca="false">PNL!$L14</f>
        <v>#NAME?</v>
      </c>
      <c r="AA14" s="16" t="e">
        <f aca="false">PNL!$L14</f>
        <v>#NAME?</v>
      </c>
      <c r="AB14" s="16" t="e">
        <f aca="false">PNL!$L14</f>
        <v>#NAME?</v>
      </c>
      <c r="AC14" s="16" t="e">
        <f aca="false">PNL!$L14</f>
        <v>#NAME?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9" t="n">
        <f aca="false">Inputs!F15</f>
        <v>0.4975</v>
      </c>
      <c r="D15" s="4"/>
      <c r="E15" s="16" t="e">
        <f aca="false">PNL!$L15</f>
        <v>#NAME?</v>
      </c>
      <c r="F15" s="16" t="e">
        <f aca="false">PNL!$L15</f>
        <v>#NAME?</v>
      </c>
      <c r="G15" s="16" t="e">
        <f aca="false">PNL!$L15</f>
        <v>#NAME?</v>
      </c>
      <c r="H15" s="16" t="e">
        <f aca="false">PNL!$L15</f>
        <v>#NAME?</v>
      </c>
      <c r="I15" s="16" t="e">
        <f aca="false">PNL!$L15</f>
        <v>#NAME?</v>
      </c>
      <c r="J15" s="16" t="e">
        <f aca="false">PNL!$L15</f>
        <v>#NAME?</v>
      </c>
      <c r="K15" s="16" t="e">
        <f aca="false">PNL!$L15</f>
        <v>#NAME?</v>
      </c>
      <c r="L15" s="16" t="e">
        <f aca="false">PNL!$L15</f>
        <v>#NAME?</v>
      </c>
      <c r="M15" s="16" t="e">
        <f aca="false">PNL!$L15</f>
        <v>#NAME?</v>
      </c>
      <c r="N15" s="16" t="e">
        <f aca="false">PNL!$L15</f>
        <v>#NAME?</v>
      </c>
      <c r="O15" s="16" t="e">
        <f aca="false">PNL!$L15</f>
        <v>#NAME?</v>
      </c>
      <c r="S15" s="16" t="e">
        <f aca="false">PNL!$L15</f>
        <v>#NAME?</v>
      </c>
      <c r="T15" s="16" t="e">
        <f aca="false">PNL!$L15</f>
        <v>#NAME?</v>
      </c>
      <c r="U15" s="16" t="e">
        <f aca="false">PNL!$L15</f>
        <v>#NAME?</v>
      </c>
      <c r="V15" s="16" t="e">
        <f aca="false">PNL!$L15</f>
        <v>#NAME?</v>
      </c>
      <c r="W15" s="16" t="e">
        <f aca="false">PNL!$L15</f>
        <v>#NAME?</v>
      </c>
      <c r="X15" s="16" t="e">
        <f aca="false">PNL!$L15</f>
        <v>#NAME?</v>
      </c>
      <c r="Y15" s="16" t="e">
        <f aca="false">PNL!$L15</f>
        <v>#NAME?</v>
      </c>
      <c r="Z15" s="16" t="e">
        <f aca="false">PNL!$L15</f>
        <v>#NAME?</v>
      </c>
      <c r="AA15" s="16" t="e">
        <f aca="false">PNL!$L15</f>
        <v>#NAME?</v>
      </c>
      <c r="AB15" s="16" t="e">
        <f aca="false">PNL!$L15</f>
        <v>#NAME?</v>
      </c>
      <c r="AC15" s="16" t="e">
        <f aca="false">PNL!$L15</f>
        <v>#NAME?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9" t="n">
        <f aca="false">Inputs!F16</f>
        <v>0.5</v>
      </c>
      <c r="D16" s="4"/>
      <c r="E16" s="16" t="e">
        <f aca="false">PNL!$L16</f>
        <v>#NAME?</v>
      </c>
      <c r="F16" s="16" t="e">
        <f aca="false">PNL!$L16</f>
        <v>#NAME?</v>
      </c>
      <c r="G16" s="16" t="e">
        <f aca="false">PNL!$L16</f>
        <v>#NAME?</v>
      </c>
      <c r="H16" s="16" t="e">
        <f aca="false">PNL!$L16</f>
        <v>#NAME?</v>
      </c>
      <c r="I16" s="16" t="e">
        <f aca="false">PNL!$L16</f>
        <v>#NAME?</v>
      </c>
      <c r="J16" s="16" t="e">
        <f aca="false">PNL!$L16</f>
        <v>#NAME?</v>
      </c>
      <c r="K16" s="16" t="e">
        <f aca="false">PNL!$L16</f>
        <v>#NAME?</v>
      </c>
      <c r="L16" s="16" t="e">
        <f aca="false">PNL!$L16</f>
        <v>#NAME?</v>
      </c>
      <c r="M16" s="16" t="e">
        <f aca="false">PNL!$L16</f>
        <v>#NAME?</v>
      </c>
      <c r="N16" s="16" t="e">
        <f aca="false">PNL!$L16</f>
        <v>#NAME?</v>
      </c>
      <c r="O16" s="16" t="e">
        <f aca="false">PNL!$L16</f>
        <v>#NAME?</v>
      </c>
      <c r="S16" s="16" t="e">
        <f aca="false">PNL!$L16</f>
        <v>#NAME?</v>
      </c>
      <c r="T16" s="16" t="e">
        <f aca="false">PNL!$L16</f>
        <v>#NAME?</v>
      </c>
      <c r="U16" s="16" t="e">
        <f aca="false">PNL!$L16</f>
        <v>#NAME?</v>
      </c>
      <c r="V16" s="16" t="e">
        <f aca="false">PNL!$L16</f>
        <v>#NAME?</v>
      </c>
      <c r="W16" s="16" t="e">
        <f aca="false">PNL!$L16</f>
        <v>#NAME?</v>
      </c>
      <c r="X16" s="16" t="e">
        <f aca="false">PNL!$L16</f>
        <v>#NAME?</v>
      </c>
      <c r="Y16" s="16" t="e">
        <f aca="false">PNL!$L16</f>
        <v>#NAME?</v>
      </c>
      <c r="Z16" s="16" t="e">
        <f aca="false">PNL!$L16</f>
        <v>#NAME?</v>
      </c>
      <c r="AA16" s="16" t="e">
        <f aca="false">PNL!$L16</f>
        <v>#NAME?</v>
      </c>
      <c r="AB16" s="16" t="e">
        <f aca="false">PNL!$L16</f>
        <v>#NAME?</v>
      </c>
      <c r="AC16" s="16" t="e">
        <f aca="false">PNL!$L16</f>
        <v>#NAME?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9" t="n">
        <f aca="false">Inputs!F17</f>
        <v>0.5</v>
      </c>
      <c r="D17" s="4"/>
      <c r="E17" s="16" t="e">
        <f aca="false">PNL!$L17</f>
        <v>#NAME?</v>
      </c>
      <c r="F17" s="16" t="e">
        <f aca="false">PNL!$L17</f>
        <v>#NAME?</v>
      </c>
      <c r="G17" s="16" t="e">
        <f aca="false">PNL!$L17</f>
        <v>#NAME?</v>
      </c>
      <c r="H17" s="16" t="e">
        <f aca="false">PNL!$L17</f>
        <v>#NAME?</v>
      </c>
      <c r="I17" s="16" t="e">
        <f aca="false">PNL!$L17</f>
        <v>#NAME?</v>
      </c>
      <c r="J17" s="16" t="e">
        <f aca="false">PNL!$L17</f>
        <v>#NAME?</v>
      </c>
      <c r="K17" s="16" t="e">
        <f aca="false">PNL!$L17</f>
        <v>#NAME?</v>
      </c>
      <c r="L17" s="16" t="e">
        <f aca="false">PNL!$L17</f>
        <v>#NAME?</v>
      </c>
      <c r="M17" s="16" t="e">
        <f aca="false">PNL!$L17</f>
        <v>#NAME?</v>
      </c>
      <c r="N17" s="16" t="e">
        <f aca="false">PNL!$L17</f>
        <v>#NAME?</v>
      </c>
      <c r="O17" s="16" t="e">
        <f aca="false">PNL!$L17</f>
        <v>#NAME?</v>
      </c>
      <c r="S17" s="16" t="e">
        <f aca="false">PNL!$L17</f>
        <v>#NAME?</v>
      </c>
      <c r="T17" s="16" t="e">
        <f aca="false">PNL!$L17</f>
        <v>#NAME?</v>
      </c>
      <c r="U17" s="16" t="e">
        <f aca="false">PNL!$L17</f>
        <v>#NAME?</v>
      </c>
      <c r="V17" s="16" t="e">
        <f aca="false">PNL!$L17</f>
        <v>#NAME?</v>
      </c>
      <c r="W17" s="16" t="e">
        <f aca="false">PNL!$L17</f>
        <v>#NAME?</v>
      </c>
      <c r="X17" s="16" t="e">
        <f aca="false">PNL!$L17</f>
        <v>#NAME?</v>
      </c>
      <c r="Y17" s="16" t="e">
        <f aca="false">PNL!$L17</f>
        <v>#NAME?</v>
      </c>
      <c r="Z17" s="16" t="e">
        <f aca="false">PNL!$L17</f>
        <v>#NAME?</v>
      </c>
      <c r="AA17" s="16" t="e">
        <f aca="false">PNL!$L17</f>
        <v>#NAME?</v>
      </c>
      <c r="AB17" s="16" t="e">
        <f aca="false">PNL!$L17</f>
        <v>#NAME?</v>
      </c>
      <c r="AC17" s="16" t="e">
        <f aca="false">PNL!$L17</f>
        <v>#NAME?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9" t="n">
        <f aca="false">Inputs!F18</f>
        <v>0.5</v>
      </c>
      <c r="D18" s="4"/>
      <c r="E18" s="16" t="e">
        <f aca="false">PNL!$L18</f>
        <v>#NAME?</v>
      </c>
      <c r="F18" s="16" t="e">
        <f aca="false">PNL!$L18</f>
        <v>#NAME?</v>
      </c>
      <c r="G18" s="16" t="e">
        <f aca="false">PNL!$L18</f>
        <v>#NAME?</v>
      </c>
      <c r="H18" s="16" t="e">
        <f aca="false">PNL!$L18</f>
        <v>#NAME?</v>
      </c>
      <c r="I18" s="16" t="e">
        <f aca="false">PNL!$L18</f>
        <v>#NAME?</v>
      </c>
      <c r="J18" s="16" t="e">
        <f aca="false">PNL!$L18</f>
        <v>#NAME?</v>
      </c>
      <c r="K18" s="16" t="e">
        <f aca="false">PNL!$L18</f>
        <v>#NAME?</v>
      </c>
      <c r="L18" s="16" t="e">
        <f aca="false">PNL!$L18</f>
        <v>#NAME?</v>
      </c>
      <c r="M18" s="16" t="e">
        <f aca="false">PNL!$L18</f>
        <v>#NAME?</v>
      </c>
      <c r="N18" s="16" t="e">
        <f aca="false">PNL!$L18</f>
        <v>#NAME?</v>
      </c>
      <c r="O18" s="16" t="e">
        <f aca="false">PNL!$L18</f>
        <v>#NAME?</v>
      </c>
      <c r="S18" s="16" t="e">
        <f aca="false">PNL!$L18</f>
        <v>#NAME?</v>
      </c>
      <c r="T18" s="16" t="e">
        <f aca="false">PNL!$L18</f>
        <v>#NAME?</v>
      </c>
      <c r="U18" s="16" t="e">
        <f aca="false">PNL!$L18</f>
        <v>#NAME?</v>
      </c>
      <c r="V18" s="16" t="e">
        <f aca="false">PNL!$L18</f>
        <v>#NAME?</v>
      </c>
      <c r="W18" s="16" t="e">
        <f aca="false">PNL!$L18</f>
        <v>#NAME?</v>
      </c>
      <c r="X18" s="16" t="e">
        <f aca="false">PNL!$L18</f>
        <v>#NAME?</v>
      </c>
      <c r="Y18" s="16" t="e">
        <f aca="false">PNL!$L18</f>
        <v>#NAME?</v>
      </c>
      <c r="Z18" s="16" t="e">
        <f aca="false">PNL!$L18</f>
        <v>#NAME?</v>
      </c>
      <c r="AA18" s="16" t="e">
        <f aca="false">PNL!$L18</f>
        <v>#NAME?</v>
      </c>
      <c r="AB18" s="16" t="e">
        <f aca="false">PNL!$L18</f>
        <v>#NAME?</v>
      </c>
      <c r="AC18" s="16" t="e">
        <f aca="false">PNL!$L18</f>
        <v>#NAME?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9" t="n">
        <f aca="false">Inputs!F19</f>
        <v>0.49</v>
      </c>
      <c r="D19" s="4"/>
      <c r="E19" s="16" t="e">
        <f aca="false">PNL!$L19</f>
        <v>#NAME?</v>
      </c>
      <c r="F19" s="16" t="e">
        <f aca="false">PNL!$L19</f>
        <v>#NAME?</v>
      </c>
      <c r="G19" s="16" t="e">
        <f aca="false">PNL!$L19</f>
        <v>#NAME?</v>
      </c>
      <c r="H19" s="16" t="e">
        <f aca="false">PNL!$L19</f>
        <v>#NAME?</v>
      </c>
      <c r="I19" s="16" t="e">
        <f aca="false">PNL!$L19</f>
        <v>#NAME?</v>
      </c>
      <c r="J19" s="16" t="e">
        <f aca="false">PNL!$L19</f>
        <v>#NAME?</v>
      </c>
      <c r="K19" s="16" t="e">
        <f aca="false">PNL!$L19</f>
        <v>#NAME?</v>
      </c>
      <c r="L19" s="16" t="e">
        <f aca="false">PNL!$L19</f>
        <v>#NAME?</v>
      </c>
      <c r="M19" s="16" t="e">
        <f aca="false">PNL!$L19</f>
        <v>#NAME?</v>
      </c>
      <c r="N19" s="16" t="e">
        <f aca="false">PNL!$L19</f>
        <v>#NAME?</v>
      </c>
      <c r="O19" s="16" t="e">
        <f aca="false">PNL!$L19</f>
        <v>#NAME?</v>
      </c>
      <c r="S19" s="16" t="e">
        <f aca="false">PNL!$L19</f>
        <v>#NAME?</v>
      </c>
      <c r="T19" s="16" t="e">
        <f aca="false">PNL!$L19</f>
        <v>#NAME?</v>
      </c>
      <c r="U19" s="16" t="e">
        <f aca="false">PNL!$L19</f>
        <v>#NAME?</v>
      </c>
      <c r="V19" s="16" t="e">
        <f aca="false">PNL!$L19</f>
        <v>#NAME?</v>
      </c>
      <c r="W19" s="16" t="e">
        <f aca="false">PNL!$L19</f>
        <v>#NAME?</v>
      </c>
      <c r="X19" s="16" t="e">
        <f aca="false">PNL!$L19</f>
        <v>#NAME?</v>
      </c>
      <c r="Y19" s="16" t="e">
        <f aca="false">PNL!$L19</f>
        <v>#NAME?</v>
      </c>
      <c r="Z19" s="16" t="e">
        <f aca="false">PNL!$L19</f>
        <v>#NAME?</v>
      </c>
      <c r="AA19" s="16" t="e">
        <f aca="false">PNL!$L19</f>
        <v>#NAME?</v>
      </c>
      <c r="AB19" s="16" t="e">
        <f aca="false">PNL!$L19</f>
        <v>#NAME?</v>
      </c>
      <c r="AC19" s="16" t="e">
        <f aca="false">PNL!$L19</f>
        <v>#NAME?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9" t="n">
        <f aca="false">Inputs!F20</f>
        <v>0.4675</v>
      </c>
      <c r="D20" s="4"/>
      <c r="E20" s="16" t="e">
        <f aca="false">PNL!$L20</f>
        <v>#NAME?</v>
      </c>
      <c r="F20" s="16" t="e">
        <f aca="false">PNL!$L20</f>
        <v>#NAME?</v>
      </c>
      <c r="G20" s="16" t="e">
        <f aca="false">PNL!$L20</f>
        <v>#NAME?</v>
      </c>
      <c r="H20" s="16" t="e">
        <f aca="false">PNL!$L20</f>
        <v>#NAME?</v>
      </c>
      <c r="I20" s="16" t="e">
        <f aca="false">PNL!$L20</f>
        <v>#NAME?</v>
      </c>
      <c r="J20" s="16" t="e">
        <f aca="false">PNL!$L20</f>
        <v>#NAME?</v>
      </c>
      <c r="K20" s="16" t="e">
        <f aca="false">PNL!$L20</f>
        <v>#NAME?</v>
      </c>
      <c r="L20" s="16" t="e">
        <f aca="false">PNL!$L20</f>
        <v>#NAME?</v>
      </c>
      <c r="M20" s="16" t="e">
        <f aca="false">PNL!$L20</f>
        <v>#NAME?</v>
      </c>
      <c r="N20" s="16" t="e">
        <f aca="false">PNL!$L20</f>
        <v>#NAME?</v>
      </c>
      <c r="O20" s="16" t="e">
        <f aca="false">PNL!$L20</f>
        <v>#NAME?</v>
      </c>
      <c r="S20" s="16" t="e">
        <f aca="false">PNL!$L20</f>
        <v>#NAME?</v>
      </c>
      <c r="T20" s="16" t="e">
        <f aca="false">PNL!$L20</f>
        <v>#NAME?</v>
      </c>
      <c r="U20" s="16" t="e">
        <f aca="false">PNL!$L20</f>
        <v>#NAME?</v>
      </c>
      <c r="V20" s="16" t="e">
        <f aca="false">PNL!$L20</f>
        <v>#NAME?</v>
      </c>
      <c r="W20" s="16" t="e">
        <f aca="false">PNL!$L20</f>
        <v>#NAME?</v>
      </c>
      <c r="X20" s="16" t="e">
        <f aca="false">PNL!$L20</f>
        <v>#NAME?</v>
      </c>
      <c r="Y20" s="16" t="e">
        <f aca="false">PNL!$L20</f>
        <v>#NAME?</v>
      </c>
      <c r="Z20" s="16" t="e">
        <f aca="false">PNL!$L20</f>
        <v>#NAME?</v>
      </c>
      <c r="AA20" s="16" t="e">
        <f aca="false">PNL!$L20</f>
        <v>#NAME?</v>
      </c>
      <c r="AB20" s="16" t="e">
        <f aca="false">PNL!$L20</f>
        <v>#NAME?</v>
      </c>
      <c r="AC20" s="16" t="e">
        <f aca="false">PNL!$L20</f>
        <v>#NAME?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9" t="n">
        <f aca="false">Inputs!F21</f>
        <v>0.41</v>
      </c>
      <c r="D21" s="4"/>
      <c r="E21" s="16" t="e">
        <f aca="false">PNL!$L21</f>
        <v>#NAME?</v>
      </c>
      <c r="F21" s="16" t="e">
        <f aca="false">PNL!$L21</f>
        <v>#NAME?</v>
      </c>
      <c r="G21" s="16" t="e">
        <f aca="false">PNL!$L21</f>
        <v>#NAME?</v>
      </c>
      <c r="H21" s="16" t="e">
        <f aca="false">PNL!$L21</f>
        <v>#NAME?</v>
      </c>
      <c r="I21" s="16" t="e">
        <f aca="false">PNL!$L21</f>
        <v>#NAME?</v>
      </c>
      <c r="J21" s="16" t="e">
        <f aca="false">PNL!$L21</f>
        <v>#NAME?</v>
      </c>
      <c r="K21" s="16" t="e">
        <f aca="false">PNL!$L21</f>
        <v>#NAME?</v>
      </c>
      <c r="L21" s="16" t="e">
        <f aca="false">PNL!$L21</f>
        <v>#NAME?</v>
      </c>
      <c r="M21" s="16" t="e">
        <f aca="false">PNL!$L21</f>
        <v>#NAME?</v>
      </c>
      <c r="N21" s="16" t="e">
        <f aca="false">PNL!$L21</f>
        <v>#NAME?</v>
      </c>
      <c r="O21" s="16" t="e">
        <f aca="false">PNL!$L21</f>
        <v>#NAME?</v>
      </c>
      <c r="S21" s="16" t="e">
        <f aca="false">PNL!$L21</f>
        <v>#NAME?</v>
      </c>
      <c r="T21" s="16" t="e">
        <f aca="false">PNL!$L21</f>
        <v>#NAME?</v>
      </c>
      <c r="U21" s="16" t="e">
        <f aca="false">PNL!$L21</f>
        <v>#NAME?</v>
      </c>
      <c r="V21" s="16" t="e">
        <f aca="false">PNL!$L21</f>
        <v>#NAME?</v>
      </c>
      <c r="W21" s="16" t="e">
        <f aca="false">PNL!$L21</f>
        <v>#NAME?</v>
      </c>
      <c r="X21" s="16" t="e">
        <f aca="false">PNL!$L21</f>
        <v>#NAME?</v>
      </c>
      <c r="Y21" s="16" t="e">
        <f aca="false">PNL!$L21</f>
        <v>#NAME?</v>
      </c>
      <c r="Z21" s="16" t="e">
        <f aca="false">PNL!$L21</f>
        <v>#NAME?</v>
      </c>
      <c r="AA21" s="16" t="e">
        <f aca="false">PNL!$L21</f>
        <v>#NAME?</v>
      </c>
      <c r="AB21" s="16" t="e">
        <f aca="false">PNL!$L21</f>
        <v>#NAME?</v>
      </c>
      <c r="AC21" s="16" t="e">
        <f aca="false">PNL!$L21</f>
        <v>#NAME?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9" t="n">
        <f aca="false">Inputs!F22</f>
        <v>0.395</v>
      </c>
      <c r="D22" s="4"/>
      <c r="E22" s="16" t="e">
        <f aca="false">PNL!$L22</f>
        <v>#NAME?</v>
      </c>
      <c r="F22" s="16" t="e">
        <f aca="false">PNL!$L22</f>
        <v>#NAME?</v>
      </c>
      <c r="G22" s="16" t="e">
        <f aca="false">PNL!$L22</f>
        <v>#NAME?</v>
      </c>
      <c r="H22" s="16" t="e">
        <f aca="false">PNL!$L22</f>
        <v>#NAME?</v>
      </c>
      <c r="I22" s="16" t="e">
        <f aca="false">PNL!$L22</f>
        <v>#NAME?</v>
      </c>
      <c r="J22" s="16" t="e">
        <f aca="false">PNL!$L22</f>
        <v>#NAME?</v>
      </c>
      <c r="K22" s="16" t="e">
        <f aca="false">PNL!$L22</f>
        <v>#NAME?</v>
      </c>
      <c r="L22" s="16" t="e">
        <f aca="false">PNL!$L22</f>
        <v>#NAME?</v>
      </c>
      <c r="M22" s="16" t="e">
        <f aca="false">PNL!$L22</f>
        <v>#NAME?</v>
      </c>
      <c r="N22" s="16" t="e">
        <f aca="false">PNL!$L22</f>
        <v>#NAME?</v>
      </c>
      <c r="O22" s="16" t="e">
        <f aca="false">PNL!$L22</f>
        <v>#NAME?</v>
      </c>
      <c r="S22" s="16" t="e">
        <f aca="false">PNL!$L22</f>
        <v>#NAME?</v>
      </c>
      <c r="T22" s="16" t="e">
        <f aca="false">PNL!$L22</f>
        <v>#NAME?</v>
      </c>
      <c r="U22" s="16" t="e">
        <f aca="false">PNL!$L22</f>
        <v>#NAME?</v>
      </c>
      <c r="V22" s="16" t="e">
        <f aca="false">PNL!$L22</f>
        <v>#NAME?</v>
      </c>
      <c r="W22" s="16" t="e">
        <f aca="false">PNL!$L22</f>
        <v>#NAME?</v>
      </c>
      <c r="X22" s="16" t="e">
        <f aca="false">PNL!$L22</f>
        <v>#NAME?</v>
      </c>
      <c r="Y22" s="16" t="e">
        <f aca="false">PNL!$L22</f>
        <v>#NAME?</v>
      </c>
      <c r="Z22" s="16" t="e">
        <f aca="false">PNL!$L22</f>
        <v>#NAME?</v>
      </c>
      <c r="AA22" s="16" t="e">
        <f aca="false">PNL!$L22</f>
        <v>#NAME?</v>
      </c>
      <c r="AB22" s="16" t="e">
        <f aca="false">PNL!$L22</f>
        <v>#NAME?</v>
      </c>
      <c r="AC22" s="16" t="e">
        <f aca="false">PNL!$L22</f>
        <v>#NAME?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9" t="n">
        <f aca="false">Inputs!F23</f>
        <v>0.39</v>
      </c>
      <c r="D23" s="4"/>
      <c r="E23" s="16" t="e">
        <f aca="false">PNL!$L23</f>
        <v>#NAME?</v>
      </c>
      <c r="F23" s="16" t="e">
        <f aca="false">PNL!$L23</f>
        <v>#NAME?</v>
      </c>
      <c r="G23" s="16" t="e">
        <f aca="false">PNL!$L23</f>
        <v>#NAME?</v>
      </c>
      <c r="H23" s="16" t="e">
        <f aca="false">PNL!$L23</f>
        <v>#NAME?</v>
      </c>
      <c r="I23" s="16" t="e">
        <f aca="false">PNL!$L23</f>
        <v>#NAME?</v>
      </c>
      <c r="J23" s="16" t="e">
        <f aca="false">PNL!$L23</f>
        <v>#NAME?</v>
      </c>
      <c r="K23" s="16" t="e">
        <f aca="false">PNL!$L23</f>
        <v>#NAME?</v>
      </c>
      <c r="L23" s="16" t="e">
        <f aca="false">PNL!$L23</f>
        <v>#NAME?</v>
      </c>
      <c r="M23" s="16" t="e">
        <f aca="false">PNL!$L23</f>
        <v>#NAME?</v>
      </c>
      <c r="N23" s="16" t="e">
        <f aca="false">PNL!$L23</f>
        <v>#NAME?</v>
      </c>
      <c r="O23" s="16" t="e">
        <f aca="false">PNL!$L23</f>
        <v>#NAME?</v>
      </c>
      <c r="S23" s="16" t="e">
        <f aca="false">PNL!$L23</f>
        <v>#NAME?</v>
      </c>
      <c r="T23" s="16" t="e">
        <f aca="false">PNL!$L23</f>
        <v>#NAME?</v>
      </c>
      <c r="U23" s="16" t="e">
        <f aca="false">PNL!$L23</f>
        <v>#NAME?</v>
      </c>
      <c r="V23" s="16" t="e">
        <f aca="false">PNL!$L23</f>
        <v>#NAME?</v>
      </c>
      <c r="W23" s="16" t="e">
        <f aca="false">PNL!$L23</f>
        <v>#NAME?</v>
      </c>
      <c r="X23" s="16" t="e">
        <f aca="false">PNL!$L23</f>
        <v>#NAME?</v>
      </c>
      <c r="Y23" s="16" t="e">
        <f aca="false">PNL!$L23</f>
        <v>#NAME?</v>
      </c>
      <c r="Z23" s="16" t="e">
        <f aca="false">PNL!$L23</f>
        <v>#NAME?</v>
      </c>
      <c r="AA23" s="16" t="e">
        <f aca="false">PNL!$L23</f>
        <v>#NAME?</v>
      </c>
      <c r="AB23" s="16" t="e">
        <f aca="false">PNL!$L23</f>
        <v>#NAME?</v>
      </c>
      <c r="AC23" s="16" t="e">
        <f aca="false">PNL!$L23</f>
        <v>#NAME?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9" t="n">
        <f aca="false">Inputs!F24</f>
        <v>0.39</v>
      </c>
      <c r="D24" s="4"/>
      <c r="E24" s="16" t="e">
        <f aca="false">PNL!$L24</f>
        <v>#NAME?</v>
      </c>
      <c r="F24" s="16" t="e">
        <f aca="false">PNL!$L24</f>
        <v>#NAME?</v>
      </c>
      <c r="G24" s="16" t="e">
        <f aca="false">PNL!$L24</f>
        <v>#NAME?</v>
      </c>
      <c r="H24" s="16" t="e">
        <f aca="false">PNL!$L24</f>
        <v>#NAME?</v>
      </c>
      <c r="I24" s="16" t="e">
        <f aca="false">PNL!$L24</f>
        <v>#NAME?</v>
      </c>
      <c r="J24" s="16" t="e">
        <f aca="false">PNL!$L24</f>
        <v>#NAME?</v>
      </c>
      <c r="K24" s="16" t="e">
        <f aca="false">PNL!$L24</f>
        <v>#NAME?</v>
      </c>
      <c r="L24" s="16" t="e">
        <f aca="false">PNL!$L24</f>
        <v>#NAME?</v>
      </c>
      <c r="M24" s="16" t="e">
        <f aca="false">PNL!$L24</f>
        <v>#NAME?</v>
      </c>
      <c r="N24" s="16" t="e">
        <f aca="false">PNL!$L24</f>
        <v>#NAME?</v>
      </c>
      <c r="O24" s="16" t="e">
        <f aca="false">PNL!$L24</f>
        <v>#NAME?</v>
      </c>
      <c r="S24" s="16" t="e">
        <f aca="false">PNL!$L24</f>
        <v>#NAME?</v>
      </c>
      <c r="T24" s="16" t="e">
        <f aca="false">PNL!$L24</f>
        <v>#NAME?</v>
      </c>
      <c r="U24" s="16" t="e">
        <f aca="false">PNL!$L24</f>
        <v>#NAME?</v>
      </c>
      <c r="V24" s="16" t="e">
        <f aca="false">PNL!$L24</f>
        <v>#NAME?</v>
      </c>
      <c r="W24" s="16" t="e">
        <f aca="false">PNL!$L24</f>
        <v>#NAME?</v>
      </c>
      <c r="X24" s="16" t="e">
        <f aca="false">PNL!$L24</f>
        <v>#NAME?</v>
      </c>
      <c r="Y24" s="16" t="e">
        <f aca="false">PNL!$L24</f>
        <v>#NAME?</v>
      </c>
      <c r="Z24" s="16" t="e">
        <f aca="false">PNL!$L24</f>
        <v>#NAME?</v>
      </c>
      <c r="AA24" s="16" t="e">
        <f aca="false">PNL!$L24</f>
        <v>#NAME?</v>
      </c>
      <c r="AB24" s="16" t="e">
        <f aca="false">PNL!$L24</f>
        <v>#NAME?</v>
      </c>
      <c r="AC24" s="16" t="e">
        <f aca="false">PNL!$L24</f>
        <v>#NAME?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9" t="n">
        <f aca="false">Inputs!F25</f>
        <v>0.39</v>
      </c>
      <c r="D25" s="4"/>
      <c r="E25" s="16" t="e">
        <f aca="false">PNL!$L25</f>
        <v>#NAME?</v>
      </c>
      <c r="F25" s="16" t="e">
        <f aca="false">PNL!$L25</f>
        <v>#NAME?</v>
      </c>
      <c r="G25" s="16" t="e">
        <f aca="false">PNL!$L25</f>
        <v>#NAME?</v>
      </c>
      <c r="H25" s="16" t="e">
        <f aca="false">PNL!$L25</f>
        <v>#NAME?</v>
      </c>
      <c r="I25" s="16" t="e">
        <f aca="false">PNL!$L25</f>
        <v>#NAME?</v>
      </c>
      <c r="J25" s="16" t="e">
        <f aca="false">PNL!$L25</f>
        <v>#NAME?</v>
      </c>
      <c r="K25" s="16" t="e">
        <f aca="false">PNL!$L25</f>
        <v>#NAME?</v>
      </c>
      <c r="L25" s="16" t="e">
        <f aca="false">PNL!$L25</f>
        <v>#NAME?</v>
      </c>
      <c r="M25" s="16" t="e">
        <f aca="false">PNL!$L25</f>
        <v>#NAME?</v>
      </c>
      <c r="N25" s="16" t="e">
        <f aca="false">PNL!$L25</f>
        <v>#NAME?</v>
      </c>
      <c r="O25" s="16" t="e">
        <f aca="false">PNL!$L25</f>
        <v>#NAME?</v>
      </c>
      <c r="S25" s="16" t="e">
        <f aca="false">PNL!$L25</f>
        <v>#NAME?</v>
      </c>
      <c r="T25" s="16" t="e">
        <f aca="false">PNL!$L25</f>
        <v>#NAME?</v>
      </c>
      <c r="U25" s="16" t="e">
        <f aca="false">PNL!$L25</f>
        <v>#NAME?</v>
      </c>
      <c r="V25" s="16" t="e">
        <f aca="false">PNL!$L25</f>
        <v>#NAME?</v>
      </c>
      <c r="W25" s="16" t="e">
        <f aca="false">PNL!$L25</f>
        <v>#NAME?</v>
      </c>
      <c r="X25" s="16" t="e">
        <f aca="false">PNL!$L25</f>
        <v>#NAME?</v>
      </c>
      <c r="Y25" s="16" t="e">
        <f aca="false">PNL!$L25</f>
        <v>#NAME?</v>
      </c>
      <c r="Z25" s="16" t="e">
        <f aca="false">PNL!$L25</f>
        <v>#NAME?</v>
      </c>
      <c r="AA25" s="16" t="e">
        <f aca="false">PNL!$L25</f>
        <v>#NAME?</v>
      </c>
      <c r="AB25" s="16" t="e">
        <f aca="false">PNL!$L25</f>
        <v>#NAME?</v>
      </c>
      <c r="AC25" s="16" t="e">
        <f aca="false">PNL!$L25</f>
        <v>#NAME?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9" t="n">
        <f aca="false">Inputs!F26</f>
        <v>0.39</v>
      </c>
      <c r="D26" s="4"/>
      <c r="E26" s="16" t="e">
        <f aca="false">PNL!$L26</f>
        <v>#NAME?</v>
      </c>
      <c r="F26" s="16" t="e">
        <f aca="false">PNL!$L26</f>
        <v>#NAME?</v>
      </c>
      <c r="G26" s="16" t="e">
        <f aca="false">PNL!$L26</f>
        <v>#NAME?</v>
      </c>
      <c r="H26" s="16" t="e">
        <f aca="false">PNL!$L26</f>
        <v>#NAME?</v>
      </c>
      <c r="I26" s="16" t="e">
        <f aca="false">PNL!$L26</f>
        <v>#NAME?</v>
      </c>
      <c r="J26" s="16" t="e">
        <f aca="false">PNL!$L26</f>
        <v>#NAME?</v>
      </c>
      <c r="K26" s="16" t="e">
        <f aca="false">PNL!$L26</f>
        <v>#NAME?</v>
      </c>
      <c r="L26" s="16" t="e">
        <f aca="false">PNL!$L26</f>
        <v>#NAME?</v>
      </c>
      <c r="M26" s="16" t="e">
        <f aca="false">PNL!$L26</f>
        <v>#NAME?</v>
      </c>
      <c r="N26" s="16" t="e">
        <f aca="false">PNL!$L26</f>
        <v>#NAME?</v>
      </c>
      <c r="O26" s="16" t="e">
        <f aca="false">PNL!$L26</f>
        <v>#NAME?</v>
      </c>
      <c r="S26" s="16" t="e">
        <f aca="false">PNL!$L26</f>
        <v>#NAME?</v>
      </c>
      <c r="T26" s="16" t="e">
        <f aca="false">PNL!$L26</f>
        <v>#NAME?</v>
      </c>
      <c r="U26" s="16" t="e">
        <f aca="false">PNL!$L26</f>
        <v>#NAME?</v>
      </c>
      <c r="V26" s="16" t="e">
        <f aca="false">PNL!$L26</f>
        <v>#NAME?</v>
      </c>
      <c r="W26" s="16" t="e">
        <f aca="false">PNL!$L26</f>
        <v>#NAME?</v>
      </c>
      <c r="X26" s="16" t="e">
        <f aca="false">PNL!$L26</f>
        <v>#NAME?</v>
      </c>
      <c r="Y26" s="16" t="e">
        <f aca="false">PNL!$L26</f>
        <v>#NAME?</v>
      </c>
      <c r="Z26" s="16" t="e">
        <f aca="false">PNL!$L26</f>
        <v>#NAME?</v>
      </c>
      <c r="AA26" s="16" t="e">
        <f aca="false">PNL!$L26</f>
        <v>#NAME?</v>
      </c>
      <c r="AB26" s="16" t="e">
        <f aca="false">PNL!$L26</f>
        <v>#NAME?</v>
      </c>
      <c r="AC26" s="16" t="e">
        <f aca="false">PNL!$L26</f>
        <v>#NAME?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9" t="n">
        <f aca="false">Inputs!F27</f>
        <v>0.3875</v>
      </c>
      <c r="D27" s="4"/>
      <c r="E27" s="16" t="e">
        <f aca="false">PNL!$L27</f>
        <v>#NAME?</v>
      </c>
      <c r="F27" s="16" t="e">
        <f aca="false">PNL!$L27</f>
        <v>#NAME?</v>
      </c>
      <c r="G27" s="16" t="e">
        <f aca="false">PNL!$L27</f>
        <v>#NAME?</v>
      </c>
      <c r="H27" s="16" t="e">
        <f aca="false">PNL!$L27</f>
        <v>#NAME?</v>
      </c>
      <c r="I27" s="16" t="e">
        <f aca="false">PNL!$L27</f>
        <v>#NAME?</v>
      </c>
      <c r="J27" s="16" t="e">
        <f aca="false">PNL!$L27</f>
        <v>#NAME?</v>
      </c>
      <c r="K27" s="16" t="e">
        <f aca="false">PNL!$L27</f>
        <v>#NAME?</v>
      </c>
      <c r="L27" s="16" t="e">
        <f aca="false">PNL!$L27</f>
        <v>#NAME?</v>
      </c>
      <c r="M27" s="16" t="e">
        <f aca="false">PNL!$L27</f>
        <v>#NAME?</v>
      </c>
      <c r="N27" s="16" t="e">
        <f aca="false">PNL!$L27</f>
        <v>#NAME?</v>
      </c>
      <c r="O27" s="16" t="e">
        <f aca="false">PNL!$L27</f>
        <v>#NAME?</v>
      </c>
      <c r="S27" s="16" t="e">
        <f aca="false">PNL!$L27</f>
        <v>#NAME?</v>
      </c>
      <c r="T27" s="16" t="e">
        <f aca="false">PNL!$L27</f>
        <v>#NAME?</v>
      </c>
      <c r="U27" s="16" t="e">
        <f aca="false">PNL!$L27</f>
        <v>#NAME?</v>
      </c>
      <c r="V27" s="16" t="e">
        <f aca="false">PNL!$L27</f>
        <v>#NAME?</v>
      </c>
      <c r="W27" s="16" t="e">
        <f aca="false">PNL!$L27</f>
        <v>#NAME?</v>
      </c>
      <c r="X27" s="16" t="e">
        <f aca="false">PNL!$L27</f>
        <v>#NAME?</v>
      </c>
      <c r="Y27" s="16" t="e">
        <f aca="false">PNL!$L27</f>
        <v>#NAME?</v>
      </c>
      <c r="Z27" s="16" t="e">
        <f aca="false">PNL!$L27</f>
        <v>#NAME?</v>
      </c>
      <c r="AA27" s="16" t="e">
        <f aca="false">PNL!$L27</f>
        <v>#NAME?</v>
      </c>
      <c r="AB27" s="16" t="e">
        <f aca="false">PNL!$L27</f>
        <v>#NAME?</v>
      </c>
      <c r="AC27" s="16" t="e">
        <f aca="false">PNL!$L27</f>
        <v>#NAME?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9" t="n">
        <f aca="false">Inputs!F28</f>
        <v>0.385</v>
      </c>
      <c r="D28" s="4"/>
      <c r="E28" s="16" t="e">
        <f aca="false">PNL!$L28</f>
        <v>#NAME?</v>
      </c>
      <c r="F28" s="16" t="e">
        <f aca="false">PNL!$L28</f>
        <v>#NAME?</v>
      </c>
      <c r="G28" s="16" t="e">
        <f aca="false">PNL!$L28</f>
        <v>#NAME?</v>
      </c>
      <c r="H28" s="16" t="e">
        <f aca="false">PNL!$L28</f>
        <v>#NAME?</v>
      </c>
      <c r="I28" s="16" t="e">
        <f aca="false">PNL!$L28</f>
        <v>#NAME?</v>
      </c>
      <c r="J28" s="16" t="e">
        <f aca="false">PNL!$L28</f>
        <v>#NAME?</v>
      </c>
      <c r="K28" s="16" t="e">
        <f aca="false">PNL!$L28</f>
        <v>#NAME?</v>
      </c>
      <c r="L28" s="16" t="e">
        <f aca="false">PNL!$L28</f>
        <v>#NAME?</v>
      </c>
      <c r="M28" s="16" t="e">
        <f aca="false">PNL!$L28</f>
        <v>#NAME?</v>
      </c>
      <c r="N28" s="16" t="e">
        <f aca="false">PNL!$L28</f>
        <v>#NAME?</v>
      </c>
      <c r="O28" s="16" t="e">
        <f aca="false">PNL!$L28</f>
        <v>#NAME?</v>
      </c>
      <c r="S28" s="16" t="e">
        <f aca="false">PNL!$L28</f>
        <v>#NAME?</v>
      </c>
      <c r="T28" s="16" t="e">
        <f aca="false">PNL!$L28</f>
        <v>#NAME?</v>
      </c>
      <c r="U28" s="16" t="e">
        <f aca="false">PNL!$L28</f>
        <v>#NAME?</v>
      </c>
      <c r="V28" s="16" t="e">
        <f aca="false">PNL!$L28</f>
        <v>#NAME?</v>
      </c>
      <c r="W28" s="16" t="e">
        <f aca="false">PNL!$L28</f>
        <v>#NAME?</v>
      </c>
      <c r="X28" s="16" t="e">
        <f aca="false">PNL!$L28</f>
        <v>#NAME?</v>
      </c>
      <c r="Y28" s="16" t="e">
        <f aca="false">PNL!$L28</f>
        <v>#NAME?</v>
      </c>
      <c r="Z28" s="16" t="e">
        <f aca="false">PNL!$L28</f>
        <v>#NAME?</v>
      </c>
      <c r="AA28" s="16" t="e">
        <f aca="false">PNL!$L28</f>
        <v>#NAME?</v>
      </c>
      <c r="AB28" s="16" t="e">
        <f aca="false">PNL!$L28</f>
        <v>#NAME?</v>
      </c>
      <c r="AC28" s="16" t="e">
        <f aca="false">PNL!$L28</f>
        <v>#NAME?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9" t="n">
        <f aca="false">Inputs!F29</f>
        <v>0.385</v>
      </c>
      <c r="D29" s="4"/>
      <c r="E29" s="16" t="e">
        <f aca="false">PNL!$L29</f>
        <v>#NAME?</v>
      </c>
      <c r="F29" s="16" t="e">
        <f aca="false">PNL!$L29</f>
        <v>#NAME?</v>
      </c>
      <c r="G29" s="16" t="e">
        <f aca="false">PNL!$L29</f>
        <v>#NAME?</v>
      </c>
      <c r="H29" s="16" t="e">
        <f aca="false">PNL!$L29</f>
        <v>#NAME?</v>
      </c>
      <c r="I29" s="16" t="e">
        <f aca="false">PNL!$L29</f>
        <v>#NAME?</v>
      </c>
      <c r="J29" s="16" t="e">
        <f aca="false">PNL!$L29</f>
        <v>#NAME?</v>
      </c>
      <c r="K29" s="16" t="e">
        <f aca="false">PNL!$L29</f>
        <v>#NAME?</v>
      </c>
      <c r="L29" s="16" t="e">
        <f aca="false">PNL!$L29</f>
        <v>#NAME?</v>
      </c>
      <c r="M29" s="16" t="e">
        <f aca="false">PNL!$L29</f>
        <v>#NAME?</v>
      </c>
      <c r="N29" s="16" t="e">
        <f aca="false">PNL!$L29</f>
        <v>#NAME?</v>
      </c>
      <c r="O29" s="16" t="e">
        <f aca="false">PNL!$L29</f>
        <v>#NAME?</v>
      </c>
      <c r="S29" s="16" t="e">
        <f aca="false">PNL!$L29</f>
        <v>#NAME?</v>
      </c>
      <c r="T29" s="16" t="e">
        <f aca="false">PNL!$L29</f>
        <v>#NAME?</v>
      </c>
      <c r="U29" s="16" t="e">
        <f aca="false">PNL!$L29</f>
        <v>#NAME?</v>
      </c>
      <c r="V29" s="16" t="e">
        <f aca="false">PNL!$L29</f>
        <v>#NAME?</v>
      </c>
      <c r="W29" s="16" t="e">
        <f aca="false">PNL!$L29</f>
        <v>#NAME?</v>
      </c>
      <c r="X29" s="16" t="e">
        <f aca="false">PNL!$L29</f>
        <v>#NAME?</v>
      </c>
      <c r="Y29" s="16" t="e">
        <f aca="false">PNL!$L29</f>
        <v>#NAME?</v>
      </c>
      <c r="Z29" s="16" t="e">
        <f aca="false">PNL!$L29</f>
        <v>#NAME?</v>
      </c>
      <c r="AA29" s="16" t="e">
        <f aca="false">PNL!$L29</f>
        <v>#NAME?</v>
      </c>
      <c r="AB29" s="16" t="e">
        <f aca="false">PNL!$L29</f>
        <v>#NAME?</v>
      </c>
      <c r="AC29" s="16" t="e">
        <f aca="false">PNL!$L29</f>
        <v>#NAME?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9" t="n">
        <f aca="false">Inputs!F30</f>
        <v>0.38</v>
      </c>
      <c r="D30" s="4"/>
      <c r="E30" s="16" t="e">
        <f aca="false">PNL!$L30</f>
        <v>#REF!</v>
      </c>
      <c r="F30" s="16" t="e">
        <f aca="false">PNL!$L30</f>
        <v>#REF!</v>
      </c>
      <c r="G30" s="16" t="e">
        <f aca="false">PNL!$L30</f>
        <v>#REF!</v>
      </c>
      <c r="H30" s="16" t="e">
        <f aca="false">PNL!$L30</f>
        <v>#REF!</v>
      </c>
      <c r="I30" s="16" t="e">
        <f aca="false">PNL!$L30</f>
        <v>#REF!</v>
      </c>
      <c r="J30" s="16" t="e">
        <f aca="false">PNL!$L30</f>
        <v>#REF!</v>
      </c>
      <c r="K30" s="16" t="e">
        <f aca="false">PNL!$L30</f>
        <v>#REF!</v>
      </c>
      <c r="L30" s="16" t="e">
        <f aca="false">PNL!$L30</f>
        <v>#REF!</v>
      </c>
      <c r="M30" s="16" t="e">
        <f aca="false">PNL!$L30</f>
        <v>#REF!</v>
      </c>
      <c r="N30" s="16" t="e">
        <f aca="false">PNL!$L30</f>
        <v>#REF!</v>
      </c>
      <c r="O30" s="16" t="e">
        <f aca="false">PNL!$L30</f>
        <v>#REF!</v>
      </c>
      <c r="S30" s="16" t="e">
        <f aca="false">PNL!$L30</f>
        <v>#REF!</v>
      </c>
      <c r="T30" s="16" t="e">
        <f aca="false">PNL!$L30</f>
        <v>#REF!</v>
      </c>
      <c r="U30" s="16" t="e">
        <f aca="false">PNL!$L30</f>
        <v>#REF!</v>
      </c>
      <c r="V30" s="16" t="e">
        <f aca="false">PNL!$L30</f>
        <v>#REF!</v>
      </c>
      <c r="W30" s="16" t="e">
        <f aca="false">PNL!$L30</f>
        <v>#REF!</v>
      </c>
      <c r="X30" s="16" t="e">
        <f aca="false">PNL!$L30</f>
        <v>#REF!</v>
      </c>
      <c r="Y30" s="16" t="e">
        <f aca="false">PNL!$L30</f>
        <v>#REF!</v>
      </c>
      <c r="Z30" s="16" t="e">
        <f aca="false">PNL!$L30</f>
        <v>#REF!</v>
      </c>
      <c r="AA30" s="16" t="e">
        <f aca="false">PNL!$L30</f>
        <v>#REF!</v>
      </c>
      <c r="AB30" s="16" t="e">
        <f aca="false">PNL!$L30</f>
        <v>#REF!</v>
      </c>
      <c r="AC30" s="16" t="e">
        <f aca="false">PNL!$L30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9" t="n">
        <f aca="false">Inputs!F31</f>
        <v>0.375</v>
      </c>
      <c r="D31" s="4"/>
      <c r="E31" s="16" t="e">
        <f aca="false">PNL!$L31</f>
        <v>#REF!</v>
      </c>
      <c r="F31" s="16" t="e">
        <f aca="false">PNL!$L31</f>
        <v>#REF!</v>
      </c>
      <c r="G31" s="16" t="e">
        <f aca="false">PNL!$L31</f>
        <v>#REF!</v>
      </c>
      <c r="H31" s="16" t="e">
        <f aca="false">PNL!$L31</f>
        <v>#REF!</v>
      </c>
      <c r="I31" s="16" t="e">
        <f aca="false">PNL!$L31</f>
        <v>#REF!</v>
      </c>
      <c r="J31" s="16" t="e">
        <f aca="false">PNL!$L31</f>
        <v>#REF!</v>
      </c>
      <c r="K31" s="16" t="e">
        <f aca="false">PNL!$L31</f>
        <v>#REF!</v>
      </c>
      <c r="L31" s="16" t="e">
        <f aca="false">PNL!$L31</f>
        <v>#REF!</v>
      </c>
      <c r="M31" s="16" t="e">
        <f aca="false">PNL!$L31</f>
        <v>#REF!</v>
      </c>
      <c r="N31" s="16" t="e">
        <f aca="false">PNL!$L31</f>
        <v>#REF!</v>
      </c>
      <c r="O31" s="16" t="e">
        <f aca="false">PNL!$L31</f>
        <v>#REF!</v>
      </c>
      <c r="S31" s="16" t="e">
        <f aca="false">PNL!$L31</f>
        <v>#REF!</v>
      </c>
      <c r="T31" s="16" t="e">
        <f aca="false">PNL!$L31</f>
        <v>#REF!</v>
      </c>
      <c r="U31" s="16" t="e">
        <f aca="false">PNL!$L31</f>
        <v>#REF!</v>
      </c>
      <c r="V31" s="16" t="e">
        <f aca="false">PNL!$L31</f>
        <v>#REF!</v>
      </c>
      <c r="W31" s="16" t="e">
        <f aca="false">PNL!$L31</f>
        <v>#REF!</v>
      </c>
      <c r="X31" s="16" t="e">
        <f aca="false">PNL!$L31</f>
        <v>#REF!</v>
      </c>
      <c r="Y31" s="16" t="e">
        <f aca="false">PNL!$L31</f>
        <v>#REF!</v>
      </c>
      <c r="Z31" s="16" t="e">
        <f aca="false">PNL!$L31</f>
        <v>#REF!</v>
      </c>
      <c r="AA31" s="16" t="e">
        <f aca="false">PNL!$L31</f>
        <v>#REF!</v>
      </c>
      <c r="AB31" s="16" t="e">
        <f aca="false">PNL!$L31</f>
        <v>#REF!</v>
      </c>
      <c r="AC31" s="16" t="e">
        <f aca="false">PNL!$L31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9" t="n">
        <f aca="false">Inputs!F32</f>
        <v>0.36</v>
      </c>
      <c r="D32" s="4"/>
      <c r="E32" s="16" t="e">
        <f aca="false">PNL!$L32</f>
        <v>#REF!</v>
      </c>
      <c r="F32" s="16" t="e">
        <f aca="false">PNL!$L32</f>
        <v>#REF!</v>
      </c>
      <c r="G32" s="16" t="e">
        <f aca="false">PNL!$L32</f>
        <v>#REF!</v>
      </c>
      <c r="H32" s="16" t="e">
        <f aca="false">PNL!$L32</f>
        <v>#REF!</v>
      </c>
      <c r="I32" s="16" t="e">
        <f aca="false">PNL!$L32</f>
        <v>#REF!</v>
      </c>
      <c r="J32" s="16" t="e">
        <f aca="false">PNL!$L32</f>
        <v>#REF!</v>
      </c>
      <c r="K32" s="16" t="e">
        <f aca="false">PNL!$L32</f>
        <v>#REF!</v>
      </c>
      <c r="L32" s="16" t="e">
        <f aca="false">PNL!$L32</f>
        <v>#REF!</v>
      </c>
      <c r="M32" s="16" t="e">
        <f aca="false">PNL!$L32</f>
        <v>#REF!</v>
      </c>
      <c r="N32" s="16" t="e">
        <f aca="false">PNL!$L32</f>
        <v>#REF!</v>
      </c>
      <c r="O32" s="16" t="e">
        <f aca="false">PNL!$L32</f>
        <v>#REF!</v>
      </c>
      <c r="S32" s="16" t="e">
        <f aca="false">PNL!$L32</f>
        <v>#REF!</v>
      </c>
      <c r="T32" s="16" t="e">
        <f aca="false">PNL!$L32</f>
        <v>#REF!</v>
      </c>
      <c r="U32" s="16" t="e">
        <f aca="false">PNL!$L32</f>
        <v>#REF!</v>
      </c>
      <c r="V32" s="16" t="e">
        <f aca="false">PNL!$L32</f>
        <v>#REF!</v>
      </c>
      <c r="W32" s="16" t="e">
        <f aca="false">PNL!$L32</f>
        <v>#REF!</v>
      </c>
      <c r="X32" s="16" t="e">
        <f aca="false">PNL!$L32</f>
        <v>#REF!</v>
      </c>
      <c r="Y32" s="16" t="e">
        <f aca="false">PNL!$L32</f>
        <v>#REF!</v>
      </c>
      <c r="Z32" s="16" t="e">
        <f aca="false">PNL!$L32</f>
        <v>#REF!</v>
      </c>
      <c r="AA32" s="16" t="e">
        <f aca="false">PNL!$L32</f>
        <v>#REF!</v>
      </c>
      <c r="AB32" s="16" t="e">
        <f aca="false">PNL!$L32</f>
        <v>#REF!</v>
      </c>
      <c r="AC32" s="16" t="e">
        <f aca="false">PNL!$L32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9" t="n">
        <f aca="false">Inputs!F33</f>
        <v>0.3275</v>
      </c>
      <c r="D33" s="4"/>
      <c r="E33" s="16" t="e">
        <f aca="false">PNL!$L33</f>
        <v>#REF!</v>
      </c>
      <c r="F33" s="16" t="e">
        <f aca="false">PNL!$L33</f>
        <v>#REF!</v>
      </c>
      <c r="G33" s="16" t="e">
        <f aca="false">PNL!$L33</f>
        <v>#REF!</v>
      </c>
      <c r="H33" s="16" t="e">
        <f aca="false">PNL!$L33</f>
        <v>#REF!</v>
      </c>
      <c r="I33" s="16" t="e">
        <f aca="false">PNL!$L33</f>
        <v>#REF!</v>
      </c>
      <c r="J33" s="16" t="e">
        <f aca="false">PNL!$L33</f>
        <v>#REF!</v>
      </c>
      <c r="K33" s="16" t="e">
        <f aca="false">PNL!$L33</f>
        <v>#REF!</v>
      </c>
      <c r="L33" s="16" t="e">
        <f aca="false">PNL!$L33</f>
        <v>#REF!</v>
      </c>
      <c r="M33" s="16" t="e">
        <f aca="false">PNL!$L33</f>
        <v>#REF!</v>
      </c>
      <c r="N33" s="16" t="e">
        <f aca="false">PNL!$L33</f>
        <v>#REF!</v>
      </c>
      <c r="O33" s="16" t="e">
        <f aca="false">PNL!$L33</f>
        <v>#REF!</v>
      </c>
      <c r="S33" s="16" t="e">
        <f aca="false">PNL!$L33</f>
        <v>#REF!</v>
      </c>
      <c r="T33" s="16" t="e">
        <f aca="false">PNL!$L33</f>
        <v>#REF!</v>
      </c>
      <c r="U33" s="16" t="e">
        <f aca="false">PNL!$L33</f>
        <v>#REF!</v>
      </c>
      <c r="V33" s="16" t="e">
        <f aca="false">PNL!$L33</f>
        <v>#REF!</v>
      </c>
      <c r="W33" s="16" t="e">
        <f aca="false">PNL!$L33</f>
        <v>#REF!</v>
      </c>
      <c r="X33" s="16" t="e">
        <f aca="false">PNL!$L33</f>
        <v>#REF!</v>
      </c>
      <c r="Y33" s="16" t="e">
        <f aca="false">PNL!$L33</f>
        <v>#REF!</v>
      </c>
      <c r="Z33" s="16" t="e">
        <f aca="false">PNL!$L33</f>
        <v>#REF!</v>
      </c>
      <c r="AA33" s="16" t="e">
        <f aca="false">PNL!$L33</f>
        <v>#REF!</v>
      </c>
      <c r="AB33" s="16" t="e">
        <f aca="false">PNL!$L33</f>
        <v>#REF!</v>
      </c>
      <c r="AC33" s="16" t="e">
        <f aca="false">PNL!$L33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9" t="n">
        <f aca="false">Inputs!F34</f>
        <v>0.3225</v>
      </c>
      <c r="D34" s="4"/>
      <c r="E34" s="16" t="e">
        <f aca="false">PNL!$L34</f>
        <v>#REF!</v>
      </c>
      <c r="F34" s="16" t="e">
        <f aca="false">PNL!$L34</f>
        <v>#REF!</v>
      </c>
      <c r="G34" s="16" t="e">
        <f aca="false">PNL!$L34</f>
        <v>#REF!</v>
      </c>
      <c r="H34" s="16" t="e">
        <f aca="false">PNL!$L34</f>
        <v>#REF!</v>
      </c>
      <c r="I34" s="16" t="e">
        <f aca="false">PNL!$L34</f>
        <v>#REF!</v>
      </c>
      <c r="J34" s="16" t="e">
        <f aca="false">PNL!$L34</f>
        <v>#REF!</v>
      </c>
      <c r="K34" s="16" t="e">
        <f aca="false">PNL!$L34</f>
        <v>#REF!</v>
      </c>
      <c r="L34" s="16" t="e">
        <f aca="false">PNL!$L34</f>
        <v>#REF!</v>
      </c>
      <c r="M34" s="16" t="e">
        <f aca="false">PNL!$L34</f>
        <v>#REF!</v>
      </c>
      <c r="N34" s="16" t="e">
        <f aca="false">PNL!$L34</f>
        <v>#REF!</v>
      </c>
      <c r="O34" s="16" t="e">
        <f aca="false">PNL!$L34</f>
        <v>#REF!</v>
      </c>
      <c r="S34" s="16" t="e">
        <f aca="false">PNL!$L34</f>
        <v>#REF!</v>
      </c>
      <c r="T34" s="16" t="e">
        <f aca="false">PNL!$L34</f>
        <v>#REF!</v>
      </c>
      <c r="U34" s="16" t="e">
        <f aca="false">PNL!$L34</f>
        <v>#REF!</v>
      </c>
      <c r="V34" s="16" t="e">
        <f aca="false">PNL!$L34</f>
        <v>#REF!</v>
      </c>
      <c r="W34" s="16" t="e">
        <f aca="false">PNL!$L34</f>
        <v>#REF!</v>
      </c>
      <c r="X34" s="16" t="e">
        <f aca="false">PNL!$L34</f>
        <v>#REF!</v>
      </c>
      <c r="Y34" s="16" t="e">
        <f aca="false">PNL!$L34</f>
        <v>#REF!</v>
      </c>
      <c r="Z34" s="16" t="e">
        <f aca="false">PNL!$L34</f>
        <v>#REF!</v>
      </c>
      <c r="AA34" s="16" t="e">
        <f aca="false">PNL!$L34</f>
        <v>#REF!</v>
      </c>
      <c r="AB34" s="16" t="e">
        <f aca="false">PNL!$L34</f>
        <v>#REF!</v>
      </c>
      <c r="AC34" s="16" t="e">
        <f aca="false">PNL!$L34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9" t="n">
        <f aca="false">Inputs!F35</f>
        <v>0.3225</v>
      </c>
      <c r="D35" s="4"/>
      <c r="E35" s="16" t="e">
        <f aca="false">PNL!$L35</f>
        <v>#REF!</v>
      </c>
      <c r="F35" s="16" t="e">
        <f aca="false">PNL!$L35</f>
        <v>#REF!</v>
      </c>
      <c r="G35" s="16" t="e">
        <f aca="false">PNL!$L35</f>
        <v>#REF!</v>
      </c>
      <c r="H35" s="16" t="e">
        <f aca="false">PNL!$L35</f>
        <v>#REF!</v>
      </c>
      <c r="I35" s="16" t="e">
        <f aca="false">PNL!$L35</f>
        <v>#REF!</v>
      </c>
      <c r="J35" s="16" t="e">
        <f aca="false">PNL!$L35</f>
        <v>#REF!</v>
      </c>
      <c r="K35" s="16" t="e">
        <f aca="false">PNL!$L35</f>
        <v>#REF!</v>
      </c>
      <c r="L35" s="16" t="e">
        <f aca="false">PNL!$L35</f>
        <v>#REF!</v>
      </c>
      <c r="M35" s="16" t="e">
        <f aca="false">PNL!$L35</f>
        <v>#REF!</v>
      </c>
      <c r="N35" s="16" t="e">
        <f aca="false">PNL!$L35</f>
        <v>#REF!</v>
      </c>
      <c r="O35" s="16" t="e">
        <f aca="false">PNL!$L35</f>
        <v>#REF!</v>
      </c>
      <c r="S35" s="16" t="e">
        <f aca="false">PNL!$L35</f>
        <v>#REF!</v>
      </c>
      <c r="T35" s="16" t="e">
        <f aca="false">PNL!$L35</f>
        <v>#REF!</v>
      </c>
      <c r="U35" s="16" t="e">
        <f aca="false">PNL!$L35</f>
        <v>#REF!</v>
      </c>
      <c r="V35" s="16" t="e">
        <f aca="false">PNL!$L35</f>
        <v>#REF!</v>
      </c>
      <c r="W35" s="16" t="e">
        <f aca="false">PNL!$L35</f>
        <v>#REF!</v>
      </c>
      <c r="X35" s="16" t="e">
        <f aca="false">PNL!$L35</f>
        <v>#REF!</v>
      </c>
      <c r="Y35" s="16" t="e">
        <f aca="false">PNL!$L35</f>
        <v>#REF!</v>
      </c>
      <c r="Z35" s="16" t="e">
        <f aca="false">PNL!$L35</f>
        <v>#REF!</v>
      </c>
      <c r="AA35" s="16" t="e">
        <f aca="false">PNL!$L35</f>
        <v>#REF!</v>
      </c>
      <c r="AB35" s="16" t="e">
        <f aca="false">PNL!$L35</f>
        <v>#REF!</v>
      </c>
      <c r="AC35" s="16" t="e">
        <f aca="false">PNL!$L35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9" t="n">
        <f aca="false">Inputs!F36</f>
        <v>0.3225</v>
      </c>
      <c r="D36" s="4"/>
      <c r="E36" s="16" t="e">
        <f aca="false">PNL!$L36</f>
        <v>#REF!</v>
      </c>
      <c r="F36" s="16" t="e">
        <f aca="false">PNL!$L36</f>
        <v>#REF!</v>
      </c>
      <c r="G36" s="16" t="e">
        <f aca="false">PNL!$L36</f>
        <v>#REF!</v>
      </c>
      <c r="H36" s="16" t="e">
        <f aca="false">PNL!$L36</f>
        <v>#REF!</v>
      </c>
      <c r="I36" s="16" t="e">
        <f aca="false">PNL!$L36</f>
        <v>#REF!</v>
      </c>
      <c r="J36" s="16" t="e">
        <f aca="false">PNL!$L36</f>
        <v>#REF!</v>
      </c>
      <c r="K36" s="16" t="e">
        <f aca="false">PNL!$L36</f>
        <v>#REF!</v>
      </c>
      <c r="L36" s="16" t="e">
        <f aca="false">PNL!$L36</f>
        <v>#REF!</v>
      </c>
      <c r="M36" s="16" t="e">
        <f aca="false">PNL!$L36</f>
        <v>#REF!</v>
      </c>
      <c r="N36" s="16" t="e">
        <f aca="false">PNL!$L36</f>
        <v>#REF!</v>
      </c>
      <c r="O36" s="16" t="e">
        <f aca="false">PNL!$L36</f>
        <v>#REF!</v>
      </c>
      <c r="S36" s="16" t="e">
        <f aca="false">PNL!$L36</f>
        <v>#REF!</v>
      </c>
      <c r="T36" s="16" t="e">
        <f aca="false">PNL!$L36</f>
        <v>#REF!</v>
      </c>
      <c r="U36" s="16" t="e">
        <f aca="false">PNL!$L36</f>
        <v>#REF!</v>
      </c>
      <c r="V36" s="16" t="e">
        <f aca="false">PNL!$L36</f>
        <v>#REF!</v>
      </c>
      <c r="W36" s="16" t="e">
        <f aca="false">PNL!$L36</f>
        <v>#REF!</v>
      </c>
      <c r="X36" s="16" t="e">
        <f aca="false">PNL!$L36</f>
        <v>#REF!</v>
      </c>
      <c r="Y36" s="16" t="e">
        <f aca="false">PNL!$L36</f>
        <v>#REF!</v>
      </c>
      <c r="Z36" s="16" t="e">
        <f aca="false">PNL!$L36</f>
        <v>#REF!</v>
      </c>
      <c r="AA36" s="16" t="e">
        <f aca="false">PNL!$L36</f>
        <v>#REF!</v>
      </c>
      <c r="AB36" s="16" t="e">
        <f aca="false">PNL!$L36</f>
        <v>#REF!</v>
      </c>
      <c r="AC36" s="16" t="e">
        <f aca="false">PNL!$L36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9" t="n">
        <f aca="false">Inputs!F37</f>
        <v>0.3225</v>
      </c>
      <c r="D37" s="4"/>
      <c r="E37" s="16" t="e">
        <f aca="false">PNL!$L37</f>
        <v>#REF!</v>
      </c>
      <c r="F37" s="16" t="e">
        <f aca="false">PNL!$L37</f>
        <v>#REF!</v>
      </c>
      <c r="G37" s="16" t="e">
        <f aca="false">PNL!$L37</f>
        <v>#REF!</v>
      </c>
      <c r="H37" s="16" t="e">
        <f aca="false">PNL!$L37</f>
        <v>#REF!</v>
      </c>
      <c r="I37" s="16" t="e">
        <f aca="false">PNL!$L37</f>
        <v>#REF!</v>
      </c>
      <c r="J37" s="16" t="e">
        <f aca="false">PNL!$L37</f>
        <v>#REF!</v>
      </c>
      <c r="K37" s="16" t="e">
        <f aca="false">PNL!$L37</f>
        <v>#REF!</v>
      </c>
      <c r="L37" s="16" t="e">
        <f aca="false">PNL!$L37</f>
        <v>#REF!</v>
      </c>
      <c r="M37" s="16" t="e">
        <f aca="false">PNL!$L37</f>
        <v>#REF!</v>
      </c>
      <c r="N37" s="16" t="e">
        <f aca="false">PNL!$L37</f>
        <v>#REF!</v>
      </c>
      <c r="O37" s="16" t="e">
        <f aca="false">PNL!$L37</f>
        <v>#REF!</v>
      </c>
      <c r="S37" s="16" t="e">
        <f aca="false">PNL!$L37</f>
        <v>#REF!</v>
      </c>
      <c r="T37" s="16" t="e">
        <f aca="false">PNL!$L37</f>
        <v>#REF!</v>
      </c>
      <c r="U37" s="16" t="e">
        <f aca="false">PNL!$L37</f>
        <v>#REF!</v>
      </c>
      <c r="V37" s="16" t="e">
        <f aca="false">PNL!$L37</f>
        <v>#REF!</v>
      </c>
      <c r="W37" s="16" t="e">
        <f aca="false">PNL!$L37</f>
        <v>#REF!</v>
      </c>
      <c r="X37" s="16" t="e">
        <f aca="false">PNL!$L37</f>
        <v>#REF!</v>
      </c>
      <c r="Y37" s="16" t="e">
        <f aca="false">PNL!$L37</f>
        <v>#REF!</v>
      </c>
      <c r="Z37" s="16" t="e">
        <f aca="false">PNL!$L37</f>
        <v>#REF!</v>
      </c>
      <c r="AA37" s="16" t="e">
        <f aca="false">PNL!$L37</f>
        <v>#REF!</v>
      </c>
      <c r="AB37" s="16" t="e">
        <f aca="false">PNL!$L37</f>
        <v>#REF!</v>
      </c>
      <c r="AC37" s="16" t="e">
        <f aca="false">PNL!$L37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9" t="n">
        <f aca="false">Inputs!F38</f>
        <v>0.3225</v>
      </c>
      <c r="D38" s="4"/>
      <c r="E38" s="16" t="e">
        <f aca="false">PNL!$L38</f>
        <v>#REF!</v>
      </c>
      <c r="F38" s="16" t="e">
        <f aca="false">PNL!$L38</f>
        <v>#REF!</v>
      </c>
      <c r="G38" s="16" t="e">
        <f aca="false">PNL!$L38</f>
        <v>#REF!</v>
      </c>
      <c r="H38" s="16" t="e">
        <f aca="false">PNL!$L38</f>
        <v>#REF!</v>
      </c>
      <c r="I38" s="16" t="e">
        <f aca="false">PNL!$L38</f>
        <v>#REF!</v>
      </c>
      <c r="J38" s="16" t="e">
        <f aca="false">PNL!$L38</f>
        <v>#REF!</v>
      </c>
      <c r="K38" s="16" t="e">
        <f aca="false">PNL!$L38</f>
        <v>#REF!</v>
      </c>
      <c r="L38" s="16" t="e">
        <f aca="false">PNL!$L38</f>
        <v>#REF!</v>
      </c>
      <c r="M38" s="16" t="e">
        <f aca="false">PNL!$L38</f>
        <v>#REF!</v>
      </c>
      <c r="N38" s="16" t="e">
        <f aca="false">PNL!$L38</f>
        <v>#REF!</v>
      </c>
      <c r="O38" s="16" t="e">
        <f aca="false">PNL!$L38</f>
        <v>#REF!</v>
      </c>
      <c r="S38" s="16" t="e">
        <f aca="false">PNL!$L38</f>
        <v>#REF!</v>
      </c>
      <c r="T38" s="16" t="e">
        <f aca="false">PNL!$L38</f>
        <v>#REF!</v>
      </c>
      <c r="U38" s="16" t="e">
        <f aca="false">PNL!$L38</f>
        <v>#REF!</v>
      </c>
      <c r="V38" s="16" t="e">
        <f aca="false">PNL!$L38</f>
        <v>#REF!</v>
      </c>
      <c r="W38" s="16" t="e">
        <f aca="false">PNL!$L38</f>
        <v>#REF!</v>
      </c>
      <c r="X38" s="16" t="e">
        <f aca="false">PNL!$L38</f>
        <v>#REF!</v>
      </c>
      <c r="Y38" s="16" t="e">
        <f aca="false">PNL!$L38</f>
        <v>#REF!</v>
      </c>
      <c r="Z38" s="16" t="e">
        <f aca="false">PNL!$L38</f>
        <v>#REF!</v>
      </c>
      <c r="AA38" s="16" t="e">
        <f aca="false">PNL!$L38</f>
        <v>#REF!</v>
      </c>
      <c r="AB38" s="16" t="e">
        <f aca="false">PNL!$L38</f>
        <v>#REF!</v>
      </c>
      <c r="AC38" s="16" t="e">
        <f aca="false">PNL!$L38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9" t="n">
        <f aca="false">Inputs!F39</f>
        <v>0.3225</v>
      </c>
      <c r="D39" s="4"/>
      <c r="E39" s="16" t="e">
        <f aca="false">PNL!$L39</f>
        <v>#REF!</v>
      </c>
      <c r="F39" s="16" t="e">
        <f aca="false">PNL!$L39</f>
        <v>#REF!</v>
      </c>
      <c r="G39" s="16" t="e">
        <f aca="false">PNL!$L39</f>
        <v>#REF!</v>
      </c>
      <c r="H39" s="16" t="e">
        <f aca="false">PNL!$L39</f>
        <v>#REF!</v>
      </c>
      <c r="I39" s="16" t="e">
        <f aca="false">PNL!$L39</f>
        <v>#REF!</v>
      </c>
      <c r="J39" s="16" t="e">
        <f aca="false">PNL!$L39</f>
        <v>#REF!</v>
      </c>
      <c r="K39" s="16" t="e">
        <f aca="false">PNL!$L39</f>
        <v>#REF!</v>
      </c>
      <c r="L39" s="16" t="e">
        <f aca="false">PNL!$L39</f>
        <v>#REF!</v>
      </c>
      <c r="M39" s="16" t="e">
        <f aca="false">PNL!$L39</f>
        <v>#REF!</v>
      </c>
      <c r="N39" s="16" t="e">
        <f aca="false">PNL!$L39</f>
        <v>#REF!</v>
      </c>
      <c r="O39" s="16" t="e">
        <f aca="false">PNL!$L39</f>
        <v>#REF!</v>
      </c>
      <c r="S39" s="16" t="e">
        <f aca="false">PNL!$L39</f>
        <v>#REF!</v>
      </c>
      <c r="T39" s="16" t="e">
        <f aca="false">PNL!$L39</f>
        <v>#REF!</v>
      </c>
      <c r="U39" s="16" t="e">
        <f aca="false">PNL!$L39</f>
        <v>#REF!</v>
      </c>
      <c r="V39" s="16" t="e">
        <f aca="false">PNL!$L39</f>
        <v>#REF!</v>
      </c>
      <c r="W39" s="16" t="e">
        <f aca="false">PNL!$L39</f>
        <v>#REF!</v>
      </c>
      <c r="X39" s="16" t="e">
        <f aca="false">PNL!$L39</f>
        <v>#REF!</v>
      </c>
      <c r="Y39" s="16" t="e">
        <f aca="false">PNL!$L39</f>
        <v>#REF!</v>
      </c>
      <c r="Z39" s="16" t="e">
        <f aca="false">PNL!$L39</f>
        <v>#REF!</v>
      </c>
      <c r="AA39" s="16" t="e">
        <f aca="false">PNL!$L39</f>
        <v>#REF!</v>
      </c>
      <c r="AB39" s="16" t="e">
        <f aca="false">PNL!$L39</f>
        <v>#REF!</v>
      </c>
      <c r="AC39" s="16" t="e">
        <f aca="false">PNL!$L39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9" t="n">
        <f aca="false">Inputs!F40</f>
        <v>0.32</v>
      </c>
      <c r="D40" s="4"/>
      <c r="E40" s="16" t="e">
        <f aca="false">PNL!$L40</f>
        <v>#REF!</v>
      </c>
      <c r="F40" s="16" t="e">
        <f aca="false">PNL!$L40</f>
        <v>#REF!</v>
      </c>
      <c r="G40" s="16" t="e">
        <f aca="false">PNL!$L40</f>
        <v>#REF!</v>
      </c>
      <c r="H40" s="16" t="e">
        <f aca="false">PNL!$L40</f>
        <v>#REF!</v>
      </c>
      <c r="I40" s="16" t="e">
        <f aca="false">PNL!$L40</f>
        <v>#REF!</v>
      </c>
      <c r="J40" s="16" t="e">
        <f aca="false">PNL!$L40</f>
        <v>#REF!</v>
      </c>
      <c r="K40" s="16" t="e">
        <f aca="false">PNL!$L40</f>
        <v>#REF!</v>
      </c>
      <c r="L40" s="16" t="e">
        <f aca="false">PNL!$L40</f>
        <v>#REF!</v>
      </c>
      <c r="M40" s="16" t="e">
        <f aca="false">PNL!$L40</f>
        <v>#REF!</v>
      </c>
      <c r="N40" s="16" t="e">
        <f aca="false">PNL!$L40</f>
        <v>#REF!</v>
      </c>
      <c r="O40" s="16" t="e">
        <f aca="false">PNL!$L40</f>
        <v>#REF!</v>
      </c>
      <c r="S40" s="16" t="e">
        <f aca="false">PNL!$L40</f>
        <v>#REF!</v>
      </c>
      <c r="T40" s="16" t="e">
        <f aca="false">PNL!$L40</f>
        <v>#REF!</v>
      </c>
      <c r="U40" s="16" t="e">
        <f aca="false">PNL!$L40</f>
        <v>#REF!</v>
      </c>
      <c r="V40" s="16" t="e">
        <f aca="false">PNL!$L40</f>
        <v>#REF!</v>
      </c>
      <c r="W40" s="16" t="e">
        <f aca="false">PNL!$L40</f>
        <v>#REF!</v>
      </c>
      <c r="X40" s="16" t="e">
        <f aca="false">PNL!$L40</f>
        <v>#REF!</v>
      </c>
      <c r="Y40" s="16" t="e">
        <f aca="false">PNL!$L40</f>
        <v>#REF!</v>
      </c>
      <c r="Z40" s="16" t="e">
        <f aca="false">PNL!$L40</f>
        <v>#REF!</v>
      </c>
      <c r="AA40" s="16" t="e">
        <f aca="false">PNL!$L40</f>
        <v>#REF!</v>
      </c>
      <c r="AB40" s="16" t="e">
        <f aca="false">PNL!$L40</f>
        <v>#REF!</v>
      </c>
      <c r="AC40" s="16" t="e">
        <f aca="false">PNL!$L40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9" t="n">
        <f aca="false">Inputs!F41</f>
        <v>0.3175</v>
      </c>
      <c r="D41" s="4"/>
      <c r="E41" s="16" t="e">
        <f aca="false">PNL!$L41</f>
        <v>#REF!</v>
      </c>
      <c r="F41" s="16" t="e">
        <f aca="false">PNL!$L41</f>
        <v>#REF!</v>
      </c>
      <c r="G41" s="16" t="e">
        <f aca="false">PNL!$L41</f>
        <v>#REF!</v>
      </c>
      <c r="H41" s="16" t="e">
        <f aca="false">PNL!$L41</f>
        <v>#REF!</v>
      </c>
      <c r="I41" s="16" t="e">
        <f aca="false">PNL!$L41</f>
        <v>#REF!</v>
      </c>
      <c r="J41" s="16" t="e">
        <f aca="false">PNL!$L41</f>
        <v>#REF!</v>
      </c>
      <c r="K41" s="16" t="e">
        <f aca="false">PNL!$L41</f>
        <v>#REF!</v>
      </c>
      <c r="L41" s="16" t="e">
        <f aca="false">PNL!$L41</f>
        <v>#REF!</v>
      </c>
      <c r="M41" s="16" t="e">
        <f aca="false">PNL!$L41</f>
        <v>#REF!</v>
      </c>
      <c r="N41" s="16" t="e">
        <f aca="false">PNL!$L41</f>
        <v>#REF!</v>
      </c>
      <c r="O41" s="16" t="e">
        <f aca="false">PNL!$L41</f>
        <v>#REF!</v>
      </c>
      <c r="S41" s="16" t="e">
        <f aca="false">PNL!$L41</f>
        <v>#REF!</v>
      </c>
      <c r="T41" s="16" t="e">
        <f aca="false">PNL!$L41</f>
        <v>#REF!</v>
      </c>
      <c r="U41" s="16" t="e">
        <f aca="false">PNL!$L41</f>
        <v>#REF!</v>
      </c>
      <c r="V41" s="16" t="e">
        <f aca="false">PNL!$L41</f>
        <v>#REF!</v>
      </c>
      <c r="W41" s="16" t="e">
        <f aca="false">PNL!$L41</f>
        <v>#REF!</v>
      </c>
      <c r="X41" s="16" t="e">
        <f aca="false">PNL!$L41</f>
        <v>#REF!</v>
      </c>
      <c r="Y41" s="16" t="e">
        <f aca="false">PNL!$L41</f>
        <v>#REF!</v>
      </c>
      <c r="Z41" s="16" t="e">
        <f aca="false">PNL!$L41</f>
        <v>#REF!</v>
      </c>
      <c r="AA41" s="16" t="e">
        <f aca="false">PNL!$L41</f>
        <v>#REF!</v>
      </c>
      <c r="AB41" s="16" t="e">
        <f aca="false">PNL!$L41</f>
        <v>#REF!</v>
      </c>
      <c r="AC41" s="16" t="e">
        <f aca="false">PNL!$L41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9" t="n">
        <f aca="false">Inputs!F42</f>
        <v>0.3175</v>
      </c>
      <c r="D42" s="4"/>
      <c r="E42" s="16" t="e">
        <f aca="false">PNL!$L42</f>
        <v>#REF!</v>
      </c>
      <c r="F42" s="16" t="e">
        <f aca="false">PNL!$L42</f>
        <v>#REF!</v>
      </c>
      <c r="G42" s="16" t="e">
        <f aca="false">PNL!$L42</f>
        <v>#REF!</v>
      </c>
      <c r="H42" s="16" t="e">
        <f aca="false">PNL!$L42</f>
        <v>#REF!</v>
      </c>
      <c r="I42" s="16" t="e">
        <f aca="false">PNL!$L42</f>
        <v>#REF!</v>
      </c>
      <c r="J42" s="16" t="e">
        <f aca="false">PNL!$L42</f>
        <v>#REF!</v>
      </c>
      <c r="K42" s="16" t="e">
        <f aca="false">PNL!$L42</f>
        <v>#REF!</v>
      </c>
      <c r="L42" s="16" t="e">
        <f aca="false">PNL!$L42</f>
        <v>#REF!</v>
      </c>
      <c r="M42" s="16" t="e">
        <f aca="false">PNL!$L42</f>
        <v>#REF!</v>
      </c>
      <c r="N42" s="16" t="e">
        <f aca="false">PNL!$L42</f>
        <v>#REF!</v>
      </c>
      <c r="O42" s="16" t="e">
        <f aca="false">PNL!$L42</f>
        <v>#REF!</v>
      </c>
      <c r="S42" s="16" t="e">
        <f aca="false">PNL!$L42</f>
        <v>#REF!</v>
      </c>
      <c r="T42" s="16" t="e">
        <f aca="false">PNL!$L42</f>
        <v>#REF!</v>
      </c>
      <c r="U42" s="16" t="e">
        <f aca="false">PNL!$L42</f>
        <v>#REF!</v>
      </c>
      <c r="V42" s="16" t="e">
        <f aca="false">PNL!$L42</f>
        <v>#REF!</v>
      </c>
      <c r="W42" s="16" t="e">
        <f aca="false">PNL!$L42</f>
        <v>#REF!</v>
      </c>
      <c r="X42" s="16" t="e">
        <f aca="false">PNL!$L42</f>
        <v>#REF!</v>
      </c>
      <c r="Y42" s="16" t="e">
        <f aca="false">PNL!$L42</f>
        <v>#REF!</v>
      </c>
      <c r="Z42" s="16" t="e">
        <f aca="false">PNL!$L42</f>
        <v>#REF!</v>
      </c>
      <c r="AA42" s="16" t="e">
        <f aca="false">PNL!$L42</f>
        <v>#REF!</v>
      </c>
      <c r="AB42" s="16" t="e">
        <f aca="false">PNL!$L42</f>
        <v>#REF!</v>
      </c>
      <c r="AC42" s="16" t="e">
        <f aca="false">PNL!$L42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9" t="n">
        <f aca="false">Inputs!F43</f>
        <v>0.315</v>
      </c>
      <c r="D43" s="4"/>
      <c r="E43" s="16" t="e">
        <f aca="false">PNL!$L43</f>
        <v>#REF!</v>
      </c>
      <c r="F43" s="16" t="e">
        <f aca="false">PNL!$L43</f>
        <v>#REF!</v>
      </c>
      <c r="G43" s="16" t="e">
        <f aca="false">PNL!$L43</f>
        <v>#REF!</v>
      </c>
      <c r="H43" s="16" t="e">
        <f aca="false">PNL!$L43</f>
        <v>#REF!</v>
      </c>
      <c r="I43" s="16" t="e">
        <f aca="false">PNL!$L43</f>
        <v>#REF!</v>
      </c>
      <c r="J43" s="16" t="e">
        <f aca="false">PNL!$L43</f>
        <v>#REF!</v>
      </c>
      <c r="K43" s="16" t="e">
        <f aca="false">PNL!$L43</f>
        <v>#REF!</v>
      </c>
      <c r="L43" s="16" t="e">
        <f aca="false">PNL!$L43</f>
        <v>#REF!</v>
      </c>
      <c r="M43" s="16" t="e">
        <f aca="false">PNL!$L43</f>
        <v>#REF!</v>
      </c>
      <c r="N43" s="16" t="e">
        <f aca="false">PNL!$L43</f>
        <v>#REF!</v>
      </c>
      <c r="O43" s="16" t="e">
        <f aca="false">PNL!$L43</f>
        <v>#REF!</v>
      </c>
      <c r="S43" s="16" t="e">
        <f aca="false">PNL!$L43</f>
        <v>#REF!</v>
      </c>
      <c r="T43" s="16" t="e">
        <f aca="false">PNL!$L43</f>
        <v>#REF!</v>
      </c>
      <c r="U43" s="16" t="e">
        <f aca="false">PNL!$L43</f>
        <v>#REF!</v>
      </c>
      <c r="V43" s="16" t="e">
        <f aca="false">PNL!$L43</f>
        <v>#REF!</v>
      </c>
      <c r="W43" s="16" t="e">
        <f aca="false">PNL!$L43</f>
        <v>#REF!</v>
      </c>
      <c r="X43" s="16" t="e">
        <f aca="false">PNL!$L43</f>
        <v>#REF!</v>
      </c>
      <c r="Y43" s="16" t="e">
        <f aca="false">PNL!$L43</f>
        <v>#REF!</v>
      </c>
      <c r="Z43" s="16" t="e">
        <f aca="false">PNL!$L43</f>
        <v>#REF!</v>
      </c>
      <c r="AA43" s="16" t="e">
        <f aca="false">PNL!$L43</f>
        <v>#REF!</v>
      </c>
      <c r="AB43" s="16" t="e">
        <f aca="false">PNL!$L43</f>
        <v>#REF!</v>
      </c>
      <c r="AC43" s="16" t="e">
        <f aca="false">PNL!$L43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9" t="n">
        <f aca="false">Inputs!F44</f>
        <v>0.305</v>
      </c>
      <c r="D44" s="4"/>
      <c r="E44" s="16" t="e">
        <f aca="false">PNL!$L44</f>
        <v>#REF!</v>
      </c>
      <c r="F44" s="16" t="e">
        <f aca="false">PNL!$L44</f>
        <v>#REF!</v>
      </c>
      <c r="G44" s="16" t="e">
        <f aca="false">PNL!$L44</f>
        <v>#REF!</v>
      </c>
      <c r="H44" s="16" t="e">
        <f aca="false">PNL!$L44</f>
        <v>#REF!</v>
      </c>
      <c r="I44" s="16" t="e">
        <f aca="false">PNL!$L44</f>
        <v>#REF!</v>
      </c>
      <c r="J44" s="16" t="e">
        <f aca="false">PNL!$L44</f>
        <v>#REF!</v>
      </c>
      <c r="K44" s="16" t="e">
        <f aca="false">PNL!$L44</f>
        <v>#REF!</v>
      </c>
      <c r="L44" s="16" t="e">
        <f aca="false">PNL!$L44</f>
        <v>#REF!</v>
      </c>
      <c r="M44" s="16" t="e">
        <f aca="false">PNL!$L44</f>
        <v>#REF!</v>
      </c>
      <c r="N44" s="16" t="e">
        <f aca="false">PNL!$L44</f>
        <v>#REF!</v>
      </c>
      <c r="O44" s="16" t="e">
        <f aca="false">PNL!$L44</f>
        <v>#REF!</v>
      </c>
      <c r="S44" s="16" t="e">
        <f aca="false">PNL!$L44</f>
        <v>#REF!</v>
      </c>
      <c r="T44" s="16" t="e">
        <f aca="false">PNL!$L44</f>
        <v>#REF!</v>
      </c>
      <c r="U44" s="16" t="e">
        <f aca="false">PNL!$L44</f>
        <v>#REF!</v>
      </c>
      <c r="V44" s="16" t="e">
        <f aca="false">PNL!$L44</f>
        <v>#REF!</v>
      </c>
      <c r="W44" s="16" t="e">
        <f aca="false">PNL!$L44</f>
        <v>#REF!</v>
      </c>
      <c r="X44" s="16" t="e">
        <f aca="false">PNL!$L44</f>
        <v>#REF!</v>
      </c>
      <c r="Y44" s="16" t="e">
        <f aca="false">PNL!$L44</f>
        <v>#REF!</v>
      </c>
      <c r="Z44" s="16" t="e">
        <f aca="false">PNL!$L44</f>
        <v>#REF!</v>
      </c>
      <c r="AA44" s="16" t="e">
        <f aca="false">PNL!$L44</f>
        <v>#REF!</v>
      </c>
      <c r="AB44" s="16" t="e">
        <f aca="false">PNL!$L44</f>
        <v>#REF!</v>
      </c>
      <c r="AC44" s="16" t="e">
        <f aca="false">PNL!$L44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9" t="n">
        <f aca="false">Inputs!F45</f>
        <v>0.2925</v>
      </c>
      <c r="D45" s="4"/>
      <c r="E45" s="16" t="e">
        <f aca="false">PNL!$L45</f>
        <v>#REF!</v>
      </c>
      <c r="F45" s="16" t="e">
        <f aca="false">PNL!$L45</f>
        <v>#REF!</v>
      </c>
      <c r="G45" s="16" t="e">
        <f aca="false">PNL!$L45</f>
        <v>#REF!</v>
      </c>
      <c r="H45" s="16" t="e">
        <f aca="false">PNL!$L45</f>
        <v>#REF!</v>
      </c>
      <c r="I45" s="16" t="e">
        <f aca="false">PNL!$L45</f>
        <v>#REF!</v>
      </c>
      <c r="J45" s="16" t="e">
        <f aca="false">PNL!$L45</f>
        <v>#REF!</v>
      </c>
      <c r="K45" s="16" t="e">
        <f aca="false">PNL!$L45</f>
        <v>#REF!</v>
      </c>
      <c r="L45" s="16" t="e">
        <f aca="false">PNL!$L45</f>
        <v>#REF!</v>
      </c>
      <c r="M45" s="16" t="e">
        <f aca="false">PNL!$L45</f>
        <v>#REF!</v>
      </c>
      <c r="N45" s="16" t="e">
        <f aca="false">PNL!$L45</f>
        <v>#REF!</v>
      </c>
      <c r="O45" s="16" t="e">
        <f aca="false">PNL!$L45</f>
        <v>#REF!</v>
      </c>
      <c r="S45" s="16" t="e">
        <f aca="false">PNL!$L45</f>
        <v>#REF!</v>
      </c>
      <c r="T45" s="16" t="e">
        <f aca="false">PNL!$L45</f>
        <v>#REF!</v>
      </c>
      <c r="U45" s="16" t="e">
        <f aca="false">PNL!$L45</f>
        <v>#REF!</v>
      </c>
      <c r="V45" s="16" t="e">
        <f aca="false">PNL!$L45</f>
        <v>#REF!</v>
      </c>
      <c r="W45" s="16" t="e">
        <f aca="false">PNL!$L45</f>
        <v>#REF!</v>
      </c>
      <c r="X45" s="16" t="e">
        <f aca="false">PNL!$L45</f>
        <v>#REF!</v>
      </c>
      <c r="Y45" s="16" t="e">
        <f aca="false">PNL!$L45</f>
        <v>#REF!</v>
      </c>
      <c r="Z45" s="16" t="e">
        <f aca="false">PNL!$L45</f>
        <v>#REF!</v>
      </c>
      <c r="AA45" s="16" t="e">
        <f aca="false">PNL!$L45</f>
        <v>#REF!</v>
      </c>
      <c r="AB45" s="16" t="e">
        <f aca="false">PNL!$L45</f>
        <v>#REF!</v>
      </c>
      <c r="AC45" s="16" t="e">
        <f aca="false">PNL!$L45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9" t="n">
        <f aca="false">Inputs!F46</f>
        <v>0.285</v>
      </c>
      <c r="D46" s="4"/>
      <c r="E46" s="16" t="e">
        <f aca="false">PNL!$L46</f>
        <v>#REF!</v>
      </c>
      <c r="F46" s="16" t="e">
        <f aca="false">PNL!$L46</f>
        <v>#REF!</v>
      </c>
      <c r="G46" s="16" t="e">
        <f aca="false">PNL!$L46</f>
        <v>#REF!</v>
      </c>
      <c r="H46" s="16" t="e">
        <f aca="false">PNL!$L46</f>
        <v>#REF!</v>
      </c>
      <c r="I46" s="16" t="e">
        <f aca="false">PNL!$L46</f>
        <v>#REF!</v>
      </c>
      <c r="J46" s="16" t="e">
        <f aca="false">PNL!$L46</f>
        <v>#REF!</v>
      </c>
      <c r="K46" s="16" t="e">
        <f aca="false">PNL!$L46</f>
        <v>#REF!</v>
      </c>
      <c r="L46" s="16" t="e">
        <f aca="false">PNL!$L46</f>
        <v>#REF!</v>
      </c>
      <c r="M46" s="16" t="e">
        <f aca="false">PNL!$L46</f>
        <v>#REF!</v>
      </c>
      <c r="N46" s="16" t="e">
        <f aca="false">PNL!$L46</f>
        <v>#REF!</v>
      </c>
      <c r="O46" s="16" t="e">
        <f aca="false">PNL!$L46</f>
        <v>#REF!</v>
      </c>
      <c r="S46" s="16" t="e">
        <f aca="false">PNL!$L46</f>
        <v>#REF!</v>
      </c>
      <c r="T46" s="16" t="e">
        <f aca="false">PNL!$L46</f>
        <v>#REF!</v>
      </c>
      <c r="U46" s="16" t="e">
        <f aca="false">PNL!$L46</f>
        <v>#REF!</v>
      </c>
      <c r="V46" s="16" t="e">
        <f aca="false">PNL!$L46</f>
        <v>#REF!</v>
      </c>
      <c r="W46" s="16" t="e">
        <f aca="false">PNL!$L46</f>
        <v>#REF!</v>
      </c>
      <c r="X46" s="16" t="e">
        <f aca="false">PNL!$L46</f>
        <v>#REF!</v>
      </c>
      <c r="Y46" s="16" t="e">
        <f aca="false">PNL!$L46</f>
        <v>#REF!</v>
      </c>
      <c r="Z46" s="16" t="e">
        <f aca="false">PNL!$L46</f>
        <v>#REF!</v>
      </c>
      <c r="AA46" s="16" t="e">
        <f aca="false">PNL!$L46</f>
        <v>#REF!</v>
      </c>
      <c r="AB46" s="16" t="e">
        <f aca="false">PNL!$L46</f>
        <v>#REF!</v>
      </c>
      <c r="AC46" s="16" t="e">
        <f aca="false">PNL!$L46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9" t="n">
        <f aca="false">Inputs!F47</f>
        <v>0.28</v>
      </c>
      <c r="D47" s="4"/>
      <c r="E47" s="16" t="e">
        <f aca="false">PNL!$L47</f>
        <v>#REF!</v>
      </c>
      <c r="F47" s="16" t="e">
        <f aca="false">PNL!$L47</f>
        <v>#REF!</v>
      </c>
      <c r="G47" s="16" t="e">
        <f aca="false">PNL!$L47</f>
        <v>#REF!</v>
      </c>
      <c r="H47" s="16" t="e">
        <f aca="false">PNL!$L47</f>
        <v>#REF!</v>
      </c>
      <c r="I47" s="16" t="e">
        <f aca="false">PNL!$L47</f>
        <v>#REF!</v>
      </c>
      <c r="J47" s="16" t="e">
        <f aca="false">PNL!$L47</f>
        <v>#REF!</v>
      </c>
      <c r="K47" s="16" t="e">
        <f aca="false">PNL!$L47</f>
        <v>#REF!</v>
      </c>
      <c r="L47" s="16" t="e">
        <f aca="false">PNL!$L47</f>
        <v>#REF!</v>
      </c>
      <c r="M47" s="16" t="e">
        <f aca="false">PNL!$L47</f>
        <v>#REF!</v>
      </c>
      <c r="N47" s="16" t="e">
        <f aca="false">PNL!$L47</f>
        <v>#REF!</v>
      </c>
      <c r="O47" s="16" t="e">
        <f aca="false">PNL!$L47</f>
        <v>#REF!</v>
      </c>
      <c r="S47" s="16" t="e">
        <f aca="false">PNL!$L47</f>
        <v>#REF!</v>
      </c>
      <c r="T47" s="16" t="e">
        <f aca="false">PNL!$L47</f>
        <v>#REF!</v>
      </c>
      <c r="U47" s="16" t="e">
        <f aca="false">PNL!$L47</f>
        <v>#REF!</v>
      </c>
      <c r="V47" s="16" t="e">
        <f aca="false">PNL!$L47</f>
        <v>#REF!</v>
      </c>
      <c r="W47" s="16" t="e">
        <f aca="false">PNL!$L47</f>
        <v>#REF!</v>
      </c>
      <c r="X47" s="16" t="e">
        <f aca="false">PNL!$L47</f>
        <v>#REF!</v>
      </c>
      <c r="Y47" s="16" t="e">
        <f aca="false">PNL!$L47</f>
        <v>#REF!</v>
      </c>
      <c r="Z47" s="16" t="e">
        <f aca="false">PNL!$L47</f>
        <v>#REF!</v>
      </c>
      <c r="AA47" s="16" t="e">
        <f aca="false">PNL!$L47</f>
        <v>#REF!</v>
      </c>
      <c r="AB47" s="16" t="e">
        <f aca="false">PNL!$L47</f>
        <v>#REF!</v>
      </c>
      <c r="AC47" s="16" t="e">
        <f aca="false">PNL!$L47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9" t="n">
        <f aca="false">Inputs!F48</f>
        <v>0.275</v>
      </c>
      <c r="D48" s="4"/>
      <c r="E48" s="16" t="e">
        <f aca="false">PNL!$L48</f>
        <v>#REF!</v>
      </c>
      <c r="F48" s="16" t="e">
        <f aca="false">PNL!$L48</f>
        <v>#REF!</v>
      </c>
      <c r="G48" s="16" t="e">
        <f aca="false">PNL!$L48</f>
        <v>#REF!</v>
      </c>
      <c r="H48" s="16" t="e">
        <f aca="false">PNL!$L48</f>
        <v>#REF!</v>
      </c>
      <c r="I48" s="16" t="e">
        <f aca="false">PNL!$L48</f>
        <v>#REF!</v>
      </c>
      <c r="J48" s="16" t="e">
        <f aca="false">PNL!$L48</f>
        <v>#REF!</v>
      </c>
      <c r="K48" s="16" t="e">
        <f aca="false">PNL!$L48</f>
        <v>#REF!</v>
      </c>
      <c r="L48" s="16" t="e">
        <f aca="false">PNL!$L48</f>
        <v>#REF!</v>
      </c>
      <c r="M48" s="16" t="e">
        <f aca="false">PNL!$L48</f>
        <v>#REF!</v>
      </c>
      <c r="N48" s="16" t="e">
        <f aca="false">PNL!$L48</f>
        <v>#REF!</v>
      </c>
      <c r="O48" s="16" t="e">
        <f aca="false">PNL!$L48</f>
        <v>#REF!</v>
      </c>
      <c r="S48" s="16" t="e">
        <f aca="false">PNL!$L48</f>
        <v>#REF!</v>
      </c>
      <c r="T48" s="16" t="e">
        <f aca="false">PNL!$L48</f>
        <v>#REF!</v>
      </c>
      <c r="U48" s="16" t="e">
        <f aca="false">PNL!$L48</f>
        <v>#REF!</v>
      </c>
      <c r="V48" s="16" t="e">
        <f aca="false">PNL!$L48</f>
        <v>#REF!</v>
      </c>
      <c r="W48" s="16" t="e">
        <f aca="false">PNL!$L48</f>
        <v>#REF!</v>
      </c>
      <c r="X48" s="16" t="e">
        <f aca="false">PNL!$L48</f>
        <v>#REF!</v>
      </c>
      <c r="Y48" s="16" t="e">
        <f aca="false">PNL!$L48</f>
        <v>#REF!</v>
      </c>
      <c r="Z48" s="16" t="e">
        <f aca="false">PNL!$L48</f>
        <v>#REF!</v>
      </c>
      <c r="AA48" s="16" t="e">
        <f aca="false">PNL!$L48</f>
        <v>#REF!</v>
      </c>
      <c r="AB48" s="16" t="e">
        <f aca="false">PNL!$L48</f>
        <v>#REF!</v>
      </c>
      <c r="AC48" s="16" t="e">
        <f aca="false">PNL!$L48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9" t="n">
        <f aca="false">Inputs!F49</f>
        <v>0.275</v>
      </c>
      <c r="D49" s="4"/>
      <c r="E49" s="16" t="e">
        <f aca="false">PNL!$L49</f>
        <v>#REF!</v>
      </c>
      <c r="F49" s="16" t="e">
        <f aca="false">PNL!$L49</f>
        <v>#REF!</v>
      </c>
      <c r="G49" s="16" t="e">
        <f aca="false">PNL!$L49</f>
        <v>#REF!</v>
      </c>
      <c r="H49" s="16" t="e">
        <f aca="false">PNL!$L49</f>
        <v>#REF!</v>
      </c>
      <c r="I49" s="16" t="e">
        <f aca="false">PNL!$L49</f>
        <v>#REF!</v>
      </c>
      <c r="J49" s="16" t="e">
        <f aca="false">PNL!$L49</f>
        <v>#REF!</v>
      </c>
      <c r="K49" s="16" t="e">
        <f aca="false">PNL!$L49</f>
        <v>#REF!</v>
      </c>
      <c r="L49" s="16" t="e">
        <f aca="false">PNL!$L49</f>
        <v>#REF!</v>
      </c>
      <c r="M49" s="16" t="e">
        <f aca="false">PNL!$L49</f>
        <v>#REF!</v>
      </c>
      <c r="N49" s="16" t="e">
        <f aca="false">PNL!$L49</f>
        <v>#REF!</v>
      </c>
      <c r="O49" s="16" t="e">
        <f aca="false">PNL!$L49</f>
        <v>#REF!</v>
      </c>
      <c r="S49" s="16" t="e">
        <f aca="false">PNL!$L49</f>
        <v>#REF!</v>
      </c>
      <c r="T49" s="16" t="e">
        <f aca="false">PNL!$L49</f>
        <v>#REF!</v>
      </c>
      <c r="U49" s="16" t="e">
        <f aca="false">PNL!$L49</f>
        <v>#REF!</v>
      </c>
      <c r="V49" s="16" t="e">
        <f aca="false">PNL!$L49</f>
        <v>#REF!</v>
      </c>
      <c r="W49" s="16" t="e">
        <f aca="false">PNL!$L49</f>
        <v>#REF!</v>
      </c>
      <c r="X49" s="16" t="e">
        <f aca="false">PNL!$L49</f>
        <v>#REF!</v>
      </c>
      <c r="Y49" s="16" t="e">
        <f aca="false">PNL!$L49</f>
        <v>#REF!</v>
      </c>
      <c r="Z49" s="16" t="e">
        <f aca="false">PNL!$L49</f>
        <v>#REF!</v>
      </c>
      <c r="AA49" s="16" t="e">
        <f aca="false">PNL!$L49</f>
        <v>#REF!</v>
      </c>
      <c r="AB49" s="16" t="e">
        <f aca="false">PNL!$L49</f>
        <v>#REF!</v>
      </c>
      <c r="AC49" s="16" t="e">
        <f aca="false">PNL!$L49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9" t="n">
        <f aca="false">Inputs!F50</f>
        <v>0.275</v>
      </c>
      <c r="D50" s="4"/>
      <c r="E50" s="16" t="e">
        <f aca="false">PNL!$L50</f>
        <v>#REF!</v>
      </c>
      <c r="F50" s="16" t="e">
        <f aca="false">PNL!$L50</f>
        <v>#REF!</v>
      </c>
      <c r="G50" s="16" t="e">
        <f aca="false">PNL!$L50</f>
        <v>#REF!</v>
      </c>
      <c r="H50" s="16" t="e">
        <f aca="false">PNL!$L50</f>
        <v>#REF!</v>
      </c>
      <c r="I50" s="16" t="e">
        <f aca="false">PNL!$L50</f>
        <v>#REF!</v>
      </c>
      <c r="J50" s="16" t="e">
        <f aca="false">PNL!$L50</f>
        <v>#REF!</v>
      </c>
      <c r="K50" s="16" t="e">
        <f aca="false">PNL!$L50</f>
        <v>#REF!</v>
      </c>
      <c r="L50" s="16" t="e">
        <f aca="false">PNL!$L50</f>
        <v>#REF!</v>
      </c>
      <c r="M50" s="16" t="e">
        <f aca="false">PNL!$L50</f>
        <v>#REF!</v>
      </c>
      <c r="N50" s="16" t="e">
        <f aca="false">PNL!$L50</f>
        <v>#REF!</v>
      </c>
      <c r="O50" s="16" t="e">
        <f aca="false">PNL!$L50</f>
        <v>#REF!</v>
      </c>
      <c r="S50" s="16" t="e">
        <f aca="false">PNL!$L50</f>
        <v>#REF!</v>
      </c>
      <c r="T50" s="16" t="e">
        <f aca="false">PNL!$L50</f>
        <v>#REF!</v>
      </c>
      <c r="U50" s="16" t="e">
        <f aca="false">PNL!$L50</f>
        <v>#REF!</v>
      </c>
      <c r="V50" s="16" t="e">
        <f aca="false">PNL!$L50</f>
        <v>#REF!</v>
      </c>
      <c r="W50" s="16" t="e">
        <f aca="false">PNL!$L50</f>
        <v>#REF!</v>
      </c>
      <c r="X50" s="16" t="e">
        <f aca="false">PNL!$L50</f>
        <v>#REF!</v>
      </c>
      <c r="Y50" s="16" t="e">
        <f aca="false">PNL!$L50</f>
        <v>#REF!</v>
      </c>
      <c r="Z50" s="16" t="e">
        <f aca="false">PNL!$L50</f>
        <v>#REF!</v>
      </c>
      <c r="AA50" s="16" t="e">
        <f aca="false">PNL!$L50</f>
        <v>#REF!</v>
      </c>
      <c r="AB50" s="16" t="e">
        <f aca="false">PNL!$L50</f>
        <v>#REF!</v>
      </c>
      <c r="AC50" s="16" t="e">
        <f aca="false">PNL!$L50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9" t="n">
        <f aca="false">Inputs!F51</f>
        <v>0.275</v>
      </c>
      <c r="D51" s="4"/>
      <c r="E51" s="16" t="e">
        <f aca="false">PNL!$L51</f>
        <v>#REF!</v>
      </c>
      <c r="F51" s="16" t="e">
        <f aca="false">PNL!$L51</f>
        <v>#REF!</v>
      </c>
      <c r="G51" s="16" t="e">
        <f aca="false">PNL!$L51</f>
        <v>#REF!</v>
      </c>
      <c r="H51" s="16" t="e">
        <f aca="false">PNL!$L51</f>
        <v>#REF!</v>
      </c>
      <c r="I51" s="16" t="e">
        <f aca="false">PNL!$L51</f>
        <v>#REF!</v>
      </c>
      <c r="J51" s="16" t="e">
        <f aca="false">PNL!$L51</f>
        <v>#REF!</v>
      </c>
      <c r="K51" s="16" t="e">
        <f aca="false">PNL!$L51</f>
        <v>#REF!</v>
      </c>
      <c r="L51" s="16" t="e">
        <f aca="false">PNL!$L51</f>
        <v>#REF!</v>
      </c>
      <c r="M51" s="16" t="e">
        <f aca="false">PNL!$L51</f>
        <v>#REF!</v>
      </c>
      <c r="N51" s="16" t="e">
        <f aca="false">PNL!$L51</f>
        <v>#REF!</v>
      </c>
      <c r="O51" s="16" t="e">
        <f aca="false">PNL!$L51</f>
        <v>#REF!</v>
      </c>
      <c r="S51" s="16" t="e">
        <f aca="false">PNL!$L51</f>
        <v>#REF!</v>
      </c>
      <c r="T51" s="16" t="e">
        <f aca="false">PNL!$L51</f>
        <v>#REF!</v>
      </c>
      <c r="U51" s="16" t="e">
        <f aca="false">PNL!$L51</f>
        <v>#REF!</v>
      </c>
      <c r="V51" s="16" t="e">
        <f aca="false">PNL!$L51</f>
        <v>#REF!</v>
      </c>
      <c r="W51" s="16" t="e">
        <f aca="false">PNL!$L51</f>
        <v>#REF!</v>
      </c>
      <c r="X51" s="16" t="e">
        <f aca="false">PNL!$L51</f>
        <v>#REF!</v>
      </c>
      <c r="Y51" s="16" t="e">
        <f aca="false">PNL!$L51</f>
        <v>#REF!</v>
      </c>
      <c r="Z51" s="16" t="e">
        <f aca="false">PNL!$L51</f>
        <v>#REF!</v>
      </c>
      <c r="AA51" s="16" t="e">
        <f aca="false">PNL!$L51</f>
        <v>#REF!</v>
      </c>
      <c r="AB51" s="16" t="e">
        <f aca="false">PNL!$L51</f>
        <v>#REF!</v>
      </c>
      <c r="AC51" s="16" t="e">
        <f aca="false">PNL!$L51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9" t="n">
        <f aca="false">Inputs!F52</f>
        <v>0.275</v>
      </c>
      <c r="D52" s="4"/>
      <c r="E52" s="16" t="e">
        <f aca="false">PNL!$L52</f>
        <v>#REF!</v>
      </c>
      <c r="F52" s="16" t="e">
        <f aca="false">PNL!$L52</f>
        <v>#REF!</v>
      </c>
      <c r="G52" s="16" t="e">
        <f aca="false">PNL!$L52</f>
        <v>#REF!</v>
      </c>
      <c r="H52" s="16" t="e">
        <f aca="false">PNL!$L52</f>
        <v>#REF!</v>
      </c>
      <c r="I52" s="16" t="e">
        <f aca="false">PNL!$L52</f>
        <v>#REF!</v>
      </c>
      <c r="J52" s="16" t="e">
        <f aca="false">PNL!$L52</f>
        <v>#REF!</v>
      </c>
      <c r="K52" s="16" t="e">
        <f aca="false">PNL!$L52</f>
        <v>#REF!</v>
      </c>
      <c r="L52" s="16" t="e">
        <f aca="false">PNL!$L52</f>
        <v>#REF!</v>
      </c>
      <c r="M52" s="16" t="e">
        <f aca="false">PNL!$L52</f>
        <v>#REF!</v>
      </c>
      <c r="N52" s="16" t="e">
        <f aca="false">PNL!$L52</f>
        <v>#REF!</v>
      </c>
      <c r="O52" s="16" t="e">
        <f aca="false">PNL!$L52</f>
        <v>#REF!</v>
      </c>
      <c r="S52" s="16" t="e">
        <f aca="false">PNL!$L52</f>
        <v>#REF!</v>
      </c>
      <c r="T52" s="16" t="e">
        <f aca="false">PNL!$L52</f>
        <v>#REF!</v>
      </c>
      <c r="U52" s="16" t="e">
        <f aca="false">PNL!$L52</f>
        <v>#REF!</v>
      </c>
      <c r="V52" s="16" t="e">
        <f aca="false">PNL!$L52</f>
        <v>#REF!</v>
      </c>
      <c r="W52" s="16" t="e">
        <f aca="false">PNL!$L52</f>
        <v>#REF!</v>
      </c>
      <c r="X52" s="16" t="e">
        <f aca="false">PNL!$L52</f>
        <v>#REF!</v>
      </c>
      <c r="Y52" s="16" t="e">
        <f aca="false">PNL!$L52</f>
        <v>#REF!</v>
      </c>
      <c r="Z52" s="16" t="e">
        <f aca="false">PNL!$L52</f>
        <v>#REF!</v>
      </c>
      <c r="AA52" s="16" t="e">
        <f aca="false">PNL!$L52</f>
        <v>#REF!</v>
      </c>
      <c r="AB52" s="16" t="e">
        <f aca="false">PNL!$L52</f>
        <v>#REF!</v>
      </c>
      <c r="AC52" s="16" t="e">
        <f aca="false">PNL!$L52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9" t="n">
        <f aca="false">Inputs!F53</f>
        <v>0.275</v>
      </c>
      <c r="D53" s="4"/>
      <c r="E53" s="16" t="e">
        <f aca="false">PNL!$L53</f>
        <v>#REF!</v>
      </c>
      <c r="F53" s="16" t="e">
        <f aca="false">PNL!$L53</f>
        <v>#REF!</v>
      </c>
      <c r="G53" s="16" t="e">
        <f aca="false">PNL!$L53</f>
        <v>#REF!</v>
      </c>
      <c r="H53" s="16" t="e">
        <f aca="false">PNL!$L53</f>
        <v>#REF!</v>
      </c>
      <c r="I53" s="16" t="e">
        <f aca="false">PNL!$L53</f>
        <v>#REF!</v>
      </c>
      <c r="J53" s="16" t="e">
        <f aca="false">PNL!$L53</f>
        <v>#REF!</v>
      </c>
      <c r="K53" s="16" t="e">
        <f aca="false">PNL!$L53</f>
        <v>#REF!</v>
      </c>
      <c r="L53" s="16" t="e">
        <f aca="false">PNL!$L53</f>
        <v>#REF!</v>
      </c>
      <c r="M53" s="16" t="e">
        <f aca="false">PNL!$L53</f>
        <v>#REF!</v>
      </c>
      <c r="N53" s="16" t="e">
        <f aca="false">PNL!$L53</f>
        <v>#REF!</v>
      </c>
      <c r="O53" s="16" t="e">
        <f aca="false">PNL!$L53</f>
        <v>#REF!</v>
      </c>
      <c r="S53" s="16" t="e">
        <f aca="false">PNL!$L53</f>
        <v>#REF!</v>
      </c>
      <c r="T53" s="16" t="e">
        <f aca="false">PNL!$L53</f>
        <v>#REF!</v>
      </c>
      <c r="U53" s="16" t="e">
        <f aca="false">PNL!$L53</f>
        <v>#REF!</v>
      </c>
      <c r="V53" s="16" t="e">
        <f aca="false">PNL!$L53</f>
        <v>#REF!</v>
      </c>
      <c r="W53" s="16" t="e">
        <f aca="false">PNL!$L53</f>
        <v>#REF!</v>
      </c>
      <c r="X53" s="16" t="e">
        <f aca="false">PNL!$L53</f>
        <v>#REF!</v>
      </c>
      <c r="Y53" s="16" t="e">
        <f aca="false">PNL!$L53</f>
        <v>#REF!</v>
      </c>
      <c r="Z53" s="16" t="e">
        <f aca="false">PNL!$L53</f>
        <v>#REF!</v>
      </c>
      <c r="AA53" s="16" t="e">
        <f aca="false">PNL!$L53</f>
        <v>#REF!</v>
      </c>
      <c r="AB53" s="16" t="e">
        <f aca="false">PNL!$L53</f>
        <v>#REF!</v>
      </c>
      <c r="AC53" s="16" t="e">
        <f aca="false">PNL!$L53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9" t="n">
        <f aca="false">Inputs!F54</f>
        <v>0.2725</v>
      </c>
      <c r="D54" s="4"/>
      <c r="E54" s="16" t="e">
        <f aca="false">PNL!$L54</f>
        <v>#REF!</v>
      </c>
      <c r="F54" s="16" t="e">
        <f aca="false">PNL!$L54</f>
        <v>#REF!</v>
      </c>
      <c r="G54" s="16" t="e">
        <f aca="false">PNL!$L54</f>
        <v>#REF!</v>
      </c>
      <c r="H54" s="16" t="e">
        <f aca="false">PNL!$L54</f>
        <v>#REF!</v>
      </c>
      <c r="I54" s="16" t="e">
        <f aca="false">PNL!$L54</f>
        <v>#REF!</v>
      </c>
      <c r="J54" s="16" t="e">
        <f aca="false">PNL!$L54</f>
        <v>#REF!</v>
      </c>
      <c r="K54" s="16" t="e">
        <f aca="false">PNL!$L54</f>
        <v>#REF!</v>
      </c>
      <c r="L54" s="16" t="e">
        <f aca="false">PNL!$L54</f>
        <v>#REF!</v>
      </c>
      <c r="M54" s="16" t="e">
        <f aca="false">PNL!$L54</f>
        <v>#REF!</v>
      </c>
      <c r="N54" s="16" t="e">
        <f aca="false">PNL!$L54</f>
        <v>#REF!</v>
      </c>
      <c r="O54" s="16" t="e">
        <f aca="false">PNL!$L54</f>
        <v>#REF!</v>
      </c>
      <c r="S54" s="16" t="e">
        <f aca="false">PNL!$L54</f>
        <v>#REF!</v>
      </c>
      <c r="T54" s="16" t="e">
        <f aca="false">PNL!$L54</f>
        <v>#REF!</v>
      </c>
      <c r="U54" s="16" t="e">
        <f aca="false">PNL!$L54</f>
        <v>#REF!</v>
      </c>
      <c r="V54" s="16" t="e">
        <f aca="false">PNL!$L54</f>
        <v>#REF!</v>
      </c>
      <c r="W54" s="16" t="e">
        <f aca="false">PNL!$L54</f>
        <v>#REF!</v>
      </c>
      <c r="X54" s="16" t="e">
        <f aca="false">PNL!$L54</f>
        <v>#REF!</v>
      </c>
      <c r="Y54" s="16" t="e">
        <f aca="false">PNL!$L54</f>
        <v>#REF!</v>
      </c>
      <c r="Z54" s="16" t="e">
        <f aca="false">PNL!$L54</f>
        <v>#REF!</v>
      </c>
      <c r="AA54" s="16" t="e">
        <f aca="false">PNL!$L54</f>
        <v>#REF!</v>
      </c>
      <c r="AB54" s="16" t="e">
        <f aca="false">PNL!$L54</f>
        <v>#REF!</v>
      </c>
      <c r="AC54" s="16" t="e">
        <f aca="false">PNL!$L54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9" t="n">
        <f aca="false">Inputs!F55</f>
        <v>0.2625</v>
      </c>
      <c r="D55" s="4"/>
      <c r="E55" s="16" t="e">
        <f aca="false">PNL!$L55</f>
        <v>#REF!</v>
      </c>
      <c r="F55" s="16" t="e">
        <f aca="false">PNL!$L55</f>
        <v>#REF!</v>
      </c>
      <c r="G55" s="16" t="e">
        <f aca="false">PNL!$L55</f>
        <v>#REF!</v>
      </c>
      <c r="H55" s="16" t="e">
        <f aca="false">PNL!$L55</f>
        <v>#REF!</v>
      </c>
      <c r="I55" s="16" t="e">
        <f aca="false">PNL!$L55</f>
        <v>#REF!</v>
      </c>
      <c r="J55" s="16" t="e">
        <f aca="false">PNL!$L55</f>
        <v>#REF!</v>
      </c>
      <c r="K55" s="16" t="e">
        <f aca="false">PNL!$L55</f>
        <v>#REF!</v>
      </c>
      <c r="L55" s="16" t="e">
        <f aca="false">PNL!$L55</f>
        <v>#REF!</v>
      </c>
      <c r="M55" s="16" t="e">
        <f aca="false">PNL!$L55</f>
        <v>#REF!</v>
      </c>
      <c r="N55" s="16" t="e">
        <f aca="false">PNL!$L55</f>
        <v>#REF!</v>
      </c>
      <c r="O55" s="16" t="e">
        <f aca="false">PNL!$L55</f>
        <v>#REF!</v>
      </c>
      <c r="S55" s="16" t="e">
        <f aca="false">PNL!$L55</f>
        <v>#REF!</v>
      </c>
      <c r="T55" s="16" t="e">
        <f aca="false">PNL!$L55</f>
        <v>#REF!</v>
      </c>
      <c r="U55" s="16" t="e">
        <f aca="false">PNL!$L55</f>
        <v>#REF!</v>
      </c>
      <c r="V55" s="16" t="e">
        <f aca="false">PNL!$L55</f>
        <v>#REF!</v>
      </c>
      <c r="W55" s="16" t="e">
        <f aca="false">PNL!$L55</f>
        <v>#REF!</v>
      </c>
      <c r="X55" s="16" t="e">
        <f aca="false">PNL!$L55</f>
        <v>#REF!</v>
      </c>
      <c r="Y55" s="16" t="e">
        <f aca="false">PNL!$L55</f>
        <v>#REF!</v>
      </c>
      <c r="Z55" s="16" t="e">
        <f aca="false">PNL!$L55</f>
        <v>#REF!</v>
      </c>
      <c r="AA55" s="16" t="e">
        <f aca="false">PNL!$L55</f>
        <v>#REF!</v>
      </c>
      <c r="AB55" s="16" t="e">
        <f aca="false">PNL!$L55</f>
        <v>#REF!</v>
      </c>
      <c r="AC55" s="16" t="e">
        <f aca="false">PNL!$L55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9" t="n">
        <f aca="false">Inputs!F56</f>
        <v>0.25</v>
      </c>
      <c r="D56" s="4"/>
      <c r="E56" s="16" t="e">
        <f aca="false">PNL!$L56</f>
        <v>#REF!</v>
      </c>
      <c r="F56" s="16" t="e">
        <f aca="false">PNL!$L56</f>
        <v>#REF!</v>
      </c>
      <c r="G56" s="16" t="e">
        <f aca="false">PNL!$L56</f>
        <v>#REF!</v>
      </c>
      <c r="H56" s="16" t="e">
        <f aca="false">PNL!$L56</f>
        <v>#REF!</v>
      </c>
      <c r="I56" s="16" t="e">
        <f aca="false">PNL!$L56</f>
        <v>#REF!</v>
      </c>
      <c r="J56" s="16" t="e">
        <f aca="false">PNL!$L56</f>
        <v>#REF!</v>
      </c>
      <c r="K56" s="16" t="e">
        <f aca="false">PNL!$L56</f>
        <v>#REF!</v>
      </c>
      <c r="L56" s="16" t="e">
        <f aca="false">PNL!$L56</f>
        <v>#REF!</v>
      </c>
      <c r="M56" s="16" t="e">
        <f aca="false">PNL!$L56</f>
        <v>#REF!</v>
      </c>
      <c r="N56" s="16" t="e">
        <f aca="false">PNL!$L56</f>
        <v>#REF!</v>
      </c>
      <c r="O56" s="16" t="e">
        <f aca="false">PNL!$L56</f>
        <v>#REF!</v>
      </c>
      <c r="S56" s="16" t="e">
        <f aca="false">PNL!$L56</f>
        <v>#REF!</v>
      </c>
      <c r="T56" s="16" t="e">
        <f aca="false">PNL!$L56</f>
        <v>#REF!</v>
      </c>
      <c r="U56" s="16" t="e">
        <f aca="false">PNL!$L56</f>
        <v>#REF!</v>
      </c>
      <c r="V56" s="16" t="e">
        <f aca="false">PNL!$L56</f>
        <v>#REF!</v>
      </c>
      <c r="W56" s="16" t="e">
        <f aca="false">PNL!$L56</f>
        <v>#REF!</v>
      </c>
      <c r="X56" s="16" t="e">
        <f aca="false">PNL!$L56</f>
        <v>#REF!</v>
      </c>
      <c r="Y56" s="16" t="e">
        <f aca="false">PNL!$L56</f>
        <v>#REF!</v>
      </c>
      <c r="Z56" s="16" t="e">
        <f aca="false">PNL!$L56</f>
        <v>#REF!</v>
      </c>
      <c r="AA56" s="16" t="e">
        <f aca="false">PNL!$L56</f>
        <v>#REF!</v>
      </c>
      <c r="AB56" s="16" t="e">
        <f aca="false">PNL!$L56</f>
        <v>#REF!</v>
      </c>
      <c r="AC56" s="16" t="e">
        <f aca="false">PNL!$L56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9" t="n">
        <f aca="false">Inputs!F57</f>
        <v>0.2475</v>
      </c>
      <c r="D57" s="4"/>
      <c r="E57" s="16" t="e">
        <f aca="false">PNL!$L57</f>
        <v>#REF!</v>
      </c>
      <c r="F57" s="16" t="e">
        <f aca="false">PNL!$L57</f>
        <v>#REF!</v>
      </c>
      <c r="G57" s="16" t="e">
        <f aca="false">PNL!$L57</f>
        <v>#REF!</v>
      </c>
      <c r="H57" s="16" t="e">
        <f aca="false">PNL!$L57</f>
        <v>#REF!</v>
      </c>
      <c r="I57" s="16" t="e">
        <f aca="false">PNL!$L57</f>
        <v>#REF!</v>
      </c>
      <c r="J57" s="16" t="e">
        <f aca="false">PNL!$L57</f>
        <v>#REF!</v>
      </c>
      <c r="K57" s="16" t="e">
        <f aca="false">PNL!$L57</f>
        <v>#REF!</v>
      </c>
      <c r="L57" s="16" t="e">
        <f aca="false">PNL!$L57</f>
        <v>#REF!</v>
      </c>
      <c r="M57" s="16" t="e">
        <f aca="false">PNL!$L57</f>
        <v>#REF!</v>
      </c>
      <c r="N57" s="16" t="e">
        <f aca="false">PNL!$L57</f>
        <v>#REF!</v>
      </c>
      <c r="O57" s="16" t="e">
        <f aca="false">PNL!$L57</f>
        <v>#REF!</v>
      </c>
      <c r="S57" s="16" t="e">
        <f aca="false">PNL!$L57</f>
        <v>#REF!</v>
      </c>
      <c r="T57" s="16" t="e">
        <f aca="false">PNL!$L57</f>
        <v>#REF!</v>
      </c>
      <c r="U57" s="16" t="e">
        <f aca="false">PNL!$L57</f>
        <v>#REF!</v>
      </c>
      <c r="V57" s="16" t="e">
        <f aca="false">PNL!$L57</f>
        <v>#REF!</v>
      </c>
      <c r="W57" s="16" t="e">
        <f aca="false">PNL!$L57</f>
        <v>#REF!</v>
      </c>
      <c r="X57" s="16" t="e">
        <f aca="false">PNL!$L57</f>
        <v>#REF!</v>
      </c>
      <c r="Y57" s="16" t="e">
        <f aca="false">PNL!$L57</f>
        <v>#REF!</v>
      </c>
      <c r="Z57" s="16" t="e">
        <f aca="false">PNL!$L57</f>
        <v>#REF!</v>
      </c>
      <c r="AA57" s="16" t="e">
        <f aca="false">PNL!$L57</f>
        <v>#REF!</v>
      </c>
      <c r="AB57" s="16" t="e">
        <f aca="false">PNL!$L57</f>
        <v>#REF!</v>
      </c>
      <c r="AC57" s="16" t="e">
        <f aca="false">PNL!$L57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9" t="n">
        <f aca="false">Inputs!F58</f>
        <v>0.245</v>
      </c>
      <c r="D58" s="4"/>
      <c r="E58" s="16" t="e">
        <f aca="false">PNL!$L58</f>
        <v>#REF!</v>
      </c>
      <c r="F58" s="16" t="e">
        <f aca="false">PNL!$L58</f>
        <v>#REF!</v>
      </c>
      <c r="G58" s="16" t="e">
        <f aca="false">PNL!$L58</f>
        <v>#REF!</v>
      </c>
      <c r="H58" s="16" t="e">
        <f aca="false">PNL!$L58</f>
        <v>#REF!</v>
      </c>
      <c r="I58" s="16" t="e">
        <f aca="false">PNL!$L58</f>
        <v>#REF!</v>
      </c>
      <c r="J58" s="16" t="e">
        <f aca="false">PNL!$L58</f>
        <v>#REF!</v>
      </c>
      <c r="K58" s="16" t="e">
        <f aca="false">PNL!$L58</f>
        <v>#REF!</v>
      </c>
      <c r="L58" s="16" t="e">
        <f aca="false">PNL!$L58</f>
        <v>#REF!</v>
      </c>
      <c r="M58" s="16" t="e">
        <f aca="false">PNL!$L58</f>
        <v>#REF!</v>
      </c>
      <c r="N58" s="16" t="e">
        <f aca="false">PNL!$L58</f>
        <v>#REF!</v>
      </c>
      <c r="O58" s="16" t="e">
        <f aca="false">PNL!$L58</f>
        <v>#REF!</v>
      </c>
      <c r="S58" s="16" t="e">
        <f aca="false">PNL!$L58</f>
        <v>#REF!</v>
      </c>
      <c r="T58" s="16" t="e">
        <f aca="false">PNL!$L58</f>
        <v>#REF!</v>
      </c>
      <c r="U58" s="16" t="e">
        <f aca="false">PNL!$L58</f>
        <v>#REF!</v>
      </c>
      <c r="V58" s="16" t="e">
        <f aca="false">PNL!$L58</f>
        <v>#REF!</v>
      </c>
      <c r="W58" s="16" t="e">
        <f aca="false">PNL!$L58</f>
        <v>#REF!</v>
      </c>
      <c r="X58" s="16" t="e">
        <f aca="false">PNL!$L58</f>
        <v>#REF!</v>
      </c>
      <c r="Y58" s="16" t="e">
        <f aca="false">PNL!$L58</f>
        <v>#REF!</v>
      </c>
      <c r="Z58" s="16" t="e">
        <f aca="false">PNL!$L58</f>
        <v>#REF!</v>
      </c>
      <c r="AA58" s="16" t="e">
        <f aca="false">PNL!$L58</f>
        <v>#REF!</v>
      </c>
      <c r="AB58" s="16" t="e">
        <f aca="false">PNL!$L58</f>
        <v>#REF!</v>
      </c>
      <c r="AC58" s="16" t="e">
        <f aca="false">PNL!$L58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9" t="n">
        <f aca="false">Inputs!F59</f>
        <v>0.2475</v>
      </c>
      <c r="D59" s="4"/>
      <c r="E59" s="16" t="e">
        <f aca="false">PNL!$L59</f>
        <v>#REF!</v>
      </c>
      <c r="F59" s="16" t="e">
        <f aca="false">PNL!$L59</f>
        <v>#REF!</v>
      </c>
      <c r="G59" s="16" t="e">
        <f aca="false">PNL!$L59</f>
        <v>#REF!</v>
      </c>
      <c r="H59" s="16" t="e">
        <f aca="false">PNL!$L59</f>
        <v>#REF!</v>
      </c>
      <c r="I59" s="16" t="e">
        <f aca="false">PNL!$L59</f>
        <v>#REF!</v>
      </c>
      <c r="J59" s="16" t="e">
        <f aca="false">PNL!$L59</f>
        <v>#REF!</v>
      </c>
      <c r="K59" s="16" t="e">
        <f aca="false">PNL!$L59</f>
        <v>#REF!</v>
      </c>
      <c r="L59" s="16" t="e">
        <f aca="false">PNL!$L59</f>
        <v>#REF!</v>
      </c>
      <c r="M59" s="16" t="e">
        <f aca="false">PNL!$L59</f>
        <v>#REF!</v>
      </c>
      <c r="N59" s="16" t="e">
        <f aca="false">PNL!$L59</f>
        <v>#REF!</v>
      </c>
      <c r="O59" s="16" t="e">
        <f aca="false">PNL!$L59</f>
        <v>#REF!</v>
      </c>
      <c r="S59" s="16" t="e">
        <f aca="false">PNL!$L59</f>
        <v>#REF!</v>
      </c>
      <c r="T59" s="16" t="e">
        <f aca="false">PNL!$L59</f>
        <v>#REF!</v>
      </c>
      <c r="U59" s="16" t="e">
        <f aca="false">PNL!$L59</f>
        <v>#REF!</v>
      </c>
      <c r="V59" s="16" t="e">
        <f aca="false">PNL!$L59</f>
        <v>#REF!</v>
      </c>
      <c r="W59" s="16" t="e">
        <f aca="false">PNL!$L59</f>
        <v>#REF!</v>
      </c>
      <c r="X59" s="16" t="e">
        <f aca="false">PNL!$L59</f>
        <v>#REF!</v>
      </c>
      <c r="Y59" s="16" t="e">
        <f aca="false">PNL!$L59</f>
        <v>#REF!</v>
      </c>
      <c r="Z59" s="16" t="e">
        <f aca="false">PNL!$L59</f>
        <v>#REF!</v>
      </c>
      <c r="AA59" s="16" t="e">
        <f aca="false">PNL!$L59</f>
        <v>#REF!</v>
      </c>
      <c r="AB59" s="16" t="e">
        <f aca="false">PNL!$L59</f>
        <v>#REF!</v>
      </c>
      <c r="AC59" s="16" t="e">
        <f aca="false">PNL!$L59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9" t="n">
        <f aca="false">Inputs!F60</f>
        <v>0.2475</v>
      </c>
      <c r="D60" s="4"/>
      <c r="E60" s="16" t="e">
        <f aca="false">PNL!$L60</f>
        <v>#REF!</v>
      </c>
      <c r="F60" s="16" t="e">
        <f aca="false">PNL!$L60</f>
        <v>#REF!</v>
      </c>
      <c r="G60" s="16" t="e">
        <f aca="false">PNL!$L60</f>
        <v>#REF!</v>
      </c>
      <c r="H60" s="16" t="e">
        <f aca="false">PNL!$L60</f>
        <v>#REF!</v>
      </c>
      <c r="I60" s="16" t="e">
        <f aca="false">PNL!$L60</f>
        <v>#REF!</v>
      </c>
      <c r="J60" s="16" t="e">
        <f aca="false">PNL!$L60</f>
        <v>#REF!</v>
      </c>
      <c r="K60" s="16" t="e">
        <f aca="false">PNL!$L60</f>
        <v>#REF!</v>
      </c>
      <c r="L60" s="16" t="e">
        <f aca="false">PNL!$L60</f>
        <v>#REF!</v>
      </c>
      <c r="M60" s="16" t="e">
        <f aca="false">PNL!$L60</f>
        <v>#REF!</v>
      </c>
      <c r="N60" s="16" t="e">
        <f aca="false">PNL!$L60</f>
        <v>#REF!</v>
      </c>
      <c r="O60" s="16" t="e">
        <f aca="false">PNL!$L60</f>
        <v>#REF!</v>
      </c>
      <c r="S60" s="16" t="e">
        <f aca="false">PNL!$L60</f>
        <v>#REF!</v>
      </c>
      <c r="T60" s="16" t="e">
        <f aca="false">PNL!$L60</f>
        <v>#REF!</v>
      </c>
      <c r="U60" s="16" t="e">
        <f aca="false">PNL!$L60</f>
        <v>#REF!</v>
      </c>
      <c r="V60" s="16" t="e">
        <f aca="false">PNL!$L60</f>
        <v>#REF!</v>
      </c>
      <c r="W60" s="16" t="e">
        <f aca="false">PNL!$L60</f>
        <v>#REF!</v>
      </c>
      <c r="X60" s="16" t="e">
        <f aca="false">PNL!$L60</f>
        <v>#REF!</v>
      </c>
      <c r="Y60" s="16" t="e">
        <f aca="false">PNL!$L60</f>
        <v>#REF!</v>
      </c>
      <c r="Z60" s="16" t="e">
        <f aca="false">PNL!$L60</f>
        <v>#REF!</v>
      </c>
      <c r="AA60" s="16" t="e">
        <f aca="false">PNL!$L60</f>
        <v>#REF!</v>
      </c>
      <c r="AB60" s="16" t="e">
        <f aca="false">PNL!$L60</f>
        <v>#REF!</v>
      </c>
      <c r="AC60" s="16" t="e">
        <f aca="false">PNL!$L60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9" t="n">
        <f aca="false">Inputs!F61</f>
        <v>0.2475</v>
      </c>
      <c r="D61" s="4"/>
      <c r="E61" s="16" t="e">
        <f aca="false">PNL!$L61</f>
        <v>#REF!</v>
      </c>
      <c r="F61" s="16" t="e">
        <f aca="false">PNL!$L61</f>
        <v>#REF!</v>
      </c>
      <c r="G61" s="16" t="e">
        <f aca="false">PNL!$L61</f>
        <v>#REF!</v>
      </c>
      <c r="H61" s="16" t="e">
        <f aca="false">PNL!$L61</f>
        <v>#REF!</v>
      </c>
      <c r="I61" s="16" t="e">
        <f aca="false">PNL!$L61</f>
        <v>#REF!</v>
      </c>
      <c r="J61" s="16" t="e">
        <f aca="false">PNL!$L61</f>
        <v>#REF!</v>
      </c>
      <c r="K61" s="16" t="e">
        <f aca="false">PNL!$L61</f>
        <v>#REF!</v>
      </c>
      <c r="L61" s="16" t="e">
        <f aca="false">PNL!$L61</f>
        <v>#REF!</v>
      </c>
      <c r="M61" s="16" t="e">
        <f aca="false">PNL!$L61</f>
        <v>#REF!</v>
      </c>
      <c r="N61" s="16" t="e">
        <f aca="false">PNL!$L61</f>
        <v>#REF!</v>
      </c>
      <c r="O61" s="16" t="e">
        <f aca="false">PNL!$L61</f>
        <v>#REF!</v>
      </c>
      <c r="S61" s="16" t="e">
        <f aca="false">PNL!$L61</f>
        <v>#REF!</v>
      </c>
      <c r="T61" s="16" t="e">
        <f aca="false">PNL!$L61</f>
        <v>#REF!</v>
      </c>
      <c r="U61" s="16" t="e">
        <f aca="false">PNL!$L61</f>
        <v>#REF!</v>
      </c>
      <c r="V61" s="16" t="e">
        <f aca="false">PNL!$L61</f>
        <v>#REF!</v>
      </c>
      <c r="W61" s="16" t="e">
        <f aca="false">PNL!$L61</f>
        <v>#REF!</v>
      </c>
      <c r="X61" s="16" t="e">
        <f aca="false">PNL!$L61</f>
        <v>#REF!</v>
      </c>
      <c r="Y61" s="16" t="e">
        <f aca="false">PNL!$L61</f>
        <v>#REF!</v>
      </c>
      <c r="Z61" s="16" t="e">
        <f aca="false">PNL!$L61</f>
        <v>#REF!</v>
      </c>
      <c r="AA61" s="16" t="e">
        <f aca="false">PNL!$L61</f>
        <v>#REF!</v>
      </c>
      <c r="AB61" s="16" t="e">
        <f aca="false">PNL!$L61</f>
        <v>#REF!</v>
      </c>
      <c r="AC61" s="16" t="e">
        <f aca="false">PNL!$L61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9" t="n">
        <f aca="false">Inputs!F62</f>
        <v>0.2475</v>
      </c>
      <c r="D62" s="4"/>
      <c r="E62" s="16" t="e">
        <f aca="false">PNL!$L62</f>
        <v>#REF!</v>
      </c>
      <c r="F62" s="16" t="e">
        <f aca="false">PNL!$L62</f>
        <v>#REF!</v>
      </c>
      <c r="G62" s="16" t="e">
        <f aca="false">PNL!$L62</f>
        <v>#REF!</v>
      </c>
      <c r="H62" s="16" t="e">
        <f aca="false">PNL!$L62</f>
        <v>#REF!</v>
      </c>
      <c r="I62" s="16" t="e">
        <f aca="false">PNL!$L62</f>
        <v>#REF!</v>
      </c>
      <c r="J62" s="16" t="e">
        <f aca="false">PNL!$L62</f>
        <v>#REF!</v>
      </c>
      <c r="K62" s="16" t="e">
        <f aca="false">PNL!$L62</f>
        <v>#REF!</v>
      </c>
      <c r="L62" s="16" t="e">
        <f aca="false">PNL!$L62</f>
        <v>#REF!</v>
      </c>
      <c r="M62" s="16" t="e">
        <f aca="false">PNL!$L62</f>
        <v>#REF!</v>
      </c>
      <c r="N62" s="16" t="e">
        <f aca="false">PNL!$L62</f>
        <v>#REF!</v>
      </c>
      <c r="O62" s="16" t="e">
        <f aca="false">PNL!$L62</f>
        <v>#REF!</v>
      </c>
      <c r="S62" s="16" t="e">
        <f aca="false">PNL!$L62</f>
        <v>#REF!</v>
      </c>
      <c r="T62" s="16" t="e">
        <f aca="false">PNL!$L62</f>
        <v>#REF!</v>
      </c>
      <c r="U62" s="16" t="e">
        <f aca="false">PNL!$L62</f>
        <v>#REF!</v>
      </c>
      <c r="V62" s="16" t="e">
        <f aca="false">PNL!$L62</f>
        <v>#REF!</v>
      </c>
      <c r="W62" s="16" t="e">
        <f aca="false">PNL!$L62</f>
        <v>#REF!</v>
      </c>
      <c r="X62" s="16" t="e">
        <f aca="false">PNL!$L62</f>
        <v>#REF!</v>
      </c>
      <c r="Y62" s="16" t="e">
        <f aca="false">PNL!$L62</f>
        <v>#REF!</v>
      </c>
      <c r="Z62" s="16" t="e">
        <f aca="false">PNL!$L62</f>
        <v>#REF!</v>
      </c>
      <c r="AA62" s="16" t="e">
        <f aca="false">PNL!$L62</f>
        <v>#REF!</v>
      </c>
      <c r="AB62" s="16" t="e">
        <f aca="false">PNL!$L62</f>
        <v>#REF!</v>
      </c>
      <c r="AC62" s="16" t="e">
        <f aca="false">PNL!$L62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9" t="n">
        <f aca="false">Inputs!F63</f>
        <v>0.2475</v>
      </c>
      <c r="D63" s="4"/>
      <c r="E63" s="16" t="e">
        <f aca="false">PNL!$L63</f>
        <v>#REF!</v>
      </c>
      <c r="F63" s="16" t="e">
        <f aca="false">PNL!$L63</f>
        <v>#REF!</v>
      </c>
      <c r="G63" s="16" t="e">
        <f aca="false">PNL!$L63</f>
        <v>#REF!</v>
      </c>
      <c r="H63" s="16" t="e">
        <f aca="false">PNL!$L63</f>
        <v>#REF!</v>
      </c>
      <c r="I63" s="16" t="e">
        <f aca="false">PNL!$L63</f>
        <v>#REF!</v>
      </c>
      <c r="J63" s="16" t="e">
        <f aca="false">PNL!$L63</f>
        <v>#REF!</v>
      </c>
      <c r="K63" s="16" t="e">
        <f aca="false">PNL!$L63</f>
        <v>#REF!</v>
      </c>
      <c r="L63" s="16" t="e">
        <f aca="false">PNL!$L63</f>
        <v>#REF!</v>
      </c>
      <c r="M63" s="16" t="e">
        <f aca="false">PNL!$L63</f>
        <v>#REF!</v>
      </c>
      <c r="N63" s="16" t="e">
        <f aca="false">PNL!$L63</f>
        <v>#REF!</v>
      </c>
      <c r="O63" s="16" t="e">
        <f aca="false">PNL!$L63</f>
        <v>#REF!</v>
      </c>
      <c r="S63" s="16" t="e">
        <f aca="false">PNL!$L63</f>
        <v>#REF!</v>
      </c>
      <c r="T63" s="16" t="e">
        <f aca="false">PNL!$L63</f>
        <v>#REF!</v>
      </c>
      <c r="U63" s="16" t="e">
        <f aca="false">PNL!$L63</f>
        <v>#REF!</v>
      </c>
      <c r="V63" s="16" t="e">
        <f aca="false">PNL!$L63</f>
        <v>#REF!</v>
      </c>
      <c r="W63" s="16" t="e">
        <f aca="false">PNL!$L63</f>
        <v>#REF!</v>
      </c>
      <c r="X63" s="16" t="e">
        <f aca="false">PNL!$L63</f>
        <v>#REF!</v>
      </c>
      <c r="Y63" s="16" t="e">
        <f aca="false">PNL!$L63</f>
        <v>#REF!</v>
      </c>
      <c r="Z63" s="16" t="e">
        <f aca="false">PNL!$L63</f>
        <v>#REF!</v>
      </c>
      <c r="AA63" s="16" t="e">
        <f aca="false">PNL!$L63</f>
        <v>#REF!</v>
      </c>
      <c r="AB63" s="16" t="e">
        <f aca="false">PNL!$L63</f>
        <v>#REF!</v>
      </c>
      <c r="AC63" s="16" t="e">
        <f aca="false">PNL!$L63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9" t="n">
        <f aca="false">Inputs!F64</f>
        <v>0.2475</v>
      </c>
      <c r="D64" s="4"/>
      <c r="E64" s="16" t="e">
        <f aca="false">PNL!$L64</f>
        <v>#REF!</v>
      </c>
      <c r="F64" s="16" t="e">
        <f aca="false">PNL!$L64</f>
        <v>#REF!</v>
      </c>
      <c r="G64" s="16" t="e">
        <f aca="false">PNL!$L64</f>
        <v>#REF!</v>
      </c>
      <c r="H64" s="16" t="e">
        <f aca="false">PNL!$L64</f>
        <v>#REF!</v>
      </c>
      <c r="I64" s="16" t="e">
        <f aca="false">PNL!$L64</f>
        <v>#REF!</v>
      </c>
      <c r="J64" s="16" t="e">
        <f aca="false">PNL!$L64</f>
        <v>#REF!</v>
      </c>
      <c r="K64" s="16" t="e">
        <f aca="false">PNL!$L64</f>
        <v>#REF!</v>
      </c>
      <c r="L64" s="16" t="e">
        <f aca="false">PNL!$L64</f>
        <v>#REF!</v>
      </c>
      <c r="M64" s="16" t="e">
        <f aca="false">PNL!$L64</f>
        <v>#REF!</v>
      </c>
      <c r="N64" s="16" t="e">
        <f aca="false">PNL!$L64</f>
        <v>#REF!</v>
      </c>
      <c r="O64" s="16" t="e">
        <f aca="false">PNL!$L64</f>
        <v>#REF!</v>
      </c>
      <c r="S64" s="16" t="e">
        <f aca="false">PNL!$L64</f>
        <v>#REF!</v>
      </c>
      <c r="T64" s="16" t="e">
        <f aca="false">PNL!$L64</f>
        <v>#REF!</v>
      </c>
      <c r="U64" s="16" t="e">
        <f aca="false">PNL!$L64</f>
        <v>#REF!</v>
      </c>
      <c r="V64" s="16" t="e">
        <f aca="false">PNL!$L64</f>
        <v>#REF!</v>
      </c>
      <c r="W64" s="16" t="e">
        <f aca="false">PNL!$L64</f>
        <v>#REF!</v>
      </c>
      <c r="X64" s="16" t="e">
        <f aca="false">PNL!$L64</f>
        <v>#REF!</v>
      </c>
      <c r="Y64" s="16" t="e">
        <f aca="false">PNL!$L64</f>
        <v>#REF!</v>
      </c>
      <c r="Z64" s="16" t="e">
        <f aca="false">PNL!$L64</f>
        <v>#REF!</v>
      </c>
      <c r="AA64" s="16" t="e">
        <f aca="false">PNL!$L64</f>
        <v>#REF!</v>
      </c>
      <c r="AB64" s="16" t="e">
        <f aca="false">PNL!$L64</f>
        <v>#REF!</v>
      </c>
      <c r="AC64" s="16" t="e">
        <f aca="false">PNL!$L64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9" t="n">
        <f aca="false">Inputs!F65</f>
        <v>0.2475</v>
      </c>
      <c r="D65" s="4"/>
      <c r="E65" s="16" t="e">
        <f aca="false">PNL!$L65</f>
        <v>#REF!</v>
      </c>
      <c r="F65" s="16" t="e">
        <f aca="false">PNL!$L65</f>
        <v>#REF!</v>
      </c>
      <c r="G65" s="16" t="e">
        <f aca="false">PNL!$L65</f>
        <v>#REF!</v>
      </c>
      <c r="H65" s="16" t="e">
        <f aca="false">PNL!$L65</f>
        <v>#REF!</v>
      </c>
      <c r="I65" s="16" t="e">
        <f aca="false">PNL!$L65</f>
        <v>#REF!</v>
      </c>
      <c r="J65" s="16" t="e">
        <f aca="false">PNL!$L65</f>
        <v>#REF!</v>
      </c>
      <c r="K65" s="16" t="e">
        <f aca="false">PNL!$L65</f>
        <v>#REF!</v>
      </c>
      <c r="L65" s="16" t="e">
        <f aca="false">PNL!$L65</f>
        <v>#REF!</v>
      </c>
      <c r="M65" s="16" t="e">
        <f aca="false">PNL!$L65</f>
        <v>#REF!</v>
      </c>
      <c r="N65" s="16" t="e">
        <f aca="false">PNL!$L65</f>
        <v>#REF!</v>
      </c>
      <c r="O65" s="16" t="e">
        <f aca="false">PNL!$L65</f>
        <v>#REF!</v>
      </c>
      <c r="S65" s="16" t="e">
        <f aca="false">PNL!$L65</f>
        <v>#REF!</v>
      </c>
      <c r="T65" s="16" t="e">
        <f aca="false">PNL!$L65</f>
        <v>#REF!</v>
      </c>
      <c r="U65" s="16" t="e">
        <f aca="false">PNL!$L65</f>
        <v>#REF!</v>
      </c>
      <c r="V65" s="16" t="e">
        <f aca="false">PNL!$L65</f>
        <v>#REF!</v>
      </c>
      <c r="W65" s="16" t="e">
        <f aca="false">PNL!$L65</f>
        <v>#REF!</v>
      </c>
      <c r="X65" s="16" t="e">
        <f aca="false">PNL!$L65</f>
        <v>#REF!</v>
      </c>
      <c r="Y65" s="16" t="e">
        <f aca="false">PNL!$L65</f>
        <v>#REF!</v>
      </c>
      <c r="Z65" s="16" t="e">
        <f aca="false">PNL!$L65</f>
        <v>#REF!</v>
      </c>
      <c r="AA65" s="16" t="e">
        <f aca="false">PNL!$L65</f>
        <v>#REF!</v>
      </c>
      <c r="AB65" s="16" t="e">
        <f aca="false">PNL!$L65</f>
        <v>#REF!</v>
      </c>
      <c r="AC65" s="16" t="e">
        <f aca="false">PNL!$L65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9" t="n">
        <f aca="false">Inputs!F66</f>
        <v>0.2475</v>
      </c>
      <c r="D66" s="4"/>
      <c r="E66" s="16" t="e">
        <f aca="false">PNL!$L66</f>
        <v>#REF!</v>
      </c>
      <c r="F66" s="16" t="e">
        <f aca="false">PNL!$L66</f>
        <v>#REF!</v>
      </c>
      <c r="G66" s="16" t="e">
        <f aca="false">PNL!$L66</f>
        <v>#REF!</v>
      </c>
      <c r="H66" s="16" t="e">
        <f aca="false">PNL!$L66</f>
        <v>#REF!</v>
      </c>
      <c r="I66" s="16" t="e">
        <f aca="false">PNL!$L66</f>
        <v>#REF!</v>
      </c>
      <c r="J66" s="16" t="e">
        <f aca="false">PNL!$L66</f>
        <v>#REF!</v>
      </c>
      <c r="K66" s="16" t="e">
        <f aca="false">PNL!$L66</f>
        <v>#REF!</v>
      </c>
      <c r="L66" s="16" t="e">
        <f aca="false">PNL!$L66</f>
        <v>#REF!</v>
      </c>
      <c r="M66" s="16" t="e">
        <f aca="false">PNL!$L66</f>
        <v>#REF!</v>
      </c>
      <c r="N66" s="16" t="e">
        <f aca="false">PNL!$L66</f>
        <v>#REF!</v>
      </c>
      <c r="O66" s="16" t="e">
        <f aca="false">PNL!$L66</f>
        <v>#REF!</v>
      </c>
      <c r="S66" s="16" t="e">
        <f aca="false">PNL!$L66</f>
        <v>#REF!</v>
      </c>
      <c r="T66" s="16" t="e">
        <f aca="false">PNL!$L66</f>
        <v>#REF!</v>
      </c>
      <c r="U66" s="16" t="e">
        <f aca="false">PNL!$L66</f>
        <v>#REF!</v>
      </c>
      <c r="V66" s="16" t="e">
        <f aca="false">PNL!$L66</f>
        <v>#REF!</v>
      </c>
      <c r="W66" s="16" t="e">
        <f aca="false">PNL!$L66</f>
        <v>#REF!</v>
      </c>
      <c r="X66" s="16" t="e">
        <f aca="false">PNL!$L66</f>
        <v>#REF!</v>
      </c>
      <c r="Y66" s="16" t="e">
        <f aca="false">PNL!$L66</f>
        <v>#REF!</v>
      </c>
      <c r="Z66" s="16" t="e">
        <f aca="false">PNL!$L66</f>
        <v>#REF!</v>
      </c>
      <c r="AA66" s="16" t="e">
        <f aca="false">PNL!$L66</f>
        <v>#REF!</v>
      </c>
      <c r="AB66" s="16" t="e">
        <f aca="false">PNL!$L66</f>
        <v>#REF!</v>
      </c>
      <c r="AC66" s="16" t="e">
        <f aca="false">PNL!$L66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9" t="n">
        <f aca="false">Inputs!F67</f>
        <v>0.2425</v>
      </c>
      <c r="D67" s="4"/>
      <c r="E67" s="16" t="e">
        <f aca="false">PNL!$L67</f>
        <v>#REF!</v>
      </c>
      <c r="F67" s="16" t="e">
        <f aca="false">PNL!$L67</f>
        <v>#REF!</v>
      </c>
      <c r="G67" s="16" t="e">
        <f aca="false">PNL!$L67</f>
        <v>#REF!</v>
      </c>
      <c r="H67" s="16" t="e">
        <f aca="false">PNL!$L67</f>
        <v>#REF!</v>
      </c>
      <c r="I67" s="16" t="e">
        <f aca="false">PNL!$L67</f>
        <v>#REF!</v>
      </c>
      <c r="J67" s="16" t="e">
        <f aca="false">PNL!$L67</f>
        <v>#REF!</v>
      </c>
      <c r="K67" s="16" t="e">
        <f aca="false">PNL!$L67</f>
        <v>#REF!</v>
      </c>
      <c r="L67" s="16" t="e">
        <f aca="false">PNL!$L67</f>
        <v>#REF!</v>
      </c>
      <c r="M67" s="16" t="e">
        <f aca="false">PNL!$L67</f>
        <v>#REF!</v>
      </c>
      <c r="N67" s="16" t="e">
        <f aca="false">PNL!$L67</f>
        <v>#REF!</v>
      </c>
      <c r="O67" s="16" t="e">
        <f aca="false">PNL!$L67</f>
        <v>#REF!</v>
      </c>
      <c r="S67" s="16" t="e">
        <f aca="false">PNL!$L67</f>
        <v>#REF!</v>
      </c>
      <c r="T67" s="16" t="e">
        <f aca="false">PNL!$L67</f>
        <v>#REF!</v>
      </c>
      <c r="U67" s="16" t="e">
        <f aca="false">PNL!$L67</f>
        <v>#REF!</v>
      </c>
      <c r="V67" s="16" t="e">
        <f aca="false">PNL!$L67</f>
        <v>#REF!</v>
      </c>
      <c r="W67" s="16" t="e">
        <f aca="false">PNL!$L67</f>
        <v>#REF!</v>
      </c>
      <c r="X67" s="16" t="e">
        <f aca="false">PNL!$L67</f>
        <v>#REF!</v>
      </c>
      <c r="Y67" s="16" t="e">
        <f aca="false">PNL!$L67</f>
        <v>#REF!</v>
      </c>
      <c r="Z67" s="16" t="e">
        <f aca="false">PNL!$L67</f>
        <v>#REF!</v>
      </c>
      <c r="AA67" s="16" t="e">
        <f aca="false">PNL!$L67</f>
        <v>#REF!</v>
      </c>
      <c r="AB67" s="16" t="e">
        <f aca="false">PNL!$L67</f>
        <v>#REF!</v>
      </c>
      <c r="AC67" s="16" t="e">
        <f aca="false">PNL!$L67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9" t="n">
        <f aca="false">Inputs!F68</f>
        <v>0.24</v>
      </c>
      <c r="D68" s="4"/>
      <c r="E68" s="16" t="e">
        <f aca="false">PNL!$L68</f>
        <v>#REF!</v>
      </c>
      <c r="F68" s="16" t="e">
        <f aca="false">PNL!$L68</f>
        <v>#REF!</v>
      </c>
      <c r="G68" s="16" t="e">
        <f aca="false">PNL!$L68</f>
        <v>#REF!</v>
      </c>
      <c r="H68" s="16" t="e">
        <f aca="false">PNL!$L68</f>
        <v>#REF!</v>
      </c>
      <c r="I68" s="16" t="e">
        <f aca="false">PNL!$L68</f>
        <v>#REF!</v>
      </c>
      <c r="J68" s="16" t="e">
        <f aca="false">PNL!$L68</f>
        <v>#REF!</v>
      </c>
      <c r="K68" s="16" t="e">
        <f aca="false">PNL!$L68</f>
        <v>#REF!</v>
      </c>
      <c r="L68" s="16" t="e">
        <f aca="false">PNL!$L68</f>
        <v>#REF!</v>
      </c>
      <c r="M68" s="16" t="e">
        <f aca="false">PNL!$L68</f>
        <v>#REF!</v>
      </c>
      <c r="N68" s="16" t="e">
        <f aca="false">PNL!$L68</f>
        <v>#REF!</v>
      </c>
      <c r="O68" s="16" t="e">
        <f aca="false">PNL!$L68</f>
        <v>#REF!</v>
      </c>
      <c r="S68" s="16" t="e">
        <f aca="false">PNL!$L68</f>
        <v>#REF!</v>
      </c>
      <c r="T68" s="16" t="e">
        <f aca="false">PNL!$L68</f>
        <v>#REF!</v>
      </c>
      <c r="U68" s="16" t="e">
        <f aca="false">PNL!$L68</f>
        <v>#REF!</v>
      </c>
      <c r="V68" s="16" t="e">
        <f aca="false">PNL!$L68</f>
        <v>#REF!</v>
      </c>
      <c r="W68" s="16" t="e">
        <f aca="false">PNL!$L68</f>
        <v>#REF!</v>
      </c>
      <c r="X68" s="16" t="e">
        <f aca="false">PNL!$L68</f>
        <v>#REF!</v>
      </c>
      <c r="Y68" s="16" t="e">
        <f aca="false">PNL!$L68</f>
        <v>#REF!</v>
      </c>
      <c r="Z68" s="16" t="e">
        <f aca="false">PNL!$L68</f>
        <v>#REF!</v>
      </c>
      <c r="AA68" s="16" t="e">
        <f aca="false">PNL!$L68</f>
        <v>#REF!</v>
      </c>
      <c r="AB68" s="16" t="e">
        <f aca="false">PNL!$L68</f>
        <v>#REF!</v>
      </c>
      <c r="AC68" s="16" t="e">
        <f aca="false">PNL!$L68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9" t="n">
        <f aca="false">Inputs!F69</f>
        <v>0.24</v>
      </c>
      <c r="D69" s="4"/>
      <c r="E69" s="16" t="e">
        <f aca="false">PNL!$L69</f>
        <v>#REF!</v>
      </c>
      <c r="F69" s="16" t="e">
        <f aca="false">PNL!$L69</f>
        <v>#REF!</v>
      </c>
      <c r="G69" s="16" t="e">
        <f aca="false">PNL!$L69</f>
        <v>#REF!</v>
      </c>
      <c r="H69" s="16" t="e">
        <f aca="false">PNL!$L69</f>
        <v>#REF!</v>
      </c>
      <c r="I69" s="16" t="e">
        <f aca="false">PNL!$L69</f>
        <v>#REF!</v>
      </c>
      <c r="J69" s="16" t="e">
        <f aca="false">PNL!$L69</f>
        <v>#REF!</v>
      </c>
      <c r="K69" s="16" t="e">
        <f aca="false">PNL!$L69</f>
        <v>#REF!</v>
      </c>
      <c r="L69" s="16" t="e">
        <f aca="false">PNL!$L69</f>
        <v>#REF!</v>
      </c>
      <c r="M69" s="16" t="e">
        <f aca="false">PNL!$L69</f>
        <v>#REF!</v>
      </c>
      <c r="N69" s="16" t="e">
        <f aca="false">PNL!$L69</f>
        <v>#REF!</v>
      </c>
      <c r="O69" s="16" t="e">
        <f aca="false">PNL!$L69</f>
        <v>#REF!</v>
      </c>
      <c r="S69" s="16" t="e">
        <f aca="false">PNL!$L69</f>
        <v>#REF!</v>
      </c>
      <c r="T69" s="16" t="e">
        <f aca="false">PNL!$L69</f>
        <v>#REF!</v>
      </c>
      <c r="U69" s="16" t="e">
        <f aca="false">PNL!$L69</f>
        <v>#REF!</v>
      </c>
      <c r="V69" s="16" t="e">
        <f aca="false">PNL!$L69</f>
        <v>#REF!</v>
      </c>
      <c r="W69" s="16" t="e">
        <f aca="false">PNL!$L69</f>
        <v>#REF!</v>
      </c>
      <c r="X69" s="16" t="e">
        <f aca="false">PNL!$L69</f>
        <v>#REF!</v>
      </c>
      <c r="Y69" s="16" t="e">
        <f aca="false">PNL!$L69</f>
        <v>#REF!</v>
      </c>
      <c r="Z69" s="16" t="e">
        <f aca="false">PNL!$L69</f>
        <v>#REF!</v>
      </c>
      <c r="AA69" s="16" t="e">
        <f aca="false">PNL!$L69</f>
        <v>#REF!</v>
      </c>
      <c r="AB69" s="16" t="e">
        <f aca="false">PNL!$L69</f>
        <v>#REF!</v>
      </c>
      <c r="AC69" s="16" t="e">
        <f aca="false">PNL!$L69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9" t="n">
        <f aca="false">Inputs!F70</f>
        <v>0.24</v>
      </c>
      <c r="D70" s="4"/>
      <c r="E70" s="16" t="e">
        <f aca="false">PNL!$L70</f>
        <v>#REF!</v>
      </c>
      <c r="F70" s="16" t="e">
        <f aca="false">PNL!$L70</f>
        <v>#REF!</v>
      </c>
      <c r="G70" s="16" t="e">
        <f aca="false">PNL!$L70</f>
        <v>#REF!</v>
      </c>
      <c r="H70" s="16" t="e">
        <f aca="false">PNL!$L70</f>
        <v>#REF!</v>
      </c>
      <c r="I70" s="16" t="e">
        <f aca="false">PNL!$L70</f>
        <v>#REF!</v>
      </c>
      <c r="J70" s="16" t="e">
        <f aca="false">PNL!$L70</f>
        <v>#REF!</v>
      </c>
      <c r="K70" s="16" t="e">
        <f aca="false">PNL!$L70</f>
        <v>#REF!</v>
      </c>
      <c r="L70" s="16" t="e">
        <f aca="false">PNL!$L70</f>
        <v>#REF!</v>
      </c>
      <c r="M70" s="16" t="e">
        <f aca="false">PNL!$L70</f>
        <v>#REF!</v>
      </c>
      <c r="N70" s="16" t="e">
        <f aca="false">PNL!$L70</f>
        <v>#REF!</v>
      </c>
      <c r="O70" s="16" t="e">
        <f aca="false">PNL!$L70</f>
        <v>#REF!</v>
      </c>
      <c r="S70" s="16" t="e">
        <f aca="false">PNL!$L70</f>
        <v>#REF!</v>
      </c>
      <c r="T70" s="16" t="e">
        <f aca="false">PNL!$L70</f>
        <v>#REF!</v>
      </c>
      <c r="U70" s="16" t="e">
        <f aca="false">PNL!$L70</f>
        <v>#REF!</v>
      </c>
      <c r="V70" s="16" t="e">
        <f aca="false">PNL!$L70</f>
        <v>#REF!</v>
      </c>
      <c r="W70" s="16" t="e">
        <f aca="false">PNL!$L70</f>
        <v>#REF!</v>
      </c>
      <c r="X70" s="16" t="e">
        <f aca="false">PNL!$L70</f>
        <v>#REF!</v>
      </c>
      <c r="Y70" s="16" t="e">
        <f aca="false">PNL!$L70</f>
        <v>#REF!</v>
      </c>
      <c r="Z70" s="16" t="e">
        <f aca="false">PNL!$L70</f>
        <v>#REF!</v>
      </c>
      <c r="AA70" s="16" t="e">
        <f aca="false">PNL!$L70</f>
        <v>#REF!</v>
      </c>
      <c r="AB70" s="16" t="e">
        <f aca="false">PNL!$L70</f>
        <v>#REF!</v>
      </c>
      <c r="AC70" s="16" t="e">
        <f aca="false">PNL!$L70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9" t="n">
        <f aca="false">Inputs!F71</f>
        <v>0.24</v>
      </c>
      <c r="D71" s="4"/>
      <c r="E71" s="16" t="e">
        <f aca="false">PNL!$L71</f>
        <v>#REF!</v>
      </c>
      <c r="F71" s="16" t="e">
        <f aca="false">PNL!$L71</f>
        <v>#REF!</v>
      </c>
      <c r="G71" s="16" t="e">
        <f aca="false">PNL!$L71</f>
        <v>#REF!</v>
      </c>
      <c r="H71" s="16" t="e">
        <f aca="false">PNL!$L71</f>
        <v>#REF!</v>
      </c>
      <c r="I71" s="16" t="e">
        <f aca="false">PNL!$L71</f>
        <v>#REF!</v>
      </c>
      <c r="J71" s="16" t="e">
        <f aca="false">PNL!$L71</f>
        <v>#REF!</v>
      </c>
      <c r="K71" s="16" t="e">
        <f aca="false">PNL!$L71</f>
        <v>#REF!</v>
      </c>
      <c r="L71" s="16" t="e">
        <f aca="false">PNL!$L71</f>
        <v>#REF!</v>
      </c>
      <c r="M71" s="16" t="e">
        <f aca="false">PNL!$L71</f>
        <v>#REF!</v>
      </c>
      <c r="N71" s="16" t="e">
        <f aca="false">PNL!$L71</f>
        <v>#REF!</v>
      </c>
      <c r="O71" s="16" t="e">
        <f aca="false">PNL!$L71</f>
        <v>#REF!</v>
      </c>
      <c r="S71" s="16" t="e">
        <f aca="false">PNL!$L71</f>
        <v>#REF!</v>
      </c>
      <c r="T71" s="16" t="e">
        <f aca="false">PNL!$L71</f>
        <v>#REF!</v>
      </c>
      <c r="U71" s="16" t="e">
        <f aca="false">PNL!$L71</f>
        <v>#REF!</v>
      </c>
      <c r="V71" s="16" t="e">
        <f aca="false">PNL!$L71</f>
        <v>#REF!</v>
      </c>
      <c r="W71" s="16" t="e">
        <f aca="false">PNL!$L71</f>
        <v>#REF!</v>
      </c>
      <c r="X71" s="16" t="e">
        <f aca="false">PNL!$L71</f>
        <v>#REF!</v>
      </c>
      <c r="Y71" s="16" t="e">
        <f aca="false">PNL!$L71</f>
        <v>#REF!</v>
      </c>
      <c r="Z71" s="16" t="e">
        <f aca="false">PNL!$L71</f>
        <v>#REF!</v>
      </c>
      <c r="AA71" s="16" t="e">
        <f aca="false">PNL!$L71</f>
        <v>#REF!</v>
      </c>
      <c r="AB71" s="16" t="e">
        <f aca="false">PNL!$L71</f>
        <v>#REF!</v>
      </c>
      <c r="AC71" s="16" t="e">
        <f aca="false">PNL!$L71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9" t="n">
        <f aca="false">Inputs!F72</f>
        <v>0.24</v>
      </c>
      <c r="D72" s="4"/>
      <c r="E72" s="16" t="e">
        <f aca="false">PNL!$L72</f>
        <v>#REF!</v>
      </c>
      <c r="F72" s="16" t="e">
        <f aca="false">PNL!$L72</f>
        <v>#REF!</v>
      </c>
      <c r="G72" s="16" t="e">
        <f aca="false">PNL!$L72</f>
        <v>#REF!</v>
      </c>
      <c r="H72" s="16" t="e">
        <f aca="false">PNL!$L72</f>
        <v>#REF!</v>
      </c>
      <c r="I72" s="16" t="e">
        <f aca="false">PNL!$L72</f>
        <v>#REF!</v>
      </c>
      <c r="J72" s="16" t="e">
        <f aca="false">PNL!$L72</f>
        <v>#REF!</v>
      </c>
      <c r="K72" s="16" t="e">
        <f aca="false">PNL!$L72</f>
        <v>#REF!</v>
      </c>
      <c r="L72" s="16" t="e">
        <f aca="false">PNL!$L72</f>
        <v>#REF!</v>
      </c>
      <c r="M72" s="16" t="e">
        <f aca="false">PNL!$L72</f>
        <v>#REF!</v>
      </c>
      <c r="N72" s="16" t="e">
        <f aca="false">PNL!$L72</f>
        <v>#REF!</v>
      </c>
      <c r="O72" s="16" t="e">
        <f aca="false">PNL!$L72</f>
        <v>#REF!</v>
      </c>
      <c r="S72" s="16" t="e">
        <f aca="false">PNL!$L72</f>
        <v>#REF!</v>
      </c>
      <c r="T72" s="16" t="e">
        <f aca="false">PNL!$L72</f>
        <v>#REF!</v>
      </c>
      <c r="U72" s="16" t="e">
        <f aca="false">PNL!$L72</f>
        <v>#REF!</v>
      </c>
      <c r="V72" s="16" t="e">
        <f aca="false">PNL!$L72</f>
        <v>#REF!</v>
      </c>
      <c r="W72" s="16" t="e">
        <f aca="false">PNL!$L72</f>
        <v>#REF!</v>
      </c>
      <c r="X72" s="16" t="e">
        <f aca="false">PNL!$L72</f>
        <v>#REF!</v>
      </c>
      <c r="Y72" s="16" t="e">
        <f aca="false">PNL!$L72</f>
        <v>#REF!</v>
      </c>
      <c r="Z72" s="16" t="e">
        <f aca="false">PNL!$L72</f>
        <v>#REF!</v>
      </c>
      <c r="AA72" s="16" t="e">
        <f aca="false">PNL!$L72</f>
        <v>#REF!</v>
      </c>
      <c r="AB72" s="16" t="e">
        <f aca="false">PNL!$L72</f>
        <v>#REF!</v>
      </c>
      <c r="AC72" s="16" t="e">
        <f aca="false">PNL!$L72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9" t="n">
        <f aca="false">Inputs!F73</f>
        <v>0.24</v>
      </c>
      <c r="D73" s="4"/>
      <c r="E73" s="16" t="e">
        <f aca="false">PNL!$L73</f>
        <v>#REF!</v>
      </c>
      <c r="F73" s="16" t="e">
        <f aca="false">PNL!$L73</f>
        <v>#REF!</v>
      </c>
      <c r="G73" s="16" t="e">
        <f aca="false">PNL!$L73</f>
        <v>#REF!</v>
      </c>
      <c r="H73" s="16" t="e">
        <f aca="false">PNL!$L73</f>
        <v>#REF!</v>
      </c>
      <c r="I73" s="16" t="e">
        <f aca="false">PNL!$L73</f>
        <v>#REF!</v>
      </c>
      <c r="J73" s="16" t="e">
        <f aca="false">PNL!$L73</f>
        <v>#REF!</v>
      </c>
      <c r="K73" s="16" t="e">
        <f aca="false">PNL!$L73</f>
        <v>#REF!</v>
      </c>
      <c r="L73" s="16" t="e">
        <f aca="false">PNL!$L73</f>
        <v>#REF!</v>
      </c>
      <c r="M73" s="16" t="e">
        <f aca="false">PNL!$L73</f>
        <v>#REF!</v>
      </c>
      <c r="N73" s="16" t="e">
        <f aca="false">PNL!$L73</f>
        <v>#REF!</v>
      </c>
      <c r="O73" s="16" t="e">
        <f aca="false">PNL!$L73</f>
        <v>#REF!</v>
      </c>
      <c r="S73" s="16" t="e">
        <f aca="false">PNL!$L73</f>
        <v>#REF!</v>
      </c>
      <c r="T73" s="16" t="e">
        <f aca="false">PNL!$L73</f>
        <v>#REF!</v>
      </c>
      <c r="U73" s="16" t="e">
        <f aca="false">PNL!$L73</f>
        <v>#REF!</v>
      </c>
      <c r="V73" s="16" t="e">
        <f aca="false">PNL!$L73</f>
        <v>#REF!</v>
      </c>
      <c r="W73" s="16" t="e">
        <f aca="false">PNL!$L73</f>
        <v>#REF!</v>
      </c>
      <c r="X73" s="16" t="e">
        <f aca="false">PNL!$L73</f>
        <v>#REF!</v>
      </c>
      <c r="Y73" s="16" t="e">
        <f aca="false">PNL!$L73</f>
        <v>#REF!</v>
      </c>
      <c r="Z73" s="16" t="e">
        <f aca="false">PNL!$L73</f>
        <v>#REF!</v>
      </c>
      <c r="AA73" s="16" t="e">
        <f aca="false">PNL!$L73</f>
        <v>#REF!</v>
      </c>
      <c r="AB73" s="16" t="e">
        <f aca="false">PNL!$L73</f>
        <v>#REF!</v>
      </c>
      <c r="AC73" s="16" t="e">
        <f aca="false">PNL!$L73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9" t="n">
        <f aca="false">Inputs!F74</f>
        <v>0.24</v>
      </c>
      <c r="D74" s="4"/>
      <c r="E74" s="16" t="e">
        <f aca="false">PNL!$L74</f>
        <v>#REF!</v>
      </c>
      <c r="F74" s="16" t="e">
        <f aca="false">PNL!$L74</f>
        <v>#REF!</v>
      </c>
      <c r="G74" s="16" t="e">
        <f aca="false">PNL!$L74</f>
        <v>#REF!</v>
      </c>
      <c r="H74" s="16" t="e">
        <f aca="false">PNL!$L74</f>
        <v>#REF!</v>
      </c>
      <c r="I74" s="16" t="e">
        <f aca="false">PNL!$L74</f>
        <v>#REF!</v>
      </c>
      <c r="J74" s="16" t="e">
        <f aca="false">PNL!$L74</f>
        <v>#REF!</v>
      </c>
      <c r="K74" s="16" t="e">
        <f aca="false">PNL!$L74</f>
        <v>#REF!</v>
      </c>
      <c r="L74" s="16" t="e">
        <f aca="false">PNL!$L74</f>
        <v>#REF!</v>
      </c>
      <c r="M74" s="16" t="e">
        <f aca="false">PNL!$L74</f>
        <v>#REF!</v>
      </c>
      <c r="N74" s="16" t="e">
        <f aca="false">PNL!$L74</f>
        <v>#REF!</v>
      </c>
      <c r="O74" s="16" t="e">
        <f aca="false">PNL!$L74</f>
        <v>#REF!</v>
      </c>
      <c r="S74" s="16" t="e">
        <f aca="false">PNL!$L74</f>
        <v>#REF!</v>
      </c>
      <c r="T74" s="16" t="e">
        <f aca="false">PNL!$L74</f>
        <v>#REF!</v>
      </c>
      <c r="U74" s="16" t="e">
        <f aca="false">PNL!$L74</f>
        <v>#REF!</v>
      </c>
      <c r="V74" s="16" t="e">
        <f aca="false">PNL!$L74</f>
        <v>#REF!</v>
      </c>
      <c r="W74" s="16" t="e">
        <f aca="false">PNL!$L74</f>
        <v>#REF!</v>
      </c>
      <c r="X74" s="16" t="e">
        <f aca="false">PNL!$L74</f>
        <v>#REF!</v>
      </c>
      <c r="Y74" s="16" t="e">
        <f aca="false">PNL!$L74</f>
        <v>#REF!</v>
      </c>
      <c r="Z74" s="16" t="e">
        <f aca="false">PNL!$L74</f>
        <v>#REF!</v>
      </c>
      <c r="AA74" s="16" t="e">
        <f aca="false">PNL!$L74</f>
        <v>#REF!</v>
      </c>
      <c r="AB74" s="16" t="e">
        <f aca="false">PNL!$L74</f>
        <v>#REF!</v>
      </c>
      <c r="AC74" s="16" t="e">
        <f aca="false">PNL!$L74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9" t="n">
        <f aca="false">Inputs!F75</f>
        <v>0.24</v>
      </c>
      <c r="D75" s="4"/>
      <c r="E75" s="16" t="e">
        <f aca="false">PNL!$L75</f>
        <v>#REF!</v>
      </c>
      <c r="F75" s="16" t="e">
        <f aca="false">PNL!$L75</f>
        <v>#REF!</v>
      </c>
      <c r="G75" s="16" t="e">
        <f aca="false">PNL!$L75</f>
        <v>#REF!</v>
      </c>
      <c r="H75" s="16" t="e">
        <f aca="false">PNL!$L75</f>
        <v>#REF!</v>
      </c>
      <c r="I75" s="16" t="e">
        <f aca="false">PNL!$L75</f>
        <v>#REF!</v>
      </c>
      <c r="J75" s="16" t="e">
        <f aca="false">PNL!$L75</f>
        <v>#REF!</v>
      </c>
      <c r="K75" s="16" t="e">
        <f aca="false">PNL!$L75</f>
        <v>#REF!</v>
      </c>
      <c r="L75" s="16" t="e">
        <f aca="false">PNL!$L75</f>
        <v>#REF!</v>
      </c>
      <c r="M75" s="16" t="e">
        <f aca="false">PNL!$L75</f>
        <v>#REF!</v>
      </c>
      <c r="N75" s="16" t="e">
        <f aca="false">PNL!$L75</f>
        <v>#REF!</v>
      </c>
      <c r="O75" s="16" t="e">
        <f aca="false">PNL!$L75</f>
        <v>#REF!</v>
      </c>
      <c r="S75" s="16" t="e">
        <f aca="false">PNL!$L75</f>
        <v>#REF!</v>
      </c>
      <c r="T75" s="16" t="e">
        <f aca="false">PNL!$L75</f>
        <v>#REF!</v>
      </c>
      <c r="U75" s="16" t="e">
        <f aca="false">PNL!$L75</f>
        <v>#REF!</v>
      </c>
      <c r="V75" s="16" t="e">
        <f aca="false">PNL!$L75</f>
        <v>#REF!</v>
      </c>
      <c r="W75" s="16" t="e">
        <f aca="false">PNL!$L75</f>
        <v>#REF!</v>
      </c>
      <c r="X75" s="16" t="e">
        <f aca="false">PNL!$L75</f>
        <v>#REF!</v>
      </c>
      <c r="Y75" s="16" t="e">
        <f aca="false">PNL!$L75</f>
        <v>#REF!</v>
      </c>
      <c r="Z75" s="16" t="e">
        <f aca="false">PNL!$L75</f>
        <v>#REF!</v>
      </c>
      <c r="AA75" s="16" t="e">
        <f aca="false">PNL!$L75</f>
        <v>#REF!</v>
      </c>
      <c r="AB75" s="16" t="e">
        <f aca="false">PNL!$L75</f>
        <v>#REF!</v>
      </c>
      <c r="AC75" s="16" t="e">
        <f aca="false">PNL!$L75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9" t="n">
        <f aca="false">Inputs!F76</f>
        <v>0.24</v>
      </c>
      <c r="D76" s="4"/>
      <c r="E76" s="16" t="e">
        <f aca="false">PNL!$L76</f>
        <v>#REF!</v>
      </c>
      <c r="F76" s="16" t="e">
        <f aca="false">PNL!$L76</f>
        <v>#REF!</v>
      </c>
      <c r="G76" s="16" t="e">
        <f aca="false">PNL!$L76</f>
        <v>#REF!</v>
      </c>
      <c r="H76" s="16" t="e">
        <f aca="false">PNL!$L76</f>
        <v>#REF!</v>
      </c>
      <c r="I76" s="16" t="e">
        <f aca="false">PNL!$L76</f>
        <v>#REF!</v>
      </c>
      <c r="J76" s="16" t="e">
        <f aca="false">PNL!$L76</f>
        <v>#REF!</v>
      </c>
      <c r="K76" s="16" t="e">
        <f aca="false">PNL!$L76</f>
        <v>#REF!</v>
      </c>
      <c r="L76" s="16" t="e">
        <f aca="false">PNL!$L76</f>
        <v>#REF!</v>
      </c>
      <c r="M76" s="16" t="e">
        <f aca="false">PNL!$L76</f>
        <v>#REF!</v>
      </c>
      <c r="N76" s="16" t="e">
        <f aca="false">PNL!$L76</f>
        <v>#REF!</v>
      </c>
      <c r="O76" s="16" t="e">
        <f aca="false">PNL!$L76</f>
        <v>#REF!</v>
      </c>
      <c r="S76" s="16" t="e">
        <f aca="false">PNL!$L76</f>
        <v>#REF!</v>
      </c>
      <c r="T76" s="16" t="e">
        <f aca="false">PNL!$L76</f>
        <v>#REF!</v>
      </c>
      <c r="U76" s="16" t="e">
        <f aca="false">PNL!$L76</f>
        <v>#REF!</v>
      </c>
      <c r="V76" s="16" t="e">
        <f aca="false">PNL!$L76</f>
        <v>#REF!</v>
      </c>
      <c r="W76" s="16" t="e">
        <f aca="false">PNL!$L76</f>
        <v>#REF!</v>
      </c>
      <c r="X76" s="16" t="e">
        <f aca="false">PNL!$L76</f>
        <v>#REF!</v>
      </c>
      <c r="Y76" s="16" t="e">
        <f aca="false">PNL!$L76</f>
        <v>#REF!</v>
      </c>
      <c r="Z76" s="16" t="e">
        <f aca="false">PNL!$L76</f>
        <v>#REF!</v>
      </c>
      <c r="AA76" s="16" t="e">
        <f aca="false">PNL!$L76</f>
        <v>#REF!</v>
      </c>
      <c r="AB76" s="16" t="e">
        <f aca="false">PNL!$L76</f>
        <v>#REF!</v>
      </c>
      <c r="AC76" s="16" t="e">
        <f aca="false">PNL!$L76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9" t="n">
        <f aca="false">Inputs!F77</f>
        <v>0.24</v>
      </c>
      <c r="D77" s="4"/>
      <c r="E77" s="16" t="e">
        <f aca="false">PNL!$L77</f>
        <v>#REF!</v>
      </c>
      <c r="F77" s="16" t="e">
        <f aca="false">PNL!$L77</f>
        <v>#REF!</v>
      </c>
      <c r="G77" s="16" t="e">
        <f aca="false">PNL!$L77</f>
        <v>#REF!</v>
      </c>
      <c r="H77" s="16" t="e">
        <f aca="false">PNL!$L77</f>
        <v>#REF!</v>
      </c>
      <c r="I77" s="16" t="e">
        <f aca="false">PNL!$L77</f>
        <v>#REF!</v>
      </c>
      <c r="J77" s="16" t="e">
        <f aca="false">PNL!$L77</f>
        <v>#REF!</v>
      </c>
      <c r="K77" s="16" t="e">
        <f aca="false">PNL!$L77</f>
        <v>#REF!</v>
      </c>
      <c r="L77" s="16" t="e">
        <f aca="false">PNL!$L77</f>
        <v>#REF!</v>
      </c>
      <c r="M77" s="16" t="e">
        <f aca="false">PNL!$L77</f>
        <v>#REF!</v>
      </c>
      <c r="N77" s="16" t="e">
        <f aca="false">PNL!$L77</f>
        <v>#REF!</v>
      </c>
      <c r="O77" s="16" t="e">
        <f aca="false">PNL!$L77</f>
        <v>#REF!</v>
      </c>
      <c r="S77" s="16" t="e">
        <f aca="false">PNL!$L77</f>
        <v>#REF!</v>
      </c>
      <c r="T77" s="16" t="e">
        <f aca="false">PNL!$L77</f>
        <v>#REF!</v>
      </c>
      <c r="U77" s="16" t="e">
        <f aca="false">PNL!$L77</f>
        <v>#REF!</v>
      </c>
      <c r="V77" s="16" t="e">
        <f aca="false">PNL!$L77</f>
        <v>#REF!</v>
      </c>
      <c r="W77" s="16" t="e">
        <f aca="false">PNL!$L77</f>
        <v>#REF!</v>
      </c>
      <c r="X77" s="16" t="e">
        <f aca="false">PNL!$L77</f>
        <v>#REF!</v>
      </c>
      <c r="Y77" s="16" t="e">
        <f aca="false">PNL!$L77</f>
        <v>#REF!</v>
      </c>
      <c r="Z77" s="16" t="e">
        <f aca="false">PNL!$L77</f>
        <v>#REF!</v>
      </c>
      <c r="AA77" s="16" t="e">
        <f aca="false">PNL!$L77</f>
        <v>#REF!</v>
      </c>
      <c r="AB77" s="16" t="e">
        <f aca="false">PNL!$L77</f>
        <v>#REF!</v>
      </c>
      <c r="AC77" s="16" t="e">
        <f aca="false">PNL!$L77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9" t="n">
        <f aca="false">Inputs!F78</f>
        <v>0.24</v>
      </c>
      <c r="D78" s="4"/>
      <c r="E78" s="16" t="e">
        <f aca="false">PNL!$L78</f>
        <v>#REF!</v>
      </c>
      <c r="F78" s="16" t="e">
        <f aca="false">PNL!$L78</f>
        <v>#REF!</v>
      </c>
      <c r="G78" s="16" t="e">
        <f aca="false">PNL!$L78</f>
        <v>#REF!</v>
      </c>
      <c r="H78" s="16" t="e">
        <f aca="false">PNL!$L78</f>
        <v>#REF!</v>
      </c>
      <c r="I78" s="16" t="e">
        <f aca="false">PNL!$L78</f>
        <v>#REF!</v>
      </c>
      <c r="J78" s="16" t="e">
        <f aca="false">PNL!$L78</f>
        <v>#REF!</v>
      </c>
      <c r="K78" s="16" t="e">
        <f aca="false">PNL!$L78</f>
        <v>#REF!</v>
      </c>
      <c r="L78" s="16" t="e">
        <f aca="false">PNL!$L78</f>
        <v>#REF!</v>
      </c>
      <c r="M78" s="16" t="e">
        <f aca="false">PNL!$L78</f>
        <v>#REF!</v>
      </c>
      <c r="N78" s="16" t="e">
        <f aca="false">PNL!$L78</f>
        <v>#REF!</v>
      </c>
      <c r="O78" s="16" t="e">
        <f aca="false">PNL!$L78</f>
        <v>#REF!</v>
      </c>
      <c r="S78" s="16" t="e">
        <f aca="false">PNL!$L78</f>
        <v>#REF!</v>
      </c>
      <c r="T78" s="16" t="e">
        <f aca="false">PNL!$L78</f>
        <v>#REF!</v>
      </c>
      <c r="U78" s="16" t="e">
        <f aca="false">PNL!$L78</f>
        <v>#REF!</v>
      </c>
      <c r="V78" s="16" t="e">
        <f aca="false">PNL!$L78</f>
        <v>#REF!</v>
      </c>
      <c r="W78" s="16" t="e">
        <f aca="false">PNL!$L78</f>
        <v>#REF!</v>
      </c>
      <c r="X78" s="16" t="e">
        <f aca="false">PNL!$L78</f>
        <v>#REF!</v>
      </c>
      <c r="Y78" s="16" t="e">
        <f aca="false">PNL!$L78</f>
        <v>#REF!</v>
      </c>
      <c r="Z78" s="16" t="e">
        <f aca="false">PNL!$L78</f>
        <v>#REF!</v>
      </c>
      <c r="AA78" s="16" t="e">
        <f aca="false">PNL!$L78</f>
        <v>#REF!</v>
      </c>
      <c r="AB78" s="16" t="e">
        <f aca="false">PNL!$L78</f>
        <v>#REF!</v>
      </c>
      <c r="AC78" s="16" t="e">
        <f aca="false">PNL!$L78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9" t="n">
        <f aca="false">Inputs!F79</f>
        <v>0.24</v>
      </c>
      <c r="D79" s="4"/>
      <c r="E79" s="16" t="e">
        <f aca="false">PNL!$L79</f>
        <v>#REF!</v>
      </c>
      <c r="F79" s="16" t="e">
        <f aca="false">PNL!$L79</f>
        <v>#REF!</v>
      </c>
      <c r="G79" s="16" t="e">
        <f aca="false">PNL!$L79</f>
        <v>#REF!</v>
      </c>
      <c r="H79" s="16" t="e">
        <f aca="false">PNL!$L79</f>
        <v>#REF!</v>
      </c>
      <c r="I79" s="16" t="e">
        <f aca="false">PNL!$L79</f>
        <v>#REF!</v>
      </c>
      <c r="J79" s="16" t="e">
        <f aca="false">PNL!$L79</f>
        <v>#REF!</v>
      </c>
      <c r="K79" s="16" t="e">
        <f aca="false">PNL!$L79</f>
        <v>#REF!</v>
      </c>
      <c r="L79" s="16" t="e">
        <f aca="false">PNL!$L79</f>
        <v>#REF!</v>
      </c>
      <c r="M79" s="16" t="e">
        <f aca="false">PNL!$L79</f>
        <v>#REF!</v>
      </c>
      <c r="N79" s="16" t="e">
        <f aca="false">PNL!$L79</f>
        <v>#REF!</v>
      </c>
      <c r="O79" s="16" t="e">
        <f aca="false">PNL!$L79</f>
        <v>#REF!</v>
      </c>
      <c r="S79" s="16" t="e">
        <f aca="false">PNL!$L79</f>
        <v>#REF!</v>
      </c>
      <c r="T79" s="16" t="e">
        <f aca="false">PNL!$L79</f>
        <v>#REF!</v>
      </c>
      <c r="U79" s="16" t="e">
        <f aca="false">PNL!$L79</f>
        <v>#REF!</v>
      </c>
      <c r="V79" s="16" t="e">
        <f aca="false">PNL!$L79</f>
        <v>#REF!</v>
      </c>
      <c r="W79" s="16" t="e">
        <f aca="false">PNL!$L79</f>
        <v>#REF!</v>
      </c>
      <c r="X79" s="16" t="e">
        <f aca="false">PNL!$L79</f>
        <v>#REF!</v>
      </c>
      <c r="Y79" s="16" t="e">
        <f aca="false">PNL!$L79</f>
        <v>#REF!</v>
      </c>
      <c r="Z79" s="16" t="e">
        <f aca="false">PNL!$L79</f>
        <v>#REF!</v>
      </c>
      <c r="AA79" s="16" t="e">
        <f aca="false">PNL!$L79</f>
        <v>#REF!</v>
      </c>
      <c r="AB79" s="16" t="e">
        <f aca="false">PNL!$L79</f>
        <v>#REF!</v>
      </c>
      <c r="AC79" s="16" t="e">
        <f aca="false">PNL!$L79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9" t="n">
        <f aca="false">Inputs!F80</f>
        <v>0.235</v>
      </c>
      <c r="D80" s="4"/>
      <c r="E80" s="16" t="e">
        <f aca="false">PNL!$L80</f>
        <v>#REF!</v>
      </c>
      <c r="F80" s="16" t="e">
        <f aca="false">PNL!$L80</f>
        <v>#REF!</v>
      </c>
      <c r="G80" s="16" t="e">
        <f aca="false">PNL!$L80</f>
        <v>#REF!</v>
      </c>
      <c r="H80" s="16" t="e">
        <f aca="false">PNL!$L80</f>
        <v>#REF!</v>
      </c>
      <c r="I80" s="16" t="e">
        <f aca="false">PNL!$L80</f>
        <v>#REF!</v>
      </c>
      <c r="J80" s="16" t="e">
        <f aca="false">PNL!$L80</f>
        <v>#REF!</v>
      </c>
      <c r="K80" s="16" t="e">
        <f aca="false">PNL!$L80</f>
        <v>#REF!</v>
      </c>
      <c r="L80" s="16" t="e">
        <f aca="false">PNL!$L80</f>
        <v>#REF!</v>
      </c>
      <c r="M80" s="16" t="e">
        <f aca="false">PNL!$L80</f>
        <v>#REF!</v>
      </c>
      <c r="N80" s="16" t="e">
        <f aca="false">PNL!$L80</f>
        <v>#REF!</v>
      </c>
      <c r="O80" s="16" t="e">
        <f aca="false">PNL!$L80</f>
        <v>#REF!</v>
      </c>
      <c r="S80" s="16" t="e">
        <f aca="false">PNL!$L80</f>
        <v>#REF!</v>
      </c>
      <c r="T80" s="16" t="e">
        <f aca="false">PNL!$L80</f>
        <v>#REF!</v>
      </c>
      <c r="U80" s="16" t="e">
        <f aca="false">PNL!$L80</f>
        <v>#REF!</v>
      </c>
      <c r="V80" s="16" t="e">
        <f aca="false">PNL!$L80</f>
        <v>#REF!</v>
      </c>
      <c r="W80" s="16" t="e">
        <f aca="false">PNL!$L80</f>
        <v>#REF!</v>
      </c>
      <c r="X80" s="16" t="e">
        <f aca="false">PNL!$L80</f>
        <v>#REF!</v>
      </c>
      <c r="Y80" s="16" t="e">
        <f aca="false">PNL!$L80</f>
        <v>#REF!</v>
      </c>
      <c r="Z80" s="16" t="e">
        <f aca="false">PNL!$L80</f>
        <v>#REF!</v>
      </c>
      <c r="AA80" s="16" t="e">
        <f aca="false">PNL!$L80</f>
        <v>#REF!</v>
      </c>
      <c r="AB80" s="16" t="e">
        <f aca="false">PNL!$L80</f>
        <v>#REF!</v>
      </c>
      <c r="AC80" s="16" t="e">
        <f aca="false">PNL!$L80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9" t="n">
        <f aca="false">Inputs!F81</f>
        <v>0.23</v>
      </c>
      <c r="D81" s="4"/>
      <c r="E81" s="16" t="e">
        <f aca="false">PNL!$L81</f>
        <v>#REF!</v>
      </c>
      <c r="F81" s="16" t="e">
        <f aca="false">PNL!$L81</f>
        <v>#REF!</v>
      </c>
      <c r="G81" s="16" t="e">
        <f aca="false">PNL!$L81</f>
        <v>#REF!</v>
      </c>
      <c r="H81" s="16" t="e">
        <f aca="false">PNL!$L81</f>
        <v>#REF!</v>
      </c>
      <c r="I81" s="16" t="e">
        <f aca="false">PNL!$L81</f>
        <v>#REF!</v>
      </c>
      <c r="J81" s="16" t="e">
        <f aca="false">PNL!$L81</f>
        <v>#REF!</v>
      </c>
      <c r="K81" s="16" t="e">
        <f aca="false">PNL!$L81</f>
        <v>#REF!</v>
      </c>
      <c r="L81" s="16" t="e">
        <f aca="false">PNL!$L81</f>
        <v>#REF!</v>
      </c>
      <c r="M81" s="16" t="e">
        <f aca="false">PNL!$L81</f>
        <v>#REF!</v>
      </c>
      <c r="N81" s="16" t="e">
        <f aca="false">PNL!$L81</f>
        <v>#REF!</v>
      </c>
      <c r="O81" s="16" t="e">
        <f aca="false">PNL!$L81</f>
        <v>#REF!</v>
      </c>
      <c r="S81" s="16" t="e">
        <f aca="false">PNL!$L81</f>
        <v>#REF!</v>
      </c>
      <c r="T81" s="16" t="e">
        <f aca="false">PNL!$L81</f>
        <v>#REF!</v>
      </c>
      <c r="U81" s="16" t="e">
        <f aca="false">PNL!$L81</f>
        <v>#REF!</v>
      </c>
      <c r="V81" s="16" t="e">
        <f aca="false">PNL!$L81</f>
        <v>#REF!</v>
      </c>
      <c r="W81" s="16" t="e">
        <f aca="false">PNL!$L81</f>
        <v>#REF!</v>
      </c>
      <c r="X81" s="16" t="e">
        <f aca="false">PNL!$L81</f>
        <v>#REF!</v>
      </c>
      <c r="Y81" s="16" t="e">
        <f aca="false">PNL!$L81</f>
        <v>#REF!</v>
      </c>
      <c r="Z81" s="16" t="e">
        <f aca="false">PNL!$L81</f>
        <v>#REF!</v>
      </c>
      <c r="AA81" s="16" t="e">
        <f aca="false">PNL!$L81</f>
        <v>#REF!</v>
      </c>
      <c r="AB81" s="16" t="e">
        <f aca="false">PNL!$L81</f>
        <v>#REF!</v>
      </c>
      <c r="AC81" s="16" t="e">
        <f aca="false">PNL!$L81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9" t="n">
        <f aca="false">Inputs!F82</f>
        <v>0.23</v>
      </c>
      <c r="D82" s="4"/>
      <c r="E82" s="16" t="e">
        <f aca="false">PNL!$L82</f>
        <v>#REF!</v>
      </c>
      <c r="F82" s="16" t="e">
        <f aca="false">PNL!$L82</f>
        <v>#REF!</v>
      </c>
      <c r="G82" s="16" t="e">
        <f aca="false">PNL!$L82</f>
        <v>#REF!</v>
      </c>
      <c r="H82" s="16" t="e">
        <f aca="false">PNL!$L82</f>
        <v>#REF!</v>
      </c>
      <c r="I82" s="16" t="e">
        <f aca="false">PNL!$L82</f>
        <v>#REF!</v>
      </c>
      <c r="J82" s="16" t="e">
        <f aca="false">PNL!$L82</f>
        <v>#REF!</v>
      </c>
      <c r="K82" s="16" t="e">
        <f aca="false">PNL!$L82</f>
        <v>#REF!</v>
      </c>
      <c r="L82" s="16" t="e">
        <f aca="false">PNL!$L82</f>
        <v>#REF!</v>
      </c>
      <c r="M82" s="16" t="e">
        <f aca="false">PNL!$L82</f>
        <v>#REF!</v>
      </c>
      <c r="N82" s="16" t="e">
        <f aca="false">PNL!$L82</f>
        <v>#REF!</v>
      </c>
      <c r="O82" s="16" t="e">
        <f aca="false">PNL!$L82</f>
        <v>#REF!</v>
      </c>
      <c r="S82" s="16" t="e">
        <f aca="false">PNL!$L82</f>
        <v>#REF!</v>
      </c>
      <c r="T82" s="16" t="e">
        <f aca="false">PNL!$L82</f>
        <v>#REF!</v>
      </c>
      <c r="U82" s="16" t="e">
        <f aca="false">PNL!$L82</f>
        <v>#REF!</v>
      </c>
      <c r="V82" s="16" t="e">
        <f aca="false">PNL!$L82</f>
        <v>#REF!</v>
      </c>
      <c r="W82" s="16" t="e">
        <f aca="false">PNL!$L82</f>
        <v>#REF!</v>
      </c>
      <c r="X82" s="16" t="e">
        <f aca="false">PNL!$L82</f>
        <v>#REF!</v>
      </c>
      <c r="Y82" s="16" t="e">
        <f aca="false">PNL!$L82</f>
        <v>#REF!</v>
      </c>
      <c r="Z82" s="16" t="e">
        <f aca="false">PNL!$L82</f>
        <v>#REF!</v>
      </c>
      <c r="AA82" s="16" t="e">
        <f aca="false">PNL!$L82</f>
        <v>#REF!</v>
      </c>
      <c r="AB82" s="16" t="e">
        <f aca="false">PNL!$L82</f>
        <v>#REF!</v>
      </c>
      <c r="AC82" s="16" t="e">
        <f aca="false">PNL!$L82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9" t="n">
        <f aca="false">Inputs!F83</f>
        <v>0.23</v>
      </c>
      <c r="D83" s="4"/>
      <c r="E83" s="16" t="e">
        <f aca="false">PNL!$L83</f>
        <v>#REF!</v>
      </c>
      <c r="F83" s="16" t="e">
        <f aca="false">PNL!$L83</f>
        <v>#REF!</v>
      </c>
      <c r="G83" s="16" t="e">
        <f aca="false">PNL!$L83</f>
        <v>#REF!</v>
      </c>
      <c r="H83" s="16" t="e">
        <f aca="false">PNL!$L83</f>
        <v>#REF!</v>
      </c>
      <c r="I83" s="16" t="e">
        <f aca="false">PNL!$L83</f>
        <v>#REF!</v>
      </c>
      <c r="J83" s="16" t="e">
        <f aca="false">PNL!$L83</f>
        <v>#REF!</v>
      </c>
      <c r="K83" s="16" t="e">
        <f aca="false">PNL!$L83</f>
        <v>#REF!</v>
      </c>
      <c r="L83" s="16" t="e">
        <f aca="false">PNL!$L83</f>
        <v>#REF!</v>
      </c>
      <c r="M83" s="16" t="e">
        <f aca="false">PNL!$L83</f>
        <v>#REF!</v>
      </c>
      <c r="N83" s="16" t="e">
        <f aca="false">PNL!$L83</f>
        <v>#REF!</v>
      </c>
      <c r="O83" s="16" t="e">
        <f aca="false">PNL!$L83</f>
        <v>#REF!</v>
      </c>
      <c r="S83" s="16" t="e">
        <f aca="false">PNL!$L83</f>
        <v>#REF!</v>
      </c>
      <c r="T83" s="16" t="e">
        <f aca="false">PNL!$L83</f>
        <v>#REF!</v>
      </c>
      <c r="U83" s="16" t="e">
        <f aca="false">PNL!$L83</f>
        <v>#REF!</v>
      </c>
      <c r="V83" s="16" t="e">
        <f aca="false">PNL!$L83</f>
        <v>#REF!</v>
      </c>
      <c r="W83" s="16" t="e">
        <f aca="false">PNL!$L83</f>
        <v>#REF!</v>
      </c>
      <c r="X83" s="16" t="e">
        <f aca="false">PNL!$L83</f>
        <v>#REF!</v>
      </c>
      <c r="Y83" s="16" t="e">
        <f aca="false">PNL!$L83</f>
        <v>#REF!</v>
      </c>
      <c r="Z83" s="16" t="e">
        <f aca="false">PNL!$L83</f>
        <v>#REF!</v>
      </c>
      <c r="AA83" s="16" t="e">
        <f aca="false">PNL!$L83</f>
        <v>#REF!</v>
      </c>
      <c r="AB83" s="16" t="e">
        <f aca="false">PNL!$L83</f>
        <v>#REF!</v>
      </c>
      <c r="AC83" s="16" t="e">
        <f aca="false">PNL!$L83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9" t="n">
        <f aca="false">Inputs!F84</f>
        <v>0.23</v>
      </c>
      <c r="D84" s="4"/>
      <c r="E84" s="16" t="e">
        <f aca="false">PNL!$L84</f>
        <v>#REF!</v>
      </c>
      <c r="F84" s="16" t="e">
        <f aca="false">PNL!$L84</f>
        <v>#REF!</v>
      </c>
      <c r="G84" s="16" t="e">
        <f aca="false">PNL!$L84</f>
        <v>#REF!</v>
      </c>
      <c r="H84" s="16" t="e">
        <f aca="false">PNL!$L84</f>
        <v>#REF!</v>
      </c>
      <c r="I84" s="16" t="e">
        <f aca="false">PNL!$L84</f>
        <v>#REF!</v>
      </c>
      <c r="J84" s="16" t="e">
        <f aca="false">PNL!$L84</f>
        <v>#REF!</v>
      </c>
      <c r="K84" s="16" t="e">
        <f aca="false">PNL!$L84</f>
        <v>#REF!</v>
      </c>
      <c r="L84" s="16" t="e">
        <f aca="false">PNL!$L84</f>
        <v>#REF!</v>
      </c>
      <c r="M84" s="16" t="e">
        <f aca="false">PNL!$L84</f>
        <v>#REF!</v>
      </c>
      <c r="N84" s="16" t="e">
        <f aca="false">PNL!$L84</f>
        <v>#REF!</v>
      </c>
      <c r="O84" s="16" t="e">
        <f aca="false">PNL!$L84</f>
        <v>#REF!</v>
      </c>
      <c r="S84" s="16" t="e">
        <f aca="false">PNL!$L84</f>
        <v>#REF!</v>
      </c>
      <c r="T84" s="16" t="e">
        <f aca="false">PNL!$L84</f>
        <v>#REF!</v>
      </c>
      <c r="U84" s="16" t="e">
        <f aca="false">PNL!$L84</f>
        <v>#REF!</v>
      </c>
      <c r="V84" s="16" t="e">
        <f aca="false">PNL!$L84</f>
        <v>#REF!</v>
      </c>
      <c r="W84" s="16" t="e">
        <f aca="false">PNL!$L84</f>
        <v>#REF!</v>
      </c>
      <c r="X84" s="16" t="e">
        <f aca="false">PNL!$L84</f>
        <v>#REF!</v>
      </c>
      <c r="Y84" s="16" t="e">
        <f aca="false">PNL!$L84</f>
        <v>#REF!</v>
      </c>
      <c r="Z84" s="16" t="e">
        <f aca="false">PNL!$L84</f>
        <v>#REF!</v>
      </c>
      <c r="AA84" s="16" t="e">
        <f aca="false">PNL!$L84</f>
        <v>#REF!</v>
      </c>
      <c r="AB84" s="16" t="e">
        <f aca="false">PNL!$L84</f>
        <v>#REF!</v>
      </c>
      <c r="AC84" s="16" t="e">
        <f aca="false">PNL!$L84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9" t="n">
        <f aca="false">Inputs!F85</f>
        <v>0.23</v>
      </c>
      <c r="D85" s="4"/>
      <c r="E85" s="16" t="e">
        <f aca="false">PNL!$L85</f>
        <v>#REF!</v>
      </c>
      <c r="F85" s="16" t="e">
        <f aca="false">PNL!$L85</f>
        <v>#REF!</v>
      </c>
      <c r="G85" s="16" t="e">
        <f aca="false">PNL!$L85</f>
        <v>#REF!</v>
      </c>
      <c r="H85" s="16" t="e">
        <f aca="false">PNL!$L85</f>
        <v>#REF!</v>
      </c>
      <c r="I85" s="16" t="e">
        <f aca="false">PNL!$L85</f>
        <v>#REF!</v>
      </c>
      <c r="J85" s="16" t="e">
        <f aca="false">PNL!$L85</f>
        <v>#REF!</v>
      </c>
      <c r="K85" s="16" t="e">
        <f aca="false">PNL!$L85</f>
        <v>#REF!</v>
      </c>
      <c r="L85" s="16" t="e">
        <f aca="false">PNL!$L85</f>
        <v>#REF!</v>
      </c>
      <c r="M85" s="16" t="e">
        <f aca="false">PNL!$L85</f>
        <v>#REF!</v>
      </c>
      <c r="N85" s="16" t="e">
        <f aca="false">PNL!$L85</f>
        <v>#REF!</v>
      </c>
      <c r="O85" s="16" t="e">
        <f aca="false">PNL!$L85</f>
        <v>#REF!</v>
      </c>
      <c r="S85" s="16" t="e">
        <f aca="false">PNL!$L85</f>
        <v>#REF!</v>
      </c>
      <c r="T85" s="16" t="e">
        <f aca="false">PNL!$L85</f>
        <v>#REF!</v>
      </c>
      <c r="U85" s="16" t="e">
        <f aca="false">PNL!$L85</f>
        <v>#REF!</v>
      </c>
      <c r="V85" s="16" t="e">
        <f aca="false">PNL!$L85</f>
        <v>#REF!</v>
      </c>
      <c r="W85" s="16" t="e">
        <f aca="false">PNL!$L85</f>
        <v>#REF!</v>
      </c>
      <c r="X85" s="16" t="e">
        <f aca="false">PNL!$L85</f>
        <v>#REF!</v>
      </c>
      <c r="Y85" s="16" t="e">
        <f aca="false">PNL!$L85</f>
        <v>#REF!</v>
      </c>
      <c r="Z85" s="16" t="e">
        <f aca="false">PNL!$L85</f>
        <v>#REF!</v>
      </c>
      <c r="AA85" s="16" t="e">
        <f aca="false">PNL!$L85</f>
        <v>#REF!</v>
      </c>
      <c r="AB85" s="16" t="e">
        <f aca="false">PNL!$L85</f>
        <v>#REF!</v>
      </c>
      <c r="AC85" s="16" t="e">
        <f aca="false">PNL!$L85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9" t="n">
        <f aca="false">Inputs!F86</f>
        <v>0.23</v>
      </c>
      <c r="D86" s="4"/>
      <c r="E86" s="16" t="e">
        <f aca="false">PNL!$L86</f>
        <v>#REF!</v>
      </c>
      <c r="F86" s="16" t="e">
        <f aca="false">PNL!$L86</f>
        <v>#REF!</v>
      </c>
      <c r="G86" s="16" t="e">
        <f aca="false">PNL!$L86</f>
        <v>#REF!</v>
      </c>
      <c r="H86" s="16" t="e">
        <f aca="false">PNL!$L86</f>
        <v>#REF!</v>
      </c>
      <c r="I86" s="16" t="e">
        <f aca="false">PNL!$L86</f>
        <v>#REF!</v>
      </c>
      <c r="J86" s="16" t="e">
        <f aca="false">PNL!$L86</f>
        <v>#REF!</v>
      </c>
      <c r="K86" s="16" t="e">
        <f aca="false">PNL!$L86</f>
        <v>#REF!</v>
      </c>
      <c r="L86" s="16" t="e">
        <f aca="false">PNL!$L86</f>
        <v>#REF!</v>
      </c>
      <c r="M86" s="16" t="e">
        <f aca="false">PNL!$L86</f>
        <v>#REF!</v>
      </c>
      <c r="N86" s="16" t="e">
        <f aca="false">PNL!$L86</f>
        <v>#REF!</v>
      </c>
      <c r="O86" s="16" t="e">
        <f aca="false">PNL!$L86</f>
        <v>#REF!</v>
      </c>
      <c r="S86" s="16" t="e">
        <f aca="false">PNL!$L86</f>
        <v>#REF!</v>
      </c>
      <c r="T86" s="16" t="e">
        <f aca="false">PNL!$L86</f>
        <v>#REF!</v>
      </c>
      <c r="U86" s="16" t="e">
        <f aca="false">PNL!$L86</f>
        <v>#REF!</v>
      </c>
      <c r="V86" s="16" t="e">
        <f aca="false">PNL!$L86</f>
        <v>#REF!</v>
      </c>
      <c r="W86" s="16" t="e">
        <f aca="false">PNL!$L86</f>
        <v>#REF!</v>
      </c>
      <c r="X86" s="16" t="e">
        <f aca="false">PNL!$L86</f>
        <v>#REF!</v>
      </c>
      <c r="Y86" s="16" t="e">
        <f aca="false">PNL!$L86</f>
        <v>#REF!</v>
      </c>
      <c r="Z86" s="16" t="e">
        <f aca="false">PNL!$L86</f>
        <v>#REF!</v>
      </c>
      <c r="AA86" s="16" t="e">
        <f aca="false">PNL!$L86</f>
        <v>#REF!</v>
      </c>
      <c r="AB86" s="16" t="e">
        <f aca="false">PNL!$L86</f>
        <v>#REF!</v>
      </c>
      <c r="AC86" s="16" t="e">
        <f aca="false">PNL!$L86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9" t="n">
        <f aca="false">Inputs!F87</f>
        <v>0.23</v>
      </c>
      <c r="D87" s="4"/>
      <c r="E87" s="16" t="e">
        <f aca="false">PNL!$L87</f>
        <v>#REF!</v>
      </c>
      <c r="F87" s="16" t="e">
        <f aca="false">PNL!$L87</f>
        <v>#REF!</v>
      </c>
      <c r="G87" s="16" t="e">
        <f aca="false">PNL!$L87</f>
        <v>#REF!</v>
      </c>
      <c r="H87" s="16" t="e">
        <f aca="false">PNL!$L87</f>
        <v>#REF!</v>
      </c>
      <c r="I87" s="16" t="e">
        <f aca="false">PNL!$L87</f>
        <v>#REF!</v>
      </c>
      <c r="J87" s="16" t="e">
        <f aca="false">PNL!$L87</f>
        <v>#REF!</v>
      </c>
      <c r="K87" s="16" t="e">
        <f aca="false">PNL!$L87</f>
        <v>#REF!</v>
      </c>
      <c r="L87" s="16" t="e">
        <f aca="false">PNL!$L87</f>
        <v>#REF!</v>
      </c>
      <c r="M87" s="16" t="e">
        <f aca="false">PNL!$L87</f>
        <v>#REF!</v>
      </c>
      <c r="N87" s="16" t="e">
        <f aca="false">PNL!$L87</f>
        <v>#REF!</v>
      </c>
      <c r="O87" s="16" t="e">
        <f aca="false">PNL!$L87</f>
        <v>#REF!</v>
      </c>
      <c r="S87" s="16" t="e">
        <f aca="false">PNL!$L87</f>
        <v>#REF!</v>
      </c>
      <c r="T87" s="16" t="e">
        <f aca="false">PNL!$L87</f>
        <v>#REF!</v>
      </c>
      <c r="U87" s="16" t="e">
        <f aca="false">PNL!$L87</f>
        <v>#REF!</v>
      </c>
      <c r="V87" s="16" t="e">
        <f aca="false">PNL!$L87</f>
        <v>#REF!</v>
      </c>
      <c r="W87" s="16" t="e">
        <f aca="false">PNL!$L87</f>
        <v>#REF!</v>
      </c>
      <c r="X87" s="16" t="e">
        <f aca="false">PNL!$L87</f>
        <v>#REF!</v>
      </c>
      <c r="Y87" s="16" t="e">
        <f aca="false">PNL!$L87</f>
        <v>#REF!</v>
      </c>
      <c r="Z87" s="16" t="e">
        <f aca="false">PNL!$L87</f>
        <v>#REF!</v>
      </c>
      <c r="AA87" s="16" t="e">
        <f aca="false">PNL!$L87</f>
        <v>#REF!</v>
      </c>
      <c r="AB87" s="16" t="e">
        <f aca="false">PNL!$L87</f>
        <v>#REF!</v>
      </c>
      <c r="AC87" s="16" t="e">
        <f aca="false">PNL!$L87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9" t="n">
        <f aca="false">Inputs!F88</f>
        <v>0.23</v>
      </c>
      <c r="D88" s="4"/>
      <c r="E88" s="16" t="e">
        <f aca="false">PNL!$L88</f>
        <v>#REF!</v>
      </c>
      <c r="F88" s="16" t="e">
        <f aca="false">PNL!$L88</f>
        <v>#REF!</v>
      </c>
      <c r="G88" s="16" t="e">
        <f aca="false">PNL!$L88</f>
        <v>#REF!</v>
      </c>
      <c r="H88" s="16" t="e">
        <f aca="false">PNL!$L88</f>
        <v>#REF!</v>
      </c>
      <c r="I88" s="16" t="e">
        <f aca="false">PNL!$L88</f>
        <v>#REF!</v>
      </c>
      <c r="J88" s="16" t="e">
        <f aca="false">PNL!$L88</f>
        <v>#REF!</v>
      </c>
      <c r="K88" s="16" t="e">
        <f aca="false">PNL!$L88</f>
        <v>#REF!</v>
      </c>
      <c r="L88" s="16" t="e">
        <f aca="false">PNL!$L88</f>
        <v>#REF!</v>
      </c>
      <c r="M88" s="16" t="e">
        <f aca="false">PNL!$L88</f>
        <v>#REF!</v>
      </c>
      <c r="N88" s="16" t="e">
        <f aca="false">PNL!$L88</f>
        <v>#REF!</v>
      </c>
      <c r="O88" s="16" t="e">
        <f aca="false">PNL!$L88</f>
        <v>#REF!</v>
      </c>
      <c r="S88" s="16" t="e">
        <f aca="false">PNL!$L88</f>
        <v>#REF!</v>
      </c>
      <c r="T88" s="16" t="e">
        <f aca="false">PNL!$L88</f>
        <v>#REF!</v>
      </c>
      <c r="U88" s="16" t="e">
        <f aca="false">PNL!$L88</f>
        <v>#REF!</v>
      </c>
      <c r="V88" s="16" t="e">
        <f aca="false">PNL!$L88</f>
        <v>#REF!</v>
      </c>
      <c r="W88" s="16" t="e">
        <f aca="false">PNL!$L88</f>
        <v>#REF!</v>
      </c>
      <c r="X88" s="16" t="e">
        <f aca="false">PNL!$L88</f>
        <v>#REF!</v>
      </c>
      <c r="Y88" s="16" t="e">
        <f aca="false">PNL!$L88</f>
        <v>#REF!</v>
      </c>
      <c r="Z88" s="16" t="e">
        <f aca="false">PNL!$L88</f>
        <v>#REF!</v>
      </c>
      <c r="AA88" s="16" t="e">
        <f aca="false">PNL!$L88</f>
        <v>#REF!</v>
      </c>
      <c r="AB88" s="16" t="e">
        <f aca="false">PNL!$L88</f>
        <v>#REF!</v>
      </c>
      <c r="AC88" s="16" t="e">
        <f aca="false">PNL!$L88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9" t="n">
        <f aca="false">Inputs!F89</f>
        <v>0.23</v>
      </c>
      <c r="D89" s="4"/>
      <c r="E89" s="16" t="e">
        <f aca="false">PNL!$L89</f>
        <v>#REF!</v>
      </c>
      <c r="F89" s="16" t="e">
        <f aca="false">PNL!$L89</f>
        <v>#REF!</v>
      </c>
      <c r="G89" s="16" t="e">
        <f aca="false">PNL!$L89</f>
        <v>#REF!</v>
      </c>
      <c r="H89" s="16" t="e">
        <f aca="false">PNL!$L89</f>
        <v>#REF!</v>
      </c>
      <c r="I89" s="16" t="e">
        <f aca="false">PNL!$L89</f>
        <v>#REF!</v>
      </c>
      <c r="J89" s="16" t="e">
        <f aca="false">PNL!$L89</f>
        <v>#REF!</v>
      </c>
      <c r="K89" s="16" t="e">
        <f aca="false">PNL!$L89</f>
        <v>#REF!</v>
      </c>
      <c r="L89" s="16" t="e">
        <f aca="false">PNL!$L89</f>
        <v>#REF!</v>
      </c>
      <c r="M89" s="16" t="e">
        <f aca="false">PNL!$L89</f>
        <v>#REF!</v>
      </c>
      <c r="N89" s="16" t="e">
        <f aca="false">PNL!$L89</f>
        <v>#REF!</v>
      </c>
      <c r="O89" s="16" t="e">
        <f aca="false">PNL!$L89</f>
        <v>#REF!</v>
      </c>
      <c r="S89" s="16" t="e">
        <f aca="false">PNL!$L89</f>
        <v>#REF!</v>
      </c>
      <c r="T89" s="16" t="e">
        <f aca="false">PNL!$L89</f>
        <v>#REF!</v>
      </c>
      <c r="U89" s="16" t="e">
        <f aca="false">PNL!$L89</f>
        <v>#REF!</v>
      </c>
      <c r="V89" s="16" t="e">
        <f aca="false">PNL!$L89</f>
        <v>#REF!</v>
      </c>
      <c r="W89" s="16" t="e">
        <f aca="false">PNL!$L89</f>
        <v>#REF!</v>
      </c>
      <c r="X89" s="16" t="e">
        <f aca="false">PNL!$L89</f>
        <v>#REF!</v>
      </c>
      <c r="Y89" s="16" t="e">
        <f aca="false">PNL!$L89</f>
        <v>#REF!</v>
      </c>
      <c r="Z89" s="16" t="e">
        <f aca="false">PNL!$L89</f>
        <v>#REF!</v>
      </c>
      <c r="AA89" s="16" t="e">
        <f aca="false">PNL!$L89</f>
        <v>#REF!</v>
      </c>
      <c r="AB89" s="16" t="e">
        <f aca="false">PNL!$L89</f>
        <v>#REF!</v>
      </c>
      <c r="AC89" s="16" t="e">
        <f aca="false">PNL!$L89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9" t="n">
        <f aca="false">Inputs!F90</f>
        <v>0.23</v>
      </c>
      <c r="D90" s="4"/>
      <c r="E90" s="16" t="e">
        <f aca="false">PNL!$L90</f>
        <v>#REF!</v>
      </c>
      <c r="F90" s="16" t="e">
        <f aca="false">PNL!$L90</f>
        <v>#REF!</v>
      </c>
      <c r="G90" s="16" t="e">
        <f aca="false">PNL!$L90</f>
        <v>#REF!</v>
      </c>
      <c r="H90" s="16" t="e">
        <f aca="false">PNL!$L90</f>
        <v>#REF!</v>
      </c>
      <c r="I90" s="16" t="e">
        <f aca="false">PNL!$L90</f>
        <v>#REF!</v>
      </c>
      <c r="J90" s="16" t="e">
        <f aca="false">PNL!$L90</f>
        <v>#REF!</v>
      </c>
      <c r="K90" s="16" t="e">
        <f aca="false">PNL!$L90</f>
        <v>#REF!</v>
      </c>
      <c r="L90" s="16" t="e">
        <f aca="false">PNL!$L90</f>
        <v>#REF!</v>
      </c>
      <c r="M90" s="16" t="e">
        <f aca="false">PNL!$L90</f>
        <v>#REF!</v>
      </c>
      <c r="N90" s="16" t="e">
        <f aca="false">PNL!$L90</f>
        <v>#REF!</v>
      </c>
      <c r="O90" s="16" t="e">
        <f aca="false">PNL!$L90</f>
        <v>#REF!</v>
      </c>
      <c r="S90" s="16" t="e">
        <f aca="false">PNL!$L90</f>
        <v>#REF!</v>
      </c>
      <c r="T90" s="16" t="e">
        <f aca="false">PNL!$L90</f>
        <v>#REF!</v>
      </c>
      <c r="U90" s="16" t="e">
        <f aca="false">PNL!$L90</f>
        <v>#REF!</v>
      </c>
      <c r="V90" s="16" t="e">
        <f aca="false">PNL!$L90</f>
        <v>#REF!</v>
      </c>
      <c r="W90" s="16" t="e">
        <f aca="false">PNL!$L90</f>
        <v>#REF!</v>
      </c>
      <c r="X90" s="16" t="e">
        <f aca="false">PNL!$L90</f>
        <v>#REF!</v>
      </c>
      <c r="Y90" s="16" t="e">
        <f aca="false">PNL!$L90</f>
        <v>#REF!</v>
      </c>
      <c r="Z90" s="16" t="e">
        <f aca="false">PNL!$L90</f>
        <v>#REF!</v>
      </c>
      <c r="AA90" s="16" t="e">
        <f aca="false">PNL!$L90</f>
        <v>#REF!</v>
      </c>
      <c r="AB90" s="16" t="e">
        <f aca="false">PNL!$L90</f>
        <v>#REF!</v>
      </c>
      <c r="AC90" s="16" t="e">
        <f aca="false">PNL!$L90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9" t="n">
        <f aca="false">Inputs!F91</f>
        <v>0.2275</v>
      </c>
      <c r="D91" s="4"/>
      <c r="E91" s="16" t="e">
        <f aca="false">PNL!$L91</f>
        <v>#REF!</v>
      </c>
      <c r="F91" s="16" t="e">
        <f aca="false">PNL!$L91</f>
        <v>#REF!</v>
      </c>
      <c r="G91" s="16" t="e">
        <f aca="false">PNL!$L91</f>
        <v>#REF!</v>
      </c>
      <c r="H91" s="16" t="e">
        <f aca="false">PNL!$L91</f>
        <v>#REF!</v>
      </c>
      <c r="I91" s="16" t="e">
        <f aca="false">PNL!$L91</f>
        <v>#REF!</v>
      </c>
      <c r="J91" s="16" t="e">
        <f aca="false">PNL!$L91</f>
        <v>#REF!</v>
      </c>
      <c r="K91" s="16" t="e">
        <f aca="false">PNL!$L91</f>
        <v>#REF!</v>
      </c>
      <c r="L91" s="16" t="e">
        <f aca="false">PNL!$L91</f>
        <v>#REF!</v>
      </c>
      <c r="M91" s="16" t="e">
        <f aca="false">PNL!$L91</f>
        <v>#REF!</v>
      </c>
      <c r="N91" s="16" t="e">
        <f aca="false">PNL!$L91</f>
        <v>#REF!</v>
      </c>
      <c r="O91" s="16" t="e">
        <f aca="false">PNL!$L91</f>
        <v>#REF!</v>
      </c>
      <c r="S91" s="16" t="e">
        <f aca="false">PNL!$L91</f>
        <v>#REF!</v>
      </c>
      <c r="T91" s="16" t="e">
        <f aca="false">PNL!$L91</f>
        <v>#REF!</v>
      </c>
      <c r="U91" s="16" t="e">
        <f aca="false">PNL!$L91</f>
        <v>#REF!</v>
      </c>
      <c r="V91" s="16" t="e">
        <f aca="false">PNL!$L91</f>
        <v>#REF!</v>
      </c>
      <c r="W91" s="16" t="e">
        <f aca="false">PNL!$L91</f>
        <v>#REF!</v>
      </c>
      <c r="X91" s="16" t="e">
        <f aca="false">PNL!$L91</f>
        <v>#REF!</v>
      </c>
      <c r="Y91" s="16" t="e">
        <f aca="false">PNL!$L91</f>
        <v>#REF!</v>
      </c>
      <c r="Z91" s="16" t="e">
        <f aca="false">PNL!$L91</f>
        <v>#REF!</v>
      </c>
      <c r="AA91" s="16" t="e">
        <f aca="false">PNL!$L91</f>
        <v>#REF!</v>
      </c>
      <c r="AB91" s="16" t="e">
        <f aca="false">PNL!$L91</f>
        <v>#REF!</v>
      </c>
      <c r="AC91" s="16" t="e">
        <f aca="false">PNL!$L91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9" t="n">
        <f aca="false">Inputs!F92</f>
        <v>0.22</v>
      </c>
      <c r="D92" s="4"/>
      <c r="E92" s="16" t="e">
        <f aca="false">PNL!$L92</f>
        <v>#REF!</v>
      </c>
      <c r="F92" s="16" t="e">
        <f aca="false">PNL!$L92</f>
        <v>#REF!</v>
      </c>
      <c r="G92" s="16" t="e">
        <f aca="false">PNL!$L92</f>
        <v>#REF!</v>
      </c>
      <c r="H92" s="16" t="e">
        <f aca="false">PNL!$L92</f>
        <v>#REF!</v>
      </c>
      <c r="I92" s="16" t="e">
        <f aca="false">PNL!$L92</f>
        <v>#REF!</v>
      </c>
      <c r="J92" s="16" t="e">
        <f aca="false">PNL!$L92</f>
        <v>#REF!</v>
      </c>
      <c r="K92" s="16" t="e">
        <f aca="false">PNL!$L92</f>
        <v>#REF!</v>
      </c>
      <c r="L92" s="16" t="e">
        <f aca="false">PNL!$L92</f>
        <v>#REF!</v>
      </c>
      <c r="M92" s="16" t="e">
        <f aca="false">PNL!$L92</f>
        <v>#REF!</v>
      </c>
      <c r="N92" s="16" t="e">
        <f aca="false">PNL!$L92</f>
        <v>#REF!</v>
      </c>
      <c r="O92" s="16" t="e">
        <f aca="false">PNL!$L92</f>
        <v>#REF!</v>
      </c>
      <c r="S92" s="16" t="e">
        <f aca="false">PNL!$L92</f>
        <v>#REF!</v>
      </c>
      <c r="T92" s="16" t="e">
        <f aca="false">PNL!$L92</f>
        <v>#REF!</v>
      </c>
      <c r="U92" s="16" t="e">
        <f aca="false">PNL!$L92</f>
        <v>#REF!</v>
      </c>
      <c r="V92" s="16" t="e">
        <f aca="false">PNL!$L92</f>
        <v>#REF!</v>
      </c>
      <c r="W92" s="16" t="e">
        <f aca="false">PNL!$L92</f>
        <v>#REF!</v>
      </c>
      <c r="X92" s="16" t="e">
        <f aca="false">PNL!$L92</f>
        <v>#REF!</v>
      </c>
      <c r="Y92" s="16" t="e">
        <f aca="false">PNL!$L92</f>
        <v>#REF!</v>
      </c>
      <c r="Z92" s="16" t="e">
        <f aca="false">PNL!$L92</f>
        <v>#REF!</v>
      </c>
      <c r="AA92" s="16" t="e">
        <f aca="false">PNL!$L92</f>
        <v>#REF!</v>
      </c>
      <c r="AB92" s="16" t="e">
        <f aca="false">PNL!$L92</f>
        <v>#REF!</v>
      </c>
      <c r="AC92" s="16" t="e">
        <f aca="false">PNL!$L92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9" t="n">
        <f aca="false">Inputs!F93</f>
        <v>0.2025</v>
      </c>
      <c r="D93" s="4"/>
      <c r="E93" s="16" t="e">
        <f aca="false">PNL!$L93</f>
        <v>#REF!</v>
      </c>
      <c r="F93" s="16" t="e">
        <f aca="false">PNL!$L93</f>
        <v>#REF!</v>
      </c>
      <c r="G93" s="16" t="e">
        <f aca="false">PNL!$L93</f>
        <v>#REF!</v>
      </c>
      <c r="H93" s="16" t="e">
        <f aca="false">PNL!$L93</f>
        <v>#REF!</v>
      </c>
      <c r="I93" s="16" t="e">
        <f aca="false">PNL!$L93</f>
        <v>#REF!</v>
      </c>
      <c r="J93" s="16" t="e">
        <f aca="false">PNL!$L93</f>
        <v>#REF!</v>
      </c>
      <c r="K93" s="16" t="e">
        <f aca="false">PNL!$L93</f>
        <v>#REF!</v>
      </c>
      <c r="L93" s="16" t="e">
        <f aca="false">PNL!$L93</f>
        <v>#REF!</v>
      </c>
      <c r="M93" s="16" t="e">
        <f aca="false">PNL!$L93</f>
        <v>#REF!</v>
      </c>
      <c r="N93" s="16" t="e">
        <f aca="false">PNL!$L93</f>
        <v>#REF!</v>
      </c>
      <c r="O93" s="16" t="e">
        <f aca="false">PNL!$L93</f>
        <v>#REF!</v>
      </c>
      <c r="S93" s="16" t="e">
        <f aca="false">PNL!$L93</f>
        <v>#REF!</v>
      </c>
      <c r="T93" s="16" t="e">
        <f aca="false">PNL!$L93</f>
        <v>#REF!</v>
      </c>
      <c r="U93" s="16" t="e">
        <f aca="false">PNL!$L93</f>
        <v>#REF!</v>
      </c>
      <c r="V93" s="16" t="e">
        <f aca="false">PNL!$L93</f>
        <v>#REF!</v>
      </c>
      <c r="W93" s="16" t="e">
        <f aca="false">PNL!$L93</f>
        <v>#REF!</v>
      </c>
      <c r="X93" s="16" t="e">
        <f aca="false">PNL!$L93</f>
        <v>#REF!</v>
      </c>
      <c r="Y93" s="16" t="e">
        <f aca="false">PNL!$L93</f>
        <v>#REF!</v>
      </c>
      <c r="Z93" s="16" t="e">
        <f aca="false">PNL!$L93</f>
        <v>#REF!</v>
      </c>
      <c r="AA93" s="16" t="e">
        <f aca="false">PNL!$L93</f>
        <v>#REF!</v>
      </c>
      <c r="AB93" s="16" t="e">
        <f aca="false">PNL!$L93</f>
        <v>#REF!</v>
      </c>
      <c r="AC93" s="16" t="e">
        <f aca="false">PNL!$L93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9" t="n">
        <f aca="false">Inputs!F94</f>
        <v>0.2025</v>
      </c>
      <c r="D94" s="4"/>
      <c r="E94" s="16" t="e">
        <f aca="false">PNL!$L94</f>
        <v>#REF!</v>
      </c>
      <c r="F94" s="16" t="e">
        <f aca="false">PNL!$L94</f>
        <v>#REF!</v>
      </c>
      <c r="G94" s="16" t="e">
        <f aca="false">PNL!$L94</f>
        <v>#REF!</v>
      </c>
      <c r="H94" s="16" t="e">
        <f aca="false">PNL!$L94</f>
        <v>#REF!</v>
      </c>
      <c r="I94" s="16" t="e">
        <f aca="false">PNL!$L94</f>
        <v>#REF!</v>
      </c>
      <c r="J94" s="16" t="e">
        <f aca="false">PNL!$L94</f>
        <v>#REF!</v>
      </c>
      <c r="K94" s="16" t="e">
        <f aca="false">PNL!$L94</f>
        <v>#REF!</v>
      </c>
      <c r="L94" s="16" t="e">
        <f aca="false">PNL!$L94</f>
        <v>#REF!</v>
      </c>
      <c r="M94" s="16" t="e">
        <f aca="false">PNL!$L94</f>
        <v>#REF!</v>
      </c>
      <c r="N94" s="16" t="e">
        <f aca="false">PNL!$L94</f>
        <v>#REF!</v>
      </c>
      <c r="O94" s="16" t="e">
        <f aca="false">PNL!$L94</f>
        <v>#REF!</v>
      </c>
      <c r="S94" s="16" t="e">
        <f aca="false">PNL!$L94</f>
        <v>#REF!</v>
      </c>
      <c r="T94" s="16" t="e">
        <f aca="false">PNL!$L94</f>
        <v>#REF!</v>
      </c>
      <c r="U94" s="16" t="e">
        <f aca="false">PNL!$L94</f>
        <v>#REF!</v>
      </c>
      <c r="V94" s="16" t="e">
        <f aca="false">PNL!$L94</f>
        <v>#REF!</v>
      </c>
      <c r="W94" s="16" t="e">
        <f aca="false">PNL!$L94</f>
        <v>#REF!</v>
      </c>
      <c r="X94" s="16" t="e">
        <f aca="false">PNL!$L94</f>
        <v>#REF!</v>
      </c>
      <c r="Y94" s="16" t="e">
        <f aca="false">PNL!$L94</f>
        <v>#REF!</v>
      </c>
      <c r="Z94" s="16" t="e">
        <f aca="false">PNL!$L94</f>
        <v>#REF!</v>
      </c>
      <c r="AA94" s="16" t="e">
        <f aca="false">PNL!$L94</f>
        <v>#REF!</v>
      </c>
      <c r="AB94" s="16" t="e">
        <f aca="false">PNL!$L94</f>
        <v>#REF!</v>
      </c>
      <c r="AC94" s="16" t="e">
        <f aca="false">PNL!$L94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9" t="n">
        <f aca="false">Inputs!F95</f>
        <v>0.2025</v>
      </c>
      <c r="D95" s="4"/>
      <c r="E95" s="16" t="e">
        <f aca="false">PNL!$L95</f>
        <v>#REF!</v>
      </c>
      <c r="F95" s="16" t="e">
        <f aca="false">PNL!$L95</f>
        <v>#REF!</v>
      </c>
      <c r="G95" s="16" t="e">
        <f aca="false">PNL!$L95</f>
        <v>#REF!</v>
      </c>
      <c r="H95" s="16" t="e">
        <f aca="false">PNL!$L95</f>
        <v>#REF!</v>
      </c>
      <c r="I95" s="16" t="e">
        <f aca="false">PNL!$L95</f>
        <v>#REF!</v>
      </c>
      <c r="J95" s="16" t="e">
        <f aca="false">PNL!$L95</f>
        <v>#REF!</v>
      </c>
      <c r="K95" s="16" t="e">
        <f aca="false">PNL!$L95</f>
        <v>#REF!</v>
      </c>
      <c r="L95" s="16" t="e">
        <f aca="false">PNL!$L95</f>
        <v>#REF!</v>
      </c>
      <c r="M95" s="16" t="e">
        <f aca="false">PNL!$L95</f>
        <v>#REF!</v>
      </c>
      <c r="N95" s="16" t="e">
        <f aca="false">PNL!$L95</f>
        <v>#REF!</v>
      </c>
      <c r="O95" s="16" t="e">
        <f aca="false">PNL!$L95</f>
        <v>#REF!</v>
      </c>
      <c r="S95" s="16" t="e">
        <f aca="false">PNL!$L95</f>
        <v>#REF!</v>
      </c>
      <c r="T95" s="16" t="e">
        <f aca="false">PNL!$L95</f>
        <v>#REF!</v>
      </c>
      <c r="U95" s="16" t="e">
        <f aca="false">PNL!$L95</f>
        <v>#REF!</v>
      </c>
      <c r="V95" s="16" t="e">
        <f aca="false">PNL!$L95</f>
        <v>#REF!</v>
      </c>
      <c r="W95" s="16" t="e">
        <f aca="false">PNL!$L95</f>
        <v>#REF!</v>
      </c>
      <c r="X95" s="16" t="e">
        <f aca="false">PNL!$L95</f>
        <v>#REF!</v>
      </c>
      <c r="Y95" s="16" t="e">
        <f aca="false">PNL!$L95</f>
        <v>#REF!</v>
      </c>
      <c r="Z95" s="16" t="e">
        <f aca="false">PNL!$L95</f>
        <v>#REF!</v>
      </c>
      <c r="AA95" s="16" t="e">
        <f aca="false">PNL!$L95</f>
        <v>#REF!</v>
      </c>
      <c r="AB95" s="16" t="e">
        <f aca="false">PNL!$L95</f>
        <v>#REF!</v>
      </c>
      <c r="AC95" s="16" t="e">
        <f aca="false">PNL!$L95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9" t="n">
        <f aca="false">Inputs!F96</f>
        <v>0.2025</v>
      </c>
      <c r="D96" s="4"/>
      <c r="E96" s="16" t="e">
        <f aca="false">PNL!$L96</f>
        <v>#REF!</v>
      </c>
      <c r="F96" s="16" t="e">
        <f aca="false">PNL!$L96</f>
        <v>#REF!</v>
      </c>
      <c r="G96" s="16" t="e">
        <f aca="false">PNL!$L96</f>
        <v>#REF!</v>
      </c>
      <c r="H96" s="16" t="e">
        <f aca="false">PNL!$L96</f>
        <v>#REF!</v>
      </c>
      <c r="I96" s="16" t="e">
        <f aca="false">PNL!$L96</f>
        <v>#REF!</v>
      </c>
      <c r="J96" s="16" t="e">
        <f aca="false">PNL!$L96</f>
        <v>#REF!</v>
      </c>
      <c r="K96" s="16" t="e">
        <f aca="false">PNL!$L96</f>
        <v>#REF!</v>
      </c>
      <c r="L96" s="16" t="e">
        <f aca="false">PNL!$L96</f>
        <v>#REF!</v>
      </c>
      <c r="M96" s="16" t="e">
        <f aca="false">PNL!$L96</f>
        <v>#REF!</v>
      </c>
      <c r="N96" s="16" t="e">
        <f aca="false">PNL!$L96</f>
        <v>#REF!</v>
      </c>
      <c r="O96" s="16" t="e">
        <f aca="false">PNL!$L96</f>
        <v>#REF!</v>
      </c>
      <c r="S96" s="16" t="e">
        <f aca="false">PNL!$L96</f>
        <v>#REF!</v>
      </c>
      <c r="T96" s="16" t="e">
        <f aca="false">PNL!$L96</f>
        <v>#REF!</v>
      </c>
      <c r="U96" s="16" t="e">
        <f aca="false">PNL!$L96</f>
        <v>#REF!</v>
      </c>
      <c r="V96" s="16" t="e">
        <f aca="false">PNL!$L96</f>
        <v>#REF!</v>
      </c>
      <c r="W96" s="16" t="e">
        <f aca="false">PNL!$L96</f>
        <v>#REF!</v>
      </c>
      <c r="X96" s="16" t="e">
        <f aca="false">PNL!$L96</f>
        <v>#REF!</v>
      </c>
      <c r="Y96" s="16" t="e">
        <f aca="false">PNL!$L96</f>
        <v>#REF!</v>
      </c>
      <c r="Z96" s="16" t="e">
        <f aca="false">PNL!$L96</f>
        <v>#REF!</v>
      </c>
      <c r="AA96" s="16" t="e">
        <f aca="false">PNL!$L96</f>
        <v>#REF!</v>
      </c>
      <c r="AB96" s="16" t="e">
        <f aca="false">PNL!$L96</f>
        <v>#REF!</v>
      </c>
      <c r="AC96" s="16" t="e">
        <f aca="false">PNL!$L96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9" t="n">
        <f aca="false">Inputs!F97</f>
        <v>0.2025</v>
      </c>
      <c r="D97" s="4"/>
      <c r="E97" s="16" t="e">
        <f aca="false">PNL!$L97</f>
        <v>#REF!</v>
      </c>
      <c r="F97" s="16" t="e">
        <f aca="false">PNL!$L97</f>
        <v>#REF!</v>
      </c>
      <c r="G97" s="16" t="e">
        <f aca="false">PNL!$L97</f>
        <v>#REF!</v>
      </c>
      <c r="H97" s="16" t="e">
        <f aca="false">PNL!$L97</f>
        <v>#REF!</v>
      </c>
      <c r="I97" s="16" t="e">
        <f aca="false">PNL!$L97</f>
        <v>#REF!</v>
      </c>
      <c r="J97" s="16" t="e">
        <f aca="false">PNL!$L97</f>
        <v>#REF!</v>
      </c>
      <c r="K97" s="16" t="e">
        <f aca="false">PNL!$L97</f>
        <v>#REF!</v>
      </c>
      <c r="L97" s="16" t="e">
        <f aca="false">PNL!$L97</f>
        <v>#REF!</v>
      </c>
      <c r="M97" s="16" t="e">
        <f aca="false">PNL!$L97</f>
        <v>#REF!</v>
      </c>
      <c r="N97" s="16" t="e">
        <f aca="false">PNL!$L97</f>
        <v>#REF!</v>
      </c>
      <c r="O97" s="16" t="e">
        <f aca="false">PNL!$L97</f>
        <v>#REF!</v>
      </c>
      <c r="S97" s="16" t="e">
        <f aca="false">PNL!$L97</f>
        <v>#REF!</v>
      </c>
      <c r="T97" s="16" t="e">
        <f aca="false">PNL!$L97</f>
        <v>#REF!</v>
      </c>
      <c r="U97" s="16" t="e">
        <f aca="false">PNL!$L97</f>
        <v>#REF!</v>
      </c>
      <c r="V97" s="16" t="e">
        <f aca="false">PNL!$L97</f>
        <v>#REF!</v>
      </c>
      <c r="W97" s="16" t="e">
        <f aca="false">PNL!$L97</f>
        <v>#REF!</v>
      </c>
      <c r="X97" s="16" t="e">
        <f aca="false">PNL!$L97</f>
        <v>#REF!</v>
      </c>
      <c r="Y97" s="16" t="e">
        <f aca="false">PNL!$L97</f>
        <v>#REF!</v>
      </c>
      <c r="Z97" s="16" t="e">
        <f aca="false">PNL!$L97</f>
        <v>#REF!</v>
      </c>
      <c r="AA97" s="16" t="e">
        <f aca="false">PNL!$L97</f>
        <v>#REF!</v>
      </c>
      <c r="AB97" s="16" t="e">
        <f aca="false">PNL!$L97</f>
        <v>#REF!</v>
      </c>
      <c r="AC97" s="16" t="e">
        <f aca="false">PNL!$L97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9" t="n">
        <f aca="false">Inputs!F98</f>
        <v>0.2025</v>
      </c>
      <c r="D98" s="4"/>
      <c r="E98" s="16" t="e">
        <f aca="false">PNL!$L98</f>
        <v>#REF!</v>
      </c>
      <c r="F98" s="16" t="e">
        <f aca="false">PNL!$L98</f>
        <v>#REF!</v>
      </c>
      <c r="G98" s="16" t="e">
        <f aca="false">PNL!$L98</f>
        <v>#REF!</v>
      </c>
      <c r="H98" s="16" t="e">
        <f aca="false">PNL!$L98</f>
        <v>#REF!</v>
      </c>
      <c r="I98" s="16" t="e">
        <f aca="false">PNL!$L98</f>
        <v>#REF!</v>
      </c>
      <c r="J98" s="16" t="e">
        <f aca="false">PNL!$L98</f>
        <v>#REF!</v>
      </c>
      <c r="K98" s="16" t="e">
        <f aca="false">PNL!$L98</f>
        <v>#REF!</v>
      </c>
      <c r="L98" s="16" t="e">
        <f aca="false">PNL!$L98</f>
        <v>#REF!</v>
      </c>
      <c r="M98" s="16" t="e">
        <f aca="false">PNL!$L98</f>
        <v>#REF!</v>
      </c>
      <c r="N98" s="16" t="e">
        <f aca="false">PNL!$L98</f>
        <v>#REF!</v>
      </c>
      <c r="O98" s="16" t="e">
        <f aca="false">PNL!$L98</f>
        <v>#REF!</v>
      </c>
      <c r="S98" s="16" t="e">
        <f aca="false">PNL!$L98</f>
        <v>#REF!</v>
      </c>
      <c r="T98" s="16" t="e">
        <f aca="false">PNL!$L98</f>
        <v>#REF!</v>
      </c>
      <c r="U98" s="16" t="e">
        <f aca="false">PNL!$L98</f>
        <v>#REF!</v>
      </c>
      <c r="V98" s="16" t="e">
        <f aca="false">PNL!$L98</f>
        <v>#REF!</v>
      </c>
      <c r="W98" s="16" t="e">
        <f aca="false">PNL!$L98</f>
        <v>#REF!</v>
      </c>
      <c r="X98" s="16" t="e">
        <f aca="false">PNL!$L98</f>
        <v>#REF!</v>
      </c>
      <c r="Y98" s="16" t="e">
        <f aca="false">PNL!$L98</f>
        <v>#REF!</v>
      </c>
      <c r="Z98" s="16" t="e">
        <f aca="false">PNL!$L98</f>
        <v>#REF!</v>
      </c>
      <c r="AA98" s="16" t="e">
        <f aca="false">PNL!$L98</f>
        <v>#REF!</v>
      </c>
      <c r="AB98" s="16" t="e">
        <f aca="false">PNL!$L98</f>
        <v>#REF!</v>
      </c>
      <c r="AC98" s="16" t="e">
        <f aca="false">PNL!$L98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9" t="n">
        <f aca="false">Inputs!F99</f>
        <v>0.2025</v>
      </c>
      <c r="D99" s="4"/>
      <c r="E99" s="16" t="e">
        <f aca="false">PNL!$L99</f>
        <v>#REF!</v>
      </c>
      <c r="F99" s="16" t="e">
        <f aca="false">PNL!$L99</f>
        <v>#REF!</v>
      </c>
      <c r="G99" s="16" t="e">
        <f aca="false">PNL!$L99</f>
        <v>#REF!</v>
      </c>
      <c r="H99" s="16" t="e">
        <f aca="false">PNL!$L99</f>
        <v>#REF!</v>
      </c>
      <c r="I99" s="16" t="e">
        <f aca="false">PNL!$L99</f>
        <v>#REF!</v>
      </c>
      <c r="J99" s="16" t="e">
        <f aca="false">PNL!$L99</f>
        <v>#REF!</v>
      </c>
      <c r="K99" s="16" t="e">
        <f aca="false">PNL!$L99</f>
        <v>#REF!</v>
      </c>
      <c r="L99" s="16" t="e">
        <f aca="false">PNL!$L99</f>
        <v>#REF!</v>
      </c>
      <c r="M99" s="16" t="e">
        <f aca="false">PNL!$L99</f>
        <v>#REF!</v>
      </c>
      <c r="N99" s="16" t="e">
        <f aca="false">PNL!$L99</f>
        <v>#REF!</v>
      </c>
      <c r="O99" s="16" t="e">
        <f aca="false">PNL!$L99</f>
        <v>#REF!</v>
      </c>
      <c r="S99" s="16" t="e">
        <f aca="false">PNL!$L99</f>
        <v>#REF!</v>
      </c>
      <c r="T99" s="16" t="e">
        <f aca="false">PNL!$L99</f>
        <v>#REF!</v>
      </c>
      <c r="U99" s="16" t="e">
        <f aca="false">PNL!$L99</f>
        <v>#REF!</v>
      </c>
      <c r="V99" s="16" t="e">
        <f aca="false">PNL!$L99</f>
        <v>#REF!</v>
      </c>
      <c r="W99" s="16" t="e">
        <f aca="false">PNL!$L99</f>
        <v>#REF!</v>
      </c>
      <c r="X99" s="16" t="e">
        <f aca="false">PNL!$L99</f>
        <v>#REF!</v>
      </c>
      <c r="Y99" s="16" t="e">
        <f aca="false">PNL!$L99</f>
        <v>#REF!</v>
      </c>
      <c r="Z99" s="16" t="e">
        <f aca="false">PNL!$L99</f>
        <v>#REF!</v>
      </c>
      <c r="AA99" s="16" t="e">
        <f aca="false">PNL!$L99</f>
        <v>#REF!</v>
      </c>
      <c r="AB99" s="16" t="e">
        <f aca="false">PNL!$L99</f>
        <v>#REF!</v>
      </c>
      <c r="AC99" s="16" t="e">
        <f aca="false">PNL!$L99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9" t="n">
        <f aca="false">Inputs!F100</f>
        <v>0.2025</v>
      </c>
      <c r="D100" s="4"/>
      <c r="E100" s="16" t="e">
        <f aca="false">PNL!$L100</f>
        <v>#REF!</v>
      </c>
      <c r="F100" s="16" t="e">
        <f aca="false">PNL!$L100</f>
        <v>#REF!</v>
      </c>
      <c r="G100" s="16" t="e">
        <f aca="false">PNL!$L100</f>
        <v>#REF!</v>
      </c>
      <c r="H100" s="16" t="e">
        <f aca="false">PNL!$L100</f>
        <v>#REF!</v>
      </c>
      <c r="I100" s="16" t="e">
        <f aca="false">PNL!$L100</f>
        <v>#REF!</v>
      </c>
      <c r="J100" s="16" t="e">
        <f aca="false">PNL!$L100</f>
        <v>#REF!</v>
      </c>
      <c r="K100" s="16" t="e">
        <f aca="false">PNL!$L100</f>
        <v>#REF!</v>
      </c>
      <c r="L100" s="16" t="e">
        <f aca="false">PNL!$L100</f>
        <v>#REF!</v>
      </c>
      <c r="M100" s="16" t="e">
        <f aca="false">PNL!$L100</f>
        <v>#REF!</v>
      </c>
      <c r="N100" s="16" t="e">
        <f aca="false">PNL!$L100</f>
        <v>#REF!</v>
      </c>
      <c r="O100" s="16" t="e">
        <f aca="false">PNL!$L100</f>
        <v>#REF!</v>
      </c>
      <c r="S100" s="16" t="e">
        <f aca="false">PNL!$L100</f>
        <v>#REF!</v>
      </c>
      <c r="T100" s="16" t="e">
        <f aca="false">PNL!$L100</f>
        <v>#REF!</v>
      </c>
      <c r="U100" s="16" t="e">
        <f aca="false">PNL!$L100</f>
        <v>#REF!</v>
      </c>
      <c r="V100" s="16" t="e">
        <f aca="false">PNL!$L100</f>
        <v>#REF!</v>
      </c>
      <c r="W100" s="16" t="e">
        <f aca="false">PNL!$L100</f>
        <v>#REF!</v>
      </c>
      <c r="X100" s="16" t="e">
        <f aca="false">PNL!$L100</f>
        <v>#REF!</v>
      </c>
      <c r="Y100" s="16" t="e">
        <f aca="false">PNL!$L100</f>
        <v>#REF!</v>
      </c>
      <c r="Z100" s="16" t="e">
        <f aca="false">PNL!$L100</f>
        <v>#REF!</v>
      </c>
      <c r="AA100" s="16" t="e">
        <f aca="false">PNL!$L100</f>
        <v>#REF!</v>
      </c>
      <c r="AB100" s="16" t="e">
        <f aca="false">PNL!$L100</f>
        <v>#REF!</v>
      </c>
      <c r="AC100" s="16" t="e">
        <f aca="false">PNL!$L100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9" t="n">
        <f aca="false">Inputs!F101</f>
        <v>0.2025</v>
      </c>
      <c r="D101" s="4"/>
      <c r="E101" s="16" t="e">
        <f aca="false">PNL!$L101</f>
        <v>#REF!</v>
      </c>
      <c r="F101" s="16" t="e">
        <f aca="false">PNL!$L101</f>
        <v>#REF!</v>
      </c>
      <c r="G101" s="16" t="e">
        <f aca="false">PNL!$L101</f>
        <v>#REF!</v>
      </c>
      <c r="H101" s="16" t="e">
        <f aca="false">PNL!$L101</f>
        <v>#REF!</v>
      </c>
      <c r="I101" s="16" t="e">
        <f aca="false">PNL!$L101</f>
        <v>#REF!</v>
      </c>
      <c r="J101" s="16" t="e">
        <f aca="false">PNL!$L101</f>
        <v>#REF!</v>
      </c>
      <c r="K101" s="16" t="e">
        <f aca="false">PNL!$L101</f>
        <v>#REF!</v>
      </c>
      <c r="L101" s="16" t="e">
        <f aca="false">PNL!$L101</f>
        <v>#REF!</v>
      </c>
      <c r="M101" s="16" t="e">
        <f aca="false">PNL!$L101</f>
        <v>#REF!</v>
      </c>
      <c r="N101" s="16" t="e">
        <f aca="false">PNL!$L101</f>
        <v>#REF!</v>
      </c>
      <c r="O101" s="16" t="e">
        <f aca="false">PNL!$L101</f>
        <v>#REF!</v>
      </c>
      <c r="S101" s="16" t="e">
        <f aca="false">PNL!$L101</f>
        <v>#REF!</v>
      </c>
      <c r="T101" s="16" t="e">
        <f aca="false">PNL!$L101</f>
        <v>#REF!</v>
      </c>
      <c r="U101" s="16" t="e">
        <f aca="false">PNL!$L101</f>
        <v>#REF!</v>
      </c>
      <c r="V101" s="16" t="e">
        <f aca="false">PNL!$L101</f>
        <v>#REF!</v>
      </c>
      <c r="W101" s="16" t="e">
        <f aca="false">PNL!$L101</f>
        <v>#REF!</v>
      </c>
      <c r="X101" s="16" t="e">
        <f aca="false">PNL!$L101</f>
        <v>#REF!</v>
      </c>
      <c r="Y101" s="16" t="e">
        <f aca="false">PNL!$L101</f>
        <v>#REF!</v>
      </c>
      <c r="Z101" s="16" t="e">
        <f aca="false">PNL!$L101</f>
        <v>#REF!</v>
      </c>
      <c r="AA101" s="16" t="e">
        <f aca="false">PNL!$L101</f>
        <v>#REF!</v>
      </c>
      <c r="AB101" s="16" t="e">
        <f aca="false">PNL!$L101</f>
        <v>#REF!</v>
      </c>
      <c r="AC101" s="16" t="e">
        <f aca="false">PNL!$L101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9" t="n">
        <f aca="false">Inputs!F102</f>
        <v>0.2025</v>
      </c>
      <c r="D102" s="4"/>
      <c r="E102" s="16" t="e">
        <f aca="false">PNL!$L102</f>
        <v>#REF!</v>
      </c>
      <c r="F102" s="16" t="e">
        <f aca="false">PNL!$L102</f>
        <v>#REF!</v>
      </c>
      <c r="G102" s="16" t="e">
        <f aca="false">PNL!$L102</f>
        <v>#REF!</v>
      </c>
      <c r="H102" s="16" t="e">
        <f aca="false">PNL!$L102</f>
        <v>#REF!</v>
      </c>
      <c r="I102" s="16" t="e">
        <f aca="false">PNL!$L102</f>
        <v>#REF!</v>
      </c>
      <c r="J102" s="16" t="e">
        <f aca="false">PNL!$L102</f>
        <v>#REF!</v>
      </c>
      <c r="K102" s="16" t="e">
        <f aca="false">PNL!$L102</f>
        <v>#REF!</v>
      </c>
      <c r="L102" s="16" t="e">
        <f aca="false">PNL!$L102</f>
        <v>#REF!</v>
      </c>
      <c r="M102" s="16" t="e">
        <f aca="false">PNL!$L102</f>
        <v>#REF!</v>
      </c>
      <c r="N102" s="16" t="e">
        <f aca="false">PNL!$L102</f>
        <v>#REF!</v>
      </c>
      <c r="O102" s="16" t="e">
        <f aca="false">PNL!$L102</f>
        <v>#REF!</v>
      </c>
      <c r="S102" s="16" t="e">
        <f aca="false">PNL!$L102</f>
        <v>#REF!</v>
      </c>
      <c r="T102" s="16" t="e">
        <f aca="false">PNL!$L102</f>
        <v>#REF!</v>
      </c>
      <c r="U102" s="16" t="e">
        <f aca="false">PNL!$L102</f>
        <v>#REF!</v>
      </c>
      <c r="V102" s="16" t="e">
        <f aca="false">PNL!$L102</f>
        <v>#REF!</v>
      </c>
      <c r="W102" s="16" t="e">
        <f aca="false">PNL!$L102</f>
        <v>#REF!</v>
      </c>
      <c r="X102" s="16" t="e">
        <f aca="false">PNL!$L102</f>
        <v>#REF!</v>
      </c>
      <c r="Y102" s="16" t="e">
        <f aca="false">PNL!$L102</f>
        <v>#REF!</v>
      </c>
      <c r="Z102" s="16" t="e">
        <f aca="false">PNL!$L102</f>
        <v>#REF!</v>
      </c>
      <c r="AA102" s="16" t="e">
        <f aca="false">PNL!$L102</f>
        <v>#REF!</v>
      </c>
      <c r="AB102" s="16" t="e">
        <f aca="false">PNL!$L102</f>
        <v>#REF!</v>
      </c>
      <c r="AC102" s="16" t="e">
        <f aca="false">PNL!$L102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9" t="n">
        <f aca="false">Inputs!F103</f>
        <v>0.2</v>
      </c>
      <c r="D103" s="4"/>
      <c r="E103" s="16" t="e">
        <f aca="false">PNL!$L103</f>
        <v>#REF!</v>
      </c>
      <c r="F103" s="16" t="e">
        <f aca="false">PNL!$L103</f>
        <v>#REF!</v>
      </c>
      <c r="G103" s="16" t="e">
        <f aca="false">PNL!$L103</f>
        <v>#REF!</v>
      </c>
      <c r="H103" s="16" t="e">
        <f aca="false">PNL!$L103</f>
        <v>#REF!</v>
      </c>
      <c r="I103" s="16" t="e">
        <f aca="false">PNL!$L103</f>
        <v>#REF!</v>
      </c>
      <c r="J103" s="16" t="e">
        <f aca="false">PNL!$L103</f>
        <v>#REF!</v>
      </c>
      <c r="K103" s="16" t="e">
        <f aca="false">PNL!$L103</f>
        <v>#REF!</v>
      </c>
      <c r="L103" s="16" t="e">
        <f aca="false">PNL!$L103</f>
        <v>#REF!</v>
      </c>
      <c r="M103" s="16" t="e">
        <f aca="false">PNL!$L103</f>
        <v>#REF!</v>
      </c>
      <c r="N103" s="16" t="e">
        <f aca="false">PNL!$L103</f>
        <v>#REF!</v>
      </c>
      <c r="O103" s="16" t="e">
        <f aca="false">PNL!$L103</f>
        <v>#REF!</v>
      </c>
      <c r="S103" s="16" t="e">
        <f aca="false">PNL!$L103</f>
        <v>#REF!</v>
      </c>
      <c r="T103" s="16" t="e">
        <f aca="false">PNL!$L103</f>
        <v>#REF!</v>
      </c>
      <c r="U103" s="16" t="e">
        <f aca="false">PNL!$L103</f>
        <v>#REF!</v>
      </c>
      <c r="V103" s="16" t="e">
        <f aca="false">PNL!$L103</f>
        <v>#REF!</v>
      </c>
      <c r="W103" s="16" t="e">
        <f aca="false">PNL!$L103</f>
        <v>#REF!</v>
      </c>
      <c r="X103" s="16" t="e">
        <f aca="false">PNL!$L103</f>
        <v>#REF!</v>
      </c>
      <c r="Y103" s="16" t="e">
        <f aca="false">PNL!$L103</f>
        <v>#REF!</v>
      </c>
      <c r="Z103" s="16" t="e">
        <f aca="false">PNL!$L103</f>
        <v>#REF!</v>
      </c>
      <c r="AA103" s="16" t="e">
        <f aca="false">PNL!$L103</f>
        <v>#REF!</v>
      </c>
      <c r="AB103" s="16" t="e">
        <f aca="false">PNL!$L103</f>
        <v>#REF!</v>
      </c>
      <c r="AC103" s="16" t="e">
        <f aca="false">PNL!$L103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9" t="n">
        <f aca="false">Inputs!F104</f>
        <v>0.195</v>
      </c>
      <c r="D104" s="4"/>
      <c r="E104" s="16" t="e">
        <f aca="false">PNL!$L104</f>
        <v>#REF!</v>
      </c>
      <c r="F104" s="16" t="e">
        <f aca="false">PNL!$L104</f>
        <v>#REF!</v>
      </c>
      <c r="G104" s="16" t="e">
        <f aca="false">PNL!$L104</f>
        <v>#REF!</v>
      </c>
      <c r="H104" s="16" t="e">
        <f aca="false">PNL!$L104</f>
        <v>#REF!</v>
      </c>
      <c r="I104" s="16" t="e">
        <f aca="false">PNL!$L104</f>
        <v>#REF!</v>
      </c>
      <c r="J104" s="16" t="e">
        <f aca="false">PNL!$L104</f>
        <v>#REF!</v>
      </c>
      <c r="K104" s="16" t="e">
        <f aca="false">PNL!$L104</f>
        <v>#REF!</v>
      </c>
      <c r="L104" s="16" t="e">
        <f aca="false">PNL!$L104</f>
        <v>#REF!</v>
      </c>
      <c r="M104" s="16" t="e">
        <f aca="false">PNL!$L104</f>
        <v>#REF!</v>
      </c>
      <c r="N104" s="16" t="e">
        <f aca="false">PNL!$L104</f>
        <v>#REF!</v>
      </c>
      <c r="O104" s="16" t="e">
        <f aca="false">PNL!$L104</f>
        <v>#REF!</v>
      </c>
      <c r="S104" s="16" t="e">
        <f aca="false">PNL!$L104</f>
        <v>#REF!</v>
      </c>
      <c r="T104" s="16" t="e">
        <f aca="false">PNL!$L104</f>
        <v>#REF!</v>
      </c>
      <c r="U104" s="16" t="e">
        <f aca="false">PNL!$L104</f>
        <v>#REF!</v>
      </c>
      <c r="V104" s="16" t="e">
        <f aca="false">PNL!$L104</f>
        <v>#REF!</v>
      </c>
      <c r="W104" s="16" t="e">
        <f aca="false">PNL!$L104</f>
        <v>#REF!</v>
      </c>
      <c r="X104" s="16" t="e">
        <f aca="false">PNL!$L104</f>
        <v>#REF!</v>
      </c>
      <c r="Y104" s="16" t="e">
        <f aca="false">PNL!$L104</f>
        <v>#REF!</v>
      </c>
      <c r="Z104" s="16" t="e">
        <f aca="false">PNL!$L104</f>
        <v>#REF!</v>
      </c>
      <c r="AA104" s="16" t="e">
        <f aca="false">PNL!$L104</f>
        <v>#REF!</v>
      </c>
      <c r="AB104" s="16" t="e">
        <f aca="false">PNL!$L104</f>
        <v>#REF!</v>
      </c>
      <c r="AC104" s="16" t="e">
        <f aca="false">PNL!$L104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9" t="n">
        <f aca="false">Inputs!F105</f>
        <v>0.19</v>
      </c>
      <c r="D105" s="4"/>
      <c r="E105" s="16" t="e">
        <f aca="false">PNL!$L105</f>
        <v>#REF!</v>
      </c>
      <c r="F105" s="16" t="e">
        <f aca="false">PNL!$L105</f>
        <v>#REF!</v>
      </c>
      <c r="G105" s="16" t="e">
        <f aca="false">PNL!$L105</f>
        <v>#REF!</v>
      </c>
      <c r="H105" s="16" t="e">
        <f aca="false">PNL!$L105</f>
        <v>#REF!</v>
      </c>
      <c r="I105" s="16" t="e">
        <f aca="false">PNL!$L105</f>
        <v>#REF!</v>
      </c>
      <c r="J105" s="16" t="e">
        <f aca="false">PNL!$L105</f>
        <v>#REF!</v>
      </c>
      <c r="K105" s="16" t="e">
        <f aca="false">PNL!$L105</f>
        <v>#REF!</v>
      </c>
      <c r="L105" s="16" t="e">
        <f aca="false">PNL!$L105</f>
        <v>#REF!</v>
      </c>
      <c r="M105" s="16" t="e">
        <f aca="false">PNL!$L105</f>
        <v>#REF!</v>
      </c>
      <c r="N105" s="16" t="e">
        <f aca="false">PNL!$L105</f>
        <v>#REF!</v>
      </c>
      <c r="O105" s="16" t="e">
        <f aca="false">PNL!$L105</f>
        <v>#REF!</v>
      </c>
      <c r="S105" s="16" t="e">
        <f aca="false">PNL!$L105</f>
        <v>#REF!</v>
      </c>
      <c r="T105" s="16" t="e">
        <f aca="false">PNL!$L105</f>
        <v>#REF!</v>
      </c>
      <c r="U105" s="16" t="e">
        <f aca="false">PNL!$L105</f>
        <v>#REF!</v>
      </c>
      <c r="V105" s="16" t="e">
        <f aca="false">PNL!$L105</f>
        <v>#REF!</v>
      </c>
      <c r="W105" s="16" t="e">
        <f aca="false">PNL!$L105</f>
        <v>#REF!</v>
      </c>
      <c r="X105" s="16" t="e">
        <f aca="false">PNL!$L105</f>
        <v>#REF!</v>
      </c>
      <c r="Y105" s="16" t="e">
        <f aca="false">PNL!$L105</f>
        <v>#REF!</v>
      </c>
      <c r="Z105" s="16" t="e">
        <f aca="false">PNL!$L105</f>
        <v>#REF!</v>
      </c>
      <c r="AA105" s="16" t="e">
        <f aca="false">PNL!$L105</f>
        <v>#REF!</v>
      </c>
      <c r="AB105" s="16" t="e">
        <f aca="false">PNL!$L105</f>
        <v>#REF!</v>
      </c>
      <c r="AC105" s="16" t="e">
        <f aca="false">PNL!$L105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9" t="n">
        <f aca="false">Inputs!F106</f>
        <v>0.185</v>
      </c>
      <c r="D106" s="4"/>
      <c r="E106" s="16" t="e">
        <f aca="false">PNL!$L106</f>
        <v>#REF!</v>
      </c>
      <c r="F106" s="16" t="e">
        <f aca="false">PNL!$L106</f>
        <v>#REF!</v>
      </c>
      <c r="G106" s="16" t="e">
        <f aca="false">PNL!$L106</f>
        <v>#REF!</v>
      </c>
      <c r="H106" s="16" t="e">
        <f aca="false">PNL!$L106</f>
        <v>#REF!</v>
      </c>
      <c r="I106" s="16" t="e">
        <f aca="false">PNL!$L106</f>
        <v>#REF!</v>
      </c>
      <c r="J106" s="16" t="e">
        <f aca="false">PNL!$L106</f>
        <v>#REF!</v>
      </c>
      <c r="K106" s="16" t="e">
        <f aca="false">PNL!$L106</f>
        <v>#REF!</v>
      </c>
      <c r="L106" s="16" t="e">
        <f aca="false">PNL!$L106</f>
        <v>#REF!</v>
      </c>
      <c r="M106" s="16" t="e">
        <f aca="false">PNL!$L106</f>
        <v>#REF!</v>
      </c>
      <c r="N106" s="16" t="e">
        <f aca="false">PNL!$L106</f>
        <v>#REF!</v>
      </c>
      <c r="O106" s="16" t="e">
        <f aca="false">PNL!$L106</f>
        <v>#REF!</v>
      </c>
      <c r="S106" s="16" t="e">
        <f aca="false">PNL!$L106</f>
        <v>#REF!</v>
      </c>
      <c r="T106" s="16" t="e">
        <f aca="false">PNL!$L106</f>
        <v>#REF!</v>
      </c>
      <c r="U106" s="16" t="e">
        <f aca="false">PNL!$L106</f>
        <v>#REF!</v>
      </c>
      <c r="V106" s="16" t="e">
        <f aca="false">PNL!$L106</f>
        <v>#REF!</v>
      </c>
      <c r="W106" s="16" t="e">
        <f aca="false">PNL!$L106</f>
        <v>#REF!</v>
      </c>
      <c r="X106" s="16" t="e">
        <f aca="false">PNL!$L106</f>
        <v>#REF!</v>
      </c>
      <c r="Y106" s="16" t="e">
        <f aca="false">PNL!$L106</f>
        <v>#REF!</v>
      </c>
      <c r="Z106" s="16" t="e">
        <f aca="false">PNL!$L106</f>
        <v>#REF!</v>
      </c>
      <c r="AA106" s="16" t="e">
        <f aca="false">PNL!$L106</f>
        <v>#REF!</v>
      </c>
      <c r="AB106" s="16" t="e">
        <f aca="false">PNL!$L106</f>
        <v>#REF!</v>
      </c>
      <c r="AC106" s="16" t="e">
        <f aca="false">PNL!$L106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9" t="n">
        <f aca="false">Inputs!F107</f>
        <v>0.185</v>
      </c>
      <c r="D107" s="4"/>
      <c r="E107" s="16" t="e">
        <f aca="false">PNL!$L107</f>
        <v>#REF!</v>
      </c>
      <c r="F107" s="16" t="e">
        <f aca="false">PNL!$L107</f>
        <v>#REF!</v>
      </c>
      <c r="G107" s="16" t="e">
        <f aca="false">PNL!$L107</f>
        <v>#REF!</v>
      </c>
      <c r="H107" s="16" t="e">
        <f aca="false">PNL!$L107</f>
        <v>#REF!</v>
      </c>
      <c r="I107" s="16" t="e">
        <f aca="false">PNL!$L107</f>
        <v>#REF!</v>
      </c>
      <c r="J107" s="16" t="e">
        <f aca="false">PNL!$L107</f>
        <v>#REF!</v>
      </c>
      <c r="K107" s="16" t="e">
        <f aca="false">PNL!$L107</f>
        <v>#REF!</v>
      </c>
      <c r="L107" s="16" t="e">
        <f aca="false">PNL!$L107</f>
        <v>#REF!</v>
      </c>
      <c r="M107" s="16" t="e">
        <f aca="false">PNL!$L107</f>
        <v>#REF!</v>
      </c>
      <c r="N107" s="16" t="e">
        <f aca="false">PNL!$L107</f>
        <v>#REF!</v>
      </c>
      <c r="O107" s="16" t="e">
        <f aca="false">PNL!$L107</f>
        <v>#REF!</v>
      </c>
      <c r="S107" s="16" t="e">
        <f aca="false">PNL!$L107</f>
        <v>#REF!</v>
      </c>
      <c r="T107" s="16" t="e">
        <f aca="false">PNL!$L107</f>
        <v>#REF!</v>
      </c>
      <c r="U107" s="16" t="e">
        <f aca="false">PNL!$L107</f>
        <v>#REF!</v>
      </c>
      <c r="V107" s="16" t="e">
        <f aca="false">PNL!$L107</f>
        <v>#REF!</v>
      </c>
      <c r="W107" s="16" t="e">
        <f aca="false">PNL!$L107</f>
        <v>#REF!</v>
      </c>
      <c r="X107" s="16" t="e">
        <f aca="false">PNL!$L107</f>
        <v>#REF!</v>
      </c>
      <c r="Y107" s="16" t="e">
        <f aca="false">PNL!$L107</f>
        <v>#REF!</v>
      </c>
      <c r="Z107" s="16" t="e">
        <f aca="false">PNL!$L107</f>
        <v>#REF!</v>
      </c>
      <c r="AA107" s="16" t="e">
        <f aca="false">PNL!$L107</f>
        <v>#REF!</v>
      </c>
      <c r="AB107" s="16" t="e">
        <f aca="false">PNL!$L107</f>
        <v>#REF!</v>
      </c>
      <c r="AC107" s="16" t="e">
        <f aca="false">PNL!$L107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9" t="n">
        <f aca="false">Inputs!F108</f>
        <v>0.185</v>
      </c>
      <c r="D108" s="4"/>
      <c r="E108" s="16" t="e">
        <f aca="false">PNL!$L108</f>
        <v>#REF!</v>
      </c>
      <c r="F108" s="16" t="e">
        <f aca="false">PNL!$L108</f>
        <v>#REF!</v>
      </c>
      <c r="G108" s="16" t="e">
        <f aca="false">PNL!$L108</f>
        <v>#REF!</v>
      </c>
      <c r="H108" s="16" t="e">
        <f aca="false">PNL!$L108</f>
        <v>#REF!</v>
      </c>
      <c r="I108" s="16" t="e">
        <f aca="false">PNL!$L108</f>
        <v>#REF!</v>
      </c>
      <c r="J108" s="16" t="e">
        <f aca="false">PNL!$L108</f>
        <v>#REF!</v>
      </c>
      <c r="K108" s="16" t="e">
        <f aca="false">PNL!$L108</f>
        <v>#REF!</v>
      </c>
      <c r="L108" s="16" t="e">
        <f aca="false">PNL!$L108</f>
        <v>#REF!</v>
      </c>
      <c r="M108" s="16" t="e">
        <f aca="false">PNL!$L108</f>
        <v>#REF!</v>
      </c>
      <c r="N108" s="16" t="e">
        <f aca="false">PNL!$L108</f>
        <v>#REF!</v>
      </c>
      <c r="O108" s="16" t="e">
        <f aca="false">PNL!$L108</f>
        <v>#REF!</v>
      </c>
      <c r="S108" s="16" t="e">
        <f aca="false">PNL!$L108</f>
        <v>#REF!</v>
      </c>
      <c r="T108" s="16" t="e">
        <f aca="false">PNL!$L108</f>
        <v>#REF!</v>
      </c>
      <c r="U108" s="16" t="e">
        <f aca="false">PNL!$L108</f>
        <v>#REF!</v>
      </c>
      <c r="V108" s="16" t="e">
        <f aca="false">PNL!$L108</f>
        <v>#REF!</v>
      </c>
      <c r="W108" s="16" t="e">
        <f aca="false">PNL!$L108</f>
        <v>#REF!</v>
      </c>
      <c r="X108" s="16" t="e">
        <f aca="false">PNL!$L108</f>
        <v>#REF!</v>
      </c>
      <c r="Y108" s="16" t="e">
        <f aca="false">PNL!$L108</f>
        <v>#REF!</v>
      </c>
      <c r="Z108" s="16" t="e">
        <f aca="false">PNL!$L108</f>
        <v>#REF!</v>
      </c>
      <c r="AA108" s="16" t="e">
        <f aca="false">PNL!$L108</f>
        <v>#REF!</v>
      </c>
      <c r="AB108" s="16" t="e">
        <f aca="false">PNL!$L108</f>
        <v>#REF!</v>
      </c>
      <c r="AC108" s="16" t="e">
        <f aca="false">PNL!$L108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9" t="n">
        <f aca="false">Inputs!F109</f>
        <v>0.185</v>
      </c>
      <c r="D109" s="4"/>
      <c r="E109" s="16" t="e">
        <f aca="false">PNL!$L109</f>
        <v>#REF!</v>
      </c>
      <c r="F109" s="16" t="e">
        <f aca="false">PNL!$L109</f>
        <v>#REF!</v>
      </c>
      <c r="G109" s="16" t="e">
        <f aca="false">PNL!$L109</f>
        <v>#REF!</v>
      </c>
      <c r="H109" s="16" t="e">
        <f aca="false">PNL!$L109</f>
        <v>#REF!</v>
      </c>
      <c r="I109" s="16" t="e">
        <f aca="false">PNL!$L109</f>
        <v>#REF!</v>
      </c>
      <c r="J109" s="16" t="e">
        <f aca="false">PNL!$L109</f>
        <v>#REF!</v>
      </c>
      <c r="K109" s="16" t="e">
        <f aca="false">PNL!$L109</f>
        <v>#REF!</v>
      </c>
      <c r="L109" s="16" t="e">
        <f aca="false">PNL!$L109</f>
        <v>#REF!</v>
      </c>
      <c r="M109" s="16" t="e">
        <f aca="false">PNL!$L109</f>
        <v>#REF!</v>
      </c>
      <c r="N109" s="16" t="e">
        <f aca="false">PNL!$L109</f>
        <v>#REF!</v>
      </c>
      <c r="O109" s="16" t="e">
        <f aca="false">PNL!$L109</f>
        <v>#REF!</v>
      </c>
      <c r="S109" s="16" t="e">
        <f aca="false">PNL!$L109</f>
        <v>#REF!</v>
      </c>
      <c r="T109" s="16" t="e">
        <f aca="false">PNL!$L109</f>
        <v>#REF!</v>
      </c>
      <c r="U109" s="16" t="e">
        <f aca="false">PNL!$L109</f>
        <v>#REF!</v>
      </c>
      <c r="V109" s="16" t="e">
        <f aca="false">PNL!$L109</f>
        <v>#REF!</v>
      </c>
      <c r="W109" s="16" t="e">
        <f aca="false">PNL!$L109</f>
        <v>#REF!</v>
      </c>
      <c r="X109" s="16" t="e">
        <f aca="false">PNL!$L109</f>
        <v>#REF!</v>
      </c>
      <c r="Y109" s="16" t="e">
        <f aca="false">PNL!$L109</f>
        <v>#REF!</v>
      </c>
      <c r="Z109" s="16" t="e">
        <f aca="false">PNL!$L109</f>
        <v>#REF!</v>
      </c>
      <c r="AA109" s="16" t="e">
        <f aca="false">PNL!$L109</f>
        <v>#REF!</v>
      </c>
      <c r="AB109" s="16" t="e">
        <f aca="false">PNL!$L109</f>
        <v>#REF!</v>
      </c>
      <c r="AC109" s="16" t="e">
        <f aca="false">PNL!$L109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9" t="n">
        <f aca="false">Inputs!F110</f>
        <v>0.185</v>
      </c>
      <c r="D110" s="4"/>
      <c r="E110" s="16" t="e">
        <f aca="false">PNL!$L110</f>
        <v>#REF!</v>
      </c>
      <c r="F110" s="16" t="e">
        <f aca="false">PNL!$L110</f>
        <v>#REF!</v>
      </c>
      <c r="G110" s="16" t="e">
        <f aca="false">PNL!$L110</f>
        <v>#REF!</v>
      </c>
      <c r="H110" s="16" t="e">
        <f aca="false">PNL!$L110</f>
        <v>#REF!</v>
      </c>
      <c r="I110" s="16" t="e">
        <f aca="false">PNL!$L110</f>
        <v>#REF!</v>
      </c>
      <c r="J110" s="16" t="e">
        <f aca="false">PNL!$L110</f>
        <v>#REF!</v>
      </c>
      <c r="K110" s="16" t="e">
        <f aca="false">PNL!$L110</f>
        <v>#REF!</v>
      </c>
      <c r="L110" s="16" t="e">
        <f aca="false">PNL!$L110</f>
        <v>#REF!</v>
      </c>
      <c r="M110" s="16" t="e">
        <f aca="false">PNL!$L110</f>
        <v>#REF!</v>
      </c>
      <c r="N110" s="16" t="e">
        <f aca="false">PNL!$L110</f>
        <v>#REF!</v>
      </c>
      <c r="O110" s="16" t="e">
        <f aca="false">PNL!$L110</f>
        <v>#REF!</v>
      </c>
      <c r="S110" s="16" t="e">
        <f aca="false">PNL!$L110</f>
        <v>#REF!</v>
      </c>
      <c r="T110" s="16" t="e">
        <f aca="false">PNL!$L110</f>
        <v>#REF!</v>
      </c>
      <c r="U110" s="16" t="e">
        <f aca="false">PNL!$L110</f>
        <v>#REF!</v>
      </c>
      <c r="V110" s="16" t="e">
        <f aca="false">PNL!$L110</f>
        <v>#REF!</v>
      </c>
      <c r="W110" s="16" t="e">
        <f aca="false">PNL!$L110</f>
        <v>#REF!</v>
      </c>
      <c r="X110" s="16" t="e">
        <f aca="false">PNL!$L110</f>
        <v>#REF!</v>
      </c>
      <c r="Y110" s="16" t="e">
        <f aca="false">PNL!$L110</f>
        <v>#REF!</v>
      </c>
      <c r="Z110" s="16" t="e">
        <f aca="false">PNL!$L110</f>
        <v>#REF!</v>
      </c>
      <c r="AA110" s="16" t="e">
        <f aca="false">PNL!$L110</f>
        <v>#REF!</v>
      </c>
      <c r="AB110" s="16" t="e">
        <f aca="false">PNL!$L110</f>
        <v>#REF!</v>
      </c>
      <c r="AC110" s="16" t="e">
        <f aca="false">PNL!$L110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9" t="n">
        <f aca="false">Inputs!F111</f>
        <v>0.185</v>
      </c>
      <c r="D111" s="4"/>
      <c r="E111" s="16" t="e">
        <f aca="false">PNL!$L111</f>
        <v>#REF!</v>
      </c>
      <c r="F111" s="16" t="e">
        <f aca="false">PNL!$L111</f>
        <v>#REF!</v>
      </c>
      <c r="G111" s="16" t="e">
        <f aca="false">PNL!$L111</f>
        <v>#REF!</v>
      </c>
      <c r="H111" s="16" t="e">
        <f aca="false">PNL!$L111</f>
        <v>#REF!</v>
      </c>
      <c r="I111" s="16" t="e">
        <f aca="false">PNL!$L111</f>
        <v>#REF!</v>
      </c>
      <c r="J111" s="16" t="e">
        <f aca="false">PNL!$L111</f>
        <v>#REF!</v>
      </c>
      <c r="K111" s="16" t="e">
        <f aca="false">PNL!$L111</f>
        <v>#REF!</v>
      </c>
      <c r="L111" s="16" t="e">
        <f aca="false">PNL!$L111</f>
        <v>#REF!</v>
      </c>
      <c r="M111" s="16" t="e">
        <f aca="false">PNL!$L111</f>
        <v>#REF!</v>
      </c>
      <c r="N111" s="16" t="e">
        <f aca="false">PNL!$L111</f>
        <v>#REF!</v>
      </c>
      <c r="O111" s="16" t="e">
        <f aca="false">PNL!$L111</f>
        <v>#REF!</v>
      </c>
      <c r="S111" s="16" t="e">
        <f aca="false">PNL!$L111</f>
        <v>#REF!</v>
      </c>
      <c r="T111" s="16" t="e">
        <f aca="false">PNL!$L111</f>
        <v>#REF!</v>
      </c>
      <c r="U111" s="16" t="e">
        <f aca="false">PNL!$L111</f>
        <v>#REF!</v>
      </c>
      <c r="V111" s="16" t="e">
        <f aca="false">PNL!$L111</f>
        <v>#REF!</v>
      </c>
      <c r="W111" s="16" t="e">
        <f aca="false">PNL!$L111</f>
        <v>#REF!</v>
      </c>
      <c r="X111" s="16" t="e">
        <f aca="false">PNL!$L111</f>
        <v>#REF!</v>
      </c>
      <c r="Y111" s="16" t="e">
        <f aca="false">PNL!$L111</f>
        <v>#REF!</v>
      </c>
      <c r="Z111" s="16" t="e">
        <f aca="false">PNL!$L111</f>
        <v>#REF!</v>
      </c>
      <c r="AA111" s="16" t="e">
        <f aca="false">PNL!$L111</f>
        <v>#REF!</v>
      </c>
      <c r="AB111" s="16" t="e">
        <f aca="false">PNL!$L111</f>
        <v>#REF!</v>
      </c>
      <c r="AC111" s="16" t="e">
        <f aca="false">PNL!$L111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9" t="n">
        <f aca="false">Inputs!F112</f>
        <v>0.185</v>
      </c>
      <c r="D112" s="4"/>
      <c r="E112" s="16" t="e">
        <f aca="false">PNL!$L112</f>
        <v>#REF!</v>
      </c>
      <c r="F112" s="16" t="e">
        <f aca="false">PNL!$L112</f>
        <v>#REF!</v>
      </c>
      <c r="G112" s="16" t="e">
        <f aca="false">PNL!$L112</f>
        <v>#REF!</v>
      </c>
      <c r="H112" s="16" t="e">
        <f aca="false">PNL!$L112</f>
        <v>#REF!</v>
      </c>
      <c r="I112" s="16" t="e">
        <f aca="false">PNL!$L112</f>
        <v>#REF!</v>
      </c>
      <c r="J112" s="16" t="e">
        <f aca="false">PNL!$L112</f>
        <v>#REF!</v>
      </c>
      <c r="K112" s="16" t="e">
        <f aca="false">PNL!$L112</f>
        <v>#REF!</v>
      </c>
      <c r="L112" s="16" t="e">
        <f aca="false">PNL!$L112</f>
        <v>#REF!</v>
      </c>
      <c r="M112" s="16" t="e">
        <f aca="false">PNL!$L112</f>
        <v>#REF!</v>
      </c>
      <c r="N112" s="16" t="e">
        <f aca="false">PNL!$L112</f>
        <v>#REF!</v>
      </c>
      <c r="O112" s="16" t="e">
        <f aca="false">PNL!$L112</f>
        <v>#REF!</v>
      </c>
      <c r="S112" s="16" t="e">
        <f aca="false">PNL!$L112</f>
        <v>#REF!</v>
      </c>
      <c r="T112" s="16" t="e">
        <f aca="false">PNL!$L112</f>
        <v>#REF!</v>
      </c>
      <c r="U112" s="16" t="e">
        <f aca="false">PNL!$L112</f>
        <v>#REF!</v>
      </c>
      <c r="V112" s="16" t="e">
        <f aca="false">PNL!$L112</f>
        <v>#REF!</v>
      </c>
      <c r="W112" s="16" t="e">
        <f aca="false">PNL!$L112</f>
        <v>#REF!</v>
      </c>
      <c r="X112" s="16" t="e">
        <f aca="false">PNL!$L112</f>
        <v>#REF!</v>
      </c>
      <c r="Y112" s="16" t="e">
        <f aca="false">PNL!$L112</f>
        <v>#REF!</v>
      </c>
      <c r="Z112" s="16" t="e">
        <f aca="false">PNL!$L112</f>
        <v>#REF!</v>
      </c>
      <c r="AA112" s="16" t="e">
        <f aca="false">PNL!$L112</f>
        <v>#REF!</v>
      </c>
      <c r="AB112" s="16" t="e">
        <f aca="false">PNL!$L112</f>
        <v>#REF!</v>
      </c>
      <c r="AC112" s="16" t="e">
        <f aca="false">PNL!$L112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9" t="n">
        <f aca="false">Inputs!F113</f>
        <v>0.185</v>
      </c>
      <c r="D113" s="4"/>
      <c r="E113" s="16" t="e">
        <f aca="false">PNL!$L113</f>
        <v>#REF!</v>
      </c>
      <c r="F113" s="16" t="e">
        <f aca="false">PNL!$L113</f>
        <v>#REF!</v>
      </c>
      <c r="G113" s="16" t="e">
        <f aca="false">PNL!$L113</f>
        <v>#REF!</v>
      </c>
      <c r="H113" s="16" t="e">
        <f aca="false">PNL!$L113</f>
        <v>#REF!</v>
      </c>
      <c r="I113" s="16" t="e">
        <f aca="false">PNL!$L113</f>
        <v>#REF!</v>
      </c>
      <c r="J113" s="16" t="e">
        <f aca="false">PNL!$L113</f>
        <v>#REF!</v>
      </c>
      <c r="K113" s="16" t="e">
        <f aca="false">PNL!$L113</f>
        <v>#REF!</v>
      </c>
      <c r="L113" s="16" t="e">
        <f aca="false">PNL!$L113</f>
        <v>#REF!</v>
      </c>
      <c r="M113" s="16" t="e">
        <f aca="false">PNL!$L113</f>
        <v>#REF!</v>
      </c>
      <c r="N113" s="16" t="e">
        <f aca="false">PNL!$L113</f>
        <v>#REF!</v>
      </c>
      <c r="O113" s="16" t="e">
        <f aca="false">PNL!$L113</f>
        <v>#REF!</v>
      </c>
      <c r="S113" s="16" t="e">
        <f aca="false">PNL!$L113</f>
        <v>#REF!</v>
      </c>
      <c r="T113" s="16" t="e">
        <f aca="false">PNL!$L113</f>
        <v>#REF!</v>
      </c>
      <c r="U113" s="16" t="e">
        <f aca="false">PNL!$L113</f>
        <v>#REF!</v>
      </c>
      <c r="V113" s="16" t="e">
        <f aca="false">PNL!$L113</f>
        <v>#REF!</v>
      </c>
      <c r="W113" s="16" t="e">
        <f aca="false">PNL!$L113</f>
        <v>#REF!</v>
      </c>
      <c r="X113" s="16" t="e">
        <f aca="false">PNL!$L113</f>
        <v>#REF!</v>
      </c>
      <c r="Y113" s="16" t="e">
        <f aca="false">PNL!$L113</f>
        <v>#REF!</v>
      </c>
      <c r="Z113" s="16" t="e">
        <f aca="false">PNL!$L113</f>
        <v>#REF!</v>
      </c>
      <c r="AA113" s="16" t="e">
        <f aca="false">PNL!$L113</f>
        <v>#REF!</v>
      </c>
      <c r="AB113" s="16" t="e">
        <f aca="false">PNL!$L113</f>
        <v>#REF!</v>
      </c>
      <c r="AC113" s="16" t="e">
        <f aca="false">PNL!$L113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E5" activeCellId="0" sqref="E5:O1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4" min="3" style="0" width="8.41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7" t="s">
        <v>9</v>
      </c>
      <c r="B1" s="2"/>
      <c r="C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 t="s">
        <v>2</v>
      </c>
      <c r="E2" s="6" t="n">
        <f aca="false">'Slide Data'!E3</f>
        <v>2.085</v>
      </c>
      <c r="F2" s="6" t="n">
        <f aca="false">'Slide Data'!F3</f>
        <v>2.185</v>
      </c>
      <c r="G2" s="6" t="n">
        <f aca="false">'Slide Data'!G3</f>
        <v>2.285</v>
      </c>
      <c r="H2" s="6" t="n">
        <f aca="false">'Slide Data'!H3</f>
        <v>2.385</v>
      </c>
      <c r="I2" s="6" t="n">
        <f aca="false">'Slide Data'!I3</f>
        <v>2.485</v>
      </c>
      <c r="J2" s="20" t="s">
        <v>3</v>
      </c>
      <c r="K2" s="6" t="n">
        <f aca="false">'Slide Data'!K3</f>
        <v>2.685</v>
      </c>
      <c r="L2" s="6" t="n">
        <f aca="false">'Slide Data'!L3</f>
        <v>2.785</v>
      </c>
      <c r="M2" s="6" t="n">
        <f aca="false">'Slide Data'!M3</f>
        <v>2.885</v>
      </c>
      <c r="N2" s="6" t="n">
        <f aca="false">'Slide Data'!N3</f>
        <v>2.985</v>
      </c>
      <c r="O2" s="6" t="n">
        <f aca="false">'Slide Data'!O3</f>
        <v>3.085</v>
      </c>
    </row>
    <row r="3" customFormat="false" ht="12.75" hidden="false" customHeight="false" outlineLevel="0" collapsed="false">
      <c r="A3" s="7" t="n">
        <f aca="true">NOW()</f>
        <v>45926.8913933378</v>
      </c>
      <c r="B3" s="4" t="s">
        <v>3</v>
      </c>
      <c r="C3" s="4"/>
      <c r="D3" s="8" t="s">
        <v>4</v>
      </c>
      <c r="E3" s="9" t="n">
        <f aca="false">'Slide Data'!E4</f>
        <v>-0.5</v>
      </c>
      <c r="F3" s="9" t="n">
        <f aca="false">'Slide Data'!F4</f>
        <v>-0.4</v>
      </c>
      <c r="G3" s="9" t="n">
        <f aca="false">'Slide Data'!G4</f>
        <v>-0.3</v>
      </c>
      <c r="H3" s="9" t="n">
        <f aca="false">'Slide Data'!H4</f>
        <v>-0.2</v>
      </c>
      <c r="I3" s="9" t="n">
        <f aca="false">'Slide Data'!I4</f>
        <v>-0.1</v>
      </c>
      <c r="J3" s="9" t="n">
        <f aca="false">'Slide Data'!J4</f>
        <v>0</v>
      </c>
      <c r="K3" s="9" t="n">
        <f aca="false">'Slide Data'!K4</f>
        <v>0.1</v>
      </c>
      <c r="L3" s="9" t="n">
        <f aca="false">'Slide Data'!L4</f>
        <v>0.2</v>
      </c>
      <c r="M3" s="9" t="n">
        <f aca="false">'Slide Data'!M4</f>
        <v>0.3</v>
      </c>
      <c r="N3" s="9" t="n">
        <f aca="false">'Slide Data'!N4</f>
        <v>0.4</v>
      </c>
      <c r="O3" s="9" t="n">
        <f aca="false">'Slide Data'!O4</f>
        <v>0.5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2</v>
      </c>
      <c r="D4" s="10" t="e">
        <f aca="false">SUM(D5:D113)</f>
        <v>#NAME?</v>
      </c>
      <c r="E4" s="21" t="e">
        <f aca="false">SUM(E5:E113)</f>
        <v>#NAME?</v>
      </c>
      <c r="F4" s="21" t="e">
        <f aca="false">SUM(F5:F113)</f>
        <v>#NAME?</v>
      </c>
      <c r="G4" s="21" t="e">
        <f aca="false">SUM(G5:G113)</f>
        <v>#NAME?</v>
      </c>
      <c r="H4" s="21" t="e">
        <f aca="false">SUM(H5:H113)</f>
        <v>#NAME?</v>
      </c>
      <c r="I4" s="21" t="e">
        <f aca="false">SUM(I5:I113)</f>
        <v>#NAME?</v>
      </c>
      <c r="J4" s="21" t="e">
        <f aca="false">SUM(J5:J113)</f>
        <v>#NAME?</v>
      </c>
      <c r="K4" s="21" t="e">
        <f aca="false">SUM(K5:K113)</f>
        <v>#NAME?</v>
      </c>
      <c r="L4" s="21" t="e">
        <f aca="false">SUM(L5:L113)</f>
        <v>#NAME?</v>
      </c>
      <c r="M4" s="21" t="e">
        <f aca="false">SUM(M5:M113)</f>
        <v>#NAME?</v>
      </c>
      <c r="N4" s="21" t="e">
        <f aca="false">SUM(N5:N113)</f>
        <v>#NAME?</v>
      </c>
      <c r="O4" s="21" t="e">
        <f aca="false">SUM(O5:O113)</f>
        <v>#NAME?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4" t="n">
        <f aca="false">Position!L5</f>
        <v>1</v>
      </c>
      <c r="D5" s="15" t="e">
        <f aca="false">Position!N5</f>
        <v>#NAME?</v>
      </c>
      <c r="E5" s="22" t="e">
        <f aca="false">Position!$N5</f>
        <v>#NAME?</v>
      </c>
      <c r="F5" s="22" t="e">
        <f aca="false">Position!$N5</f>
        <v>#NAME?</v>
      </c>
      <c r="G5" s="22" t="e">
        <f aca="false">Position!$N5</f>
        <v>#NAME?</v>
      </c>
      <c r="H5" s="22" t="e">
        <f aca="false">Position!$N5</f>
        <v>#NAME?</v>
      </c>
      <c r="I5" s="22" t="e">
        <f aca="false">Position!$N5</f>
        <v>#NAME?</v>
      </c>
      <c r="J5" s="22" t="e">
        <f aca="false">Position!$N5</f>
        <v>#NAME?</v>
      </c>
      <c r="K5" s="22" t="e">
        <f aca="false">Position!$N5</f>
        <v>#NAME?</v>
      </c>
      <c r="L5" s="22" t="e">
        <f aca="false">Position!$N5</f>
        <v>#NAME?</v>
      </c>
      <c r="M5" s="22" t="e">
        <f aca="false">Position!$N5</f>
        <v>#NAME?</v>
      </c>
      <c r="N5" s="22" t="e">
        <f aca="false">Position!$N5</f>
        <v>#NAME?</v>
      </c>
      <c r="O5" s="22" t="e">
        <f aca="false">Position!$N5</f>
        <v>#NAME?</v>
      </c>
      <c r="S5" s="22" t="e">
        <f aca="false">Position!$N5</f>
        <v>#NAME?</v>
      </c>
      <c r="T5" s="22" t="e">
        <f aca="false">Position!$N5</f>
        <v>#NAME?</v>
      </c>
      <c r="U5" s="22" t="e">
        <f aca="false">Position!$N5</f>
        <v>#NAME?</v>
      </c>
      <c r="V5" s="22" t="e">
        <f aca="false">Position!$N5</f>
        <v>#NAME?</v>
      </c>
      <c r="W5" s="22" t="e">
        <f aca="false">Position!$N5</f>
        <v>#NAME?</v>
      </c>
      <c r="X5" s="22" t="e">
        <f aca="false">Position!$N5</f>
        <v>#NAME?</v>
      </c>
      <c r="Y5" s="22" t="e">
        <f aca="false">Position!$N5</f>
        <v>#NAME?</v>
      </c>
      <c r="Z5" s="22" t="e">
        <f aca="false">Position!$N5</f>
        <v>#NAME?</v>
      </c>
      <c r="AA5" s="22" t="e">
        <f aca="false">Position!$N5</f>
        <v>#NAME?</v>
      </c>
      <c r="AB5" s="22" t="e">
        <f aca="false">Position!$N5</f>
        <v>#NAME?</v>
      </c>
      <c r="AC5" s="22" t="e">
        <f aca="false">Position!$N5</f>
        <v>#NAME?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4" t="n">
        <f aca="false">Position!L6</f>
        <v>0.915739657340936</v>
      </c>
      <c r="D6" s="15" t="e">
        <f aca="false">Position!N6</f>
        <v>#NAME?</v>
      </c>
      <c r="E6" s="22" t="e">
        <f aca="false">Position!$N6</f>
        <v>#NAME?</v>
      </c>
      <c r="F6" s="22" t="e">
        <f aca="false">Position!$N6</f>
        <v>#NAME?</v>
      </c>
      <c r="G6" s="22" t="e">
        <f aca="false">Position!$N6</f>
        <v>#NAME?</v>
      </c>
      <c r="H6" s="22" t="e">
        <f aca="false">Position!$N6</f>
        <v>#NAME?</v>
      </c>
      <c r="I6" s="22" t="e">
        <f aca="false">Position!$N6</f>
        <v>#NAME?</v>
      </c>
      <c r="J6" s="22" t="e">
        <f aca="false">Position!$N6</f>
        <v>#NAME?</v>
      </c>
      <c r="K6" s="22" t="e">
        <f aca="false">Position!$N6</f>
        <v>#NAME?</v>
      </c>
      <c r="L6" s="22" t="e">
        <f aca="false">Position!$N6</f>
        <v>#NAME?</v>
      </c>
      <c r="M6" s="22" t="e">
        <f aca="false">Position!$N6</f>
        <v>#NAME?</v>
      </c>
      <c r="N6" s="22" t="e">
        <f aca="false">Position!$N6</f>
        <v>#NAME?</v>
      </c>
      <c r="O6" s="22" t="e">
        <f aca="false">Position!$N6</f>
        <v>#NAME?</v>
      </c>
      <c r="S6" s="22" t="e">
        <f aca="false">Position!$N6</f>
        <v>#NAME?</v>
      </c>
      <c r="T6" s="22" t="e">
        <f aca="false">Position!$N6</f>
        <v>#NAME?</v>
      </c>
      <c r="U6" s="22" t="e">
        <f aca="false">Position!$N6</f>
        <v>#NAME?</v>
      </c>
      <c r="V6" s="22" t="e">
        <f aca="false">Position!$N6</f>
        <v>#NAME?</v>
      </c>
      <c r="W6" s="22" t="e">
        <f aca="false">Position!$N6</f>
        <v>#NAME?</v>
      </c>
      <c r="X6" s="22" t="e">
        <f aca="false">Position!$N6</f>
        <v>#NAME?</v>
      </c>
      <c r="Y6" s="22" t="e">
        <f aca="false">Position!$N6</f>
        <v>#NAME?</v>
      </c>
      <c r="Z6" s="22" t="e">
        <f aca="false">Position!$N6</f>
        <v>#NAME?</v>
      </c>
      <c r="AA6" s="22" t="e">
        <f aca="false">Position!$N6</f>
        <v>#NAME?</v>
      </c>
      <c r="AB6" s="22" t="e">
        <f aca="false">Position!$N6</f>
        <v>#NAME?</v>
      </c>
      <c r="AC6" s="22" t="e">
        <f aca="false">Position!$N6</f>
        <v>#NAME?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4" t="n">
        <f aca="false">Position!L7</f>
        <v>0.853037971695728</v>
      </c>
      <c r="D7" s="15" t="e">
        <f aca="false">Position!N7</f>
        <v>#NAME?</v>
      </c>
      <c r="E7" s="22" t="e">
        <f aca="false">Position!$N7</f>
        <v>#NAME?</v>
      </c>
      <c r="F7" s="22" t="e">
        <f aca="false">Position!$N7</f>
        <v>#NAME?</v>
      </c>
      <c r="G7" s="22" t="e">
        <f aca="false">Position!$N7</f>
        <v>#NAME?</v>
      </c>
      <c r="H7" s="22" t="e">
        <f aca="false">Position!$N7</f>
        <v>#NAME?</v>
      </c>
      <c r="I7" s="22" t="e">
        <f aca="false">Position!$N7</f>
        <v>#NAME?</v>
      </c>
      <c r="J7" s="22" t="e">
        <f aca="false">Position!$N7</f>
        <v>#NAME?</v>
      </c>
      <c r="K7" s="22" t="e">
        <f aca="false">Position!$N7</f>
        <v>#NAME?</v>
      </c>
      <c r="L7" s="22" t="e">
        <f aca="false">Position!$N7</f>
        <v>#NAME?</v>
      </c>
      <c r="M7" s="22" t="e">
        <f aca="false">Position!$N7</f>
        <v>#NAME?</v>
      </c>
      <c r="N7" s="22" t="e">
        <f aca="false">Position!$N7</f>
        <v>#NAME?</v>
      </c>
      <c r="O7" s="22" t="e">
        <f aca="false">Position!$N7</f>
        <v>#NAME?</v>
      </c>
      <c r="S7" s="22" t="e">
        <f aca="false">Position!$N7</f>
        <v>#NAME?</v>
      </c>
      <c r="T7" s="22" t="e">
        <f aca="false">Position!$N7</f>
        <v>#NAME?</v>
      </c>
      <c r="U7" s="22" t="e">
        <f aca="false">Position!$N7</f>
        <v>#NAME?</v>
      </c>
      <c r="V7" s="22" t="e">
        <f aca="false">Position!$N7</f>
        <v>#NAME?</v>
      </c>
      <c r="W7" s="22" t="e">
        <f aca="false">Position!$N7</f>
        <v>#NAME?</v>
      </c>
      <c r="X7" s="22" t="e">
        <f aca="false">Position!$N7</f>
        <v>#NAME?</v>
      </c>
      <c r="Y7" s="22" t="e">
        <f aca="false">Position!$N7</f>
        <v>#NAME?</v>
      </c>
      <c r="Z7" s="22" t="e">
        <f aca="false">Position!$N7</f>
        <v>#NAME?</v>
      </c>
      <c r="AA7" s="22" t="e">
        <f aca="false">Position!$N7</f>
        <v>#NAME?</v>
      </c>
      <c r="AB7" s="22" t="e">
        <f aca="false">Position!$N7</f>
        <v>#NAME?</v>
      </c>
      <c r="AC7" s="22" t="e">
        <f aca="false">Position!$N7</f>
        <v>#NAME?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4" t="n">
        <f aca="false">Position!L8</f>
        <v>0.814909479604671</v>
      </c>
      <c r="D8" s="15" t="e">
        <f aca="false">Position!N8</f>
        <v>#NAME?</v>
      </c>
      <c r="E8" s="22" t="e">
        <f aca="false">Position!$N8</f>
        <v>#NAME?</v>
      </c>
      <c r="F8" s="22" t="e">
        <f aca="false">Position!$N8</f>
        <v>#NAME?</v>
      </c>
      <c r="G8" s="22" t="e">
        <f aca="false">Position!$N8</f>
        <v>#NAME?</v>
      </c>
      <c r="H8" s="22" t="e">
        <f aca="false">Position!$N8</f>
        <v>#NAME?</v>
      </c>
      <c r="I8" s="22" t="e">
        <f aca="false">Position!$N8</f>
        <v>#NAME?</v>
      </c>
      <c r="J8" s="22" t="e">
        <f aca="false">Position!$N8</f>
        <v>#NAME?</v>
      </c>
      <c r="K8" s="22" t="e">
        <f aca="false">Position!$N8</f>
        <v>#NAME?</v>
      </c>
      <c r="L8" s="22" t="e">
        <f aca="false">Position!$N8</f>
        <v>#NAME?</v>
      </c>
      <c r="M8" s="22" t="e">
        <f aca="false">Position!$N8</f>
        <v>#NAME?</v>
      </c>
      <c r="N8" s="22" t="e">
        <f aca="false">Position!$N8</f>
        <v>#NAME?</v>
      </c>
      <c r="O8" s="22" t="e">
        <f aca="false">Position!$N8</f>
        <v>#NAME?</v>
      </c>
      <c r="S8" s="22" t="e">
        <f aca="false">Position!$N8</f>
        <v>#NAME?</v>
      </c>
      <c r="T8" s="22" t="e">
        <f aca="false">Position!$N8</f>
        <v>#NAME?</v>
      </c>
      <c r="U8" s="22" t="e">
        <f aca="false">Position!$N8</f>
        <v>#NAME?</v>
      </c>
      <c r="V8" s="22" t="e">
        <f aca="false">Position!$N8</f>
        <v>#NAME?</v>
      </c>
      <c r="W8" s="22" t="e">
        <f aca="false">Position!$N8</f>
        <v>#NAME?</v>
      </c>
      <c r="X8" s="22" t="e">
        <f aca="false">Position!$N8</f>
        <v>#NAME?</v>
      </c>
      <c r="Y8" s="22" t="e">
        <f aca="false">Position!$N8</f>
        <v>#NAME?</v>
      </c>
      <c r="Z8" s="22" t="e">
        <f aca="false">Position!$N8</f>
        <v>#NAME?</v>
      </c>
      <c r="AA8" s="22" t="e">
        <f aca="false">Position!$N8</f>
        <v>#NAME?</v>
      </c>
      <c r="AB8" s="22" t="e">
        <f aca="false">Position!$N8</f>
        <v>#NAME?</v>
      </c>
      <c r="AC8" s="22" t="e">
        <f aca="false">Position!$N8</f>
        <v>#NAME?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4" t="n">
        <f aca="false">Position!L9</f>
        <v>0.760117580412931</v>
      </c>
      <c r="D9" s="15" t="e">
        <f aca="false">Position!N9</f>
        <v>#NAME?</v>
      </c>
      <c r="E9" s="22" t="e">
        <f aca="false">Position!$N9</f>
        <v>#NAME?</v>
      </c>
      <c r="F9" s="22" t="e">
        <f aca="false">Position!$N9</f>
        <v>#NAME?</v>
      </c>
      <c r="G9" s="22" t="e">
        <f aca="false">Position!$N9</f>
        <v>#NAME?</v>
      </c>
      <c r="H9" s="22" t="e">
        <f aca="false">Position!$N9</f>
        <v>#NAME?</v>
      </c>
      <c r="I9" s="22" t="e">
        <f aca="false">Position!$N9</f>
        <v>#NAME?</v>
      </c>
      <c r="J9" s="22" t="e">
        <f aca="false">Position!$N9</f>
        <v>#NAME?</v>
      </c>
      <c r="K9" s="22" t="e">
        <f aca="false">Position!$N9</f>
        <v>#NAME?</v>
      </c>
      <c r="L9" s="22" t="e">
        <f aca="false">Position!$N9</f>
        <v>#NAME?</v>
      </c>
      <c r="M9" s="22" t="e">
        <f aca="false">Position!$N9</f>
        <v>#NAME?</v>
      </c>
      <c r="N9" s="22" t="e">
        <f aca="false">Position!$N9</f>
        <v>#NAME?</v>
      </c>
      <c r="O9" s="22" t="e">
        <f aca="false">Position!$N9</f>
        <v>#NAME?</v>
      </c>
      <c r="S9" s="22" t="e">
        <f aca="false">Position!$N9</f>
        <v>#NAME?</v>
      </c>
      <c r="T9" s="22" t="e">
        <f aca="false">Position!$N9</f>
        <v>#NAME?</v>
      </c>
      <c r="U9" s="22" t="e">
        <f aca="false">Position!$N9</f>
        <v>#NAME?</v>
      </c>
      <c r="V9" s="22" t="e">
        <f aca="false">Position!$N9</f>
        <v>#NAME?</v>
      </c>
      <c r="W9" s="22" t="e">
        <f aca="false">Position!$N9</f>
        <v>#NAME?</v>
      </c>
      <c r="X9" s="22" t="e">
        <f aca="false">Position!$N9</f>
        <v>#NAME?</v>
      </c>
      <c r="Y9" s="22" t="e">
        <f aca="false">Position!$N9</f>
        <v>#NAME?</v>
      </c>
      <c r="Z9" s="22" t="e">
        <f aca="false">Position!$N9</f>
        <v>#NAME?</v>
      </c>
      <c r="AA9" s="22" t="e">
        <f aca="false">Position!$N9</f>
        <v>#NAME?</v>
      </c>
      <c r="AB9" s="22" t="e">
        <f aca="false">Position!$N9</f>
        <v>#NAME?</v>
      </c>
      <c r="AC9" s="22" t="e">
        <f aca="false">Position!$N9</f>
        <v>#NAME?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4" t="n">
        <f aca="false">Position!L10</f>
        <v>0.748612436480613</v>
      </c>
      <c r="D10" s="15" t="e">
        <f aca="false">Position!N10</f>
        <v>#NAME?</v>
      </c>
      <c r="E10" s="22" t="e">
        <f aca="false">Position!$N10</f>
        <v>#NAME?</v>
      </c>
      <c r="F10" s="22" t="e">
        <f aca="false">Position!$N10</f>
        <v>#NAME?</v>
      </c>
      <c r="G10" s="22" t="e">
        <f aca="false">Position!$N10</f>
        <v>#NAME?</v>
      </c>
      <c r="H10" s="22" t="e">
        <f aca="false">Position!$N10</f>
        <v>#NAME?</v>
      </c>
      <c r="I10" s="22" t="e">
        <f aca="false">Position!$N10</f>
        <v>#NAME?</v>
      </c>
      <c r="J10" s="22" t="e">
        <f aca="false">Position!$N10</f>
        <v>#NAME?</v>
      </c>
      <c r="K10" s="22" t="e">
        <f aca="false">Position!$N10</f>
        <v>#NAME?</v>
      </c>
      <c r="L10" s="22" t="e">
        <f aca="false">Position!$N10</f>
        <v>#NAME?</v>
      </c>
      <c r="M10" s="22" t="e">
        <f aca="false">Position!$N10</f>
        <v>#NAME?</v>
      </c>
      <c r="N10" s="22" t="e">
        <f aca="false">Position!$N10</f>
        <v>#NAME?</v>
      </c>
      <c r="O10" s="22" t="e">
        <f aca="false">Position!$N10</f>
        <v>#NAME?</v>
      </c>
      <c r="S10" s="22" t="e">
        <f aca="false">Position!$N10</f>
        <v>#NAME?</v>
      </c>
      <c r="T10" s="22" t="e">
        <f aca="false">Position!$N10</f>
        <v>#NAME?</v>
      </c>
      <c r="U10" s="22" t="e">
        <f aca="false">Position!$N10</f>
        <v>#NAME?</v>
      </c>
      <c r="V10" s="22" t="e">
        <f aca="false">Position!$N10</f>
        <v>#NAME?</v>
      </c>
      <c r="W10" s="22" t="e">
        <f aca="false">Position!$N10</f>
        <v>#NAME?</v>
      </c>
      <c r="X10" s="22" t="e">
        <f aca="false">Position!$N10</f>
        <v>#NAME?</v>
      </c>
      <c r="Y10" s="22" t="e">
        <f aca="false">Position!$N10</f>
        <v>#NAME?</v>
      </c>
      <c r="Z10" s="22" t="e">
        <f aca="false">Position!$N10</f>
        <v>#NAME?</v>
      </c>
      <c r="AA10" s="22" t="e">
        <f aca="false">Position!$N10</f>
        <v>#NAME?</v>
      </c>
      <c r="AB10" s="22" t="e">
        <f aca="false">Position!$N10</f>
        <v>#NAME?</v>
      </c>
      <c r="AC10" s="22" t="e">
        <f aca="false">Position!$N10</f>
        <v>#NAME?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4" t="n">
        <f aca="false">Position!L11</f>
        <v>0.728667264628427</v>
      </c>
      <c r="D11" s="15" t="e">
        <f aca="false">Position!N11</f>
        <v>#NAME?</v>
      </c>
      <c r="E11" s="22" t="e">
        <f aca="false">Position!$N11</f>
        <v>#NAME?</v>
      </c>
      <c r="F11" s="22" t="e">
        <f aca="false">Position!$N11</f>
        <v>#NAME?</v>
      </c>
      <c r="G11" s="22" t="e">
        <f aca="false">Position!$N11</f>
        <v>#NAME?</v>
      </c>
      <c r="H11" s="22" t="e">
        <f aca="false">Position!$N11</f>
        <v>#NAME?</v>
      </c>
      <c r="I11" s="22" t="e">
        <f aca="false">Position!$N11</f>
        <v>#NAME?</v>
      </c>
      <c r="J11" s="22" t="e">
        <f aca="false">Position!$N11</f>
        <v>#NAME?</v>
      </c>
      <c r="K11" s="22" t="e">
        <f aca="false">Position!$N11</f>
        <v>#NAME?</v>
      </c>
      <c r="L11" s="22" t="e">
        <f aca="false">Position!$N11</f>
        <v>#NAME?</v>
      </c>
      <c r="M11" s="22" t="e">
        <f aca="false">Position!$N11</f>
        <v>#NAME?</v>
      </c>
      <c r="N11" s="22" t="e">
        <f aca="false">Position!$N11</f>
        <v>#NAME?</v>
      </c>
      <c r="O11" s="22" t="e">
        <f aca="false">Position!$N11</f>
        <v>#NAME?</v>
      </c>
      <c r="S11" s="22" t="e">
        <f aca="false">Position!$N11</f>
        <v>#NAME?</v>
      </c>
      <c r="T11" s="22" t="e">
        <f aca="false">Position!$N11</f>
        <v>#NAME?</v>
      </c>
      <c r="U11" s="22" t="e">
        <f aca="false">Position!$N11</f>
        <v>#NAME?</v>
      </c>
      <c r="V11" s="22" t="e">
        <f aca="false">Position!$N11</f>
        <v>#NAME?</v>
      </c>
      <c r="W11" s="22" t="e">
        <f aca="false">Position!$N11</f>
        <v>#NAME?</v>
      </c>
      <c r="X11" s="22" t="e">
        <f aca="false">Position!$N11</f>
        <v>#NAME?</v>
      </c>
      <c r="Y11" s="22" t="e">
        <f aca="false">Position!$N11</f>
        <v>#NAME?</v>
      </c>
      <c r="Z11" s="22" t="e">
        <f aca="false">Position!$N11</f>
        <v>#NAME?</v>
      </c>
      <c r="AA11" s="22" t="e">
        <f aca="false">Position!$N11</f>
        <v>#NAME?</v>
      </c>
      <c r="AB11" s="22" t="e">
        <f aca="false">Position!$N11</f>
        <v>#NAME?</v>
      </c>
      <c r="AC11" s="22" t="e">
        <f aca="false">Position!$N11</f>
        <v>#NAME?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4" t="n">
        <f aca="false">Position!L12</f>
        <v>0.717497631194721</v>
      </c>
      <c r="D12" s="15" t="e">
        <f aca="false">Position!N12</f>
        <v>#NAME?</v>
      </c>
      <c r="E12" s="22" t="e">
        <f aca="false">Position!$N12</f>
        <v>#NAME?</v>
      </c>
      <c r="F12" s="22" t="e">
        <f aca="false">Position!$N12</f>
        <v>#NAME?</v>
      </c>
      <c r="G12" s="22" t="e">
        <f aca="false">Position!$N12</f>
        <v>#NAME?</v>
      </c>
      <c r="H12" s="22" t="e">
        <f aca="false">Position!$N12</f>
        <v>#NAME?</v>
      </c>
      <c r="I12" s="22" t="e">
        <f aca="false">Position!$N12</f>
        <v>#NAME?</v>
      </c>
      <c r="J12" s="22" t="e">
        <f aca="false">Position!$N12</f>
        <v>#NAME?</v>
      </c>
      <c r="K12" s="22" t="e">
        <f aca="false">Position!$N12</f>
        <v>#NAME?</v>
      </c>
      <c r="L12" s="22" t="e">
        <f aca="false">Position!$N12</f>
        <v>#NAME?</v>
      </c>
      <c r="M12" s="22" t="e">
        <f aca="false">Position!$N12</f>
        <v>#NAME?</v>
      </c>
      <c r="N12" s="22" t="e">
        <f aca="false">Position!$N12</f>
        <v>#NAME?</v>
      </c>
      <c r="O12" s="22" t="e">
        <f aca="false">Position!$N12</f>
        <v>#NAME?</v>
      </c>
      <c r="S12" s="22" t="e">
        <f aca="false">Position!$N12</f>
        <v>#NAME?</v>
      </c>
      <c r="T12" s="22" t="e">
        <f aca="false">Position!$N12</f>
        <v>#NAME?</v>
      </c>
      <c r="U12" s="22" t="e">
        <f aca="false">Position!$N12</f>
        <v>#NAME?</v>
      </c>
      <c r="V12" s="22" t="e">
        <f aca="false">Position!$N12</f>
        <v>#NAME?</v>
      </c>
      <c r="W12" s="22" t="e">
        <f aca="false">Position!$N12</f>
        <v>#NAME?</v>
      </c>
      <c r="X12" s="22" t="e">
        <f aca="false">Position!$N12</f>
        <v>#NAME?</v>
      </c>
      <c r="Y12" s="22" t="e">
        <f aca="false">Position!$N12</f>
        <v>#NAME?</v>
      </c>
      <c r="Z12" s="22" t="e">
        <f aca="false">Position!$N12</f>
        <v>#NAME?</v>
      </c>
      <c r="AA12" s="22" t="e">
        <f aca="false">Position!$N12</f>
        <v>#NAME?</v>
      </c>
      <c r="AB12" s="22" t="e">
        <f aca="false">Position!$N12</f>
        <v>#NAME?</v>
      </c>
      <c r="AC12" s="22" t="e">
        <f aca="false">Position!$N12</f>
        <v>#NAME?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4" t="n">
        <f aca="false">Position!L13</f>
        <v>0.711259496295897</v>
      </c>
      <c r="D13" s="15" t="e">
        <f aca="false">Position!N13</f>
        <v>#NAME?</v>
      </c>
      <c r="E13" s="22" t="e">
        <f aca="false">Position!$N13</f>
        <v>#NAME?</v>
      </c>
      <c r="F13" s="22" t="e">
        <f aca="false">Position!$N13</f>
        <v>#NAME?</v>
      </c>
      <c r="G13" s="22" t="e">
        <f aca="false">Position!$N13</f>
        <v>#NAME?</v>
      </c>
      <c r="H13" s="22" t="e">
        <f aca="false">Position!$N13</f>
        <v>#NAME?</v>
      </c>
      <c r="I13" s="22" t="e">
        <f aca="false">Position!$N13</f>
        <v>#NAME?</v>
      </c>
      <c r="J13" s="22" t="e">
        <f aca="false">Position!$N13</f>
        <v>#NAME?</v>
      </c>
      <c r="K13" s="22" t="e">
        <f aca="false">Position!$N13</f>
        <v>#NAME?</v>
      </c>
      <c r="L13" s="22" t="e">
        <f aca="false">Position!$N13</f>
        <v>#NAME?</v>
      </c>
      <c r="M13" s="22" t="e">
        <f aca="false">Position!$N13</f>
        <v>#NAME?</v>
      </c>
      <c r="N13" s="22" t="e">
        <f aca="false">Position!$N13</f>
        <v>#NAME?</v>
      </c>
      <c r="O13" s="22" t="e">
        <f aca="false">Position!$N13</f>
        <v>#NAME?</v>
      </c>
      <c r="S13" s="22" t="e">
        <f aca="false">Position!$N13</f>
        <v>#NAME?</v>
      </c>
      <c r="T13" s="22" t="e">
        <f aca="false">Position!$N13</f>
        <v>#NAME?</v>
      </c>
      <c r="U13" s="22" t="e">
        <f aca="false">Position!$N13</f>
        <v>#NAME?</v>
      </c>
      <c r="V13" s="22" t="e">
        <f aca="false">Position!$N13</f>
        <v>#NAME?</v>
      </c>
      <c r="W13" s="22" t="e">
        <f aca="false">Position!$N13</f>
        <v>#NAME?</v>
      </c>
      <c r="X13" s="22" t="e">
        <f aca="false">Position!$N13</f>
        <v>#NAME?</v>
      </c>
      <c r="Y13" s="22" t="e">
        <f aca="false">Position!$N13</f>
        <v>#NAME?</v>
      </c>
      <c r="Z13" s="22" t="e">
        <f aca="false">Position!$N13</f>
        <v>#NAME?</v>
      </c>
      <c r="AA13" s="22" t="e">
        <f aca="false">Position!$N13</f>
        <v>#NAME?</v>
      </c>
      <c r="AB13" s="22" t="e">
        <f aca="false">Position!$N13</f>
        <v>#NAME?</v>
      </c>
      <c r="AC13" s="22" t="e">
        <f aca="false">Position!$N13</f>
        <v>#NAME?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4" t="n">
        <f aca="false">Position!L14</f>
        <v>0.703238435003693</v>
      </c>
      <c r="D14" s="15" t="e">
        <f aca="false">Position!N14</f>
        <v>#NAME?</v>
      </c>
      <c r="E14" s="22" t="e">
        <f aca="false">Position!$N14</f>
        <v>#NAME?</v>
      </c>
      <c r="F14" s="22" t="e">
        <f aca="false">Position!$N14</f>
        <v>#NAME?</v>
      </c>
      <c r="G14" s="22" t="e">
        <f aca="false">Position!$N14</f>
        <v>#NAME?</v>
      </c>
      <c r="H14" s="22" t="e">
        <f aca="false">Position!$N14</f>
        <v>#NAME?</v>
      </c>
      <c r="I14" s="22" t="e">
        <f aca="false">Position!$N14</f>
        <v>#NAME?</v>
      </c>
      <c r="J14" s="22" t="e">
        <f aca="false">Position!$N14</f>
        <v>#NAME?</v>
      </c>
      <c r="K14" s="22" t="e">
        <f aca="false">Position!$N14</f>
        <v>#NAME?</v>
      </c>
      <c r="L14" s="22" t="e">
        <f aca="false">Position!$N14</f>
        <v>#NAME?</v>
      </c>
      <c r="M14" s="22" t="e">
        <f aca="false">Position!$N14</f>
        <v>#NAME?</v>
      </c>
      <c r="N14" s="22" t="e">
        <f aca="false">Position!$N14</f>
        <v>#NAME?</v>
      </c>
      <c r="O14" s="22" t="e">
        <f aca="false">Position!$N14</f>
        <v>#NAME?</v>
      </c>
      <c r="S14" s="22" t="e">
        <f aca="false">Position!$N14</f>
        <v>#NAME?</v>
      </c>
      <c r="T14" s="22" t="e">
        <f aca="false">Position!$N14</f>
        <v>#NAME?</v>
      </c>
      <c r="U14" s="22" t="e">
        <f aca="false">Position!$N14</f>
        <v>#NAME?</v>
      </c>
      <c r="V14" s="22" t="e">
        <f aca="false">Position!$N14</f>
        <v>#NAME?</v>
      </c>
      <c r="W14" s="22" t="e">
        <f aca="false">Position!$N14</f>
        <v>#NAME?</v>
      </c>
      <c r="X14" s="22" t="e">
        <f aca="false">Position!$N14</f>
        <v>#NAME?</v>
      </c>
      <c r="Y14" s="22" t="e">
        <f aca="false">Position!$N14</f>
        <v>#NAME?</v>
      </c>
      <c r="Z14" s="22" t="e">
        <f aca="false">Position!$N14</f>
        <v>#NAME?</v>
      </c>
      <c r="AA14" s="22" t="e">
        <f aca="false">Position!$N14</f>
        <v>#NAME?</v>
      </c>
      <c r="AB14" s="22" t="e">
        <f aca="false">Position!$N14</f>
        <v>#NAME?</v>
      </c>
      <c r="AC14" s="22" t="e">
        <f aca="false">Position!$N14</f>
        <v>#NAME?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4" t="n">
        <f aca="false">Position!L15</f>
        <v>0.690842249370286</v>
      </c>
      <c r="D15" s="15" t="e">
        <f aca="false">Position!N15</f>
        <v>#NAME?</v>
      </c>
      <c r="E15" s="22" t="e">
        <f aca="false">Position!$N15</f>
        <v>#NAME?</v>
      </c>
      <c r="F15" s="22" t="e">
        <f aca="false">Position!$N15</f>
        <v>#NAME?</v>
      </c>
      <c r="G15" s="22" t="e">
        <f aca="false">Position!$N15</f>
        <v>#NAME?</v>
      </c>
      <c r="H15" s="22" t="e">
        <f aca="false">Position!$N15</f>
        <v>#NAME?</v>
      </c>
      <c r="I15" s="22" t="e">
        <f aca="false">Position!$N15</f>
        <v>#NAME?</v>
      </c>
      <c r="J15" s="22" t="e">
        <f aca="false">Position!$N15</f>
        <v>#NAME?</v>
      </c>
      <c r="K15" s="22" t="e">
        <f aca="false">Position!$N15</f>
        <v>#NAME?</v>
      </c>
      <c r="L15" s="22" t="e">
        <f aca="false">Position!$N15</f>
        <v>#NAME?</v>
      </c>
      <c r="M15" s="22" t="e">
        <f aca="false">Position!$N15</f>
        <v>#NAME?</v>
      </c>
      <c r="N15" s="22" t="e">
        <f aca="false">Position!$N15</f>
        <v>#NAME?</v>
      </c>
      <c r="O15" s="22" t="e">
        <f aca="false">Position!$N15</f>
        <v>#NAME?</v>
      </c>
      <c r="S15" s="22" t="e">
        <f aca="false">Position!$N15</f>
        <v>#NAME?</v>
      </c>
      <c r="T15" s="22" t="e">
        <f aca="false">Position!$N15</f>
        <v>#NAME?</v>
      </c>
      <c r="U15" s="22" t="e">
        <f aca="false">Position!$N15</f>
        <v>#NAME?</v>
      </c>
      <c r="V15" s="22" t="e">
        <f aca="false">Position!$N15</f>
        <v>#NAME?</v>
      </c>
      <c r="W15" s="22" t="e">
        <f aca="false">Position!$N15</f>
        <v>#NAME?</v>
      </c>
      <c r="X15" s="22" t="e">
        <f aca="false">Position!$N15</f>
        <v>#NAME?</v>
      </c>
      <c r="Y15" s="22" t="e">
        <f aca="false">Position!$N15</f>
        <v>#NAME?</v>
      </c>
      <c r="Z15" s="22" t="e">
        <f aca="false">Position!$N15</f>
        <v>#NAME?</v>
      </c>
      <c r="AA15" s="22" t="e">
        <f aca="false">Position!$N15</f>
        <v>#NAME?</v>
      </c>
      <c r="AB15" s="22" t="e">
        <f aca="false">Position!$N15</f>
        <v>#NAME?</v>
      </c>
      <c r="AC15" s="22" t="e">
        <f aca="false">Position!$N15</f>
        <v>#NAME?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4" t="n">
        <f aca="false">Position!L16</f>
        <v>0.684834251069757</v>
      </c>
      <c r="D16" s="15" t="e">
        <f aca="false">Position!N16</f>
        <v>#NAME?</v>
      </c>
      <c r="E16" s="22" t="e">
        <f aca="false">Position!$N16</f>
        <v>#NAME?</v>
      </c>
      <c r="F16" s="22" t="e">
        <f aca="false">Position!$N16</f>
        <v>#NAME?</v>
      </c>
      <c r="G16" s="22" t="e">
        <f aca="false">Position!$N16</f>
        <v>#NAME?</v>
      </c>
      <c r="H16" s="22" t="e">
        <f aca="false">Position!$N16</f>
        <v>#NAME?</v>
      </c>
      <c r="I16" s="22" t="e">
        <f aca="false">Position!$N16</f>
        <v>#NAME?</v>
      </c>
      <c r="J16" s="22" t="e">
        <f aca="false">Position!$N16</f>
        <v>#NAME?</v>
      </c>
      <c r="K16" s="22" t="e">
        <f aca="false">Position!$N16</f>
        <v>#NAME?</v>
      </c>
      <c r="L16" s="22" t="e">
        <f aca="false">Position!$N16</f>
        <v>#NAME?</v>
      </c>
      <c r="M16" s="22" t="e">
        <f aca="false">Position!$N16</f>
        <v>#NAME?</v>
      </c>
      <c r="N16" s="22" t="e">
        <f aca="false">Position!$N16</f>
        <v>#NAME?</v>
      </c>
      <c r="O16" s="22" t="e">
        <f aca="false">Position!$N16</f>
        <v>#NAME?</v>
      </c>
      <c r="S16" s="22" t="e">
        <f aca="false">Position!$N16</f>
        <v>#NAME?</v>
      </c>
      <c r="T16" s="22" t="e">
        <f aca="false">Position!$N16</f>
        <v>#NAME?</v>
      </c>
      <c r="U16" s="22" t="e">
        <f aca="false">Position!$N16</f>
        <v>#NAME?</v>
      </c>
      <c r="V16" s="22" t="e">
        <f aca="false">Position!$N16</f>
        <v>#NAME?</v>
      </c>
      <c r="W16" s="22" t="e">
        <f aca="false">Position!$N16</f>
        <v>#NAME?</v>
      </c>
      <c r="X16" s="22" t="e">
        <f aca="false">Position!$N16</f>
        <v>#NAME?</v>
      </c>
      <c r="Y16" s="22" t="e">
        <f aca="false">Position!$N16</f>
        <v>#NAME?</v>
      </c>
      <c r="Z16" s="22" t="e">
        <f aca="false">Position!$N16</f>
        <v>#NAME?</v>
      </c>
      <c r="AA16" s="22" t="e">
        <f aca="false">Position!$N16</f>
        <v>#NAME?</v>
      </c>
      <c r="AB16" s="22" t="e">
        <f aca="false">Position!$N16</f>
        <v>#NAME?</v>
      </c>
      <c r="AC16" s="22" t="e">
        <f aca="false">Position!$N16</f>
        <v>#NAME?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4" t="n">
        <f aca="false">Position!L17</f>
        <v>0.661954626841514</v>
      </c>
      <c r="D17" s="15" t="e">
        <f aca="false">Position!N17</f>
        <v>#NAME?</v>
      </c>
      <c r="E17" s="22" t="e">
        <f aca="false">Position!$N17</f>
        <v>#NAME?</v>
      </c>
      <c r="F17" s="22" t="e">
        <f aca="false">Position!$N17</f>
        <v>#NAME?</v>
      </c>
      <c r="G17" s="22" t="e">
        <f aca="false">Position!$N17</f>
        <v>#NAME?</v>
      </c>
      <c r="H17" s="22" t="e">
        <f aca="false">Position!$N17</f>
        <v>#NAME?</v>
      </c>
      <c r="I17" s="22" t="e">
        <f aca="false">Position!$N17</f>
        <v>#NAME?</v>
      </c>
      <c r="J17" s="22" t="e">
        <f aca="false">Position!$N17</f>
        <v>#NAME?</v>
      </c>
      <c r="K17" s="22" t="e">
        <f aca="false">Position!$N17</f>
        <v>#NAME?</v>
      </c>
      <c r="L17" s="22" t="e">
        <f aca="false">Position!$N17</f>
        <v>#NAME?</v>
      </c>
      <c r="M17" s="22" t="e">
        <f aca="false">Position!$N17</f>
        <v>#NAME?</v>
      </c>
      <c r="N17" s="22" t="e">
        <f aca="false">Position!$N17</f>
        <v>#NAME?</v>
      </c>
      <c r="O17" s="22" t="e">
        <f aca="false">Position!$N17</f>
        <v>#NAME?</v>
      </c>
      <c r="S17" s="22" t="e">
        <f aca="false">Position!$N17</f>
        <v>#NAME?</v>
      </c>
      <c r="T17" s="22" t="e">
        <f aca="false">Position!$N17</f>
        <v>#NAME?</v>
      </c>
      <c r="U17" s="22" t="e">
        <f aca="false">Position!$N17</f>
        <v>#NAME?</v>
      </c>
      <c r="V17" s="22" t="e">
        <f aca="false">Position!$N17</f>
        <v>#NAME?</v>
      </c>
      <c r="W17" s="22" t="e">
        <f aca="false">Position!$N17</f>
        <v>#NAME?</v>
      </c>
      <c r="X17" s="22" t="e">
        <f aca="false">Position!$N17</f>
        <v>#NAME?</v>
      </c>
      <c r="Y17" s="22" t="e">
        <f aca="false">Position!$N17</f>
        <v>#NAME?</v>
      </c>
      <c r="Z17" s="22" t="e">
        <f aca="false">Position!$N17</f>
        <v>#NAME?</v>
      </c>
      <c r="AA17" s="22" t="e">
        <f aca="false">Position!$N17</f>
        <v>#NAME?</v>
      </c>
      <c r="AB17" s="22" t="e">
        <f aca="false">Position!$N17</f>
        <v>#NAME?</v>
      </c>
      <c r="AC17" s="22" t="e">
        <f aca="false">Position!$N17</f>
        <v>#NAME?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4" t="n">
        <f aca="false">Position!L18</f>
        <v>0.649023141794493</v>
      </c>
      <c r="D18" s="15" t="e">
        <f aca="false">Position!N18</f>
        <v>#NAME?</v>
      </c>
      <c r="E18" s="22" t="e">
        <f aca="false">Position!$N18</f>
        <v>#NAME?</v>
      </c>
      <c r="F18" s="22" t="e">
        <f aca="false">Position!$N18</f>
        <v>#NAME?</v>
      </c>
      <c r="G18" s="22" t="e">
        <f aca="false">Position!$N18</f>
        <v>#NAME?</v>
      </c>
      <c r="H18" s="22" t="e">
        <f aca="false">Position!$N18</f>
        <v>#NAME?</v>
      </c>
      <c r="I18" s="22" t="e">
        <f aca="false">Position!$N18</f>
        <v>#NAME?</v>
      </c>
      <c r="J18" s="22" t="e">
        <f aca="false">Position!$N18</f>
        <v>#NAME?</v>
      </c>
      <c r="K18" s="22" t="e">
        <f aca="false">Position!$N18</f>
        <v>#NAME?</v>
      </c>
      <c r="L18" s="22" t="e">
        <f aca="false">Position!$N18</f>
        <v>#NAME?</v>
      </c>
      <c r="M18" s="22" t="e">
        <f aca="false">Position!$N18</f>
        <v>#NAME?</v>
      </c>
      <c r="N18" s="22" t="e">
        <f aca="false">Position!$N18</f>
        <v>#NAME?</v>
      </c>
      <c r="O18" s="22" t="e">
        <f aca="false">Position!$N18</f>
        <v>#NAME?</v>
      </c>
      <c r="S18" s="22" t="e">
        <f aca="false">Position!$N18</f>
        <v>#NAME?</v>
      </c>
      <c r="T18" s="22" t="e">
        <f aca="false">Position!$N18</f>
        <v>#NAME?</v>
      </c>
      <c r="U18" s="22" t="e">
        <f aca="false">Position!$N18</f>
        <v>#NAME?</v>
      </c>
      <c r="V18" s="22" t="e">
        <f aca="false">Position!$N18</f>
        <v>#NAME?</v>
      </c>
      <c r="W18" s="22" t="e">
        <f aca="false">Position!$N18</f>
        <v>#NAME?</v>
      </c>
      <c r="X18" s="22" t="e">
        <f aca="false">Position!$N18</f>
        <v>#NAME?</v>
      </c>
      <c r="Y18" s="22" t="e">
        <f aca="false">Position!$N18</f>
        <v>#NAME?</v>
      </c>
      <c r="Z18" s="22" t="e">
        <f aca="false">Position!$N18</f>
        <v>#NAME?</v>
      </c>
      <c r="AA18" s="22" t="e">
        <f aca="false">Position!$N18</f>
        <v>#NAME?</v>
      </c>
      <c r="AB18" s="22" t="e">
        <f aca="false">Position!$N18</f>
        <v>#NAME?</v>
      </c>
      <c r="AC18" s="22" t="e">
        <f aca="false">Position!$N18</f>
        <v>#NAME?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4" t="n">
        <f aca="false">Position!L19</f>
        <v>0.633927698330541</v>
      </c>
      <c r="D19" s="15" t="e">
        <f aca="false">Position!N19</f>
        <v>#NAME?</v>
      </c>
      <c r="E19" s="22" t="e">
        <f aca="false">Position!$N19</f>
        <v>#NAME?</v>
      </c>
      <c r="F19" s="22" t="e">
        <f aca="false">Position!$N19</f>
        <v>#NAME?</v>
      </c>
      <c r="G19" s="22" t="e">
        <f aca="false">Position!$N19</f>
        <v>#NAME?</v>
      </c>
      <c r="H19" s="22" t="e">
        <f aca="false">Position!$N19</f>
        <v>#NAME?</v>
      </c>
      <c r="I19" s="22" t="e">
        <f aca="false">Position!$N19</f>
        <v>#NAME?</v>
      </c>
      <c r="J19" s="22" t="e">
        <f aca="false">Position!$N19</f>
        <v>#NAME?</v>
      </c>
      <c r="K19" s="22" t="e">
        <f aca="false">Position!$N19</f>
        <v>#NAME?</v>
      </c>
      <c r="L19" s="22" t="e">
        <f aca="false">Position!$N19</f>
        <v>#NAME?</v>
      </c>
      <c r="M19" s="22" t="e">
        <f aca="false">Position!$N19</f>
        <v>#NAME?</v>
      </c>
      <c r="N19" s="22" t="e">
        <f aca="false">Position!$N19</f>
        <v>#NAME?</v>
      </c>
      <c r="O19" s="22" t="e">
        <f aca="false">Position!$N19</f>
        <v>#NAME?</v>
      </c>
      <c r="S19" s="22" t="e">
        <f aca="false">Position!$N19</f>
        <v>#NAME?</v>
      </c>
      <c r="T19" s="22" t="e">
        <f aca="false">Position!$N19</f>
        <v>#NAME?</v>
      </c>
      <c r="U19" s="22" t="e">
        <f aca="false">Position!$N19</f>
        <v>#NAME?</v>
      </c>
      <c r="V19" s="22" t="e">
        <f aca="false">Position!$N19</f>
        <v>#NAME?</v>
      </c>
      <c r="W19" s="22" t="e">
        <f aca="false">Position!$N19</f>
        <v>#NAME?</v>
      </c>
      <c r="X19" s="22" t="e">
        <f aca="false">Position!$N19</f>
        <v>#NAME?</v>
      </c>
      <c r="Y19" s="22" t="e">
        <f aca="false">Position!$N19</f>
        <v>#NAME?</v>
      </c>
      <c r="Z19" s="22" t="e">
        <f aca="false">Position!$N19</f>
        <v>#NAME?</v>
      </c>
      <c r="AA19" s="22" t="e">
        <f aca="false">Position!$N19</f>
        <v>#NAME?</v>
      </c>
      <c r="AB19" s="22" t="e">
        <f aca="false">Position!$N19</f>
        <v>#NAME?</v>
      </c>
      <c r="AC19" s="22" t="e">
        <f aca="false">Position!$N19</f>
        <v>#NAME?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4" t="n">
        <f aca="false">Position!L20</f>
        <v>0.604899296270944</v>
      </c>
      <c r="D20" s="15" t="e">
        <f aca="false">Position!N20</f>
        <v>#NAME?</v>
      </c>
      <c r="E20" s="22" t="e">
        <f aca="false">Position!$N20</f>
        <v>#NAME?</v>
      </c>
      <c r="F20" s="22" t="e">
        <f aca="false">Position!$N20</f>
        <v>#NAME?</v>
      </c>
      <c r="G20" s="22" t="e">
        <f aca="false">Position!$N20</f>
        <v>#NAME?</v>
      </c>
      <c r="H20" s="22" t="e">
        <f aca="false">Position!$N20</f>
        <v>#NAME?</v>
      </c>
      <c r="I20" s="22" t="e">
        <f aca="false">Position!$N20</f>
        <v>#NAME?</v>
      </c>
      <c r="J20" s="22" t="e">
        <f aca="false">Position!$N20</f>
        <v>#NAME?</v>
      </c>
      <c r="K20" s="22" t="e">
        <f aca="false">Position!$N20</f>
        <v>#NAME?</v>
      </c>
      <c r="L20" s="22" t="e">
        <f aca="false">Position!$N20</f>
        <v>#NAME?</v>
      </c>
      <c r="M20" s="22" t="e">
        <f aca="false">Position!$N20</f>
        <v>#NAME?</v>
      </c>
      <c r="N20" s="22" t="e">
        <f aca="false">Position!$N20</f>
        <v>#NAME?</v>
      </c>
      <c r="O20" s="22" t="e">
        <f aca="false">Position!$N20</f>
        <v>#NAME?</v>
      </c>
      <c r="S20" s="22" t="e">
        <f aca="false">Position!$N20</f>
        <v>#NAME?</v>
      </c>
      <c r="T20" s="22" t="e">
        <f aca="false">Position!$N20</f>
        <v>#NAME?</v>
      </c>
      <c r="U20" s="22" t="e">
        <f aca="false">Position!$N20</f>
        <v>#NAME?</v>
      </c>
      <c r="V20" s="22" t="e">
        <f aca="false">Position!$N20</f>
        <v>#NAME?</v>
      </c>
      <c r="W20" s="22" t="e">
        <f aca="false">Position!$N20</f>
        <v>#NAME?</v>
      </c>
      <c r="X20" s="22" t="e">
        <f aca="false">Position!$N20</f>
        <v>#NAME?</v>
      </c>
      <c r="Y20" s="22" t="e">
        <f aca="false">Position!$N20</f>
        <v>#NAME?</v>
      </c>
      <c r="Z20" s="22" t="e">
        <f aca="false">Position!$N20</f>
        <v>#NAME?</v>
      </c>
      <c r="AA20" s="22" t="e">
        <f aca="false">Position!$N20</f>
        <v>#NAME?</v>
      </c>
      <c r="AB20" s="22" t="e">
        <f aca="false">Position!$N20</f>
        <v>#NAME?</v>
      </c>
      <c r="AC20" s="22" t="e">
        <f aca="false">Position!$N20</f>
        <v>#NAME?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4" t="n">
        <f aca="false">Position!L21</f>
        <v>0.578130110634166</v>
      </c>
      <c r="D21" s="15" t="e">
        <f aca="false">Position!N21</f>
        <v>#NAME?</v>
      </c>
      <c r="E21" s="22" t="e">
        <f aca="false">Position!$N21</f>
        <v>#NAME?</v>
      </c>
      <c r="F21" s="22" t="e">
        <f aca="false">Position!$N21</f>
        <v>#NAME?</v>
      </c>
      <c r="G21" s="22" t="e">
        <f aca="false">Position!$N21</f>
        <v>#NAME?</v>
      </c>
      <c r="H21" s="22" t="e">
        <f aca="false">Position!$N21</f>
        <v>#NAME?</v>
      </c>
      <c r="I21" s="22" t="e">
        <f aca="false">Position!$N21</f>
        <v>#NAME?</v>
      </c>
      <c r="J21" s="22" t="e">
        <f aca="false">Position!$N21</f>
        <v>#NAME?</v>
      </c>
      <c r="K21" s="22" t="e">
        <f aca="false">Position!$N21</f>
        <v>#NAME?</v>
      </c>
      <c r="L21" s="22" t="e">
        <f aca="false">Position!$N21</f>
        <v>#NAME?</v>
      </c>
      <c r="M21" s="22" t="e">
        <f aca="false">Position!$N21</f>
        <v>#NAME?</v>
      </c>
      <c r="N21" s="22" t="e">
        <f aca="false">Position!$N21</f>
        <v>#NAME?</v>
      </c>
      <c r="O21" s="22" t="e">
        <f aca="false">Position!$N21</f>
        <v>#NAME?</v>
      </c>
      <c r="S21" s="22" t="e">
        <f aca="false">Position!$N21</f>
        <v>#NAME?</v>
      </c>
      <c r="T21" s="22" t="e">
        <f aca="false">Position!$N21</f>
        <v>#NAME?</v>
      </c>
      <c r="U21" s="22" t="e">
        <f aca="false">Position!$N21</f>
        <v>#NAME?</v>
      </c>
      <c r="V21" s="22" t="e">
        <f aca="false">Position!$N21</f>
        <v>#NAME?</v>
      </c>
      <c r="W21" s="22" t="e">
        <f aca="false">Position!$N21</f>
        <v>#NAME?</v>
      </c>
      <c r="X21" s="22" t="e">
        <f aca="false">Position!$N21</f>
        <v>#NAME?</v>
      </c>
      <c r="Y21" s="22" t="e">
        <f aca="false">Position!$N21</f>
        <v>#NAME?</v>
      </c>
      <c r="Z21" s="22" t="e">
        <f aca="false">Position!$N21</f>
        <v>#NAME?</v>
      </c>
      <c r="AA21" s="22" t="e">
        <f aca="false">Position!$N21</f>
        <v>#NAME?</v>
      </c>
      <c r="AB21" s="22" t="e">
        <f aca="false">Position!$N21</f>
        <v>#NAME?</v>
      </c>
      <c r="AC21" s="22" t="e">
        <f aca="false">Position!$N21</f>
        <v>#NAME?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4" t="n">
        <f aca="false">Position!L22</f>
        <v>0.568090085411869</v>
      </c>
      <c r="D22" s="15" t="e">
        <f aca="false">Position!N22</f>
        <v>#NAME?</v>
      </c>
      <c r="E22" s="22" t="e">
        <f aca="false">Position!$N22</f>
        <v>#NAME?</v>
      </c>
      <c r="F22" s="22" t="e">
        <f aca="false">Position!$N22</f>
        <v>#NAME?</v>
      </c>
      <c r="G22" s="22" t="e">
        <f aca="false">Position!$N22</f>
        <v>#NAME?</v>
      </c>
      <c r="H22" s="22" t="e">
        <f aca="false">Position!$N22</f>
        <v>#NAME?</v>
      </c>
      <c r="I22" s="22" t="e">
        <f aca="false">Position!$N22</f>
        <v>#NAME?</v>
      </c>
      <c r="J22" s="22" t="e">
        <f aca="false">Position!$N22</f>
        <v>#NAME?</v>
      </c>
      <c r="K22" s="22" t="e">
        <f aca="false">Position!$N22</f>
        <v>#NAME?</v>
      </c>
      <c r="L22" s="22" t="e">
        <f aca="false">Position!$N22</f>
        <v>#NAME?</v>
      </c>
      <c r="M22" s="22" t="e">
        <f aca="false">Position!$N22</f>
        <v>#NAME?</v>
      </c>
      <c r="N22" s="22" t="e">
        <f aca="false">Position!$N22</f>
        <v>#NAME?</v>
      </c>
      <c r="O22" s="22" t="e">
        <f aca="false">Position!$N22</f>
        <v>#NAME?</v>
      </c>
      <c r="S22" s="22" t="e">
        <f aca="false">Position!$N22</f>
        <v>#NAME?</v>
      </c>
      <c r="T22" s="22" t="e">
        <f aca="false">Position!$N22</f>
        <v>#NAME?</v>
      </c>
      <c r="U22" s="22" t="e">
        <f aca="false">Position!$N22</f>
        <v>#NAME?</v>
      </c>
      <c r="V22" s="22" t="e">
        <f aca="false">Position!$N22</f>
        <v>#NAME?</v>
      </c>
      <c r="W22" s="22" t="e">
        <f aca="false">Position!$N22</f>
        <v>#NAME?</v>
      </c>
      <c r="X22" s="22" t="e">
        <f aca="false">Position!$N22</f>
        <v>#NAME?</v>
      </c>
      <c r="Y22" s="22" t="e">
        <f aca="false">Position!$N22</f>
        <v>#NAME?</v>
      </c>
      <c r="Z22" s="22" t="e">
        <f aca="false">Position!$N22</f>
        <v>#NAME?</v>
      </c>
      <c r="AA22" s="22" t="e">
        <f aca="false">Position!$N22</f>
        <v>#NAME?</v>
      </c>
      <c r="AB22" s="22" t="e">
        <f aca="false">Position!$N22</f>
        <v>#NAME?</v>
      </c>
      <c r="AC22" s="22" t="e">
        <f aca="false">Position!$N22</f>
        <v>#NAME?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4" t="n">
        <f aca="false">Position!L23</f>
        <v>0.560806641421891</v>
      </c>
      <c r="D23" s="15" t="e">
        <f aca="false">Position!N23</f>
        <v>#NAME?</v>
      </c>
      <c r="E23" s="22" t="e">
        <f aca="false">Position!$N23</f>
        <v>#NAME?</v>
      </c>
      <c r="F23" s="22" t="e">
        <f aca="false">Position!$N23</f>
        <v>#NAME?</v>
      </c>
      <c r="G23" s="22" t="e">
        <f aca="false">Position!$N23</f>
        <v>#NAME?</v>
      </c>
      <c r="H23" s="22" t="e">
        <f aca="false">Position!$N23</f>
        <v>#NAME?</v>
      </c>
      <c r="I23" s="22" t="e">
        <f aca="false">Position!$N23</f>
        <v>#NAME?</v>
      </c>
      <c r="J23" s="22" t="e">
        <f aca="false">Position!$N23</f>
        <v>#NAME?</v>
      </c>
      <c r="K23" s="22" t="e">
        <f aca="false">Position!$N23</f>
        <v>#NAME?</v>
      </c>
      <c r="L23" s="22" t="e">
        <f aca="false">Position!$N23</f>
        <v>#NAME?</v>
      </c>
      <c r="M23" s="22" t="e">
        <f aca="false">Position!$N23</f>
        <v>#NAME?</v>
      </c>
      <c r="N23" s="22" t="e">
        <f aca="false">Position!$N23</f>
        <v>#NAME?</v>
      </c>
      <c r="O23" s="22" t="e">
        <f aca="false">Position!$N23</f>
        <v>#NAME?</v>
      </c>
      <c r="S23" s="22" t="e">
        <f aca="false">Position!$N23</f>
        <v>#NAME?</v>
      </c>
      <c r="T23" s="22" t="e">
        <f aca="false">Position!$N23</f>
        <v>#NAME?</v>
      </c>
      <c r="U23" s="22" t="e">
        <f aca="false">Position!$N23</f>
        <v>#NAME?</v>
      </c>
      <c r="V23" s="22" t="e">
        <f aca="false">Position!$N23</f>
        <v>#NAME?</v>
      </c>
      <c r="W23" s="22" t="e">
        <f aca="false">Position!$N23</f>
        <v>#NAME?</v>
      </c>
      <c r="X23" s="22" t="e">
        <f aca="false">Position!$N23</f>
        <v>#NAME?</v>
      </c>
      <c r="Y23" s="22" t="e">
        <f aca="false">Position!$N23</f>
        <v>#NAME?</v>
      </c>
      <c r="Z23" s="22" t="e">
        <f aca="false">Position!$N23</f>
        <v>#NAME?</v>
      </c>
      <c r="AA23" s="22" t="e">
        <f aca="false">Position!$N23</f>
        <v>#NAME?</v>
      </c>
      <c r="AB23" s="22" t="e">
        <f aca="false">Position!$N23</f>
        <v>#NAME?</v>
      </c>
      <c r="AC23" s="22" t="e">
        <f aca="false">Position!$N23</f>
        <v>#NAME?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4" t="n">
        <f aca="false">Position!L24</f>
        <v>0.545927846696992</v>
      </c>
      <c r="D24" s="15" t="e">
        <f aca="false">Position!N24</f>
        <v>#NAME?</v>
      </c>
      <c r="E24" s="22" t="e">
        <f aca="false">Position!$N24</f>
        <v>#NAME?</v>
      </c>
      <c r="F24" s="22" t="e">
        <f aca="false">Position!$N24</f>
        <v>#NAME?</v>
      </c>
      <c r="G24" s="22" t="e">
        <f aca="false">Position!$N24</f>
        <v>#NAME?</v>
      </c>
      <c r="H24" s="22" t="e">
        <f aca="false">Position!$N24</f>
        <v>#NAME?</v>
      </c>
      <c r="I24" s="22" t="e">
        <f aca="false">Position!$N24</f>
        <v>#NAME?</v>
      </c>
      <c r="J24" s="22" t="e">
        <f aca="false">Position!$N24</f>
        <v>#NAME?</v>
      </c>
      <c r="K24" s="22" t="e">
        <f aca="false">Position!$N24</f>
        <v>#NAME?</v>
      </c>
      <c r="L24" s="22" t="e">
        <f aca="false">Position!$N24</f>
        <v>#NAME?</v>
      </c>
      <c r="M24" s="22" t="e">
        <f aca="false">Position!$N24</f>
        <v>#NAME?</v>
      </c>
      <c r="N24" s="22" t="e">
        <f aca="false">Position!$N24</f>
        <v>#NAME?</v>
      </c>
      <c r="O24" s="22" t="e">
        <f aca="false">Position!$N24</f>
        <v>#NAME?</v>
      </c>
      <c r="S24" s="22" t="e">
        <f aca="false">Position!$N24</f>
        <v>#NAME?</v>
      </c>
      <c r="T24" s="22" t="e">
        <f aca="false">Position!$N24</f>
        <v>#NAME?</v>
      </c>
      <c r="U24" s="22" t="e">
        <f aca="false">Position!$N24</f>
        <v>#NAME?</v>
      </c>
      <c r="V24" s="22" t="e">
        <f aca="false">Position!$N24</f>
        <v>#NAME?</v>
      </c>
      <c r="W24" s="22" t="e">
        <f aca="false">Position!$N24</f>
        <v>#NAME?</v>
      </c>
      <c r="X24" s="22" t="e">
        <f aca="false">Position!$N24</f>
        <v>#NAME?</v>
      </c>
      <c r="Y24" s="22" t="e">
        <f aca="false">Position!$N24</f>
        <v>#NAME?</v>
      </c>
      <c r="Z24" s="22" t="e">
        <f aca="false">Position!$N24</f>
        <v>#NAME?</v>
      </c>
      <c r="AA24" s="22" t="e">
        <f aca="false">Position!$N24</f>
        <v>#NAME?</v>
      </c>
      <c r="AB24" s="22" t="e">
        <f aca="false">Position!$N24</f>
        <v>#NAME?</v>
      </c>
      <c r="AC24" s="22" t="e">
        <f aca="false">Position!$N24</f>
        <v>#NAME?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4" t="n">
        <f aca="false">Position!L25</f>
        <v>0.547752922650499</v>
      </c>
      <c r="D25" s="15" t="e">
        <f aca="false">Position!N25</f>
        <v>#NAME?</v>
      </c>
      <c r="E25" s="22" t="e">
        <f aca="false">Position!$N25</f>
        <v>#NAME?</v>
      </c>
      <c r="F25" s="22" t="e">
        <f aca="false">Position!$N25</f>
        <v>#NAME?</v>
      </c>
      <c r="G25" s="22" t="e">
        <f aca="false">Position!$N25</f>
        <v>#NAME?</v>
      </c>
      <c r="H25" s="22" t="e">
        <f aca="false">Position!$N25</f>
        <v>#NAME?</v>
      </c>
      <c r="I25" s="22" t="e">
        <f aca="false">Position!$N25</f>
        <v>#NAME?</v>
      </c>
      <c r="J25" s="22" t="e">
        <f aca="false">Position!$N25</f>
        <v>#NAME?</v>
      </c>
      <c r="K25" s="22" t="e">
        <f aca="false">Position!$N25</f>
        <v>#NAME?</v>
      </c>
      <c r="L25" s="22" t="e">
        <f aca="false">Position!$N25</f>
        <v>#NAME?</v>
      </c>
      <c r="M25" s="22" t="e">
        <f aca="false">Position!$N25</f>
        <v>#NAME?</v>
      </c>
      <c r="N25" s="22" t="e">
        <f aca="false">Position!$N25</f>
        <v>#NAME?</v>
      </c>
      <c r="O25" s="22" t="e">
        <f aca="false">Position!$N25</f>
        <v>#NAME?</v>
      </c>
      <c r="S25" s="22" t="e">
        <f aca="false">Position!$N25</f>
        <v>#NAME?</v>
      </c>
      <c r="T25" s="22" t="e">
        <f aca="false">Position!$N25</f>
        <v>#NAME?</v>
      </c>
      <c r="U25" s="22" t="e">
        <f aca="false">Position!$N25</f>
        <v>#NAME?</v>
      </c>
      <c r="V25" s="22" t="e">
        <f aca="false">Position!$N25</f>
        <v>#NAME?</v>
      </c>
      <c r="W25" s="22" t="e">
        <f aca="false">Position!$N25</f>
        <v>#NAME?</v>
      </c>
      <c r="X25" s="22" t="e">
        <f aca="false">Position!$N25</f>
        <v>#NAME?</v>
      </c>
      <c r="Y25" s="22" t="e">
        <f aca="false">Position!$N25</f>
        <v>#NAME?</v>
      </c>
      <c r="Z25" s="22" t="e">
        <f aca="false">Position!$N25</f>
        <v>#NAME?</v>
      </c>
      <c r="AA25" s="22" t="e">
        <f aca="false">Position!$N25</f>
        <v>#NAME?</v>
      </c>
      <c r="AB25" s="22" t="e">
        <f aca="false">Position!$N25</f>
        <v>#NAME?</v>
      </c>
      <c r="AC25" s="22" t="e">
        <f aca="false">Position!$N25</f>
        <v>#NAME?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4" t="n">
        <f aca="false">Position!L26</f>
        <v>0.545141335905019</v>
      </c>
      <c r="D26" s="15" t="e">
        <f aca="false">Position!N26</f>
        <v>#NAME?</v>
      </c>
      <c r="E26" s="22" t="e">
        <f aca="false">Position!$N26</f>
        <v>#NAME?</v>
      </c>
      <c r="F26" s="22" t="e">
        <f aca="false">Position!$N26</f>
        <v>#NAME?</v>
      </c>
      <c r="G26" s="22" t="e">
        <f aca="false">Position!$N26</f>
        <v>#NAME?</v>
      </c>
      <c r="H26" s="22" t="e">
        <f aca="false">Position!$N26</f>
        <v>#NAME?</v>
      </c>
      <c r="I26" s="22" t="e">
        <f aca="false">Position!$N26</f>
        <v>#NAME?</v>
      </c>
      <c r="J26" s="22" t="e">
        <f aca="false">Position!$N26</f>
        <v>#NAME?</v>
      </c>
      <c r="K26" s="22" t="e">
        <f aca="false">Position!$N26</f>
        <v>#NAME?</v>
      </c>
      <c r="L26" s="22" t="e">
        <f aca="false">Position!$N26</f>
        <v>#NAME?</v>
      </c>
      <c r="M26" s="22" t="e">
        <f aca="false">Position!$N26</f>
        <v>#NAME?</v>
      </c>
      <c r="N26" s="22" t="e">
        <f aca="false">Position!$N26</f>
        <v>#NAME?</v>
      </c>
      <c r="O26" s="22" t="e">
        <f aca="false">Position!$N26</f>
        <v>#NAME?</v>
      </c>
      <c r="S26" s="22" t="e">
        <f aca="false">Position!$N26</f>
        <v>#NAME?</v>
      </c>
      <c r="T26" s="22" t="e">
        <f aca="false">Position!$N26</f>
        <v>#NAME?</v>
      </c>
      <c r="U26" s="22" t="e">
        <f aca="false">Position!$N26</f>
        <v>#NAME?</v>
      </c>
      <c r="V26" s="22" t="e">
        <f aca="false">Position!$N26</f>
        <v>#NAME?</v>
      </c>
      <c r="W26" s="22" t="e">
        <f aca="false">Position!$N26</f>
        <v>#NAME?</v>
      </c>
      <c r="X26" s="22" t="e">
        <f aca="false">Position!$N26</f>
        <v>#NAME?</v>
      </c>
      <c r="Y26" s="22" t="e">
        <f aca="false">Position!$N26</f>
        <v>#NAME?</v>
      </c>
      <c r="Z26" s="22" t="e">
        <f aca="false">Position!$N26</f>
        <v>#NAME?</v>
      </c>
      <c r="AA26" s="22" t="e">
        <f aca="false">Position!$N26</f>
        <v>#NAME?</v>
      </c>
      <c r="AB26" s="22" t="e">
        <f aca="false">Position!$N26</f>
        <v>#NAME?</v>
      </c>
      <c r="AC26" s="22" t="e">
        <f aca="false">Position!$N26</f>
        <v>#NAME?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4" t="n">
        <f aca="false">Position!L27</f>
        <v>0.537978439657004</v>
      </c>
      <c r="D27" s="15" t="e">
        <f aca="false">Position!N27</f>
        <v>#NAME?</v>
      </c>
      <c r="E27" s="22" t="e">
        <f aca="false">Position!$N27</f>
        <v>#NAME?</v>
      </c>
      <c r="F27" s="22" t="e">
        <f aca="false">Position!$N27</f>
        <v>#NAME?</v>
      </c>
      <c r="G27" s="22" t="e">
        <f aca="false">Position!$N27</f>
        <v>#NAME?</v>
      </c>
      <c r="H27" s="22" t="e">
        <f aca="false">Position!$N27</f>
        <v>#NAME?</v>
      </c>
      <c r="I27" s="22" t="e">
        <f aca="false">Position!$N27</f>
        <v>#NAME?</v>
      </c>
      <c r="J27" s="22" t="e">
        <f aca="false">Position!$N27</f>
        <v>#NAME?</v>
      </c>
      <c r="K27" s="22" t="e">
        <f aca="false">Position!$N27</f>
        <v>#NAME?</v>
      </c>
      <c r="L27" s="22" t="e">
        <f aca="false">Position!$N27</f>
        <v>#NAME?</v>
      </c>
      <c r="M27" s="22" t="e">
        <f aca="false">Position!$N27</f>
        <v>#NAME?</v>
      </c>
      <c r="N27" s="22" t="e">
        <f aca="false">Position!$N27</f>
        <v>#NAME?</v>
      </c>
      <c r="O27" s="22" t="e">
        <f aca="false">Position!$N27</f>
        <v>#NAME?</v>
      </c>
      <c r="S27" s="22" t="e">
        <f aca="false">Position!$N27</f>
        <v>#NAME?</v>
      </c>
      <c r="T27" s="22" t="e">
        <f aca="false">Position!$N27</f>
        <v>#NAME?</v>
      </c>
      <c r="U27" s="22" t="e">
        <f aca="false">Position!$N27</f>
        <v>#NAME?</v>
      </c>
      <c r="V27" s="22" t="e">
        <f aca="false">Position!$N27</f>
        <v>#NAME?</v>
      </c>
      <c r="W27" s="22" t="e">
        <f aca="false">Position!$N27</f>
        <v>#NAME?</v>
      </c>
      <c r="X27" s="22" t="e">
        <f aca="false">Position!$N27</f>
        <v>#NAME?</v>
      </c>
      <c r="Y27" s="22" t="e">
        <f aca="false">Position!$N27</f>
        <v>#NAME?</v>
      </c>
      <c r="Z27" s="22" t="e">
        <f aca="false">Position!$N27</f>
        <v>#NAME?</v>
      </c>
      <c r="AA27" s="22" t="e">
        <f aca="false">Position!$N27</f>
        <v>#NAME?</v>
      </c>
      <c r="AB27" s="22" t="e">
        <f aca="false">Position!$N27</f>
        <v>#NAME?</v>
      </c>
      <c r="AC27" s="22" t="e">
        <f aca="false">Position!$N27</f>
        <v>#NAME?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4" t="n">
        <f aca="false">Position!L28</f>
        <v>0.531532085931151</v>
      </c>
      <c r="D28" s="15" t="e">
        <f aca="false">Position!N28</f>
        <v>#NAME?</v>
      </c>
      <c r="E28" s="22" t="e">
        <f aca="false">Position!$N28</f>
        <v>#NAME?</v>
      </c>
      <c r="F28" s="22" t="e">
        <f aca="false">Position!$N28</f>
        <v>#NAME?</v>
      </c>
      <c r="G28" s="22" t="e">
        <f aca="false">Position!$N28</f>
        <v>#NAME?</v>
      </c>
      <c r="H28" s="22" t="e">
        <f aca="false">Position!$N28</f>
        <v>#NAME?</v>
      </c>
      <c r="I28" s="22" t="e">
        <f aca="false">Position!$N28</f>
        <v>#NAME?</v>
      </c>
      <c r="J28" s="22" t="e">
        <f aca="false">Position!$N28</f>
        <v>#NAME?</v>
      </c>
      <c r="K28" s="22" t="e">
        <f aca="false">Position!$N28</f>
        <v>#NAME?</v>
      </c>
      <c r="L28" s="22" t="e">
        <f aca="false">Position!$N28</f>
        <v>#NAME?</v>
      </c>
      <c r="M28" s="22" t="e">
        <f aca="false">Position!$N28</f>
        <v>#NAME?</v>
      </c>
      <c r="N28" s="22" t="e">
        <f aca="false">Position!$N28</f>
        <v>#NAME?</v>
      </c>
      <c r="O28" s="22" t="e">
        <f aca="false">Position!$N28</f>
        <v>#NAME?</v>
      </c>
      <c r="S28" s="22" t="e">
        <f aca="false">Position!$N28</f>
        <v>#NAME?</v>
      </c>
      <c r="T28" s="22" t="e">
        <f aca="false">Position!$N28</f>
        <v>#NAME?</v>
      </c>
      <c r="U28" s="22" t="e">
        <f aca="false">Position!$N28</f>
        <v>#NAME?</v>
      </c>
      <c r="V28" s="22" t="e">
        <f aca="false">Position!$N28</f>
        <v>#NAME?</v>
      </c>
      <c r="W28" s="22" t="e">
        <f aca="false">Position!$N28</f>
        <v>#NAME?</v>
      </c>
      <c r="X28" s="22" t="e">
        <f aca="false">Position!$N28</f>
        <v>#NAME?</v>
      </c>
      <c r="Y28" s="22" t="e">
        <f aca="false">Position!$N28</f>
        <v>#NAME?</v>
      </c>
      <c r="Z28" s="22" t="e">
        <f aca="false">Position!$N28</f>
        <v>#NAME?</v>
      </c>
      <c r="AA28" s="22" t="e">
        <f aca="false">Position!$N28</f>
        <v>#NAME?</v>
      </c>
      <c r="AB28" s="22" t="e">
        <f aca="false">Position!$N28</f>
        <v>#NAME?</v>
      </c>
      <c r="AC28" s="22" t="e">
        <f aca="false">Position!$N28</f>
        <v>#NAME?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4" t="n">
        <f aca="false">Position!L29</f>
        <v>0.535884449509886</v>
      </c>
      <c r="D29" s="15" t="e">
        <f aca="false">Position!N29</f>
        <v>#NAME?</v>
      </c>
      <c r="E29" s="22" t="e">
        <f aca="false">Position!$N29</f>
        <v>#NAME?</v>
      </c>
      <c r="F29" s="22" t="e">
        <f aca="false">Position!$N29</f>
        <v>#NAME?</v>
      </c>
      <c r="G29" s="22" t="e">
        <f aca="false">Position!$N29</f>
        <v>#NAME?</v>
      </c>
      <c r="H29" s="22" t="e">
        <f aca="false">Position!$N29</f>
        <v>#NAME?</v>
      </c>
      <c r="I29" s="22" t="e">
        <f aca="false">Position!$N29</f>
        <v>#NAME?</v>
      </c>
      <c r="J29" s="22" t="e">
        <f aca="false">Position!$N29</f>
        <v>#NAME?</v>
      </c>
      <c r="K29" s="22" t="e">
        <f aca="false">Position!$N29</f>
        <v>#NAME?</v>
      </c>
      <c r="L29" s="22" t="e">
        <f aca="false">Position!$N29</f>
        <v>#NAME?</v>
      </c>
      <c r="M29" s="22" t="e">
        <f aca="false">Position!$N29</f>
        <v>#NAME?</v>
      </c>
      <c r="N29" s="22" t="e">
        <f aca="false">Position!$N29</f>
        <v>#NAME?</v>
      </c>
      <c r="O29" s="22" t="e">
        <f aca="false">Position!$N29</f>
        <v>#NAME?</v>
      </c>
      <c r="S29" s="22" t="e">
        <f aca="false">Position!$N29</f>
        <v>#NAME?</v>
      </c>
      <c r="T29" s="22" t="e">
        <f aca="false">Position!$N29</f>
        <v>#NAME?</v>
      </c>
      <c r="U29" s="22" t="e">
        <f aca="false">Position!$N29</f>
        <v>#NAME?</v>
      </c>
      <c r="V29" s="22" t="e">
        <f aca="false">Position!$N29</f>
        <v>#NAME?</v>
      </c>
      <c r="W29" s="22" t="e">
        <f aca="false">Position!$N29</f>
        <v>#NAME?</v>
      </c>
      <c r="X29" s="22" t="e">
        <f aca="false">Position!$N29</f>
        <v>#NAME?</v>
      </c>
      <c r="Y29" s="22" t="e">
        <f aca="false">Position!$N29</f>
        <v>#NAME?</v>
      </c>
      <c r="Z29" s="22" t="e">
        <f aca="false">Position!$N29</f>
        <v>#NAME?</v>
      </c>
      <c r="AA29" s="22" t="e">
        <f aca="false">Position!$N29</f>
        <v>#NAME?</v>
      </c>
      <c r="AB29" s="22" t="e">
        <f aca="false">Position!$N29</f>
        <v>#NAME?</v>
      </c>
      <c r="AC29" s="22" t="e">
        <f aca="false">Position!$N29</f>
        <v>#NAME?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4" t="n">
        <f aca="false">Position!L30</f>
        <v>0.527172978422797</v>
      </c>
      <c r="D30" s="15" t="e">
        <f aca="false">Position!N30</f>
        <v>#REF!</v>
      </c>
      <c r="E30" s="22" t="e">
        <f aca="false">Position!$N30</f>
        <v>#REF!</v>
      </c>
      <c r="F30" s="22" t="e">
        <f aca="false">Position!$N30</f>
        <v>#REF!</v>
      </c>
      <c r="G30" s="22" t="e">
        <f aca="false">Position!$N30</f>
        <v>#REF!</v>
      </c>
      <c r="H30" s="22" t="e">
        <f aca="false">Position!$N30</f>
        <v>#REF!</v>
      </c>
      <c r="I30" s="22" t="e">
        <f aca="false">Position!$N30</f>
        <v>#REF!</v>
      </c>
      <c r="J30" s="22" t="e">
        <f aca="false">Position!$N30</f>
        <v>#REF!</v>
      </c>
      <c r="K30" s="22" t="e">
        <f aca="false">Position!$N30</f>
        <v>#REF!</v>
      </c>
      <c r="L30" s="22" t="e">
        <f aca="false">Position!$N30</f>
        <v>#REF!</v>
      </c>
      <c r="M30" s="22" t="e">
        <f aca="false">Position!$N30</f>
        <v>#REF!</v>
      </c>
      <c r="N30" s="22" t="e">
        <f aca="false">Position!$N30</f>
        <v>#REF!</v>
      </c>
      <c r="O30" s="22" t="e">
        <f aca="false">Position!$N30</f>
        <v>#REF!</v>
      </c>
      <c r="S30" s="22" t="e">
        <f aca="false">Position!$N30</f>
        <v>#REF!</v>
      </c>
      <c r="T30" s="22" t="e">
        <f aca="false">Position!$N30</f>
        <v>#REF!</v>
      </c>
      <c r="U30" s="22" t="e">
        <f aca="false">Position!$N30</f>
        <v>#REF!</v>
      </c>
      <c r="V30" s="22" t="e">
        <f aca="false">Position!$N30</f>
        <v>#REF!</v>
      </c>
      <c r="W30" s="22" t="e">
        <f aca="false">Position!$N30</f>
        <v>#REF!</v>
      </c>
      <c r="X30" s="22" t="e">
        <f aca="false">Position!$N30</f>
        <v>#REF!</v>
      </c>
      <c r="Y30" s="22" t="e">
        <f aca="false">Position!$N30</f>
        <v>#REF!</v>
      </c>
      <c r="Z30" s="22" t="e">
        <f aca="false">Position!$N30</f>
        <v>#REF!</v>
      </c>
      <c r="AA30" s="22" t="e">
        <f aca="false">Position!$N30</f>
        <v>#REF!</v>
      </c>
      <c r="AB30" s="22" t="e">
        <f aca="false">Position!$N30</f>
        <v>#REF!</v>
      </c>
      <c r="AC30" s="22" t="e">
        <f aca="false">Position!$N30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4" t="n">
        <f aca="false">Position!L31</f>
        <v>0.524556333730101</v>
      </c>
      <c r="D31" s="15" t="e">
        <f aca="false">Position!N31</f>
        <v>#REF!</v>
      </c>
      <c r="E31" s="22" t="e">
        <f aca="false">Position!$N31</f>
        <v>#REF!</v>
      </c>
      <c r="F31" s="22" t="e">
        <f aca="false">Position!$N31</f>
        <v>#REF!</v>
      </c>
      <c r="G31" s="22" t="e">
        <f aca="false">Position!$N31</f>
        <v>#REF!</v>
      </c>
      <c r="H31" s="22" t="e">
        <f aca="false">Position!$N31</f>
        <v>#REF!</v>
      </c>
      <c r="I31" s="22" t="e">
        <f aca="false">Position!$N31</f>
        <v>#REF!</v>
      </c>
      <c r="J31" s="22" t="e">
        <f aca="false">Position!$N31</f>
        <v>#REF!</v>
      </c>
      <c r="K31" s="22" t="e">
        <f aca="false">Position!$N31</f>
        <v>#REF!</v>
      </c>
      <c r="L31" s="22" t="e">
        <f aca="false">Position!$N31</f>
        <v>#REF!</v>
      </c>
      <c r="M31" s="22" t="e">
        <f aca="false">Position!$N31</f>
        <v>#REF!</v>
      </c>
      <c r="N31" s="22" t="e">
        <f aca="false">Position!$N31</f>
        <v>#REF!</v>
      </c>
      <c r="O31" s="22" t="e">
        <f aca="false">Position!$N31</f>
        <v>#REF!</v>
      </c>
      <c r="S31" s="22" t="e">
        <f aca="false">Position!$N31</f>
        <v>#REF!</v>
      </c>
      <c r="T31" s="22" t="e">
        <f aca="false">Position!$N31</f>
        <v>#REF!</v>
      </c>
      <c r="U31" s="22" t="e">
        <f aca="false">Position!$N31</f>
        <v>#REF!</v>
      </c>
      <c r="V31" s="22" t="e">
        <f aca="false">Position!$N31</f>
        <v>#REF!</v>
      </c>
      <c r="W31" s="22" t="e">
        <f aca="false">Position!$N31</f>
        <v>#REF!</v>
      </c>
      <c r="X31" s="22" t="e">
        <f aca="false">Position!$N31</f>
        <v>#REF!</v>
      </c>
      <c r="Y31" s="22" t="e">
        <f aca="false">Position!$N31</f>
        <v>#REF!</v>
      </c>
      <c r="Z31" s="22" t="e">
        <f aca="false">Position!$N31</f>
        <v>#REF!</v>
      </c>
      <c r="AA31" s="22" t="e">
        <f aca="false">Position!$N31</f>
        <v>#REF!</v>
      </c>
      <c r="AB31" s="22" t="e">
        <f aca="false">Position!$N31</f>
        <v>#REF!</v>
      </c>
      <c r="AC31" s="22" t="e">
        <f aca="false">Position!$N31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4" t="n">
        <f aca="false">Position!L32</f>
        <v>0.521939689037406</v>
      </c>
      <c r="D32" s="15" t="e">
        <f aca="false">Position!N32</f>
        <v>#REF!</v>
      </c>
      <c r="E32" s="22" t="e">
        <f aca="false">Position!$N32</f>
        <v>#REF!</v>
      </c>
      <c r="F32" s="22" t="e">
        <f aca="false">Position!$N32</f>
        <v>#REF!</v>
      </c>
      <c r="G32" s="22" t="e">
        <f aca="false">Position!$N32</f>
        <v>#REF!</v>
      </c>
      <c r="H32" s="22" t="e">
        <f aca="false">Position!$N32</f>
        <v>#REF!</v>
      </c>
      <c r="I32" s="22" t="e">
        <f aca="false">Position!$N32</f>
        <v>#REF!</v>
      </c>
      <c r="J32" s="22" t="e">
        <f aca="false">Position!$N32</f>
        <v>#REF!</v>
      </c>
      <c r="K32" s="22" t="e">
        <f aca="false">Position!$N32</f>
        <v>#REF!</v>
      </c>
      <c r="L32" s="22" t="e">
        <f aca="false">Position!$N32</f>
        <v>#REF!</v>
      </c>
      <c r="M32" s="22" t="e">
        <f aca="false">Position!$N32</f>
        <v>#REF!</v>
      </c>
      <c r="N32" s="22" t="e">
        <f aca="false">Position!$N32</f>
        <v>#REF!</v>
      </c>
      <c r="O32" s="22" t="e">
        <f aca="false">Position!$N32</f>
        <v>#REF!</v>
      </c>
      <c r="S32" s="22" t="e">
        <f aca="false">Position!$N32</f>
        <v>#REF!</v>
      </c>
      <c r="T32" s="22" t="e">
        <f aca="false">Position!$N32</f>
        <v>#REF!</v>
      </c>
      <c r="U32" s="22" t="e">
        <f aca="false">Position!$N32</f>
        <v>#REF!</v>
      </c>
      <c r="V32" s="22" t="e">
        <f aca="false">Position!$N32</f>
        <v>#REF!</v>
      </c>
      <c r="W32" s="22" t="e">
        <f aca="false">Position!$N32</f>
        <v>#REF!</v>
      </c>
      <c r="X32" s="22" t="e">
        <f aca="false">Position!$N32</f>
        <v>#REF!</v>
      </c>
      <c r="Y32" s="22" t="e">
        <f aca="false">Position!$N32</f>
        <v>#REF!</v>
      </c>
      <c r="Z32" s="22" t="e">
        <f aca="false">Position!$N32</f>
        <v>#REF!</v>
      </c>
      <c r="AA32" s="22" t="e">
        <f aca="false">Position!$N32</f>
        <v>#REF!</v>
      </c>
      <c r="AB32" s="22" t="e">
        <f aca="false">Position!$N32</f>
        <v>#REF!</v>
      </c>
      <c r="AC32" s="22" t="e">
        <f aca="false">Position!$N32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4" t="n">
        <f aca="false">Position!L33</f>
        <v>0.520503232028271</v>
      </c>
      <c r="D33" s="15" t="e">
        <f aca="false">Position!N33</f>
        <v>#REF!</v>
      </c>
      <c r="E33" s="22" t="e">
        <f aca="false">Position!$N33</f>
        <v>#REF!</v>
      </c>
      <c r="F33" s="22" t="e">
        <f aca="false">Position!$N33</f>
        <v>#REF!</v>
      </c>
      <c r="G33" s="22" t="e">
        <f aca="false">Position!$N33</f>
        <v>#REF!</v>
      </c>
      <c r="H33" s="22" t="e">
        <f aca="false">Position!$N33</f>
        <v>#REF!</v>
      </c>
      <c r="I33" s="22" t="e">
        <f aca="false">Position!$N33</f>
        <v>#REF!</v>
      </c>
      <c r="J33" s="22" t="e">
        <f aca="false">Position!$N33</f>
        <v>#REF!</v>
      </c>
      <c r="K33" s="22" t="e">
        <f aca="false">Position!$N33</f>
        <v>#REF!</v>
      </c>
      <c r="L33" s="22" t="e">
        <f aca="false">Position!$N33</f>
        <v>#REF!</v>
      </c>
      <c r="M33" s="22" t="e">
        <f aca="false">Position!$N33</f>
        <v>#REF!</v>
      </c>
      <c r="N33" s="22" t="e">
        <f aca="false">Position!$N33</f>
        <v>#REF!</v>
      </c>
      <c r="O33" s="22" t="e">
        <f aca="false">Position!$N33</f>
        <v>#REF!</v>
      </c>
      <c r="S33" s="22" t="e">
        <f aca="false">Position!$N33</f>
        <v>#REF!</v>
      </c>
      <c r="T33" s="22" t="e">
        <f aca="false">Position!$N33</f>
        <v>#REF!</v>
      </c>
      <c r="U33" s="22" t="e">
        <f aca="false">Position!$N33</f>
        <v>#REF!</v>
      </c>
      <c r="V33" s="22" t="e">
        <f aca="false">Position!$N33</f>
        <v>#REF!</v>
      </c>
      <c r="W33" s="22" t="e">
        <f aca="false">Position!$N33</f>
        <v>#REF!</v>
      </c>
      <c r="X33" s="22" t="e">
        <f aca="false">Position!$N33</f>
        <v>#REF!</v>
      </c>
      <c r="Y33" s="22" t="e">
        <f aca="false">Position!$N33</f>
        <v>#REF!</v>
      </c>
      <c r="Z33" s="22" t="e">
        <f aca="false">Position!$N33</f>
        <v>#REF!</v>
      </c>
      <c r="AA33" s="22" t="e">
        <f aca="false">Position!$N33</f>
        <v>#REF!</v>
      </c>
      <c r="AB33" s="22" t="e">
        <f aca="false">Position!$N33</f>
        <v>#REF!</v>
      </c>
      <c r="AC33" s="22" t="e">
        <f aca="false">Position!$N33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4" t="n">
        <f aca="false">Position!L34</f>
        <v>0.520525149799537</v>
      </c>
      <c r="D34" s="15" t="e">
        <f aca="false">Position!N34</f>
        <v>#REF!</v>
      </c>
      <c r="E34" s="22" t="e">
        <f aca="false">Position!$N34</f>
        <v>#REF!</v>
      </c>
      <c r="F34" s="22" t="e">
        <f aca="false">Position!$N34</f>
        <v>#REF!</v>
      </c>
      <c r="G34" s="22" t="e">
        <f aca="false">Position!$N34</f>
        <v>#REF!</v>
      </c>
      <c r="H34" s="22" t="e">
        <f aca="false">Position!$N34</f>
        <v>#REF!</v>
      </c>
      <c r="I34" s="22" t="e">
        <f aca="false">Position!$N34</f>
        <v>#REF!</v>
      </c>
      <c r="J34" s="22" t="e">
        <f aca="false">Position!$N34</f>
        <v>#REF!</v>
      </c>
      <c r="K34" s="22" t="e">
        <f aca="false">Position!$N34</f>
        <v>#REF!</v>
      </c>
      <c r="L34" s="22" t="e">
        <f aca="false">Position!$N34</f>
        <v>#REF!</v>
      </c>
      <c r="M34" s="22" t="e">
        <f aca="false">Position!$N34</f>
        <v>#REF!</v>
      </c>
      <c r="N34" s="22" t="e">
        <f aca="false">Position!$N34</f>
        <v>#REF!</v>
      </c>
      <c r="O34" s="22" t="e">
        <f aca="false">Position!$N34</f>
        <v>#REF!</v>
      </c>
      <c r="S34" s="22" t="e">
        <f aca="false">Position!$N34</f>
        <v>#REF!</v>
      </c>
      <c r="T34" s="22" t="e">
        <f aca="false">Position!$N34</f>
        <v>#REF!</v>
      </c>
      <c r="U34" s="22" t="e">
        <f aca="false">Position!$N34</f>
        <v>#REF!</v>
      </c>
      <c r="V34" s="22" t="e">
        <f aca="false">Position!$N34</f>
        <v>#REF!</v>
      </c>
      <c r="W34" s="22" t="e">
        <f aca="false">Position!$N34</f>
        <v>#REF!</v>
      </c>
      <c r="X34" s="22" t="e">
        <f aca="false">Position!$N34</f>
        <v>#REF!</v>
      </c>
      <c r="Y34" s="22" t="e">
        <f aca="false">Position!$N34</f>
        <v>#REF!</v>
      </c>
      <c r="Z34" s="22" t="e">
        <f aca="false">Position!$N34</f>
        <v>#REF!</v>
      </c>
      <c r="AA34" s="22" t="e">
        <f aca="false">Position!$N34</f>
        <v>#REF!</v>
      </c>
      <c r="AB34" s="22" t="e">
        <f aca="false">Position!$N34</f>
        <v>#REF!</v>
      </c>
      <c r="AC34" s="22" t="e">
        <f aca="false">Position!$N34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4" t="n">
        <f aca="false">Position!L35</f>
        <v>0.51808721924178</v>
      </c>
      <c r="D35" s="15" t="e">
        <f aca="false">Position!N35</f>
        <v>#REF!</v>
      </c>
      <c r="E35" s="22" t="e">
        <f aca="false">Position!$N35</f>
        <v>#REF!</v>
      </c>
      <c r="F35" s="22" t="e">
        <f aca="false">Position!$N35</f>
        <v>#REF!</v>
      </c>
      <c r="G35" s="22" t="e">
        <f aca="false">Position!$N35</f>
        <v>#REF!</v>
      </c>
      <c r="H35" s="22" t="e">
        <f aca="false">Position!$N35</f>
        <v>#REF!</v>
      </c>
      <c r="I35" s="22" t="e">
        <f aca="false">Position!$N35</f>
        <v>#REF!</v>
      </c>
      <c r="J35" s="22" t="e">
        <f aca="false">Position!$N35</f>
        <v>#REF!</v>
      </c>
      <c r="K35" s="22" t="e">
        <f aca="false">Position!$N35</f>
        <v>#REF!</v>
      </c>
      <c r="L35" s="22" t="e">
        <f aca="false">Position!$N35</f>
        <v>#REF!</v>
      </c>
      <c r="M35" s="22" t="e">
        <f aca="false">Position!$N35</f>
        <v>#REF!</v>
      </c>
      <c r="N35" s="22" t="e">
        <f aca="false">Position!$N35</f>
        <v>#REF!</v>
      </c>
      <c r="O35" s="22" t="e">
        <f aca="false">Position!$N35</f>
        <v>#REF!</v>
      </c>
      <c r="S35" s="22" t="e">
        <f aca="false">Position!$N35</f>
        <v>#REF!</v>
      </c>
      <c r="T35" s="22" t="e">
        <f aca="false">Position!$N35</f>
        <v>#REF!</v>
      </c>
      <c r="U35" s="22" t="e">
        <f aca="false">Position!$N35</f>
        <v>#REF!</v>
      </c>
      <c r="V35" s="22" t="e">
        <f aca="false">Position!$N35</f>
        <v>#REF!</v>
      </c>
      <c r="W35" s="22" t="e">
        <f aca="false">Position!$N35</f>
        <v>#REF!</v>
      </c>
      <c r="X35" s="22" t="e">
        <f aca="false">Position!$N35</f>
        <v>#REF!</v>
      </c>
      <c r="Y35" s="22" t="e">
        <f aca="false">Position!$N35</f>
        <v>#REF!</v>
      </c>
      <c r="Z35" s="22" t="e">
        <f aca="false">Position!$N35</f>
        <v>#REF!</v>
      </c>
      <c r="AA35" s="22" t="e">
        <f aca="false">Position!$N35</f>
        <v>#REF!</v>
      </c>
      <c r="AB35" s="22" t="e">
        <f aca="false">Position!$N35</f>
        <v>#REF!</v>
      </c>
      <c r="AC35" s="22" t="e">
        <f aca="false">Position!$N35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4" t="n">
        <f aca="false">Position!L36</f>
        <v>0.51808721924178</v>
      </c>
      <c r="D36" s="15" t="e">
        <f aca="false">Position!N36</f>
        <v>#REF!</v>
      </c>
      <c r="E36" s="22" t="e">
        <f aca="false">Position!$N36</f>
        <v>#REF!</v>
      </c>
      <c r="F36" s="22" t="e">
        <f aca="false">Position!$N36</f>
        <v>#REF!</v>
      </c>
      <c r="G36" s="22" t="e">
        <f aca="false">Position!$N36</f>
        <v>#REF!</v>
      </c>
      <c r="H36" s="22" t="e">
        <f aca="false">Position!$N36</f>
        <v>#REF!</v>
      </c>
      <c r="I36" s="22" t="e">
        <f aca="false">Position!$N36</f>
        <v>#REF!</v>
      </c>
      <c r="J36" s="22" t="e">
        <f aca="false">Position!$N36</f>
        <v>#REF!</v>
      </c>
      <c r="K36" s="22" t="e">
        <f aca="false">Position!$N36</f>
        <v>#REF!</v>
      </c>
      <c r="L36" s="22" t="e">
        <f aca="false">Position!$N36</f>
        <v>#REF!</v>
      </c>
      <c r="M36" s="22" t="e">
        <f aca="false">Position!$N36</f>
        <v>#REF!</v>
      </c>
      <c r="N36" s="22" t="e">
        <f aca="false">Position!$N36</f>
        <v>#REF!</v>
      </c>
      <c r="O36" s="22" t="e">
        <f aca="false">Position!$N36</f>
        <v>#REF!</v>
      </c>
      <c r="S36" s="22" t="e">
        <f aca="false">Position!$N36</f>
        <v>#REF!</v>
      </c>
      <c r="T36" s="22" t="e">
        <f aca="false">Position!$N36</f>
        <v>#REF!</v>
      </c>
      <c r="U36" s="22" t="e">
        <f aca="false">Position!$N36</f>
        <v>#REF!</v>
      </c>
      <c r="V36" s="22" t="e">
        <f aca="false">Position!$N36</f>
        <v>#REF!</v>
      </c>
      <c r="W36" s="22" t="e">
        <f aca="false">Position!$N36</f>
        <v>#REF!</v>
      </c>
      <c r="X36" s="22" t="e">
        <f aca="false">Position!$N36</f>
        <v>#REF!</v>
      </c>
      <c r="Y36" s="22" t="e">
        <f aca="false">Position!$N36</f>
        <v>#REF!</v>
      </c>
      <c r="Z36" s="22" t="e">
        <f aca="false">Position!$N36</f>
        <v>#REF!</v>
      </c>
      <c r="AA36" s="22" t="e">
        <f aca="false">Position!$N36</f>
        <v>#REF!</v>
      </c>
      <c r="AB36" s="22" t="e">
        <f aca="false">Position!$N36</f>
        <v>#REF!</v>
      </c>
      <c r="AC36" s="22" t="e">
        <f aca="false">Position!$N36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4" t="n">
        <f aca="false">Position!L37</f>
        <v>0.516868253962901</v>
      </c>
      <c r="D37" s="15" t="e">
        <f aca="false">Position!N37</f>
        <v>#REF!</v>
      </c>
      <c r="E37" s="22" t="e">
        <f aca="false">Position!$N37</f>
        <v>#REF!</v>
      </c>
      <c r="F37" s="22" t="e">
        <f aca="false">Position!$N37</f>
        <v>#REF!</v>
      </c>
      <c r="G37" s="22" t="e">
        <f aca="false">Position!$N37</f>
        <v>#REF!</v>
      </c>
      <c r="H37" s="22" t="e">
        <f aca="false">Position!$N37</f>
        <v>#REF!</v>
      </c>
      <c r="I37" s="22" t="e">
        <f aca="false">Position!$N37</f>
        <v>#REF!</v>
      </c>
      <c r="J37" s="22" t="e">
        <f aca="false">Position!$N37</f>
        <v>#REF!</v>
      </c>
      <c r="K37" s="22" t="e">
        <f aca="false">Position!$N37</f>
        <v>#REF!</v>
      </c>
      <c r="L37" s="22" t="e">
        <f aca="false">Position!$N37</f>
        <v>#REF!</v>
      </c>
      <c r="M37" s="22" t="e">
        <f aca="false">Position!$N37</f>
        <v>#REF!</v>
      </c>
      <c r="N37" s="22" t="e">
        <f aca="false">Position!$N37</f>
        <v>#REF!</v>
      </c>
      <c r="O37" s="22" t="e">
        <f aca="false">Position!$N37</f>
        <v>#REF!</v>
      </c>
      <c r="S37" s="22" t="e">
        <f aca="false">Position!$N37</f>
        <v>#REF!</v>
      </c>
      <c r="T37" s="22" t="e">
        <f aca="false">Position!$N37</f>
        <v>#REF!</v>
      </c>
      <c r="U37" s="22" t="e">
        <f aca="false">Position!$N37</f>
        <v>#REF!</v>
      </c>
      <c r="V37" s="22" t="e">
        <f aca="false">Position!$N37</f>
        <v>#REF!</v>
      </c>
      <c r="W37" s="22" t="e">
        <f aca="false">Position!$N37</f>
        <v>#REF!</v>
      </c>
      <c r="X37" s="22" t="e">
        <f aca="false">Position!$N37</f>
        <v>#REF!</v>
      </c>
      <c r="Y37" s="22" t="e">
        <f aca="false">Position!$N37</f>
        <v>#REF!</v>
      </c>
      <c r="Z37" s="22" t="e">
        <f aca="false">Position!$N37</f>
        <v>#REF!</v>
      </c>
      <c r="AA37" s="22" t="e">
        <f aca="false">Position!$N37</f>
        <v>#REF!</v>
      </c>
      <c r="AB37" s="22" t="e">
        <f aca="false">Position!$N37</f>
        <v>#REF!</v>
      </c>
      <c r="AC37" s="22" t="e">
        <f aca="false">Position!$N37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4" t="n">
        <f aca="false">Position!L38</f>
        <v>0.514722841352428</v>
      </c>
      <c r="D38" s="15" t="e">
        <f aca="false">Position!N38</f>
        <v>#REF!</v>
      </c>
      <c r="E38" s="22" t="e">
        <f aca="false">Position!$N38</f>
        <v>#REF!</v>
      </c>
      <c r="F38" s="22" t="e">
        <f aca="false">Position!$N38</f>
        <v>#REF!</v>
      </c>
      <c r="G38" s="22" t="e">
        <f aca="false">Position!$N38</f>
        <v>#REF!</v>
      </c>
      <c r="H38" s="22" t="e">
        <f aca="false">Position!$N38</f>
        <v>#REF!</v>
      </c>
      <c r="I38" s="22" t="e">
        <f aca="false">Position!$N38</f>
        <v>#REF!</v>
      </c>
      <c r="J38" s="22" t="e">
        <f aca="false">Position!$N38</f>
        <v>#REF!</v>
      </c>
      <c r="K38" s="22" t="e">
        <f aca="false">Position!$N38</f>
        <v>#REF!</v>
      </c>
      <c r="L38" s="22" t="e">
        <f aca="false">Position!$N38</f>
        <v>#REF!</v>
      </c>
      <c r="M38" s="22" t="e">
        <f aca="false">Position!$N38</f>
        <v>#REF!</v>
      </c>
      <c r="N38" s="22" t="e">
        <f aca="false">Position!$N38</f>
        <v>#REF!</v>
      </c>
      <c r="O38" s="22" t="e">
        <f aca="false">Position!$N38</f>
        <v>#REF!</v>
      </c>
      <c r="S38" s="22" t="e">
        <f aca="false">Position!$N38</f>
        <v>#REF!</v>
      </c>
      <c r="T38" s="22" t="e">
        <f aca="false">Position!$N38</f>
        <v>#REF!</v>
      </c>
      <c r="U38" s="22" t="e">
        <f aca="false">Position!$N38</f>
        <v>#REF!</v>
      </c>
      <c r="V38" s="22" t="e">
        <f aca="false">Position!$N38</f>
        <v>#REF!</v>
      </c>
      <c r="W38" s="22" t="e">
        <f aca="false">Position!$N38</f>
        <v>#REF!</v>
      </c>
      <c r="X38" s="22" t="e">
        <f aca="false">Position!$N38</f>
        <v>#REF!</v>
      </c>
      <c r="Y38" s="22" t="e">
        <f aca="false">Position!$N38</f>
        <v>#REF!</v>
      </c>
      <c r="Z38" s="22" t="e">
        <f aca="false">Position!$N38</f>
        <v>#REF!</v>
      </c>
      <c r="AA38" s="22" t="e">
        <f aca="false">Position!$N38</f>
        <v>#REF!</v>
      </c>
      <c r="AB38" s="22" t="e">
        <f aca="false">Position!$N38</f>
        <v>#REF!</v>
      </c>
      <c r="AC38" s="22" t="e">
        <f aca="false">Position!$N38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4" t="n">
        <f aca="false">Position!L39</f>
        <v>0.502335085631047</v>
      </c>
      <c r="D39" s="15" t="e">
        <f aca="false">Position!N39</f>
        <v>#REF!</v>
      </c>
      <c r="E39" s="22" t="e">
        <f aca="false">Position!$N39</f>
        <v>#REF!</v>
      </c>
      <c r="F39" s="22" t="e">
        <f aca="false">Position!$N39</f>
        <v>#REF!</v>
      </c>
      <c r="G39" s="22" t="e">
        <f aca="false">Position!$N39</f>
        <v>#REF!</v>
      </c>
      <c r="H39" s="22" t="e">
        <f aca="false">Position!$N39</f>
        <v>#REF!</v>
      </c>
      <c r="I39" s="22" t="e">
        <f aca="false">Position!$N39</f>
        <v>#REF!</v>
      </c>
      <c r="J39" s="22" t="e">
        <f aca="false">Position!$N39</f>
        <v>#REF!</v>
      </c>
      <c r="K39" s="22" t="e">
        <f aca="false">Position!$N39</f>
        <v>#REF!</v>
      </c>
      <c r="L39" s="22" t="e">
        <f aca="false">Position!$N39</f>
        <v>#REF!</v>
      </c>
      <c r="M39" s="22" t="e">
        <f aca="false">Position!$N39</f>
        <v>#REF!</v>
      </c>
      <c r="N39" s="22" t="e">
        <f aca="false">Position!$N39</f>
        <v>#REF!</v>
      </c>
      <c r="O39" s="22" t="e">
        <f aca="false">Position!$N39</f>
        <v>#REF!</v>
      </c>
      <c r="S39" s="22" t="e">
        <f aca="false">Position!$N39</f>
        <v>#REF!</v>
      </c>
      <c r="T39" s="22" t="e">
        <f aca="false">Position!$N39</f>
        <v>#REF!</v>
      </c>
      <c r="U39" s="22" t="e">
        <f aca="false">Position!$N39</f>
        <v>#REF!</v>
      </c>
      <c r="V39" s="22" t="e">
        <f aca="false">Position!$N39</f>
        <v>#REF!</v>
      </c>
      <c r="W39" s="22" t="e">
        <f aca="false">Position!$N39</f>
        <v>#REF!</v>
      </c>
      <c r="X39" s="22" t="e">
        <f aca="false">Position!$N39</f>
        <v>#REF!</v>
      </c>
      <c r="Y39" s="22" t="e">
        <f aca="false">Position!$N39</f>
        <v>#REF!</v>
      </c>
      <c r="Z39" s="22" t="e">
        <f aca="false">Position!$N39</f>
        <v>#REF!</v>
      </c>
      <c r="AA39" s="22" t="e">
        <f aca="false">Position!$N39</f>
        <v>#REF!</v>
      </c>
      <c r="AB39" s="22" t="e">
        <f aca="false">Position!$N39</f>
        <v>#REF!</v>
      </c>
      <c r="AC39" s="22" t="e">
        <f aca="false">Position!$N39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4" t="n">
        <f aca="false">Position!L40</f>
        <v>0.486943752255001</v>
      </c>
      <c r="D40" s="15" t="e">
        <f aca="false">Position!N40</f>
        <v>#REF!</v>
      </c>
      <c r="E40" s="22" t="e">
        <f aca="false">Position!$N40</f>
        <v>#REF!</v>
      </c>
      <c r="F40" s="22" t="e">
        <f aca="false">Position!$N40</f>
        <v>#REF!</v>
      </c>
      <c r="G40" s="22" t="e">
        <f aca="false">Position!$N40</f>
        <v>#REF!</v>
      </c>
      <c r="H40" s="22" t="e">
        <f aca="false">Position!$N40</f>
        <v>#REF!</v>
      </c>
      <c r="I40" s="22" t="e">
        <f aca="false">Position!$N40</f>
        <v>#REF!</v>
      </c>
      <c r="J40" s="22" t="e">
        <f aca="false">Position!$N40</f>
        <v>#REF!</v>
      </c>
      <c r="K40" s="22" t="e">
        <f aca="false">Position!$N40</f>
        <v>#REF!</v>
      </c>
      <c r="L40" s="22" t="e">
        <f aca="false">Position!$N40</f>
        <v>#REF!</v>
      </c>
      <c r="M40" s="22" t="e">
        <f aca="false">Position!$N40</f>
        <v>#REF!</v>
      </c>
      <c r="N40" s="22" t="e">
        <f aca="false">Position!$N40</f>
        <v>#REF!</v>
      </c>
      <c r="O40" s="22" t="e">
        <f aca="false">Position!$N40</f>
        <v>#REF!</v>
      </c>
      <c r="S40" s="22" t="e">
        <f aca="false">Position!$N40</f>
        <v>#REF!</v>
      </c>
      <c r="T40" s="22" t="e">
        <f aca="false">Position!$N40</f>
        <v>#REF!</v>
      </c>
      <c r="U40" s="22" t="e">
        <f aca="false">Position!$N40</f>
        <v>#REF!</v>
      </c>
      <c r="V40" s="22" t="e">
        <f aca="false">Position!$N40</f>
        <v>#REF!</v>
      </c>
      <c r="W40" s="22" t="e">
        <f aca="false">Position!$N40</f>
        <v>#REF!</v>
      </c>
      <c r="X40" s="22" t="e">
        <f aca="false">Position!$N40</f>
        <v>#REF!</v>
      </c>
      <c r="Y40" s="22" t="e">
        <f aca="false">Position!$N40</f>
        <v>#REF!</v>
      </c>
      <c r="Z40" s="22" t="e">
        <f aca="false">Position!$N40</f>
        <v>#REF!</v>
      </c>
      <c r="AA40" s="22" t="e">
        <f aca="false">Position!$N40</f>
        <v>#REF!</v>
      </c>
      <c r="AB40" s="22" t="e">
        <f aca="false">Position!$N40</f>
        <v>#REF!</v>
      </c>
      <c r="AC40" s="22" t="e">
        <f aca="false">Position!$N40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4" t="n">
        <f aca="false">Position!L41</f>
        <v>0.524239369037944</v>
      </c>
      <c r="D41" s="15" t="e">
        <f aca="false">Position!N41</f>
        <v>#REF!</v>
      </c>
      <c r="E41" s="22" t="e">
        <f aca="false">Position!$N41</f>
        <v>#REF!</v>
      </c>
      <c r="F41" s="22" t="e">
        <f aca="false">Position!$N41</f>
        <v>#REF!</v>
      </c>
      <c r="G41" s="22" t="e">
        <f aca="false">Position!$N41</f>
        <v>#REF!</v>
      </c>
      <c r="H41" s="22" t="e">
        <f aca="false">Position!$N41</f>
        <v>#REF!</v>
      </c>
      <c r="I41" s="22" t="e">
        <f aca="false">Position!$N41</f>
        <v>#REF!</v>
      </c>
      <c r="J41" s="22" t="e">
        <f aca="false">Position!$N41</f>
        <v>#REF!</v>
      </c>
      <c r="K41" s="22" t="e">
        <f aca="false">Position!$N41</f>
        <v>#REF!</v>
      </c>
      <c r="L41" s="22" t="e">
        <f aca="false">Position!$N41</f>
        <v>#REF!</v>
      </c>
      <c r="M41" s="22" t="e">
        <f aca="false">Position!$N41</f>
        <v>#REF!</v>
      </c>
      <c r="N41" s="22" t="e">
        <f aca="false">Position!$N41</f>
        <v>#REF!</v>
      </c>
      <c r="O41" s="22" t="e">
        <f aca="false">Position!$N41</f>
        <v>#REF!</v>
      </c>
      <c r="S41" s="22" t="e">
        <f aca="false">Position!$N41</f>
        <v>#REF!</v>
      </c>
      <c r="T41" s="22" t="e">
        <f aca="false">Position!$N41</f>
        <v>#REF!</v>
      </c>
      <c r="U41" s="22" t="e">
        <f aca="false">Position!$N41</f>
        <v>#REF!</v>
      </c>
      <c r="V41" s="22" t="e">
        <f aca="false">Position!$N41</f>
        <v>#REF!</v>
      </c>
      <c r="W41" s="22" t="e">
        <f aca="false">Position!$N41</f>
        <v>#REF!</v>
      </c>
      <c r="X41" s="22" t="e">
        <f aca="false">Position!$N41</f>
        <v>#REF!</v>
      </c>
      <c r="Y41" s="22" t="e">
        <f aca="false">Position!$N41</f>
        <v>#REF!</v>
      </c>
      <c r="Z41" s="22" t="e">
        <f aca="false">Position!$N41</f>
        <v>#REF!</v>
      </c>
      <c r="AA41" s="22" t="e">
        <f aca="false">Position!$N41</f>
        <v>#REF!</v>
      </c>
      <c r="AB41" s="22" t="e">
        <f aca="false">Position!$N41</f>
        <v>#REF!</v>
      </c>
      <c r="AC41" s="22" t="e">
        <f aca="false">Position!$N41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4" t="n">
        <f aca="false">Position!L42</f>
        <v>0.509876906424605</v>
      </c>
      <c r="D42" s="15" t="e">
        <f aca="false">Position!N42</f>
        <v>#REF!</v>
      </c>
      <c r="E42" s="22" t="e">
        <f aca="false">Position!$N42</f>
        <v>#REF!</v>
      </c>
      <c r="F42" s="22" t="e">
        <f aca="false">Position!$N42</f>
        <v>#REF!</v>
      </c>
      <c r="G42" s="22" t="e">
        <f aca="false">Position!$N42</f>
        <v>#REF!</v>
      </c>
      <c r="H42" s="22" t="e">
        <f aca="false">Position!$N42</f>
        <v>#REF!</v>
      </c>
      <c r="I42" s="22" t="e">
        <f aca="false">Position!$N42</f>
        <v>#REF!</v>
      </c>
      <c r="J42" s="22" t="e">
        <f aca="false">Position!$N42</f>
        <v>#REF!</v>
      </c>
      <c r="K42" s="22" t="e">
        <f aca="false">Position!$N42</f>
        <v>#REF!</v>
      </c>
      <c r="L42" s="22" t="e">
        <f aca="false">Position!$N42</f>
        <v>#REF!</v>
      </c>
      <c r="M42" s="22" t="e">
        <f aca="false">Position!$N42</f>
        <v>#REF!</v>
      </c>
      <c r="N42" s="22" t="e">
        <f aca="false">Position!$N42</f>
        <v>#REF!</v>
      </c>
      <c r="O42" s="22" t="e">
        <f aca="false">Position!$N42</f>
        <v>#REF!</v>
      </c>
      <c r="S42" s="22" t="e">
        <f aca="false">Position!$N42</f>
        <v>#REF!</v>
      </c>
      <c r="T42" s="22" t="e">
        <f aca="false">Position!$N42</f>
        <v>#REF!</v>
      </c>
      <c r="U42" s="22" t="e">
        <f aca="false">Position!$N42</f>
        <v>#REF!</v>
      </c>
      <c r="V42" s="22" t="e">
        <f aca="false">Position!$N42</f>
        <v>#REF!</v>
      </c>
      <c r="W42" s="22" t="e">
        <f aca="false">Position!$N42</f>
        <v>#REF!</v>
      </c>
      <c r="X42" s="22" t="e">
        <f aca="false">Position!$N42</f>
        <v>#REF!</v>
      </c>
      <c r="Y42" s="22" t="e">
        <f aca="false">Position!$N42</f>
        <v>#REF!</v>
      </c>
      <c r="Z42" s="22" t="e">
        <f aca="false">Position!$N42</f>
        <v>#REF!</v>
      </c>
      <c r="AA42" s="22" t="e">
        <f aca="false">Position!$N42</f>
        <v>#REF!</v>
      </c>
      <c r="AB42" s="22" t="e">
        <f aca="false">Position!$N42</f>
        <v>#REF!</v>
      </c>
      <c r="AC42" s="22" t="e">
        <f aca="false">Position!$N42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4" t="n">
        <f aca="false">Position!L43</f>
        <v>0.507260261731909</v>
      </c>
      <c r="D43" s="15" t="e">
        <f aca="false">Position!N43</f>
        <v>#REF!</v>
      </c>
      <c r="E43" s="22" t="e">
        <f aca="false">Position!$N43</f>
        <v>#REF!</v>
      </c>
      <c r="F43" s="22" t="e">
        <f aca="false">Position!$N43</f>
        <v>#REF!</v>
      </c>
      <c r="G43" s="22" t="e">
        <f aca="false">Position!$N43</f>
        <v>#REF!</v>
      </c>
      <c r="H43" s="22" t="e">
        <f aca="false">Position!$N43</f>
        <v>#REF!</v>
      </c>
      <c r="I43" s="22" t="e">
        <f aca="false">Position!$N43</f>
        <v>#REF!</v>
      </c>
      <c r="J43" s="22" t="e">
        <f aca="false">Position!$N43</f>
        <v>#REF!</v>
      </c>
      <c r="K43" s="22" t="e">
        <f aca="false">Position!$N43</f>
        <v>#REF!</v>
      </c>
      <c r="L43" s="22" t="e">
        <f aca="false">Position!$N43</f>
        <v>#REF!</v>
      </c>
      <c r="M43" s="22" t="e">
        <f aca="false">Position!$N43</f>
        <v>#REF!</v>
      </c>
      <c r="N43" s="22" t="e">
        <f aca="false">Position!$N43</f>
        <v>#REF!</v>
      </c>
      <c r="O43" s="22" t="e">
        <f aca="false">Position!$N43</f>
        <v>#REF!</v>
      </c>
      <c r="S43" s="22" t="e">
        <f aca="false">Position!$N43</f>
        <v>#REF!</v>
      </c>
      <c r="T43" s="22" t="e">
        <f aca="false">Position!$N43</f>
        <v>#REF!</v>
      </c>
      <c r="U43" s="22" t="e">
        <f aca="false">Position!$N43</f>
        <v>#REF!</v>
      </c>
      <c r="V43" s="22" t="e">
        <f aca="false">Position!$N43</f>
        <v>#REF!</v>
      </c>
      <c r="W43" s="22" t="e">
        <f aca="false">Position!$N43</f>
        <v>#REF!</v>
      </c>
      <c r="X43" s="22" t="e">
        <f aca="false">Position!$N43</f>
        <v>#REF!</v>
      </c>
      <c r="Y43" s="22" t="e">
        <f aca="false">Position!$N43</f>
        <v>#REF!</v>
      </c>
      <c r="Z43" s="22" t="e">
        <f aca="false">Position!$N43</f>
        <v>#REF!</v>
      </c>
      <c r="AA43" s="22" t="e">
        <f aca="false">Position!$N43</f>
        <v>#REF!</v>
      </c>
      <c r="AB43" s="22" t="e">
        <f aca="false">Position!$N43</f>
        <v>#REF!</v>
      </c>
      <c r="AC43" s="22" t="e">
        <f aca="false">Position!$N43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4" t="n">
        <f aca="false">Position!L44</f>
        <v>0.504643617039212</v>
      </c>
      <c r="D44" s="15" t="e">
        <f aca="false">Position!N44</f>
        <v>#REF!</v>
      </c>
      <c r="E44" s="22" t="e">
        <f aca="false">Position!$N44</f>
        <v>#REF!</v>
      </c>
      <c r="F44" s="22" t="e">
        <f aca="false">Position!$N44</f>
        <v>#REF!</v>
      </c>
      <c r="G44" s="22" t="e">
        <f aca="false">Position!$N44</f>
        <v>#REF!</v>
      </c>
      <c r="H44" s="22" t="e">
        <f aca="false">Position!$N44</f>
        <v>#REF!</v>
      </c>
      <c r="I44" s="22" t="e">
        <f aca="false">Position!$N44</f>
        <v>#REF!</v>
      </c>
      <c r="J44" s="22" t="e">
        <f aca="false">Position!$N44</f>
        <v>#REF!</v>
      </c>
      <c r="K44" s="22" t="e">
        <f aca="false">Position!$N44</f>
        <v>#REF!</v>
      </c>
      <c r="L44" s="22" t="e">
        <f aca="false">Position!$N44</f>
        <v>#REF!</v>
      </c>
      <c r="M44" s="22" t="e">
        <f aca="false">Position!$N44</f>
        <v>#REF!</v>
      </c>
      <c r="N44" s="22" t="e">
        <f aca="false">Position!$N44</f>
        <v>#REF!</v>
      </c>
      <c r="O44" s="22" t="e">
        <f aca="false">Position!$N44</f>
        <v>#REF!</v>
      </c>
      <c r="S44" s="22" t="e">
        <f aca="false">Position!$N44</f>
        <v>#REF!</v>
      </c>
      <c r="T44" s="22" t="e">
        <f aca="false">Position!$N44</f>
        <v>#REF!</v>
      </c>
      <c r="U44" s="22" t="e">
        <f aca="false">Position!$N44</f>
        <v>#REF!</v>
      </c>
      <c r="V44" s="22" t="e">
        <f aca="false">Position!$N44</f>
        <v>#REF!</v>
      </c>
      <c r="W44" s="22" t="e">
        <f aca="false">Position!$N44</f>
        <v>#REF!</v>
      </c>
      <c r="X44" s="22" t="e">
        <f aca="false">Position!$N44</f>
        <v>#REF!</v>
      </c>
      <c r="Y44" s="22" t="e">
        <f aca="false">Position!$N44</f>
        <v>#REF!</v>
      </c>
      <c r="Z44" s="22" t="e">
        <f aca="false">Position!$N44</f>
        <v>#REF!</v>
      </c>
      <c r="AA44" s="22" t="e">
        <f aca="false">Position!$N44</f>
        <v>#REF!</v>
      </c>
      <c r="AB44" s="22" t="e">
        <f aca="false">Position!$N44</f>
        <v>#REF!</v>
      </c>
      <c r="AC44" s="22" t="e">
        <f aca="false">Position!$N44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4" t="n">
        <f aca="false">Position!L45</f>
        <v>0.503207160030078</v>
      </c>
      <c r="D45" s="15" t="e">
        <f aca="false">Position!N45</f>
        <v>#REF!</v>
      </c>
      <c r="E45" s="22" t="e">
        <f aca="false">Position!$N45</f>
        <v>#REF!</v>
      </c>
      <c r="F45" s="22" t="e">
        <f aca="false">Position!$N45</f>
        <v>#REF!</v>
      </c>
      <c r="G45" s="22" t="e">
        <f aca="false">Position!$N45</f>
        <v>#REF!</v>
      </c>
      <c r="H45" s="22" t="e">
        <f aca="false">Position!$N45</f>
        <v>#REF!</v>
      </c>
      <c r="I45" s="22" t="e">
        <f aca="false">Position!$N45</f>
        <v>#REF!</v>
      </c>
      <c r="J45" s="22" t="e">
        <f aca="false">Position!$N45</f>
        <v>#REF!</v>
      </c>
      <c r="K45" s="22" t="e">
        <f aca="false">Position!$N45</f>
        <v>#REF!</v>
      </c>
      <c r="L45" s="22" t="e">
        <f aca="false">Position!$N45</f>
        <v>#REF!</v>
      </c>
      <c r="M45" s="22" t="e">
        <f aca="false">Position!$N45</f>
        <v>#REF!</v>
      </c>
      <c r="N45" s="22" t="e">
        <f aca="false">Position!$N45</f>
        <v>#REF!</v>
      </c>
      <c r="O45" s="22" t="e">
        <f aca="false">Position!$N45</f>
        <v>#REF!</v>
      </c>
      <c r="S45" s="22" t="e">
        <f aca="false">Position!$N45</f>
        <v>#REF!</v>
      </c>
      <c r="T45" s="22" t="e">
        <f aca="false">Position!$N45</f>
        <v>#REF!</v>
      </c>
      <c r="U45" s="22" t="e">
        <f aca="false">Position!$N45</f>
        <v>#REF!</v>
      </c>
      <c r="V45" s="22" t="e">
        <f aca="false">Position!$N45</f>
        <v>#REF!</v>
      </c>
      <c r="W45" s="22" t="e">
        <f aca="false">Position!$N45</f>
        <v>#REF!</v>
      </c>
      <c r="X45" s="22" t="e">
        <f aca="false">Position!$N45</f>
        <v>#REF!</v>
      </c>
      <c r="Y45" s="22" t="e">
        <f aca="false">Position!$N45</f>
        <v>#REF!</v>
      </c>
      <c r="Z45" s="22" t="e">
        <f aca="false">Position!$N45</f>
        <v>#REF!</v>
      </c>
      <c r="AA45" s="22" t="e">
        <f aca="false">Position!$N45</f>
        <v>#REF!</v>
      </c>
      <c r="AB45" s="22" t="e">
        <f aca="false">Position!$N45</f>
        <v>#REF!</v>
      </c>
      <c r="AC45" s="22" t="e">
        <f aca="false">Position!$N45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4" t="n">
        <f aca="false">Position!L46</f>
        <v>0.503229077801344</v>
      </c>
      <c r="D46" s="15" t="e">
        <f aca="false">Position!N46</f>
        <v>#REF!</v>
      </c>
      <c r="E46" s="22" t="e">
        <f aca="false">Position!$N46</f>
        <v>#REF!</v>
      </c>
      <c r="F46" s="22" t="e">
        <f aca="false">Position!$N46</f>
        <v>#REF!</v>
      </c>
      <c r="G46" s="22" t="e">
        <f aca="false">Position!$N46</f>
        <v>#REF!</v>
      </c>
      <c r="H46" s="22" t="e">
        <f aca="false">Position!$N46</f>
        <v>#REF!</v>
      </c>
      <c r="I46" s="22" t="e">
        <f aca="false">Position!$N46</f>
        <v>#REF!</v>
      </c>
      <c r="J46" s="22" t="e">
        <f aca="false">Position!$N46</f>
        <v>#REF!</v>
      </c>
      <c r="K46" s="22" t="e">
        <f aca="false">Position!$N46</f>
        <v>#REF!</v>
      </c>
      <c r="L46" s="22" t="e">
        <f aca="false">Position!$N46</f>
        <v>#REF!</v>
      </c>
      <c r="M46" s="22" t="e">
        <f aca="false">Position!$N46</f>
        <v>#REF!</v>
      </c>
      <c r="N46" s="22" t="e">
        <f aca="false">Position!$N46</f>
        <v>#REF!</v>
      </c>
      <c r="O46" s="22" t="e">
        <f aca="false">Position!$N46</f>
        <v>#REF!</v>
      </c>
      <c r="S46" s="22" t="e">
        <f aca="false">Position!$N46</f>
        <v>#REF!</v>
      </c>
      <c r="T46" s="22" t="e">
        <f aca="false">Position!$N46</f>
        <v>#REF!</v>
      </c>
      <c r="U46" s="22" t="e">
        <f aca="false">Position!$N46</f>
        <v>#REF!</v>
      </c>
      <c r="V46" s="22" t="e">
        <f aca="false">Position!$N46</f>
        <v>#REF!</v>
      </c>
      <c r="W46" s="22" t="e">
        <f aca="false">Position!$N46</f>
        <v>#REF!</v>
      </c>
      <c r="X46" s="22" t="e">
        <f aca="false">Position!$N46</f>
        <v>#REF!</v>
      </c>
      <c r="Y46" s="22" t="e">
        <f aca="false">Position!$N46</f>
        <v>#REF!</v>
      </c>
      <c r="Z46" s="22" t="e">
        <f aca="false">Position!$N46</f>
        <v>#REF!</v>
      </c>
      <c r="AA46" s="22" t="e">
        <f aca="false">Position!$N46</f>
        <v>#REF!</v>
      </c>
      <c r="AB46" s="22" t="e">
        <f aca="false">Position!$N46</f>
        <v>#REF!</v>
      </c>
      <c r="AC46" s="22" t="e">
        <f aca="false">Position!$N46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4" t="n">
        <f aca="false">Position!L47</f>
        <v>0.500791147243587</v>
      </c>
      <c r="D47" s="15" t="e">
        <f aca="false">Position!N47</f>
        <v>#REF!</v>
      </c>
      <c r="E47" s="22" t="e">
        <f aca="false">Position!$N47</f>
        <v>#REF!</v>
      </c>
      <c r="F47" s="22" t="e">
        <f aca="false">Position!$N47</f>
        <v>#REF!</v>
      </c>
      <c r="G47" s="22" t="e">
        <f aca="false">Position!$N47</f>
        <v>#REF!</v>
      </c>
      <c r="H47" s="22" t="e">
        <f aca="false">Position!$N47</f>
        <v>#REF!</v>
      </c>
      <c r="I47" s="22" t="e">
        <f aca="false">Position!$N47</f>
        <v>#REF!</v>
      </c>
      <c r="J47" s="22" t="e">
        <f aca="false">Position!$N47</f>
        <v>#REF!</v>
      </c>
      <c r="K47" s="22" t="e">
        <f aca="false">Position!$N47</f>
        <v>#REF!</v>
      </c>
      <c r="L47" s="22" t="e">
        <f aca="false">Position!$N47</f>
        <v>#REF!</v>
      </c>
      <c r="M47" s="22" t="e">
        <f aca="false">Position!$N47</f>
        <v>#REF!</v>
      </c>
      <c r="N47" s="22" t="e">
        <f aca="false">Position!$N47</f>
        <v>#REF!</v>
      </c>
      <c r="O47" s="22" t="e">
        <f aca="false">Position!$N47</f>
        <v>#REF!</v>
      </c>
      <c r="S47" s="22" t="e">
        <f aca="false">Position!$N47</f>
        <v>#REF!</v>
      </c>
      <c r="T47" s="22" t="e">
        <f aca="false">Position!$N47</f>
        <v>#REF!</v>
      </c>
      <c r="U47" s="22" t="e">
        <f aca="false">Position!$N47</f>
        <v>#REF!</v>
      </c>
      <c r="V47" s="22" t="e">
        <f aca="false">Position!$N47</f>
        <v>#REF!</v>
      </c>
      <c r="W47" s="22" t="e">
        <f aca="false">Position!$N47</f>
        <v>#REF!</v>
      </c>
      <c r="X47" s="22" t="e">
        <f aca="false">Position!$N47</f>
        <v>#REF!</v>
      </c>
      <c r="Y47" s="22" t="e">
        <f aca="false">Position!$N47</f>
        <v>#REF!</v>
      </c>
      <c r="Z47" s="22" t="e">
        <f aca="false">Position!$N47</f>
        <v>#REF!</v>
      </c>
      <c r="AA47" s="22" t="e">
        <f aca="false">Position!$N47</f>
        <v>#REF!</v>
      </c>
      <c r="AB47" s="22" t="e">
        <f aca="false">Position!$N47</f>
        <v>#REF!</v>
      </c>
      <c r="AC47" s="22" t="e">
        <f aca="false">Position!$N47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4" t="n">
        <f aca="false">Position!L48</f>
        <v>0.500791147243587</v>
      </c>
      <c r="D48" s="15" t="e">
        <f aca="false">Position!N48</f>
        <v>#REF!</v>
      </c>
      <c r="E48" s="22" t="e">
        <f aca="false">Position!$N48</f>
        <v>#REF!</v>
      </c>
      <c r="F48" s="22" t="e">
        <f aca="false">Position!$N48</f>
        <v>#REF!</v>
      </c>
      <c r="G48" s="22" t="e">
        <f aca="false">Position!$N48</f>
        <v>#REF!</v>
      </c>
      <c r="H48" s="22" t="e">
        <f aca="false">Position!$N48</f>
        <v>#REF!</v>
      </c>
      <c r="I48" s="22" t="e">
        <f aca="false">Position!$N48</f>
        <v>#REF!</v>
      </c>
      <c r="J48" s="22" t="e">
        <f aca="false">Position!$N48</f>
        <v>#REF!</v>
      </c>
      <c r="K48" s="22" t="e">
        <f aca="false">Position!$N48</f>
        <v>#REF!</v>
      </c>
      <c r="L48" s="22" t="e">
        <f aca="false">Position!$N48</f>
        <v>#REF!</v>
      </c>
      <c r="M48" s="22" t="e">
        <f aca="false">Position!$N48</f>
        <v>#REF!</v>
      </c>
      <c r="N48" s="22" t="e">
        <f aca="false">Position!$N48</f>
        <v>#REF!</v>
      </c>
      <c r="O48" s="22" t="e">
        <f aca="false">Position!$N48</f>
        <v>#REF!</v>
      </c>
      <c r="S48" s="22" t="e">
        <f aca="false">Position!$N48</f>
        <v>#REF!</v>
      </c>
      <c r="T48" s="22" t="e">
        <f aca="false">Position!$N48</f>
        <v>#REF!</v>
      </c>
      <c r="U48" s="22" t="e">
        <f aca="false">Position!$N48</f>
        <v>#REF!</v>
      </c>
      <c r="V48" s="22" t="e">
        <f aca="false">Position!$N48</f>
        <v>#REF!</v>
      </c>
      <c r="W48" s="22" t="e">
        <f aca="false">Position!$N48</f>
        <v>#REF!</v>
      </c>
      <c r="X48" s="22" t="e">
        <f aca="false">Position!$N48</f>
        <v>#REF!</v>
      </c>
      <c r="Y48" s="22" t="e">
        <f aca="false">Position!$N48</f>
        <v>#REF!</v>
      </c>
      <c r="Z48" s="22" t="e">
        <f aca="false">Position!$N48</f>
        <v>#REF!</v>
      </c>
      <c r="AA48" s="22" t="e">
        <f aca="false">Position!$N48</f>
        <v>#REF!</v>
      </c>
      <c r="AB48" s="22" t="e">
        <f aca="false">Position!$N48</f>
        <v>#REF!</v>
      </c>
      <c r="AC48" s="22" t="e">
        <f aca="false">Position!$N48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4" t="n">
        <f aca="false">Position!L49</f>
        <v>0.49957218196471</v>
      </c>
      <c r="D49" s="15" t="e">
        <f aca="false">Position!N49</f>
        <v>#REF!</v>
      </c>
      <c r="E49" s="22" t="e">
        <f aca="false">Position!$N49</f>
        <v>#REF!</v>
      </c>
      <c r="F49" s="22" t="e">
        <f aca="false">Position!$N49</f>
        <v>#REF!</v>
      </c>
      <c r="G49" s="22" t="e">
        <f aca="false">Position!$N49</f>
        <v>#REF!</v>
      </c>
      <c r="H49" s="22" t="e">
        <f aca="false">Position!$N49</f>
        <v>#REF!</v>
      </c>
      <c r="I49" s="22" t="e">
        <f aca="false">Position!$N49</f>
        <v>#REF!</v>
      </c>
      <c r="J49" s="22" t="e">
        <f aca="false">Position!$N49</f>
        <v>#REF!</v>
      </c>
      <c r="K49" s="22" t="e">
        <f aca="false">Position!$N49</f>
        <v>#REF!</v>
      </c>
      <c r="L49" s="22" t="e">
        <f aca="false">Position!$N49</f>
        <v>#REF!</v>
      </c>
      <c r="M49" s="22" t="e">
        <f aca="false">Position!$N49</f>
        <v>#REF!</v>
      </c>
      <c r="N49" s="22" t="e">
        <f aca="false">Position!$N49</f>
        <v>#REF!</v>
      </c>
      <c r="O49" s="22" t="e">
        <f aca="false">Position!$N49</f>
        <v>#REF!</v>
      </c>
      <c r="S49" s="22" t="e">
        <f aca="false">Position!$N49</f>
        <v>#REF!</v>
      </c>
      <c r="T49" s="22" t="e">
        <f aca="false">Position!$N49</f>
        <v>#REF!</v>
      </c>
      <c r="U49" s="22" t="e">
        <f aca="false">Position!$N49</f>
        <v>#REF!</v>
      </c>
      <c r="V49" s="22" t="e">
        <f aca="false">Position!$N49</f>
        <v>#REF!</v>
      </c>
      <c r="W49" s="22" t="e">
        <f aca="false">Position!$N49</f>
        <v>#REF!</v>
      </c>
      <c r="X49" s="22" t="e">
        <f aca="false">Position!$N49</f>
        <v>#REF!</v>
      </c>
      <c r="Y49" s="22" t="e">
        <f aca="false">Position!$N49</f>
        <v>#REF!</v>
      </c>
      <c r="Z49" s="22" t="e">
        <f aca="false">Position!$N49</f>
        <v>#REF!</v>
      </c>
      <c r="AA49" s="22" t="e">
        <f aca="false">Position!$N49</f>
        <v>#REF!</v>
      </c>
      <c r="AB49" s="22" t="e">
        <f aca="false">Position!$N49</f>
        <v>#REF!</v>
      </c>
      <c r="AC49" s="22" t="e">
        <f aca="false">Position!$N49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4" t="n">
        <f aca="false">Position!L50</f>
        <v>0.497426769354235</v>
      </c>
      <c r="D50" s="15" t="e">
        <f aca="false">Position!N50</f>
        <v>#REF!</v>
      </c>
      <c r="E50" s="22" t="e">
        <f aca="false">Position!$N50</f>
        <v>#REF!</v>
      </c>
      <c r="F50" s="22" t="e">
        <f aca="false">Position!$N50</f>
        <v>#REF!</v>
      </c>
      <c r="G50" s="22" t="e">
        <f aca="false">Position!$N50</f>
        <v>#REF!</v>
      </c>
      <c r="H50" s="22" t="e">
        <f aca="false">Position!$N50</f>
        <v>#REF!</v>
      </c>
      <c r="I50" s="22" t="e">
        <f aca="false">Position!$N50</f>
        <v>#REF!</v>
      </c>
      <c r="J50" s="22" t="e">
        <f aca="false">Position!$N50</f>
        <v>#REF!</v>
      </c>
      <c r="K50" s="22" t="e">
        <f aca="false">Position!$N50</f>
        <v>#REF!</v>
      </c>
      <c r="L50" s="22" t="e">
        <f aca="false">Position!$N50</f>
        <v>#REF!</v>
      </c>
      <c r="M50" s="22" t="e">
        <f aca="false">Position!$N50</f>
        <v>#REF!</v>
      </c>
      <c r="N50" s="22" t="e">
        <f aca="false">Position!$N50</f>
        <v>#REF!</v>
      </c>
      <c r="O50" s="22" t="e">
        <f aca="false">Position!$N50</f>
        <v>#REF!</v>
      </c>
      <c r="S50" s="22" t="e">
        <f aca="false">Position!$N50</f>
        <v>#REF!</v>
      </c>
      <c r="T50" s="22" t="e">
        <f aca="false">Position!$N50</f>
        <v>#REF!</v>
      </c>
      <c r="U50" s="22" t="e">
        <f aca="false">Position!$N50</f>
        <v>#REF!</v>
      </c>
      <c r="V50" s="22" t="e">
        <f aca="false">Position!$N50</f>
        <v>#REF!</v>
      </c>
      <c r="W50" s="22" t="e">
        <f aca="false">Position!$N50</f>
        <v>#REF!</v>
      </c>
      <c r="X50" s="22" t="e">
        <f aca="false">Position!$N50</f>
        <v>#REF!</v>
      </c>
      <c r="Y50" s="22" t="e">
        <f aca="false">Position!$N50</f>
        <v>#REF!</v>
      </c>
      <c r="Z50" s="22" t="e">
        <f aca="false">Position!$N50</f>
        <v>#REF!</v>
      </c>
      <c r="AA50" s="22" t="e">
        <f aca="false">Position!$N50</f>
        <v>#REF!</v>
      </c>
      <c r="AB50" s="22" t="e">
        <f aca="false">Position!$N50</f>
        <v>#REF!</v>
      </c>
      <c r="AC50" s="22" t="e">
        <f aca="false">Position!$N50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4" t="n">
        <f aca="false">Position!L51</f>
        <v>0.485039013632854</v>
      </c>
      <c r="D51" s="15" t="e">
        <f aca="false">Position!N51</f>
        <v>#REF!</v>
      </c>
      <c r="E51" s="22" t="e">
        <f aca="false">Position!$N51</f>
        <v>#REF!</v>
      </c>
      <c r="F51" s="22" t="e">
        <f aca="false">Position!$N51</f>
        <v>#REF!</v>
      </c>
      <c r="G51" s="22" t="e">
        <f aca="false">Position!$N51</f>
        <v>#REF!</v>
      </c>
      <c r="H51" s="22" t="e">
        <f aca="false">Position!$N51</f>
        <v>#REF!</v>
      </c>
      <c r="I51" s="22" t="e">
        <f aca="false">Position!$N51</f>
        <v>#REF!</v>
      </c>
      <c r="J51" s="22" t="e">
        <f aca="false">Position!$N51</f>
        <v>#REF!</v>
      </c>
      <c r="K51" s="22" t="e">
        <f aca="false">Position!$N51</f>
        <v>#REF!</v>
      </c>
      <c r="L51" s="22" t="e">
        <f aca="false">Position!$N51</f>
        <v>#REF!</v>
      </c>
      <c r="M51" s="22" t="e">
        <f aca="false">Position!$N51</f>
        <v>#REF!</v>
      </c>
      <c r="N51" s="22" t="e">
        <f aca="false">Position!$N51</f>
        <v>#REF!</v>
      </c>
      <c r="O51" s="22" t="e">
        <f aca="false">Position!$N51</f>
        <v>#REF!</v>
      </c>
      <c r="S51" s="22" t="e">
        <f aca="false">Position!$N51</f>
        <v>#REF!</v>
      </c>
      <c r="T51" s="22" t="e">
        <f aca="false">Position!$N51</f>
        <v>#REF!</v>
      </c>
      <c r="U51" s="22" t="e">
        <f aca="false">Position!$N51</f>
        <v>#REF!</v>
      </c>
      <c r="V51" s="22" t="e">
        <f aca="false">Position!$N51</f>
        <v>#REF!</v>
      </c>
      <c r="W51" s="22" t="e">
        <f aca="false">Position!$N51</f>
        <v>#REF!</v>
      </c>
      <c r="X51" s="22" t="e">
        <f aca="false">Position!$N51</f>
        <v>#REF!</v>
      </c>
      <c r="Y51" s="22" t="e">
        <f aca="false">Position!$N51</f>
        <v>#REF!</v>
      </c>
      <c r="Z51" s="22" t="e">
        <f aca="false">Position!$N51</f>
        <v>#REF!</v>
      </c>
      <c r="AA51" s="22" t="e">
        <f aca="false">Position!$N51</f>
        <v>#REF!</v>
      </c>
      <c r="AB51" s="22" t="e">
        <f aca="false">Position!$N51</f>
        <v>#REF!</v>
      </c>
      <c r="AC51" s="22" t="e">
        <f aca="false">Position!$N51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4" t="n">
        <f aca="false">Position!L52</f>
        <v>0.46964768025681</v>
      </c>
      <c r="D52" s="15" t="e">
        <f aca="false">Position!N52</f>
        <v>#REF!</v>
      </c>
      <c r="E52" s="22" t="e">
        <f aca="false">Position!$N52</f>
        <v>#REF!</v>
      </c>
      <c r="F52" s="22" t="e">
        <f aca="false">Position!$N52</f>
        <v>#REF!</v>
      </c>
      <c r="G52" s="22" t="e">
        <f aca="false">Position!$N52</f>
        <v>#REF!</v>
      </c>
      <c r="H52" s="22" t="e">
        <f aca="false">Position!$N52</f>
        <v>#REF!</v>
      </c>
      <c r="I52" s="22" t="e">
        <f aca="false">Position!$N52</f>
        <v>#REF!</v>
      </c>
      <c r="J52" s="22" t="e">
        <f aca="false">Position!$N52</f>
        <v>#REF!</v>
      </c>
      <c r="K52" s="22" t="e">
        <f aca="false">Position!$N52</f>
        <v>#REF!</v>
      </c>
      <c r="L52" s="22" t="e">
        <f aca="false">Position!$N52</f>
        <v>#REF!</v>
      </c>
      <c r="M52" s="22" t="e">
        <f aca="false">Position!$N52</f>
        <v>#REF!</v>
      </c>
      <c r="N52" s="22" t="e">
        <f aca="false">Position!$N52</f>
        <v>#REF!</v>
      </c>
      <c r="O52" s="22" t="e">
        <f aca="false">Position!$N52</f>
        <v>#REF!</v>
      </c>
      <c r="S52" s="22" t="e">
        <f aca="false">Position!$N52</f>
        <v>#REF!</v>
      </c>
      <c r="T52" s="22" t="e">
        <f aca="false">Position!$N52</f>
        <v>#REF!</v>
      </c>
      <c r="U52" s="22" t="e">
        <f aca="false">Position!$N52</f>
        <v>#REF!</v>
      </c>
      <c r="V52" s="22" t="e">
        <f aca="false">Position!$N52</f>
        <v>#REF!</v>
      </c>
      <c r="W52" s="22" t="e">
        <f aca="false">Position!$N52</f>
        <v>#REF!</v>
      </c>
      <c r="X52" s="22" t="e">
        <f aca="false">Position!$N52</f>
        <v>#REF!</v>
      </c>
      <c r="Y52" s="22" t="e">
        <f aca="false">Position!$N52</f>
        <v>#REF!</v>
      </c>
      <c r="Z52" s="22" t="e">
        <f aca="false">Position!$N52</f>
        <v>#REF!</v>
      </c>
      <c r="AA52" s="22" t="e">
        <f aca="false">Position!$N52</f>
        <v>#REF!</v>
      </c>
      <c r="AB52" s="22" t="e">
        <f aca="false">Position!$N52</f>
        <v>#REF!</v>
      </c>
      <c r="AC52" s="22" t="e">
        <f aca="false">Position!$N52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4" t="n">
        <f aca="false">Position!L53</f>
        <v>0.506943297039753</v>
      </c>
      <c r="D53" s="15" t="e">
        <f aca="false">Position!N53</f>
        <v>#REF!</v>
      </c>
      <c r="E53" s="22" t="e">
        <f aca="false">Position!$N53</f>
        <v>#REF!</v>
      </c>
      <c r="F53" s="22" t="e">
        <f aca="false">Position!$N53</f>
        <v>#REF!</v>
      </c>
      <c r="G53" s="22" t="e">
        <f aca="false">Position!$N53</f>
        <v>#REF!</v>
      </c>
      <c r="H53" s="22" t="e">
        <f aca="false">Position!$N53</f>
        <v>#REF!</v>
      </c>
      <c r="I53" s="22" t="e">
        <f aca="false">Position!$N53</f>
        <v>#REF!</v>
      </c>
      <c r="J53" s="22" t="e">
        <f aca="false">Position!$N53</f>
        <v>#REF!</v>
      </c>
      <c r="K53" s="22" t="e">
        <f aca="false">Position!$N53</f>
        <v>#REF!</v>
      </c>
      <c r="L53" s="22" t="e">
        <f aca="false">Position!$N53</f>
        <v>#REF!</v>
      </c>
      <c r="M53" s="22" t="e">
        <f aca="false">Position!$N53</f>
        <v>#REF!</v>
      </c>
      <c r="N53" s="22" t="e">
        <f aca="false">Position!$N53</f>
        <v>#REF!</v>
      </c>
      <c r="O53" s="22" t="e">
        <f aca="false">Position!$N53</f>
        <v>#REF!</v>
      </c>
      <c r="S53" s="22" t="e">
        <f aca="false">Position!$N53</f>
        <v>#REF!</v>
      </c>
      <c r="T53" s="22" t="e">
        <f aca="false">Position!$N53</f>
        <v>#REF!</v>
      </c>
      <c r="U53" s="22" t="e">
        <f aca="false">Position!$N53</f>
        <v>#REF!</v>
      </c>
      <c r="V53" s="22" t="e">
        <f aca="false">Position!$N53</f>
        <v>#REF!</v>
      </c>
      <c r="W53" s="22" t="e">
        <f aca="false">Position!$N53</f>
        <v>#REF!</v>
      </c>
      <c r="X53" s="22" t="e">
        <f aca="false">Position!$N53</f>
        <v>#REF!</v>
      </c>
      <c r="Y53" s="22" t="e">
        <f aca="false">Position!$N53</f>
        <v>#REF!</v>
      </c>
      <c r="Z53" s="22" t="e">
        <f aca="false">Position!$N53</f>
        <v>#REF!</v>
      </c>
      <c r="AA53" s="22" t="e">
        <f aca="false">Position!$N53</f>
        <v>#REF!</v>
      </c>
      <c r="AB53" s="22" t="e">
        <f aca="false">Position!$N53</f>
        <v>#REF!</v>
      </c>
      <c r="AC53" s="22" t="e">
        <f aca="false">Position!$N53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4" t="n">
        <f aca="false">Position!L54</f>
        <v>0.502020228416897</v>
      </c>
      <c r="D54" s="15" t="e">
        <f aca="false">Position!N54</f>
        <v>#REF!</v>
      </c>
      <c r="E54" s="22" t="e">
        <f aca="false">Position!$N54</f>
        <v>#REF!</v>
      </c>
      <c r="F54" s="22" t="e">
        <f aca="false">Position!$N54</f>
        <v>#REF!</v>
      </c>
      <c r="G54" s="22" t="e">
        <f aca="false">Position!$N54</f>
        <v>#REF!</v>
      </c>
      <c r="H54" s="22" t="e">
        <f aca="false">Position!$N54</f>
        <v>#REF!</v>
      </c>
      <c r="I54" s="22" t="e">
        <f aca="false">Position!$N54</f>
        <v>#REF!</v>
      </c>
      <c r="J54" s="22" t="e">
        <f aca="false">Position!$N54</f>
        <v>#REF!</v>
      </c>
      <c r="K54" s="22" t="e">
        <f aca="false">Position!$N54</f>
        <v>#REF!</v>
      </c>
      <c r="L54" s="22" t="e">
        <f aca="false">Position!$N54</f>
        <v>#REF!</v>
      </c>
      <c r="M54" s="22" t="e">
        <f aca="false">Position!$N54</f>
        <v>#REF!</v>
      </c>
      <c r="N54" s="22" t="e">
        <f aca="false">Position!$N54</f>
        <v>#REF!</v>
      </c>
      <c r="O54" s="22" t="e">
        <f aca="false">Position!$N54</f>
        <v>#REF!</v>
      </c>
      <c r="S54" s="22" t="e">
        <f aca="false">Position!$N54</f>
        <v>#REF!</v>
      </c>
      <c r="T54" s="22" t="e">
        <f aca="false">Position!$N54</f>
        <v>#REF!</v>
      </c>
      <c r="U54" s="22" t="e">
        <f aca="false">Position!$N54</f>
        <v>#REF!</v>
      </c>
      <c r="V54" s="22" t="e">
        <f aca="false">Position!$N54</f>
        <v>#REF!</v>
      </c>
      <c r="W54" s="22" t="e">
        <f aca="false">Position!$N54</f>
        <v>#REF!</v>
      </c>
      <c r="X54" s="22" t="e">
        <f aca="false">Position!$N54</f>
        <v>#REF!</v>
      </c>
      <c r="Y54" s="22" t="e">
        <f aca="false">Position!$N54</f>
        <v>#REF!</v>
      </c>
      <c r="Z54" s="22" t="e">
        <f aca="false">Position!$N54</f>
        <v>#REF!</v>
      </c>
      <c r="AA54" s="22" t="e">
        <f aca="false">Position!$N54</f>
        <v>#REF!</v>
      </c>
      <c r="AB54" s="22" t="e">
        <f aca="false">Position!$N54</f>
        <v>#REF!</v>
      </c>
      <c r="AC54" s="22" t="e">
        <f aca="false">Position!$N54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4" t="n">
        <f aca="false">Position!L55</f>
        <v>0.4994035837242</v>
      </c>
      <c r="D55" s="15" t="e">
        <f aca="false">Position!N55</f>
        <v>#REF!</v>
      </c>
      <c r="E55" s="22" t="e">
        <f aca="false">Position!$N55</f>
        <v>#REF!</v>
      </c>
      <c r="F55" s="22" t="e">
        <f aca="false">Position!$N55</f>
        <v>#REF!</v>
      </c>
      <c r="G55" s="22" t="e">
        <f aca="false">Position!$N55</f>
        <v>#REF!</v>
      </c>
      <c r="H55" s="22" t="e">
        <f aca="false">Position!$N55</f>
        <v>#REF!</v>
      </c>
      <c r="I55" s="22" t="e">
        <f aca="false">Position!$N55</f>
        <v>#REF!</v>
      </c>
      <c r="J55" s="22" t="e">
        <f aca="false">Position!$N55</f>
        <v>#REF!</v>
      </c>
      <c r="K55" s="22" t="e">
        <f aca="false">Position!$N55</f>
        <v>#REF!</v>
      </c>
      <c r="L55" s="22" t="e">
        <f aca="false">Position!$N55</f>
        <v>#REF!</v>
      </c>
      <c r="M55" s="22" t="e">
        <f aca="false">Position!$N55</f>
        <v>#REF!</v>
      </c>
      <c r="N55" s="22" t="e">
        <f aca="false">Position!$N55</f>
        <v>#REF!</v>
      </c>
      <c r="O55" s="22" t="e">
        <f aca="false">Position!$N55</f>
        <v>#REF!</v>
      </c>
      <c r="S55" s="22" t="e">
        <f aca="false">Position!$N55</f>
        <v>#REF!</v>
      </c>
      <c r="T55" s="22" t="e">
        <f aca="false">Position!$N55</f>
        <v>#REF!</v>
      </c>
      <c r="U55" s="22" t="e">
        <f aca="false">Position!$N55</f>
        <v>#REF!</v>
      </c>
      <c r="V55" s="22" t="e">
        <f aca="false">Position!$N55</f>
        <v>#REF!</v>
      </c>
      <c r="W55" s="22" t="e">
        <f aca="false">Position!$N55</f>
        <v>#REF!</v>
      </c>
      <c r="X55" s="22" t="e">
        <f aca="false">Position!$N55</f>
        <v>#REF!</v>
      </c>
      <c r="Y55" s="22" t="e">
        <f aca="false">Position!$N55</f>
        <v>#REF!</v>
      </c>
      <c r="Z55" s="22" t="e">
        <f aca="false">Position!$N55</f>
        <v>#REF!</v>
      </c>
      <c r="AA55" s="22" t="e">
        <f aca="false">Position!$N55</f>
        <v>#REF!</v>
      </c>
      <c r="AB55" s="22" t="e">
        <f aca="false">Position!$N55</f>
        <v>#REF!</v>
      </c>
      <c r="AC55" s="22" t="e">
        <f aca="false">Position!$N55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4" t="n">
        <f aca="false">Position!L56</f>
        <v>0.496786939031504</v>
      </c>
      <c r="D56" s="15" t="e">
        <f aca="false">Position!N56</f>
        <v>#REF!</v>
      </c>
      <c r="E56" s="22" t="e">
        <f aca="false">Position!$N56</f>
        <v>#REF!</v>
      </c>
      <c r="F56" s="22" t="e">
        <f aca="false">Position!$N56</f>
        <v>#REF!</v>
      </c>
      <c r="G56" s="22" t="e">
        <f aca="false">Position!$N56</f>
        <v>#REF!</v>
      </c>
      <c r="H56" s="22" t="e">
        <f aca="false">Position!$N56</f>
        <v>#REF!</v>
      </c>
      <c r="I56" s="22" t="e">
        <f aca="false">Position!$N56</f>
        <v>#REF!</v>
      </c>
      <c r="J56" s="22" t="e">
        <f aca="false">Position!$N56</f>
        <v>#REF!</v>
      </c>
      <c r="K56" s="22" t="e">
        <f aca="false">Position!$N56</f>
        <v>#REF!</v>
      </c>
      <c r="L56" s="22" t="e">
        <f aca="false">Position!$N56</f>
        <v>#REF!</v>
      </c>
      <c r="M56" s="22" t="e">
        <f aca="false">Position!$N56</f>
        <v>#REF!</v>
      </c>
      <c r="N56" s="22" t="e">
        <f aca="false">Position!$N56</f>
        <v>#REF!</v>
      </c>
      <c r="O56" s="22" t="e">
        <f aca="false">Position!$N56</f>
        <v>#REF!</v>
      </c>
      <c r="S56" s="22" t="e">
        <f aca="false">Position!$N56</f>
        <v>#REF!</v>
      </c>
      <c r="T56" s="22" t="e">
        <f aca="false">Position!$N56</f>
        <v>#REF!</v>
      </c>
      <c r="U56" s="22" t="e">
        <f aca="false">Position!$N56</f>
        <v>#REF!</v>
      </c>
      <c r="V56" s="22" t="e">
        <f aca="false">Position!$N56</f>
        <v>#REF!</v>
      </c>
      <c r="W56" s="22" t="e">
        <f aca="false">Position!$N56</f>
        <v>#REF!</v>
      </c>
      <c r="X56" s="22" t="e">
        <f aca="false">Position!$N56</f>
        <v>#REF!</v>
      </c>
      <c r="Y56" s="22" t="e">
        <f aca="false">Position!$N56</f>
        <v>#REF!</v>
      </c>
      <c r="Z56" s="22" t="e">
        <f aca="false">Position!$N56</f>
        <v>#REF!</v>
      </c>
      <c r="AA56" s="22" t="e">
        <f aca="false">Position!$N56</f>
        <v>#REF!</v>
      </c>
      <c r="AB56" s="22" t="e">
        <f aca="false">Position!$N56</f>
        <v>#REF!</v>
      </c>
      <c r="AC56" s="22" t="e">
        <f aca="false">Position!$N56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4" t="n">
        <f aca="false">Position!L57</f>
        <v>0.49535048202237</v>
      </c>
      <c r="D57" s="15" t="e">
        <f aca="false">Position!N57</f>
        <v>#REF!</v>
      </c>
      <c r="E57" s="22" t="e">
        <f aca="false">Position!$N57</f>
        <v>#REF!</v>
      </c>
      <c r="F57" s="22" t="e">
        <f aca="false">Position!$N57</f>
        <v>#REF!</v>
      </c>
      <c r="G57" s="22" t="e">
        <f aca="false">Position!$N57</f>
        <v>#REF!</v>
      </c>
      <c r="H57" s="22" t="e">
        <f aca="false">Position!$N57</f>
        <v>#REF!</v>
      </c>
      <c r="I57" s="22" t="e">
        <f aca="false">Position!$N57</f>
        <v>#REF!</v>
      </c>
      <c r="J57" s="22" t="e">
        <f aca="false">Position!$N57</f>
        <v>#REF!</v>
      </c>
      <c r="K57" s="22" t="e">
        <f aca="false">Position!$N57</f>
        <v>#REF!</v>
      </c>
      <c r="L57" s="22" t="e">
        <f aca="false">Position!$N57</f>
        <v>#REF!</v>
      </c>
      <c r="M57" s="22" t="e">
        <f aca="false">Position!$N57</f>
        <v>#REF!</v>
      </c>
      <c r="N57" s="22" t="e">
        <f aca="false">Position!$N57</f>
        <v>#REF!</v>
      </c>
      <c r="O57" s="22" t="e">
        <f aca="false">Position!$N57</f>
        <v>#REF!</v>
      </c>
      <c r="S57" s="22" t="e">
        <f aca="false">Position!$N57</f>
        <v>#REF!</v>
      </c>
      <c r="T57" s="22" t="e">
        <f aca="false">Position!$N57</f>
        <v>#REF!</v>
      </c>
      <c r="U57" s="22" t="e">
        <f aca="false">Position!$N57</f>
        <v>#REF!</v>
      </c>
      <c r="V57" s="22" t="e">
        <f aca="false">Position!$N57</f>
        <v>#REF!</v>
      </c>
      <c r="W57" s="22" t="e">
        <f aca="false">Position!$N57</f>
        <v>#REF!</v>
      </c>
      <c r="X57" s="22" t="e">
        <f aca="false">Position!$N57</f>
        <v>#REF!</v>
      </c>
      <c r="Y57" s="22" t="e">
        <f aca="false">Position!$N57</f>
        <v>#REF!</v>
      </c>
      <c r="Z57" s="22" t="e">
        <f aca="false">Position!$N57</f>
        <v>#REF!</v>
      </c>
      <c r="AA57" s="22" t="e">
        <f aca="false">Position!$N57</f>
        <v>#REF!</v>
      </c>
      <c r="AB57" s="22" t="e">
        <f aca="false">Position!$N57</f>
        <v>#REF!</v>
      </c>
      <c r="AC57" s="22" t="e">
        <f aca="false">Position!$N57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4" t="n">
        <f aca="false">Position!L58</f>
        <v>0.495372399793635</v>
      </c>
      <c r="D58" s="15" t="e">
        <f aca="false">Position!N58</f>
        <v>#REF!</v>
      </c>
      <c r="E58" s="22" t="e">
        <f aca="false">Position!$N58</f>
        <v>#REF!</v>
      </c>
      <c r="F58" s="22" t="e">
        <f aca="false">Position!$N58</f>
        <v>#REF!</v>
      </c>
      <c r="G58" s="22" t="e">
        <f aca="false">Position!$N58</f>
        <v>#REF!</v>
      </c>
      <c r="H58" s="22" t="e">
        <f aca="false">Position!$N58</f>
        <v>#REF!</v>
      </c>
      <c r="I58" s="22" t="e">
        <f aca="false">Position!$N58</f>
        <v>#REF!</v>
      </c>
      <c r="J58" s="22" t="e">
        <f aca="false">Position!$N58</f>
        <v>#REF!</v>
      </c>
      <c r="K58" s="22" t="e">
        <f aca="false">Position!$N58</f>
        <v>#REF!</v>
      </c>
      <c r="L58" s="22" t="e">
        <f aca="false">Position!$N58</f>
        <v>#REF!</v>
      </c>
      <c r="M58" s="22" t="e">
        <f aca="false">Position!$N58</f>
        <v>#REF!</v>
      </c>
      <c r="N58" s="22" t="e">
        <f aca="false">Position!$N58</f>
        <v>#REF!</v>
      </c>
      <c r="O58" s="22" t="e">
        <f aca="false">Position!$N58</f>
        <v>#REF!</v>
      </c>
      <c r="S58" s="22" t="e">
        <f aca="false">Position!$N58</f>
        <v>#REF!</v>
      </c>
      <c r="T58" s="22" t="e">
        <f aca="false">Position!$N58</f>
        <v>#REF!</v>
      </c>
      <c r="U58" s="22" t="e">
        <f aca="false">Position!$N58</f>
        <v>#REF!</v>
      </c>
      <c r="V58" s="22" t="e">
        <f aca="false">Position!$N58</f>
        <v>#REF!</v>
      </c>
      <c r="W58" s="22" t="e">
        <f aca="false">Position!$N58</f>
        <v>#REF!</v>
      </c>
      <c r="X58" s="22" t="e">
        <f aca="false">Position!$N58</f>
        <v>#REF!</v>
      </c>
      <c r="Y58" s="22" t="e">
        <f aca="false">Position!$N58</f>
        <v>#REF!</v>
      </c>
      <c r="Z58" s="22" t="e">
        <f aca="false">Position!$N58</f>
        <v>#REF!</v>
      </c>
      <c r="AA58" s="22" t="e">
        <f aca="false">Position!$N58</f>
        <v>#REF!</v>
      </c>
      <c r="AB58" s="22" t="e">
        <f aca="false">Position!$N58</f>
        <v>#REF!</v>
      </c>
      <c r="AC58" s="22" t="e">
        <f aca="false">Position!$N58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4" t="n">
        <f aca="false">Position!L59</f>
        <v>0.492934469235879</v>
      </c>
      <c r="D59" s="15" t="e">
        <f aca="false">Position!N59</f>
        <v>#REF!</v>
      </c>
      <c r="E59" s="22" t="e">
        <f aca="false">Position!$N59</f>
        <v>#REF!</v>
      </c>
      <c r="F59" s="22" t="e">
        <f aca="false">Position!$N59</f>
        <v>#REF!</v>
      </c>
      <c r="G59" s="22" t="e">
        <f aca="false">Position!$N59</f>
        <v>#REF!</v>
      </c>
      <c r="H59" s="22" t="e">
        <f aca="false">Position!$N59</f>
        <v>#REF!</v>
      </c>
      <c r="I59" s="22" t="e">
        <f aca="false">Position!$N59</f>
        <v>#REF!</v>
      </c>
      <c r="J59" s="22" t="e">
        <f aca="false">Position!$N59</f>
        <v>#REF!</v>
      </c>
      <c r="K59" s="22" t="e">
        <f aca="false">Position!$N59</f>
        <v>#REF!</v>
      </c>
      <c r="L59" s="22" t="e">
        <f aca="false">Position!$N59</f>
        <v>#REF!</v>
      </c>
      <c r="M59" s="22" t="e">
        <f aca="false">Position!$N59</f>
        <v>#REF!</v>
      </c>
      <c r="N59" s="22" t="e">
        <f aca="false">Position!$N59</f>
        <v>#REF!</v>
      </c>
      <c r="O59" s="22" t="e">
        <f aca="false">Position!$N59</f>
        <v>#REF!</v>
      </c>
      <c r="S59" s="22" t="e">
        <f aca="false">Position!$N59</f>
        <v>#REF!</v>
      </c>
      <c r="T59" s="22" t="e">
        <f aca="false">Position!$N59</f>
        <v>#REF!</v>
      </c>
      <c r="U59" s="22" t="e">
        <f aca="false">Position!$N59</f>
        <v>#REF!</v>
      </c>
      <c r="V59" s="22" t="e">
        <f aca="false">Position!$N59</f>
        <v>#REF!</v>
      </c>
      <c r="W59" s="22" t="e">
        <f aca="false">Position!$N59</f>
        <v>#REF!</v>
      </c>
      <c r="X59" s="22" t="e">
        <f aca="false">Position!$N59</f>
        <v>#REF!</v>
      </c>
      <c r="Y59" s="22" t="e">
        <f aca="false">Position!$N59</f>
        <v>#REF!</v>
      </c>
      <c r="Z59" s="22" t="e">
        <f aca="false">Position!$N59</f>
        <v>#REF!</v>
      </c>
      <c r="AA59" s="22" t="e">
        <f aca="false">Position!$N59</f>
        <v>#REF!</v>
      </c>
      <c r="AB59" s="22" t="e">
        <f aca="false">Position!$N59</f>
        <v>#REF!</v>
      </c>
      <c r="AC59" s="22" t="e">
        <f aca="false">Position!$N59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4" t="n">
        <f aca="false">Position!L60</f>
        <v>0.492934469235879</v>
      </c>
      <c r="D60" s="15" t="e">
        <f aca="false">Position!N60</f>
        <v>#REF!</v>
      </c>
      <c r="E60" s="22" t="e">
        <f aca="false">Position!$N60</f>
        <v>#REF!</v>
      </c>
      <c r="F60" s="22" t="e">
        <f aca="false">Position!$N60</f>
        <v>#REF!</v>
      </c>
      <c r="G60" s="22" t="e">
        <f aca="false">Position!$N60</f>
        <v>#REF!</v>
      </c>
      <c r="H60" s="22" t="e">
        <f aca="false">Position!$N60</f>
        <v>#REF!</v>
      </c>
      <c r="I60" s="22" t="e">
        <f aca="false">Position!$N60</f>
        <v>#REF!</v>
      </c>
      <c r="J60" s="22" t="e">
        <f aca="false">Position!$N60</f>
        <v>#REF!</v>
      </c>
      <c r="K60" s="22" t="e">
        <f aca="false">Position!$N60</f>
        <v>#REF!</v>
      </c>
      <c r="L60" s="22" t="e">
        <f aca="false">Position!$N60</f>
        <v>#REF!</v>
      </c>
      <c r="M60" s="22" t="e">
        <f aca="false">Position!$N60</f>
        <v>#REF!</v>
      </c>
      <c r="N60" s="22" t="e">
        <f aca="false">Position!$N60</f>
        <v>#REF!</v>
      </c>
      <c r="O60" s="22" t="e">
        <f aca="false">Position!$N60</f>
        <v>#REF!</v>
      </c>
      <c r="S60" s="22" t="e">
        <f aca="false">Position!$N60</f>
        <v>#REF!</v>
      </c>
      <c r="T60" s="22" t="e">
        <f aca="false">Position!$N60</f>
        <v>#REF!</v>
      </c>
      <c r="U60" s="22" t="e">
        <f aca="false">Position!$N60</f>
        <v>#REF!</v>
      </c>
      <c r="V60" s="22" t="e">
        <f aca="false">Position!$N60</f>
        <v>#REF!</v>
      </c>
      <c r="W60" s="22" t="e">
        <f aca="false">Position!$N60</f>
        <v>#REF!</v>
      </c>
      <c r="X60" s="22" t="e">
        <f aca="false">Position!$N60</f>
        <v>#REF!</v>
      </c>
      <c r="Y60" s="22" t="e">
        <f aca="false">Position!$N60</f>
        <v>#REF!</v>
      </c>
      <c r="Z60" s="22" t="e">
        <f aca="false">Position!$N60</f>
        <v>#REF!</v>
      </c>
      <c r="AA60" s="22" t="e">
        <f aca="false">Position!$N60</f>
        <v>#REF!</v>
      </c>
      <c r="AB60" s="22" t="e">
        <f aca="false">Position!$N60</f>
        <v>#REF!</v>
      </c>
      <c r="AC60" s="22" t="e">
        <f aca="false">Position!$N60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4" t="n">
        <f aca="false">Position!L61</f>
        <v>0.491715503957001</v>
      </c>
      <c r="D61" s="15" t="e">
        <f aca="false">Position!N61</f>
        <v>#REF!</v>
      </c>
      <c r="E61" s="22" t="e">
        <f aca="false">Position!$N61</f>
        <v>#REF!</v>
      </c>
      <c r="F61" s="22" t="e">
        <f aca="false">Position!$N61</f>
        <v>#REF!</v>
      </c>
      <c r="G61" s="22" t="e">
        <f aca="false">Position!$N61</f>
        <v>#REF!</v>
      </c>
      <c r="H61" s="22" t="e">
        <f aca="false">Position!$N61</f>
        <v>#REF!</v>
      </c>
      <c r="I61" s="22" t="e">
        <f aca="false">Position!$N61</f>
        <v>#REF!</v>
      </c>
      <c r="J61" s="22" t="e">
        <f aca="false">Position!$N61</f>
        <v>#REF!</v>
      </c>
      <c r="K61" s="22" t="e">
        <f aca="false">Position!$N61</f>
        <v>#REF!</v>
      </c>
      <c r="L61" s="22" t="e">
        <f aca="false">Position!$N61</f>
        <v>#REF!</v>
      </c>
      <c r="M61" s="22" t="e">
        <f aca="false">Position!$N61</f>
        <v>#REF!</v>
      </c>
      <c r="N61" s="22" t="e">
        <f aca="false">Position!$N61</f>
        <v>#REF!</v>
      </c>
      <c r="O61" s="22" t="e">
        <f aca="false">Position!$N61</f>
        <v>#REF!</v>
      </c>
      <c r="S61" s="22" t="e">
        <f aca="false">Position!$N61</f>
        <v>#REF!</v>
      </c>
      <c r="T61" s="22" t="e">
        <f aca="false">Position!$N61</f>
        <v>#REF!</v>
      </c>
      <c r="U61" s="22" t="e">
        <f aca="false">Position!$N61</f>
        <v>#REF!</v>
      </c>
      <c r="V61" s="22" t="e">
        <f aca="false">Position!$N61</f>
        <v>#REF!</v>
      </c>
      <c r="W61" s="22" t="e">
        <f aca="false">Position!$N61</f>
        <v>#REF!</v>
      </c>
      <c r="X61" s="22" t="e">
        <f aca="false">Position!$N61</f>
        <v>#REF!</v>
      </c>
      <c r="Y61" s="22" t="e">
        <f aca="false">Position!$N61</f>
        <v>#REF!</v>
      </c>
      <c r="Z61" s="22" t="e">
        <f aca="false">Position!$N61</f>
        <v>#REF!</v>
      </c>
      <c r="AA61" s="22" t="e">
        <f aca="false">Position!$N61</f>
        <v>#REF!</v>
      </c>
      <c r="AB61" s="22" t="e">
        <f aca="false">Position!$N61</f>
        <v>#REF!</v>
      </c>
      <c r="AC61" s="22" t="e">
        <f aca="false">Position!$N61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4" t="n">
        <f aca="false">Position!L62</f>
        <v>0.489570091346526</v>
      </c>
      <c r="D62" s="15" t="e">
        <f aca="false">Position!N62</f>
        <v>#REF!</v>
      </c>
      <c r="E62" s="22" t="e">
        <f aca="false">Position!$N62</f>
        <v>#REF!</v>
      </c>
      <c r="F62" s="22" t="e">
        <f aca="false">Position!$N62</f>
        <v>#REF!</v>
      </c>
      <c r="G62" s="22" t="e">
        <f aca="false">Position!$N62</f>
        <v>#REF!</v>
      </c>
      <c r="H62" s="22" t="e">
        <f aca="false">Position!$N62</f>
        <v>#REF!</v>
      </c>
      <c r="I62" s="22" t="e">
        <f aca="false">Position!$N62</f>
        <v>#REF!</v>
      </c>
      <c r="J62" s="22" t="e">
        <f aca="false">Position!$N62</f>
        <v>#REF!</v>
      </c>
      <c r="K62" s="22" t="e">
        <f aca="false">Position!$N62</f>
        <v>#REF!</v>
      </c>
      <c r="L62" s="22" t="e">
        <f aca="false">Position!$N62</f>
        <v>#REF!</v>
      </c>
      <c r="M62" s="22" t="e">
        <f aca="false">Position!$N62</f>
        <v>#REF!</v>
      </c>
      <c r="N62" s="22" t="e">
        <f aca="false">Position!$N62</f>
        <v>#REF!</v>
      </c>
      <c r="O62" s="22" t="e">
        <f aca="false">Position!$N62</f>
        <v>#REF!</v>
      </c>
      <c r="S62" s="22" t="e">
        <f aca="false">Position!$N62</f>
        <v>#REF!</v>
      </c>
      <c r="T62" s="22" t="e">
        <f aca="false">Position!$N62</f>
        <v>#REF!</v>
      </c>
      <c r="U62" s="22" t="e">
        <f aca="false">Position!$N62</f>
        <v>#REF!</v>
      </c>
      <c r="V62" s="22" t="e">
        <f aca="false">Position!$N62</f>
        <v>#REF!</v>
      </c>
      <c r="W62" s="22" t="e">
        <f aca="false">Position!$N62</f>
        <v>#REF!</v>
      </c>
      <c r="X62" s="22" t="e">
        <f aca="false">Position!$N62</f>
        <v>#REF!</v>
      </c>
      <c r="Y62" s="22" t="e">
        <f aca="false">Position!$N62</f>
        <v>#REF!</v>
      </c>
      <c r="Z62" s="22" t="e">
        <f aca="false">Position!$N62</f>
        <v>#REF!</v>
      </c>
      <c r="AA62" s="22" t="e">
        <f aca="false">Position!$N62</f>
        <v>#REF!</v>
      </c>
      <c r="AB62" s="22" t="e">
        <f aca="false">Position!$N62</f>
        <v>#REF!</v>
      </c>
      <c r="AC62" s="22" t="e">
        <f aca="false">Position!$N62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4" t="n">
        <f aca="false">Position!L63</f>
        <v>0.477182335625145</v>
      </c>
      <c r="D63" s="15" t="e">
        <f aca="false">Position!N63</f>
        <v>#REF!</v>
      </c>
      <c r="E63" s="22" t="e">
        <f aca="false">Position!$N63</f>
        <v>#REF!</v>
      </c>
      <c r="F63" s="22" t="e">
        <f aca="false">Position!$N63</f>
        <v>#REF!</v>
      </c>
      <c r="G63" s="22" t="e">
        <f aca="false">Position!$N63</f>
        <v>#REF!</v>
      </c>
      <c r="H63" s="22" t="e">
        <f aca="false">Position!$N63</f>
        <v>#REF!</v>
      </c>
      <c r="I63" s="22" t="e">
        <f aca="false">Position!$N63</f>
        <v>#REF!</v>
      </c>
      <c r="J63" s="22" t="e">
        <f aca="false">Position!$N63</f>
        <v>#REF!</v>
      </c>
      <c r="K63" s="22" t="e">
        <f aca="false">Position!$N63</f>
        <v>#REF!</v>
      </c>
      <c r="L63" s="22" t="e">
        <f aca="false">Position!$N63</f>
        <v>#REF!</v>
      </c>
      <c r="M63" s="22" t="e">
        <f aca="false">Position!$N63</f>
        <v>#REF!</v>
      </c>
      <c r="N63" s="22" t="e">
        <f aca="false">Position!$N63</f>
        <v>#REF!</v>
      </c>
      <c r="O63" s="22" t="e">
        <f aca="false">Position!$N63</f>
        <v>#REF!</v>
      </c>
      <c r="S63" s="22" t="e">
        <f aca="false">Position!$N63</f>
        <v>#REF!</v>
      </c>
      <c r="T63" s="22" t="e">
        <f aca="false">Position!$N63</f>
        <v>#REF!</v>
      </c>
      <c r="U63" s="22" t="e">
        <f aca="false">Position!$N63</f>
        <v>#REF!</v>
      </c>
      <c r="V63" s="22" t="e">
        <f aca="false">Position!$N63</f>
        <v>#REF!</v>
      </c>
      <c r="W63" s="22" t="e">
        <f aca="false">Position!$N63</f>
        <v>#REF!</v>
      </c>
      <c r="X63" s="22" t="e">
        <f aca="false">Position!$N63</f>
        <v>#REF!</v>
      </c>
      <c r="Y63" s="22" t="e">
        <f aca="false">Position!$N63</f>
        <v>#REF!</v>
      </c>
      <c r="Z63" s="22" t="e">
        <f aca="false">Position!$N63</f>
        <v>#REF!</v>
      </c>
      <c r="AA63" s="22" t="e">
        <f aca="false">Position!$N63</f>
        <v>#REF!</v>
      </c>
      <c r="AB63" s="22" t="e">
        <f aca="false">Position!$N63</f>
        <v>#REF!</v>
      </c>
      <c r="AC63" s="22" t="e">
        <f aca="false">Position!$N63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4" t="n">
        <f aca="false">Position!L64</f>
        <v>0.4617910022491</v>
      </c>
      <c r="D64" s="15" t="e">
        <f aca="false">Position!N64</f>
        <v>#REF!</v>
      </c>
      <c r="E64" s="22" t="e">
        <f aca="false">Position!$N64</f>
        <v>#REF!</v>
      </c>
      <c r="F64" s="22" t="e">
        <f aca="false">Position!$N64</f>
        <v>#REF!</v>
      </c>
      <c r="G64" s="22" t="e">
        <f aca="false">Position!$N64</f>
        <v>#REF!</v>
      </c>
      <c r="H64" s="22" t="e">
        <f aca="false">Position!$N64</f>
        <v>#REF!</v>
      </c>
      <c r="I64" s="22" t="e">
        <f aca="false">Position!$N64</f>
        <v>#REF!</v>
      </c>
      <c r="J64" s="22" t="e">
        <f aca="false">Position!$N64</f>
        <v>#REF!</v>
      </c>
      <c r="K64" s="22" t="e">
        <f aca="false">Position!$N64</f>
        <v>#REF!</v>
      </c>
      <c r="L64" s="22" t="e">
        <f aca="false">Position!$N64</f>
        <v>#REF!</v>
      </c>
      <c r="M64" s="22" t="e">
        <f aca="false">Position!$N64</f>
        <v>#REF!</v>
      </c>
      <c r="N64" s="22" t="e">
        <f aca="false">Position!$N64</f>
        <v>#REF!</v>
      </c>
      <c r="O64" s="22" t="e">
        <f aca="false">Position!$N64</f>
        <v>#REF!</v>
      </c>
      <c r="S64" s="22" t="e">
        <f aca="false">Position!$N64</f>
        <v>#REF!</v>
      </c>
      <c r="T64" s="22" t="e">
        <f aca="false">Position!$N64</f>
        <v>#REF!</v>
      </c>
      <c r="U64" s="22" t="e">
        <f aca="false">Position!$N64</f>
        <v>#REF!</v>
      </c>
      <c r="V64" s="22" t="e">
        <f aca="false">Position!$N64</f>
        <v>#REF!</v>
      </c>
      <c r="W64" s="22" t="e">
        <f aca="false">Position!$N64</f>
        <v>#REF!</v>
      </c>
      <c r="X64" s="22" t="e">
        <f aca="false">Position!$N64</f>
        <v>#REF!</v>
      </c>
      <c r="Y64" s="22" t="e">
        <f aca="false">Position!$N64</f>
        <v>#REF!</v>
      </c>
      <c r="Z64" s="22" t="e">
        <f aca="false">Position!$N64</f>
        <v>#REF!</v>
      </c>
      <c r="AA64" s="22" t="e">
        <f aca="false">Position!$N64</f>
        <v>#REF!</v>
      </c>
      <c r="AB64" s="22" t="e">
        <f aca="false">Position!$N64</f>
        <v>#REF!</v>
      </c>
      <c r="AC64" s="22" t="e">
        <f aca="false">Position!$N64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4" t="n">
        <f aca="false">Position!L65</f>
        <v>0.499086619032044</v>
      </c>
      <c r="D65" s="15" t="e">
        <f aca="false">Position!N65</f>
        <v>#REF!</v>
      </c>
      <c r="E65" s="22" t="e">
        <f aca="false">Position!$N65</f>
        <v>#REF!</v>
      </c>
      <c r="F65" s="22" t="e">
        <f aca="false">Position!$N65</f>
        <v>#REF!</v>
      </c>
      <c r="G65" s="22" t="e">
        <f aca="false">Position!$N65</f>
        <v>#REF!</v>
      </c>
      <c r="H65" s="22" t="e">
        <f aca="false">Position!$N65</f>
        <v>#REF!</v>
      </c>
      <c r="I65" s="22" t="e">
        <f aca="false">Position!$N65</f>
        <v>#REF!</v>
      </c>
      <c r="J65" s="22" t="e">
        <f aca="false">Position!$N65</f>
        <v>#REF!</v>
      </c>
      <c r="K65" s="22" t="e">
        <f aca="false">Position!$N65</f>
        <v>#REF!</v>
      </c>
      <c r="L65" s="22" t="e">
        <f aca="false">Position!$N65</f>
        <v>#REF!</v>
      </c>
      <c r="M65" s="22" t="e">
        <f aca="false">Position!$N65</f>
        <v>#REF!</v>
      </c>
      <c r="N65" s="22" t="e">
        <f aca="false">Position!$N65</f>
        <v>#REF!</v>
      </c>
      <c r="O65" s="22" t="e">
        <f aca="false">Position!$N65</f>
        <v>#REF!</v>
      </c>
      <c r="S65" s="22" t="e">
        <f aca="false">Position!$N65</f>
        <v>#REF!</v>
      </c>
      <c r="T65" s="22" t="e">
        <f aca="false">Position!$N65</f>
        <v>#REF!</v>
      </c>
      <c r="U65" s="22" t="e">
        <f aca="false">Position!$N65</f>
        <v>#REF!</v>
      </c>
      <c r="V65" s="22" t="e">
        <f aca="false">Position!$N65</f>
        <v>#REF!</v>
      </c>
      <c r="W65" s="22" t="e">
        <f aca="false">Position!$N65</f>
        <v>#REF!</v>
      </c>
      <c r="X65" s="22" t="e">
        <f aca="false">Position!$N65</f>
        <v>#REF!</v>
      </c>
      <c r="Y65" s="22" t="e">
        <f aca="false">Position!$N65</f>
        <v>#REF!</v>
      </c>
      <c r="Z65" s="22" t="e">
        <f aca="false">Position!$N65</f>
        <v>#REF!</v>
      </c>
      <c r="AA65" s="22" t="e">
        <f aca="false">Position!$N65</f>
        <v>#REF!</v>
      </c>
      <c r="AB65" s="22" t="e">
        <f aca="false">Position!$N65</f>
        <v>#REF!</v>
      </c>
      <c r="AC65" s="22" t="e">
        <f aca="false">Position!$N65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4" t="n">
        <f aca="false">Position!L66</f>
        <v>0.494163550409187</v>
      </c>
      <c r="D66" s="15" t="e">
        <f aca="false">Position!N66</f>
        <v>#REF!</v>
      </c>
      <c r="E66" s="22" t="e">
        <f aca="false">Position!$N66</f>
        <v>#REF!</v>
      </c>
      <c r="F66" s="22" t="e">
        <f aca="false">Position!$N66</f>
        <v>#REF!</v>
      </c>
      <c r="G66" s="22" t="e">
        <f aca="false">Position!$N66</f>
        <v>#REF!</v>
      </c>
      <c r="H66" s="22" t="e">
        <f aca="false">Position!$N66</f>
        <v>#REF!</v>
      </c>
      <c r="I66" s="22" t="e">
        <f aca="false">Position!$N66</f>
        <v>#REF!</v>
      </c>
      <c r="J66" s="22" t="e">
        <f aca="false">Position!$N66</f>
        <v>#REF!</v>
      </c>
      <c r="K66" s="22" t="e">
        <f aca="false">Position!$N66</f>
        <v>#REF!</v>
      </c>
      <c r="L66" s="22" t="e">
        <f aca="false">Position!$N66</f>
        <v>#REF!</v>
      </c>
      <c r="M66" s="22" t="e">
        <f aca="false">Position!$N66</f>
        <v>#REF!</v>
      </c>
      <c r="N66" s="22" t="e">
        <f aca="false">Position!$N66</f>
        <v>#REF!</v>
      </c>
      <c r="O66" s="22" t="e">
        <f aca="false">Position!$N66</f>
        <v>#REF!</v>
      </c>
      <c r="S66" s="22" t="e">
        <f aca="false">Position!$N66</f>
        <v>#REF!</v>
      </c>
      <c r="T66" s="22" t="e">
        <f aca="false">Position!$N66</f>
        <v>#REF!</v>
      </c>
      <c r="U66" s="22" t="e">
        <f aca="false">Position!$N66</f>
        <v>#REF!</v>
      </c>
      <c r="V66" s="22" t="e">
        <f aca="false">Position!$N66</f>
        <v>#REF!</v>
      </c>
      <c r="W66" s="22" t="e">
        <f aca="false">Position!$N66</f>
        <v>#REF!</v>
      </c>
      <c r="X66" s="22" t="e">
        <f aca="false">Position!$N66</f>
        <v>#REF!</v>
      </c>
      <c r="Y66" s="22" t="e">
        <f aca="false">Position!$N66</f>
        <v>#REF!</v>
      </c>
      <c r="Z66" s="22" t="e">
        <f aca="false">Position!$N66</f>
        <v>#REF!</v>
      </c>
      <c r="AA66" s="22" t="e">
        <f aca="false">Position!$N66</f>
        <v>#REF!</v>
      </c>
      <c r="AB66" s="22" t="e">
        <f aca="false">Position!$N66</f>
        <v>#REF!</v>
      </c>
      <c r="AC66" s="22" t="e">
        <f aca="false">Position!$N66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4" t="n">
        <f aca="false">Position!L67</f>
        <v>0.491546905716491</v>
      </c>
      <c r="D67" s="15" t="e">
        <f aca="false">Position!N67</f>
        <v>#REF!</v>
      </c>
      <c r="E67" s="22" t="e">
        <f aca="false">Position!$N67</f>
        <v>#REF!</v>
      </c>
      <c r="F67" s="22" t="e">
        <f aca="false">Position!$N67</f>
        <v>#REF!</v>
      </c>
      <c r="G67" s="22" t="e">
        <f aca="false">Position!$N67</f>
        <v>#REF!</v>
      </c>
      <c r="H67" s="22" t="e">
        <f aca="false">Position!$N67</f>
        <v>#REF!</v>
      </c>
      <c r="I67" s="22" t="e">
        <f aca="false">Position!$N67</f>
        <v>#REF!</v>
      </c>
      <c r="J67" s="22" t="e">
        <f aca="false">Position!$N67</f>
        <v>#REF!</v>
      </c>
      <c r="K67" s="22" t="e">
        <f aca="false">Position!$N67</f>
        <v>#REF!</v>
      </c>
      <c r="L67" s="22" t="e">
        <f aca="false">Position!$N67</f>
        <v>#REF!</v>
      </c>
      <c r="M67" s="22" t="e">
        <f aca="false">Position!$N67</f>
        <v>#REF!</v>
      </c>
      <c r="N67" s="22" t="e">
        <f aca="false">Position!$N67</f>
        <v>#REF!</v>
      </c>
      <c r="O67" s="22" t="e">
        <f aca="false">Position!$N67</f>
        <v>#REF!</v>
      </c>
      <c r="S67" s="22" t="e">
        <f aca="false">Position!$N67</f>
        <v>#REF!</v>
      </c>
      <c r="T67" s="22" t="e">
        <f aca="false">Position!$N67</f>
        <v>#REF!</v>
      </c>
      <c r="U67" s="22" t="e">
        <f aca="false">Position!$N67</f>
        <v>#REF!</v>
      </c>
      <c r="V67" s="22" t="e">
        <f aca="false">Position!$N67</f>
        <v>#REF!</v>
      </c>
      <c r="W67" s="22" t="e">
        <f aca="false">Position!$N67</f>
        <v>#REF!</v>
      </c>
      <c r="X67" s="22" t="e">
        <f aca="false">Position!$N67</f>
        <v>#REF!</v>
      </c>
      <c r="Y67" s="22" t="e">
        <f aca="false">Position!$N67</f>
        <v>#REF!</v>
      </c>
      <c r="Z67" s="22" t="e">
        <f aca="false">Position!$N67</f>
        <v>#REF!</v>
      </c>
      <c r="AA67" s="22" t="e">
        <f aca="false">Position!$N67</f>
        <v>#REF!</v>
      </c>
      <c r="AB67" s="22" t="e">
        <f aca="false">Position!$N67</f>
        <v>#REF!</v>
      </c>
      <c r="AC67" s="22" t="e">
        <f aca="false">Position!$N67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4" t="n">
        <f aca="false">Position!L68</f>
        <v>0.488930261023796</v>
      </c>
      <c r="D68" s="15" t="e">
        <f aca="false">Position!N68</f>
        <v>#REF!</v>
      </c>
      <c r="E68" s="22" t="e">
        <f aca="false">Position!$N68</f>
        <v>#REF!</v>
      </c>
      <c r="F68" s="22" t="e">
        <f aca="false">Position!$N68</f>
        <v>#REF!</v>
      </c>
      <c r="G68" s="22" t="e">
        <f aca="false">Position!$N68</f>
        <v>#REF!</v>
      </c>
      <c r="H68" s="22" t="e">
        <f aca="false">Position!$N68</f>
        <v>#REF!</v>
      </c>
      <c r="I68" s="22" t="e">
        <f aca="false">Position!$N68</f>
        <v>#REF!</v>
      </c>
      <c r="J68" s="22" t="e">
        <f aca="false">Position!$N68</f>
        <v>#REF!</v>
      </c>
      <c r="K68" s="22" t="e">
        <f aca="false">Position!$N68</f>
        <v>#REF!</v>
      </c>
      <c r="L68" s="22" t="e">
        <f aca="false">Position!$N68</f>
        <v>#REF!</v>
      </c>
      <c r="M68" s="22" t="e">
        <f aca="false">Position!$N68</f>
        <v>#REF!</v>
      </c>
      <c r="N68" s="22" t="e">
        <f aca="false">Position!$N68</f>
        <v>#REF!</v>
      </c>
      <c r="O68" s="22" t="e">
        <f aca="false">Position!$N68</f>
        <v>#REF!</v>
      </c>
      <c r="S68" s="22" t="e">
        <f aca="false">Position!$N68</f>
        <v>#REF!</v>
      </c>
      <c r="T68" s="22" t="e">
        <f aca="false">Position!$N68</f>
        <v>#REF!</v>
      </c>
      <c r="U68" s="22" t="e">
        <f aca="false">Position!$N68</f>
        <v>#REF!</v>
      </c>
      <c r="V68" s="22" t="e">
        <f aca="false">Position!$N68</f>
        <v>#REF!</v>
      </c>
      <c r="W68" s="22" t="e">
        <f aca="false">Position!$N68</f>
        <v>#REF!</v>
      </c>
      <c r="X68" s="22" t="e">
        <f aca="false">Position!$N68</f>
        <v>#REF!</v>
      </c>
      <c r="Y68" s="22" t="e">
        <f aca="false">Position!$N68</f>
        <v>#REF!</v>
      </c>
      <c r="Z68" s="22" t="e">
        <f aca="false">Position!$N68</f>
        <v>#REF!</v>
      </c>
      <c r="AA68" s="22" t="e">
        <f aca="false">Position!$N68</f>
        <v>#REF!</v>
      </c>
      <c r="AB68" s="22" t="e">
        <f aca="false">Position!$N68</f>
        <v>#REF!</v>
      </c>
      <c r="AC68" s="22" t="e">
        <f aca="false">Position!$N68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4" t="n">
        <f aca="false">Position!L69</f>
        <v>0.487493804014662</v>
      </c>
      <c r="D69" s="15" t="e">
        <f aca="false">Position!N69</f>
        <v>#REF!</v>
      </c>
      <c r="E69" s="22" t="e">
        <f aca="false">Position!$N69</f>
        <v>#REF!</v>
      </c>
      <c r="F69" s="22" t="e">
        <f aca="false">Position!$N69</f>
        <v>#REF!</v>
      </c>
      <c r="G69" s="22" t="e">
        <f aca="false">Position!$N69</f>
        <v>#REF!</v>
      </c>
      <c r="H69" s="22" t="e">
        <f aca="false">Position!$N69</f>
        <v>#REF!</v>
      </c>
      <c r="I69" s="22" t="e">
        <f aca="false">Position!$N69</f>
        <v>#REF!</v>
      </c>
      <c r="J69" s="22" t="e">
        <f aca="false">Position!$N69</f>
        <v>#REF!</v>
      </c>
      <c r="K69" s="22" t="e">
        <f aca="false">Position!$N69</f>
        <v>#REF!</v>
      </c>
      <c r="L69" s="22" t="e">
        <f aca="false">Position!$N69</f>
        <v>#REF!</v>
      </c>
      <c r="M69" s="22" t="e">
        <f aca="false">Position!$N69</f>
        <v>#REF!</v>
      </c>
      <c r="N69" s="22" t="e">
        <f aca="false">Position!$N69</f>
        <v>#REF!</v>
      </c>
      <c r="O69" s="22" t="e">
        <f aca="false">Position!$N69</f>
        <v>#REF!</v>
      </c>
      <c r="S69" s="22" t="e">
        <f aca="false">Position!$N69</f>
        <v>#REF!</v>
      </c>
      <c r="T69" s="22" t="e">
        <f aca="false">Position!$N69</f>
        <v>#REF!</v>
      </c>
      <c r="U69" s="22" t="e">
        <f aca="false">Position!$N69</f>
        <v>#REF!</v>
      </c>
      <c r="V69" s="22" t="e">
        <f aca="false">Position!$N69</f>
        <v>#REF!</v>
      </c>
      <c r="W69" s="22" t="e">
        <f aca="false">Position!$N69</f>
        <v>#REF!</v>
      </c>
      <c r="X69" s="22" t="e">
        <f aca="false">Position!$N69</f>
        <v>#REF!</v>
      </c>
      <c r="Y69" s="22" t="e">
        <f aca="false">Position!$N69</f>
        <v>#REF!</v>
      </c>
      <c r="Z69" s="22" t="e">
        <f aca="false">Position!$N69</f>
        <v>#REF!</v>
      </c>
      <c r="AA69" s="22" t="e">
        <f aca="false">Position!$N69</f>
        <v>#REF!</v>
      </c>
      <c r="AB69" s="22" t="e">
        <f aca="false">Position!$N69</f>
        <v>#REF!</v>
      </c>
      <c r="AC69" s="22" t="e">
        <f aca="false">Position!$N69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4" t="n">
        <f aca="false">Position!L70</f>
        <v>0.487515721785928</v>
      </c>
      <c r="D70" s="15" t="e">
        <f aca="false">Position!N70</f>
        <v>#REF!</v>
      </c>
      <c r="E70" s="22" t="e">
        <f aca="false">Position!$N70</f>
        <v>#REF!</v>
      </c>
      <c r="F70" s="22" t="e">
        <f aca="false">Position!$N70</f>
        <v>#REF!</v>
      </c>
      <c r="G70" s="22" t="e">
        <f aca="false">Position!$N70</f>
        <v>#REF!</v>
      </c>
      <c r="H70" s="22" t="e">
        <f aca="false">Position!$N70</f>
        <v>#REF!</v>
      </c>
      <c r="I70" s="22" t="e">
        <f aca="false">Position!$N70</f>
        <v>#REF!</v>
      </c>
      <c r="J70" s="22" t="e">
        <f aca="false">Position!$N70</f>
        <v>#REF!</v>
      </c>
      <c r="K70" s="22" t="e">
        <f aca="false">Position!$N70</f>
        <v>#REF!</v>
      </c>
      <c r="L70" s="22" t="e">
        <f aca="false">Position!$N70</f>
        <v>#REF!</v>
      </c>
      <c r="M70" s="22" t="e">
        <f aca="false">Position!$N70</f>
        <v>#REF!</v>
      </c>
      <c r="N70" s="22" t="e">
        <f aca="false">Position!$N70</f>
        <v>#REF!</v>
      </c>
      <c r="O70" s="22" t="e">
        <f aca="false">Position!$N70</f>
        <v>#REF!</v>
      </c>
      <c r="S70" s="22" t="e">
        <f aca="false">Position!$N70</f>
        <v>#REF!</v>
      </c>
      <c r="T70" s="22" t="e">
        <f aca="false">Position!$N70</f>
        <v>#REF!</v>
      </c>
      <c r="U70" s="22" t="e">
        <f aca="false">Position!$N70</f>
        <v>#REF!</v>
      </c>
      <c r="V70" s="22" t="e">
        <f aca="false">Position!$N70</f>
        <v>#REF!</v>
      </c>
      <c r="W70" s="22" t="e">
        <f aca="false">Position!$N70</f>
        <v>#REF!</v>
      </c>
      <c r="X70" s="22" t="e">
        <f aca="false">Position!$N70</f>
        <v>#REF!</v>
      </c>
      <c r="Y70" s="22" t="e">
        <f aca="false">Position!$N70</f>
        <v>#REF!</v>
      </c>
      <c r="Z70" s="22" t="e">
        <f aca="false">Position!$N70</f>
        <v>#REF!</v>
      </c>
      <c r="AA70" s="22" t="e">
        <f aca="false">Position!$N70</f>
        <v>#REF!</v>
      </c>
      <c r="AB70" s="22" t="e">
        <f aca="false">Position!$N70</f>
        <v>#REF!</v>
      </c>
      <c r="AC70" s="22" t="e">
        <f aca="false">Position!$N70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4" t="n">
        <f aca="false">Position!L71</f>
        <v>0.48507779122817</v>
      </c>
      <c r="D71" s="15" t="e">
        <f aca="false">Position!N71</f>
        <v>#REF!</v>
      </c>
      <c r="E71" s="22" t="e">
        <f aca="false">Position!$N71</f>
        <v>#REF!</v>
      </c>
      <c r="F71" s="22" t="e">
        <f aca="false">Position!$N71</f>
        <v>#REF!</v>
      </c>
      <c r="G71" s="22" t="e">
        <f aca="false">Position!$N71</f>
        <v>#REF!</v>
      </c>
      <c r="H71" s="22" t="e">
        <f aca="false">Position!$N71</f>
        <v>#REF!</v>
      </c>
      <c r="I71" s="22" t="e">
        <f aca="false">Position!$N71</f>
        <v>#REF!</v>
      </c>
      <c r="J71" s="22" t="e">
        <f aca="false">Position!$N71</f>
        <v>#REF!</v>
      </c>
      <c r="K71" s="22" t="e">
        <f aca="false">Position!$N71</f>
        <v>#REF!</v>
      </c>
      <c r="L71" s="22" t="e">
        <f aca="false">Position!$N71</f>
        <v>#REF!</v>
      </c>
      <c r="M71" s="22" t="e">
        <f aca="false">Position!$N71</f>
        <v>#REF!</v>
      </c>
      <c r="N71" s="22" t="e">
        <f aca="false">Position!$N71</f>
        <v>#REF!</v>
      </c>
      <c r="O71" s="22" t="e">
        <f aca="false">Position!$N71</f>
        <v>#REF!</v>
      </c>
      <c r="S71" s="22" t="e">
        <f aca="false">Position!$N71</f>
        <v>#REF!</v>
      </c>
      <c r="T71" s="22" t="e">
        <f aca="false">Position!$N71</f>
        <v>#REF!</v>
      </c>
      <c r="U71" s="22" t="e">
        <f aca="false">Position!$N71</f>
        <v>#REF!</v>
      </c>
      <c r="V71" s="22" t="e">
        <f aca="false">Position!$N71</f>
        <v>#REF!</v>
      </c>
      <c r="W71" s="22" t="e">
        <f aca="false">Position!$N71</f>
        <v>#REF!</v>
      </c>
      <c r="X71" s="22" t="e">
        <f aca="false">Position!$N71</f>
        <v>#REF!</v>
      </c>
      <c r="Y71" s="22" t="e">
        <f aca="false">Position!$N71</f>
        <v>#REF!</v>
      </c>
      <c r="Z71" s="22" t="e">
        <f aca="false">Position!$N71</f>
        <v>#REF!</v>
      </c>
      <c r="AA71" s="22" t="e">
        <f aca="false">Position!$N71</f>
        <v>#REF!</v>
      </c>
      <c r="AB71" s="22" t="e">
        <f aca="false">Position!$N71</f>
        <v>#REF!</v>
      </c>
      <c r="AC71" s="22" t="e">
        <f aca="false">Position!$N71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4" t="n">
        <f aca="false">Position!L72</f>
        <v>0.48507779122817</v>
      </c>
      <c r="D72" s="15" t="e">
        <f aca="false">Position!N72</f>
        <v>#REF!</v>
      </c>
      <c r="E72" s="22" t="e">
        <f aca="false">Position!$N72</f>
        <v>#REF!</v>
      </c>
      <c r="F72" s="22" t="e">
        <f aca="false">Position!$N72</f>
        <v>#REF!</v>
      </c>
      <c r="G72" s="22" t="e">
        <f aca="false">Position!$N72</f>
        <v>#REF!</v>
      </c>
      <c r="H72" s="22" t="e">
        <f aca="false">Position!$N72</f>
        <v>#REF!</v>
      </c>
      <c r="I72" s="22" t="e">
        <f aca="false">Position!$N72</f>
        <v>#REF!</v>
      </c>
      <c r="J72" s="22" t="e">
        <f aca="false">Position!$N72</f>
        <v>#REF!</v>
      </c>
      <c r="K72" s="22" t="e">
        <f aca="false">Position!$N72</f>
        <v>#REF!</v>
      </c>
      <c r="L72" s="22" t="e">
        <f aca="false">Position!$N72</f>
        <v>#REF!</v>
      </c>
      <c r="M72" s="22" t="e">
        <f aca="false">Position!$N72</f>
        <v>#REF!</v>
      </c>
      <c r="N72" s="22" t="e">
        <f aca="false">Position!$N72</f>
        <v>#REF!</v>
      </c>
      <c r="O72" s="22" t="e">
        <f aca="false">Position!$N72</f>
        <v>#REF!</v>
      </c>
      <c r="S72" s="22" t="e">
        <f aca="false">Position!$N72</f>
        <v>#REF!</v>
      </c>
      <c r="T72" s="22" t="e">
        <f aca="false">Position!$N72</f>
        <v>#REF!</v>
      </c>
      <c r="U72" s="22" t="e">
        <f aca="false">Position!$N72</f>
        <v>#REF!</v>
      </c>
      <c r="V72" s="22" t="e">
        <f aca="false">Position!$N72</f>
        <v>#REF!</v>
      </c>
      <c r="W72" s="22" t="e">
        <f aca="false">Position!$N72</f>
        <v>#REF!</v>
      </c>
      <c r="X72" s="22" t="e">
        <f aca="false">Position!$N72</f>
        <v>#REF!</v>
      </c>
      <c r="Y72" s="22" t="e">
        <f aca="false">Position!$N72</f>
        <v>#REF!</v>
      </c>
      <c r="Z72" s="22" t="e">
        <f aca="false">Position!$N72</f>
        <v>#REF!</v>
      </c>
      <c r="AA72" s="22" t="e">
        <f aca="false">Position!$N72</f>
        <v>#REF!</v>
      </c>
      <c r="AB72" s="22" t="e">
        <f aca="false">Position!$N72</f>
        <v>#REF!</v>
      </c>
      <c r="AC72" s="22" t="e">
        <f aca="false">Position!$N72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4" t="n">
        <f aca="false">Position!L73</f>
        <v>0.483858825949293</v>
      </c>
      <c r="D73" s="15" t="e">
        <f aca="false">Position!N73</f>
        <v>#REF!</v>
      </c>
      <c r="E73" s="22" t="e">
        <f aca="false">Position!$N73</f>
        <v>#REF!</v>
      </c>
      <c r="F73" s="22" t="e">
        <f aca="false">Position!$N73</f>
        <v>#REF!</v>
      </c>
      <c r="G73" s="22" t="e">
        <f aca="false">Position!$N73</f>
        <v>#REF!</v>
      </c>
      <c r="H73" s="22" t="e">
        <f aca="false">Position!$N73</f>
        <v>#REF!</v>
      </c>
      <c r="I73" s="22" t="e">
        <f aca="false">Position!$N73</f>
        <v>#REF!</v>
      </c>
      <c r="J73" s="22" t="e">
        <f aca="false">Position!$N73</f>
        <v>#REF!</v>
      </c>
      <c r="K73" s="22" t="e">
        <f aca="false">Position!$N73</f>
        <v>#REF!</v>
      </c>
      <c r="L73" s="22" t="e">
        <f aca="false">Position!$N73</f>
        <v>#REF!</v>
      </c>
      <c r="M73" s="22" t="e">
        <f aca="false">Position!$N73</f>
        <v>#REF!</v>
      </c>
      <c r="N73" s="22" t="e">
        <f aca="false">Position!$N73</f>
        <v>#REF!</v>
      </c>
      <c r="O73" s="22" t="e">
        <f aca="false">Position!$N73</f>
        <v>#REF!</v>
      </c>
      <c r="S73" s="22" t="e">
        <f aca="false">Position!$N73</f>
        <v>#REF!</v>
      </c>
      <c r="T73" s="22" t="e">
        <f aca="false">Position!$N73</f>
        <v>#REF!</v>
      </c>
      <c r="U73" s="22" t="e">
        <f aca="false">Position!$N73</f>
        <v>#REF!</v>
      </c>
      <c r="V73" s="22" t="e">
        <f aca="false">Position!$N73</f>
        <v>#REF!</v>
      </c>
      <c r="W73" s="22" t="e">
        <f aca="false">Position!$N73</f>
        <v>#REF!</v>
      </c>
      <c r="X73" s="22" t="e">
        <f aca="false">Position!$N73</f>
        <v>#REF!</v>
      </c>
      <c r="Y73" s="22" t="e">
        <f aca="false">Position!$N73</f>
        <v>#REF!</v>
      </c>
      <c r="Z73" s="22" t="e">
        <f aca="false">Position!$N73</f>
        <v>#REF!</v>
      </c>
      <c r="AA73" s="22" t="e">
        <f aca="false">Position!$N73</f>
        <v>#REF!</v>
      </c>
      <c r="AB73" s="22" t="e">
        <f aca="false">Position!$N73</f>
        <v>#REF!</v>
      </c>
      <c r="AC73" s="22" t="e">
        <f aca="false">Position!$N73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4" t="n">
        <f aca="false">Position!L74</f>
        <v>0.481713413338819</v>
      </c>
      <c r="D74" s="15" t="e">
        <f aca="false">Position!N74</f>
        <v>#REF!</v>
      </c>
      <c r="E74" s="22" t="e">
        <f aca="false">Position!$N74</f>
        <v>#REF!</v>
      </c>
      <c r="F74" s="22" t="e">
        <f aca="false">Position!$N74</f>
        <v>#REF!</v>
      </c>
      <c r="G74" s="22" t="e">
        <f aca="false">Position!$N74</f>
        <v>#REF!</v>
      </c>
      <c r="H74" s="22" t="e">
        <f aca="false">Position!$N74</f>
        <v>#REF!</v>
      </c>
      <c r="I74" s="22" t="e">
        <f aca="false">Position!$N74</f>
        <v>#REF!</v>
      </c>
      <c r="J74" s="22" t="e">
        <f aca="false">Position!$N74</f>
        <v>#REF!</v>
      </c>
      <c r="K74" s="22" t="e">
        <f aca="false">Position!$N74</f>
        <v>#REF!</v>
      </c>
      <c r="L74" s="22" t="e">
        <f aca="false">Position!$N74</f>
        <v>#REF!</v>
      </c>
      <c r="M74" s="22" t="e">
        <f aca="false">Position!$N74</f>
        <v>#REF!</v>
      </c>
      <c r="N74" s="22" t="e">
        <f aca="false">Position!$N74</f>
        <v>#REF!</v>
      </c>
      <c r="O74" s="22" t="e">
        <f aca="false">Position!$N74</f>
        <v>#REF!</v>
      </c>
      <c r="S74" s="22" t="e">
        <f aca="false">Position!$N74</f>
        <v>#REF!</v>
      </c>
      <c r="T74" s="22" t="e">
        <f aca="false">Position!$N74</f>
        <v>#REF!</v>
      </c>
      <c r="U74" s="22" t="e">
        <f aca="false">Position!$N74</f>
        <v>#REF!</v>
      </c>
      <c r="V74" s="22" t="e">
        <f aca="false">Position!$N74</f>
        <v>#REF!</v>
      </c>
      <c r="W74" s="22" t="e">
        <f aca="false">Position!$N74</f>
        <v>#REF!</v>
      </c>
      <c r="X74" s="22" t="e">
        <f aca="false">Position!$N74</f>
        <v>#REF!</v>
      </c>
      <c r="Y74" s="22" t="e">
        <f aca="false">Position!$N74</f>
        <v>#REF!</v>
      </c>
      <c r="Z74" s="22" t="e">
        <f aca="false">Position!$N74</f>
        <v>#REF!</v>
      </c>
      <c r="AA74" s="22" t="e">
        <f aca="false">Position!$N74</f>
        <v>#REF!</v>
      </c>
      <c r="AB74" s="22" t="e">
        <f aca="false">Position!$N74</f>
        <v>#REF!</v>
      </c>
      <c r="AC74" s="22" t="e">
        <f aca="false">Position!$N74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4" t="n">
        <f aca="false">Position!L75</f>
        <v>0.469325657617437</v>
      </c>
      <c r="D75" s="15" t="e">
        <f aca="false">Position!N75</f>
        <v>#REF!</v>
      </c>
      <c r="E75" s="22" t="e">
        <f aca="false">Position!$N75</f>
        <v>#REF!</v>
      </c>
      <c r="F75" s="22" t="e">
        <f aca="false">Position!$N75</f>
        <v>#REF!</v>
      </c>
      <c r="G75" s="22" t="e">
        <f aca="false">Position!$N75</f>
        <v>#REF!</v>
      </c>
      <c r="H75" s="22" t="e">
        <f aca="false">Position!$N75</f>
        <v>#REF!</v>
      </c>
      <c r="I75" s="22" t="e">
        <f aca="false">Position!$N75</f>
        <v>#REF!</v>
      </c>
      <c r="J75" s="22" t="e">
        <f aca="false">Position!$N75</f>
        <v>#REF!</v>
      </c>
      <c r="K75" s="22" t="e">
        <f aca="false">Position!$N75</f>
        <v>#REF!</v>
      </c>
      <c r="L75" s="22" t="e">
        <f aca="false">Position!$N75</f>
        <v>#REF!</v>
      </c>
      <c r="M75" s="22" t="e">
        <f aca="false">Position!$N75</f>
        <v>#REF!</v>
      </c>
      <c r="N75" s="22" t="e">
        <f aca="false">Position!$N75</f>
        <v>#REF!</v>
      </c>
      <c r="O75" s="22" t="e">
        <f aca="false">Position!$N75</f>
        <v>#REF!</v>
      </c>
      <c r="S75" s="22" t="e">
        <f aca="false">Position!$N75</f>
        <v>#REF!</v>
      </c>
      <c r="T75" s="22" t="e">
        <f aca="false">Position!$N75</f>
        <v>#REF!</v>
      </c>
      <c r="U75" s="22" t="e">
        <f aca="false">Position!$N75</f>
        <v>#REF!</v>
      </c>
      <c r="V75" s="22" t="e">
        <f aca="false">Position!$N75</f>
        <v>#REF!</v>
      </c>
      <c r="W75" s="22" t="e">
        <f aca="false">Position!$N75</f>
        <v>#REF!</v>
      </c>
      <c r="X75" s="22" t="e">
        <f aca="false">Position!$N75</f>
        <v>#REF!</v>
      </c>
      <c r="Y75" s="22" t="e">
        <f aca="false">Position!$N75</f>
        <v>#REF!</v>
      </c>
      <c r="Z75" s="22" t="e">
        <f aca="false">Position!$N75</f>
        <v>#REF!</v>
      </c>
      <c r="AA75" s="22" t="e">
        <f aca="false">Position!$N75</f>
        <v>#REF!</v>
      </c>
      <c r="AB75" s="22" t="e">
        <f aca="false">Position!$N75</f>
        <v>#REF!</v>
      </c>
      <c r="AC75" s="22" t="e">
        <f aca="false">Position!$N75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4" t="n">
        <f aca="false">Position!L76</f>
        <v>0.453934324241392</v>
      </c>
      <c r="D76" s="15" t="e">
        <f aca="false">Position!N76</f>
        <v>#REF!</v>
      </c>
      <c r="E76" s="22" t="e">
        <f aca="false">Position!$N76</f>
        <v>#REF!</v>
      </c>
      <c r="F76" s="22" t="e">
        <f aca="false">Position!$N76</f>
        <v>#REF!</v>
      </c>
      <c r="G76" s="22" t="e">
        <f aca="false">Position!$N76</f>
        <v>#REF!</v>
      </c>
      <c r="H76" s="22" t="e">
        <f aca="false">Position!$N76</f>
        <v>#REF!</v>
      </c>
      <c r="I76" s="22" t="e">
        <f aca="false">Position!$N76</f>
        <v>#REF!</v>
      </c>
      <c r="J76" s="22" t="e">
        <f aca="false">Position!$N76</f>
        <v>#REF!</v>
      </c>
      <c r="K76" s="22" t="e">
        <f aca="false">Position!$N76</f>
        <v>#REF!</v>
      </c>
      <c r="L76" s="22" t="e">
        <f aca="false">Position!$N76</f>
        <v>#REF!</v>
      </c>
      <c r="M76" s="22" t="e">
        <f aca="false">Position!$N76</f>
        <v>#REF!</v>
      </c>
      <c r="N76" s="22" t="e">
        <f aca="false">Position!$N76</f>
        <v>#REF!</v>
      </c>
      <c r="O76" s="22" t="e">
        <f aca="false">Position!$N76</f>
        <v>#REF!</v>
      </c>
      <c r="S76" s="22" t="e">
        <f aca="false">Position!$N76</f>
        <v>#REF!</v>
      </c>
      <c r="T76" s="22" t="e">
        <f aca="false">Position!$N76</f>
        <v>#REF!</v>
      </c>
      <c r="U76" s="22" t="e">
        <f aca="false">Position!$N76</f>
        <v>#REF!</v>
      </c>
      <c r="V76" s="22" t="e">
        <f aca="false">Position!$N76</f>
        <v>#REF!</v>
      </c>
      <c r="W76" s="22" t="e">
        <f aca="false">Position!$N76</f>
        <v>#REF!</v>
      </c>
      <c r="X76" s="22" t="e">
        <f aca="false">Position!$N76</f>
        <v>#REF!</v>
      </c>
      <c r="Y76" s="22" t="e">
        <f aca="false">Position!$N76</f>
        <v>#REF!</v>
      </c>
      <c r="Z76" s="22" t="e">
        <f aca="false">Position!$N76</f>
        <v>#REF!</v>
      </c>
      <c r="AA76" s="22" t="e">
        <f aca="false">Position!$N76</f>
        <v>#REF!</v>
      </c>
      <c r="AB76" s="22" t="e">
        <f aca="false">Position!$N76</f>
        <v>#REF!</v>
      </c>
      <c r="AC76" s="22" t="e">
        <f aca="false">Position!$N76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4" t="n">
        <f aca="false">Position!L77</f>
        <v>0.491229941024336</v>
      </c>
      <c r="D77" s="15" t="e">
        <f aca="false">Position!N77</f>
        <v>#REF!</v>
      </c>
      <c r="E77" s="22" t="e">
        <f aca="false">Position!$N77</f>
        <v>#REF!</v>
      </c>
      <c r="F77" s="22" t="e">
        <f aca="false">Position!$N77</f>
        <v>#REF!</v>
      </c>
      <c r="G77" s="22" t="e">
        <f aca="false">Position!$N77</f>
        <v>#REF!</v>
      </c>
      <c r="H77" s="22" t="e">
        <f aca="false">Position!$N77</f>
        <v>#REF!</v>
      </c>
      <c r="I77" s="22" t="e">
        <f aca="false">Position!$N77</f>
        <v>#REF!</v>
      </c>
      <c r="J77" s="22" t="e">
        <f aca="false">Position!$N77</f>
        <v>#REF!</v>
      </c>
      <c r="K77" s="22" t="e">
        <f aca="false">Position!$N77</f>
        <v>#REF!</v>
      </c>
      <c r="L77" s="22" t="e">
        <f aca="false">Position!$N77</f>
        <v>#REF!</v>
      </c>
      <c r="M77" s="22" t="e">
        <f aca="false">Position!$N77</f>
        <v>#REF!</v>
      </c>
      <c r="N77" s="22" t="e">
        <f aca="false">Position!$N77</f>
        <v>#REF!</v>
      </c>
      <c r="O77" s="22" t="e">
        <f aca="false">Position!$N77</f>
        <v>#REF!</v>
      </c>
      <c r="S77" s="22" t="e">
        <f aca="false">Position!$N77</f>
        <v>#REF!</v>
      </c>
      <c r="T77" s="22" t="e">
        <f aca="false">Position!$N77</f>
        <v>#REF!</v>
      </c>
      <c r="U77" s="22" t="e">
        <f aca="false">Position!$N77</f>
        <v>#REF!</v>
      </c>
      <c r="V77" s="22" t="e">
        <f aca="false">Position!$N77</f>
        <v>#REF!</v>
      </c>
      <c r="W77" s="22" t="e">
        <f aca="false">Position!$N77</f>
        <v>#REF!</v>
      </c>
      <c r="X77" s="22" t="e">
        <f aca="false">Position!$N77</f>
        <v>#REF!</v>
      </c>
      <c r="Y77" s="22" t="e">
        <f aca="false">Position!$N77</f>
        <v>#REF!</v>
      </c>
      <c r="Z77" s="22" t="e">
        <f aca="false">Position!$N77</f>
        <v>#REF!</v>
      </c>
      <c r="AA77" s="22" t="e">
        <f aca="false">Position!$N77</f>
        <v>#REF!</v>
      </c>
      <c r="AB77" s="22" t="e">
        <f aca="false">Position!$N77</f>
        <v>#REF!</v>
      </c>
      <c r="AC77" s="22" t="e">
        <f aca="false">Position!$N77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4" t="n">
        <f aca="false">Position!L78</f>
        <v>0.486306872401479</v>
      </c>
      <c r="D78" s="15" t="e">
        <f aca="false">Position!N78</f>
        <v>#REF!</v>
      </c>
      <c r="E78" s="22" t="e">
        <f aca="false">Position!$N78</f>
        <v>#REF!</v>
      </c>
      <c r="F78" s="22" t="e">
        <f aca="false">Position!$N78</f>
        <v>#REF!</v>
      </c>
      <c r="G78" s="22" t="e">
        <f aca="false">Position!$N78</f>
        <v>#REF!</v>
      </c>
      <c r="H78" s="22" t="e">
        <f aca="false">Position!$N78</f>
        <v>#REF!</v>
      </c>
      <c r="I78" s="22" t="e">
        <f aca="false">Position!$N78</f>
        <v>#REF!</v>
      </c>
      <c r="J78" s="22" t="e">
        <f aca="false">Position!$N78</f>
        <v>#REF!</v>
      </c>
      <c r="K78" s="22" t="e">
        <f aca="false">Position!$N78</f>
        <v>#REF!</v>
      </c>
      <c r="L78" s="22" t="e">
        <f aca="false">Position!$N78</f>
        <v>#REF!</v>
      </c>
      <c r="M78" s="22" t="e">
        <f aca="false">Position!$N78</f>
        <v>#REF!</v>
      </c>
      <c r="N78" s="22" t="e">
        <f aca="false">Position!$N78</f>
        <v>#REF!</v>
      </c>
      <c r="O78" s="22" t="e">
        <f aca="false">Position!$N78</f>
        <v>#REF!</v>
      </c>
      <c r="S78" s="22" t="e">
        <f aca="false">Position!$N78</f>
        <v>#REF!</v>
      </c>
      <c r="T78" s="22" t="e">
        <f aca="false">Position!$N78</f>
        <v>#REF!</v>
      </c>
      <c r="U78" s="22" t="e">
        <f aca="false">Position!$N78</f>
        <v>#REF!</v>
      </c>
      <c r="V78" s="22" t="e">
        <f aca="false">Position!$N78</f>
        <v>#REF!</v>
      </c>
      <c r="W78" s="22" t="e">
        <f aca="false">Position!$N78</f>
        <v>#REF!</v>
      </c>
      <c r="X78" s="22" t="e">
        <f aca="false">Position!$N78</f>
        <v>#REF!</v>
      </c>
      <c r="Y78" s="22" t="e">
        <f aca="false">Position!$N78</f>
        <v>#REF!</v>
      </c>
      <c r="Z78" s="22" t="e">
        <f aca="false">Position!$N78</f>
        <v>#REF!</v>
      </c>
      <c r="AA78" s="22" t="e">
        <f aca="false">Position!$N78</f>
        <v>#REF!</v>
      </c>
      <c r="AB78" s="22" t="e">
        <f aca="false">Position!$N78</f>
        <v>#REF!</v>
      </c>
      <c r="AC78" s="22" t="e">
        <f aca="false">Position!$N78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4" t="n">
        <f aca="false">Position!L79</f>
        <v>0.483690227708783</v>
      </c>
      <c r="D79" s="15" t="e">
        <f aca="false">Position!N79</f>
        <v>#REF!</v>
      </c>
      <c r="E79" s="22" t="e">
        <f aca="false">Position!$N79</f>
        <v>#REF!</v>
      </c>
      <c r="F79" s="22" t="e">
        <f aca="false">Position!$N79</f>
        <v>#REF!</v>
      </c>
      <c r="G79" s="22" t="e">
        <f aca="false">Position!$N79</f>
        <v>#REF!</v>
      </c>
      <c r="H79" s="22" t="e">
        <f aca="false">Position!$N79</f>
        <v>#REF!</v>
      </c>
      <c r="I79" s="22" t="e">
        <f aca="false">Position!$N79</f>
        <v>#REF!</v>
      </c>
      <c r="J79" s="22" t="e">
        <f aca="false">Position!$N79</f>
        <v>#REF!</v>
      </c>
      <c r="K79" s="22" t="e">
        <f aca="false">Position!$N79</f>
        <v>#REF!</v>
      </c>
      <c r="L79" s="22" t="e">
        <f aca="false">Position!$N79</f>
        <v>#REF!</v>
      </c>
      <c r="M79" s="22" t="e">
        <f aca="false">Position!$N79</f>
        <v>#REF!</v>
      </c>
      <c r="N79" s="22" t="e">
        <f aca="false">Position!$N79</f>
        <v>#REF!</v>
      </c>
      <c r="O79" s="22" t="e">
        <f aca="false">Position!$N79</f>
        <v>#REF!</v>
      </c>
      <c r="S79" s="22" t="e">
        <f aca="false">Position!$N79</f>
        <v>#REF!</v>
      </c>
      <c r="T79" s="22" t="e">
        <f aca="false">Position!$N79</f>
        <v>#REF!</v>
      </c>
      <c r="U79" s="22" t="e">
        <f aca="false">Position!$N79</f>
        <v>#REF!</v>
      </c>
      <c r="V79" s="22" t="e">
        <f aca="false">Position!$N79</f>
        <v>#REF!</v>
      </c>
      <c r="W79" s="22" t="e">
        <f aca="false">Position!$N79</f>
        <v>#REF!</v>
      </c>
      <c r="X79" s="22" t="e">
        <f aca="false">Position!$N79</f>
        <v>#REF!</v>
      </c>
      <c r="Y79" s="22" t="e">
        <f aca="false">Position!$N79</f>
        <v>#REF!</v>
      </c>
      <c r="Z79" s="22" t="e">
        <f aca="false">Position!$N79</f>
        <v>#REF!</v>
      </c>
      <c r="AA79" s="22" t="e">
        <f aca="false">Position!$N79</f>
        <v>#REF!</v>
      </c>
      <c r="AB79" s="22" t="e">
        <f aca="false">Position!$N79</f>
        <v>#REF!</v>
      </c>
      <c r="AC79" s="22" t="e">
        <f aca="false">Position!$N79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4" t="n">
        <f aca="false">Position!L80</f>
        <v>0.481073583016088</v>
      </c>
      <c r="D80" s="15" t="e">
        <f aca="false">Position!N80</f>
        <v>#REF!</v>
      </c>
      <c r="E80" s="22" t="e">
        <f aca="false">Position!$N80</f>
        <v>#REF!</v>
      </c>
      <c r="F80" s="22" t="e">
        <f aca="false">Position!$N80</f>
        <v>#REF!</v>
      </c>
      <c r="G80" s="22" t="e">
        <f aca="false">Position!$N80</f>
        <v>#REF!</v>
      </c>
      <c r="H80" s="22" t="e">
        <f aca="false">Position!$N80</f>
        <v>#REF!</v>
      </c>
      <c r="I80" s="22" t="e">
        <f aca="false">Position!$N80</f>
        <v>#REF!</v>
      </c>
      <c r="J80" s="22" t="e">
        <f aca="false">Position!$N80</f>
        <v>#REF!</v>
      </c>
      <c r="K80" s="22" t="e">
        <f aca="false">Position!$N80</f>
        <v>#REF!</v>
      </c>
      <c r="L80" s="22" t="e">
        <f aca="false">Position!$N80</f>
        <v>#REF!</v>
      </c>
      <c r="M80" s="22" t="e">
        <f aca="false">Position!$N80</f>
        <v>#REF!</v>
      </c>
      <c r="N80" s="22" t="e">
        <f aca="false">Position!$N80</f>
        <v>#REF!</v>
      </c>
      <c r="O80" s="22" t="e">
        <f aca="false">Position!$N80</f>
        <v>#REF!</v>
      </c>
      <c r="S80" s="22" t="e">
        <f aca="false">Position!$N80</f>
        <v>#REF!</v>
      </c>
      <c r="T80" s="22" t="e">
        <f aca="false">Position!$N80</f>
        <v>#REF!</v>
      </c>
      <c r="U80" s="22" t="e">
        <f aca="false">Position!$N80</f>
        <v>#REF!</v>
      </c>
      <c r="V80" s="22" t="e">
        <f aca="false">Position!$N80</f>
        <v>#REF!</v>
      </c>
      <c r="W80" s="22" t="e">
        <f aca="false">Position!$N80</f>
        <v>#REF!</v>
      </c>
      <c r="X80" s="22" t="e">
        <f aca="false">Position!$N80</f>
        <v>#REF!</v>
      </c>
      <c r="Y80" s="22" t="e">
        <f aca="false">Position!$N80</f>
        <v>#REF!</v>
      </c>
      <c r="Z80" s="22" t="e">
        <f aca="false">Position!$N80</f>
        <v>#REF!</v>
      </c>
      <c r="AA80" s="22" t="e">
        <f aca="false">Position!$N80</f>
        <v>#REF!</v>
      </c>
      <c r="AB80" s="22" t="e">
        <f aca="false">Position!$N80</f>
        <v>#REF!</v>
      </c>
      <c r="AC80" s="22" t="e">
        <f aca="false">Position!$N80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4" t="n">
        <f aca="false">Position!L81</f>
        <v>0.479637126006953</v>
      </c>
      <c r="D81" s="15" t="e">
        <f aca="false">Position!N81</f>
        <v>#REF!</v>
      </c>
      <c r="E81" s="22" t="e">
        <f aca="false">Position!$N81</f>
        <v>#REF!</v>
      </c>
      <c r="F81" s="22" t="e">
        <f aca="false">Position!$N81</f>
        <v>#REF!</v>
      </c>
      <c r="G81" s="22" t="e">
        <f aca="false">Position!$N81</f>
        <v>#REF!</v>
      </c>
      <c r="H81" s="22" t="e">
        <f aca="false">Position!$N81</f>
        <v>#REF!</v>
      </c>
      <c r="I81" s="22" t="e">
        <f aca="false">Position!$N81</f>
        <v>#REF!</v>
      </c>
      <c r="J81" s="22" t="e">
        <f aca="false">Position!$N81</f>
        <v>#REF!</v>
      </c>
      <c r="K81" s="22" t="e">
        <f aca="false">Position!$N81</f>
        <v>#REF!</v>
      </c>
      <c r="L81" s="22" t="e">
        <f aca="false">Position!$N81</f>
        <v>#REF!</v>
      </c>
      <c r="M81" s="22" t="e">
        <f aca="false">Position!$N81</f>
        <v>#REF!</v>
      </c>
      <c r="N81" s="22" t="e">
        <f aca="false">Position!$N81</f>
        <v>#REF!</v>
      </c>
      <c r="O81" s="22" t="e">
        <f aca="false">Position!$N81</f>
        <v>#REF!</v>
      </c>
      <c r="S81" s="22" t="e">
        <f aca="false">Position!$N81</f>
        <v>#REF!</v>
      </c>
      <c r="T81" s="22" t="e">
        <f aca="false">Position!$N81</f>
        <v>#REF!</v>
      </c>
      <c r="U81" s="22" t="e">
        <f aca="false">Position!$N81</f>
        <v>#REF!</v>
      </c>
      <c r="V81" s="22" t="e">
        <f aca="false">Position!$N81</f>
        <v>#REF!</v>
      </c>
      <c r="W81" s="22" t="e">
        <f aca="false">Position!$N81</f>
        <v>#REF!</v>
      </c>
      <c r="X81" s="22" t="e">
        <f aca="false">Position!$N81</f>
        <v>#REF!</v>
      </c>
      <c r="Y81" s="22" t="e">
        <f aca="false">Position!$N81</f>
        <v>#REF!</v>
      </c>
      <c r="Z81" s="22" t="e">
        <f aca="false">Position!$N81</f>
        <v>#REF!</v>
      </c>
      <c r="AA81" s="22" t="e">
        <f aca="false">Position!$N81</f>
        <v>#REF!</v>
      </c>
      <c r="AB81" s="22" t="e">
        <f aca="false">Position!$N81</f>
        <v>#REF!</v>
      </c>
      <c r="AC81" s="22" t="e">
        <f aca="false">Position!$N81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4" t="n">
        <f aca="false">Position!L82</f>
        <v>0.479659043778219</v>
      </c>
      <c r="D82" s="15" t="e">
        <f aca="false">Position!N82</f>
        <v>#REF!</v>
      </c>
      <c r="E82" s="22" t="e">
        <f aca="false">Position!$N82</f>
        <v>#REF!</v>
      </c>
      <c r="F82" s="22" t="e">
        <f aca="false">Position!$N82</f>
        <v>#REF!</v>
      </c>
      <c r="G82" s="22" t="e">
        <f aca="false">Position!$N82</f>
        <v>#REF!</v>
      </c>
      <c r="H82" s="22" t="e">
        <f aca="false">Position!$N82</f>
        <v>#REF!</v>
      </c>
      <c r="I82" s="22" t="e">
        <f aca="false">Position!$N82</f>
        <v>#REF!</v>
      </c>
      <c r="J82" s="22" t="e">
        <f aca="false">Position!$N82</f>
        <v>#REF!</v>
      </c>
      <c r="K82" s="22" t="e">
        <f aca="false">Position!$N82</f>
        <v>#REF!</v>
      </c>
      <c r="L82" s="22" t="e">
        <f aca="false">Position!$N82</f>
        <v>#REF!</v>
      </c>
      <c r="M82" s="22" t="e">
        <f aca="false">Position!$N82</f>
        <v>#REF!</v>
      </c>
      <c r="N82" s="22" t="e">
        <f aca="false">Position!$N82</f>
        <v>#REF!</v>
      </c>
      <c r="O82" s="22" t="e">
        <f aca="false">Position!$N82</f>
        <v>#REF!</v>
      </c>
      <c r="S82" s="22" t="e">
        <f aca="false">Position!$N82</f>
        <v>#REF!</v>
      </c>
      <c r="T82" s="22" t="e">
        <f aca="false">Position!$N82</f>
        <v>#REF!</v>
      </c>
      <c r="U82" s="22" t="e">
        <f aca="false">Position!$N82</f>
        <v>#REF!</v>
      </c>
      <c r="V82" s="22" t="e">
        <f aca="false">Position!$N82</f>
        <v>#REF!</v>
      </c>
      <c r="W82" s="22" t="e">
        <f aca="false">Position!$N82</f>
        <v>#REF!</v>
      </c>
      <c r="X82" s="22" t="e">
        <f aca="false">Position!$N82</f>
        <v>#REF!</v>
      </c>
      <c r="Y82" s="22" t="e">
        <f aca="false">Position!$N82</f>
        <v>#REF!</v>
      </c>
      <c r="Z82" s="22" t="e">
        <f aca="false">Position!$N82</f>
        <v>#REF!</v>
      </c>
      <c r="AA82" s="22" t="e">
        <f aca="false">Position!$N82</f>
        <v>#REF!</v>
      </c>
      <c r="AB82" s="22" t="e">
        <f aca="false">Position!$N82</f>
        <v>#REF!</v>
      </c>
      <c r="AC82" s="22" t="e">
        <f aca="false">Position!$N82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4" t="n">
        <f aca="false">Position!L83</f>
        <v>0.477221113220464</v>
      </c>
      <c r="D83" s="15" t="e">
        <f aca="false">Position!N83</f>
        <v>#REF!</v>
      </c>
      <c r="E83" s="22" t="e">
        <f aca="false">Position!$N83</f>
        <v>#REF!</v>
      </c>
      <c r="F83" s="22" t="e">
        <f aca="false">Position!$N83</f>
        <v>#REF!</v>
      </c>
      <c r="G83" s="22" t="e">
        <f aca="false">Position!$N83</f>
        <v>#REF!</v>
      </c>
      <c r="H83" s="22" t="e">
        <f aca="false">Position!$N83</f>
        <v>#REF!</v>
      </c>
      <c r="I83" s="22" t="e">
        <f aca="false">Position!$N83</f>
        <v>#REF!</v>
      </c>
      <c r="J83" s="22" t="e">
        <f aca="false">Position!$N83</f>
        <v>#REF!</v>
      </c>
      <c r="K83" s="22" t="e">
        <f aca="false">Position!$N83</f>
        <v>#REF!</v>
      </c>
      <c r="L83" s="22" t="e">
        <f aca="false">Position!$N83</f>
        <v>#REF!</v>
      </c>
      <c r="M83" s="22" t="e">
        <f aca="false">Position!$N83</f>
        <v>#REF!</v>
      </c>
      <c r="N83" s="22" t="e">
        <f aca="false">Position!$N83</f>
        <v>#REF!</v>
      </c>
      <c r="O83" s="22" t="e">
        <f aca="false">Position!$N83</f>
        <v>#REF!</v>
      </c>
      <c r="S83" s="22" t="e">
        <f aca="false">Position!$N83</f>
        <v>#REF!</v>
      </c>
      <c r="T83" s="22" t="e">
        <f aca="false">Position!$N83</f>
        <v>#REF!</v>
      </c>
      <c r="U83" s="22" t="e">
        <f aca="false">Position!$N83</f>
        <v>#REF!</v>
      </c>
      <c r="V83" s="22" t="e">
        <f aca="false">Position!$N83</f>
        <v>#REF!</v>
      </c>
      <c r="W83" s="22" t="e">
        <f aca="false">Position!$N83</f>
        <v>#REF!</v>
      </c>
      <c r="X83" s="22" t="e">
        <f aca="false">Position!$N83</f>
        <v>#REF!</v>
      </c>
      <c r="Y83" s="22" t="e">
        <f aca="false">Position!$N83</f>
        <v>#REF!</v>
      </c>
      <c r="Z83" s="22" t="e">
        <f aca="false">Position!$N83</f>
        <v>#REF!</v>
      </c>
      <c r="AA83" s="22" t="e">
        <f aca="false">Position!$N83</f>
        <v>#REF!</v>
      </c>
      <c r="AB83" s="22" t="e">
        <f aca="false">Position!$N83</f>
        <v>#REF!</v>
      </c>
      <c r="AC83" s="22" t="e">
        <f aca="false">Position!$N83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4" t="n">
        <f aca="false">Position!L84</f>
        <v>0.477221113220464</v>
      </c>
      <c r="D84" s="15" t="e">
        <f aca="false">Position!N84</f>
        <v>#REF!</v>
      </c>
      <c r="E84" s="22" t="e">
        <f aca="false">Position!$N84</f>
        <v>#REF!</v>
      </c>
      <c r="F84" s="22" t="e">
        <f aca="false">Position!$N84</f>
        <v>#REF!</v>
      </c>
      <c r="G84" s="22" t="e">
        <f aca="false">Position!$N84</f>
        <v>#REF!</v>
      </c>
      <c r="H84" s="22" t="e">
        <f aca="false">Position!$N84</f>
        <v>#REF!</v>
      </c>
      <c r="I84" s="22" t="e">
        <f aca="false">Position!$N84</f>
        <v>#REF!</v>
      </c>
      <c r="J84" s="22" t="e">
        <f aca="false">Position!$N84</f>
        <v>#REF!</v>
      </c>
      <c r="K84" s="22" t="e">
        <f aca="false">Position!$N84</f>
        <v>#REF!</v>
      </c>
      <c r="L84" s="22" t="e">
        <f aca="false">Position!$N84</f>
        <v>#REF!</v>
      </c>
      <c r="M84" s="22" t="e">
        <f aca="false">Position!$N84</f>
        <v>#REF!</v>
      </c>
      <c r="N84" s="22" t="e">
        <f aca="false">Position!$N84</f>
        <v>#REF!</v>
      </c>
      <c r="O84" s="22" t="e">
        <f aca="false">Position!$N84</f>
        <v>#REF!</v>
      </c>
      <c r="S84" s="22" t="e">
        <f aca="false">Position!$N84</f>
        <v>#REF!</v>
      </c>
      <c r="T84" s="22" t="e">
        <f aca="false">Position!$N84</f>
        <v>#REF!</v>
      </c>
      <c r="U84" s="22" t="e">
        <f aca="false">Position!$N84</f>
        <v>#REF!</v>
      </c>
      <c r="V84" s="22" t="e">
        <f aca="false">Position!$N84</f>
        <v>#REF!</v>
      </c>
      <c r="W84" s="22" t="e">
        <f aca="false">Position!$N84</f>
        <v>#REF!</v>
      </c>
      <c r="X84" s="22" t="e">
        <f aca="false">Position!$N84</f>
        <v>#REF!</v>
      </c>
      <c r="Y84" s="22" t="e">
        <f aca="false">Position!$N84</f>
        <v>#REF!</v>
      </c>
      <c r="Z84" s="22" t="e">
        <f aca="false">Position!$N84</f>
        <v>#REF!</v>
      </c>
      <c r="AA84" s="22" t="e">
        <f aca="false">Position!$N84</f>
        <v>#REF!</v>
      </c>
      <c r="AB84" s="22" t="e">
        <f aca="false">Position!$N84</f>
        <v>#REF!</v>
      </c>
      <c r="AC84" s="22" t="e">
        <f aca="false">Position!$N84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4" t="n">
        <f aca="false">Position!L85</f>
        <v>0.476002147941585</v>
      </c>
      <c r="D85" s="15" t="e">
        <f aca="false">Position!N85</f>
        <v>#REF!</v>
      </c>
      <c r="E85" s="22" t="e">
        <f aca="false">Position!$N85</f>
        <v>#REF!</v>
      </c>
      <c r="F85" s="22" t="e">
        <f aca="false">Position!$N85</f>
        <v>#REF!</v>
      </c>
      <c r="G85" s="22" t="e">
        <f aca="false">Position!$N85</f>
        <v>#REF!</v>
      </c>
      <c r="H85" s="22" t="e">
        <f aca="false">Position!$N85</f>
        <v>#REF!</v>
      </c>
      <c r="I85" s="22" t="e">
        <f aca="false">Position!$N85</f>
        <v>#REF!</v>
      </c>
      <c r="J85" s="22" t="e">
        <f aca="false">Position!$N85</f>
        <v>#REF!</v>
      </c>
      <c r="K85" s="22" t="e">
        <f aca="false">Position!$N85</f>
        <v>#REF!</v>
      </c>
      <c r="L85" s="22" t="e">
        <f aca="false">Position!$N85</f>
        <v>#REF!</v>
      </c>
      <c r="M85" s="22" t="e">
        <f aca="false">Position!$N85</f>
        <v>#REF!</v>
      </c>
      <c r="N85" s="22" t="e">
        <f aca="false">Position!$N85</f>
        <v>#REF!</v>
      </c>
      <c r="O85" s="22" t="e">
        <f aca="false">Position!$N85</f>
        <v>#REF!</v>
      </c>
      <c r="S85" s="22" t="e">
        <f aca="false">Position!$N85</f>
        <v>#REF!</v>
      </c>
      <c r="T85" s="22" t="e">
        <f aca="false">Position!$N85</f>
        <v>#REF!</v>
      </c>
      <c r="U85" s="22" t="e">
        <f aca="false">Position!$N85</f>
        <v>#REF!</v>
      </c>
      <c r="V85" s="22" t="e">
        <f aca="false">Position!$N85</f>
        <v>#REF!</v>
      </c>
      <c r="W85" s="22" t="e">
        <f aca="false">Position!$N85</f>
        <v>#REF!</v>
      </c>
      <c r="X85" s="22" t="e">
        <f aca="false">Position!$N85</f>
        <v>#REF!</v>
      </c>
      <c r="Y85" s="22" t="e">
        <f aca="false">Position!$N85</f>
        <v>#REF!</v>
      </c>
      <c r="Z85" s="22" t="e">
        <f aca="false">Position!$N85</f>
        <v>#REF!</v>
      </c>
      <c r="AA85" s="22" t="e">
        <f aca="false">Position!$N85</f>
        <v>#REF!</v>
      </c>
      <c r="AB85" s="22" t="e">
        <f aca="false">Position!$N85</f>
        <v>#REF!</v>
      </c>
      <c r="AC85" s="22" t="e">
        <f aca="false">Position!$N85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4" t="n">
        <f aca="false">Position!L86</f>
        <v>0.47385673533111</v>
      </c>
      <c r="D86" s="15" t="e">
        <f aca="false">Position!N86</f>
        <v>#REF!</v>
      </c>
      <c r="E86" s="22" t="e">
        <f aca="false">Position!$N86</f>
        <v>#REF!</v>
      </c>
      <c r="F86" s="22" t="e">
        <f aca="false">Position!$N86</f>
        <v>#REF!</v>
      </c>
      <c r="G86" s="22" t="e">
        <f aca="false">Position!$N86</f>
        <v>#REF!</v>
      </c>
      <c r="H86" s="22" t="e">
        <f aca="false">Position!$N86</f>
        <v>#REF!</v>
      </c>
      <c r="I86" s="22" t="e">
        <f aca="false">Position!$N86</f>
        <v>#REF!</v>
      </c>
      <c r="J86" s="22" t="e">
        <f aca="false">Position!$N86</f>
        <v>#REF!</v>
      </c>
      <c r="K86" s="22" t="e">
        <f aca="false">Position!$N86</f>
        <v>#REF!</v>
      </c>
      <c r="L86" s="22" t="e">
        <f aca="false">Position!$N86</f>
        <v>#REF!</v>
      </c>
      <c r="M86" s="22" t="e">
        <f aca="false">Position!$N86</f>
        <v>#REF!</v>
      </c>
      <c r="N86" s="22" t="e">
        <f aca="false">Position!$N86</f>
        <v>#REF!</v>
      </c>
      <c r="O86" s="22" t="e">
        <f aca="false">Position!$N86</f>
        <v>#REF!</v>
      </c>
      <c r="S86" s="22" t="e">
        <f aca="false">Position!$N86</f>
        <v>#REF!</v>
      </c>
      <c r="T86" s="22" t="e">
        <f aca="false">Position!$N86</f>
        <v>#REF!</v>
      </c>
      <c r="U86" s="22" t="e">
        <f aca="false">Position!$N86</f>
        <v>#REF!</v>
      </c>
      <c r="V86" s="22" t="e">
        <f aca="false">Position!$N86</f>
        <v>#REF!</v>
      </c>
      <c r="W86" s="22" t="e">
        <f aca="false">Position!$N86</f>
        <v>#REF!</v>
      </c>
      <c r="X86" s="22" t="e">
        <f aca="false">Position!$N86</f>
        <v>#REF!</v>
      </c>
      <c r="Y86" s="22" t="e">
        <f aca="false">Position!$N86</f>
        <v>#REF!</v>
      </c>
      <c r="Z86" s="22" t="e">
        <f aca="false">Position!$N86</f>
        <v>#REF!</v>
      </c>
      <c r="AA86" s="22" t="e">
        <f aca="false">Position!$N86</f>
        <v>#REF!</v>
      </c>
      <c r="AB86" s="22" t="e">
        <f aca="false">Position!$N86</f>
        <v>#REF!</v>
      </c>
      <c r="AC86" s="22" t="e">
        <f aca="false">Position!$N86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4" t="n">
        <f aca="false">Position!L87</f>
        <v>0.46146897960973</v>
      </c>
      <c r="D87" s="15" t="e">
        <f aca="false">Position!N87</f>
        <v>#REF!</v>
      </c>
      <c r="E87" s="22" t="e">
        <f aca="false">Position!$N87</f>
        <v>#REF!</v>
      </c>
      <c r="F87" s="22" t="e">
        <f aca="false">Position!$N87</f>
        <v>#REF!</v>
      </c>
      <c r="G87" s="22" t="e">
        <f aca="false">Position!$N87</f>
        <v>#REF!</v>
      </c>
      <c r="H87" s="22" t="e">
        <f aca="false">Position!$N87</f>
        <v>#REF!</v>
      </c>
      <c r="I87" s="22" t="e">
        <f aca="false">Position!$N87</f>
        <v>#REF!</v>
      </c>
      <c r="J87" s="22" t="e">
        <f aca="false">Position!$N87</f>
        <v>#REF!</v>
      </c>
      <c r="K87" s="22" t="e">
        <f aca="false">Position!$N87</f>
        <v>#REF!</v>
      </c>
      <c r="L87" s="22" t="e">
        <f aca="false">Position!$N87</f>
        <v>#REF!</v>
      </c>
      <c r="M87" s="22" t="e">
        <f aca="false">Position!$N87</f>
        <v>#REF!</v>
      </c>
      <c r="N87" s="22" t="e">
        <f aca="false">Position!$N87</f>
        <v>#REF!</v>
      </c>
      <c r="O87" s="22" t="e">
        <f aca="false">Position!$N87</f>
        <v>#REF!</v>
      </c>
      <c r="S87" s="22" t="e">
        <f aca="false">Position!$N87</f>
        <v>#REF!</v>
      </c>
      <c r="T87" s="22" t="e">
        <f aca="false">Position!$N87</f>
        <v>#REF!</v>
      </c>
      <c r="U87" s="22" t="e">
        <f aca="false">Position!$N87</f>
        <v>#REF!</v>
      </c>
      <c r="V87" s="22" t="e">
        <f aca="false">Position!$N87</f>
        <v>#REF!</v>
      </c>
      <c r="W87" s="22" t="e">
        <f aca="false">Position!$N87</f>
        <v>#REF!</v>
      </c>
      <c r="X87" s="22" t="e">
        <f aca="false">Position!$N87</f>
        <v>#REF!</v>
      </c>
      <c r="Y87" s="22" t="e">
        <f aca="false">Position!$N87</f>
        <v>#REF!</v>
      </c>
      <c r="Z87" s="22" t="e">
        <f aca="false">Position!$N87</f>
        <v>#REF!</v>
      </c>
      <c r="AA87" s="22" t="e">
        <f aca="false">Position!$N87</f>
        <v>#REF!</v>
      </c>
      <c r="AB87" s="22" t="e">
        <f aca="false">Position!$N87</f>
        <v>#REF!</v>
      </c>
      <c r="AC87" s="22" t="e">
        <f aca="false">Position!$N87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4" t="n">
        <f aca="false">Position!L88</f>
        <v>0.446077646233684</v>
      </c>
      <c r="D88" s="15" t="e">
        <f aca="false">Position!N88</f>
        <v>#REF!</v>
      </c>
      <c r="E88" s="22" t="e">
        <f aca="false">Position!$N88</f>
        <v>#REF!</v>
      </c>
      <c r="F88" s="22" t="e">
        <f aca="false">Position!$N88</f>
        <v>#REF!</v>
      </c>
      <c r="G88" s="22" t="e">
        <f aca="false">Position!$N88</f>
        <v>#REF!</v>
      </c>
      <c r="H88" s="22" t="e">
        <f aca="false">Position!$N88</f>
        <v>#REF!</v>
      </c>
      <c r="I88" s="22" t="e">
        <f aca="false">Position!$N88</f>
        <v>#REF!</v>
      </c>
      <c r="J88" s="22" t="e">
        <f aca="false">Position!$N88</f>
        <v>#REF!</v>
      </c>
      <c r="K88" s="22" t="e">
        <f aca="false">Position!$N88</f>
        <v>#REF!</v>
      </c>
      <c r="L88" s="22" t="e">
        <f aca="false">Position!$N88</f>
        <v>#REF!</v>
      </c>
      <c r="M88" s="22" t="e">
        <f aca="false">Position!$N88</f>
        <v>#REF!</v>
      </c>
      <c r="N88" s="22" t="e">
        <f aca="false">Position!$N88</f>
        <v>#REF!</v>
      </c>
      <c r="O88" s="22" t="e">
        <f aca="false">Position!$N88</f>
        <v>#REF!</v>
      </c>
      <c r="S88" s="22" t="e">
        <f aca="false">Position!$N88</f>
        <v>#REF!</v>
      </c>
      <c r="T88" s="22" t="e">
        <f aca="false">Position!$N88</f>
        <v>#REF!</v>
      </c>
      <c r="U88" s="22" t="e">
        <f aca="false">Position!$N88</f>
        <v>#REF!</v>
      </c>
      <c r="V88" s="22" t="e">
        <f aca="false">Position!$N88</f>
        <v>#REF!</v>
      </c>
      <c r="W88" s="22" t="e">
        <f aca="false">Position!$N88</f>
        <v>#REF!</v>
      </c>
      <c r="X88" s="22" t="e">
        <f aca="false">Position!$N88</f>
        <v>#REF!</v>
      </c>
      <c r="Y88" s="22" t="e">
        <f aca="false">Position!$N88</f>
        <v>#REF!</v>
      </c>
      <c r="Z88" s="22" t="e">
        <f aca="false">Position!$N88</f>
        <v>#REF!</v>
      </c>
      <c r="AA88" s="22" t="e">
        <f aca="false">Position!$N88</f>
        <v>#REF!</v>
      </c>
      <c r="AB88" s="22" t="e">
        <f aca="false">Position!$N88</f>
        <v>#REF!</v>
      </c>
      <c r="AC88" s="22" t="e">
        <f aca="false">Position!$N88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4" t="n">
        <f aca="false">Position!L89</f>
        <v>0.483373263016628</v>
      </c>
      <c r="D89" s="15" t="e">
        <f aca="false">Position!N89</f>
        <v>#REF!</v>
      </c>
      <c r="E89" s="22" t="e">
        <f aca="false">Position!$N89</f>
        <v>#REF!</v>
      </c>
      <c r="F89" s="22" t="e">
        <f aca="false">Position!$N89</f>
        <v>#REF!</v>
      </c>
      <c r="G89" s="22" t="e">
        <f aca="false">Position!$N89</f>
        <v>#REF!</v>
      </c>
      <c r="H89" s="22" t="e">
        <f aca="false">Position!$N89</f>
        <v>#REF!</v>
      </c>
      <c r="I89" s="22" t="e">
        <f aca="false">Position!$N89</f>
        <v>#REF!</v>
      </c>
      <c r="J89" s="22" t="e">
        <f aca="false">Position!$N89</f>
        <v>#REF!</v>
      </c>
      <c r="K89" s="22" t="e">
        <f aca="false">Position!$N89</f>
        <v>#REF!</v>
      </c>
      <c r="L89" s="22" t="e">
        <f aca="false">Position!$N89</f>
        <v>#REF!</v>
      </c>
      <c r="M89" s="22" t="e">
        <f aca="false">Position!$N89</f>
        <v>#REF!</v>
      </c>
      <c r="N89" s="22" t="e">
        <f aca="false">Position!$N89</f>
        <v>#REF!</v>
      </c>
      <c r="O89" s="22" t="e">
        <f aca="false">Position!$N89</f>
        <v>#REF!</v>
      </c>
      <c r="S89" s="22" t="e">
        <f aca="false">Position!$N89</f>
        <v>#REF!</v>
      </c>
      <c r="T89" s="22" t="e">
        <f aca="false">Position!$N89</f>
        <v>#REF!</v>
      </c>
      <c r="U89" s="22" t="e">
        <f aca="false">Position!$N89</f>
        <v>#REF!</v>
      </c>
      <c r="V89" s="22" t="e">
        <f aca="false">Position!$N89</f>
        <v>#REF!</v>
      </c>
      <c r="W89" s="22" t="e">
        <f aca="false">Position!$N89</f>
        <v>#REF!</v>
      </c>
      <c r="X89" s="22" t="e">
        <f aca="false">Position!$N89</f>
        <v>#REF!</v>
      </c>
      <c r="Y89" s="22" t="e">
        <f aca="false">Position!$N89</f>
        <v>#REF!</v>
      </c>
      <c r="Z89" s="22" t="e">
        <f aca="false">Position!$N89</f>
        <v>#REF!</v>
      </c>
      <c r="AA89" s="22" t="e">
        <f aca="false">Position!$N89</f>
        <v>#REF!</v>
      </c>
      <c r="AB89" s="22" t="e">
        <f aca="false">Position!$N89</f>
        <v>#REF!</v>
      </c>
      <c r="AC89" s="22" t="e">
        <f aca="false">Position!$N89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4" t="n">
        <f aca="false">Position!L90</f>
        <v>0.478450194393772</v>
      </c>
      <c r="D90" s="15" t="e">
        <f aca="false">Position!N90</f>
        <v>#REF!</v>
      </c>
      <c r="E90" s="22" t="e">
        <f aca="false">Position!$N90</f>
        <v>#REF!</v>
      </c>
      <c r="F90" s="22" t="e">
        <f aca="false">Position!$N90</f>
        <v>#REF!</v>
      </c>
      <c r="G90" s="22" t="e">
        <f aca="false">Position!$N90</f>
        <v>#REF!</v>
      </c>
      <c r="H90" s="22" t="e">
        <f aca="false">Position!$N90</f>
        <v>#REF!</v>
      </c>
      <c r="I90" s="22" t="e">
        <f aca="false">Position!$N90</f>
        <v>#REF!</v>
      </c>
      <c r="J90" s="22" t="e">
        <f aca="false">Position!$N90</f>
        <v>#REF!</v>
      </c>
      <c r="K90" s="22" t="e">
        <f aca="false">Position!$N90</f>
        <v>#REF!</v>
      </c>
      <c r="L90" s="22" t="e">
        <f aca="false">Position!$N90</f>
        <v>#REF!</v>
      </c>
      <c r="M90" s="22" t="e">
        <f aca="false">Position!$N90</f>
        <v>#REF!</v>
      </c>
      <c r="N90" s="22" t="e">
        <f aca="false">Position!$N90</f>
        <v>#REF!</v>
      </c>
      <c r="O90" s="22" t="e">
        <f aca="false">Position!$N90</f>
        <v>#REF!</v>
      </c>
      <c r="S90" s="22" t="e">
        <f aca="false">Position!$N90</f>
        <v>#REF!</v>
      </c>
      <c r="T90" s="22" t="e">
        <f aca="false">Position!$N90</f>
        <v>#REF!</v>
      </c>
      <c r="U90" s="22" t="e">
        <f aca="false">Position!$N90</f>
        <v>#REF!</v>
      </c>
      <c r="V90" s="22" t="e">
        <f aca="false">Position!$N90</f>
        <v>#REF!</v>
      </c>
      <c r="W90" s="22" t="e">
        <f aca="false">Position!$N90</f>
        <v>#REF!</v>
      </c>
      <c r="X90" s="22" t="e">
        <f aca="false">Position!$N90</f>
        <v>#REF!</v>
      </c>
      <c r="Y90" s="22" t="e">
        <f aca="false">Position!$N90</f>
        <v>#REF!</v>
      </c>
      <c r="Z90" s="22" t="e">
        <f aca="false">Position!$N90</f>
        <v>#REF!</v>
      </c>
      <c r="AA90" s="22" t="e">
        <f aca="false">Position!$N90</f>
        <v>#REF!</v>
      </c>
      <c r="AB90" s="22" t="e">
        <f aca="false">Position!$N90</f>
        <v>#REF!</v>
      </c>
      <c r="AC90" s="22" t="e">
        <f aca="false">Position!$N90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4" t="n">
        <f aca="false">Position!L91</f>
        <v>0.475833549701076</v>
      </c>
      <c r="D91" s="15" t="e">
        <f aca="false">Position!N91</f>
        <v>#REF!</v>
      </c>
      <c r="E91" s="22" t="e">
        <f aca="false">Position!$N91</f>
        <v>#REF!</v>
      </c>
      <c r="F91" s="22" t="e">
        <f aca="false">Position!$N91</f>
        <v>#REF!</v>
      </c>
      <c r="G91" s="22" t="e">
        <f aca="false">Position!$N91</f>
        <v>#REF!</v>
      </c>
      <c r="H91" s="22" t="e">
        <f aca="false">Position!$N91</f>
        <v>#REF!</v>
      </c>
      <c r="I91" s="22" t="e">
        <f aca="false">Position!$N91</f>
        <v>#REF!</v>
      </c>
      <c r="J91" s="22" t="e">
        <f aca="false">Position!$N91</f>
        <v>#REF!</v>
      </c>
      <c r="K91" s="22" t="e">
        <f aca="false">Position!$N91</f>
        <v>#REF!</v>
      </c>
      <c r="L91" s="22" t="e">
        <f aca="false">Position!$N91</f>
        <v>#REF!</v>
      </c>
      <c r="M91" s="22" t="e">
        <f aca="false">Position!$N91</f>
        <v>#REF!</v>
      </c>
      <c r="N91" s="22" t="e">
        <f aca="false">Position!$N91</f>
        <v>#REF!</v>
      </c>
      <c r="O91" s="22" t="e">
        <f aca="false">Position!$N91</f>
        <v>#REF!</v>
      </c>
      <c r="S91" s="22" t="e">
        <f aca="false">Position!$N91</f>
        <v>#REF!</v>
      </c>
      <c r="T91" s="22" t="e">
        <f aca="false">Position!$N91</f>
        <v>#REF!</v>
      </c>
      <c r="U91" s="22" t="e">
        <f aca="false">Position!$N91</f>
        <v>#REF!</v>
      </c>
      <c r="V91" s="22" t="e">
        <f aca="false">Position!$N91</f>
        <v>#REF!</v>
      </c>
      <c r="W91" s="22" t="e">
        <f aca="false">Position!$N91</f>
        <v>#REF!</v>
      </c>
      <c r="X91" s="22" t="e">
        <f aca="false">Position!$N91</f>
        <v>#REF!</v>
      </c>
      <c r="Y91" s="22" t="e">
        <f aca="false">Position!$N91</f>
        <v>#REF!</v>
      </c>
      <c r="Z91" s="22" t="e">
        <f aca="false">Position!$N91</f>
        <v>#REF!</v>
      </c>
      <c r="AA91" s="22" t="e">
        <f aca="false">Position!$N91</f>
        <v>#REF!</v>
      </c>
      <c r="AB91" s="22" t="e">
        <f aca="false">Position!$N91</f>
        <v>#REF!</v>
      </c>
      <c r="AC91" s="22" t="e">
        <f aca="false">Position!$N91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4" t="n">
        <f aca="false">Position!L92</f>
        <v>0.473216905008379</v>
      </c>
      <c r="D92" s="15" t="e">
        <f aca="false">Position!N92</f>
        <v>#REF!</v>
      </c>
      <c r="E92" s="22" t="e">
        <f aca="false">Position!$N92</f>
        <v>#REF!</v>
      </c>
      <c r="F92" s="22" t="e">
        <f aca="false">Position!$N92</f>
        <v>#REF!</v>
      </c>
      <c r="G92" s="22" t="e">
        <f aca="false">Position!$N92</f>
        <v>#REF!</v>
      </c>
      <c r="H92" s="22" t="e">
        <f aca="false">Position!$N92</f>
        <v>#REF!</v>
      </c>
      <c r="I92" s="22" t="e">
        <f aca="false">Position!$N92</f>
        <v>#REF!</v>
      </c>
      <c r="J92" s="22" t="e">
        <f aca="false">Position!$N92</f>
        <v>#REF!</v>
      </c>
      <c r="K92" s="22" t="e">
        <f aca="false">Position!$N92</f>
        <v>#REF!</v>
      </c>
      <c r="L92" s="22" t="e">
        <f aca="false">Position!$N92</f>
        <v>#REF!</v>
      </c>
      <c r="M92" s="22" t="e">
        <f aca="false">Position!$N92</f>
        <v>#REF!</v>
      </c>
      <c r="N92" s="22" t="e">
        <f aca="false">Position!$N92</f>
        <v>#REF!</v>
      </c>
      <c r="O92" s="22" t="e">
        <f aca="false">Position!$N92</f>
        <v>#REF!</v>
      </c>
      <c r="S92" s="22" t="e">
        <f aca="false">Position!$N92</f>
        <v>#REF!</v>
      </c>
      <c r="T92" s="22" t="e">
        <f aca="false">Position!$N92</f>
        <v>#REF!</v>
      </c>
      <c r="U92" s="22" t="e">
        <f aca="false">Position!$N92</f>
        <v>#REF!</v>
      </c>
      <c r="V92" s="22" t="e">
        <f aca="false">Position!$N92</f>
        <v>#REF!</v>
      </c>
      <c r="W92" s="22" t="e">
        <f aca="false">Position!$N92</f>
        <v>#REF!</v>
      </c>
      <c r="X92" s="22" t="e">
        <f aca="false">Position!$N92</f>
        <v>#REF!</v>
      </c>
      <c r="Y92" s="22" t="e">
        <f aca="false">Position!$N92</f>
        <v>#REF!</v>
      </c>
      <c r="Z92" s="22" t="e">
        <f aca="false">Position!$N92</f>
        <v>#REF!</v>
      </c>
      <c r="AA92" s="22" t="e">
        <f aca="false">Position!$N92</f>
        <v>#REF!</v>
      </c>
      <c r="AB92" s="22" t="e">
        <f aca="false">Position!$N92</f>
        <v>#REF!</v>
      </c>
      <c r="AC92" s="22" t="e">
        <f aca="false">Position!$N92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4" t="n">
        <f aca="false">Position!L93</f>
        <v>0.471780447999244</v>
      </c>
      <c r="D93" s="15" t="e">
        <f aca="false">Position!N93</f>
        <v>#REF!</v>
      </c>
      <c r="E93" s="22" t="e">
        <f aca="false">Position!$N93</f>
        <v>#REF!</v>
      </c>
      <c r="F93" s="22" t="e">
        <f aca="false">Position!$N93</f>
        <v>#REF!</v>
      </c>
      <c r="G93" s="22" t="e">
        <f aca="false">Position!$N93</f>
        <v>#REF!</v>
      </c>
      <c r="H93" s="22" t="e">
        <f aca="false">Position!$N93</f>
        <v>#REF!</v>
      </c>
      <c r="I93" s="22" t="e">
        <f aca="false">Position!$N93</f>
        <v>#REF!</v>
      </c>
      <c r="J93" s="22" t="e">
        <f aca="false">Position!$N93</f>
        <v>#REF!</v>
      </c>
      <c r="K93" s="22" t="e">
        <f aca="false">Position!$N93</f>
        <v>#REF!</v>
      </c>
      <c r="L93" s="22" t="e">
        <f aca="false">Position!$N93</f>
        <v>#REF!</v>
      </c>
      <c r="M93" s="22" t="e">
        <f aca="false">Position!$N93</f>
        <v>#REF!</v>
      </c>
      <c r="N93" s="22" t="e">
        <f aca="false">Position!$N93</f>
        <v>#REF!</v>
      </c>
      <c r="O93" s="22" t="e">
        <f aca="false">Position!$N93</f>
        <v>#REF!</v>
      </c>
      <c r="S93" s="22" t="e">
        <f aca="false">Position!$N93</f>
        <v>#REF!</v>
      </c>
      <c r="T93" s="22" t="e">
        <f aca="false">Position!$N93</f>
        <v>#REF!</v>
      </c>
      <c r="U93" s="22" t="e">
        <f aca="false">Position!$N93</f>
        <v>#REF!</v>
      </c>
      <c r="V93" s="22" t="e">
        <f aca="false">Position!$N93</f>
        <v>#REF!</v>
      </c>
      <c r="W93" s="22" t="e">
        <f aca="false">Position!$N93</f>
        <v>#REF!</v>
      </c>
      <c r="X93" s="22" t="e">
        <f aca="false">Position!$N93</f>
        <v>#REF!</v>
      </c>
      <c r="Y93" s="22" t="e">
        <f aca="false">Position!$N93</f>
        <v>#REF!</v>
      </c>
      <c r="Z93" s="22" t="e">
        <f aca="false">Position!$N93</f>
        <v>#REF!</v>
      </c>
      <c r="AA93" s="22" t="e">
        <f aca="false">Position!$N93</f>
        <v>#REF!</v>
      </c>
      <c r="AB93" s="22" t="e">
        <f aca="false">Position!$N93</f>
        <v>#REF!</v>
      </c>
      <c r="AC93" s="22" t="e">
        <f aca="false">Position!$N93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4" t="n">
        <f aca="false">Position!L94</f>
        <v>0.471802365770512</v>
      </c>
      <c r="D94" s="15" t="e">
        <f aca="false">Position!N94</f>
        <v>#REF!</v>
      </c>
      <c r="E94" s="22" t="e">
        <f aca="false">Position!$N94</f>
        <v>#REF!</v>
      </c>
      <c r="F94" s="22" t="e">
        <f aca="false">Position!$N94</f>
        <v>#REF!</v>
      </c>
      <c r="G94" s="22" t="e">
        <f aca="false">Position!$N94</f>
        <v>#REF!</v>
      </c>
      <c r="H94" s="22" t="e">
        <f aca="false">Position!$N94</f>
        <v>#REF!</v>
      </c>
      <c r="I94" s="22" t="e">
        <f aca="false">Position!$N94</f>
        <v>#REF!</v>
      </c>
      <c r="J94" s="22" t="e">
        <f aca="false">Position!$N94</f>
        <v>#REF!</v>
      </c>
      <c r="K94" s="22" t="e">
        <f aca="false">Position!$N94</f>
        <v>#REF!</v>
      </c>
      <c r="L94" s="22" t="e">
        <f aca="false">Position!$N94</f>
        <v>#REF!</v>
      </c>
      <c r="M94" s="22" t="e">
        <f aca="false">Position!$N94</f>
        <v>#REF!</v>
      </c>
      <c r="N94" s="22" t="e">
        <f aca="false">Position!$N94</f>
        <v>#REF!</v>
      </c>
      <c r="O94" s="22" t="e">
        <f aca="false">Position!$N94</f>
        <v>#REF!</v>
      </c>
      <c r="S94" s="22" t="e">
        <f aca="false">Position!$N94</f>
        <v>#REF!</v>
      </c>
      <c r="T94" s="22" t="e">
        <f aca="false">Position!$N94</f>
        <v>#REF!</v>
      </c>
      <c r="U94" s="22" t="e">
        <f aca="false">Position!$N94</f>
        <v>#REF!</v>
      </c>
      <c r="V94" s="22" t="e">
        <f aca="false">Position!$N94</f>
        <v>#REF!</v>
      </c>
      <c r="W94" s="22" t="e">
        <f aca="false">Position!$N94</f>
        <v>#REF!</v>
      </c>
      <c r="X94" s="22" t="e">
        <f aca="false">Position!$N94</f>
        <v>#REF!</v>
      </c>
      <c r="Y94" s="22" t="e">
        <f aca="false">Position!$N94</f>
        <v>#REF!</v>
      </c>
      <c r="Z94" s="22" t="e">
        <f aca="false">Position!$N94</f>
        <v>#REF!</v>
      </c>
      <c r="AA94" s="22" t="e">
        <f aca="false">Position!$N94</f>
        <v>#REF!</v>
      </c>
      <c r="AB94" s="22" t="e">
        <f aca="false">Position!$N94</f>
        <v>#REF!</v>
      </c>
      <c r="AC94" s="22" t="e">
        <f aca="false">Position!$N94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4" t="n">
        <f aca="false">Position!L95</f>
        <v>0.469364435212754</v>
      </c>
      <c r="D95" s="15" t="e">
        <f aca="false">Position!N95</f>
        <v>#REF!</v>
      </c>
      <c r="E95" s="22" t="e">
        <f aca="false">Position!$N95</f>
        <v>#REF!</v>
      </c>
      <c r="F95" s="22" t="e">
        <f aca="false">Position!$N95</f>
        <v>#REF!</v>
      </c>
      <c r="G95" s="22" t="e">
        <f aca="false">Position!$N95</f>
        <v>#REF!</v>
      </c>
      <c r="H95" s="22" t="e">
        <f aca="false">Position!$N95</f>
        <v>#REF!</v>
      </c>
      <c r="I95" s="22" t="e">
        <f aca="false">Position!$N95</f>
        <v>#REF!</v>
      </c>
      <c r="J95" s="22" t="e">
        <f aca="false">Position!$N95</f>
        <v>#REF!</v>
      </c>
      <c r="K95" s="22" t="e">
        <f aca="false">Position!$N95</f>
        <v>#REF!</v>
      </c>
      <c r="L95" s="22" t="e">
        <f aca="false">Position!$N95</f>
        <v>#REF!</v>
      </c>
      <c r="M95" s="22" t="e">
        <f aca="false">Position!$N95</f>
        <v>#REF!</v>
      </c>
      <c r="N95" s="22" t="e">
        <f aca="false">Position!$N95</f>
        <v>#REF!</v>
      </c>
      <c r="O95" s="22" t="e">
        <f aca="false">Position!$N95</f>
        <v>#REF!</v>
      </c>
      <c r="S95" s="22" t="e">
        <f aca="false">Position!$N95</f>
        <v>#REF!</v>
      </c>
      <c r="T95" s="22" t="e">
        <f aca="false">Position!$N95</f>
        <v>#REF!</v>
      </c>
      <c r="U95" s="22" t="e">
        <f aca="false">Position!$N95</f>
        <v>#REF!</v>
      </c>
      <c r="V95" s="22" t="e">
        <f aca="false">Position!$N95</f>
        <v>#REF!</v>
      </c>
      <c r="W95" s="22" t="e">
        <f aca="false">Position!$N95</f>
        <v>#REF!</v>
      </c>
      <c r="X95" s="22" t="e">
        <f aca="false">Position!$N95</f>
        <v>#REF!</v>
      </c>
      <c r="Y95" s="22" t="e">
        <f aca="false">Position!$N95</f>
        <v>#REF!</v>
      </c>
      <c r="Z95" s="22" t="e">
        <f aca="false">Position!$N95</f>
        <v>#REF!</v>
      </c>
      <c r="AA95" s="22" t="e">
        <f aca="false">Position!$N95</f>
        <v>#REF!</v>
      </c>
      <c r="AB95" s="22" t="e">
        <f aca="false">Position!$N95</f>
        <v>#REF!</v>
      </c>
      <c r="AC95" s="22" t="e">
        <f aca="false">Position!$N95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4" t="n">
        <f aca="false">Position!L96</f>
        <v>0.469364435212754</v>
      </c>
      <c r="D96" s="15" t="e">
        <f aca="false">Position!N96</f>
        <v>#REF!</v>
      </c>
      <c r="E96" s="22" t="e">
        <f aca="false">Position!$N96</f>
        <v>#REF!</v>
      </c>
      <c r="F96" s="22" t="e">
        <f aca="false">Position!$N96</f>
        <v>#REF!</v>
      </c>
      <c r="G96" s="22" t="e">
        <f aca="false">Position!$N96</f>
        <v>#REF!</v>
      </c>
      <c r="H96" s="22" t="e">
        <f aca="false">Position!$N96</f>
        <v>#REF!</v>
      </c>
      <c r="I96" s="22" t="e">
        <f aca="false">Position!$N96</f>
        <v>#REF!</v>
      </c>
      <c r="J96" s="22" t="e">
        <f aca="false">Position!$N96</f>
        <v>#REF!</v>
      </c>
      <c r="K96" s="22" t="e">
        <f aca="false">Position!$N96</f>
        <v>#REF!</v>
      </c>
      <c r="L96" s="22" t="e">
        <f aca="false">Position!$N96</f>
        <v>#REF!</v>
      </c>
      <c r="M96" s="22" t="e">
        <f aca="false">Position!$N96</f>
        <v>#REF!</v>
      </c>
      <c r="N96" s="22" t="e">
        <f aca="false">Position!$N96</f>
        <v>#REF!</v>
      </c>
      <c r="O96" s="22" t="e">
        <f aca="false">Position!$N96</f>
        <v>#REF!</v>
      </c>
      <c r="S96" s="22" t="e">
        <f aca="false">Position!$N96</f>
        <v>#REF!</v>
      </c>
      <c r="T96" s="22" t="e">
        <f aca="false">Position!$N96</f>
        <v>#REF!</v>
      </c>
      <c r="U96" s="22" t="e">
        <f aca="false">Position!$N96</f>
        <v>#REF!</v>
      </c>
      <c r="V96" s="22" t="e">
        <f aca="false">Position!$N96</f>
        <v>#REF!</v>
      </c>
      <c r="W96" s="22" t="e">
        <f aca="false">Position!$N96</f>
        <v>#REF!</v>
      </c>
      <c r="X96" s="22" t="e">
        <f aca="false">Position!$N96</f>
        <v>#REF!</v>
      </c>
      <c r="Y96" s="22" t="e">
        <f aca="false">Position!$N96</f>
        <v>#REF!</v>
      </c>
      <c r="Z96" s="22" t="e">
        <f aca="false">Position!$N96</f>
        <v>#REF!</v>
      </c>
      <c r="AA96" s="22" t="e">
        <f aca="false">Position!$N96</f>
        <v>#REF!</v>
      </c>
      <c r="AB96" s="22" t="e">
        <f aca="false">Position!$N96</f>
        <v>#REF!</v>
      </c>
      <c r="AC96" s="22" t="e">
        <f aca="false">Position!$N96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4" t="n">
        <f aca="false">Position!L97</f>
        <v>0.468145469933876</v>
      </c>
      <c r="D97" s="15" t="e">
        <f aca="false">Position!N97</f>
        <v>#REF!</v>
      </c>
      <c r="E97" s="22" t="e">
        <f aca="false">Position!$N97</f>
        <v>#REF!</v>
      </c>
      <c r="F97" s="22" t="e">
        <f aca="false">Position!$N97</f>
        <v>#REF!</v>
      </c>
      <c r="G97" s="22" t="e">
        <f aca="false">Position!$N97</f>
        <v>#REF!</v>
      </c>
      <c r="H97" s="22" t="e">
        <f aca="false">Position!$N97</f>
        <v>#REF!</v>
      </c>
      <c r="I97" s="22" t="e">
        <f aca="false">Position!$N97</f>
        <v>#REF!</v>
      </c>
      <c r="J97" s="22" t="e">
        <f aca="false">Position!$N97</f>
        <v>#REF!</v>
      </c>
      <c r="K97" s="22" t="e">
        <f aca="false">Position!$N97</f>
        <v>#REF!</v>
      </c>
      <c r="L97" s="22" t="e">
        <f aca="false">Position!$N97</f>
        <v>#REF!</v>
      </c>
      <c r="M97" s="22" t="e">
        <f aca="false">Position!$N97</f>
        <v>#REF!</v>
      </c>
      <c r="N97" s="22" t="e">
        <f aca="false">Position!$N97</f>
        <v>#REF!</v>
      </c>
      <c r="O97" s="22" t="e">
        <f aca="false">Position!$N97</f>
        <v>#REF!</v>
      </c>
      <c r="S97" s="22" t="e">
        <f aca="false">Position!$N97</f>
        <v>#REF!</v>
      </c>
      <c r="T97" s="22" t="e">
        <f aca="false">Position!$N97</f>
        <v>#REF!</v>
      </c>
      <c r="U97" s="22" t="e">
        <f aca="false">Position!$N97</f>
        <v>#REF!</v>
      </c>
      <c r="V97" s="22" t="e">
        <f aca="false">Position!$N97</f>
        <v>#REF!</v>
      </c>
      <c r="W97" s="22" t="e">
        <f aca="false">Position!$N97</f>
        <v>#REF!</v>
      </c>
      <c r="X97" s="22" t="e">
        <f aca="false">Position!$N97</f>
        <v>#REF!</v>
      </c>
      <c r="Y97" s="22" t="e">
        <f aca="false">Position!$N97</f>
        <v>#REF!</v>
      </c>
      <c r="Z97" s="22" t="e">
        <f aca="false">Position!$N97</f>
        <v>#REF!</v>
      </c>
      <c r="AA97" s="22" t="e">
        <f aca="false">Position!$N97</f>
        <v>#REF!</v>
      </c>
      <c r="AB97" s="22" t="e">
        <f aca="false">Position!$N97</f>
        <v>#REF!</v>
      </c>
      <c r="AC97" s="22" t="e">
        <f aca="false">Position!$N97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4" t="n">
        <f aca="false">Position!L98</f>
        <v>0.466000057323401</v>
      </c>
      <c r="D98" s="15" t="e">
        <f aca="false">Position!N98</f>
        <v>#REF!</v>
      </c>
      <c r="E98" s="22" t="e">
        <f aca="false">Position!$N98</f>
        <v>#REF!</v>
      </c>
      <c r="F98" s="22" t="e">
        <f aca="false">Position!$N98</f>
        <v>#REF!</v>
      </c>
      <c r="G98" s="22" t="e">
        <f aca="false">Position!$N98</f>
        <v>#REF!</v>
      </c>
      <c r="H98" s="22" t="e">
        <f aca="false">Position!$N98</f>
        <v>#REF!</v>
      </c>
      <c r="I98" s="22" t="e">
        <f aca="false">Position!$N98</f>
        <v>#REF!</v>
      </c>
      <c r="J98" s="22" t="e">
        <f aca="false">Position!$N98</f>
        <v>#REF!</v>
      </c>
      <c r="K98" s="22" t="e">
        <f aca="false">Position!$N98</f>
        <v>#REF!</v>
      </c>
      <c r="L98" s="22" t="e">
        <f aca="false">Position!$N98</f>
        <v>#REF!</v>
      </c>
      <c r="M98" s="22" t="e">
        <f aca="false">Position!$N98</f>
        <v>#REF!</v>
      </c>
      <c r="N98" s="22" t="e">
        <f aca="false">Position!$N98</f>
        <v>#REF!</v>
      </c>
      <c r="O98" s="22" t="e">
        <f aca="false">Position!$N98</f>
        <v>#REF!</v>
      </c>
      <c r="S98" s="22" t="e">
        <f aca="false">Position!$N98</f>
        <v>#REF!</v>
      </c>
      <c r="T98" s="22" t="e">
        <f aca="false">Position!$N98</f>
        <v>#REF!</v>
      </c>
      <c r="U98" s="22" t="e">
        <f aca="false">Position!$N98</f>
        <v>#REF!</v>
      </c>
      <c r="V98" s="22" t="e">
        <f aca="false">Position!$N98</f>
        <v>#REF!</v>
      </c>
      <c r="W98" s="22" t="e">
        <f aca="false">Position!$N98</f>
        <v>#REF!</v>
      </c>
      <c r="X98" s="22" t="e">
        <f aca="false">Position!$N98</f>
        <v>#REF!</v>
      </c>
      <c r="Y98" s="22" t="e">
        <f aca="false">Position!$N98</f>
        <v>#REF!</v>
      </c>
      <c r="Z98" s="22" t="e">
        <f aca="false">Position!$N98</f>
        <v>#REF!</v>
      </c>
      <c r="AA98" s="22" t="e">
        <f aca="false">Position!$N98</f>
        <v>#REF!</v>
      </c>
      <c r="AB98" s="22" t="e">
        <f aca="false">Position!$N98</f>
        <v>#REF!</v>
      </c>
      <c r="AC98" s="22" t="e">
        <f aca="false">Position!$N98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4" t="n">
        <f aca="false">Position!L99</f>
        <v>0.45361230160202</v>
      </c>
      <c r="D99" s="15" t="e">
        <f aca="false">Position!N99</f>
        <v>#REF!</v>
      </c>
      <c r="E99" s="22" t="e">
        <f aca="false">Position!$N99</f>
        <v>#REF!</v>
      </c>
      <c r="F99" s="22" t="e">
        <f aca="false">Position!$N99</f>
        <v>#REF!</v>
      </c>
      <c r="G99" s="22" t="e">
        <f aca="false">Position!$N99</f>
        <v>#REF!</v>
      </c>
      <c r="H99" s="22" t="e">
        <f aca="false">Position!$N99</f>
        <v>#REF!</v>
      </c>
      <c r="I99" s="22" t="e">
        <f aca="false">Position!$N99</f>
        <v>#REF!</v>
      </c>
      <c r="J99" s="22" t="e">
        <f aca="false">Position!$N99</f>
        <v>#REF!</v>
      </c>
      <c r="K99" s="22" t="e">
        <f aca="false">Position!$N99</f>
        <v>#REF!</v>
      </c>
      <c r="L99" s="22" t="e">
        <f aca="false">Position!$N99</f>
        <v>#REF!</v>
      </c>
      <c r="M99" s="22" t="e">
        <f aca="false">Position!$N99</f>
        <v>#REF!</v>
      </c>
      <c r="N99" s="22" t="e">
        <f aca="false">Position!$N99</f>
        <v>#REF!</v>
      </c>
      <c r="O99" s="22" t="e">
        <f aca="false">Position!$N99</f>
        <v>#REF!</v>
      </c>
      <c r="S99" s="22" t="e">
        <f aca="false">Position!$N99</f>
        <v>#REF!</v>
      </c>
      <c r="T99" s="22" t="e">
        <f aca="false">Position!$N99</f>
        <v>#REF!</v>
      </c>
      <c r="U99" s="22" t="e">
        <f aca="false">Position!$N99</f>
        <v>#REF!</v>
      </c>
      <c r="V99" s="22" t="e">
        <f aca="false">Position!$N99</f>
        <v>#REF!</v>
      </c>
      <c r="W99" s="22" t="e">
        <f aca="false">Position!$N99</f>
        <v>#REF!</v>
      </c>
      <c r="X99" s="22" t="e">
        <f aca="false">Position!$N99</f>
        <v>#REF!</v>
      </c>
      <c r="Y99" s="22" t="e">
        <f aca="false">Position!$N99</f>
        <v>#REF!</v>
      </c>
      <c r="Z99" s="22" t="e">
        <f aca="false">Position!$N99</f>
        <v>#REF!</v>
      </c>
      <c r="AA99" s="22" t="e">
        <f aca="false">Position!$N99</f>
        <v>#REF!</v>
      </c>
      <c r="AB99" s="22" t="e">
        <f aca="false">Position!$N99</f>
        <v>#REF!</v>
      </c>
      <c r="AC99" s="22" t="e">
        <f aca="false">Position!$N99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4" t="n">
        <f aca="false">Position!L100</f>
        <v>0.438220968225975</v>
      </c>
      <c r="D100" s="15" t="e">
        <f aca="false">Position!N100</f>
        <v>#REF!</v>
      </c>
      <c r="E100" s="22" t="e">
        <f aca="false">Position!$N100</f>
        <v>#REF!</v>
      </c>
      <c r="F100" s="22" t="e">
        <f aca="false">Position!$N100</f>
        <v>#REF!</v>
      </c>
      <c r="G100" s="22" t="e">
        <f aca="false">Position!$N100</f>
        <v>#REF!</v>
      </c>
      <c r="H100" s="22" t="e">
        <f aca="false">Position!$N100</f>
        <v>#REF!</v>
      </c>
      <c r="I100" s="22" t="e">
        <f aca="false">Position!$N100</f>
        <v>#REF!</v>
      </c>
      <c r="J100" s="22" t="e">
        <f aca="false">Position!$N100</f>
        <v>#REF!</v>
      </c>
      <c r="K100" s="22" t="e">
        <f aca="false">Position!$N100</f>
        <v>#REF!</v>
      </c>
      <c r="L100" s="22" t="e">
        <f aca="false">Position!$N100</f>
        <v>#REF!</v>
      </c>
      <c r="M100" s="22" t="e">
        <f aca="false">Position!$N100</f>
        <v>#REF!</v>
      </c>
      <c r="N100" s="22" t="e">
        <f aca="false">Position!$N100</f>
        <v>#REF!</v>
      </c>
      <c r="O100" s="22" t="e">
        <f aca="false">Position!$N100</f>
        <v>#REF!</v>
      </c>
      <c r="S100" s="22" t="e">
        <f aca="false">Position!$N100</f>
        <v>#REF!</v>
      </c>
      <c r="T100" s="22" t="e">
        <f aca="false">Position!$N100</f>
        <v>#REF!</v>
      </c>
      <c r="U100" s="22" t="e">
        <f aca="false">Position!$N100</f>
        <v>#REF!</v>
      </c>
      <c r="V100" s="22" t="e">
        <f aca="false">Position!$N100</f>
        <v>#REF!</v>
      </c>
      <c r="W100" s="22" t="e">
        <f aca="false">Position!$N100</f>
        <v>#REF!</v>
      </c>
      <c r="X100" s="22" t="e">
        <f aca="false">Position!$N100</f>
        <v>#REF!</v>
      </c>
      <c r="Y100" s="22" t="e">
        <f aca="false">Position!$N100</f>
        <v>#REF!</v>
      </c>
      <c r="Z100" s="22" t="e">
        <f aca="false">Position!$N100</f>
        <v>#REF!</v>
      </c>
      <c r="AA100" s="22" t="e">
        <f aca="false">Position!$N100</f>
        <v>#REF!</v>
      </c>
      <c r="AB100" s="22" t="e">
        <f aca="false">Position!$N100</f>
        <v>#REF!</v>
      </c>
      <c r="AC100" s="22" t="e">
        <f aca="false">Position!$N100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4" t="n">
        <f aca="false">Position!L101</f>
        <v>0.475516585008918</v>
      </c>
      <c r="D101" s="15" t="e">
        <f aca="false">Position!N101</f>
        <v>#REF!</v>
      </c>
      <c r="E101" s="22" t="e">
        <f aca="false">Position!$N101</f>
        <v>#REF!</v>
      </c>
      <c r="F101" s="22" t="e">
        <f aca="false">Position!$N101</f>
        <v>#REF!</v>
      </c>
      <c r="G101" s="22" t="e">
        <f aca="false">Position!$N101</f>
        <v>#REF!</v>
      </c>
      <c r="H101" s="22" t="e">
        <f aca="false">Position!$N101</f>
        <v>#REF!</v>
      </c>
      <c r="I101" s="22" t="e">
        <f aca="false">Position!$N101</f>
        <v>#REF!</v>
      </c>
      <c r="J101" s="22" t="e">
        <f aca="false">Position!$N101</f>
        <v>#REF!</v>
      </c>
      <c r="K101" s="22" t="e">
        <f aca="false">Position!$N101</f>
        <v>#REF!</v>
      </c>
      <c r="L101" s="22" t="e">
        <f aca="false">Position!$N101</f>
        <v>#REF!</v>
      </c>
      <c r="M101" s="22" t="e">
        <f aca="false">Position!$N101</f>
        <v>#REF!</v>
      </c>
      <c r="N101" s="22" t="e">
        <f aca="false">Position!$N101</f>
        <v>#REF!</v>
      </c>
      <c r="O101" s="22" t="e">
        <f aca="false">Position!$N101</f>
        <v>#REF!</v>
      </c>
      <c r="S101" s="22" t="e">
        <f aca="false">Position!$N101</f>
        <v>#REF!</v>
      </c>
      <c r="T101" s="22" t="e">
        <f aca="false">Position!$N101</f>
        <v>#REF!</v>
      </c>
      <c r="U101" s="22" t="e">
        <f aca="false">Position!$N101</f>
        <v>#REF!</v>
      </c>
      <c r="V101" s="22" t="e">
        <f aca="false">Position!$N101</f>
        <v>#REF!</v>
      </c>
      <c r="W101" s="22" t="e">
        <f aca="false">Position!$N101</f>
        <v>#REF!</v>
      </c>
      <c r="X101" s="22" t="e">
        <f aca="false">Position!$N101</f>
        <v>#REF!</v>
      </c>
      <c r="Y101" s="22" t="e">
        <f aca="false">Position!$N101</f>
        <v>#REF!</v>
      </c>
      <c r="Z101" s="22" t="e">
        <f aca="false">Position!$N101</f>
        <v>#REF!</v>
      </c>
      <c r="AA101" s="22" t="e">
        <f aca="false">Position!$N101</f>
        <v>#REF!</v>
      </c>
      <c r="AB101" s="22" t="e">
        <f aca="false">Position!$N101</f>
        <v>#REF!</v>
      </c>
      <c r="AC101" s="22" t="e">
        <f aca="false">Position!$N101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4" t="n">
        <f aca="false">Position!L102</f>
        <v>0.470593516386064</v>
      </c>
      <c r="D102" s="15" t="e">
        <f aca="false">Position!N102</f>
        <v>#REF!</v>
      </c>
      <c r="E102" s="22" t="e">
        <f aca="false">Position!$N102</f>
        <v>#REF!</v>
      </c>
      <c r="F102" s="22" t="e">
        <f aca="false">Position!$N102</f>
        <v>#REF!</v>
      </c>
      <c r="G102" s="22" t="e">
        <f aca="false">Position!$N102</f>
        <v>#REF!</v>
      </c>
      <c r="H102" s="22" t="e">
        <f aca="false">Position!$N102</f>
        <v>#REF!</v>
      </c>
      <c r="I102" s="22" t="e">
        <f aca="false">Position!$N102</f>
        <v>#REF!</v>
      </c>
      <c r="J102" s="22" t="e">
        <f aca="false">Position!$N102</f>
        <v>#REF!</v>
      </c>
      <c r="K102" s="22" t="e">
        <f aca="false">Position!$N102</f>
        <v>#REF!</v>
      </c>
      <c r="L102" s="22" t="e">
        <f aca="false">Position!$N102</f>
        <v>#REF!</v>
      </c>
      <c r="M102" s="22" t="e">
        <f aca="false">Position!$N102</f>
        <v>#REF!</v>
      </c>
      <c r="N102" s="22" t="e">
        <f aca="false">Position!$N102</f>
        <v>#REF!</v>
      </c>
      <c r="O102" s="22" t="e">
        <f aca="false">Position!$N102</f>
        <v>#REF!</v>
      </c>
      <c r="S102" s="22" t="e">
        <f aca="false">Position!$N102</f>
        <v>#REF!</v>
      </c>
      <c r="T102" s="22" t="e">
        <f aca="false">Position!$N102</f>
        <v>#REF!</v>
      </c>
      <c r="U102" s="22" t="e">
        <f aca="false">Position!$N102</f>
        <v>#REF!</v>
      </c>
      <c r="V102" s="22" t="e">
        <f aca="false">Position!$N102</f>
        <v>#REF!</v>
      </c>
      <c r="W102" s="22" t="e">
        <f aca="false">Position!$N102</f>
        <v>#REF!</v>
      </c>
      <c r="X102" s="22" t="e">
        <f aca="false">Position!$N102</f>
        <v>#REF!</v>
      </c>
      <c r="Y102" s="22" t="e">
        <f aca="false">Position!$N102</f>
        <v>#REF!</v>
      </c>
      <c r="Z102" s="22" t="e">
        <f aca="false">Position!$N102</f>
        <v>#REF!</v>
      </c>
      <c r="AA102" s="22" t="e">
        <f aca="false">Position!$N102</f>
        <v>#REF!</v>
      </c>
      <c r="AB102" s="22" t="e">
        <f aca="false">Position!$N102</f>
        <v>#REF!</v>
      </c>
      <c r="AC102" s="22" t="e">
        <f aca="false">Position!$N102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4" t="n">
        <f aca="false">Position!L103</f>
        <v>0.467976871693366</v>
      </c>
      <c r="D103" s="15" t="e">
        <f aca="false">Position!N103</f>
        <v>#REF!</v>
      </c>
      <c r="E103" s="22" t="e">
        <f aca="false">Position!$N103</f>
        <v>#REF!</v>
      </c>
      <c r="F103" s="22" t="e">
        <f aca="false">Position!$N103</f>
        <v>#REF!</v>
      </c>
      <c r="G103" s="22" t="e">
        <f aca="false">Position!$N103</f>
        <v>#REF!</v>
      </c>
      <c r="H103" s="22" t="e">
        <f aca="false">Position!$N103</f>
        <v>#REF!</v>
      </c>
      <c r="I103" s="22" t="e">
        <f aca="false">Position!$N103</f>
        <v>#REF!</v>
      </c>
      <c r="J103" s="22" t="e">
        <f aca="false">Position!$N103</f>
        <v>#REF!</v>
      </c>
      <c r="K103" s="22" t="e">
        <f aca="false">Position!$N103</f>
        <v>#REF!</v>
      </c>
      <c r="L103" s="22" t="e">
        <f aca="false">Position!$N103</f>
        <v>#REF!</v>
      </c>
      <c r="M103" s="22" t="e">
        <f aca="false">Position!$N103</f>
        <v>#REF!</v>
      </c>
      <c r="N103" s="22" t="e">
        <f aca="false">Position!$N103</f>
        <v>#REF!</v>
      </c>
      <c r="O103" s="22" t="e">
        <f aca="false">Position!$N103</f>
        <v>#REF!</v>
      </c>
      <c r="S103" s="22" t="e">
        <f aca="false">Position!$N103</f>
        <v>#REF!</v>
      </c>
      <c r="T103" s="22" t="e">
        <f aca="false">Position!$N103</f>
        <v>#REF!</v>
      </c>
      <c r="U103" s="22" t="e">
        <f aca="false">Position!$N103</f>
        <v>#REF!</v>
      </c>
      <c r="V103" s="22" t="e">
        <f aca="false">Position!$N103</f>
        <v>#REF!</v>
      </c>
      <c r="W103" s="22" t="e">
        <f aca="false">Position!$N103</f>
        <v>#REF!</v>
      </c>
      <c r="X103" s="22" t="e">
        <f aca="false">Position!$N103</f>
        <v>#REF!</v>
      </c>
      <c r="Y103" s="22" t="e">
        <f aca="false">Position!$N103</f>
        <v>#REF!</v>
      </c>
      <c r="Z103" s="22" t="e">
        <f aca="false">Position!$N103</f>
        <v>#REF!</v>
      </c>
      <c r="AA103" s="22" t="e">
        <f aca="false">Position!$N103</f>
        <v>#REF!</v>
      </c>
      <c r="AB103" s="22" t="e">
        <f aca="false">Position!$N103</f>
        <v>#REF!</v>
      </c>
      <c r="AC103" s="22" t="e">
        <f aca="false">Position!$N103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4" t="n">
        <f aca="false">Position!L104</f>
        <v>0.465360227000671</v>
      </c>
      <c r="D104" s="15" t="e">
        <f aca="false">Position!N104</f>
        <v>#REF!</v>
      </c>
      <c r="E104" s="22" t="e">
        <f aca="false">Position!$N104</f>
        <v>#REF!</v>
      </c>
      <c r="F104" s="22" t="e">
        <f aca="false">Position!$N104</f>
        <v>#REF!</v>
      </c>
      <c r="G104" s="22" t="e">
        <f aca="false">Position!$N104</f>
        <v>#REF!</v>
      </c>
      <c r="H104" s="22" t="e">
        <f aca="false">Position!$N104</f>
        <v>#REF!</v>
      </c>
      <c r="I104" s="22" t="e">
        <f aca="false">Position!$N104</f>
        <v>#REF!</v>
      </c>
      <c r="J104" s="22" t="e">
        <f aca="false">Position!$N104</f>
        <v>#REF!</v>
      </c>
      <c r="K104" s="22" t="e">
        <f aca="false">Position!$N104</f>
        <v>#REF!</v>
      </c>
      <c r="L104" s="22" t="e">
        <f aca="false">Position!$N104</f>
        <v>#REF!</v>
      </c>
      <c r="M104" s="22" t="e">
        <f aca="false">Position!$N104</f>
        <v>#REF!</v>
      </c>
      <c r="N104" s="22" t="e">
        <f aca="false">Position!$N104</f>
        <v>#REF!</v>
      </c>
      <c r="O104" s="22" t="e">
        <f aca="false">Position!$N104</f>
        <v>#REF!</v>
      </c>
      <c r="S104" s="22" t="e">
        <f aca="false">Position!$N104</f>
        <v>#REF!</v>
      </c>
      <c r="T104" s="22" t="e">
        <f aca="false">Position!$N104</f>
        <v>#REF!</v>
      </c>
      <c r="U104" s="22" t="e">
        <f aca="false">Position!$N104</f>
        <v>#REF!</v>
      </c>
      <c r="V104" s="22" t="e">
        <f aca="false">Position!$N104</f>
        <v>#REF!</v>
      </c>
      <c r="W104" s="22" t="e">
        <f aca="false">Position!$N104</f>
        <v>#REF!</v>
      </c>
      <c r="X104" s="22" t="e">
        <f aca="false">Position!$N104</f>
        <v>#REF!</v>
      </c>
      <c r="Y104" s="22" t="e">
        <f aca="false">Position!$N104</f>
        <v>#REF!</v>
      </c>
      <c r="Z104" s="22" t="e">
        <f aca="false">Position!$N104</f>
        <v>#REF!</v>
      </c>
      <c r="AA104" s="22" t="e">
        <f aca="false">Position!$N104</f>
        <v>#REF!</v>
      </c>
      <c r="AB104" s="22" t="e">
        <f aca="false">Position!$N104</f>
        <v>#REF!</v>
      </c>
      <c r="AC104" s="22" t="e">
        <f aca="false">Position!$N104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4" t="n">
        <f aca="false">Position!L105</f>
        <v>0.463923769991536</v>
      </c>
      <c r="D105" s="15" t="e">
        <f aca="false">Position!N105</f>
        <v>#REF!</v>
      </c>
      <c r="E105" s="22" t="e">
        <f aca="false">Position!$N105</f>
        <v>#REF!</v>
      </c>
      <c r="F105" s="22" t="e">
        <f aca="false">Position!$N105</f>
        <v>#REF!</v>
      </c>
      <c r="G105" s="22" t="e">
        <f aca="false">Position!$N105</f>
        <v>#REF!</v>
      </c>
      <c r="H105" s="22" t="e">
        <f aca="false">Position!$N105</f>
        <v>#REF!</v>
      </c>
      <c r="I105" s="22" t="e">
        <f aca="false">Position!$N105</f>
        <v>#REF!</v>
      </c>
      <c r="J105" s="22" t="e">
        <f aca="false">Position!$N105</f>
        <v>#REF!</v>
      </c>
      <c r="K105" s="22" t="e">
        <f aca="false">Position!$N105</f>
        <v>#REF!</v>
      </c>
      <c r="L105" s="22" t="e">
        <f aca="false">Position!$N105</f>
        <v>#REF!</v>
      </c>
      <c r="M105" s="22" t="e">
        <f aca="false">Position!$N105</f>
        <v>#REF!</v>
      </c>
      <c r="N105" s="22" t="e">
        <f aca="false">Position!$N105</f>
        <v>#REF!</v>
      </c>
      <c r="O105" s="22" t="e">
        <f aca="false">Position!$N105</f>
        <v>#REF!</v>
      </c>
      <c r="S105" s="22" t="e">
        <f aca="false">Position!$N105</f>
        <v>#REF!</v>
      </c>
      <c r="T105" s="22" t="e">
        <f aca="false">Position!$N105</f>
        <v>#REF!</v>
      </c>
      <c r="U105" s="22" t="e">
        <f aca="false">Position!$N105</f>
        <v>#REF!</v>
      </c>
      <c r="V105" s="22" t="e">
        <f aca="false">Position!$N105</f>
        <v>#REF!</v>
      </c>
      <c r="W105" s="22" t="e">
        <f aca="false">Position!$N105</f>
        <v>#REF!</v>
      </c>
      <c r="X105" s="22" t="e">
        <f aca="false">Position!$N105</f>
        <v>#REF!</v>
      </c>
      <c r="Y105" s="22" t="e">
        <f aca="false">Position!$N105</f>
        <v>#REF!</v>
      </c>
      <c r="Z105" s="22" t="e">
        <f aca="false">Position!$N105</f>
        <v>#REF!</v>
      </c>
      <c r="AA105" s="22" t="e">
        <f aca="false">Position!$N105</f>
        <v>#REF!</v>
      </c>
      <c r="AB105" s="22" t="e">
        <f aca="false">Position!$N105</f>
        <v>#REF!</v>
      </c>
      <c r="AC105" s="22" t="e">
        <f aca="false">Position!$N105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4" t="n">
        <f aca="false">Position!L106</f>
        <v>0.463945687762803</v>
      </c>
      <c r="D106" s="15" t="e">
        <f aca="false">Position!N106</f>
        <v>#REF!</v>
      </c>
      <c r="E106" s="22" t="e">
        <f aca="false">Position!$N106</f>
        <v>#REF!</v>
      </c>
      <c r="F106" s="22" t="e">
        <f aca="false">Position!$N106</f>
        <v>#REF!</v>
      </c>
      <c r="G106" s="22" t="e">
        <f aca="false">Position!$N106</f>
        <v>#REF!</v>
      </c>
      <c r="H106" s="22" t="e">
        <f aca="false">Position!$N106</f>
        <v>#REF!</v>
      </c>
      <c r="I106" s="22" t="e">
        <f aca="false">Position!$N106</f>
        <v>#REF!</v>
      </c>
      <c r="J106" s="22" t="e">
        <f aca="false">Position!$N106</f>
        <v>#REF!</v>
      </c>
      <c r="K106" s="22" t="e">
        <f aca="false">Position!$N106</f>
        <v>#REF!</v>
      </c>
      <c r="L106" s="22" t="e">
        <f aca="false">Position!$N106</f>
        <v>#REF!</v>
      </c>
      <c r="M106" s="22" t="e">
        <f aca="false">Position!$N106</f>
        <v>#REF!</v>
      </c>
      <c r="N106" s="22" t="e">
        <f aca="false">Position!$N106</f>
        <v>#REF!</v>
      </c>
      <c r="O106" s="22" t="e">
        <f aca="false">Position!$N106</f>
        <v>#REF!</v>
      </c>
      <c r="S106" s="22" t="e">
        <f aca="false">Position!$N106</f>
        <v>#REF!</v>
      </c>
      <c r="T106" s="22" t="e">
        <f aca="false">Position!$N106</f>
        <v>#REF!</v>
      </c>
      <c r="U106" s="22" t="e">
        <f aca="false">Position!$N106</f>
        <v>#REF!</v>
      </c>
      <c r="V106" s="22" t="e">
        <f aca="false">Position!$N106</f>
        <v>#REF!</v>
      </c>
      <c r="W106" s="22" t="e">
        <f aca="false">Position!$N106</f>
        <v>#REF!</v>
      </c>
      <c r="X106" s="22" t="e">
        <f aca="false">Position!$N106</f>
        <v>#REF!</v>
      </c>
      <c r="Y106" s="22" t="e">
        <f aca="false">Position!$N106</f>
        <v>#REF!</v>
      </c>
      <c r="Z106" s="22" t="e">
        <f aca="false">Position!$N106</f>
        <v>#REF!</v>
      </c>
      <c r="AA106" s="22" t="e">
        <f aca="false">Position!$N106</f>
        <v>#REF!</v>
      </c>
      <c r="AB106" s="22" t="e">
        <f aca="false">Position!$N106</f>
        <v>#REF!</v>
      </c>
      <c r="AC106" s="22" t="e">
        <f aca="false">Position!$N106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4" t="n">
        <f aca="false">Position!L107</f>
        <v>0.461507757205046</v>
      </c>
      <c r="D107" s="15" t="e">
        <f aca="false">Position!N107</f>
        <v>#REF!</v>
      </c>
      <c r="E107" s="22" t="e">
        <f aca="false">Position!$N107</f>
        <v>#REF!</v>
      </c>
      <c r="F107" s="22" t="e">
        <f aca="false">Position!$N107</f>
        <v>#REF!</v>
      </c>
      <c r="G107" s="22" t="e">
        <f aca="false">Position!$N107</f>
        <v>#REF!</v>
      </c>
      <c r="H107" s="22" t="e">
        <f aca="false">Position!$N107</f>
        <v>#REF!</v>
      </c>
      <c r="I107" s="22" t="e">
        <f aca="false">Position!$N107</f>
        <v>#REF!</v>
      </c>
      <c r="J107" s="22" t="e">
        <f aca="false">Position!$N107</f>
        <v>#REF!</v>
      </c>
      <c r="K107" s="22" t="e">
        <f aca="false">Position!$N107</f>
        <v>#REF!</v>
      </c>
      <c r="L107" s="22" t="e">
        <f aca="false">Position!$N107</f>
        <v>#REF!</v>
      </c>
      <c r="M107" s="22" t="e">
        <f aca="false">Position!$N107</f>
        <v>#REF!</v>
      </c>
      <c r="N107" s="22" t="e">
        <f aca="false">Position!$N107</f>
        <v>#REF!</v>
      </c>
      <c r="O107" s="22" t="e">
        <f aca="false">Position!$N107</f>
        <v>#REF!</v>
      </c>
      <c r="S107" s="22" t="e">
        <f aca="false">Position!$N107</f>
        <v>#REF!</v>
      </c>
      <c r="T107" s="22" t="e">
        <f aca="false">Position!$N107</f>
        <v>#REF!</v>
      </c>
      <c r="U107" s="22" t="e">
        <f aca="false">Position!$N107</f>
        <v>#REF!</v>
      </c>
      <c r="V107" s="22" t="e">
        <f aca="false">Position!$N107</f>
        <v>#REF!</v>
      </c>
      <c r="W107" s="22" t="e">
        <f aca="false">Position!$N107</f>
        <v>#REF!</v>
      </c>
      <c r="X107" s="22" t="e">
        <f aca="false">Position!$N107</f>
        <v>#REF!</v>
      </c>
      <c r="Y107" s="22" t="e">
        <f aca="false">Position!$N107</f>
        <v>#REF!</v>
      </c>
      <c r="Z107" s="22" t="e">
        <f aca="false">Position!$N107</f>
        <v>#REF!</v>
      </c>
      <c r="AA107" s="22" t="e">
        <f aca="false">Position!$N107</f>
        <v>#REF!</v>
      </c>
      <c r="AB107" s="22" t="e">
        <f aca="false">Position!$N107</f>
        <v>#REF!</v>
      </c>
      <c r="AC107" s="22" t="e">
        <f aca="false">Position!$N107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4" t="n">
        <f aca="false">Position!L108</f>
        <v>0.461507757205046</v>
      </c>
      <c r="D108" s="15" t="e">
        <f aca="false">Position!N108</f>
        <v>#REF!</v>
      </c>
      <c r="E108" s="22" t="e">
        <f aca="false">Position!$N108</f>
        <v>#REF!</v>
      </c>
      <c r="F108" s="22" t="e">
        <f aca="false">Position!$N108</f>
        <v>#REF!</v>
      </c>
      <c r="G108" s="22" t="e">
        <f aca="false">Position!$N108</f>
        <v>#REF!</v>
      </c>
      <c r="H108" s="22" t="e">
        <f aca="false">Position!$N108</f>
        <v>#REF!</v>
      </c>
      <c r="I108" s="22" t="e">
        <f aca="false">Position!$N108</f>
        <v>#REF!</v>
      </c>
      <c r="J108" s="22" t="e">
        <f aca="false">Position!$N108</f>
        <v>#REF!</v>
      </c>
      <c r="K108" s="22" t="e">
        <f aca="false">Position!$N108</f>
        <v>#REF!</v>
      </c>
      <c r="L108" s="22" t="e">
        <f aca="false">Position!$N108</f>
        <v>#REF!</v>
      </c>
      <c r="M108" s="22" t="e">
        <f aca="false">Position!$N108</f>
        <v>#REF!</v>
      </c>
      <c r="N108" s="22" t="e">
        <f aca="false">Position!$N108</f>
        <v>#REF!</v>
      </c>
      <c r="O108" s="22" t="e">
        <f aca="false">Position!$N108</f>
        <v>#REF!</v>
      </c>
      <c r="S108" s="22" t="e">
        <f aca="false">Position!$N108</f>
        <v>#REF!</v>
      </c>
      <c r="T108" s="22" t="e">
        <f aca="false">Position!$N108</f>
        <v>#REF!</v>
      </c>
      <c r="U108" s="22" t="e">
        <f aca="false">Position!$N108</f>
        <v>#REF!</v>
      </c>
      <c r="V108" s="22" t="e">
        <f aca="false">Position!$N108</f>
        <v>#REF!</v>
      </c>
      <c r="W108" s="22" t="e">
        <f aca="false">Position!$N108</f>
        <v>#REF!</v>
      </c>
      <c r="X108" s="22" t="e">
        <f aca="false">Position!$N108</f>
        <v>#REF!</v>
      </c>
      <c r="Y108" s="22" t="e">
        <f aca="false">Position!$N108</f>
        <v>#REF!</v>
      </c>
      <c r="Z108" s="22" t="e">
        <f aca="false">Position!$N108</f>
        <v>#REF!</v>
      </c>
      <c r="AA108" s="22" t="e">
        <f aca="false">Position!$N108</f>
        <v>#REF!</v>
      </c>
      <c r="AB108" s="22" t="e">
        <f aca="false">Position!$N108</f>
        <v>#REF!</v>
      </c>
      <c r="AC108" s="22" t="e">
        <f aca="false">Position!$N108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4" t="n">
        <f aca="false">Position!L109</f>
        <v>0.460288791926167</v>
      </c>
      <c r="D109" s="15" t="e">
        <f aca="false">Position!N109</f>
        <v>#REF!</v>
      </c>
      <c r="E109" s="22" t="e">
        <f aca="false">Position!$N109</f>
        <v>#REF!</v>
      </c>
      <c r="F109" s="22" t="e">
        <f aca="false">Position!$N109</f>
        <v>#REF!</v>
      </c>
      <c r="G109" s="22" t="e">
        <f aca="false">Position!$N109</f>
        <v>#REF!</v>
      </c>
      <c r="H109" s="22" t="e">
        <f aca="false">Position!$N109</f>
        <v>#REF!</v>
      </c>
      <c r="I109" s="22" t="e">
        <f aca="false">Position!$N109</f>
        <v>#REF!</v>
      </c>
      <c r="J109" s="22" t="e">
        <f aca="false">Position!$N109</f>
        <v>#REF!</v>
      </c>
      <c r="K109" s="22" t="e">
        <f aca="false">Position!$N109</f>
        <v>#REF!</v>
      </c>
      <c r="L109" s="22" t="e">
        <f aca="false">Position!$N109</f>
        <v>#REF!</v>
      </c>
      <c r="M109" s="22" t="e">
        <f aca="false">Position!$N109</f>
        <v>#REF!</v>
      </c>
      <c r="N109" s="22" t="e">
        <f aca="false">Position!$N109</f>
        <v>#REF!</v>
      </c>
      <c r="O109" s="22" t="e">
        <f aca="false">Position!$N109</f>
        <v>#REF!</v>
      </c>
      <c r="S109" s="22" t="e">
        <f aca="false">Position!$N109</f>
        <v>#REF!</v>
      </c>
      <c r="T109" s="22" t="e">
        <f aca="false">Position!$N109</f>
        <v>#REF!</v>
      </c>
      <c r="U109" s="22" t="e">
        <f aca="false">Position!$N109</f>
        <v>#REF!</v>
      </c>
      <c r="V109" s="22" t="e">
        <f aca="false">Position!$N109</f>
        <v>#REF!</v>
      </c>
      <c r="W109" s="22" t="e">
        <f aca="false">Position!$N109</f>
        <v>#REF!</v>
      </c>
      <c r="X109" s="22" t="e">
        <f aca="false">Position!$N109</f>
        <v>#REF!</v>
      </c>
      <c r="Y109" s="22" t="e">
        <f aca="false">Position!$N109</f>
        <v>#REF!</v>
      </c>
      <c r="Z109" s="22" t="e">
        <f aca="false">Position!$N109</f>
        <v>#REF!</v>
      </c>
      <c r="AA109" s="22" t="e">
        <f aca="false">Position!$N109</f>
        <v>#REF!</v>
      </c>
      <c r="AB109" s="22" t="e">
        <f aca="false">Position!$N109</f>
        <v>#REF!</v>
      </c>
      <c r="AC109" s="22" t="e">
        <f aca="false">Position!$N109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4" t="n">
        <f aca="false">Position!L110</f>
        <v>0.458143379315693</v>
      </c>
      <c r="D110" s="15" t="e">
        <f aca="false">Position!N110</f>
        <v>#REF!</v>
      </c>
      <c r="E110" s="22" t="e">
        <f aca="false">Position!$N110</f>
        <v>#REF!</v>
      </c>
      <c r="F110" s="22" t="e">
        <f aca="false">Position!$N110</f>
        <v>#REF!</v>
      </c>
      <c r="G110" s="22" t="e">
        <f aca="false">Position!$N110</f>
        <v>#REF!</v>
      </c>
      <c r="H110" s="22" t="e">
        <f aca="false">Position!$N110</f>
        <v>#REF!</v>
      </c>
      <c r="I110" s="22" t="e">
        <f aca="false">Position!$N110</f>
        <v>#REF!</v>
      </c>
      <c r="J110" s="22" t="e">
        <f aca="false">Position!$N110</f>
        <v>#REF!</v>
      </c>
      <c r="K110" s="22" t="e">
        <f aca="false">Position!$N110</f>
        <v>#REF!</v>
      </c>
      <c r="L110" s="22" t="e">
        <f aca="false">Position!$N110</f>
        <v>#REF!</v>
      </c>
      <c r="M110" s="22" t="e">
        <f aca="false">Position!$N110</f>
        <v>#REF!</v>
      </c>
      <c r="N110" s="22" t="e">
        <f aca="false">Position!$N110</f>
        <v>#REF!</v>
      </c>
      <c r="O110" s="22" t="e">
        <f aca="false">Position!$N110</f>
        <v>#REF!</v>
      </c>
      <c r="S110" s="22" t="e">
        <f aca="false">Position!$N110</f>
        <v>#REF!</v>
      </c>
      <c r="T110" s="22" t="e">
        <f aca="false">Position!$N110</f>
        <v>#REF!</v>
      </c>
      <c r="U110" s="22" t="e">
        <f aca="false">Position!$N110</f>
        <v>#REF!</v>
      </c>
      <c r="V110" s="22" t="e">
        <f aca="false">Position!$N110</f>
        <v>#REF!</v>
      </c>
      <c r="W110" s="22" t="e">
        <f aca="false">Position!$N110</f>
        <v>#REF!</v>
      </c>
      <c r="X110" s="22" t="e">
        <f aca="false">Position!$N110</f>
        <v>#REF!</v>
      </c>
      <c r="Y110" s="22" t="e">
        <f aca="false">Position!$N110</f>
        <v>#REF!</v>
      </c>
      <c r="Z110" s="22" t="e">
        <f aca="false">Position!$N110</f>
        <v>#REF!</v>
      </c>
      <c r="AA110" s="22" t="e">
        <f aca="false">Position!$N110</f>
        <v>#REF!</v>
      </c>
      <c r="AB110" s="22" t="e">
        <f aca="false">Position!$N110</f>
        <v>#REF!</v>
      </c>
      <c r="AC110" s="22" t="e">
        <f aca="false">Position!$N110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4" t="n">
        <f aca="false">Position!L111</f>
        <v>0.445755623594312</v>
      </c>
      <c r="D111" s="15" t="e">
        <f aca="false">Position!N111</f>
        <v>#REF!</v>
      </c>
      <c r="E111" s="22" t="e">
        <f aca="false">Position!$N111</f>
        <v>#REF!</v>
      </c>
      <c r="F111" s="22" t="e">
        <f aca="false">Position!$N111</f>
        <v>#REF!</v>
      </c>
      <c r="G111" s="22" t="e">
        <f aca="false">Position!$N111</f>
        <v>#REF!</v>
      </c>
      <c r="H111" s="22" t="e">
        <f aca="false">Position!$N111</f>
        <v>#REF!</v>
      </c>
      <c r="I111" s="22" t="e">
        <f aca="false">Position!$N111</f>
        <v>#REF!</v>
      </c>
      <c r="J111" s="22" t="e">
        <f aca="false">Position!$N111</f>
        <v>#REF!</v>
      </c>
      <c r="K111" s="22" t="e">
        <f aca="false">Position!$N111</f>
        <v>#REF!</v>
      </c>
      <c r="L111" s="22" t="e">
        <f aca="false">Position!$N111</f>
        <v>#REF!</v>
      </c>
      <c r="M111" s="22" t="e">
        <f aca="false">Position!$N111</f>
        <v>#REF!</v>
      </c>
      <c r="N111" s="22" t="e">
        <f aca="false">Position!$N111</f>
        <v>#REF!</v>
      </c>
      <c r="O111" s="22" t="e">
        <f aca="false">Position!$N111</f>
        <v>#REF!</v>
      </c>
      <c r="S111" s="22" t="e">
        <f aca="false">Position!$N111</f>
        <v>#REF!</v>
      </c>
      <c r="T111" s="22" t="e">
        <f aca="false">Position!$N111</f>
        <v>#REF!</v>
      </c>
      <c r="U111" s="22" t="e">
        <f aca="false">Position!$N111</f>
        <v>#REF!</v>
      </c>
      <c r="V111" s="22" t="e">
        <f aca="false">Position!$N111</f>
        <v>#REF!</v>
      </c>
      <c r="W111" s="22" t="e">
        <f aca="false">Position!$N111</f>
        <v>#REF!</v>
      </c>
      <c r="X111" s="22" t="e">
        <f aca="false">Position!$N111</f>
        <v>#REF!</v>
      </c>
      <c r="Y111" s="22" t="e">
        <f aca="false">Position!$N111</f>
        <v>#REF!</v>
      </c>
      <c r="Z111" s="22" t="e">
        <f aca="false">Position!$N111</f>
        <v>#REF!</v>
      </c>
      <c r="AA111" s="22" t="e">
        <f aca="false">Position!$N111</f>
        <v>#REF!</v>
      </c>
      <c r="AB111" s="22" t="e">
        <f aca="false">Position!$N111</f>
        <v>#REF!</v>
      </c>
      <c r="AC111" s="22" t="e">
        <f aca="false">Position!$N111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4" t="n">
        <f aca="false">Position!L112</f>
        <v>0.430364290218266</v>
      </c>
      <c r="D112" s="15" t="e">
        <f aca="false">Position!N112</f>
        <v>#REF!</v>
      </c>
      <c r="E112" s="22" t="e">
        <f aca="false">Position!$N112</f>
        <v>#REF!</v>
      </c>
      <c r="F112" s="22" t="e">
        <f aca="false">Position!$N112</f>
        <v>#REF!</v>
      </c>
      <c r="G112" s="22" t="e">
        <f aca="false">Position!$N112</f>
        <v>#REF!</v>
      </c>
      <c r="H112" s="22" t="e">
        <f aca="false">Position!$N112</f>
        <v>#REF!</v>
      </c>
      <c r="I112" s="22" t="e">
        <f aca="false">Position!$N112</f>
        <v>#REF!</v>
      </c>
      <c r="J112" s="22" t="e">
        <f aca="false">Position!$N112</f>
        <v>#REF!</v>
      </c>
      <c r="K112" s="22" t="e">
        <f aca="false">Position!$N112</f>
        <v>#REF!</v>
      </c>
      <c r="L112" s="22" t="e">
        <f aca="false">Position!$N112</f>
        <v>#REF!</v>
      </c>
      <c r="M112" s="22" t="e">
        <f aca="false">Position!$N112</f>
        <v>#REF!</v>
      </c>
      <c r="N112" s="22" t="e">
        <f aca="false">Position!$N112</f>
        <v>#REF!</v>
      </c>
      <c r="O112" s="22" t="e">
        <f aca="false">Position!$N112</f>
        <v>#REF!</v>
      </c>
      <c r="S112" s="22" t="e">
        <f aca="false">Position!$N112</f>
        <v>#REF!</v>
      </c>
      <c r="T112" s="22" t="e">
        <f aca="false">Position!$N112</f>
        <v>#REF!</v>
      </c>
      <c r="U112" s="22" t="e">
        <f aca="false">Position!$N112</f>
        <v>#REF!</v>
      </c>
      <c r="V112" s="22" t="e">
        <f aca="false">Position!$N112</f>
        <v>#REF!</v>
      </c>
      <c r="W112" s="22" t="e">
        <f aca="false">Position!$N112</f>
        <v>#REF!</v>
      </c>
      <c r="X112" s="22" t="e">
        <f aca="false">Position!$N112</f>
        <v>#REF!</v>
      </c>
      <c r="Y112" s="22" t="e">
        <f aca="false">Position!$N112</f>
        <v>#REF!</v>
      </c>
      <c r="Z112" s="22" t="e">
        <f aca="false">Position!$N112</f>
        <v>#REF!</v>
      </c>
      <c r="AA112" s="22" t="e">
        <f aca="false">Position!$N112</f>
        <v>#REF!</v>
      </c>
      <c r="AB112" s="22" t="e">
        <f aca="false">Position!$N112</f>
        <v>#REF!</v>
      </c>
      <c r="AC112" s="22" t="e">
        <f aca="false">Position!$N112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4" t="n">
        <f aca="false">Position!L113</f>
        <v>0.46765990700121</v>
      </c>
      <c r="D113" s="15" t="e">
        <f aca="false">Position!N113</f>
        <v>#REF!</v>
      </c>
      <c r="E113" s="22" t="e">
        <f aca="false">Position!$N113</f>
        <v>#REF!</v>
      </c>
      <c r="F113" s="22" t="e">
        <f aca="false">Position!$N113</f>
        <v>#REF!</v>
      </c>
      <c r="G113" s="22" t="e">
        <f aca="false">Position!$N113</f>
        <v>#REF!</v>
      </c>
      <c r="H113" s="22" t="e">
        <f aca="false">Position!$N113</f>
        <v>#REF!</v>
      </c>
      <c r="I113" s="22" t="e">
        <f aca="false">Position!$N113</f>
        <v>#REF!</v>
      </c>
      <c r="J113" s="22" t="e">
        <f aca="false">Position!$N113</f>
        <v>#REF!</v>
      </c>
      <c r="K113" s="22" t="e">
        <f aca="false">Position!$N113</f>
        <v>#REF!</v>
      </c>
      <c r="L113" s="22" t="e">
        <f aca="false">Position!$N113</f>
        <v>#REF!</v>
      </c>
      <c r="M113" s="22" t="e">
        <f aca="false">Position!$N113</f>
        <v>#REF!</v>
      </c>
      <c r="N113" s="22" t="e">
        <f aca="false">Position!$N113</f>
        <v>#REF!</v>
      </c>
      <c r="O113" s="22" t="e">
        <f aca="false">Position!$N113</f>
        <v>#REF!</v>
      </c>
      <c r="S113" s="22" t="e">
        <f aca="false">Position!$N113</f>
        <v>#REF!</v>
      </c>
      <c r="T113" s="22" t="e">
        <f aca="false">Position!$N113</f>
        <v>#REF!</v>
      </c>
      <c r="U113" s="22" t="e">
        <f aca="false">Position!$N113</f>
        <v>#REF!</v>
      </c>
      <c r="V113" s="22" t="e">
        <f aca="false">Position!$N113</f>
        <v>#REF!</v>
      </c>
      <c r="W113" s="22" t="e">
        <f aca="false">Position!$N113</f>
        <v>#REF!</v>
      </c>
      <c r="X113" s="22" t="e">
        <f aca="false">Position!$N113</f>
        <v>#REF!</v>
      </c>
      <c r="Y113" s="22" t="e">
        <f aca="false">Position!$N113</f>
        <v>#REF!</v>
      </c>
      <c r="Z113" s="22" t="e">
        <f aca="false">Position!$N113</f>
        <v>#REF!</v>
      </c>
      <c r="AA113" s="22" t="e">
        <f aca="false">Position!$N113</f>
        <v>#REF!</v>
      </c>
      <c r="AB113" s="22" t="e">
        <f aca="false">Position!$N113</f>
        <v>#REF!</v>
      </c>
      <c r="AC113" s="22" t="e">
        <f aca="false">Position!$N113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5" activeCellId="0" sqref="E5:O1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3" min="3" style="0" width="8.41"/>
    <col collapsed="false" customWidth="true" hidden="false" outlineLevel="0" max="4" min="4" style="0" width="3.42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7" t="s">
        <v>10</v>
      </c>
      <c r="B1" s="2"/>
      <c r="C1" s="3"/>
      <c r="D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/>
      <c r="J2" s="4" t="s">
        <v>3</v>
      </c>
    </row>
    <row r="3" customFormat="false" ht="12.75" hidden="false" customHeight="false" outlineLevel="0" collapsed="false">
      <c r="A3" s="7" t="n">
        <f aca="true">NOW()</f>
        <v>45926.8913933918</v>
      </c>
      <c r="B3" s="4" t="s">
        <v>3</v>
      </c>
      <c r="C3" s="4" t="s">
        <v>3</v>
      </c>
      <c r="D3" s="8"/>
      <c r="E3" s="18" t="n">
        <f aca="false">'Slide Data'!S4</f>
        <v>-0.05</v>
      </c>
      <c r="F3" s="18" t="n">
        <f aca="false">'Slide Data'!T4</f>
        <v>-0.04</v>
      </c>
      <c r="G3" s="18" t="n">
        <f aca="false">'Slide Data'!U4</f>
        <v>-0.03</v>
      </c>
      <c r="H3" s="18" t="n">
        <f aca="false">'Slide Data'!V4</f>
        <v>-0.02</v>
      </c>
      <c r="I3" s="18" t="n">
        <f aca="false">'Slide Data'!W4</f>
        <v>-0.01</v>
      </c>
      <c r="J3" s="18" t="n">
        <f aca="false">'Slide Data'!X4</f>
        <v>0</v>
      </c>
      <c r="K3" s="18" t="n">
        <f aca="false">'Slide Data'!Y4</f>
        <v>0.01</v>
      </c>
      <c r="L3" s="18" t="n">
        <f aca="false">'Slide Data'!Z4</f>
        <v>0.02</v>
      </c>
      <c r="M3" s="18" t="n">
        <f aca="false">'Slide Data'!AA4</f>
        <v>0.03</v>
      </c>
      <c r="N3" s="18" t="n">
        <f aca="false">'Slide Data'!AB4</f>
        <v>0.04</v>
      </c>
      <c r="O3" s="18" t="n">
        <f aca="false">'Slide Data'!AC4</f>
        <v>0.05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8</v>
      </c>
      <c r="D4" s="4"/>
      <c r="E4" s="21" t="e">
        <f aca="false">SUM(E5:E113)</f>
        <v>#NAME?</v>
      </c>
      <c r="F4" s="21" t="e">
        <f aca="false">SUM(F5:F113)</f>
        <v>#NAME?</v>
      </c>
      <c r="G4" s="21" t="e">
        <f aca="false">SUM(G5:G113)</f>
        <v>#NAME?</v>
      </c>
      <c r="H4" s="21" t="e">
        <f aca="false">SUM(H5:H113)</f>
        <v>#NAME?</v>
      </c>
      <c r="I4" s="21" t="e">
        <f aca="false">SUM(I5:I113)</f>
        <v>#NAME?</v>
      </c>
      <c r="J4" s="21" t="e">
        <f aca="false">SUM(J5:J113)</f>
        <v>#NAME?</v>
      </c>
      <c r="K4" s="21" t="e">
        <f aca="false">SUM(K5:K113)</f>
        <v>#NAME?</v>
      </c>
      <c r="L4" s="21" t="e">
        <f aca="false">SUM(L5:L113)</f>
        <v>#NAME?</v>
      </c>
      <c r="M4" s="21" t="e">
        <f aca="false">SUM(M5:M113)</f>
        <v>#NAME?</v>
      </c>
      <c r="N4" s="21" t="e">
        <f aca="false">SUM(N5:N113)</f>
        <v>#NAME?</v>
      </c>
      <c r="O4" s="21" t="e">
        <f aca="false">SUM(O5:O113)</f>
        <v>#NAME?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9" t="n">
        <f aca="false">Inputs!F5</f>
        <v>0.785</v>
      </c>
      <c r="D5" s="4"/>
      <c r="E5" s="22" t="e">
        <f aca="false">Position!$N5</f>
        <v>#NAME?</v>
      </c>
      <c r="F5" s="22" t="e">
        <f aca="false">Position!$N5</f>
        <v>#NAME?</v>
      </c>
      <c r="G5" s="22" t="e">
        <f aca="false">Position!$N5</f>
        <v>#NAME?</v>
      </c>
      <c r="H5" s="22" t="e">
        <f aca="false">Position!$N5</f>
        <v>#NAME?</v>
      </c>
      <c r="I5" s="22" t="e">
        <f aca="false">Position!$N5</f>
        <v>#NAME?</v>
      </c>
      <c r="J5" s="22" t="e">
        <f aca="false">Position!$N5</f>
        <v>#NAME?</v>
      </c>
      <c r="K5" s="22" t="e">
        <f aca="false">Position!$N5</f>
        <v>#NAME?</v>
      </c>
      <c r="L5" s="22" t="e">
        <f aca="false">Position!$N5</f>
        <v>#NAME?</v>
      </c>
      <c r="M5" s="22" t="e">
        <f aca="false">Position!$N5</f>
        <v>#NAME?</v>
      </c>
      <c r="N5" s="22" t="e">
        <f aca="false">Position!$N5</f>
        <v>#NAME?</v>
      </c>
      <c r="O5" s="22" t="e">
        <f aca="false">Position!$N5</f>
        <v>#NAME?</v>
      </c>
      <c r="S5" s="22" t="e">
        <f aca="false">Position!$N5</f>
        <v>#NAME?</v>
      </c>
      <c r="T5" s="22" t="e">
        <f aca="false">Position!$N5</f>
        <v>#NAME?</v>
      </c>
      <c r="U5" s="22" t="e">
        <f aca="false">Position!$N5</f>
        <v>#NAME?</v>
      </c>
      <c r="V5" s="22" t="e">
        <f aca="false">Position!$N5</f>
        <v>#NAME?</v>
      </c>
      <c r="W5" s="22" t="e">
        <f aca="false">Position!$N5</f>
        <v>#NAME?</v>
      </c>
      <c r="X5" s="22" t="e">
        <f aca="false">Position!$N5</f>
        <v>#NAME?</v>
      </c>
      <c r="Y5" s="22" t="e">
        <f aca="false">Position!$N5</f>
        <v>#NAME?</v>
      </c>
      <c r="Z5" s="22" t="e">
        <f aca="false">Position!$N5</f>
        <v>#NAME?</v>
      </c>
      <c r="AA5" s="22" t="e">
        <f aca="false">Position!$N5</f>
        <v>#NAME?</v>
      </c>
      <c r="AB5" s="22" t="e">
        <f aca="false">Position!$N5</f>
        <v>#NAME?</v>
      </c>
      <c r="AC5" s="22" t="e">
        <f aca="false">Position!$N5</f>
        <v>#NAME?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9" t="n">
        <f aca="false">Inputs!F6</f>
        <v>0.78</v>
      </c>
      <c r="D6" s="4"/>
      <c r="E6" s="22" t="e">
        <f aca="false">Position!$N6</f>
        <v>#NAME?</v>
      </c>
      <c r="F6" s="22" t="e">
        <f aca="false">Position!$N6</f>
        <v>#NAME?</v>
      </c>
      <c r="G6" s="22" t="e">
        <f aca="false">Position!$N6</f>
        <v>#NAME?</v>
      </c>
      <c r="H6" s="22" t="e">
        <f aca="false">Position!$N6</f>
        <v>#NAME?</v>
      </c>
      <c r="I6" s="22" t="e">
        <f aca="false">Position!$N6</f>
        <v>#NAME?</v>
      </c>
      <c r="J6" s="22" t="e">
        <f aca="false">Position!$N6</f>
        <v>#NAME?</v>
      </c>
      <c r="K6" s="22" t="e">
        <f aca="false">Position!$N6</f>
        <v>#NAME?</v>
      </c>
      <c r="L6" s="22" t="e">
        <f aca="false">Position!$N6</f>
        <v>#NAME?</v>
      </c>
      <c r="M6" s="22" t="e">
        <f aca="false">Position!$N6</f>
        <v>#NAME?</v>
      </c>
      <c r="N6" s="22" t="e">
        <f aca="false">Position!$N6</f>
        <v>#NAME?</v>
      </c>
      <c r="O6" s="22" t="e">
        <f aca="false">Position!$N6</f>
        <v>#NAME?</v>
      </c>
      <c r="S6" s="22" t="e">
        <f aca="false">Position!$N6</f>
        <v>#NAME?</v>
      </c>
      <c r="T6" s="22" t="e">
        <f aca="false">Position!$N6</f>
        <v>#NAME?</v>
      </c>
      <c r="U6" s="22" t="e">
        <f aca="false">Position!$N6</f>
        <v>#NAME?</v>
      </c>
      <c r="V6" s="22" t="e">
        <f aca="false">Position!$N6</f>
        <v>#NAME?</v>
      </c>
      <c r="W6" s="22" t="e">
        <f aca="false">Position!$N6</f>
        <v>#NAME?</v>
      </c>
      <c r="X6" s="22" t="e">
        <f aca="false">Position!$N6</f>
        <v>#NAME?</v>
      </c>
      <c r="Y6" s="22" t="e">
        <f aca="false">Position!$N6</f>
        <v>#NAME?</v>
      </c>
      <c r="Z6" s="22" t="e">
        <f aca="false">Position!$N6</f>
        <v>#NAME?</v>
      </c>
      <c r="AA6" s="22" t="e">
        <f aca="false">Position!$N6</f>
        <v>#NAME?</v>
      </c>
      <c r="AB6" s="22" t="e">
        <f aca="false">Position!$N6</f>
        <v>#NAME?</v>
      </c>
      <c r="AC6" s="22" t="e">
        <f aca="false">Position!$N6</f>
        <v>#NAME?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9" t="n">
        <f aca="false">Inputs!F7</f>
        <v>0.7275</v>
      </c>
      <c r="D7" s="4"/>
      <c r="E7" s="22" t="e">
        <f aca="false">Position!$N7</f>
        <v>#NAME?</v>
      </c>
      <c r="F7" s="22" t="e">
        <f aca="false">Position!$N7</f>
        <v>#NAME?</v>
      </c>
      <c r="G7" s="22" t="e">
        <f aca="false">Position!$N7</f>
        <v>#NAME?</v>
      </c>
      <c r="H7" s="22" t="e">
        <f aca="false">Position!$N7</f>
        <v>#NAME?</v>
      </c>
      <c r="I7" s="22" t="e">
        <f aca="false">Position!$N7</f>
        <v>#NAME?</v>
      </c>
      <c r="J7" s="22" t="e">
        <f aca="false">Position!$N7</f>
        <v>#NAME?</v>
      </c>
      <c r="K7" s="22" t="e">
        <f aca="false">Position!$N7</f>
        <v>#NAME?</v>
      </c>
      <c r="L7" s="22" t="e">
        <f aca="false">Position!$N7</f>
        <v>#NAME?</v>
      </c>
      <c r="M7" s="22" t="e">
        <f aca="false">Position!$N7</f>
        <v>#NAME?</v>
      </c>
      <c r="N7" s="22" t="e">
        <f aca="false">Position!$N7</f>
        <v>#NAME?</v>
      </c>
      <c r="O7" s="22" t="e">
        <f aca="false">Position!$N7</f>
        <v>#NAME?</v>
      </c>
      <c r="S7" s="22" t="e">
        <f aca="false">Position!$N7</f>
        <v>#NAME?</v>
      </c>
      <c r="T7" s="22" t="e">
        <f aca="false">Position!$N7</f>
        <v>#NAME?</v>
      </c>
      <c r="U7" s="22" t="e">
        <f aca="false">Position!$N7</f>
        <v>#NAME?</v>
      </c>
      <c r="V7" s="22" t="e">
        <f aca="false">Position!$N7</f>
        <v>#NAME?</v>
      </c>
      <c r="W7" s="22" t="e">
        <f aca="false">Position!$N7</f>
        <v>#NAME?</v>
      </c>
      <c r="X7" s="22" t="e">
        <f aca="false">Position!$N7</f>
        <v>#NAME?</v>
      </c>
      <c r="Y7" s="22" t="e">
        <f aca="false">Position!$N7</f>
        <v>#NAME?</v>
      </c>
      <c r="Z7" s="22" t="e">
        <f aca="false">Position!$N7</f>
        <v>#NAME?</v>
      </c>
      <c r="AA7" s="22" t="e">
        <f aca="false">Position!$N7</f>
        <v>#NAME?</v>
      </c>
      <c r="AB7" s="22" t="e">
        <f aca="false">Position!$N7</f>
        <v>#NAME?</v>
      </c>
      <c r="AC7" s="22" t="e">
        <f aca="false">Position!$N7</f>
        <v>#NAME?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9" t="n">
        <f aca="false">Inputs!F8</f>
        <v>0.6475</v>
      </c>
      <c r="D8" s="4"/>
      <c r="E8" s="22" t="e">
        <f aca="false">Position!$N8</f>
        <v>#NAME?</v>
      </c>
      <c r="F8" s="22" t="e">
        <f aca="false">Position!$N8</f>
        <v>#NAME?</v>
      </c>
      <c r="G8" s="22" t="e">
        <f aca="false">Position!$N8</f>
        <v>#NAME?</v>
      </c>
      <c r="H8" s="22" t="e">
        <f aca="false">Position!$N8</f>
        <v>#NAME?</v>
      </c>
      <c r="I8" s="22" t="e">
        <f aca="false">Position!$N8</f>
        <v>#NAME?</v>
      </c>
      <c r="J8" s="22" t="e">
        <f aca="false">Position!$N8</f>
        <v>#NAME?</v>
      </c>
      <c r="K8" s="22" t="e">
        <f aca="false">Position!$N8</f>
        <v>#NAME?</v>
      </c>
      <c r="L8" s="22" t="e">
        <f aca="false">Position!$N8</f>
        <v>#NAME?</v>
      </c>
      <c r="M8" s="22" t="e">
        <f aca="false">Position!$N8</f>
        <v>#NAME?</v>
      </c>
      <c r="N8" s="22" t="e">
        <f aca="false">Position!$N8</f>
        <v>#NAME?</v>
      </c>
      <c r="O8" s="22" t="e">
        <f aca="false">Position!$N8</f>
        <v>#NAME?</v>
      </c>
      <c r="S8" s="22" t="e">
        <f aca="false">Position!$N8</f>
        <v>#NAME?</v>
      </c>
      <c r="T8" s="22" t="e">
        <f aca="false">Position!$N8</f>
        <v>#NAME?</v>
      </c>
      <c r="U8" s="22" t="e">
        <f aca="false">Position!$N8</f>
        <v>#NAME?</v>
      </c>
      <c r="V8" s="22" t="e">
        <f aca="false">Position!$N8</f>
        <v>#NAME?</v>
      </c>
      <c r="W8" s="22" t="e">
        <f aca="false">Position!$N8</f>
        <v>#NAME?</v>
      </c>
      <c r="X8" s="22" t="e">
        <f aca="false">Position!$N8</f>
        <v>#NAME?</v>
      </c>
      <c r="Y8" s="22" t="e">
        <f aca="false">Position!$N8</f>
        <v>#NAME?</v>
      </c>
      <c r="Z8" s="22" t="e">
        <f aca="false">Position!$N8</f>
        <v>#NAME?</v>
      </c>
      <c r="AA8" s="22" t="e">
        <f aca="false">Position!$N8</f>
        <v>#NAME?</v>
      </c>
      <c r="AB8" s="22" t="e">
        <f aca="false">Position!$N8</f>
        <v>#NAME?</v>
      </c>
      <c r="AC8" s="22" t="e">
        <f aca="false">Position!$N8</f>
        <v>#NAME?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9" t="n">
        <f aca="false">Inputs!F9</f>
        <v>0.55</v>
      </c>
      <c r="D9" s="4"/>
      <c r="E9" s="22" t="e">
        <f aca="false">Position!$N9</f>
        <v>#NAME?</v>
      </c>
      <c r="F9" s="22" t="e">
        <f aca="false">Position!$N9</f>
        <v>#NAME?</v>
      </c>
      <c r="G9" s="22" t="e">
        <f aca="false">Position!$N9</f>
        <v>#NAME?</v>
      </c>
      <c r="H9" s="22" t="e">
        <f aca="false">Position!$N9</f>
        <v>#NAME?</v>
      </c>
      <c r="I9" s="22" t="e">
        <f aca="false">Position!$N9</f>
        <v>#NAME?</v>
      </c>
      <c r="J9" s="22" t="e">
        <f aca="false">Position!$N9</f>
        <v>#NAME?</v>
      </c>
      <c r="K9" s="22" t="e">
        <f aca="false">Position!$N9</f>
        <v>#NAME?</v>
      </c>
      <c r="L9" s="22" t="e">
        <f aca="false">Position!$N9</f>
        <v>#NAME?</v>
      </c>
      <c r="M9" s="22" t="e">
        <f aca="false">Position!$N9</f>
        <v>#NAME?</v>
      </c>
      <c r="N9" s="22" t="e">
        <f aca="false">Position!$N9</f>
        <v>#NAME?</v>
      </c>
      <c r="O9" s="22" t="e">
        <f aca="false">Position!$N9</f>
        <v>#NAME?</v>
      </c>
      <c r="S9" s="22" t="e">
        <f aca="false">Position!$N9</f>
        <v>#NAME?</v>
      </c>
      <c r="T9" s="22" t="e">
        <f aca="false">Position!$N9</f>
        <v>#NAME?</v>
      </c>
      <c r="U9" s="22" t="e">
        <f aca="false">Position!$N9</f>
        <v>#NAME?</v>
      </c>
      <c r="V9" s="22" t="e">
        <f aca="false">Position!$N9</f>
        <v>#NAME?</v>
      </c>
      <c r="W9" s="22" t="e">
        <f aca="false">Position!$N9</f>
        <v>#NAME?</v>
      </c>
      <c r="X9" s="22" t="e">
        <f aca="false">Position!$N9</f>
        <v>#NAME?</v>
      </c>
      <c r="Y9" s="22" t="e">
        <f aca="false">Position!$N9</f>
        <v>#NAME?</v>
      </c>
      <c r="Z9" s="22" t="e">
        <f aca="false">Position!$N9</f>
        <v>#NAME?</v>
      </c>
      <c r="AA9" s="22" t="e">
        <f aca="false">Position!$N9</f>
        <v>#NAME?</v>
      </c>
      <c r="AB9" s="22" t="e">
        <f aca="false">Position!$N9</f>
        <v>#NAME?</v>
      </c>
      <c r="AC9" s="22" t="e">
        <f aca="false">Position!$N9</f>
        <v>#NAME?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9" t="n">
        <f aca="false">Inputs!F10</f>
        <v>0.505</v>
      </c>
      <c r="D10" s="4"/>
      <c r="E10" s="22" t="e">
        <f aca="false">Position!$N10</f>
        <v>#NAME?</v>
      </c>
      <c r="F10" s="22" t="e">
        <f aca="false">Position!$N10</f>
        <v>#NAME?</v>
      </c>
      <c r="G10" s="22" t="e">
        <f aca="false">Position!$N10</f>
        <v>#NAME?</v>
      </c>
      <c r="H10" s="22" t="e">
        <f aca="false">Position!$N10</f>
        <v>#NAME?</v>
      </c>
      <c r="I10" s="22" t="e">
        <f aca="false">Position!$N10</f>
        <v>#NAME?</v>
      </c>
      <c r="J10" s="22" t="e">
        <f aca="false">Position!$N10</f>
        <v>#NAME?</v>
      </c>
      <c r="K10" s="22" t="e">
        <f aca="false">Position!$N10</f>
        <v>#NAME?</v>
      </c>
      <c r="L10" s="22" t="e">
        <f aca="false">Position!$N10</f>
        <v>#NAME?</v>
      </c>
      <c r="M10" s="22" t="e">
        <f aca="false">Position!$N10</f>
        <v>#NAME?</v>
      </c>
      <c r="N10" s="22" t="e">
        <f aca="false">Position!$N10</f>
        <v>#NAME?</v>
      </c>
      <c r="O10" s="22" t="e">
        <f aca="false">Position!$N10</f>
        <v>#NAME?</v>
      </c>
      <c r="S10" s="22" t="e">
        <f aca="false">Position!$N10</f>
        <v>#NAME?</v>
      </c>
      <c r="T10" s="22" t="e">
        <f aca="false">Position!$N10</f>
        <v>#NAME?</v>
      </c>
      <c r="U10" s="22" t="e">
        <f aca="false">Position!$N10</f>
        <v>#NAME?</v>
      </c>
      <c r="V10" s="22" t="e">
        <f aca="false">Position!$N10</f>
        <v>#NAME?</v>
      </c>
      <c r="W10" s="22" t="e">
        <f aca="false">Position!$N10</f>
        <v>#NAME?</v>
      </c>
      <c r="X10" s="22" t="e">
        <f aca="false">Position!$N10</f>
        <v>#NAME?</v>
      </c>
      <c r="Y10" s="22" t="e">
        <f aca="false">Position!$N10</f>
        <v>#NAME?</v>
      </c>
      <c r="Z10" s="22" t="e">
        <f aca="false">Position!$N10</f>
        <v>#NAME?</v>
      </c>
      <c r="AA10" s="22" t="e">
        <f aca="false">Position!$N10</f>
        <v>#NAME?</v>
      </c>
      <c r="AB10" s="22" t="e">
        <f aca="false">Position!$N10</f>
        <v>#NAME?</v>
      </c>
      <c r="AC10" s="22" t="e">
        <f aca="false">Position!$N10</f>
        <v>#NAME?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9" t="n">
        <f aca="false">Inputs!F11</f>
        <v>0.4975</v>
      </c>
      <c r="D11" s="4"/>
      <c r="E11" s="22" t="e">
        <f aca="false">Position!$N11</f>
        <v>#NAME?</v>
      </c>
      <c r="F11" s="22" t="e">
        <f aca="false">Position!$N11</f>
        <v>#NAME?</v>
      </c>
      <c r="G11" s="22" t="e">
        <f aca="false">Position!$N11</f>
        <v>#NAME?</v>
      </c>
      <c r="H11" s="22" t="e">
        <f aca="false">Position!$N11</f>
        <v>#NAME?</v>
      </c>
      <c r="I11" s="22" t="e">
        <f aca="false">Position!$N11</f>
        <v>#NAME?</v>
      </c>
      <c r="J11" s="22" t="e">
        <f aca="false">Position!$N11</f>
        <v>#NAME?</v>
      </c>
      <c r="K11" s="22" t="e">
        <f aca="false">Position!$N11</f>
        <v>#NAME?</v>
      </c>
      <c r="L11" s="22" t="e">
        <f aca="false">Position!$N11</f>
        <v>#NAME?</v>
      </c>
      <c r="M11" s="22" t="e">
        <f aca="false">Position!$N11</f>
        <v>#NAME?</v>
      </c>
      <c r="N11" s="22" t="e">
        <f aca="false">Position!$N11</f>
        <v>#NAME?</v>
      </c>
      <c r="O11" s="22" t="e">
        <f aca="false">Position!$N11</f>
        <v>#NAME?</v>
      </c>
      <c r="S11" s="22" t="e">
        <f aca="false">Position!$N11</f>
        <v>#NAME?</v>
      </c>
      <c r="T11" s="22" t="e">
        <f aca="false">Position!$N11</f>
        <v>#NAME?</v>
      </c>
      <c r="U11" s="22" t="e">
        <f aca="false">Position!$N11</f>
        <v>#NAME?</v>
      </c>
      <c r="V11" s="22" t="e">
        <f aca="false">Position!$N11</f>
        <v>#NAME?</v>
      </c>
      <c r="W11" s="22" t="e">
        <f aca="false">Position!$N11</f>
        <v>#NAME?</v>
      </c>
      <c r="X11" s="22" t="e">
        <f aca="false">Position!$N11</f>
        <v>#NAME?</v>
      </c>
      <c r="Y11" s="22" t="e">
        <f aca="false">Position!$N11</f>
        <v>#NAME?</v>
      </c>
      <c r="Z11" s="22" t="e">
        <f aca="false">Position!$N11</f>
        <v>#NAME?</v>
      </c>
      <c r="AA11" s="22" t="e">
        <f aca="false">Position!$N11</f>
        <v>#NAME?</v>
      </c>
      <c r="AB11" s="22" t="e">
        <f aca="false">Position!$N11</f>
        <v>#NAME?</v>
      </c>
      <c r="AC11" s="22" t="e">
        <f aca="false">Position!$N11</f>
        <v>#NAME?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9" t="n">
        <f aca="false">Inputs!F12</f>
        <v>0.4975</v>
      </c>
      <c r="D12" s="4"/>
      <c r="E12" s="22" t="e">
        <f aca="false">Position!$N12</f>
        <v>#NAME?</v>
      </c>
      <c r="F12" s="22" t="e">
        <f aca="false">Position!$N12</f>
        <v>#NAME?</v>
      </c>
      <c r="G12" s="22" t="e">
        <f aca="false">Position!$N12</f>
        <v>#NAME?</v>
      </c>
      <c r="H12" s="22" t="e">
        <f aca="false">Position!$N12</f>
        <v>#NAME?</v>
      </c>
      <c r="I12" s="22" t="e">
        <f aca="false">Position!$N12</f>
        <v>#NAME?</v>
      </c>
      <c r="J12" s="22" t="e">
        <f aca="false">Position!$N12</f>
        <v>#NAME?</v>
      </c>
      <c r="K12" s="22" t="e">
        <f aca="false">Position!$N12</f>
        <v>#NAME?</v>
      </c>
      <c r="L12" s="22" t="e">
        <f aca="false">Position!$N12</f>
        <v>#NAME?</v>
      </c>
      <c r="M12" s="22" t="e">
        <f aca="false">Position!$N12</f>
        <v>#NAME?</v>
      </c>
      <c r="N12" s="22" t="e">
        <f aca="false">Position!$N12</f>
        <v>#NAME?</v>
      </c>
      <c r="O12" s="22" t="e">
        <f aca="false">Position!$N12</f>
        <v>#NAME?</v>
      </c>
      <c r="S12" s="22" t="e">
        <f aca="false">Position!$N12</f>
        <v>#NAME?</v>
      </c>
      <c r="T12" s="22" t="e">
        <f aca="false">Position!$N12</f>
        <v>#NAME?</v>
      </c>
      <c r="U12" s="22" t="e">
        <f aca="false">Position!$N12</f>
        <v>#NAME?</v>
      </c>
      <c r="V12" s="22" t="e">
        <f aca="false">Position!$N12</f>
        <v>#NAME?</v>
      </c>
      <c r="W12" s="22" t="e">
        <f aca="false">Position!$N12</f>
        <v>#NAME?</v>
      </c>
      <c r="X12" s="22" t="e">
        <f aca="false">Position!$N12</f>
        <v>#NAME?</v>
      </c>
      <c r="Y12" s="22" t="e">
        <f aca="false">Position!$N12</f>
        <v>#NAME?</v>
      </c>
      <c r="Z12" s="22" t="e">
        <f aca="false">Position!$N12</f>
        <v>#NAME?</v>
      </c>
      <c r="AA12" s="22" t="e">
        <f aca="false">Position!$N12</f>
        <v>#NAME?</v>
      </c>
      <c r="AB12" s="22" t="e">
        <f aca="false">Position!$N12</f>
        <v>#NAME?</v>
      </c>
      <c r="AC12" s="22" t="e">
        <f aca="false">Position!$N12</f>
        <v>#NAME?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9" t="n">
        <f aca="false">Inputs!F13</f>
        <v>0.4975</v>
      </c>
      <c r="D13" s="4"/>
      <c r="E13" s="22" t="e">
        <f aca="false">Position!$N13</f>
        <v>#NAME?</v>
      </c>
      <c r="F13" s="22" t="e">
        <f aca="false">Position!$N13</f>
        <v>#NAME?</v>
      </c>
      <c r="G13" s="22" t="e">
        <f aca="false">Position!$N13</f>
        <v>#NAME?</v>
      </c>
      <c r="H13" s="22" t="e">
        <f aca="false">Position!$N13</f>
        <v>#NAME?</v>
      </c>
      <c r="I13" s="22" t="e">
        <f aca="false">Position!$N13</f>
        <v>#NAME?</v>
      </c>
      <c r="J13" s="22" t="e">
        <f aca="false">Position!$N13</f>
        <v>#NAME?</v>
      </c>
      <c r="K13" s="22" t="e">
        <f aca="false">Position!$N13</f>
        <v>#NAME?</v>
      </c>
      <c r="L13" s="22" t="e">
        <f aca="false">Position!$N13</f>
        <v>#NAME?</v>
      </c>
      <c r="M13" s="22" t="e">
        <f aca="false">Position!$N13</f>
        <v>#NAME?</v>
      </c>
      <c r="N13" s="22" t="e">
        <f aca="false">Position!$N13</f>
        <v>#NAME?</v>
      </c>
      <c r="O13" s="22" t="e">
        <f aca="false">Position!$N13</f>
        <v>#NAME?</v>
      </c>
      <c r="S13" s="22" t="e">
        <f aca="false">Position!$N13</f>
        <v>#NAME?</v>
      </c>
      <c r="T13" s="22" t="e">
        <f aca="false">Position!$N13</f>
        <v>#NAME?</v>
      </c>
      <c r="U13" s="22" t="e">
        <f aca="false">Position!$N13</f>
        <v>#NAME?</v>
      </c>
      <c r="V13" s="22" t="e">
        <f aca="false">Position!$N13</f>
        <v>#NAME?</v>
      </c>
      <c r="W13" s="22" t="e">
        <f aca="false">Position!$N13</f>
        <v>#NAME?</v>
      </c>
      <c r="X13" s="22" t="e">
        <f aca="false">Position!$N13</f>
        <v>#NAME?</v>
      </c>
      <c r="Y13" s="22" t="e">
        <f aca="false">Position!$N13</f>
        <v>#NAME?</v>
      </c>
      <c r="Z13" s="22" t="e">
        <f aca="false">Position!$N13</f>
        <v>#NAME?</v>
      </c>
      <c r="AA13" s="22" t="e">
        <f aca="false">Position!$N13</f>
        <v>#NAME?</v>
      </c>
      <c r="AB13" s="22" t="e">
        <f aca="false">Position!$N13</f>
        <v>#NAME?</v>
      </c>
      <c r="AC13" s="22" t="e">
        <f aca="false">Position!$N13</f>
        <v>#NAME?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9" t="n">
        <f aca="false">Inputs!F14</f>
        <v>0.4975</v>
      </c>
      <c r="D14" s="4"/>
      <c r="E14" s="22" t="e">
        <f aca="false">Position!$N14</f>
        <v>#NAME?</v>
      </c>
      <c r="F14" s="22" t="e">
        <f aca="false">Position!$N14</f>
        <v>#NAME?</v>
      </c>
      <c r="G14" s="22" t="e">
        <f aca="false">Position!$N14</f>
        <v>#NAME?</v>
      </c>
      <c r="H14" s="22" t="e">
        <f aca="false">Position!$N14</f>
        <v>#NAME?</v>
      </c>
      <c r="I14" s="22" t="e">
        <f aca="false">Position!$N14</f>
        <v>#NAME?</v>
      </c>
      <c r="J14" s="22" t="e">
        <f aca="false">Position!$N14</f>
        <v>#NAME?</v>
      </c>
      <c r="K14" s="22" t="e">
        <f aca="false">Position!$N14</f>
        <v>#NAME?</v>
      </c>
      <c r="L14" s="22" t="e">
        <f aca="false">Position!$N14</f>
        <v>#NAME?</v>
      </c>
      <c r="M14" s="22" t="e">
        <f aca="false">Position!$N14</f>
        <v>#NAME?</v>
      </c>
      <c r="N14" s="22" t="e">
        <f aca="false">Position!$N14</f>
        <v>#NAME?</v>
      </c>
      <c r="O14" s="22" t="e">
        <f aca="false">Position!$N14</f>
        <v>#NAME?</v>
      </c>
      <c r="S14" s="22" t="e">
        <f aca="false">Position!$N14</f>
        <v>#NAME?</v>
      </c>
      <c r="T14" s="22" t="e">
        <f aca="false">Position!$N14</f>
        <v>#NAME?</v>
      </c>
      <c r="U14" s="22" t="e">
        <f aca="false">Position!$N14</f>
        <v>#NAME?</v>
      </c>
      <c r="V14" s="22" t="e">
        <f aca="false">Position!$N14</f>
        <v>#NAME?</v>
      </c>
      <c r="W14" s="22" t="e">
        <f aca="false">Position!$N14</f>
        <v>#NAME?</v>
      </c>
      <c r="X14" s="22" t="e">
        <f aca="false">Position!$N14</f>
        <v>#NAME?</v>
      </c>
      <c r="Y14" s="22" t="e">
        <f aca="false">Position!$N14</f>
        <v>#NAME?</v>
      </c>
      <c r="Z14" s="22" t="e">
        <f aca="false">Position!$N14</f>
        <v>#NAME?</v>
      </c>
      <c r="AA14" s="22" t="e">
        <f aca="false">Position!$N14</f>
        <v>#NAME?</v>
      </c>
      <c r="AB14" s="22" t="e">
        <f aca="false">Position!$N14</f>
        <v>#NAME?</v>
      </c>
      <c r="AC14" s="22" t="e">
        <f aca="false">Position!$N14</f>
        <v>#NAME?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9" t="n">
        <f aca="false">Inputs!F15</f>
        <v>0.4975</v>
      </c>
      <c r="D15" s="4"/>
      <c r="E15" s="22" t="e">
        <f aca="false">Position!$N15</f>
        <v>#NAME?</v>
      </c>
      <c r="F15" s="22" t="e">
        <f aca="false">Position!$N15</f>
        <v>#NAME?</v>
      </c>
      <c r="G15" s="22" t="e">
        <f aca="false">Position!$N15</f>
        <v>#NAME?</v>
      </c>
      <c r="H15" s="22" t="e">
        <f aca="false">Position!$N15</f>
        <v>#NAME?</v>
      </c>
      <c r="I15" s="22" t="e">
        <f aca="false">Position!$N15</f>
        <v>#NAME?</v>
      </c>
      <c r="J15" s="22" t="e">
        <f aca="false">Position!$N15</f>
        <v>#NAME?</v>
      </c>
      <c r="K15" s="22" t="e">
        <f aca="false">Position!$N15</f>
        <v>#NAME?</v>
      </c>
      <c r="L15" s="22" t="e">
        <f aca="false">Position!$N15</f>
        <v>#NAME?</v>
      </c>
      <c r="M15" s="22" t="e">
        <f aca="false">Position!$N15</f>
        <v>#NAME?</v>
      </c>
      <c r="N15" s="22" t="e">
        <f aca="false">Position!$N15</f>
        <v>#NAME?</v>
      </c>
      <c r="O15" s="22" t="e">
        <f aca="false">Position!$N15</f>
        <v>#NAME?</v>
      </c>
      <c r="S15" s="22" t="e">
        <f aca="false">Position!$N15</f>
        <v>#NAME?</v>
      </c>
      <c r="T15" s="22" t="e">
        <f aca="false">Position!$N15</f>
        <v>#NAME?</v>
      </c>
      <c r="U15" s="22" t="e">
        <f aca="false">Position!$N15</f>
        <v>#NAME?</v>
      </c>
      <c r="V15" s="22" t="e">
        <f aca="false">Position!$N15</f>
        <v>#NAME?</v>
      </c>
      <c r="W15" s="22" t="e">
        <f aca="false">Position!$N15</f>
        <v>#NAME?</v>
      </c>
      <c r="X15" s="22" t="e">
        <f aca="false">Position!$N15</f>
        <v>#NAME?</v>
      </c>
      <c r="Y15" s="22" t="e">
        <f aca="false">Position!$N15</f>
        <v>#NAME?</v>
      </c>
      <c r="Z15" s="22" t="e">
        <f aca="false">Position!$N15</f>
        <v>#NAME?</v>
      </c>
      <c r="AA15" s="22" t="e">
        <f aca="false">Position!$N15</f>
        <v>#NAME?</v>
      </c>
      <c r="AB15" s="22" t="e">
        <f aca="false">Position!$N15</f>
        <v>#NAME?</v>
      </c>
      <c r="AC15" s="22" t="e">
        <f aca="false">Position!$N15</f>
        <v>#NAME?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9" t="n">
        <f aca="false">Inputs!F16</f>
        <v>0.5</v>
      </c>
      <c r="D16" s="4"/>
      <c r="E16" s="22" t="e">
        <f aca="false">Position!$N16</f>
        <v>#NAME?</v>
      </c>
      <c r="F16" s="22" t="e">
        <f aca="false">Position!$N16</f>
        <v>#NAME?</v>
      </c>
      <c r="G16" s="22" t="e">
        <f aca="false">Position!$N16</f>
        <v>#NAME?</v>
      </c>
      <c r="H16" s="22" t="e">
        <f aca="false">Position!$N16</f>
        <v>#NAME?</v>
      </c>
      <c r="I16" s="22" t="e">
        <f aca="false">Position!$N16</f>
        <v>#NAME?</v>
      </c>
      <c r="J16" s="22" t="e">
        <f aca="false">Position!$N16</f>
        <v>#NAME?</v>
      </c>
      <c r="K16" s="22" t="e">
        <f aca="false">Position!$N16</f>
        <v>#NAME?</v>
      </c>
      <c r="L16" s="22" t="e">
        <f aca="false">Position!$N16</f>
        <v>#NAME?</v>
      </c>
      <c r="M16" s="22" t="e">
        <f aca="false">Position!$N16</f>
        <v>#NAME?</v>
      </c>
      <c r="N16" s="22" t="e">
        <f aca="false">Position!$N16</f>
        <v>#NAME?</v>
      </c>
      <c r="O16" s="22" t="e">
        <f aca="false">Position!$N16</f>
        <v>#NAME?</v>
      </c>
      <c r="S16" s="22" t="e">
        <f aca="false">Position!$N16</f>
        <v>#NAME?</v>
      </c>
      <c r="T16" s="22" t="e">
        <f aca="false">Position!$N16</f>
        <v>#NAME?</v>
      </c>
      <c r="U16" s="22" t="e">
        <f aca="false">Position!$N16</f>
        <v>#NAME?</v>
      </c>
      <c r="V16" s="22" t="e">
        <f aca="false">Position!$N16</f>
        <v>#NAME?</v>
      </c>
      <c r="W16" s="22" t="e">
        <f aca="false">Position!$N16</f>
        <v>#NAME?</v>
      </c>
      <c r="X16" s="22" t="e">
        <f aca="false">Position!$N16</f>
        <v>#NAME?</v>
      </c>
      <c r="Y16" s="22" t="e">
        <f aca="false">Position!$N16</f>
        <v>#NAME?</v>
      </c>
      <c r="Z16" s="22" t="e">
        <f aca="false">Position!$N16</f>
        <v>#NAME?</v>
      </c>
      <c r="AA16" s="22" t="e">
        <f aca="false">Position!$N16</f>
        <v>#NAME?</v>
      </c>
      <c r="AB16" s="22" t="e">
        <f aca="false">Position!$N16</f>
        <v>#NAME?</v>
      </c>
      <c r="AC16" s="22" t="e">
        <f aca="false">Position!$N16</f>
        <v>#NAME?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9" t="n">
        <f aca="false">Inputs!F17</f>
        <v>0.5</v>
      </c>
      <c r="D17" s="4"/>
      <c r="E17" s="22" t="e">
        <f aca="false">Position!$N17</f>
        <v>#NAME?</v>
      </c>
      <c r="F17" s="22" t="e">
        <f aca="false">Position!$N17</f>
        <v>#NAME?</v>
      </c>
      <c r="G17" s="22" t="e">
        <f aca="false">Position!$N17</f>
        <v>#NAME?</v>
      </c>
      <c r="H17" s="22" t="e">
        <f aca="false">Position!$N17</f>
        <v>#NAME?</v>
      </c>
      <c r="I17" s="22" t="e">
        <f aca="false">Position!$N17</f>
        <v>#NAME?</v>
      </c>
      <c r="J17" s="22" t="e">
        <f aca="false">Position!$N17</f>
        <v>#NAME?</v>
      </c>
      <c r="K17" s="22" t="e">
        <f aca="false">Position!$N17</f>
        <v>#NAME?</v>
      </c>
      <c r="L17" s="22" t="e">
        <f aca="false">Position!$N17</f>
        <v>#NAME?</v>
      </c>
      <c r="M17" s="22" t="e">
        <f aca="false">Position!$N17</f>
        <v>#NAME?</v>
      </c>
      <c r="N17" s="22" t="e">
        <f aca="false">Position!$N17</f>
        <v>#NAME?</v>
      </c>
      <c r="O17" s="22" t="e">
        <f aca="false">Position!$N17</f>
        <v>#NAME?</v>
      </c>
      <c r="S17" s="22" t="e">
        <f aca="false">Position!$N17</f>
        <v>#NAME?</v>
      </c>
      <c r="T17" s="22" t="e">
        <f aca="false">Position!$N17</f>
        <v>#NAME?</v>
      </c>
      <c r="U17" s="22" t="e">
        <f aca="false">Position!$N17</f>
        <v>#NAME?</v>
      </c>
      <c r="V17" s="22" t="e">
        <f aca="false">Position!$N17</f>
        <v>#NAME?</v>
      </c>
      <c r="W17" s="22" t="e">
        <f aca="false">Position!$N17</f>
        <v>#NAME?</v>
      </c>
      <c r="X17" s="22" t="e">
        <f aca="false">Position!$N17</f>
        <v>#NAME?</v>
      </c>
      <c r="Y17" s="22" t="e">
        <f aca="false">Position!$N17</f>
        <v>#NAME?</v>
      </c>
      <c r="Z17" s="22" t="e">
        <f aca="false">Position!$N17</f>
        <v>#NAME?</v>
      </c>
      <c r="AA17" s="22" t="e">
        <f aca="false">Position!$N17</f>
        <v>#NAME?</v>
      </c>
      <c r="AB17" s="22" t="e">
        <f aca="false">Position!$N17</f>
        <v>#NAME?</v>
      </c>
      <c r="AC17" s="22" t="e">
        <f aca="false">Position!$N17</f>
        <v>#NAME?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9" t="n">
        <f aca="false">Inputs!F18</f>
        <v>0.5</v>
      </c>
      <c r="D18" s="4"/>
      <c r="E18" s="22" t="e">
        <f aca="false">Position!$N18</f>
        <v>#NAME?</v>
      </c>
      <c r="F18" s="22" t="e">
        <f aca="false">Position!$N18</f>
        <v>#NAME?</v>
      </c>
      <c r="G18" s="22" t="e">
        <f aca="false">Position!$N18</f>
        <v>#NAME?</v>
      </c>
      <c r="H18" s="22" t="e">
        <f aca="false">Position!$N18</f>
        <v>#NAME?</v>
      </c>
      <c r="I18" s="22" t="e">
        <f aca="false">Position!$N18</f>
        <v>#NAME?</v>
      </c>
      <c r="J18" s="22" t="e">
        <f aca="false">Position!$N18</f>
        <v>#NAME?</v>
      </c>
      <c r="K18" s="22" t="e">
        <f aca="false">Position!$N18</f>
        <v>#NAME?</v>
      </c>
      <c r="L18" s="22" t="e">
        <f aca="false">Position!$N18</f>
        <v>#NAME?</v>
      </c>
      <c r="M18" s="22" t="e">
        <f aca="false">Position!$N18</f>
        <v>#NAME?</v>
      </c>
      <c r="N18" s="22" t="e">
        <f aca="false">Position!$N18</f>
        <v>#NAME?</v>
      </c>
      <c r="O18" s="22" t="e">
        <f aca="false">Position!$N18</f>
        <v>#NAME?</v>
      </c>
      <c r="S18" s="22" t="e">
        <f aca="false">Position!$N18</f>
        <v>#NAME?</v>
      </c>
      <c r="T18" s="22" t="e">
        <f aca="false">Position!$N18</f>
        <v>#NAME?</v>
      </c>
      <c r="U18" s="22" t="e">
        <f aca="false">Position!$N18</f>
        <v>#NAME?</v>
      </c>
      <c r="V18" s="22" t="e">
        <f aca="false">Position!$N18</f>
        <v>#NAME?</v>
      </c>
      <c r="W18" s="22" t="e">
        <f aca="false">Position!$N18</f>
        <v>#NAME?</v>
      </c>
      <c r="X18" s="22" t="e">
        <f aca="false">Position!$N18</f>
        <v>#NAME?</v>
      </c>
      <c r="Y18" s="22" t="e">
        <f aca="false">Position!$N18</f>
        <v>#NAME?</v>
      </c>
      <c r="Z18" s="22" t="e">
        <f aca="false">Position!$N18</f>
        <v>#NAME?</v>
      </c>
      <c r="AA18" s="22" t="e">
        <f aca="false">Position!$N18</f>
        <v>#NAME?</v>
      </c>
      <c r="AB18" s="22" t="e">
        <f aca="false">Position!$N18</f>
        <v>#NAME?</v>
      </c>
      <c r="AC18" s="22" t="e">
        <f aca="false">Position!$N18</f>
        <v>#NAME?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9" t="n">
        <f aca="false">Inputs!F19</f>
        <v>0.49</v>
      </c>
      <c r="D19" s="4"/>
      <c r="E19" s="22" t="e">
        <f aca="false">Position!$N19</f>
        <v>#NAME?</v>
      </c>
      <c r="F19" s="22" t="e">
        <f aca="false">Position!$N19</f>
        <v>#NAME?</v>
      </c>
      <c r="G19" s="22" t="e">
        <f aca="false">Position!$N19</f>
        <v>#NAME?</v>
      </c>
      <c r="H19" s="22" t="e">
        <f aca="false">Position!$N19</f>
        <v>#NAME?</v>
      </c>
      <c r="I19" s="22" t="e">
        <f aca="false">Position!$N19</f>
        <v>#NAME?</v>
      </c>
      <c r="J19" s="22" t="e">
        <f aca="false">Position!$N19</f>
        <v>#NAME?</v>
      </c>
      <c r="K19" s="22" t="e">
        <f aca="false">Position!$N19</f>
        <v>#NAME?</v>
      </c>
      <c r="L19" s="22" t="e">
        <f aca="false">Position!$N19</f>
        <v>#NAME?</v>
      </c>
      <c r="M19" s="22" t="e">
        <f aca="false">Position!$N19</f>
        <v>#NAME?</v>
      </c>
      <c r="N19" s="22" t="e">
        <f aca="false">Position!$N19</f>
        <v>#NAME?</v>
      </c>
      <c r="O19" s="22" t="e">
        <f aca="false">Position!$N19</f>
        <v>#NAME?</v>
      </c>
      <c r="S19" s="22" t="e">
        <f aca="false">Position!$N19</f>
        <v>#NAME?</v>
      </c>
      <c r="T19" s="22" t="e">
        <f aca="false">Position!$N19</f>
        <v>#NAME?</v>
      </c>
      <c r="U19" s="22" t="e">
        <f aca="false">Position!$N19</f>
        <v>#NAME?</v>
      </c>
      <c r="V19" s="22" t="e">
        <f aca="false">Position!$N19</f>
        <v>#NAME?</v>
      </c>
      <c r="W19" s="22" t="e">
        <f aca="false">Position!$N19</f>
        <v>#NAME?</v>
      </c>
      <c r="X19" s="22" t="e">
        <f aca="false">Position!$N19</f>
        <v>#NAME?</v>
      </c>
      <c r="Y19" s="22" t="e">
        <f aca="false">Position!$N19</f>
        <v>#NAME?</v>
      </c>
      <c r="Z19" s="22" t="e">
        <f aca="false">Position!$N19</f>
        <v>#NAME?</v>
      </c>
      <c r="AA19" s="22" t="e">
        <f aca="false">Position!$N19</f>
        <v>#NAME?</v>
      </c>
      <c r="AB19" s="22" t="e">
        <f aca="false">Position!$N19</f>
        <v>#NAME?</v>
      </c>
      <c r="AC19" s="22" t="e">
        <f aca="false">Position!$N19</f>
        <v>#NAME?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9" t="n">
        <f aca="false">Inputs!F20</f>
        <v>0.4675</v>
      </c>
      <c r="D20" s="4"/>
      <c r="E20" s="22" t="e">
        <f aca="false">Position!$N20</f>
        <v>#NAME?</v>
      </c>
      <c r="F20" s="22" t="e">
        <f aca="false">Position!$N20</f>
        <v>#NAME?</v>
      </c>
      <c r="G20" s="22" t="e">
        <f aca="false">Position!$N20</f>
        <v>#NAME?</v>
      </c>
      <c r="H20" s="22" t="e">
        <f aca="false">Position!$N20</f>
        <v>#NAME?</v>
      </c>
      <c r="I20" s="22" t="e">
        <f aca="false">Position!$N20</f>
        <v>#NAME?</v>
      </c>
      <c r="J20" s="22" t="e">
        <f aca="false">Position!$N20</f>
        <v>#NAME?</v>
      </c>
      <c r="K20" s="22" t="e">
        <f aca="false">Position!$N20</f>
        <v>#NAME?</v>
      </c>
      <c r="L20" s="22" t="e">
        <f aca="false">Position!$N20</f>
        <v>#NAME?</v>
      </c>
      <c r="M20" s="22" t="e">
        <f aca="false">Position!$N20</f>
        <v>#NAME?</v>
      </c>
      <c r="N20" s="22" t="e">
        <f aca="false">Position!$N20</f>
        <v>#NAME?</v>
      </c>
      <c r="O20" s="22" t="e">
        <f aca="false">Position!$N20</f>
        <v>#NAME?</v>
      </c>
      <c r="S20" s="22" t="e">
        <f aca="false">Position!$N20</f>
        <v>#NAME?</v>
      </c>
      <c r="T20" s="22" t="e">
        <f aca="false">Position!$N20</f>
        <v>#NAME?</v>
      </c>
      <c r="U20" s="22" t="e">
        <f aca="false">Position!$N20</f>
        <v>#NAME?</v>
      </c>
      <c r="V20" s="22" t="e">
        <f aca="false">Position!$N20</f>
        <v>#NAME?</v>
      </c>
      <c r="W20" s="22" t="e">
        <f aca="false">Position!$N20</f>
        <v>#NAME?</v>
      </c>
      <c r="X20" s="22" t="e">
        <f aca="false">Position!$N20</f>
        <v>#NAME?</v>
      </c>
      <c r="Y20" s="22" t="e">
        <f aca="false">Position!$N20</f>
        <v>#NAME?</v>
      </c>
      <c r="Z20" s="22" t="e">
        <f aca="false">Position!$N20</f>
        <v>#NAME?</v>
      </c>
      <c r="AA20" s="22" t="e">
        <f aca="false">Position!$N20</f>
        <v>#NAME?</v>
      </c>
      <c r="AB20" s="22" t="e">
        <f aca="false">Position!$N20</f>
        <v>#NAME?</v>
      </c>
      <c r="AC20" s="22" t="e">
        <f aca="false">Position!$N20</f>
        <v>#NAME?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9" t="n">
        <f aca="false">Inputs!F21</f>
        <v>0.41</v>
      </c>
      <c r="D21" s="4"/>
      <c r="E21" s="22" t="e">
        <f aca="false">Position!$N21</f>
        <v>#NAME?</v>
      </c>
      <c r="F21" s="22" t="e">
        <f aca="false">Position!$N21</f>
        <v>#NAME?</v>
      </c>
      <c r="G21" s="22" t="e">
        <f aca="false">Position!$N21</f>
        <v>#NAME?</v>
      </c>
      <c r="H21" s="22" t="e">
        <f aca="false">Position!$N21</f>
        <v>#NAME?</v>
      </c>
      <c r="I21" s="22" t="e">
        <f aca="false">Position!$N21</f>
        <v>#NAME?</v>
      </c>
      <c r="J21" s="22" t="e">
        <f aca="false">Position!$N21</f>
        <v>#NAME?</v>
      </c>
      <c r="K21" s="22" t="e">
        <f aca="false">Position!$N21</f>
        <v>#NAME?</v>
      </c>
      <c r="L21" s="22" t="e">
        <f aca="false">Position!$N21</f>
        <v>#NAME?</v>
      </c>
      <c r="M21" s="22" t="e">
        <f aca="false">Position!$N21</f>
        <v>#NAME?</v>
      </c>
      <c r="N21" s="22" t="e">
        <f aca="false">Position!$N21</f>
        <v>#NAME?</v>
      </c>
      <c r="O21" s="22" t="e">
        <f aca="false">Position!$N21</f>
        <v>#NAME?</v>
      </c>
      <c r="S21" s="22" t="e">
        <f aca="false">Position!$N21</f>
        <v>#NAME?</v>
      </c>
      <c r="T21" s="22" t="e">
        <f aca="false">Position!$N21</f>
        <v>#NAME?</v>
      </c>
      <c r="U21" s="22" t="e">
        <f aca="false">Position!$N21</f>
        <v>#NAME?</v>
      </c>
      <c r="V21" s="22" t="e">
        <f aca="false">Position!$N21</f>
        <v>#NAME?</v>
      </c>
      <c r="W21" s="22" t="e">
        <f aca="false">Position!$N21</f>
        <v>#NAME?</v>
      </c>
      <c r="X21" s="22" t="e">
        <f aca="false">Position!$N21</f>
        <v>#NAME?</v>
      </c>
      <c r="Y21" s="22" t="e">
        <f aca="false">Position!$N21</f>
        <v>#NAME?</v>
      </c>
      <c r="Z21" s="22" t="e">
        <f aca="false">Position!$N21</f>
        <v>#NAME?</v>
      </c>
      <c r="AA21" s="22" t="e">
        <f aca="false">Position!$N21</f>
        <v>#NAME?</v>
      </c>
      <c r="AB21" s="22" t="e">
        <f aca="false">Position!$N21</f>
        <v>#NAME?</v>
      </c>
      <c r="AC21" s="22" t="e">
        <f aca="false">Position!$N21</f>
        <v>#NAME?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9" t="n">
        <f aca="false">Inputs!F22</f>
        <v>0.395</v>
      </c>
      <c r="D22" s="4"/>
      <c r="E22" s="22" t="e">
        <f aca="false">Position!$N22</f>
        <v>#NAME?</v>
      </c>
      <c r="F22" s="22" t="e">
        <f aca="false">Position!$N22</f>
        <v>#NAME?</v>
      </c>
      <c r="G22" s="22" t="e">
        <f aca="false">Position!$N22</f>
        <v>#NAME?</v>
      </c>
      <c r="H22" s="22" t="e">
        <f aca="false">Position!$N22</f>
        <v>#NAME?</v>
      </c>
      <c r="I22" s="22" t="e">
        <f aca="false">Position!$N22</f>
        <v>#NAME?</v>
      </c>
      <c r="J22" s="22" t="e">
        <f aca="false">Position!$N22</f>
        <v>#NAME?</v>
      </c>
      <c r="K22" s="22" t="e">
        <f aca="false">Position!$N22</f>
        <v>#NAME?</v>
      </c>
      <c r="L22" s="22" t="e">
        <f aca="false">Position!$N22</f>
        <v>#NAME?</v>
      </c>
      <c r="M22" s="22" t="e">
        <f aca="false">Position!$N22</f>
        <v>#NAME?</v>
      </c>
      <c r="N22" s="22" t="e">
        <f aca="false">Position!$N22</f>
        <v>#NAME?</v>
      </c>
      <c r="O22" s="22" t="e">
        <f aca="false">Position!$N22</f>
        <v>#NAME?</v>
      </c>
      <c r="S22" s="22" t="e">
        <f aca="false">Position!$N22</f>
        <v>#NAME?</v>
      </c>
      <c r="T22" s="22" t="e">
        <f aca="false">Position!$N22</f>
        <v>#NAME?</v>
      </c>
      <c r="U22" s="22" t="e">
        <f aca="false">Position!$N22</f>
        <v>#NAME?</v>
      </c>
      <c r="V22" s="22" t="e">
        <f aca="false">Position!$N22</f>
        <v>#NAME?</v>
      </c>
      <c r="W22" s="22" t="e">
        <f aca="false">Position!$N22</f>
        <v>#NAME?</v>
      </c>
      <c r="X22" s="22" t="e">
        <f aca="false">Position!$N22</f>
        <v>#NAME?</v>
      </c>
      <c r="Y22" s="22" t="e">
        <f aca="false">Position!$N22</f>
        <v>#NAME?</v>
      </c>
      <c r="Z22" s="22" t="e">
        <f aca="false">Position!$N22</f>
        <v>#NAME?</v>
      </c>
      <c r="AA22" s="22" t="e">
        <f aca="false">Position!$N22</f>
        <v>#NAME?</v>
      </c>
      <c r="AB22" s="22" t="e">
        <f aca="false">Position!$N22</f>
        <v>#NAME?</v>
      </c>
      <c r="AC22" s="22" t="e">
        <f aca="false">Position!$N22</f>
        <v>#NAME?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9" t="n">
        <f aca="false">Inputs!F23</f>
        <v>0.39</v>
      </c>
      <c r="D23" s="4"/>
      <c r="E23" s="22" t="e">
        <f aca="false">Position!$N23</f>
        <v>#NAME?</v>
      </c>
      <c r="F23" s="22" t="e">
        <f aca="false">Position!$N23</f>
        <v>#NAME?</v>
      </c>
      <c r="G23" s="22" t="e">
        <f aca="false">Position!$N23</f>
        <v>#NAME?</v>
      </c>
      <c r="H23" s="22" t="e">
        <f aca="false">Position!$N23</f>
        <v>#NAME?</v>
      </c>
      <c r="I23" s="22" t="e">
        <f aca="false">Position!$N23</f>
        <v>#NAME?</v>
      </c>
      <c r="J23" s="22" t="e">
        <f aca="false">Position!$N23</f>
        <v>#NAME?</v>
      </c>
      <c r="K23" s="22" t="e">
        <f aca="false">Position!$N23</f>
        <v>#NAME?</v>
      </c>
      <c r="L23" s="22" t="e">
        <f aca="false">Position!$N23</f>
        <v>#NAME?</v>
      </c>
      <c r="M23" s="22" t="e">
        <f aca="false">Position!$N23</f>
        <v>#NAME?</v>
      </c>
      <c r="N23" s="22" t="e">
        <f aca="false">Position!$N23</f>
        <v>#NAME?</v>
      </c>
      <c r="O23" s="22" t="e">
        <f aca="false">Position!$N23</f>
        <v>#NAME?</v>
      </c>
      <c r="S23" s="22" t="e">
        <f aca="false">Position!$N23</f>
        <v>#NAME?</v>
      </c>
      <c r="T23" s="22" t="e">
        <f aca="false">Position!$N23</f>
        <v>#NAME?</v>
      </c>
      <c r="U23" s="22" t="e">
        <f aca="false">Position!$N23</f>
        <v>#NAME?</v>
      </c>
      <c r="V23" s="22" t="e">
        <f aca="false">Position!$N23</f>
        <v>#NAME?</v>
      </c>
      <c r="W23" s="22" t="e">
        <f aca="false">Position!$N23</f>
        <v>#NAME?</v>
      </c>
      <c r="X23" s="22" t="e">
        <f aca="false">Position!$N23</f>
        <v>#NAME?</v>
      </c>
      <c r="Y23" s="22" t="e">
        <f aca="false">Position!$N23</f>
        <v>#NAME?</v>
      </c>
      <c r="Z23" s="22" t="e">
        <f aca="false">Position!$N23</f>
        <v>#NAME?</v>
      </c>
      <c r="AA23" s="22" t="e">
        <f aca="false">Position!$N23</f>
        <v>#NAME?</v>
      </c>
      <c r="AB23" s="22" t="e">
        <f aca="false">Position!$N23</f>
        <v>#NAME?</v>
      </c>
      <c r="AC23" s="22" t="e">
        <f aca="false">Position!$N23</f>
        <v>#NAME?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9" t="n">
        <f aca="false">Inputs!F24</f>
        <v>0.39</v>
      </c>
      <c r="D24" s="4"/>
      <c r="E24" s="22" t="e">
        <f aca="false">Position!$N24</f>
        <v>#NAME?</v>
      </c>
      <c r="F24" s="22" t="e">
        <f aca="false">Position!$N24</f>
        <v>#NAME?</v>
      </c>
      <c r="G24" s="22" t="e">
        <f aca="false">Position!$N24</f>
        <v>#NAME?</v>
      </c>
      <c r="H24" s="22" t="e">
        <f aca="false">Position!$N24</f>
        <v>#NAME?</v>
      </c>
      <c r="I24" s="22" t="e">
        <f aca="false">Position!$N24</f>
        <v>#NAME?</v>
      </c>
      <c r="J24" s="22" t="e">
        <f aca="false">Position!$N24</f>
        <v>#NAME?</v>
      </c>
      <c r="K24" s="22" t="e">
        <f aca="false">Position!$N24</f>
        <v>#NAME?</v>
      </c>
      <c r="L24" s="22" t="e">
        <f aca="false">Position!$N24</f>
        <v>#NAME?</v>
      </c>
      <c r="M24" s="22" t="e">
        <f aca="false">Position!$N24</f>
        <v>#NAME?</v>
      </c>
      <c r="N24" s="22" t="e">
        <f aca="false">Position!$N24</f>
        <v>#NAME?</v>
      </c>
      <c r="O24" s="22" t="e">
        <f aca="false">Position!$N24</f>
        <v>#NAME?</v>
      </c>
      <c r="S24" s="22" t="e">
        <f aca="false">Position!$N24</f>
        <v>#NAME?</v>
      </c>
      <c r="T24" s="22" t="e">
        <f aca="false">Position!$N24</f>
        <v>#NAME?</v>
      </c>
      <c r="U24" s="22" t="e">
        <f aca="false">Position!$N24</f>
        <v>#NAME?</v>
      </c>
      <c r="V24" s="22" t="e">
        <f aca="false">Position!$N24</f>
        <v>#NAME?</v>
      </c>
      <c r="W24" s="22" t="e">
        <f aca="false">Position!$N24</f>
        <v>#NAME?</v>
      </c>
      <c r="X24" s="22" t="e">
        <f aca="false">Position!$N24</f>
        <v>#NAME?</v>
      </c>
      <c r="Y24" s="22" t="e">
        <f aca="false">Position!$N24</f>
        <v>#NAME?</v>
      </c>
      <c r="Z24" s="22" t="e">
        <f aca="false">Position!$N24</f>
        <v>#NAME?</v>
      </c>
      <c r="AA24" s="22" t="e">
        <f aca="false">Position!$N24</f>
        <v>#NAME?</v>
      </c>
      <c r="AB24" s="22" t="e">
        <f aca="false">Position!$N24</f>
        <v>#NAME?</v>
      </c>
      <c r="AC24" s="22" t="e">
        <f aca="false">Position!$N24</f>
        <v>#NAME?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9" t="n">
        <f aca="false">Inputs!F25</f>
        <v>0.39</v>
      </c>
      <c r="D25" s="4"/>
      <c r="E25" s="22" t="e">
        <f aca="false">Position!$N25</f>
        <v>#NAME?</v>
      </c>
      <c r="F25" s="22" t="e">
        <f aca="false">Position!$N25</f>
        <v>#NAME?</v>
      </c>
      <c r="G25" s="22" t="e">
        <f aca="false">Position!$N25</f>
        <v>#NAME?</v>
      </c>
      <c r="H25" s="22" t="e">
        <f aca="false">Position!$N25</f>
        <v>#NAME?</v>
      </c>
      <c r="I25" s="22" t="e">
        <f aca="false">Position!$N25</f>
        <v>#NAME?</v>
      </c>
      <c r="J25" s="22" t="e">
        <f aca="false">Position!$N25</f>
        <v>#NAME?</v>
      </c>
      <c r="K25" s="22" t="e">
        <f aca="false">Position!$N25</f>
        <v>#NAME?</v>
      </c>
      <c r="L25" s="22" t="e">
        <f aca="false">Position!$N25</f>
        <v>#NAME?</v>
      </c>
      <c r="M25" s="22" t="e">
        <f aca="false">Position!$N25</f>
        <v>#NAME?</v>
      </c>
      <c r="N25" s="22" t="e">
        <f aca="false">Position!$N25</f>
        <v>#NAME?</v>
      </c>
      <c r="O25" s="22" t="e">
        <f aca="false">Position!$N25</f>
        <v>#NAME?</v>
      </c>
      <c r="S25" s="22" t="e">
        <f aca="false">Position!$N25</f>
        <v>#NAME?</v>
      </c>
      <c r="T25" s="22" t="e">
        <f aca="false">Position!$N25</f>
        <v>#NAME?</v>
      </c>
      <c r="U25" s="22" t="e">
        <f aca="false">Position!$N25</f>
        <v>#NAME?</v>
      </c>
      <c r="V25" s="22" t="e">
        <f aca="false">Position!$N25</f>
        <v>#NAME?</v>
      </c>
      <c r="W25" s="22" t="e">
        <f aca="false">Position!$N25</f>
        <v>#NAME?</v>
      </c>
      <c r="X25" s="22" t="e">
        <f aca="false">Position!$N25</f>
        <v>#NAME?</v>
      </c>
      <c r="Y25" s="22" t="e">
        <f aca="false">Position!$N25</f>
        <v>#NAME?</v>
      </c>
      <c r="Z25" s="22" t="e">
        <f aca="false">Position!$N25</f>
        <v>#NAME?</v>
      </c>
      <c r="AA25" s="22" t="e">
        <f aca="false">Position!$N25</f>
        <v>#NAME?</v>
      </c>
      <c r="AB25" s="22" t="e">
        <f aca="false">Position!$N25</f>
        <v>#NAME?</v>
      </c>
      <c r="AC25" s="22" t="e">
        <f aca="false">Position!$N25</f>
        <v>#NAME?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9" t="n">
        <f aca="false">Inputs!F26</f>
        <v>0.39</v>
      </c>
      <c r="D26" s="4"/>
      <c r="E26" s="22" t="e">
        <f aca="false">Position!$N26</f>
        <v>#NAME?</v>
      </c>
      <c r="F26" s="22" t="e">
        <f aca="false">Position!$N26</f>
        <v>#NAME?</v>
      </c>
      <c r="G26" s="22" t="e">
        <f aca="false">Position!$N26</f>
        <v>#NAME?</v>
      </c>
      <c r="H26" s="22" t="e">
        <f aca="false">Position!$N26</f>
        <v>#NAME?</v>
      </c>
      <c r="I26" s="22" t="e">
        <f aca="false">Position!$N26</f>
        <v>#NAME?</v>
      </c>
      <c r="J26" s="22" t="e">
        <f aca="false">Position!$N26</f>
        <v>#NAME?</v>
      </c>
      <c r="K26" s="22" t="e">
        <f aca="false">Position!$N26</f>
        <v>#NAME?</v>
      </c>
      <c r="L26" s="22" t="e">
        <f aca="false">Position!$N26</f>
        <v>#NAME?</v>
      </c>
      <c r="M26" s="22" t="e">
        <f aca="false">Position!$N26</f>
        <v>#NAME?</v>
      </c>
      <c r="N26" s="22" t="e">
        <f aca="false">Position!$N26</f>
        <v>#NAME?</v>
      </c>
      <c r="O26" s="22" t="e">
        <f aca="false">Position!$N26</f>
        <v>#NAME?</v>
      </c>
      <c r="S26" s="22" t="e">
        <f aca="false">Position!$N26</f>
        <v>#NAME?</v>
      </c>
      <c r="T26" s="22" t="e">
        <f aca="false">Position!$N26</f>
        <v>#NAME?</v>
      </c>
      <c r="U26" s="22" t="e">
        <f aca="false">Position!$N26</f>
        <v>#NAME?</v>
      </c>
      <c r="V26" s="22" t="e">
        <f aca="false">Position!$N26</f>
        <v>#NAME?</v>
      </c>
      <c r="W26" s="22" t="e">
        <f aca="false">Position!$N26</f>
        <v>#NAME?</v>
      </c>
      <c r="X26" s="22" t="e">
        <f aca="false">Position!$N26</f>
        <v>#NAME?</v>
      </c>
      <c r="Y26" s="22" t="e">
        <f aca="false">Position!$N26</f>
        <v>#NAME?</v>
      </c>
      <c r="Z26" s="22" t="e">
        <f aca="false">Position!$N26</f>
        <v>#NAME?</v>
      </c>
      <c r="AA26" s="22" t="e">
        <f aca="false">Position!$N26</f>
        <v>#NAME?</v>
      </c>
      <c r="AB26" s="22" t="e">
        <f aca="false">Position!$N26</f>
        <v>#NAME?</v>
      </c>
      <c r="AC26" s="22" t="e">
        <f aca="false">Position!$N26</f>
        <v>#NAME?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9" t="n">
        <f aca="false">Inputs!F27</f>
        <v>0.3875</v>
      </c>
      <c r="D27" s="4"/>
      <c r="E27" s="22" t="e">
        <f aca="false">Position!$N27</f>
        <v>#NAME?</v>
      </c>
      <c r="F27" s="22" t="e">
        <f aca="false">Position!$N27</f>
        <v>#NAME?</v>
      </c>
      <c r="G27" s="22" t="e">
        <f aca="false">Position!$N27</f>
        <v>#NAME?</v>
      </c>
      <c r="H27" s="22" t="e">
        <f aca="false">Position!$N27</f>
        <v>#NAME?</v>
      </c>
      <c r="I27" s="22" t="e">
        <f aca="false">Position!$N27</f>
        <v>#NAME?</v>
      </c>
      <c r="J27" s="22" t="e">
        <f aca="false">Position!$N27</f>
        <v>#NAME?</v>
      </c>
      <c r="K27" s="22" t="e">
        <f aca="false">Position!$N27</f>
        <v>#NAME?</v>
      </c>
      <c r="L27" s="22" t="e">
        <f aca="false">Position!$N27</f>
        <v>#NAME?</v>
      </c>
      <c r="M27" s="22" t="e">
        <f aca="false">Position!$N27</f>
        <v>#NAME?</v>
      </c>
      <c r="N27" s="22" t="e">
        <f aca="false">Position!$N27</f>
        <v>#NAME?</v>
      </c>
      <c r="O27" s="22" t="e">
        <f aca="false">Position!$N27</f>
        <v>#NAME?</v>
      </c>
      <c r="S27" s="22" t="e">
        <f aca="false">Position!$N27</f>
        <v>#NAME?</v>
      </c>
      <c r="T27" s="22" t="e">
        <f aca="false">Position!$N27</f>
        <v>#NAME?</v>
      </c>
      <c r="U27" s="22" t="e">
        <f aca="false">Position!$N27</f>
        <v>#NAME?</v>
      </c>
      <c r="V27" s="22" t="e">
        <f aca="false">Position!$N27</f>
        <v>#NAME?</v>
      </c>
      <c r="W27" s="22" t="e">
        <f aca="false">Position!$N27</f>
        <v>#NAME?</v>
      </c>
      <c r="X27" s="22" t="e">
        <f aca="false">Position!$N27</f>
        <v>#NAME?</v>
      </c>
      <c r="Y27" s="22" t="e">
        <f aca="false">Position!$N27</f>
        <v>#NAME?</v>
      </c>
      <c r="Z27" s="22" t="e">
        <f aca="false">Position!$N27</f>
        <v>#NAME?</v>
      </c>
      <c r="AA27" s="22" t="e">
        <f aca="false">Position!$N27</f>
        <v>#NAME?</v>
      </c>
      <c r="AB27" s="22" t="e">
        <f aca="false">Position!$N27</f>
        <v>#NAME?</v>
      </c>
      <c r="AC27" s="22" t="e">
        <f aca="false">Position!$N27</f>
        <v>#NAME?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9" t="n">
        <f aca="false">Inputs!F28</f>
        <v>0.385</v>
      </c>
      <c r="D28" s="4"/>
      <c r="E28" s="22" t="e">
        <f aca="false">Position!$N28</f>
        <v>#NAME?</v>
      </c>
      <c r="F28" s="22" t="e">
        <f aca="false">Position!$N28</f>
        <v>#NAME?</v>
      </c>
      <c r="G28" s="22" t="e">
        <f aca="false">Position!$N28</f>
        <v>#NAME?</v>
      </c>
      <c r="H28" s="22" t="e">
        <f aca="false">Position!$N28</f>
        <v>#NAME?</v>
      </c>
      <c r="I28" s="22" t="e">
        <f aca="false">Position!$N28</f>
        <v>#NAME?</v>
      </c>
      <c r="J28" s="22" t="e">
        <f aca="false">Position!$N28</f>
        <v>#NAME?</v>
      </c>
      <c r="K28" s="22" t="e">
        <f aca="false">Position!$N28</f>
        <v>#NAME?</v>
      </c>
      <c r="L28" s="22" t="e">
        <f aca="false">Position!$N28</f>
        <v>#NAME?</v>
      </c>
      <c r="M28" s="22" t="e">
        <f aca="false">Position!$N28</f>
        <v>#NAME?</v>
      </c>
      <c r="N28" s="22" t="e">
        <f aca="false">Position!$N28</f>
        <v>#NAME?</v>
      </c>
      <c r="O28" s="22" t="e">
        <f aca="false">Position!$N28</f>
        <v>#NAME?</v>
      </c>
      <c r="S28" s="22" t="e">
        <f aca="false">Position!$N28</f>
        <v>#NAME?</v>
      </c>
      <c r="T28" s="22" t="e">
        <f aca="false">Position!$N28</f>
        <v>#NAME?</v>
      </c>
      <c r="U28" s="22" t="e">
        <f aca="false">Position!$N28</f>
        <v>#NAME?</v>
      </c>
      <c r="V28" s="22" t="e">
        <f aca="false">Position!$N28</f>
        <v>#NAME?</v>
      </c>
      <c r="W28" s="22" t="e">
        <f aca="false">Position!$N28</f>
        <v>#NAME?</v>
      </c>
      <c r="X28" s="22" t="e">
        <f aca="false">Position!$N28</f>
        <v>#NAME?</v>
      </c>
      <c r="Y28" s="22" t="e">
        <f aca="false">Position!$N28</f>
        <v>#NAME?</v>
      </c>
      <c r="Z28" s="22" t="e">
        <f aca="false">Position!$N28</f>
        <v>#NAME?</v>
      </c>
      <c r="AA28" s="22" t="e">
        <f aca="false">Position!$N28</f>
        <v>#NAME?</v>
      </c>
      <c r="AB28" s="22" t="e">
        <f aca="false">Position!$N28</f>
        <v>#NAME?</v>
      </c>
      <c r="AC28" s="22" t="e">
        <f aca="false">Position!$N28</f>
        <v>#NAME?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9" t="n">
        <f aca="false">Inputs!F29</f>
        <v>0.385</v>
      </c>
      <c r="D29" s="4"/>
      <c r="E29" s="22" t="e">
        <f aca="false">Position!$N29</f>
        <v>#NAME?</v>
      </c>
      <c r="F29" s="22" t="e">
        <f aca="false">Position!$N29</f>
        <v>#NAME?</v>
      </c>
      <c r="G29" s="22" t="e">
        <f aca="false">Position!$N29</f>
        <v>#NAME?</v>
      </c>
      <c r="H29" s="22" t="e">
        <f aca="false">Position!$N29</f>
        <v>#NAME?</v>
      </c>
      <c r="I29" s="22" t="e">
        <f aca="false">Position!$N29</f>
        <v>#NAME?</v>
      </c>
      <c r="J29" s="22" t="e">
        <f aca="false">Position!$N29</f>
        <v>#NAME?</v>
      </c>
      <c r="K29" s="22" t="e">
        <f aca="false">Position!$N29</f>
        <v>#NAME?</v>
      </c>
      <c r="L29" s="22" t="e">
        <f aca="false">Position!$N29</f>
        <v>#NAME?</v>
      </c>
      <c r="M29" s="22" t="e">
        <f aca="false">Position!$N29</f>
        <v>#NAME?</v>
      </c>
      <c r="N29" s="22" t="e">
        <f aca="false">Position!$N29</f>
        <v>#NAME?</v>
      </c>
      <c r="O29" s="22" t="e">
        <f aca="false">Position!$N29</f>
        <v>#NAME?</v>
      </c>
      <c r="S29" s="22" t="e">
        <f aca="false">Position!$N29</f>
        <v>#NAME?</v>
      </c>
      <c r="T29" s="22" t="e">
        <f aca="false">Position!$N29</f>
        <v>#NAME?</v>
      </c>
      <c r="U29" s="22" t="e">
        <f aca="false">Position!$N29</f>
        <v>#NAME?</v>
      </c>
      <c r="V29" s="22" t="e">
        <f aca="false">Position!$N29</f>
        <v>#NAME?</v>
      </c>
      <c r="W29" s="22" t="e">
        <f aca="false">Position!$N29</f>
        <v>#NAME?</v>
      </c>
      <c r="X29" s="22" t="e">
        <f aca="false">Position!$N29</f>
        <v>#NAME?</v>
      </c>
      <c r="Y29" s="22" t="e">
        <f aca="false">Position!$N29</f>
        <v>#NAME?</v>
      </c>
      <c r="Z29" s="22" t="e">
        <f aca="false">Position!$N29</f>
        <v>#NAME?</v>
      </c>
      <c r="AA29" s="22" t="e">
        <f aca="false">Position!$N29</f>
        <v>#NAME?</v>
      </c>
      <c r="AB29" s="22" t="e">
        <f aca="false">Position!$N29</f>
        <v>#NAME?</v>
      </c>
      <c r="AC29" s="22" t="e">
        <f aca="false">Position!$N29</f>
        <v>#NAME?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9" t="n">
        <f aca="false">Inputs!F30</f>
        <v>0.38</v>
      </c>
      <c r="D30" s="4"/>
      <c r="E30" s="22" t="e">
        <f aca="false">Position!$N30</f>
        <v>#REF!</v>
      </c>
      <c r="F30" s="22" t="e">
        <f aca="false">Position!$N30</f>
        <v>#REF!</v>
      </c>
      <c r="G30" s="22" t="e">
        <f aca="false">Position!$N30</f>
        <v>#REF!</v>
      </c>
      <c r="H30" s="22" t="e">
        <f aca="false">Position!$N30</f>
        <v>#REF!</v>
      </c>
      <c r="I30" s="22" t="e">
        <f aca="false">Position!$N30</f>
        <v>#REF!</v>
      </c>
      <c r="J30" s="22" t="e">
        <f aca="false">Position!$N30</f>
        <v>#REF!</v>
      </c>
      <c r="K30" s="22" t="e">
        <f aca="false">Position!$N30</f>
        <v>#REF!</v>
      </c>
      <c r="L30" s="22" t="e">
        <f aca="false">Position!$N30</f>
        <v>#REF!</v>
      </c>
      <c r="M30" s="22" t="e">
        <f aca="false">Position!$N30</f>
        <v>#REF!</v>
      </c>
      <c r="N30" s="22" t="e">
        <f aca="false">Position!$N30</f>
        <v>#REF!</v>
      </c>
      <c r="O30" s="22" t="e">
        <f aca="false">Position!$N30</f>
        <v>#REF!</v>
      </c>
      <c r="S30" s="22" t="e">
        <f aca="false">Position!$N30</f>
        <v>#REF!</v>
      </c>
      <c r="T30" s="22" t="e">
        <f aca="false">Position!$N30</f>
        <v>#REF!</v>
      </c>
      <c r="U30" s="22" t="e">
        <f aca="false">Position!$N30</f>
        <v>#REF!</v>
      </c>
      <c r="V30" s="22" t="e">
        <f aca="false">Position!$N30</f>
        <v>#REF!</v>
      </c>
      <c r="W30" s="22" t="e">
        <f aca="false">Position!$N30</f>
        <v>#REF!</v>
      </c>
      <c r="X30" s="22" t="e">
        <f aca="false">Position!$N30</f>
        <v>#REF!</v>
      </c>
      <c r="Y30" s="22" t="e">
        <f aca="false">Position!$N30</f>
        <v>#REF!</v>
      </c>
      <c r="Z30" s="22" t="e">
        <f aca="false">Position!$N30</f>
        <v>#REF!</v>
      </c>
      <c r="AA30" s="22" t="e">
        <f aca="false">Position!$N30</f>
        <v>#REF!</v>
      </c>
      <c r="AB30" s="22" t="e">
        <f aca="false">Position!$N30</f>
        <v>#REF!</v>
      </c>
      <c r="AC30" s="22" t="e">
        <f aca="false">Position!$N30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9" t="n">
        <f aca="false">Inputs!F31</f>
        <v>0.375</v>
      </c>
      <c r="D31" s="4"/>
      <c r="E31" s="22" t="e">
        <f aca="false">Position!$N31</f>
        <v>#REF!</v>
      </c>
      <c r="F31" s="22" t="e">
        <f aca="false">Position!$N31</f>
        <v>#REF!</v>
      </c>
      <c r="G31" s="22" t="e">
        <f aca="false">Position!$N31</f>
        <v>#REF!</v>
      </c>
      <c r="H31" s="22" t="e">
        <f aca="false">Position!$N31</f>
        <v>#REF!</v>
      </c>
      <c r="I31" s="22" t="e">
        <f aca="false">Position!$N31</f>
        <v>#REF!</v>
      </c>
      <c r="J31" s="22" t="e">
        <f aca="false">Position!$N31</f>
        <v>#REF!</v>
      </c>
      <c r="K31" s="22" t="e">
        <f aca="false">Position!$N31</f>
        <v>#REF!</v>
      </c>
      <c r="L31" s="22" t="e">
        <f aca="false">Position!$N31</f>
        <v>#REF!</v>
      </c>
      <c r="M31" s="22" t="e">
        <f aca="false">Position!$N31</f>
        <v>#REF!</v>
      </c>
      <c r="N31" s="22" t="e">
        <f aca="false">Position!$N31</f>
        <v>#REF!</v>
      </c>
      <c r="O31" s="22" t="e">
        <f aca="false">Position!$N31</f>
        <v>#REF!</v>
      </c>
      <c r="S31" s="22" t="e">
        <f aca="false">Position!$N31</f>
        <v>#REF!</v>
      </c>
      <c r="T31" s="22" t="e">
        <f aca="false">Position!$N31</f>
        <v>#REF!</v>
      </c>
      <c r="U31" s="22" t="e">
        <f aca="false">Position!$N31</f>
        <v>#REF!</v>
      </c>
      <c r="V31" s="22" t="e">
        <f aca="false">Position!$N31</f>
        <v>#REF!</v>
      </c>
      <c r="W31" s="22" t="e">
        <f aca="false">Position!$N31</f>
        <v>#REF!</v>
      </c>
      <c r="X31" s="22" t="e">
        <f aca="false">Position!$N31</f>
        <v>#REF!</v>
      </c>
      <c r="Y31" s="22" t="e">
        <f aca="false">Position!$N31</f>
        <v>#REF!</v>
      </c>
      <c r="Z31" s="22" t="e">
        <f aca="false">Position!$N31</f>
        <v>#REF!</v>
      </c>
      <c r="AA31" s="22" t="e">
        <f aca="false">Position!$N31</f>
        <v>#REF!</v>
      </c>
      <c r="AB31" s="22" t="e">
        <f aca="false">Position!$N31</f>
        <v>#REF!</v>
      </c>
      <c r="AC31" s="22" t="e">
        <f aca="false">Position!$N31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9" t="n">
        <f aca="false">Inputs!F32</f>
        <v>0.36</v>
      </c>
      <c r="D32" s="4"/>
      <c r="E32" s="22" t="e">
        <f aca="false">Position!$N32</f>
        <v>#REF!</v>
      </c>
      <c r="F32" s="22" t="e">
        <f aca="false">Position!$N32</f>
        <v>#REF!</v>
      </c>
      <c r="G32" s="22" t="e">
        <f aca="false">Position!$N32</f>
        <v>#REF!</v>
      </c>
      <c r="H32" s="22" t="e">
        <f aca="false">Position!$N32</f>
        <v>#REF!</v>
      </c>
      <c r="I32" s="22" t="e">
        <f aca="false">Position!$N32</f>
        <v>#REF!</v>
      </c>
      <c r="J32" s="22" t="e">
        <f aca="false">Position!$N32</f>
        <v>#REF!</v>
      </c>
      <c r="K32" s="22" t="e">
        <f aca="false">Position!$N32</f>
        <v>#REF!</v>
      </c>
      <c r="L32" s="22" t="e">
        <f aca="false">Position!$N32</f>
        <v>#REF!</v>
      </c>
      <c r="M32" s="22" t="e">
        <f aca="false">Position!$N32</f>
        <v>#REF!</v>
      </c>
      <c r="N32" s="22" t="e">
        <f aca="false">Position!$N32</f>
        <v>#REF!</v>
      </c>
      <c r="O32" s="22" t="e">
        <f aca="false">Position!$N32</f>
        <v>#REF!</v>
      </c>
      <c r="S32" s="22" t="e">
        <f aca="false">Position!$N32</f>
        <v>#REF!</v>
      </c>
      <c r="T32" s="22" t="e">
        <f aca="false">Position!$N32</f>
        <v>#REF!</v>
      </c>
      <c r="U32" s="22" t="e">
        <f aca="false">Position!$N32</f>
        <v>#REF!</v>
      </c>
      <c r="V32" s="22" t="e">
        <f aca="false">Position!$N32</f>
        <v>#REF!</v>
      </c>
      <c r="W32" s="22" t="e">
        <f aca="false">Position!$N32</f>
        <v>#REF!</v>
      </c>
      <c r="X32" s="22" t="e">
        <f aca="false">Position!$N32</f>
        <v>#REF!</v>
      </c>
      <c r="Y32" s="22" t="e">
        <f aca="false">Position!$N32</f>
        <v>#REF!</v>
      </c>
      <c r="Z32" s="22" t="e">
        <f aca="false">Position!$N32</f>
        <v>#REF!</v>
      </c>
      <c r="AA32" s="22" t="e">
        <f aca="false">Position!$N32</f>
        <v>#REF!</v>
      </c>
      <c r="AB32" s="22" t="e">
        <f aca="false">Position!$N32</f>
        <v>#REF!</v>
      </c>
      <c r="AC32" s="22" t="e">
        <f aca="false">Position!$N32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9" t="n">
        <f aca="false">Inputs!F33</f>
        <v>0.3275</v>
      </c>
      <c r="D33" s="4"/>
      <c r="E33" s="22" t="e">
        <f aca="false">Position!$N33</f>
        <v>#REF!</v>
      </c>
      <c r="F33" s="22" t="e">
        <f aca="false">Position!$N33</f>
        <v>#REF!</v>
      </c>
      <c r="G33" s="22" t="e">
        <f aca="false">Position!$N33</f>
        <v>#REF!</v>
      </c>
      <c r="H33" s="22" t="e">
        <f aca="false">Position!$N33</f>
        <v>#REF!</v>
      </c>
      <c r="I33" s="22" t="e">
        <f aca="false">Position!$N33</f>
        <v>#REF!</v>
      </c>
      <c r="J33" s="22" t="e">
        <f aca="false">Position!$N33</f>
        <v>#REF!</v>
      </c>
      <c r="K33" s="22" t="e">
        <f aca="false">Position!$N33</f>
        <v>#REF!</v>
      </c>
      <c r="L33" s="22" t="e">
        <f aca="false">Position!$N33</f>
        <v>#REF!</v>
      </c>
      <c r="M33" s="22" t="e">
        <f aca="false">Position!$N33</f>
        <v>#REF!</v>
      </c>
      <c r="N33" s="22" t="e">
        <f aca="false">Position!$N33</f>
        <v>#REF!</v>
      </c>
      <c r="O33" s="22" t="e">
        <f aca="false">Position!$N33</f>
        <v>#REF!</v>
      </c>
      <c r="S33" s="22" t="e">
        <f aca="false">Position!$N33</f>
        <v>#REF!</v>
      </c>
      <c r="T33" s="22" t="e">
        <f aca="false">Position!$N33</f>
        <v>#REF!</v>
      </c>
      <c r="U33" s="22" t="e">
        <f aca="false">Position!$N33</f>
        <v>#REF!</v>
      </c>
      <c r="V33" s="22" t="e">
        <f aca="false">Position!$N33</f>
        <v>#REF!</v>
      </c>
      <c r="W33" s="22" t="e">
        <f aca="false">Position!$N33</f>
        <v>#REF!</v>
      </c>
      <c r="X33" s="22" t="e">
        <f aca="false">Position!$N33</f>
        <v>#REF!</v>
      </c>
      <c r="Y33" s="22" t="e">
        <f aca="false">Position!$N33</f>
        <v>#REF!</v>
      </c>
      <c r="Z33" s="22" t="e">
        <f aca="false">Position!$N33</f>
        <v>#REF!</v>
      </c>
      <c r="AA33" s="22" t="e">
        <f aca="false">Position!$N33</f>
        <v>#REF!</v>
      </c>
      <c r="AB33" s="22" t="e">
        <f aca="false">Position!$N33</f>
        <v>#REF!</v>
      </c>
      <c r="AC33" s="22" t="e">
        <f aca="false">Position!$N33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9" t="n">
        <f aca="false">Inputs!F34</f>
        <v>0.3225</v>
      </c>
      <c r="D34" s="4"/>
      <c r="E34" s="22" t="e">
        <f aca="false">Position!$N34</f>
        <v>#REF!</v>
      </c>
      <c r="F34" s="22" t="e">
        <f aca="false">Position!$N34</f>
        <v>#REF!</v>
      </c>
      <c r="G34" s="22" t="e">
        <f aca="false">Position!$N34</f>
        <v>#REF!</v>
      </c>
      <c r="H34" s="22" t="e">
        <f aca="false">Position!$N34</f>
        <v>#REF!</v>
      </c>
      <c r="I34" s="22" t="e">
        <f aca="false">Position!$N34</f>
        <v>#REF!</v>
      </c>
      <c r="J34" s="22" t="e">
        <f aca="false">Position!$N34</f>
        <v>#REF!</v>
      </c>
      <c r="K34" s="22" t="e">
        <f aca="false">Position!$N34</f>
        <v>#REF!</v>
      </c>
      <c r="L34" s="22" t="e">
        <f aca="false">Position!$N34</f>
        <v>#REF!</v>
      </c>
      <c r="M34" s="22" t="e">
        <f aca="false">Position!$N34</f>
        <v>#REF!</v>
      </c>
      <c r="N34" s="22" t="e">
        <f aca="false">Position!$N34</f>
        <v>#REF!</v>
      </c>
      <c r="O34" s="22" t="e">
        <f aca="false">Position!$N34</f>
        <v>#REF!</v>
      </c>
      <c r="S34" s="22" t="e">
        <f aca="false">Position!$N34</f>
        <v>#REF!</v>
      </c>
      <c r="T34" s="22" t="e">
        <f aca="false">Position!$N34</f>
        <v>#REF!</v>
      </c>
      <c r="U34" s="22" t="e">
        <f aca="false">Position!$N34</f>
        <v>#REF!</v>
      </c>
      <c r="V34" s="22" t="e">
        <f aca="false">Position!$N34</f>
        <v>#REF!</v>
      </c>
      <c r="W34" s="22" t="e">
        <f aca="false">Position!$N34</f>
        <v>#REF!</v>
      </c>
      <c r="X34" s="22" t="e">
        <f aca="false">Position!$N34</f>
        <v>#REF!</v>
      </c>
      <c r="Y34" s="22" t="e">
        <f aca="false">Position!$N34</f>
        <v>#REF!</v>
      </c>
      <c r="Z34" s="22" t="e">
        <f aca="false">Position!$N34</f>
        <v>#REF!</v>
      </c>
      <c r="AA34" s="22" t="e">
        <f aca="false">Position!$N34</f>
        <v>#REF!</v>
      </c>
      <c r="AB34" s="22" t="e">
        <f aca="false">Position!$N34</f>
        <v>#REF!</v>
      </c>
      <c r="AC34" s="22" t="e">
        <f aca="false">Position!$N34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9" t="n">
        <f aca="false">Inputs!F35</f>
        <v>0.3225</v>
      </c>
      <c r="D35" s="4"/>
      <c r="E35" s="22" t="e">
        <f aca="false">Position!$N35</f>
        <v>#REF!</v>
      </c>
      <c r="F35" s="22" t="e">
        <f aca="false">Position!$N35</f>
        <v>#REF!</v>
      </c>
      <c r="G35" s="22" t="e">
        <f aca="false">Position!$N35</f>
        <v>#REF!</v>
      </c>
      <c r="H35" s="22" t="e">
        <f aca="false">Position!$N35</f>
        <v>#REF!</v>
      </c>
      <c r="I35" s="22" t="e">
        <f aca="false">Position!$N35</f>
        <v>#REF!</v>
      </c>
      <c r="J35" s="22" t="e">
        <f aca="false">Position!$N35</f>
        <v>#REF!</v>
      </c>
      <c r="K35" s="22" t="e">
        <f aca="false">Position!$N35</f>
        <v>#REF!</v>
      </c>
      <c r="L35" s="22" t="e">
        <f aca="false">Position!$N35</f>
        <v>#REF!</v>
      </c>
      <c r="M35" s="22" t="e">
        <f aca="false">Position!$N35</f>
        <v>#REF!</v>
      </c>
      <c r="N35" s="22" t="e">
        <f aca="false">Position!$N35</f>
        <v>#REF!</v>
      </c>
      <c r="O35" s="22" t="e">
        <f aca="false">Position!$N35</f>
        <v>#REF!</v>
      </c>
      <c r="S35" s="22" t="e">
        <f aca="false">Position!$N35</f>
        <v>#REF!</v>
      </c>
      <c r="T35" s="22" t="e">
        <f aca="false">Position!$N35</f>
        <v>#REF!</v>
      </c>
      <c r="U35" s="22" t="e">
        <f aca="false">Position!$N35</f>
        <v>#REF!</v>
      </c>
      <c r="V35" s="22" t="e">
        <f aca="false">Position!$N35</f>
        <v>#REF!</v>
      </c>
      <c r="W35" s="22" t="e">
        <f aca="false">Position!$N35</f>
        <v>#REF!</v>
      </c>
      <c r="X35" s="22" t="e">
        <f aca="false">Position!$N35</f>
        <v>#REF!</v>
      </c>
      <c r="Y35" s="22" t="e">
        <f aca="false">Position!$N35</f>
        <v>#REF!</v>
      </c>
      <c r="Z35" s="22" t="e">
        <f aca="false">Position!$N35</f>
        <v>#REF!</v>
      </c>
      <c r="AA35" s="22" t="e">
        <f aca="false">Position!$N35</f>
        <v>#REF!</v>
      </c>
      <c r="AB35" s="22" t="e">
        <f aca="false">Position!$N35</f>
        <v>#REF!</v>
      </c>
      <c r="AC35" s="22" t="e">
        <f aca="false">Position!$N35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9" t="n">
        <f aca="false">Inputs!F36</f>
        <v>0.3225</v>
      </c>
      <c r="D36" s="4"/>
      <c r="E36" s="22" t="e">
        <f aca="false">Position!$N36</f>
        <v>#REF!</v>
      </c>
      <c r="F36" s="22" t="e">
        <f aca="false">Position!$N36</f>
        <v>#REF!</v>
      </c>
      <c r="G36" s="22" t="e">
        <f aca="false">Position!$N36</f>
        <v>#REF!</v>
      </c>
      <c r="H36" s="22" t="e">
        <f aca="false">Position!$N36</f>
        <v>#REF!</v>
      </c>
      <c r="I36" s="22" t="e">
        <f aca="false">Position!$N36</f>
        <v>#REF!</v>
      </c>
      <c r="J36" s="22" t="e">
        <f aca="false">Position!$N36</f>
        <v>#REF!</v>
      </c>
      <c r="K36" s="22" t="e">
        <f aca="false">Position!$N36</f>
        <v>#REF!</v>
      </c>
      <c r="L36" s="22" t="e">
        <f aca="false">Position!$N36</f>
        <v>#REF!</v>
      </c>
      <c r="M36" s="22" t="e">
        <f aca="false">Position!$N36</f>
        <v>#REF!</v>
      </c>
      <c r="N36" s="22" t="e">
        <f aca="false">Position!$N36</f>
        <v>#REF!</v>
      </c>
      <c r="O36" s="22" t="e">
        <f aca="false">Position!$N36</f>
        <v>#REF!</v>
      </c>
      <c r="S36" s="22" t="e">
        <f aca="false">Position!$N36</f>
        <v>#REF!</v>
      </c>
      <c r="T36" s="22" t="e">
        <f aca="false">Position!$N36</f>
        <v>#REF!</v>
      </c>
      <c r="U36" s="22" t="e">
        <f aca="false">Position!$N36</f>
        <v>#REF!</v>
      </c>
      <c r="V36" s="22" t="e">
        <f aca="false">Position!$N36</f>
        <v>#REF!</v>
      </c>
      <c r="W36" s="22" t="e">
        <f aca="false">Position!$N36</f>
        <v>#REF!</v>
      </c>
      <c r="X36" s="22" t="e">
        <f aca="false">Position!$N36</f>
        <v>#REF!</v>
      </c>
      <c r="Y36" s="22" t="e">
        <f aca="false">Position!$N36</f>
        <v>#REF!</v>
      </c>
      <c r="Z36" s="22" t="e">
        <f aca="false">Position!$N36</f>
        <v>#REF!</v>
      </c>
      <c r="AA36" s="22" t="e">
        <f aca="false">Position!$N36</f>
        <v>#REF!</v>
      </c>
      <c r="AB36" s="22" t="e">
        <f aca="false">Position!$N36</f>
        <v>#REF!</v>
      </c>
      <c r="AC36" s="22" t="e">
        <f aca="false">Position!$N36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9" t="n">
        <f aca="false">Inputs!F37</f>
        <v>0.3225</v>
      </c>
      <c r="D37" s="4"/>
      <c r="E37" s="22" t="e">
        <f aca="false">Position!$N37</f>
        <v>#REF!</v>
      </c>
      <c r="F37" s="22" t="e">
        <f aca="false">Position!$N37</f>
        <v>#REF!</v>
      </c>
      <c r="G37" s="22" t="e">
        <f aca="false">Position!$N37</f>
        <v>#REF!</v>
      </c>
      <c r="H37" s="22" t="e">
        <f aca="false">Position!$N37</f>
        <v>#REF!</v>
      </c>
      <c r="I37" s="22" t="e">
        <f aca="false">Position!$N37</f>
        <v>#REF!</v>
      </c>
      <c r="J37" s="22" t="e">
        <f aca="false">Position!$N37</f>
        <v>#REF!</v>
      </c>
      <c r="K37" s="22" t="e">
        <f aca="false">Position!$N37</f>
        <v>#REF!</v>
      </c>
      <c r="L37" s="22" t="e">
        <f aca="false">Position!$N37</f>
        <v>#REF!</v>
      </c>
      <c r="M37" s="22" t="e">
        <f aca="false">Position!$N37</f>
        <v>#REF!</v>
      </c>
      <c r="N37" s="22" t="e">
        <f aca="false">Position!$N37</f>
        <v>#REF!</v>
      </c>
      <c r="O37" s="22" t="e">
        <f aca="false">Position!$N37</f>
        <v>#REF!</v>
      </c>
      <c r="S37" s="22" t="e">
        <f aca="false">Position!$N37</f>
        <v>#REF!</v>
      </c>
      <c r="T37" s="22" t="e">
        <f aca="false">Position!$N37</f>
        <v>#REF!</v>
      </c>
      <c r="U37" s="22" t="e">
        <f aca="false">Position!$N37</f>
        <v>#REF!</v>
      </c>
      <c r="V37" s="22" t="e">
        <f aca="false">Position!$N37</f>
        <v>#REF!</v>
      </c>
      <c r="W37" s="22" t="e">
        <f aca="false">Position!$N37</f>
        <v>#REF!</v>
      </c>
      <c r="X37" s="22" t="e">
        <f aca="false">Position!$N37</f>
        <v>#REF!</v>
      </c>
      <c r="Y37" s="22" t="e">
        <f aca="false">Position!$N37</f>
        <v>#REF!</v>
      </c>
      <c r="Z37" s="22" t="e">
        <f aca="false">Position!$N37</f>
        <v>#REF!</v>
      </c>
      <c r="AA37" s="22" t="e">
        <f aca="false">Position!$N37</f>
        <v>#REF!</v>
      </c>
      <c r="AB37" s="22" t="e">
        <f aca="false">Position!$N37</f>
        <v>#REF!</v>
      </c>
      <c r="AC37" s="22" t="e">
        <f aca="false">Position!$N37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9" t="n">
        <f aca="false">Inputs!F38</f>
        <v>0.3225</v>
      </c>
      <c r="D38" s="4"/>
      <c r="E38" s="22" t="e">
        <f aca="false">Position!$N38</f>
        <v>#REF!</v>
      </c>
      <c r="F38" s="22" t="e">
        <f aca="false">Position!$N38</f>
        <v>#REF!</v>
      </c>
      <c r="G38" s="22" t="e">
        <f aca="false">Position!$N38</f>
        <v>#REF!</v>
      </c>
      <c r="H38" s="22" t="e">
        <f aca="false">Position!$N38</f>
        <v>#REF!</v>
      </c>
      <c r="I38" s="22" t="e">
        <f aca="false">Position!$N38</f>
        <v>#REF!</v>
      </c>
      <c r="J38" s="22" t="e">
        <f aca="false">Position!$N38</f>
        <v>#REF!</v>
      </c>
      <c r="K38" s="22" t="e">
        <f aca="false">Position!$N38</f>
        <v>#REF!</v>
      </c>
      <c r="L38" s="22" t="e">
        <f aca="false">Position!$N38</f>
        <v>#REF!</v>
      </c>
      <c r="M38" s="22" t="e">
        <f aca="false">Position!$N38</f>
        <v>#REF!</v>
      </c>
      <c r="N38" s="22" t="e">
        <f aca="false">Position!$N38</f>
        <v>#REF!</v>
      </c>
      <c r="O38" s="22" t="e">
        <f aca="false">Position!$N38</f>
        <v>#REF!</v>
      </c>
      <c r="S38" s="22" t="e">
        <f aca="false">Position!$N38</f>
        <v>#REF!</v>
      </c>
      <c r="T38" s="22" t="e">
        <f aca="false">Position!$N38</f>
        <v>#REF!</v>
      </c>
      <c r="U38" s="22" t="e">
        <f aca="false">Position!$N38</f>
        <v>#REF!</v>
      </c>
      <c r="V38" s="22" t="e">
        <f aca="false">Position!$N38</f>
        <v>#REF!</v>
      </c>
      <c r="W38" s="22" t="e">
        <f aca="false">Position!$N38</f>
        <v>#REF!</v>
      </c>
      <c r="X38" s="22" t="e">
        <f aca="false">Position!$N38</f>
        <v>#REF!</v>
      </c>
      <c r="Y38" s="22" t="e">
        <f aca="false">Position!$N38</f>
        <v>#REF!</v>
      </c>
      <c r="Z38" s="22" t="e">
        <f aca="false">Position!$N38</f>
        <v>#REF!</v>
      </c>
      <c r="AA38" s="22" t="e">
        <f aca="false">Position!$N38</f>
        <v>#REF!</v>
      </c>
      <c r="AB38" s="22" t="e">
        <f aca="false">Position!$N38</f>
        <v>#REF!</v>
      </c>
      <c r="AC38" s="22" t="e">
        <f aca="false">Position!$N38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9" t="n">
        <f aca="false">Inputs!F39</f>
        <v>0.3225</v>
      </c>
      <c r="D39" s="4"/>
      <c r="E39" s="22" t="e">
        <f aca="false">Position!$N39</f>
        <v>#REF!</v>
      </c>
      <c r="F39" s="22" t="e">
        <f aca="false">Position!$N39</f>
        <v>#REF!</v>
      </c>
      <c r="G39" s="22" t="e">
        <f aca="false">Position!$N39</f>
        <v>#REF!</v>
      </c>
      <c r="H39" s="22" t="e">
        <f aca="false">Position!$N39</f>
        <v>#REF!</v>
      </c>
      <c r="I39" s="22" t="e">
        <f aca="false">Position!$N39</f>
        <v>#REF!</v>
      </c>
      <c r="J39" s="22" t="e">
        <f aca="false">Position!$N39</f>
        <v>#REF!</v>
      </c>
      <c r="K39" s="22" t="e">
        <f aca="false">Position!$N39</f>
        <v>#REF!</v>
      </c>
      <c r="L39" s="22" t="e">
        <f aca="false">Position!$N39</f>
        <v>#REF!</v>
      </c>
      <c r="M39" s="22" t="e">
        <f aca="false">Position!$N39</f>
        <v>#REF!</v>
      </c>
      <c r="N39" s="22" t="e">
        <f aca="false">Position!$N39</f>
        <v>#REF!</v>
      </c>
      <c r="O39" s="22" t="e">
        <f aca="false">Position!$N39</f>
        <v>#REF!</v>
      </c>
      <c r="S39" s="22" t="e">
        <f aca="false">Position!$N39</f>
        <v>#REF!</v>
      </c>
      <c r="T39" s="22" t="e">
        <f aca="false">Position!$N39</f>
        <v>#REF!</v>
      </c>
      <c r="U39" s="22" t="e">
        <f aca="false">Position!$N39</f>
        <v>#REF!</v>
      </c>
      <c r="V39" s="22" t="e">
        <f aca="false">Position!$N39</f>
        <v>#REF!</v>
      </c>
      <c r="W39" s="22" t="e">
        <f aca="false">Position!$N39</f>
        <v>#REF!</v>
      </c>
      <c r="X39" s="22" t="e">
        <f aca="false">Position!$N39</f>
        <v>#REF!</v>
      </c>
      <c r="Y39" s="22" t="e">
        <f aca="false">Position!$N39</f>
        <v>#REF!</v>
      </c>
      <c r="Z39" s="22" t="e">
        <f aca="false">Position!$N39</f>
        <v>#REF!</v>
      </c>
      <c r="AA39" s="22" t="e">
        <f aca="false">Position!$N39</f>
        <v>#REF!</v>
      </c>
      <c r="AB39" s="22" t="e">
        <f aca="false">Position!$N39</f>
        <v>#REF!</v>
      </c>
      <c r="AC39" s="22" t="e">
        <f aca="false">Position!$N39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9" t="n">
        <f aca="false">Inputs!F40</f>
        <v>0.32</v>
      </c>
      <c r="D40" s="4"/>
      <c r="E40" s="22" t="e">
        <f aca="false">Position!$N40</f>
        <v>#REF!</v>
      </c>
      <c r="F40" s="22" t="e">
        <f aca="false">Position!$N40</f>
        <v>#REF!</v>
      </c>
      <c r="G40" s="22" t="e">
        <f aca="false">Position!$N40</f>
        <v>#REF!</v>
      </c>
      <c r="H40" s="22" t="e">
        <f aca="false">Position!$N40</f>
        <v>#REF!</v>
      </c>
      <c r="I40" s="22" t="e">
        <f aca="false">Position!$N40</f>
        <v>#REF!</v>
      </c>
      <c r="J40" s="22" t="e">
        <f aca="false">Position!$N40</f>
        <v>#REF!</v>
      </c>
      <c r="K40" s="22" t="e">
        <f aca="false">Position!$N40</f>
        <v>#REF!</v>
      </c>
      <c r="L40" s="22" t="e">
        <f aca="false">Position!$N40</f>
        <v>#REF!</v>
      </c>
      <c r="M40" s="22" t="e">
        <f aca="false">Position!$N40</f>
        <v>#REF!</v>
      </c>
      <c r="N40" s="22" t="e">
        <f aca="false">Position!$N40</f>
        <v>#REF!</v>
      </c>
      <c r="O40" s="22" t="e">
        <f aca="false">Position!$N40</f>
        <v>#REF!</v>
      </c>
      <c r="S40" s="22" t="e">
        <f aca="false">Position!$N40</f>
        <v>#REF!</v>
      </c>
      <c r="T40" s="22" t="e">
        <f aca="false">Position!$N40</f>
        <v>#REF!</v>
      </c>
      <c r="U40" s="22" t="e">
        <f aca="false">Position!$N40</f>
        <v>#REF!</v>
      </c>
      <c r="V40" s="22" t="e">
        <f aca="false">Position!$N40</f>
        <v>#REF!</v>
      </c>
      <c r="W40" s="22" t="e">
        <f aca="false">Position!$N40</f>
        <v>#REF!</v>
      </c>
      <c r="X40" s="22" t="e">
        <f aca="false">Position!$N40</f>
        <v>#REF!</v>
      </c>
      <c r="Y40" s="22" t="e">
        <f aca="false">Position!$N40</f>
        <v>#REF!</v>
      </c>
      <c r="Z40" s="22" t="e">
        <f aca="false">Position!$N40</f>
        <v>#REF!</v>
      </c>
      <c r="AA40" s="22" t="e">
        <f aca="false">Position!$N40</f>
        <v>#REF!</v>
      </c>
      <c r="AB40" s="22" t="e">
        <f aca="false">Position!$N40</f>
        <v>#REF!</v>
      </c>
      <c r="AC40" s="22" t="e">
        <f aca="false">Position!$N40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9" t="n">
        <f aca="false">Inputs!F41</f>
        <v>0.3175</v>
      </c>
      <c r="D41" s="4"/>
      <c r="E41" s="22" t="e">
        <f aca="false">Position!$N41</f>
        <v>#REF!</v>
      </c>
      <c r="F41" s="22" t="e">
        <f aca="false">Position!$N41</f>
        <v>#REF!</v>
      </c>
      <c r="G41" s="22" t="e">
        <f aca="false">Position!$N41</f>
        <v>#REF!</v>
      </c>
      <c r="H41" s="22" t="e">
        <f aca="false">Position!$N41</f>
        <v>#REF!</v>
      </c>
      <c r="I41" s="22" t="e">
        <f aca="false">Position!$N41</f>
        <v>#REF!</v>
      </c>
      <c r="J41" s="22" t="e">
        <f aca="false">Position!$N41</f>
        <v>#REF!</v>
      </c>
      <c r="K41" s="22" t="e">
        <f aca="false">Position!$N41</f>
        <v>#REF!</v>
      </c>
      <c r="L41" s="22" t="e">
        <f aca="false">Position!$N41</f>
        <v>#REF!</v>
      </c>
      <c r="M41" s="22" t="e">
        <f aca="false">Position!$N41</f>
        <v>#REF!</v>
      </c>
      <c r="N41" s="22" t="e">
        <f aca="false">Position!$N41</f>
        <v>#REF!</v>
      </c>
      <c r="O41" s="22" t="e">
        <f aca="false">Position!$N41</f>
        <v>#REF!</v>
      </c>
      <c r="S41" s="22" t="e">
        <f aca="false">Position!$N41</f>
        <v>#REF!</v>
      </c>
      <c r="T41" s="22" t="e">
        <f aca="false">Position!$N41</f>
        <v>#REF!</v>
      </c>
      <c r="U41" s="22" t="e">
        <f aca="false">Position!$N41</f>
        <v>#REF!</v>
      </c>
      <c r="V41" s="22" t="e">
        <f aca="false">Position!$N41</f>
        <v>#REF!</v>
      </c>
      <c r="W41" s="22" t="e">
        <f aca="false">Position!$N41</f>
        <v>#REF!</v>
      </c>
      <c r="X41" s="22" t="e">
        <f aca="false">Position!$N41</f>
        <v>#REF!</v>
      </c>
      <c r="Y41" s="22" t="e">
        <f aca="false">Position!$N41</f>
        <v>#REF!</v>
      </c>
      <c r="Z41" s="22" t="e">
        <f aca="false">Position!$N41</f>
        <v>#REF!</v>
      </c>
      <c r="AA41" s="22" t="e">
        <f aca="false">Position!$N41</f>
        <v>#REF!</v>
      </c>
      <c r="AB41" s="22" t="e">
        <f aca="false">Position!$N41</f>
        <v>#REF!</v>
      </c>
      <c r="AC41" s="22" t="e">
        <f aca="false">Position!$N41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9" t="n">
        <f aca="false">Inputs!F42</f>
        <v>0.3175</v>
      </c>
      <c r="D42" s="4"/>
      <c r="E42" s="22" t="e">
        <f aca="false">Position!$N42</f>
        <v>#REF!</v>
      </c>
      <c r="F42" s="22" t="e">
        <f aca="false">Position!$N42</f>
        <v>#REF!</v>
      </c>
      <c r="G42" s="22" t="e">
        <f aca="false">Position!$N42</f>
        <v>#REF!</v>
      </c>
      <c r="H42" s="22" t="e">
        <f aca="false">Position!$N42</f>
        <v>#REF!</v>
      </c>
      <c r="I42" s="22" t="e">
        <f aca="false">Position!$N42</f>
        <v>#REF!</v>
      </c>
      <c r="J42" s="22" t="e">
        <f aca="false">Position!$N42</f>
        <v>#REF!</v>
      </c>
      <c r="K42" s="22" t="e">
        <f aca="false">Position!$N42</f>
        <v>#REF!</v>
      </c>
      <c r="L42" s="22" t="e">
        <f aca="false">Position!$N42</f>
        <v>#REF!</v>
      </c>
      <c r="M42" s="22" t="e">
        <f aca="false">Position!$N42</f>
        <v>#REF!</v>
      </c>
      <c r="N42" s="22" t="e">
        <f aca="false">Position!$N42</f>
        <v>#REF!</v>
      </c>
      <c r="O42" s="22" t="e">
        <f aca="false">Position!$N42</f>
        <v>#REF!</v>
      </c>
      <c r="S42" s="22" t="e">
        <f aca="false">Position!$N42</f>
        <v>#REF!</v>
      </c>
      <c r="T42" s="22" t="e">
        <f aca="false">Position!$N42</f>
        <v>#REF!</v>
      </c>
      <c r="U42" s="22" t="e">
        <f aca="false">Position!$N42</f>
        <v>#REF!</v>
      </c>
      <c r="V42" s="22" t="e">
        <f aca="false">Position!$N42</f>
        <v>#REF!</v>
      </c>
      <c r="W42" s="22" t="e">
        <f aca="false">Position!$N42</f>
        <v>#REF!</v>
      </c>
      <c r="X42" s="22" t="e">
        <f aca="false">Position!$N42</f>
        <v>#REF!</v>
      </c>
      <c r="Y42" s="22" t="e">
        <f aca="false">Position!$N42</f>
        <v>#REF!</v>
      </c>
      <c r="Z42" s="22" t="e">
        <f aca="false">Position!$N42</f>
        <v>#REF!</v>
      </c>
      <c r="AA42" s="22" t="e">
        <f aca="false">Position!$N42</f>
        <v>#REF!</v>
      </c>
      <c r="AB42" s="22" t="e">
        <f aca="false">Position!$N42</f>
        <v>#REF!</v>
      </c>
      <c r="AC42" s="22" t="e">
        <f aca="false">Position!$N42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9" t="n">
        <f aca="false">Inputs!F43</f>
        <v>0.315</v>
      </c>
      <c r="D43" s="4"/>
      <c r="E43" s="22" t="e">
        <f aca="false">Position!$N43</f>
        <v>#REF!</v>
      </c>
      <c r="F43" s="22" t="e">
        <f aca="false">Position!$N43</f>
        <v>#REF!</v>
      </c>
      <c r="G43" s="22" t="e">
        <f aca="false">Position!$N43</f>
        <v>#REF!</v>
      </c>
      <c r="H43" s="22" t="e">
        <f aca="false">Position!$N43</f>
        <v>#REF!</v>
      </c>
      <c r="I43" s="22" t="e">
        <f aca="false">Position!$N43</f>
        <v>#REF!</v>
      </c>
      <c r="J43" s="22" t="e">
        <f aca="false">Position!$N43</f>
        <v>#REF!</v>
      </c>
      <c r="K43" s="22" t="e">
        <f aca="false">Position!$N43</f>
        <v>#REF!</v>
      </c>
      <c r="L43" s="22" t="e">
        <f aca="false">Position!$N43</f>
        <v>#REF!</v>
      </c>
      <c r="M43" s="22" t="e">
        <f aca="false">Position!$N43</f>
        <v>#REF!</v>
      </c>
      <c r="N43" s="22" t="e">
        <f aca="false">Position!$N43</f>
        <v>#REF!</v>
      </c>
      <c r="O43" s="22" t="e">
        <f aca="false">Position!$N43</f>
        <v>#REF!</v>
      </c>
      <c r="S43" s="22" t="e">
        <f aca="false">Position!$N43</f>
        <v>#REF!</v>
      </c>
      <c r="T43" s="22" t="e">
        <f aca="false">Position!$N43</f>
        <v>#REF!</v>
      </c>
      <c r="U43" s="22" t="e">
        <f aca="false">Position!$N43</f>
        <v>#REF!</v>
      </c>
      <c r="V43" s="22" t="e">
        <f aca="false">Position!$N43</f>
        <v>#REF!</v>
      </c>
      <c r="W43" s="22" t="e">
        <f aca="false">Position!$N43</f>
        <v>#REF!</v>
      </c>
      <c r="X43" s="22" t="e">
        <f aca="false">Position!$N43</f>
        <v>#REF!</v>
      </c>
      <c r="Y43" s="22" t="e">
        <f aca="false">Position!$N43</f>
        <v>#REF!</v>
      </c>
      <c r="Z43" s="22" t="e">
        <f aca="false">Position!$N43</f>
        <v>#REF!</v>
      </c>
      <c r="AA43" s="22" t="e">
        <f aca="false">Position!$N43</f>
        <v>#REF!</v>
      </c>
      <c r="AB43" s="22" t="e">
        <f aca="false">Position!$N43</f>
        <v>#REF!</v>
      </c>
      <c r="AC43" s="22" t="e">
        <f aca="false">Position!$N43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9" t="n">
        <f aca="false">Inputs!F44</f>
        <v>0.305</v>
      </c>
      <c r="D44" s="4"/>
      <c r="E44" s="22" t="e">
        <f aca="false">Position!$N44</f>
        <v>#REF!</v>
      </c>
      <c r="F44" s="22" t="e">
        <f aca="false">Position!$N44</f>
        <v>#REF!</v>
      </c>
      <c r="G44" s="22" t="e">
        <f aca="false">Position!$N44</f>
        <v>#REF!</v>
      </c>
      <c r="H44" s="22" t="e">
        <f aca="false">Position!$N44</f>
        <v>#REF!</v>
      </c>
      <c r="I44" s="22" t="e">
        <f aca="false">Position!$N44</f>
        <v>#REF!</v>
      </c>
      <c r="J44" s="22" t="e">
        <f aca="false">Position!$N44</f>
        <v>#REF!</v>
      </c>
      <c r="K44" s="22" t="e">
        <f aca="false">Position!$N44</f>
        <v>#REF!</v>
      </c>
      <c r="L44" s="22" t="e">
        <f aca="false">Position!$N44</f>
        <v>#REF!</v>
      </c>
      <c r="M44" s="22" t="e">
        <f aca="false">Position!$N44</f>
        <v>#REF!</v>
      </c>
      <c r="N44" s="22" t="e">
        <f aca="false">Position!$N44</f>
        <v>#REF!</v>
      </c>
      <c r="O44" s="22" t="e">
        <f aca="false">Position!$N44</f>
        <v>#REF!</v>
      </c>
      <c r="S44" s="22" t="e">
        <f aca="false">Position!$N44</f>
        <v>#REF!</v>
      </c>
      <c r="T44" s="22" t="e">
        <f aca="false">Position!$N44</f>
        <v>#REF!</v>
      </c>
      <c r="U44" s="22" t="e">
        <f aca="false">Position!$N44</f>
        <v>#REF!</v>
      </c>
      <c r="V44" s="22" t="e">
        <f aca="false">Position!$N44</f>
        <v>#REF!</v>
      </c>
      <c r="W44" s="22" t="e">
        <f aca="false">Position!$N44</f>
        <v>#REF!</v>
      </c>
      <c r="X44" s="22" t="e">
        <f aca="false">Position!$N44</f>
        <v>#REF!</v>
      </c>
      <c r="Y44" s="22" t="e">
        <f aca="false">Position!$N44</f>
        <v>#REF!</v>
      </c>
      <c r="Z44" s="22" t="e">
        <f aca="false">Position!$N44</f>
        <v>#REF!</v>
      </c>
      <c r="AA44" s="22" t="e">
        <f aca="false">Position!$N44</f>
        <v>#REF!</v>
      </c>
      <c r="AB44" s="22" t="e">
        <f aca="false">Position!$N44</f>
        <v>#REF!</v>
      </c>
      <c r="AC44" s="22" t="e">
        <f aca="false">Position!$N44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9" t="n">
        <f aca="false">Inputs!F45</f>
        <v>0.2925</v>
      </c>
      <c r="D45" s="4"/>
      <c r="E45" s="22" t="e">
        <f aca="false">Position!$N45</f>
        <v>#REF!</v>
      </c>
      <c r="F45" s="22" t="e">
        <f aca="false">Position!$N45</f>
        <v>#REF!</v>
      </c>
      <c r="G45" s="22" t="e">
        <f aca="false">Position!$N45</f>
        <v>#REF!</v>
      </c>
      <c r="H45" s="22" t="e">
        <f aca="false">Position!$N45</f>
        <v>#REF!</v>
      </c>
      <c r="I45" s="22" t="e">
        <f aca="false">Position!$N45</f>
        <v>#REF!</v>
      </c>
      <c r="J45" s="22" t="e">
        <f aca="false">Position!$N45</f>
        <v>#REF!</v>
      </c>
      <c r="K45" s="22" t="e">
        <f aca="false">Position!$N45</f>
        <v>#REF!</v>
      </c>
      <c r="L45" s="22" t="e">
        <f aca="false">Position!$N45</f>
        <v>#REF!</v>
      </c>
      <c r="M45" s="22" t="e">
        <f aca="false">Position!$N45</f>
        <v>#REF!</v>
      </c>
      <c r="N45" s="22" t="e">
        <f aca="false">Position!$N45</f>
        <v>#REF!</v>
      </c>
      <c r="O45" s="22" t="e">
        <f aca="false">Position!$N45</f>
        <v>#REF!</v>
      </c>
      <c r="S45" s="22" t="e">
        <f aca="false">Position!$N45</f>
        <v>#REF!</v>
      </c>
      <c r="T45" s="22" t="e">
        <f aca="false">Position!$N45</f>
        <v>#REF!</v>
      </c>
      <c r="U45" s="22" t="e">
        <f aca="false">Position!$N45</f>
        <v>#REF!</v>
      </c>
      <c r="V45" s="22" t="e">
        <f aca="false">Position!$N45</f>
        <v>#REF!</v>
      </c>
      <c r="W45" s="22" t="e">
        <f aca="false">Position!$N45</f>
        <v>#REF!</v>
      </c>
      <c r="X45" s="22" t="e">
        <f aca="false">Position!$N45</f>
        <v>#REF!</v>
      </c>
      <c r="Y45" s="22" t="e">
        <f aca="false">Position!$N45</f>
        <v>#REF!</v>
      </c>
      <c r="Z45" s="22" t="e">
        <f aca="false">Position!$N45</f>
        <v>#REF!</v>
      </c>
      <c r="AA45" s="22" t="e">
        <f aca="false">Position!$N45</f>
        <v>#REF!</v>
      </c>
      <c r="AB45" s="22" t="e">
        <f aca="false">Position!$N45</f>
        <v>#REF!</v>
      </c>
      <c r="AC45" s="22" t="e">
        <f aca="false">Position!$N45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9" t="n">
        <f aca="false">Inputs!F46</f>
        <v>0.285</v>
      </c>
      <c r="D46" s="4"/>
      <c r="E46" s="22" t="e">
        <f aca="false">Position!$N46</f>
        <v>#REF!</v>
      </c>
      <c r="F46" s="22" t="e">
        <f aca="false">Position!$N46</f>
        <v>#REF!</v>
      </c>
      <c r="G46" s="22" t="e">
        <f aca="false">Position!$N46</f>
        <v>#REF!</v>
      </c>
      <c r="H46" s="22" t="e">
        <f aca="false">Position!$N46</f>
        <v>#REF!</v>
      </c>
      <c r="I46" s="22" t="e">
        <f aca="false">Position!$N46</f>
        <v>#REF!</v>
      </c>
      <c r="J46" s="22" t="e">
        <f aca="false">Position!$N46</f>
        <v>#REF!</v>
      </c>
      <c r="K46" s="22" t="e">
        <f aca="false">Position!$N46</f>
        <v>#REF!</v>
      </c>
      <c r="L46" s="22" t="e">
        <f aca="false">Position!$N46</f>
        <v>#REF!</v>
      </c>
      <c r="M46" s="22" t="e">
        <f aca="false">Position!$N46</f>
        <v>#REF!</v>
      </c>
      <c r="N46" s="22" t="e">
        <f aca="false">Position!$N46</f>
        <v>#REF!</v>
      </c>
      <c r="O46" s="22" t="e">
        <f aca="false">Position!$N46</f>
        <v>#REF!</v>
      </c>
      <c r="S46" s="22" t="e">
        <f aca="false">Position!$N46</f>
        <v>#REF!</v>
      </c>
      <c r="T46" s="22" t="e">
        <f aca="false">Position!$N46</f>
        <v>#REF!</v>
      </c>
      <c r="U46" s="22" t="e">
        <f aca="false">Position!$N46</f>
        <v>#REF!</v>
      </c>
      <c r="V46" s="22" t="e">
        <f aca="false">Position!$N46</f>
        <v>#REF!</v>
      </c>
      <c r="W46" s="22" t="e">
        <f aca="false">Position!$N46</f>
        <v>#REF!</v>
      </c>
      <c r="X46" s="22" t="e">
        <f aca="false">Position!$N46</f>
        <v>#REF!</v>
      </c>
      <c r="Y46" s="22" t="e">
        <f aca="false">Position!$N46</f>
        <v>#REF!</v>
      </c>
      <c r="Z46" s="22" t="e">
        <f aca="false">Position!$N46</f>
        <v>#REF!</v>
      </c>
      <c r="AA46" s="22" t="e">
        <f aca="false">Position!$N46</f>
        <v>#REF!</v>
      </c>
      <c r="AB46" s="22" t="e">
        <f aca="false">Position!$N46</f>
        <v>#REF!</v>
      </c>
      <c r="AC46" s="22" t="e">
        <f aca="false">Position!$N46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9" t="n">
        <f aca="false">Inputs!F47</f>
        <v>0.28</v>
      </c>
      <c r="D47" s="4"/>
      <c r="E47" s="22" t="e">
        <f aca="false">Position!$N47</f>
        <v>#REF!</v>
      </c>
      <c r="F47" s="22" t="e">
        <f aca="false">Position!$N47</f>
        <v>#REF!</v>
      </c>
      <c r="G47" s="22" t="e">
        <f aca="false">Position!$N47</f>
        <v>#REF!</v>
      </c>
      <c r="H47" s="22" t="e">
        <f aca="false">Position!$N47</f>
        <v>#REF!</v>
      </c>
      <c r="I47" s="22" t="e">
        <f aca="false">Position!$N47</f>
        <v>#REF!</v>
      </c>
      <c r="J47" s="22" t="e">
        <f aca="false">Position!$N47</f>
        <v>#REF!</v>
      </c>
      <c r="K47" s="22" t="e">
        <f aca="false">Position!$N47</f>
        <v>#REF!</v>
      </c>
      <c r="L47" s="22" t="e">
        <f aca="false">Position!$N47</f>
        <v>#REF!</v>
      </c>
      <c r="M47" s="22" t="e">
        <f aca="false">Position!$N47</f>
        <v>#REF!</v>
      </c>
      <c r="N47" s="22" t="e">
        <f aca="false">Position!$N47</f>
        <v>#REF!</v>
      </c>
      <c r="O47" s="22" t="e">
        <f aca="false">Position!$N47</f>
        <v>#REF!</v>
      </c>
      <c r="S47" s="22" t="e">
        <f aca="false">Position!$N47</f>
        <v>#REF!</v>
      </c>
      <c r="T47" s="22" t="e">
        <f aca="false">Position!$N47</f>
        <v>#REF!</v>
      </c>
      <c r="U47" s="22" t="e">
        <f aca="false">Position!$N47</f>
        <v>#REF!</v>
      </c>
      <c r="V47" s="22" t="e">
        <f aca="false">Position!$N47</f>
        <v>#REF!</v>
      </c>
      <c r="W47" s="22" t="e">
        <f aca="false">Position!$N47</f>
        <v>#REF!</v>
      </c>
      <c r="X47" s="22" t="e">
        <f aca="false">Position!$N47</f>
        <v>#REF!</v>
      </c>
      <c r="Y47" s="22" t="e">
        <f aca="false">Position!$N47</f>
        <v>#REF!</v>
      </c>
      <c r="Z47" s="22" t="e">
        <f aca="false">Position!$N47</f>
        <v>#REF!</v>
      </c>
      <c r="AA47" s="22" t="e">
        <f aca="false">Position!$N47</f>
        <v>#REF!</v>
      </c>
      <c r="AB47" s="22" t="e">
        <f aca="false">Position!$N47</f>
        <v>#REF!</v>
      </c>
      <c r="AC47" s="22" t="e">
        <f aca="false">Position!$N47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9" t="n">
        <f aca="false">Inputs!F48</f>
        <v>0.275</v>
      </c>
      <c r="D48" s="4"/>
      <c r="E48" s="22" t="e">
        <f aca="false">Position!$N48</f>
        <v>#REF!</v>
      </c>
      <c r="F48" s="22" t="e">
        <f aca="false">Position!$N48</f>
        <v>#REF!</v>
      </c>
      <c r="G48" s="22" t="e">
        <f aca="false">Position!$N48</f>
        <v>#REF!</v>
      </c>
      <c r="H48" s="22" t="e">
        <f aca="false">Position!$N48</f>
        <v>#REF!</v>
      </c>
      <c r="I48" s="22" t="e">
        <f aca="false">Position!$N48</f>
        <v>#REF!</v>
      </c>
      <c r="J48" s="22" t="e">
        <f aca="false">Position!$N48</f>
        <v>#REF!</v>
      </c>
      <c r="K48" s="22" t="e">
        <f aca="false">Position!$N48</f>
        <v>#REF!</v>
      </c>
      <c r="L48" s="22" t="e">
        <f aca="false">Position!$N48</f>
        <v>#REF!</v>
      </c>
      <c r="M48" s="22" t="e">
        <f aca="false">Position!$N48</f>
        <v>#REF!</v>
      </c>
      <c r="N48" s="22" t="e">
        <f aca="false">Position!$N48</f>
        <v>#REF!</v>
      </c>
      <c r="O48" s="22" t="e">
        <f aca="false">Position!$N48</f>
        <v>#REF!</v>
      </c>
      <c r="S48" s="22" t="e">
        <f aca="false">Position!$N48</f>
        <v>#REF!</v>
      </c>
      <c r="T48" s="22" t="e">
        <f aca="false">Position!$N48</f>
        <v>#REF!</v>
      </c>
      <c r="U48" s="22" t="e">
        <f aca="false">Position!$N48</f>
        <v>#REF!</v>
      </c>
      <c r="V48" s="22" t="e">
        <f aca="false">Position!$N48</f>
        <v>#REF!</v>
      </c>
      <c r="W48" s="22" t="e">
        <f aca="false">Position!$N48</f>
        <v>#REF!</v>
      </c>
      <c r="X48" s="22" t="e">
        <f aca="false">Position!$N48</f>
        <v>#REF!</v>
      </c>
      <c r="Y48" s="22" t="e">
        <f aca="false">Position!$N48</f>
        <v>#REF!</v>
      </c>
      <c r="Z48" s="22" t="e">
        <f aca="false">Position!$N48</f>
        <v>#REF!</v>
      </c>
      <c r="AA48" s="22" t="e">
        <f aca="false">Position!$N48</f>
        <v>#REF!</v>
      </c>
      <c r="AB48" s="22" t="e">
        <f aca="false">Position!$N48</f>
        <v>#REF!</v>
      </c>
      <c r="AC48" s="22" t="e">
        <f aca="false">Position!$N48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9" t="n">
        <f aca="false">Inputs!F49</f>
        <v>0.275</v>
      </c>
      <c r="D49" s="4"/>
      <c r="E49" s="22" t="e">
        <f aca="false">Position!$N49</f>
        <v>#REF!</v>
      </c>
      <c r="F49" s="22" t="e">
        <f aca="false">Position!$N49</f>
        <v>#REF!</v>
      </c>
      <c r="G49" s="22" t="e">
        <f aca="false">Position!$N49</f>
        <v>#REF!</v>
      </c>
      <c r="H49" s="22" t="e">
        <f aca="false">Position!$N49</f>
        <v>#REF!</v>
      </c>
      <c r="I49" s="22" t="e">
        <f aca="false">Position!$N49</f>
        <v>#REF!</v>
      </c>
      <c r="J49" s="22" t="e">
        <f aca="false">Position!$N49</f>
        <v>#REF!</v>
      </c>
      <c r="K49" s="22" t="e">
        <f aca="false">Position!$N49</f>
        <v>#REF!</v>
      </c>
      <c r="L49" s="22" t="e">
        <f aca="false">Position!$N49</f>
        <v>#REF!</v>
      </c>
      <c r="M49" s="22" t="e">
        <f aca="false">Position!$N49</f>
        <v>#REF!</v>
      </c>
      <c r="N49" s="22" t="e">
        <f aca="false">Position!$N49</f>
        <v>#REF!</v>
      </c>
      <c r="O49" s="22" t="e">
        <f aca="false">Position!$N49</f>
        <v>#REF!</v>
      </c>
      <c r="S49" s="22" t="e">
        <f aca="false">Position!$N49</f>
        <v>#REF!</v>
      </c>
      <c r="T49" s="22" t="e">
        <f aca="false">Position!$N49</f>
        <v>#REF!</v>
      </c>
      <c r="U49" s="22" t="e">
        <f aca="false">Position!$N49</f>
        <v>#REF!</v>
      </c>
      <c r="V49" s="22" t="e">
        <f aca="false">Position!$N49</f>
        <v>#REF!</v>
      </c>
      <c r="W49" s="22" t="e">
        <f aca="false">Position!$N49</f>
        <v>#REF!</v>
      </c>
      <c r="X49" s="22" t="e">
        <f aca="false">Position!$N49</f>
        <v>#REF!</v>
      </c>
      <c r="Y49" s="22" t="e">
        <f aca="false">Position!$N49</f>
        <v>#REF!</v>
      </c>
      <c r="Z49" s="22" t="e">
        <f aca="false">Position!$N49</f>
        <v>#REF!</v>
      </c>
      <c r="AA49" s="22" t="e">
        <f aca="false">Position!$N49</f>
        <v>#REF!</v>
      </c>
      <c r="AB49" s="22" t="e">
        <f aca="false">Position!$N49</f>
        <v>#REF!</v>
      </c>
      <c r="AC49" s="22" t="e">
        <f aca="false">Position!$N49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9" t="n">
        <f aca="false">Inputs!F50</f>
        <v>0.275</v>
      </c>
      <c r="D50" s="4"/>
      <c r="E50" s="22" t="e">
        <f aca="false">Position!$N50</f>
        <v>#REF!</v>
      </c>
      <c r="F50" s="22" t="e">
        <f aca="false">Position!$N50</f>
        <v>#REF!</v>
      </c>
      <c r="G50" s="22" t="e">
        <f aca="false">Position!$N50</f>
        <v>#REF!</v>
      </c>
      <c r="H50" s="22" t="e">
        <f aca="false">Position!$N50</f>
        <v>#REF!</v>
      </c>
      <c r="I50" s="22" t="e">
        <f aca="false">Position!$N50</f>
        <v>#REF!</v>
      </c>
      <c r="J50" s="22" t="e">
        <f aca="false">Position!$N50</f>
        <v>#REF!</v>
      </c>
      <c r="K50" s="22" t="e">
        <f aca="false">Position!$N50</f>
        <v>#REF!</v>
      </c>
      <c r="L50" s="22" t="e">
        <f aca="false">Position!$N50</f>
        <v>#REF!</v>
      </c>
      <c r="M50" s="22" t="e">
        <f aca="false">Position!$N50</f>
        <v>#REF!</v>
      </c>
      <c r="N50" s="22" t="e">
        <f aca="false">Position!$N50</f>
        <v>#REF!</v>
      </c>
      <c r="O50" s="22" t="e">
        <f aca="false">Position!$N50</f>
        <v>#REF!</v>
      </c>
      <c r="S50" s="22" t="e">
        <f aca="false">Position!$N50</f>
        <v>#REF!</v>
      </c>
      <c r="T50" s="22" t="e">
        <f aca="false">Position!$N50</f>
        <v>#REF!</v>
      </c>
      <c r="U50" s="22" t="e">
        <f aca="false">Position!$N50</f>
        <v>#REF!</v>
      </c>
      <c r="V50" s="22" t="e">
        <f aca="false">Position!$N50</f>
        <v>#REF!</v>
      </c>
      <c r="W50" s="22" t="e">
        <f aca="false">Position!$N50</f>
        <v>#REF!</v>
      </c>
      <c r="X50" s="22" t="e">
        <f aca="false">Position!$N50</f>
        <v>#REF!</v>
      </c>
      <c r="Y50" s="22" t="e">
        <f aca="false">Position!$N50</f>
        <v>#REF!</v>
      </c>
      <c r="Z50" s="22" t="e">
        <f aca="false">Position!$N50</f>
        <v>#REF!</v>
      </c>
      <c r="AA50" s="22" t="e">
        <f aca="false">Position!$N50</f>
        <v>#REF!</v>
      </c>
      <c r="AB50" s="22" t="e">
        <f aca="false">Position!$N50</f>
        <v>#REF!</v>
      </c>
      <c r="AC50" s="22" t="e">
        <f aca="false">Position!$N50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9" t="n">
        <f aca="false">Inputs!F51</f>
        <v>0.275</v>
      </c>
      <c r="D51" s="4"/>
      <c r="E51" s="22" t="e">
        <f aca="false">Position!$N51</f>
        <v>#REF!</v>
      </c>
      <c r="F51" s="22" t="e">
        <f aca="false">Position!$N51</f>
        <v>#REF!</v>
      </c>
      <c r="G51" s="22" t="e">
        <f aca="false">Position!$N51</f>
        <v>#REF!</v>
      </c>
      <c r="H51" s="22" t="e">
        <f aca="false">Position!$N51</f>
        <v>#REF!</v>
      </c>
      <c r="I51" s="22" t="e">
        <f aca="false">Position!$N51</f>
        <v>#REF!</v>
      </c>
      <c r="J51" s="22" t="e">
        <f aca="false">Position!$N51</f>
        <v>#REF!</v>
      </c>
      <c r="K51" s="22" t="e">
        <f aca="false">Position!$N51</f>
        <v>#REF!</v>
      </c>
      <c r="L51" s="22" t="e">
        <f aca="false">Position!$N51</f>
        <v>#REF!</v>
      </c>
      <c r="M51" s="22" t="e">
        <f aca="false">Position!$N51</f>
        <v>#REF!</v>
      </c>
      <c r="N51" s="22" t="e">
        <f aca="false">Position!$N51</f>
        <v>#REF!</v>
      </c>
      <c r="O51" s="22" t="e">
        <f aca="false">Position!$N51</f>
        <v>#REF!</v>
      </c>
      <c r="S51" s="22" t="e">
        <f aca="false">Position!$N51</f>
        <v>#REF!</v>
      </c>
      <c r="T51" s="22" t="e">
        <f aca="false">Position!$N51</f>
        <v>#REF!</v>
      </c>
      <c r="U51" s="22" t="e">
        <f aca="false">Position!$N51</f>
        <v>#REF!</v>
      </c>
      <c r="V51" s="22" t="e">
        <f aca="false">Position!$N51</f>
        <v>#REF!</v>
      </c>
      <c r="W51" s="22" t="e">
        <f aca="false">Position!$N51</f>
        <v>#REF!</v>
      </c>
      <c r="X51" s="22" t="e">
        <f aca="false">Position!$N51</f>
        <v>#REF!</v>
      </c>
      <c r="Y51" s="22" t="e">
        <f aca="false">Position!$N51</f>
        <v>#REF!</v>
      </c>
      <c r="Z51" s="22" t="e">
        <f aca="false">Position!$N51</f>
        <v>#REF!</v>
      </c>
      <c r="AA51" s="22" t="e">
        <f aca="false">Position!$N51</f>
        <v>#REF!</v>
      </c>
      <c r="AB51" s="22" t="e">
        <f aca="false">Position!$N51</f>
        <v>#REF!</v>
      </c>
      <c r="AC51" s="22" t="e">
        <f aca="false">Position!$N51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9" t="n">
        <f aca="false">Inputs!F52</f>
        <v>0.275</v>
      </c>
      <c r="D52" s="4"/>
      <c r="E52" s="22" t="e">
        <f aca="false">Position!$N52</f>
        <v>#REF!</v>
      </c>
      <c r="F52" s="22" t="e">
        <f aca="false">Position!$N52</f>
        <v>#REF!</v>
      </c>
      <c r="G52" s="22" t="e">
        <f aca="false">Position!$N52</f>
        <v>#REF!</v>
      </c>
      <c r="H52" s="22" t="e">
        <f aca="false">Position!$N52</f>
        <v>#REF!</v>
      </c>
      <c r="I52" s="22" t="e">
        <f aca="false">Position!$N52</f>
        <v>#REF!</v>
      </c>
      <c r="J52" s="22" t="e">
        <f aca="false">Position!$N52</f>
        <v>#REF!</v>
      </c>
      <c r="K52" s="22" t="e">
        <f aca="false">Position!$N52</f>
        <v>#REF!</v>
      </c>
      <c r="L52" s="22" t="e">
        <f aca="false">Position!$N52</f>
        <v>#REF!</v>
      </c>
      <c r="M52" s="22" t="e">
        <f aca="false">Position!$N52</f>
        <v>#REF!</v>
      </c>
      <c r="N52" s="22" t="e">
        <f aca="false">Position!$N52</f>
        <v>#REF!</v>
      </c>
      <c r="O52" s="22" t="e">
        <f aca="false">Position!$N52</f>
        <v>#REF!</v>
      </c>
      <c r="S52" s="22" t="e">
        <f aca="false">Position!$N52</f>
        <v>#REF!</v>
      </c>
      <c r="T52" s="22" t="e">
        <f aca="false">Position!$N52</f>
        <v>#REF!</v>
      </c>
      <c r="U52" s="22" t="e">
        <f aca="false">Position!$N52</f>
        <v>#REF!</v>
      </c>
      <c r="V52" s="22" t="e">
        <f aca="false">Position!$N52</f>
        <v>#REF!</v>
      </c>
      <c r="W52" s="22" t="e">
        <f aca="false">Position!$N52</f>
        <v>#REF!</v>
      </c>
      <c r="X52" s="22" t="e">
        <f aca="false">Position!$N52</f>
        <v>#REF!</v>
      </c>
      <c r="Y52" s="22" t="e">
        <f aca="false">Position!$N52</f>
        <v>#REF!</v>
      </c>
      <c r="Z52" s="22" t="e">
        <f aca="false">Position!$N52</f>
        <v>#REF!</v>
      </c>
      <c r="AA52" s="22" t="e">
        <f aca="false">Position!$N52</f>
        <v>#REF!</v>
      </c>
      <c r="AB52" s="22" t="e">
        <f aca="false">Position!$N52</f>
        <v>#REF!</v>
      </c>
      <c r="AC52" s="22" t="e">
        <f aca="false">Position!$N52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9" t="n">
        <f aca="false">Inputs!F53</f>
        <v>0.275</v>
      </c>
      <c r="D53" s="4"/>
      <c r="E53" s="22" t="e">
        <f aca="false">Position!$N53</f>
        <v>#REF!</v>
      </c>
      <c r="F53" s="22" t="e">
        <f aca="false">Position!$N53</f>
        <v>#REF!</v>
      </c>
      <c r="G53" s="22" t="e">
        <f aca="false">Position!$N53</f>
        <v>#REF!</v>
      </c>
      <c r="H53" s="22" t="e">
        <f aca="false">Position!$N53</f>
        <v>#REF!</v>
      </c>
      <c r="I53" s="22" t="e">
        <f aca="false">Position!$N53</f>
        <v>#REF!</v>
      </c>
      <c r="J53" s="22" t="e">
        <f aca="false">Position!$N53</f>
        <v>#REF!</v>
      </c>
      <c r="K53" s="22" t="e">
        <f aca="false">Position!$N53</f>
        <v>#REF!</v>
      </c>
      <c r="L53" s="22" t="e">
        <f aca="false">Position!$N53</f>
        <v>#REF!</v>
      </c>
      <c r="M53" s="22" t="e">
        <f aca="false">Position!$N53</f>
        <v>#REF!</v>
      </c>
      <c r="N53" s="22" t="e">
        <f aca="false">Position!$N53</f>
        <v>#REF!</v>
      </c>
      <c r="O53" s="22" t="e">
        <f aca="false">Position!$N53</f>
        <v>#REF!</v>
      </c>
      <c r="S53" s="22" t="e">
        <f aca="false">Position!$N53</f>
        <v>#REF!</v>
      </c>
      <c r="T53" s="22" t="e">
        <f aca="false">Position!$N53</f>
        <v>#REF!</v>
      </c>
      <c r="U53" s="22" t="e">
        <f aca="false">Position!$N53</f>
        <v>#REF!</v>
      </c>
      <c r="V53" s="22" t="e">
        <f aca="false">Position!$N53</f>
        <v>#REF!</v>
      </c>
      <c r="W53" s="22" t="e">
        <f aca="false">Position!$N53</f>
        <v>#REF!</v>
      </c>
      <c r="X53" s="22" t="e">
        <f aca="false">Position!$N53</f>
        <v>#REF!</v>
      </c>
      <c r="Y53" s="22" t="e">
        <f aca="false">Position!$N53</f>
        <v>#REF!</v>
      </c>
      <c r="Z53" s="22" t="e">
        <f aca="false">Position!$N53</f>
        <v>#REF!</v>
      </c>
      <c r="AA53" s="22" t="e">
        <f aca="false">Position!$N53</f>
        <v>#REF!</v>
      </c>
      <c r="AB53" s="22" t="e">
        <f aca="false">Position!$N53</f>
        <v>#REF!</v>
      </c>
      <c r="AC53" s="22" t="e">
        <f aca="false">Position!$N53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9" t="n">
        <f aca="false">Inputs!F54</f>
        <v>0.2725</v>
      </c>
      <c r="D54" s="4"/>
      <c r="E54" s="22" t="e">
        <f aca="false">Position!$N54</f>
        <v>#REF!</v>
      </c>
      <c r="F54" s="22" t="e">
        <f aca="false">Position!$N54</f>
        <v>#REF!</v>
      </c>
      <c r="G54" s="22" t="e">
        <f aca="false">Position!$N54</f>
        <v>#REF!</v>
      </c>
      <c r="H54" s="22" t="e">
        <f aca="false">Position!$N54</f>
        <v>#REF!</v>
      </c>
      <c r="I54" s="22" t="e">
        <f aca="false">Position!$N54</f>
        <v>#REF!</v>
      </c>
      <c r="J54" s="22" t="e">
        <f aca="false">Position!$N54</f>
        <v>#REF!</v>
      </c>
      <c r="K54" s="22" t="e">
        <f aca="false">Position!$N54</f>
        <v>#REF!</v>
      </c>
      <c r="L54" s="22" t="e">
        <f aca="false">Position!$N54</f>
        <v>#REF!</v>
      </c>
      <c r="M54" s="22" t="e">
        <f aca="false">Position!$N54</f>
        <v>#REF!</v>
      </c>
      <c r="N54" s="22" t="e">
        <f aca="false">Position!$N54</f>
        <v>#REF!</v>
      </c>
      <c r="O54" s="22" t="e">
        <f aca="false">Position!$N54</f>
        <v>#REF!</v>
      </c>
      <c r="S54" s="22" t="e">
        <f aca="false">Position!$N54</f>
        <v>#REF!</v>
      </c>
      <c r="T54" s="22" t="e">
        <f aca="false">Position!$N54</f>
        <v>#REF!</v>
      </c>
      <c r="U54" s="22" t="e">
        <f aca="false">Position!$N54</f>
        <v>#REF!</v>
      </c>
      <c r="V54" s="22" t="e">
        <f aca="false">Position!$N54</f>
        <v>#REF!</v>
      </c>
      <c r="W54" s="22" t="e">
        <f aca="false">Position!$N54</f>
        <v>#REF!</v>
      </c>
      <c r="X54" s="22" t="e">
        <f aca="false">Position!$N54</f>
        <v>#REF!</v>
      </c>
      <c r="Y54" s="22" t="e">
        <f aca="false">Position!$N54</f>
        <v>#REF!</v>
      </c>
      <c r="Z54" s="22" t="e">
        <f aca="false">Position!$N54</f>
        <v>#REF!</v>
      </c>
      <c r="AA54" s="22" t="e">
        <f aca="false">Position!$N54</f>
        <v>#REF!</v>
      </c>
      <c r="AB54" s="22" t="e">
        <f aca="false">Position!$N54</f>
        <v>#REF!</v>
      </c>
      <c r="AC54" s="22" t="e">
        <f aca="false">Position!$N54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9" t="n">
        <f aca="false">Inputs!F55</f>
        <v>0.2625</v>
      </c>
      <c r="D55" s="4"/>
      <c r="E55" s="22" t="e">
        <f aca="false">Position!$N55</f>
        <v>#REF!</v>
      </c>
      <c r="F55" s="22" t="e">
        <f aca="false">Position!$N55</f>
        <v>#REF!</v>
      </c>
      <c r="G55" s="22" t="e">
        <f aca="false">Position!$N55</f>
        <v>#REF!</v>
      </c>
      <c r="H55" s="22" t="e">
        <f aca="false">Position!$N55</f>
        <v>#REF!</v>
      </c>
      <c r="I55" s="22" t="e">
        <f aca="false">Position!$N55</f>
        <v>#REF!</v>
      </c>
      <c r="J55" s="22" t="e">
        <f aca="false">Position!$N55</f>
        <v>#REF!</v>
      </c>
      <c r="K55" s="22" t="e">
        <f aca="false">Position!$N55</f>
        <v>#REF!</v>
      </c>
      <c r="L55" s="22" t="e">
        <f aca="false">Position!$N55</f>
        <v>#REF!</v>
      </c>
      <c r="M55" s="22" t="e">
        <f aca="false">Position!$N55</f>
        <v>#REF!</v>
      </c>
      <c r="N55" s="22" t="e">
        <f aca="false">Position!$N55</f>
        <v>#REF!</v>
      </c>
      <c r="O55" s="22" t="e">
        <f aca="false">Position!$N55</f>
        <v>#REF!</v>
      </c>
      <c r="S55" s="22" t="e">
        <f aca="false">Position!$N55</f>
        <v>#REF!</v>
      </c>
      <c r="T55" s="22" t="e">
        <f aca="false">Position!$N55</f>
        <v>#REF!</v>
      </c>
      <c r="U55" s="22" t="e">
        <f aca="false">Position!$N55</f>
        <v>#REF!</v>
      </c>
      <c r="V55" s="22" t="e">
        <f aca="false">Position!$N55</f>
        <v>#REF!</v>
      </c>
      <c r="W55" s="22" t="e">
        <f aca="false">Position!$N55</f>
        <v>#REF!</v>
      </c>
      <c r="X55" s="22" t="e">
        <f aca="false">Position!$N55</f>
        <v>#REF!</v>
      </c>
      <c r="Y55" s="22" t="e">
        <f aca="false">Position!$N55</f>
        <v>#REF!</v>
      </c>
      <c r="Z55" s="22" t="e">
        <f aca="false">Position!$N55</f>
        <v>#REF!</v>
      </c>
      <c r="AA55" s="22" t="e">
        <f aca="false">Position!$N55</f>
        <v>#REF!</v>
      </c>
      <c r="AB55" s="22" t="e">
        <f aca="false">Position!$N55</f>
        <v>#REF!</v>
      </c>
      <c r="AC55" s="22" t="e">
        <f aca="false">Position!$N55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9" t="n">
        <f aca="false">Inputs!F56</f>
        <v>0.25</v>
      </c>
      <c r="D56" s="4"/>
      <c r="E56" s="22" t="e">
        <f aca="false">Position!$N56</f>
        <v>#REF!</v>
      </c>
      <c r="F56" s="22" t="e">
        <f aca="false">Position!$N56</f>
        <v>#REF!</v>
      </c>
      <c r="G56" s="22" t="e">
        <f aca="false">Position!$N56</f>
        <v>#REF!</v>
      </c>
      <c r="H56" s="22" t="e">
        <f aca="false">Position!$N56</f>
        <v>#REF!</v>
      </c>
      <c r="I56" s="22" t="e">
        <f aca="false">Position!$N56</f>
        <v>#REF!</v>
      </c>
      <c r="J56" s="22" t="e">
        <f aca="false">Position!$N56</f>
        <v>#REF!</v>
      </c>
      <c r="K56" s="22" t="e">
        <f aca="false">Position!$N56</f>
        <v>#REF!</v>
      </c>
      <c r="L56" s="22" t="e">
        <f aca="false">Position!$N56</f>
        <v>#REF!</v>
      </c>
      <c r="M56" s="22" t="e">
        <f aca="false">Position!$N56</f>
        <v>#REF!</v>
      </c>
      <c r="N56" s="22" t="e">
        <f aca="false">Position!$N56</f>
        <v>#REF!</v>
      </c>
      <c r="O56" s="22" t="e">
        <f aca="false">Position!$N56</f>
        <v>#REF!</v>
      </c>
      <c r="S56" s="22" t="e">
        <f aca="false">Position!$N56</f>
        <v>#REF!</v>
      </c>
      <c r="T56" s="22" t="e">
        <f aca="false">Position!$N56</f>
        <v>#REF!</v>
      </c>
      <c r="U56" s="22" t="e">
        <f aca="false">Position!$N56</f>
        <v>#REF!</v>
      </c>
      <c r="V56" s="22" t="e">
        <f aca="false">Position!$N56</f>
        <v>#REF!</v>
      </c>
      <c r="W56" s="22" t="e">
        <f aca="false">Position!$N56</f>
        <v>#REF!</v>
      </c>
      <c r="X56" s="22" t="e">
        <f aca="false">Position!$N56</f>
        <v>#REF!</v>
      </c>
      <c r="Y56" s="22" t="e">
        <f aca="false">Position!$N56</f>
        <v>#REF!</v>
      </c>
      <c r="Z56" s="22" t="e">
        <f aca="false">Position!$N56</f>
        <v>#REF!</v>
      </c>
      <c r="AA56" s="22" t="e">
        <f aca="false">Position!$N56</f>
        <v>#REF!</v>
      </c>
      <c r="AB56" s="22" t="e">
        <f aca="false">Position!$N56</f>
        <v>#REF!</v>
      </c>
      <c r="AC56" s="22" t="e">
        <f aca="false">Position!$N56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9" t="n">
        <f aca="false">Inputs!F57</f>
        <v>0.2475</v>
      </c>
      <c r="D57" s="4"/>
      <c r="E57" s="22" t="e">
        <f aca="false">Position!$N57</f>
        <v>#REF!</v>
      </c>
      <c r="F57" s="22" t="e">
        <f aca="false">Position!$N57</f>
        <v>#REF!</v>
      </c>
      <c r="G57" s="22" t="e">
        <f aca="false">Position!$N57</f>
        <v>#REF!</v>
      </c>
      <c r="H57" s="22" t="e">
        <f aca="false">Position!$N57</f>
        <v>#REF!</v>
      </c>
      <c r="I57" s="22" t="e">
        <f aca="false">Position!$N57</f>
        <v>#REF!</v>
      </c>
      <c r="J57" s="22" t="e">
        <f aca="false">Position!$N57</f>
        <v>#REF!</v>
      </c>
      <c r="K57" s="22" t="e">
        <f aca="false">Position!$N57</f>
        <v>#REF!</v>
      </c>
      <c r="L57" s="22" t="e">
        <f aca="false">Position!$N57</f>
        <v>#REF!</v>
      </c>
      <c r="M57" s="22" t="e">
        <f aca="false">Position!$N57</f>
        <v>#REF!</v>
      </c>
      <c r="N57" s="22" t="e">
        <f aca="false">Position!$N57</f>
        <v>#REF!</v>
      </c>
      <c r="O57" s="22" t="e">
        <f aca="false">Position!$N57</f>
        <v>#REF!</v>
      </c>
      <c r="S57" s="22" t="e">
        <f aca="false">Position!$N57</f>
        <v>#REF!</v>
      </c>
      <c r="T57" s="22" t="e">
        <f aca="false">Position!$N57</f>
        <v>#REF!</v>
      </c>
      <c r="U57" s="22" t="e">
        <f aca="false">Position!$N57</f>
        <v>#REF!</v>
      </c>
      <c r="V57" s="22" t="e">
        <f aca="false">Position!$N57</f>
        <v>#REF!</v>
      </c>
      <c r="W57" s="22" t="e">
        <f aca="false">Position!$N57</f>
        <v>#REF!</v>
      </c>
      <c r="X57" s="22" t="e">
        <f aca="false">Position!$N57</f>
        <v>#REF!</v>
      </c>
      <c r="Y57" s="22" t="e">
        <f aca="false">Position!$N57</f>
        <v>#REF!</v>
      </c>
      <c r="Z57" s="22" t="e">
        <f aca="false">Position!$N57</f>
        <v>#REF!</v>
      </c>
      <c r="AA57" s="22" t="e">
        <f aca="false">Position!$N57</f>
        <v>#REF!</v>
      </c>
      <c r="AB57" s="22" t="e">
        <f aca="false">Position!$N57</f>
        <v>#REF!</v>
      </c>
      <c r="AC57" s="22" t="e">
        <f aca="false">Position!$N57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9" t="n">
        <f aca="false">Inputs!F58</f>
        <v>0.245</v>
      </c>
      <c r="D58" s="4"/>
      <c r="E58" s="22" t="e">
        <f aca="false">Position!$N58</f>
        <v>#REF!</v>
      </c>
      <c r="F58" s="22" t="e">
        <f aca="false">Position!$N58</f>
        <v>#REF!</v>
      </c>
      <c r="G58" s="22" t="e">
        <f aca="false">Position!$N58</f>
        <v>#REF!</v>
      </c>
      <c r="H58" s="22" t="e">
        <f aca="false">Position!$N58</f>
        <v>#REF!</v>
      </c>
      <c r="I58" s="22" t="e">
        <f aca="false">Position!$N58</f>
        <v>#REF!</v>
      </c>
      <c r="J58" s="22" t="e">
        <f aca="false">Position!$N58</f>
        <v>#REF!</v>
      </c>
      <c r="K58" s="22" t="e">
        <f aca="false">Position!$N58</f>
        <v>#REF!</v>
      </c>
      <c r="L58" s="22" t="e">
        <f aca="false">Position!$N58</f>
        <v>#REF!</v>
      </c>
      <c r="M58" s="22" t="e">
        <f aca="false">Position!$N58</f>
        <v>#REF!</v>
      </c>
      <c r="N58" s="22" t="e">
        <f aca="false">Position!$N58</f>
        <v>#REF!</v>
      </c>
      <c r="O58" s="22" t="e">
        <f aca="false">Position!$N58</f>
        <v>#REF!</v>
      </c>
      <c r="S58" s="22" t="e">
        <f aca="false">Position!$N58</f>
        <v>#REF!</v>
      </c>
      <c r="T58" s="22" t="e">
        <f aca="false">Position!$N58</f>
        <v>#REF!</v>
      </c>
      <c r="U58" s="22" t="e">
        <f aca="false">Position!$N58</f>
        <v>#REF!</v>
      </c>
      <c r="V58" s="22" t="e">
        <f aca="false">Position!$N58</f>
        <v>#REF!</v>
      </c>
      <c r="W58" s="22" t="e">
        <f aca="false">Position!$N58</f>
        <v>#REF!</v>
      </c>
      <c r="X58" s="22" t="e">
        <f aca="false">Position!$N58</f>
        <v>#REF!</v>
      </c>
      <c r="Y58" s="22" t="e">
        <f aca="false">Position!$N58</f>
        <v>#REF!</v>
      </c>
      <c r="Z58" s="22" t="e">
        <f aca="false">Position!$N58</f>
        <v>#REF!</v>
      </c>
      <c r="AA58" s="22" t="e">
        <f aca="false">Position!$N58</f>
        <v>#REF!</v>
      </c>
      <c r="AB58" s="22" t="e">
        <f aca="false">Position!$N58</f>
        <v>#REF!</v>
      </c>
      <c r="AC58" s="22" t="e">
        <f aca="false">Position!$N58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9" t="n">
        <f aca="false">Inputs!F59</f>
        <v>0.2475</v>
      </c>
      <c r="D59" s="4"/>
      <c r="E59" s="22" t="e">
        <f aca="false">Position!$N59</f>
        <v>#REF!</v>
      </c>
      <c r="F59" s="22" t="e">
        <f aca="false">Position!$N59</f>
        <v>#REF!</v>
      </c>
      <c r="G59" s="22" t="e">
        <f aca="false">Position!$N59</f>
        <v>#REF!</v>
      </c>
      <c r="H59" s="22" t="e">
        <f aca="false">Position!$N59</f>
        <v>#REF!</v>
      </c>
      <c r="I59" s="22" t="e">
        <f aca="false">Position!$N59</f>
        <v>#REF!</v>
      </c>
      <c r="J59" s="22" t="e">
        <f aca="false">Position!$N59</f>
        <v>#REF!</v>
      </c>
      <c r="K59" s="22" t="e">
        <f aca="false">Position!$N59</f>
        <v>#REF!</v>
      </c>
      <c r="L59" s="22" t="e">
        <f aca="false">Position!$N59</f>
        <v>#REF!</v>
      </c>
      <c r="M59" s="22" t="e">
        <f aca="false">Position!$N59</f>
        <v>#REF!</v>
      </c>
      <c r="N59" s="22" t="e">
        <f aca="false">Position!$N59</f>
        <v>#REF!</v>
      </c>
      <c r="O59" s="22" t="e">
        <f aca="false">Position!$N59</f>
        <v>#REF!</v>
      </c>
      <c r="S59" s="22" t="e">
        <f aca="false">Position!$N59</f>
        <v>#REF!</v>
      </c>
      <c r="T59" s="22" t="e">
        <f aca="false">Position!$N59</f>
        <v>#REF!</v>
      </c>
      <c r="U59" s="22" t="e">
        <f aca="false">Position!$N59</f>
        <v>#REF!</v>
      </c>
      <c r="V59" s="22" t="e">
        <f aca="false">Position!$N59</f>
        <v>#REF!</v>
      </c>
      <c r="W59" s="22" t="e">
        <f aca="false">Position!$N59</f>
        <v>#REF!</v>
      </c>
      <c r="X59" s="22" t="e">
        <f aca="false">Position!$N59</f>
        <v>#REF!</v>
      </c>
      <c r="Y59" s="22" t="e">
        <f aca="false">Position!$N59</f>
        <v>#REF!</v>
      </c>
      <c r="Z59" s="22" t="e">
        <f aca="false">Position!$N59</f>
        <v>#REF!</v>
      </c>
      <c r="AA59" s="22" t="e">
        <f aca="false">Position!$N59</f>
        <v>#REF!</v>
      </c>
      <c r="AB59" s="22" t="e">
        <f aca="false">Position!$N59</f>
        <v>#REF!</v>
      </c>
      <c r="AC59" s="22" t="e">
        <f aca="false">Position!$N59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9" t="n">
        <f aca="false">Inputs!F60</f>
        <v>0.2475</v>
      </c>
      <c r="D60" s="4"/>
      <c r="E60" s="22" t="e">
        <f aca="false">Position!$N60</f>
        <v>#REF!</v>
      </c>
      <c r="F60" s="22" t="e">
        <f aca="false">Position!$N60</f>
        <v>#REF!</v>
      </c>
      <c r="G60" s="22" t="e">
        <f aca="false">Position!$N60</f>
        <v>#REF!</v>
      </c>
      <c r="H60" s="22" t="e">
        <f aca="false">Position!$N60</f>
        <v>#REF!</v>
      </c>
      <c r="I60" s="22" t="e">
        <f aca="false">Position!$N60</f>
        <v>#REF!</v>
      </c>
      <c r="J60" s="22" t="e">
        <f aca="false">Position!$N60</f>
        <v>#REF!</v>
      </c>
      <c r="K60" s="22" t="e">
        <f aca="false">Position!$N60</f>
        <v>#REF!</v>
      </c>
      <c r="L60" s="22" t="e">
        <f aca="false">Position!$N60</f>
        <v>#REF!</v>
      </c>
      <c r="M60" s="22" t="e">
        <f aca="false">Position!$N60</f>
        <v>#REF!</v>
      </c>
      <c r="N60" s="22" t="e">
        <f aca="false">Position!$N60</f>
        <v>#REF!</v>
      </c>
      <c r="O60" s="22" t="e">
        <f aca="false">Position!$N60</f>
        <v>#REF!</v>
      </c>
      <c r="S60" s="22" t="e">
        <f aca="false">Position!$N60</f>
        <v>#REF!</v>
      </c>
      <c r="T60" s="22" t="e">
        <f aca="false">Position!$N60</f>
        <v>#REF!</v>
      </c>
      <c r="U60" s="22" t="e">
        <f aca="false">Position!$N60</f>
        <v>#REF!</v>
      </c>
      <c r="V60" s="22" t="e">
        <f aca="false">Position!$N60</f>
        <v>#REF!</v>
      </c>
      <c r="W60" s="22" t="e">
        <f aca="false">Position!$N60</f>
        <v>#REF!</v>
      </c>
      <c r="X60" s="22" t="e">
        <f aca="false">Position!$N60</f>
        <v>#REF!</v>
      </c>
      <c r="Y60" s="22" t="e">
        <f aca="false">Position!$N60</f>
        <v>#REF!</v>
      </c>
      <c r="Z60" s="22" t="e">
        <f aca="false">Position!$N60</f>
        <v>#REF!</v>
      </c>
      <c r="AA60" s="22" t="e">
        <f aca="false">Position!$N60</f>
        <v>#REF!</v>
      </c>
      <c r="AB60" s="22" t="e">
        <f aca="false">Position!$N60</f>
        <v>#REF!</v>
      </c>
      <c r="AC60" s="22" t="e">
        <f aca="false">Position!$N60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9" t="n">
        <f aca="false">Inputs!F61</f>
        <v>0.2475</v>
      </c>
      <c r="D61" s="4"/>
      <c r="E61" s="22" t="e">
        <f aca="false">Position!$N61</f>
        <v>#REF!</v>
      </c>
      <c r="F61" s="22" t="e">
        <f aca="false">Position!$N61</f>
        <v>#REF!</v>
      </c>
      <c r="G61" s="22" t="e">
        <f aca="false">Position!$N61</f>
        <v>#REF!</v>
      </c>
      <c r="H61" s="22" t="e">
        <f aca="false">Position!$N61</f>
        <v>#REF!</v>
      </c>
      <c r="I61" s="22" t="e">
        <f aca="false">Position!$N61</f>
        <v>#REF!</v>
      </c>
      <c r="J61" s="22" t="e">
        <f aca="false">Position!$N61</f>
        <v>#REF!</v>
      </c>
      <c r="K61" s="22" t="e">
        <f aca="false">Position!$N61</f>
        <v>#REF!</v>
      </c>
      <c r="L61" s="22" t="e">
        <f aca="false">Position!$N61</f>
        <v>#REF!</v>
      </c>
      <c r="M61" s="22" t="e">
        <f aca="false">Position!$N61</f>
        <v>#REF!</v>
      </c>
      <c r="N61" s="22" t="e">
        <f aca="false">Position!$N61</f>
        <v>#REF!</v>
      </c>
      <c r="O61" s="22" t="e">
        <f aca="false">Position!$N61</f>
        <v>#REF!</v>
      </c>
      <c r="S61" s="22" t="e">
        <f aca="false">Position!$N61</f>
        <v>#REF!</v>
      </c>
      <c r="T61" s="22" t="e">
        <f aca="false">Position!$N61</f>
        <v>#REF!</v>
      </c>
      <c r="U61" s="22" t="e">
        <f aca="false">Position!$N61</f>
        <v>#REF!</v>
      </c>
      <c r="V61" s="22" t="e">
        <f aca="false">Position!$N61</f>
        <v>#REF!</v>
      </c>
      <c r="W61" s="22" t="e">
        <f aca="false">Position!$N61</f>
        <v>#REF!</v>
      </c>
      <c r="X61" s="22" t="e">
        <f aca="false">Position!$N61</f>
        <v>#REF!</v>
      </c>
      <c r="Y61" s="22" t="e">
        <f aca="false">Position!$N61</f>
        <v>#REF!</v>
      </c>
      <c r="Z61" s="22" t="e">
        <f aca="false">Position!$N61</f>
        <v>#REF!</v>
      </c>
      <c r="AA61" s="22" t="e">
        <f aca="false">Position!$N61</f>
        <v>#REF!</v>
      </c>
      <c r="AB61" s="22" t="e">
        <f aca="false">Position!$N61</f>
        <v>#REF!</v>
      </c>
      <c r="AC61" s="22" t="e">
        <f aca="false">Position!$N61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9" t="n">
        <f aca="false">Inputs!F62</f>
        <v>0.2475</v>
      </c>
      <c r="D62" s="4"/>
      <c r="E62" s="22" t="e">
        <f aca="false">Position!$N62</f>
        <v>#REF!</v>
      </c>
      <c r="F62" s="22" t="e">
        <f aca="false">Position!$N62</f>
        <v>#REF!</v>
      </c>
      <c r="G62" s="22" t="e">
        <f aca="false">Position!$N62</f>
        <v>#REF!</v>
      </c>
      <c r="H62" s="22" t="e">
        <f aca="false">Position!$N62</f>
        <v>#REF!</v>
      </c>
      <c r="I62" s="22" t="e">
        <f aca="false">Position!$N62</f>
        <v>#REF!</v>
      </c>
      <c r="J62" s="22" t="e">
        <f aca="false">Position!$N62</f>
        <v>#REF!</v>
      </c>
      <c r="K62" s="22" t="e">
        <f aca="false">Position!$N62</f>
        <v>#REF!</v>
      </c>
      <c r="L62" s="22" t="e">
        <f aca="false">Position!$N62</f>
        <v>#REF!</v>
      </c>
      <c r="M62" s="22" t="e">
        <f aca="false">Position!$N62</f>
        <v>#REF!</v>
      </c>
      <c r="N62" s="22" t="e">
        <f aca="false">Position!$N62</f>
        <v>#REF!</v>
      </c>
      <c r="O62" s="22" t="e">
        <f aca="false">Position!$N62</f>
        <v>#REF!</v>
      </c>
      <c r="S62" s="22" t="e">
        <f aca="false">Position!$N62</f>
        <v>#REF!</v>
      </c>
      <c r="T62" s="22" t="e">
        <f aca="false">Position!$N62</f>
        <v>#REF!</v>
      </c>
      <c r="U62" s="22" t="e">
        <f aca="false">Position!$N62</f>
        <v>#REF!</v>
      </c>
      <c r="V62" s="22" t="e">
        <f aca="false">Position!$N62</f>
        <v>#REF!</v>
      </c>
      <c r="W62" s="22" t="e">
        <f aca="false">Position!$N62</f>
        <v>#REF!</v>
      </c>
      <c r="X62" s="22" t="e">
        <f aca="false">Position!$N62</f>
        <v>#REF!</v>
      </c>
      <c r="Y62" s="22" t="e">
        <f aca="false">Position!$N62</f>
        <v>#REF!</v>
      </c>
      <c r="Z62" s="22" t="e">
        <f aca="false">Position!$N62</f>
        <v>#REF!</v>
      </c>
      <c r="AA62" s="22" t="e">
        <f aca="false">Position!$N62</f>
        <v>#REF!</v>
      </c>
      <c r="AB62" s="22" t="e">
        <f aca="false">Position!$N62</f>
        <v>#REF!</v>
      </c>
      <c r="AC62" s="22" t="e">
        <f aca="false">Position!$N62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9" t="n">
        <f aca="false">Inputs!F63</f>
        <v>0.2475</v>
      </c>
      <c r="D63" s="4"/>
      <c r="E63" s="22" t="e">
        <f aca="false">Position!$N63</f>
        <v>#REF!</v>
      </c>
      <c r="F63" s="22" t="e">
        <f aca="false">Position!$N63</f>
        <v>#REF!</v>
      </c>
      <c r="G63" s="22" t="e">
        <f aca="false">Position!$N63</f>
        <v>#REF!</v>
      </c>
      <c r="H63" s="22" t="e">
        <f aca="false">Position!$N63</f>
        <v>#REF!</v>
      </c>
      <c r="I63" s="22" t="e">
        <f aca="false">Position!$N63</f>
        <v>#REF!</v>
      </c>
      <c r="J63" s="22" t="e">
        <f aca="false">Position!$N63</f>
        <v>#REF!</v>
      </c>
      <c r="K63" s="22" t="e">
        <f aca="false">Position!$N63</f>
        <v>#REF!</v>
      </c>
      <c r="L63" s="22" t="e">
        <f aca="false">Position!$N63</f>
        <v>#REF!</v>
      </c>
      <c r="M63" s="22" t="e">
        <f aca="false">Position!$N63</f>
        <v>#REF!</v>
      </c>
      <c r="N63" s="22" t="e">
        <f aca="false">Position!$N63</f>
        <v>#REF!</v>
      </c>
      <c r="O63" s="22" t="e">
        <f aca="false">Position!$N63</f>
        <v>#REF!</v>
      </c>
      <c r="S63" s="22" t="e">
        <f aca="false">Position!$N63</f>
        <v>#REF!</v>
      </c>
      <c r="T63" s="22" t="e">
        <f aca="false">Position!$N63</f>
        <v>#REF!</v>
      </c>
      <c r="U63" s="22" t="e">
        <f aca="false">Position!$N63</f>
        <v>#REF!</v>
      </c>
      <c r="V63" s="22" t="e">
        <f aca="false">Position!$N63</f>
        <v>#REF!</v>
      </c>
      <c r="W63" s="22" t="e">
        <f aca="false">Position!$N63</f>
        <v>#REF!</v>
      </c>
      <c r="X63" s="22" t="e">
        <f aca="false">Position!$N63</f>
        <v>#REF!</v>
      </c>
      <c r="Y63" s="22" t="e">
        <f aca="false">Position!$N63</f>
        <v>#REF!</v>
      </c>
      <c r="Z63" s="22" t="e">
        <f aca="false">Position!$N63</f>
        <v>#REF!</v>
      </c>
      <c r="AA63" s="22" t="e">
        <f aca="false">Position!$N63</f>
        <v>#REF!</v>
      </c>
      <c r="AB63" s="22" t="e">
        <f aca="false">Position!$N63</f>
        <v>#REF!</v>
      </c>
      <c r="AC63" s="22" t="e">
        <f aca="false">Position!$N63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9" t="n">
        <f aca="false">Inputs!F64</f>
        <v>0.2475</v>
      </c>
      <c r="D64" s="4"/>
      <c r="E64" s="22" t="e">
        <f aca="false">Position!$N64</f>
        <v>#REF!</v>
      </c>
      <c r="F64" s="22" t="e">
        <f aca="false">Position!$N64</f>
        <v>#REF!</v>
      </c>
      <c r="G64" s="22" t="e">
        <f aca="false">Position!$N64</f>
        <v>#REF!</v>
      </c>
      <c r="H64" s="22" t="e">
        <f aca="false">Position!$N64</f>
        <v>#REF!</v>
      </c>
      <c r="I64" s="22" t="e">
        <f aca="false">Position!$N64</f>
        <v>#REF!</v>
      </c>
      <c r="J64" s="22" t="e">
        <f aca="false">Position!$N64</f>
        <v>#REF!</v>
      </c>
      <c r="K64" s="22" t="e">
        <f aca="false">Position!$N64</f>
        <v>#REF!</v>
      </c>
      <c r="L64" s="22" t="e">
        <f aca="false">Position!$N64</f>
        <v>#REF!</v>
      </c>
      <c r="M64" s="22" t="e">
        <f aca="false">Position!$N64</f>
        <v>#REF!</v>
      </c>
      <c r="N64" s="22" t="e">
        <f aca="false">Position!$N64</f>
        <v>#REF!</v>
      </c>
      <c r="O64" s="22" t="e">
        <f aca="false">Position!$N64</f>
        <v>#REF!</v>
      </c>
      <c r="S64" s="22" t="e">
        <f aca="false">Position!$N64</f>
        <v>#REF!</v>
      </c>
      <c r="T64" s="22" t="e">
        <f aca="false">Position!$N64</f>
        <v>#REF!</v>
      </c>
      <c r="U64" s="22" t="e">
        <f aca="false">Position!$N64</f>
        <v>#REF!</v>
      </c>
      <c r="V64" s="22" t="e">
        <f aca="false">Position!$N64</f>
        <v>#REF!</v>
      </c>
      <c r="W64" s="22" t="e">
        <f aca="false">Position!$N64</f>
        <v>#REF!</v>
      </c>
      <c r="X64" s="22" t="e">
        <f aca="false">Position!$N64</f>
        <v>#REF!</v>
      </c>
      <c r="Y64" s="22" t="e">
        <f aca="false">Position!$N64</f>
        <v>#REF!</v>
      </c>
      <c r="Z64" s="22" t="e">
        <f aca="false">Position!$N64</f>
        <v>#REF!</v>
      </c>
      <c r="AA64" s="22" t="e">
        <f aca="false">Position!$N64</f>
        <v>#REF!</v>
      </c>
      <c r="AB64" s="22" t="e">
        <f aca="false">Position!$N64</f>
        <v>#REF!</v>
      </c>
      <c r="AC64" s="22" t="e">
        <f aca="false">Position!$N64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9" t="n">
        <f aca="false">Inputs!F65</f>
        <v>0.2475</v>
      </c>
      <c r="D65" s="4"/>
      <c r="E65" s="22" t="e">
        <f aca="false">Position!$N65</f>
        <v>#REF!</v>
      </c>
      <c r="F65" s="22" t="e">
        <f aca="false">Position!$N65</f>
        <v>#REF!</v>
      </c>
      <c r="G65" s="22" t="e">
        <f aca="false">Position!$N65</f>
        <v>#REF!</v>
      </c>
      <c r="H65" s="22" t="e">
        <f aca="false">Position!$N65</f>
        <v>#REF!</v>
      </c>
      <c r="I65" s="22" t="e">
        <f aca="false">Position!$N65</f>
        <v>#REF!</v>
      </c>
      <c r="J65" s="22" t="e">
        <f aca="false">Position!$N65</f>
        <v>#REF!</v>
      </c>
      <c r="K65" s="22" t="e">
        <f aca="false">Position!$N65</f>
        <v>#REF!</v>
      </c>
      <c r="L65" s="22" t="e">
        <f aca="false">Position!$N65</f>
        <v>#REF!</v>
      </c>
      <c r="M65" s="22" t="e">
        <f aca="false">Position!$N65</f>
        <v>#REF!</v>
      </c>
      <c r="N65" s="22" t="e">
        <f aca="false">Position!$N65</f>
        <v>#REF!</v>
      </c>
      <c r="O65" s="22" t="e">
        <f aca="false">Position!$N65</f>
        <v>#REF!</v>
      </c>
      <c r="S65" s="22" t="e">
        <f aca="false">Position!$N65</f>
        <v>#REF!</v>
      </c>
      <c r="T65" s="22" t="e">
        <f aca="false">Position!$N65</f>
        <v>#REF!</v>
      </c>
      <c r="U65" s="22" t="e">
        <f aca="false">Position!$N65</f>
        <v>#REF!</v>
      </c>
      <c r="V65" s="22" t="e">
        <f aca="false">Position!$N65</f>
        <v>#REF!</v>
      </c>
      <c r="W65" s="22" t="e">
        <f aca="false">Position!$N65</f>
        <v>#REF!</v>
      </c>
      <c r="X65" s="22" t="e">
        <f aca="false">Position!$N65</f>
        <v>#REF!</v>
      </c>
      <c r="Y65" s="22" t="e">
        <f aca="false">Position!$N65</f>
        <v>#REF!</v>
      </c>
      <c r="Z65" s="22" t="e">
        <f aca="false">Position!$N65</f>
        <v>#REF!</v>
      </c>
      <c r="AA65" s="22" t="e">
        <f aca="false">Position!$N65</f>
        <v>#REF!</v>
      </c>
      <c r="AB65" s="22" t="e">
        <f aca="false">Position!$N65</f>
        <v>#REF!</v>
      </c>
      <c r="AC65" s="22" t="e">
        <f aca="false">Position!$N65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9" t="n">
        <f aca="false">Inputs!F66</f>
        <v>0.2475</v>
      </c>
      <c r="D66" s="4"/>
      <c r="E66" s="22" t="e">
        <f aca="false">Position!$N66</f>
        <v>#REF!</v>
      </c>
      <c r="F66" s="22" t="e">
        <f aca="false">Position!$N66</f>
        <v>#REF!</v>
      </c>
      <c r="G66" s="22" t="e">
        <f aca="false">Position!$N66</f>
        <v>#REF!</v>
      </c>
      <c r="H66" s="22" t="e">
        <f aca="false">Position!$N66</f>
        <v>#REF!</v>
      </c>
      <c r="I66" s="22" t="e">
        <f aca="false">Position!$N66</f>
        <v>#REF!</v>
      </c>
      <c r="J66" s="22" t="e">
        <f aca="false">Position!$N66</f>
        <v>#REF!</v>
      </c>
      <c r="K66" s="22" t="e">
        <f aca="false">Position!$N66</f>
        <v>#REF!</v>
      </c>
      <c r="L66" s="22" t="e">
        <f aca="false">Position!$N66</f>
        <v>#REF!</v>
      </c>
      <c r="M66" s="22" t="e">
        <f aca="false">Position!$N66</f>
        <v>#REF!</v>
      </c>
      <c r="N66" s="22" t="e">
        <f aca="false">Position!$N66</f>
        <v>#REF!</v>
      </c>
      <c r="O66" s="22" t="e">
        <f aca="false">Position!$N66</f>
        <v>#REF!</v>
      </c>
      <c r="S66" s="22" t="e">
        <f aca="false">Position!$N66</f>
        <v>#REF!</v>
      </c>
      <c r="T66" s="22" t="e">
        <f aca="false">Position!$N66</f>
        <v>#REF!</v>
      </c>
      <c r="U66" s="22" t="e">
        <f aca="false">Position!$N66</f>
        <v>#REF!</v>
      </c>
      <c r="V66" s="22" t="e">
        <f aca="false">Position!$N66</f>
        <v>#REF!</v>
      </c>
      <c r="W66" s="22" t="e">
        <f aca="false">Position!$N66</f>
        <v>#REF!</v>
      </c>
      <c r="X66" s="22" t="e">
        <f aca="false">Position!$N66</f>
        <v>#REF!</v>
      </c>
      <c r="Y66" s="22" t="e">
        <f aca="false">Position!$N66</f>
        <v>#REF!</v>
      </c>
      <c r="Z66" s="22" t="e">
        <f aca="false">Position!$N66</f>
        <v>#REF!</v>
      </c>
      <c r="AA66" s="22" t="e">
        <f aca="false">Position!$N66</f>
        <v>#REF!</v>
      </c>
      <c r="AB66" s="22" t="e">
        <f aca="false">Position!$N66</f>
        <v>#REF!</v>
      </c>
      <c r="AC66" s="22" t="e">
        <f aca="false">Position!$N66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9" t="n">
        <f aca="false">Inputs!F67</f>
        <v>0.2425</v>
      </c>
      <c r="D67" s="4"/>
      <c r="E67" s="22" t="e">
        <f aca="false">Position!$N67</f>
        <v>#REF!</v>
      </c>
      <c r="F67" s="22" t="e">
        <f aca="false">Position!$N67</f>
        <v>#REF!</v>
      </c>
      <c r="G67" s="22" t="e">
        <f aca="false">Position!$N67</f>
        <v>#REF!</v>
      </c>
      <c r="H67" s="22" t="e">
        <f aca="false">Position!$N67</f>
        <v>#REF!</v>
      </c>
      <c r="I67" s="22" t="e">
        <f aca="false">Position!$N67</f>
        <v>#REF!</v>
      </c>
      <c r="J67" s="22" t="e">
        <f aca="false">Position!$N67</f>
        <v>#REF!</v>
      </c>
      <c r="K67" s="22" t="e">
        <f aca="false">Position!$N67</f>
        <v>#REF!</v>
      </c>
      <c r="L67" s="22" t="e">
        <f aca="false">Position!$N67</f>
        <v>#REF!</v>
      </c>
      <c r="M67" s="22" t="e">
        <f aca="false">Position!$N67</f>
        <v>#REF!</v>
      </c>
      <c r="N67" s="22" t="e">
        <f aca="false">Position!$N67</f>
        <v>#REF!</v>
      </c>
      <c r="O67" s="22" t="e">
        <f aca="false">Position!$N67</f>
        <v>#REF!</v>
      </c>
      <c r="S67" s="22" t="e">
        <f aca="false">Position!$N67</f>
        <v>#REF!</v>
      </c>
      <c r="T67" s="22" t="e">
        <f aca="false">Position!$N67</f>
        <v>#REF!</v>
      </c>
      <c r="U67" s="22" t="e">
        <f aca="false">Position!$N67</f>
        <v>#REF!</v>
      </c>
      <c r="V67" s="22" t="e">
        <f aca="false">Position!$N67</f>
        <v>#REF!</v>
      </c>
      <c r="W67" s="22" t="e">
        <f aca="false">Position!$N67</f>
        <v>#REF!</v>
      </c>
      <c r="X67" s="22" t="e">
        <f aca="false">Position!$N67</f>
        <v>#REF!</v>
      </c>
      <c r="Y67" s="22" t="e">
        <f aca="false">Position!$N67</f>
        <v>#REF!</v>
      </c>
      <c r="Z67" s="22" t="e">
        <f aca="false">Position!$N67</f>
        <v>#REF!</v>
      </c>
      <c r="AA67" s="22" t="e">
        <f aca="false">Position!$N67</f>
        <v>#REF!</v>
      </c>
      <c r="AB67" s="22" t="e">
        <f aca="false">Position!$N67</f>
        <v>#REF!</v>
      </c>
      <c r="AC67" s="22" t="e">
        <f aca="false">Position!$N67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9" t="n">
        <f aca="false">Inputs!F68</f>
        <v>0.24</v>
      </c>
      <c r="D68" s="4"/>
      <c r="E68" s="22" t="e">
        <f aca="false">Position!$N68</f>
        <v>#REF!</v>
      </c>
      <c r="F68" s="22" t="e">
        <f aca="false">Position!$N68</f>
        <v>#REF!</v>
      </c>
      <c r="G68" s="22" t="e">
        <f aca="false">Position!$N68</f>
        <v>#REF!</v>
      </c>
      <c r="H68" s="22" t="e">
        <f aca="false">Position!$N68</f>
        <v>#REF!</v>
      </c>
      <c r="I68" s="22" t="e">
        <f aca="false">Position!$N68</f>
        <v>#REF!</v>
      </c>
      <c r="J68" s="22" t="e">
        <f aca="false">Position!$N68</f>
        <v>#REF!</v>
      </c>
      <c r="K68" s="22" t="e">
        <f aca="false">Position!$N68</f>
        <v>#REF!</v>
      </c>
      <c r="L68" s="22" t="e">
        <f aca="false">Position!$N68</f>
        <v>#REF!</v>
      </c>
      <c r="M68" s="22" t="e">
        <f aca="false">Position!$N68</f>
        <v>#REF!</v>
      </c>
      <c r="N68" s="22" t="e">
        <f aca="false">Position!$N68</f>
        <v>#REF!</v>
      </c>
      <c r="O68" s="22" t="e">
        <f aca="false">Position!$N68</f>
        <v>#REF!</v>
      </c>
      <c r="S68" s="22" t="e">
        <f aca="false">Position!$N68</f>
        <v>#REF!</v>
      </c>
      <c r="T68" s="22" t="e">
        <f aca="false">Position!$N68</f>
        <v>#REF!</v>
      </c>
      <c r="U68" s="22" t="e">
        <f aca="false">Position!$N68</f>
        <v>#REF!</v>
      </c>
      <c r="V68" s="22" t="e">
        <f aca="false">Position!$N68</f>
        <v>#REF!</v>
      </c>
      <c r="W68" s="22" t="e">
        <f aca="false">Position!$N68</f>
        <v>#REF!</v>
      </c>
      <c r="X68" s="22" t="e">
        <f aca="false">Position!$N68</f>
        <v>#REF!</v>
      </c>
      <c r="Y68" s="22" t="e">
        <f aca="false">Position!$N68</f>
        <v>#REF!</v>
      </c>
      <c r="Z68" s="22" t="e">
        <f aca="false">Position!$N68</f>
        <v>#REF!</v>
      </c>
      <c r="AA68" s="22" t="e">
        <f aca="false">Position!$N68</f>
        <v>#REF!</v>
      </c>
      <c r="AB68" s="22" t="e">
        <f aca="false">Position!$N68</f>
        <v>#REF!</v>
      </c>
      <c r="AC68" s="22" t="e">
        <f aca="false">Position!$N68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9" t="n">
        <f aca="false">Inputs!F69</f>
        <v>0.24</v>
      </c>
      <c r="D69" s="4"/>
      <c r="E69" s="22" t="e">
        <f aca="false">Position!$N69</f>
        <v>#REF!</v>
      </c>
      <c r="F69" s="22" t="e">
        <f aca="false">Position!$N69</f>
        <v>#REF!</v>
      </c>
      <c r="G69" s="22" t="e">
        <f aca="false">Position!$N69</f>
        <v>#REF!</v>
      </c>
      <c r="H69" s="22" t="e">
        <f aca="false">Position!$N69</f>
        <v>#REF!</v>
      </c>
      <c r="I69" s="22" t="e">
        <f aca="false">Position!$N69</f>
        <v>#REF!</v>
      </c>
      <c r="J69" s="22" t="e">
        <f aca="false">Position!$N69</f>
        <v>#REF!</v>
      </c>
      <c r="K69" s="22" t="e">
        <f aca="false">Position!$N69</f>
        <v>#REF!</v>
      </c>
      <c r="L69" s="22" t="e">
        <f aca="false">Position!$N69</f>
        <v>#REF!</v>
      </c>
      <c r="M69" s="22" t="e">
        <f aca="false">Position!$N69</f>
        <v>#REF!</v>
      </c>
      <c r="N69" s="22" t="e">
        <f aca="false">Position!$N69</f>
        <v>#REF!</v>
      </c>
      <c r="O69" s="22" t="e">
        <f aca="false">Position!$N69</f>
        <v>#REF!</v>
      </c>
      <c r="S69" s="22" t="e">
        <f aca="false">Position!$N69</f>
        <v>#REF!</v>
      </c>
      <c r="T69" s="22" t="e">
        <f aca="false">Position!$N69</f>
        <v>#REF!</v>
      </c>
      <c r="U69" s="22" t="e">
        <f aca="false">Position!$N69</f>
        <v>#REF!</v>
      </c>
      <c r="V69" s="22" t="e">
        <f aca="false">Position!$N69</f>
        <v>#REF!</v>
      </c>
      <c r="W69" s="22" t="e">
        <f aca="false">Position!$N69</f>
        <v>#REF!</v>
      </c>
      <c r="X69" s="22" t="e">
        <f aca="false">Position!$N69</f>
        <v>#REF!</v>
      </c>
      <c r="Y69" s="22" t="e">
        <f aca="false">Position!$N69</f>
        <v>#REF!</v>
      </c>
      <c r="Z69" s="22" t="e">
        <f aca="false">Position!$N69</f>
        <v>#REF!</v>
      </c>
      <c r="AA69" s="22" t="e">
        <f aca="false">Position!$N69</f>
        <v>#REF!</v>
      </c>
      <c r="AB69" s="22" t="e">
        <f aca="false">Position!$N69</f>
        <v>#REF!</v>
      </c>
      <c r="AC69" s="22" t="e">
        <f aca="false">Position!$N69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9" t="n">
        <f aca="false">Inputs!F70</f>
        <v>0.24</v>
      </c>
      <c r="D70" s="4"/>
      <c r="E70" s="22" t="e">
        <f aca="false">Position!$N70</f>
        <v>#REF!</v>
      </c>
      <c r="F70" s="22" t="e">
        <f aca="false">Position!$N70</f>
        <v>#REF!</v>
      </c>
      <c r="G70" s="22" t="e">
        <f aca="false">Position!$N70</f>
        <v>#REF!</v>
      </c>
      <c r="H70" s="22" t="e">
        <f aca="false">Position!$N70</f>
        <v>#REF!</v>
      </c>
      <c r="I70" s="22" t="e">
        <f aca="false">Position!$N70</f>
        <v>#REF!</v>
      </c>
      <c r="J70" s="22" t="e">
        <f aca="false">Position!$N70</f>
        <v>#REF!</v>
      </c>
      <c r="K70" s="22" t="e">
        <f aca="false">Position!$N70</f>
        <v>#REF!</v>
      </c>
      <c r="L70" s="22" t="e">
        <f aca="false">Position!$N70</f>
        <v>#REF!</v>
      </c>
      <c r="M70" s="22" t="e">
        <f aca="false">Position!$N70</f>
        <v>#REF!</v>
      </c>
      <c r="N70" s="22" t="e">
        <f aca="false">Position!$N70</f>
        <v>#REF!</v>
      </c>
      <c r="O70" s="22" t="e">
        <f aca="false">Position!$N70</f>
        <v>#REF!</v>
      </c>
      <c r="S70" s="22" t="e">
        <f aca="false">Position!$N70</f>
        <v>#REF!</v>
      </c>
      <c r="T70" s="22" t="e">
        <f aca="false">Position!$N70</f>
        <v>#REF!</v>
      </c>
      <c r="U70" s="22" t="e">
        <f aca="false">Position!$N70</f>
        <v>#REF!</v>
      </c>
      <c r="V70" s="22" t="e">
        <f aca="false">Position!$N70</f>
        <v>#REF!</v>
      </c>
      <c r="W70" s="22" t="e">
        <f aca="false">Position!$N70</f>
        <v>#REF!</v>
      </c>
      <c r="X70" s="22" t="e">
        <f aca="false">Position!$N70</f>
        <v>#REF!</v>
      </c>
      <c r="Y70" s="22" t="e">
        <f aca="false">Position!$N70</f>
        <v>#REF!</v>
      </c>
      <c r="Z70" s="22" t="e">
        <f aca="false">Position!$N70</f>
        <v>#REF!</v>
      </c>
      <c r="AA70" s="22" t="e">
        <f aca="false">Position!$N70</f>
        <v>#REF!</v>
      </c>
      <c r="AB70" s="22" t="e">
        <f aca="false">Position!$N70</f>
        <v>#REF!</v>
      </c>
      <c r="AC70" s="22" t="e">
        <f aca="false">Position!$N70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9" t="n">
        <f aca="false">Inputs!F71</f>
        <v>0.24</v>
      </c>
      <c r="D71" s="4"/>
      <c r="E71" s="22" t="e">
        <f aca="false">Position!$N71</f>
        <v>#REF!</v>
      </c>
      <c r="F71" s="22" t="e">
        <f aca="false">Position!$N71</f>
        <v>#REF!</v>
      </c>
      <c r="G71" s="22" t="e">
        <f aca="false">Position!$N71</f>
        <v>#REF!</v>
      </c>
      <c r="H71" s="22" t="e">
        <f aca="false">Position!$N71</f>
        <v>#REF!</v>
      </c>
      <c r="I71" s="22" t="e">
        <f aca="false">Position!$N71</f>
        <v>#REF!</v>
      </c>
      <c r="J71" s="22" t="e">
        <f aca="false">Position!$N71</f>
        <v>#REF!</v>
      </c>
      <c r="K71" s="22" t="e">
        <f aca="false">Position!$N71</f>
        <v>#REF!</v>
      </c>
      <c r="L71" s="22" t="e">
        <f aca="false">Position!$N71</f>
        <v>#REF!</v>
      </c>
      <c r="M71" s="22" t="e">
        <f aca="false">Position!$N71</f>
        <v>#REF!</v>
      </c>
      <c r="N71" s="22" t="e">
        <f aca="false">Position!$N71</f>
        <v>#REF!</v>
      </c>
      <c r="O71" s="22" t="e">
        <f aca="false">Position!$N71</f>
        <v>#REF!</v>
      </c>
      <c r="S71" s="22" t="e">
        <f aca="false">Position!$N71</f>
        <v>#REF!</v>
      </c>
      <c r="T71" s="22" t="e">
        <f aca="false">Position!$N71</f>
        <v>#REF!</v>
      </c>
      <c r="U71" s="22" t="e">
        <f aca="false">Position!$N71</f>
        <v>#REF!</v>
      </c>
      <c r="V71" s="22" t="e">
        <f aca="false">Position!$N71</f>
        <v>#REF!</v>
      </c>
      <c r="W71" s="22" t="e">
        <f aca="false">Position!$N71</f>
        <v>#REF!</v>
      </c>
      <c r="X71" s="22" t="e">
        <f aca="false">Position!$N71</f>
        <v>#REF!</v>
      </c>
      <c r="Y71" s="22" t="e">
        <f aca="false">Position!$N71</f>
        <v>#REF!</v>
      </c>
      <c r="Z71" s="22" t="e">
        <f aca="false">Position!$N71</f>
        <v>#REF!</v>
      </c>
      <c r="AA71" s="22" t="e">
        <f aca="false">Position!$N71</f>
        <v>#REF!</v>
      </c>
      <c r="AB71" s="22" t="e">
        <f aca="false">Position!$N71</f>
        <v>#REF!</v>
      </c>
      <c r="AC71" s="22" t="e">
        <f aca="false">Position!$N71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9" t="n">
        <f aca="false">Inputs!F72</f>
        <v>0.24</v>
      </c>
      <c r="D72" s="4"/>
      <c r="E72" s="22" t="e">
        <f aca="false">Position!$N72</f>
        <v>#REF!</v>
      </c>
      <c r="F72" s="22" t="e">
        <f aca="false">Position!$N72</f>
        <v>#REF!</v>
      </c>
      <c r="G72" s="22" t="e">
        <f aca="false">Position!$N72</f>
        <v>#REF!</v>
      </c>
      <c r="H72" s="22" t="e">
        <f aca="false">Position!$N72</f>
        <v>#REF!</v>
      </c>
      <c r="I72" s="22" t="e">
        <f aca="false">Position!$N72</f>
        <v>#REF!</v>
      </c>
      <c r="J72" s="22" t="e">
        <f aca="false">Position!$N72</f>
        <v>#REF!</v>
      </c>
      <c r="K72" s="22" t="e">
        <f aca="false">Position!$N72</f>
        <v>#REF!</v>
      </c>
      <c r="L72" s="22" t="e">
        <f aca="false">Position!$N72</f>
        <v>#REF!</v>
      </c>
      <c r="M72" s="22" t="e">
        <f aca="false">Position!$N72</f>
        <v>#REF!</v>
      </c>
      <c r="N72" s="22" t="e">
        <f aca="false">Position!$N72</f>
        <v>#REF!</v>
      </c>
      <c r="O72" s="22" t="e">
        <f aca="false">Position!$N72</f>
        <v>#REF!</v>
      </c>
      <c r="S72" s="22" t="e">
        <f aca="false">Position!$N72</f>
        <v>#REF!</v>
      </c>
      <c r="T72" s="22" t="e">
        <f aca="false">Position!$N72</f>
        <v>#REF!</v>
      </c>
      <c r="U72" s="22" t="e">
        <f aca="false">Position!$N72</f>
        <v>#REF!</v>
      </c>
      <c r="V72" s="22" t="e">
        <f aca="false">Position!$N72</f>
        <v>#REF!</v>
      </c>
      <c r="W72" s="22" t="e">
        <f aca="false">Position!$N72</f>
        <v>#REF!</v>
      </c>
      <c r="X72" s="22" t="e">
        <f aca="false">Position!$N72</f>
        <v>#REF!</v>
      </c>
      <c r="Y72" s="22" t="e">
        <f aca="false">Position!$N72</f>
        <v>#REF!</v>
      </c>
      <c r="Z72" s="22" t="e">
        <f aca="false">Position!$N72</f>
        <v>#REF!</v>
      </c>
      <c r="AA72" s="22" t="e">
        <f aca="false">Position!$N72</f>
        <v>#REF!</v>
      </c>
      <c r="AB72" s="22" t="e">
        <f aca="false">Position!$N72</f>
        <v>#REF!</v>
      </c>
      <c r="AC72" s="22" t="e">
        <f aca="false">Position!$N72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9" t="n">
        <f aca="false">Inputs!F73</f>
        <v>0.24</v>
      </c>
      <c r="D73" s="4"/>
      <c r="E73" s="22" t="e">
        <f aca="false">Position!$N73</f>
        <v>#REF!</v>
      </c>
      <c r="F73" s="22" t="e">
        <f aca="false">Position!$N73</f>
        <v>#REF!</v>
      </c>
      <c r="G73" s="22" t="e">
        <f aca="false">Position!$N73</f>
        <v>#REF!</v>
      </c>
      <c r="H73" s="22" t="e">
        <f aca="false">Position!$N73</f>
        <v>#REF!</v>
      </c>
      <c r="I73" s="22" t="e">
        <f aca="false">Position!$N73</f>
        <v>#REF!</v>
      </c>
      <c r="J73" s="22" t="e">
        <f aca="false">Position!$N73</f>
        <v>#REF!</v>
      </c>
      <c r="K73" s="22" t="e">
        <f aca="false">Position!$N73</f>
        <v>#REF!</v>
      </c>
      <c r="L73" s="22" t="e">
        <f aca="false">Position!$N73</f>
        <v>#REF!</v>
      </c>
      <c r="M73" s="22" t="e">
        <f aca="false">Position!$N73</f>
        <v>#REF!</v>
      </c>
      <c r="N73" s="22" t="e">
        <f aca="false">Position!$N73</f>
        <v>#REF!</v>
      </c>
      <c r="O73" s="22" t="e">
        <f aca="false">Position!$N73</f>
        <v>#REF!</v>
      </c>
      <c r="S73" s="22" t="e">
        <f aca="false">Position!$N73</f>
        <v>#REF!</v>
      </c>
      <c r="T73" s="22" t="e">
        <f aca="false">Position!$N73</f>
        <v>#REF!</v>
      </c>
      <c r="U73" s="22" t="e">
        <f aca="false">Position!$N73</f>
        <v>#REF!</v>
      </c>
      <c r="V73" s="22" t="e">
        <f aca="false">Position!$N73</f>
        <v>#REF!</v>
      </c>
      <c r="W73" s="22" t="e">
        <f aca="false">Position!$N73</f>
        <v>#REF!</v>
      </c>
      <c r="X73" s="22" t="e">
        <f aca="false">Position!$N73</f>
        <v>#REF!</v>
      </c>
      <c r="Y73" s="22" t="e">
        <f aca="false">Position!$N73</f>
        <v>#REF!</v>
      </c>
      <c r="Z73" s="22" t="e">
        <f aca="false">Position!$N73</f>
        <v>#REF!</v>
      </c>
      <c r="AA73" s="22" t="e">
        <f aca="false">Position!$N73</f>
        <v>#REF!</v>
      </c>
      <c r="AB73" s="22" t="e">
        <f aca="false">Position!$N73</f>
        <v>#REF!</v>
      </c>
      <c r="AC73" s="22" t="e">
        <f aca="false">Position!$N73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9" t="n">
        <f aca="false">Inputs!F74</f>
        <v>0.24</v>
      </c>
      <c r="D74" s="4"/>
      <c r="E74" s="22" t="e">
        <f aca="false">Position!$N74</f>
        <v>#REF!</v>
      </c>
      <c r="F74" s="22" t="e">
        <f aca="false">Position!$N74</f>
        <v>#REF!</v>
      </c>
      <c r="G74" s="22" t="e">
        <f aca="false">Position!$N74</f>
        <v>#REF!</v>
      </c>
      <c r="H74" s="22" t="e">
        <f aca="false">Position!$N74</f>
        <v>#REF!</v>
      </c>
      <c r="I74" s="22" t="e">
        <f aca="false">Position!$N74</f>
        <v>#REF!</v>
      </c>
      <c r="J74" s="22" t="e">
        <f aca="false">Position!$N74</f>
        <v>#REF!</v>
      </c>
      <c r="K74" s="22" t="e">
        <f aca="false">Position!$N74</f>
        <v>#REF!</v>
      </c>
      <c r="L74" s="22" t="e">
        <f aca="false">Position!$N74</f>
        <v>#REF!</v>
      </c>
      <c r="M74" s="22" t="e">
        <f aca="false">Position!$N74</f>
        <v>#REF!</v>
      </c>
      <c r="N74" s="22" t="e">
        <f aca="false">Position!$N74</f>
        <v>#REF!</v>
      </c>
      <c r="O74" s="22" t="e">
        <f aca="false">Position!$N74</f>
        <v>#REF!</v>
      </c>
      <c r="S74" s="22" t="e">
        <f aca="false">Position!$N74</f>
        <v>#REF!</v>
      </c>
      <c r="T74" s="22" t="e">
        <f aca="false">Position!$N74</f>
        <v>#REF!</v>
      </c>
      <c r="U74" s="22" t="e">
        <f aca="false">Position!$N74</f>
        <v>#REF!</v>
      </c>
      <c r="V74" s="22" t="e">
        <f aca="false">Position!$N74</f>
        <v>#REF!</v>
      </c>
      <c r="W74" s="22" t="e">
        <f aca="false">Position!$N74</f>
        <v>#REF!</v>
      </c>
      <c r="X74" s="22" t="e">
        <f aca="false">Position!$N74</f>
        <v>#REF!</v>
      </c>
      <c r="Y74" s="22" t="e">
        <f aca="false">Position!$N74</f>
        <v>#REF!</v>
      </c>
      <c r="Z74" s="22" t="e">
        <f aca="false">Position!$N74</f>
        <v>#REF!</v>
      </c>
      <c r="AA74" s="22" t="e">
        <f aca="false">Position!$N74</f>
        <v>#REF!</v>
      </c>
      <c r="AB74" s="22" t="e">
        <f aca="false">Position!$N74</f>
        <v>#REF!</v>
      </c>
      <c r="AC74" s="22" t="e">
        <f aca="false">Position!$N74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9" t="n">
        <f aca="false">Inputs!F75</f>
        <v>0.24</v>
      </c>
      <c r="D75" s="4"/>
      <c r="E75" s="22" t="e">
        <f aca="false">Position!$N75</f>
        <v>#REF!</v>
      </c>
      <c r="F75" s="22" t="e">
        <f aca="false">Position!$N75</f>
        <v>#REF!</v>
      </c>
      <c r="G75" s="22" t="e">
        <f aca="false">Position!$N75</f>
        <v>#REF!</v>
      </c>
      <c r="H75" s="22" t="e">
        <f aca="false">Position!$N75</f>
        <v>#REF!</v>
      </c>
      <c r="I75" s="22" t="e">
        <f aca="false">Position!$N75</f>
        <v>#REF!</v>
      </c>
      <c r="J75" s="22" t="e">
        <f aca="false">Position!$N75</f>
        <v>#REF!</v>
      </c>
      <c r="K75" s="22" t="e">
        <f aca="false">Position!$N75</f>
        <v>#REF!</v>
      </c>
      <c r="L75" s="22" t="e">
        <f aca="false">Position!$N75</f>
        <v>#REF!</v>
      </c>
      <c r="M75" s="22" t="e">
        <f aca="false">Position!$N75</f>
        <v>#REF!</v>
      </c>
      <c r="N75" s="22" t="e">
        <f aca="false">Position!$N75</f>
        <v>#REF!</v>
      </c>
      <c r="O75" s="22" t="e">
        <f aca="false">Position!$N75</f>
        <v>#REF!</v>
      </c>
      <c r="S75" s="22" t="e">
        <f aca="false">Position!$N75</f>
        <v>#REF!</v>
      </c>
      <c r="T75" s="22" t="e">
        <f aca="false">Position!$N75</f>
        <v>#REF!</v>
      </c>
      <c r="U75" s="22" t="e">
        <f aca="false">Position!$N75</f>
        <v>#REF!</v>
      </c>
      <c r="V75" s="22" t="e">
        <f aca="false">Position!$N75</f>
        <v>#REF!</v>
      </c>
      <c r="W75" s="22" t="e">
        <f aca="false">Position!$N75</f>
        <v>#REF!</v>
      </c>
      <c r="X75" s="22" t="e">
        <f aca="false">Position!$N75</f>
        <v>#REF!</v>
      </c>
      <c r="Y75" s="22" t="e">
        <f aca="false">Position!$N75</f>
        <v>#REF!</v>
      </c>
      <c r="Z75" s="22" t="e">
        <f aca="false">Position!$N75</f>
        <v>#REF!</v>
      </c>
      <c r="AA75" s="22" t="e">
        <f aca="false">Position!$N75</f>
        <v>#REF!</v>
      </c>
      <c r="AB75" s="22" t="e">
        <f aca="false">Position!$N75</f>
        <v>#REF!</v>
      </c>
      <c r="AC75" s="22" t="e">
        <f aca="false">Position!$N75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9" t="n">
        <f aca="false">Inputs!F76</f>
        <v>0.24</v>
      </c>
      <c r="D76" s="4"/>
      <c r="E76" s="22" t="e">
        <f aca="false">Position!$N76</f>
        <v>#REF!</v>
      </c>
      <c r="F76" s="22" t="e">
        <f aca="false">Position!$N76</f>
        <v>#REF!</v>
      </c>
      <c r="G76" s="22" t="e">
        <f aca="false">Position!$N76</f>
        <v>#REF!</v>
      </c>
      <c r="H76" s="22" t="e">
        <f aca="false">Position!$N76</f>
        <v>#REF!</v>
      </c>
      <c r="I76" s="22" t="e">
        <f aca="false">Position!$N76</f>
        <v>#REF!</v>
      </c>
      <c r="J76" s="22" t="e">
        <f aca="false">Position!$N76</f>
        <v>#REF!</v>
      </c>
      <c r="K76" s="22" t="e">
        <f aca="false">Position!$N76</f>
        <v>#REF!</v>
      </c>
      <c r="L76" s="22" t="e">
        <f aca="false">Position!$N76</f>
        <v>#REF!</v>
      </c>
      <c r="M76" s="22" t="e">
        <f aca="false">Position!$N76</f>
        <v>#REF!</v>
      </c>
      <c r="N76" s="22" t="e">
        <f aca="false">Position!$N76</f>
        <v>#REF!</v>
      </c>
      <c r="O76" s="22" t="e">
        <f aca="false">Position!$N76</f>
        <v>#REF!</v>
      </c>
      <c r="S76" s="22" t="e">
        <f aca="false">Position!$N76</f>
        <v>#REF!</v>
      </c>
      <c r="T76" s="22" t="e">
        <f aca="false">Position!$N76</f>
        <v>#REF!</v>
      </c>
      <c r="U76" s="22" t="e">
        <f aca="false">Position!$N76</f>
        <v>#REF!</v>
      </c>
      <c r="V76" s="22" t="e">
        <f aca="false">Position!$N76</f>
        <v>#REF!</v>
      </c>
      <c r="W76" s="22" t="e">
        <f aca="false">Position!$N76</f>
        <v>#REF!</v>
      </c>
      <c r="X76" s="22" t="e">
        <f aca="false">Position!$N76</f>
        <v>#REF!</v>
      </c>
      <c r="Y76" s="22" t="e">
        <f aca="false">Position!$N76</f>
        <v>#REF!</v>
      </c>
      <c r="Z76" s="22" t="e">
        <f aca="false">Position!$N76</f>
        <v>#REF!</v>
      </c>
      <c r="AA76" s="22" t="e">
        <f aca="false">Position!$N76</f>
        <v>#REF!</v>
      </c>
      <c r="AB76" s="22" t="e">
        <f aca="false">Position!$N76</f>
        <v>#REF!</v>
      </c>
      <c r="AC76" s="22" t="e">
        <f aca="false">Position!$N76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9" t="n">
        <f aca="false">Inputs!F77</f>
        <v>0.24</v>
      </c>
      <c r="D77" s="4"/>
      <c r="E77" s="22" t="e">
        <f aca="false">Position!$N77</f>
        <v>#REF!</v>
      </c>
      <c r="F77" s="22" t="e">
        <f aca="false">Position!$N77</f>
        <v>#REF!</v>
      </c>
      <c r="G77" s="22" t="e">
        <f aca="false">Position!$N77</f>
        <v>#REF!</v>
      </c>
      <c r="H77" s="22" t="e">
        <f aca="false">Position!$N77</f>
        <v>#REF!</v>
      </c>
      <c r="I77" s="22" t="e">
        <f aca="false">Position!$N77</f>
        <v>#REF!</v>
      </c>
      <c r="J77" s="22" t="e">
        <f aca="false">Position!$N77</f>
        <v>#REF!</v>
      </c>
      <c r="K77" s="22" t="e">
        <f aca="false">Position!$N77</f>
        <v>#REF!</v>
      </c>
      <c r="L77" s="22" t="e">
        <f aca="false">Position!$N77</f>
        <v>#REF!</v>
      </c>
      <c r="M77" s="22" t="e">
        <f aca="false">Position!$N77</f>
        <v>#REF!</v>
      </c>
      <c r="N77" s="22" t="e">
        <f aca="false">Position!$N77</f>
        <v>#REF!</v>
      </c>
      <c r="O77" s="22" t="e">
        <f aca="false">Position!$N77</f>
        <v>#REF!</v>
      </c>
      <c r="S77" s="22" t="e">
        <f aca="false">Position!$N77</f>
        <v>#REF!</v>
      </c>
      <c r="T77" s="22" t="e">
        <f aca="false">Position!$N77</f>
        <v>#REF!</v>
      </c>
      <c r="U77" s="22" t="e">
        <f aca="false">Position!$N77</f>
        <v>#REF!</v>
      </c>
      <c r="V77" s="22" t="e">
        <f aca="false">Position!$N77</f>
        <v>#REF!</v>
      </c>
      <c r="W77" s="22" t="e">
        <f aca="false">Position!$N77</f>
        <v>#REF!</v>
      </c>
      <c r="X77" s="22" t="e">
        <f aca="false">Position!$N77</f>
        <v>#REF!</v>
      </c>
      <c r="Y77" s="22" t="e">
        <f aca="false">Position!$N77</f>
        <v>#REF!</v>
      </c>
      <c r="Z77" s="22" t="e">
        <f aca="false">Position!$N77</f>
        <v>#REF!</v>
      </c>
      <c r="AA77" s="22" t="e">
        <f aca="false">Position!$N77</f>
        <v>#REF!</v>
      </c>
      <c r="AB77" s="22" t="e">
        <f aca="false">Position!$N77</f>
        <v>#REF!</v>
      </c>
      <c r="AC77" s="22" t="e">
        <f aca="false">Position!$N77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9" t="n">
        <f aca="false">Inputs!F78</f>
        <v>0.24</v>
      </c>
      <c r="D78" s="4"/>
      <c r="E78" s="22" t="e">
        <f aca="false">Position!$N78</f>
        <v>#REF!</v>
      </c>
      <c r="F78" s="22" t="e">
        <f aca="false">Position!$N78</f>
        <v>#REF!</v>
      </c>
      <c r="G78" s="22" t="e">
        <f aca="false">Position!$N78</f>
        <v>#REF!</v>
      </c>
      <c r="H78" s="22" t="e">
        <f aca="false">Position!$N78</f>
        <v>#REF!</v>
      </c>
      <c r="I78" s="22" t="e">
        <f aca="false">Position!$N78</f>
        <v>#REF!</v>
      </c>
      <c r="J78" s="22" t="e">
        <f aca="false">Position!$N78</f>
        <v>#REF!</v>
      </c>
      <c r="K78" s="22" t="e">
        <f aca="false">Position!$N78</f>
        <v>#REF!</v>
      </c>
      <c r="L78" s="22" t="e">
        <f aca="false">Position!$N78</f>
        <v>#REF!</v>
      </c>
      <c r="M78" s="22" t="e">
        <f aca="false">Position!$N78</f>
        <v>#REF!</v>
      </c>
      <c r="N78" s="22" t="e">
        <f aca="false">Position!$N78</f>
        <v>#REF!</v>
      </c>
      <c r="O78" s="22" t="e">
        <f aca="false">Position!$N78</f>
        <v>#REF!</v>
      </c>
      <c r="S78" s="22" t="e">
        <f aca="false">Position!$N78</f>
        <v>#REF!</v>
      </c>
      <c r="T78" s="22" t="e">
        <f aca="false">Position!$N78</f>
        <v>#REF!</v>
      </c>
      <c r="U78" s="22" t="e">
        <f aca="false">Position!$N78</f>
        <v>#REF!</v>
      </c>
      <c r="V78" s="22" t="e">
        <f aca="false">Position!$N78</f>
        <v>#REF!</v>
      </c>
      <c r="W78" s="22" t="e">
        <f aca="false">Position!$N78</f>
        <v>#REF!</v>
      </c>
      <c r="X78" s="22" t="e">
        <f aca="false">Position!$N78</f>
        <v>#REF!</v>
      </c>
      <c r="Y78" s="22" t="e">
        <f aca="false">Position!$N78</f>
        <v>#REF!</v>
      </c>
      <c r="Z78" s="22" t="e">
        <f aca="false">Position!$N78</f>
        <v>#REF!</v>
      </c>
      <c r="AA78" s="22" t="e">
        <f aca="false">Position!$N78</f>
        <v>#REF!</v>
      </c>
      <c r="AB78" s="22" t="e">
        <f aca="false">Position!$N78</f>
        <v>#REF!</v>
      </c>
      <c r="AC78" s="22" t="e">
        <f aca="false">Position!$N78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9" t="n">
        <f aca="false">Inputs!F79</f>
        <v>0.24</v>
      </c>
      <c r="D79" s="4"/>
      <c r="E79" s="22" t="e">
        <f aca="false">Position!$N79</f>
        <v>#REF!</v>
      </c>
      <c r="F79" s="22" t="e">
        <f aca="false">Position!$N79</f>
        <v>#REF!</v>
      </c>
      <c r="G79" s="22" t="e">
        <f aca="false">Position!$N79</f>
        <v>#REF!</v>
      </c>
      <c r="H79" s="22" t="e">
        <f aca="false">Position!$N79</f>
        <v>#REF!</v>
      </c>
      <c r="I79" s="22" t="e">
        <f aca="false">Position!$N79</f>
        <v>#REF!</v>
      </c>
      <c r="J79" s="22" t="e">
        <f aca="false">Position!$N79</f>
        <v>#REF!</v>
      </c>
      <c r="K79" s="22" t="e">
        <f aca="false">Position!$N79</f>
        <v>#REF!</v>
      </c>
      <c r="L79" s="22" t="e">
        <f aca="false">Position!$N79</f>
        <v>#REF!</v>
      </c>
      <c r="M79" s="22" t="e">
        <f aca="false">Position!$N79</f>
        <v>#REF!</v>
      </c>
      <c r="N79" s="22" t="e">
        <f aca="false">Position!$N79</f>
        <v>#REF!</v>
      </c>
      <c r="O79" s="22" t="e">
        <f aca="false">Position!$N79</f>
        <v>#REF!</v>
      </c>
      <c r="S79" s="22" t="e">
        <f aca="false">Position!$N79</f>
        <v>#REF!</v>
      </c>
      <c r="T79" s="22" t="e">
        <f aca="false">Position!$N79</f>
        <v>#REF!</v>
      </c>
      <c r="U79" s="22" t="e">
        <f aca="false">Position!$N79</f>
        <v>#REF!</v>
      </c>
      <c r="V79" s="22" t="e">
        <f aca="false">Position!$N79</f>
        <v>#REF!</v>
      </c>
      <c r="W79" s="22" t="e">
        <f aca="false">Position!$N79</f>
        <v>#REF!</v>
      </c>
      <c r="X79" s="22" t="e">
        <f aca="false">Position!$N79</f>
        <v>#REF!</v>
      </c>
      <c r="Y79" s="22" t="e">
        <f aca="false">Position!$N79</f>
        <v>#REF!</v>
      </c>
      <c r="Z79" s="22" t="e">
        <f aca="false">Position!$N79</f>
        <v>#REF!</v>
      </c>
      <c r="AA79" s="22" t="e">
        <f aca="false">Position!$N79</f>
        <v>#REF!</v>
      </c>
      <c r="AB79" s="22" t="e">
        <f aca="false">Position!$N79</f>
        <v>#REF!</v>
      </c>
      <c r="AC79" s="22" t="e">
        <f aca="false">Position!$N79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9" t="n">
        <f aca="false">Inputs!F80</f>
        <v>0.235</v>
      </c>
      <c r="D80" s="4"/>
      <c r="E80" s="22" t="e">
        <f aca="false">Position!$N80</f>
        <v>#REF!</v>
      </c>
      <c r="F80" s="22" t="e">
        <f aca="false">Position!$N80</f>
        <v>#REF!</v>
      </c>
      <c r="G80" s="22" t="e">
        <f aca="false">Position!$N80</f>
        <v>#REF!</v>
      </c>
      <c r="H80" s="22" t="e">
        <f aca="false">Position!$N80</f>
        <v>#REF!</v>
      </c>
      <c r="I80" s="22" t="e">
        <f aca="false">Position!$N80</f>
        <v>#REF!</v>
      </c>
      <c r="J80" s="22" t="e">
        <f aca="false">Position!$N80</f>
        <v>#REF!</v>
      </c>
      <c r="K80" s="22" t="e">
        <f aca="false">Position!$N80</f>
        <v>#REF!</v>
      </c>
      <c r="L80" s="22" t="e">
        <f aca="false">Position!$N80</f>
        <v>#REF!</v>
      </c>
      <c r="M80" s="22" t="e">
        <f aca="false">Position!$N80</f>
        <v>#REF!</v>
      </c>
      <c r="N80" s="22" t="e">
        <f aca="false">Position!$N80</f>
        <v>#REF!</v>
      </c>
      <c r="O80" s="22" t="e">
        <f aca="false">Position!$N80</f>
        <v>#REF!</v>
      </c>
      <c r="S80" s="22" t="e">
        <f aca="false">Position!$N80</f>
        <v>#REF!</v>
      </c>
      <c r="T80" s="22" t="e">
        <f aca="false">Position!$N80</f>
        <v>#REF!</v>
      </c>
      <c r="U80" s="22" t="e">
        <f aca="false">Position!$N80</f>
        <v>#REF!</v>
      </c>
      <c r="V80" s="22" t="e">
        <f aca="false">Position!$N80</f>
        <v>#REF!</v>
      </c>
      <c r="W80" s="22" t="e">
        <f aca="false">Position!$N80</f>
        <v>#REF!</v>
      </c>
      <c r="X80" s="22" t="e">
        <f aca="false">Position!$N80</f>
        <v>#REF!</v>
      </c>
      <c r="Y80" s="22" t="e">
        <f aca="false">Position!$N80</f>
        <v>#REF!</v>
      </c>
      <c r="Z80" s="22" t="e">
        <f aca="false">Position!$N80</f>
        <v>#REF!</v>
      </c>
      <c r="AA80" s="22" t="e">
        <f aca="false">Position!$N80</f>
        <v>#REF!</v>
      </c>
      <c r="AB80" s="22" t="e">
        <f aca="false">Position!$N80</f>
        <v>#REF!</v>
      </c>
      <c r="AC80" s="22" t="e">
        <f aca="false">Position!$N80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9" t="n">
        <f aca="false">Inputs!F81</f>
        <v>0.23</v>
      </c>
      <c r="D81" s="4"/>
      <c r="E81" s="22" t="e">
        <f aca="false">Position!$N81</f>
        <v>#REF!</v>
      </c>
      <c r="F81" s="22" t="e">
        <f aca="false">Position!$N81</f>
        <v>#REF!</v>
      </c>
      <c r="G81" s="22" t="e">
        <f aca="false">Position!$N81</f>
        <v>#REF!</v>
      </c>
      <c r="H81" s="22" t="e">
        <f aca="false">Position!$N81</f>
        <v>#REF!</v>
      </c>
      <c r="I81" s="22" t="e">
        <f aca="false">Position!$N81</f>
        <v>#REF!</v>
      </c>
      <c r="J81" s="22" t="e">
        <f aca="false">Position!$N81</f>
        <v>#REF!</v>
      </c>
      <c r="K81" s="22" t="e">
        <f aca="false">Position!$N81</f>
        <v>#REF!</v>
      </c>
      <c r="L81" s="22" t="e">
        <f aca="false">Position!$N81</f>
        <v>#REF!</v>
      </c>
      <c r="M81" s="22" t="e">
        <f aca="false">Position!$N81</f>
        <v>#REF!</v>
      </c>
      <c r="N81" s="22" t="e">
        <f aca="false">Position!$N81</f>
        <v>#REF!</v>
      </c>
      <c r="O81" s="22" t="e">
        <f aca="false">Position!$N81</f>
        <v>#REF!</v>
      </c>
      <c r="S81" s="22" t="e">
        <f aca="false">Position!$N81</f>
        <v>#REF!</v>
      </c>
      <c r="T81" s="22" t="e">
        <f aca="false">Position!$N81</f>
        <v>#REF!</v>
      </c>
      <c r="U81" s="22" t="e">
        <f aca="false">Position!$N81</f>
        <v>#REF!</v>
      </c>
      <c r="V81" s="22" t="e">
        <f aca="false">Position!$N81</f>
        <v>#REF!</v>
      </c>
      <c r="W81" s="22" t="e">
        <f aca="false">Position!$N81</f>
        <v>#REF!</v>
      </c>
      <c r="X81" s="22" t="e">
        <f aca="false">Position!$N81</f>
        <v>#REF!</v>
      </c>
      <c r="Y81" s="22" t="e">
        <f aca="false">Position!$N81</f>
        <v>#REF!</v>
      </c>
      <c r="Z81" s="22" t="e">
        <f aca="false">Position!$N81</f>
        <v>#REF!</v>
      </c>
      <c r="AA81" s="22" t="e">
        <f aca="false">Position!$N81</f>
        <v>#REF!</v>
      </c>
      <c r="AB81" s="22" t="e">
        <f aca="false">Position!$N81</f>
        <v>#REF!</v>
      </c>
      <c r="AC81" s="22" t="e">
        <f aca="false">Position!$N81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9" t="n">
        <f aca="false">Inputs!F82</f>
        <v>0.23</v>
      </c>
      <c r="D82" s="4"/>
      <c r="E82" s="22" t="e">
        <f aca="false">Position!$N82</f>
        <v>#REF!</v>
      </c>
      <c r="F82" s="22" t="e">
        <f aca="false">Position!$N82</f>
        <v>#REF!</v>
      </c>
      <c r="G82" s="22" t="e">
        <f aca="false">Position!$N82</f>
        <v>#REF!</v>
      </c>
      <c r="H82" s="22" t="e">
        <f aca="false">Position!$N82</f>
        <v>#REF!</v>
      </c>
      <c r="I82" s="22" t="e">
        <f aca="false">Position!$N82</f>
        <v>#REF!</v>
      </c>
      <c r="J82" s="22" t="e">
        <f aca="false">Position!$N82</f>
        <v>#REF!</v>
      </c>
      <c r="K82" s="22" t="e">
        <f aca="false">Position!$N82</f>
        <v>#REF!</v>
      </c>
      <c r="L82" s="22" t="e">
        <f aca="false">Position!$N82</f>
        <v>#REF!</v>
      </c>
      <c r="M82" s="22" t="e">
        <f aca="false">Position!$N82</f>
        <v>#REF!</v>
      </c>
      <c r="N82" s="22" t="e">
        <f aca="false">Position!$N82</f>
        <v>#REF!</v>
      </c>
      <c r="O82" s="22" t="e">
        <f aca="false">Position!$N82</f>
        <v>#REF!</v>
      </c>
      <c r="S82" s="22" t="e">
        <f aca="false">Position!$N82</f>
        <v>#REF!</v>
      </c>
      <c r="T82" s="22" t="e">
        <f aca="false">Position!$N82</f>
        <v>#REF!</v>
      </c>
      <c r="U82" s="22" t="e">
        <f aca="false">Position!$N82</f>
        <v>#REF!</v>
      </c>
      <c r="V82" s="22" t="e">
        <f aca="false">Position!$N82</f>
        <v>#REF!</v>
      </c>
      <c r="W82" s="22" t="e">
        <f aca="false">Position!$N82</f>
        <v>#REF!</v>
      </c>
      <c r="X82" s="22" t="e">
        <f aca="false">Position!$N82</f>
        <v>#REF!</v>
      </c>
      <c r="Y82" s="22" t="e">
        <f aca="false">Position!$N82</f>
        <v>#REF!</v>
      </c>
      <c r="Z82" s="22" t="e">
        <f aca="false">Position!$N82</f>
        <v>#REF!</v>
      </c>
      <c r="AA82" s="22" t="e">
        <f aca="false">Position!$N82</f>
        <v>#REF!</v>
      </c>
      <c r="AB82" s="22" t="e">
        <f aca="false">Position!$N82</f>
        <v>#REF!</v>
      </c>
      <c r="AC82" s="22" t="e">
        <f aca="false">Position!$N82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9" t="n">
        <f aca="false">Inputs!F83</f>
        <v>0.23</v>
      </c>
      <c r="D83" s="4"/>
      <c r="E83" s="22" t="e">
        <f aca="false">Position!$N83</f>
        <v>#REF!</v>
      </c>
      <c r="F83" s="22" t="e">
        <f aca="false">Position!$N83</f>
        <v>#REF!</v>
      </c>
      <c r="G83" s="22" t="e">
        <f aca="false">Position!$N83</f>
        <v>#REF!</v>
      </c>
      <c r="H83" s="22" t="e">
        <f aca="false">Position!$N83</f>
        <v>#REF!</v>
      </c>
      <c r="I83" s="22" t="e">
        <f aca="false">Position!$N83</f>
        <v>#REF!</v>
      </c>
      <c r="J83" s="22" t="e">
        <f aca="false">Position!$N83</f>
        <v>#REF!</v>
      </c>
      <c r="K83" s="22" t="e">
        <f aca="false">Position!$N83</f>
        <v>#REF!</v>
      </c>
      <c r="L83" s="22" t="e">
        <f aca="false">Position!$N83</f>
        <v>#REF!</v>
      </c>
      <c r="M83" s="22" t="e">
        <f aca="false">Position!$N83</f>
        <v>#REF!</v>
      </c>
      <c r="N83" s="22" t="e">
        <f aca="false">Position!$N83</f>
        <v>#REF!</v>
      </c>
      <c r="O83" s="22" t="e">
        <f aca="false">Position!$N83</f>
        <v>#REF!</v>
      </c>
      <c r="S83" s="22" t="e">
        <f aca="false">Position!$N83</f>
        <v>#REF!</v>
      </c>
      <c r="T83" s="22" t="e">
        <f aca="false">Position!$N83</f>
        <v>#REF!</v>
      </c>
      <c r="U83" s="22" t="e">
        <f aca="false">Position!$N83</f>
        <v>#REF!</v>
      </c>
      <c r="V83" s="22" t="e">
        <f aca="false">Position!$N83</f>
        <v>#REF!</v>
      </c>
      <c r="W83" s="22" t="e">
        <f aca="false">Position!$N83</f>
        <v>#REF!</v>
      </c>
      <c r="X83" s="22" t="e">
        <f aca="false">Position!$N83</f>
        <v>#REF!</v>
      </c>
      <c r="Y83" s="22" t="e">
        <f aca="false">Position!$N83</f>
        <v>#REF!</v>
      </c>
      <c r="Z83" s="22" t="e">
        <f aca="false">Position!$N83</f>
        <v>#REF!</v>
      </c>
      <c r="AA83" s="22" t="e">
        <f aca="false">Position!$N83</f>
        <v>#REF!</v>
      </c>
      <c r="AB83" s="22" t="e">
        <f aca="false">Position!$N83</f>
        <v>#REF!</v>
      </c>
      <c r="AC83" s="22" t="e">
        <f aca="false">Position!$N83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9" t="n">
        <f aca="false">Inputs!F84</f>
        <v>0.23</v>
      </c>
      <c r="D84" s="4"/>
      <c r="E84" s="22" t="e">
        <f aca="false">Position!$N84</f>
        <v>#REF!</v>
      </c>
      <c r="F84" s="22" t="e">
        <f aca="false">Position!$N84</f>
        <v>#REF!</v>
      </c>
      <c r="G84" s="22" t="e">
        <f aca="false">Position!$N84</f>
        <v>#REF!</v>
      </c>
      <c r="H84" s="22" t="e">
        <f aca="false">Position!$N84</f>
        <v>#REF!</v>
      </c>
      <c r="I84" s="22" t="e">
        <f aca="false">Position!$N84</f>
        <v>#REF!</v>
      </c>
      <c r="J84" s="22" t="e">
        <f aca="false">Position!$N84</f>
        <v>#REF!</v>
      </c>
      <c r="K84" s="22" t="e">
        <f aca="false">Position!$N84</f>
        <v>#REF!</v>
      </c>
      <c r="L84" s="22" t="e">
        <f aca="false">Position!$N84</f>
        <v>#REF!</v>
      </c>
      <c r="M84" s="22" t="e">
        <f aca="false">Position!$N84</f>
        <v>#REF!</v>
      </c>
      <c r="N84" s="22" t="e">
        <f aca="false">Position!$N84</f>
        <v>#REF!</v>
      </c>
      <c r="O84" s="22" t="e">
        <f aca="false">Position!$N84</f>
        <v>#REF!</v>
      </c>
      <c r="S84" s="22" t="e">
        <f aca="false">Position!$N84</f>
        <v>#REF!</v>
      </c>
      <c r="T84" s="22" t="e">
        <f aca="false">Position!$N84</f>
        <v>#REF!</v>
      </c>
      <c r="U84" s="22" t="e">
        <f aca="false">Position!$N84</f>
        <v>#REF!</v>
      </c>
      <c r="V84" s="22" t="e">
        <f aca="false">Position!$N84</f>
        <v>#REF!</v>
      </c>
      <c r="W84" s="22" t="e">
        <f aca="false">Position!$N84</f>
        <v>#REF!</v>
      </c>
      <c r="X84" s="22" t="e">
        <f aca="false">Position!$N84</f>
        <v>#REF!</v>
      </c>
      <c r="Y84" s="22" t="e">
        <f aca="false">Position!$N84</f>
        <v>#REF!</v>
      </c>
      <c r="Z84" s="22" t="e">
        <f aca="false">Position!$N84</f>
        <v>#REF!</v>
      </c>
      <c r="AA84" s="22" t="e">
        <f aca="false">Position!$N84</f>
        <v>#REF!</v>
      </c>
      <c r="AB84" s="22" t="e">
        <f aca="false">Position!$N84</f>
        <v>#REF!</v>
      </c>
      <c r="AC84" s="22" t="e">
        <f aca="false">Position!$N84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9" t="n">
        <f aca="false">Inputs!F85</f>
        <v>0.23</v>
      </c>
      <c r="D85" s="4"/>
      <c r="E85" s="22" t="e">
        <f aca="false">Position!$N85</f>
        <v>#REF!</v>
      </c>
      <c r="F85" s="22" t="e">
        <f aca="false">Position!$N85</f>
        <v>#REF!</v>
      </c>
      <c r="G85" s="22" t="e">
        <f aca="false">Position!$N85</f>
        <v>#REF!</v>
      </c>
      <c r="H85" s="22" t="e">
        <f aca="false">Position!$N85</f>
        <v>#REF!</v>
      </c>
      <c r="I85" s="22" t="e">
        <f aca="false">Position!$N85</f>
        <v>#REF!</v>
      </c>
      <c r="J85" s="22" t="e">
        <f aca="false">Position!$N85</f>
        <v>#REF!</v>
      </c>
      <c r="K85" s="22" t="e">
        <f aca="false">Position!$N85</f>
        <v>#REF!</v>
      </c>
      <c r="L85" s="22" t="e">
        <f aca="false">Position!$N85</f>
        <v>#REF!</v>
      </c>
      <c r="M85" s="22" t="e">
        <f aca="false">Position!$N85</f>
        <v>#REF!</v>
      </c>
      <c r="N85" s="22" t="e">
        <f aca="false">Position!$N85</f>
        <v>#REF!</v>
      </c>
      <c r="O85" s="22" t="e">
        <f aca="false">Position!$N85</f>
        <v>#REF!</v>
      </c>
      <c r="S85" s="22" t="e">
        <f aca="false">Position!$N85</f>
        <v>#REF!</v>
      </c>
      <c r="T85" s="22" t="e">
        <f aca="false">Position!$N85</f>
        <v>#REF!</v>
      </c>
      <c r="U85" s="22" t="e">
        <f aca="false">Position!$N85</f>
        <v>#REF!</v>
      </c>
      <c r="V85" s="22" t="e">
        <f aca="false">Position!$N85</f>
        <v>#REF!</v>
      </c>
      <c r="W85" s="22" t="e">
        <f aca="false">Position!$N85</f>
        <v>#REF!</v>
      </c>
      <c r="X85" s="22" t="e">
        <f aca="false">Position!$N85</f>
        <v>#REF!</v>
      </c>
      <c r="Y85" s="22" t="e">
        <f aca="false">Position!$N85</f>
        <v>#REF!</v>
      </c>
      <c r="Z85" s="22" t="e">
        <f aca="false">Position!$N85</f>
        <v>#REF!</v>
      </c>
      <c r="AA85" s="22" t="e">
        <f aca="false">Position!$N85</f>
        <v>#REF!</v>
      </c>
      <c r="AB85" s="22" t="e">
        <f aca="false">Position!$N85</f>
        <v>#REF!</v>
      </c>
      <c r="AC85" s="22" t="e">
        <f aca="false">Position!$N85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9" t="n">
        <f aca="false">Inputs!F86</f>
        <v>0.23</v>
      </c>
      <c r="D86" s="4"/>
      <c r="E86" s="22" t="e">
        <f aca="false">Position!$N86</f>
        <v>#REF!</v>
      </c>
      <c r="F86" s="22" t="e">
        <f aca="false">Position!$N86</f>
        <v>#REF!</v>
      </c>
      <c r="G86" s="22" t="e">
        <f aca="false">Position!$N86</f>
        <v>#REF!</v>
      </c>
      <c r="H86" s="22" t="e">
        <f aca="false">Position!$N86</f>
        <v>#REF!</v>
      </c>
      <c r="I86" s="22" t="e">
        <f aca="false">Position!$N86</f>
        <v>#REF!</v>
      </c>
      <c r="J86" s="22" t="e">
        <f aca="false">Position!$N86</f>
        <v>#REF!</v>
      </c>
      <c r="K86" s="22" t="e">
        <f aca="false">Position!$N86</f>
        <v>#REF!</v>
      </c>
      <c r="L86" s="22" t="e">
        <f aca="false">Position!$N86</f>
        <v>#REF!</v>
      </c>
      <c r="M86" s="22" t="e">
        <f aca="false">Position!$N86</f>
        <v>#REF!</v>
      </c>
      <c r="N86" s="22" t="e">
        <f aca="false">Position!$N86</f>
        <v>#REF!</v>
      </c>
      <c r="O86" s="22" t="e">
        <f aca="false">Position!$N86</f>
        <v>#REF!</v>
      </c>
      <c r="S86" s="22" t="e">
        <f aca="false">Position!$N86</f>
        <v>#REF!</v>
      </c>
      <c r="T86" s="22" t="e">
        <f aca="false">Position!$N86</f>
        <v>#REF!</v>
      </c>
      <c r="U86" s="22" t="e">
        <f aca="false">Position!$N86</f>
        <v>#REF!</v>
      </c>
      <c r="V86" s="22" t="e">
        <f aca="false">Position!$N86</f>
        <v>#REF!</v>
      </c>
      <c r="W86" s="22" t="e">
        <f aca="false">Position!$N86</f>
        <v>#REF!</v>
      </c>
      <c r="X86" s="22" t="e">
        <f aca="false">Position!$N86</f>
        <v>#REF!</v>
      </c>
      <c r="Y86" s="22" t="e">
        <f aca="false">Position!$N86</f>
        <v>#REF!</v>
      </c>
      <c r="Z86" s="22" t="e">
        <f aca="false">Position!$N86</f>
        <v>#REF!</v>
      </c>
      <c r="AA86" s="22" t="e">
        <f aca="false">Position!$N86</f>
        <v>#REF!</v>
      </c>
      <c r="AB86" s="22" t="e">
        <f aca="false">Position!$N86</f>
        <v>#REF!</v>
      </c>
      <c r="AC86" s="22" t="e">
        <f aca="false">Position!$N86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9" t="n">
        <f aca="false">Inputs!F87</f>
        <v>0.23</v>
      </c>
      <c r="D87" s="4"/>
      <c r="E87" s="22" t="e">
        <f aca="false">Position!$N87</f>
        <v>#REF!</v>
      </c>
      <c r="F87" s="22" t="e">
        <f aca="false">Position!$N87</f>
        <v>#REF!</v>
      </c>
      <c r="G87" s="22" t="e">
        <f aca="false">Position!$N87</f>
        <v>#REF!</v>
      </c>
      <c r="H87" s="22" t="e">
        <f aca="false">Position!$N87</f>
        <v>#REF!</v>
      </c>
      <c r="I87" s="22" t="e">
        <f aca="false">Position!$N87</f>
        <v>#REF!</v>
      </c>
      <c r="J87" s="22" t="e">
        <f aca="false">Position!$N87</f>
        <v>#REF!</v>
      </c>
      <c r="K87" s="22" t="e">
        <f aca="false">Position!$N87</f>
        <v>#REF!</v>
      </c>
      <c r="L87" s="22" t="e">
        <f aca="false">Position!$N87</f>
        <v>#REF!</v>
      </c>
      <c r="M87" s="22" t="e">
        <f aca="false">Position!$N87</f>
        <v>#REF!</v>
      </c>
      <c r="N87" s="22" t="e">
        <f aca="false">Position!$N87</f>
        <v>#REF!</v>
      </c>
      <c r="O87" s="22" t="e">
        <f aca="false">Position!$N87</f>
        <v>#REF!</v>
      </c>
      <c r="S87" s="22" t="e">
        <f aca="false">Position!$N87</f>
        <v>#REF!</v>
      </c>
      <c r="T87" s="22" t="e">
        <f aca="false">Position!$N87</f>
        <v>#REF!</v>
      </c>
      <c r="U87" s="22" t="e">
        <f aca="false">Position!$N87</f>
        <v>#REF!</v>
      </c>
      <c r="V87" s="22" t="e">
        <f aca="false">Position!$N87</f>
        <v>#REF!</v>
      </c>
      <c r="W87" s="22" t="e">
        <f aca="false">Position!$N87</f>
        <v>#REF!</v>
      </c>
      <c r="X87" s="22" t="e">
        <f aca="false">Position!$N87</f>
        <v>#REF!</v>
      </c>
      <c r="Y87" s="22" t="e">
        <f aca="false">Position!$N87</f>
        <v>#REF!</v>
      </c>
      <c r="Z87" s="22" t="e">
        <f aca="false">Position!$N87</f>
        <v>#REF!</v>
      </c>
      <c r="AA87" s="22" t="e">
        <f aca="false">Position!$N87</f>
        <v>#REF!</v>
      </c>
      <c r="AB87" s="22" t="e">
        <f aca="false">Position!$N87</f>
        <v>#REF!</v>
      </c>
      <c r="AC87" s="22" t="e">
        <f aca="false">Position!$N87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9" t="n">
        <f aca="false">Inputs!F88</f>
        <v>0.23</v>
      </c>
      <c r="D88" s="4"/>
      <c r="E88" s="22" t="e">
        <f aca="false">Position!$N88</f>
        <v>#REF!</v>
      </c>
      <c r="F88" s="22" t="e">
        <f aca="false">Position!$N88</f>
        <v>#REF!</v>
      </c>
      <c r="G88" s="22" t="e">
        <f aca="false">Position!$N88</f>
        <v>#REF!</v>
      </c>
      <c r="H88" s="22" t="e">
        <f aca="false">Position!$N88</f>
        <v>#REF!</v>
      </c>
      <c r="I88" s="22" t="e">
        <f aca="false">Position!$N88</f>
        <v>#REF!</v>
      </c>
      <c r="J88" s="22" t="e">
        <f aca="false">Position!$N88</f>
        <v>#REF!</v>
      </c>
      <c r="K88" s="22" t="e">
        <f aca="false">Position!$N88</f>
        <v>#REF!</v>
      </c>
      <c r="L88" s="22" t="e">
        <f aca="false">Position!$N88</f>
        <v>#REF!</v>
      </c>
      <c r="M88" s="22" t="e">
        <f aca="false">Position!$N88</f>
        <v>#REF!</v>
      </c>
      <c r="N88" s="22" t="e">
        <f aca="false">Position!$N88</f>
        <v>#REF!</v>
      </c>
      <c r="O88" s="22" t="e">
        <f aca="false">Position!$N88</f>
        <v>#REF!</v>
      </c>
      <c r="S88" s="22" t="e">
        <f aca="false">Position!$N88</f>
        <v>#REF!</v>
      </c>
      <c r="T88" s="22" t="e">
        <f aca="false">Position!$N88</f>
        <v>#REF!</v>
      </c>
      <c r="U88" s="22" t="e">
        <f aca="false">Position!$N88</f>
        <v>#REF!</v>
      </c>
      <c r="V88" s="22" t="e">
        <f aca="false">Position!$N88</f>
        <v>#REF!</v>
      </c>
      <c r="W88" s="22" t="e">
        <f aca="false">Position!$N88</f>
        <v>#REF!</v>
      </c>
      <c r="X88" s="22" t="e">
        <f aca="false">Position!$N88</f>
        <v>#REF!</v>
      </c>
      <c r="Y88" s="22" t="e">
        <f aca="false">Position!$N88</f>
        <v>#REF!</v>
      </c>
      <c r="Z88" s="22" t="e">
        <f aca="false">Position!$N88</f>
        <v>#REF!</v>
      </c>
      <c r="AA88" s="22" t="e">
        <f aca="false">Position!$N88</f>
        <v>#REF!</v>
      </c>
      <c r="AB88" s="22" t="e">
        <f aca="false">Position!$N88</f>
        <v>#REF!</v>
      </c>
      <c r="AC88" s="22" t="e">
        <f aca="false">Position!$N88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9" t="n">
        <f aca="false">Inputs!F89</f>
        <v>0.23</v>
      </c>
      <c r="D89" s="4"/>
      <c r="E89" s="22" t="e">
        <f aca="false">Position!$N89</f>
        <v>#REF!</v>
      </c>
      <c r="F89" s="22" t="e">
        <f aca="false">Position!$N89</f>
        <v>#REF!</v>
      </c>
      <c r="G89" s="22" t="e">
        <f aca="false">Position!$N89</f>
        <v>#REF!</v>
      </c>
      <c r="H89" s="22" t="e">
        <f aca="false">Position!$N89</f>
        <v>#REF!</v>
      </c>
      <c r="I89" s="22" t="e">
        <f aca="false">Position!$N89</f>
        <v>#REF!</v>
      </c>
      <c r="J89" s="22" t="e">
        <f aca="false">Position!$N89</f>
        <v>#REF!</v>
      </c>
      <c r="K89" s="22" t="e">
        <f aca="false">Position!$N89</f>
        <v>#REF!</v>
      </c>
      <c r="L89" s="22" t="e">
        <f aca="false">Position!$N89</f>
        <v>#REF!</v>
      </c>
      <c r="M89" s="22" t="e">
        <f aca="false">Position!$N89</f>
        <v>#REF!</v>
      </c>
      <c r="N89" s="22" t="e">
        <f aca="false">Position!$N89</f>
        <v>#REF!</v>
      </c>
      <c r="O89" s="22" t="e">
        <f aca="false">Position!$N89</f>
        <v>#REF!</v>
      </c>
      <c r="S89" s="22" t="e">
        <f aca="false">Position!$N89</f>
        <v>#REF!</v>
      </c>
      <c r="T89" s="22" t="e">
        <f aca="false">Position!$N89</f>
        <v>#REF!</v>
      </c>
      <c r="U89" s="22" t="e">
        <f aca="false">Position!$N89</f>
        <v>#REF!</v>
      </c>
      <c r="V89" s="22" t="e">
        <f aca="false">Position!$N89</f>
        <v>#REF!</v>
      </c>
      <c r="W89" s="22" t="e">
        <f aca="false">Position!$N89</f>
        <v>#REF!</v>
      </c>
      <c r="X89" s="22" t="e">
        <f aca="false">Position!$N89</f>
        <v>#REF!</v>
      </c>
      <c r="Y89" s="22" t="e">
        <f aca="false">Position!$N89</f>
        <v>#REF!</v>
      </c>
      <c r="Z89" s="22" t="e">
        <f aca="false">Position!$N89</f>
        <v>#REF!</v>
      </c>
      <c r="AA89" s="22" t="e">
        <f aca="false">Position!$N89</f>
        <v>#REF!</v>
      </c>
      <c r="AB89" s="22" t="e">
        <f aca="false">Position!$N89</f>
        <v>#REF!</v>
      </c>
      <c r="AC89" s="22" t="e">
        <f aca="false">Position!$N89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9" t="n">
        <f aca="false">Inputs!F90</f>
        <v>0.23</v>
      </c>
      <c r="D90" s="4"/>
      <c r="E90" s="22" t="e">
        <f aca="false">Position!$N90</f>
        <v>#REF!</v>
      </c>
      <c r="F90" s="22" t="e">
        <f aca="false">Position!$N90</f>
        <v>#REF!</v>
      </c>
      <c r="G90" s="22" t="e">
        <f aca="false">Position!$N90</f>
        <v>#REF!</v>
      </c>
      <c r="H90" s="22" t="e">
        <f aca="false">Position!$N90</f>
        <v>#REF!</v>
      </c>
      <c r="I90" s="22" t="e">
        <f aca="false">Position!$N90</f>
        <v>#REF!</v>
      </c>
      <c r="J90" s="22" t="e">
        <f aca="false">Position!$N90</f>
        <v>#REF!</v>
      </c>
      <c r="K90" s="22" t="e">
        <f aca="false">Position!$N90</f>
        <v>#REF!</v>
      </c>
      <c r="L90" s="22" t="e">
        <f aca="false">Position!$N90</f>
        <v>#REF!</v>
      </c>
      <c r="M90" s="22" t="e">
        <f aca="false">Position!$N90</f>
        <v>#REF!</v>
      </c>
      <c r="N90" s="22" t="e">
        <f aca="false">Position!$N90</f>
        <v>#REF!</v>
      </c>
      <c r="O90" s="22" t="e">
        <f aca="false">Position!$N90</f>
        <v>#REF!</v>
      </c>
      <c r="S90" s="22" t="e">
        <f aca="false">Position!$N90</f>
        <v>#REF!</v>
      </c>
      <c r="T90" s="22" t="e">
        <f aca="false">Position!$N90</f>
        <v>#REF!</v>
      </c>
      <c r="U90" s="22" t="e">
        <f aca="false">Position!$N90</f>
        <v>#REF!</v>
      </c>
      <c r="V90" s="22" t="e">
        <f aca="false">Position!$N90</f>
        <v>#REF!</v>
      </c>
      <c r="W90" s="22" t="e">
        <f aca="false">Position!$N90</f>
        <v>#REF!</v>
      </c>
      <c r="X90" s="22" t="e">
        <f aca="false">Position!$N90</f>
        <v>#REF!</v>
      </c>
      <c r="Y90" s="22" t="e">
        <f aca="false">Position!$N90</f>
        <v>#REF!</v>
      </c>
      <c r="Z90" s="22" t="e">
        <f aca="false">Position!$N90</f>
        <v>#REF!</v>
      </c>
      <c r="AA90" s="22" t="e">
        <f aca="false">Position!$N90</f>
        <v>#REF!</v>
      </c>
      <c r="AB90" s="22" t="e">
        <f aca="false">Position!$N90</f>
        <v>#REF!</v>
      </c>
      <c r="AC90" s="22" t="e">
        <f aca="false">Position!$N90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9" t="n">
        <f aca="false">Inputs!F91</f>
        <v>0.2275</v>
      </c>
      <c r="D91" s="4"/>
      <c r="E91" s="22" t="e">
        <f aca="false">Position!$N91</f>
        <v>#REF!</v>
      </c>
      <c r="F91" s="22" t="e">
        <f aca="false">Position!$N91</f>
        <v>#REF!</v>
      </c>
      <c r="G91" s="22" t="e">
        <f aca="false">Position!$N91</f>
        <v>#REF!</v>
      </c>
      <c r="H91" s="22" t="e">
        <f aca="false">Position!$N91</f>
        <v>#REF!</v>
      </c>
      <c r="I91" s="22" t="e">
        <f aca="false">Position!$N91</f>
        <v>#REF!</v>
      </c>
      <c r="J91" s="22" t="e">
        <f aca="false">Position!$N91</f>
        <v>#REF!</v>
      </c>
      <c r="K91" s="22" t="e">
        <f aca="false">Position!$N91</f>
        <v>#REF!</v>
      </c>
      <c r="L91" s="22" t="e">
        <f aca="false">Position!$N91</f>
        <v>#REF!</v>
      </c>
      <c r="M91" s="22" t="e">
        <f aca="false">Position!$N91</f>
        <v>#REF!</v>
      </c>
      <c r="N91" s="22" t="e">
        <f aca="false">Position!$N91</f>
        <v>#REF!</v>
      </c>
      <c r="O91" s="22" t="e">
        <f aca="false">Position!$N91</f>
        <v>#REF!</v>
      </c>
      <c r="S91" s="22" t="e">
        <f aca="false">Position!$N91</f>
        <v>#REF!</v>
      </c>
      <c r="T91" s="22" t="e">
        <f aca="false">Position!$N91</f>
        <v>#REF!</v>
      </c>
      <c r="U91" s="22" t="e">
        <f aca="false">Position!$N91</f>
        <v>#REF!</v>
      </c>
      <c r="V91" s="22" t="e">
        <f aca="false">Position!$N91</f>
        <v>#REF!</v>
      </c>
      <c r="W91" s="22" t="e">
        <f aca="false">Position!$N91</f>
        <v>#REF!</v>
      </c>
      <c r="X91" s="22" t="e">
        <f aca="false">Position!$N91</f>
        <v>#REF!</v>
      </c>
      <c r="Y91" s="22" t="e">
        <f aca="false">Position!$N91</f>
        <v>#REF!</v>
      </c>
      <c r="Z91" s="22" t="e">
        <f aca="false">Position!$N91</f>
        <v>#REF!</v>
      </c>
      <c r="AA91" s="22" t="e">
        <f aca="false">Position!$N91</f>
        <v>#REF!</v>
      </c>
      <c r="AB91" s="22" t="e">
        <f aca="false">Position!$N91</f>
        <v>#REF!</v>
      </c>
      <c r="AC91" s="22" t="e">
        <f aca="false">Position!$N91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9" t="n">
        <f aca="false">Inputs!F92</f>
        <v>0.22</v>
      </c>
      <c r="D92" s="4"/>
      <c r="E92" s="22" t="e">
        <f aca="false">Position!$N92</f>
        <v>#REF!</v>
      </c>
      <c r="F92" s="22" t="e">
        <f aca="false">Position!$N92</f>
        <v>#REF!</v>
      </c>
      <c r="G92" s="22" t="e">
        <f aca="false">Position!$N92</f>
        <v>#REF!</v>
      </c>
      <c r="H92" s="22" t="e">
        <f aca="false">Position!$N92</f>
        <v>#REF!</v>
      </c>
      <c r="I92" s="22" t="e">
        <f aca="false">Position!$N92</f>
        <v>#REF!</v>
      </c>
      <c r="J92" s="22" t="e">
        <f aca="false">Position!$N92</f>
        <v>#REF!</v>
      </c>
      <c r="K92" s="22" t="e">
        <f aca="false">Position!$N92</f>
        <v>#REF!</v>
      </c>
      <c r="L92" s="22" t="e">
        <f aca="false">Position!$N92</f>
        <v>#REF!</v>
      </c>
      <c r="M92" s="22" t="e">
        <f aca="false">Position!$N92</f>
        <v>#REF!</v>
      </c>
      <c r="N92" s="22" t="e">
        <f aca="false">Position!$N92</f>
        <v>#REF!</v>
      </c>
      <c r="O92" s="22" t="e">
        <f aca="false">Position!$N92</f>
        <v>#REF!</v>
      </c>
      <c r="S92" s="22" t="e">
        <f aca="false">Position!$N92</f>
        <v>#REF!</v>
      </c>
      <c r="T92" s="22" t="e">
        <f aca="false">Position!$N92</f>
        <v>#REF!</v>
      </c>
      <c r="U92" s="22" t="e">
        <f aca="false">Position!$N92</f>
        <v>#REF!</v>
      </c>
      <c r="V92" s="22" t="e">
        <f aca="false">Position!$N92</f>
        <v>#REF!</v>
      </c>
      <c r="W92" s="22" t="e">
        <f aca="false">Position!$N92</f>
        <v>#REF!</v>
      </c>
      <c r="X92" s="22" t="e">
        <f aca="false">Position!$N92</f>
        <v>#REF!</v>
      </c>
      <c r="Y92" s="22" t="e">
        <f aca="false">Position!$N92</f>
        <v>#REF!</v>
      </c>
      <c r="Z92" s="22" t="e">
        <f aca="false">Position!$N92</f>
        <v>#REF!</v>
      </c>
      <c r="AA92" s="22" t="e">
        <f aca="false">Position!$N92</f>
        <v>#REF!</v>
      </c>
      <c r="AB92" s="22" t="e">
        <f aca="false">Position!$N92</f>
        <v>#REF!</v>
      </c>
      <c r="AC92" s="22" t="e">
        <f aca="false">Position!$N92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9" t="n">
        <f aca="false">Inputs!F93</f>
        <v>0.2025</v>
      </c>
      <c r="D93" s="4"/>
      <c r="E93" s="22" t="e">
        <f aca="false">Position!$N93</f>
        <v>#REF!</v>
      </c>
      <c r="F93" s="22" t="e">
        <f aca="false">Position!$N93</f>
        <v>#REF!</v>
      </c>
      <c r="G93" s="22" t="e">
        <f aca="false">Position!$N93</f>
        <v>#REF!</v>
      </c>
      <c r="H93" s="22" t="e">
        <f aca="false">Position!$N93</f>
        <v>#REF!</v>
      </c>
      <c r="I93" s="22" t="e">
        <f aca="false">Position!$N93</f>
        <v>#REF!</v>
      </c>
      <c r="J93" s="22" t="e">
        <f aca="false">Position!$N93</f>
        <v>#REF!</v>
      </c>
      <c r="K93" s="22" t="e">
        <f aca="false">Position!$N93</f>
        <v>#REF!</v>
      </c>
      <c r="L93" s="22" t="e">
        <f aca="false">Position!$N93</f>
        <v>#REF!</v>
      </c>
      <c r="M93" s="22" t="e">
        <f aca="false">Position!$N93</f>
        <v>#REF!</v>
      </c>
      <c r="N93" s="22" t="e">
        <f aca="false">Position!$N93</f>
        <v>#REF!</v>
      </c>
      <c r="O93" s="22" t="e">
        <f aca="false">Position!$N93</f>
        <v>#REF!</v>
      </c>
      <c r="S93" s="22" t="e">
        <f aca="false">Position!$N93</f>
        <v>#REF!</v>
      </c>
      <c r="T93" s="22" t="e">
        <f aca="false">Position!$N93</f>
        <v>#REF!</v>
      </c>
      <c r="U93" s="22" t="e">
        <f aca="false">Position!$N93</f>
        <v>#REF!</v>
      </c>
      <c r="V93" s="22" t="e">
        <f aca="false">Position!$N93</f>
        <v>#REF!</v>
      </c>
      <c r="W93" s="22" t="e">
        <f aca="false">Position!$N93</f>
        <v>#REF!</v>
      </c>
      <c r="X93" s="22" t="e">
        <f aca="false">Position!$N93</f>
        <v>#REF!</v>
      </c>
      <c r="Y93" s="22" t="e">
        <f aca="false">Position!$N93</f>
        <v>#REF!</v>
      </c>
      <c r="Z93" s="22" t="e">
        <f aca="false">Position!$N93</f>
        <v>#REF!</v>
      </c>
      <c r="AA93" s="22" t="e">
        <f aca="false">Position!$N93</f>
        <v>#REF!</v>
      </c>
      <c r="AB93" s="22" t="e">
        <f aca="false">Position!$N93</f>
        <v>#REF!</v>
      </c>
      <c r="AC93" s="22" t="e">
        <f aca="false">Position!$N93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9" t="n">
        <f aca="false">Inputs!F94</f>
        <v>0.2025</v>
      </c>
      <c r="D94" s="4"/>
      <c r="E94" s="22" t="e">
        <f aca="false">Position!$N94</f>
        <v>#REF!</v>
      </c>
      <c r="F94" s="22" t="e">
        <f aca="false">Position!$N94</f>
        <v>#REF!</v>
      </c>
      <c r="G94" s="22" t="e">
        <f aca="false">Position!$N94</f>
        <v>#REF!</v>
      </c>
      <c r="H94" s="22" t="e">
        <f aca="false">Position!$N94</f>
        <v>#REF!</v>
      </c>
      <c r="I94" s="22" t="e">
        <f aca="false">Position!$N94</f>
        <v>#REF!</v>
      </c>
      <c r="J94" s="22" t="e">
        <f aca="false">Position!$N94</f>
        <v>#REF!</v>
      </c>
      <c r="K94" s="22" t="e">
        <f aca="false">Position!$N94</f>
        <v>#REF!</v>
      </c>
      <c r="L94" s="22" t="e">
        <f aca="false">Position!$N94</f>
        <v>#REF!</v>
      </c>
      <c r="M94" s="22" t="e">
        <f aca="false">Position!$N94</f>
        <v>#REF!</v>
      </c>
      <c r="N94" s="22" t="e">
        <f aca="false">Position!$N94</f>
        <v>#REF!</v>
      </c>
      <c r="O94" s="22" t="e">
        <f aca="false">Position!$N94</f>
        <v>#REF!</v>
      </c>
      <c r="S94" s="22" t="e">
        <f aca="false">Position!$N94</f>
        <v>#REF!</v>
      </c>
      <c r="T94" s="22" t="e">
        <f aca="false">Position!$N94</f>
        <v>#REF!</v>
      </c>
      <c r="U94" s="22" t="e">
        <f aca="false">Position!$N94</f>
        <v>#REF!</v>
      </c>
      <c r="V94" s="22" t="e">
        <f aca="false">Position!$N94</f>
        <v>#REF!</v>
      </c>
      <c r="W94" s="22" t="e">
        <f aca="false">Position!$N94</f>
        <v>#REF!</v>
      </c>
      <c r="X94" s="22" t="e">
        <f aca="false">Position!$N94</f>
        <v>#REF!</v>
      </c>
      <c r="Y94" s="22" t="e">
        <f aca="false">Position!$N94</f>
        <v>#REF!</v>
      </c>
      <c r="Z94" s="22" t="e">
        <f aca="false">Position!$N94</f>
        <v>#REF!</v>
      </c>
      <c r="AA94" s="22" t="e">
        <f aca="false">Position!$N94</f>
        <v>#REF!</v>
      </c>
      <c r="AB94" s="22" t="e">
        <f aca="false">Position!$N94</f>
        <v>#REF!</v>
      </c>
      <c r="AC94" s="22" t="e">
        <f aca="false">Position!$N94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9" t="n">
        <f aca="false">Inputs!F95</f>
        <v>0.2025</v>
      </c>
      <c r="D95" s="4"/>
      <c r="E95" s="22" t="e">
        <f aca="false">Position!$N95</f>
        <v>#REF!</v>
      </c>
      <c r="F95" s="22" t="e">
        <f aca="false">Position!$N95</f>
        <v>#REF!</v>
      </c>
      <c r="G95" s="22" t="e">
        <f aca="false">Position!$N95</f>
        <v>#REF!</v>
      </c>
      <c r="H95" s="22" t="e">
        <f aca="false">Position!$N95</f>
        <v>#REF!</v>
      </c>
      <c r="I95" s="22" t="e">
        <f aca="false">Position!$N95</f>
        <v>#REF!</v>
      </c>
      <c r="J95" s="22" t="e">
        <f aca="false">Position!$N95</f>
        <v>#REF!</v>
      </c>
      <c r="K95" s="22" t="e">
        <f aca="false">Position!$N95</f>
        <v>#REF!</v>
      </c>
      <c r="L95" s="22" t="e">
        <f aca="false">Position!$N95</f>
        <v>#REF!</v>
      </c>
      <c r="M95" s="22" t="e">
        <f aca="false">Position!$N95</f>
        <v>#REF!</v>
      </c>
      <c r="N95" s="22" t="e">
        <f aca="false">Position!$N95</f>
        <v>#REF!</v>
      </c>
      <c r="O95" s="22" t="e">
        <f aca="false">Position!$N95</f>
        <v>#REF!</v>
      </c>
      <c r="S95" s="22" t="e">
        <f aca="false">Position!$N95</f>
        <v>#REF!</v>
      </c>
      <c r="T95" s="22" t="e">
        <f aca="false">Position!$N95</f>
        <v>#REF!</v>
      </c>
      <c r="U95" s="22" t="e">
        <f aca="false">Position!$N95</f>
        <v>#REF!</v>
      </c>
      <c r="V95" s="22" t="e">
        <f aca="false">Position!$N95</f>
        <v>#REF!</v>
      </c>
      <c r="W95" s="22" t="e">
        <f aca="false">Position!$N95</f>
        <v>#REF!</v>
      </c>
      <c r="X95" s="22" t="e">
        <f aca="false">Position!$N95</f>
        <v>#REF!</v>
      </c>
      <c r="Y95" s="22" t="e">
        <f aca="false">Position!$N95</f>
        <v>#REF!</v>
      </c>
      <c r="Z95" s="22" t="e">
        <f aca="false">Position!$N95</f>
        <v>#REF!</v>
      </c>
      <c r="AA95" s="22" t="e">
        <f aca="false">Position!$N95</f>
        <v>#REF!</v>
      </c>
      <c r="AB95" s="22" t="e">
        <f aca="false">Position!$N95</f>
        <v>#REF!</v>
      </c>
      <c r="AC95" s="22" t="e">
        <f aca="false">Position!$N95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9" t="n">
        <f aca="false">Inputs!F96</f>
        <v>0.2025</v>
      </c>
      <c r="D96" s="4"/>
      <c r="E96" s="22" t="e">
        <f aca="false">Position!$N96</f>
        <v>#REF!</v>
      </c>
      <c r="F96" s="22" t="e">
        <f aca="false">Position!$N96</f>
        <v>#REF!</v>
      </c>
      <c r="G96" s="22" t="e">
        <f aca="false">Position!$N96</f>
        <v>#REF!</v>
      </c>
      <c r="H96" s="22" t="e">
        <f aca="false">Position!$N96</f>
        <v>#REF!</v>
      </c>
      <c r="I96" s="22" t="e">
        <f aca="false">Position!$N96</f>
        <v>#REF!</v>
      </c>
      <c r="J96" s="22" t="e">
        <f aca="false">Position!$N96</f>
        <v>#REF!</v>
      </c>
      <c r="K96" s="22" t="e">
        <f aca="false">Position!$N96</f>
        <v>#REF!</v>
      </c>
      <c r="L96" s="22" t="e">
        <f aca="false">Position!$N96</f>
        <v>#REF!</v>
      </c>
      <c r="M96" s="22" t="e">
        <f aca="false">Position!$N96</f>
        <v>#REF!</v>
      </c>
      <c r="N96" s="22" t="e">
        <f aca="false">Position!$N96</f>
        <v>#REF!</v>
      </c>
      <c r="O96" s="22" t="e">
        <f aca="false">Position!$N96</f>
        <v>#REF!</v>
      </c>
      <c r="S96" s="22" t="e">
        <f aca="false">Position!$N96</f>
        <v>#REF!</v>
      </c>
      <c r="T96" s="22" t="e">
        <f aca="false">Position!$N96</f>
        <v>#REF!</v>
      </c>
      <c r="U96" s="22" t="e">
        <f aca="false">Position!$N96</f>
        <v>#REF!</v>
      </c>
      <c r="V96" s="22" t="e">
        <f aca="false">Position!$N96</f>
        <v>#REF!</v>
      </c>
      <c r="W96" s="22" t="e">
        <f aca="false">Position!$N96</f>
        <v>#REF!</v>
      </c>
      <c r="X96" s="22" t="e">
        <f aca="false">Position!$N96</f>
        <v>#REF!</v>
      </c>
      <c r="Y96" s="22" t="e">
        <f aca="false">Position!$N96</f>
        <v>#REF!</v>
      </c>
      <c r="Z96" s="22" t="e">
        <f aca="false">Position!$N96</f>
        <v>#REF!</v>
      </c>
      <c r="AA96" s="22" t="e">
        <f aca="false">Position!$N96</f>
        <v>#REF!</v>
      </c>
      <c r="AB96" s="22" t="e">
        <f aca="false">Position!$N96</f>
        <v>#REF!</v>
      </c>
      <c r="AC96" s="22" t="e">
        <f aca="false">Position!$N96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9" t="n">
        <f aca="false">Inputs!F97</f>
        <v>0.2025</v>
      </c>
      <c r="D97" s="4"/>
      <c r="E97" s="22" t="e">
        <f aca="false">Position!$N97</f>
        <v>#REF!</v>
      </c>
      <c r="F97" s="22" t="e">
        <f aca="false">Position!$N97</f>
        <v>#REF!</v>
      </c>
      <c r="G97" s="22" t="e">
        <f aca="false">Position!$N97</f>
        <v>#REF!</v>
      </c>
      <c r="H97" s="22" t="e">
        <f aca="false">Position!$N97</f>
        <v>#REF!</v>
      </c>
      <c r="I97" s="22" t="e">
        <f aca="false">Position!$N97</f>
        <v>#REF!</v>
      </c>
      <c r="J97" s="22" t="e">
        <f aca="false">Position!$N97</f>
        <v>#REF!</v>
      </c>
      <c r="K97" s="22" t="e">
        <f aca="false">Position!$N97</f>
        <v>#REF!</v>
      </c>
      <c r="L97" s="22" t="e">
        <f aca="false">Position!$N97</f>
        <v>#REF!</v>
      </c>
      <c r="M97" s="22" t="e">
        <f aca="false">Position!$N97</f>
        <v>#REF!</v>
      </c>
      <c r="N97" s="22" t="e">
        <f aca="false">Position!$N97</f>
        <v>#REF!</v>
      </c>
      <c r="O97" s="22" t="e">
        <f aca="false">Position!$N97</f>
        <v>#REF!</v>
      </c>
      <c r="S97" s="22" t="e">
        <f aca="false">Position!$N97</f>
        <v>#REF!</v>
      </c>
      <c r="T97" s="22" t="e">
        <f aca="false">Position!$N97</f>
        <v>#REF!</v>
      </c>
      <c r="U97" s="22" t="e">
        <f aca="false">Position!$N97</f>
        <v>#REF!</v>
      </c>
      <c r="V97" s="22" t="e">
        <f aca="false">Position!$N97</f>
        <v>#REF!</v>
      </c>
      <c r="W97" s="22" t="e">
        <f aca="false">Position!$N97</f>
        <v>#REF!</v>
      </c>
      <c r="X97" s="22" t="e">
        <f aca="false">Position!$N97</f>
        <v>#REF!</v>
      </c>
      <c r="Y97" s="22" t="e">
        <f aca="false">Position!$N97</f>
        <v>#REF!</v>
      </c>
      <c r="Z97" s="22" t="e">
        <f aca="false">Position!$N97</f>
        <v>#REF!</v>
      </c>
      <c r="AA97" s="22" t="e">
        <f aca="false">Position!$N97</f>
        <v>#REF!</v>
      </c>
      <c r="AB97" s="22" t="e">
        <f aca="false">Position!$N97</f>
        <v>#REF!</v>
      </c>
      <c r="AC97" s="22" t="e">
        <f aca="false">Position!$N97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9" t="n">
        <f aca="false">Inputs!F98</f>
        <v>0.2025</v>
      </c>
      <c r="D98" s="4"/>
      <c r="E98" s="22" t="e">
        <f aca="false">Position!$N98</f>
        <v>#REF!</v>
      </c>
      <c r="F98" s="22" t="e">
        <f aca="false">Position!$N98</f>
        <v>#REF!</v>
      </c>
      <c r="G98" s="22" t="e">
        <f aca="false">Position!$N98</f>
        <v>#REF!</v>
      </c>
      <c r="H98" s="22" t="e">
        <f aca="false">Position!$N98</f>
        <v>#REF!</v>
      </c>
      <c r="I98" s="22" t="e">
        <f aca="false">Position!$N98</f>
        <v>#REF!</v>
      </c>
      <c r="J98" s="22" t="e">
        <f aca="false">Position!$N98</f>
        <v>#REF!</v>
      </c>
      <c r="K98" s="22" t="e">
        <f aca="false">Position!$N98</f>
        <v>#REF!</v>
      </c>
      <c r="L98" s="22" t="e">
        <f aca="false">Position!$N98</f>
        <v>#REF!</v>
      </c>
      <c r="M98" s="22" t="e">
        <f aca="false">Position!$N98</f>
        <v>#REF!</v>
      </c>
      <c r="N98" s="22" t="e">
        <f aca="false">Position!$N98</f>
        <v>#REF!</v>
      </c>
      <c r="O98" s="22" t="e">
        <f aca="false">Position!$N98</f>
        <v>#REF!</v>
      </c>
      <c r="S98" s="22" t="e">
        <f aca="false">Position!$N98</f>
        <v>#REF!</v>
      </c>
      <c r="T98" s="22" t="e">
        <f aca="false">Position!$N98</f>
        <v>#REF!</v>
      </c>
      <c r="U98" s="22" t="e">
        <f aca="false">Position!$N98</f>
        <v>#REF!</v>
      </c>
      <c r="V98" s="22" t="e">
        <f aca="false">Position!$N98</f>
        <v>#REF!</v>
      </c>
      <c r="W98" s="22" t="e">
        <f aca="false">Position!$N98</f>
        <v>#REF!</v>
      </c>
      <c r="X98" s="22" t="e">
        <f aca="false">Position!$N98</f>
        <v>#REF!</v>
      </c>
      <c r="Y98" s="22" t="e">
        <f aca="false">Position!$N98</f>
        <v>#REF!</v>
      </c>
      <c r="Z98" s="22" t="e">
        <f aca="false">Position!$N98</f>
        <v>#REF!</v>
      </c>
      <c r="AA98" s="22" t="e">
        <f aca="false">Position!$N98</f>
        <v>#REF!</v>
      </c>
      <c r="AB98" s="22" t="e">
        <f aca="false">Position!$N98</f>
        <v>#REF!</v>
      </c>
      <c r="AC98" s="22" t="e">
        <f aca="false">Position!$N98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9" t="n">
        <f aca="false">Inputs!F99</f>
        <v>0.2025</v>
      </c>
      <c r="D99" s="4"/>
      <c r="E99" s="22" t="e">
        <f aca="false">Position!$N99</f>
        <v>#REF!</v>
      </c>
      <c r="F99" s="22" t="e">
        <f aca="false">Position!$N99</f>
        <v>#REF!</v>
      </c>
      <c r="G99" s="22" t="e">
        <f aca="false">Position!$N99</f>
        <v>#REF!</v>
      </c>
      <c r="H99" s="22" t="e">
        <f aca="false">Position!$N99</f>
        <v>#REF!</v>
      </c>
      <c r="I99" s="22" t="e">
        <f aca="false">Position!$N99</f>
        <v>#REF!</v>
      </c>
      <c r="J99" s="22" t="e">
        <f aca="false">Position!$N99</f>
        <v>#REF!</v>
      </c>
      <c r="K99" s="22" t="e">
        <f aca="false">Position!$N99</f>
        <v>#REF!</v>
      </c>
      <c r="L99" s="22" t="e">
        <f aca="false">Position!$N99</f>
        <v>#REF!</v>
      </c>
      <c r="M99" s="22" t="e">
        <f aca="false">Position!$N99</f>
        <v>#REF!</v>
      </c>
      <c r="N99" s="22" t="e">
        <f aca="false">Position!$N99</f>
        <v>#REF!</v>
      </c>
      <c r="O99" s="22" t="e">
        <f aca="false">Position!$N99</f>
        <v>#REF!</v>
      </c>
      <c r="S99" s="22" t="e">
        <f aca="false">Position!$N99</f>
        <v>#REF!</v>
      </c>
      <c r="T99" s="22" t="e">
        <f aca="false">Position!$N99</f>
        <v>#REF!</v>
      </c>
      <c r="U99" s="22" t="e">
        <f aca="false">Position!$N99</f>
        <v>#REF!</v>
      </c>
      <c r="V99" s="22" t="e">
        <f aca="false">Position!$N99</f>
        <v>#REF!</v>
      </c>
      <c r="W99" s="22" t="e">
        <f aca="false">Position!$N99</f>
        <v>#REF!</v>
      </c>
      <c r="X99" s="22" t="e">
        <f aca="false">Position!$N99</f>
        <v>#REF!</v>
      </c>
      <c r="Y99" s="22" t="e">
        <f aca="false">Position!$N99</f>
        <v>#REF!</v>
      </c>
      <c r="Z99" s="22" t="e">
        <f aca="false">Position!$N99</f>
        <v>#REF!</v>
      </c>
      <c r="AA99" s="22" t="e">
        <f aca="false">Position!$N99</f>
        <v>#REF!</v>
      </c>
      <c r="AB99" s="22" t="e">
        <f aca="false">Position!$N99</f>
        <v>#REF!</v>
      </c>
      <c r="AC99" s="22" t="e">
        <f aca="false">Position!$N99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9" t="n">
        <f aca="false">Inputs!F100</f>
        <v>0.2025</v>
      </c>
      <c r="D100" s="4"/>
      <c r="E100" s="22" t="e">
        <f aca="false">Position!$N100</f>
        <v>#REF!</v>
      </c>
      <c r="F100" s="22" t="e">
        <f aca="false">Position!$N100</f>
        <v>#REF!</v>
      </c>
      <c r="G100" s="22" t="e">
        <f aca="false">Position!$N100</f>
        <v>#REF!</v>
      </c>
      <c r="H100" s="22" t="e">
        <f aca="false">Position!$N100</f>
        <v>#REF!</v>
      </c>
      <c r="I100" s="22" t="e">
        <f aca="false">Position!$N100</f>
        <v>#REF!</v>
      </c>
      <c r="J100" s="22" t="e">
        <f aca="false">Position!$N100</f>
        <v>#REF!</v>
      </c>
      <c r="K100" s="22" t="e">
        <f aca="false">Position!$N100</f>
        <v>#REF!</v>
      </c>
      <c r="L100" s="22" t="e">
        <f aca="false">Position!$N100</f>
        <v>#REF!</v>
      </c>
      <c r="M100" s="22" t="e">
        <f aca="false">Position!$N100</f>
        <v>#REF!</v>
      </c>
      <c r="N100" s="22" t="e">
        <f aca="false">Position!$N100</f>
        <v>#REF!</v>
      </c>
      <c r="O100" s="22" t="e">
        <f aca="false">Position!$N100</f>
        <v>#REF!</v>
      </c>
      <c r="S100" s="22" t="e">
        <f aca="false">Position!$N100</f>
        <v>#REF!</v>
      </c>
      <c r="T100" s="22" t="e">
        <f aca="false">Position!$N100</f>
        <v>#REF!</v>
      </c>
      <c r="U100" s="22" t="e">
        <f aca="false">Position!$N100</f>
        <v>#REF!</v>
      </c>
      <c r="V100" s="22" t="e">
        <f aca="false">Position!$N100</f>
        <v>#REF!</v>
      </c>
      <c r="W100" s="22" t="e">
        <f aca="false">Position!$N100</f>
        <v>#REF!</v>
      </c>
      <c r="X100" s="22" t="e">
        <f aca="false">Position!$N100</f>
        <v>#REF!</v>
      </c>
      <c r="Y100" s="22" t="e">
        <f aca="false">Position!$N100</f>
        <v>#REF!</v>
      </c>
      <c r="Z100" s="22" t="e">
        <f aca="false">Position!$N100</f>
        <v>#REF!</v>
      </c>
      <c r="AA100" s="22" t="e">
        <f aca="false">Position!$N100</f>
        <v>#REF!</v>
      </c>
      <c r="AB100" s="22" t="e">
        <f aca="false">Position!$N100</f>
        <v>#REF!</v>
      </c>
      <c r="AC100" s="22" t="e">
        <f aca="false">Position!$N100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9" t="n">
        <f aca="false">Inputs!F101</f>
        <v>0.2025</v>
      </c>
      <c r="D101" s="4"/>
      <c r="E101" s="22" t="e">
        <f aca="false">Position!$N101</f>
        <v>#REF!</v>
      </c>
      <c r="F101" s="22" t="e">
        <f aca="false">Position!$N101</f>
        <v>#REF!</v>
      </c>
      <c r="G101" s="22" t="e">
        <f aca="false">Position!$N101</f>
        <v>#REF!</v>
      </c>
      <c r="H101" s="22" t="e">
        <f aca="false">Position!$N101</f>
        <v>#REF!</v>
      </c>
      <c r="I101" s="22" t="e">
        <f aca="false">Position!$N101</f>
        <v>#REF!</v>
      </c>
      <c r="J101" s="22" t="e">
        <f aca="false">Position!$N101</f>
        <v>#REF!</v>
      </c>
      <c r="K101" s="22" t="e">
        <f aca="false">Position!$N101</f>
        <v>#REF!</v>
      </c>
      <c r="L101" s="22" t="e">
        <f aca="false">Position!$N101</f>
        <v>#REF!</v>
      </c>
      <c r="M101" s="22" t="e">
        <f aca="false">Position!$N101</f>
        <v>#REF!</v>
      </c>
      <c r="N101" s="22" t="e">
        <f aca="false">Position!$N101</f>
        <v>#REF!</v>
      </c>
      <c r="O101" s="22" t="e">
        <f aca="false">Position!$N101</f>
        <v>#REF!</v>
      </c>
      <c r="S101" s="22" t="e">
        <f aca="false">Position!$N101</f>
        <v>#REF!</v>
      </c>
      <c r="T101" s="22" t="e">
        <f aca="false">Position!$N101</f>
        <v>#REF!</v>
      </c>
      <c r="U101" s="22" t="e">
        <f aca="false">Position!$N101</f>
        <v>#REF!</v>
      </c>
      <c r="V101" s="22" t="e">
        <f aca="false">Position!$N101</f>
        <v>#REF!</v>
      </c>
      <c r="W101" s="22" t="e">
        <f aca="false">Position!$N101</f>
        <v>#REF!</v>
      </c>
      <c r="X101" s="22" t="e">
        <f aca="false">Position!$N101</f>
        <v>#REF!</v>
      </c>
      <c r="Y101" s="22" t="e">
        <f aca="false">Position!$N101</f>
        <v>#REF!</v>
      </c>
      <c r="Z101" s="22" t="e">
        <f aca="false">Position!$N101</f>
        <v>#REF!</v>
      </c>
      <c r="AA101" s="22" t="e">
        <f aca="false">Position!$N101</f>
        <v>#REF!</v>
      </c>
      <c r="AB101" s="22" t="e">
        <f aca="false">Position!$N101</f>
        <v>#REF!</v>
      </c>
      <c r="AC101" s="22" t="e">
        <f aca="false">Position!$N101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9" t="n">
        <f aca="false">Inputs!F102</f>
        <v>0.2025</v>
      </c>
      <c r="D102" s="4"/>
      <c r="E102" s="22" t="e">
        <f aca="false">Position!$N102</f>
        <v>#REF!</v>
      </c>
      <c r="F102" s="22" t="e">
        <f aca="false">Position!$N102</f>
        <v>#REF!</v>
      </c>
      <c r="G102" s="22" t="e">
        <f aca="false">Position!$N102</f>
        <v>#REF!</v>
      </c>
      <c r="H102" s="22" t="e">
        <f aca="false">Position!$N102</f>
        <v>#REF!</v>
      </c>
      <c r="I102" s="22" t="e">
        <f aca="false">Position!$N102</f>
        <v>#REF!</v>
      </c>
      <c r="J102" s="22" t="e">
        <f aca="false">Position!$N102</f>
        <v>#REF!</v>
      </c>
      <c r="K102" s="22" t="e">
        <f aca="false">Position!$N102</f>
        <v>#REF!</v>
      </c>
      <c r="L102" s="22" t="e">
        <f aca="false">Position!$N102</f>
        <v>#REF!</v>
      </c>
      <c r="M102" s="22" t="e">
        <f aca="false">Position!$N102</f>
        <v>#REF!</v>
      </c>
      <c r="N102" s="22" t="e">
        <f aca="false">Position!$N102</f>
        <v>#REF!</v>
      </c>
      <c r="O102" s="22" t="e">
        <f aca="false">Position!$N102</f>
        <v>#REF!</v>
      </c>
      <c r="S102" s="22" t="e">
        <f aca="false">Position!$N102</f>
        <v>#REF!</v>
      </c>
      <c r="T102" s="22" t="e">
        <f aca="false">Position!$N102</f>
        <v>#REF!</v>
      </c>
      <c r="U102" s="22" t="e">
        <f aca="false">Position!$N102</f>
        <v>#REF!</v>
      </c>
      <c r="V102" s="22" t="e">
        <f aca="false">Position!$N102</f>
        <v>#REF!</v>
      </c>
      <c r="W102" s="22" t="e">
        <f aca="false">Position!$N102</f>
        <v>#REF!</v>
      </c>
      <c r="X102" s="22" t="e">
        <f aca="false">Position!$N102</f>
        <v>#REF!</v>
      </c>
      <c r="Y102" s="22" t="e">
        <f aca="false">Position!$N102</f>
        <v>#REF!</v>
      </c>
      <c r="Z102" s="22" t="e">
        <f aca="false">Position!$N102</f>
        <v>#REF!</v>
      </c>
      <c r="AA102" s="22" t="e">
        <f aca="false">Position!$N102</f>
        <v>#REF!</v>
      </c>
      <c r="AB102" s="22" t="e">
        <f aca="false">Position!$N102</f>
        <v>#REF!</v>
      </c>
      <c r="AC102" s="22" t="e">
        <f aca="false">Position!$N102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9" t="n">
        <f aca="false">Inputs!F103</f>
        <v>0.2</v>
      </c>
      <c r="D103" s="4"/>
      <c r="E103" s="22" t="e">
        <f aca="false">Position!$N103</f>
        <v>#REF!</v>
      </c>
      <c r="F103" s="22" t="e">
        <f aca="false">Position!$N103</f>
        <v>#REF!</v>
      </c>
      <c r="G103" s="22" t="e">
        <f aca="false">Position!$N103</f>
        <v>#REF!</v>
      </c>
      <c r="H103" s="22" t="e">
        <f aca="false">Position!$N103</f>
        <v>#REF!</v>
      </c>
      <c r="I103" s="22" t="e">
        <f aca="false">Position!$N103</f>
        <v>#REF!</v>
      </c>
      <c r="J103" s="22" t="e">
        <f aca="false">Position!$N103</f>
        <v>#REF!</v>
      </c>
      <c r="K103" s="22" t="e">
        <f aca="false">Position!$N103</f>
        <v>#REF!</v>
      </c>
      <c r="L103" s="22" t="e">
        <f aca="false">Position!$N103</f>
        <v>#REF!</v>
      </c>
      <c r="M103" s="22" t="e">
        <f aca="false">Position!$N103</f>
        <v>#REF!</v>
      </c>
      <c r="N103" s="22" t="e">
        <f aca="false">Position!$N103</f>
        <v>#REF!</v>
      </c>
      <c r="O103" s="22" t="e">
        <f aca="false">Position!$N103</f>
        <v>#REF!</v>
      </c>
      <c r="S103" s="22" t="e">
        <f aca="false">Position!$N103</f>
        <v>#REF!</v>
      </c>
      <c r="T103" s="22" t="e">
        <f aca="false">Position!$N103</f>
        <v>#REF!</v>
      </c>
      <c r="U103" s="22" t="e">
        <f aca="false">Position!$N103</f>
        <v>#REF!</v>
      </c>
      <c r="V103" s="22" t="e">
        <f aca="false">Position!$N103</f>
        <v>#REF!</v>
      </c>
      <c r="W103" s="22" t="e">
        <f aca="false">Position!$N103</f>
        <v>#REF!</v>
      </c>
      <c r="X103" s="22" t="e">
        <f aca="false">Position!$N103</f>
        <v>#REF!</v>
      </c>
      <c r="Y103" s="22" t="e">
        <f aca="false">Position!$N103</f>
        <v>#REF!</v>
      </c>
      <c r="Z103" s="22" t="e">
        <f aca="false">Position!$N103</f>
        <v>#REF!</v>
      </c>
      <c r="AA103" s="22" t="e">
        <f aca="false">Position!$N103</f>
        <v>#REF!</v>
      </c>
      <c r="AB103" s="22" t="e">
        <f aca="false">Position!$N103</f>
        <v>#REF!</v>
      </c>
      <c r="AC103" s="22" t="e">
        <f aca="false">Position!$N103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9" t="n">
        <f aca="false">Inputs!F104</f>
        <v>0.195</v>
      </c>
      <c r="D104" s="4"/>
      <c r="E104" s="22" t="e">
        <f aca="false">Position!$N104</f>
        <v>#REF!</v>
      </c>
      <c r="F104" s="22" t="e">
        <f aca="false">Position!$N104</f>
        <v>#REF!</v>
      </c>
      <c r="G104" s="22" t="e">
        <f aca="false">Position!$N104</f>
        <v>#REF!</v>
      </c>
      <c r="H104" s="22" t="e">
        <f aca="false">Position!$N104</f>
        <v>#REF!</v>
      </c>
      <c r="I104" s="22" t="e">
        <f aca="false">Position!$N104</f>
        <v>#REF!</v>
      </c>
      <c r="J104" s="22" t="e">
        <f aca="false">Position!$N104</f>
        <v>#REF!</v>
      </c>
      <c r="K104" s="22" t="e">
        <f aca="false">Position!$N104</f>
        <v>#REF!</v>
      </c>
      <c r="L104" s="22" t="e">
        <f aca="false">Position!$N104</f>
        <v>#REF!</v>
      </c>
      <c r="M104" s="22" t="e">
        <f aca="false">Position!$N104</f>
        <v>#REF!</v>
      </c>
      <c r="N104" s="22" t="e">
        <f aca="false">Position!$N104</f>
        <v>#REF!</v>
      </c>
      <c r="O104" s="22" t="e">
        <f aca="false">Position!$N104</f>
        <v>#REF!</v>
      </c>
      <c r="S104" s="22" t="e">
        <f aca="false">Position!$N104</f>
        <v>#REF!</v>
      </c>
      <c r="T104" s="22" t="e">
        <f aca="false">Position!$N104</f>
        <v>#REF!</v>
      </c>
      <c r="U104" s="22" t="e">
        <f aca="false">Position!$N104</f>
        <v>#REF!</v>
      </c>
      <c r="V104" s="22" t="e">
        <f aca="false">Position!$N104</f>
        <v>#REF!</v>
      </c>
      <c r="W104" s="22" t="e">
        <f aca="false">Position!$N104</f>
        <v>#REF!</v>
      </c>
      <c r="X104" s="22" t="e">
        <f aca="false">Position!$N104</f>
        <v>#REF!</v>
      </c>
      <c r="Y104" s="22" t="e">
        <f aca="false">Position!$N104</f>
        <v>#REF!</v>
      </c>
      <c r="Z104" s="22" t="e">
        <f aca="false">Position!$N104</f>
        <v>#REF!</v>
      </c>
      <c r="AA104" s="22" t="e">
        <f aca="false">Position!$N104</f>
        <v>#REF!</v>
      </c>
      <c r="AB104" s="22" t="e">
        <f aca="false">Position!$N104</f>
        <v>#REF!</v>
      </c>
      <c r="AC104" s="22" t="e">
        <f aca="false">Position!$N104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9" t="n">
        <f aca="false">Inputs!F105</f>
        <v>0.19</v>
      </c>
      <c r="D105" s="4"/>
      <c r="E105" s="22" t="e">
        <f aca="false">Position!$N105</f>
        <v>#REF!</v>
      </c>
      <c r="F105" s="22" t="e">
        <f aca="false">Position!$N105</f>
        <v>#REF!</v>
      </c>
      <c r="G105" s="22" t="e">
        <f aca="false">Position!$N105</f>
        <v>#REF!</v>
      </c>
      <c r="H105" s="22" t="e">
        <f aca="false">Position!$N105</f>
        <v>#REF!</v>
      </c>
      <c r="I105" s="22" t="e">
        <f aca="false">Position!$N105</f>
        <v>#REF!</v>
      </c>
      <c r="J105" s="22" t="e">
        <f aca="false">Position!$N105</f>
        <v>#REF!</v>
      </c>
      <c r="K105" s="22" t="e">
        <f aca="false">Position!$N105</f>
        <v>#REF!</v>
      </c>
      <c r="L105" s="22" t="e">
        <f aca="false">Position!$N105</f>
        <v>#REF!</v>
      </c>
      <c r="M105" s="22" t="e">
        <f aca="false">Position!$N105</f>
        <v>#REF!</v>
      </c>
      <c r="N105" s="22" t="e">
        <f aca="false">Position!$N105</f>
        <v>#REF!</v>
      </c>
      <c r="O105" s="22" t="e">
        <f aca="false">Position!$N105</f>
        <v>#REF!</v>
      </c>
      <c r="S105" s="22" t="e">
        <f aca="false">Position!$N105</f>
        <v>#REF!</v>
      </c>
      <c r="T105" s="22" t="e">
        <f aca="false">Position!$N105</f>
        <v>#REF!</v>
      </c>
      <c r="U105" s="22" t="e">
        <f aca="false">Position!$N105</f>
        <v>#REF!</v>
      </c>
      <c r="V105" s="22" t="e">
        <f aca="false">Position!$N105</f>
        <v>#REF!</v>
      </c>
      <c r="W105" s="22" t="e">
        <f aca="false">Position!$N105</f>
        <v>#REF!</v>
      </c>
      <c r="X105" s="22" t="e">
        <f aca="false">Position!$N105</f>
        <v>#REF!</v>
      </c>
      <c r="Y105" s="22" t="e">
        <f aca="false">Position!$N105</f>
        <v>#REF!</v>
      </c>
      <c r="Z105" s="22" t="e">
        <f aca="false">Position!$N105</f>
        <v>#REF!</v>
      </c>
      <c r="AA105" s="22" t="e">
        <f aca="false">Position!$N105</f>
        <v>#REF!</v>
      </c>
      <c r="AB105" s="22" t="e">
        <f aca="false">Position!$N105</f>
        <v>#REF!</v>
      </c>
      <c r="AC105" s="22" t="e">
        <f aca="false">Position!$N105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9" t="n">
        <f aca="false">Inputs!F106</f>
        <v>0.185</v>
      </c>
      <c r="D106" s="4"/>
      <c r="E106" s="22" t="e">
        <f aca="false">Position!$N106</f>
        <v>#REF!</v>
      </c>
      <c r="F106" s="22" t="e">
        <f aca="false">Position!$N106</f>
        <v>#REF!</v>
      </c>
      <c r="G106" s="22" t="e">
        <f aca="false">Position!$N106</f>
        <v>#REF!</v>
      </c>
      <c r="H106" s="22" t="e">
        <f aca="false">Position!$N106</f>
        <v>#REF!</v>
      </c>
      <c r="I106" s="22" t="e">
        <f aca="false">Position!$N106</f>
        <v>#REF!</v>
      </c>
      <c r="J106" s="22" t="e">
        <f aca="false">Position!$N106</f>
        <v>#REF!</v>
      </c>
      <c r="K106" s="22" t="e">
        <f aca="false">Position!$N106</f>
        <v>#REF!</v>
      </c>
      <c r="L106" s="22" t="e">
        <f aca="false">Position!$N106</f>
        <v>#REF!</v>
      </c>
      <c r="M106" s="22" t="e">
        <f aca="false">Position!$N106</f>
        <v>#REF!</v>
      </c>
      <c r="N106" s="22" t="e">
        <f aca="false">Position!$N106</f>
        <v>#REF!</v>
      </c>
      <c r="O106" s="22" t="e">
        <f aca="false">Position!$N106</f>
        <v>#REF!</v>
      </c>
      <c r="S106" s="22" t="e">
        <f aca="false">Position!$N106</f>
        <v>#REF!</v>
      </c>
      <c r="T106" s="22" t="e">
        <f aca="false">Position!$N106</f>
        <v>#REF!</v>
      </c>
      <c r="U106" s="22" t="e">
        <f aca="false">Position!$N106</f>
        <v>#REF!</v>
      </c>
      <c r="V106" s="22" t="e">
        <f aca="false">Position!$N106</f>
        <v>#REF!</v>
      </c>
      <c r="W106" s="22" t="e">
        <f aca="false">Position!$N106</f>
        <v>#REF!</v>
      </c>
      <c r="X106" s="22" t="e">
        <f aca="false">Position!$N106</f>
        <v>#REF!</v>
      </c>
      <c r="Y106" s="22" t="e">
        <f aca="false">Position!$N106</f>
        <v>#REF!</v>
      </c>
      <c r="Z106" s="22" t="e">
        <f aca="false">Position!$N106</f>
        <v>#REF!</v>
      </c>
      <c r="AA106" s="22" t="e">
        <f aca="false">Position!$N106</f>
        <v>#REF!</v>
      </c>
      <c r="AB106" s="22" t="e">
        <f aca="false">Position!$N106</f>
        <v>#REF!</v>
      </c>
      <c r="AC106" s="22" t="e">
        <f aca="false">Position!$N106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9" t="n">
        <f aca="false">Inputs!F107</f>
        <v>0.185</v>
      </c>
      <c r="D107" s="4"/>
      <c r="E107" s="22" t="e">
        <f aca="false">Position!$N107</f>
        <v>#REF!</v>
      </c>
      <c r="F107" s="22" t="e">
        <f aca="false">Position!$N107</f>
        <v>#REF!</v>
      </c>
      <c r="G107" s="22" t="e">
        <f aca="false">Position!$N107</f>
        <v>#REF!</v>
      </c>
      <c r="H107" s="22" t="e">
        <f aca="false">Position!$N107</f>
        <v>#REF!</v>
      </c>
      <c r="I107" s="22" t="e">
        <f aca="false">Position!$N107</f>
        <v>#REF!</v>
      </c>
      <c r="J107" s="22" t="e">
        <f aca="false">Position!$N107</f>
        <v>#REF!</v>
      </c>
      <c r="K107" s="22" t="e">
        <f aca="false">Position!$N107</f>
        <v>#REF!</v>
      </c>
      <c r="L107" s="22" t="e">
        <f aca="false">Position!$N107</f>
        <v>#REF!</v>
      </c>
      <c r="M107" s="22" t="e">
        <f aca="false">Position!$N107</f>
        <v>#REF!</v>
      </c>
      <c r="N107" s="22" t="e">
        <f aca="false">Position!$N107</f>
        <v>#REF!</v>
      </c>
      <c r="O107" s="22" t="e">
        <f aca="false">Position!$N107</f>
        <v>#REF!</v>
      </c>
      <c r="S107" s="22" t="e">
        <f aca="false">Position!$N107</f>
        <v>#REF!</v>
      </c>
      <c r="T107" s="22" t="e">
        <f aca="false">Position!$N107</f>
        <v>#REF!</v>
      </c>
      <c r="U107" s="22" t="e">
        <f aca="false">Position!$N107</f>
        <v>#REF!</v>
      </c>
      <c r="V107" s="22" t="e">
        <f aca="false">Position!$N107</f>
        <v>#REF!</v>
      </c>
      <c r="W107" s="22" t="e">
        <f aca="false">Position!$N107</f>
        <v>#REF!</v>
      </c>
      <c r="X107" s="22" t="e">
        <f aca="false">Position!$N107</f>
        <v>#REF!</v>
      </c>
      <c r="Y107" s="22" t="e">
        <f aca="false">Position!$N107</f>
        <v>#REF!</v>
      </c>
      <c r="Z107" s="22" t="e">
        <f aca="false">Position!$N107</f>
        <v>#REF!</v>
      </c>
      <c r="AA107" s="22" t="e">
        <f aca="false">Position!$N107</f>
        <v>#REF!</v>
      </c>
      <c r="AB107" s="22" t="e">
        <f aca="false">Position!$N107</f>
        <v>#REF!</v>
      </c>
      <c r="AC107" s="22" t="e">
        <f aca="false">Position!$N107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9" t="n">
        <f aca="false">Inputs!F108</f>
        <v>0.185</v>
      </c>
      <c r="D108" s="4"/>
      <c r="E108" s="22" t="e">
        <f aca="false">Position!$N108</f>
        <v>#REF!</v>
      </c>
      <c r="F108" s="22" t="e">
        <f aca="false">Position!$N108</f>
        <v>#REF!</v>
      </c>
      <c r="G108" s="22" t="e">
        <f aca="false">Position!$N108</f>
        <v>#REF!</v>
      </c>
      <c r="H108" s="22" t="e">
        <f aca="false">Position!$N108</f>
        <v>#REF!</v>
      </c>
      <c r="I108" s="22" t="e">
        <f aca="false">Position!$N108</f>
        <v>#REF!</v>
      </c>
      <c r="J108" s="22" t="e">
        <f aca="false">Position!$N108</f>
        <v>#REF!</v>
      </c>
      <c r="K108" s="22" t="e">
        <f aca="false">Position!$N108</f>
        <v>#REF!</v>
      </c>
      <c r="L108" s="22" t="e">
        <f aca="false">Position!$N108</f>
        <v>#REF!</v>
      </c>
      <c r="M108" s="22" t="e">
        <f aca="false">Position!$N108</f>
        <v>#REF!</v>
      </c>
      <c r="N108" s="22" t="e">
        <f aca="false">Position!$N108</f>
        <v>#REF!</v>
      </c>
      <c r="O108" s="22" t="e">
        <f aca="false">Position!$N108</f>
        <v>#REF!</v>
      </c>
      <c r="S108" s="22" t="e">
        <f aca="false">Position!$N108</f>
        <v>#REF!</v>
      </c>
      <c r="T108" s="22" t="e">
        <f aca="false">Position!$N108</f>
        <v>#REF!</v>
      </c>
      <c r="U108" s="22" t="e">
        <f aca="false">Position!$N108</f>
        <v>#REF!</v>
      </c>
      <c r="V108" s="22" t="e">
        <f aca="false">Position!$N108</f>
        <v>#REF!</v>
      </c>
      <c r="W108" s="22" t="e">
        <f aca="false">Position!$N108</f>
        <v>#REF!</v>
      </c>
      <c r="X108" s="22" t="e">
        <f aca="false">Position!$N108</f>
        <v>#REF!</v>
      </c>
      <c r="Y108" s="22" t="e">
        <f aca="false">Position!$N108</f>
        <v>#REF!</v>
      </c>
      <c r="Z108" s="22" t="e">
        <f aca="false">Position!$N108</f>
        <v>#REF!</v>
      </c>
      <c r="AA108" s="22" t="e">
        <f aca="false">Position!$N108</f>
        <v>#REF!</v>
      </c>
      <c r="AB108" s="22" t="e">
        <f aca="false">Position!$N108</f>
        <v>#REF!</v>
      </c>
      <c r="AC108" s="22" t="e">
        <f aca="false">Position!$N108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9" t="n">
        <f aca="false">Inputs!F109</f>
        <v>0.185</v>
      </c>
      <c r="D109" s="4"/>
      <c r="E109" s="22" t="e">
        <f aca="false">Position!$N109</f>
        <v>#REF!</v>
      </c>
      <c r="F109" s="22" t="e">
        <f aca="false">Position!$N109</f>
        <v>#REF!</v>
      </c>
      <c r="G109" s="22" t="e">
        <f aca="false">Position!$N109</f>
        <v>#REF!</v>
      </c>
      <c r="H109" s="22" t="e">
        <f aca="false">Position!$N109</f>
        <v>#REF!</v>
      </c>
      <c r="I109" s="22" t="e">
        <f aca="false">Position!$N109</f>
        <v>#REF!</v>
      </c>
      <c r="J109" s="22" t="e">
        <f aca="false">Position!$N109</f>
        <v>#REF!</v>
      </c>
      <c r="K109" s="22" t="e">
        <f aca="false">Position!$N109</f>
        <v>#REF!</v>
      </c>
      <c r="L109" s="22" t="e">
        <f aca="false">Position!$N109</f>
        <v>#REF!</v>
      </c>
      <c r="M109" s="22" t="e">
        <f aca="false">Position!$N109</f>
        <v>#REF!</v>
      </c>
      <c r="N109" s="22" t="e">
        <f aca="false">Position!$N109</f>
        <v>#REF!</v>
      </c>
      <c r="O109" s="22" t="e">
        <f aca="false">Position!$N109</f>
        <v>#REF!</v>
      </c>
      <c r="S109" s="22" t="e">
        <f aca="false">Position!$N109</f>
        <v>#REF!</v>
      </c>
      <c r="T109" s="22" t="e">
        <f aca="false">Position!$N109</f>
        <v>#REF!</v>
      </c>
      <c r="U109" s="22" t="e">
        <f aca="false">Position!$N109</f>
        <v>#REF!</v>
      </c>
      <c r="V109" s="22" t="e">
        <f aca="false">Position!$N109</f>
        <v>#REF!</v>
      </c>
      <c r="W109" s="22" t="e">
        <f aca="false">Position!$N109</f>
        <v>#REF!</v>
      </c>
      <c r="X109" s="22" t="e">
        <f aca="false">Position!$N109</f>
        <v>#REF!</v>
      </c>
      <c r="Y109" s="22" t="e">
        <f aca="false">Position!$N109</f>
        <v>#REF!</v>
      </c>
      <c r="Z109" s="22" t="e">
        <f aca="false">Position!$N109</f>
        <v>#REF!</v>
      </c>
      <c r="AA109" s="22" t="e">
        <f aca="false">Position!$N109</f>
        <v>#REF!</v>
      </c>
      <c r="AB109" s="22" t="e">
        <f aca="false">Position!$N109</f>
        <v>#REF!</v>
      </c>
      <c r="AC109" s="22" t="e">
        <f aca="false">Position!$N109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9" t="n">
        <f aca="false">Inputs!F110</f>
        <v>0.185</v>
      </c>
      <c r="D110" s="4"/>
      <c r="E110" s="22" t="e">
        <f aca="false">Position!$N110</f>
        <v>#REF!</v>
      </c>
      <c r="F110" s="22" t="e">
        <f aca="false">Position!$N110</f>
        <v>#REF!</v>
      </c>
      <c r="G110" s="22" t="e">
        <f aca="false">Position!$N110</f>
        <v>#REF!</v>
      </c>
      <c r="H110" s="22" t="e">
        <f aca="false">Position!$N110</f>
        <v>#REF!</v>
      </c>
      <c r="I110" s="22" t="e">
        <f aca="false">Position!$N110</f>
        <v>#REF!</v>
      </c>
      <c r="J110" s="22" t="e">
        <f aca="false">Position!$N110</f>
        <v>#REF!</v>
      </c>
      <c r="K110" s="22" t="e">
        <f aca="false">Position!$N110</f>
        <v>#REF!</v>
      </c>
      <c r="L110" s="22" t="e">
        <f aca="false">Position!$N110</f>
        <v>#REF!</v>
      </c>
      <c r="M110" s="22" t="e">
        <f aca="false">Position!$N110</f>
        <v>#REF!</v>
      </c>
      <c r="N110" s="22" t="e">
        <f aca="false">Position!$N110</f>
        <v>#REF!</v>
      </c>
      <c r="O110" s="22" t="e">
        <f aca="false">Position!$N110</f>
        <v>#REF!</v>
      </c>
      <c r="S110" s="22" t="e">
        <f aca="false">Position!$N110</f>
        <v>#REF!</v>
      </c>
      <c r="T110" s="22" t="e">
        <f aca="false">Position!$N110</f>
        <v>#REF!</v>
      </c>
      <c r="U110" s="22" t="e">
        <f aca="false">Position!$N110</f>
        <v>#REF!</v>
      </c>
      <c r="V110" s="22" t="e">
        <f aca="false">Position!$N110</f>
        <v>#REF!</v>
      </c>
      <c r="W110" s="22" t="e">
        <f aca="false">Position!$N110</f>
        <v>#REF!</v>
      </c>
      <c r="X110" s="22" t="e">
        <f aca="false">Position!$N110</f>
        <v>#REF!</v>
      </c>
      <c r="Y110" s="22" t="e">
        <f aca="false">Position!$N110</f>
        <v>#REF!</v>
      </c>
      <c r="Z110" s="22" t="e">
        <f aca="false">Position!$N110</f>
        <v>#REF!</v>
      </c>
      <c r="AA110" s="22" t="e">
        <f aca="false">Position!$N110</f>
        <v>#REF!</v>
      </c>
      <c r="AB110" s="22" t="e">
        <f aca="false">Position!$N110</f>
        <v>#REF!</v>
      </c>
      <c r="AC110" s="22" t="e">
        <f aca="false">Position!$N110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9" t="n">
        <f aca="false">Inputs!F111</f>
        <v>0.185</v>
      </c>
      <c r="D111" s="4"/>
      <c r="E111" s="22" t="e">
        <f aca="false">Position!$N111</f>
        <v>#REF!</v>
      </c>
      <c r="F111" s="22" t="e">
        <f aca="false">Position!$N111</f>
        <v>#REF!</v>
      </c>
      <c r="G111" s="22" t="e">
        <f aca="false">Position!$N111</f>
        <v>#REF!</v>
      </c>
      <c r="H111" s="22" t="e">
        <f aca="false">Position!$N111</f>
        <v>#REF!</v>
      </c>
      <c r="I111" s="22" t="e">
        <f aca="false">Position!$N111</f>
        <v>#REF!</v>
      </c>
      <c r="J111" s="22" t="e">
        <f aca="false">Position!$N111</f>
        <v>#REF!</v>
      </c>
      <c r="K111" s="22" t="e">
        <f aca="false">Position!$N111</f>
        <v>#REF!</v>
      </c>
      <c r="L111" s="22" t="e">
        <f aca="false">Position!$N111</f>
        <v>#REF!</v>
      </c>
      <c r="M111" s="22" t="e">
        <f aca="false">Position!$N111</f>
        <v>#REF!</v>
      </c>
      <c r="N111" s="22" t="e">
        <f aca="false">Position!$N111</f>
        <v>#REF!</v>
      </c>
      <c r="O111" s="22" t="e">
        <f aca="false">Position!$N111</f>
        <v>#REF!</v>
      </c>
      <c r="S111" s="22" t="e">
        <f aca="false">Position!$N111</f>
        <v>#REF!</v>
      </c>
      <c r="T111" s="22" t="e">
        <f aca="false">Position!$N111</f>
        <v>#REF!</v>
      </c>
      <c r="U111" s="22" t="e">
        <f aca="false">Position!$N111</f>
        <v>#REF!</v>
      </c>
      <c r="V111" s="22" t="e">
        <f aca="false">Position!$N111</f>
        <v>#REF!</v>
      </c>
      <c r="W111" s="22" t="e">
        <f aca="false">Position!$N111</f>
        <v>#REF!</v>
      </c>
      <c r="X111" s="22" t="e">
        <f aca="false">Position!$N111</f>
        <v>#REF!</v>
      </c>
      <c r="Y111" s="22" t="e">
        <f aca="false">Position!$N111</f>
        <v>#REF!</v>
      </c>
      <c r="Z111" s="22" t="e">
        <f aca="false">Position!$N111</f>
        <v>#REF!</v>
      </c>
      <c r="AA111" s="22" t="e">
        <f aca="false">Position!$N111</f>
        <v>#REF!</v>
      </c>
      <c r="AB111" s="22" t="e">
        <f aca="false">Position!$N111</f>
        <v>#REF!</v>
      </c>
      <c r="AC111" s="22" t="e">
        <f aca="false">Position!$N111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9" t="n">
        <f aca="false">Inputs!F112</f>
        <v>0.185</v>
      </c>
      <c r="D112" s="4"/>
      <c r="E112" s="22" t="e">
        <f aca="false">Position!$N112</f>
        <v>#REF!</v>
      </c>
      <c r="F112" s="22" t="e">
        <f aca="false">Position!$N112</f>
        <v>#REF!</v>
      </c>
      <c r="G112" s="22" t="e">
        <f aca="false">Position!$N112</f>
        <v>#REF!</v>
      </c>
      <c r="H112" s="22" t="e">
        <f aca="false">Position!$N112</f>
        <v>#REF!</v>
      </c>
      <c r="I112" s="22" t="e">
        <f aca="false">Position!$N112</f>
        <v>#REF!</v>
      </c>
      <c r="J112" s="22" t="e">
        <f aca="false">Position!$N112</f>
        <v>#REF!</v>
      </c>
      <c r="K112" s="22" t="e">
        <f aca="false">Position!$N112</f>
        <v>#REF!</v>
      </c>
      <c r="L112" s="22" t="e">
        <f aca="false">Position!$N112</f>
        <v>#REF!</v>
      </c>
      <c r="M112" s="22" t="e">
        <f aca="false">Position!$N112</f>
        <v>#REF!</v>
      </c>
      <c r="N112" s="22" t="e">
        <f aca="false">Position!$N112</f>
        <v>#REF!</v>
      </c>
      <c r="O112" s="22" t="e">
        <f aca="false">Position!$N112</f>
        <v>#REF!</v>
      </c>
      <c r="S112" s="22" t="e">
        <f aca="false">Position!$N112</f>
        <v>#REF!</v>
      </c>
      <c r="T112" s="22" t="e">
        <f aca="false">Position!$N112</f>
        <v>#REF!</v>
      </c>
      <c r="U112" s="22" t="e">
        <f aca="false">Position!$N112</f>
        <v>#REF!</v>
      </c>
      <c r="V112" s="22" t="e">
        <f aca="false">Position!$N112</f>
        <v>#REF!</v>
      </c>
      <c r="W112" s="22" t="e">
        <f aca="false">Position!$N112</f>
        <v>#REF!</v>
      </c>
      <c r="X112" s="22" t="e">
        <f aca="false">Position!$N112</f>
        <v>#REF!</v>
      </c>
      <c r="Y112" s="22" t="e">
        <f aca="false">Position!$N112</f>
        <v>#REF!</v>
      </c>
      <c r="Z112" s="22" t="e">
        <f aca="false">Position!$N112</f>
        <v>#REF!</v>
      </c>
      <c r="AA112" s="22" t="e">
        <f aca="false">Position!$N112</f>
        <v>#REF!</v>
      </c>
      <c r="AB112" s="22" t="e">
        <f aca="false">Position!$N112</f>
        <v>#REF!</v>
      </c>
      <c r="AC112" s="22" t="e">
        <f aca="false">Position!$N112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9" t="n">
        <f aca="false">Inputs!F113</f>
        <v>0.185</v>
      </c>
      <c r="D113" s="4"/>
      <c r="E113" s="22" t="e">
        <f aca="false">Position!$N113</f>
        <v>#REF!</v>
      </c>
      <c r="F113" s="22" t="e">
        <f aca="false">Position!$N113</f>
        <v>#REF!</v>
      </c>
      <c r="G113" s="22" t="e">
        <f aca="false">Position!$N113</f>
        <v>#REF!</v>
      </c>
      <c r="H113" s="22" t="e">
        <f aca="false">Position!$N113</f>
        <v>#REF!</v>
      </c>
      <c r="I113" s="22" t="e">
        <f aca="false">Position!$N113</f>
        <v>#REF!</v>
      </c>
      <c r="J113" s="22" t="e">
        <f aca="false">Position!$N113</f>
        <v>#REF!</v>
      </c>
      <c r="K113" s="22" t="e">
        <f aca="false">Position!$N113</f>
        <v>#REF!</v>
      </c>
      <c r="L113" s="22" t="e">
        <f aca="false">Position!$N113</f>
        <v>#REF!</v>
      </c>
      <c r="M113" s="22" t="e">
        <f aca="false">Position!$N113</f>
        <v>#REF!</v>
      </c>
      <c r="N113" s="22" t="e">
        <f aca="false">Position!$N113</f>
        <v>#REF!</v>
      </c>
      <c r="O113" s="22" t="e">
        <f aca="false">Position!$N113</f>
        <v>#REF!</v>
      </c>
      <c r="S113" s="22" t="e">
        <f aca="false">Position!$N113</f>
        <v>#REF!</v>
      </c>
      <c r="T113" s="22" t="e">
        <f aca="false">Position!$N113</f>
        <v>#REF!</v>
      </c>
      <c r="U113" s="22" t="e">
        <f aca="false">Position!$N113</f>
        <v>#REF!</v>
      </c>
      <c r="V113" s="22" t="e">
        <f aca="false">Position!$N113</f>
        <v>#REF!</v>
      </c>
      <c r="W113" s="22" t="e">
        <f aca="false">Position!$N113</f>
        <v>#REF!</v>
      </c>
      <c r="X113" s="22" t="e">
        <f aca="false">Position!$N113</f>
        <v>#REF!</v>
      </c>
      <c r="Y113" s="22" t="e">
        <f aca="false">Position!$N113</f>
        <v>#REF!</v>
      </c>
      <c r="Z113" s="22" t="e">
        <f aca="false">Position!$N113</f>
        <v>#REF!</v>
      </c>
      <c r="AA113" s="22" t="e">
        <f aca="false">Position!$N113</f>
        <v>#REF!</v>
      </c>
      <c r="AB113" s="22" t="e">
        <f aca="false">Position!$N113</f>
        <v>#REF!</v>
      </c>
      <c r="AC113" s="22" t="e">
        <f aca="false">Position!$N113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5" activeCellId="0" sqref="E5:O113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4" min="3" style="0" width="8.41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7" t="s">
        <v>11</v>
      </c>
      <c r="B1" s="2"/>
      <c r="C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 t="s">
        <v>2</v>
      </c>
      <c r="E2" s="6" t="n">
        <f aca="false">'Slide Data'!E3</f>
        <v>2.085</v>
      </c>
      <c r="F2" s="6" t="n">
        <f aca="false">'Slide Data'!F3</f>
        <v>2.185</v>
      </c>
      <c r="G2" s="6" t="n">
        <f aca="false">'Slide Data'!G3</f>
        <v>2.285</v>
      </c>
      <c r="H2" s="6" t="n">
        <f aca="false">'Slide Data'!H3</f>
        <v>2.385</v>
      </c>
      <c r="I2" s="6" t="n">
        <f aca="false">'Slide Data'!I3</f>
        <v>2.485</v>
      </c>
      <c r="J2" s="20" t="s">
        <v>3</v>
      </c>
      <c r="K2" s="6" t="n">
        <f aca="false">'Slide Data'!K3</f>
        <v>2.685</v>
      </c>
      <c r="L2" s="6" t="n">
        <f aca="false">'Slide Data'!L3</f>
        <v>2.785</v>
      </c>
      <c r="M2" s="6" t="n">
        <f aca="false">'Slide Data'!M3</f>
        <v>2.885</v>
      </c>
      <c r="N2" s="6" t="n">
        <f aca="false">'Slide Data'!N3</f>
        <v>2.985</v>
      </c>
      <c r="O2" s="6" t="n">
        <f aca="false">'Slide Data'!O3</f>
        <v>3.085</v>
      </c>
    </row>
    <row r="3" customFormat="false" ht="12.75" hidden="false" customHeight="false" outlineLevel="0" collapsed="false">
      <c r="A3" s="7" t="n">
        <f aca="true">NOW()</f>
        <v>45926.891393445</v>
      </c>
      <c r="B3" s="4" t="s">
        <v>3</v>
      </c>
      <c r="C3" s="4"/>
      <c r="D3" s="8" t="s">
        <v>4</v>
      </c>
      <c r="E3" s="9" t="n">
        <f aca="false">'Slide Data'!E4</f>
        <v>-0.5</v>
      </c>
      <c r="F3" s="9" t="n">
        <f aca="false">'Slide Data'!F4</f>
        <v>-0.4</v>
      </c>
      <c r="G3" s="9" t="n">
        <f aca="false">'Slide Data'!G4</f>
        <v>-0.3</v>
      </c>
      <c r="H3" s="9" t="n">
        <f aca="false">'Slide Data'!H4</f>
        <v>-0.2</v>
      </c>
      <c r="I3" s="9" t="n">
        <f aca="false">'Slide Data'!I4</f>
        <v>-0.1</v>
      </c>
      <c r="J3" s="9" t="n">
        <f aca="false">'Slide Data'!J4</f>
        <v>0</v>
      </c>
      <c r="K3" s="9" t="n">
        <f aca="false">'Slide Data'!K4</f>
        <v>0.1</v>
      </c>
      <c r="L3" s="9" t="n">
        <f aca="false">'Slide Data'!L4</f>
        <v>0.2</v>
      </c>
      <c r="M3" s="9" t="n">
        <f aca="false">'Slide Data'!M4</f>
        <v>0.3</v>
      </c>
      <c r="N3" s="9" t="n">
        <f aca="false">'Slide Data'!N4</f>
        <v>0.4</v>
      </c>
      <c r="O3" s="9" t="n">
        <f aca="false">'Slide Data'!O4</f>
        <v>0.5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2</v>
      </c>
      <c r="D4" s="10" t="e">
        <f aca="false">SUM(D5:D113)</f>
        <v>#NAME?</v>
      </c>
      <c r="E4" s="11" t="e">
        <f aca="false">SUM(E5:E113)</f>
        <v>#REF!</v>
      </c>
      <c r="F4" s="11" t="e">
        <f aca="false">SUM(F5:F113)</f>
        <v>#REF!</v>
      </c>
      <c r="G4" s="11" t="e">
        <f aca="false">SUM(G5:G113)</f>
        <v>#REF!</v>
      </c>
      <c r="H4" s="11" t="e">
        <f aca="false">SUM(H5:H113)</f>
        <v>#REF!</v>
      </c>
      <c r="I4" s="11" t="e">
        <f aca="false">SUM(I5:I113)</f>
        <v>#REF!</v>
      </c>
      <c r="J4" s="11" t="e">
        <f aca="false">SUM(J5:J113)</f>
        <v>#REF!</v>
      </c>
      <c r="K4" s="11" t="e">
        <f aca="false">SUM(K5:K113)</f>
        <v>#REF!</v>
      </c>
      <c r="L4" s="11" t="e">
        <f aca="false">SUM(L5:L113)</f>
        <v>#REF!</v>
      </c>
      <c r="M4" s="11" t="e">
        <f aca="false">SUM(M5:M113)</f>
        <v>#REF!</v>
      </c>
      <c r="N4" s="11" t="e">
        <f aca="false">SUM(N5:N113)</f>
        <v>#REF!</v>
      </c>
      <c r="O4" s="11" t="e">
        <f aca="false">SUM(O5:O113)</f>
        <v>#REF!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4" t="n">
        <f aca="false">Position!L5</f>
        <v>1</v>
      </c>
      <c r="D5" s="15" t="e">
        <f aca="false">Position!N5</f>
        <v>#NAME?</v>
      </c>
      <c r="E5" s="16" t="e">
        <f aca="false">Position!$V5</f>
        <v>#REF!</v>
      </c>
      <c r="F5" s="16" t="e">
        <f aca="false">Position!$V5</f>
        <v>#REF!</v>
      </c>
      <c r="G5" s="16" t="e">
        <f aca="false">Position!$V5</f>
        <v>#REF!</v>
      </c>
      <c r="H5" s="16" t="e">
        <f aca="false">Position!$V5</f>
        <v>#REF!</v>
      </c>
      <c r="I5" s="16" t="e">
        <f aca="false">Position!$V5</f>
        <v>#REF!</v>
      </c>
      <c r="J5" s="16" t="e">
        <f aca="false">Position!$V5</f>
        <v>#REF!</v>
      </c>
      <c r="K5" s="16" t="e">
        <f aca="false">Position!$V5</f>
        <v>#REF!</v>
      </c>
      <c r="L5" s="16" t="e">
        <f aca="false">Position!$V5</f>
        <v>#REF!</v>
      </c>
      <c r="M5" s="16" t="e">
        <f aca="false">Position!$V5</f>
        <v>#REF!</v>
      </c>
      <c r="N5" s="16" t="e">
        <f aca="false">Position!$V5</f>
        <v>#REF!</v>
      </c>
      <c r="O5" s="16" t="e">
        <f aca="false">Position!$V5</f>
        <v>#REF!</v>
      </c>
      <c r="S5" s="16" t="e">
        <f aca="false">Position!$V5</f>
        <v>#REF!</v>
      </c>
      <c r="T5" s="16" t="e">
        <f aca="false">Position!$V5</f>
        <v>#REF!</v>
      </c>
      <c r="U5" s="16" t="e">
        <f aca="false">Position!$V5</f>
        <v>#REF!</v>
      </c>
      <c r="V5" s="16" t="e">
        <f aca="false">Position!$V5</f>
        <v>#REF!</v>
      </c>
      <c r="W5" s="16" t="e">
        <f aca="false">Position!$V5</f>
        <v>#REF!</v>
      </c>
      <c r="X5" s="16" t="e">
        <f aca="false">Position!$V5</f>
        <v>#REF!</v>
      </c>
      <c r="Y5" s="16" t="e">
        <f aca="false">Position!$V5</f>
        <v>#REF!</v>
      </c>
      <c r="Z5" s="16" t="e">
        <f aca="false">Position!$V5</f>
        <v>#REF!</v>
      </c>
      <c r="AA5" s="16" t="e">
        <f aca="false">Position!$V5</f>
        <v>#REF!</v>
      </c>
      <c r="AB5" s="16" t="e">
        <f aca="false">Position!$V5</f>
        <v>#REF!</v>
      </c>
      <c r="AC5" s="16" t="e">
        <f aca="false">Position!$V5</f>
        <v>#REF!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4" t="n">
        <f aca="false">Position!L6</f>
        <v>0.915739657340936</v>
      </c>
      <c r="D6" s="15" t="e">
        <f aca="false">Position!N6</f>
        <v>#NAME?</v>
      </c>
      <c r="E6" s="16" t="e">
        <f aca="false">Position!$V6</f>
        <v>#REF!</v>
      </c>
      <c r="F6" s="16" t="e">
        <f aca="false">Position!$V6</f>
        <v>#REF!</v>
      </c>
      <c r="G6" s="16" t="e">
        <f aca="false">Position!$V6</f>
        <v>#REF!</v>
      </c>
      <c r="H6" s="16" t="e">
        <f aca="false">Position!$V6</f>
        <v>#REF!</v>
      </c>
      <c r="I6" s="16" t="e">
        <f aca="false">Position!$V6</f>
        <v>#REF!</v>
      </c>
      <c r="J6" s="16" t="e">
        <f aca="false">Position!$V6</f>
        <v>#REF!</v>
      </c>
      <c r="K6" s="16" t="e">
        <f aca="false">Position!$V6</f>
        <v>#REF!</v>
      </c>
      <c r="L6" s="16" t="e">
        <f aca="false">Position!$V6</f>
        <v>#REF!</v>
      </c>
      <c r="M6" s="16" t="e">
        <f aca="false">Position!$V6</f>
        <v>#REF!</v>
      </c>
      <c r="N6" s="16" t="e">
        <f aca="false">Position!$V6</f>
        <v>#REF!</v>
      </c>
      <c r="O6" s="16" t="e">
        <f aca="false">Position!$V6</f>
        <v>#REF!</v>
      </c>
      <c r="S6" s="16" t="e">
        <f aca="false">Position!$V6</f>
        <v>#REF!</v>
      </c>
      <c r="T6" s="16" t="e">
        <f aca="false">Position!$V6</f>
        <v>#REF!</v>
      </c>
      <c r="U6" s="16" t="e">
        <f aca="false">Position!$V6</f>
        <v>#REF!</v>
      </c>
      <c r="V6" s="16" t="e">
        <f aca="false">Position!$V6</f>
        <v>#REF!</v>
      </c>
      <c r="W6" s="16" t="e">
        <f aca="false">Position!$V6</f>
        <v>#REF!</v>
      </c>
      <c r="X6" s="16" t="e">
        <f aca="false">Position!$V6</f>
        <v>#REF!</v>
      </c>
      <c r="Y6" s="16" t="e">
        <f aca="false">Position!$V6</f>
        <v>#REF!</v>
      </c>
      <c r="Z6" s="16" t="e">
        <f aca="false">Position!$V6</f>
        <v>#REF!</v>
      </c>
      <c r="AA6" s="16" t="e">
        <f aca="false">Position!$V6</f>
        <v>#REF!</v>
      </c>
      <c r="AB6" s="16" t="e">
        <f aca="false">Position!$V6</f>
        <v>#REF!</v>
      </c>
      <c r="AC6" s="16" t="e">
        <f aca="false">Position!$V6</f>
        <v>#REF!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4" t="n">
        <f aca="false">Position!L7</f>
        <v>0.853037971695728</v>
      </c>
      <c r="D7" s="15" t="e">
        <f aca="false">Position!N7</f>
        <v>#NAME?</v>
      </c>
      <c r="E7" s="16" t="e">
        <f aca="false">Position!$V7</f>
        <v>#REF!</v>
      </c>
      <c r="F7" s="16" t="e">
        <f aca="false">Position!$V7</f>
        <v>#REF!</v>
      </c>
      <c r="G7" s="16" t="e">
        <f aca="false">Position!$V7</f>
        <v>#REF!</v>
      </c>
      <c r="H7" s="16" t="e">
        <f aca="false">Position!$V7</f>
        <v>#REF!</v>
      </c>
      <c r="I7" s="16" t="e">
        <f aca="false">Position!$V7</f>
        <v>#REF!</v>
      </c>
      <c r="J7" s="16" t="e">
        <f aca="false">Position!$V7</f>
        <v>#REF!</v>
      </c>
      <c r="K7" s="16" t="e">
        <f aca="false">Position!$V7</f>
        <v>#REF!</v>
      </c>
      <c r="L7" s="16" t="e">
        <f aca="false">Position!$V7</f>
        <v>#REF!</v>
      </c>
      <c r="M7" s="16" t="e">
        <f aca="false">Position!$V7</f>
        <v>#REF!</v>
      </c>
      <c r="N7" s="16" t="e">
        <f aca="false">Position!$V7</f>
        <v>#REF!</v>
      </c>
      <c r="O7" s="16" t="e">
        <f aca="false">Position!$V7</f>
        <v>#REF!</v>
      </c>
      <c r="S7" s="16" t="e">
        <f aca="false">Position!$V7</f>
        <v>#REF!</v>
      </c>
      <c r="T7" s="16" t="e">
        <f aca="false">Position!$V7</f>
        <v>#REF!</v>
      </c>
      <c r="U7" s="16" t="e">
        <f aca="false">Position!$V7</f>
        <v>#REF!</v>
      </c>
      <c r="V7" s="16" t="e">
        <f aca="false">Position!$V7</f>
        <v>#REF!</v>
      </c>
      <c r="W7" s="16" t="e">
        <f aca="false">Position!$V7</f>
        <v>#REF!</v>
      </c>
      <c r="X7" s="16" t="e">
        <f aca="false">Position!$V7</f>
        <v>#REF!</v>
      </c>
      <c r="Y7" s="16" t="e">
        <f aca="false">Position!$V7</f>
        <v>#REF!</v>
      </c>
      <c r="Z7" s="16" t="e">
        <f aca="false">Position!$V7</f>
        <v>#REF!</v>
      </c>
      <c r="AA7" s="16" t="e">
        <f aca="false">Position!$V7</f>
        <v>#REF!</v>
      </c>
      <c r="AB7" s="16" t="e">
        <f aca="false">Position!$V7</f>
        <v>#REF!</v>
      </c>
      <c r="AC7" s="16" t="e">
        <f aca="false">Position!$V7</f>
        <v>#REF!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4" t="n">
        <f aca="false">Position!L8</f>
        <v>0.814909479604671</v>
      </c>
      <c r="D8" s="15" t="e">
        <f aca="false">Position!N8</f>
        <v>#NAME?</v>
      </c>
      <c r="E8" s="16" t="e">
        <f aca="false">Position!$V8</f>
        <v>#REF!</v>
      </c>
      <c r="F8" s="16" t="e">
        <f aca="false">Position!$V8</f>
        <v>#REF!</v>
      </c>
      <c r="G8" s="16" t="e">
        <f aca="false">Position!$V8</f>
        <v>#REF!</v>
      </c>
      <c r="H8" s="16" t="e">
        <f aca="false">Position!$V8</f>
        <v>#REF!</v>
      </c>
      <c r="I8" s="16" t="e">
        <f aca="false">Position!$V8</f>
        <v>#REF!</v>
      </c>
      <c r="J8" s="16" t="e">
        <f aca="false">Position!$V8</f>
        <v>#REF!</v>
      </c>
      <c r="K8" s="16" t="e">
        <f aca="false">Position!$V8</f>
        <v>#REF!</v>
      </c>
      <c r="L8" s="16" t="e">
        <f aca="false">Position!$V8</f>
        <v>#REF!</v>
      </c>
      <c r="M8" s="16" t="e">
        <f aca="false">Position!$V8</f>
        <v>#REF!</v>
      </c>
      <c r="N8" s="16" t="e">
        <f aca="false">Position!$V8</f>
        <v>#REF!</v>
      </c>
      <c r="O8" s="16" t="e">
        <f aca="false">Position!$V8</f>
        <v>#REF!</v>
      </c>
      <c r="S8" s="16" t="e">
        <f aca="false">Position!$V8</f>
        <v>#REF!</v>
      </c>
      <c r="T8" s="16" t="e">
        <f aca="false">Position!$V8</f>
        <v>#REF!</v>
      </c>
      <c r="U8" s="16" t="e">
        <f aca="false">Position!$V8</f>
        <v>#REF!</v>
      </c>
      <c r="V8" s="16" t="e">
        <f aca="false">Position!$V8</f>
        <v>#REF!</v>
      </c>
      <c r="W8" s="16" t="e">
        <f aca="false">Position!$V8</f>
        <v>#REF!</v>
      </c>
      <c r="X8" s="16" t="e">
        <f aca="false">Position!$V8</f>
        <v>#REF!</v>
      </c>
      <c r="Y8" s="16" t="e">
        <f aca="false">Position!$V8</f>
        <v>#REF!</v>
      </c>
      <c r="Z8" s="16" t="e">
        <f aca="false">Position!$V8</f>
        <v>#REF!</v>
      </c>
      <c r="AA8" s="16" t="e">
        <f aca="false">Position!$V8</f>
        <v>#REF!</v>
      </c>
      <c r="AB8" s="16" t="e">
        <f aca="false">Position!$V8</f>
        <v>#REF!</v>
      </c>
      <c r="AC8" s="16" t="e">
        <f aca="false">Position!$V8</f>
        <v>#REF!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4" t="n">
        <f aca="false">Position!L9</f>
        <v>0.760117580412931</v>
      </c>
      <c r="D9" s="15" t="e">
        <f aca="false">Position!N9</f>
        <v>#NAME?</v>
      </c>
      <c r="E9" s="16" t="e">
        <f aca="false">Position!$V9</f>
        <v>#REF!</v>
      </c>
      <c r="F9" s="16" t="e">
        <f aca="false">Position!$V9</f>
        <v>#REF!</v>
      </c>
      <c r="G9" s="16" t="e">
        <f aca="false">Position!$V9</f>
        <v>#REF!</v>
      </c>
      <c r="H9" s="16" t="e">
        <f aca="false">Position!$V9</f>
        <v>#REF!</v>
      </c>
      <c r="I9" s="16" t="e">
        <f aca="false">Position!$V9</f>
        <v>#REF!</v>
      </c>
      <c r="J9" s="16" t="e">
        <f aca="false">Position!$V9</f>
        <v>#REF!</v>
      </c>
      <c r="K9" s="16" t="e">
        <f aca="false">Position!$V9</f>
        <v>#REF!</v>
      </c>
      <c r="L9" s="16" t="e">
        <f aca="false">Position!$V9</f>
        <v>#REF!</v>
      </c>
      <c r="M9" s="16" t="e">
        <f aca="false">Position!$V9</f>
        <v>#REF!</v>
      </c>
      <c r="N9" s="16" t="e">
        <f aca="false">Position!$V9</f>
        <v>#REF!</v>
      </c>
      <c r="O9" s="16" t="e">
        <f aca="false">Position!$V9</f>
        <v>#REF!</v>
      </c>
      <c r="S9" s="16" t="e">
        <f aca="false">Position!$V9</f>
        <v>#REF!</v>
      </c>
      <c r="T9" s="16" t="e">
        <f aca="false">Position!$V9</f>
        <v>#REF!</v>
      </c>
      <c r="U9" s="16" t="e">
        <f aca="false">Position!$V9</f>
        <v>#REF!</v>
      </c>
      <c r="V9" s="16" t="e">
        <f aca="false">Position!$V9</f>
        <v>#REF!</v>
      </c>
      <c r="W9" s="16" t="e">
        <f aca="false">Position!$V9</f>
        <v>#REF!</v>
      </c>
      <c r="X9" s="16" t="e">
        <f aca="false">Position!$V9</f>
        <v>#REF!</v>
      </c>
      <c r="Y9" s="16" t="e">
        <f aca="false">Position!$V9</f>
        <v>#REF!</v>
      </c>
      <c r="Z9" s="16" t="e">
        <f aca="false">Position!$V9</f>
        <v>#REF!</v>
      </c>
      <c r="AA9" s="16" t="e">
        <f aca="false">Position!$V9</f>
        <v>#REF!</v>
      </c>
      <c r="AB9" s="16" t="e">
        <f aca="false">Position!$V9</f>
        <v>#REF!</v>
      </c>
      <c r="AC9" s="16" t="e">
        <f aca="false">Position!$V9</f>
        <v>#REF!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4" t="n">
        <f aca="false">Position!L10</f>
        <v>0.748612436480613</v>
      </c>
      <c r="D10" s="15" t="e">
        <f aca="false">Position!N10</f>
        <v>#NAME?</v>
      </c>
      <c r="E10" s="16" t="e">
        <f aca="false">Position!$V10</f>
        <v>#REF!</v>
      </c>
      <c r="F10" s="16" t="e">
        <f aca="false">Position!$V10</f>
        <v>#REF!</v>
      </c>
      <c r="G10" s="16" t="e">
        <f aca="false">Position!$V10</f>
        <v>#REF!</v>
      </c>
      <c r="H10" s="16" t="e">
        <f aca="false">Position!$V10</f>
        <v>#REF!</v>
      </c>
      <c r="I10" s="16" t="e">
        <f aca="false">Position!$V10</f>
        <v>#REF!</v>
      </c>
      <c r="J10" s="16" t="e">
        <f aca="false">Position!$V10</f>
        <v>#REF!</v>
      </c>
      <c r="K10" s="16" t="e">
        <f aca="false">Position!$V10</f>
        <v>#REF!</v>
      </c>
      <c r="L10" s="16" t="e">
        <f aca="false">Position!$V10</f>
        <v>#REF!</v>
      </c>
      <c r="M10" s="16" t="e">
        <f aca="false">Position!$V10</f>
        <v>#REF!</v>
      </c>
      <c r="N10" s="16" t="e">
        <f aca="false">Position!$V10</f>
        <v>#REF!</v>
      </c>
      <c r="O10" s="16" t="e">
        <f aca="false">Position!$V10</f>
        <v>#REF!</v>
      </c>
      <c r="S10" s="16" t="e">
        <f aca="false">Position!$V10</f>
        <v>#REF!</v>
      </c>
      <c r="T10" s="16" t="e">
        <f aca="false">Position!$V10</f>
        <v>#REF!</v>
      </c>
      <c r="U10" s="16" t="e">
        <f aca="false">Position!$V10</f>
        <v>#REF!</v>
      </c>
      <c r="V10" s="16" t="e">
        <f aca="false">Position!$V10</f>
        <v>#REF!</v>
      </c>
      <c r="W10" s="16" t="e">
        <f aca="false">Position!$V10</f>
        <v>#REF!</v>
      </c>
      <c r="X10" s="16" t="e">
        <f aca="false">Position!$V10</f>
        <v>#REF!</v>
      </c>
      <c r="Y10" s="16" t="e">
        <f aca="false">Position!$V10</f>
        <v>#REF!</v>
      </c>
      <c r="Z10" s="16" t="e">
        <f aca="false">Position!$V10</f>
        <v>#REF!</v>
      </c>
      <c r="AA10" s="16" t="e">
        <f aca="false">Position!$V10</f>
        <v>#REF!</v>
      </c>
      <c r="AB10" s="16" t="e">
        <f aca="false">Position!$V10</f>
        <v>#REF!</v>
      </c>
      <c r="AC10" s="16" t="e">
        <f aca="false">Position!$V10</f>
        <v>#REF!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4" t="n">
        <f aca="false">Position!L11</f>
        <v>0.728667264628427</v>
      </c>
      <c r="D11" s="15" t="e">
        <f aca="false">Position!N11</f>
        <v>#NAME?</v>
      </c>
      <c r="E11" s="16" t="e">
        <f aca="false">Position!$V11</f>
        <v>#REF!</v>
      </c>
      <c r="F11" s="16" t="e">
        <f aca="false">Position!$V11</f>
        <v>#REF!</v>
      </c>
      <c r="G11" s="16" t="e">
        <f aca="false">Position!$V11</f>
        <v>#REF!</v>
      </c>
      <c r="H11" s="16" t="e">
        <f aca="false">Position!$V11</f>
        <v>#REF!</v>
      </c>
      <c r="I11" s="16" t="e">
        <f aca="false">Position!$V11</f>
        <v>#REF!</v>
      </c>
      <c r="J11" s="16" t="e">
        <f aca="false">Position!$V11</f>
        <v>#REF!</v>
      </c>
      <c r="K11" s="16" t="e">
        <f aca="false">Position!$V11</f>
        <v>#REF!</v>
      </c>
      <c r="L11" s="16" t="e">
        <f aca="false">Position!$V11</f>
        <v>#REF!</v>
      </c>
      <c r="M11" s="16" t="e">
        <f aca="false">Position!$V11</f>
        <v>#REF!</v>
      </c>
      <c r="N11" s="16" t="e">
        <f aca="false">Position!$V11</f>
        <v>#REF!</v>
      </c>
      <c r="O11" s="16" t="e">
        <f aca="false">Position!$V11</f>
        <v>#REF!</v>
      </c>
      <c r="S11" s="16" t="e">
        <f aca="false">Position!$V11</f>
        <v>#REF!</v>
      </c>
      <c r="T11" s="16" t="e">
        <f aca="false">Position!$V11</f>
        <v>#REF!</v>
      </c>
      <c r="U11" s="16" t="e">
        <f aca="false">Position!$V11</f>
        <v>#REF!</v>
      </c>
      <c r="V11" s="16" t="e">
        <f aca="false">Position!$V11</f>
        <v>#REF!</v>
      </c>
      <c r="W11" s="16" t="e">
        <f aca="false">Position!$V11</f>
        <v>#REF!</v>
      </c>
      <c r="X11" s="16" t="e">
        <f aca="false">Position!$V11</f>
        <v>#REF!</v>
      </c>
      <c r="Y11" s="16" t="e">
        <f aca="false">Position!$V11</f>
        <v>#REF!</v>
      </c>
      <c r="Z11" s="16" t="e">
        <f aca="false">Position!$V11</f>
        <v>#REF!</v>
      </c>
      <c r="AA11" s="16" t="e">
        <f aca="false">Position!$V11</f>
        <v>#REF!</v>
      </c>
      <c r="AB11" s="16" t="e">
        <f aca="false">Position!$V11</f>
        <v>#REF!</v>
      </c>
      <c r="AC11" s="16" t="e">
        <f aca="false">Position!$V11</f>
        <v>#REF!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4" t="n">
        <f aca="false">Position!L12</f>
        <v>0.717497631194721</v>
      </c>
      <c r="D12" s="15" t="e">
        <f aca="false">Position!N12</f>
        <v>#NAME?</v>
      </c>
      <c r="E12" s="16" t="e">
        <f aca="false">Position!$V12</f>
        <v>#REF!</v>
      </c>
      <c r="F12" s="16" t="e">
        <f aca="false">Position!$V12</f>
        <v>#REF!</v>
      </c>
      <c r="G12" s="16" t="e">
        <f aca="false">Position!$V12</f>
        <v>#REF!</v>
      </c>
      <c r="H12" s="16" t="e">
        <f aca="false">Position!$V12</f>
        <v>#REF!</v>
      </c>
      <c r="I12" s="16" t="e">
        <f aca="false">Position!$V12</f>
        <v>#REF!</v>
      </c>
      <c r="J12" s="16" t="e">
        <f aca="false">Position!$V12</f>
        <v>#REF!</v>
      </c>
      <c r="K12" s="16" t="e">
        <f aca="false">Position!$V12</f>
        <v>#REF!</v>
      </c>
      <c r="L12" s="16" t="e">
        <f aca="false">Position!$V12</f>
        <v>#REF!</v>
      </c>
      <c r="M12" s="16" t="e">
        <f aca="false">Position!$V12</f>
        <v>#REF!</v>
      </c>
      <c r="N12" s="16" t="e">
        <f aca="false">Position!$V12</f>
        <v>#REF!</v>
      </c>
      <c r="O12" s="16" t="e">
        <f aca="false">Position!$V12</f>
        <v>#REF!</v>
      </c>
      <c r="S12" s="16" t="e">
        <f aca="false">Position!$V12</f>
        <v>#REF!</v>
      </c>
      <c r="T12" s="16" t="e">
        <f aca="false">Position!$V12</f>
        <v>#REF!</v>
      </c>
      <c r="U12" s="16" t="e">
        <f aca="false">Position!$V12</f>
        <v>#REF!</v>
      </c>
      <c r="V12" s="16" t="e">
        <f aca="false">Position!$V12</f>
        <v>#REF!</v>
      </c>
      <c r="W12" s="16" t="e">
        <f aca="false">Position!$V12</f>
        <v>#REF!</v>
      </c>
      <c r="X12" s="16" t="e">
        <f aca="false">Position!$V12</f>
        <v>#REF!</v>
      </c>
      <c r="Y12" s="16" t="e">
        <f aca="false">Position!$V12</f>
        <v>#REF!</v>
      </c>
      <c r="Z12" s="16" t="e">
        <f aca="false">Position!$V12</f>
        <v>#REF!</v>
      </c>
      <c r="AA12" s="16" t="e">
        <f aca="false">Position!$V12</f>
        <v>#REF!</v>
      </c>
      <c r="AB12" s="16" t="e">
        <f aca="false">Position!$V12</f>
        <v>#REF!</v>
      </c>
      <c r="AC12" s="16" t="e">
        <f aca="false">Position!$V12</f>
        <v>#REF!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4" t="n">
        <f aca="false">Position!L13</f>
        <v>0.711259496295897</v>
      </c>
      <c r="D13" s="15" t="e">
        <f aca="false">Position!N13</f>
        <v>#NAME?</v>
      </c>
      <c r="E13" s="16" t="e">
        <f aca="false">Position!$V13</f>
        <v>#REF!</v>
      </c>
      <c r="F13" s="16" t="e">
        <f aca="false">Position!$V13</f>
        <v>#REF!</v>
      </c>
      <c r="G13" s="16" t="e">
        <f aca="false">Position!$V13</f>
        <v>#REF!</v>
      </c>
      <c r="H13" s="16" t="e">
        <f aca="false">Position!$V13</f>
        <v>#REF!</v>
      </c>
      <c r="I13" s="16" t="e">
        <f aca="false">Position!$V13</f>
        <v>#REF!</v>
      </c>
      <c r="J13" s="16" t="e">
        <f aca="false">Position!$V13</f>
        <v>#REF!</v>
      </c>
      <c r="K13" s="16" t="e">
        <f aca="false">Position!$V13</f>
        <v>#REF!</v>
      </c>
      <c r="L13" s="16" t="e">
        <f aca="false">Position!$V13</f>
        <v>#REF!</v>
      </c>
      <c r="M13" s="16" t="e">
        <f aca="false">Position!$V13</f>
        <v>#REF!</v>
      </c>
      <c r="N13" s="16" t="e">
        <f aca="false">Position!$V13</f>
        <v>#REF!</v>
      </c>
      <c r="O13" s="16" t="e">
        <f aca="false">Position!$V13</f>
        <v>#REF!</v>
      </c>
      <c r="S13" s="16" t="e">
        <f aca="false">Position!$V13</f>
        <v>#REF!</v>
      </c>
      <c r="T13" s="16" t="e">
        <f aca="false">Position!$V13</f>
        <v>#REF!</v>
      </c>
      <c r="U13" s="16" t="e">
        <f aca="false">Position!$V13</f>
        <v>#REF!</v>
      </c>
      <c r="V13" s="16" t="e">
        <f aca="false">Position!$V13</f>
        <v>#REF!</v>
      </c>
      <c r="W13" s="16" t="e">
        <f aca="false">Position!$V13</f>
        <v>#REF!</v>
      </c>
      <c r="X13" s="16" t="e">
        <f aca="false">Position!$V13</f>
        <v>#REF!</v>
      </c>
      <c r="Y13" s="16" t="e">
        <f aca="false">Position!$V13</f>
        <v>#REF!</v>
      </c>
      <c r="Z13" s="16" t="e">
        <f aca="false">Position!$V13</f>
        <v>#REF!</v>
      </c>
      <c r="AA13" s="16" t="e">
        <f aca="false">Position!$V13</f>
        <v>#REF!</v>
      </c>
      <c r="AB13" s="16" t="e">
        <f aca="false">Position!$V13</f>
        <v>#REF!</v>
      </c>
      <c r="AC13" s="16" t="e">
        <f aca="false">Position!$V13</f>
        <v>#REF!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4" t="n">
        <f aca="false">Position!L14</f>
        <v>0.703238435003693</v>
      </c>
      <c r="D14" s="15" t="e">
        <f aca="false">Position!N14</f>
        <v>#NAME?</v>
      </c>
      <c r="E14" s="16" t="e">
        <f aca="false">Position!$V14</f>
        <v>#REF!</v>
      </c>
      <c r="F14" s="16" t="e">
        <f aca="false">Position!$V14</f>
        <v>#REF!</v>
      </c>
      <c r="G14" s="16" t="e">
        <f aca="false">Position!$V14</f>
        <v>#REF!</v>
      </c>
      <c r="H14" s="16" t="e">
        <f aca="false">Position!$V14</f>
        <v>#REF!</v>
      </c>
      <c r="I14" s="16" t="e">
        <f aca="false">Position!$V14</f>
        <v>#REF!</v>
      </c>
      <c r="J14" s="16" t="e">
        <f aca="false">Position!$V14</f>
        <v>#REF!</v>
      </c>
      <c r="K14" s="16" t="e">
        <f aca="false">Position!$V14</f>
        <v>#REF!</v>
      </c>
      <c r="L14" s="16" t="e">
        <f aca="false">Position!$V14</f>
        <v>#REF!</v>
      </c>
      <c r="M14" s="16" t="e">
        <f aca="false">Position!$V14</f>
        <v>#REF!</v>
      </c>
      <c r="N14" s="16" t="e">
        <f aca="false">Position!$V14</f>
        <v>#REF!</v>
      </c>
      <c r="O14" s="16" t="e">
        <f aca="false">Position!$V14</f>
        <v>#REF!</v>
      </c>
      <c r="S14" s="16" t="e">
        <f aca="false">Position!$V14</f>
        <v>#REF!</v>
      </c>
      <c r="T14" s="16" t="e">
        <f aca="false">Position!$V14</f>
        <v>#REF!</v>
      </c>
      <c r="U14" s="16" t="e">
        <f aca="false">Position!$V14</f>
        <v>#REF!</v>
      </c>
      <c r="V14" s="16" t="e">
        <f aca="false">Position!$V14</f>
        <v>#REF!</v>
      </c>
      <c r="W14" s="16" t="e">
        <f aca="false">Position!$V14</f>
        <v>#REF!</v>
      </c>
      <c r="X14" s="16" t="e">
        <f aca="false">Position!$V14</f>
        <v>#REF!</v>
      </c>
      <c r="Y14" s="16" t="e">
        <f aca="false">Position!$V14</f>
        <v>#REF!</v>
      </c>
      <c r="Z14" s="16" t="e">
        <f aca="false">Position!$V14</f>
        <v>#REF!</v>
      </c>
      <c r="AA14" s="16" t="e">
        <f aca="false">Position!$V14</f>
        <v>#REF!</v>
      </c>
      <c r="AB14" s="16" t="e">
        <f aca="false">Position!$V14</f>
        <v>#REF!</v>
      </c>
      <c r="AC14" s="16" t="e">
        <f aca="false">Position!$V14</f>
        <v>#REF!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4" t="n">
        <f aca="false">Position!L15</f>
        <v>0.690842249370286</v>
      </c>
      <c r="D15" s="15" t="e">
        <f aca="false">Position!N15</f>
        <v>#NAME?</v>
      </c>
      <c r="E15" s="16" t="e">
        <f aca="false">Position!$V15</f>
        <v>#REF!</v>
      </c>
      <c r="F15" s="16" t="e">
        <f aca="false">Position!$V15</f>
        <v>#REF!</v>
      </c>
      <c r="G15" s="16" t="e">
        <f aca="false">Position!$V15</f>
        <v>#REF!</v>
      </c>
      <c r="H15" s="16" t="e">
        <f aca="false">Position!$V15</f>
        <v>#REF!</v>
      </c>
      <c r="I15" s="16" t="e">
        <f aca="false">Position!$V15</f>
        <v>#REF!</v>
      </c>
      <c r="J15" s="16" t="e">
        <f aca="false">Position!$V15</f>
        <v>#REF!</v>
      </c>
      <c r="K15" s="16" t="e">
        <f aca="false">Position!$V15</f>
        <v>#REF!</v>
      </c>
      <c r="L15" s="16" t="e">
        <f aca="false">Position!$V15</f>
        <v>#REF!</v>
      </c>
      <c r="M15" s="16" t="e">
        <f aca="false">Position!$V15</f>
        <v>#REF!</v>
      </c>
      <c r="N15" s="16" t="e">
        <f aca="false">Position!$V15</f>
        <v>#REF!</v>
      </c>
      <c r="O15" s="16" t="e">
        <f aca="false">Position!$V15</f>
        <v>#REF!</v>
      </c>
      <c r="S15" s="16" t="e">
        <f aca="false">Position!$V15</f>
        <v>#REF!</v>
      </c>
      <c r="T15" s="16" t="e">
        <f aca="false">Position!$V15</f>
        <v>#REF!</v>
      </c>
      <c r="U15" s="16" t="e">
        <f aca="false">Position!$V15</f>
        <v>#REF!</v>
      </c>
      <c r="V15" s="16" t="e">
        <f aca="false">Position!$V15</f>
        <v>#REF!</v>
      </c>
      <c r="W15" s="16" t="e">
        <f aca="false">Position!$V15</f>
        <v>#REF!</v>
      </c>
      <c r="X15" s="16" t="e">
        <f aca="false">Position!$V15</f>
        <v>#REF!</v>
      </c>
      <c r="Y15" s="16" t="e">
        <f aca="false">Position!$V15</f>
        <v>#REF!</v>
      </c>
      <c r="Z15" s="16" t="e">
        <f aca="false">Position!$V15</f>
        <v>#REF!</v>
      </c>
      <c r="AA15" s="16" t="e">
        <f aca="false">Position!$V15</f>
        <v>#REF!</v>
      </c>
      <c r="AB15" s="16" t="e">
        <f aca="false">Position!$V15</f>
        <v>#REF!</v>
      </c>
      <c r="AC15" s="16" t="e">
        <f aca="false">Position!$V15</f>
        <v>#REF!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4" t="n">
        <f aca="false">Position!L16</f>
        <v>0.684834251069757</v>
      </c>
      <c r="D16" s="15" t="e">
        <f aca="false">Position!N16</f>
        <v>#NAME?</v>
      </c>
      <c r="E16" s="16" t="e">
        <f aca="false">Position!$V16</f>
        <v>#REF!</v>
      </c>
      <c r="F16" s="16" t="e">
        <f aca="false">Position!$V16</f>
        <v>#REF!</v>
      </c>
      <c r="G16" s="16" t="e">
        <f aca="false">Position!$V16</f>
        <v>#REF!</v>
      </c>
      <c r="H16" s="16" t="e">
        <f aca="false">Position!$V16</f>
        <v>#REF!</v>
      </c>
      <c r="I16" s="16" t="e">
        <f aca="false">Position!$V16</f>
        <v>#REF!</v>
      </c>
      <c r="J16" s="16" t="e">
        <f aca="false">Position!$V16</f>
        <v>#REF!</v>
      </c>
      <c r="K16" s="16" t="e">
        <f aca="false">Position!$V16</f>
        <v>#REF!</v>
      </c>
      <c r="L16" s="16" t="e">
        <f aca="false">Position!$V16</f>
        <v>#REF!</v>
      </c>
      <c r="M16" s="16" t="e">
        <f aca="false">Position!$V16</f>
        <v>#REF!</v>
      </c>
      <c r="N16" s="16" t="e">
        <f aca="false">Position!$V16</f>
        <v>#REF!</v>
      </c>
      <c r="O16" s="16" t="e">
        <f aca="false">Position!$V16</f>
        <v>#REF!</v>
      </c>
      <c r="S16" s="16" t="e">
        <f aca="false">Position!$V16</f>
        <v>#REF!</v>
      </c>
      <c r="T16" s="16" t="e">
        <f aca="false">Position!$V16</f>
        <v>#REF!</v>
      </c>
      <c r="U16" s="16" t="e">
        <f aca="false">Position!$V16</f>
        <v>#REF!</v>
      </c>
      <c r="V16" s="16" t="e">
        <f aca="false">Position!$V16</f>
        <v>#REF!</v>
      </c>
      <c r="W16" s="16" t="e">
        <f aca="false">Position!$V16</f>
        <v>#REF!</v>
      </c>
      <c r="X16" s="16" t="e">
        <f aca="false">Position!$V16</f>
        <v>#REF!</v>
      </c>
      <c r="Y16" s="16" t="e">
        <f aca="false">Position!$V16</f>
        <v>#REF!</v>
      </c>
      <c r="Z16" s="16" t="e">
        <f aca="false">Position!$V16</f>
        <v>#REF!</v>
      </c>
      <c r="AA16" s="16" t="e">
        <f aca="false">Position!$V16</f>
        <v>#REF!</v>
      </c>
      <c r="AB16" s="16" t="e">
        <f aca="false">Position!$V16</f>
        <v>#REF!</v>
      </c>
      <c r="AC16" s="16" t="e">
        <f aca="false">Position!$V16</f>
        <v>#REF!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4" t="n">
        <f aca="false">Position!L17</f>
        <v>0.661954626841514</v>
      </c>
      <c r="D17" s="15" t="e">
        <f aca="false">Position!N17</f>
        <v>#NAME?</v>
      </c>
      <c r="E17" s="16" t="e">
        <f aca="false">Position!$V17</f>
        <v>#REF!</v>
      </c>
      <c r="F17" s="16" t="e">
        <f aca="false">Position!$V17</f>
        <v>#REF!</v>
      </c>
      <c r="G17" s="16" t="e">
        <f aca="false">Position!$V17</f>
        <v>#REF!</v>
      </c>
      <c r="H17" s="16" t="e">
        <f aca="false">Position!$V17</f>
        <v>#REF!</v>
      </c>
      <c r="I17" s="16" t="e">
        <f aca="false">Position!$V17</f>
        <v>#REF!</v>
      </c>
      <c r="J17" s="16" t="e">
        <f aca="false">Position!$V17</f>
        <v>#REF!</v>
      </c>
      <c r="K17" s="16" t="e">
        <f aca="false">Position!$V17</f>
        <v>#REF!</v>
      </c>
      <c r="L17" s="16" t="e">
        <f aca="false">Position!$V17</f>
        <v>#REF!</v>
      </c>
      <c r="M17" s="16" t="e">
        <f aca="false">Position!$V17</f>
        <v>#REF!</v>
      </c>
      <c r="N17" s="16" t="e">
        <f aca="false">Position!$V17</f>
        <v>#REF!</v>
      </c>
      <c r="O17" s="16" t="e">
        <f aca="false">Position!$V17</f>
        <v>#REF!</v>
      </c>
      <c r="S17" s="16" t="e">
        <f aca="false">Position!$V17</f>
        <v>#REF!</v>
      </c>
      <c r="T17" s="16" t="e">
        <f aca="false">Position!$V17</f>
        <v>#REF!</v>
      </c>
      <c r="U17" s="16" t="e">
        <f aca="false">Position!$V17</f>
        <v>#REF!</v>
      </c>
      <c r="V17" s="16" t="e">
        <f aca="false">Position!$V17</f>
        <v>#REF!</v>
      </c>
      <c r="W17" s="16" t="e">
        <f aca="false">Position!$V17</f>
        <v>#REF!</v>
      </c>
      <c r="X17" s="16" t="e">
        <f aca="false">Position!$V17</f>
        <v>#REF!</v>
      </c>
      <c r="Y17" s="16" t="e">
        <f aca="false">Position!$V17</f>
        <v>#REF!</v>
      </c>
      <c r="Z17" s="16" t="e">
        <f aca="false">Position!$V17</f>
        <v>#REF!</v>
      </c>
      <c r="AA17" s="16" t="e">
        <f aca="false">Position!$V17</f>
        <v>#REF!</v>
      </c>
      <c r="AB17" s="16" t="e">
        <f aca="false">Position!$V17</f>
        <v>#REF!</v>
      </c>
      <c r="AC17" s="16" t="e">
        <f aca="false">Position!$V17</f>
        <v>#REF!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4" t="n">
        <f aca="false">Position!L18</f>
        <v>0.649023141794493</v>
      </c>
      <c r="D18" s="15" t="e">
        <f aca="false">Position!N18</f>
        <v>#NAME?</v>
      </c>
      <c r="E18" s="16" t="e">
        <f aca="false">Position!$V18</f>
        <v>#REF!</v>
      </c>
      <c r="F18" s="16" t="e">
        <f aca="false">Position!$V18</f>
        <v>#REF!</v>
      </c>
      <c r="G18" s="16" t="e">
        <f aca="false">Position!$V18</f>
        <v>#REF!</v>
      </c>
      <c r="H18" s="16" t="e">
        <f aca="false">Position!$V18</f>
        <v>#REF!</v>
      </c>
      <c r="I18" s="16" t="e">
        <f aca="false">Position!$V18</f>
        <v>#REF!</v>
      </c>
      <c r="J18" s="16" t="e">
        <f aca="false">Position!$V18</f>
        <v>#REF!</v>
      </c>
      <c r="K18" s="16" t="e">
        <f aca="false">Position!$V18</f>
        <v>#REF!</v>
      </c>
      <c r="L18" s="16" t="e">
        <f aca="false">Position!$V18</f>
        <v>#REF!</v>
      </c>
      <c r="M18" s="16" t="e">
        <f aca="false">Position!$V18</f>
        <v>#REF!</v>
      </c>
      <c r="N18" s="16" t="e">
        <f aca="false">Position!$V18</f>
        <v>#REF!</v>
      </c>
      <c r="O18" s="16" t="e">
        <f aca="false">Position!$V18</f>
        <v>#REF!</v>
      </c>
      <c r="S18" s="16" t="e">
        <f aca="false">Position!$V18</f>
        <v>#REF!</v>
      </c>
      <c r="T18" s="16" t="e">
        <f aca="false">Position!$V18</f>
        <v>#REF!</v>
      </c>
      <c r="U18" s="16" t="e">
        <f aca="false">Position!$V18</f>
        <v>#REF!</v>
      </c>
      <c r="V18" s="16" t="e">
        <f aca="false">Position!$V18</f>
        <v>#REF!</v>
      </c>
      <c r="W18" s="16" t="e">
        <f aca="false">Position!$V18</f>
        <v>#REF!</v>
      </c>
      <c r="X18" s="16" t="e">
        <f aca="false">Position!$V18</f>
        <v>#REF!</v>
      </c>
      <c r="Y18" s="16" t="e">
        <f aca="false">Position!$V18</f>
        <v>#REF!</v>
      </c>
      <c r="Z18" s="16" t="e">
        <f aca="false">Position!$V18</f>
        <v>#REF!</v>
      </c>
      <c r="AA18" s="16" t="e">
        <f aca="false">Position!$V18</f>
        <v>#REF!</v>
      </c>
      <c r="AB18" s="16" t="e">
        <f aca="false">Position!$V18</f>
        <v>#REF!</v>
      </c>
      <c r="AC18" s="16" t="e">
        <f aca="false">Position!$V18</f>
        <v>#REF!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4" t="n">
        <f aca="false">Position!L19</f>
        <v>0.633927698330541</v>
      </c>
      <c r="D19" s="15" t="e">
        <f aca="false">Position!N19</f>
        <v>#NAME?</v>
      </c>
      <c r="E19" s="16" t="e">
        <f aca="false">Position!$V19</f>
        <v>#REF!</v>
      </c>
      <c r="F19" s="16" t="e">
        <f aca="false">Position!$V19</f>
        <v>#REF!</v>
      </c>
      <c r="G19" s="16" t="e">
        <f aca="false">Position!$V19</f>
        <v>#REF!</v>
      </c>
      <c r="H19" s="16" t="e">
        <f aca="false">Position!$V19</f>
        <v>#REF!</v>
      </c>
      <c r="I19" s="16" t="e">
        <f aca="false">Position!$V19</f>
        <v>#REF!</v>
      </c>
      <c r="J19" s="16" t="e">
        <f aca="false">Position!$V19</f>
        <v>#REF!</v>
      </c>
      <c r="K19" s="16" t="e">
        <f aca="false">Position!$V19</f>
        <v>#REF!</v>
      </c>
      <c r="L19" s="16" t="e">
        <f aca="false">Position!$V19</f>
        <v>#REF!</v>
      </c>
      <c r="M19" s="16" t="e">
        <f aca="false">Position!$V19</f>
        <v>#REF!</v>
      </c>
      <c r="N19" s="16" t="e">
        <f aca="false">Position!$V19</f>
        <v>#REF!</v>
      </c>
      <c r="O19" s="16" t="e">
        <f aca="false">Position!$V19</f>
        <v>#REF!</v>
      </c>
      <c r="S19" s="16" t="e">
        <f aca="false">Position!$V19</f>
        <v>#REF!</v>
      </c>
      <c r="T19" s="16" t="e">
        <f aca="false">Position!$V19</f>
        <v>#REF!</v>
      </c>
      <c r="U19" s="16" t="e">
        <f aca="false">Position!$V19</f>
        <v>#REF!</v>
      </c>
      <c r="V19" s="16" t="e">
        <f aca="false">Position!$V19</f>
        <v>#REF!</v>
      </c>
      <c r="W19" s="16" t="e">
        <f aca="false">Position!$V19</f>
        <v>#REF!</v>
      </c>
      <c r="X19" s="16" t="e">
        <f aca="false">Position!$V19</f>
        <v>#REF!</v>
      </c>
      <c r="Y19" s="16" t="e">
        <f aca="false">Position!$V19</f>
        <v>#REF!</v>
      </c>
      <c r="Z19" s="16" t="e">
        <f aca="false">Position!$V19</f>
        <v>#REF!</v>
      </c>
      <c r="AA19" s="16" t="e">
        <f aca="false">Position!$V19</f>
        <v>#REF!</v>
      </c>
      <c r="AB19" s="16" t="e">
        <f aca="false">Position!$V19</f>
        <v>#REF!</v>
      </c>
      <c r="AC19" s="16" t="e">
        <f aca="false">Position!$V19</f>
        <v>#REF!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4" t="n">
        <f aca="false">Position!L20</f>
        <v>0.604899296270944</v>
      </c>
      <c r="D20" s="15" t="e">
        <f aca="false">Position!N20</f>
        <v>#NAME?</v>
      </c>
      <c r="E20" s="16" t="e">
        <f aca="false">Position!$V20</f>
        <v>#REF!</v>
      </c>
      <c r="F20" s="16" t="e">
        <f aca="false">Position!$V20</f>
        <v>#REF!</v>
      </c>
      <c r="G20" s="16" t="e">
        <f aca="false">Position!$V20</f>
        <v>#REF!</v>
      </c>
      <c r="H20" s="16" t="e">
        <f aca="false">Position!$V20</f>
        <v>#REF!</v>
      </c>
      <c r="I20" s="16" t="e">
        <f aca="false">Position!$V20</f>
        <v>#REF!</v>
      </c>
      <c r="J20" s="16" t="e">
        <f aca="false">Position!$V20</f>
        <v>#REF!</v>
      </c>
      <c r="K20" s="16" t="e">
        <f aca="false">Position!$V20</f>
        <v>#REF!</v>
      </c>
      <c r="L20" s="16" t="e">
        <f aca="false">Position!$V20</f>
        <v>#REF!</v>
      </c>
      <c r="M20" s="16" t="e">
        <f aca="false">Position!$V20</f>
        <v>#REF!</v>
      </c>
      <c r="N20" s="16" t="e">
        <f aca="false">Position!$V20</f>
        <v>#REF!</v>
      </c>
      <c r="O20" s="16" t="e">
        <f aca="false">Position!$V20</f>
        <v>#REF!</v>
      </c>
      <c r="S20" s="16" t="e">
        <f aca="false">Position!$V20</f>
        <v>#REF!</v>
      </c>
      <c r="T20" s="16" t="e">
        <f aca="false">Position!$V20</f>
        <v>#REF!</v>
      </c>
      <c r="U20" s="16" t="e">
        <f aca="false">Position!$V20</f>
        <v>#REF!</v>
      </c>
      <c r="V20" s="16" t="e">
        <f aca="false">Position!$V20</f>
        <v>#REF!</v>
      </c>
      <c r="W20" s="16" t="e">
        <f aca="false">Position!$V20</f>
        <v>#REF!</v>
      </c>
      <c r="X20" s="16" t="e">
        <f aca="false">Position!$V20</f>
        <v>#REF!</v>
      </c>
      <c r="Y20" s="16" t="e">
        <f aca="false">Position!$V20</f>
        <v>#REF!</v>
      </c>
      <c r="Z20" s="16" t="e">
        <f aca="false">Position!$V20</f>
        <v>#REF!</v>
      </c>
      <c r="AA20" s="16" t="e">
        <f aca="false">Position!$V20</f>
        <v>#REF!</v>
      </c>
      <c r="AB20" s="16" t="e">
        <f aca="false">Position!$V20</f>
        <v>#REF!</v>
      </c>
      <c r="AC20" s="16" t="e">
        <f aca="false">Position!$V20</f>
        <v>#REF!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4" t="n">
        <f aca="false">Position!L21</f>
        <v>0.578130110634166</v>
      </c>
      <c r="D21" s="15" t="e">
        <f aca="false">Position!N21</f>
        <v>#NAME?</v>
      </c>
      <c r="E21" s="16" t="e">
        <f aca="false">Position!$V21</f>
        <v>#REF!</v>
      </c>
      <c r="F21" s="16" t="e">
        <f aca="false">Position!$V21</f>
        <v>#REF!</v>
      </c>
      <c r="G21" s="16" t="e">
        <f aca="false">Position!$V21</f>
        <v>#REF!</v>
      </c>
      <c r="H21" s="16" t="e">
        <f aca="false">Position!$V21</f>
        <v>#REF!</v>
      </c>
      <c r="I21" s="16" t="e">
        <f aca="false">Position!$V21</f>
        <v>#REF!</v>
      </c>
      <c r="J21" s="16" t="e">
        <f aca="false">Position!$V21</f>
        <v>#REF!</v>
      </c>
      <c r="K21" s="16" t="e">
        <f aca="false">Position!$V21</f>
        <v>#REF!</v>
      </c>
      <c r="L21" s="16" t="e">
        <f aca="false">Position!$V21</f>
        <v>#REF!</v>
      </c>
      <c r="M21" s="16" t="e">
        <f aca="false">Position!$V21</f>
        <v>#REF!</v>
      </c>
      <c r="N21" s="16" t="e">
        <f aca="false">Position!$V21</f>
        <v>#REF!</v>
      </c>
      <c r="O21" s="16" t="e">
        <f aca="false">Position!$V21</f>
        <v>#REF!</v>
      </c>
      <c r="S21" s="16" t="e">
        <f aca="false">Position!$V21</f>
        <v>#REF!</v>
      </c>
      <c r="T21" s="16" t="e">
        <f aca="false">Position!$V21</f>
        <v>#REF!</v>
      </c>
      <c r="U21" s="16" t="e">
        <f aca="false">Position!$V21</f>
        <v>#REF!</v>
      </c>
      <c r="V21" s="16" t="e">
        <f aca="false">Position!$V21</f>
        <v>#REF!</v>
      </c>
      <c r="W21" s="16" t="e">
        <f aca="false">Position!$V21</f>
        <v>#REF!</v>
      </c>
      <c r="X21" s="16" t="e">
        <f aca="false">Position!$V21</f>
        <v>#REF!</v>
      </c>
      <c r="Y21" s="16" t="e">
        <f aca="false">Position!$V21</f>
        <v>#REF!</v>
      </c>
      <c r="Z21" s="16" t="e">
        <f aca="false">Position!$V21</f>
        <v>#REF!</v>
      </c>
      <c r="AA21" s="16" t="e">
        <f aca="false">Position!$V21</f>
        <v>#REF!</v>
      </c>
      <c r="AB21" s="16" t="e">
        <f aca="false">Position!$V21</f>
        <v>#REF!</v>
      </c>
      <c r="AC21" s="16" t="e">
        <f aca="false">Position!$V21</f>
        <v>#REF!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4" t="n">
        <f aca="false">Position!L22</f>
        <v>0.568090085411869</v>
      </c>
      <c r="D22" s="15" t="e">
        <f aca="false">Position!N22</f>
        <v>#NAME?</v>
      </c>
      <c r="E22" s="16" t="e">
        <f aca="false">Position!$V22</f>
        <v>#REF!</v>
      </c>
      <c r="F22" s="16" t="e">
        <f aca="false">Position!$V22</f>
        <v>#REF!</v>
      </c>
      <c r="G22" s="16" t="e">
        <f aca="false">Position!$V22</f>
        <v>#REF!</v>
      </c>
      <c r="H22" s="16" t="e">
        <f aca="false">Position!$V22</f>
        <v>#REF!</v>
      </c>
      <c r="I22" s="16" t="e">
        <f aca="false">Position!$V22</f>
        <v>#REF!</v>
      </c>
      <c r="J22" s="16" t="e">
        <f aca="false">Position!$V22</f>
        <v>#REF!</v>
      </c>
      <c r="K22" s="16" t="e">
        <f aca="false">Position!$V22</f>
        <v>#REF!</v>
      </c>
      <c r="L22" s="16" t="e">
        <f aca="false">Position!$V22</f>
        <v>#REF!</v>
      </c>
      <c r="M22" s="16" t="e">
        <f aca="false">Position!$V22</f>
        <v>#REF!</v>
      </c>
      <c r="N22" s="16" t="e">
        <f aca="false">Position!$V22</f>
        <v>#REF!</v>
      </c>
      <c r="O22" s="16" t="e">
        <f aca="false">Position!$V22</f>
        <v>#REF!</v>
      </c>
      <c r="S22" s="16" t="e">
        <f aca="false">Position!$V22</f>
        <v>#REF!</v>
      </c>
      <c r="T22" s="16" t="e">
        <f aca="false">Position!$V22</f>
        <v>#REF!</v>
      </c>
      <c r="U22" s="16" t="e">
        <f aca="false">Position!$V22</f>
        <v>#REF!</v>
      </c>
      <c r="V22" s="16" t="e">
        <f aca="false">Position!$V22</f>
        <v>#REF!</v>
      </c>
      <c r="W22" s="16" t="e">
        <f aca="false">Position!$V22</f>
        <v>#REF!</v>
      </c>
      <c r="X22" s="16" t="e">
        <f aca="false">Position!$V22</f>
        <v>#REF!</v>
      </c>
      <c r="Y22" s="16" t="e">
        <f aca="false">Position!$V22</f>
        <v>#REF!</v>
      </c>
      <c r="Z22" s="16" t="e">
        <f aca="false">Position!$V22</f>
        <v>#REF!</v>
      </c>
      <c r="AA22" s="16" t="e">
        <f aca="false">Position!$V22</f>
        <v>#REF!</v>
      </c>
      <c r="AB22" s="16" t="e">
        <f aca="false">Position!$V22</f>
        <v>#REF!</v>
      </c>
      <c r="AC22" s="16" t="e">
        <f aca="false">Position!$V22</f>
        <v>#REF!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4" t="n">
        <f aca="false">Position!L23</f>
        <v>0.560806641421891</v>
      </c>
      <c r="D23" s="15" t="e">
        <f aca="false">Position!N23</f>
        <v>#NAME?</v>
      </c>
      <c r="E23" s="16" t="e">
        <f aca="false">Position!$V23</f>
        <v>#REF!</v>
      </c>
      <c r="F23" s="16" t="e">
        <f aca="false">Position!$V23</f>
        <v>#REF!</v>
      </c>
      <c r="G23" s="16" t="e">
        <f aca="false">Position!$V23</f>
        <v>#REF!</v>
      </c>
      <c r="H23" s="16" t="e">
        <f aca="false">Position!$V23</f>
        <v>#REF!</v>
      </c>
      <c r="I23" s="16" t="e">
        <f aca="false">Position!$V23</f>
        <v>#REF!</v>
      </c>
      <c r="J23" s="16" t="e">
        <f aca="false">Position!$V23</f>
        <v>#REF!</v>
      </c>
      <c r="K23" s="16" t="e">
        <f aca="false">Position!$V23</f>
        <v>#REF!</v>
      </c>
      <c r="L23" s="16" t="e">
        <f aca="false">Position!$V23</f>
        <v>#REF!</v>
      </c>
      <c r="M23" s="16" t="e">
        <f aca="false">Position!$V23</f>
        <v>#REF!</v>
      </c>
      <c r="N23" s="16" t="e">
        <f aca="false">Position!$V23</f>
        <v>#REF!</v>
      </c>
      <c r="O23" s="16" t="e">
        <f aca="false">Position!$V23</f>
        <v>#REF!</v>
      </c>
      <c r="S23" s="16" t="e">
        <f aca="false">Position!$V23</f>
        <v>#REF!</v>
      </c>
      <c r="T23" s="16" t="e">
        <f aca="false">Position!$V23</f>
        <v>#REF!</v>
      </c>
      <c r="U23" s="16" t="e">
        <f aca="false">Position!$V23</f>
        <v>#REF!</v>
      </c>
      <c r="V23" s="16" t="e">
        <f aca="false">Position!$V23</f>
        <v>#REF!</v>
      </c>
      <c r="W23" s="16" t="e">
        <f aca="false">Position!$V23</f>
        <v>#REF!</v>
      </c>
      <c r="X23" s="16" t="e">
        <f aca="false">Position!$V23</f>
        <v>#REF!</v>
      </c>
      <c r="Y23" s="16" t="e">
        <f aca="false">Position!$V23</f>
        <v>#REF!</v>
      </c>
      <c r="Z23" s="16" t="e">
        <f aca="false">Position!$V23</f>
        <v>#REF!</v>
      </c>
      <c r="AA23" s="16" t="e">
        <f aca="false">Position!$V23</f>
        <v>#REF!</v>
      </c>
      <c r="AB23" s="16" t="e">
        <f aca="false">Position!$V23</f>
        <v>#REF!</v>
      </c>
      <c r="AC23" s="16" t="e">
        <f aca="false">Position!$V23</f>
        <v>#REF!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4" t="n">
        <f aca="false">Position!L24</f>
        <v>0.545927846696992</v>
      </c>
      <c r="D24" s="15" t="e">
        <f aca="false">Position!N24</f>
        <v>#NAME?</v>
      </c>
      <c r="E24" s="16" t="e">
        <f aca="false">Position!$V24</f>
        <v>#REF!</v>
      </c>
      <c r="F24" s="16" t="e">
        <f aca="false">Position!$V24</f>
        <v>#REF!</v>
      </c>
      <c r="G24" s="16" t="e">
        <f aca="false">Position!$V24</f>
        <v>#REF!</v>
      </c>
      <c r="H24" s="16" t="e">
        <f aca="false">Position!$V24</f>
        <v>#REF!</v>
      </c>
      <c r="I24" s="16" t="e">
        <f aca="false">Position!$V24</f>
        <v>#REF!</v>
      </c>
      <c r="J24" s="16" t="e">
        <f aca="false">Position!$V24</f>
        <v>#REF!</v>
      </c>
      <c r="K24" s="16" t="e">
        <f aca="false">Position!$V24</f>
        <v>#REF!</v>
      </c>
      <c r="L24" s="16" t="e">
        <f aca="false">Position!$V24</f>
        <v>#REF!</v>
      </c>
      <c r="M24" s="16" t="e">
        <f aca="false">Position!$V24</f>
        <v>#REF!</v>
      </c>
      <c r="N24" s="16" t="e">
        <f aca="false">Position!$V24</f>
        <v>#REF!</v>
      </c>
      <c r="O24" s="16" t="e">
        <f aca="false">Position!$V24</f>
        <v>#REF!</v>
      </c>
      <c r="S24" s="16" t="e">
        <f aca="false">Position!$V24</f>
        <v>#REF!</v>
      </c>
      <c r="T24" s="16" t="e">
        <f aca="false">Position!$V24</f>
        <v>#REF!</v>
      </c>
      <c r="U24" s="16" t="e">
        <f aca="false">Position!$V24</f>
        <v>#REF!</v>
      </c>
      <c r="V24" s="16" t="e">
        <f aca="false">Position!$V24</f>
        <v>#REF!</v>
      </c>
      <c r="W24" s="16" t="e">
        <f aca="false">Position!$V24</f>
        <v>#REF!</v>
      </c>
      <c r="X24" s="16" t="e">
        <f aca="false">Position!$V24</f>
        <v>#REF!</v>
      </c>
      <c r="Y24" s="16" t="e">
        <f aca="false">Position!$V24</f>
        <v>#REF!</v>
      </c>
      <c r="Z24" s="16" t="e">
        <f aca="false">Position!$V24</f>
        <v>#REF!</v>
      </c>
      <c r="AA24" s="16" t="e">
        <f aca="false">Position!$V24</f>
        <v>#REF!</v>
      </c>
      <c r="AB24" s="16" t="e">
        <f aca="false">Position!$V24</f>
        <v>#REF!</v>
      </c>
      <c r="AC24" s="16" t="e">
        <f aca="false">Position!$V24</f>
        <v>#REF!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4" t="n">
        <f aca="false">Position!L25</f>
        <v>0.547752922650499</v>
      </c>
      <c r="D25" s="15" t="e">
        <f aca="false">Position!N25</f>
        <v>#NAME?</v>
      </c>
      <c r="E25" s="16" t="e">
        <f aca="false">Position!$V25</f>
        <v>#REF!</v>
      </c>
      <c r="F25" s="16" t="e">
        <f aca="false">Position!$V25</f>
        <v>#REF!</v>
      </c>
      <c r="G25" s="16" t="e">
        <f aca="false">Position!$V25</f>
        <v>#REF!</v>
      </c>
      <c r="H25" s="16" t="e">
        <f aca="false">Position!$V25</f>
        <v>#REF!</v>
      </c>
      <c r="I25" s="16" t="e">
        <f aca="false">Position!$V25</f>
        <v>#REF!</v>
      </c>
      <c r="J25" s="16" t="e">
        <f aca="false">Position!$V25</f>
        <v>#REF!</v>
      </c>
      <c r="K25" s="16" t="e">
        <f aca="false">Position!$V25</f>
        <v>#REF!</v>
      </c>
      <c r="L25" s="16" t="e">
        <f aca="false">Position!$V25</f>
        <v>#REF!</v>
      </c>
      <c r="M25" s="16" t="e">
        <f aca="false">Position!$V25</f>
        <v>#REF!</v>
      </c>
      <c r="N25" s="16" t="e">
        <f aca="false">Position!$V25</f>
        <v>#REF!</v>
      </c>
      <c r="O25" s="16" t="e">
        <f aca="false">Position!$V25</f>
        <v>#REF!</v>
      </c>
      <c r="S25" s="16" t="e">
        <f aca="false">Position!$V25</f>
        <v>#REF!</v>
      </c>
      <c r="T25" s="16" t="e">
        <f aca="false">Position!$V25</f>
        <v>#REF!</v>
      </c>
      <c r="U25" s="16" t="e">
        <f aca="false">Position!$V25</f>
        <v>#REF!</v>
      </c>
      <c r="V25" s="16" t="e">
        <f aca="false">Position!$V25</f>
        <v>#REF!</v>
      </c>
      <c r="W25" s="16" t="e">
        <f aca="false">Position!$V25</f>
        <v>#REF!</v>
      </c>
      <c r="X25" s="16" t="e">
        <f aca="false">Position!$V25</f>
        <v>#REF!</v>
      </c>
      <c r="Y25" s="16" t="e">
        <f aca="false">Position!$V25</f>
        <v>#REF!</v>
      </c>
      <c r="Z25" s="16" t="e">
        <f aca="false">Position!$V25</f>
        <v>#REF!</v>
      </c>
      <c r="AA25" s="16" t="e">
        <f aca="false">Position!$V25</f>
        <v>#REF!</v>
      </c>
      <c r="AB25" s="16" t="e">
        <f aca="false">Position!$V25</f>
        <v>#REF!</v>
      </c>
      <c r="AC25" s="16" t="e">
        <f aca="false">Position!$V25</f>
        <v>#REF!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4" t="n">
        <f aca="false">Position!L26</f>
        <v>0.545141335905019</v>
      </c>
      <c r="D26" s="15" t="e">
        <f aca="false">Position!N26</f>
        <v>#NAME?</v>
      </c>
      <c r="E26" s="16" t="e">
        <f aca="false">Position!$V26</f>
        <v>#REF!</v>
      </c>
      <c r="F26" s="16" t="e">
        <f aca="false">Position!$V26</f>
        <v>#REF!</v>
      </c>
      <c r="G26" s="16" t="e">
        <f aca="false">Position!$V26</f>
        <v>#REF!</v>
      </c>
      <c r="H26" s="16" t="e">
        <f aca="false">Position!$V26</f>
        <v>#REF!</v>
      </c>
      <c r="I26" s="16" t="e">
        <f aca="false">Position!$V26</f>
        <v>#REF!</v>
      </c>
      <c r="J26" s="16" t="e">
        <f aca="false">Position!$V26</f>
        <v>#REF!</v>
      </c>
      <c r="K26" s="16" t="e">
        <f aca="false">Position!$V26</f>
        <v>#REF!</v>
      </c>
      <c r="L26" s="16" t="e">
        <f aca="false">Position!$V26</f>
        <v>#REF!</v>
      </c>
      <c r="M26" s="16" t="e">
        <f aca="false">Position!$V26</f>
        <v>#REF!</v>
      </c>
      <c r="N26" s="16" t="e">
        <f aca="false">Position!$V26</f>
        <v>#REF!</v>
      </c>
      <c r="O26" s="16" t="e">
        <f aca="false">Position!$V26</f>
        <v>#REF!</v>
      </c>
      <c r="S26" s="16" t="e">
        <f aca="false">Position!$V26</f>
        <v>#REF!</v>
      </c>
      <c r="T26" s="16" t="e">
        <f aca="false">Position!$V26</f>
        <v>#REF!</v>
      </c>
      <c r="U26" s="16" t="e">
        <f aca="false">Position!$V26</f>
        <v>#REF!</v>
      </c>
      <c r="V26" s="16" t="e">
        <f aca="false">Position!$V26</f>
        <v>#REF!</v>
      </c>
      <c r="W26" s="16" t="e">
        <f aca="false">Position!$V26</f>
        <v>#REF!</v>
      </c>
      <c r="X26" s="16" t="e">
        <f aca="false">Position!$V26</f>
        <v>#REF!</v>
      </c>
      <c r="Y26" s="16" t="e">
        <f aca="false">Position!$V26</f>
        <v>#REF!</v>
      </c>
      <c r="Z26" s="16" t="e">
        <f aca="false">Position!$V26</f>
        <v>#REF!</v>
      </c>
      <c r="AA26" s="16" t="e">
        <f aca="false">Position!$V26</f>
        <v>#REF!</v>
      </c>
      <c r="AB26" s="16" t="e">
        <f aca="false">Position!$V26</f>
        <v>#REF!</v>
      </c>
      <c r="AC26" s="16" t="e">
        <f aca="false">Position!$V26</f>
        <v>#REF!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4" t="n">
        <f aca="false">Position!L27</f>
        <v>0.537978439657004</v>
      </c>
      <c r="D27" s="15" t="e">
        <f aca="false">Position!N27</f>
        <v>#NAME?</v>
      </c>
      <c r="E27" s="16" t="e">
        <f aca="false">Position!$V27</f>
        <v>#REF!</v>
      </c>
      <c r="F27" s="16" t="e">
        <f aca="false">Position!$V27</f>
        <v>#REF!</v>
      </c>
      <c r="G27" s="16" t="e">
        <f aca="false">Position!$V27</f>
        <v>#REF!</v>
      </c>
      <c r="H27" s="16" t="e">
        <f aca="false">Position!$V27</f>
        <v>#REF!</v>
      </c>
      <c r="I27" s="16" t="e">
        <f aca="false">Position!$V27</f>
        <v>#REF!</v>
      </c>
      <c r="J27" s="16" t="e">
        <f aca="false">Position!$V27</f>
        <v>#REF!</v>
      </c>
      <c r="K27" s="16" t="e">
        <f aca="false">Position!$V27</f>
        <v>#REF!</v>
      </c>
      <c r="L27" s="16" t="e">
        <f aca="false">Position!$V27</f>
        <v>#REF!</v>
      </c>
      <c r="M27" s="16" t="e">
        <f aca="false">Position!$V27</f>
        <v>#REF!</v>
      </c>
      <c r="N27" s="16" t="e">
        <f aca="false">Position!$V27</f>
        <v>#REF!</v>
      </c>
      <c r="O27" s="16" t="e">
        <f aca="false">Position!$V27</f>
        <v>#REF!</v>
      </c>
      <c r="S27" s="16" t="e">
        <f aca="false">Position!$V27</f>
        <v>#REF!</v>
      </c>
      <c r="T27" s="16" t="e">
        <f aca="false">Position!$V27</f>
        <v>#REF!</v>
      </c>
      <c r="U27" s="16" t="e">
        <f aca="false">Position!$V27</f>
        <v>#REF!</v>
      </c>
      <c r="V27" s="16" t="e">
        <f aca="false">Position!$V27</f>
        <v>#REF!</v>
      </c>
      <c r="W27" s="16" t="e">
        <f aca="false">Position!$V27</f>
        <v>#REF!</v>
      </c>
      <c r="X27" s="16" t="e">
        <f aca="false">Position!$V27</f>
        <v>#REF!</v>
      </c>
      <c r="Y27" s="16" t="e">
        <f aca="false">Position!$V27</f>
        <v>#REF!</v>
      </c>
      <c r="Z27" s="16" t="e">
        <f aca="false">Position!$V27</f>
        <v>#REF!</v>
      </c>
      <c r="AA27" s="16" t="e">
        <f aca="false">Position!$V27</f>
        <v>#REF!</v>
      </c>
      <c r="AB27" s="16" t="e">
        <f aca="false">Position!$V27</f>
        <v>#REF!</v>
      </c>
      <c r="AC27" s="16" t="e">
        <f aca="false">Position!$V27</f>
        <v>#REF!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4" t="n">
        <f aca="false">Position!L28</f>
        <v>0.531532085931151</v>
      </c>
      <c r="D28" s="15" t="e">
        <f aca="false">Position!N28</f>
        <v>#NAME?</v>
      </c>
      <c r="E28" s="16" t="e">
        <f aca="false">Position!$V28</f>
        <v>#REF!</v>
      </c>
      <c r="F28" s="16" t="e">
        <f aca="false">Position!$V28</f>
        <v>#REF!</v>
      </c>
      <c r="G28" s="16" t="e">
        <f aca="false">Position!$V28</f>
        <v>#REF!</v>
      </c>
      <c r="H28" s="16" t="e">
        <f aca="false">Position!$V28</f>
        <v>#REF!</v>
      </c>
      <c r="I28" s="16" t="e">
        <f aca="false">Position!$V28</f>
        <v>#REF!</v>
      </c>
      <c r="J28" s="16" t="e">
        <f aca="false">Position!$V28</f>
        <v>#REF!</v>
      </c>
      <c r="K28" s="16" t="e">
        <f aca="false">Position!$V28</f>
        <v>#REF!</v>
      </c>
      <c r="L28" s="16" t="e">
        <f aca="false">Position!$V28</f>
        <v>#REF!</v>
      </c>
      <c r="M28" s="16" t="e">
        <f aca="false">Position!$V28</f>
        <v>#REF!</v>
      </c>
      <c r="N28" s="16" t="e">
        <f aca="false">Position!$V28</f>
        <v>#REF!</v>
      </c>
      <c r="O28" s="16" t="e">
        <f aca="false">Position!$V28</f>
        <v>#REF!</v>
      </c>
      <c r="S28" s="16" t="e">
        <f aca="false">Position!$V28</f>
        <v>#REF!</v>
      </c>
      <c r="T28" s="16" t="e">
        <f aca="false">Position!$V28</f>
        <v>#REF!</v>
      </c>
      <c r="U28" s="16" t="e">
        <f aca="false">Position!$V28</f>
        <v>#REF!</v>
      </c>
      <c r="V28" s="16" t="e">
        <f aca="false">Position!$V28</f>
        <v>#REF!</v>
      </c>
      <c r="W28" s="16" t="e">
        <f aca="false">Position!$V28</f>
        <v>#REF!</v>
      </c>
      <c r="X28" s="16" t="e">
        <f aca="false">Position!$V28</f>
        <v>#REF!</v>
      </c>
      <c r="Y28" s="16" t="e">
        <f aca="false">Position!$V28</f>
        <v>#REF!</v>
      </c>
      <c r="Z28" s="16" t="e">
        <f aca="false">Position!$V28</f>
        <v>#REF!</v>
      </c>
      <c r="AA28" s="16" t="e">
        <f aca="false">Position!$V28</f>
        <v>#REF!</v>
      </c>
      <c r="AB28" s="16" t="e">
        <f aca="false">Position!$V28</f>
        <v>#REF!</v>
      </c>
      <c r="AC28" s="16" t="e">
        <f aca="false">Position!$V28</f>
        <v>#REF!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4" t="n">
        <f aca="false">Position!L29</f>
        <v>0.535884449509886</v>
      </c>
      <c r="D29" s="15" t="e">
        <f aca="false">Position!N29</f>
        <v>#NAME?</v>
      </c>
      <c r="E29" s="16" t="e">
        <f aca="false">Position!$V29</f>
        <v>#REF!</v>
      </c>
      <c r="F29" s="16" t="e">
        <f aca="false">Position!$V29</f>
        <v>#REF!</v>
      </c>
      <c r="G29" s="16" t="e">
        <f aca="false">Position!$V29</f>
        <v>#REF!</v>
      </c>
      <c r="H29" s="16" t="e">
        <f aca="false">Position!$V29</f>
        <v>#REF!</v>
      </c>
      <c r="I29" s="16" t="e">
        <f aca="false">Position!$V29</f>
        <v>#REF!</v>
      </c>
      <c r="J29" s="16" t="e">
        <f aca="false">Position!$V29</f>
        <v>#REF!</v>
      </c>
      <c r="K29" s="16" t="e">
        <f aca="false">Position!$V29</f>
        <v>#REF!</v>
      </c>
      <c r="L29" s="16" t="e">
        <f aca="false">Position!$V29</f>
        <v>#REF!</v>
      </c>
      <c r="M29" s="16" t="e">
        <f aca="false">Position!$V29</f>
        <v>#REF!</v>
      </c>
      <c r="N29" s="16" t="e">
        <f aca="false">Position!$V29</f>
        <v>#REF!</v>
      </c>
      <c r="O29" s="16" t="e">
        <f aca="false">Position!$V29</f>
        <v>#REF!</v>
      </c>
      <c r="S29" s="16" t="e">
        <f aca="false">Position!$V29</f>
        <v>#REF!</v>
      </c>
      <c r="T29" s="16" t="e">
        <f aca="false">Position!$V29</f>
        <v>#REF!</v>
      </c>
      <c r="U29" s="16" t="e">
        <f aca="false">Position!$V29</f>
        <v>#REF!</v>
      </c>
      <c r="V29" s="16" t="e">
        <f aca="false">Position!$V29</f>
        <v>#REF!</v>
      </c>
      <c r="W29" s="16" t="e">
        <f aca="false">Position!$V29</f>
        <v>#REF!</v>
      </c>
      <c r="X29" s="16" t="e">
        <f aca="false">Position!$V29</f>
        <v>#REF!</v>
      </c>
      <c r="Y29" s="16" t="e">
        <f aca="false">Position!$V29</f>
        <v>#REF!</v>
      </c>
      <c r="Z29" s="16" t="e">
        <f aca="false">Position!$V29</f>
        <v>#REF!</v>
      </c>
      <c r="AA29" s="16" t="e">
        <f aca="false">Position!$V29</f>
        <v>#REF!</v>
      </c>
      <c r="AB29" s="16" t="e">
        <f aca="false">Position!$V29</f>
        <v>#REF!</v>
      </c>
      <c r="AC29" s="16" t="e">
        <f aca="false">Position!$V29</f>
        <v>#REF!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4" t="n">
        <f aca="false">Position!L30</f>
        <v>0.527172978422797</v>
      </c>
      <c r="D30" s="15" t="e">
        <f aca="false">Position!N30</f>
        <v>#REF!</v>
      </c>
      <c r="E30" s="16" t="e">
        <f aca="false">Position!$V30</f>
        <v>#REF!</v>
      </c>
      <c r="F30" s="16" t="e">
        <f aca="false">Position!$V30</f>
        <v>#REF!</v>
      </c>
      <c r="G30" s="16" t="e">
        <f aca="false">Position!$V30</f>
        <v>#REF!</v>
      </c>
      <c r="H30" s="16" t="e">
        <f aca="false">Position!$V30</f>
        <v>#REF!</v>
      </c>
      <c r="I30" s="16" t="e">
        <f aca="false">Position!$V30</f>
        <v>#REF!</v>
      </c>
      <c r="J30" s="16" t="e">
        <f aca="false">Position!$V30</f>
        <v>#REF!</v>
      </c>
      <c r="K30" s="16" t="e">
        <f aca="false">Position!$V30</f>
        <v>#REF!</v>
      </c>
      <c r="L30" s="16" t="e">
        <f aca="false">Position!$V30</f>
        <v>#REF!</v>
      </c>
      <c r="M30" s="16" t="e">
        <f aca="false">Position!$V30</f>
        <v>#REF!</v>
      </c>
      <c r="N30" s="16" t="e">
        <f aca="false">Position!$V30</f>
        <v>#REF!</v>
      </c>
      <c r="O30" s="16" t="e">
        <f aca="false">Position!$V30</f>
        <v>#REF!</v>
      </c>
      <c r="S30" s="16" t="e">
        <f aca="false">Position!$V30</f>
        <v>#REF!</v>
      </c>
      <c r="T30" s="16" t="e">
        <f aca="false">Position!$V30</f>
        <v>#REF!</v>
      </c>
      <c r="U30" s="16" t="e">
        <f aca="false">Position!$V30</f>
        <v>#REF!</v>
      </c>
      <c r="V30" s="16" t="e">
        <f aca="false">Position!$V30</f>
        <v>#REF!</v>
      </c>
      <c r="W30" s="16" t="e">
        <f aca="false">Position!$V30</f>
        <v>#REF!</v>
      </c>
      <c r="X30" s="16" t="e">
        <f aca="false">Position!$V30</f>
        <v>#REF!</v>
      </c>
      <c r="Y30" s="16" t="e">
        <f aca="false">Position!$V30</f>
        <v>#REF!</v>
      </c>
      <c r="Z30" s="16" t="e">
        <f aca="false">Position!$V30</f>
        <v>#REF!</v>
      </c>
      <c r="AA30" s="16" t="e">
        <f aca="false">Position!$V30</f>
        <v>#REF!</v>
      </c>
      <c r="AB30" s="16" t="e">
        <f aca="false">Position!$V30</f>
        <v>#REF!</v>
      </c>
      <c r="AC30" s="16" t="e">
        <f aca="false">Position!$V30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4" t="n">
        <f aca="false">Position!L31</f>
        <v>0.524556333730101</v>
      </c>
      <c r="D31" s="15" t="e">
        <f aca="false">Position!N31</f>
        <v>#REF!</v>
      </c>
      <c r="E31" s="16" t="e">
        <f aca="false">Position!$V31</f>
        <v>#REF!</v>
      </c>
      <c r="F31" s="16" t="e">
        <f aca="false">Position!$V31</f>
        <v>#REF!</v>
      </c>
      <c r="G31" s="16" t="e">
        <f aca="false">Position!$V31</f>
        <v>#REF!</v>
      </c>
      <c r="H31" s="16" t="e">
        <f aca="false">Position!$V31</f>
        <v>#REF!</v>
      </c>
      <c r="I31" s="16" t="e">
        <f aca="false">Position!$V31</f>
        <v>#REF!</v>
      </c>
      <c r="J31" s="16" t="e">
        <f aca="false">Position!$V31</f>
        <v>#REF!</v>
      </c>
      <c r="K31" s="16" t="e">
        <f aca="false">Position!$V31</f>
        <v>#REF!</v>
      </c>
      <c r="L31" s="16" t="e">
        <f aca="false">Position!$V31</f>
        <v>#REF!</v>
      </c>
      <c r="M31" s="16" t="e">
        <f aca="false">Position!$V31</f>
        <v>#REF!</v>
      </c>
      <c r="N31" s="16" t="e">
        <f aca="false">Position!$V31</f>
        <v>#REF!</v>
      </c>
      <c r="O31" s="16" t="e">
        <f aca="false">Position!$V31</f>
        <v>#REF!</v>
      </c>
      <c r="S31" s="16" t="e">
        <f aca="false">Position!$V31</f>
        <v>#REF!</v>
      </c>
      <c r="T31" s="16" t="e">
        <f aca="false">Position!$V31</f>
        <v>#REF!</v>
      </c>
      <c r="U31" s="16" t="e">
        <f aca="false">Position!$V31</f>
        <v>#REF!</v>
      </c>
      <c r="V31" s="16" t="e">
        <f aca="false">Position!$V31</f>
        <v>#REF!</v>
      </c>
      <c r="W31" s="16" t="e">
        <f aca="false">Position!$V31</f>
        <v>#REF!</v>
      </c>
      <c r="X31" s="16" t="e">
        <f aca="false">Position!$V31</f>
        <v>#REF!</v>
      </c>
      <c r="Y31" s="16" t="e">
        <f aca="false">Position!$V31</f>
        <v>#REF!</v>
      </c>
      <c r="Z31" s="16" t="e">
        <f aca="false">Position!$V31</f>
        <v>#REF!</v>
      </c>
      <c r="AA31" s="16" t="e">
        <f aca="false">Position!$V31</f>
        <v>#REF!</v>
      </c>
      <c r="AB31" s="16" t="e">
        <f aca="false">Position!$V31</f>
        <v>#REF!</v>
      </c>
      <c r="AC31" s="16" t="e">
        <f aca="false">Position!$V31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4" t="n">
        <f aca="false">Position!L32</f>
        <v>0.521939689037406</v>
      </c>
      <c r="D32" s="15" t="e">
        <f aca="false">Position!N32</f>
        <v>#REF!</v>
      </c>
      <c r="E32" s="16" t="e">
        <f aca="false">Position!$V32</f>
        <v>#REF!</v>
      </c>
      <c r="F32" s="16" t="e">
        <f aca="false">Position!$V32</f>
        <v>#REF!</v>
      </c>
      <c r="G32" s="16" t="e">
        <f aca="false">Position!$V32</f>
        <v>#REF!</v>
      </c>
      <c r="H32" s="16" t="e">
        <f aca="false">Position!$V32</f>
        <v>#REF!</v>
      </c>
      <c r="I32" s="16" t="e">
        <f aca="false">Position!$V32</f>
        <v>#REF!</v>
      </c>
      <c r="J32" s="16" t="e">
        <f aca="false">Position!$V32</f>
        <v>#REF!</v>
      </c>
      <c r="K32" s="16" t="e">
        <f aca="false">Position!$V32</f>
        <v>#REF!</v>
      </c>
      <c r="L32" s="16" t="e">
        <f aca="false">Position!$V32</f>
        <v>#REF!</v>
      </c>
      <c r="M32" s="16" t="e">
        <f aca="false">Position!$V32</f>
        <v>#REF!</v>
      </c>
      <c r="N32" s="16" t="e">
        <f aca="false">Position!$V32</f>
        <v>#REF!</v>
      </c>
      <c r="O32" s="16" t="e">
        <f aca="false">Position!$V32</f>
        <v>#REF!</v>
      </c>
      <c r="S32" s="16" t="e">
        <f aca="false">Position!$V32</f>
        <v>#REF!</v>
      </c>
      <c r="T32" s="16" t="e">
        <f aca="false">Position!$V32</f>
        <v>#REF!</v>
      </c>
      <c r="U32" s="16" t="e">
        <f aca="false">Position!$V32</f>
        <v>#REF!</v>
      </c>
      <c r="V32" s="16" t="e">
        <f aca="false">Position!$V32</f>
        <v>#REF!</v>
      </c>
      <c r="W32" s="16" t="e">
        <f aca="false">Position!$V32</f>
        <v>#REF!</v>
      </c>
      <c r="X32" s="16" t="e">
        <f aca="false">Position!$V32</f>
        <v>#REF!</v>
      </c>
      <c r="Y32" s="16" t="e">
        <f aca="false">Position!$V32</f>
        <v>#REF!</v>
      </c>
      <c r="Z32" s="16" t="e">
        <f aca="false">Position!$V32</f>
        <v>#REF!</v>
      </c>
      <c r="AA32" s="16" t="e">
        <f aca="false">Position!$V32</f>
        <v>#REF!</v>
      </c>
      <c r="AB32" s="16" t="e">
        <f aca="false">Position!$V32</f>
        <v>#REF!</v>
      </c>
      <c r="AC32" s="16" t="e">
        <f aca="false">Position!$V32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4" t="n">
        <f aca="false">Position!L33</f>
        <v>0.520503232028271</v>
      </c>
      <c r="D33" s="15" t="e">
        <f aca="false">Position!N33</f>
        <v>#REF!</v>
      </c>
      <c r="E33" s="16" t="e">
        <f aca="false">Position!$V33</f>
        <v>#REF!</v>
      </c>
      <c r="F33" s="16" t="e">
        <f aca="false">Position!$V33</f>
        <v>#REF!</v>
      </c>
      <c r="G33" s="16" t="e">
        <f aca="false">Position!$V33</f>
        <v>#REF!</v>
      </c>
      <c r="H33" s="16" t="e">
        <f aca="false">Position!$V33</f>
        <v>#REF!</v>
      </c>
      <c r="I33" s="16" t="e">
        <f aca="false">Position!$V33</f>
        <v>#REF!</v>
      </c>
      <c r="J33" s="16" t="e">
        <f aca="false">Position!$V33</f>
        <v>#REF!</v>
      </c>
      <c r="K33" s="16" t="e">
        <f aca="false">Position!$V33</f>
        <v>#REF!</v>
      </c>
      <c r="L33" s="16" t="e">
        <f aca="false">Position!$V33</f>
        <v>#REF!</v>
      </c>
      <c r="M33" s="16" t="e">
        <f aca="false">Position!$V33</f>
        <v>#REF!</v>
      </c>
      <c r="N33" s="16" t="e">
        <f aca="false">Position!$V33</f>
        <v>#REF!</v>
      </c>
      <c r="O33" s="16" t="e">
        <f aca="false">Position!$V33</f>
        <v>#REF!</v>
      </c>
      <c r="S33" s="16" t="e">
        <f aca="false">Position!$V33</f>
        <v>#REF!</v>
      </c>
      <c r="T33" s="16" t="e">
        <f aca="false">Position!$V33</f>
        <v>#REF!</v>
      </c>
      <c r="U33" s="16" t="e">
        <f aca="false">Position!$V33</f>
        <v>#REF!</v>
      </c>
      <c r="V33" s="16" t="e">
        <f aca="false">Position!$V33</f>
        <v>#REF!</v>
      </c>
      <c r="W33" s="16" t="e">
        <f aca="false">Position!$V33</f>
        <v>#REF!</v>
      </c>
      <c r="X33" s="16" t="e">
        <f aca="false">Position!$V33</f>
        <v>#REF!</v>
      </c>
      <c r="Y33" s="16" t="e">
        <f aca="false">Position!$V33</f>
        <v>#REF!</v>
      </c>
      <c r="Z33" s="16" t="e">
        <f aca="false">Position!$V33</f>
        <v>#REF!</v>
      </c>
      <c r="AA33" s="16" t="e">
        <f aca="false">Position!$V33</f>
        <v>#REF!</v>
      </c>
      <c r="AB33" s="16" t="e">
        <f aca="false">Position!$V33</f>
        <v>#REF!</v>
      </c>
      <c r="AC33" s="16" t="e">
        <f aca="false">Position!$V33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4" t="n">
        <f aca="false">Position!L34</f>
        <v>0.520525149799537</v>
      </c>
      <c r="D34" s="15" t="e">
        <f aca="false">Position!N34</f>
        <v>#REF!</v>
      </c>
      <c r="E34" s="16" t="e">
        <f aca="false">Position!$V34</f>
        <v>#REF!</v>
      </c>
      <c r="F34" s="16" t="e">
        <f aca="false">Position!$V34</f>
        <v>#REF!</v>
      </c>
      <c r="G34" s="16" t="e">
        <f aca="false">Position!$V34</f>
        <v>#REF!</v>
      </c>
      <c r="H34" s="16" t="e">
        <f aca="false">Position!$V34</f>
        <v>#REF!</v>
      </c>
      <c r="I34" s="16" t="e">
        <f aca="false">Position!$V34</f>
        <v>#REF!</v>
      </c>
      <c r="J34" s="16" t="e">
        <f aca="false">Position!$V34</f>
        <v>#REF!</v>
      </c>
      <c r="K34" s="16" t="e">
        <f aca="false">Position!$V34</f>
        <v>#REF!</v>
      </c>
      <c r="L34" s="16" t="e">
        <f aca="false">Position!$V34</f>
        <v>#REF!</v>
      </c>
      <c r="M34" s="16" t="e">
        <f aca="false">Position!$V34</f>
        <v>#REF!</v>
      </c>
      <c r="N34" s="16" t="e">
        <f aca="false">Position!$V34</f>
        <v>#REF!</v>
      </c>
      <c r="O34" s="16" t="e">
        <f aca="false">Position!$V34</f>
        <v>#REF!</v>
      </c>
      <c r="S34" s="16" t="e">
        <f aca="false">Position!$V34</f>
        <v>#REF!</v>
      </c>
      <c r="T34" s="16" t="e">
        <f aca="false">Position!$V34</f>
        <v>#REF!</v>
      </c>
      <c r="U34" s="16" t="e">
        <f aca="false">Position!$V34</f>
        <v>#REF!</v>
      </c>
      <c r="V34" s="16" t="e">
        <f aca="false">Position!$V34</f>
        <v>#REF!</v>
      </c>
      <c r="W34" s="16" t="e">
        <f aca="false">Position!$V34</f>
        <v>#REF!</v>
      </c>
      <c r="X34" s="16" t="e">
        <f aca="false">Position!$V34</f>
        <v>#REF!</v>
      </c>
      <c r="Y34" s="16" t="e">
        <f aca="false">Position!$V34</f>
        <v>#REF!</v>
      </c>
      <c r="Z34" s="16" t="e">
        <f aca="false">Position!$V34</f>
        <v>#REF!</v>
      </c>
      <c r="AA34" s="16" t="e">
        <f aca="false">Position!$V34</f>
        <v>#REF!</v>
      </c>
      <c r="AB34" s="16" t="e">
        <f aca="false">Position!$V34</f>
        <v>#REF!</v>
      </c>
      <c r="AC34" s="16" t="e">
        <f aca="false">Position!$V34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4" t="n">
        <f aca="false">Position!L35</f>
        <v>0.51808721924178</v>
      </c>
      <c r="D35" s="15" t="e">
        <f aca="false">Position!N35</f>
        <v>#REF!</v>
      </c>
      <c r="E35" s="16" t="e">
        <f aca="false">Position!$V35</f>
        <v>#REF!</v>
      </c>
      <c r="F35" s="16" t="e">
        <f aca="false">Position!$V35</f>
        <v>#REF!</v>
      </c>
      <c r="G35" s="16" t="e">
        <f aca="false">Position!$V35</f>
        <v>#REF!</v>
      </c>
      <c r="H35" s="16" t="e">
        <f aca="false">Position!$V35</f>
        <v>#REF!</v>
      </c>
      <c r="I35" s="16" t="e">
        <f aca="false">Position!$V35</f>
        <v>#REF!</v>
      </c>
      <c r="J35" s="16" t="e">
        <f aca="false">Position!$V35</f>
        <v>#REF!</v>
      </c>
      <c r="K35" s="16" t="e">
        <f aca="false">Position!$V35</f>
        <v>#REF!</v>
      </c>
      <c r="L35" s="16" t="e">
        <f aca="false">Position!$V35</f>
        <v>#REF!</v>
      </c>
      <c r="M35" s="16" t="e">
        <f aca="false">Position!$V35</f>
        <v>#REF!</v>
      </c>
      <c r="N35" s="16" t="e">
        <f aca="false">Position!$V35</f>
        <v>#REF!</v>
      </c>
      <c r="O35" s="16" t="e">
        <f aca="false">Position!$V35</f>
        <v>#REF!</v>
      </c>
      <c r="S35" s="16" t="e">
        <f aca="false">Position!$V35</f>
        <v>#REF!</v>
      </c>
      <c r="T35" s="16" t="e">
        <f aca="false">Position!$V35</f>
        <v>#REF!</v>
      </c>
      <c r="U35" s="16" t="e">
        <f aca="false">Position!$V35</f>
        <v>#REF!</v>
      </c>
      <c r="V35" s="16" t="e">
        <f aca="false">Position!$V35</f>
        <v>#REF!</v>
      </c>
      <c r="W35" s="16" t="e">
        <f aca="false">Position!$V35</f>
        <v>#REF!</v>
      </c>
      <c r="X35" s="16" t="e">
        <f aca="false">Position!$V35</f>
        <v>#REF!</v>
      </c>
      <c r="Y35" s="16" t="e">
        <f aca="false">Position!$V35</f>
        <v>#REF!</v>
      </c>
      <c r="Z35" s="16" t="e">
        <f aca="false">Position!$V35</f>
        <v>#REF!</v>
      </c>
      <c r="AA35" s="16" t="e">
        <f aca="false">Position!$V35</f>
        <v>#REF!</v>
      </c>
      <c r="AB35" s="16" t="e">
        <f aca="false">Position!$V35</f>
        <v>#REF!</v>
      </c>
      <c r="AC35" s="16" t="e">
        <f aca="false">Position!$V35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4" t="n">
        <f aca="false">Position!L36</f>
        <v>0.51808721924178</v>
      </c>
      <c r="D36" s="15" t="e">
        <f aca="false">Position!N36</f>
        <v>#REF!</v>
      </c>
      <c r="E36" s="16" t="e">
        <f aca="false">Position!$V36</f>
        <v>#REF!</v>
      </c>
      <c r="F36" s="16" t="e">
        <f aca="false">Position!$V36</f>
        <v>#REF!</v>
      </c>
      <c r="G36" s="16" t="e">
        <f aca="false">Position!$V36</f>
        <v>#REF!</v>
      </c>
      <c r="H36" s="16" t="e">
        <f aca="false">Position!$V36</f>
        <v>#REF!</v>
      </c>
      <c r="I36" s="16" t="e">
        <f aca="false">Position!$V36</f>
        <v>#REF!</v>
      </c>
      <c r="J36" s="16" t="e">
        <f aca="false">Position!$V36</f>
        <v>#REF!</v>
      </c>
      <c r="K36" s="16" t="e">
        <f aca="false">Position!$V36</f>
        <v>#REF!</v>
      </c>
      <c r="L36" s="16" t="e">
        <f aca="false">Position!$V36</f>
        <v>#REF!</v>
      </c>
      <c r="M36" s="16" t="e">
        <f aca="false">Position!$V36</f>
        <v>#REF!</v>
      </c>
      <c r="N36" s="16" t="e">
        <f aca="false">Position!$V36</f>
        <v>#REF!</v>
      </c>
      <c r="O36" s="16" t="e">
        <f aca="false">Position!$V36</f>
        <v>#REF!</v>
      </c>
      <c r="S36" s="16" t="e">
        <f aca="false">Position!$V36</f>
        <v>#REF!</v>
      </c>
      <c r="T36" s="16" t="e">
        <f aca="false">Position!$V36</f>
        <v>#REF!</v>
      </c>
      <c r="U36" s="16" t="e">
        <f aca="false">Position!$V36</f>
        <v>#REF!</v>
      </c>
      <c r="V36" s="16" t="e">
        <f aca="false">Position!$V36</f>
        <v>#REF!</v>
      </c>
      <c r="W36" s="16" t="e">
        <f aca="false">Position!$V36</f>
        <v>#REF!</v>
      </c>
      <c r="X36" s="16" t="e">
        <f aca="false">Position!$V36</f>
        <v>#REF!</v>
      </c>
      <c r="Y36" s="16" t="e">
        <f aca="false">Position!$V36</f>
        <v>#REF!</v>
      </c>
      <c r="Z36" s="16" t="e">
        <f aca="false">Position!$V36</f>
        <v>#REF!</v>
      </c>
      <c r="AA36" s="16" t="e">
        <f aca="false">Position!$V36</f>
        <v>#REF!</v>
      </c>
      <c r="AB36" s="16" t="e">
        <f aca="false">Position!$V36</f>
        <v>#REF!</v>
      </c>
      <c r="AC36" s="16" t="e">
        <f aca="false">Position!$V36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4" t="n">
        <f aca="false">Position!L37</f>
        <v>0.516868253962901</v>
      </c>
      <c r="D37" s="15" t="e">
        <f aca="false">Position!N37</f>
        <v>#REF!</v>
      </c>
      <c r="E37" s="16" t="e">
        <f aca="false">Position!$V37</f>
        <v>#REF!</v>
      </c>
      <c r="F37" s="16" t="e">
        <f aca="false">Position!$V37</f>
        <v>#REF!</v>
      </c>
      <c r="G37" s="16" t="e">
        <f aca="false">Position!$V37</f>
        <v>#REF!</v>
      </c>
      <c r="H37" s="16" t="e">
        <f aca="false">Position!$V37</f>
        <v>#REF!</v>
      </c>
      <c r="I37" s="16" t="e">
        <f aca="false">Position!$V37</f>
        <v>#REF!</v>
      </c>
      <c r="J37" s="16" t="e">
        <f aca="false">Position!$V37</f>
        <v>#REF!</v>
      </c>
      <c r="K37" s="16" t="e">
        <f aca="false">Position!$V37</f>
        <v>#REF!</v>
      </c>
      <c r="L37" s="16" t="e">
        <f aca="false">Position!$V37</f>
        <v>#REF!</v>
      </c>
      <c r="M37" s="16" t="e">
        <f aca="false">Position!$V37</f>
        <v>#REF!</v>
      </c>
      <c r="N37" s="16" t="e">
        <f aca="false">Position!$V37</f>
        <v>#REF!</v>
      </c>
      <c r="O37" s="16" t="e">
        <f aca="false">Position!$V37</f>
        <v>#REF!</v>
      </c>
      <c r="S37" s="16" t="e">
        <f aca="false">Position!$V37</f>
        <v>#REF!</v>
      </c>
      <c r="T37" s="16" t="e">
        <f aca="false">Position!$V37</f>
        <v>#REF!</v>
      </c>
      <c r="U37" s="16" t="e">
        <f aca="false">Position!$V37</f>
        <v>#REF!</v>
      </c>
      <c r="V37" s="16" t="e">
        <f aca="false">Position!$V37</f>
        <v>#REF!</v>
      </c>
      <c r="W37" s="16" t="e">
        <f aca="false">Position!$V37</f>
        <v>#REF!</v>
      </c>
      <c r="X37" s="16" t="e">
        <f aca="false">Position!$V37</f>
        <v>#REF!</v>
      </c>
      <c r="Y37" s="16" t="e">
        <f aca="false">Position!$V37</f>
        <v>#REF!</v>
      </c>
      <c r="Z37" s="16" t="e">
        <f aca="false">Position!$V37</f>
        <v>#REF!</v>
      </c>
      <c r="AA37" s="16" t="e">
        <f aca="false">Position!$V37</f>
        <v>#REF!</v>
      </c>
      <c r="AB37" s="16" t="e">
        <f aca="false">Position!$V37</f>
        <v>#REF!</v>
      </c>
      <c r="AC37" s="16" t="e">
        <f aca="false">Position!$V37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4" t="n">
        <f aca="false">Position!L38</f>
        <v>0.514722841352428</v>
      </c>
      <c r="D38" s="15" t="e">
        <f aca="false">Position!N38</f>
        <v>#REF!</v>
      </c>
      <c r="E38" s="16" t="e">
        <f aca="false">Position!$V38</f>
        <v>#REF!</v>
      </c>
      <c r="F38" s="16" t="e">
        <f aca="false">Position!$V38</f>
        <v>#REF!</v>
      </c>
      <c r="G38" s="16" t="e">
        <f aca="false">Position!$V38</f>
        <v>#REF!</v>
      </c>
      <c r="H38" s="16" t="e">
        <f aca="false">Position!$V38</f>
        <v>#REF!</v>
      </c>
      <c r="I38" s="16" t="e">
        <f aca="false">Position!$V38</f>
        <v>#REF!</v>
      </c>
      <c r="J38" s="16" t="e">
        <f aca="false">Position!$V38</f>
        <v>#REF!</v>
      </c>
      <c r="K38" s="16" t="e">
        <f aca="false">Position!$V38</f>
        <v>#REF!</v>
      </c>
      <c r="L38" s="16" t="e">
        <f aca="false">Position!$V38</f>
        <v>#REF!</v>
      </c>
      <c r="M38" s="16" t="e">
        <f aca="false">Position!$V38</f>
        <v>#REF!</v>
      </c>
      <c r="N38" s="16" t="e">
        <f aca="false">Position!$V38</f>
        <v>#REF!</v>
      </c>
      <c r="O38" s="16" t="e">
        <f aca="false">Position!$V38</f>
        <v>#REF!</v>
      </c>
      <c r="S38" s="16" t="e">
        <f aca="false">Position!$V38</f>
        <v>#REF!</v>
      </c>
      <c r="T38" s="16" t="e">
        <f aca="false">Position!$V38</f>
        <v>#REF!</v>
      </c>
      <c r="U38" s="16" t="e">
        <f aca="false">Position!$V38</f>
        <v>#REF!</v>
      </c>
      <c r="V38" s="16" t="e">
        <f aca="false">Position!$V38</f>
        <v>#REF!</v>
      </c>
      <c r="W38" s="16" t="e">
        <f aca="false">Position!$V38</f>
        <v>#REF!</v>
      </c>
      <c r="X38" s="16" t="e">
        <f aca="false">Position!$V38</f>
        <v>#REF!</v>
      </c>
      <c r="Y38" s="16" t="e">
        <f aca="false">Position!$V38</f>
        <v>#REF!</v>
      </c>
      <c r="Z38" s="16" t="e">
        <f aca="false">Position!$V38</f>
        <v>#REF!</v>
      </c>
      <c r="AA38" s="16" t="e">
        <f aca="false">Position!$V38</f>
        <v>#REF!</v>
      </c>
      <c r="AB38" s="16" t="e">
        <f aca="false">Position!$V38</f>
        <v>#REF!</v>
      </c>
      <c r="AC38" s="16" t="e">
        <f aca="false">Position!$V38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4" t="n">
        <f aca="false">Position!L39</f>
        <v>0.502335085631047</v>
      </c>
      <c r="D39" s="15" t="e">
        <f aca="false">Position!N39</f>
        <v>#REF!</v>
      </c>
      <c r="E39" s="16" t="e">
        <f aca="false">Position!$V39</f>
        <v>#REF!</v>
      </c>
      <c r="F39" s="16" t="e">
        <f aca="false">Position!$V39</f>
        <v>#REF!</v>
      </c>
      <c r="G39" s="16" t="e">
        <f aca="false">Position!$V39</f>
        <v>#REF!</v>
      </c>
      <c r="H39" s="16" t="e">
        <f aca="false">Position!$V39</f>
        <v>#REF!</v>
      </c>
      <c r="I39" s="16" t="e">
        <f aca="false">Position!$V39</f>
        <v>#REF!</v>
      </c>
      <c r="J39" s="16" t="e">
        <f aca="false">Position!$V39</f>
        <v>#REF!</v>
      </c>
      <c r="K39" s="16" t="e">
        <f aca="false">Position!$V39</f>
        <v>#REF!</v>
      </c>
      <c r="L39" s="16" t="e">
        <f aca="false">Position!$V39</f>
        <v>#REF!</v>
      </c>
      <c r="M39" s="16" t="e">
        <f aca="false">Position!$V39</f>
        <v>#REF!</v>
      </c>
      <c r="N39" s="16" t="e">
        <f aca="false">Position!$V39</f>
        <v>#REF!</v>
      </c>
      <c r="O39" s="16" t="e">
        <f aca="false">Position!$V39</f>
        <v>#REF!</v>
      </c>
      <c r="S39" s="16" t="e">
        <f aca="false">Position!$V39</f>
        <v>#REF!</v>
      </c>
      <c r="T39" s="16" t="e">
        <f aca="false">Position!$V39</f>
        <v>#REF!</v>
      </c>
      <c r="U39" s="16" t="e">
        <f aca="false">Position!$V39</f>
        <v>#REF!</v>
      </c>
      <c r="V39" s="16" t="e">
        <f aca="false">Position!$V39</f>
        <v>#REF!</v>
      </c>
      <c r="W39" s="16" t="e">
        <f aca="false">Position!$V39</f>
        <v>#REF!</v>
      </c>
      <c r="X39" s="16" t="e">
        <f aca="false">Position!$V39</f>
        <v>#REF!</v>
      </c>
      <c r="Y39" s="16" t="e">
        <f aca="false">Position!$V39</f>
        <v>#REF!</v>
      </c>
      <c r="Z39" s="16" t="e">
        <f aca="false">Position!$V39</f>
        <v>#REF!</v>
      </c>
      <c r="AA39" s="16" t="e">
        <f aca="false">Position!$V39</f>
        <v>#REF!</v>
      </c>
      <c r="AB39" s="16" t="e">
        <f aca="false">Position!$V39</f>
        <v>#REF!</v>
      </c>
      <c r="AC39" s="16" t="e">
        <f aca="false">Position!$V39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4" t="n">
        <f aca="false">Position!L40</f>
        <v>0.486943752255001</v>
      </c>
      <c r="D40" s="15" t="e">
        <f aca="false">Position!N40</f>
        <v>#REF!</v>
      </c>
      <c r="E40" s="16" t="e">
        <f aca="false">Position!$V40</f>
        <v>#REF!</v>
      </c>
      <c r="F40" s="16" t="e">
        <f aca="false">Position!$V40</f>
        <v>#REF!</v>
      </c>
      <c r="G40" s="16" t="e">
        <f aca="false">Position!$V40</f>
        <v>#REF!</v>
      </c>
      <c r="H40" s="16" t="e">
        <f aca="false">Position!$V40</f>
        <v>#REF!</v>
      </c>
      <c r="I40" s="16" t="e">
        <f aca="false">Position!$V40</f>
        <v>#REF!</v>
      </c>
      <c r="J40" s="16" t="e">
        <f aca="false">Position!$V40</f>
        <v>#REF!</v>
      </c>
      <c r="K40" s="16" t="e">
        <f aca="false">Position!$V40</f>
        <v>#REF!</v>
      </c>
      <c r="L40" s="16" t="e">
        <f aca="false">Position!$V40</f>
        <v>#REF!</v>
      </c>
      <c r="M40" s="16" t="e">
        <f aca="false">Position!$V40</f>
        <v>#REF!</v>
      </c>
      <c r="N40" s="16" t="e">
        <f aca="false">Position!$V40</f>
        <v>#REF!</v>
      </c>
      <c r="O40" s="16" t="e">
        <f aca="false">Position!$V40</f>
        <v>#REF!</v>
      </c>
      <c r="S40" s="16" t="e">
        <f aca="false">Position!$V40</f>
        <v>#REF!</v>
      </c>
      <c r="T40" s="16" t="e">
        <f aca="false">Position!$V40</f>
        <v>#REF!</v>
      </c>
      <c r="U40" s="16" t="e">
        <f aca="false">Position!$V40</f>
        <v>#REF!</v>
      </c>
      <c r="V40" s="16" t="e">
        <f aca="false">Position!$V40</f>
        <v>#REF!</v>
      </c>
      <c r="W40" s="16" t="e">
        <f aca="false">Position!$V40</f>
        <v>#REF!</v>
      </c>
      <c r="X40" s="16" t="e">
        <f aca="false">Position!$V40</f>
        <v>#REF!</v>
      </c>
      <c r="Y40" s="16" t="e">
        <f aca="false">Position!$V40</f>
        <v>#REF!</v>
      </c>
      <c r="Z40" s="16" t="e">
        <f aca="false">Position!$V40</f>
        <v>#REF!</v>
      </c>
      <c r="AA40" s="16" t="e">
        <f aca="false">Position!$V40</f>
        <v>#REF!</v>
      </c>
      <c r="AB40" s="16" t="e">
        <f aca="false">Position!$V40</f>
        <v>#REF!</v>
      </c>
      <c r="AC40" s="16" t="e">
        <f aca="false">Position!$V40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4" t="n">
        <f aca="false">Position!L41</f>
        <v>0.524239369037944</v>
      </c>
      <c r="D41" s="15" t="e">
        <f aca="false">Position!N41</f>
        <v>#REF!</v>
      </c>
      <c r="E41" s="16" t="e">
        <f aca="false">Position!$V41</f>
        <v>#REF!</v>
      </c>
      <c r="F41" s="16" t="e">
        <f aca="false">Position!$V41</f>
        <v>#REF!</v>
      </c>
      <c r="G41" s="16" t="e">
        <f aca="false">Position!$V41</f>
        <v>#REF!</v>
      </c>
      <c r="H41" s="16" t="e">
        <f aca="false">Position!$V41</f>
        <v>#REF!</v>
      </c>
      <c r="I41" s="16" t="e">
        <f aca="false">Position!$V41</f>
        <v>#REF!</v>
      </c>
      <c r="J41" s="16" t="e">
        <f aca="false">Position!$V41</f>
        <v>#REF!</v>
      </c>
      <c r="K41" s="16" t="e">
        <f aca="false">Position!$V41</f>
        <v>#REF!</v>
      </c>
      <c r="L41" s="16" t="e">
        <f aca="false">Position!$V41</f>
        <v>#REF!</v>
      </c>
      <c r="M41" s="16" t="e">
        <f aca="false">Position!$V41</f>
        <v>#REF!</v>
      </c>
      <c r="N41" s="16" t="e">
        <f aca="false">Position!$V41</f>
        <v>#REF!</v>
      </c>
      <c r="O41" s="16" t="e">
        <f aca="false">Position!$V41</f>
        <v>#REF!</v>
      </c>
      <c r="S41" s="16" t="e">
        <f aca="false">Position!$V41</f>
        <v>#REF!</v>
      </c>
      <c r="T41" s="16" t="e">
        <f aca="false">Position!$V41</f>
        <v>#REF!</v>
      </c>
      <c r="U41" s="16" t="e">
        <f aca="false">Position!$V41</f>
        <v>#REF!</v>
      </c>
      <c r="V41" s="16" t="e">
        <f aca="false">Position!$V41</f>
        <v>#REF!</v>
      </c>
      <c r="W41" s="16" t="e">
        <f aca="false">Position!$V41</f>
        <v>#REF!</v>
      </c>
      <c r="X41" s="16" t="e">
        <f aca="false">Position!$V41</f>
        <v>#REF!</v>
      </c>
      <c r="Y41" s="16" t="e">
        <f aca="false">Position!$V41</f>
        <v>#REF!</v>
      </c>
      <c r="Z41" s="16" t="e">
        <f aca="false">Position!$V41</f>
        <v>#REF!</v>
      </c>
      <c r="AA41" s="16" t="e">
        <f aca="false">Position!$V41</f>
        <v>#REF!</v>
      </c>
      <c r="AB41" s="16" t="e">
        <f aca="false">Position!$V41</f>
        <v>#REF!</v>
      </c>
      <c r="AC41" s="16" t="e">
        <f aca="false">Position!$V41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4" t="n">
        <f aca="false">Position!L42</f>
        <v>0.509876906424605</v>
      </c>
      <c r="D42" s="15" t="e">
        <f aca="false">Position!N42</f>
        <v>#REF!</v>
      </c>
      <c r="E42" s="16" t="e">
        <f aca="false">Position!$V42</f>
        <v>#REF!</v>
      </c>
      <c r="F42" s="16" t="e">
        <f aca="false">Position!$V42</f>
        <v>#REF!</v>
      </c>
      <c r="G42" s="16" t="e">
        <f aca="false">Position!$V42</f>
        <v>#REF!</v>
      </c>
      <c r="H42" s="16" t="e">
        <f aca="false">Position!$V42</f>
        <v>#REF!</v>
      </c>
      <c r="I42" s="16" t="e">
        <f aca="false">Position!$V42</f>
        <v>#REF!</v>
      </c>
      <c r="J42" s="16" t="e">
        <f aca="false">Position!$V42</f>
        <v>#REF!</v>
      </c>
      <c r="K42" s="16" t="e">
        <f aca="false">Position!$V42</f>
        <v>#REF!</v>
      </c>
      <c r="L42" s="16" t="e">
        <f aca="false">Position!$V42</f>
        <v>#REF!</v>
      </c>
      <c r="M42" s="16" t="e">
        <f aca="false">Position!$V42</f>
        <v>#REF!</v>
      </c>
      <c r="N42" s="16" t="e">
        <f aca="false">Position!$V42</f>
        <v>#REF!</v>
      </c>
      <c r="O42" s="16" t="e">
        <f aca="false">Position!$V42</f>
        <v>#REF!</v>
      </c>
      <c r="S42" s="16" t="e">
        <f aca="false">Position!$V42</f>
        <v>#REF!</v>
      </c>
      <c r="T42" s="16" t="e">
        <f aca="false">Position!$V42</f>
        <v>#REF!</v>
      </c>
      <c r="U42" s="16" t="e">
        <f aca="false">Position!$V42</f>
        <v>#REF!</v>
      </c>
      <c r="V42" s="16" t="e">
        <f aca="false">Position!$V42</f>
        <v>#REF!</v>
      </c>
      <c r="W42" s="16" t="e">
        <f aca="false">Position!$V42</f>
        <v>#REF!</v>
      </c>
      <c r="X42" s="16" t="e">
        <f aca="false">Position!$V42</f>
        <v>#REF!</v>
      </c>
      <c r="Y42" s="16" t="e">
        <f aca="false">Position!$V42</f>
        <v>#REF!</v>
      </c>
      <c r="Z42" s="16" t="e">
        <f aca="false">Position!$V42</f>
        <v>#REF!</v>
      </c>
      <c r="AA42" s="16" t="e">
        <f aca="false">Position!$V42</f>
        <v>#REF!</v>
      </c>
      <c r="AB42" s="16" t="e">
        <f aca="false">Position!$V42</f>
        <v>#REF!</v>
      </c>
      <c r="AC42" s="16" t="e">
        <f aca="false">Position!$V42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4" t="n">
        <f aca="false">Position!L43</f>
        <v>0.507260261731909</v>
      </c>
      <c r="D43" s="15" t="e">
        <f aca="false">Position!N43</f>
        <v>#REF!</v>
      </c>
      <c r="E43" s="16" t="e">
        <f aca="false">Position!$V43</f>
        <v>#REF!</v>
      </c>
      <c r="F43" s="16" t="e">
        <f aca="false">Position!$V43</f>
        <v>#REF!</v>
      </c>
      <c r="G43" s="16" t="e">
        <f aca="false">Position!$V43</f>
        <v>#REF!</v>
      </c>
      <c r="H43" s="16" t="e">
        <f aca="false">Position!$V43</f>
        <v>#REF!</v>
      </c>
      <c r="I43" s="16" t="e">
        <f aca="false">Position!$V43</f>
        <v>#REF!</v>
      </c>
      <c r="J43" s="16" t="e">
        <f aca="false">Position!$V43</f>
        <v>#REF!</v>
      </c>
      <c r="K43" s="16" t="e">
        <f aca="false">Position!$V43</f>
        <v>#REF!</v>
      </c>
      <c r="L43" s="16" t="e">
        <f aca="false">Position!$V43</f>
        <v>#REF!</v>
      </c>
      <c r="M43" s="16" t="e">
        <f aca="false">Position!$V43</f>
        <v>#REF!</v>
      </c>
      <c r="N43" s="16" t="e">
        <f aca="false">Position!$V43</f>
        <v>#REF!</v>
      </c>
      <c r="O43" s="16" t="e">
        <f aca="false">Position!$V43</f>
        <v>#REF!</v>
      </c>
      <c r="S43" s="16" t="e">
        <f aca="false">Position!$V43</f>
        <v>#REF!</v>
      </c>
      <c r="T43" s="16" t="e">
        <f aca="false">Position!$V43</f>
        <v>#REF!</v>
      </c>
      <c r="U43" s="16" t="e">
        <f aca="false">Position!$V43</f>
        <v>#REF!</v>
      </c>
      <c r="V43" s="16" t="e">
        <f aca="false">Position!$V43</f>
        <v>#REF!</v>
      </c>
      <c r="W43" s="16" t="e">
        <f aca="false">Position!$V43</f>
        <v>#REF!</v>
      </c>
      <c r="X43" s="16" t="e">
        <f aca="false">Position!$V43</f>
        <v>#REF!</v>
      </c>
      <c r="Y43" s="16" t="e">
        <f aca="false">Position!$V43</f>
        <v>#REF!</v>
      </c>
      <c r="Z43" s="16" t="e">
        <f aca="false">Position!$V43</f>
        <v>#REF!</v>
      </c>
      <c r="AA43" s="16" t="e">
        <f aca="false">Position!$V43</f>
        <v>#REF!</v>
      </c>
      <c r="AB43" s="16" t="e">
        <f aca="false">Position!$V43</f>
        <v>#REF!</v>
      </c>
      <c r="AC43" s="16" t="e">
        <f aca="false">Position!$V43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4" t="n">
        <f aca="false">Position!L44</f>
        <v>0.504643617039212</v>
      </c>
      <c r="D44" s="15" t="e">
        <f aca="false">Position!N44</f>
        <v>#REF!</v>
      </c>
      <c r="E44" s="16" t="e">
        <f aca="false">Position!$V44</f>
        <v>#REF!</v>
      </c>
      <c r="F44" s="16" t="e">
        <f aca="false">Position!$V44</f>
        <v>#REF!</v>
      </c>
      <c r="G44" s="16" t="e">
        <f aca="false">Position!$V44</f>
        <v>#REF!</v>
      </c>
      <c r="H44" s="16" t="e">
        <f aca="false">Position!$V44</f>
        <v>#REF!</v>
      </c>
      <c r="I44" s="16" t="e">
        <f aca="false">Position!$V44</f>
        <v>#REF!</v>
      </c>
      <c r="J44" s="16" t="e">
        <f aca="false">Position!$V44</f>
        <v>#REF!</v>
      </c>
      <c r="K44" s="16" t="e">
        <f aca="false">Position!$V44</f>
        <v>#REF!</v>
      </c>
      <c r="L44" s="16" t="e">
        <f aca="false">Position!$V44</f>
        <v>#REF!</v>
      </c>
      <c r="M44" s="16" t="e">
        <f aca="false">Position!$V44</f>
        <v>#REF!</v>
      </c>
      <c r="N44" s="16" t="e">
        <f aca="false">Position!$V44</f>
        <v>#REF!</v>
      </c>
      <c r="O44" s="16" t="e">
        <f aca="false">Position!$V44</f>
        <v>#REF!</v>
      </c>
      <c r="S44" s="16" t="e">
        <f aca="false">Position!$V44</f>
        <v>#REF!</v>
      </c>
      <c r="T44" s="16" t="e">
        <f aca="false">Position!$V44</f>
        <v>#REF!</v>
      </c>
      <c r="U44" s="16" t="e">
        <f aca="false">Position!$V44</f>
        <v>#REF!</v>
      </c>
      <c r="V44" s="16" t="e">
        <f aca="false">Position!$V44</f>
        <v>#REF!</v>
      </c>
      <c r="W44" s="16" t="e">
        <f aca="false">Position!$V44</f>
        <v>#REF!</v>
      </c>
      <c r="X44" s="16" t="e">
        <f aca="false">Position!$V44</f>
        <v>#REF!</v>
      </c>
      <c r="Y44" s="16" t="e">
        <f aca="false">Position!$V44</f>
        <v>#REF!</v>
      </c>
      <c r="Z44" s="16" t="e">
        <f aca="false">Position!$V44</f>
        <v>#REF!</v>
      </c>
      <c r="AA44" s="16" t="e">
        <f aca="false">Position!$V44</f>
        <v>#REF!</v>
      </c>
      <c r="AB44" s="16" t="e">
        <f aca="false">Position!$V44</f>
        <v>#REF!</v>
      </c>
      <c r="AC44" s="16" t="e">
        <f aca="false">Position!$V44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4" t="n">
        <f aca="false">Position!L45</f>
        <v>0.503207160030078</v>
      </c>
      <c r="D45" s="15" t="e">
        <f aca="false">Position!N45</f>
        <v>#REF!</v>
      </c>
      <c r="E45" s="16" t="e">
        <f aca="false">Position!$V45</f>
        <v>#REF!</v>
      </c>
      <c r="F45" s="16" t="e">
        <f aca="false">Position!$V45</f>
        <v>#REF!</v>
      </c>
      <c r="G45" s="16" t="e">
        <f aca="false">Position!$V45</f>
        <v>#REF!</v>
      </c>
      <c r="H45" s="16" t="e">
        <f aca="false">Position!$V45</f>
        <v>#REF!</v>
      </c>
      <c r="I45" s="16" t="e">
        <f aca="false">Position!$V45</f>
        <v>#REF!</v>
      </c>
      <c r="J45" s="16" t="e">
        <f aca="false">Position!$V45</f>
        <v>#REF!</v>
      </c>
      <c r="K45" s="16" t="e">
        <f aca="false">Position!$V45</f>
        <v>#REF!</v>
      </c>
      <c r="L45" s="16" t="e">
        <f aca="false">Position!$V45</f>
        <v>#REF!</v>
      </c>
      <c r="M45" s="16" t="e">
        <f aca="false">Position!$V45</f>
        <v>#REF!</v>
      </c>
      <c r="N45" s="16" t="e">
        <f aca="false">Position!$V45</f>
        <v>#REF!</v>
      </c>
      <c r="O45" s="16" t="e">
        <f aca="false">Position!$V45</f>
        <v>#REF!</v>
      </c>
      <c r="S45" s="16" t="e">
        <f aca="false">Position!$V45</f>
        <v>#REF!</v>
      </c>
      <c r="T45" s="16" t="e">
        <f aca="false">Position!$V45</f>
        <v>#REF!</v>
      </c>
      <c r="U45" s="16" t="e">
        <f aca="false">Position!$V45</f>
        <v>#REF!</v>
      </c>
      <c r="V45" s="16" t="e">
        <f aca="false">Position!$V45</f>
        <v>#REF!</v>
      </c>
      <c r="W45" s="16" t="e">
        <f aca="false">Position!$V45</f>
        <v>#REF!</v>
      </c>
      <c r="X45" s="16" t="e">
        <f aca="false">Position!$V45</f>
        <v>#REF!</v>
      </c>
      <c r="Y45" s="16" t="e">
        <f aca="false">Position!$V45</f>
        <v>#REF!</v>
      </c>
      <c r="Z45" s="16" t="e">
        <f aca="false">Position!$V45</f>
        <v>#REF!</v>
      </c>
      <c r="AA45" s="16" t="e">
        <f aca="false">Position!$V45</f>
        <v>#REF!</v>
      </c>
      <c r="AB45" s="16" t="e">
        <f aca="false">Position!$V45</f>
        <v>#REF!</v>
      </c>
      <c r="AC45" s="16" t="e">
        <f aca="false">Position!$V45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4" t="n">
        <f aca="false">Position!L46</f>
        <v>0.503229077801344</v>
      </c>
      <c r="D46" s="15" t="e">
        <f aca="false">Position!N46</f>
        <v>#REF!</v>
      </c>
      <c r="E46" s="16" t="e">
        <f aca="false">Position!$V46</f>
        <v>#REF!</v>
      </c>
      <c r="F46" s="16" t="e">
        <f aca="false">Position!$V46</f>
        <v>#REF!</v>
      </c>
      <c r="G46" s="16" t="e">
        <f aca="false">Position!$V46</f>
        <v>#REF!</v>
      </c>
      <c r="H46" s="16" t="e">
        <f aca="false">Position!$V46</f>
        <v>#REF!</v>
      </c>
      <c r="I46" s="16" t="e">
        <f aca="false">Position!$V46</f>
        <v>#REF!</v>
      </c>
      <c r="J46" s="16" t="e">
        <f aca="false">Position!$V46</f>
        <v>#REF!</v>
      </c>
      <c r="K46" s="16" t="e">
        <f aca="false">Position!$V46</f>
        <v>#REF!</v>
      </c>
      <c r="L46" s="16" t="e">
        <f aca="false">Position!$V46</f>
        <v>#REF!</v>
      </c>
      <c r="M46" s="16" t="e">
        <f aca="false">Position!$V46</f>
        <v>#REF!</v>
      </c>
      <c r="N46" s="16" t="e">
        <f aca="false">Position!$V46</f>
        <v>#REF!</v>
      </c>
      <c r="O46" s="16" t="e">
        <f aca="false">Position!$V46</f>
        <v>#REF!</v>
      </c>
      <c r="S46" s="16" t="e">
        <f aca="false">Position!$V46</f>
        <v>#REF!</v>
      </c>
      <c r="T46" s="16" t="e">
        <f aca="false">Position!$V46</f>
        <v>#REF!</v>
      </c>
      <c r="U46" s="16" t="e">
        <f aca="false">Position!$V46</f>
        <v>#REF!</v>
      </c>
      <c r="V46" s="16" t="e">
        <f aca="false">Position!$V46</f>
        <v>#REF!</v>
      </c>
      <c r="W46" s="16" t="e">
        <f aca="false">Position!$V46</f>
        <v>#REF!</v>
      </c>
      <c r="X46" s="16" t="e">
        <f aca="false">Position!$V46</f>
        <v>#REF!</v>
      </c>
      <c r="Y46" s="16" t="e">
        <f aca="false">Position!$V46</f>
        <v>#REF!</v>
      </c>
      <c r="Z46" s="16" t="e">
        <f aca="false">Position!$V46</f>
        <v>#REF!</v>
      </c>
      <c r="AA46" s="16" t="e">
        <f aca="false">Position!$V46</f>
        <v>#REF!</v>
      </c>
      <c r="AB46" s="16" t="e">
        <f aca="false">Position!$V46</f>
        <v>#REF!</v>
      </c>
      <c r="AC46" s="16" t="e">
        <f aca="false">Position!$V46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4" t="n">
        <f aca="false">Position!L47</f>
        <v>0.500791147243587</v>
      </c>
      <c r="D47" s="15" t="e">
        <f aca="false">Position!N47</f>
        <v>#REF!</v>
      </c>
      <c r="E47" s="16" t="e">
        <f aca="false">Position!$V47</f>
        <v>#REF!</v>
      </c>
      <c r="F47" s="16" t="e">
        <f aca="false">Position!$V47</f>
        <v>#REF!</v>
      </c>
      <c r="G47" s="16" t="e">
        <f aca="false">Position!$V47</f>
        <v>#REF!</v>
      </c>
      <c r="H47" s="16" t="e">
        <f aca="false">Position!$V47</f>
        <v>#REF!</v>
      </c>
      <c r="I47" s="16" t="e">
        <f aca="false">Position!$V47</f>
        <v>#REF!</v>
      </c>
      <c r="J47" s="16" t="e">
        <f aca="false">Position!$V47</f>
        <v>#REF!</v>
      </c>
      <c r="K47" s="16" t="e">
        <f aca="false">Position!$V47</f>
        <v>#REF!</v>
      </c>
      <c r="L47" s="16" t="e">
        <f aca="false">Position!$V47</f>
        <v>#REF!</v>
      </c>
      <c r="M47" s="16" t="e">
        <f aca="false">Position!$V47</f>
        <v>#REF!</v>
      </c>
      <c r="N47" s="16" t="e">
        <f aca="false">Position!$V47</f>
        <v>#REF!</v>
      </c>
      <c r="O47" s="16" t="e">
        <f aca="false">Position!$V47</f>
        <v>#REF!</v>
      </c>
      <c r="S47" s="16" t="e">
        <f aca="false">Position!$V47</f>
        <v>#REF!</v>
      </c>
      <c r="T47" s="16" t="e">
        <f aca="false">Position!$V47</f>
        <v>#REF!</v>
      </c>
      <c r="U47" s="16" t="e">
        <f aca="false">Position!$V47</f>
        <v>#REF!</v>
      </c>
      <c r="V47" s="16" t="e">
        <f aca="false">Position!$V47</f>
        <v>#REF!</v>
      </c>
      <c r="W47" s="16" t="e">
        <f aca="false">Position!$V47</f>
        <v>#REF!</v>
      </c>
      <c r="X47" s="16" t="e">
        <f aca="false">Position!$V47</f>
        <v>#REF!</v>
      </c>
      <c r="Y47" s="16" t="e">
        <f aca="false">Position!$V47</f>
        <v>#REF!</v>
      </c>
      <c r="Z47" s="16" t="e">
        <f aca="false">Position!$V47</f>
        <v>#REF!</v>
      </c>
      <c r="AA47" s="16" t="e">
        <f aca="false">Position!$V47</f>
        <v>#REF!</v>
      </c>
      <c r="AB47" s="16" t="e">
        <f aca="false">Position!$V47</f>
        <v>#REF!</v>
      </c>
      <c r="AC47" s="16" t="e">
        <f aca="false">Position!$V47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4" t="n">
        <f aca="false">Position!L48</f>
        <v>0.500791147243587</v>
      </c>
      <c r="D48" s="15" t="e">
        <f aca="false">Position!N48</f>
        <v>#REF!</v>
      </c>
      <c r="E48" s="16" t="e">
        <f aca="false">Position!$V48</f>
        <v>#REF!</v>
      </c>
      <c r="F48" s="16" t="e">
        <f aca="false">Position!$V48</f>
        <v>#REF!</v>
      </c>
      <c r="G48" s="16" t="e">
        <f aca="false">Position!$V48</f>
        <v>#REF!</v>
      </c>
      <c r="H48" s="16" t="e">
        <f aca="false">Position!$V48</f>
        <v>#REF!</v>
      </c>
      <c r="I48" s="16" t="e">
        <f aca="false">Position!$V48</f>
        <v>#REF!</v>
      </c>
      <c r="J48" s="16" t="e">
        <f aca="false">Position!$V48</f>
        <v>#REF!</v>
      </c>
      <c r="K48" s="16" t="e">
        <f aca="false">Position!$V48</f>
        <v>#REF!</v>
      </c>
      <c r="L48" s="16" t="e">
        <f aca="false">Position!$V48</f>
        <v>#REF!</v>
      </c>
      <c r="M48" s="16" t="e">
        <f aca="false">Position!$V48</f>
        <v>#REF!</v>
      </c>
      <c r="N48" s="16" t="e">
        <f aca="false">Position!$V48</f>
        <v>#REF!</v>
      </c>
      <c r="O48" s="16" t="e">
        <f aca="false">Position!$V48</f>
        <v>#REF!</v>
      </c>
      <c r="S48" s="16" t="e">
        <f aca="false">Position!$V48</f>
        <v>#REF!</v>
      </c>
      <c r="T48" s="16" t="e">
        <f aca="false">Position!$V48</f>
        <v>#REF!</v>
      </c>
      <c r="U48" s="16" t="e">
        <f aca="false">Position!$V48</f>
        <v>#REF!</v>
      </c>
      <c r="V48" s="16" t="e">
        <f aca="false">Position!$V48</f>
        <v>#REF!</v>
      </c>
      <c r="W48" s="16" t="e">
        <f aca="false">Position!$V48</f>
        <v>#REF!</v>
      </c>
      <c r="X48" s="16" t="e">
        <f aca="false">Position!$V48</f>
        <v>#REF!</v>
      </c>
      <c r="Y48" s="16" t="e">
        <f aca="false">Position!$V48</f>
        <v>#REF!</v>
      </c>
      <c r="Z48" s="16" t="e">
        <f aca="false">Position!$V48</f>
        <v>#REF!</v>
      </c>
      <c r="AA48" s="16" t="e">
        <f aca="false">Position!$V48</f>
        <v>#REF!</v>
      </c>
      <c r="AB48" s="16" t="e">
        <f aca="false">Position!$V48</f>
        <v>#REF!</v>
      </c>
      <c r="AC48" s="16" t="e">
        <f aca="false">Position!$V48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4" t="n">
        <f aca="false">Position!L49</f>
        <v>0.49957218196471</v>
      </c>
      <c r="D49" s="15" t="e">
        <f aca="false">Position!N49</f>
        <v>#REF!</v>
      </c>
      <c r="E49" s="16" t="e">
        <f aca="false">Position!$V49</f>
        <v>#REF!</v>
      </c>
      <c r="F49" s="16" t="e">
        <f aca="false">Position!$V49</f>
        <v>#REF!</v>
      </c>
      <c r="G49" s="16" t="e">
        <f aca="false">Position!$V49</f>
        <v>#REF!</v>
      </c>
      <c r="H49" s="16" t="e">
        <f aca="false">Position!$V49</f>
        <v>#REF!</v>
      </c>
      <c r="I49" s="16" t="e">
        <f aca="false">Position!$V49</f>
        <v>#REF!</v>
      </c>
      <c r="J49" s="16" t="e">
        <f aca="false">Position!$V49</f>
        <v>#REF!</v>
      </c>
      <c r="K49" s="16" t="e">
        <f aca="false">Position!$V49</f>
        <v>#REF!</v>
      </c>
      <c r="L49" s="16" t="e">
        <f aca="false">Position!$V49</f>
        <v>#REF!</v>
      </c>
      <c r="M49" s="16" t="e">
        <f aca="false">Position!$V49</f>
        <v>#REF!</v>
      </c>
      <c r="N49" s="16" t="e">
        <f aca="false">Position!$V49</f>
        <v>#REF!</v>
      </c>
      <c r="O49" s="16" t="e">
        <f aca="false">Position!$V49</f>
        <v>#REF!</v>
      </c>
      <c r="S49" s="16" t="e">
        <f aca="false">Position!$V49</f>
        <v>#REF!</v>
      </c>
      <c r="T49" s="16" t="e">
        <f aca="false">Position!$V49</f>
        <v>#REF!</v>
      </c>
      <c r="U49" s="16" t="e">
        <f aca="false">Position!$V49</f>
        <v>#REF!</v>
      </c>
      <c r="V49" s="16" t="e">
        <f aca="false">Position!$V49</f>
        <v>#REF!</v>
      </c>
      <c r="W49" s="16" t="e">
        <f aca="false">Position!$V49</f>
        <v>#REF!</v>
      </c>
      <c r="X49" s="16" t="e">
        <f aca="false">Position!$V49</f>
        <v>#REF!</v>
      </c>
      <c r="Y49" s="16" t="e">
        <f aca="false">Position!$V49</f>
        <v>#REF!</v>
      </c>
      <c r="Z49" s="16" t="e">
        <f aca="false">Position!$V49</f>
        <v>#REF!</v>
      </c>
      <c r="AA49" s="16" t="e">
        <f aca="false">Position!$V49</f>
        <v>#REF!</v>
      </c>
      <c r="AB49" s="16" t="e">
        <f aca="false">Position!$V49</f>
        <v>#REF!</v>
      </c>
      <c r="AC49" s="16" t="e">
        <f aca="false">Position!$V49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4" t="n">
        <f aca="false">Position!L50</f>
        <v>0.497426769354235</v>
      </c>
      <c r="D50" s="15" t="e">
        <f aca="false">Position!N50</f>
        <v>#REF!</v>
      </c>
      <c r="E50" s="16" t="e">
        <f aca="false">Position!$V50</f>
        <v>#REF!</v>
      </c>
      <c r="F50" s="16" t="e">
        <f aca="false">Position!$V50</f>
        <v>#REF!</v>
      </c>
      <c r="G50" s="16" t="e">
        <f aca="false">Position!$V50</f>
        <v>#REF!</v>
      </c>
      <c r="H50" s="16" t="e">
        <f aca="false">Position!$V50</f>
        <v>#REF!</v>
      </c>
      <c r="I50" s="16" t="e">
        <f aca="false">Position!$V50</f>
        <v>#REF!</v>
      </c>
      <c r="J50" s="16" t="e">
        <f aca="false">Position!$V50</f>
        <v>#REF!</v>
      </c>
      <c r="K50" s="16" t="e">
        <f aca="false">Position!$V50</f>
        <v>#REF!</v>
      </c>
      <c r="L50" s="16" t="e">
        <f aca="false">Position!$V50</f>
        <v>#REF!</v>
      </c>
      <c r="M50" s="16" t="e">
        <f aca="false">Position!$V50</f>
        <v>#REF!</v>
      </c>
      <c r="N50" s="16" t="e">
        <f aca="false">Position!$V50</f>
        <v>#REF!</v>
      </c>
      <c r="O50" s="16" t="e">
        <f aca="false">Position!$V50</f>
        <v>#REF!</v>
      </c>
      <c r="S50" s="16" t="e">
        <f aca="false">Position!$V50</f>
        <v>#REF!</v>
      </c>
      <c r="T50" s="16" t="e">
        <f aca="false">Position!$V50</f>
        <v>#REF!</v>
      </c>
      <c r="U50" s="16" t="e">
        <f aca="false">Position!$V50</f>
        <v>#REF!</v>
      </c>
      <c r="V50" s="16" t="e">
        <f aca="false">Position!$V50</f>
        <v>#REF!</v>
      </c>
      <c r="W50" s="16" t="e">
        <f aca="false">Position!$V50</f>
        <v>#REF!</v>
      </c>
      <c r="X50" s="16" t="e">
        <f aca="false">Position!$V50</f>
        <v>#REF!</v>
      </c>
      <c r="Y50" s="16" t="e">
        <f aca="false">Position!$V50</f>
        <v>#REF!</v>
      </c>
      <c r="Z50" s="16" t="e">
        <f aca="false">Position!$V50</f>
        <v>#REF!</v>
      </c>
      <c r="AA50" s="16" t="e">
        <f aca="false">Position!$V50</f>
        <v>#REF!</v>
      </c>
      <c r="AB50" s="16" t="e">
        <f aca="false">Position!$V50</f>
        <v>#REF!</v>
      </c>
      <c r="AC50" s="16" t="e">
        <f aca="false">Position!$V50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4" t="n">
        <f aca="false">Position!L51</f>
        <v>0.485039013632854</v>
      </c>
      <c r="D51" s="15" t="e">
        <f aca="false">Position!N51</f>
        <v>#REF!</v>
      </c>
      <c r="E51" s="16" t="e">
        <f aca="false">Position!$V51</f>
        <v>#REF!</v>
      </c>
      <c r="F51" s="16" t="e">
        <f aca="false">Position!$V51</f>
        <v>#REF!</v>
      </c>
      <c r="G51" s="16" t="e">
        <f aca="false">Position!$V51</f>
        <v>#REF!</v>
      </c>
      <c r="H51" s="16" t="e">
        <f aca="false">Position!$V51</f>
        <v>#REF!</v>
      </c>
      <c r="I51" s="16" t="e">
        <f aca="false">Position!$V51</f>
        <v>#REF!</v>
      </c>
      <c r="J51" s="16" t="e">
        <f aca="false">Position!$V51</f>
        <v>#REF!</v>
      </c>
      <c r="K51" s="16" t="e">
        <f aca="false">Position!$V51</f>
        <v>#REF!</v>
      </c>
      <c r="L51" s="16" t="e">
        <f aca="false">Position!$V51</f>
        <v>#REF!</v>
      </c>
      <c r="M51" s="16" t="e">
        <f aca="false">Position!$V51</f>
        <v>#REF!</v>
      </c>
      <c r="N51" s="16" t="e">
        <f aca="false">Position!$V51</f>
        <v>#REF!</v>
      </c>
      <c r="O51" s="16" t="e">
        <f aca="false">Position!$V51</f>
        <v>#REF!</v>
      </c>
      <c r="S51" s="16" t="e">
        <f aca="false">Position!$V51</f>
        <v>#REF!</v>
      </c>
      <c r="T51" s="16" t="e">
        <f aca="false">Position!$V51</f>
        <v>#REF!</v>
      </c>
      <c r="U51" s="16" t="e">
        <f aca="false">Position!$V51</f>
        <v>#REF!</v>
      </c>
      <c r="V51" s="16" t="e">
        <f aca="false">Position!$V51</f>
        <v>#REF!</v>
      </c>
      <c r="W51" s="16" t="e">
        <f aca="false">Position!$V51</f>
        <v>#REF!</v>
      </c>
      <c r="X51" s="16" t="e">
        <f aca="false">Position!$V51</f>
        <v>#REF!</v>
      </c>
      <c r="Y51" s="16" t="e">
        <f aca="false">Position!$V51</f>
        <v>#REF!</v>
      </c>
      <c r="Z51" s="16" t="e">
        <f aca="false">Position!$V51</f>
        <v>#REF!</v>
      </c>
      <c r="AA51" s="16" t="e">
        <f aca="false">Position!$V51</f>
        <v>#REF!</v>
      </c>
      <c r="AB51" s="16" t="e">
        <f aca="false">Position!$V51</f>
        <v>#REF!</v>
      </c>
      <c r="AC51" s="16" t="e">
        <f aca="false">Position!$V51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4" t="n">
        <f aca="false">Position!L52</f>
        <v>0.46964768025681</v>
      </c>
      <c r="D52" s="15" t="e">
        <f aca="false">Position!N52</f>
        <v>#REF!</v>
      </c>
      <c r="E52" s="16" t="e">
        <f aca="false">Position!$V52</f>
        <v>#REF!</v>
      </c>
      <c r="F52" s="16" t="e">
        <f aca="false">Position!$V52</f>
        <v>#REF!</v>
      </c>
      <c r="G52" s="16" t="e">
        <f aca="false">Position!$V52</f>
        <v>#REF!</v>
      </c>
      <c r="H52" s="16" t="e">
        <f aca="false">Position!$V52</f>
        <v>#REF!</v>
      </c>
      <c r="I52" s="16" t="e">
        <f aca="false">Position!$V52</f>
        <v>#REF!</v>
      </c>
      <c r="J52" s="16" t="e">
        <f aca="false">Position!$V52</f>
        <v>#REF!</v>
      </c>
      <c r="K52" s="16" t="e">
        <f aca="false">Position!$V52</f>
        <v>#REF!</v>
      </c>
      <c r="L52" s="16" t="e">
        <f aca="false">Position!$V52</f>
        <v>#REF!</v>
      </c>
      <c r="M52" s="16" t="e">
        <f aca="false">Position!$V52</f>
        <v>#REF!</v>
      </c>
      <c r="N52" s="16" t="e">
        <f aca="false">Position!$V52</f>
        <v>#REF!</v>
      </c>
      <c r="O52" s="16" t="e">
        <f aca="false">Position!$V52</f>
        <v>#REF!</v>
      </c>
      <c r="S52" s="16" t="e">
        <f aca="false">Position!$V52</f>
        <v>#REF!</v>
      </c>
      <c r="T52" s="16" t="e">
        <f aca="false">Position!$V52</f>
        <v>#REF!</v>
      </c>
      <c r="U52" s="16" t="e">
        <f aca="false">Position!$V52</f>
        <v>#REF!</v>
      </c>
      <c r="V52" s="16" t="e">
        <f aca="false">Position!$V52</f>
        <v>#REF!</v>
      </c>
      <c r="W52" s="16" t="e">
        <f aca="false">Position!$V52</f>
        <v>#REF!</v>
      </c>
      <c r="X52" s="16" t="e">
        <f aca="false">Position!$V52</f>
        <v>#REF!</v>
      </c>
      <c r="Y52" s="16" t="e">
        <f aca="false">Position!$V52</f>
        <v>#REF!</v>
      </c>
      <c r="Z52" s="16" t="e">
        <f aca="false">Position!$V52</f>
        <v>#REF!</v>
      </c>
      <c r="AA52" s="16" t="e">
        <f aca="false">Position!$V52</f>
        <v>#REF!</v>
      </c>
      <c r="AB52" s="16" t="e">
        <f aca="false">Position!$V52</f>
        <v>#REF!</v>
      </c>
      <c r="AC52" s="16" t="e">
        <f aca="false">Position!$V52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4" t="n">
        <f aca="false">Position!L53</f>
        <v>0.506943297039753</v>
      </c>
      <c r="D53" s="15" t="e">
        <f aca="false">Position!N53</f>
        <v>#REF!</v>
      </c>
      <c r="E53" s="16" t="e">
        <f aca="false">Position!$V53</f>
        <v>#REF!</v>
      </c>
      <c r="F53" s="16" t="e">
        <f aca="false">Position!$V53</f>
        <v>#REF!</v>
      </c>
      <c r="G53" s="16" t="e">
        <f aca="false">Position!$V53</f>
        <v>#REF!</v>
      </c>
      <c r="H53" s="16" t="e">
        <f aca="false">Position!$V53</f>
        <v>#REF!</v>
      </c>
      <c r="I53" s="16" t="e">
        <f aca="false">Position!$V53</f>
        <v>#REF!</v>
      </c>
      <c r="J53" s="16" t="e">
        <f aca="false">Position!$V53</f>
        <v>#REF!</v>
      </c>
      <c r="K53" s="16" t="e">
        <f aca="false">Position!$V53</f>
        <v>#REF!</v>
      </c>
      <c r="L53" s="16" t="e">
        <f aca="false">Position!$V53</f>
        <v>#REF!</v>
      </c>
      <c r="M53" s="16" t="e">
        <f aca="false">Position!$V53</f>
        <v>#REF!</v>
      </c>
      <c r="N53" s="16" t="e">
        <f aca="false">Position!$V53</f>
        <v>#REF!</v>
      </c>
      <c r="O53" s="16" t="e">
        <f aca="false">Position!$V53</f>
        <v>#REF!</v>
      </c>
      <c r="S53" s="16" t="e">
        <f aca="false">Position!$V53</f>
        <v>#REF!</v>
      </c>
      <c r="T53" s="16" t="e">
        <f aca="false">Position!$V53</f>
        <v>#REF!</v>
      </c>
      <c r="U53" s="16" t="e">
        <f aca="false">Position!$V53</f>
        <v>#REF!</v>
      </c>
      <c r="V53" s="16" t="e">
        <f aca="false">Position!$V53</f>
        <v>#REF!</v>
      </c>
      <c r="W53" s="16" t="e">
        <f aca="false">Position!$V53</f>
        <v>#REF!</v>
      </c>
      <c r="X53" s="16" t="e">
        <f aca="false">Position!$V53</f>
        <v>#REF!</v>
      </c>
      <c r="Y53" s="16" t="e">
        <f aca="false">Position!$V53</f>
        <v>#REF!</v>
      </c>
      <c r="Z53" s="16" t="e">
        <f aca="false">Position!$V53</f>
        <v>#REF!</v>
      </c>
      <c r="AA53" s="16" t="e">
        <f aca="false">Position!$V53</f>
        <v>#REF!</v>
      </c>
      <c r="AB53" s="16" t="e">
        <f aca="false">Position!$V53</f>
        <v>#REF!</v>
      </c>
      <c r="AC53" s="16" t="e">
        <f aca="false">Position!$V53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4" t="n">
        <f aca="false">Position!L54</f>
        <v>0.502020228416897</v>
      </c>
      <c r="D54" s="15" t="e">
        <f aca="false">Position!N54</f>
        <v>#REF!</v>
      </c>
      <c r="E54" s="16" t="e">
        <f aca="false">Position!$V54</f>
        <v>#REF!</v>
      </c>
      <c r="F54" s="16" t="e">
        <f aca="false">Position!$V54</f>
        <v>#REF!</v>
      </c>
      <c r="G54" s="16" t="e">
        <f aca="false">Position!$V54</f>
        <v>#REF!</v>
      </c>
      <c r="H54" s="16" t="e">
        <f aca="false">Position!$V54</f>
        <v>#REF!</v>
      </c>
      <c r="I54" s="16" t="e">
        <f aca="false">Position!$V54</f>
        <v>#REF!</v>
      </c>
      <c r="J54" s="16" t="e">
        <f aca="false">Position!$V54</f>
        <v>#REF!</v>
      </c>
      <c r="K54" s="16" t="e">
        <f aca="false">Position!$V54</f>
        <v>#REF!</v>
      </c>
      <c r="L54" s="16" t="e">
        <f aca="false">Position!$V54</f>
        <v>#REF!</v>
      </c>
      <c r="M54" s="16" t="e">
        <f aca="false">Position!$V54</f>
        <v>#REF!</v>
      </c>
      <c r="N54" s="16" t="e">
        <f aca="false">Position!$V54</f>
        <v>#REF!</v>
      </c>
      <c r="O54" s="16" t="e">
        <f aca="false">Position!$V54</f>
        <v>#REF!</v>
      </c>
      <c r="S54" s="16" t="e">
        <f aca="false">Position!$V54</f>
        <v>#REF!</v>
      </c>
      <c r="T54" s="16" t="e">
        <f aca="false">Position!$V54</f>
        <v>#REF!</v>
      </c>
      <c r="U54" s="16" t="e">
        <f aca="false">Position!$V54</f>
        <v>#REF!</v>
      </c>
      <c r="V54" s="16" t="e">
        <f aca="false">Position!$V54</f>
        <v>#REF!</v>
      </c>
      <c r="W54" s="16" t="e">
        <f aca="false">Position!$V54</f>
        <v>#REF!</v>
      </c>
      <c r="X54" s="16" t="e">
        <f aca="false">Position!$V54</f>
        <v>#REF!</v>
      </c>
      <c r="Y54" s="16" t="e">
        <f aca="false">Position!$V54</f>
        <v>#REF!</v>
      </c>
      <c r="Z54" s="16" t="e">
        <f aca="false">Position!$V54</f>
        <v>#REF!</v>
      </c>
      <c r="AA54" s="16" t="e">
        <f aca="false">Position!$V54</f>
        <v>#REF!</v>
      </c>
      <c r="AB54" s="16" t="e">
        <f aca="false">Position!$V54</f>
        <v>#REF!</v>
      </c>
      <c r="AC54" s="16" t="e">
        <f aca="false">Position!$V54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4" t="n">
        <f aca="false">Position!L55</f>
        <v>0.4994035837242</v>
      </c>
      <c r="D55" s="15" t="e">
        <f aca="false">Position!N55</f>
        <v>#REF!</v>
      </c>
      <c r="E55" s="16" t="e">
        <f aca="false">Position!$V55</f>
        <v>#REF!</v>
      </c>
      <c r="F55" s="16" t="e">
        <f aca="false">Position!$V55</f>
        <v>#REF!</v>
      </c>
      <c r="G55" s="16" t="e">
        <f aca="false">Position!$V55</f>
        <v>#REF!</v>
      </c>
      <c r="H55" s="16" t="e">
        <f aca="false">Position!$V55</f>
        <v>#REF!</v>
      </c>
      <c r="I55" s="16" t="e">
        <f aca="false">Position!$V55</f>
        <v>#REF!</v>
      </c>
      <c r="J55" s="16" t="e">
        <f aca="false">Position!$V55</f>
        <v>#REF!</v>
      </c>
      <c r="K55" s="16" t="e">
        <f aca="false">Position!$V55</f>
        <v>#REF!</v>
      </c>
      <c r="L55" s="16" t="e">
        <f aca="false">Position!$V55</f>
        <v>#REF!</v>
      </c>
      <c r="M55" s="16" t="e">
        <f aca="false">Position!$V55</f>
        <v>#REF!</v>
      </c>
      <c r="N55" s="16" t="e">
        <f aca="false">Position!$V55</f>
        <v>#REF!</v>
      </c>
      <c r="O55" s="16" t="e">
        <f aca="false">Position!$V55</f>
        <v>#REF!</v>
      </c>
      <c r="S55" s="16" t="e">
        <f aca="false">Position!$V55</f>
        <v>#REF!</v>
      </c>
      <c r="T55" s="16" t="e">
        <f aca="false">Position!$V55</f>
        <v>#REF!</v>
      </c>
      <c r="U55" s="16" t="e">
        <f aca="false">Position!$V55</f>
        <v>#REF!</v>
      </c>
      <c r="V55" s="16" t="e">
        <f aca="false">Position!$V55</f>
        <v>#REF!</v>
      </c>
      <c r="W55" s="16" t="e">
        <f aca="false">Position!$V55</f>
        <v>#REF!</v>
      </c>
      <c r="X55" s="16" t="e">
        <f aca="false">Position!$V55</f>
        <v>#REF!</v>
      </c>
      <c r="Y55" s="16" t="e">
        <f aca="false">Position!$V55</f>
        <v>#REF!</v>
      </c>
      <c r="Z55" s="16" t="e">
        <f aca="false">Position!$V55</f>
        <v>#REF!</v>
      </c>
      <c r="AA55" s="16" t="e">
        <f aca="false">Position!$V55</f>
        <v>#REF!</v>
      </c>
      <c r="AB55" s="16" t="e">
        <f aca="false">Position!$V55</f>
        <v>#REF!</v>
      </c>
      <c r="AC55" s="16" t="e">
        <f aca="false">Position!$V55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4" t="n">
        <f aca="false">Position!L56</f>
        <v>0.496786939031504</v>
      </c>
      <c r="D56" s="15" t="e">
        <f aca="false">Position!N56</f>
        <v>#REF!</v>
      </c>
      <c r="E56" s="16" t="e">
        <f aca="false">Position!$V56</f>
        <v>#REF!</v>
      </c>
      <c r="F56" s="16" t="e">
        <f aca="false">Position!$V56</f>
        <v>#REF!</v>
      </c>
      <c r="G56" s="16" t="e">
        <f aca="false">Position!$V56</f>
        <v>#REF!</v>
      </c>
      <c r="H56" s="16" t="e">
        <f aca="false">Position!$V56</f>
        <v>#REF!</v>
      </c>
      <c r="I56" s="16" t="e">
        <f aca="false">Position!$V56</f>
        <v>#REF!</v>
      </c>
      <c r="J56" s="16" t="e">
        <f aca="false">Position!$V56</f>
        <v>#REF!</v>
      </c>
      <c r="K56" s="16" t="e">
        <f aca="false">Position!$V56</f>
        <v>#REF!</v>
      </c>
      <c r="L56" s="16" t="e">
        <f aca="false">Position!$V56</f>
        <v>#REF!</v>
      </c>
      <c r="M56" s="16" t="e">
        <f aca="false">Position!$V56</f>
        <v>#REF!</v>
      </c>
      <c r="N56" s="16" t="e">
        <f aca="false">Position!$V56</f>
        <v>#REF!</v>
      </c>
      <c r="O56" s="16" t="e">
        <f aca="false">Position!$V56</f>
        <v>#REF!</v>
      </c>
      <c r="S56" s="16" t="e">
        <f aca="false">Position!$V56</f>
        <v>#REF!</v>
      </c>
      <c r="T56" s="16" t="e">
        <f aca="false">Position!$V56</f>
        <v>#REF!</v>
      </c>
      <c r="U56" s="16" t="e">
        <f aca="false">Position!$V56</f>
        <v>#REF!</v>
      </c>
      <c r="V56" s="16" t="e">
        <f aca="false">Position!$V56</f>
        <v>#REF!</v>
      </c>
      <c r="W56" s="16" t="e">
        <f aca="false">Position!$V56</f>
        <v>#REF!</v>
      </c>
      <c r="X56" s="16" t="e">
        <f aca="false">Position!$V56</f>
        <v>#REF!</v>
      </c>
      <c r="Y56" s="16" t="e">
        <f aca="false">Position!$V56</f>
        <v>#REF!</v>
      </c>
      <c r="Z56" s="16" t="e">
        <f aca="false">Position!$V56</f>
        <v>#REF!</v>
      </c>
      <c r="AA56" s="16" t="e">
        <f aca="false">Position!$V56</f>
        <v>#REF!</v>
      </c>
      <c r="AB56" s="16" t="e">
        <f aca="false">Position!$V56</f>
        <v>#REF!</v>
      </c>
      <c r="AC56" s="16" t="e">
        <f aca="false">Position!$V56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4" t="n">
        <f aca="false">Position!L57</f>
        <v>0.49535048202237</v>
      </c>
      <c r="D57" s="15" t="e">
        <f aca="false">Position!N57</f>
        <v>#REF!</v>
      </c>
      <c r="E57" s="16" t="e">
        <f aca="false">Position!$V57</f>
        <v>#REF!</v>
      </c>
      <c r="F57" s="16" t="e">
        <f aca="false">Position!$V57</f>
        <v>#REF!</v>
      </c>
      <c r="G57" s="16" t="e">
        <f aca="false">Position!$V57</f>
        <v>#REF!</v>
      </c>
      <c r="H57" s="16" t="e">
        <f aca="false">Position!$V57</f>
        <v>#REF!</v>
      </c>
      <c r="I57" s="16" t="e">
        <f aca="false">Position!$V57</f>
        <v>#REF!</v>
      </c>
      <c r="J57" s="16" t="e">
        <f aca="false">Position!$V57</f>
        <v>#REF!</v>
      </c>
      <c r="K57" s="16" t="e">
        <f aca="false">Position!$V57</f>
        <v>#REF!</v>
      </c>
      <c r="L57" s="16" t="e">
        <f aca="false">Position!$V57</f>
        <v>#REF!</v>
      </c>
      <c r="M57" s="16" t="e">
        <f aca="false">Position!$V57</f>
        <v>#REF!</v>
      </c>
      <c r="N57" s="16" t="e">
        <f aca="false">Position!$V57</f>
        <v>#REF!</v>
      </c>
      <c r="O57" s="16" t="e">
        <f aca="false">Position!$V57</f>
        <v>#REF!</v>
      </c>
      <c r="S57" s="16" t="e">
        <f aca="false">Position!$V57</f>
        <v>#REF!</v>
      </c>
      <c r="T57" s="16" t="e">
        <f aca="false">Position!$V57</f>
        <v>#REF!</v>
      </c>
      <c r="U57" s="16" t="e">
        <f aca="false">Position!$V57</f>
        <v>#REF!</v>
      </c>
      <c r="V57" s="16" t="e">
        <f aca="false">Position!$V57</f>
        <v>#REF!</v>
      </c>
      <c r="W57" s="16" t="e">
        <f aca="false">Position!$V57</f>
        <v>#REF!</v>
      </c>
      <c r="X57" s="16" t="e">
        <f aca="false">Position!$V57</f>
        <v>#REF!</v>
      </c>
      <c r="Y57" s="16" t="e">
        <f aca="false">Position!$V57</f>
        <v>#REF!</v>
      </c>
      <c r="Z57" s="16" t="e">
        <f aca="false">Position!$V57</f>
        <v>#REF!</v>
      </c>
      <c r="AA57" s="16" t="e">
        <f aca="false">Position!$V57</f>
        <v>#REF!</v>
      </c>
      <c r="AB57" s="16" t="e">
        <f aca="false">Position!$V57</f>
        <v>#REF!</v>
      </c>
      <c r="AC57" s="16" t="e">
        <f aca="false">Position!$V57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4" t="n">
        <f aca="false">Position!L58</f>
        <v>0.495372399793635</v>
      </c>
      <c r="D58" s="15" t="e">
        <f aca="false">Position!N58</f>
        <v>#REF!</v>
      </c>
      <c r="E58" s="16" t="e">
        <f aca="false">Position!$V58</f>
        <v>#REF!</v>
      </c>
      <c r="F58" s="16" t="e">
        <f aca="false">Position!$V58</f>
        <v>#REF!</v>
      </c>
      <c r="G58" s="16" t="e">
        <f aca="false">Position!$V58</f>
        <v>#REF!</v>
      </c>
      <c r="H58" s="16" t="e">
        <f aca="false">Position!$V58</f>
        <v>#REF!</v>
      </c>
      <c r="I58" s="16" t="e">
        <f aca="false">Position!$V58</f>
        <v>#REF!</v>
      </c>
      <c r="J58" s="16" t="e">
        <f aca="false">Position!$V58</f>
        <v>#REF!</v>
      </c>
      <c r="K58" s="16" t="e">
        <f aca="false">Position!$V58</f>
        <v>#REF!</v>
      </c>
      <c r="L58" s="16" t="e">
        <f aca="false">Position!$V58</f>
        <v>#REF!</v>
      </c>
      <c r="M58" s="16" t="e">
        <f aca="false">Position!$V58</f>
        <v>#REF!</v>
      </c>
      <c r="N58" s="16" t="e">
        <f aca="false">Position!$V58</f>
        <v>#REF!</v>
      </c>
      <c r="O58" s="16" t="e">
        <f aca="false">Position!$V58</f>
        <v>#REF!</v>
      </c>
      <c r="S58" s="16" t="e">
        <f aca="false">Position!$V58</f>
        <v>#REF!</v>
      </c>
      <c r="T58" s="16" t="e">
        <f aca="false">Position!$V58</f>
        <v>#REF!</v>
      </c>
      <c r="U58" s="16" t="e">
        <f aca="false">Position!$V58</f>
        <v>#REF!</v>
      </c>
      <c r="V58" s="16" t="e">
        <f aca="false">Position!$V58</f>
        <v>#REF!</v>
      </c>
      <c r="W58" s="16" t="e">
        <f aca="false">Position!$V58</f>
        <v>#REF!</v>
      </c>
      <c r="X58" s="16" t="e">
        <f aca="false">Position!$V58</f>
        <v>#REF!</v>
      </c>
      <c r="Y58" s="16" t="e">
        <f aca="false">Position!$V58</f>
        <v>#REF!</v>
      </c>
      <c r="Z58" s="16" t="e">
        <f aca="false">Position!$V58</f>
        <v>#REF!</v>
      </c>
      <c r="AA58" s="16" t="e">
        <f aca="false">Position!$V58</f>
        <v>#REF!</v>
      </c>
      <c r="AB58" s="16" t="e">
        <f aca="false">Position!$V58</f>
        <v>#REF!</v>
      </c>
      <c r="AC58" s="16" t="e">
        <f aca="false">Position!$V58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4" t="n">
        <f aca="false">Position!L59</f>
        <v>0.492934469235879</v>
      </c>
      <c r="D59" s="15" t="e">
        <f aca="false">Position!N59</f>
        <v>#REF!</v>
      </c>
      <c r="E59" s="16" t="e">
        <f aca="false">Position!$V59</f>
        <v>#REF!</v>
      </c>
      <c r="F59" s="16" t="e">
        <f aca="false">Position!$V59</f>
        <v>#REF!</v>
      </c>
      <c r="G59" s="16" t="e">
        <f aca="false">Position!$V59</f>
        <v>#REF!</v>
      </c>
      <c r="H59" s="16" t="e">
        <f aca="false">Position!$V59</f>
        <v>#REF!</v>
      </c>
      <c r="I59" s="16" t="e">
        <f aca="false">Position!$V59</f>
        <v>#REF!</v>
      </c>
      <c r="J59" s="16" t="e">
        <f aca="false">Position!$V59</f>
        <v>#REF!</v>
      </c>
      <c r="K59" s="16" t="e">
        <f aca="false">Position!$V59</f>
        <v>#REF!</v>
      </c>
      <c r="L59" s="16" t="e">
        <f aca="false">Position!$V59</f>
        <v>#REF!</v>
      </c>
      <c r="M59" s="16" t="e">
        <f aca="false">Position!$V59</f>
        <v>#REF!</v>
      </c>
      <c r="N59" s="16" t="e">
        <f aca="false">Position!$V59</f>
        <v>#REF!</v>
      </c>
      <c r="O59" s="16" t="e">
        <f aca="false">Position!$V59</f>
        <v>#REF!</v>
      </c>
      <c r="S59" s="16" t="e">
        <f aca="false">Position!$V59</f>
        <v>#REF!</v>
      </c>
      <c r="T59" s="16" t="e">
        <f aca="false">Position!$V59</f>
        <v>#REF!</v>
      </c>
      <c r="U59" s="16" t="e">
        <f aca="false">Position!$V59</f>
        <v>#REF!</v>
      </c>
      <c r="V59" s="16" t="e">
        <f aca="false">Position!$V59</f>
        <v>#REF!</v>
      </c>
      <c r="W59" s="16" t="e">
        <f aca="false">Position!$V59</f>
        <v>#REF!</v>
      </c>
      <c r="X59" s="16" t="e">
        <f aca="false">Position!$V59</f>
        <v>#REF!</v>
      </c>
      <c r="Y59" s="16" t="e">
        <f aca="false">Position!$V59</f>
        <v>#REF!</v>
      </c>
      <c r="Z59" s="16" t="e">
        <f aca="false">Position!$V59</f>
        <v>#REF!</v>
      </c>
      <c r="AA59" s="16" t="e">
        <f aca="false">Position!$V59</f>
        <v>#REF!</v>
      </c>
      <c r="AB59" s="16" t="e">
        <f aca="false">Position!$V59</f>
        <v>#REF!</v>
      </c>
      <c r="AC59" s="16" t="e">
        <f aca="false">Position!$V59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4" t="n">
        <f aca="false">Position!L60</f>
        <v>0.492934469235879</v>
      </c>
      <c r="D60" s="15" t="e">
        <f aca="false">Position!N60</f>
        <v>#REF!</v>
      </c>
      <c r="E60" s="16" t="e">
        <f aca="false">Position!$V60</f>
        <v>#REF!</v>
      </c>
      <c r="F60" s="16" t="e">
        <f aca="false">Position!$V60</f>
        <v>#REF!</v>
      </c>
      <c r="G60" s="16" t="e">
        <f aca="false">Position!$V60</f>
        <v>#REF!</v>
      </c>
      <c r="H60" s="16" t="e">
        <f aca="false">Position!$V60</f>
        <v>#REF!</v>
      </c>
      <c r="I60" s="16" t="e">
        <f aca="false">Position!$V60</f>
        <v>#REF!</v>
      </c>
      <c r="J60" s="16" t="e">
        <f aca="false">Position!$V60</f>
        <v>#REF!</v>
      </c>
      <c r="K60" s="16" t="e">
        <f aca="false">Position!$V60</f>
        <v>#REF!</v>
      </c>
      <c r="L60" s="16" t="e">
        <f aca="false">Position!$V60</f>
        <v>#REF!</v>
      </c>
      <c r="M60" s="16" t="e">
        <f aca="false">Position!$V60</f>
        <v>#REF!</v>
      </c>
      <c r="N60" s="16" t="e">
        <f aca="false">Position!$V60</f>
        <v>#REF!</v>
      </c>
      <c r="O60" s="16" t="e">
        <f aca="false">Position!$V60</f>
        <v>#REF!</v>
      </c>
      <c r="S60" s="16" t="e">
        <f aca="false">Position!$V60</f>
        <v>#REF!</v>
      </c>
      <c r="T60" s="16" t="e">
        <f aca="false">Position!$V60</f>
        <v>#REF!</v>
      </c>
      <c r="U60" s="16" t="e">
        <f aca="false">Position!$V60</f>
        <v>#REF!</v>
      </c>
      <c r="V60" s="16" t="e">
        <f aca="false">Position!$V60</f>
        <v>#REF!</v>
      </c>
      <c r="W60" s="16" t="e">
        <f aca="false">Position!$V60</f>
        <v>#REF!</v>
      </c>
      <c r="X60" s="16" t="e">
        <f aca="false">Position!$V60</f>
        <v>#REF!</v>
      </c>
      <c r="Y60" s="16" t="e">
        <f aca="false">Position!$V60</f>
        <v>#REF!</v>
      </c>
      <c r="Z60" s="16" t="e">
        <f aca="false">Position!$V60</f>
        <v>#REF!</v>
      </c>
      <c r="AA60" s="16" t="e">
        <f aca="false">Position!$V60</f>
        <v>#REF!</v>
      </c>
      <c r="AB60" s="16" t="e">
        <f aca="false">Position!$V60</f>
        <v>#REF!</v>
      </c>
      <c r="AC60" s="16" t="e">
        <f aca="false">Position!$V60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4" t="n">
        <f aca="false">Position!L61</f>
        <v>0.491715503957001</v>
      </c>
      <c r="D61" s="15" t="e">
        <f aca="false">Position!N61</f>
        <v>#REF!</v>
      </c>
      <c r="E61" s="16" t="e">
        <f aca="false">Position!$V61</f>
        <v>#REF!</v>
      </c>
      <c r="F61" s="16" t="e">
        <f aca="false">Position!$V61</f>
        <v>#REF!</v>
      </c>
      <c r="G61" s="16" t="e">
        <f aca="false">Position!$V61</f>
        <v>#REF!</v>
      </c>
      <c r="H61" s="16" t="e">
        <f aca="false">Position!$V61</f>
        <v>#REF!</v>
      </c>
      <c r="I61" s="16" t="e">
        <f aca="false">Position!$V61</f>
        <v>#REF!</v>
      </c>
      <c r="J61" s="16" t="e">
        <f aca="false">Position!$V61</f>
        <v>#REF!</v>
      </c>
      <c r="K61" s="16" t="e">
        <f aca="false">Position!$V61</f>
        <v>#REF!</v>
      </c>
      <c r="L61" s="16" t="e">
        <f aca="false">Position!$V61</f>
        <v>#REF!</v>
      </c>
      <c r="M61" s="16" t="e">
        <f aca="false">Position!$V61</f>
        <v>#REF!</v>
      </c>
      <c r="N61" s="16" t="e">
        <f aca="false">Position!$V61</f>
        <v>#REF!</v>
      </c>
      <c r="O61" s="16" t="e">
        <f aca="false">Position!$V61</f>
        <v>#REF!</v>
      </c>
      <c r="S61" s="16" t="e">
        <f aca="false">Position!$V61</f>
        <v>#REF!</v>
      </c>
      <c r="T61" s="16" t="e">
        <f aca="false">Position!$V61</f>
        <v>#REF!</v>
      </c>
      <c r="U61" s="16" t="e">
        <f aca="false">Position!$V61</f>
        <v>#REF!</v>
      </c>
      <c r="V61" s="16" t="e">
        <f aca="false">Position!$V61</f>
        <v>#REF!</v>
      </c>
      <c r="W61" s="16" t="e">
        <f aca="false">Position!$V61</f>
        <v>#REF!</v>
      </c>
      <c r="X61" s="16" t="e">
        <f aca="false">Position!$V61</f>
        <v>#REF!</v>
      </c>
      <c r="Y61" s="16" t="e">
        <f aca="false">Position!$V61</f>
        <v>#REF!</v>
      </c>
      <c r="Z61" s="16" t="e">
        <f aca="false">Position!$V61</f>
        <v>#REF!</v>
      </c>
      <c r="AA61" s="16" t="e">
        <f aca="false">Position!$V61</f>
        <v>#REF!</v>
      </c>
      <c r="AB61" s="16" t="e">
        <f aca="false">Position!$V61</f>
        <v>#REF!</v>
      </c>
      <c r="AC61" s="16" t="e">
        <f aca="false">Position!$V61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4" t="n">
        <f aca="false">Position!L62</f>
        <v>0.489570091346526</v>
      </c>
      <c r="D62" s="15" t="e">
        <f aca="false">Position!N62</f>
        <v>#REF!</v>
      </c>
      <c r="E62" s="16" t="e">
        <f aca="false">Position!$V62</f>
        <v>#REF!</v>
      </c>
      <c r="F62" s="16" t="e">
        <f aca="false">Position!$V62</f>
        <v>#REF!</v>
      </c>
      <c r="G62" s="16" t="e">
        <f aca="false">Position!$V62</f>
        <v>#REF!</v>
      </c>
      <c r="H62" s="16" t="e">
        <f aca="false">Position!$V62</f>
        <v>#REF!</v>
      </c>
      <c r="I62" s="16" t="e">
        <f aca="false">Position!$V62</f>
        <v>#REF!</v>
      </c>
      <c r="J62" s="16" t="e">
        <f aca="false">Position!$V62</f>
        <v>#REF!</v>
      </c>
      <c r="K62" s="16" t="e">
        <f aca="false">Position!$V62</f>
        <v>#REF!</v>
      </c>
      <c r="L62" s="16" t="e">
        <f aca="false">Position!$V62</f>
        <v>#REF!</v>
      </c>
      <c r="M62" s="16" t="e">
        <f aca="false">Position!$V62</f>
        <v>#REF!</v>
      </c>
      <c r="N62" s="16" t="e">
        <f aca="false">Position!$V62</f>
        <v>#REF!</v>
      </c>
      <c r="O62" s="16" t="e">
        <f aca="false">Position!$V62</f>
        <v>#REF!</v>
      </c>
      <c r="S62" s="16" t="e">
        <f aca="false">Position!$V62</f>
        <v>#REF!</v>
      </c>
      <c r="T62" s="16" t="e">
        <f aca="false">Position!$V62</f>
        <v>#REF!</v>
      </c>
      <c r="U62" s="16" t="e">
        <f aca="false">Position!$V62</f>
        <v>#REF!</v>
      </c>
      <c r="V62" s="16" t="e">
        <f aca="false">Position!$V62</f>
        <v>#REF!</v>
      </c>
      <c r="W62" s="16" t="e">
        <f aca="false">Position!$V62</f>
        <v>#REF!</v>
      </c>
      <c r="X62" s="16" t="e">
        <f aca="false">Position!$V62</f>
        <v>#REF!</v>
      </c>
      <c r="Y62" s="16" t="e">
        <f aca="false">Position!$V62</f>
        <v>#REF!</v>
      </c>
      <c r="Z62" s="16" t="e">
        <f aca="false">Position!$V62</f>
        <v>#REF!</v>
      </c>
      <c r="AA62" s="16" t="e">
        <f aca="false">Position!$V62</f>
        <v>#REF!</v>
      </c>
      <c r="AB62" s="16" t="e">
        <f aca="false">Position!$V62</f>
        <v>#REF!</v>
      </c>
      <c r="AC62" s="16" t="e">
        <f aca="false">Position!$V62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4" t="n">
        <f aca="false">Position!L63</f>
        <v>0.477182335625145</v>
      </c>
      <c r="D63" s="15" t="e">
        <f aca="false">Position!N63</f>
        <v>#REF!</v>
      </c>
      <c r="E63" s="16" t="e">
        <f aca="false">Position!$V63</f>
        <v>#REF!</v>
      </c>
      <c r="F63" s="16" t="e">
        <f aca="false">Position!$V63</f>
        <v>#REF!</v>
      </c>
      <c r="G63" s="16" t="e">
        <f aca="false">Position!$V63</f>
        <v>#REF!</v>
      </c>
      <c r="H63" s="16" t="e">
        <f aca="false">Position!$V63</f>
        <v>#REF!</v>
      </c>
      <c r="I63" s="16" t="e">
        <f aca="false">Position!$V63</f>
        <v>#REF!</v>
      </c>
      <c r="J63" s="16" t="e">
        <f aca="false">Position!$V63</f>
        <v>#REF!</v>
      </c>
      <c r="K63" s="16" t="e">
        <f aca="false">Position!$V63</f>
        <v>#REF!</v>
      </c>
      <c r="L63" s="16" t="e">
        <f aca="false">Position!$V63</f>
        <v>#REF!</v>
      </c>
      <c r="M63" s="16" t="e">
        <f aca="false">Position!$V63</f>
        <v>#REF!</v>
      </c>
      <c r="N63" s="16" t="e">
        <f aca="false">Position!$V63</f>
        <v>#REF!</v>
      </c>
      <c r="O63" s="16" t="e">
        <f aca="false">Position!$V63</f>
        <v>#REF!</v>
      </c>
      <c r="S63" s="16" t="e">
        <f aca="false">Position!$V63</f>
        <v>#REF!</v>
      </c>
      <c r="T63" s="16" t="e">
        <f aca="false">Position!$V63</f>
        <v>#REF!</v>
      </c>
      <c r="U63" s="16" t="e">
        <f aca="false">Position!$V63</f>
        <v>#REF!</v>
      </c>
      <c r="V63" s="16" t="e">
        <f aca="false">Position!$V63</f>
        <v>#REF!</v>
      </c>
      <c r="W63" s="16" t="e">
        <f aca="false">Position!$V63</f>
        <v>#REF!</v>
      </c>
      <c r="X63" s="16" t="e">
        <f aca="false">Position!$V63</f>
        <v>#REF!</v>
      </c>
      <c r="Y63" s="16" t="e">
        <f aca="false">Position!$V63</f>
        <v>#REF!</v>
      </c>
      <c r="Z63" s="16" t="e">
        <f aca="false">Position!$V63</f>
        <v>#REF!</v>
      </c>
      <c r="AA63" s="16" t="e">
        <f aca="false">Position!$V63</f>
        <v>#REF!</v>
      </c>
      <c r="AB63" s="16" t="e">
        <f aca="false">Position!$V63</f>
        <v>#REF!</v>
      </c>
      <c r="AC63" s="16" t="e">
        <f aca="false">Position!$V63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4" t="n">
        <f aca="false">Position!L64</f>
        <v>0.4617910022491</v>
      </c>
      <c r="D64" s="15" t="e">
        <f aca="false">Position!N64</f>
        <v>#REF!</v>
      </c>
      <c r="E64" s="16" t="e">
        <f aca="false">Position!$V64</f>
        <v>#REF!</v>
      </c>
      <c r="F64" s="16" t="e">
        <f aca="false">Position!$V64</f>
        <v>#REF!</v>
      </c>
      <c r="G64" s="16" t="e">
        <f aca="false">Position!$V64</f>
        <v>#REF!</v>
      </c>
      <c r="H64" s="16" t="e">
        <f aca="false">Position!$V64</f>
        <v>#REF!</v>
      </c>
      <c r="I64" s="16" t="e">
        <f aca="false">Position!$V64</f>
        <v>#REF!</v>
      </c>
      <c r="J64" s="16" t="e">
        <f aca="false">Position!$V64</f>
        <v>#REF!</v>
      </c>
      <c r="K64" s="16" t="e">
        <f aca="false">Position!$V64</f>
        <v>#REF!</v>
      </c>
      <c r="L64" s="16" t="e">
        <f aca="false">Position!$V64</f>
        <v>#REF!</v>
      </c>
      <c r="M64" s="16" t="e">
        <f aca="false">Position!$V64</f>
        <v>#REF!</v>
      </c>
      <c r="N64" s="16" t="e">
        <f aca="false">Position!$V64</f>
        <v>#REF!</v>
      </c>
      <c r="O64" s="16" t="e">
        <f aca="false">Position!$V64</f>
        <v>#REF!</v>
      </c>
      <c r="S64" s="16" t="e">
        <f aca="false">Position!$V64</f>
        <v>#REF!</v>
      </c>
      <c r="T64" s="16" t="e">
        <f aca="false">Position!$V64</f>
        <v>#REF!</v>
      </c>
      <c r="U64" s="16" t="e">
        <f aca="false">Position!$V64</f>
        <v>#REF!</v>
      </c>
      <c r="V64" s="16" t="e">
        <f aca="false">Position!$V64</f>
        <v>#REF!</v>
      </c>
      <c r="W64" s="16" t="e">
        <f aca="false">Position!$V64</f>
        <v>#REF!</v>
      </c>
      <c r="X64" s="16" t="e">
        <f aca="false">Position!$V64</f>
        <v>#REF!</v>
      </c>
      <c r="Y64" s="16" t="e">
        <f aca="false">Position!$V64</f>
        <v>#REF!</v>
      </c>
      <c r="Z64" s="16" t="e">
        <f aca="false">Position!$V64</f>
        <v>#REF!</v>
      </c>
      <c r="AA64" s="16" t="e">
        <f aca="false">Position!$V64</f>
        <v>#REF!</v>
      </c>
      <c r="AB64" s="16" t="e">
        <f aca="false">Position!$V64</f>
        <v>#REF!</v>
      </c>
      <c r="AC64" s="16" t="e">
        <f aca="false">Position!$V64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4" t="n">
        <f aca="false">Position!L65</f>
        <v>0.499086619032044</v>
      </c>
      <c r="D65" s="15" t="e">
        <f aca="false">Position!N65</f>
        <v>#REF!</v>
      </c>
      <c r="E65" s="16" t="e">
        <f aca="false">Position!$V65</f>
        <v>#REF!</v>
      </c>
      <c r="F65" s="16" t="e">
        <f aca="false">Position!$V65</f>
        <v>#REF!</v>
      </c>
      <c r="G65" s="16" t="e">
        <f aca="false">Position!$V65</f>
        <v>#REF!</v>
      </c>
      <c r="H65" s="16" t="e">
        <f aca="false">Position!$V65</f>
        <v>#REF!</v>
      </c>
      <c r="I65" s="16" t="e">
        <f aca="false">Position!$V65</f>
        <v>#REF!</v>
      </c>
      <c r="J65" s="16" t="e">
        <f aca="false">Position!$V65</f>
        <v>#REF!</v>
      </c>
      <c r="K65" s="16" t="e">
        <f aca="false">Position!$V65</f>
        <v>#REF!</v>
      </c>
      <c r="L65" s="16" t="e">
        <f aca="false">Position!$V65</f>
        <v>#REF!</v>
      </c>
      <c r="M65" s="16" t="e">
        <f aca="false">Position!$V65</f>
        <v>#REF!</v>
      </c>
      <c r="N65" s="16" t="e">
        <f aca="false">Position!$V65</f>
        <v>#REF!</v>
      </c>
      <c r="O65" s="16" t="e">
        <f aca="false">Position!$V65</f>
        <v>#REF!</v>
      </c>
      <c r="S65" s="16" t="e">
        <f aca="false">Position!$V65</f>
        <v>#REF!</v>
      </c>
      <c r="T65" s="16" t="e">
        <f aca="false">Position!$V65</f>
        <v>#REF!</v>
      </c>
      <c r="U65" s="16" t="e">
        <f aca="false">Position!$V65</f>
        <v>#REF!</v>
      </c>
      <c r="V65" s="16" t="e">
        <f aca="false">Position!$V65</f>
        <v>#REF!</v>
      </c>
      <c r="W65" s="16" t="e">
        <f aca="false">Position!$V65</f>
        <v>#REF!</v>
      </c>
      <c r="X65" s="16" t="e">
        <f aca="false">Position!$V65</f>
        <v>#REF!</v>
      </c>
      <c r="Y65" s="16" t="e">
        <f aca="false">Position!$V65</f>
        <v>#REF!</v>
      </c>
      <c r="Z65" s="16" t="e">
        <f aca="false">Position!$V65</f>
        <v>#REF!</v>
      </c>
      <c r="AA65" s="16" t="e">
        <f aca="false">Position!$V65</f>
        <v>#REF!</v>
      </c>
      <c r="AB65" s="16" t="e">
        <f aca="false">Position!$V65</f>
        <v>#REF!</v>
      </c>
      <c r="AC65" s="16" t="e">
        <f aca="false">Position!$V65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4" t="n">
        <f aca="false">Position!L66</f>
        <v>0.494163550409187</v>
      </c>
      <c r="D66" s="15" t="e">
        <f aca="false">Position!N66</f>
        <v>#REF!</v>
      </c>
      <c r="E66" s="16" t="e">
        <f aca="false">Position!$V66</f>
        <v>#REF!</v>
      </c>
      <c r="F66" s="16" t="e">
        <f aca="false">Position!$V66</f>
        <v>#REF!</v>
      </c>
      <c r="G66" s="16" t="e">
        <f aca="false">Position!$V66</f>
        <v>#REF!</v>
      </c>
      <c r="H66" s="16" t="e">
        <f aca="false">Position!$V66</f>
        <v>#REF!</v>
      </c>
      <c r="I66" s="16" t="e">
        <f aca="false">Position!$V66</f>
        <v>#REF!</v>
      </c>
      <c r="J66" s="16" t="e">
        <f aca="false">Position!$V66</f>
        <v>#REF!</v>
      </c>
      <c r="K66" s="16" t="e">
        <f aca="false">Position!$V66</f>
        <v>#REF!</v>
      </c>
      <c r="L66" s="16" t="e">
        <f aca="false">Position!$V66</f>
        <v>#REF!</v>
      </c>
      <c r="M66" s="16" t="e">
        <f aca="false">Position!$V66</f>
        <v>#REF!</v>
      </c>
      <c r="N66" s="16" t="e">
        <f aca="false">Position!$V66</f>
        <v>#REF!</v>
      </c>
      <c r="O66" s="16" t="e">
        <f aca="false">Position!$V66</f>
        <v>#REF!</v>
      </c>
      <c r="S66" s="16" t="e">
        <f aca="false">Position!$V66</f>
        <v>#REF!</v>
      </c>
      <c r="T66" s="16" t="e">
        <f aca="false">Position!$V66</f>
        <v>#REF!</v>
      </c>
      <c r="U66" s="16" t="e">
        <f aca="false">Position!$V66</f>
        <v>#REF!</v>
      </c>
      <c r="V66" s="16" t="e">
        <f aca="false">Position!$V66</f>
        <v>#REF!</v>
      </c>
      <c r="W66" s="16" t="e">
        <f aca="false">Position!$V66</f>
        <v>#REF!</v>
      </c>
      <c r="X66" s="16" t="e">
        <f aca="false">Position!$V66</f>
        <v>#REF!</v>
      </c>
      <c r="Y66" s="16" t="e">
        <f aca="false">Position!$V66</f>
        <v>#REF!</v>
      </c>
      <c r="Z66" s="16" t="e">
        <f aca="false">Position!$V66</f>
        <v>#REF!</v>
      </c>
      <c r="AA66" s="16" t="e">
        <f aca="false">Position!$V66</f>
        <v>#REF!</v>
      </c>
      <c r="AB66" s="16" t="e">
        <f aca="false">Position!$V66</f>
        <v>#REF!</v>
      </c>
      <c r="AC66" s="16" t="e">
        <f aca="false">Position!$V66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4" t="n">
        <f aca="false">Position!L67</f>
        <v>0.491546905716491</v>
      </c>
      <c r="D67" s="15" t="e">
        <f aca="false">Position!N67</f>
        <v>#REF!</v>
      </c>
      <c r="E67" s="16" t="e">
        <f aca="false">Position!$V67</f>
        <v>#REF!</v>
      </c>
      <c r="F67" s="16" t="e">
        <f aca="false">Position!$V67</f>
        <v>#REF!</v>
      </c>
      <c r="G67" s="16" t="e">
        <f aca="false">Position!$V67</f>
        <v>#REF!</v>
      </c>
      <c r="H67" s="16" t="e">
        <f aca="false">Position!$V67</f>
        <v>#REF!</v>
      </c>
      <c r="I67" s="16" t="e">
        <f aca="false">Position!$V67</f>
        <v>#REF!</v>
      </c>
      <c r="J67" s="16" t="e">
        <f aca="false">Position!$V67</f>
        <v>#REF!</v>
      </c>
      <c r="K67" s="16" t="e">
        <f aca="false">Position!$V67</f>
        <v>#REF!</v>
      </c>
      <c r="L67" s="16" t="e">
        <f aca="false">Position!$V67</f>
        <v>#REF!</v>
      </c>
      <c r="M67" s="16" t="e">
        <f aca="false">Position!$V67</f>
        <v>#REF!</v>
      </c>
      <c r="N67" s="16" t="e">
        <f aca="false">Position!$V67</f>
        <v>#REF!</v>
      </c>
      <c r="O67" s="16" t="e">
        <f aca="false">Position!$V67</f>
        <v>#REF!</v>
      </c>
      <c r="S67" s="16" t="e">
        <f aca="false">Position!$V67</f>
        <v>#REF!</v>
      </c>
      <c r="T67" s="16" t="e">
        <f aca="false">Position!$V67</f>
        <v>#REF!</v>
      </c>
      <c r="U67" s="16" t="e">
        <f aca="false">Position!$V67</f>
        <v>#REF!</v>
      </c>
      <c r="V67" s="16" t="e">
        <f aca="false">Position!$V67</f>
        <v>#REF!</v>
      </c>
      <c r="W67" s="16" t="e">
        <f aca="false">Position!$V67</f>
        <v>#REF!</v>
      </c>
      <c r="X67" s="16" t="e">
        <f aca="false">Position!$V67</f>
        <v>#REF!</v>
      </c>
      <c r="Y67" s="16" t="e">
        <f aca="false">Position!$V67</f>
        <v>#REF!</v>
      </c>
      <c r="Z67" s="16" t="e">
        <f aca="false">Position!$V67</f>
        <v>#REF!</v>
      </c>
      <c r="AA67" s="16" t="e">
        <f aca="false">Position!$V67</f>
        <v>#REF!</v>
      </c>
      <c r="AB67" s="16" t="e">
        <f aca="false">Position!$V67</f>
        <v>#REF!</v>
      </c>
      <c r="AC67" s="16" t="e">
        <f aca="false">Position!$V67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4" t="n">
        <f aca="false">Position!L68</f>
        <v>0.488930261023796</v>
      </c>
      <c r="D68" s="15" t="e">
        <f aca="false">Position!N68</f>
        <v>#REF!</v>
      </c>
      <c r="E68" s="16" t="e">
        <f aca="false">Position!$V68</f>
        <v>#REF!</v>
      </c>
      <c r="F68" s="16" t="e">
        <f aca="false">Position!$V68</f>
        <v>#REF!</v>
      </c>
      <c r="G68" s="16" t="e">
        <f aca="false">Position!$V68</f>
        <v>#REF!</v>
      </c>
      <c r="H68" s="16" t="e">
        <f aca="false">Position!$V68</f>
        <v>#REF!</v>
      </c>
      <c r="I68" s="16" t="e">
        <f aca="false">Position!$V68</f>
        <v>#REF!</v>
      </c>
      <c r="J68" s="16" t="e">
        <f aca="false">Position!$V68</f>
        <v>#REF!</v>
      </c>
      <c r="K68" s="16" t="e">
        <f aca="false">Position!$V68</f>
        <v>#REF!</v>
      </c>
      <c r="L68" s="16" t="e">
        <f aca="false">Position!$V68</f>
        <v>#REF!</v>
      </c>
      <c r="M68" s="16" t="e">
        <f aca="false">Position!$V68</f>
        <v>#REF!</v>
      </c>
      <c r="N68" s="16" t="e">
        <f aca="false">Position!$V68</f>
        <v>#REF!</v>
      </c>
      <c r="O68" s="16" t="e">
        <f aca="false">Position!$V68</f>
        <v>#REF!</v>
      </c>
      <c r="S68" s="16" t="e">
        <f aca="false">Position!$V68</f>
        <v>#REF!</v>
      </c>
      <c r="T68" s="16" t="e">
        <f aca="false">Position!$V68</f>
        <v>#REF!</v>
      </c>
      <c r="U68" s="16" t="e">
        <f aca="false">Position!$V68</f>
        <v>#REF!</v>
      </c>
      <c r="V68" s="16" t="e">
        <f aca="false">Position!$V68</f>
        <v>#REF!</v>
      </c>
      <c r="W68" s="16" t="e">
        <f aca="false">Position!$V68</f>
        <v>#REF!</v>
      </c>
      <c r="X68" s="16" t="e">
        <f aca="false">Position!$V68</f>
        <v>#REF!</v>
      </c>
      <c r="Y68" s="16" t="e">
        <f aca="false">Position!$V68</f>
        <v>#REF!</v>
      </c>
      <c r="Z68" s="16" t="e">
        <f aca="false">Position!$V68</f>
        <v>#REF!</v>
      </c>
      <c r="AA68" s="16" t="e">
        <f aca="false">Position!$V68</f>
        <v>#REF!</v>
      </c>
      <c r="AB68" s="16" t="e">
        <f aca="false">Position!$V68</f>
        <v>#REF!</v>
      </c>
      <c r="AC68" s="16" t="e">
        <f aca="false">Position!$V68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4" t="n">
        <f aca="false">Position!L69</f>
        <v>0.487493804014662</v>
      </c>
      <c r="D69" s="15" t="e">
        <f aca="false">Position!N69</f>
        <v>#REF!</v>
      </c>
      <c r="E69" s="16" t="e">
        <f aca="false">Position!$V69</f>
        <v>#REF!</v>
      </c>
      <c r="F69" s="16" t="e">
        <f aca="false">Position!$V69</f>
        <v>#REF!</v>
      </c>
      <c r="G69" s="16" t="e">
        <f aca="false">Position!$V69</f>
        <v>#REF!</v>
      </c>
      <c r="H69" s="16" t="e">
        <f aca="false">Position!$V69</f>
        <v>#REF!</v>
      </c>
      <c r="I69" s="16" t="e">
        <f aca="false">Position!$V69</f>
        <v>#REF!</v>
      </c>
      <c r="J69" s="16" t="e">
        <f aca="false">Position!$V69</f>
        <v>#REF!</v>
      </c>
      <c r="K69" s="16" t="e">
        <f aca="false">Position!$V69</f>
        <v>#REF!</v>
      </c>
      <c r="L69" s="16" t="e">
        <f aca="false">Position!$V69</f>
        <v>#REF!</v>
      </c>
      <c r="M69" s="16" t="e">
        <f aca="false">Position!$V69</f>
        <v>#REF!</v>
      </c>
      <c r="N69" s="16" t="e">
        <f aca="false">Position!$V69</f>
        <v>#REF!</v>
      </c>
      <c r="O69" s="16" t="e">
        <f aca="false">Position!$V69</f>
        <v>#REF!</v>
      </c>
      <c r="S69" s="16" t="e">
        <f aca="false">Position!$V69</f>
        <v>#REF!</v>
      </c>
      <c r="T69" s="16" t="e">
        <f aca="false">Position!$V69</f>
        <v>#REF!</v>
      </c>
      <c r="U69" s="16" t="e">
        <f aca="false">Position!$V69</f>
        <v>#REF!</v>
      </c>
      <c r="V69" s="16" t="e">
        <f aca="false">Position!$V69</f>
        <v>#REF!</v>
      </c>
      <c r="W69" s="16" t="e">
        <f aca="false">Position!$V69</f>
        <v>#REF!</v>
      </c>
      <c r="X69" s="16" t="e">
        <f aca="false">Position!$V69</f>
        <v>#REF!</v>
      </c>
      <c r="Y69" s="16" t="e">
        <f aca="false">Position!$V69</f>
        <v>#REF!</v>
      </c>
      <c r="Z69" s="16" t="e">
        <f aca="false">Position!$V69</f>
        <v>#REF!</v>
      </c>
      <c r="AA69" s="16" t="e">
        <f aca="false">Position!$V69</f>
        <v>#REF!</v>
      </c>
      <c r="AB69" s="16" t="e">
        <f aca="false">Position!$V69</f>
        <v>#REF!</v>
      </c>
      <c r="AC69" s="16" t="e">
        <f aca="false">Position!$V69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4" t="n">
        <f aca="false">Position!L70</f>
        <v>0.487515721785928</v>
      </c>
      <c r="D70" s="15" t="e">
        <f aca="false">Position!N70</f>
        <v>#REF!</v>
      </c>
      <c r="E70" s="16" t="e">
        <f aca="false">Position!$V70</f>
        <v>#REF!</v>
      </c>
      <c r="F70" s="16" t="e">
        <f aca="false">Position!$V70</f>
        <v>#REF!</v>
      </c>
      <c r="G70" s="16" t="e">
        <f aca="false">Position!$V70</f>
        <v>#REF!</v>
      </c>
      <c r="H70" s="16" t="e">
        <f aca="false">Position!$V70</f>
        <v>#REF!</v>
      </c>
      <c r="I70" s="16" t="e">
        <f aca="false">Position!$V70</f>
        <v>#REF!</v>
      </c>
      <c r="J70" s="16" t="e">
        <f aca="false">Position!$V70</f>
        <v>#REF!</v>
      </c>
      <c r="K70" s="16" t="e">
        <f aca="false">Position!$V70</f>
        <v>#REF!</v>
      </c>
      <c r="L70" s="16" t="e">
        <f aca="false">Position!$V70</f>
        <v>#REF!</v>
      </c>
      <c r="M70" s="16" t="e">
        <f aca="false">Position!$V70</f>
        <v>#REF!</v>
      </c>
      <c r="N70" s="16" t="e">
        <f aca="false">Position!$V70</f>
        <v>#REF!</v>
      </c>
      <c r="O70" s="16" t="e">
        <f aca="false">Position!$V70</f>
        <v>#REF!</v>
      </c>
      <c r="S70" s="16" t="e">
        <f aca="false">Position!$V70</f>
        <v>#REF!</v>
      </c>
      <c r="T70" s="16" t="e">
        <f aca="false">Position!$V70</f>
        <v>#REF!</v>
      </c>
      <c r="U70" s="16" t="e">
        <f aca="false">Position!$V70</f>
        <v>#REF!</v>
      </c>
      <c r="V70" s="16" t="e">
        <f aca="false">Position!$V70</f>
        <v>#REF!</v>
      </c>
      <c r="W70" s="16" t="e">
        <f aca="false">Position!$V70</f>
        <v>#REF!</v>
      </c>
      <c r="X70" s="16" t="e">
        <f aca="false">Position!$V70</f>
        <v>#REF!</v>
      </c>
      <c r="Y70" s="16" t="e">
        <f aca="false">Position!$V70</f>
        <v>#REF!</v>
      </c>
      <c r="Z70" s="16" t="e">
        <f aca="false">Position!$V70</f>
        <v>#REF!</v>
      </c>
      <c r="AA70" s="16" t="e">
        <f aca="false">Position!$V70</f>
        <v>#REF!</v>
      </c>
      <c r="AB70" s="16" t="e">
        <f aca="false">Position!$V70</f>
        <v>#REF!</v>
      </c>
      <c r="AC70" s="16" t="e">
        <f aca="false">Position!$V70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4" t="n">
        <f aca="false">Position!L71</f>
        <v>0.48507779122817</v>
      </c>
      <c r="D71" s="15" t="e">
        <f aca="false">Position!N71</f>
        <v>#REF!</v>
      </c>
      <c r="E71" s="16" t="e">
        <f aca="false">Position!$V71</f>
        <v>#REF!</v>
      </c>
      <c r="F71" s="16" t="e">
        <f aca="false">Position!$V71</f>
        <v>#REF!</v>
      </c>
      <c r="G71" s="16" t="e">
        <f aca="false">Position!$V71</f>
        <v>#REF!</v>
      </c>
      <c r="H71" s="16" t="e">
        <f aca="false">Position!$V71</f>
        <v>#REF!</v>
      </c>
      <c r="I71" s="16" t="e">
        <f aca="false">Position!$V71</f>
        <v>#REF!</v>
      </c>
      <c r="J71" s="16" t="e">
        <f aca="false">Position!$V71</f>
        <v>#REF!</v>
      </c>
      <c r="K71" s="16" t="e">
        <f aca="false">Position!$V71</f>
        <v>#REF!</v>
      </c>
      <c r="L71" s="16" t="e">
        <f aca="false">Position!$V71</f>
        <v>#REF!</v>
      </c>
      <c r="M71" s="16" t="e">
        <f aca="false">Position!$V71</f>
        <v>#REF!</v>
      </c>
      <c r="N71" s="16" t="e">
        <f aca="false">Position!$V71</f>
        <v>#REF!</v>
      </c>
      <c r="O71" s="16" t="e">
        <f aca="false">Position!$V71</f>
        <v>#REF!</v>
      </c>
      <c r="S71" s="16" t="e">
        <f aca="false">Position!$V71</f>
        <v>#REF!</v>
      </c>
      <c r="T71" s="16" t="e">
        <f aca="false">Position!$V71</f>
        <v>#REF!</v>
      </c>
      <c r="U71" s="16" t="e">
        <f aca="false">Position!$V71</f>
        <v>#REF!</v>
      </c>
      <c r="V71" s="16" t="e">
        <f aca="false">Position!$V71</f>
        <v>#REF!</v>
      </c>
      <c r="W71" s="16" t="e">
        <f aca="false">Position!$V71</f>
        <v>#REF!</v>
      </c>
      <c r="X71" s="16" t="e">
        <f aca="false">Position!$V71</f>
        <v>#REF!</v>
      </c>
      <c r="Y71" s="16" t="e">
        <f aca="false">Position!$V71</f>
        <v>#REF!</v>
      </c>
      <c r="Z71" s="16" t="e">
        <f aca="false">Position!$V71</f>
        <v>#REF!</v>
      </c>
      <c r="AA71" s="16" t="e">
        <f aca="false">Position!$V71</f>
        <v>#REF!</v>
      </c>
      <c r="AB71" s="16" t="e">
        <f aca="false">Position!$V71</f>
        <v>#REF!</v>
      </c>
      <c r="AC71" s="16" t="e">
        <f aca="false">Position!$V71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4" t="n">
        <f aca="false">Position!L72</f>
        <v>0.48507779122817</v>
      </c>
      <c r="D72" s="15" t="e">
        <f aca="false">Position!N72</f>
        <v>#REF!</v>
      </c>
      <c r="E72" s="16" t="e">
        <f aca="false">Position!$V72</f>
        <v>#REF!</v>
      </c>
      <c r="F72" s="16" t="e">
        <f aca="false">Position!$V72</f>
        <v>#REF!</v>
      </c>
      <c r="G72" s="16" t="e">
        <f aca="false">Position!$V72</f>
        <v>#REF!</v>
      </c>
      <c r="H72" s="16" t="e">
        <f aca="false">Position!$V72</f>
        <v>#REF!</v>
      </c>
      <c r="I72" s="16" t="e">
        <f aca="false">Position!$V72</f>
        <v>#REF!</v>
      </c>
      <c r="J72" s="16" t="e">
        <f aca="false">Position!$V72</f>
        <v>#REF!</v>
      </c>
      <c r="K72" s="16" t="e">
        <f aca="false">Position!$V72</f>
        <v>#REF!</v>
      </c>
      <c r="L72" s="16" t="e">
        <f aca="false">Position!$V72</f>
        <v>#REF!</v>
      </c>
      <c r="M72" s="16" t="e">
        <f aca="false">Position!$V72</f>
        <v>#REF!</v>
      </c>
      <c r="N72" s="16" t="e">
        <f aca="false">Position!$V72</f>
        <v>#REF!</v>
      </c>
      <c r="O72" s="16" t="e">
        <f aca="false">Position!$V72</f>
        <v>#REF!</v>
      </c>
      <c r="S72" s="16" t="e">
        <f aca="false">Position!$V72</f>
        <v>#REF!</v>
      </c>
      <c r="T72" s="16" t="e">
        <f aca="false">Position!$V72</f>
        <v>#REF!</v>
      </c>
      <c r="U72" s="16" t="e">
        <f aca="false">Position!$V72</f>
        <v>#REF!</v>
      </c>
      <c r="V72" s="16" t="e">
        <f aca="false">Position!$V72</f>
        <v>#REF!</v>
      </c>
      <c r="W72" s="16" t="e">
        <f aca="false">Position!$V72</f>
        <v>#REF!</v>
      </c>
      <c r="X72" s="16" t="e">
        <f aca="false">Position!$V72</f>
        <v>#REF!</v>
      </c>
      <c r="Y72" s="16" t="e">
        <f aca="false">Position!$V72</f>
        <v>#REF!</v>
      </c>
      <c r="Z72" s="16" t="e">
        <f aca="false">Position!$V72</f>
        <v>#REF!</v>
      </c>
      <c r="AA72" s="16" t="e">
        <f aca="false">Position!$V72</f>
        <v>#REF!</v>
      </c>
      <c r="AB72" s="16" t="e">
        <f aca="false">Position!$V72</f>
        <v>#REF!</v>
      </c>
      <c r="AC72" s="16" t="e">
        <f aca="false">Position!$V72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4" t="n">
        <f aca="false">Position!L73</f>
        <v>0.483858825949293</v>
      </c>
      <c r="D73" s="15" t="e">
        <f aca="false">Position!N73</f>
        <v>#REF!</v>
      </c>
      <c r="E73" s="16" t="e">
        <f aca="false">Position!$V73</f>
        <v>#REF!</v>
      </c>
      <c r="F73" s="16" t="e">
        <f aca="false">Position!$V73</f>
        <v>#REF!</v>
      </c>
      <c r="G73" s="16" t="e">
        <f aca="false">Position!$V73</f>
        <v>#REF!</v>
      </c>
      <c r="H73" s="16" t="e">
        <f aca="false">Position!$V73</f>
        <v>#REF!</v>
      </c>
      <c r="I73" s="16" t="e">
        <f aca="false">Position!$V73</f>
        <v>#REF!</v>
      </c>
      <c r="J73" s="16" t="e">
        <f aca="false">Position!$V73</f>
        <v>#REF!</v>
      </c>
      <c r="K73" s="16" t="e">
        <f aca="false">Position!$V73</f>
        <v>#REF!</v>
      </c>
      <c r="L73" s="16" t="e">
        <f aca="false">Position!$V73</f>
        <v>#REF!</v>
      </c>
      <c r="M73" s="16" t="e">
        <f aca="false">Position!$V73</f>
        <v>#REF!</v>
      </c>
      <c r="N73" s="16" t="e">
        <f aca="false">Position!$V73</f>
        <v>#REF!</v>
      </c>
      <c r="O73" s="16" t="e">
        <f aca="false">Position!$V73</f>
        <v>#REF!</v>
      </c>
      <c r="S73" s="16" t="e">
        <f aca="false">Position!$V73</f>
        <v>#REF!</v>
      </c>
      <c r="T73" s="16" t="e">
        <f aca="false">Position!$V73</f>
        <v>#REF!</v>
      </c>
      <c r="U73" s="16" t="e">
        <f aca="false">Position!$V73</f>
        <v>#REF!</v>
      </c>
      <c r="V73" s="16" t="e">
        <f aca="false">Position!$V73</f>
        <v>#REF!</v>
      </c>
      <c r="W73" s="16" t="e">
        <f aca="false">Position!$V73</f>
        <v>#REF!</v>
      </c>
      <c r="X73" s="16" t="e">
        <f aca="false">Position!$V73</f>
        <v>#REF!</v>
      </c>
      <c r="Y73" s="16" t="e">
        <f aca="false">Position!$V73</f>
        <v>#REF!</v>
      </c>
      <c r="Z73" s="16" t="e">
        <f aca="false">Position!$V73</f>
        <v>#REF!</v>
      </c>
      <c r="AA73" s="16" t="e">
        <f aca="false">Position!$V73</f>
        <v>#REF!</v>
      </c>
      <c r="AB73" s="16" t="e">
        <f aca="false">Position!$V73</f>
        <v>#REF!</v>
      </c>
      <c r="AC73" s="16" t="e">
        <f aca="false">Position!$V73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4" t="n">
        <f aca="false">Position!L74</f>
        <v>0.481713413338819</v>
      </c>
      <c r="D74" s="15" t="e">
        <f aca="false">Position!N74</f>
        <v>#REF!</v>
      </c>
      <c r="E74" s="16" t="e">
        <f aca="false">Position!$V74</f>
        <v>#REF!</v>
      </c>
      <c r="F74" s="16" t="e">
        <f aca="false">Position!$V74</f>
        <v>#REF!</v>
      </c>
      <c r="G74" s="16" t="e">
        <f aca="false">Position!$V74</f>
        <v>#REF!</v>
      </c>
      <c r="H74" s="16" t="e">
        <f aca="false">Position!$V74</f>
        <v>#REF!</v>
      </c>
      <c r="I74" s="16" t="e">
        <f aca="false">Position!$V74</f>
        <v>#REF!</v>
      </c>
      <c r="J74" s="16" t="e">
        <f aca="false">Position!$V74</f>
        <v>#REF!</v>
      </c>
      <c r="K74" s="16" t="e">
        <f aca="false">Position!$V74</f>
        <v>#REF!</v>
      </c>
      <c r="L74" s="16" t="e">
        <f aca="false">Position!$V74</f>
        <v>#REF!</v>
      </c>
      <c r="M74" s="16" t="e">
        <f aca="false">Position!$V74</f>
        <v>#REF!</v>
      </c>
      <c r="N74" s="16" t="e">
        <f aca="false">Position!$V74</f>
        <v>#REF!</v>
      </c>
      <c r="O74" s="16" t="e">
        <f aca="false">Position!$V74</f>
        <v>#REF!</v>
      </c>
      <c r="S74" s="16" t="e">
        <f aca="false">Position!$V74</f>
        <v>#REF!</v>
      </c>
      <c r="T74" s="16" t="e">
        <f aca="false">Position!$V74</f>
        <v>#REF!</v>
      </c>
      <c r="U74" s="16" t="e">
        <f aca="false">Position!$V74</f>
        <v>#REF!</v>
      </c>
      <c r="V74" s="16" t="e">
        <f aca="false">Position!$V74</f>
        <v>#REF!</v>
      </c>
      <c r="W74" s="16" t="e">
        <f aca="false">Position!$V74</f>
        <v>#REF!</v>
      </c>
      <c r="X74" s="16" t="e">
        <f aca="false">Position!$V74</f>
        <v>#REF!</v>
      </c>
      <c r="Y74" s="16" t="e">
        <f aca="false">Position!$V74</f>
        <v>#REF!</v>
      </c>
      <c r="Z74" s="16" t="e">
        <f aca="false">Position!$V74</f>
        <v>#REF!</v>
      </c>
      <c r="AA74" s="16" t="e">
        <f aca="false">Position!$V74</f>
        <v>#REF!</v>
      </c>
      <c r="AB74" s="16" t="e">
        <f aca="false">Position!$V74</f>
        <v>#REF!</v>
      </c>
      <c r="AC74" s="16" t="e">
        <f aca="false">Position!$V74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4" t="n">
        <f aca="false">Position!L75</f>
        <v>0.469325657617437</v>
      </c>
      <c r="D75" s="15" t="e">
        <f aca="false">Position!N75</f>
        <v>#REF!</v>
      </c>
      <c r="E75" s="16" t="e">
        <f aca="false">Position!$V75</f>
        <v>#REF!</v>
      </c>
      <c r="F75" s="16" t="e">
        <f aca="false">Position!$V75</f>
        <v>#REF!</v>
      </c>
      <c r="G75" s="16" t="e">
        <f aca="false">Position!$V75</f>
        <v>#REF!</v>
      </c>
      <c r="H75" s="16" t="e">
        <f aca="false">Position!$V75</f>
        <v>#REF!</v>
      </c>
      <c r="I75" s="16" t="e">
        <f aca="false">Position!$V75</f>
        <v>#REF!</v>
      </c>
      <c r="J75" s="16" t="e">
        <f aca="false">Position!$V75</f>
        <v>#REF!</v>
      </c>
      <c r="K75" s="16" t="e">
        <f aca="false">Position!$V75</f>
        <v>#REF!</v>
      </c>
      <c r="L75" s="16" t="e">
        <f aca="false">Position!$V75</f>
        <v>#REF!</v>
      </c>
      <c r="M75" s="16" t="e">
        <f aca="false">Position!$V75</f>
        <v>#REF!</v>
      </c>
      <c r="N75" s="16" t="e">
        <f aca="false">Position!$V75</f>
        <v>#REF!</v>
      </c>
      <c r="O75" s="16" t="e">
        <f aca="false">Position!$V75</f>
        <v>#REF!</v>
      </c>
      <c r="S75" s="16" t="e">
        <f aca="false">Position!$V75</f>
        <v>#REF!</v>
      </c>
      <c r="T75" s="16" t="e">
        <f aca="false">Position!$V75</f>
        <v>#REF!</v>
      </c>
      <c r="U75" s="16" t="e">
        <f aca="false">Position!$V75</f>
        <v>#REF!</v>
      </c>
      <c r="V75" s="16" t="e">
        <f aca="false">Position!$V75</f>
        <v>#REF!</v>
      </c>
      <c r="W75" s="16" t="e">
        <f aca="false">Position!$V75</f>
        <v>#REF!</v>
      </c>
      <c r="X75" s="16" t="e">
        <f aca="false">Position!$V75</f>
        <v>#REF!</v>
      </c>
      <c r="Y75" s="16" t="e">
        <f aca="false">Position!$V75</f>
        <v>#REF!</v>
      </c>
      <c r="Z75" s="16" t="e">
        <f aca="false">Position!$V75</f>
        <v>#REF!</v>
      </c>
      <c r="AA75" s="16" t="e">
        <f aca="false">Position!$V75</f>
        <v>#REF!</v>
      </c>
      <c r="AB75" s="16" t="e">
        <f aca="false">Position!$V75</f>
        <v>#REF!</v>
      </c>
      <c r="AC75" s="16" t="e">
        <f aca="false">Position!$V75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4" t="n">
        <f aca="false">Position!L76</f>
        <v>0.453934324241392</v>
      </c>
      <c r="D76" s="15" t="e">
        <f aca="false">Position!N76</f>
        <v>#REF!</v>
      </c>
      <c r="E76" s="16" t="e">
        <f aca="false">Position!$V76</f>
        <v>#REF!</v>
      </c>
      <c r="F76" s="16" t="e">
        <f aca="false">Position!$V76</f>
        <v>#REF!</v>
      </c>
      <c r="G76" s="16" t="e">
        <f aca="false">Position!$V76</f>
        <v>#REF!</v>
      </c>
      <c r="H76" s="16" t="e">
        <f aca="false">Position!$V76</f>
        <v>#REF!</v>
      </c>
      <c r="I76" s="16" t="e">
        <f aca="false">Position!$V76</f>
        <v>#REF!</v>
      </c>
      <c r="J76" s="16" t="e">
        <f aca="false">Position!$V76</f>
        <v>#REF!</v>
      </c>
      <c r="K76" s="16" t="e">
        <f aca="false">Position!$V76</f>
        <v>#REF!</v>
      </c>
      <c r="L76" s="16" t="e">
        <f aca="false">Position!$V76</f>
        <v>#REF!</v>
      </c>
      <c r="M76" s="16" t="e">
        <f aca="false">Position!$V76</f>
        <v>#REF!</v>
      </c>
      <c r="N76" s="16" t="e">
        <f aca="false">Position!$V76</f>
        <v>#REF!</v>
      </c>
      <c r="O76" s="16" t="e">
        <f aca="false">Position!$V76</f>
        <v>#REF!</v>
      </c>
      <c r="S76" s="16" t="e">
        <f aca="false">Position!$V76</f>
        <v>#REF!</v>
      </c>
      <c r="T76" s="16" t="e">
        <f aca="false">Position!$V76</f>
        <v>#REF!</v>
      </c>
      <c r="U76" s="16" t="e">
        <f aca="false">Position!$V76</f>
        <v>#REF!</v>
      </c>
      <c r="V76" s="16" t="e">
        <f aca="false">Position!$V76</f>
        <v>#REF!</v>
      </c>
      <c r="W76" s="16" t="e">
        <f aca="false">Position!$V76</f>
        <v>#REF!</v>
      </c>
      <c r="X76" s="16" t="e">
        <f aca="false">Position!$V76</f>
        <v>#REF!</v>
      </c>
      <c r="Y76" s="16" t="e">
        <f aca="false">Position!$V76</f>
        <v>#REF!</v>
      </c>
      <c r="Z76" s="16" t="e">
        <f aca="false">Position!$V76</f>
        <v>#REF!</v>
      </c>
      <c r="AA76" s="16" t="e">
        <f aca="false">Position!$V76</f>
        <v>#REF!</v>
      </c>
      <c r="AB76" s="16" t="e">
        <f aca="false">Position!$V76</f>
        <v>#REF!</v>
      </c>
      <c r="AC76" s="16" t="e">
        <f aca="false">Position!$V76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4" t="n">
        <f aca="false">Position!L77</f>
        <v>0.491229941024336</v>
      </c>
      <c r="D77" s="15" t="e">
        <f aca="false">Position!N77</f>
        <v>#REF!</v>
      </c>
      <c r="E77" s="16" t="e">
        <f aca="false">Position!$V77</f>
        <v>#REF!</v>
      </c>
      <c r="F77" s="16" t="e">
        <f aca="false">Position!$V77</f>
        <v>#REF!</v>
      </c>
      <c r="G77" s="16" t="e">
        <f aca="false">Position!$V77</f>
        <v>#REF!</v>
      </c>
      <c r="H77" s="16" t="e">
        <f aca="false">Position!$V77</f>
        <v>#REF!</v>
      </c>
      <c r="I77" s="16" t="e">
        <f aca="false">Position!$V77</f>
        <v>#REF!</v>
      </c>
      <c r="J77" s="16" t="e">
        <f aca="false">Position!$V77</f>
        <v>#REF!</v>
      </c>
      <c r="K77" s="16" t="e">
        <f aca="false">Position!$V77</f>
        <v>#REF!</v>
      </c>
      <c r="L77" s="16" t="e">
        <f aca="false">Position!$V77</f>
        <v>#REF!</v>
      </c>
      <c r="M77" s="16" t="e">
        <f aca="false">Position!$V77</f>
        <v>#REF!</v>
      </c>
      <c r="N77" s="16" t="e">
        <f aca="false">Position!$V77</f>
        <v>#REF!</v>
      </c>
      <c r="O77" s="16" t="e">
        <f aca="false">Position!$V77</f>
        <v>#REF!</v>
      </c>
      <c r="S77" s="16" t="e">
        <f aca="false">Position!$V77</f>
        <v>#REF!</v>
      </c>
      <c r="T77" s="16" t="e">
        <f aca="false">Position!$V77</f>
        <v>#REF!</v>
      </c>
      <c r="U77" s="16" t="e">
        <f aca="false">Position!$V77</f>
        <v>#REF!</v>
      </c>
      <c r="V77" s="16" t="e">
        <f aca="false">Position!$V77</f>
        <v>#REF!</v>
      </c>
      <c r="W77" s="16" t="e">
        <f aca="false">Position!$V77</f>
        <v>#REF!</v>
      </c>
      <c r="X77" s="16" t="e">
        <f aca="false">Position!$V77</f>
        <v>#REF!</v>
      </c>
      <c r="Y77" s="16" t="e">
        <f aca="false">Position!$V77</f>
        <v>#REF!</v>
      </c>
      <c r="Z77" s="16" t="e">
        <f aca="false">Position!$V77</f>
        <v>#REF!</v>
      </c>
      <c r="AA77" s="16" t="e">
        <f aca="false">Position!$V77</f>
        <v>#REF!</v>
      </c>
      <c r="AB77" s="16" t="e">
        <f aca="false">Position!$V77</f>
        <v>#REF!</v>
      </c>
      <c r="AC77" s="16" t="e">
        <f aca="false">Position!$V77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4" t="n">
        <f aca="false">Position!L78</f>
        <v>0.486306872401479</v>
      </c>
      <c r="D78" s="15" t="e">
        <f aca="false">Position!N78</f>
        <v>#REF!</v>
      </c>
      <c r="E78" s="16" t="e">
        <f aca="false">Position!$V78</f>
        <v>#REF!</v>
      </c>
      <c r="F78" s="16" t="e">
        <f aca="false">Position!$V78</f>
        <v>#REF!</v>
      </c>
      <c r="G78" s="16" t="e">
        <f aca="false">Position!$V78</f>
        <v>#REF!</v>
      </c>
      <c r="H78" s="16" t="e">
        <f aca="false">Position!$V78</f>
        <v>#REF!</v>
      </c>
      <c r="I78" s="16" t="e">
        <f aca="false">Position!$V78</f>
        <v>#REF!</v>
      </c>
      <c r="J78" s="16" t="e">
        <f aca="false">Position!$V78</f>
        <v>#REF!</v>
      </c>
      <c r="K78" s="16" t="e">
        <f aca="false">Position!$V78</f>
        <v>#REF!</v>
      </c>
      <c r="L78" s="16" t="e">
        <f aca="false">Position!$V78</f>
        <v>#REF!</v>
      </c>
      <c r="M78" s="16" t="e">
        <f aca="false">Position!$V78</f>
        <v>#REF!</v>
      </c>
      <c r="N78" s="16" t="e">
        <f aca="false">Position!$V78</f>
        <v>#REF!</v>
      </c>
      <c r="O78" s="16" t="e">
        <f aca="false">Position!$V78</f>
        <v>#REF!</v>
      </c>
      <c r="S78" s="16" t="e">
        <f aca="false">Position!$V78</f>
        <v>#REF!</v>
      </c>
      <c r="T78" s="16" t="e">
        <f aca="false">Position!$V78</f>
        <v>#REF!</v>
      </c>
      <c r="U78" s="16" t="e">
        <f aca="false">Position!$V78</f>
        <v>#REF!</v>
      </c>
      <c r="V78" s="16" t="e">
        <f aca="false">Position!$V78</f>
        <v>#REF!</v>
      </c>
      <c r="W78" s="16" t="e">
        <f aca="false">Position!$V78</f>
        <v>#REF!</v>
      </c>
      <c r="X78" s="16" t="e">
        <f aca="false">Position!$V78</f>
        <v>#REF!</v>
      </c>
      <c r="Y78" s="16" t="e">
        <f aca="false">Position!$V78</f>
        <v>#REF!</v>
      </c>
      <c r="Z78" s="16" t="e">
        <f aca="false">Position!$V78</f>
        <v>#REF!</v>
      </c>
      <c r="AA78" s="16" t="e">
        <f aca="false">Position!$V78</f>
        <v>#REF!</v>
      </c>
      <c r="AB78" s="16" t="e">
        <f aca="false">Position!$V78</f>
        <v>#REF!</v>
      </c>
      <c r="AC78" s="16" t="e">
        <f aca="false">Position!$V78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4" t="n">
        <f aca="false">Position!L79</f>
        <v>0.483690227708783</v>
      </c>
      <c r="D79" s="15" t="e">
        <f aca="false">Position!N79</f>
        <v>#REF!</v>
      </c>
      <c r="E79" s="16" t="e">
        <f aca="false">Position!$V79</f>
        <v>#REF!</v>
      </c>
      <c r="F79" s="16" t="e">
        <f aca="false">Position!$V79</f>
        <v>#REF!</v>
      </c>
      <c r="G79" s="16" t="e">
        <f aca="false">Position!$V79</f>
        <v>#REF!</v>
      </c>
      <c r="H79" s="16" t="e">
        <f aca="false">Position!$V79</f>
        <v>#REF!</v>
      </c>
      <c r="I79" s="16" t="e">
        <f aca="false">Position!$V79</f>
        <v>#REF!</v>
      </c>
      <c r="J79" s="16" t="e">
        <f aca="false">Position!$V79</f>
        <v>#REF!</v>
      </c>
      <c r="K79" s="16" t="e">
        <f aca="false">Position!$V79</f>
        <v>#REF!</v>
      </c>
      <c r="L79" s="16" t="e">
        <f aca="false">Position!$V79</f>
        <v>#REF!</v>
      </c>
      <c r="M79" s="16" t="e">
        <f aca="false">Position!$V79</f>
        <v>#REF!</v>
      </c>
      <c r="N79" s="16" t="e">
        <f aca="false">Position!$V79</f>
        <v>#REF!</v>
      </c>
      <c r="O79" s="16" t="e">
        <f aca="false">Position!$V79</f>
        <v>#REF!</v>
      </c>
      <c r="S79" s="16" t="e">
        <f aca="false">Position!$V79</f>
        <v>#REF!</v>
      </c>
      <c r="T79" s="16" t="e">
        <f aca="false">Position!$V79</f>
        <v>#REF!</v>
      </c>
      <c r="U79" s="16" t="e">
        <f aca="false">Position!$V79</f>
        <v>#REF!</v>
      </c>
      <c r="V79" s="16" t="e">
        <f aca="false">Position!$V79</f>
        <v>#REF!</v>
      </c>
      <c r="W79" s="16" t="e">
        <f aca="false">Position!$V79</f>
        <v>#REF!</v>
      </c>
      <c r="X79" s="16" t="e">
        <f aca="false">Position!$V79</f>
        <v>#REF!</v>
      </c>
      <c r="Y79" s="16" t="e">
        <f aca="false">Position!$V79</f>
        <v>#REF!</v>
      </c>
      <c r="Z79" s="16" t="e">
        <f aca="false">Position!$V79</f>
        <v>#REF!</v>
      </c>
      <c r="AA79" s="16" t="e">
        <f aca="false">Position!$V79</f>
        <v>#REF!</v>
      </c>
      <c r="AB79" s="16" t="e">
        <f aca="false">Position!$V79</f>
        <v>#REF!</v>
      </c>
      <c r="AC79" s="16" t="e">
        <f aca="false">Position!$V79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4" t="n">
        <f aca="false">Position!L80</f>
        <v>0.481073583016088</v>
      </c>
      <c r="D80" s="15" t="e">
        <f aca="false">Position!N80</f>
        <v>#REF!</v>
      </c>
      <c r="E80" s="16" t="e">
        <f aca="false">Position!$V80</f>
        <v>#REF!</v>
      </c>
      <c r="F80" s="16" t="e">
        <f aca="false">Position!$V80</f>
        <v>#REF!</v>
      </c>
      <c r="G80" s="16" t="e">
        <f aca="false">Position!$V80</f>
        <v>#REF!</v>
      </c>
      <c r="H80" s="16" t="e">
        <f aca="false">Position!$V80</f>
        <v>#REF!</v>
      </c>
      <c r="I80" s="16" t="e">
        <f aca="false">Position!$V80</f>
        <v>#REF!</v>
      </c>
      <c r="J80" s="16" t="e">
        <f aca="false">Position!$V80</f>
        <v>#REF!</v>
      </c>
      <c r="K80" s="16" t="e">
        <f aca="false">Position!$V80</f>
        <v>#REF!</v>
      </c>
      <c r="L80" s="16" t="e">
        <f aca="false">Position!$V80</f>
        <v>#REF!</v>
      </c>
      <c r="M80" s="16" t="e">
        <f aca="false">Position!$V80</f>
        <v>#REF!</v>
      </c>
      <c r="N80" s="16" t="e">
        <f aca="false">Position!$V80</f>
        <v>#REF!</v>
      </c>
      <c r="O80" s="16" t="e">
        <f aca="false">Position!$V80</f>
        <v>#REF!</v>
      </c>
      <c r="S80" s="16" t="e">
        <f aca="false">Position!$V80</f>
        <v>#REF!</v>
      </c>
      <c r="T80" s="16" t="e">
        <f aca="false">Position!$V80</f>
        <v>#REF!</v>
      </c>
      <c r="U80" s="16" t="e">
        <f aca="false">Position!$V80</f>
        <v>#REF!</v>
      </c>
      <c r="V80" s="16" t="e">
        <f aca="false">Position!$V80</f>
        <v>#REF!</v>
      </c>
      <c r="W80" s="16" t="e">
        <f aca="false">Position!$V80</f>
        <v>#REF!</v>
      </c>
      <c r="X80" s="16" t="e">
        <f aca="false">Position!$V80</f>
        <v>#REF!</v>
      </c>
      <c r="Y80" s="16" t="e">
        <f aca="false">Position!$V80</f>
        <v>#REF!</v>
      </c>
      <c r="Z80" s="16" t="e">
        <f aca="false">Position!$V80</f>
        <v>#REF!</v>
      </c>
      <c r="AA80" s="16" t="e">
        <f aca="false">Position!$V80</f>
        <v>#REF!</v>
      </c>
      <c r="AB80" s="16" t="e">
        <f aca="false">Position!$V80</f>
        <v>#REF!</v>
      </c>
      <c r="AC80" s="16" t="e">
        <f aca="false">Position!$V80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4" t="n">
        <f aca="false">Position!L81</f>
        <v>0.479637126006953</v>
      </c>
      <c r="D81" s="15" t="e">
        <f aca="false">Position!N81</f>
        <v>#REF!</v>
      </c>
      <c r="E81" s="16" t="e">
        <f aca="false">Position!$V81</f>
        <v>#REF!</v>
      </c>
      <c r="F81" s="16" t="e">
        <f aca="false">Position!$V81</f>
        <v>#REF!</v>
      </c>
      <c r="G81" s="16" t="e">
        <f aca="false">Position!$V81</f>
        <v>#REF!</v>
      </c>
      <c r="H81" s="16" t="e">
        <f aca="false">Position!$V81</f>
        <v>#REF!</v>
      </c>
      <c r="I81" s="16" t="e">
        <f aca="false">Position!$V81</f>
        <v>#REF!</v>
      </c>
      <c r="J81" s="16" t="e">
        <f aca="false">Position!$V81</f>
        <v>#REF!</v>
      </c>
      <c r="K81" s="16" t="e">
        <f aca="false">Position!$V81</f>
        <v>#REF!</v>
      </c>
      <c r="L81" s="16" t="e">
        <f aca="false">Position!$V81</f>
        <v>#REF!</v>
      </c>
      <c r="M81" s="16" t="e">
        <f aca="false">Position!$V81</f>
        <v>#REF!</v>
      </c>
      <c r="N81" s="16" t="e">
        <f aca="false">Position!$V81</f>
        <v>#REF!</v>
      </c>
      <c r="O81" s="16" t="e">
        <f aca="false">Position!$V81</f>
        <v>#REF!</v>
      </c>
      <c r="S81" s="16" t="e">
        <f aca="false">Position!$V81</f>
        <v>#REF!</v>
      </c>
      <c r="T81" s="16" t="e">
        <f aca="false">Position!$V81</f>
        <v>#REF!</v>
      </c>
      <c r="U81" s="16" t="e">
        <f aca="false">Position!$V81</f>
        <v>#REF!</v>
      </c>
      <c r="V81" s="16" t="e">
        <f aca="false">Position!$V81</f>
        <v>#REF!</v>
      </c>
      <c r="W81" s="16" t="e">
        <f aca="false">Position!$V81</f>
        <v>#REF!</v>
      </c>
      <c r="X81" s="16" t="e">
        <f aca="false">Position!$V81</f>
        <v>#REF!</v>
      </c>
      <c r="Y81" s="16" t="e">
        <f aca="false">Position!$V81</f>
        <v>#REF!</v>
      </c>
      <c r="Z81" s="16" t="e">
        <f aca="false">Position!$V81</f>
        <v>#REF!</v>
      </c>
      <c r="AA81" s="16" t="e">
        <f aca="false">Position!$V81</f>
        <v>#REF!</v>
      </c>
      <c r="AB81" s="16" t="e">
        <f aca="false">Position!$V81</f>
        <v>#REF!</v>
      </c>
      <c r="AC81" s="16" t="e">
        <f aca="false">Position!$V81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4" t="n">
        <f aca="false">Position!L82</f>
        <v>0.479659043778219</v>
      </c>
      <c r="D82" s="15" t="e">
        <f aca="false">Position!N82</f>
        <v>#REF!</v>
      </c>
      <c r="E82" s="16" t="e">
        <f aca="false">Position!$V82</f>
        <v>#REF!</v>
      </c>
      <c r="F82" s="16" t="e">
        <f aca="false">Position!$V82</f>
        <v>#REF!</v>
      </c>
      <c r="G82" s="16" t="e">
        <f aca="false">Position!$V82</f>
        <v>#REF!</v>
      </c>
      <c r="H82" s="16" t="e">
        <f aca="false">Position!$V82</f>
        <v>#REF!</v>
      </c>
      <c r="I82" s="16" t="e">
        <f aca="false">Position!$V82</f>
        <v>#REF!</v>
      </c>
      <c r="J82" s="16" t="e">
        <f aca="false">Position!$V82</f>
        <v>#REF!</v>
      </c>
      <c r="K82" s="16" t="e">
        <f aca="false">Position!$V82</f>
        <v>#REF!</v>
      </c>
      <c r="L82" s="16" t="e">
        <f aca="false">Position!$V82</f>
        <v>#REF!</v>
      </c>
      <c r="M82" s="16" t="e">
        <f aca="false">Position!$V82</f>
        <v>#REF!</v>
      </c>
      <c r="N82" s="16" t="e">
        <f aca="false">Position!$V82</f>
        <v>#REF!</v>
      </c>
      <c r="O82" s="16" t="e">
        <f aca="false">Position!$V82</f>
        <v>#REF!</v>
      </c>
      <c r="S82" s="16" t="e">
        <f aca="false">Position!$V82</f>
        <v>#REF!</v>
      </c>
      <c r="T82" s="16" t="e">
        <f aca="false">Position!$V82</f>
        <v>#REF!</v>
      </c>
      <c r="U82" s="16" t="e">
        <f aca="false">Position!$V82</f>
        <v>#REF!</v>
      </c>
      <c r="V82" s="16" t="e">
        <f aca="false">Position!$V82</f>
        <v>#REF!</v>
      </c>
      <c r="W82" s="16" t="e">
        <f aca="false">Position!$V82</f>
        <v>#REF!</v>
      </c>
      <c r="X82" s="16" t="e">
        <f aca="false">Position!$V82</f>
        <v>#REF!</v>
      </c>
      <c r="Y82" s="16" t="e">
        <f aca="false">Position!$V82</f>
        <v>#REF!</v>
      </c>
      <c r="Z82" s="16" t="e">
        <f aca="false">Position!$V82</f>
        <v>#REF!</v>
      </c>
      <c r="AA82" s="16" t="e">
        <f aca="false">Position!$V82</f>
        <v>#REF!</v>
      </c>
      <c r="AB82" s="16" t="e">
        <f aca="false">Position!$V82</f>
        <v>#REF!</v>
      </c>
      <c r="AC82" s="16" t="e">
        <f aca="false">Position!$V82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4" t="n">
        <f aca="false">Position!L83</f>
        <v>0.477221113220464</v>
      </c>
      <c r="D83" s="15" t="e">
        <f aca="false">Position!N83</f>
        <v>#REF!</v>
      </c>
      <c r="E83" s="16" t="e">
        <f aca="false">Position!$V83</f>
        <v>#REF!</v>
      </c>
      <c r="F83" s="16" t="e">
        <f aca="false">Position!$V83</f>
        <v>#REF!</v>
      </c>
      <c r="G83" s="16" t="e">
        <f aca="false">Position!$V83</f>
        <v>#REF!</v>
      </c>
      <c r="H83" s="16" t="e">
        <f aca="false">Position!$V83</f>
        <v>#REF!</v>
      </c>
      <c r="I83" s="16" t="e">
        <f aca="false">Position!$V83</f>
        <v>#REF!</v>
      </c>
      <c r="J83" s="16" t="e">
        <f aca="false">Position!$V83</f>
        <v>#REF!</v>
      </c>
      <c r="K83" s="16" t="e">
        <f aca="false">Position!$V83</f>
        <v>#REF!</v>
      </c>
      <c r="L83" s="16" t="e">
        <f aca="false">Position!$V83</f>
        <v>#REF!</v>
      </c>
      <c r="M83" s="16" t="e">
        <f aca="false">Position!$V83</f>
        <v>#REF!</v>
      </c>
      <c r="N83" s="16" t="e">
        <f aca="false">Position!$V83</f>
        <v>#REF!</v>
      </c>
      <c r="O83" s="16" t="e">
        <f aca="false">Position!$V83</f>
        <v>#REF!</v>
      </c>
      <c r="S83" s="16" t="e">
        <f aca="false">Position!$V83</f>
        <v>#REF!</v>
      </c>
      <c r="T83" s="16" t="e">
        <f aca="false">Position!$V83</f>
        <v>#REF!</v>
      </c>
      <c r="U83" s="16" t="e">
        <f aca="false">Position!$V83</f>
        <v>#REF!</v>
      </c>
      <c r="V83" s="16" t="e">
        <f aca="false">Position!$V83</f>
        <v>#REF!</v>
      </c>
      <c r="W83" s="16" t="e">
        <f aca="false">Position!$V83</f>
        <v>#REF!</v>
      </c>
      <c r="X83" s="16" t="e">
        <f aca="false">Position!$V83</f>
        <v>#REF!</v>
      </c>
      <c r="Y83" s="16" t="e">
        <f aca="false">Position!$V83</f>
        <v>#REF!</v>
      </c>
      <c r="Z83" s="16" t="e">
        <f aca="false">Position!$V83</f>
        <v>#REF!</v>
      </c>
      <c r="AA83" s="16" t="e">
        <f aca="false">Position!$V83</f>
        <v>#REF!</v>
      </c>
      <c r="AB83" s="16" t="e">
        <f aca="false">Position!$V83</f>
        <v>#REF!</v>
      </c>
      <c r="AC83" s="16" t="e">
        <f aca="false">Position!$V83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4" t="n">
        <f aca="false">Position!L84</f>
        <v>0.477221113220464</v>
      </c>
      <c r="D84" s="15" t="e">
        <f aca="false">Position!N84</f>
        <v>#REF!</v>
      </c>
      <c r="E84" s="16" t="e">
        <f aca="false">Position!$V84</f>
        <v>#REF!</v>
      </c>
      <c r="F84" s="16" t="e">
        <f aca="false">Position!$V84</f>
        <v>#REF!</v>
      </c>
      <c r="G84" s="16" t="e">
        <f aca="false">Position!$V84</f>
        <v>#REF!</v>
      </c>
      <c r="H84" s="16" t="e">
        <f aca="false">Position!$V84</f>
        <v>#REF!</v>
      </c>
      <c r="I84" s="16" t="e">
        <f aca="false">Position!$V84</f>
        <v>#REF!</v>
      </c>
      <c r="J84" s="16" t="e">
        <f aca="false">Position!$V84</f>
        <v>#REF!</v>
      </c>
      <c r="K84" s="16" t="e">
        <f aca="false">Position!$V84</f>
        <v>#REF!</v>
      </c>
      <c r="L84" s="16" t="e">
        <f aca="false">Position!$V84</f>
        <v>#REF!</v>
      </c>
      <c r="M84" s="16" t="e">
        <f aca="false">Position!$V84</f>
        <v>#REF!</v>
      </c>
      <c r="N84" s="16" t="e">
        <f aca="false">Position!$V84</f>
        <v>#REF!</v>
      </c>
      <c r="O84" s="16" t="e">
        <f aca="false">Position!$V84</f>
        <v>#REF!</v>
      </c>
      <c r="S84" s="16" t="e">
        <f aca="false">Position!$V84</f>
        <v>#REF!</v>
      </c>
      <c r="T84" s="16" t="e">
        <f aca="false">Position!$V84</f>
        <v>#REF!</v>
      </c>
      <c r="U84" s="16" t="e">
        <f aca="false">Position!$V84</f>
        <v>#REF!</v>
      </c>
      <c r="V84" s="16" t="e">
        <f aca="false">Position!$V84</f>
        <v>#REF!</v>
      </c>
      <c r="W84" s="16" t="e">
        <f aca="false">Position!$V84</f>
        <v>#REF!</v>
      </c>
      <c r="X84" s="16" t="e">
        <f aca="false">Position!$V84</f>
        <v>#REF!</v>
      </c>
      <c r="Y84" s="16" t="e">
        <f aca="false">Position!$V84</f>
        <v>#REF!</v>
      </c>
      <c r="Z84" s="16" t="e">
        <f aca="false">Position!$V84</f>
        <v>#REF!</v>
      </c>
      <c r="AA84" s="16" t="e">
        <f aca="false">Position!$V84</f>
        <v>#REF!</v>
      </c>
      <c r="AB84" s="16" t="e">
        <f aca="false">Position!$V84</f>
        <v>#REF!</v>
      </c>
      <c r="AC84" s="16" t="e">
        <f aca="false">Position!$V84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4" t="n">
        <f aca="false">Position!L85</f>
        <v>0.476002147941585</v>
      </c>
      <c r="D85" s="15" t="e">
        <f aca="false">Position!N85</f>
        <v>#REF!</v>
      </c>
      <c r="E85" s="16" t="e">
        <f aca="false">Position!$V85</f>
        <v>#REF!</v>
      </c>
      <c r="F85" s="16" t="e">
        <f aca="false">Position!$V85</f>
        <v>#REF!</v>
      </c>
      <c r="G85" s="16" t="e">
        <f aca="false">Position!$V85</f>
        <v>#REF!</v>
      </c>
      <c r="H85" s="16" t="e">
        <f aca="false">Position!$V85</f>
        <v>#REF!</v>
      </c>
      <c r="I85" s="16" t="e">
        <f aca="false">Position!$V85</f>
        <v>#REF!</v>
      </c>
      <c r="J85" s="16" t="e">
        <f aca="false">Position!$V85</f>
        <v>#REF!</v>
      </c>
      <c r="K85" s="16" t="e">
        <f aca="false">Position!$V85</f>
        <v>#REF!</v>
      </c>
      <c r="L85" s="16" t="e">
        <f aca="false">Position!$V85</f>
        <v>#REF!</v>
      </c>
      <c r="M85" s="16" t="e">
        <f aca="false">Position!$V85</f>
        <v>#REF!</v>
      </c>
      <c r="N85" s="16" t="e">
        <f aca="false">Position!$V85</f>
        <v>#REF!</v>
      </c>
      <c r="O85" s="16" t="e">
        <f aca="false">Position!$V85</f>
        <v>#REF!</v>
      </c>
      <c r="S85" s="16" t="e">
        <f aca="false">Position!$V85</f>
        <v>#REF!</v>
      </c>
      <c r="T85" s="16" t="e">
        <f aca="false">Position!$V85</f>
        <v>#REF!</v>
      </c>
      <c r="U85" s="16" t="e">
        <f aca="false">Position!$V85</f>
        <v>#REF!</v>
      </c>
      <c r="V85" s="16" t="e">
        <f aca="false">Position!$V85</f>
        <v>#REF!</v>
      </c>
      <c r="W85" s="16" t="e">
        <f aca="false">Position!$V85</f>
        <v>#REF!</v>
      </c>
      <c r="X85" s="16" t="e">
        <f aca="false">Position!$V85</f>
        <v>#REF!</v>
      </c>
      <c r="Y85" s="16" t="e">
        <f aca="false">Position!$V85</f>
        <v>#REF!</v>
      </c>
      <c r="Z85" s="16" t="e">
        <f aca="false">Position!$V85</f>
        <v>#REF!</v>
      </c>
      <c r="AA85" s="16" t="e">
        <f aca="false">Position!$V85</f>
        <v>#REF!</v>
      </c>
      <c r="AB85" s="16" t="e">
        <f aca="false">Position!$V85</f>
        <v>#REF!</v>
      </c>
      <c r="AC85" s="16" t="e">
        <f aca="false">Position!$V85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4" t="n">
        <f aca="false">Position!L86</f>
        <v>0.47385673533111</v>
      </c>
      <c r="D86" s="15" t="e">
        <f aca="false">Position!N86</f>
        <v>#REF!</v>
      </c>
      <c r="E86" s="16" t="e">
        <f aca="false">Position!$V86</f>
        <v>#REF!</v>
      </c>
      <c r="F86" s="16" t="e">
        <f aca="false">Position!$V86</f>
        <v>#REF!</v>
      </c>
      <c r="G86" s="16" t="e">
        <f aca="false">Position!$V86</f>
        <v>#REF!</v>
      </c>
      <c r="H86" s="16" t="e">
        <f aca="false">Position!$V86</f>
        <v>#REF!</v>
      </c>
      <c r="I86" s="16" t="e">
        <f aca="false">Position!$V86</f>
        <v>#REF!</v>
      </c>
      <c r="J86" s="16" t="e">
        <f aca="false">Position!$V86</f>
        <v>#REF!</v>
      </c>
      <c r="K86" s="16" t="e">
        <f aca="false">Position!$V86</f>
        <v>#REF!</v>
      </c>
      <c r="L86" s="16" t="e">
        <f aca="false">Position!$V86</f>
        <v>#REF!</v>
      </c>
      <c r="M86" s="16" t="e">
        <f aca="false">Position!$V86</f>
        <v>#REF!</v>
      </c>
      <c r="N86" s="16" t="e">
        <f aca="false">Position!$V86</f>
        <v>#REF!</v>
      </c>
      <c r="O86" s="16" t="e">
        <f aca="false">Position!$V86</f>
        <v>#REF!</v>
      </c>
      <c r="S86" s="16" t="e">
        <f aca="false">Position!$V86</f>
        <v>#REF!</v>
      </c>
      <c r="T86" s="16" t="e">
        <f aca="false">Position!$V86</f>
        <v>#REF!</v>
      </c>
      <c r="U86" s="16" t="e">
        <f aca="false">Position!$V86</f>
        <v>#REF!</v>
      </c>
      <c r="V86" s="16" t="e">
        <f aca="false">Position!$V86</f>
        <v>#REF!</v>
      </c>
      <c r="W86" s="16" t="e">
        <f aca="false">Position!$V86</f>
        <v>#REF!</v>
      </c>
      <c r="X86" s="16" t="e">
        <f aca="false">Position!$V86</f>
        <v>#REF!</v>
      </c>
      <c r="Y86" s="16" t="e">
        <f aca="false">Position!$V86</f>
        <v>#REF!</v>
      </c>
      <c r="Z86" s="16" t="e">
        <f aca="false">Position!$V86</f>
        <v>#REF!</v>
      </c>
      <c r="AA86" s="16" t="e">
        <f aca="false">Position!$V86</f>
        <v>#REF!</v>
      </c>
      <c r="AB86" s="16" t="e">
        <f aca="false">Position!$V86</f>
        <v>#REF!</v>
      </c>
      <c r="AC86" s="16" t="e">
        <f aca="false">Position!$V86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4" t="n">
        <f aca="false">Position!L87</f>
        <v>0.46146897960973</v>
      </c>
      <c r="D87" s="15" t="e">
        <f aca="false">Position!N87</f>
        <v>#REF!</v>
      </c>
      <c r="E87" s="16" t="e">
        <f aca="false">Position!$V87</f>
        <v>#REF!</v>
      </c>
      <c r="F87" s="16" t="e">
        <f aca="false">Position!$V87</f>
        <v>#REF!</v>
      </c>
      <c r="G87" s="16" t="e">
        <f aca="false">Position!$V87</f>
        <v>#REF!</v>
      </c>
      <c r="H87" s="16" t="e">
        <f aca="false">Position!$V87</f>
        <v>#REF!</v>
      </c>
      <c r="I87" s="16" t="e">
        <f aca="false">Position!$V87</f>
        <v>#REF!</v>
      </c>
      <c r="J87" s="16" t="e">
        <f aca="false">Position!$V87</f>
        <v>#REF!</v>
      </c>
      <c r="K87" s="16" t="e">
        <f aca="false">Position!$V87</f>
        <v>#REF!</v>
      </c>
      <c r="L87" s="16" t="e">
        <f aca="false">Position!$V87</f>
        <v>#REF!</v>
      </c>
      <c r="M87" s="16" t="e">
        <f aca="false">Position!$V87</f>
        <v>#REF!</v>
      </c>
      <c r="N87" s="16" t="e">
        <f aca="false">Position!$V87</f>
        <v>#REF!</v>
      </c>
      <c r="O87" s="16" t="e">
        <f aca="false">Position!$V87</f>
        <v>#REF!</v>
      </c>
      <c r="S87" s="16" t="e">
        <f aca="false">Position!$V87</f>
        <v>#REF!</v>
      </c>
      <c r="T87" s="16" t="e">
        <f aca="false">Position!$V87</f>
        <v>#REF!</v>
      </c>
      <c r="U87" s="16" t="e">
        <f aca="false">Position!$V87</f>
        <v>#REF!</v>
      </c>
      <c r="V87" s="16" t="e">
        <f aca="false">Position!$V87</f>
        <v>#REF!</v>
      </c>
      <c r="W87" s="16" t="e">
        <f aca="false">Position!$V87</f>
        <v>#REF!</v>
      </c>
      <c r="X87" s="16" t="e">
        <f aca="false">Position!$V87</f>
        <v>#REF!</v>
      </c>
      <c r="Y87" s="16" t="e">
        <f aca="false">Position!$V87</f>
        <v>#REF!</v>
      </c>
      <c r="Z87" s="16" t="e">
        <f aca="false">Position!$V87</f>
        <v>#REF!</v>
      </c>
      <c r="AA87" s="16" t="e">
        <f aca="false">Position!$V87</f>
        <v>#REF!</v>
      </c>
      <c r="AB87" s="16" t="e">
        <f aca="false">Position!$V87</f>
        <v>#REF!</v>
      </c>
      <c r="AC87" s="16" t="e">
        <f aca="false">Position!$V87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4" t="n">
        <f aca="false">Position!L88</f>
        <v>0.446077646233684</v>
      </c>
      <c r="D88" s="15" t="e">
        <f aca="false">Position!N88</f>
        <v>#REF!</v>
      </c>
      <c r="E88" s="16" t="e">
        <f aca="false">Position!$V88</f>
        <v>#REF!</v>
      </c>
      <c r="F88" s="16" t="e">
        <f aca="false">Position!$V88</f>
        <v>#REF!</v>
      </c>
      <c r="G88" s="16" t="e">
        <f aca="false">Position!$V88</f>
        <v>#REF!</v>
      </c>
      <c r="H88" s="16" t="e">
        <f aca="false">Position!$V88</f>
        <v>#REF!</v>
      </c>
      <c r="I88" s="16" t="e">
        <f aca="false">Position!$V88</f>
        <v>#REF!</v>
      </c>
      <c r="J88" s="16" t="e">
        <f aca="false">Position!$V88</f>
        <v>#REF!</v>
      </c>
      <c r="K88" s="16" t="e">
        <f aca="false">Position!$V88</f>
        <v>#REF!</v>
      </c>
      <c r="L88" s="16" t="e">
        <f aca="false">Position!$V88</f>
        <v>#REF!</v>
      </c>
      <c r="M88" s="16" t="e">
        <f aca="false">Position!$V88</f>
        <v>#REF!</v>
      </c>
      <c r="N88" s="16" t="e">
        <f aca="false">Position!$V88</f>
        <v>#REF!</v>
      </c>
      <c r="O88" s="16" t="e">
        <f aca="false">Position!$V88</f>
        <v>#REF!</v>
      </c>
      <c r="S88" s="16" t="e">
        <f aca="false">Position!$V88</f>
        <v>#REF!</v>
      </c>
      <c r="T88" s="16" t="e">
        <f aca="false">Position!$V88</f>
        <v>#REF!</v>
      </c>
      <c r="U88" s="16" t="e">
        <f aca="false">Position!$V88</f>
        <v>#REF!</v>
      </c>
      <c r="V88" s="16" t="e">
        <f aca="false">Position!$V88</f>
        <v>#REF!</v>
      </c>
      <c r="W88" s="16" t="e">
        <f aca="false">Position!$V88</f>
        <v>#REF!</v>
      </c>
      <c r="X88" s="16" t="e">
        <f aca="false">Position!$V88</f>
        <v>#REF!</v>
      </c>
      <c r="Y88" s="16" t="e">
        <f aca="false">Position!$V88</f>
        <v>#REF!</v>
      </c>
      <c r="Z88" s="16" t="e">
        <f aca="false">Position!$V88</f>
        <v>#REF!</v>
      </c>
      <c r="AA88" s="16" t="e">
        <f aca="false">Position!$V88</f>
        <v>#REF!</v>
      </c>
      <c r="AB88" s="16" t="e">
        <f aca="false">Position!$V88</f>
        <v>#REF!</v>
      </c>
      <c r="AC88" s="16" t="e">
        <f aca="false">Position!$V88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4" t="n">
        <f aca="false">Position!L89</f>
        <v>0.483373263016628</v>
      </c>
      <c r="D89" s="15" t="e">
        <f aca="false">Position!N89</f>
        <v>#REF!</v>
      </c>
      <c r="E89" s="16" t="e">
        <f aca="false">Position!$V89</f>
        <v>#REF!</v>
      </c>
      <c r="F89" s="16" t="e">
        <f aca="false">Position!$V89</f>
        <v>#REF!</v>
      </c>
      <c r="G89" s="16" t="e">
        <f aca="false">Position!$V89</f>
        <v>#REF!</v>
      </c>
      <c r="H89" s="16" t="e">
        <f aca="false">Position!$V89</f>
        <v>#REF!</v>
      </c>
      <c r="I89" s="16" t="e">
        <f aca="false">Position!$V89</f>
        <v>#REF!</v>
      </c>
      <c r="J89" s="16" t="e">
        <f aca="false">Position!$V89</f>
        <v>#REF!</v>
      </c>
      <c r="K89" s="16" t="e">
        <f aca="false">Position!$V89</f>
        <v>#REF!</v>
      </c>
      <c r="L89" s="16" t="e">
        <f aca="false">Position!$V89</f>
        <v>#REF!</v>
      </c>
      <c r="M89" s="16" t="e">
        <f aca="false">Position!$V89</f>
        <v>#REF!</v>
      </c>
      <c r="N89" s="16" t="e">
        <f aca="false">Position!$V89</f>
        <v>#REF!</v>
      </c>
      <c r="O89" s="16" t="e">
        <f aca="false">Position!$V89</f>
        <v>#REF!</v>
      </c>
      <c r="S89" s="16" t="e">
        <f aca="false">Position!$V89</f>
        <v>#REF!</v>
      </c>
      <c r="T89" s="16" t="e">
        <f aca="false">Position!$V89</f>
        <v>#REF!</v>
      </c>
      <c r="U89" s="16" t="e">
        <f aca="false">Position!$V89</f>
        <v>#REF!</v>
      </c>
      <c r="V89" s="16" t="e">
        <f aca="false">Position!$V89</f>
        <v>#REF!</v>
      </c>
      <c r="W89" s="16" t="e">
        <f aca="false">Position!$V89</f>
        <v>#REF!</v>
      </c>
      <c r="X89" s="16" t="e">
        <f aca="false">Position!$V89</f>
        <v>#REF!</v>
      </c>
      <c r="Y89" s="16" t="e">
        <f aca="false">Position!$V89</f>
        <v>#REF!</v>
      </c>
      <c r="Z89" s="16" t="e">
        <f aca="false">Position!$V89</f>
        <v>#REF!</v>
      </c>
      <c r="AA89" s="16" t="e">
        <f aca="false">Position!$V89</f>
        <v>#REF!</v>
      </c>
      <c r="AB89" s="16" t="e">
        <f aca="false">Position!$V89</f>
        <v>#REF!</v>
      </c>
      <c r="AC89" s="16" t="e">
        <f aca="false">Position!$V89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4" t="n">
        <f aca="false">Position!L90</f>
        <v>0.478450194393772</v>
      </c>
      <c r="D90" s="15" t="e">
        <f aca="false">Position!N90</f>
        <v>#REF!</v>
      </c>
      <c r="E90" s="16" t="e">
        <f aca="false">Position!$V90</f>
        <v>#REF!</v>
      </c>
      <c r="F90" s="16" t="e">
        <f aca="false">Position!$V90</f>
        <v>#REF!</v>
      </c>
      <c r="G90" s="16" t="e">
        <f aca="false">Position!$V90</f>
        <v>#REF!</v>
      </c>
      <c r="H90" s="16" t="e">
        <f aca="false">Position!$V90</f>
        <v>#REF!</v>
      </c>
      <c r="I90" s="16" t="e">
        <f aca="false">Position!$V90</f>
        <v>#REF!</v>
      </c>
      <c r="J90" s="16" t="e">
        <f aca="false">Position!$V90</f>
        <v>#REF!</v>
      </c>
      <c r="K90" s="16" t="e">
        <f aca="false">Position!$V90</f>
        <v>#REF!</v>
      </c>
      <c r="L90" s="16" t="e">
        <f aca="false">Position!$V90</f>
        <v>#REF!</v>
      </c>
      <c r="M90" s="16" t="e">
        <f aca="false">Position!$V90</f>
        <v>#REF!</v>
      </c>
      <c r="N90" s="16" t="e">
        <f aca="false">Position!$V90</f>
        <v>#REF!</v>
      </c>
      <c r="O90" s="16" t="e">
        <f aca="false">Position!$V90</f>
        <v>#REF!</v>
      </c>
      <c r="S90" s="16" t="e">
        <f aca="false">Position!$V90</f>
        <v>#REF!</v>
      </c>
      <c r="T90" s="16" t="e">
        <f aca="false">Position!$V90</f>
        <v>#REF!</v>
      </c>
      <c r="U90" s="16" t="e">
        <f aca="false">Position!$V90</f>
        <v>#REF!</v>
      </c>
      <c r="V90" s="16" t="e">
        <f aca="false">Position!$V90</f>
        <v>#REF!</v>
      </c>
      <c r="W90" s="16" t="e">
        <f aca="false">Position!$V90</f>
        <v>#REF!</v>
      </c>
      <c r="X90" s="16" t="e">
        <f aca="false">Position!$V90</f>
        <v>#REF!</v>
      </c>
      <c r="Y90" s="16" t="e">
        <f aca="false">Position!$V90</f>
        <v>#REF!</v>
      </c>
      <c r="Z90" s="16" t="e">
        <f aca="false">Position!$V90</f>
        <v>#REF!</v>
      </c>
      <c r="AA90" s="16" t="e">
        <f aca="false">Position!$V90</f>
        <v>#REF!</v>
      </c>
      <c r="AB90" s="16" t="e">
        <f aca="false">Position!$V90</f>
        <v>#REF!</v>
      </c>
      <c r="AC90" s="16" t="e">
        <f aca="false">Position!$V90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4" t="n">
        <f aca="false">Position!L91</f>
        <v>0.475833549701076</v>
      </c>
      <c r="D91" s="15" t="e">
        <f aca="false">Position!N91</f>
        <v>#REF!</v>
      </c>
      <c r="E91" s="16" t="e">
        <f aca="false">Position!$V91</f>
        <v>#REF!</v>
      </c>
      <c r="F91" s="16" t="e">
        <f aca="false">Position!$V91</f>
        <v>#REF!</v>
      </c>
      <c r="G91" s="16" t="e">
        <f aca="false">Position!$V91</f>
        <v>#REF!</v>
      </c>
      <c r="H91" s="16" t="e">
        <f aca="false">Position!$V91</f>
        <v>#REF!</v>
      </c>
      <c r="I91" s="16" t="e">
        <f aca="false">Position!$V91</f>
        <v>#REF!</v>
      </c>
      <c r="J91" s="16" t="e">
        <f aca="false">Position!$V91</f>
        <v>#REF!</v>
      </c>
      <c r="K91" s="16" t="e">
        <f aca="false">Position!$V91</f>
        <v>#REF!</v>
      </c>
      <c r="L91" s="16" t="e">
        <f aca="false">Position!$V91</f>
        <v>#REF!</v>
      </c>
      <c r="M91" s="16" t="e">
        <f aca="false">Position!$V91</f>
        <v>#REF!</v>
      </c>
      <c r="N91" s="16" t="e">
        <f aca="false">Position!$V91</f>
        <v>#REF!</v>
      </c>
      <c r="O91" s="16" t="e">
        <f aca="false">Position!$V91</f>
        <v>#REF!</v>
      </c>
      <c r="S91" s="16" t="e">
        <f aca="false">Position!$V91</f>
        <v>#REF!</v>
      </c>
      <c r="T91" s="16" t="e">
        <f aca="false">Position!$V91</f>
        <v>#REF!</v>
      </c>
      <c r="U91" s="16" t="e">
        <f aca="false">Position!$V91</f>
        <v>#REF!</v>
      </c>
      <c r="V91" s="16" t="e">
        <f aca="false">Position!$V91</f>
        <v>#REF!</v>
      </c>
      <c r="W91" s="16" t="e">
        <f aca="false">Position!$V91</f>
        <v>#REF!</v>
      </c>
      <c r="X91" s="16" t="e">
        <f aca="false">Position!$V91</f>
        <v>#REF!</v>
      </c>
      <c r="Y91" s="16" t="e">
        <f aca="false">Position!$V91</f>
        <v>#REF!</v>
      </c>
      <c r="Z91" s="16" t="e">
        <f aca="false">Position!$V91</f>
        <v>#REF!</v>
      </c>
      <c r="AA91" s="16" t="e">
        <f aca="false">Position!$V91</f>
        <v>#REF!</v>
      </c>
      <c r="AB91" s="16" t="e">
        <f aca="false">Position!$V91</f>
        <v>#REF!</v>
      </c>
      <c r="AC91" s="16" t="e">
        <f aca="false">Position!$V91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4" t="n">
        <f aca="false">Position!L92</f>
        <v>0.473216905008379</v>
      </c>
      <c r="D92" s="15" t="e">
        <f aca="false">Position!N92</f>
        <v>#REF!</v>
      </c>
      <c r="E92" s="16" t="e">
        <f aca="false">Position!$V92</f>
        <v>#REF!</v>
      </c>
      <c r="F92" s="16" t="e">
        <f aca="false">Position!$V92</f>
        <v>#REF!</v>
      </c>
      <c r="G92" s="16" t="e">
        <f aca="false">Position!$V92</f>
        <v>#REF!</v>
      </c>
      <c r="H92" s="16" t="e">
        <f aca="false">Position!$V92</f>
        <v>#REF!</v>
      </c>
      <c r="I92" s="16" t="e">
        <f aca="false">Position!$V92</f>
        <v>#REF!</v>
      </c>
      <c r="J92" s="16" t="e">
        <f aca="false">Position!$V92</f>
        <v>#REF!</v>
      </c>
      <c r="K92" s="16" t="e">
        <f aca="false">Position!$V92</f>
        <v>#REF!</v>
      </c>
      <c r="L92" s="16" t="e">
        <f aca="false">Position!$V92</f>
        <v>#REF!</v>
      </c>
      <c r="M92" s="16" t="e">
        <f aca="false">Position!$V92</f>
        <v>#REF!</v>
      </c>
      <c r="N92" s="16" t="e">
        <f aca="false">Position!$V92</f>
        <v>#REF!</v>
      </c>
      <c r="O92" s="16" t="e">
        <f aca="false">Position!$V92</f>
        <v>#REF!</v>
      </c>
      <c r="S92" s="16" t="e">
        <f aca="false">Position!$V92</f>
        <v>#REF!</v>
      </c>
      <c r="T92" s="16" t="e">
        <f aca="false">Position!$V92</f>
        <v>#REF!</v>
      </c>
      <c r="U92" s="16" t="e">
        <f aca="false">Position!$V92</f>
        <v>#REF!</v>
      </c>
      <c r="V92" s="16" t="e">
        <f aca="false">Position!$V92</f>
        <v>#REF!</v>
      </c>
      <c r="W92" s="16" t="e">
        <f aca="false">Position!$V92</f>
        <v>#REF!</v>
      </c>
      <c r="X92" s="16" t="e">
        <f aca="false">Position!$V92</f>
        <v>#REF!</v>
      </c>
      <c r="Y92" s="16" t="e">
        <f aca="false">Position!$V92</f>
        <v>#REF!</v>
      </c>
      <c r="Z92" s="16" t="e">
        <f aca="false">Position!$V92</f>
        <v>#REF!</v>
      </c>
      <c r="AA92" s="16" t="e">
        <f aca="false">Position!$V92</f>
        <v>#REF!</v>
      </c>
      <c r="AB92" s="16" t="e">
        <f aca="false">Position!$V92</f>
        <v>#REF!</v>
      </c>
      <c r="AC92" s="16" t="e">
        <f aca="false">Position!$V92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4" t="n">
        <f aca="false">Position!L93</f>
        <v>0.471780447999244</v>
      </c>
      <c r="D93" s="15" t="e">
        <f aca="false">Position!N93</f>
        <v>#REF!</v>
      </c>
      <c r="E93" s="16" t="e">
        <f aca="false">Position!$V93</f>
        <v>#REF!</v>
      </c>
      <c r="F93" s="16" t="e">
        <f aca="false">Position!$V93</f>
        <v>#REF!</v>
      </c>
      <c r="G93" s="16" t="e">
        <f aca="false">Position!$V93</f>
        <v>#REF!</v>
      </c>
      <c r="H93" s="16" t="e">
        <f aca="false">Position!$V93</f>
        <v>#REF!</v>
      </c>
      <c r="I93" s="16" t="e">
        <f aca="false">Position!$V93</f>
        <v>#REF!</v>
      </c>
      <c r="J93" s="16" t="e">
        <f aca="false">Position!$V93</f>
        <v>#REF!</v>
      </c>
      <c r="K93" s="16" t="e">
        <f aca="false">Position!$V93</f>
        <v>#REF!</v>
      </c>
      <c r="L93" s="16" t="e">
        <f aca="false">Position!$V93</f>
        <v>#REF!</v>
      </c>
      <c r="M93" s="16" t="e">
        <f aca="false">Position!$V93</f>
        <v>#REF!</v>
      </c>
      <c r="N93" s="16" t="e">
        <f aca="false">Position!$V93</f>
        <v>#REF!</v>
      </c>
      <c r="O93" s="16" t="e">
        <f aca="false">Position!$V93</f>
        <v>#REF!</v>
      </c>
      <c r="S93" s="16" t="e">
        <f aca="false">Position!$V93</f>
        <v>#REF!</v>
      </c>
      <c r="T93" s="16" t="e">
        <f aca="false">Position!$V93</f>
        <v>#REF!</v>
      </c>
      <c r="U93" s="16" t="e">
        <f aca="false">Position!$V93</f>
        <v>#REF!</v>
      </c>
      <c r="V93" s="16" t="e">
        <f aca="false">Position!$V93</f>
        <v>#REF!</v>
      </c>
      <c r="W93" s="16" t="e">
        <f aca="false">Position!$V93</f>
        <v>#REF!</v>
      </c>
      <c r="X93" s="16" t="e">
        <f aca="false">Position!$V93</f>
        <v>#REF!</v>
      </c>
      <c r="Y93" s="16" t="e">
        <f aca="false">Position!$V93</f>
        <v>#REF!</v>
      </c>
      <c r="Z93" s="16" t="e">
        <f aca="false">Position!$V93</f>
        <v>#REF!</v>
      </c>
      <c r="AA93" s="16" t="e">
        <f aca="false">Position!$V93</f>
        <v>#REF!</v>
      </c>
      <c r="AB93" s="16" t="e">
        <f aca="false">Position!$V93</f>
        <v>#REF!</v>
      </c>
      <c r="AC93" s="16" t="e">
        <f aca="false">Position!$V93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4" t="n">
        <f aca="false">Position!L94</f>
        <v>0.471802365770512</v>
      </c>
      <c r="D94" s="15" t="e">
        <f aca="false">Position!N94</f>
        <v>#REF!</v>
      </c>
      <c r="E94" s="16" t="e">
        <f aca="false">Position!$V94</f>
        <v>#REF!</v>
      </c>
      <c r="F94" s="16" t="e">
        <f aca="false">Position!$V94</f>
        <v>#REF!</v>
      </c>
      <c r="G94" s="16" t="e">
        <f aca="false">Position!$V94</f>
        <v>#REF!</v>
      </c>
      <c r="H94" s="16" t="e">
        <f aca="false">Position!$V94</f>
        <v>#REF!</v>
      </c>
      <c r="I94" s="16" t="e">
        <f aca="false">Position!$V94</f>
        <v>#REF!</v>
      </c>
      <c r="J94" s="16" t="e">
        <f aca="false">Position!$V94</f>
        <v>#REF!</v>
      </c>
      <c r="K94" s="16" t="e">
        <f aca="false">Position!$V94</f>
        <v>#REF!</v>
      </c>
      <c r="L94" s="16" t="e">
        <f aca="false">Position!$V94</f>
        <v>#REF!</v>
      </c>
      <c r="M94" s="16" t="e">
        <f aca="false">Position!$V94</f>
        <v>#REF!</v>
      </c>
      <c r="N94" s="16" t="e">
        <f aca="false">Position!$V94</f>
        <v>#REF!</v>
      </c>
      <c r="O94" s="16" t="e">
        <f aca="false">Position!$V94</f>
        <v>#REF!</v>
      </c>
      <c r="S94" s="16" t="e">
        <f aca="false">Position!$V94</f>
        <v>#REF!</v>
      </c>
      <c r="T94" s="16" t="e">
        <f aca="false">Position!$V94</f>
        <v>#REF!</v>
      </c>
      <c r="U94" s="16" t="e">
        <f aca="false">Position!$V94</f>
        <v>#REF!</v>
      </c>
      <c r="V94" s="16" t="e">
        <f aca="false">Position!$V94</f>
        <v>#REF!</v>
      </c>
      <c r="W94" s="16" t="e">
        <f aca="false">Position!$V94</f>
        <v>#REF!</v>
      </c>
      <c r="X94" s="16" t="e">
        <f aca="false">Position!$V94</f>
        <v>#REF!</v>
      </c>
      <c r="Y94" s="16" t="e">
        <f aca="false">Position!$V94</f>
        <v>#REF!</v>
      </c>
      <c r="Z94" s="16" t="e">
        <f aca="false">Position!$V94</f>
        <v>#REF!</v>
      </c>
      <c r="AA94" s="16" t="e">
        <f aca="false">Position!$V94</f>
        <v>#REF!</v>
      </c>
      <c r="AB94" s="16" t="e">
        <f aca="false">Position!$V94</f>
        <v>#REF!</v>
      </c>
      <c r="AC94" s="16" t="e">
        <f aca="false">Position!$V94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4" t="n">
        <f aca="false">Position!L95</f>
        <v>0.469364435212754</v>
      </c>
      <c r="D95" s="15" t="e">
        <f aca="false">Position!N95</f>
        <v>#REF!</v>
      </c>
      <c r="E95" s="16" t="e">
        <f aca="false">Position!$V95</f>
        <v>#REF!</v>
      </c>
      <c r="F95" s="16" t="e">
        <f aca="false">Position!$V95</f>
        <v>#REF!</v>
      </c>
      <c r="G95" s="16" t="e">
        <f aca="false">Position!$V95</f>
        <v>#REF!</v>
      </c>
      <c r="H95" s="16" t="e">
        <f aca="false">Position!$V95</f>
        <v>#REF!</v>
      </c>
      <c r="I95" s="16" t="e">
        <f aca="false">Position!$V95</f>
        <v>#REF!</v>
      </c>
      <c r="J95" s="16" t="e">
        <f aca="false">Position!$V95</f>
        <v>#REF!</v>
      </c>
      <c r="K95" s="16" t="e">
        <f aca="false">Position!$V95</f>
        <v>#REF!</v>
      </c>
      <c r="L95" s="16" t="e">
        <f aca="false">Position!$V95</f>
        <v>#REF!</v>
      </c>
      <c r="M95" s="16" t="e">
        <f aca="false">Position!$V95</f>
        <v>#REF!</v>
      </c>
      <c r="N95" s="16" t="e">
        <f aca="false">Position!$V95</f>
        <v>#REF!</v>
      </c>
      <c r="O95" s="16" t="e">
        <f aca="false">Position!$V95</f>
        <v>#REF!</v>
      </c>
      <c r="S95" s="16" t="e">
        <f aca="false">Position!$V95</f>
        <v>#REF!</v>
      </c>
      <c r="T95" s="16" t="e">
        <f aca="false">Position!$V95</f>
        <v>#REF!</v>
      </c>
      <c r="U95" s="16" t="e">
        <f aca="false">Position!$V95</f>
        <v>#REF!</v>
      </c>
      <c r="V95" s="16" t="e">
        <f aca="false">Position!$V95</f>
        <v>#REF!</v>
      </c>
      <c r="W95" s="16" t="e">
        <f aca="false">Position!$V95</f>
        <v>#REF!</v>
      </c>
      <c r="X95" s="16" t="e">
        <f aca="false">Position!$V95</f>
        <v>#REF!</v>
      </c>
      <c r="Y95" s="16" t="e">
        <f aca="false">Position!$V95</f>
        <v>#REF!</v>
      </c>
      <c r="Z95" s="16" t="e">
        <f aca="false">Position!$V95</f>
        <v>#REF!</v>
      </c>
      <c r="AA95" s="16" t="e">
        <f aca="false">Position!$V95</f>
        <v>#REF!</v>
      </c>
      <c r="AB95" s="16" t="e">
        <f aca="false">Position!$V95</f>
        <v>#REF!</v>
      </c>
      <c r="AC95" s="16" t="e">
        <f aca="false">Position!$V95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4" t="n">
        <f aca="false">Position!L96</f>
        <v>0.469364435212754</v>
      </c>
      <c r="D96" s="15" t="e">
        <f aca="false">Position!N96</f>
        <v>#REF!</v>
      </c>
      <c r="E96" s="16" t="e">
        <f aca="false">Position!$V96</f>
        <v>#REF!</v>
      </c>
      <c r="F96" s="16" t="e">
        <f aca="false">Position!$V96</f>
        <v>#REF!</v>
      </c>
      <c r="G96" s="16" t="e">
        <f aca="false">Position!$V96</f>
        <v>#REF!</v>
      </c>
      <c r="H96" s="16" t="e">
        <f aca="false">Position!$V96</f>
        <v>#REF!</v>
      </c>
      <c r="I96" s="16" t="e">
        <f aca="false">Position!$V96</f>
        <v>#REF!</v>
      </c>
      <c r="J96" s="16" t="e">
        <f aca="false">Position!$V96</f>
        <v>#REF!</v>
      </c>
      <c r="K96" s="16" t="e">
        <f aca="false">Position!$V96</f>
        <v>#REF!</v>
      </c>
      <c r="L96" s="16" t="e">
        <f aca="false">Position!$V96</f>
        <v>#REF!</v>
      </c>
      <c r="M96" s="16" t="e">
        <f aca="false">Position!$V96</f>
        <v>#REF!</v>
      </c>
      <c r="N96" s="16" t="e">
        <f aca="false">Position!$V96</f>
        <v>#REF!</v>
      </c>
      <c r="O96" s="16" t="e">
        <f aca="false">Position!$V96</f>
        <v>#REF!</v>
      </c>
      <c r="S96" s="16" t="e">
        <f aca="false">Position!$V96</f>
        <v>#REF!</v>
      </c>
      <c r="T96" s="16" t="e">
        <f aca="false">Position!$V96</f>
        <v>#REF!</v>
      </c>
      <c r="U96" s="16" t="e">
        <f aca="false">Position!$V96</f>
        <v>#REF!</v>
      </c>
      <c r="V96" s="16" t="e">
        <f aca="false">Position!$V96</f>
        <v>#REF!</v>
      </c>
      <c r="W96" s="16" t="e">
        <f aca="false">Position!$V96</f>
        <v>#REF!</v>
      </c>
      <c r="X96" s="16" t="e">
        <f aca="false">Position!$V96</f>
        <v>#REF!</v>
      </c>
      <c r="Y96" s="16" t="e">
        <f aca="false">Position!$V96</f>
        <v>#REF!</v>
      </c>
      <c r="Z96" s="16" t="e">
        <f aca="false">Position!$V96</f>
        <v>#REF!</v>
      </c>
      <c r="AA96" s="16" t="e">
        <f aca="false">Position!$V96</f>
        <v>#REF!</v>
      </c>
      <c r="AB96" s="16" t="e">
        <f aca="false">Position!$V96</f>
        <v>#REF!</v>
      </c>
      <c r="AC96" s="16" t="e">
        <f aca="false">Position!$V96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4" t="n">
        <f aca="false">Position!L97</f>
        <v>0.468145469933876</v>
      </c>
      <c r="D97" s="15" t="e">
        <f aca="false">Position!N97</f>
        <v>#REF!</v>
      </c>
      <c r="E97" s="16" t="e">
        <f aca="false">Position!$V97</f>
        <v>#REF!</v>
      </c>
      <c r="F97" s="16" t="e">
        <f aca="false">Position!$V97</f>
        <v>#REF!</v>
      </c>
      <c r="G97" s="16" t="e">
        <f aca="false">Position!$V97</f>
        <v>#REF!</v>
      </c>
      <c r="H97" s="16" t="e">
        <f aca="false">Position!$V97</f>
        <v>#REF!</v>
      </c>
      <c r="I97" s="16" t="e">
        <f aca="false">Position!$V97</f>
        <v>#REF!</v>
      </c>
      <c r="J97" s="16" t="e">
        <f aca="false">Position!$V97</f>
        <v>#REF!</v>
      </c>
      <c r="K97" s="16" t="e">
        <f aca="false">Position!$V97</f>
        <v>#REF!</v>
      </c>
      <c r="L97" s="16" t="e">
        <f aca="false">Position!$V97</f>
        <v>#REF!</v>
      </c>
      <c r="M97" s="16" t="e">
        <f aca="false">Position!$V97</f>
        <v>#REF!</v>
      </c>
      <c r="N97" s="16" t="e">
        <f aca="false">Position!$V97</f>
        <v>#REF!</v>
      </c>
      <c r="O97" s="16" t="e">
        <f aca="false">Position!$V97</f>
        <v>#REF!</v>
      </c>
      <c r="S97" s="16" t="e">
        <f aca="false">Position!$V97</f>
        <v>#REF!</v>
      </c>
      <c r="T97" s="16" t="e">
        <f aca="false">Position!$V97</f>
        <v>#REF!</v>
      </c>
      <c r="U97" s="16" t="e">
        <f aca="false">Position!$V97</f>
        <v>#REF!</v>
      </c>
      <c r="V97" s="16" t="e">
        <f aca="false">Position!$V97</f>
        <v>#REF!</v>
      </c>
      <c r="W97" s="16" t="e">
        <f aca="false">Position!$V97</f>
        <v>#REF!</v>
      </c>
      <c r="X97" s="16" t="e">
        <f aca="false">Position!$V97</f>
        <v>#REF!</v>
      </c>
      <c r="Y97" s="16" t="e">
        <f aca="false">Position!$V97</f>
        <v>#REF!</v>
      </c>
      <c r="Z97" s="16" t="e">
        <f aca="false">Position!$V97</f>
        <v>#REF!</v>
      </c>
      <c r="AA97" s="16" t="e">
        <f aca="false">Position!$V97</f>
        <v>#REF!</v>
      </c>
      <c r="AB97" s="16" t="e">
        <f aca="false">Position!$V97</f>
        <v>#REF!</v>
      </c>
      <c r="AC97" s="16" t="e">
        <f aca="false">Position!$V97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4" t="n">
        <f aca="false">Position!L98</f>
        <v>0.466000057323401</v>
      </c>
      <c r="D98" s="15" t="e">
        <f aca="false">Position!N98</f>
        <v>#REF!</v>
      </c>
      <c r="E98" s="16" t="e">
        <f aca="false">Position!$V98</f>
        <v>#REF!</v>
      </c>
      <c r="F98" s="16" t="e">
        <f aca="false">Position!$V98</f>
        <v>#REF!</v>
      </c>
      <c r="G98" s="16" t="e">
        <f aca="false">Position!$V98</f>
        <v>#REF!</v>
      </c>
      <c r="H98" s="16" t="e">
        <f aca="false">Position!$V98</f>
        <v>#REF!</v>
      </c>
      <c r="I98" s="16" t="e">
        <f aca="false">Position!$V98</f>
        <v>#REF!</v>
      </c>
      <c r="J98" s="16" t="e">
        <f aca="false">Position!$V98</f>
        <v>#REF!</v>
      </c>
      <c r="K98" s="16" t="e">
        <f aca="false">Position!$V98</f>
        <v>#REF!</v>
      </c>
      <c r="L98" s="16" t="e">
        <f aca="false">Position!$V98</f>
        <v>#REF!</v>
      </c>
      <c r="M98" s="16" t="e">
        <f aca="false">Position!$V98</f>
        <v>#REF!</v>
      </c>
      <c r="N98" s="16" t="e">
        <f aca="false">Position!$V98</f>
        <v>#REF!</v>
      </c>
      <c r="O98" s="16" t="e">
        <f aca="false">Position!$V98</f>
        <v>#REF!</v>
      </c>
      <c r="S98" s="16" t="e">
        <f aca="false">Position!$V98</f>
        <v>#REF!</v>
      </c>
      <c r="T98" s="16" t="e">
        <f aca="false">Position!$V98</f>
        <v>#REF!</v>
      </c>
      <c r="U98" s="16" t="e">
        <f aca="false">Position!$V98</f>
        <v>#REF!</v>
      </c>
      <c r="V98" s="16" t="e">
        <f aca="false">Position!$V98</f>
        <v>#REF!</v>
      </c>
      <c r="W98" s="16" t="e">
        <f aca="false">Position!$V98</f>
        <v>#REF!</v>
      </c>
      <c r="X98" s="16" t="e">
        <f aca="false">Position!$V98</f>
        <v>#REF!</v>
      </c>
      <c r="Y98" s="16" t="e">
        <f aca="false">Position!$V98</f>
        <v>#REF!</v>
      </c>
      <c r="Z98" s="16" t="e">
        <f aca="false">Position!$V98</f>
        <v>#REF!</v>
      </c>
      <c r="AA98" s="16" t="e">
        <f aca="false">Position!$V98</f>
        <v>#REF!</v>
      </c>
      <c r="AB98" s="16" t="e">
        <f aca="false">Position!$V98</f>
        <v>#REF!</v>
      </c>
      <c r="AC98" s="16" t="e">
        <f aca="false">Position!$V98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4" t="n">
        <f aca="false">Position!L99</f>
        <v>0.45361230160202</v>
      </c>
      <c r="D99" s="15" t="e">
        <f aca="false">Position!N99</f>
        <v>#REF!</v>
      </c>
      <c r="E99" s="16" t="e">
        <f aca="false">Position!$V99</f>
        <v>#REF!</v>
      </c>
      <c r="F99" s="16" t="e">
        <f aca="false">Position!$V99</f>
        <v>#REF!</v>
      </c>
      <c r="G99" s="16" t="e">
        <f aca="false">Position!$V99</f>
        <v>#REF!</v>
      </c>
      <c r="H99" s="16" t="e">
        <f aca="false">Position!$V99</f>
        <v>#REF!</v>
      </c>
      <c r="I99" s="16" t="e">
        <f aca="false">Position!$V99</f>
        <v>#REF!</v>
      </c>
      <c r="J99" s="16" t="e">
        <f aca="false">Position!$V99</f>
        <v>#REF!</v>
      </c>
      <c r="K99" s="16" t="e">
        <f aca="false">Position!$V99</f>
        <v>#REF!</v>
      </c>
      <c r="L99" s="16" t="e">
        <f aca="false">Position!$V99</f>
        <v>#REF!</v>
      </c>
      <c r="M99" s="16" t="e">
        <f aca="false">Position!$V99</f>
        <v>#REF!</v>
      </c>
      <c r="N99" s="16" t="e">
        <f aca="false">Position!$V99</f>
        <v>#REF!</v>
      </c>
      <c r="O99" s="16" t="e">
        <f aca="false">Position!$V99</f>
        <v>#REF!</v>
      </c>
      <c r="S99" s="16" t="e">
        <f aca="false">Position!$V99</f>
        <v>#REF!</v>
      </c>
      <c r="T99" s="16" t="e">
        <f aca="false">Position!$V99</f>
        <v>#REF!</v>
      </c>
      <c r="U99" s="16" t="e">
        <f aca="false">Position!$V99</f>
        <v>#REF!</v>
      </c>
      <c r="V99" s="16" t="e">
        <f aca="false">Position!$V99</f>
        <v>#REF!</v>
      </c>
      <c r="W99" s="16" t="e">
        <f aca="false">Position!$V99</f>
        <v>#REF!</v>
      </c>
      <c r="X99" s="16" t="e">
        <f aca="false">Position!$V99</f>
        <v>#REF!</v>
      </c>
      <c r="Y99" s="16" t="e">
        <f aca="false">Position!$V99</f>
        <v>#REF!</v>
      </c>
      <c r="Z99" s="16" t="e">
        <f aca="false">Position!$V99</f>
        <v>#REF!</v>
      </c>
      <c r="AA99" s="16" t="e">
        <f aca="false">Position!$V99</f>
        <v>#REF!</v>
      </c>
      <c r="AB99" s="16" t="e">
        <f aca="false">Position!$V99</f>
        <v>#REF!</v>
      </c>
      <c r="AC99" s="16" t="e">
        <f aca="false">Position!$V99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4" t="n">
        <f aca="false">Position!L100</f>
        <v>0.438220968225975</v>
      </c>
      <c r="D100" s="15" t="e">
        <f aca="false">Position!N100</f>
        <v>#REF!</v>
      </c>
      <c r="E100" s="16" t="e">
        <f aca="false">Position!$V100</f>
        <v>#REF!</v>
      </c>
      <c r="F100" s="16" t="e">
        <f aca="false">Position!$V100</f>
        <v>#REF!</v>
      </c>
      <c r="G100" s="16" t="e">
        <f aca="false">Position!$V100</f>
        <v>#REF!</v>
      </c>
      <c r="H100" s="16" t="e">
        <f aca="false">Position!$V100</f>
        <v>#REF!</v>
      </c>
      <c r="I100" s="16" t="e">
        <f aca="false">Position!$V100</f>
        <v>#REF!</v>
      </c>
      <c r="J100" s="16" t="e">
        <f aca="false">Position!$V100</f>
        <v>#REF!</v>
      </c>
      <c r="K100" s="16" t="e">
        <f aca="false">Position!$V100</f>
        <v>#REF!</v>
      </c>
      <c r="L100" s="16" t="e">
        <f aca="false">Position!$V100</f>
        <v>#REF!</v>
      </c>
      <c r="M100" s="16" t="e">
        <f aca="false">Position!$V100</f>
        <v>#REF!</v>
      </c>
      <c r="N100" s="16" t="e">
        <f aca="false">Position!$V100</f>
        <v>#REF!</v>
      </c>
      <c r="O100" s="16" t="e">
        <f aca="false">Position!$V100</f>
        <v>#REF!</v>
      </c>
      <c r="S100" s="16" t="e">
        <f aca="false">Position!$V100</f>
        <v>#REF!</v>
      </c>
      <c r="T100" s="16" t="e">
        <f aca="false">Position!$V100</f>
        <v>#REF!</v>
      </c>
      <c r="U100" s="16" t="e">
        <f aca="false">Position!$V100</f>
        <v>#REF!</v>
      </c>
      <c r="V100" s="16" t="e">
        <f aca="false">Position!$V100</f>
        <v>#REF!</v>
      </c>
      <c r="W100" s="16" t="e">
        <f aca="false">Position!$V100</f>
        <v>#REF!</v>
      </c>
      <c r="X100" s="16" t="e">
        <f aca="false">Position!$V100</f>
        <v>#REF!</v>
      </c>
      <c r="Y100" s="16" t="e">
        <f aca="false">Position!$V100</f>
        <v>#REF!</v>
      </c>
      <c r="Z100" s="16" t="e">
        <f aca="false">Position!$V100</f>
        <v>#REF!</v>
      </c>
      <c r="AA100" s="16" t="e">
        <f aca="false">Position!$V100</f>
        <v>#REF!</v>
      </c>
      <c r="AB100" s="16" t="e">
        <f aca="false">Position!$V100</f>
        <v>#REF!</v>
      </c>
      <c r="AC100" s="16" t="e">
        <f aca="false">Position!$V100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4" t="n">
        <f aca="false">Position!L101</f>
        <v>0.475516585008918</v>
      </c>
      <c r="D101" s="15" t="e">
        <f aca="false">Position!N101</f>
        <v>#REF!</v>
      </c>
      <c r="E101" s="16" t="e">
        <f aca="false">Position!$V101</f>
        <v>#REF!</v>
      </c>
      <c r="F101" s="16" t="e">
        <f aca="false">Position!$V101</f>
        <v>#REF!</v>
      </c>
      <c r="G101" s="16" t="e">
        <f aca="false">Position!$V101</f>
        <v>#REF!</v>
      </c>
      <c r="H101" s="16" t="e">
        <f aca="false">Position!$V101</f>
        <v>#REF!</v>
      </c>
      <c r="I101" s="16" t="e">
        <f aca="false">Position!$V101</f>
        <v>#REF!</v>
      </c>
      <c r="J101" s="16" t="e">
        <f aca="false">Position!$V101</f>
        <v>#REF!</v>
      </c>
      <c r="K101" s="16" t="e">
        <f aca="false">Position!$V101</f>
        <v>#REF!</v>
      </c>
      <c r="L101" s="16" t="e">
        <f aca="false">Position!$V101</f>
        <v>#REF!</v>
      </c>
      <c r="M101" s="16" t="e">
        <f aca="false">Position!$V101</f>
        <v>#REF!</v>
      </c>
      <c r="N101" s="16" t="e">
        <f aca="false">Position!$V101</f>
        <v>#REF!</v>
      </c>
      <c r="O101" s="16" t="e">
        <f aca="false">Position!$V101</f>
        <v>#REF!</v>
      </c>
      <c r="S101" s="16" t="e">
        <f aca="false">Position!$V101</f>
        <v>#REF!</v>
      </c>
      <c r="T101" s="16" t="e">
        <f aca="false">Position!$V101</f>
        <v>#REF!</v>
      </c>
      <c r="U101" s="16" t="e">
        <f aca="false">Position!$V101</f>
        <v>#REF!</v>
      </c>
      <c r="V101" s="16" t="e">
        <f aca="false">Position!$V101</f>
        <v>#REF!</v>
      </c>
      <c r="W101" s="16" t="e">
        <f aca="false">Position!$V101</f>
        <v>#REF!</v>
      </c>
      <c r="X101" s="16" t="e">
        <f aca="false">Position!$V101</f>
        <v>#REF!</v>
      </c>
      <c r="Y101" s="16" t="e">
        <f aca="false">Position!$V101</f>
        <v>#REF!</v>
      </c>
      <c r="Z101" s="16" t="e">
        <f aca="false">Position!$V101</f>
        <v>#REF!</v>
      </c>
      <c r="AA101" s="16" t="e">
        <f aca="false">Position!$V101</f>
        <v>#REF!</v>
      </c>
      <c r="AB101" s="16" t="e">
        <f aca="false">Position!$V101</f>
        <v>#REF!</v>
      </c>
      <c r="AC101" s="16" t="e">
        <f aca="false">Position!$V101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4" t="n">
        <f aca="false">Position!L102</f>
        <v>0.470593516386064</v>
      </c>
      <c r="D102" s="15" t="e">
        <f aca="false">Position!N102</f>
        <v>#REF!</v>
      </c>
      <c r="E102" s="16" t="e">
        <f aca="false">Position!$V102</f>
        <v>#REF!</v>
      </c>
      <c r="F102" s="16" t="e">
        <f aca="false">Position!$V102</f>
        <v>#REF!</v>
      </c>
      <c r="G102" s="16" t="e">
        <f aca="false">Position!$V102</f>
        <v>#REF!</v>
      </c>
      <c r="H102" s="16" t="e">
        <f aca="false">Position!$V102</f>
        <v>#REF!</v>
      </c>
      <c r="I102" s="16" t="e">
        <f aca="false">Position!$V102</f>
        <v>#REF!</v>
      </c>
      <c r="J102" s="16" t="e">
        <f aca="false">Position!$V102</f>
        <v>#REF!</v>
      </c>
      <c r="K102" s="16" t="e">
        <f aca="false">Position!$V102</f>
        <v>#REF!</v>
      </c>
      <c r="L102" s="16" t="e">
        <f aca="false">Position!$V102</f>
        <v>#REF!</v>
      </c>
      <c r="M102" s="16" t="e">
        <f aca="false">Position!$V102</f>
        <v>#REF!</v>
      </c>
      <c r="N102" s="16" t="e">
        <f aca="false">Position!$V102</f>
        <v>#REF!</v>
      </c>
      <c r="O102" s="16" t="e">
        <f aca="false">Position!$V102</f>
        <v>#REF!</v>
      </c>
      <c r="S102" s="16" t="e">
        <f aca="false">Position!$V102</f>
        <v>#REF!</v>
      </c>
      <c r="T102" s="16" t="e">
        <f aca="false">Position!$V102</f>
        <v>#REF!</v>
      </c>
      <c r="U102" s="16" t="e">
        <f aca="false">Position!$V102</f>
        <v>#REF!</v>
      </c>
      <c r="V102" s="16" t="e">
        <f aca="false">Position!$V102</f>
        <v>#REF!</v>
      </c>
      <c r="W102" s="16" t="e">
        <f aca="false">Position!$V102</f>
        <v>#REF!</v>
      </c>
      <c r="X102" s="16" t="e">
        <f aca="false">Position!$V102</f>
        <v>#REF!</v>
      </c>
      <c r="Y102" s="16" t="e">
        <f aca="false">Position!$V102</f>
        <v>#REF!</v>
      </c>
      <c r="Z102" s="16" t="e">
        <f aca="false">Position!$V102</f>
        <v>#REF!</v>
      </c>
      <c r="AA102" s="16" t="e">
        <f aca="false">Position!$V102</f>
        <v>#REF!</v>
      </c>
      <c r="AB102" s="16" t="e">
        <f aca="false">Position!$V102</f>
        <v>#REF!</v>
      </c>
      <c r="AC102" s="16" t="e">
        <f aca="false">Position!$V102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4" t="n">
        <f aca="false">Position!L103</f>
        <v>0.467976871693366</v>
      </c>
      <c r="D103" s="15" t="e">
        <f aca="false">Position!N103</f>
        <v>#REF!</v>
      </c>
      <c r="E103" s="16" t="e">
        <f aca="false">Position!$V103</f>
        <v>#REF!</v>
      </c>
      <c r="F103" s="16" t="e">
        <f aca="false">Position!$V103</f>
        <v>#REF!</v>
      </c>
      <c r="G103" s="16" t="e">
        <f aca="false">Position!$V103</f>
        <v>#REF!</v>
      </c>
      <c r="H103" s="16" t="e">
        <f aca="false">Position!$V103</f>
        <v>#REF!</v>
      </c>
      <c r="I103" s="16" t="e">
        <f aca="false">Position!$V103</f>
        <v>#REF!</v>
      </c>
      <c r="J103" s="16" t="e">
        <f aca="false">Position!$V103</f>
        <v>#REF!</v>
      </c>
      <c r="K103" s="16" t="e">
        <f aca="false">Position!$V103</f>
        <v>#REF!</v>
      </c>
      <c r="L103" s="16" t="e">
        <f aca="false">Position!$V103</f>
        <v>#REF!</v>
      </c>
      <c r="M103" s="16" t="e">
        <f aca="false">Position!$V103</f>
        <v>#REF!</v>
      </c>
      <c r="N103" s="16" t="e">
        <f aca="false">Position!$V103</f>
        <v>#REF!</v>
      </c>
      <c r="O103" s="16" t="e">
        <f aca="false">Position!$V103</f>
        <v>#REF!</v>
      </c>
      <c r="S103" s="16" t="e">
        <f aca="false">Position!$V103</f>
        <v>#REF!</v>
      </c>
      <c r="T103" s="16" t="e">
        <f aca="false">Position!$V103</f>
        <v>#REF!</v>
      </c>
      <c r="U103" s="16" t="e">
        <f aca="false">Position!$V103</f>
        <v>#REF!</v>
      </c>
      <c r="V103" s="16" t="e">
        <f aca="false">Position!$V103</f>
        <v>#REF!</v>
      </c>
      <c r="W103" s="16" t="e">
        <f aca="false">Position!$V103</f>
        <v>#REF!</v>
      </c>
      <c r="X103" s="16" t="e">
        <f aca="false">Position!$V103</f>
        <v>#REF!</v>
      </c>
      <c r="Y103" s="16" t="e">
        <f aca="false">Position!$V103</f>
        <v>#REF!</v>
      </c>
      <c r="Z103" s="16" t="e">
        <f aca="false">Position!$V103</f>
        <v>#REF!</v>
      </c>
      <c r="AA103" s="16" t="e">
        <f aca="false">Position!$V103</f>
        <v>#REF!</v>
      </c>
      <c r="AB103" s="16" t="e">
        <f aca="false">Position!$V103</f>
        <v>#REF!</v>
      </c>
      <c r="AC103" s="16" t="e">
        <f aca="false">Position!$V103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4" t="n">
        <f aca="false">Position!L104</f>
        <v>0.465360227000671</v>
      </c>
      <c r="D104" s="15" t="e">
        <f aca="false">Position!N104</f>
        <v>#REF!</v>
      </c>
      <c r="E104" s="16" t="e">
        <f aca="false">Position!$V104</f>
        <v>#REF!</v>
      </c>
      <c r="F104" s="16" t="e">
        <f aca="false">Position!$V104</f>
        <v>#REF!</v>
      </c>
      <c r="G104" s="16" t="e">
        <f aca="false">Position!$V104</f>
        <v>#REF!</v>
      </c>
      <c r="H104" s="16" t="e">
        <f aca="false">Position!$V104</f>
        <v>#REF!</v>
      </c>
      <c r="I104" s="16" t="e">
        <f aca="false">Position!$V104</f>
        <v>#REF!</v>
      </c>
      <c r="J104" s="16" t="e">
        <f aca="false">Position!$V104</f>
        <v>#REF!</v>
      </c>
      <c r="K104" s="16" t="e">
        <f aca="false">Position!$V104</f>
        <v>#REF!</v>
      </c>
      <c r="L104" s="16" t="e">
        <f aca="false">Position!$V104</f>
        <v>#REF!</v>
      </c>
      <c r="M104" s="16" t="e">
        <f aca="false">Position!$V104</f>
        <v>#REF!</v>
      </c>
      <c r="N104" s="16" t="e">
        <f aca="false">Position!$V104</f>
        <v>#REF!</v>
      </c>
      <c r="O104" s="16" t="e">
        <f aca="false">Position!$V104</f>
        <v>#REF!</v>
      </c>
      <c r="S104" s="16" t="e">
        <f aca="false">Position!$V104</f>
        <v>#REF!</v>
      </c>
      <c r="T104" s="16" t="e">
        <f aca="false">Position!$V104</f>
        <v>#REF!</v>
      </c>
      <c r="U104" s="16" t="e">
        <f aca="false">Position!$V104</f>
        <v>#REF!</v>
      </c>
      <c r="V104" s="16" t="e">
        <f aca="false">Position!$V104</f>
        <v>#REF!</v>
      </c>
      <c r="W104" s="16" t="e">
        <f aca="false">Position!$V104</f>
        <v>#REF!</v>
      </c>
      <c r="X104" s="16" t="e">
        <f aca="false">Position!$V104</f>
        <v>#REF!</v>
      </c>
      <c r="Y104" s="16" t="e">
        <f aca="false">Position!$V104</f>
        <v>#REF!</v>
      </c>
      <c r="Z104" s="16" t="e">
        <f aca="false">Position!$V104</f>
        <v>#REF!</v>
      </c>
      <c r="AA104" s="16" t="e">
        <f aca="false">Position!$V104</f>
        <v>#REF!</v>
      </c>
      <c r="AB104" s="16" t="e">
        <f aca="false">Position!$V104</f>
        <v>#REF!</v>
      </c>
      <c r="AC104" s="16" t="e">
        <f aca="false">Position!$V104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4" t="n">
        <f aca="false">Position!L105</f>
        <v>0.463923769991536</v>
      </c>
      <c r="D105" s="15" t="e">
        <f aca="false">Position!N105</f>
        <v>#REF!</v>
      </c>
      <c r="E105" s="16" t="e">
        <f aca="false">Position!$V105</f>
        <v>#REF!</v>
      </c>
      <c r="F105" s="16" t="e">
        <f aca="false">Position!$V105</f>
        <v>#REF!</v>
      </c>
      <c r="G105" s="16" t="e">
        <f aca="false">Position!$V105</f>
        <v>#REF!</v>
      </c>
      <c r="H105" s="16" t="e">
        <f aca="false">Position!$V105</f>
        <v>#REF!</v>
      </c>
      <c r="I105" s="16" t="e">
        <f aca="false">Position!$V105</f>
        <v>#REF!</v>
      </c>
      <c r="J105" s="16" t="e">
        <f aca="false">Position!$V105</f>
        <v>#REF!</v>
      </c>
      <c r="K105" s="16" t="e">
        <f aca="false">Position!$V105</f>
        <v>#REF!</v>
      </c>
      <c r="L105" s="16" t="e">
        <f aca="false">Position!$V105</f>
        <v>#REF!</v>
      </c>
      <c r="M105" s="16" t="e">
        <f aca="false">Position!$V105</f>
        <v>#REF!</v>
      </c>
      <c r="N105" s="16" t="e">
        <f aca="false">Position!$V105</f>
        <v>#REF!</v>
      </c>
      <c r="O105" s="16" t="e">
        <f aca="false">Position!$V105</f>
        <v>#REF!</v>
      </c>
      <c r="S105" s="16" t="e">
        <f aca="false">Position!$V105</f>
        <v>#REF!</v>
      </c>
      <c r="T105" s="16" t="e">
        <f aca="false">Position!$V105</f>
        <v>#REF!</v>
      </c>
      <c r="U105" s="16" t="e">
        <f aca="false">Position!$V105</f>
        <v>#REF!</v>
      </c>
      <c r="V105" s="16" t="e">
        <f aca="false">Position!$V105</f>
        <v>#REF!</v>
      </c>
      <c r="W105" s="16" t="e">
        <f aca="false">Position!$V105</f>
        <v>#REF!</v>
      </c>
      <c r="X105" s="16" t="e">
        <f aca="false">Position!$V105</f>
        <v>#REF!</v>
      </c>
      <c r="Y105" s="16" t="e">
        <f aca="false">Position!$V105</f>
        <v>#REF!</v>
      </c>
      <c r="Z105" s="16" t="e">
        <f aca="false">Position!$V105</f>
        <v>#REF!</v>
      </c>
      <c r="AA105" s="16" t="e">
        <f aca="false">Position!$V105</f>
        <v>#REF!</v>
      </c>
      <c r="AB105" s="16" t="e">
        <f aca="false">Position!$V105</f>
        <v>#REF!</v>
      </c>
      <c r="AC105" s="16" t="e">
        <f aca="false">Position!$V105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4" t="n">
        <f aca="false">Position!L106</f>
        <v>0.463945687762803</v>
      </c>
      <c r="D106" s="15" t="e">
        <f aca="false">Position!N106</f>
        <v>#REF!</v>
      </c>
      <c r="E106" s="16" t="e">
        <f aca="false">Position!$V106</f>
        <v>#REF!</v>
      </c>
      <c r="F106" s="16" t="e">
        <f aca="false">Position!$V106</f>
        <v>#REF!</v>
      </c>
      <c r="G106" s="16" t="e">
        <f aca="false">Position!$V106</f>
        <v>#REF!</v>
      </c>
      <c r="H106" s="16" t="e">
        <f aca="false">Position!$V106</f>
        <v>#REF!</v>
      </c>
      <c r="I106" s="16" t="e">
        <f aca="false">Position!$V106</f>
        <v>#REF!</v>
      </c>
      <c r="J106" s="16" t="e">
        <f aca="false">Position!$V106</f>
        <v>#REF!</v>
      </c>
      <c r="K106" s="16" t="e">
        <f aca="false">Position!$V106</f>
        <v>#REF!</v>
      </c>
      <c r="L106" s="16" t="e">
        <f aca="false">Position!$V106</f>
        <v>#REF!</v>
      </c>
      <c r="M106" s="16" t="e">
        <f aca="false">Position!$V106</f>
        <v>#REF!</v>
      </c>
      <c r="N106" s="16" t="e">
        <f aca="false">Position!$V106</f>
        <v>#REF!</v>
      </c>
      <c r="O106" s="16" t="e">
        <f aca="false">Position!$V106</f>
        <v>#REF!</v>
      </c>
      <c r="S106" s="16" t="e">
        <f aca="false">Position!$V106</f>
        <v>#REF!</v>
      </c>
      <c r="T106" s="16" t="e">
        <f aca="false">Position!$V106</f>
        <v>#REF!</v>
      </c>
      <c r="U106" s="16" t="e">
        <f aca="false">Position!$V106</f>
        <v>#REF!</v>
      </c>
      <c r="V106" s="16" t="e">
        <f aca="false">Position!$V106</f>
        <v>#REF!</v>
      </c>
      <c r="W106" s="16" t="e">
        <f aca="false">Position!$V106</f>
        <v>#REF!</v>
      </c>
      <c r="X106" s="16" t="e">
        <f aca="false">Position!$V106</f>
        <v>#REF!</v>
      </c>
      <c r="Y106" s="16" t="e">
        <f aca="false">Position!$V106</f>
        <v>#REF!</v>
      </c>
      <c r="Z106" s="16" t="e">
        <f aca="false">Position!$V106</f>
        <v>#REF!</v>
      </c>
      <c r="AA106" s="16" t="e">
        <f aca="false">Position!$V106</f>
        <v>#REF!</v>
      </c>
      <c r="AB106" s="16" t="e">
        <f aca="false">Position!$V106</f>
        <v>#REF!</v>
      </c>
      <c r="AC106" s="16" t="e">
        <f aca="false">Position!$V106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4" t="n">
        <f aca="false">Position!L107</f>
        <v>0.461507757205046</v>
      </c>
      <c r="D107" s="15" t="e">
        <f aca="false">Position!N107</f>
        <v>#REF!</v>
      </c>
      <c r="E107" s="16" t="e">
        <f aca="false">Position!$V107</f>
        <v>#REF!</v>
      </c>
      <c r="F107" s="16" t="e">
        <f aca="false">Position!$V107</f>
        <v>#REF!</v>
      </c>
      <c r="G107" s="16" t="e">
        <f aca="false">Position!$V107</f>
        <v>#REF!</v>
      </c>
      <c r="H107" s="16" t="e">
        <f aca="false">Position!$V107</f>
        <v>#REF!</v>
      </c>
      <c r="I107" s="16" t="e">
        <f aca="false">Position!$V107</f>
        <v>#REF!</v>
      </c>
      <c r="J107" s="16" t="e">
        <f aca="false">Position!$V107</f>
        <v>#REF!</v>
      </c>
      <c r="K107" s="16" t="e">
        <f aca="false">Position!$V107</f>
        <v>#REF!</v>
      </c>
      <c r="L107" s="16" t="e">
        <f aca="false">Position!$V107</f>
        <v>#REF!</v>
      </c>
      <c r="M107" s="16" t="e">
        <f aca="false">Position!$V107</f>
        <v>#REF!</v>
      </c>
      <c r="N107" s="16" t="e">
        <f aca="false">Position!$V107</f>
        <v>#REF!</v>
      </c>
      <c r="O107" s="16" t="e">
        <f aca="false">Position!$V107</f>
        <v>#REF!</v>
      </c>
      <c r="S107" s="16" t="e">
        <f aca="false">Position!$V107</f>
        <v>#REF!</v>
      </c>
      <c r="T107" s="16" t="e">
        <f aca="false">Position!$V107</f>
        <v>#REF!</v>
      </c>
      <c r="U107" s="16" t="e">
        <f aca="false">Position!$V107</f>
        <v>#REF!</v>
      </c>
      <c r="V107" s="16" t="e">
        <f aca="false">Position!$V107</f>
        <v>#REF!</v>
      </c>
      <c r="W107" s="16" t="e">
        <f aca="false">Position!$V107</f>
        <v>#REF!</v>
      </c>
      <c r="X107" s="16" t="e">
        <f aca="false">Position!$V107</f>
        <v>#REF!</v>
      </c>
      <c r="Y107" s="16" t="e">
        <f aca="false">Position!$V107</f>
        <v>#REF!</v>
      </c>
      <c r="Z107" s="16" t="e">
        <f aca="false">Position!$V107</f>
        <v>#REF!</v>
      </c>
      <c r="AA107" s="16" t="e">
        <f aca="false">Position!$V107</f>
        <v>#REF!</v>
      </c>
      <c r="AB107" s="16" t="e">
        <f aca="false">Position!$V107</f>
        <v>#REF!</v>
      </c>
      <c r="AC107" s="16" t="e">
        <f aca="false">Position!$V107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4" t="n">
        <f aca="false">Position!L108</f>
        <v>0.461507757205046</v>
      </c>
      <c r="D108" s="15" t="e">
        <f aca="false">Position!N108</f>
        <v>#REF!</v>
      </c>
      <c r="E108" s="16" t="e">
        <f aca="false">Position!$V108</f>
        <v>#REF!</v>
      </c>
      <c r="F108" s="16" t="e">
        <f aca="false">Position!$V108</f>
        <v>#REF!</v>
      </c>
      <c r="G108" s="16" t="e">
        <f aca="false">Position!$V108</f>
        <v>#REF!</v>
      </c>
      <c r="H108" s="16" t="e">
        <f aca="false">Position!$V108</f>
        <v>#REF!</v>
      </c>
      <c r="I108" s="16" t="e">
        <f aca="false">Position!$V108</f>
        <v>#REF!</v>
      </c>
      <c r="J108" s="16" t="e">
        <f aca="false">Position!$V108</f>
        <v>#REF!</v>
      </c>
      <c r="K108" s="16" t="e">
        <f aca="false">Position!$V108</f>
        <v>#REF!</v>
      </c>
      <c r="L108" s="16" t="e">
        <f aca="false">Position!$V108</f>
        <v>#REF!</v>
      </c>
      <c r="M108" s="16" t="e">
        <f aca="false">Position!$V108</f>
        <v>#REF!</v>
      </c>
      <c r="N108" s="16" t="e">
        <f aca="false">Position!$V108</f>
        <v>#REF!</v>
      </c>
      <c r="O108" s="16" t="e">
        <f aca="false">Position!$V108</f>
        <v>#REF!</v>
      </c>
      <c r="S108" s="16" t="e">
        <f aca="false">Position!$V108</f>
        <v>#REF!</v>
      </c>
      <c r="T108" s="16" t="e">
        <f aca="false">Position!$V108</f>
        <v>#REF!</v>
      </c>
      <c r="U108" s="16" t="e">
        <f aca="false">Position!$V108</f>
        <v>#REF!</v>
      </c>
      <c r="V108" s="16" t="e">
        <f aca="false">Position!$V108</f>
        <v>#REF!</v>
      </c>
      <c r="W108" s="16" t="e">
        <f aca="false">Position!$V108</f>
        <v>#REF!</v>
      </c>
      <c r="X108" s="16" t="e">
        <f aca="false">Position!$V108</f>
        <v>#REF!</v>
      </c>
      <c r="Y108" s="16" t="e">
        <f aca="false">Position!$V108</f>
        <v>#REF!</v>
      </c>
      <c r="Z108" s="16" t="e">
        <f aca="false">Position!$V108</f>
        <v>#REF!</v>
      </c>
      <c r="AA108" s="16" t="e">
        <f aca="false">Position!$V108</f>
        <v>#REF!</v>
      </c>
      <c r="AB108" s="16" t="e">
        <f aca="false">Position!$V108</f>
        <v>#REF!</v>
      </c>
      <c r="AC108" s="16" t="e">
        <f aca="false">Position!$V108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4" t="n">
        <f aca="false">Position!L109</f>
        <v>0.460288791926167</v>
      </c>
      <c r="D109" s="15" t="e">
        <f aca="false">Position!N109</f>
        <v>#REF!</v>
      </c>
      <c r="E109" s="16" t="e">
        <f aca="false">Position!$V109</f>
        <v>#REF!</v>
      </c>
      <c r="F109" s="16" t="e">
        <f aca="false">Position!$V109</f>
        <v>#REF!</v>
      </c>
      <c r="G109" s="16" t="e">
        <f aca="false">Position!$V109</f>
        <v>#REF!</v>
      </c>
      <c r="H109" s="16" t="e">
        <f aca="false">Position!$V109</f>
        <v>#REF!</v>
      </c>
      <c r="I109" s="16" t="e">
        <f aca="false">Position!$V109</f>
        <v>#REF!</v>
      </c>
      <c r="J109" s="16" t="e">
        <f aca="false">Position!$V109</f>
        <v>#REF!</v>
      </c>
      <c r="K109" s="16" t="e">
        <f aca="false">Position!$V109</f>
        <v>#REF!</v>
      </c>
      <c r="L109" s="16" t="e">
        <f aca="false">Position!$V109</f>
        <v>#REF!</v>
      </c>
      <c r="M109" s="16" t="e">
        <f aca="false">Position!$V109</f>
        <v>#REF!</v>
      </c>
      <c r="N109" s="16" t="e">
        <f aca="false">Position!$V109</f>
        <v>#REF!</v>
      </c>
      <c r="O109" s="16" t="e">
        <f aca="false">Position!$V109</f>
        <v>#REF!</v>
      </c>
      <c r="S109" s="16" t="e">
        <f aca="false">Position!$V109</f>
        <v>#REF!</v>
      </c>
      <c r="T109" s="16" t="e">
        <f aca="false">Position!$V109</f>
        <v>#REF!</v>
      </c>
      <c r="U109" s="16" t="e">
        <f aca="false">Position!$V109</f>
        <v>#REF!</v>
      </c>
      <c r="V109" s="16" t="e">
        <f aca="false">Position!$V109</f>
        <v>#REF!</v>
      </c>
      <c r="W109" s="16" t="e">
        <f aca="false">Position!$V109</f>
        <v>#REF!</v>
      </c>
      <c r="X109" s="16" t="e">
        <f aca="false">Position!$V109</f>
        <v>#REF!</v>
      </c>
      <c r="Y109" s="16" t="e">
        <f aca="false">Position!$V109</f>
        <v>#REF!</v>
      </c>
      <c r="Z109" s="16" t="e">
        <f aca="false">Position!$V109</f>
        <v>#REF!</v>
      </c>
      <c r="AA109" s="16" t="e">
        <f aca="false">Position!$V109</f>
        <v>#REF!</v>
      </c>
      <c r="AB109" s="16" t="e">
        <f aca="false">Position!$V109</f>
        <v>#REF!</v>
      </c>
      <c r="AC109" s="16" t="e">
        <f aca="false">Position!$V109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4" t="n">
        <f aca="false">Position!L110</f>
        <v>0.458143379315693</v>
      </c>
      <c r="D110" s="15" t="e">
        <f aca="false">Position!N110</f>
        <v>#REF!</v>
      </c>
      <c r="E110" s="16" t="e">
        <f aca="false">Position!$V110</f>
        <v>#REF!</v>
      </c>
      <c r="F110" s="16" t="e">
        <f aca="false">Position!$V110</f>
        <v>#REF!</v>
      </c>
      <c r="G110" s="16" t="e">
        <f aca="false">Position!$V110</f>
        <v>#REF!</v>
      </c>
      <c r="H110" s="16" t="e">
        <f aca="false">Position!$V110</f>
        <v>#REF!</v>
      </c>
      <c r="I110" s="16" t="e">
        <f aca="false">Position!$V110</f>
        <v>#REF!</v>
      </c>
      <c r="J110" s="16" t="e">
        <f aca="false">Position!$V110</f>
        <v>#REF!</v>
      </c>
      <c r="K110" s="16" t="e">
        <f aca="false">Position!$V110</f>
        <v>#REF!</v>
      </c>
      <c r="L110" s="16" t="e">
        <f aca="false">Position!$V110</f>
        <v>#REF!</v>
      </c>
      <c r="M110" s="16" t="e">
        <f aca="false">Position!$V110</f>
        <v>#REF!</v>
      </c>
      <c r="N110" s="16" t="e">
        <f aca="false">Position!$V110</f>
        <v>#REF!</v>
      </c>
      <c r="O110" s="16" t="e">
        <f aca="false">Position!$V110</f>
        <v>#REF!</v>
      </c>
      <c r="S110" s="16" t="e">
        <f aca="false">Position!$V110</f>
        <v>#REF!</v>
      </c>
      <c r="T110" s="16" t="e">
        <f aca="false">Position!$V110</f>
        <v>#REF!</v>
      </c>
      <c r="U110" s="16" t="e">
        <f aca="false">Position!$V110</f>
        <v>#REF!</v>
      </c>
      <c r="V110" s="16" t="e">
        <f aca="false">Position!$V110</f>
        <v>#REF!</v>
      </c>
      <c r="W110" s="16" t="e">
        <f aca="false">Position!$V110</f>
        <v>#REF!</v>
      </c>
      <c r="X110" s="16" t="e">
        <f aca="false">Position!$V110</f>
        <v>#REF!</v>
      </c>
      <c r="Y110" s="16" t="e">
        <f aca="false">Position!$V110</f>
        <v>#REF!</v>
      </c>
      <c r="Z110" s="16" t="e">
        <f aca="false">Position!$V110</f>
        <v>#REF!</v>
      </c>
      <c r="AA110" s="16" t="e">
        <f aca="false">Position!$V110</f>
        <v>#REF!</v>
      </c>
      <c r="AB110" s="16" t="e">
        <f aca="false">Position!$V110</f>
        <v>#REF!</v>
      </c>
      <c r="AC110" s="16" t="e">
        <f aca="false">Position!$V110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4" t="n">
        <f aca="false">Position!L111</f>
        <v>0.445755623594312</v>
      </c>
      <c r="D111" s="15" t="e">
        <f aca="false">Position!N111</f>
        <v>#REF!</v>
      </c>
      <c r="E111" s="16" t="e">
        <f aca="false">Position!$V111</f>
        <v>#REF!</v>
      </c>
      <c r="F111" s="16" t="e">
        <f aca="false">Position!$V111</f>
        <v>#REF!</v>
      </c>
      <c r="G111" s="16" t="e">
        <f aca="false">Position!$V111</f>
        <v>#REF!</v>
      </c>
      <c r="H111" s="16" t="e">
        <f aca="false">Position!$V111</f>
        <v>#REF!</v>
      </c>
      <c r="I111" s="16" t="e">
        <f aca="false">Position!$V111</f>
        <v>#REF!</v>
      </c>
      <c r="J111" s="16" t="e">
        <f aca="false">Position!$V111</f>
        <v>#REF!</v>
      </c>
      <c r="K111" s="16" t="e">
        <f aca="false">Position!$V111</f>
        <v>#REF!</v>
      </c>
      <c r="L111" s="16" t="e">
        <f aca="false">Position!$V111</f>
        <v>#REF!</v>
      </c>
      <c r="M111" s="16" t="e">
        <f aca="false">Position!$V111</f>
        <v>#REF!</v>
      </c>
      <c r="N111" s="16" t="e">
        <f aca="false">Position!$V111</f>
        <v>#REF!</v>
      </c>
      <c r="O111" s="16" t="e">
        <f aca="false">Position!$V111</f>
        <v>#REF!</v>
      </c>
      <c r="S111" s="16" t="e">
        <f aca="false">Position!$V111</f>
        <v>#REF!</v>
      </c>
      <c r="T111" s="16" t="e">
        <f aca="false">Position!$V111</f>
        <v>#REF!</v>
      </c>
      <c r="U111" s="16" t="e">
        <f aca="false">Position!$V111</f>
        <v>#REF!</v>
      </c>
      <c r="V111" s="16" t="e">
        <f aca="false">Position!$V111</f>
        <v>#REF!</v>
      </c>
      <c r="W111" s="16" t="e">
        <f aca="false">Position!$V111</f>
        <v>#REF!</v>
      </c>
      <c r="X111" s="16" t="e">
        <f aca="false">Position!$V111</f>
        <v>#REF!</v>
      </c>
      <c r="Y111" s="16" t="e">
        <f aca="false">Position!$V111</f>
        <v>#REF!</v>
      </c>
      <c r="Z111" s="16" t="e">
        <f aca="false">Position!$V111</f>
        <v>#REF!</v>
      </c>
      <c r="AA111" s="16" t="e">
        <f aca="false">Position!$V111</f>
        <v>#REF!</v>
      </c>
      <c r="AB111" s="16" t="e">
        <f aca="false">Position!$V111</f>
        <v>#REF!</v>
      </c>
      <c r="AC111" s="16" t="e">
        <f aca="false">Position!$V111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4" t="n">
        <f aca="false">Position!L112</f>
        <v>0.430364290218266</v>
      </c>
      <c r="D112" s="15" t="e">
        <f aca="false">Position!N112</f>
        <v>#REF!</v>
      </c>
      <c r="E112" s="16" t="e">
        <f aca="false">Position!$V112</f>
        <v>#REF!</v>
      </c>
      <c r="F112" s="16" t="e">
        <f aca="false">Position!$V112</f>
        <v>#REF!</v>
      </c>
      <c r="G112" s="16" t="e">
        <f aca="false">Position!$V112</f>
        <v>#REF!</v>
      </c>
      <c r="H112" s="16" t="e">
        <f aca="false">Position!$V112</f>
        <v>#REF!</v>
      </c>
      <c r="I112" s="16" t="e">
        <f aca="false">Position!$V112</f>
        <v>#REF!</v>
      </c>
      <c r="J112" s="16" t="e">
        <f aca="false">Position!$V112</f>
        <v>#REF!</v>
      </c>
      <c r="K112" s="16" t="e">
        <f aca="false">Position!$V112</f>
        <v>#REF!</v>
      </c>
      <c r="L112" s="16" t="e">
        <f aca="false">Position!$V112</f>
        <v>#REF!</v>
      </c>
      <c r="M112" s="16" t="e">
        <f aca="false">Position!$V112</f>
        <v>#REF!</v>
      </c>
      <c r="N112" s="16" t="e">
        <f aca="false">Position!$V112</f>
        <v>#REF!</v>
      </c>
      <c r="O112" s="16" t="e">
        <f aca="false">Position!$V112</f>
        <v>#REF!</v>
      </c>
      <c r="S112" s="16" t="e">
        <f aca="false">Position!$V112</f>
        <v>#REF!</v>
      </c>
      <c r="T112" s="16" t="e">
        <f aca="false">Position!$V112</f>
        <v>#REF!</v>
      </c>
      <c r="U112" s="16" t="e">
        <f aca="false">Position!$V112</f>
        <v>#REF!</v>
      </c>
      <c r="V112" s="16" t="e">
        <f aca="false">Position!$V112</f>
        <v>#REF!</v>
      </c>
      <c r="W112" s="16" t="e">
        <f aca="false">Position!$V112</f>
        <v>#REF!</v>
      </c>
      <c r="X112" s="16" t="e">
        <f aca="false">Position!$V112</f>
        <v>#REF!</v>
      </c>
      <c r="Y112" s="16" t="e">
        <f aca="false">Position!$V112</f>
        <v>#REF!</v>
      </c>
      <c r="Z112" s="16" t="e">
        <f aca="false">Position!$V112</f>
        <v>#REF!</v>
      </c>
      <c r="AA112" s="16" t="e">
        <f aca="false">Position!$V112</f>
        <v>#REF!</v>
      </c>
      <c r="AB112" s="16" t="e">
        <f aca="false">Position!$V112</f>
        <v>#REF!</v>
      </c>
      <c r="AC112" s="16" t="e">
        <f aca="false">Position!$V112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4" t="n">
        <f aca="false">Position!L113</f>
        <v>0.46765990700121</v>
      </c>
      <c r="D113" s="15" t="e">
        <f aca="false">Position!N113</f>
        <v>#REF!</v>
      </c>
      <c r="E113" s="16" t="e">
        <f aca="false">Position!$V113</f>
        <v>#REF!</v>
      </c>
      <c r="F113" s="16" t="e">
        <f aca="false">Position!$V113</f>
        <v>#REF!</v>
      </c>
      <c r="G113" s="16" t="e">
        <f aca="false">Position!$V113</f>
        <v>#REF!</v>
      </c>
      <c r="H113" s="16" t="e">
        <f aca="false">Position!$V113</f>
        <v>#REF!</v>
      </c>
      <c r="I113" s="16" t="e">
        <f aca="false">Position!$V113</f>
        <v>#REF!</v>
      </c>
      <c r="J113" s="16" t="e">
        <f aca="false">Position!$V113</f>
        <v>#REF!</v>
      </c>
      <c r="K113" s="16" t="e">
        <f aca="false">Position!$V113</f>
        <v>#REF!</v>
      </c>
      <c r="L113" s="16" t="e">
        <f aca="false">Position!$V113</f>
        <v>#REF!</v>
      </c>
      <c r="M113" s="16" t="e">
        <f aca="false">Position!$V113</f>
        <v>#REF!</v>
      </c>
      <c r="N113" s="16" t="e">
        <f aca="false">Position!$V113</f>
        <v>#REF!</v>
      </c>
      <c r="O113" s="16" t="e">
        <f aca="false">Position!$V113</f>
        <v>#REF!</v>
      </c>
      <c r="S113" s="16" t="e">
        <f aca="false">Position!$V113</f>
        <v>#REF!</v>
      </c>
      <c r="T113" s="16" t="e">
        <f aca="false">Position!$V113</f>
        <v>#REF!</v>
      </c>
      <c r="U113" s="16" t="e">
        <f aca="false">Position!$V113</f>
        <v>#REF!</v>
      </c>
      <c r="V113" s="16" t="e">
        <f aca="false">Position!$V113</f>
        <v>#REF!</v>
      </c>
      <c r="W113" s="16" t="e">
        <f aca="false">Position!$V113</f>
        <v>#REF!</v>
      </c>
      <c r="X113" s="16" t="e">
        <f aca="false">Position!$V113</f>
        <v>#REF!</v>
      </c>
      <c r="Y113" s="16" t="e">
        <f aca="false">Position!$V113</f>
        <v>#REF!</v>
      </c>
      <c r="Z113" s="16" t="e">
        <f aca="false">Position!$V113</f>
        <v>#REF!</v>
      </c>
      <c r="AA113" s="16" t="e">
        <f aca="false">Position!$V113</f>
        <v>#REF!</v>
      </c>
      <c r="AB113" s="16" t="e">
        <f aca="false">Position!$V113</f>
        <v>#REF!</v>
      </c>
      <c r="AC113" s="16" t="e">
        <f aca="false">Position!$V113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C1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7" activeCellId="0" sqref="H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0.41"/>
    <col collapsed="false" customWidth="true" hidden="false" outlineLevel="0" max="3" min="3" style="0" width="8.41"/>
    <col collapsed="false" customWidth="true" hidden="false" outlineLevel="0" max="4" min="4" style="0" width="3.42"/>
    <col collapsed="false" customWidth="true" hidden="false" outlineLevel="0" max="13" min="5" style="0" width="10.41"/>
  </cols>
  <sheetData>
    <row r="1" customFormat="false" ht="13.5" hidden="false" customHeight="false" outlineLevel="0" collapsed="false">
      <c r="A1" s="17" t="s">
        <v>12</v>
      </c>
      <c r="B1" s="2"/>
      <c r="C1" s="3"/>
      <c r="J1" s="4" t="s">
        <v>1</v>
      </c>
    </row>
    <row r="2" customFormat="false" ht="12.75" hidden="false" customHeight="false" outlineLevel="0" collapsed="false">
      <c r="A2" s="5" t="n">
        <f aca="false">TodayDate</f>
        <v>37211</v>
      </c>
      <c r="D2" s="4"/>
      <c r="J2" s="4" t="s">
        <v>3</v>
      </c>
    </row>
    <row r="3" customFormat="false" ht="12.75" hidden="false" customHeight="false" outlineLevel="0" collapsed="false">
      <c r="A3" s="7" t="n">
        <f aca="true">NOW()</f>
        <v>45926.8913935166</v>
      </c>
      <c r="B3" s="4" t="s">
        <v>3</v>
      </c>
      <c r="C3" s="4" t="s">
        <v>3</v>
      </c>
      <c r="D3" s="8"/>
      <c r="E3" s="18" t="n">
        <f aca="false">'Slide Data'!S4</f>
        <v>-0.05</v>
      </c>
      <c r="F3" s="18" t="n">
        <f aca="false">'Slide Data'!T4</f>
        <v>-0.04</v>
      </c>
      <c r="G3" s="18" t="n">
        <f aca="false">'Slide Data'!U4</f>
        <v>-0.03</v>
      </c>
      <c r="H3" s="18" t="n">
        <f aca="false">'Slide Data'!V4</f>
        <v>-0.02</v>
      </c>
      <c r="I3" s="18" t="n">
        <f aca="false">'Slide Data'!W4</f>
        <v>-0.01</v>
      </c>
      <c r="J3" s="18" t="n">
        <f aca="false">'Slide Data'!X4</f>
        <v>0</v>
      </c>
      <c r="K3" s="18" t="n">
        <f aca="false">'Slide Data'!Y4</f>
        <v>0.01</v>
      </c>
      <c r="L3" s="18" t="n">
        <f aca="false">'Slide Data'!Z4</f>
        <v>0.02</v>
      </c>
      <c r="M3" s="18" t="n">
        <f aca="false">'Slide Data'!AA4</f>
        <v>0.03</v>
      </c>
      <c r="N3" s="18" t="n">
        <f aca="false">'Slide Data'!AB4</f>
        <v>0.04</v>
      </c>
      <c r="O3" s="18" t="n">
        <f aca="false">'Slide Data'!AC4</f>
        <v>0.05</v>
      </c>
    </row>
    <row r="4" customFormat="false" ht="12.75" hidden="false" customHeight="false" outlineLevel="0" collapsed="false">
      <c r="A4" s="8" t="s">
        <v>5</v>
      </c>
      <c r="B4" s="8" t="s">
        <v>6</v>
      </c>
      <c r="C4" s="8" t="s">
        <v>8</v>
      </c>
      <c r="D4" s="4"/>
      <c r="E4" s="11" t="e">
        <f aca="false">SUM(E5:E113)</f>
        <v>#REF!</v>
      </c>
      <c r="F4" s="11" t="e">
        <f aca="false">SUM(F5:F113)</f>
        <v>#REF!</v>
      </c>
      <c r="G4" s="11" t="e">
        <f aca="false">SUM(G5:G113)</f>
        <v>#REF!</v>
      </c>
      <c r="H4" s="11" t="e">
        <f aca="false">SUM(H5:H113)</f>
        <v>#REF!</v>
      </c>
      <c r="I4" s="11" t="e">
        <f aca="false">SUM(I5:I113)</f>
        <v>#REF!</v>
      </c>
      <c r="J4" s="11" t="e">
        <f aca="false">SUM(J5:J113)</f>
        <v>#REF!</v>
      </c>
      <c r="K4" s="11" t="e">
        <f aca="false">SUM(K5:K113)</f>
        <v>#REF!</v>
      </c>
      <c r="L4" s="11" t="e">
        <f aca="false">SUM(L5:L113)</f>
        <v>#REF!</v>
      </c>
      <c r="M4" s="11" t="e">
        <f aca="false">SUM(M5:M113)</f>
        <v>#REF!</v>
      </c>
      <c r="N4" s="11" t="e">
        <f aca="false">SUM(N5:N113)</f>
        <v>#REF!</v>
      </c>
      <c r="O4" s="11" t="e">
        <f aca="false">SUM(O5:O113)</f>
        <v>#REF!</v>
      </c>
    </row>
    <row r="5" customFormat="false" ht="12.75" hidden="false" customHeight="false" outlineLevel="0" collapsed="false">
      <c r="A5" s="12" t="n">
        <f aca="false">Inputs!C5</f>
        <v>37226</v>
      </c>
      <c r="B5" s="13" t="n">
        <f aca="false">Inputs!E5</f>
        <v>2.6</v>
      </c>
      <c r="C5" s="19" t="n">
        <f aca="false">Inputs!F5</f>
        <v>0.785</v>
      </c>
      <c r="D5" s="4"/>
      <c r="E5" s="16" t="e">
        <f aca="false">Position!$V5</f>
        <v>#REF!</v>
      </c>
      <c r="F5" s="16" t="e">
        <f aca="false">Position!$V5</f>
        <v>#REF!</v>
      </c>
      <c r="G5" s="16" t="e">
        <f aca="false">Position!$V5</f>
        <v>#REF!</v>
      </c>
      <c r="H5" s="16" t="e">
        <f aca="false">Position!$V5</f>
        <v>#REF!</v>
      </c>
      <c r="I5" s="16" t="e">
        <f aca="false">Position!$V5</f>
        <v>#REF!</v>
      </c>
      <c r="J5" s="16" t="e">
        <f aca="false">Position!$V5</f>
        <v>#REF!</v>
      </c>
      <c r="K5" s="16" t="e">
        <f aca="false">Position!$V5</f>
        <v>#REF!</v>
      </c>
      <c r="L5" s="16" t="e">
        <f aca="false">Position!$V5</f>
        <v>#REF!</v>
      </c>
      <c r="M5" s="16" t="e">
        <f aca="false">Position!$V5</f>
        <v>#REF!</v>
      </c>
      <c r="N5" s="16" t="e">
        <f aca="false">Position!$V5</f>
        <v>#REF!</v>
      </c>
      <c r="O5" s="16" t="e">
        <f aca="false">Position!$V5</f>
        <v>#REF!</v>
      </c>
      <c r="S5" s="16" t="e">
        <f aca="false">Position!$V5</f>
        <v>#REF!</v>
      </c>
      <c r="T5" s="16" t="e">
        <f aca="false">Position!$V5</f>
        <v>#REF!</v>
      </c>
      <c r="U5" s="16" t="e">
        <f aca="false">Position!$V5</f>
        <v>#REF!</v>
      </c>
      <c r="V5" s="16" t="e">
        <f aca="false">Position!$V5</f>
        <v>#REF!</v>
      </c>
      <c r="W5" s="16" t="e">
        <f aca="false">Position!$V5</f>
        <v>#REF!</v>
      </c>
      <c r="X5" s="16" t="e">
        <f aca="false">Position!$V5</f>
        <v>#REF!</v>
      </c>
      <c r="Y5" s="16" t="e">
        <f aca="false">Position!$V5</f>
        <v>#REF!</v>
      </c>
      <c r="Z5" s="16" t="e">
        <f aca="false">Position!$V5</f>
        <v>#REF!</v>
      </c>
      <c r="AA5" s="16" t="e">
        <f aca="false">Position!$V5</f>
        <v>#REF!</v>
      </c>
      <c r="AB5" s="16" t="e">
        <f aca="false">Position!$V5</f>
        <v>#REF!</v>
      </c>
      <c r="AC5" s="16" t="e">
        <f aca="false">Position!$V5</f>
        <v>#REF!</v>
      </c>
    </row>
    <row r="6" customFormat="false" ht="12.75" hidden="false" customHeight="false" outlineLevel="0" collapsed="false">
      <c r="A6" s="12" t="n">
        <f aca="false">Inputs!C6</f>
        <v>37257</v>
      </c>
      <c r="B6" s="13" t="n">
        <f aca="false">Inputs!E6</f>
        <v>2.82</v>
      </c>
      <c r="C6" s="19" t="n">
        <f aca="false">Inputs!F6</f>
        <v>0.78</v>
      </c>
      <c r="D6" s="4"/>
      <c r="E6" s="16" t="e">
        <f aca="false">Position!$V6</f>
        <v>#REF!</v>
      </c>
      <c r="F6" s="16" t="e">
        <f aca="false">Position!$V6</f>
        <v>#REF!</v>
      </c>
      <c r="G6" s="16" t="e">
        <f aca="false">Position!$V6</f>
        <v>#REF!</v>
      </c>
      <c r="H6" s="16" t="e">
        <f aca="false">Position!$V6</f>
        <v>#REF!</v>
      </c>
      <c r="I6" s="16" t="e">
        <f aca="false">Position!$V6</f>
        <v>#REF!</v>
      </c>
      <c r="J6" s="16" t="e">
        <f aca="false">Position!$V6</f>
        <v>#REF!</v>
      </c>
      <c r="K6" s="16" t="e">
        <f aca="false">Position!$V6</f>
        <v>#REF!</v>
      </c>
      <c r="L6" s="16" t="e">
        <f aca="false">Position!$V6</f>
        <v>#REF!</v>
      </c>
      <c r="M6" s="16" t="e">
        <f aca="false">Position!$V6</f>
        <v>#REF!</v>
      </c>
      <c r="N6" s="16" t="e">
        <f aca="false">Position!$V6</f>
        <v>#REF!</v>
      </c>
      <c r="O6" s="16" t="e">
        <f aca="false">Position!$V6</f>
        <v>#REF!</v>
      </c>
      <c r="S6" s="16" t="e">
        <f aca="false">Position!$V6</f>
        <v>#REF!</v>
      </c>
      <c r="T6" s="16" t="e">
        <f aca="false">Position!$V6</f>
        <v>#REF!</v>
      </c>
      <c r="U6" s="16" t="e">
        <f aca="false">Position!$V6</f>
        <v>#REF!</v>
      </c>
      <c r="V6" s="16" t="e">
        <f aca="false">Position!$V6</f>
        <v>#REF!</v>
      </c>
      <c r="W6" s="16" t="e">
        <f aca="false">Position!$V6</f>
        <v>#REF!</v>
      </c>
      <c r="X6" s="16" t="e">
        <f aca="false">Position!$V6</f>
        <v>#REF!</v>
      </c>
      <c r="Y6" s="16" t="e">
        <f aca="false">Position!$V6</f>
        <v>#REF!</v>
      </c>
      <c r="Z6" s="16" t="e">
        <f aca="false">Position!$V6</f>
        <v>#REF!</v>
      </c>
      <c r="AA6" s="16" t="e">
        <f aca="false">Position!$V6</f>
        <v>#REF!</v>
      </c>
      <c r="AB6" s="16" t="e">
        <f aca="false">Position!$V6</f>
        <v>#REF!</v>
      </c>
      <c r="AC6" s="16" t="e">
        <f aca="false">Position!$V6</f>
        <v>#REF!</v>
      </c>
    </row>
    <row r="7" customFormat="false" ht="12.75" hidden="false" customHeight="false" outlineLevel="0" collapsed="false">
      <c r="A7" s="12" t="n">
        <f aca="false">Inputs!C7</f>
        <v>37288</v>
      </c>
      <c r="B7" s="13" t="n">
        <f aca="false">Inputs!E7</f>
        <v>2.878</v>
      </c>
      <c r="C7" s="19" t="n">
        <f aca="false">Inputs!F7</f>
        <v>0.7275</v>
      </c>
      <c r="D7" s="4"/>
      <c r="E7" s="16" t="e">
        <f aca="false">Position!$V7</f>
        <v>#REF!</v>
      </c>
      <c r="F7" s="16" t="e">
        <f aca="false">Position!$V7</f>
        <v>#REF!</v>
      </c>
      <c r="G7" s="16" t="e">
        <f aca="false">Position!$V7</f>
        <v>#REF!</v>
      </c>
      <c r="H7" s="16" t="e">
        <f aca="false">Position!$V7</f>
        <v>#REF!</v>
      </c>
      <c r="I7" s="16" t="e">
        <f aca="false">Position!$V7</f>
        <v>#REF!</v>
      </c>
      <c r="J7" s="16" t="e">
        <f aca="false">Position!$V7</f>
        <v>#REF!</v>
      </c>
      <c r="K7" s="16" t="e">
        <f aca="false">Position!$V7</f>
        <v>#REF!</v>
      </c>
      <c r="L7" s="16" t="e">
        <f aca="false">Position!$V7</f>
        <v>#REF!</v>
      </c>
      <c r="M7" s="16" t="e">
        <f aca="false">Position!$V7</f>
        <v>#REF!</v>
      </c>
      <c r="N7" s="16" t="e">
        <f aca="false">Position!$V7</f>
        <v>#REF!</v>
      </c>
      <c r="O7" s="16" t="e">
        <f aca="false">Position!$V7</f>
        <v>#REF!</v>
      </c>
      <c r="S7" s="16" t="e">
        <f aca="false">Position!$V7</f>
        <v>#REF!</v>
      </c>
      <c r="T7" s="16" t="e">
        <f aca="false">Position!$V7</f>
        <v>#REF!</v>
      </c>
      <c r="U7" s="16" t="e">
        <f aca="false">Position!$V7</f>
        <v>#REF!</v>
      </c>
      <c r="V7" s="16" t="e">
        <f aca="false">Position!$V7</f>
        <v>#REF!</v>
      </c>
      <c r="W7" s="16" t="e">
        <f aca="false">Position!$V7</f>
        <v>#REF!</v>
      </c>
      <c r="X7" s="16" t="e">
        <f aca="false">Position!$V7</f>
        <v>#REF!</v>
      </c>
      <c r="Y7" s="16" t="e">
        <f aca="false">Position!$V7</f>
        <v>#REF!</v>
      </c>
      <c r="Z7" s="16" t="e">
        <f aca="false">Position!$V7</f>
        <v>#REF!</v>
      </c>
      <c r="AA7" s="16" t="e">
        <f aca="false">Position!$V7</f>
        <v>#REF!</v>
      </c>
      <c r="AB7" s="16" t="e">
        <f aca="false">Position!$V7</f>
        <v>#REF!</v>
      </c>
      <c r="AC7" s="16" t="e">
        <f aca="false">Position!$V7</f>
        <v>#REF!</v>
      </c>
    </row>
    <row r="8" customFormat="false" ht="12.75" hidden="false" customHeight="false" outlineLevel="0" collapsed="false">
      <c r="A8" s="12" t="n">
        <f aca="false">Inputs!C8</f>
        <v>37316</v>
      </c>
      <c r="B8" s="13" t="n">
        <f aca="false">Inputs!E8</f>
        <v>2.873</v>
      </c>
      <c r="C8" s="19" t="n">
        <f aca="false">Inputs!F8</f>
        <v>0.6475</v>
      </c>
      <c r="D8" s="4"/>
      <c r="E8" s="16" t="e">
        <f aca="false">Position!$V8</f>
        <v>#REF!</v>
      </c>
      <c r="F8" s="16" t="e">
        <f aca="false">Position!$V8</f>
        <v>#REF!</v>
      </c>
      <c r="G8" s="16" t="e">
        <f aca="false">Position!$V8</f>
        <v>#REF!</v>
      </c>
      <c r="H8" s="16" t="e">
        <f aca="false">Position!$V8</f>
        <v>#REF!</v>
      </c>
      <c r="I8" s="16" t="e">
        <f aca="false">Position!$V8</f>
        <v>#REF!</v>
      </c>
      <c r="J8" s="16" t="e">
        <f aca="false">Position!$V8</f>
        <v>#REF!</v>
      </c>
      <c r="K8" s="16" t="e">
        <f aca="false">Position!$V8</f>
        <v>#REF!</v>
      </c>
      <c r="L8" s="16" t="e">
        <f aca="false">Position!$V8</f>
        <v>#REF!</v>
      </c>
      <c r="M8" s="16" t="e">
        <f aca="false">Position!$V8</f>
        <v>#REF!</v>
      </c>
      <c r="N8" s="16" t="e">
        <f aca="false">Position!$V8</f>
        <v>#REF!</v>
      </c>
      <c r="O8" s="16" t="e">
        <f aca="false">Position!$V8</f>
        <v>#REF!</v>
      </c>
      <c r="S8" s="16" t="e">
        <f aca="false">Position!$V8</f>
        <v>#REF!</v>
      </c>
      <c r="T8" s="16" t="e">
        <f aca="false">Position!$V8</f>
        <v>#REF!</v>
      </c>
      <c r="U8" s="16" t="e">
        <f aca="false">Position!$V8</f>
        <v>#REF!</v>
      </c>
      <c r="V8" s="16" t="e">
        <f aca="false">Position!$V8</f>
        <v>#REF!</v>
      </c>
      <c r="W8" s="16" t="e">
        <f aca="false">Position!$V8</f>
        <v>#REF!</v>
      </c>
      <c r="X8" s="16" t="e">
        <f aca="false">Position!$V8</f>
        <v>#REF!</v>
      </c>
      <c r="Y8" s="16" t="e">
        <f aca="false">Position!$V8</f>
        <v>#REF!</v>
      </c>
      <c r="Z8" s="16" t="e">
        <f aca="false">Position!$V8</f>
        <v>#REF!</v>
      </c>
      <c r="AA8" s="16" t="e">
        <f aca="false">Position!$V8</f>
        <v>#REF!</v>
      </c>
      <c r="AB8" s="16" t="e">
        <f aca="false">Position!$V8</f>
        <v>#REF!</v>
      </c>
      <c r="AC8" s="16" t="e">
        <f aca="false">Position!$V8</f>
        <v>#REF!</v>
      </c>
    </row>
    <row r="9" customFormat="false" ht="12.75" hidden="false" customHeight="false" outlineLevel="0" collapsed="false">
      <c r="A9" s="12" t="n">
        <f aca="false">Inputs!C9</f>
        <v>37347</v>
      </c>
      <c r="B9" s="13" t="n">
        <f aca="false">Inputs!E9</f>
        <v>2.858</v>
      </c>
      <c r="C9" s="19" t="n">
        <f aca="false">Inputs!F9</f>
        <v>0.55</v>
      </c>
      <c r="D9" s="4"/>
      <c r="E9" s="16" t="e">
        <f aca="false">Position!$V9</f>
        <v>#REF!</v>
      </c>
      <c r="F9" s="16" t="e">
        <f aca="false">Position!$V9</f>
        <v>#REF!</v>
      </c>
      <c r="G9" s="16" t="e">
        <f aca="false">Position!$V9</f>
        <v>#REF!</v>
      </c>
      <c r="H9" s="16" t="e">
        <f aca="false">Position!$V9</f>
        <v>#REF!</v>
      </c>
      <c r="I9" s="16" t="e">
        <f aca="false">Position!$V9</f>
        <v>#REF!</v>
      </c>
      <c r="J9" s="16" t="e">
        <f aca="false">Position!$V9</f>
        <v>#REF!</v>
      </c>
      <c r="K9" s="16" t="e">
        <f aca="false">Position!$V9</f>
        <v>#REF!</v>
      </c>
      <c r="L9" s="16" t="e">
        <f aca="false">Position!$V9</f>
        <v>#REF!</v>
      </c>
      <c r="M9" s="16" t="e">
        <f aca="false">Position!$V9</f>
        <v>#REF!</v>
      </c>
      <c r="N9" s="16" t="e">
        <f aca="false">Position!$V9</f>
        <v>#REF!</v>
      </c>
      <c r="O9" s="16" t="e">
        <f aca="false">Position!$V9</f>
        <v>#REF!</v>
      </c>
      <c r="S9" s="16" t="e">
        <f aca="false">Position!$V9</f>
        <v>#REF!</v>
      </c>
      <c r="T9" s="16" t="e">
        <f aca="false">Position!$V9</f>
        <v>#REF!</v>
      </c>
      <c r="U9" s="16" t="e">
        <f aca="false">Position!$V9</f>
        <v>#REF!</v>
      </c>
      <c r="V9" s="16" t="e">
        <f aca="false">Position!$V9</f>
        <v>#REF!</v>
      </c>
      <c r="W9" s="16" t="e">
        <f aca="false">Position!$V9</f>
        <v>#REF!</v>
      </c>
      <c r="X9" s="16" t="e">
        <f aca="false">Position!$V9</f>
        <v>#REF!</v>
      </c>
      <c r="Y9" s="16" t="e">
        <f aca="false">Position!$V9</f>
        <v>#REF!</v>
      </c>
      <c r="Z9" s="16" t="e">
        <f aca="false">Position!$V9</f>
        <v>#REF!</v>
      </c>
      <c r="AA9" s="16" t="e">
        <f aca="false">Position!$V9</f>
        <v>#REF!</v>
      </c>
      <c r="AB9" s="16" t="e">
        <f aca="false">Position!$V9</f>
        <v>#REF!</v>
      </c>
      <c r="AC9" s="16" t="e">
        <f aca="false">Position!$V9</f>
        <v>#REF!</v>
      </c>
    </row>
    <row r="10" customFormat="false" ht="12.75" hidden="false" customHeight="false" outlineLevel="0" collapsed="false">
      <c r="A10" s="12" t="n">
        <f aca="false">Inputs!C10</f>
        <v>37377</v>
      </c>
      <c r="B10" s="13" t="n">
        <f aca="false">Inputs!E10</f>
        <v>2.899</v>
      </c>
      <c r="C10" s="19" t="n">
        <f aca="false">Inputs!F10</f>
        <v>0.505</v>
      </c>
      <c r="D10" s="4"/>
      <c r="E10" s="16" t="e">
        <f aca="false">Position!$V10</f>
        <v>#REF!</v>
      </c>
      <c r="F10" s="16" t="e">
        <f aca="false">Position!$V10</f>
        <v>#REF!</v>
      </c>
      <c r="G10" s="16" t="e">
        <f aca="false">Position!$V10</f>
        <v>#REF!</v>
      </c>
      <c r="H10" s="16" t="e">
        <f aca="false">Position!$V10</f>
        <v>#REF!</v>
      </c>
      <c r="I10" s="16" t="e">
        <f aca="false">Position!$V10</f>
        <v>#REF!</v>
      </c>
      <c r="J10" s="16" t="e">
        <f aca="false">Position!$V10</f>
        <v>#REF!</v>
      </c>
      <c r="K10" s="16" t="e">
        <f aca="false">Position!$V10</f>
        <v>#REF!</v>
      </c>
      <c r="L10" s="16" t="e">
        <f aca="false">Position!$V10</f>
        <v>#REF!</v>
      </c>
      <c r="M10" s="16" t="e">
        <f aca="false">Position!$V10</f>
        <v>#REF!</v>
      </c>
      <c r="N10" s="16" t="e">
        <f aca="false">Position!$V10</f>
        <v>#REF!</v>
      </c>
      <c r="O10" s="16" t="e">
        <f aca="false">Position!$V10</f>
        <v>#REF!</v>
      </c>
      <c r="S10" s="16" t="e">
        <f aca="false">Position!$V10</f>
        <v>#REF!</v>
      </c>
      <c r="T10" s="16" t="e">
        <f aca="false">Position!$V10</f>
        <v>#REF!</v>
      </c>
      <c r="U10" s="16" t="e">
        <f aca="false">Position!$V10</f>
        <v>#REF!</v>
      </c>
      <c r="V10" s="16" t="e">
        <f aca="false">Position!$V10</f>
        <v>#REF!</v>
      </c>
      <c r="W10" s="16" t="e">
        <f aca="false">Position!$V10</f>
        <v>#REF!</v>
      </c>
      <c r="X10" s="16" t="e">
        <f aca="false">Position!$V10</f>
        <v>#REF!</v>
      </c>
      <c r="Y10" s="16" t="e">
        <f aca="false">Position!$V10</f>
        <v>#REF!</v>
      </c>
      <c r="Z10" s="16" t="e">
        <f aca="false">Position!$V10</f>
        <v>#REF!</v>
      </c>
      <c r="AA10" s="16" t="e">
        <f aca="false">Position!$V10</f>
        <v>#REF!</v>
      </c>
      <c r="AB10" s="16" t="e">
        <f aca="false">Position!$V10</f>
        <v>#REF!</v>
      </c>
      <c r="AC10" s="16" t="e">
        <f aca="false">Position!$V10</f>
        <v>#REF!</v>
      </c>
    </row>
    <row r="11" customFormat="false" ht="12.75" hidden="false" customHeight="false" outlineLevel="0" collapsed="false">
      <c r="A11" s="12" t="n">
        <f aca="false">Inputs!C11</f>
        <v>37408</v>
      </c>
      <c r="B11" s="13" t="n">
        <f aca="false">Inputs!E11</f>
        <v>2.947</v>
      </c>
      <c r="C11" s="19" t="n">
        <f aca="false">Inputs!F11</f>
        <v>0.4975</v>
      </c>
      <c r="D11" s="4"/>
      <c r="E11" s="16" t="e">
        <f aca="false">Position!$V11</f>
        <v>#REF!</v>
      </c>
      <c r="F11" s="16" t="e">
        <f aca="false">Position!$V11</f>
        <v>#REF!</v>
      </c>
      <c r="G11" s="16" t="e">
        <f aca="false">Position!$V11</f>
        <v>#REF!</v>
      </c>
      <c r="H11" s="16" t="e">
        <f aca="false">Position!$V11</f>
        <v>#REF!</v>
      </c>
      <c r="I11" s="16" t="e">
        <f aca="false">Position!$V11</f>
        <v>#REF!</v>
      </c>
      <c r="J11" s="16" t="e">
        <f aca="false">Position!$V11</f>
        <v>#REF!</v>
      </c>
      <c r="K11" s="16" t="e">
        <f aca="false">Position!$V11</f>
        <v>#REF!</v>
      </c>
      <c r="L11" s="16" t="e">
        <f aca="false">Position!$V11</f>
        <v>#REF!</v>
      </c>
      <c r="M11" s="16" t="e">
        <f aca="false">Position!$V11</f>
        <v>#REF!</v>
      </c>
      <c r="N11" s="16" t="e">
        <f aca="false">Position!$V11</f>
        <v>#REF!</v>
      </c>
      <c r="O11" s="16" t="e">
        <f aca="false">Position!$V11</f>
        <v>#REF!</v>
      </c>
      <c r="S11" s="16" t="e">
        <f aca="false">Position!$V11</f>
        <v>#REF!</v>
      </c>
      <c r="T11" s="16" t="e">
        <f aca="false">Position!$V11</f>
        <v>#REF!</v>
      </c>
      <c r="U11" s="16" t="e">
        <f aca="false">Position!$V11</f>
        <v>#REF!</v>
      </c>
      <c r="V11" s="16" t="e">
        <f aca="false">Position!$V11</f>
        <v>#REF!</v>
      </c>
      <c r="W11" s="16" t="e">
        <f aca="false">Position!$V11</f>
        <v>#REF!</v>
      </c>
      <c r="X11" s="16" t="e">
        <f aca="false">Position!$V11</f>
        <v>#REF!</v>
      </c>
      <c r="Y11" s="16" t="e">
        <f aca="false">Position!$V11</f>
        <v>#REF!</v>
      </c>
      <c r="Z11" s="16" t="e">
        <f aca="false">Position!$V11</f>
        <v>#REF!</v>
      </c>
      <c r="AA11" s="16" t="e">
        <f aca="false">Position!$V11</f>
        <v>#REF!</v>
      </c>
      <c r="AB11" s="16" t="e">
        <f aca="false">Position!$V11</f>
        <v>#REF!</v>
      </c>
      <c r="AC11" s="16" t="e">
        <f aca="false">Position!$V11</f>
        <v>#REF!</v>
      </c>
    </row>
    <row r="12" customFormat="false" ht="12.75" hidden="false" customHeight="false" outlineLevel="0" collapsed="false">
      <c r="A12" s="12" t="n">
        <f aca="false">Inputs!C12</f>
        <v>37438</v>
      </c>
      <c r="B12" s="13" t="n">
        <f aca="false">Inputs!E12</f>
        <v>2.99</v>
      </c>
      <c r="C12" s="19" t="n">
        <f aca="false">Inputs!F12</f>
        <v>0.4975</v>
      </c>
      <c r="D12" s="4"/>
      <c r="E12" s="16" t="e">
        <f aca="false">Position!$V12</f>
        <v>#REF!</v>
      </c>
      <c r="F12" s="16" t="e">
        <f aca="false">Position!$V12</f>
        <v>#REF!</v>
      </c>
      <c r="G12" s="16" t="e">
        <f aca="false">Position!$V12</f>
        <v>#REF!</v>
      </c>
      <c r="H12" s="16" t="e">
        <f aca="false">Position!$V12</f>
        <v>#REF!</v>
      </c>
      <c r="I12" s="16" t="e">
        <f aca="false">Position!$V12</f>
        <v>#REF!</v>
      </c>
      <c r="J12" s="16" t="e">
        <f aca="false">Position!$V12</f>
        <v>#REF!</v>
      </c>
      <c r="K12" s="16" t="e">
        <f aca="false">Position!$V12</f>
        <v>#REF!</v>
      </c>
      <c r="L12" s="16" t="e">
        <f aca="false">Position!$V12</f>
        <v>#REF!</v>
      </c>
      <c r="M12" s="16" t="e">
        <f aca="false">Position!$V12</f>
        <v>#REF!</v>
      </c>
      <c r="N12" s="16" t="e">
        <f aca="false">Position!$V12</f>
        <v>#REF!</v>
      </c>
      <c r="O12" s="16" t="e">
        <f aca="false">Position!$V12</f>
        <v>#REF!</v>
      </c>
      <c r="S12" s="16" t="e">
        <f aca="false">Position!$V12</f>
        <v>#REF!</v>
      </c>
      <c r="T12" s="16" t="e">
        <f aca="false">Position!$V12</f>
        <v>#REF!</v>
      </c>
      <c r="U12" s="16" t="e">
        <f aca="false">Position!$V12</f>
        <v>#REF!</v>
      </c>
      <c r="V12" s="16" t="e">
        <f aca="false">Position!$V12</f>
        <v>#REF!</v>
      </c>
      <c r="W12" s="16" t="e">
        <f aca="false">Position!$V12</f>
        <v>#REF!</v>
      </c>
      <c r="X12" s="16" t="e">
        <f aca="false">Position!$V12</f>
        <v>#REF!</v>
      </c>
      <c r="Y12" s="16" t="e">
        <f aca="false">Position!$V12</f>
        <v>#REF!</v>
      </c>
      <c r="Z12" s="16" t="e">
        <f aca="false">Position!$V12</f>
        <v>#REF!</v>
      </c>
      <c r="AA12" s="16" t="e">
        <f aca="false">Position!$V12</f>
        <v>#REF!</v>
      </c>
      <c r="AB12" s="16" t="e">
        <f aca="false">Position!$V12</f>
        <v>#REF!</v>
      </c>
      <c r="AC12" s="16" t="e">
        <f aca="false">Position!$V12</f>
        <v>#REF!</v>
      </c>
    </row>
    <row r="13" customFormat="false" ht="12.75" hidden="false" customHeight="false" outlineLevel="0" collapsed="false">
      <c r="A13" s="12" t="n">
        <f aca="false">Inputs!C13</f>
        <v>37469</v>
      </c>
      <c r="B13" s="13" t="n">
        <f aca="false">Inputs!E13</f>
        <v>3.033</v>
      </c>
      <c r="C13" s="19" t="n">
        <f aca="false">Inputs!F13</f>
        <v>0.4975</v>
      </c>
      <c r="D13" s="4"/>
      <c r="E13" s="16" t="e">
        <f aca="false">Position!$V13</f>
        <v>#REF!</v>
      </c>
      <c r="F13" s="16" t="e">
        <f aca="false">Position!$V13</f>
        <v>#REF!</v>
      </c>
      <c r="G13" s="16" t="e">
        <f aca="false">Position!$V13</f>
        <v>#REF!</v>
      </c>
      <c r="H13" s="16" t="e">
        <f aca="false">Position!$V13</f>
        <v>#REF!</v>
      </c>
      <c r="I13" s="16" t="e">
        <f aca="false">Position!$V13</f>
        <v>#REF!</v>
      </c>
      <c r="J13" s="16" t="e">
        <f aca="false">Position!$V13</f>
        <v>#REF!</v>
      </c>
      <c r="K13" s="16" t="e">
        <f aca="false">Position!$V13</f>
        <v>#REF!</v>
      </c>
      <c r="L13" s="16" t="e">
        <f aca="false">Position!$V13</f>
        <v>#REF!</v>
      </c>
      <c r="M13" s="16" t="e">
        <f aca="false">Position!$V13</f>
        <v>#REF!</v>
      </c>
      <c r="N13" s="16" t="e">
        <f aca="false">Position!$V13</f>
        <v>#REF!</v>
      </c>
      <c r="O13" s="16" t="e">
        <f aca="false">Position!$V13</f>
        <v>#REF!</v>
      </c>
      <c r="S13" s="16" t="e">
        <f aca="false">Position!$V13</f>
        <v>#REF!</v>
      </c>
      <c r="T13" s="16" t="e">
        <f aca="false">Position!$V13</f>
        <v>#REF!</v>
      </c>
      <c r="U13" s="16" t="e">
        <f aca="false">Position!$V13</f>
        <v>#REF!</v>
      </c>
      <c r="V13" s="16" t="e">
        <f aca="false">Position!$V13</f>
        <v>#REF!</v>
      </c>
      <c r="W13" s="16" t="e">
        <f aca="false">Position!$V13</f>
        <v>#REF!</v>
      </c>
      <c r="X13" s="16" t="e">
        <f aca="false">Position!$V13</f>
        <v>#REF!</v>
      </c>
      <c r="Y13" s="16" t="e">
        <f aca="false">Position!$V13</f>
        <v>#REF!</v>
      </c>
      <c r="Z13" s="16" t="e">
        <f aca="false">Position!$V13</f>
        <v>#REF!</v>
      </c>
      <c r="AA13" s="16" t="e">
        <f aca="false">Position!$V13</f>
        <v>#REF!</v>
      </c>
      <c r="AB13" s="16" t="e">
        <f aca="false">Position!$V13</f>
        <v>#REF!</v>
      </c>
      <c r="AC13" s="16" t="e">
        <f aca="false">Position!$V13</f>
        <v>#REF!</v>
      </c>
    </row>
    <row r="14" customFormat="false" ht="12.75" hidden="false" customHeight="false" outlineLevel="0" collapsed="false">
      <c r="A14" s="12" t="n">
        <f aca="false">Inputs!C14</f>
        <v>37500</v>
      </c>
      <c r="B14" s="13" t="n">
        <f aca="false">Inputs!E14</f>
        <v>3.048</v>
      </c>
      <c r="C14" s="19" t="n">
        <f aca="false">Inputs!F14</f>
        <v>0.4975</v>
      </c>
      <c r="D14" s="4"/>
      <c r="E14" s="16" t="e">
        <f aca="false">Position!$V14</f>
        <v>#REF!</v>
      </c>
      <c r="F14" s="16" t="e">
        <f aca="false">Position!$V14</f>
        <v>#REF!</v>
      </c>
      <c r="G14" s="16" t="e">
        <f aca="false">Position!$V14</f>
        <v>#REF!</v>
      </c>
      <c r="H14" s="16" t="e">
        <f aca="false">Position!$V14</f>
        <v>#REF!</v>
      </c>
      <c r="I14" s="16" t="e">
        <f aca="false">Position!$V14</f>
        <v>#REF!</v>
      </c>
      <c r="J14" s="16" t="e">
        <f aca="false">Position!$V14</f>
        <v>#REF!</v>
      </c>
      <c r="K14" s="16" t="e">
        <f aca="false">Position!$V14</f>
        <v>#REF!</v>
      </c>
      <c r="L14" s="16" t="e">
        <f aca="false">Position!$V14</f>
        <v>#REF!</v>
      </c>
      <c r="M14" s="16" t="e">
        <f aca="false">Position!$V14</f>
        <v>#REF!</v>
      </c>
      <c r="N14" s="16" t="e">
        <f aca="false">Position!$V14</f>
        <v>#REF!</v>
      </c>
      <c r="O14" s="16" t="e">
        <f aca="false">Position!$V14</f>
        <v>#REF!</v>
      </c>
      <c r="S14" s="16" t="e">
        <f aca="false">Position!$V14</f>
        <v>#REF!</v>
      </c>
      <c r="T14" s="16" t="e">
        <f aca="false">Position!$V14</f>
        <v>#REF!</v>
      </c>
      <c r="U14" s="16" t="e">
        <f aca="false">Position!$V14</f>
        <v>#REF!</v>
      </c>
      <c r="V14" s="16" t="e">
        <f aca="false">Position!$V14</f>
        <v>#REF!</v>
      </c>
      <c r="W14" s="16" t="e">
        <f aca="false">Position!$V14</f>
        <v>#REF!</v>
      </c>
      <c r="X14" s="16" t="e">
        <f aca="false">Position!$V14</f>
        <v>#REF!</v>
      </c>
      <c r="Y14" s="16" t="e">
        <f aca="false">Position!$V14</f>
        <v>#REF!</v>
      </c>
      <c r="Z14" s="16" t="e">
        <f aca="false">Position!$V14</f>
        <v>#REF!</v>
      </c>
      <c r="AA14" s="16" t="e">
        <f aca="false">Position!$V14</f>
        <v>#REF!</v>
      </c>
      <c r="AB14" s="16" t="e">
        <f aca="false">Position!$V14</f>
        <v>#REF!</v>
      </c>
      <c r="AC14" s="16" t="e">
        <f aca="false">Position!$V14</f>
        <v>#REF!</v>
      </c>
    </row>
    <row r="15" customFormat="false" ht="12.75" hidden="false" customHeight="false" outlineLevel="0" collapsed="false">
      <c r="A15" s="12" t="n">
        <f aca="false">Inputs!C15</f>
        <v>37530</v>
      </c>
      <c r="B15" s="13" t="n">
        <f aca="false">Inputs!E15</f>
        <v>3.088</v>
      </c>
      <c r="C15" s="19" t="n">
        <f aca="false">Inputs!F15</f>
        <v>0.4975</v>
      </c>
      <c r="D15" s="4"/>
      <c r="E15" s="16" t="e">
        <f aca="false">Position!$V15</f>
        <v>#REF!</v>
      </c>
      <c r="F15" s="16" t="e">
        <f aca="false">Position!$V15</f>
        <v>#REF!</v>
      </c>
      <c r="G15" s="16" t="e">
        <f aca="false">Position!$V15</f>
        <v>#REF!</v>
      </c>
      <c r="H15" s="16" t="e">
        <f aca="false">Position!$V15</f>
        <v>#REF!</v>
      </c>
      <c r="I15" s="16" t="e">
        <f aca="false">Position!$V15</f>
        <v>#REF!</v>
      </c>
      <c r="J15" s="16" t="e">
        <f aca="false">Position!$V15</f>
        <v>#REF!</v>
      </c>
      <c r="K15" s="16" t="e">
        <f aca="false">Position!$V15</f>
        <v>#REF!</v>
      </c>
      <c r="L15" s="16" t="e">
        <f aca="false">Position!$V15</f>
        <v>#REF!</v>
      </c>
      <c r="M15" s="16" t="e">
        <f aca="false">Position!$V15</f>
        <v>#REF!</v>
      </c>
      <c r="N15" s="16" t="e">
        <f aca="false">Position!$V15</f>
        <v>#REF!</v>
      </c>
      <c r="O15" s="16" t="e">
        <f aca="false">Position!$V15</f>
        <v>#REF!</v>
      </c>
      <c r="S15" s="16" t="e">
        <f aca="false">Position!$V15</f>
        <v>#REF!</v>
      </c>
      <c r="T15" s="16" t="e">
        <f aca="false">Position!$V15</f>
        <v>#REF!</v>
      </c>
      <c r="U15" s="16" t="e">
        <f aca="false">Position!$V15</f>
        <v>#REF!</v>
      </c>
      <c r="V15" s="16" t="e">
        <f aca="false">Position!$V15</f>
        <v>#REF!</v>
      </c>
      <c r="W15" s="16" t="e">
        <f aca="false">Position!$V15</f>
        <v>#REF!</v>
      </c>
      <c r="X15" s="16" t="e">
        <f aca="false">Position!$V15</f>
        <v>#REF!</v>
      </c>
      <c r="Y15" s="16" t="e">
        <f aca="false">Position!$V15</f>
        <v>#REF!</v>
      </c>
      <c r="Z15" s="16" t="e">
        <f aca="false">Position!$V15</f>
        <v>#REF!</v>
      </c>
      <c r="AA15" s="16" t="e">
        <f aca="false">Position!$V15</f>
        <v>#REF!</v>
      </c>
      <c r="AB15" s="16" t="e">
        <f aca="false">Position!$V15</f>
        <v>#REF!</v>
      </c>
      <c r="AC15" s="16" t="e">
        <f aca="false">Position!$V15</f>
        <v>#REF!</v>
      </c>
    </row>
    <row r="16" customFormat="false" ht="12.75" hidden="false" customHeight="false" outlineLevel="0" collapsed="false">
      <c r="A16" s="12" t="n">
        <f aca="false">Inputs!C16</f>
        <v>37561</v>
      </c>
      <c r="B16" s="13" t="n">
        <f aca="false">Inputs!E16</f>
        <v>3.283</v>
      </c>
      <c r="C16" s="19" t="n">
        <f aca="false">Inputs!F16</f>
        <v>0.5</v>
      </c>
      <c r="D16" s="4"/>
      <c r="E16" s="16" t="e">
        <f aca="false">Position!$V16</f>
        <v>#REF!</v>
      </c>
      <c r="F16" s="16" t="e">
        <f aca="false">Position!$V16</f>
        <v>#REF!</v>
      </c>
      <c r="G16" s="16" t="e">
        <f aca="false">Position!$V16</f>
        <v>#REF!</v>
      </c>
      <c r="H16" s="16" t="e">
        <f aca="false">Position!$V16</f>
        <v>#REF!</v>
      </c>
      <c r="I16" s="16" t="e">
        <f aca="false">Position!$V16</f>
        <v>#REF!</v>
      </c>
      <c r="J16" s="16" t="e">
        <f aca="false">Position!$V16</f>
        <v>#REF!</v>
      </c>
      <c r="K16" s="16" t="e">
        <f aca="false">Position!$V16</f>
        <v>#REF!</v>
      </c>
      <c r="L16" s="16" t="e">
        <f aca="false">Position!$V16</f>
        <v>#REF!</v>
      </c>
      <c r="M16" s="16" t="e">
        <f aca="false">Position!$V16</f>
        <v>#REF!</v>
      </c>
      <c r="N16" s="16" t="e">
        <f aca="false">Position!$V16</f>
        <v>#REF!</v>
      </c>
      <c r="O16" s="16" t="e">
        <f aca="false">Position!$V16</f>
        <v>#REF!</v>
      </c>
      <c r="S16" s="16" t="e">
        <f aca="false">Position!$V16</f>
        <v>#REF!</v>
      </c>
      <c r="T16" s="16" t="e">
        <f aca="false">Position!$V16</f>
        <v>#REF!</v>
      </c>
      <c r="U16" s="16" t="e">
        <f aca="false">Position!$V16</f>
        <v>#REF!</v>
      </c>
      <c r="V16" s="16" t="e">
        <f aca="false">Position!$V16</f>
        <v>#REF!</v>
      </c>
      <c r="W16" s="16" t="e">
        <f aca="false">Position!$V16</f>
        <v>#REF!</v>
      </c>
      <c r="X16" s="16" t="e">
        <f aca="false">Position!$V16</f>
        <v>#REF!</v>
      </c>
      <c r="Y16" s="16" t="e">
        <f aca="false">Position!$V16</f>
        <v>#REF!</v>
      </c>
      <c r="Z16" s="16" t="e">
        <f aca="false">Position!$V16</f>
        <v>#REF!</v>
      </c>
      <c r="AA16" s="16" t="e">
        <f aca="false">Position!$V16</f>
        <v>#REF!</v>
      </c>
      <c r="AB16" s="16" t="e">
        <f aca="false">Position!$V16</f>
        <v>#REF!</v>
      </c>
      <c r="AC16" s="16" t="e">
        <f aca="false">Position!$V16</f>
        <v>#REF!</v>
      </c>
    </row>
    <row r="17" customFormat="false" ht="12.75" hidden="false" customHeight="false" outlineLevel="0" collapsed="false">
      <c r="A17" s="12" t="n">
        <f aca="false">Inputs!C17</f>
        <v>37591</v>
      </c>
      <c r="B17" s="13" t="n">
        <f aca="false">Inputs!E17</f>
        <v>3.483</v>
      </c>
      <c r="C17" s="19" t="n">
        <f aca="false">Inputs!F17</f>
        <v>0.5</v>
      </c>
      <c r="D17" s="4"/>
      <c r="E17" s="16" t="e">
        <f aca="false">Position!$V17</f>
        <v>#REF!</v>
      </c>
      <c r="F17" s="16" t="e">
        <f aca="false">Position!$V17</f>
        <v>#REF!</v>
      </c>
      <c r="G17" s="16" t="e">
        <f aca="false">Position!$V17</f>
        <v>#REF!</v>
      </c>
      <c r="H17" s="16" t="e">
        <f aca="false">Position!$V17</f>
        <v>#REF!</v>
      </c>
      <c r="I17" s="16" t="e">
        <f aca="false">Position!$V17</f>
        <v>#REF!</v>
      </c>
      <c r="J17" s="16" t="e">
        <f aca="false">Position!$V17</f>
        <v>#REF!</v>
      </c>
      <c r="K17" s="16" t="e">
        <f aca="false">Position!$V17</f>
        <v>#REF!</v>
      </c>
      <c r="L17" s="16" t="e">
        <f aca="false">Position!$V17</f>
        <v>#REF!</v>
      </c>
      <c r="M17" s="16" t="e">
        <f aca="false">Position!$V17</f>
        <v>#REF!</v>
      </c>
      <c r="N17" s="16" t="e">
        <f aca="false">Position!$V17</f>
        <v>#REF!</v>
      </c>
      <c r="O17" s="16" t="e">
        <f aca="false">Position!$V17</f>
        <v>#REF!</v>
      </c>
      <c r="S17" s="16" t="e">
        <f aca="false">Position!$V17</f>
        <v>#REF!</v>
      </c>
      <c r="T17" s="16" t="e">
        <f aca="false">Position!$V17</f>
        <v>#REF!</v>
      </c>
      <c r="U17" s="16" t="e">
        <f aca="false">Position!$V17</f>
        <v>#REF!</v>
      </c>
      <c r="V17" s="16" t="e">
        <f aca="false">Position!$V17</f>
        <v>#REF!</v>
      </c>
      <c r="W17" s="16" t="e">
        <f aca="false">Position!$V17</f>
        <v>#REF!</v>
      </c>
      <c r="X17" s="16" t="e">
        <f aca="false">Position!$V17</f>
        <v>#REF!</v>
      </c>
      <c r="Y17" s="16" t="e">
        <f aca="false">Position!$V17</f>
        <v>#REF!</v>
      </c>
      <c r="Z17" s="16" t="e">
        <f aca="false">Position!$V17</f>
        <v>#REF!</v>
      </c>
      <c r="AA17" s="16" t="e">
        <f aca="false">Position!$V17</f>
        <v>#REF!</v>
      </c>
      <c r="AB17" s="16" t="e">
        <f aca="false">Position!$V17</f>
        <v>#REF!</v>
      </c>
      <c r="AC17" s="16" t="e">
        <f aca="false">Position!$V17</f>
        <v>#REF!</v>
      </c>
    </row>
    <row r="18" customFormat="false" ht="12.75" hidden="false" customHeight="false" outlineLevel="0" collapsed="false">
      <c r="A18" s="12" t="n">
        <f aca="false">Inputs!C18</f>
        <v>37622</v>
      </c>
      <c r="B18" s="13" t="n">
        <f aca="false">Inputs!E18</f>
        <v>3.613</v>
      </c>
      <c r="C18" s="19" t="n">
        <f aca="false">Inputs!F18</f>
        <v>0.5</v>
      </c>
      <c r="D18" s="4"/>
      <c r="E18" s="16" t="e">
        <f aca="false">Position!$V18</f>
        <v>#REF!</v>
      </c>
      <c r="F18" s="16" t="e">
        <f aca="false">Position!$V18</f>
        <v>#REF!</v>
      </c>
      <c r="G18" s="16" t="e">
        <f aca="false">Position!$V18</f>
        <v>#REF!</v>
      </c>
      <c r="H18" s="16" t="e">
        <f aca="false">Position!$V18</f>
        <v>#REF!</v>
      </c>
      <c r="I18" s="16" t="e">
        <f aca="false">Position!$V18</f>
        <v>#REF!</v>
      </c>
      <c r="J18" s="16" t="e">
        <f aca="false">Position!$V18</f>
        <v>#REF!</v>
      </c>
      <c r="K18" s="16" t="e">
        <f aca="false">Position!$V18</f>
        <v>#REF!</v>
      </c>
      <c r="L18" s="16" t="e">
        <f aca="false">Position!$V18</f>
        <v>#REF!</v>
      </c>
      <c r="M18" s="16" t="e">
        <f aca="false">Position!$V18</f>
        <v>#REF!</v>
      </c>
      <c r="N18" s="16" t="e">
        <f aca="false">Position!$V18</f>
        <v>#REF!</v>
      </c>
      <c r="O18" s="16" t="e">
        <f aca="false">Position!$V18</f>
        <v>#REF!</v>
      </c>
      <c r="S18" s="16" t="e">
        <f aca="false">Position!$V18</f>
        <v>#REF!</v>
      </c>
      <c r="T18" s="16" t="e">
        <f aca="false">Position!$V18</f>
        <v>#REF!</v>
      </c>
      <c r="U18" s="16" t="e">
        <f aca="false">Position!$V18</f>
        <v>#REF!</v>
      </c>
      <c r="V18" s="16" t="e">
        <f aca="false">Position!$V18</f>
        <v>#REF!</v>
      </c>
      <c r="W18" s="16" t="e">
        <f aca="false">Position!$V18</f>
        <v>#REF!</v>
      </c>
      <c r="X18" s="16" t="e">
        <f aca="false">Position!$V18</f>
        <v>#REF!</v>
      </c>
      <c r="Y18" s="16" t="e">
        <f aca="false">Position!$V18</f>
        <v>#REF!</v>
      </c>
      <c r="Z18" s="16" t="e">
        <f aca="false">Position!$V18</f>
        <v>#REF!</v>
      </c>
      <c r="AA18" s="16" t="e">
        <f aca="false">Position!$V18</f>
        <v>#REF!</v>
      </c>
      <c r="AB18" s="16" t="e">
        <f aca="false">Position!$V18</f>
        <v>#REF!</v>
      </c>
      <c r="AC18" s="16" t="e">
        <f aca="false">Position!$V18</f>
        <v>#REF!</v>
      </c>
    </row>
    <row r="19" customFormat="false" ht="12.75" hidden="false" customHeight="false" outlineLevel="0" collapsed="false">
      <c r="A19" s="12" t="n">
        <f aca="false">Inputs!C19</f>
        <v>37653</v>
      </c>
      <c r="B19" s="13" t="n">
        <f aca="false">Inputs!E19</f>
        <v>3.543</v>
      </c>
      <c r="C19" s="19" t="n">
        <f aca="false">Inputs!F19</f>
        <v>0.49</v>
      </c>
      <c r="D19" s="4"/>
      <c r="E19" s="16" t="e">
        <f aca="false">Position!$V19</f>
        <v>#REF!</v>
      </c>
      <c r="F19" s="16" t="e">
        <f aca="false">Position!$V19</f>
        <v>#REF!</v>
      </c>
      <c r="G19" s="16" t="e">
        <f aca="false">Position!$V19</f>
        <v>#REF!</v>
      </c>
      <c r="H19" s="16" t="e">
        <f aca="false">Position!$V19</f>
        <v>#REF!</v>
      </c>
      <c r="I19" s="16" t="e">
        <f aca="false">Position!$V19</f>
        <v>#REF!</v>
      </c>
      <c r="J19" s="16" t="e">
        <f aca="false">Position!$V19</f>
        <v>#REF!</v>
      </c>
      <c r="K19" s="16" t="e">
        <f aca="false">Position!$V19</f>
        <v>#REF!</v>
      </c>
      <c r="L19" s="16" t="e">
        <f aca="false">Position!$V19</f>
        <v>#REF!</v>
      </c>
      <c r="M19" s="16" t="e">
        <f aca="false">Position!$V19</f>
        <v>#REF!</v>
      </c>
      <c r="N19" s="16" t="e">
        <f aca="false">Position!$V19</f>
        <v>#REF!</v>
      </c>
      <c r="O19" s="16" t="e">
        <f aca="false">Position!$V19</f>
        <v>#REF!</v>
      </c>
      <c r="S19" s="16" t="e">
        <f aca="false">Position!$V19</f>
        <v>#REF!</v>
      </c>
      <c r="T19" s="16" t="e">
        <f aca="false">Position!$V19</f>
        <v>#REF!</v>
      </c>
      <c r="U19" s="16" t="e">
        <f aca="false">Position!$V19</f>
        <v>#REF!</v>
      </c>
      <c r="V19" s="16" t="e">
        <f aca="false">Position!$V19</f>
        <v>#REF!</v>
      </c>
      <c r="W19" s="16" t="e">
        <f aca="false">Position!$V19</f>
        <v>#REF!</v>
      </c>
      <c r="X19" s="16" t="e">
        <f aca="false">Position!$V19</f>
        <v>#REF!</v>
      </c>
      <c r="Y19" s="16" t="e">
        <f aca="false">Position!$V19</f>
        <v>#REF!</v>
      </c>
      <c r="Z19" s="16" t="e">
        <f aca="false">Position!$V19</f>
        <v>#REF!</v>
      </c>
      <c r="AA19" s="16" t="e">
        <f aca="false">Position!$V19</f>
        <v>#REF!</v>
      </c>
      <c r="AB19" s="16" t="e">
        <f aca="false">Position!$V19</f>
        <v>#REF!</v>
      </c>
      <c r="AC19" s="16" t="e">
        <f aca="false">Position!$V19</f>
        <v>#REF!</v>
      </c>
    </row>
    <row r="20" customFormat="false" ht="12.75" hidden="false" customHeight="false" outlineLevel="0" collapsed="false">
      <c r="A20" s="12" t="n">
        <f aca="false">Inputs!C20</f>
        <v>37681</v>
      </c>
      <c r="B20" s="13" t="n">
        <f aca="false">Inputs!E20</f>
        <v>3.453</v>
      </c>
      <c r="C20" s="19" t="n">
        <f aca="false">Inputs!F20</f>
        <v>0.4675</v>
      </c>
      <c r="D20" s="4"/>
      <c r="E20" s="16" t="e">
        <f aca="false">Position!$V20</f>
        <v>#REF!</v>
      </c>
      <c r="F20" s="16" t="e">
        <f aca="false">Position!$V20</f>
        <v>#REF!</v>
      </c>
      <c r="G20" s="16" t="e">
        <f aca="false">Position!$V20</f>
        <v>#REF!</v>
      </c>
      <c r="H20" s="16" t="e">
        <f aca="false">Position!$V20</f>
        <v>#REF!</v>
      </c>
      <c r="I20" s="16" t="e">
        <f aca="false">Position!$V20</f>
        <v>#REF!</v>
      </c>
      <c r="J20" s="16" t="e">
        <f aca="false">Position!$V20</f>
        <v>#REF!</v>
      </c>
      <c r="K20" s="16" t="e">
        <f aca="false">Position!$V20</f>
        <v>#REF!</v>
      </c>
      <c r="L20" s="16" t="e">
        <f aca="false">Position!$V20</f>
        <v>#REF!</v>
      </c>
      <c r="M20" s="16" t="e">
        <f aca="false">Position!$V20</f>
        <v>#REF!</v>
      </c>
      <c r="N20" s="16" t="e">
        <f aca="false">Position!$V20</f>
        <v>#REF!</v>
      </c>
      <c r="O20" s="16" t="e">
        <f aca="false">Position!$V20</f>
        <v>#REF!</v>
      </c>
      <c r="S20" s="16" t="e">
        <f aca="false">Position!$V20</f>
        <v>#REF!</v>
      </c>
      <c r="T20" s="16" t="e">
        <f aca="false">Position!$V20</f>
        <v>#REF!</v>
      </c>
      <c r="U20" s="16" t="e">
        <f aca="false">Position!$V20</f>
        <v>#REF!</v>
      </c>
      <c r="V20" s="16" t="e">
        <f aca="false">Position!$V20</f>
        <v>#REF!</v>
      </c>
      <c r="W20" s="16" t="e">
        <f aca="false">Position!$V20</f>
        <v>#REF!</v>
      </c>
      <c r="X20" s="16" t="e">
        <f aca="false">Position!$V20</f>
        <v>#REF!</v>
      </c>
      <c r="Y20" s="16" t="e">
        <f aca="false">Position!$V20</f>
        <v>#REF!</v>
      </c>
      <c r="Z20" s="16" t="e">
        <f aca="false">Position!$V20</f>
        <v>#REF!</v>
      </c>
      <c r="AA20" s="16" t="e">
        <f aca="false">Position!$V20</f>
        <v>#REF!</v>
      </c>
      <c r="AB20" s="16" t="e">
        <f aca="false">Position!$V20</f>
        <v>#REF!</v>
      </c>
      <c r="AC20" s="16" t="e">
        <f aca="false">Position!$V20</f>
        <v>#REF!</v>
      </c>
    </row>
    <row r="21" customFormat="false" ht="12.75" hidden="false" customHeight="false" outlineLevel="0" collapsed="false">
      <c r="A21" s="12" t="n">
        <f aca="false">Inputs!C21</f>
        <v>37712</v>
      </c>
      <c r="B21" s="13" t="n">
        <f aca="false">Inputs!E21</f>
        <v>3.348</v>
      </c>
      <c r="C21" s="19" t="n">
        <f aca="false">Inputs!F21</f>
        <v>0.41</v>
      </c>
      <c r="D21" s="4"/>
      <c r="E21" s="16" t="e">
        <f aca="false">Position!$V21</f>
        <v>#REF!</v>
      </c>
      <c r="F21" s="16" t="e">
        <f aca="false">Position!$V21</f>
        <v>#REF!</v>
      </c>
      <c r="G21" s="16" t="e">
        <f aca="false">Position!$V21</f>
        <v>#REF!</v>
      </c>
      <c r="H21" s="16" t="e">
        <f aca="false">Position!$V21</f>
        <v>#REF!</v>
      </c>
      <c r="I21" s="16" t="e">
        <f aca="false">Position!$V21</f>
        <v>#REF!</v>
      </c>
      <c r="J21" s="16" t="e">
        <f aca="false">Position!$V21</f>
        <v>#REF!</v>
      </c>
      <c r="K21" s="16" t="e">
        <f aca="false">Position!$V21</f>
        <v>#REF!</v>
      </c>
      <c r="L21" s="16" t="e">
        <f aca="false">Position!$V21</f>
        <v>#REF!</v>
      </c>
      <c r="M21" s="16" t="e">
        <f aca="false">Position!$V21</f>
        <v>#REF!</v>
      </c>
      <c r="N21" s="16" t="e">
        <f aca="false">Position!$V21</f>
        <v>#REF!</v>
      </c>
      <c r="O21" s="16" t="e">
        <f aca="false">Position!$V21</f>
        <v>#REF!</v>
      </c>
      <c r="S21" s="16" t="e">
        <f aca="false">Position!$V21</f>
        <v>#REF!</v>
      </c>
      <c r="T21" s="16" t="e">
        <f aca="false">Position!$V21</f>
        <v>#REF!</v>
      </c>
      <c r="U21" s="16" t="e">
        <f aca="false">Position!$V21</f>
        <v>#REF!</v>
      </c>
      <c r="V21" s="16" t="e">
        <f aca="false">Position!$V21</f>
        <v>#REF!</v>
      </c>
      <c r="W21" s="16" t="e">
        <f aca="false">Position!$V21</f>
        <v>#REF!</v>
      </c>
      <c r="X21" s="16" t="e">
        <f aca="false">Position!$V21</f>
        <v>#REF!</v>
      </c>
      <c r="Y21" s="16" t="e">
        <f aca="false">Position!$V21</f>
        <v>#REF!</v>
      </c>
      <c r="Z21" s="16" t="e">
        <f aca="false">Position!$V21</f>
        <v>#REF!</v>
      </c>
      <c r="AA21" s="16" t="e">
        <f aca="false">Position!$V21</f>
        <v>#REF!</v>
      </c>
      <c r="AB21" s="16" t="e">
        <f aca="false">Position!$V21</f>
        <v>#REF!</v>
      </c>
      <c r="AC21" s="16" t="e">
        <f aca="false">Position!$V21</f>
        <v>#REF!</v>
      </c>
    </row>
    <row r="22" customFormat="false" ht="12.75" hidden="false" customHeight="false" outlineLevel="0" collapsed="false">
      <c r="A22" s="12" t="n">
        <f aca="false">Inputs!C22</f>
        <v>37742</v>
      </c>
      <c r="B22" s="13" t="n">
        <f aca="false">Inputs!E22</f>
        <v>3.358</v>
      </c>
      <c r="C22" s="19" t="n">
        <f aca="false">Inputs!F22</f>
        <v>0.395</v>
      </c>
      <c r="D22" s="4"/>
      <c r="E22" s="16" t="e">
        <f aca="false">Position!$V22</f>
        <v>#REF!</v>
      </c>
      <c r="F22" s="16" t="e">
        <f aca="false">Position!$V22</f>
        <v>#REF!</v>
      </c>
      <c r="G22" s="16" t="e">
        <f aca="false">Position!$V22</f>
        <v>#REF!</v>
      </c>
      <c r="H22" s="16" t="e">
        <f aca="false">Position!$V22</f>
        <v>#REF!</v>
      </c>
      <c r="I22" s="16" t="e">
        <f aca="false">Position!$V22</f>
        <v>#REF!</v>
      </c>
      <c r="J22" s="16" t="e">
        <f aca="false">Position!$V22</f>
        <v>#REF!</v>
      </c>
      <c r="K22" s="16" t="e">
        <f aca="false">Position!$V22</f>
        <v>#REF!</v>
      </c>
      <c r="L22" s="16" t="e">
        <f aca="false">Position!$V22</f>
        <v>#REF!</v>
      </c>
      <c r="M22" s="16" t="e">
        <f aca="false">Position!$V22</f>
        <v>#REF!</v>
      </c>
      <c r="N22" s="16" t="e">
        <f aca="false">Position!$V22</f>
        <v>#REF!</v>
      </c>
      <c r="O22" s="16" t="e">
        <f aca="false">Position!$V22</f>
        <v>#REF!</v>
      </c>
      <c r="S22" s="16" t="e">
        <f aca="false">Position!$V22</f>
        <v>#REF!</v>
      </c>
      <c r="T22" s="16" t="e">
        <f aca="false">Position!$V22</f>
        <v>#REF!</v>
      </c>
      <c r="U22" s="16" t="e">
        <f aca="false">Position!$V22</f>
        <v>#REF!</v>
      </c>
      <c r="V22" s="16" t="e">
        <f aca="false">Position!$V22</f>
        <v>#REF!</v>
      </c>
      <c r="W22" s="16" t="e">
        <f aca="false">Position!$V22</f>
        <v>#REF!</v>
      </c>
      <c r="X22" s="16" t="e">
        <f aca="false">Position!$V22</f>
        <v>#REF!</v>
      </c>
      <c r="Y22" s="16" t="e">
        <f aca="false">Position!$V22</f>
        <v>#REF!</v>
      </c>
      <c r="Z22" s="16" t="e">
        <f aca="false">Position!$V22</f>
        <v>#REF!</v>
      </c>
      <c r="AA22" s="16" t="e">
        <f aca="false">Position!$V22</f>
        <v>#REF!</v>
      </c>
      <c r="AB22" s="16" t="e">
        <f aca="false">Position!$V22</f>
        <v>#REF!</v>
      </c>
      <c r="AC22" s="16" t="e">
        <f aca="false">Position!$V22</f>
        <v>#REF!</v>
      </c>
    </row>
    <row r="23" customFormat="false" ht="12.75" hidden="false" customHeight="false" outlineLevel="0" collapsed="false">
      <c r="A23" s="12" t="n">
        <f aca="false">Inputs!C23</f>
        <v>37773</v>
      </c>
      <c r="B23" s="13" t="n">
        <f aca="false">Inputs!E23</f>
        <v>3.393</v>
      </c>
      <c r="C23" s="19" t="n">
        <f aca="false">Inputs!F23</f>
        <v>0.39</v>
      </c>
      <c r="D23" s="4"/>
      <c r="E23" s="16" t="e">
        <f aca="false">Position!$V23</f>
        <v>#REF!</v>
      </c>
      <c r="F23" s="16" t="e">
        <f aca="false">Position!$V23</f>
        <v>#REF!</v>
      </c>
      <c r="G23" s="16" t="e">
        <f aca="false">Position!$V23</f>
        <v>#REF!</v>
      </c>
      <c r="H23" s="16" t="e">
        <f aca="false">Position!$V23</f>
        <v>#REF!</v>
      </c>
      <c r="I23" s="16" t="e">
        <f aca="false">Position!$V23</f>
        <v>#REF!</v>
      </c>
      <c r="J23" s="16" t="e">
        <f aca="false">Position!$V23</f>
        <v>#REF!</v>
      </c>
      <c r="K23" s="16" t="e">
        <f aca="false">Position!$V23</f>
        <v>#REF!</v>
      </c>
      <c r="L23" s="16" t="e">
        <f aca="false">Position!$V23</f>
        <v>#REF!</v>
      </c>
      <c r="M23" s="16" t="e">
        <f aca="false">Position!$V23</f>
        <v>#REF!</v>
      </c>
      <c r="N23" s="16" t="e">
        <f aca="false">Position!$V23</f>
        <v>#REF!</v>
      </c>
      <c r="O23" s="16" t="e">
        <f aca="false">Position!$V23</f>
        <v>#REF!</v>
      </c>
      <c r="S23" s="16" t="e">
        <f aca="false">Position!$V23</f>
        <v>#REF!</v>
      </c>
      <c r="T23" s="16" t="e">
        <f aca="false">Position!$V23</f>
        <v>#REF!</v>
      </c>
      <c r="U23" s="16" t="e">
        <f aca="false">Position!$V23</f>
        <v>#REF!</v>
      </c>
      <c r="V23" s="16" t="e">
        <f aca="false">Position!$V23</f>
        <v>#REF!</v>
      </c>
      <c r="W23" s="16" t="e">
        <f aca="false">Position!$V23</f>
        <v>#REF!</v>
      </c>
      <c r="X23" s="16" t="e">
        <f aca="false">Position!$V23</f>
        <v>#REF!</v>
      </c>
      <c r="Y23" s="16" t="e">
        <f aca="false">Position!$V23</f>
        <v>#REF!</v>
      </c>
      <c r="Z23" s="16" t="e">
        <f aca="false">Position!$V23</f>
        <v>#REF!</v>
      </c>
      <c r="AA23" s="16" t="e">
        <f aca="false">Position!$V23</f>
        <v>#REF!</v>
      </c>
      <c r="AB23" s="16" t="e">
        <f aca="false">Position!$V23</f>
        <v>#REF!</v>
      </c>
      <c r="AC23" s="16" t="e">
        <f aca="false">Position!$V23</f>
        <v>#REF!</v>
      </c>
    </row>
    <row r="24" customFormat="false" ht="12.75" hidden="false" customHeight="false" outlineLevel="0" collapsed="false">
      <c r="A24" s="12" t="n">
        <f aca="false">Inputs!C24</f>
        <v>37803</v>
      </c>
      <c r="B24" s="13" t="n">
        <f aca="false">Inputs!E24</f>
        <v>3.428</v>
      </c>
      <c r="C24" s="19" t="n">
        <f aca="false">Inputs!F24</f>
        <v>0.39</v>
      </c>
      <c r="D24" s="4"/>
      <c r="E24" s="16" t="e">
        <f aca="false">Position!$V24</f>
        <v>#REF!</v>
      </c>
      <c r="F24" s="16" t="e">
        <f aca="false">Position!$V24</f>
        <v>#REF!</v>
      </c>
      <c r="G24" s="16" t="e">
        <f aca="false">Position!$V24</f>
        <v>#REF!</v>
      </c>
      <c r="H24" s="16" t="e">
        <f aca="false">Position!$V24</f>
        <v>#REF!</v>
      </c>
      <c r="I24" s="16" t="e">
        <f aca="false">Position!$V24</f>
        <v>#REF!</v>
      </c>
      <c r="J24" s="16" t="e">
        <f aca="false">Position!$V24</f>
        <v>#REF!</v>
      </c>
      <c r="K24" s="16" t="e">
        <f aca="false">Position!$V24</f>
        <v>#REF!</v>
      </c>
      <c r="L24" s="16" t="e">
        <f aca="false">Position!$V24</f>
        <v>#REF!</v>
      </c>
      <c r="M24" s="16" t="e">
        <f aca="false">Position!$V24</f>
        <v>#REF!</v>
      </c>
      <c r="N24" s="16" t="e">
        <f aca="false">Position!$V24</f>
        <v>#REF!</v>
      </c>
      <c r="O24" s="16" t="e">
        <f aca="false">Position!$V24</f>
        <v>#REF!</v>
      </c>
      <c r="S24" s="16" t="e">
        <f aca="false">Position!$V24</f>
        <v>#REF!</v>
      </c>
      <c r="T24" s="16" t="e">
        <f aca="false">Position!$V24</f>
        <v>#REF!</v>
      </c>
      <c r="U24" s="16" t="e">
        <f aca="false">Position!$V24</f>
        <v>#REF!</v>
      </c>
      <c r="V24" s="16" t="e">
        <f aca="false">Position!$V24</f>
        <v>#REF!</v>
      </c>
      <c r="W24" s="16" t="e">
        <f aca="false">Position!$V24</f>
        <v>#REF!</v>
      </c>
      <c r="X24" s="16" t="e">
        <f aca="false">Position!$V24</f>
        <v>#REF!</v>
      </c>
      <c r="Y24" s="16" t="e">
        <f aca="false">Position!$V24</f>
        <v>#REF!</v>
      </c>
      <c r="Z24" s="16" t="e">
        <f aca="false">Position!$V24</f>
        <v>#REF!</v>
      </c>
      <c r="AA24" s="16" t="e">
        <f aca="false">Position!$V24</f>
        <v>#REF!</v>
      </c>
      <c r="AB24" s="16" t="e">
        <f aca="false">Position!$V24</f>
        <v>#REF!</v>
      </c>
      <c r="AC24" s="16" t="e">
        <f aca="false">Position!$V24</f>
        <v>#REF!</v>
      </c>
    </row>
    <row r="25" customFormat="false" ht="12.75" hidden="false" customHeight="false" outlineLevel="0" collapsed="false">
      <c r="A25" s="12" t="n">
        <f aca="false">Inputs!C25</f>
        <v>37834</v>
      </c>
      <c r="B25" s="13" t="n">
        <f aca="false">Inputs!E25</f>
        <v>3.455</v>
      </c>
      <c r="C25" s="19" t="n">
        <f aca="false">Inputs!F25</f>
        <v>0.39</v>
      </c>
      <c r="D25" s="4"/>
      <c r="E25" s="16" t="e">
        <f aca="false">Position!$V25</f>
        <v>#REF!</v>
      </c>
      <c r="F25" s="16" t="e">
        <f aca="false">Position!$V25</f>
        <v>#REF!</v>
      </c>
      <c r="G25" s="16" t="e">
        <f aca="false">Position!$V25</f>
        <v>#REF!</v>
      </c>
      <c r="H25" s="16" t="e">
        <f aca="false">Position!$V25</f>
        <v>#REF!</v>
      </c>
      <c r="I25" s="16" t="e">
        <f aca="false">Position!$V25</f>
        <v>#REF!</v>
      </c>
      <c r="J25" s="16" t="e">
        <f aca="false">Position!$V25</f>
        <v>#REF!</v>
      </c>
      <c r="K25" s="16" t="e">
        <f aca="false">Position!$V25</f>
        <v>#REF!</v>
      </c>
      <c r="L25" s="16" t="e">
        <f aca="false">Position!$V25</f>
        <v>#REF!</v>
      </c>
      <c r="M25" s="16" t="e">
        <f aca="false">Position!$V25</f>
        <v>#REF!</v>
      </c>
      <c r="N25" s="16" t="e">
        <f aca="false">Position!$V25</f>
        <v>#REF!</v>
      </c>
      <c r="O25" s="16" t="e">
        <f aca="false">Position!$V25</f>
        <v>#REF!</v>
      </c>
      <c r="S25" s="16" t="e">
        <f aca="false">Position!$V25</f>
        <v>#REF!</v>
      </c>
      <c r="T25" s="16" t="e">
        <f aca="false">Position!$V25</f>
        <v>#REF!</v>
      </c>
      <c r="U25" s="16" t="e">
        <f aca="false">Position!$V25</f>
        <v>#REF!</v>
      </c>
      <c r="V25" s="16" t="e">
        <f aca="false">Position!$V25</f>
        <v>#REF!</v>
      </c>
      <c r="W25" s="16" t="e">
        <f aca="false">Position!$V25</f>
        <v>#REF!</v>
      </c>
      <c r="X25" s="16" t="e">
        <f aca="false">Position!$V25</f>
        <v>#REF!</v>
      </c>
      <c r="Y25" s="16" t="e">
        <f aca="false">Position!$V25</f>
        <v>#REF!</v>
      </c>
      <c r="Z25" s="16" t="e">
        <f aca="false">Position!$V25</f>
        <v>#REF!</v>
      </c>
      <c r="AA25" s="16" t="e">
        <f aca="false">Position!$V25</f>
        <v>#REF!</v>
      </c>
      <c r="AB25" s="16" t="e">
        <f aca="false">Position!$V25</f>
        <v>#REF!</v>
      </c>
      <c r="AC25" s="16" t="e">
        <f aca="false">Position!$V25</f>
        <v>#REF!</v>
      </c>
    </row>
    <row r="26" customFormat="false" ht="12.75" hidden="false" customHeight="false" outlineLevel="0" collapsed="false">
      <c r="A26" s="12" t="n">
        <f aca="false">Inputs!C26</f>
        <v>37865</v>
      </c>
      <c r="B26" s="13" t="n">
        <f aca="false">Inputs!E26</f>
        <v>3.463</v>
      </c>
      <c r="C26" s="19" t="n">
        <f aca="false">Inputs!F26</f>
        <v>0.39</v>
      </c>
      <c r="D26" s="4"/>
      <c r="E26" s="16" t="e">
        <f aca="false">Position!$V26</f>
        <v>#REF!</v>
      </c>
      <c r="F26" s="16" t="e">
        <f aca="false">Position!$V26</f>
        <v>#REF!</v>
      </c>
      <c r="G26" s="16" t="e">
        <f aca="false">Position!$V26</f>
        <v>#REF!</v>
      </c>
      <c r="H26" s="16" t="e">
        <f aca="false">Position!$V26</f>
        <v>#REF!</v>
      </c>
      <c r="I26" s="16" t="e">
        <f aca="false">Position!$V26</f>
        <v>#REF!</v>
      </c>
      <c r="J26" s="16" t="e">
        <f aca="false">Position!$V26</f>
        <v>#REF!</v>
      </c>
      <c r="K26" s="16" t="e">
        <f aca="false">Position!$V26</f>
        <v>#REF!</v>
      </c>
      <c r="L26" s="16" t="e">
        <f aca="false">Position!$V26</f>
        <v>#REF!</v>
      </c>
      <c r="M26" s="16" t="e">
        <f aca="false">Position!$V26</f>
        <v>#REF!</v>
      </c>
      <c r="N26" s="16" t="e">
        <f aca="false">Position!$V26</f>
        <v>#REF!</v>
      </c>
      <c r="O26" s="16" t="e">
        <f aca="false">Position!$V26</f>
        <v>#REF!</v>
      </c>
      <c r="S26" s="16" t="e">
        <f aca="false">Position!$V26</f>
        <v>#REF!</v>
      </c>
      <c r="T26" s="16" t="e">
        <f aca="false">Position!$V26</f>
        <v>#REF!</v>
      </c>
      <c r="U26" s="16" t="e">
        <f aca="false">Position!$V26</f>
        <v>#REF!</v>
      </c>
      <c r="V26" s="16" t="e">
        <f aca="false">Position!$V26</f>
        <v>#REF!</v>
      </c>
      <c r="W26" s="16" t="e">
        <f aca="false">Position!$V26</f>
        <v>#REF!</v>
      </c>
      <c r="X26" s="16" t="e">
        <f aca="false">Position!$V26</f>
        <v>#REF!</v>
      </c>
      <c r="Y26" s="16" t="e">
        <f aca="false">Position!$V26</f>
        <v>#REF!</v>
      </c>
      <c r="Z26" s="16" t="e">
        <f aca="false">Position!$V26</f>
        <v>#REF!</v>
      </c>
      <c r="AA26" s="16" t="e">
        <f aca="false">Position!$V26</f>
        <v>#REF!</v>
      </c>
      <c r="AB26" s="16" t="e">
        <f aca="false">Position!$V26</f>
        <v>#REF!</v>
      </c>
      <c r="AC26" s="16" t="e">
        <f aca="false">Position!$V26</f>
        <v>#REF!</v>
      </c>
    </row>
    <row r="27" customFormat="false" ht="12.75" hidden="false" customHeight="false" outlineLevel="0" collapsed="false">
      <c r="A27" s="12" t="n">
        <f aca="false">Inputs!C27</f>
        <v>37895</v>
      </c>
      <c r="B27" s="13" t="n">
        <f aca="false">Inputs!E27</f>
        <v>3.505</v>
      </c>
      <c r="C27" s="19" t="n">
        <f aca="false">Inputs!F27</f>
        <v>0.3875</v>
      </c>
      <c r="D27" s="4"/>
      <c r="E27" s="16" t="e">
        <f aca="false">Position!$V27</f>
        <v>#REF!</v>
      </c>
      <c r="F27" s="16" t="e">
        <f aca="false">Position!$V27</f>
        <v>#REF!</v>
      </c>
      <c r="G27" s="16" t="e">
        <f aca="false">Position!$V27</f>
        <v>#REF!</v>
      </c>
      <c r="H27" s="16" t="e">
        <f aca="false">Position!$V27</f>
        <v>#REF!</v>
      </c>
      <c r="I27" s="16" t="e">
        <f aca="false">Position!$V27</f>
        <v>#REF!</v>
      </c>
      <c r="J27" s="16" t="e">
        <f aca="false">Position!$V27</f>
        <v>#REF!</v>
      </c>
      <c r="K27" s="16" t="e">
        <f aca="false">Position!$V27</f>
        <v>#REF!</v>
      </c>
      <c r="L27" s="16" t="e">
        <f aca="false">Position!$V27</f>
        <v>#REF!</v>
      </c>
      <c r="M27" s="16" t="e">
        <f aca="false">Position!$V27</f>
        <v>#REF!</v>
      </c>
      <c r="N27" s="16" t="e">
        <f aca="false">Position!$V27</f>
        <v>#REF!</v>
      </c>
      <c r="O27" s="16" t="e">
        <f aca="false">Position!$V27</f>
        <v>#REF!</v>
      </c>
      <c r="S27" s="16" t="e">
        <f aca="false">Position!$V27</f>
        <v>#REF!</v>
      </c>
      <c r="T27" s="16" t="e">
        <f aca="false">Position!$V27</f>
        <v>#REF!</v>
      </c>
      <c r="U27" s="16" t="e">
        <f aca="false">Position!$V27</f>
        <v>#REF!</v>
      </c>
      <c r="V27" s="16" t="e">
        <f aca="false">Position!$V27</f>
        <v>#REF!</v>
      </c>
      <c r="W27" s="16" t="e">
        <f aca="false">Position!$V27</f>
        <v>#REF!</v>
      </c>
      <c r="X27" s="16" t="e">
        <f aca="false">Position!$V27</f>
        <v>#REF!</v>
      </c>
      <c r="Y27" s="16" t="e">
        <f aca="false">Position!$V27</f>
        <v>#REF!</v>
      </c>
      <c r="Z27" s="16" t="e">
        <f aca="false">Position!$V27</f>
        <v>#REF!</v>
      </c>
      <c r="AA27" s="16" t="e">
        <f aca="false">Position!$V27</f>
        <v>#REF!</v>
      </c>
      <c r="AB27" s="16" t="e">
        <f aca="false">Position!$V27</f>
        <v>#REF!</v>
      </c>
      <c r="AC27" s="16" t="e">
        <f aca="false">Position!$V27</f>
        <v>#REF!</v>
      </c>
    </row>
    <row r="28" customFormat="false" ht="12.75" hidden="false" customHeight="false" outlineLevel="0" collapsed="false">
      <c r="A28" s="12" t="n">
        <f aca="false">Inputs!C28</f>
        <v>37926</v>
      </c>
      <c r="B28" s="13" t="n">
        <f aca="false">Inputs!E28</f>
        <v>3.665</v>
      </c>
      <c r="C28" s="19" t="n">
        <f aca="false">Inputs!F28</f>
        <v>0.385</v>
      </c>
      <c r="D28" s="4"/>
      <c r="E28" s="16" t="e">
        <f aca="false">Position!$V28</f>
        <v>#REF!</v>
      </c>
      <c r="F28" s="16" t="e">
        <f aca="false">Position!$V28</f>
        <v>#REF!</v>
      </c>
      <c r="G28" s="16" t="e">
        <f aca="false">Position!$V28</f>
        <v>#REF!</v>
      </c>
      <c r="H28" s="16" t="e">
        <f aca="false">Position!$V28</f>
        <v>#REF!</v>
      </c>
      <c r="I28" s="16" t="e">
        <f aca="false">Position!$V28</f>
        <v>#REF!</v>
      </c>
      <c r="J28" s="16" t="e">
        <f aca="false">Position!$V28</f>
        <v>#REF!</v>
      </c>
      <c r="K28" s="16" t="e">
        <f aca="false">Position!$V28</f>
        <v>#REF!</v>
      </c>
      <c r="L28" s="16" t="e">
        <f aca="false">Position!$V28</f>
        <v>#REF!</v>
      </c>
      <c r="M28" s="16" t="e">
        <f aca="false">Position!$V28</f>
        <v>#REF!</v>
      </c>
      <c r="N28" s="16" t="e">
        <f aca="false">Position!$V28</f>
        <v>#REF!</v>
      </c>
      <c r="O28" s="16" t="e">
        <f aca="false">Position!$V28</f>
        <v>#REF!</v>
      </c>
      <c r="S28" s="16" t="e">
        <f aca="false">Position!$V28</f>
        <v>#REF!</v>
      </c>
      <c r="T28" s="16" t="e">
        <f aca="false">Position!$V28</f>
        <v>#REF!</v>
      </c>
      <c r="U28" s="16" t="e">
        <f aca="false">Position!$V28</f>
        <v>#REF!</v>
      </c>
      <c r="V28" s="16" t="e">
        <f aca="false">Position!$V28</f>
        <v>#REF!</v>
      </c>
      <c r="W28" s="16" t="e">
        <f aca="false">Position!$V28</f>
        <v>#REF!</v>
      </c>
      <c r="X28" s="16" t="e">
        <f aca="false">Position!$V28</f>
        <v>#REF!</v>
      </c>
      <c r="Y28" s="16" t="e">
        <f aca="false">Position!$V28</f>
        <v>#REF!</v>
      </c>
      <c r="Z28" s="16" t="e">
        <f aca="false">Position!$V28</f>
        <v>#REF!</v>
      </c>
      <c r="AA28" s="16" t="e">
        <f aca="false">Position!$V28</f>
        <v>#REF!</v>
      </c>
      <c r="AB28" s="16" t="e">
        <f aca="false">Position!$V28</f>
        <v>#REF!</v>
      </c>
      <c r="AC28" s="16" t="e">
        <f aca="false">Position!$V28</f>
        <v>#REF!</v>
      </c>
    </row>
    <row r="29" customFormat="false" ht="12.75" hidden="false" customHeight="false" outlineLevel="0" collapsed="false">
      <c r="A29" s="12" t="n">
        <f aca="false">Inputs!C29</f>
        <v>37956</v>
      </c>
      <c r="B29" s="13" t="n">
        <f aca="false">Inputs!E29</f>
        <v>3.844</v>
      </c>
      <c r="C29" s="19" t="n">
        <f aca="false">Inputs!F29</f>
        <v>0.385</v>
      </c>
      <c r="D29" s="4"/>
      <c r="E29" s="16" t="e">
        <f aca="false">Position!$V29</f>
        <v>#REF!</v>
      </c>
      <c r="F29" s="16" t="e">
        <f aca="false">Position!$V29</f>
        <v>#REF!</v>
      </c>
      <c r="G29" s="16" t="e">
        <f aca="false">Position!$V29</f>
        <v>#REF!</v>
      </c>
      <c r="H29" s="16" t="e">
        <f aca="false">Position!$V29</f>
        <v>#REF!</v>
      </c>
      <c r="I29" s="16" t="e">
        <f aca="false">Position!$V29</f>
        <v>#REF!</v>
      </c>
      <c r="J29" s="16" t="e">
        <f aca="false">Position!$V29</f>
        <v>#REF!</v>
      </c>
      <c r="K29" s="16" t="e">
        <f aca="false">Position!$V29</f>
        <v>#REF!</v>
      </c>
      <c r="L29" s="16" t="e">
        <f aca="false">Position!$V29</f>
        <v>#REF!</v>
      </c>
      <c r="M29" s="16" t="e">
        <f aca="false">Position!$V29</f>
        <v>#REF!</v>
      </c>
      <c r="N29" s="16" t="e">
        <f aca="false">Position!$V29</f>
        <v>#REF!</v>
      </c>
      <c r="O29" s="16" t="e">
        <f aca="false">Position!$V29</f>
        <v>#REF!</v>
      </c>
      <c r="S29" s="16" t="e">
        <f aca="false">Position!$V29</f>
        <v>#REF!</v>
      </c>
      <c r="T29" s="16" t="e">
        <f aca="false">Position!$V29</f>
        <v>#REF!</v>
      </c>
      <c r="U29" s="16" t="e">
        <f aca="false">Position!$V29</f>
        <v>#REF!</v>
      </c>
      <c r="V29" s="16" t="e">
        <f aca="false">Position!$V29</f>
        <v>#REF!</v>
      </c>
      <c r="W29" s="16" t="e">
        <f aca="false">Position!$V29</f>
        <v>#REF!</v>
      </c>
      <c r="X29" s="16" t="e">
        <f aca="false">Position!$V29</f>
        <v>#REF!</v>
      </c>
      <c r="Y29" s="16" t="e">
        <f aca="false">Position!$V29</f>
        <v>#REF!</v>
      </c>
      <c r="Z29" s="16" t="e">
        <f aca="false">Position!$V29</f>
        <v>#REF!</v>
      </c>
      <c r="AA29" s="16" t="e">
        <f aca="false">Position!$V29</f>
        <v>#REF!</v>
      </c>
      <c r="AB29" s="16" t="e">
        <f aca="false">Position!$V29</f>
        <v>#REF!</v>
      </c>
      <c r="AC29" s="16" t="e">
        <f aca="false">Position!$V29</f>
        <v>#REF!</v>
      </c>
    </row>
    <row r="30" customFormat="false" ht="12.75" hidden="false" customHeight="false" outlineLevel="0" collapsed="false">
      <c r="A30" s="12" t="n">
        <f aca="false">Inputs!C30</f>
        <v>37987</v>
      </c>
      <c r="B30" s="13" t="n">
        <f aca="false">Inputs!E30</f>
        <v>3.903</v>
      </c>
      <c r="C30" s="19" t="n">
        <f aca="false">Inputs!F30</f>
        <v>0.38</v>
      </c>
      <c r="D30" s="4"/>
      <c r="E30" s="16" t="e">
        <f aca="false">Position!$V30</f>
        <v>#REF!</v>
      </c>
      <c r="F30" s="16" t="e">
        <f aca="false">Position!$V30</f>
        <v>#REF!</v>
      </c>
      <c r="G30" s="16" t="e">
        <f aca="false">Position!$V30</f>
        <v>#REF!</v>
      </c>
      <c r="H30" s="16" t="e">
        <f aca="false">Position!$V30</f>
        <v>#REF!</v>
      </c>
      <c r="I30" s="16" t="e">
        <f aca="false">Position!$V30</f>
        <v>#REF!</v>
      </c>
      <c r="J30" s="16" t="e">
        <f aca="false">Position!$V30</f>
        <v>#REF!</v>
      </c>
      <c r="K30" s="16" t="e">
        <f aca="false">Position!$V30</f>
        <v>#REF!</v>
      </c>
      <c r="L30" s="16" t="e">
        <f aca="false">Position!$V30</f>
        <v>#REF!</v>
      </c>
      <c r="M30" s="16" t="e">
        <f aca="false">Position!$V30</f>
        <v>#REF!</v>
      </c>
      <c r="N30" s="16" t="e">
        <f aca="false">Position!$V30</f>
        <v>#REF!</v>
      </c>
      <c r="O30" s="16" t="e">
        <f aca="false">Position!$V30</f>
        <v>#REF!</v>
      </c>
      <c r="S30" s="16" t="e">
        <f aca="false">Position!$V30</f>
        <v>#REF!</v>
      </c>
      <c r="T30" s="16" t="e">
        <f aca="false">Position!$V30</f>
        <v>#REF!</v>
      </c>
      <c r="U30" s="16" t="e">
        <f aca="false">Position!$V30</f>
        <v>#REF!</v>
      </c>
      <c r="V30" s="16" t="e">
        <f aca="false">Position!$V30</f>
        <v>#REF!</v>
      </c>
      <c r="W30" s="16" t="e">
        <f aca="false">Position!$V30</f>
        <v>#REF!</v>
      </c>
      <c r="X30" s="16" t="e">
        <f aca="false">Position!$V30</f>
        <v>#REF!</v>
      </c>
      <c r="Y30" s="16" t="e">
        <f aca="false">Position!$V30</f>
        <v>#REF!</v>
      </c>
      <c r="Z30" s="16" t="e">
        <f aca="false">Position!$V30</f>
        <v>#REF!</v>
      </c>
      <c r="AA30" s="16" t="e">
        <f aca="false">Position!$V30</f>
        <v>#REF!</v>
      </c>
      <c r="AB30" s="16" t="e">
        <f aca="false">Position!$V30</f>
        <v>#REF!</v>
      </c>
      <c r="AC30" s="16" t="e">
        <f aca="false">Position!$V30</f>
        <v>#REF!</v>
      </c>
    </row>
    <row r="31" customFormat="false" ht="12.75" hidden="false" customHeight="false" outlineLevel="0" collapsed="false">
      <c r="A31" s="12" t="n">
        <f aca="false">Inputs!C31</f>
        <v>38018</v>
      </c>
      <c r="B31" s="13" t="n">
        <f aca="false">Inputs!E31</f>
        <v>3.819</v>
      </c>
      <c r="C31" s="19" t="n">
        <f aca="false">Inputs!F31</f>
        <v>0.375</v>
      </c>
      <c r="D31" s="4"/>
      <c r="E31" s="16" t="e">
        <f aca="false">Position!$V31</f>
        <v>#REF!</v>
      </c>
      <c r="F31" s="16" t="e">
        <f aca="false">Position!$V31</f>
        <v>#REF!</v>
      </c>
      <c r="G31" s="16" t="e">
        <f aca="false">Position!$V31</f>
        <v>#REF!</v>
      </c>
      <c r="H31" s="16" t="e">
        <f aca="false">Position!$V31</f>
        <v>#REF!</v>
      </c>
      <c r="I31" s="16" t="e">
        <f aca="false">Position!$V31</f>
        <v>#REF!</v>
      </c>
      <c r="J31" s="16" t="e">
        <f aca="false">Position!$V31</f>
        <v>#REF!</v>
      </c>
      <c r="K31" s="16" t="e">
        <f aca="false">Position!$V31</f>
        <v>#REF!</v>
      </c>
      <c r="L31" s="16" t="e">
        <f aca="false">Position!$V31</f>
        <v>#REF!</v>
      </c>
      <c r="M31" s="16" t="e">
        <f aca="false">Position!$V31</f>
        <v>#REF!</v>
      </c>
      <c r="N31" s="16" t="e">
        <f aca="false">Position!$V31</f>
        <v>#REF!</v>
      </c>
      <c r="O31" s="16" t="e">
        <f aca="false">Position!$V31</f>
        <v>#REF!</v>
      </c>
      <c r="S31" s="16" t="e">
        <f aca="false">Position!$V31</f>
        <v>#REF!</v>
      </c>
      <c r="T31" s="16" t="e">
        <f aca="false">Position!$V31</f>
        <v>#REF!</v>
      </c>
      <c r="U31" s="16" t="e">
        <f aca="false">Position!$V31</f>
        <v>#REF!</v>
      </c>
      <c r="V31" s="16" t="e">
        <f aca="false">Position!$V31</f>
        <v>#REF!</v>
      </c>
      <c r="W31" s="16" t="e">
        <f aca="false">Position!$V31</f>
        <v>#REF!</v>
      </c>
      <c r="X31" s="16" t="e">
        <f aca="false">Position!$V31</f>
        <v>#REF!</v>
      </c>
      <c r="Y31" s="16" t="e">
        <f aca="false">Position!$V31</f>
        <v>#REF!</v>
      </c>
      <c r="Z31" s="16" t="e">
        <f aca="false">Position!$V31</f>
        <v>#REF!</v>
      </c>
      <c r="AA31" s="16" t="e">
        <f aca="false">Position!$V31</f>
        <v>#REF!</v>
      </c>
      <c r="AB31" s="16" t="e">
        <f aca="false">Position!$V31</f>
        <v>#REF!</v>
      </c>
      <c r="AC31" s="16" t="e">
        <f aca="false">Position!$V31</f>
        <v>#REF!</v>
      </c>
    </row>
    <row r="32" customFormat="false" ht="12.75" hidden="false" customHeight="false" outlineLevel="0" collapsed="false">
      <c r="A32" s="12" t="n">
        <f aca="false">Inputs!C32</f>
        <v>38047</v>
      </c>
      <c r="B32" s="13" t="n">
        <f aca="false">Inputs!E32</f>
        <v>3.684</v>
      </c>
      <c r="C32" s="19" t="n">
        <f aca="false">Inputs!F32</f>
        <v>0.36</v>
      </c>
      <c r="D32" s="4"/>
      <c r="E32" s="16" t="e">
        <f aca="false">Position!$V32</f>
        <v>#REF!</v>
      </c>
      <c r="F32" s="16" t="e">
        <f aca="false">Position!$V32</f>
        <v>#REF!</v>
      </c>
      <c r="G32" s="16" t="e">
        <f aca="false">Position!$V32</f>
        <v>#REF!</v>
      </c>
      <c r="H32" s="16" t="e">
        <f aca="false">Position!$V32</f>
        <v>#REF!</v>
      </c>
      <c r="I32" s="16" t="e">
        <f aca="false">Position!$V32</f>
        <v>#REF!</v>
      </c>
      <c r="J32" s="16" t="e">
        <f aca="false">Position!$V32</f>
        <v>#REF!</v>
      </c>
      <c r="K32" s="16" t="e">
        <f aca="false">Position!$V32</f>
        <v>#REF!</v>
      </c>
      <c r="L32" s="16" t="e">
        <f aca="false">Position!$V32</f>
        <v>#REF!</v>
      </c>
      <c r="M32" s="16" t="e">
        <f aca="false">Position!$V32</f>
        <v>#REF!</v>
      </c>
      <c r="N32" s="16" t="e">
        <f aca="false">Position!$V32</f>
        <v>#REF!</v>
      </c>
      <c r="O32" s="16" t="e">
        <f aca="false">Position!$V32</f>
        <v>#REF!</v>
      </c>
      <c r="S32" s="16" t="e">
        <f aca="false">Position!$V32</f>
        <v>#REF!</v>
      </c>
      <c r="T32" s="16" t="e">
        <f aca="false">Position!$V32</f>
        <v>#REF!</v>
      </c>
      <c r="U32" s="16" t="e">
        <f aca="false">Position!$V32</f>
        <v>#REF!</v>
      </c>
      <c r="V32" s="16" t="e">
        <f aca="false">Position!$V32</f>
        <v>#REF!</v>
      </c>
      <c r="W32" s="16" t="e">
        <f aca="false">Position!$V32</f>
        <v>#REF!</v>
      </c>
      <c r="X32" s="16" t="e">
        <f aca="false">Position!$V32</f>
        <v>#REF!</v>
      </c>
      <c r="Y32" s="16" t="e">
        <f aca="false">Position!$V32</f>
        <v>#REF!</v>
      </c>
      <c r="Z32" s="16" t="e">
        <f aca="false">Position!$V32</f>
        <v>#REF!</v>
      </c>
      <c r="AA32" s="16" t="e">
        <f aca="false">Position!$V32</f>
        <v>#REF!</v>
      </c>
      <c r="AB32" s="16" t="e">
        <f aca="false">Position!$V32</f>
        <v>#REF!</v>
      </c>
      <c r="AC32" s="16" t="e">
        <f aca="false">Position!$V32</f>
        <v>#REF!</v>
      </c>
    </row>
    <row r="33" customFormat="false" ht="12.75" hidden="false" customHeight="false" outlineLevel="0" collapsed="false">
      <c r="A33" s="12" t="n">
        <f aca="false">Inputs!C33</f>
        <v>38078</v>
      </c>
      <c r="B33" s="13" t="n">
        <f aca="false">Inputs!E33</f>
        <v>3.534</v>
      </c>
      <c r="C33" s="19" t="n">
        <f aca="false">Inputs!F33</f>
        <v>0.3275</v>
      </c>
      <c r="D33" s="4"/>
      <c r="E33" s="16" t="e">
        <f aca="false">Position!$V33</f>
        <v>#REF!</v>
      </c>
      <c r="F33" s="16" t="e">
        <f aca="false">Position!$V33</f>
        <v>#REF!</v>
      </c>
      <c r="G33" s="16" t="e">
        <f aca="false">Position!$V33</f>
        <v>#REF!</v>
      </c>
      <c r="H33" s="16" t="e">
        <f aca="false">Position!$V33</f>
        <v>#REF!</v>
      </c>
      <c r="I33" s="16" t="e">
        <f aca="false">Position!$V33</f>
        <v>#REF!</v>
      </c>
      <c r="J33" s="16" t="e">
        <f aca="false">Position!$V33</f>
        <v>#REF!</v>
      </c>
      <c r="K33" s="16" t="e">
        <f aca="false">Position!$V33</f>
        <v>#REF!</v>
      </c>
      <c r="L33" s="16" t="e">
        <f aca="false">Position!$V33</f>
        <v>#REF!</v>
      </c>
      <c r="M33" s="16" t="e">
        <f aca="false">Position!$V33</f>
        <v>#REF!</v>
      </c>
      <c r="N33" s="16" t="e">
        <f aca="false">Position!$V33</f>
        <v>#REF!</v>
      </c>
      <c r="O33" s="16" t="e">
        <f aca="false">Position!$V33</f>
        <v>#REF!</v>
      </c>
      <c r="S33" s="16" t="e">
        <f aca="false">Position!$V33</f>
        <v>#REF!</v>
      </c>
      <c r="T33" s="16" t="e">
        <f aca="false">Position!$V33</f>
        <v>#REF!</v>
      </c>
      <c r="U33" s="16" t="e">
        <f aca="false">Position!$V33</f>
        <v>#REF!</v>
      </c>
      <c r="V33" s="16" t="e">
        <f aca="false">Position!$V33</f>
        <v>#REF!</v>
      </c>
      <c r="W33" s="16" t="e">
        <f aca="false">Position!$V33</f>
        <v>#REF!</v>
      </c>
      <c r="X33" s="16" t="e">
        <f aca="false">Position!$V33</f>
        <v>#REF!</v>
      </c>
      <c r="Y33" s="16" t="e">
        <f aca="false">Position!$V33</f>
        <v>#REF!</v>
      </c>
      <c r="Z33" s="16" t="e">
        <f aca="false">Position!$V33</f>
        <v>#REF!</v>
      </c>
      <c r="AA33" s="16" t="e">
        <f aca="false">Position!$V33</f>
        <v>#REF!</v>
      </c>
      <c r="AB33" s="16" t="e">
        <f aca="false">Position!$V33</f>
        <v>#REF!</v>
      </c>
      <c r="AC33" s="16" t="e">
        <f aca="false">Position!$V33</f>
        <v>#REF!</v>
      </c>
    </row>
    <row r="34" customFormat="false" ht="12.75" hidden="false" customHeight="false" outlineLevel="0" collapsed="false">
      <c r="A34" s="12" t="n">
        <f aca="false">Inputs!C34</f>
        <v>38108</v>
      </c>
      <c r="B34" s="13" t="n">
        <f aca="false">Inputs!E34</f>
        <v>3.538</v>
      </c>
      <c r="C34" s="19" t="n">
        <f aca="false">Inputs!F34</f>
        <v>0.3225</v>
      </c>
      <c r="D34" s="4"/>
      <c r="E34" s="16" t="e">
        <f aca="false">Position!$V34</f>
        <v>#REF!</v>
      </c>
      <c r="F34" s="16" t="e">
        <f aca="false">Position!$V34</f>
        <v>#REF!</v>
      </c>
      <c r="G34" s="16" t="e">
        <f aca="false">Position!$V34</f>
        <v>#REF!</v>
      </c>
      <c r="H34" s="16" t="e">
        <f aca="false">Position!$V34</f>
        <v>#REF!</v>
      </c>
      <c r="I34" s="16" t="e">
        <f aca="false">Position!$V34</f>
        <v>#REF!</v>
      </c>
      <c r="J34" s="16" t="e">
        <f aca="false">Position!$V34</f>
        <v>#REF!</v>
      </c>
      <c r="K34" s="16" t="e">
        <f aca="false">Position!$V34</f>
        <v>#REF!</v>
      </c>
      <c r="L34" s="16" t="e">
        <f aca="false">Position!$V34</f>
        <v>#REF!</v>
      </c>
      <c r="M34" s="16" t="e">
        <f aca="false">Position!$V34</f>
        <v>#REF!</v>
      </c>
      <c r="N34" s="16" t="e">
        <f aca="false">Position!$V34</f>
        <v>#REF!</v>
      </c>
      <c r="O34" s="16" t="e">
        <f aca="false">Position!$V34</f>
        <v>#REF!</v>
      </c>
      <c r="S34" s="16" t="e">
        <f aca="false">Position!$V34</f>
        <v>#REF!</v>
      </c>
      <c r="T34" s="16" t="e">
        <f aca="false">Position!$V34</f>
        <v>#REF!</v>
      </c>
      <c r="U34" s="16" t="e">
        <f aca="false">Position!$V34</f>
        <v>#REF!</v>
      </c>
      <c r="V34" s="16" t="e">
        <f aca="false">Position!$V34</f>
        <v>#REF!</v>
      </c>
      <c r="W34" s="16" t="e">
        <f aca="false">Position!$V34</f>
        <v>#REF!</v>
      </c>
      <c r="X34" s="16" t="e">
        <f aca="false">Position!$V34</f>
        <v>#REF!</v>
      </c>
      <c r="Y34" s="16" t="e">
        <f aca="false">Position!$V34</f>
        <v>#REF!</v>
      </c>
      <c r="Z34" s="16" t="e">
        <f aca="false">Position!$V34</f>
        <v>#REF!</v>
      </c>
      <c r="AA34" s="16" t="e">
        <f aca="false">Position!$V34</f>
        <v>#REF!</v>
      </c>
      <c r="AB34" s="16" t="e">
        <f aca="false">Position!$V34</f>
        <v>#REF!</v>
      </c>
      <c r="AC34" s="16" t="e">
        <f aca="false">Position!$V34</f>
        <v>#REF!</v>
      </c>
    </row>
    <row r="35" customFormat="false" ht="12.75" hidden="false" customHeight="false" outlineLevel="0" collapsed="false">
      <c r="A35" s="12" t="n">
        <f aca="false">Inputs!C35</f>
        <v>38139</v>
      </c>
      <c r="B35" s="13" t="n">
        <f aca="false">Inputs!E35</f>
        <v>3.578</v>
      </c>
      <c r="C35" s="19" t="n">
        <f aca="false">Inputs!F35</f>
        <v>0.3225</v>
      </c>
      <c r="D35" s="4"/>
      <c r="E35" s="16" t="e">
        <f aca="false">Position!$V35</f>
        <v>#REF!</v>
      </c>
      <c r="F35" s="16" t="e">
        <f aca="false">Position!$V35</f>
        <v>#REF!</v>
      </c>
      <c r="G35" s="16" t="e">
        <f aca="false">Position!$V35</f>
        <v>#REF!</v>
      </c>
      <c r="H35" s="16" t="e">
        <f aca="false">Position!$V35</f>
        <v>#REF!</v>
      </c>
      <c r="I35" s="16" t="e">
        <f aca="false">Position!$V35</f>
        <v>#REF!</v>
      </c>
      <c r="J35" s="16" t="e">
        <f aca="false">Position!$V35</f>
        <v>#REF!</v>
      </c>
      <c r="K35" s="16" t="e">
        <f aca="false">Position!$V35</f>
        <v>#REF!</v>
      </c>
      <c r="L35" s="16" t="e">
        <f aca="false">Position!$V35</f>
        <v>#REF!</v>
      </c>
      <c r="M35" s="16" t="e">
        <f aca="false">Position!$V35</f>
        <v>#REF!</v>
      </c>
      <c r="N35" s="16" t="e">
        <f aca="false">Position!$V35</f>
        <v>#REF!</v>
      </c>
      <c r="O35" s="16" t="e">
        <f aca="false">Position!$V35</f>
        <v>#REF!</v>
      </c>
      <c r="S35" s="16" t="e">
        <f aca="false">Position!$V35</f>
        <v>#REF!</v>
      </c>
      <c r="T35" s="16" t="e">
        <f aca="false">Position!$V35</f>
        <v>#REF!</v>
      </c>
      <c r="U35" s="16" t="e">
        <f aca="false">Position!$V35</f>
        <v>#REF!</v>
      </c>
      <c r="V35" s="16" t="e">
        <f aca="false">Position!$V35</f>
        <v>#REF!</v>
      </c>
      <c r="W35" s="16" t="e">
        <f aca="false">Position!$V35</f>
        <v>#REF!</v>
      </c>
      <c r="X35" s="16" t="e">
        <f aca="false">Position!$V35</f>
        <v>#REF!</v>
      </c>
      <c r="Y35" s="16" t="e">
        <f aca="false">Position!$V35</f>
        <v>#REF!</v>
      </c>
      <c r="Z35" s="16" t="e">
        <f aca="false">Position!$V35</f>
        <v>#REF!</v>
      </c>
      <c r="AA35" s="16" t="e">
        <f aca="false">Position!$V35</f>
        <v>#REF!</v>
      </c>
      <c r="AB35" s="16" t="e">
        <f aca="false">Position!$V35</f>
        <v>#REF!</v>
      </c>
      <c r="AC35" s="16" t="e">
        <f aca="false">Position!$V35</f>
        <v>#REF!</v>
      </c>
    </row>
    <row r="36" customFormat="false" ht="12.75" hidden="false" customHeight="false" outlineLevel="0" collapsed="false">
      <c r="A36" s="12" t="n">
        <f aca="false">Inputs!C36</f>
        <v>38169</v>
      </c>
      <c r="B36" s="13" t="n">
        <f aca="false">Inputs!E36</f>
        <v>3.623</v>
      </c>
      <c r="C36" s="19" t="n">
        <f aca="false">Inputs!F36</f>
        <v>0.3225</v>
      </c>
      <c r="D36" s="4"/>
      <c r="E36" s="16" t="e">
        <f aca="false">Position!$V36</f>
        <v>#REF!</v>
      </c>
      <c r="F36" s="16" t="e">
        <f aca="false">Position!$V36</f>
        <v>#REF!</v>
      </c>
      <c r="G36" s="16" t="e">
        <f aca="false">Position!$V36</f>
        <v>#REF!</v>
      </c>
      <c r="H36" s="16" t="e">
        <f aca="false">Position!$V36</f>
        <v>#REF!</v>
      </c>
      <c r="I36" s="16" t="e">
        <f aca="false">Position!$V36</f>
        <v>#REF!</v>
      </c>
      <c r="J36" s="16" t="e">
        <f aca="false">Position!$V36</f>
        <v>#REF!</v>
      </c>
      <c r="K36" s="16" t="e">
        <f aca="false">Position!$V36</f>
        <v>#REF!</v>
      </c>
      <c r="L36" s="16" t="e">
        <f aca="false">Position!$V36</f>
        <v>#REF!</v>
      </c>
      <c r="M36" s="16" t="e">
        <f aca="false">Position!$V36</f>
        <v>#REF!</v>
      </c>
      <c r="N36" s="16" t="e">
        <f aca="false">Position!$V36</f>
        <v>#REF!</v>
      </c>
      <c r="O36" s="16" t="e">
        <f aca="false">Position!$V36</f>
        <v>#REF!</v>
      </c>
      <c r="S36" s="16" t="e">
        <f aca="false">Position!$V36</f>
        <v>#REF!</v>
      </c>
      <c r="T36" s="16" t="e">
        <f aca="false">Position!$V36</f>
        <v>#REF!</v>
      </c>
      <c r="U36" s="16" t="e">
        <f aca="false">Position!$V36</f>
        <v>#REF!</v>
      </c>
      <c r="V36" s="16" t="e">
        <f aca="false">Position!$V36</f>
        <v>#REF!</v>
      </c>
      <c r="W36" s="16" t="e">
        <f aca="false">Position!$V36</f>
        <v>#REF!</v>
      </c>
      <c r="X36" s="16" t="e">
        <f aca="false">Position!$V36</f>
        <v>#REF!</v>
      </c>
      <c r="Y36" s="16" t="e">
        <f aca="false">Position!$V36</f>
        <v>#REF!</v>
      </c>
      <c r="Z36" s="16" t="e">
        <f aca="false">Position!$V36</f>
        <v>#REF!</v>
      </c>
      <c r="AA36" s="16" t="e">
        <f aca="false">Position!$V36</f>
        <v>#REF!</v>
      </c>
      <c r="AB36" s="16" t="e">
        <f aca="false">Position!$V36</f>
        <v>#REF!</v>
      </c>
      <c r="AC36" s="16" t="e">
        <f aca="false">Position!$V36</f>
        <v>#REF!</v>
      </c>
    </row>
    <row r="37" customFormat="false" ht="12.75" hidden="false" customHeight="false" outlineLevel="0" collapsed="false">
      <c r="A37" s="12" t="n">
        <f aca="false">Inputs!C37</f>
        <v>38200</v>
      </c>
      <c r="B37" s="13" t="n">
        <f aca="false">Inputs!E37</f>
        <v>3.662</v>
      </c>
      <c r="C37" s="19" t="n">
        <f aca="false">Inputs!F37</f>
        <v>0.3225</v>
      </c>
      <c r="D37" s="4"/>
      <c r="E37" s="16" t="e">
        <f aca="false">Position!$V37</f>
        <v>#REF!</v>
      </c>
      <c r="F37" s="16" t="e">
        <f aca="false">Position!$V37</f>
        <v>#REF!</v>
      </c>
      <c r="G37" s="16" t="e">
        <f aca="false">Position!$V37</f>
        <v>#REF!</v>
      </c>
      <c r="H37" s="16" t="e">
        <f aca="false">Position!$V37</f>
        <v>#REF!</v>
      </c>
      <c r="I37" s="16" t="e">
        <f aca="false">Position!$V37</f>
        <v>#REF!</v>
      </c>
      <c r="J37" s="16" t="e">
        <f aca="false">Position!$V37</f>
        <v>#REF!</v>
      </c>
      <c r="K37" s="16" t="e">
        <f aca="false">Position!$V37</f>
        <v>#REF!</v>
      </c>
      <c r="L37" s="16" t="e">
        <f aca="false">Position!$V37</f>
        <v>#REF!</v>
      </c>
      <c r="M37" s="16" t="e">
        <f aca="false">Position!$V37</f>
        <v>#REF!</v>
      </c>
      <c r="N37" s="16" t="e">
        <f aca="false">Position!$V37</f>
        <v>#REF!</v>
      </c>
      <c r="O37" s="16" t="e">
        <f aca="false">Position!$V37</f>
        <v>#REF!</v>
      </c>
      <c r="S37" s="16" t="e">
        <f aca="false">Position!$V37</f>
        <v>#REF!</v>
      </c>
      <c r="T37" s="16" t="e">
        <f aca="false">Position!$V37</f>
        <v>#REF!</v>
      </c>
      <c r="U37" s="16" t="e">
        <f aca="false">Position!$V37</f>
        <v>#REF!</v>
      </c>
      <c r="V37" s="16" t="e">
        <f aca="false">Position!$V37</f>
        <v>#REF!</v>
      </c>
      <c r="W37" s="16" t="e">
        <f aca="false">Position!$V37</f>
        <v>#REF!</v>
      </c>
      <c r="X37" s="16" t="e">
        <f aca="false">Position!$V37</f>
        <v>#REF!</v>
      </c>
      <c r="Y37" s="16" t="e">
        <f aca="false">Position!$V37</f>
        <v>#REF!</v>
      </c>
      <c r="Z37" s="16" t="e">
        <f aca="false">Position!$V37</f>
        <v>#REF!</v>
      </c>
      <c r="AA37" s="16" t="e">
        <f aca="false">Position!$V37</f>
        <v>#REF!</v>
      </c>
      <c r="AB37" s="16" t="e">
        <f aca="false">Position!$V37</f>
        <v>#REF!</v>
      </c>
      <c r="AC37" s="16" t="e">
        <f aca="false">Position!$V37</f>
        <v>#REF!</v>
      </c>
    </row>
    <row r="38" customFormat="false" ht="12.75" hidden="false" customHeight="false" outlineLevel="0" collapsed="false">
      <c r="A38" s="12" t="n">
        <f aca="false">Inputs!C38</f>
        <v>38231</v>
      </c>
      <c r="B38" s="13" t="n">
        <f aca="false">Inputs!E38</f>
        <v>3.651</v>
      </c>
      <c r="C38" s="19" t="n">
        <f aca="false">Inputs!F38</f>
        <v>0.3225</v>
      </c>
      <c r="D38" s="4"/>
      <c r="E38" s="16" t="e">
        <f aca="false">Position!$V38</f>
        <v>#REF!</v>
      </c>
      <c r="F38" s="16" t="e">
        <f aca="false">Position!$V38</f>
        <v>#REF!</v>
      </c>
      <c r="G38" s="16" t="e">
        <f aca="false">Position!$V38</f>
        <v>#REF!</v>
      </c>
      <c r="H38" s="16" t="e">
        <f aca="false">Position!$V38</f>
        <v>#REF!</v>
      </c>
      <c r="I38" s="16" t="e">
        <f aca="false">Position!$V38</f>
        <v>#REF!</v>
      </c>
      <c r="J38" s="16" t="e">
        <f aca="false">Position!$V38</f>
        <v>#REF!</v>
      </c>
      <c r="K38" s="16" t="e">
        <f aca="false">Position!$V38</f>
        <v>#REF!</v>
      </c>
      <c r="L38" s="16" t="e">
        <f aca="false">Position!$V38</f>
        <v>#REF!</v>
      </c>
      <c r="M38" s="16" t="e">
        <f aca="false">Position!$V38</f>
        <v>#REF!</v>
      </c>
      <c r="N38" s="16" t="e">
        <f aca="false">Position!$V38</f>
        <v>#REF!</v>
      </c>
      <c r="O38" s="16" t="e">
        <f aca="false">Position!$V38</f>
        <v>#REF!</v>
      </c>
      <c r="S38" s="16" t="e">
        <f aca="false">Position!$V38</f>
        <v>#REF!</v>
      </c>
      <c r="T38" s="16" t="e">
        <f aca="false">Position!$V38</f>
        <v>#REF!</v>
      </c>
      <c r="U38" s="16" t="e">
        <f aca="false">Position!$V38</f>
        <v>#REF!</v>
      </c>
      <c r="V38" s="16" t="e">
        <f aca="false">Position!$V38</f>
        <v>#REF!</v>
      </c>
      <c r="W38" s="16" t="e">
        <f aca="false">Position!$V38</f>
        <v>#REF!</v>
      </c>
      <c r="X38" s="16" t="e">
        <f aca="false">Position!$V38</f>
        <v>#REF!</v>
      </c>
      <c r="Y38" s="16" t="e">
        <f aca="false">Position!$V38</f>
        <v>#REF!</v>
      </c>
      <c r="Z38" s="16" t="e">
        <f aca="false">Position!$V38</f>
        <v>#REF!</v>
      </c>
      <c r="AA38" s="16" t="e">
        <f aca="false">Position!$V38</f>
        <v>#REF!</v>
      </c>
      <c r="AB38" s="16" t="e">
        <f aca="false">Position!$V38</f>
        <v>#REF!</v>
      </c>
      <c r="AC38" s="16" t="e">
        <f aca="false">Position!$V38</f>
        <v>#REF!</v>
      </c>
    </row>
    <row r="39" customFormat="false" ht="12.75" hidden="false" customHeight="false" outlineLevel="0" collapsed="false">
      <c r="A39" s="12" t="n">
        <f aca="false">Inputs!C39</f>
        <v>38261</v>
      </c>
      <c r="B39" s="13" t="n">
        <f aca="false">Inputs!E39</f>
        <v>3.666</v>
      </c>
      <c r="C39" s="19" t="n">
        <f aca="false">Inputs!F39</f>
        <v>0.3225</v>
      </c>
      <c r="D39" s="4"/>
      <c r="E39" s="16" t="e">
        <f aca="false">Position!$V39</f>
        <v>#REF!</v>
      </c>
      <c r="F39" s="16" t="e">
        <f aca="false">Position!$V39</f>
        <v>#REF!</v>
      </c>
      <c r="G39" s="16" t="e">
        <f aca="false">Position!$V39</f>
        <v>#REF!</v>
      </c>
      <c r="H39" s="16" t="e">
        <f aca="false">Position!$V39</f>
        <v>#REF!</v>
      </c>
      <c r="I39" s="16" t="e">
        <f aca="false">Position!$V39</f>
        <v>#REF!</v>
      </c>
      <c r="J39" s="16" t="e">
        <f aca="false">Position!$V39</f>
        <v>#REF!</v>
      </c>
      <c r="K39" s="16" t="e">
        <f aca="false">Position!$V39</f>
        <v>#REF!</v>
      </c>
      <c r="L39" s="16" t="e">
        <f aca="false">Position!$V39</f>
        <v>#REF!</v>
      </c>
      <c r="M39" s="16" t="e">
        <f aca="false">Position!$V39</f>
        <v>#REF!</v>
      </c>
      <c r="N39" s="16" t="e">
        <f aca="false">Position!$V39</f>
        <v>#REF!</v>
      </c>
      <c r="O39" s="16" t="e">
        <f aca="false">Position!$V39</f>
        <v>#REF!</v>
      </c>
      <c r="S39" s="16" t="e">
        <f aca="false">Position!$V39</f>
        <v>#REF!</v>
      </c>
      <c r="T39" s="16" t="e">
        <f aca="false">Position!$V39</f>
        <v>#REF!</v>
      </c>
      <c r="U39" s="16" t="e">
        <f aca="false">Position!$V39</f>
        <v>#REF!</v>
      </c>
      <c r="V39" s="16" t="e">
        <f aca="false">Position!$V39</f>
        <v>#REF!</v>
      </c>
      <c r="W39" s="16" t="e">
        <f aca="false">Position!$V39</f>
        <v>#REF!</v>
      </c>
      <c r="X39" s="16" t="e">
        <f aca="false">Position!$V39</f>
        <v>#REF!</v>
      </c>
      <c r="Y39" s="16" t="e">
        <f aca="false">Position!$V39</f>
        <v>#REF!</v>
      </c>
      <c r="Z39" s="16" t="e">
        <f aca="false">Position!$V39</f>
        <v>#REF!</v>
      </c>
      <c r="AA39" s="16" t="e">
        <f aca="false">Position!$V39</f>
        <v>#REF!</v>
      </c>
      <c r="AB39" s="16" t="e">
        <f aca="false">Position!$V39</f>
        <v>#REF!</v>
      </c>
      <c r="AC39" s="16" t="e">
        <f aca="false">Position!$V39</f>
        <v>#REF!</v>
      </c>
    </row>
    <row r="40" customFormat="false" ht="12.75" hidden="false" customHeight="false" outlineLevel="0" collapsed="false">
      <c r="A40" s="12" t="n">
        <f aca="false">Inputs!C40</f>
        <v>38292</v>
      </c>
      <c r="B40" s="13" t="n">
        <f aca="false">Inputs!E40</f>
        <v>3.823</v>
      </c>
      <c r="C40" s="19" t="n">
        <f aca="false">Inputs!F40</f>
        <v>0.32</v>
      </c>
      <c r="D40" s="4"/>
      <c r="E40" s="16" t="e">
        <f aca="false">Position!$V40</f>
        <v>#REF!</v>
      </c>
      <c r="F40" s="16" t="e">
        <f aca="false">Position!$V40</f>
        <v>#REF!</v>
      </c>
      <c r="G40" s="16" t="e">
        <f aca="false">Position!$V40</f>
        <v>#REF!</v>
      </c>
      <c r="H40" s="16" t="e">
        <f aca="false">Position!$V40</f>
        <v>#REF!</v>
      </c>
      <c r="I40" s="16" t="e">
        <f aca="false">Position!$V40</f>
        <v>#REF!</v>
      </c>
      <c r="J40" s="16" t="e">
        <f aca="false">Position!$V40</f>
        <v>#REF!</v>
      </c>
      <c r="K40" s="16" t="e">
        <f aca="false">Position!$V40</f>
        <v>#REF!</v>
      </c>
      <c r="L40" s="16" t="e">
        <f aca="false">Position!$V40</f>
        <v>#REF!</v>
      </c>
      <c r="M40" s="16" t="e">
        <f aca="false">Position!$V40</f>
        <v>#REF!</v>
      </c>
      <c r="N40" s="16" t="e">
        <f aca="false">Position!$V40</f>
        <v>#REF!</v>
      </c>
      <c r="O40" s="16" t="e">
        <f aca="false">Position!$V40</f>
        <v>#REF!</v>
      </c>
      <c r="S40" s="16" t="e">
        <f aca="false">Position!$V40</f>
        <v>#REF!</v>
      </c>
      <c r="T40" s="16" t="e">
        <f aca="false">Position!$V40</f>
        <v>#REF!</v>
      </c>
      <c r="U40" s="16" t="e">
        <f aca="false">Position!$V40</f>
        <v>#REF!</v>
      </c>
      <c r="V40" s="16" t="e">
        <f aca="false">Position!$V40</f>
        <v>#REF!</v>
      </c>
      <c r="W40" s="16" t="e">
        <f aca="false">Position!$V40</f>
        <v>#REF!</v>
      </c>
      <c r="X40" s="16" t="e">
        <f aca="false">Position!$V40</f>
        <v>#REF!</v>
      </c>
      <c r="Y40" s="16" t="e">
        <f aca="false">Position!$V40</f>
        <v>#REF!</v>
      </c>
      <c r="Z40" s="16" t="e">
        <f aca="false">Position!$V40</f>
        <v>#REF!</v>
      </c>
      <c r="AA40" s="16" t="e">
        <f aca="false">Position!$V40</f>
        <v>#REF!</v>
      </c>
      <c r="AB40" s="16" t="e">
        <f aca="false">Position!$V40</f>
        <v>#REF!</v>
      </c>
      <c r="AC40" s="16" t="e">
        <f aca="false">Position!$V40</f>
        <v>#REF!</v>
      </c>
    </row>
    <row r="41" customFormat="false" ht="12.75" hidden="false" customHeight="false" outlineLevel="0" collapsed="false">
      <c r="A41" s="12" t="n">
        <f aca="false">Inputs!C41</f>
        <v>38322</v>
      </c>
      <c r="B41" s="13" t="n">
        <f aca="false">Inputs!E41</f>
        <v>3.983</v>
      </c>
      <c r="C41" s="19" t="n">
        <f aca="false">Inputs!F41</f>
        <v>0.3175</v>
      </c>
      <c r="D41" s="4"/>
      <c r="E41" s="16" t="e">
        <f aca="false">Position!$V41</f>
        <v>#REF!</v>
      </c>
      <c r="F41" s="16" t="e">
        <f aca="false">Position!$V41</f>
        <v>#REF!</v>
      </c>
      <c r="G41" s="16" t="e">
        <f aca="false">Position!$V41</f>
        <v>#REF!</v>
      </c>
      <c r="H41" s="16" t="e">
        <f aca="false">Position!$V41</f>
        <v>#REF!</v>
      </c>
      <c r="I41" s="16" t="e">
        <f aca="false">Position!$V41</f>
        <v>#REF!</v>
      </c>
      <c r="J41" s="16" t="e">
        <f aca="false">Position!$V41</f>
        <v>#REF!</v>
      </c>
      <c r="K41" s="16" t="e">
        <f aca="false">Position!$V41</f>
        <v>#REF!</v>
      </c>
      <c r="L41" s="16" t="e">
        <f aca="false">Position!$V41</f>
        <v>#REF!</v>
      </c>
      <c r="M41" s="16" t="e">
        <f aca="false">Position!$V41</f>
        <v>#REF!</v>
      </c>
      <c r="N41" s="16" t="e">
        <f aca="false">Position!$V41</f>
        <v>#REF!</v>
      </c>
      <c r="O41" s="16" t="e">
        <f aca="false">Position!$V41</f>
        <v>#REF!</v>
      </c>
      <c r="S41" s="16" t="e">
        <f aca="false">Position!$V41</f>
        <v>#REF!</v>
      </c>
      <c r="T41" s="16" t="e">
        <f aca="false">Position!$V41</f>
        <v>#REF!</v>
      </c>
      <c r="U41" s="16" t="e">
        <f aca="false">Position!$V41</f>
        <v>#REF!</v>
      </c>
      <c r="V41" s="16" t="e">
        <f aca="false">Position!$V41</f>
        <v>#REF!</v>
      </c>
      <c r="W41" s="16" t="e">
        <f aca="false">Position!$V41</f>
        <v>#REF!</v>
      </c>
      <c r="X41" s="16" t="e">
        <f aca="false">Position!$V41</f>
        <v>#REF!</v>
      </c>
      <c r="Y41" s="16" t="e">
        <f aca="false">Position!$V41</f>
        <v>#REF!</v>
      </c>
      <c r="Z41" s="16" t="e">
        <f aca="false">Position!$V41</f>
        <v>#REF!</v>
      </c>
      <c r="AA41" s="16" t="e">
        <f aca="false">Position!$V41</f>
        <v>#REF!</v>
      </c>
      <c r="AB41" s="16" t="e">
        <f aca="false">Position!$V41</f>
        <v>#REF!</v>
      </c>
      <c r="AC41" s="16" t="e">
        <f aca="false">Position!$V41</f>
        <v>#REF!</v>
      </c>
    </row>
    <row r="42" customFormat="false" ht="12.75" hidden="false" customHeight="false" outlineLevel="0" collapsed="false">
      <c r="A42" s="12" t="n">
        <f aca="false">Inputs!C42</f>
        <v>38353</v>
      </c>
      <c r="B42" s="13" t="n">
        <f aca="false">Inputs!E42</f>
        <v>4.008</v>
      </c>
      <c r="C42" s="19" t="n">
        <f aca="false">Inputs!F42</f>
        <v>0.3175</v>
      </c>
      <c r="D42" s="4"/>
      <c r="E42" s="16" t="e">
        <f aca="false">Position!$V42</f>
        <v>#REF!</v>
      </c>
      <c r="F42" s="16" t="e">
        <f aca="false">Position!$V42</f>
        <v>#REF!</v>
      </c>
      <c r="G42" s="16" t="e">
        <f aca="false">Position!$V42</f>
        <v>#REF!</v>
      </c>
      <c r="H42" s="16" t="e">
        <f aca="false">Position!$V42</f>
        <v>#REF!</v>
      </c>
      <c r="I42" s="16" t="e">
        <f aca="false">Position!$V42</f>
        <v>#REF!</v>
      </c>
      <c r="J42" s="16" t="e">
        <f aca="false">Position!$V42</f>
        <v>#REF!</v>
      </c>
      <c r="K42" s="16" t="e">
        <f aca="false">Position!$V42</f>
        <v>#REF!</v>
      </c>
      <c r="L42" s="16" t="e">
        <f aca="false">Position!$V42</f>
        <v>#REF!</v>
      </c>
      <c r="M42" s="16" t="e">
        <f aca="false">Position!$V42</f>
        <v>#REF!</v>
      </c>
      <c r="N42" s="16" t="e">
        <f aca="false">Position!$V42</f>
        <v>#REF!</v>
      </c>
      <c r="O42" s="16" t="e">
        <f aca="false">Position!$V42</f>
        <v>#REF!</v>
      </c>
      <c r="S42" s="16" t="e">
        <f aca="false">Position!$V42</f>
        <v>#REF!</v>
      </c>
      <c r="T42" s="16" t="e">
        <f aca="false">Position!$V42</f>
        <v>#REF!</v>
      </c>
      <c r="U42" s="16" t="e">
        <f aca="false">Position!$V42</f>
        <v>#REF!</v>
      </c>
      <c r="V42" s="16" t="e">
        <f aca="false">Position!$V42</f>
        <v>#REF!</v>
      </c>
      <c r="W42" s="16" t="e">
        <f aca="false">Position!$V42</f>
        <v>#REF!</v>
      </c>
      <c r="X42" s="16" t="e">
        <f aca="false">Position!$V42</f>
        <v>#REF!</v>
      </c>
      <c r="Y42" s="16" t="e">
        <f aca="false">Position!$V42</f>
        <v>#REF!</v>
      </c>
      <c r="Z42" s="16" t="e">
        <f aca="false">Position!$V42</f>
        <v>#REF!</v>
      </c>
      <c r="AA42" s="16" t="e">
        <f aca="false">Position!$V42</f>
        <v>#REF!</v>
      </c>
      <c r="AB42" s="16" t="e">
        <f aca="false">Position!$V42</f>
        <v>#REF!</v>
      </c>
      <c r="AC42" s="16" t="e">
        <f aca="false">Position!$V42</f>
        <v>#REF!</v>
      </c>
    </row>
    <row r="43" customFormat="false" ht="12.75" hidden="false" customHeight="false" outlineLevel="0" collapsed="false">
      <c r="A43" s="12" t="n">
        <f aca="false">Inputs!C43</f>
        <v>38384</v>
      </c>
      <c r="B43" s="13" t="n">
        <f aca="false">Inputs!E43</f>
        <v>3.924</v>
      </c>
      <c r="C43" s="19" t="n">
        <f aca="false">Inputs!F43</f>
        <v>0.315</v>
      </c>
      <c r="D43" s="4"/>
      <c r="E43" s="16" t="e">
        <f aca="false">Position!$V43</f>
        <v>#REF!</v>
      </c>
      <c r="F43" s="16" t="e">
        <f aca="false">Position!$V43</f>
        <v>#REF!</v>
      </c>
      <c r="G43" s="16" t="e">
        <f aca="false">Position!$V43</f>
        <v>#REF!</v>
      </c>
      <c r="H43" s="16" t="e">
        <f aca="false">Position!$V43</f>
        <v>#REF!</v>
      </c>
      <c r="I43" s="16" t="e">
        <f aca="false">Position!$V43</f>
        <v>#REF!</v>
      </c>
      <c r="J43" s="16" t="e">
        <f aca="false">Position!$V43</f>
        <v>#REF!</v>
      </c>
      <c r="K43" s="16" t="e">
        <f aca="false">Position!$V43</f>
        <v>#REF!</v>
      </c>
      <c r="L43" s="16" t="e">
        <f aca="false">Position!$V43</f>
        <v>#REF!</v>
      </c>
      <c r="M43" s="16" t="e">
        <f aca="false">Position!$V43</f>
        <v>#REF!</v>
      </c>
      <c r="N43" s="16" t="e">
        <f aca="false">Position!$V43</f>
        <v>#REF!</v>
      </c>
      <c r="O43" s="16" t="e">
        <f aca="false">Position!$V43</f>
        <v>#REF!</v>
      </c>
      <c r="S43" s="16" t="e">
        <f aca="false">Position!$V43</f>
        <v>#REF!</v>
      </c>
      <c r="T43" s="16" t="e">
        <f aca="false">Position!$V43</f>
        <v>#REF!</v>
      </c>
      <c r="U43" s="16" t="e">
        <f aca="false">Position!$V43</f>
        <v>#REF!</v>
      </c>
      <c r="V43" s="16" t="e">
        <f aca="false">Position!$V43</f>
        <v>#REF!</v>
      </c>
      <c r="W43" s="16" t="e">
        <f aca="false">Position!$V43</f>
        <v>#REF!</v>
      </c>
      <c r="X43" s="16" t="e">
        <f aca="false">Position!$V43</f>
        <v>#REF!</v>
      </c>
      <c r="Y43" s="16" t="e">
        <f aca="false">Position!$V43</f>
        <v>#REF!</v>
      </c>
      <c r="Z43" s="16" t="e">
        <f aca="false">Position!$V43</f>
        <v>#REF!</v>
      </c>
      <c r="AA43" s="16" t="e">
        <f aca="false">Position!$V43</f>
        <v>#REF!</v>
      </c>
      <c r="AB43" s="16" t="e">
        <f aca="false">Position!$V43</f>
        <v>#REF!</v>
      </c>
      <c r="AC43" s="16" t="e">
        <f aca="false">Position!$V43</f>
        <v>#REF!</v>
      </c>
    </row>
    <row r="44" customFormat="false" ht="12.75" hidden="false" customHeight="false" outlineLevel="0" collapsed="false">
      <c r="A44" s="12" t="n">
        <f aca="false">Inputs!C44</f>
        <v>38412</v>
      </c>
      <c r="B44" s="13" t="n">
        <f aca="false">Inputs!E44</f>
        <v>3.789</v>
      </c>
      <c r="C44" s="19" t="n">
        <f aca="false">Inputs!F44</f>
        <v>0.305</v>
      </c>
      <c r="D44" s="4"/>
      <c r="E44" s="16" t="e">
        <f aca="false">Position!$V44</f>
        <v>#REF!</v>
      </c>
      <c r="F44" s="16" t="e">
        <f aca="false">Position!$V44</f>
        <v>#REF!</v>
      </c>
      <c r="G44" s="16" t="e">
        <f aca="false">Position!$V44</f>
        <v>#REF!</v>
      </c>
      <c r="H44" s="16" t="e">
        <f aca="false">Position!$V44</f>
        <v>#REF!</v>
      </c>
      <c r="I44" s="16" t="e">
        <f aca="false">Position!$V44</f>
        <v>#REF!</v>
      </c>
      <c r="J44" s="16" t="e">
        <f aca="false">Position!$V44</f>
        <v>#REF!</v>
      </c>
      <c r="K44" s="16" t="e">
        <f aca="false">Position!$V44</f>
        <v>#REF!</v>
      </c>
      <c r="L44" s="16" t="e">
        <f aca="false">Position!$V44</f>
        <v>#REF!</v>
      </c>
      <c r="M44" s="16" t="e">
        <f aca="false">Position!$V44</f>
        <v>#REF!</v>
      </c>
      <c r="N44" s="16" t="e">
        <f aca="false">Position!$V44</f>
        <v>#REF!</v>
      </c>
      <c r="O44" s="16" t="e">
        <f aca="false">Position!$V44</f>
        <v>#REF!</v>
      </c>
      <c r="S44" s="16" t="e">
        <f aca="false">Position!$V44</f>
        <v>#REF!</v>
      </c>
      <c r="T44" s="16" t="e">
        <f aca="false">Position!$V44</f>
        <v>#REF!</v>
      </c>
      <c r="U44" s="16" t="e">
        <f aca="false">Position!$V44</f>
        <v>#REF!</v>
      </c>
      <c r="V44" s="16" t="e">
        <f aca="false">Position!$V44</f>
        <v>#REF!</v>
      </c>
      <c r="W44" s="16" t="e">
        <f aca="false">Position!$V44</f>
        <v>#REF!</v>
      </c>
      <c r="X44" s="16" t="e">
        <f aca="false">Position!$V44</f>
        <v>#REF!</v>
      </c>
      <c r="Y44" s="16" t="e">
        <f aca="false">Position!$V44</f>
        <v>#REF!</v>
      </c>
      <c r="Z44" s="16" t="e">
        <f aca="false">Position!$V44</f>
        <v>#REF!</v>
      </c>
      <c r="AA44" s="16" t="e">
        <f aca="false">Position!$V44</f>
        <v>#REF!</v>
      </c>
      <c r="AB44" s="16" t="e">
        <f aca="false">Position!$V44</f>
        <v>#REF!</v>
      </c>
      <c r="AC44" s="16" t="e">
        <f aca="false">Position!$V44</f>
        <v>#REF!</v>
      </c>
    </row>
    <row r="45" customFormat="false" ht="12.75" hidden="false" customHeight="false" outlineLevel="0" collapsed="false">
      <c r="A45" s="12" t="n">
        <f aca="false">Inputs!C45</f>
        <v>38443</v>
      </c>
      <c r="B45" s="13" t="n">
        <f aca="false">Inputs!E45</f>
        <v>3.639</v>
      </c>
      <c r="C45" s="19" t="n">
        <f aca="false">Inputs!F45</f>
        <v>0.2925</v>
      </c>
      <c r="D45" s="4"/>
      <c r="E45" s="16" t="e">
        <f aca="false">Position!$V45</f>
        <v>#REF!</v>
      </c>
      <c r="F45" s="16" t="e">
        <f aca="false">Position!$V45</f>
        <v>#REF!</v>
      </c>
      <c r="G45" s="16" t="e">
        <f aca="false">Position!$V45</f>
        <v>#REF!</v>
      </c>
      <c r="H45" s="16" t="e">
        <f aca="false">Position!$V45</f>
        <v>#REF!</v>
      </c>
      <c r="I45" s="16" t="e">
        <f aca="false">Position!$V45</f>
        <v>#REF!</v>
      </c>
      <c r="J45" s="16" t="e">
        <f aca="false">Position!$V45</f>
        <v>#REF!</v>
      </c>
      <c r="K45" s="16" t="e">
        <f aca="false">Position!$V45</f>
        <v>#REF!</v>
      </c>
      <c r="L45" s="16" t="e">
        <f aca="false">Position!$V45</f>
        <v>#REF!</v>
      </c>
      <c r="M45" s="16" t="e">
        <f aca="false">Position!$V45</f>
        <v>#REF!</v>
      </c>
      <c r="N45" s="16" t="e">
        <f aca="false">Position!$V45</f>
        <v>#REF!</v>
      </c>
      <c r="O45" s="16" t="e">
        <f aca="false">Position!$V45</f>
        <v>#REF!</v>
      </c>
      <c r="S45" s="16" t="e">
        <f aca="false">Position!$V45</f>
        <v>#REF!</v>
      </c>
      <c r="T45" s="16" t="e">
        <f aca="false">Position!$V45</f>
        <v>#REF!</v>
      </c>
      <c r="U45" s="16" t="e">
        <f aca="false">Position!$V45</f>
        <v>#REF!</v>
      </c>
      <c r="V45" s="16" t="e">
        <f aca="false">Position!$V45</f>
        <v>#REF!</v>
      </c>
      <c r="W45" s="16" t="e">
        <f aca="false">Position!$V45</f>
        <v>#REF!</v>
      </c>
      <c r="X45" s="16" t="e">
        <f aca="false">Position!$V45</f>
        <v>#REF!</v>
      </c>
      <c r="Y45" s="16" t="e">
        <f aca="false">Position!$V45</f>
        <v>#REF!</v>
      </c>
      <c r="Z45" s="16" t="e">
        <f aca="false">Position!$V45</f>
        <v>#REF!</v>
      </c>
      <c r="AA45" s="16" t="e">
        <f aca="false">Position!$V45</f>
        <v>#REF!</v>
      </c>
      <c r="AB45" s="16" t="e">
        <f aca="false">Position!$V45</f>
        <v>#REF!</v>
      </c>
      <c r="AC45" s="16" t="e">
        <f aca="false">Position!$V45</f>
        <v>#REF!</v>
      </c>
    </row>
    <row r="46" customFormat="false" ht="12.75" hidden="false" customHeight="false" outlineLevel="0" collapsed="false">
      <c r="A46" s="12" t="n">
        <f aca="false">Inputs!C46</f>
        <v>38473</v>
      </c>
      <c r="B46" s="13" t="n">
        <f aca="false">Inputs!E46</f>
        <v>3.643</v>
      </c>
      <c r="C46" s="19" t="n">
        <f aca="false">Inputs!F46</f>
        <v>0.285</v>
      </c>
      <c r="D46" s="4"/>
      <c r="E46" s="16" t="e">
        <f aca="false">Position!$V46</f>
        <v>#REF!</v>
      </c>
      <c r="F46" s="16" t="e">
        <f aca="false">Position!$V46</f>
        <v>#REF!</v>
      </c>
      <c r="G46" s="16" t="e">
        <f aca="false">Position!$V46</f>
        <v>#REF!</v>
      </c>
      <c r="H46" s="16" t="e">
        <f aca="false">Position!$V46</f>
        <v>#REF!</v>
      </c>
      <c r="I46" s="16" t="e">
        <f aca="false">Position!$V46</f>
        <v>#REF!</v>
      </c>
      <c r="J46" s="16" t="e">
        <f aca="false">Position!$V46</f>
        <v>#REF!</v>
      </c>
      <c r="K46" s="16" t="e">
        <f aca="false">Position!$V46</f>
        <v>#REF!</v>
      </c>
      <c r="L46" s="16" t="e">
        <f aca="false">Position!$V46</f>
        <v>#REF!</v>
      </c>
      <c r="M46" s="16" t="e">
        <f aca="false">Position!$V46</f>
        <v>#REF!</v>
      </c>
      <c r="N46" s="16" t="e">
        <f aca="false">Position!$V46</f>
        <v>#REF!</v>
      </c>
      <c r="O46" s="16" t="e">
        <f aca="false">Position!$V46</f>
        <v>#REF!</v>
      </c>
      <c r="S46" s="16" t="e">
        <f aca="false">Position!$V46</f>
        <v>#REF!</v>
      </c>
      <c r="T46" s="16" t="e">
        <f aca="false">Position!$V46</f>
        <v>#REF!</v>
      </c>
      <c r="U46" s="16" t="e">
        <f aca="false">Position!$V46</f>
        <v>#REF!</v>
      </c>
      <c r="V46" s="16" t="e">
        <f aca="false">Position!$V46</f>
        <v>#REF!</v>
      </c>
      <c r="W46" s="16" t="e">
        <f aca="false">Position!$V46</f>
        <v>#REF!</v>
      </c>
      <c r="X46" s="16" t="e">
        <f aca="false">Position!$V46</f>
        <v>#REF!</v>
      </c>
      <c r="Y46" s="16" t="e">
        <f aca="false">Position!$V46</f>
        <v>#REF!</v>
      </c>
      <c r="Z46" s="16" t="e">
        <f aca="false">Position!$V46</f>
        <v>#REF!</v>
      </c>
      <c r="AA46" s="16" t="e">
        <f aca="false">Position!$V46</f>
        <v>#REF!</v>
      </c>
      <c r="AB46" s="16" t="e">
        <f aca="false">Position!$V46</f>
        <v>#REF!</v>
      </c>
      <c r="AC46" s="16" t="e">
        <f aca="false">Position!$V46</f>
        <v>#REF!</v>
      </c>
    </row>
    <row r="47" customFormat="false" ht="12.75" hidden="false" customHeight="false" outlineLevel="0" collapsed="false">
      <c r="A47" s="12" t="n">
        <f aca="false">Inputs!C47</f>
        <v>38504</v>
      </c>
      <c r="B47" s="13" t="n">
        <f aca="false">Inputs!E47</f>
        <v>3.683</v>
      </c>
      <c r="C47" s="19" t="n">
        <f aca="false">Inputs!F47</f>
        <v>0.28</v>
      </c>
      <c r="D47" s="4"/>
      <c r="E47" s="16" t="e">
        <f aca="false">Position!$V47</f>
        <v>#REF!</v>
      </c>
      <c r="F47" s="16" t="e">
        <f aca="false">Position!$V47</f>
        <v>#REF!</v>
      </c>
      <c r="G47" s="16" t="e">
        <f aca="false">Position!$V47</f>
        <v>#REF!</v>
      </c>
      <c r="H47" s="16" t="e">
        <f aca="false">Position!$V47</f>
        <v>#REF!</v>
      </c>
      <c r="I47" s="16" t="e">
        <f aca="false">Position!$V47</f>
        <v>#REF!</v>
      </c>
      <c r="J47" s="16" t="e">
        <f aca="false">Position!$V47</f>
        <v>#REF!</v>
      </c>
      <c r="K47" s="16" t="e">
        <f aca="false">Position!$V47</f>
        <v>#REF!</v>
      </c>
      <c r="L47" s="16" t="e">
        <f aca="false">Position!$V47</f>
        <v>#REF!</v>
      </c>
      <c r="M47" s="16" t="e">
        <f aca="false">Position!$V47</f>
        <v>#REF!</v>
      </c>
      <c r="N47" s="16" t="e">
        <f aca="false">Position!$V47</f>
        <v>#REF!</v>
      </c>
      <c r="O47" s="16" t="e">
        <f aca="false">Position!$V47</f>
        <v>#REF!</v>
      </c>
      <c r="S47" s="16" t="e">
        <f aca="false">Position!$V47</f>
        <v>#REF!</v>
      </c>
      <c r="T47" s="16" t="e">
        <f aca="false">Position!$V47</f>
        <v>#REF!</v>
      </c>
      <c r="U47" s="16" t="e">
        <f aca="false">Position!$V47</f>
        <v>#REF!</v>
      </c>
      <c r="V47" s="16" t="e">
        <f aca="false">Position!$V47</f>
        <v>#REF!</v>
      </c>
      <c r="W47" s="16" t="e">
        <f aca="false">Position!$V47</f>
        <v>#REF!</v>
      </c>
      <c r="X47" s="16" t="e">
        <f aca="false">Position!$V47</f>
        <v>#REF!</v>
      </c>
      <c r="Y47" s="16" t="e">
        <f aca="false">Position!$V47</f>
        <v>#REF!</v>
      </c>
      <c r="Z47" s="16" t="e">
        <f aca="false">Position!$V47</f>
        <v>#REF!</v>
      </c>
      <c r="AA47" s="16" t="e">
        <f aca="false">Position!$V47</f>
        <v>#REF!</v>
      </c>
      <c r="AB47" s="16" t="e">
        <f aca="false">Position!$V47</f>
        <v>#REF!</v>
      </c>
      <c r="AC47" s="16" t="e">
        <f aca="false">Position!$V47</f>
        <v>#REF!</v>
      </c>
    </row>
    <row r="48" customFormat="false" ht="12.75" hidden="false" customHeight="false" outlineLevel="0" collapsed="false">
      <c r="A48" s="12" t="n">
        <f aca="false">Inputs!C48</f>
        <v>38534</v>
      </c>
      <c r="B48" s="13" t="n">
        <f aca="false">Inputs!E48</f>
        <v>3.728</v>
      </c>
      <c r="C48" s="19" t="n">
        <f aca="false">Inputs!F48</f>
        <v>0.275</v>
      </c>
      <c r="D48" s="4"/>
      <c r="E48" s="16" t="e">
        <f aca="false">Position!$V48</f>
        <v>#REF!</v>
      </c>
      <c r="F48" s="16" t="e">
        <f aca="false">Position!$V48</f>
        <v>#REF!</v>
      </c>
      <c r="G48" s="16" t="e">
        <f aca="false">Position!$V48</f>
        <v>#REF!</v>
      </c>
      <c r="H48" s="16" t="e">
        <f aca="false">Position!$V48</f>
        <v>#REF!</v>
      </c>
      <c r="I48" s="16" t="e">
        <f aca="false">Position!$V48</f>
        <v>#REF!</v>
      </c>
      <c r="J48" s="16" t="e">
        <f aca="false">Position!$V48</f>
        <v>#REF!</v>
      </c>
      <c r="K48" s="16" t="e">
        <f aca="false">Position!$V48</f>
        <v>#REF!</v>
      </c>
      <c r="L48" s="16" t="e">
        <f aca="false">Position!$V48</f>
        <v>#REF!</v>
      </c>
      <c r="M48" s="16" t="e">
        <f aca="false">Position!$V48</f>
        <v>#REF!</v>
      </c>
      <c r="N48" s="16" t="e">
        <f aca="false">Position!$V48</f>
        <v>#REF!</v>
      </c>
      <c r="O48" s="16" t="e">
        <f aca="false">Position!$V48</f>
        <v>#REF!</v>
      </c>
      <c r="S48" s="16" t="e">
        <f aca="false">Position!$V48</f>
        <v>#REF!</v>
      </c>
      <c r="T48" s="16" t="e">
        <f aca="false">Position!$V48</f>
        <v>#REF!</v>
      </c>
      <c r="U48" s="16" t="e">
        <f aca="false">Position!$V48</f>
        <v>#REF!</v>
      </c>
      <c r="V48" s="16" t="e">
        <f aca="false">Position!$V48</f>
        <v>#REF!</v>
      </c>
      <c r="W48" s="16" t="e">
        <f aca="false">Position!$V48</f>
        <v>#REF!</v>
      </c>
      <c r="X48" s="16" t="e">
        <f aca="false">Position!$V48</f>
        <v>#REF!</v>
      </c>
      <c r="Y48" s="16" t="e">
        <f aca="false">Position!$V48</f>
        <v>#REF!</v>
      </c>
      <c r="Z48" s="16" t="e">
        <f aca="false">Position!$V48</f>
        <v>#REF!</v>
      </c>
      <c r="AA48" s="16" t="e">
        <f aca="false">Position!$V48</f>
        <v>#REF!</v>
      </c>
      <c r="AB48" s="16" t="e">
        <f aca="false">Position!$V48</f>
        <v>#REF!</v>
      </c>
      <c r="AC48" s="16" t="e">
        <f aca="false">Position!$V48</f>
        <v>#REF!</v>
      </c>
    </row>
    <row r="49" customFormat="false" ht="12.75" hidden="false" customHeight="false" outlineLevel="0" collapsed="false">
      <c r="A49" s="12" t="n">
        <f aca="false">Inputs!C49</f>
        <v>38565</v>
      </c>
      <c r="B49" s="13" t="n">
        <f aca="false">Inputs!E49</f>
        <v>3.767</v>
      </c>
      <c r="C49" s="19" t="n">
        <f aca="false">Inputs!F49</f>
        <v>0.275</v>
      </c>
      <c r="D49" s="4"/>
      <c r="E49" s="16" t="e">
        <f aca="false">Position!$V49</f>
        <v>#REF!</v>
      </c>
      <c r="F49" s="16" t="e">
        <f aca="false">Position!$V49</f>
        <v>#REF!</v>
      </c>
      <c r="G49" s="16" t="e">
        <f aca="false">Position!$V49</f>
        <v>#REF!</v>
      </c>
      <c r="H49" s="16" t="e">
        <f aca="false">Position!$V49</f>
        <v>#REF!</v>
      </c>
      <c r="I49" s="16" t="e">
        <f aca="false">Position!$V49</f>
        <v>#REF!</v>
      </c>
      <c r="J49" s="16" t="e">
        <f aca="false">Position!$V49</f>
        <v>#REF!</v>
      </c>
      <c r="K49" s="16" t="e">
        <f aca="false">Position!$V49</f>
        <v>#REF!</v>
      </c>
      <c r="L49" s="16" t="e">
        <f aca="false">Position!$V49</f>
        <v>#REF!</v>
      </c>
      <c r="M49" s="16" t="e">
        <f aca="false">Position!$V49</f>
        <v>#REF!</v>
      </c>
      <c r="N49" s="16" t="e">
        <f aca="false">Position!$V49</f>
        <v>#REF!</v>
      </c>
      <c r="O49" s="16" t="e">
        <f aca="false">Position!$V49</f>
        <v>#REF!</v>
      </c>
      <c r="S49" s="16" t="e">
        <f aca="false">Position!$V49</f>
        <v>#REF!</v>
      </c>
      <c r="T49" s="16" t="e">
        <f aca="false">Position!$V49</f>
        <v>#REF!</v>
      </c>
      <c r="U49" s="16" t="e">
        <f aca="false">Position!$V49</f>
        <v>#REF!</v>
      </c>
      <c r="V49" s="16" t="e">
        <f aca="false">Position!$V49</f>
        <v>#REF!</v>
      </c>
      <c r="W49" s="16" t="e">
        <f aca="false">Position!$V49</f>
        <v>#REF!</v>
      </c>
      <c r="X49" s="16" t="e">
        <f aca="false">Position!$V49</f>
        <v>#REF!</v>
      </c>
      <c r="Y49" s="16" t="e">
        <f aca="false">Position!$V49</f>
        <v>#REF!</v>
      </c>
      <c r="Z49" s="16" t="e">
        <f aca="false">Position!$V49</f>
        <v>#REF!</v>
      </c>
      <c r="AA49" s="16" t="e">
        <f aca="false">Position!$V49</f>
        <v>#REF!</v>
      </c>
      <c r="AB49" s="16" t="e">
        <f aca="false">Position!$V49</f>
        <v>#REF!</v>
      </c>
      <c r="AC49" s="16" t="e">
        <f aca="false">Position!$V49</f>
        <v>#REF!</v>
      </c>
    </row>
    <row r="50" customFormat="false" ht="12.75" hidden="false" customHeight="false" outlineLevel="0" collapsed="false">
      <c r="A50" s="12" t="n">
        <f aca="false">Inputs!C50</f>
        <v>38596</v>
      </c>
      <c r="B50" s="13" t="n">
        <f aca="false">Inputs!E50</f>
        <v>3.756</v>
      </c>
      <c r="C50" s="19" t="n">
        <f aca="false">Inputs!F50</f>
        <v>0.275</v>
      </c>
      <c r="D50" s="4"/>
      <c r="E50" s="16" t="e">
        <f aca="false">Position!$V50</f>
        <v>#REF!</v>
      </c>
      <c r="F50" s="16" t="e">
        <f aca="false">Position!$V50</f>
        <v>#REF!</v>
      </c>
      <c r="G50" s="16" t="e">
        <f aca="false">Position!$V50</f>
        <v>#REF!</v>
      </c>
      <c r="H50" s="16" t="e">
        <f aca="false">Position!$V50</f>
        <v>#REF!</v>
      </c>
      <c r="I50" s="16" t="e">
        <f aca="false">Position!$V50</f>
        <v>#REF!</v>
      </c>
      <c r="J50" s="16" t="e">
        <f aca="false">Position!$V50</f>
        <v>#REF!</v>
      </c>
      <c r="K50" s="16" t="e">
        <f aca="false">Position!$V50</f>
        <v>#REF!</v>
      </c>
      <c r="L50" s="16" t="e">
        <f aca="false">Position!$V50</f>
        <v>#REF!</v>
      </c>
      <c r="M50" s="16" t="e">
        <f aca="false">Position!$V50</f>
        <v>#REF!</v>
      </c>
      <c r="N50" s="16" t="e">
        <f aca="false">Position!$V50</f>
        <v>#REF!</v>
      </c>
      <c r="O50" s="16" t="e">
        <f aca="false">Position!$V50</f>
        <v>#REF!</v>
      </c>
      <c r="S50" s="16" t="e">
        <f aca="false">Position!$V50</f>
        <v>#REF!</v>
      </c>
      <c r="T50" s="16" t="e">
        <f aca="false">Position!$V50</f>
        <v>#REF!</v>
      </c>
      <c r="U50" s="16" t="e">
        <f aca="false">Position!$V50</f>
        <v>#REF!</v>
      </c>
      <c r="V50" s="16" t="e">
        <f aca="false">Position!$V50</f>
        <v>#REF!</v>
      </c>
      <c r="W50" s="16" t="e">
        <f aca="false">Position!$V50</f>
        <v>#REF!</v>
      </c>
      <c r="X50" s="16" t="e">
        <f aca="false">Position!$V50</f>
        <v>#REF!</v>
      </c>
      <c r="Y50" s="16" t="e">
        <f aca="false">Position!$V50</f>
        <v>#REF!</v>
      </c>
      <c r="Z50" s="16" t="e">
        <f aca="false">Position!$V50</f>
        <v>#REF!</v>
      </c>
      <c r="AA50" s="16" t="e">
        <f aca="false">Position!$V50</f>
        <v>#REF!</v>
      </c>
      <c r="AB50" s="16" t="e">
        <f aca="false">Position!$V50</f>
        <v>#REF!</v>
      </c>
      <c r="AC50" s="16" t="e">
        <f aca="false">Position!$V50</f>
        <v>#REF!</v>
      </c>
    </row>
    <row r="51" customFormat="false" ht="12.75" hidden="false" customHeight="false" outlineLevel="0" collapsed="false">
      <c r="A51" s="12" t="n">
        <f aca="false">Inputs!C51</f>
        <v>38626</v>
      </c>
      <c r="B51" s="13" t="n">
        <f aca="false">Inputs!E51</f>
        <v>3.771</v>
      </c>
      <c r="C51" s="19" t="n">
        <f aca="false">Inputs!F51</f>
        <v>0.275</v>
      </c>
      <c r="D51" s="4"/>
      <c r="E51" s="16" t="e">
        <f aca="false">Position!$V51</f>
        <v>#REF!</v>
      </c>
      <c r="F51" s="16" t="e">
        <f aca="false">Position!$V51</f>
        <v>#REF!</v>
      </c>
      <c r="G51" s="16" t="e">
        <f aca="false">Position!$V51</f>
        <v>#REF!</v>
      </c>
      <c r="H51" s="16" t="e">
        <f aca="false">Position!$V51</f>
        <v>#REF!</v>
      </c>
      <c r="I51" s="16" t="e">
        <f aca="false">Position!$V51</f>
        <v>#REF!</v>
      </c>
      <c r="J51" s="16" t="e">
        <f aca="false">Position!$V51</f>
        <v>#REF!</v>
      </c>
      <c r="K51" s="16" t="e">
        <f aca="false">Position!$V51</f>
        <v>#REF!</v>
      </c>
      <c r="L51" s="16" t="e">
        <f aca="false">Position!$V51</f>
        <v>#REF!</v>
      </c>
      <c r="M51" s="16" t="e">
        <f aca="false">Position!$V51</f>
        <v>#REF!</v>
      </c>
      <c r="N51" s="16" t="e">
        <f aca="false">Position!$V51</f>
        <v>#REF!</v>
      </c>
      <c r="O51" s="16" t="e">
        <f aca="false">Position!$V51</f>
        <v>#REF!</v>
      </c>
      <c r="S51" s="16" t="e">
        <f aca="false">Position!$V51</f>
        <v>#REF!</v>
      </c>
      <c r="T51" s="16" t="e">
        <f aca="false">Position!$V51</f>
        <v>#REF!</v>
      </c>
      <c r="U51" s="16" t="e">
        <f aca="false">Position!$V51</f>
        <v>#REF!</v>
      </c>
      <c r="V51" s="16" t="e">
        <f aca="false">Position!$V51</f>
        <v>#REF!</v>
      </c>
      <c r="W51" s="16" t="e">
        <f aca="false">Position!$V51</f>
        <v>#REF!</v>
      </c>
      <c r="X51" s="16" t="e">
        <f aca="false">Position!$V51</f>
        <v>#REF!</v>
      </c>
      <c r="Y51" s="16" t="e">
        <f aca="false">Position!$V51</f>
        <v>#REF!</v>
      </c>
      <c r="Z51" s="16" t="e">
        <f aca="false">Position!$V51</f>
        <v>#REF!</v>
      </c>
      <c r="AA51" s="16" t="e">
        <f aca="false">Position!$V51</f>
        <v>#REF!</v>
      </c>
      <c r="AB51" s="16" t="e">
        <f aca="false">Position!$V51</f>
        <v>#REF!</v>
      </c>
      <c r="AC51" s="16" t="e">
        <f aca="false">Position!$V51</f>
        <v>#REF!</v>
      </c>
    </row>
    <row r="52" customFormat="false" ht="12.75" hidden="false" customHeight="false" outlineLevel="0" collapsed="false">
      <c r="A52" s="12" t="n">
        <f aca="false">Inputs!C52</f>
        <v>38657</v>
      </c>
      <c r="B52" s="13" t="n">
        <f aca="false">Inputs!E52</f>
        <v>3.928</v>
      </c>
      <c r="C52" s="19" t="n">
        <f aca="false">Inputs!F52</f>
        <v>0.275</v>
      </c>
      <c r="D52" s="4"/>
      <c r="E52" s="16" t="e">
        <f aca="false">Position!$V52</f>
        <v>#REF!</v>
      </c>
      <c r="F52" s="16" t="e">
        <f aca="false">Position!$V52</f>
        <v>#REF!</v>
      </c>
      <c r="G52" s="16" t="e">
        <f aca="false">Position!$V52</f>
        <v>#REF!</v>
      </c>
      <c r="H52" s="16" t="e">
        <f aca="false">Position!$V52</f>
        <v>#REF!</v>
      </c>
      <c r="I52" s="16" t="e">
        <f aca="false">Position!$V52</f>
        <v>#REF!</v>
      </c>
      <c r="J52" s="16" t="e">
        <f aca="false">Position!$V52</f>
        <v>#REF!</v>
      </c>
      <c r="K52" s="16" t="e">
        <f aca="false">Position!$V52</f>
        <v>#REF!</v>
      </c>
      <c r="L52" s="16" t="e">
        <f aca="false">Position!$V52</f>
        <v>#REF!</v>
      </c>
      <c r="M52" s="16" t="e">
        <f aca="false">Position!$V52</f>
        <v>#REF!</v>
      </c>
      <c r="N52" s="16" t="e">
        <f aca="false">Position!$V52</f>
        <v>#REF!</v>
      </c>
      <c r="O52" s="16" t="e">
        <f aca="false">Position!$V52</f>
        <v>#REF!</v>
      </c>
      <c r="S52" s="16" t="e">
        <f aca="false">Position!$V52</f>
        <v>#REF!</v>
      </c>
      <c r="T52" s="16" t="e">
        <f aca="false">Position!$V52</f>
        <v>#REF!</v>
      </c>
      <c r="U52" s="16" t="e">
        <f aca="false">Position!$V52</f>
        <v>#REF!</v>
      </c>
      <c r="V52" s="16" t="e">
        <f aca="false">Position!$V52</f>
        <v>#REF!</v>
      </c>
      <c r="W52" s="16" t="e">
        <f aca="false">Position!$V52</f>
        <v>#REF!</v>
      </c>
      <c r="X52" s="16" t="e">
        <f aca="false">Position!$V52</f>
        <v>#REF!</v>
      </c>
      <c r="Y52" s="16" t="e">
        <f aca="false">Position!$V52</f>
        <v>#REF!</v>
      </c>
      <c r="Z52" s="16" t="e">
        <f aca="false">Position!$V52</f>
        <v>#REF!</v>
      </c>
      <c r="AA52" s="16" t="e">
        <f aca="false">Position!$V52</f>
        <v>#REF!</v>
      </c>
      <c r="AB52" s="16" t="e">
        <f aca="false">Position!$V52</f>
        <v>#REF!</v>
      </c>
      <c r="AC52" s="16" t="e">
        <f aca="false">Position!$V52</f>
        <v>#REF!</v>
      </c>
    </row>
    <row r="53" customFormat="false" ht="12.75" hidden="false" customHeight="false" outlineLevel="0" collapsed="false">
      <c r="A53" s="12" t="n">
        <f aca="false">Inputs!C53</f>
        <v>38687</v>
      </c>
      <c r="B53" s="13" t="n">
        <f aca="false">Inputs!E53</f>
        <v>4.088</v>
      </c>
      <c r="C53" s="19" t="n">
        <f aca="false">Inputs!F53</f>
        <v>0.275</v>
      </c>
      <c r="D53" s="4"/>
      <c r="E53" s="16" t="e">
        <f aca="false">Position!$V53</f>
        <v>#REF!</v>
      </c>
      <c r="F53" s="16" t="e">
        <f aca="false">Position!$V53</f>
        <v>#REF!</v>
      </c>
      <c r="G53" s="16" t="e">
        <f aca="false">Position!$V53</f>
        <v>#REF!</v>
      </c>
      <c r="H53" s="16" t="e">
        <f aca="false">Position!$V53</f>
        <v>#REF!</v>
      </c>
      <c r="I53" s="16" t="e">
        <f aca="false">Position!$V53</f>
        <v>#REF!</v>
      </c>
      <c r="J53" s="16" t="e">
        <f aca="false">Position!$V53</f>
        <v>#REF!</v>
      </c>
      <c r="K53" s="16" t="e">
        <f aca="false">Position!$V53</f>
        <v>#REF!</v>
      </c>
      <c r="L53" s="16" t="e">
        <f aca="false">Position!$V53</f>
        <v>#REF!</v>
      </c>
      <c r="M53" s="16" t="e">
        <f aca="false">Position!$V53</f>
        <v>#REF!</v>
      </c>
      <c r="N53" s="16" t="e">
        <f aca="false">Position!$V53</f>
        <v>#REF!</v>
      </c>
      <c r="O53" s="16" t="e">
        <f aca="false">Position!$V53</f>
        <v>#REF!</v>
      </c>
      <c r="S53" s="16" t="e">
        <f aca="false">Position!$V53</f>
        <v>#REF!</v>
      </c>
      <c r="T53" s="16" t="e">
        <f aca="false">Position!$V53</f>
        <v>#REF!</v>
      </c>
      <c r="U53" s="16" t="e">
        <f aca="false">Position!$V53</f>
        <v>#REF!</v>
      </c>
      <c r="V53" s="16" t="e">
        <f aca="false">Position!$V53</f>
        <v>#REF!</v>
      </c>
      <c r="W53" s="16" t="e">
        <f aca="false">Position!$V53</f>
        <v>#REF!</v>
      </c>
      <c r="X53" s="16" t="e">
        <f aca="false">Position!$V53</f>
        <v>#REF!</v>
      </c>
      <c r="Y53" s="16" t="e">
        <f aca="false">Position!$V53</f>
        <v>#REF!</v>
      </c>
      <c r="Z53" s="16" t="e">
        <f aca="false">Position!$V53</f>
        <v>#REF!</v>
      </c>
      <c r="AA53" s="16" t="e">
        <f aca="false">Position!$V53</f>
        <v>#REF!</v>
      </c>
      <c r="AB53" s="16" t="e">
        <f aca="false">Position!$V53</f>
        <v>#REF!</v>
      </c>
      <c r="AC53" s="16" t="e">
        <f aca="false">Position!$V53</f>
        <v>#REF!</v>
      </c>
    </row>
    <row r="54" customFormat="false" ht="12.75" hidden="false" customHeight="false" outlineLevel="0" collapsed="false">
      <c r="A54" s="12" t="n">
        <f aca="false">Inputs!C54</f>
        <v>38718</v>
      </c>
      <c r="B54" s="13" t="n">
        <f aca="false">Inputs!E54</f>
        <v>4.1055</v>
      </c>
      <c r="C54" s="19" t="n">
        <f aca="false">Inputs!F54</f>
        <v>0.2725</v>
      </c>
      <c r="D54" s="4"/>
      <c r="E54" s="16" t="e">
        <f aca="false">Position!$V54</f>
        <v>#REF!</v>
      </c>
      <c r="F54" s="16" t="e">
        <f aca="false">Position!$V54</f>
        <v>#REF!</v>
      </c>
      <c r="G54" s="16" t="e">
        <f aca="false">Position!$V54</f>
        <v>#REF!</v>
      </c>
      <c r="H54" s="16" t="e">
        <f aca="false">Position!$V54</f>
        <v>#REF!</v>
      </c>
      <c r="I54" s="16" t="e">
        <f aca="false">Position!$V54</f>
        <v>#REF!</v>
      </c>
      <c r="J54" s="16" t="e">
        <f aca="false">Position!$V54</f>
        <v>#REF!</v>
      </c>
      <c r="K54" s="16" t="e">
        <f aca="false">Position!$V54</f>
        <v>#REF!</v>
      </c>
      <c r="L54" s="16" t="e">
        <f aca="false">Position!$V54</f>
        <v>#REF!</v>
      </c>
      <c r="M54" s="16" t="e">
        <f aca="false">Position!$V54</f>
        <v>#REF!</v>
      </c>
      <c r="N54" s="16" t="e">
        <f aca="false">Position!$V54</f>
        <v>#REF!</v>
      </c>
      <c r="O54" s="16" t="e">
        <f aca="false">Position!$V54</f>
        <v>#REF!</v>
      </c>
      <c r="S54" s="16" t="e">
        <f aca="false">Position!$V54</f>
        <v>#REF!</v>
      </c>
      <c r="T54" s="16" t="e">
        <f aca="false">Position!$V54</f>
        <v>#REF!</v>
      </c>
      <c r="U54" s="16" t="e">
        <f aca="false">Position!$V54</f>
        <v>#REF!</v>
      </c>
      <c r="V54" s="16" t="e">
        <f aca="false">Position!$V54</f>
        <v>#REF!</v>
      </c>
      <c r="W54" s="16" t="e">
        <f aca="false">Position!$V54</f>
        <v>#REF!</v>
      </c>
      <c r="X54" s="16" t="e">
        <f aca="false">Position!$V54</f>
        <v>#REF!</v>
      </c>
      <c r="Y54" s="16" t="e">
        <f aca="false">Position!$V54</f>
        <v>#REF!</v>
      </c>
      <c r="Z54" s="16" t="e">
        <f aca="false">Position!$V54</f>
        <v>#REF!</v>
      </c>
      <c r="AA54" s="16" t="e">
        <f aca="false">Position!$V54</f>
        <v>#REF!</v>
      </c>
      <c r="AB54" s="16" t="e">
        <f aca="false">Position!$V54</f>
        <v>#REF!</v>
      </c>
      <c r="AC54" s="16" t="e">
        <f aca="false">Position!$V54</f>
        <v>#REF!</v>
      </c>
    </row>
    <row r="55" customFormat="false" ht="12.75" hidden="false" customHeight="false" outlineLevel="0" collapsed="false">
      <c r="A55" s="12" t="n">
        <f aca="false">Inputs!C55</f>
        <v>38749</v>
      </c>
      <c r="B55" s="13" t="n">
        <f aca="false">Inputs!E55</f>
        <v>4.0215</v>
      </c>
      <c r="C55" s="19" t="n">
        <f aca="false">Inputs!F55</f>
        <v>0.2625</v>
      </c>
      <c r="D55" s="4"/>
      <c r="E55" s="16" t="e">
        <f aca="false">Position!$V55</f>
        <v>#REF!</v>
      </c>
      <c r="F55" s="16" t="e">
        <f aca="false">Position!$V55</f>
        <v>#REF!</v>
      </c>
      <c r="G55" s="16" t="e">
        <f aca="false">Position!$V55</f>
        <v>#REF!</v>
      </c>
      <c r="H55" s="16" t="e">
        <f aca="false">Position!$V55</f>
        <v>#REF!</v>
      </c>
      <c r="I55" s="16" t="e">
        <f aca="false">Position!$V55</f>
        <v>#REF!</v>
      </c>
      <c r="J55" s="16" t="e">
        <f aca="false">Position!$V55</f>
        <v>#REF!</v>
      </c>
      <c r="K55" s="16" t="e">
        <f aca="false">Position!$V55</f>
        <v>#REF!</v>
      </c>
      <c r="L55" s="16" t="e">
        <f aca="false">Position!$V55</f>
        <v>#REF!</v>
      </c>
      <c r="M55" s="16" t="e">
        <f aca="false">Position!$V55</f>
        <v>#REF!</v>
      </c>
      <c r="N55" s="16" t="e">
        <f aca="false">Position!$V55</f>
        <v>#REF!</v>
      </c>
      <c r="O55" s="16" t="e">
        <f aca="false">Position!$V55</f>
        <v>#REF!</v>
      </c>
      <c r="S55" s="16" t="e">
        <f aca="false">Position!$V55</f>
        <v>#REF!</v>
      </c>
      <c r="T55" s="16" t="e">
        <f aca="false">Position!$V55</f>
        <v>#REF!</v>
      </c>
      <c r="U55" s="16" t="e">
        <f aca="false">Position!$V55</f>
        <v>#REF!</v>
      </c>
      <c r="V55" s="16" t="e">
        <f aca="false">Position!$V55</f>
        <v>#REF!</v>
      </c>
      <c r="W55" s="16" t="e">
        <f aca="false">Position!$V55</f>
        <v>#REF!</v>
      </c>
      <c r="X55" s="16" t="e">
        <f aca="false">Position!$V55</f>
        <v>#REF!</v>
      </c>
      <c r="Y55" s="16" t="e">
        <f aca="false">Position!$V55</f>
        <v>#REF!</v>
      </c>
      <c r="Z55" s="16" t="e">
        <f aca="false">Position!$V55</f>
        <v>#REF!</v>
      </c>
      <c r="AA55" s="16" t="e">
        <f aca="false">Position!$V55</f>
        <v>#REF!</v>
      </c>
      <c r="AB55" s="16" t="e">
        <f aca="false">Position!$V55</f>
        <v>#REF!</v>
      </c>
      <c r="AC55" s="16" t="e">
        <f aca="false">Position!$V55</f>
        <v>#REF!</v>
      </c>
    </row>
    <row r="56" customFormat="false" ht="12.75" hidden="false" customHeight="false" outlineLevel="0" collapsed="false">
      <c r="A56" s="12" t="n">
        <f aca="false">Inputs!C56</f>
        <v>38777</v>
      </c>
      <c r="B56" s="13" t="n">
        <f aca="false">Inputs!E56</f>
        <v>3.8865</v>
      </c>
      <c r="C56" s="19" t="n">
        <f aca="false">Inputs!F56</f>
        <v>0.25</v>
      </c>
      <c r="D56" s="4"/>
      <c r="E56" s="16" t="e">
        <f aca="false">Position!$V56</f>
        <v>#REF!</v>
      </c>
      <c r="F56" s="16" t="e">
        <f aca="false">Position!$V56</f>
        <v>#REF!</v>
      </c>
      <c r="G56" s="16" t="e">
        <f aca="false">Position!$V56</f>
        <v>#REF!</v>
      </c>
      <c r="H56" s="16" t="e">
        <f aca="false">Position!$V56</f>
        <v>#REF!</v>
      </c>
      <c r="I56" s="16" t="e">
        <f aca="false">Position!$V56</f>
        <v>#REF!</v>
      </c>
      <c r="J56" s="16" t="e">
        <f aca="false">Position!$V56</f>
        <v>#REF!</v>
      </c>
      <c r="K56" s="16" t="e">
        <f aca="false">Position!$V56</f>
        <v>#REF!</v>
      </c>
      <c r="L56" s="16" t="e">
        <f aca="false">Position!$V56</f>
        <v>#REF!</v>
      </c>
      <c r="M56" s="16" t="e">
        <f aca="false">Position!$V56</f>
        <v>#REF!</v>
      </c>
      <c r="N56" s="16" t="e">
        <f aca="false">Position!$V56</f>
        <v>#REF!</v>
      </c>
      <c r="O56" s="16" t="e">
        <f aca="false">Position!$V56</f>
        <v>#REF!</v>
      </c>
      <c r="S56" s="16" t="e">
        <f aca="false">Position!$V56</f>
        <v>#REF!</v>
      </c>
      <c r="T56" s="16" t="e">
        <f aca="false">Position!$V56</f>
        <v>#REF!</v>
      </c>
      <c r="U56" s="16" t="e">
        <f aca="false">Position!$V56</f>
        <v>#REF!</v>
      </c>
      <c r="V56" s="16" t="e">
        <f aca="false">Position!$V56</f>
        <v>#REF!</v>
      </c>
      <c r="W56" s="16" t="e">
        <f aca="false">Position!$V56</f>
        <v>#REF!</v>
      </c>
      <c r="X56" s="16" t="e">
        <f aca="false">Position!$V56</f>
        <v>#REF!</v>
      </c>
      <c r="Y56" s="16" t="e">
        <f aca="false">Position!$V56</f>
        <v>#REF!</v>
      </c>
      <c r="Z56" s="16" t="e">
        <f aca="false">Position!$V56</f>
        <v>#REF!</v>
      </c>
      <c r="AA56" s="16" t="e">
        <f aca="false">Position!$V56</f>
        <v>#REF!</v>
      </c>
      <c r="AB56" s="16" t="e">
        <f aca="false">Position!$V56</f>
        <v>#REF!</v>
      </c>
      <c r="AC56" s="16" t="e">
        <f aca="false">Position!$V56</f>
        <v>#REF!</v>
      </c>
    </row>
    <row r="57" customFormat="false" ht="12.75" hidden="false" customHeight="false" outlineLevel="0" collapsed="false">
      <c r="A57" s="12" t="n">
        <f aca="false">Inputs!C57</f>
        <v>38808</v>
      </c>
      <c r="B57" s="13" t="n">
        <f aca="false">Inputs!E57</f>
        <v>3.7365</v>
      </c>
      <c r="C57" s="19" t="n">
        <f aca="false">Inputs!F57</f>
        <v>0.2475</v>
      </c>
      <c r="D57" s="4"/>
      <c r="E57" s="16" t="e">
        <f aca="false">Position!$V57</f>
        <v>#REF!</v>
      </c>
      <c r="F57" s="16" t="e">
        <f aca="false">Position!$V57</f>
        <v>#REF!</v>
      </c>
      <c r="G57" s="16" t="e">
        <f aca="false">Position!$V57</f>
        <v>#REF!</v>
      </c>
      <c r="H57" s="16" t="e">
        <f aca="false">Position!$V57</f>
        <v>#REF!</v>
      </c>
      <c r="I57" s="16" t="e">
        <f aca="false">Position!$V57</f>
        <v>#REF!</v>
      </c>
      <c r="J57" s="16" t="e">
        <f aca="false">Position!$V57</f>
        <v>#REF!</v>
      </c>
      <c r="K57" s="16" t="e">
        <f aca="false">Position!$V57</f>
        <v>#REF!</v>
      </c>
      <c r="L57" s="16" t="e">
        <f aca="false">Position!$V57</f>
        <v>#REF!</v>
      </c>
      <c r="M57" s="16" t="e">
        <f aca="false">Position!$V57</f>
        <v>#REF!</v>
      </c>
      <c r="N57" s="16" t="e">
        <f aca="false">Position!$V57</f>
        <v>#REF!</v>
      </c>
      <c r="O57" s="16" t="e">
        <f aca="false">Position!$V57</f>
        <v>#REF!</v>
      </c>
      <c r="S57" s="16" t="e">
        <f aca="false">Position!$V57</f>
        <v>#REF!</v>
      </c>
      <c r="T57" s="16" t="e">
        <f aca="false">Position!$V57</f>
        <v>#REF!</v>
      </c>
      <c r="U57" s="16" t="e">
        <f aca="false">Position!$V57</f>
        <v>#REF!</v>
      </c>
      <c r="V57" s="16" t="e">
        <f aca="false">Position!$V57</f>
        <v>#REF!</v>
      </c>
      <c r="W57" s="16" t="e">
        <f aca="false">Position!$V57</f>
        <v>#REF!</v>
      </c>
      <c r="X57" s="16" t="e">
        <f aca="false">Position!$V57</f>
        <v>#REF!</v>
      </c>
      <c r="Y57" s="16" t="e">
        <f aca="false">Position!$V57</f>
        <v>#REF!</v>
      </c>
      <c r="Z57" s="16" t="e">
        <f aca="false">Position!$V57</f>
        <v>#REF!</v>
      </c>
      <c r="AA57" s="16" t="e">
        <f aca="false">Position!$V57</f>
        <v>#REF!</v>
      </c>
      <c r="AB57" s="16" t="e">
        <f aca="false">Position!$V57</f>
        <v>#REF!</v>
      </c>
      <c r="AC57" s="16" t="e">
        <f aca="false">Position!$V57</f>
        <v>#REF!</v>
      </c>
    </row>
    <row r="58" customFormat="false" ht="12.75" hidden="false" customHeight="false" outlineLevel="0" collapsed="false">
      <c r="A58" s="12" t="n">
        <f aca="false">Inputs!C58</f>
        <v>38838</v>
      </c>
      <c r="B58" s="13" t="n">
        <f aca="false">Inputs!E58</f>
        <v>3.7405</v>
      </c>
      <c r="C58" s="19" t="n">
        <f aca="false">Inputs!F58</f>
        <v>0.245</v>
      </c>
      <c r="D58" s="4"/>
      <c r="E58" s="16" t="e">
        <f aca="false">Position!$V58</f>
        <v>#REF!</v>
      </c>
      <c r="F58" s="16" t="e">
        <f aca="false">Position!$V58</f>
        <v>#REF!</v>
      </c>
      <c r="G58" s="16" t="e">
        <f aca="false">Position!$V58</f>
        <v>#REF!</v>
      </c>
      <c r="H58" s="16" t="e">
        <f aca="false">Position!$V58</f>
        <v>#REF!</v>
      </c>
      <c r="I58" s="16" t="e">
        <f aca="false">Position!$V58</f>
        <v>#REF!</v>
      </c>
      <c r="J58" s="16" t="e">
        <f aca="false">Position!$V58</f>
        <v>#REF!</v>
      </c>
      <c r="K58" s="16" t="e">
        <f aca="false">Position!$V58</f>
        <v>#REF!</v>
      </c>
      <c r="L58" s="16" t="e">
        <f aca="false">Position!$V58</f>
        <v>#REF!</v>
      </c>
      <c r="M58" s="16" t="e">
        <f aca="false">Position!$V58</f>
        <v>#REF!</v>
      </c>
      <c r="N58" s="16" t="e">
        <f aca="false">Position!$V58</f>
        <v>#REF!</v>
      </c>
      <c r="O58" s="16" t="e">
        <f aca="false">Position!$V58</f>
        <v>#REF!</v>
      </c>
      <c r="S58" s="16" t="e">
        <f aca="false">Position!$V58</f>
        <v>#REF!</v>
      </c>
      <c r="T58" s="16" t="e">
        <f aca="false">Position!$V58</f>
        <v>#REF!</v>
      </c>
      <c r="U58" s="16" t="e">
        <f aca="false">Position!$V58</f>
        <v>#REF!</v>
      </c>
      <c r="V58" s="16" t="e">
        <f aca="false">Position!$V58</f>
        <v>#REF!</v>
      </c>
      <c r="W58" s="16" t="e">
        <f aca="false">Position!$V58</f>
        <v>#REF!</v>
      </c>
      <c r="X58" s="16" t="e">
        <f aca="false">Position!$V58</f>
        <v>#REF!</v>
      </c>
      <c r="Y58" s="16" t="e">
        <f aca="false">Position!$V58</f>
        <v>#REF!</v>
      </c>
      <c r="Z58" s="16" t="e">
        <f aca="false">Position!$V58</f>
        <v>#REF!</v>
      </c>
      <c r="AA58" s="16" t="e">
        <f aca="false">Position!$V58</f>
        <v>#REF!</v>
      </c>
      <c r="AB58" s="16" t="e">
        <f aca="false">Position!$V58</f>
        <v>#REF!</v>
      </c>
      <c r="AC58" s="16" t="e">
        <f aca="false">Position!$V58</f>
        <v>#REF!</v>
      </c>
    </row>
    <row r="59" customFormat="false" ht="12.75" hidden="false" customHeight="false" outlineLevel="0" collapsed="false">
      <c r="A59" s="12" t="n">
        <f aca="false">Inputs!C59</f>
        <v>38869</v>
      </c>
      <c r="B59" s="13" t="n">
        <f aca="false">Inputs!E59</f>
        <v>3.7805</v>
      </c>
      <c r="C59" s="19" t="n">
        <f aca="false">Inputs!F59</f>
        <v>0.2475</v>
      </c>
      <c r="D59" s="4"/>
      <c r="E59" s="16" t="e">
        <f aca="false">Position!$V59</f>
        <v>#REF!</v>
      </c>
      <c r="F59" s="16" t="e">
        <f aca="false">Position!$V59</f>
        <v>#REF!</v>
      </c>
      <c r="G59" s="16" t="e">
        <f aca="false">Position!$V59</f>
        <v>#REF!</v>
      </c>
      <c r="H59" s="16" t="e">
        <f aca="false">Position!$V59</f>
        <v>#REF!</v>
      </c>
      <c r="I59" s="16" t="e">
        <f aca="false">Position!$V59</f>
        <v>#REF!</v>
      </c>
      <c r="J59" s="16" t="e">
        <f aca="false">Position!$V59</f>
        <v>#REF!</v>
      </c>
      <c r="K59" s="16" t="e">
        <f aca="false">Position!$V59</f>
        <v>#REF!</v>
      </c>
      <c r="L59" s="16" t="e">
        <f aca="false">Position!$V59</f>
        <v>#REF!</v>
      </c>
      <c r="M59" s="16" t="e">
        <f aca="false">Position!$V59</f>
        <v>#REF!</v>
      </c>
      <c r="N59" s="16" t="e">
        <f aca="false">Position!$V59</f>
        <v>#REF!</v>
      </c>
      <c r="O59" s="16" t="e">
        <f aca="false">Position!$V59</f>
        <v>#REF!</v>
      </c>
      <c r="S59" s="16" t="e">
        <f aca="false">Position!$V59</f>
        <v>#REF!</v>
      </c>
      <c r="T59" s="16" t="e">
        <f aca="false">Position!$V59</f>
        <v>#REF!</v>
      </c>
      <c r="U59" s="16" t="e">
        <f aca="false">Position!$V59</f>
        <v>#REF!</v>
      </c>
      <c r="V59" s="16" t="e">
        <f aca="false">Position!$V59</f>
        <v>#REF!</v>
      </c>
      <c r="W59" s="16" t="e">
        <f aca="false">Position!$V59</f>
        <v>#REF!</v>
      </c>
      <c r="X59" s="16" t="e">
        <f aca="false">Position!$V59</f>
        <v>#REF!</v>
      </c>
      <c r="Y59" s="16" t="e">
        <f aca="false">Position!$V59</f>
        <v>#REF!</v>
      </c>
      <c r="Z59" s="16" t="e">
        <f aca="false">Position!$V59</f>
        <v>#REF!</v>
      </c>
      <c r="AA59" s="16" t="e">
        <f aca="false">Position!$V59</f>
        <v>#REF!</v>
      </c>
      <c r="AB59" s="16" t="e">
        <f aca="false">Position!$V59</f>
        <v>#REF!</v>
      </c>
      <c r="AC59" s="16" t="e">
        <f aca="false">Position!$V59</f>
        <v>#REF!</v>
      </c>
    </row>
    <row r="60" customFormat="false" ht="12.75" hidden="false" customHeight="false" outlineLevel="0" collapsed="false">
      <c r="A60" s="12" t="n">
        <f aca="false">Inputs!C60</f>
        <v>38899</v>
      </c>
      <c r="B60" s="13" t="n">
        <f aca="false">Inputs!E60</f>
        <v>3.8255</v>
      </c>
      <c r="C60" s="19" t="n">
        <f aca="false">Inputs!F60</f>
        <v>0.2475</v>
      </c>
      <c r="D60" s="4"/>
      <c r="E60" s="16" t="e">
        <f aca="false">Position!$V60</f>
        <v>#REF!</v>
      </c>
      <c r="F60" s="16" t="e">
        <f aca="false">Position!$V60</f>
        <v>#REF!</v>
      </c>
      <c r="G60" s="16" t="e">
        <f aca="false">Position!$V60</f>
        <v>#REF!</v>
      </c>
      <c r="H60" s="16" t="e">
        <f aca="false">Position!$V60</f>
        <v>#REF!</v>
      </c>
      <c r="I60" s="16" t="e">
        <f aca="false">Position!$V60</f>
        <v>#REF!</v>
      </c>
      <c r="J60" s="16" t="e">
        <f aca="false">Position!$V60</f>
        <v>#REF!</v>
      </c>
      <c r="K60" s="16" t="e">
        <f aca="false">Position!$V60</f>
        <v>#REF!</v>
      </c>
      <c r="L60" s="16" t="e">
        <f aca="false">Position!$V60</f>
        <v>#REF!</v>
      </c>
      <c r="M60" s="16" t="e">
        <f aca="false">Position!$V60</f>
        <v>#REF!</v>
      </c>
      <c r="N60" s="16" t="e">
        <f aca="false">Position!$V60</f>
        <v>#REF!</v>
      </c>
      <c r="O60" s="16" t="e">
        <f aca="false">Position!$V60</f>
        <v>#REF!</v>
      </c>
      <c r="S60" s="16" t="e">
        <f aca="false">Position!$V60</f>
        <v>#REF!</v>
      </c>
      <c r="T60" s="16" t="e">
        <f aca="false">Position!$V60</f>
        <v>#REF!</v>
      </c>
      <c r="U60" s="16" t="e">
        <f aca="false">Position!$V60</f>
        <v>#REF!</v>
      </c>
      <c r="V60" s="16" t="e">
        <f aca="false">Position!$V60</f>
        <v>#REF!</v>
      </c>
      <c r="W60" s="16" t="e">
        <f aca="false">Position!$V60</f>
        <v>#REF!</v>
      </c>
      <c r="X60" s="16" t="e">
        <f aca="false">Position!$V60</f>
        <v>#REF!</v>
      </c>
      <c r="Y60" s="16" t="e">
        <f aca="false">Position!$V60</f>
        <v>#REF!</v>
      </c>
      <c r="Z60" s="16" t="e">
        <f aca="false">Position!$V60</f>
        <v>#REF!</v>
      </c>
      <c r="AA60" s="16" t="e">
        <f aca="false">Position!$V60</f>
        <v>#REF!</v>
      </c>
      <c r="AB60" s="16" t="e">
        <f aca="false">Position!$V60</f>
        <v>#REF!</v>
      </c>
      <c r="AC60" s="16" t="e">
        <f aca="false">Position!$V60</f>
        <v>#REF!</v>
      </c>
    </row>
    <row r="61" customFormat="false" ht="12.75" hidden="false" customHeight="false" outlineLevel="0" collapsed="false">
      <c r="A61" s="12" t="n">
        <f aca="false">Inputs!C61</f>
        <v>38930</v>
      </c>
      <c r="B61" s="13" t="n">
        <f aca="false">Inputs!E61</f>
        <v>3.8645</v>
      </c>
      <c r="C61" s="19" t="n">
        <f aca="false">Inputs!F61</f>
        <v>0.2475</v>
      </c>
      <c r="D61" s="4"/>
      <c r="E61" s="16" t="e">
        <f aca="false">Position!$V61</f>
        <v>#REF!</v>
      </c>
      <c r="F61" s="16" t="e">
        <f aca="false">Position!$V61</f>
        <v>#REF!</v>
      </c>
      <c r="G61" s="16" t="e">
        <f aca="false">Position!$V61</f>
        <v>#REF!</v>
      </c>
      <c r="H61" s="16" t="e">
        <f aca="false">Position!$V61</f>
        <v>#REF!</v>
      </c>
      <c r="I61" s="16" t="e">
        <f aca="false">Position!$V61</f>
        <v>#REF!</v>
      </c>
      <c r="J61" s="16" t="e">
        <f aca="false">Position!$V61</f>
        <v>#REF!</v>
      </c>
      <c r="K61" s="16" t="e">
        <f aca="false">Position!$V61</f>
        <v>#REF!</v>
      </c>
      <c r="L61" s="16" t="e">
        <f aca="false">Position!$V61</f>
        <v>#REF!</v>
      </c>
      <c r="M61" s="16" t="e">
        <f aca="false">Position!$V61</f>
        <v>#REF!</v>
      </c>
      <c r="N61" s="16" t="e">
        <f aca="false">Position!$V61</f>
        <v>#REF!</v>
      </c>
      <c r="O61" s="16" t="e">
        <f aca="false">Position!$V61</f>
        <v>#REF!</v>
      </c>
      <c r="S61" s="16" t="e">
        <f aca="false">Position!$V61</f>
        <v>#REF!</v>
      </c>
      <c r="T61" s="16" t="e">
        <f aca="false">Position!$V61</f>
        <v>#REF!</v>
      </c>
      <c r="U61" s="16" t="e">
        <f aca="false">Position!$V61</f>
        <v>#REF!</v>
      </c>
      <c r="V61" s="16" t="e">
        <f aca="false">Position!$V61</f>
        <v>#REF!</v>
      </c>
      <c r="W61" s="16" t="e">
        <f aca="false">Position!$V61</f>
        <v>#REF!</v>
      </c>
      <c r="X61" s="16" t="e">
        <f aca="false">Position!$V61</f>
        <v>#REF!</v>
      </c>
      <c r="Y61" s="16" t="e">
        <f aca="false">Position!$V61</f>
        <v>#REF!</v>
      </c>
      <c r="Z61" s="16" t="e">
        <f aca="false">Position!$V61</f>
        <v>#REF!</v>
      </c>
      <c r="AA61" s="16" t="e">
        <f aca="false">Position!$V61</f>
        <v>#REF!</v>
      </c>
      <c r="AB61" s="16" t="e">
        <f aca="false">Position!$V61</f>
        <v>#REF!</v>
      </c>
      <c r="AC61" s="16" t="e">
        <f aca="false">Position!$V61</f>
        <v>#REF!</v>
      </c>
    </row>
    <row r="62" customFormat="false" ht="12.75" hidden="false" customHeight="false" outlineLevel="0" collapsed="false">
      <c r="A62" s="12" t="n">
        <f aca="false">Inputs!C62</f>
        <v>38961</v>
      </c>
      <c r="B62" s="13" t="n">
        <f aca="false">Inputs!E62</f>
        <v>3.8535</v>
      </c>
      <c r="C62" s="19" t="n">
        <f aca="false">Inputs!F62</f>
        <v>0.2475</v>
      </c>
      <c r="D62" s="4"/>
      <c r="E62" s="16" t="e">
        <f aca="false">Position!$V62</f>
        <v>#REF!</v>
      </c>
      <c r="F62" s="16" t="e">
        <f aca="false">Position!$V62</f>
        <v>#REF!</v>
      </c>
      <c r="G62" s="16" t="e">
        <f aca="false">Position!$V62</f>
        <v>#REF!</v>
      </c>
      <c r="H62" s="16" t="e">
        <f aca="false">Position!$V62</f>
        <v>#REF!</v>
      </c>
      <c r="I62" s="16" t="e">
        <f aca="false">Position!$V62</f>
        <v>#REF!</v>
      </c>
      <c r="J62" s="16" t="e">
        <f aca="false">Position!$V62</f>
        <v>#REF!</v>
      </c>
      <c r="K62" s="16" t="e">
        <f aca="false">Position!$V62</f>
        <v>#REF!</v>
      </c>
      <c r="L62" s="16" t="e">
        <f aca="false">Position!$V62</f>
        <v>#REF!</v>
      </c>
      <c r="M62" s="16" t="e">
        <f aca="false">Position!$V62</f>
        <v>#REF!</v>
      </c>
      <c r="N62" s="16" t="e">
        <f aca="false">Position!$V62</f>
        <v>#REF!</v>
      </c>
      <c r="O62" s="16" t="e">
        <f aca="false">Position!$V62</f>
        <v>#REF!</v>
      </c>
      <c r="S62" s="16" t="e">
        <f aca="false">Position!$V62</f>
        <v>#REF!</v>
      </c>
      <c r="T62" s="16" t="e">
        <f aca="false">Position!$V62</f>
        <v>#REF!</v>
      </c>
      <c r="U62" s="16" t="e">
        <f aca="false">Position!$V62</f>
        <v>#REF!</v>
      </c>
      <c r="V62" s="16" t="e">
        <f aca="false">Position!$V62</f>
        <v>#REF!</v>
      </c>
      <c r="W62" s="16" t="e">
        <f aca="false">Position!$V62</f>
        <v>#REF!</v>
      </c>
      <c r="X62" s="16" t="e">
        <f aca="false">Position!$V62</f>
        <v>#REF!</v>
      </c>
      <c r="Y62" s="16" t="e">
        <f aca="false">Position!$V62</f>
        <v>#REF!</v>
      </c>
      <c r="Z62" s="16" t="e">
        <f aca="false">Position!$V62</f>
        <v>#REF!</v>
      </c>
      <c r="AA62" s="16" t="e">
        <f aca="false">Position!$V62</f>
        <v>#REF!</v>
      </c>
      <c r="AB62" s="16" t="e">
        <f aca="false">Position!$V62</f>
        <v>#REF!</v>
      </c>
      <c r="AC62" s="16" t="e">
        <f aca="false">Position!$V62</f>
        <v>#REF!</v>
      </c>
    </row>
    <row r="63" customFormat="false" ht="12.75" hidden="false" customHeight="false" outlineLevel="0" collapsed="false">
      <c r="A63" s="12" t="n">
        <f aca="false">Inputs!C63</f>
        <v>38991</v>
      </c>
      <c r="B63" s="13" t="n">
        <f aca="false">Inputs!E63</f>
        <v>3.8685</v>
      </c>
      <c r="C63" s="19" t="n">
        <f aca="false">Inputs!F63</f>
        <v>0.2475</v>
      </c>
      <c r="D63" s="4"/>
      <c r="E63" s="16" t="e">
        <f aca="false">Position!$V63</f>
        <v>#REF!</v>
      </c>
      <c r="F63" s="16" t="e">
        <f aca="false">Position!$V63</f>
        <v>#REF!</v>
      </c>
      <c r="G63" s="16" t="e">
        <f aca="false">Position!$V63</f>
        <v>#REF!</v>
      </c>
      <c r="H63" s="16" t="e">
        <f aca="false">Position!$V63</f>
        <v>#REF!</v>
      </c>
      <c r="I63" s="16" t="e">
        <f aca="false">Position!$V63</f>
        <v>#REF!</v>
      </c>
      <c r="J63" s="16" t="e">
        <f aca="false">Position!$V63</f>
        <v>#REF!</v>
      </c>
      <c r="K63" s="16" t="e">
        <f aca="false">Position!$V63</f>
        <v>#REF!</v>
      </c>
      <c r="L63" s="16" t="e">
        <f aca="false">Position!$V63</f>
        <v>#REF!</v>
      </c>
      <c r="M63" s="16" t="e">
        <f aca="false">Position!$V63</f>
        <v>#REF!</v>
      </c>
      <c r="N63" s="16" t="e">
        <f aca="false">Position!$V63</f>
        <v>#REF!</v>
      </c>
      <c r="O63" s="16" t="e">
        <f aca="false">Position!$V63</f>
        <v>#REF!</v>
      </c>
      <c r="S63" s="16" t="e">
        <f aca="false">Position!$V63</f>
        <v>#REF!</v>
      </c>
      <c r="T63" s="16" t="e">
        <f aca="false">Position!$V63</f>
        <v>#REF!</v>
      </c>
      <c r="U63" s="16" t="e">
        <f aca="false">Position!$V63</f>
        <v>#REF!</v>
      </c>
      <c r="V63" s="16" t="e">
        <f aca="false">Position!$V63</f>
        <v>#REF!</v>
      </c>
      <c r="W63" s="16" t="e">
        <f aca="false">Position!$V63</f>
        <v>#REF!</v>
      </c>
      <c r="X63" s="16" t="e">
        <f aca="false">Position!$V63</f>
        <v>#REF!</v>
      </c>
      <c r="Y63" s="16" t="e">
        <f aca="false">Position!$V63</f>
        <v>#REF!</v>
      </c>
      <c r="Z63" s="16" t="e">
        <f aca="false">Position!$V63</f>
        <v>#REF!</v>
      </c>
      <c r="AA63" s="16" t="e">
        <f aca="false">Position!$V63</f>
        <v>#REF!</v>
      </c>
      <c r="AB63" s="16" t="e">
        <f aca="false">Position!$V63</f>
        <v>#REF!</v>
      </c>
      <c r="AC63" s="16" t="e">
        <f aca="false">Position!$V63</f>
        <v>#REF!</v>
      </c>
    </row>
    <row r="64" customFormat="false" ht="12.75" hidden="false" customHeight="false" outlineLevel="0" collapsed="false">
      <c r="A64" s="12" t="n">
        <f aca="false">Inputs!C64</f>
        <v>39022</v>
      </c>
      <c r="B64" s="13" t="n">
        <f aca="false">Inputs!E64</f>
        <v>4.0255</v>
      </c>
      <c r="C64" s="19" t="n">
        <f aca="false">Inputs!F64</f>
        <v>0.2475</v>
      </c>
      <c r="D64" s="4"/>
      <c r="E64" s="16" t="e">
        <f aca="false">Position!$V64</f>
        <v>#REF!</v>
      </c>
      <c r="F64" s="16" t="e">
        <f aca="false">Position!$V64</f>
        <v>#REF!</v>
      </c>
      <c r="G64" s="16" t="e">
        <f aca="false">Position!$V64</f>
        <v>#REF!</v>
      </c>
      <c r="H64" s="16" t="e">
        <f aca="false">Position!$V64</f>
        <v>#REF!</v>
      </c>
      <c r="I64" s="16" t="e">
        <f aca="false">Position!$V64</f>
        <v>#REF!</v>
      </c>
      <c r="J64" s="16" t="e">
        <f aca="false">Position!$V64</f>
        <v>#REF!</v>
      </c>
      <c r="K64" s="16" t="e">
        <f aca="false">Position!$V64</f>
        <v>#REF!</v>
      </c>
      <c r="L64" s="16" t="e">
        <f aca="false">Position!$V64</f>
        <v>#REF!</v>
      </c>
      <c r="M64" s="16" t="e">
        <f aca="false">Position!$V64</f>
        <v>#REF!</v>
      </c>
      <c r="N64" s="16" t="e">
        <f aca="false">Position!$V64</f>
        <v>#REF!</v>
      </c>
      <c r="O64" s="16" t="e">
        <f aca="false">Position!$V64</f>
        <v>#REF!</v>
      </c>
      <c r="S64" s="16" t="e">
        <f aca="false">Position!$V64</f>
        <v>#REF!</v>
      </c>
      <c r="T64" s="16" t="e">
        <f aca="false">Position!$V64</f>
        <v>#REF!</v>
      </c>
      <c r="U64" s="16" t="e">
        <f aca="false">Position!$V64</f>
        <v>#REF!</v>
      </c>
      <c r="V64" s="16" t="e">
        <f aca="false">Position!$V64</f>
        <v>#REF!</v>
      </c>
      <c r="W64" s="16" t="e">
        <f aca="false">Position!$V64</f>
        <v>#REF!</v>
      </c>
      <c r="X64" s="16" t="e">
        <f aca="false">Position!$V64</f>
        <v>#REF!</v>
      </c>
      <c r="Y64" s="16" t="e">
        <f aca="false">Position!$V64</f>
        <v>#REF!</v>
      </c>
      <c r="Z64" s="16" t="e">
        <f aca="false">Position!$V64</f>
        <v>#REF!</v>
      </c>
      <c r="AA64" s="16" t="e">
        <f aca="false">Position!$V64</f>
        <v>#REF!</v>
      </c>
      <c r="AB64" s="16" t="e">
        <f aca="false">Position!$V64</f>
        <v>#REF!</v>
      </c>
      <c r="AC64" s="16" t="e">
        <f aca="false">Position!$V64</f>
        <v>#REF!</v>
      </c>
    </row>
    <row r="65" customFormat="false" ht="12.75" hidden="false" customHeight="false" outlineLevel="0" collapsed="false">
      <c r="A65" s="12" t="n">
        <f aca="false">Inputs!C65</f>
        <v>39052</v>
      </c>
      <c r="B65" s="13" t="n">
        <f aca="false">Inputs!E65</f>
        <v>4.1855</v>
      </c>
      <c r="C65" s="19" t="n">
        <f aca="false">Inputs!F65</f>
        <v>0.2475</v>
      </c>
      <c r="D65" s="4"/>
      <c r="E65" s="16" t="e">
        <f aca="false">Position!$V65</f>
        <v>#REF!</v>
      </c>
      <c r="F65" s="16" t="e">
        <f aca="false">Position!$V65</f>
        <v>#REF!</v>
      </c>
      <c r="G65" s="16" t="e">
        <f aca="false">Position!$V65</f>
        <v>#REF!</v>
      </c>
      <c r="H65" s="16" t="e">
        <f aca="false">Position!$V65</f>
        <v>#REF!</v>
      </c>
      <c r="I65" s="16" t="e">
        <f aca="false">Position!$V65</f>
        <v>#REF!</v>
      </c>
      <c r="J65" s="16" t="e">
        <f aca="false">Position!$V65</f>
        <v>#REF!</v>
      </c>
      <c r="K65" s="16" t="e">
        <f aca="false">Position!$V65</f>
        <v>#REF!</v>
      </c>
      <c r="L65" s="16" t="e">
        <f aca="false">Position!$V65</f>
        <v>#REF!</v>
      </c>
      <c r="M65" s="16" t="e">
        <f aca="false">Position!$V65</f>
        <v>#REF!</v>
      </c>
      <c r="N65" s="16" t="e">
        <f aca="false">Position!$V65</f>
        <v>#REF!</v>
      </c>
      <c r="O65" s="16" t="e">
        <f aca="false">Position!$V65</f>
        <v>#REF!</v>
      </c>
      <c r="S65" s="16" t="e">
        <f aca="false">Position!$V65</f>
        <v>#REF!</v>
      </c>
      <c r="T65" s="16" t="e">
        <f aca="false">Position!$V65</f>
        <v>#REF!</v>
      </c>
      <c r="U65" s="16" t="e">
        <f aca="false">Position!$V65</f>
        <v>#REF!</v>
      </c>
      <c r="V65" s="16" t="e">
        <f aca="false">Position!$V65</f>
        <v>#REF!</v>
      </c>
      <c r="W65" s="16" t="e">
        <f aca="false">Position!$V65</f>
        <v>#REF!</v>
      </c>
      <c r="X65" s="16" t="e">
        <f aca="false">Position!$V65</f>
        <v>#REF!</v>
      </c>
      <c r="Y65" s="16" t="e">
        <f aca="false">Position!$V65</f>
        <v>#REF!</v>
      </c>
      <c r="Z65" s="16" t="e">
        <f aca="false">Position!$V65</f>
        <v>#REF!</v>
      </c>
      <c r="AA65" s="16" t="e">
        <f aca="false">Position!$V65</f>
        <v>#REF!</v>
      </c>
      <c r="AB65" s="16" t="e">
        <f aca="false">Position!$V65</f>
        <v>#REF!</v>
      </c>
      <c r="AC65" s="16" t="e">
        <f aca="false">Position!$V65</f>
        <v>#REF!</v>
      </c>
    </row>
    <row r="66" customFormat="false" ht="12.75" hidden="false" customHeight="false" outlineLevel="0" collapsed="false">
      <c r="A66" s="12" t="n">
        <f aca="false">Inputs!C66</f>
        <v>39083</v>
      </c>
      <c r="B66" s="13" t="n">
        <f aca="false">Inputs!E66</f>
        <v>4.2055</v>
      </c>
      <c r="C66" s="19" t="n">
        <f aca="false">Inputs!F66</f>
        <v>0.2475</v>
      </c>
      <c r="D66" s="4"/>
      <c r="E66" s="16" t="e">
        <f aca="false">Position!$V66</f>
        <v>#REF!</v>
      </c>
      <c r="F66" s="16" t="e">
        <f aca="false">Position!$V66</f>
        <v>#REF!</v>
      </c>
      <c r="G66" s="16" t="e">
        <f aca="false">Position!$V66</f>
        <v>#REF!</v>
      </c>
      <c r="H66" s="16" t="e">
        <f aca="false">Position!$V66</f>
        <v>#REF!</v>
      </c>
      <c r="I66" s="16" t="e">
        <f aca="false">Position!$V66</f>
        <v>#REF!</v>
      </c>
      <c r="J66" s="16" t="e">
        <f aca="false">Position!$V66</f>
        <v>#REF!</v>
      </c>
      <c r="K66" s="16" t="e">
        <f aca="false">Position!$V66</f>
        <v>#REF!</v>
      </c>
      <c r="L66" s="16" t="e">
        <f aca="false">Position!$V66</f>
        <v>#REF!</v>
      </c>
      <c r="M66" s="16" t="e">
        <f aca="false">Position!$V66</f>
        <v>#REF!</v>
      </c>
      <c r="N66" s="16" t="e">
        <f aca="false">Position!$V66</f>
        <v>#REF!</v>
      </c>
      <c r="O66" s="16" t="e">
        <f aca="false">Position!$V66</f>
        <v>#REF!</v>
      </c>
      <c r="S66" s="16" t="e">
        <f aca="false">Position!$V66</f>
        <v>#REF!</v>
      </c>
      <c r="T66" s="16" t="e">
        <f aca="false">Position!$V66</f>
        <v>#REF!</v>
      </c>
      <c r="U66" s="16" t="e">
        <f aca="false">Position!$V66</f>
        <v>#REF!</v>
      </c>
      <c r="V66" s="16" t="e">
        <f aca="false">Position!$V66</f>
        <v>#REF!</v>
      </c>
      <c r="W66" s="16" t="e">
        <f aca="false">Position!$V66</f>
        <v>#REF!</v>
      </c>
      <c r="X66" s="16" t="e">
        <f aca="false">Position!$V66</f>
        <v>#REF!</v>
      </c>
      <c r="Y66" s="16" t="e">
        <f aca="false">Position!$V66</f>
        <v>#REF!</v>
      </c>
      <c r="Z66" s="16" t="e">
        <f aca="false">Position!$V66</f>
        <v>#REF!</v>
      </c>
      <c r="AA66" s="16" t="e">
        <f aca="false">Position!$V66</f>
        <v>#REF!</v>
      </c>
      <c r="AB66" s="16" t="e">
        <f aca="false">Position!$V66</f>
        <v>#REF!</v>
      </c>
      <c r="AC66" s="16" t="e">
        <f aca="false">Position!$V66</f>
        <v>#REF!</v>
      </c>
    </row>
    <row r="67" customFormat="false" ht="12.75" hidden="false" customHeight="false" outlineLevel="0" collapsed="false">
      <c r="A67" s="12" t="n">
        <f aca="false">Inputs!C67</f>
        <v>39114</v>
      </c>
      <c r="B67" s="13" t="n">
        <f aca="false">Inputs!E67</f>
        <v>4.1215</v>
      </c>
      <c r="C67" s="19" t="n">
        <f aca="false">Inputs!F67</f>
        <v>0.2425</v>
      </c>
      <c r="D67" s="4"/>
      <c r="E67" s="16" t="e">
        <f aca="false">Position!$V67</f>
        <v>#REF!</v>
      </c>
      <c r="F67" s="16" t="e">
        <f aca="false">Position!$V67</f>
        <v>#REF!</v>
      </c>
      <c r="G67" s="16" t="e">
        <f aca="false">Position!$V67</f>
        <v>#REF!</v>
      </c>
      <c r="H67" s="16" t="e">
        <f aca="false">Position!$V67</f>
        <v>#REF!</v>
      </c>
      <c r="I67" s="16" t="e">
        <f aca="false">Position!$V67</f>
        <v>#REF!</v>
      </c>
      <c r="J67" s="16" t="e">
        <f aca="false">Position!$V67</f>
        <v>#REF!</v>
      </c>
      <c r="K67" s="16" t="e">
        <f aca="false">Position!$V67</f>
        <v>#REF!</v>
      </c>
      <c r="L67" s="16" t="e">
        <f aca="false">Position!$V67</f>
        <v>#REF!</v>
      </c>
      <c r="M67" s="16" t="e">
        <f aca="false">Position!$V67</f>
        <v>#REF!</v>
      </c>
      <c r="N67" s="16" t="e">
        <f aca="false">Position!$V67</f>
        <v>#REF!</v>
      </c>
      <c r="O67" s="16" t="e">
        <f aca="false">Position!$V67</f>
        <v>#REF!</v>
      </c>
      <c r="S67" s="16" t="e">
        <f aca="false">Position!$V67</f>
        <v>#REF!</v>
      </c>
      <c r="T67" s="16" t="e">
        <f aca="false">Position!$V67</f>
        <v>#REF!</v>
      </c>
      <c r="U67" s="16" t="e">
        <f aca="false">Position!$V67</f>
        <v>#REF!</v>
      </c>
      <c r="V67" s="16" t="e">
        <f aca="false">Position!$V67</f>
        <v>#REF!</v>
      </c>
      <c r="W67" s="16" t="e">
        <f aca="false">Position!$V67</f>
        <v>#REF!</v>
      </c>
      <c r="X67" s="16" t="e">
        <f aca="false">Position!$V67</f>
        <v>#REF!</v>
      </c>
      <c r="Y67" s="16" t="e">
        <f aca="false">Position!$V67</f>
        <v>#REF!</v>
      </c>
      <c r="Z67" s="16" t="e">
        <f aca="false">Position!$V67</f>
        <v>#REF!</v>
      </c>
      <c r="AA67" s="16" t="e">
        <f aca="false">Position!$V67</f>
        <v>#REF!</v>
      </c>
      <c r="AB67" s="16" t="e">
        <f aca="false">Position!$V67</f>
        <v>#REF!</v>
      </c>
      <c r="AC67" s="16" t="e">
        <f aca="false">Position!$V67</f>
        <v>#REF!</v>
      </c>
    </row>
    <row r="68" customFormat="false" ht="12.75" hidden="false" customHeight="false" outlineLevel="0" collapsed="false">
      <c r="A68" s="12" t="n">
        <f aca="false">Inputs!C68</f>
        <v>39142</v>
      </c>
      <c r="B68" s="13" t="n">
        <f aca="false">Inputs!E68</f>
        <v>3.9865</v>
      </c>
      <c r="C68" s="19" t="n">
        <f aca="false">Inputs!F68</f>
        <v>0.24</v>
      </c>
      <c r="D68" s="4"/>
      <c r="E68" s="16" t="e">
        <f aca="false">Position!$V68</f>
        <v>#REF!</v>
      </c>
      <c r="F68" s="16" t="e">
        <f aca="false">Position!$V68</f>
        <v>#REF!</v>
      </c>
      <c r="G68" s="16" t="e">
        <f aca="false">Position!$V68</f>
        <v>#REF!</v>
      </c>
      <c r="H68" s="16" t="e">
        <f aca="false">Position!$V68</f>
        <v>#REF!</v>
      </c>
      <c r="I68" s="16" t="e">
        <f aca="false">Position!$V68</f>
        <v>#REF!</v>
      </c>
      <c r="J68" s="16" t="e">
        <f aca="false">Position!$V68</f>
        <v>#REF!</v>
      </c>
      <c r="K68" s="16" t="e">
        <f aca="false">Position!$V68</f>
        <v>#REF!</v>
      </c>
      <c r="L68" s="16" t="e">
        <f aca="false">Position!$V68</f>
        <v>#REF!</v>
      </c>
      <c r="M68" s="16" t="e">
        <f aca="false">Position!$V68</f>
        <v>#REF!</v>
      </c>
      <c r="N68" s="16" t="e">
        <f aca="false">Position!$V68</f>
        <v>#REF!</v>
      </c>
      <c r="O68" s="16" t="e">
        <f aca="false">Position!$V68</f>
        <v>#REF!</v>
      </c>
      <c r="S68" s="16" t="e">
        <f aca="false">Position!$V68</f>
        <v>#REF!</v>
      </c>
      <c r="T68" s="16" t="e">
        <f aca="false">Position!$V68</f>
        <v>#REF!</v>
      </c>
      <c r="U68" s="16" t="e">
        <f aca="false">Position!$V68</f>
        <v>#REF!</v>
      </c>
      <c r="V68" s="16" t="e">
        <f aca="false">Position!$V68</f>
        <v>#REF!</v>
      </c>
      <c r="W68" s="16" t="e">
        <f aca="false">Position!$V68</f>
        <v>#REF!</v>
      </c>
      <c r="X68" s="16" t="e">
        <f aca="false">Position!$V68</f>
        <v>#REF!</v>
      </c>
      <c r="Y68" s="16" t="e">
        <f aca="false">Position!$V68</f>
        <v>#REF!</v>
      </c>
      <c r="Z68" s="16" t="e">
        <f aca="false">Position!$V68</f>
        <v>#REF!</v>
      </c>
      <c r="AA68" s="16" t="e">
        <f aca="false">Position!$V68</f>
        <v>#REF!</v>
      </c>
      <c r="AB68" s="16" t="e">
        <f aca="false">Position!$V68</f>
        <v>#REF!</v>
      </c>
      <c r="AC68" s="16" t="e">
        <f aca="false">Position!$V68</f>
        <v>#REF!</v>
      </c>
    </row>
    <row r="69" customFormat="false" ht="12.75" hidden="false" customHeight="false" outlineLevel="0" collapsed="false">
      <c r="A69" s="12" t="n">
        <f aca="false">Inputs!C69</f>
        <v>39173</v>
      </c>
      <c r="B69" s="13" t="n">
        <f aca="false">Inputs!E69</f>
        <v>3.8365</v>
      </c>
      <c r="C69" s="19" t="n">
        <f aca="false">Inputs!F69</f>
        <v>0.24</v>
      </c>
      <c r="D69" s="4"/>
      <c r="E69" s="16" t="e">
        <f aca="false">Position!$V69</f>
        <v>#REF!</v>
      </c>
      <c r="F69" s="16" t="e">
        <f aca="false">Position!$V69</f>
        <v>#REF!</v>
      </c>
      <c r="G69" s="16" t="e">
        <f aca="false">Position!$V69</f>
        <v>#REF!</v>
      </c>
      <c r="H69" s="16" t="e">
        <f aca="false">Position!$V69</f>
        <v>#REF!</v>
      </c>
      <c r="I69" s="16" t="e">
        <f aca="false">Position!$V69</f>
        <v>#REF!</v>
      </c>
      <c r="J69" s="16" t="e">
        <f aca="false">Position!$V69</f>
        <v>#REF!</v>
      </c>
      <c r="K69" s="16" t="e">
        <f aca="false">Position!$V69</f>
        <v>#REF!</v>
      </c>
      <c r="L69" s="16" t="e">
        <f aca="false">Position!$V69</f>
        <v>#REF!</v>
      </c>
      <c r="M69" s="16" t="e">
        <f aca="false">Position!$V69</f>
        <v>#REF!</v>
      </c>
      <c r="N69" s="16" t="e">
        <f aca="false">Position!$V69</f>
        <v>#REF!</v>
      </c>
      <c r="O69" s="16" t="e">
        <f aca="false">Position!$V69</f>
        <v>#REF!</v>
      </c>
      <c r="S69" s="16" t="e">
        <f aca="false">Position!$V69</f>
        <v>#REF!</v>
      </c>
      <c r="T69" s="16" t="e">
        <f aca="false">Position!$V69</f>
        <v>#REF!</v>
      </c>
      <c r="U69" s="16" t="e">
        <f aca="false">Position!$V69</f>
        <v>#REF!</v>
      </c>
      <c r="V69" s="16" t="e">
        <f aca="false">Position!$V69</f>
        <v>#REF!</v>
      </c>
      <c r="W69" s="16" t="e">
        <f aca="false">Position!$V69</f>
        <v>#REF!</v>
      </c>
      <c r="X69" s="16" t="e">
        <f aca="false">Position!$V69</f>
        <v>#REF!</v>
      </c>
      <c r="Y69" s="16" t="e">
        <f aca="false">Position!$V69</f>
        <v>#REF!</v>
      </c>
      <c r="Z69" s="16" t="e">
        <f aca="false">Position!$V69</f>
        <v>#REF!</v>
      </c>
      <c r="AA69" s="16" t="e">
        <f aca="false">Position!$V69</f>
        <v>#REF!</v>
      </c>
      <c r="AB69" s="16" t="e">
        <f aca="false">Position!$V69</f>
        <v>#REF!</v>
      </c>
      <c r="AC69" s="16" t="e">
        <f aca="false">Position!$V69</f>
        <v>#REF!</v>
      </c>
    </row>
    <row r="70" customFormat="false" ht="12.75" hidden="false" customHeight="false" outlineLevel="0" collapsed="false">
      <c r="A70" s="12" t="n">
        <f aca="false">Inputs!C70</f>
        <v>39203</v>
      </c>
      <c r="B70" s="13" t="n">
        <f aca="false">Inputs!E70</f>
        <v>3.8405</v>
      </c>
      <c r="C70" s="19" t="n">
        <f aca="false">Inputs!F70</f>
        <v>0.24</v>
      </c>
      <c r="D70" s="4"/>
      <c r="E70" s="16" t="e">
        <f aca="false">Position!$V70</f>
        <v>#REF!</v>
      </c>
      <c r="F70" s="16" t="e">
        <f aca="false">Position!$V70</f>
        <v>#REF!</v>
      </c>
      <c r="G70" s="16" t="e">
        <f aca="false">Position!$V70</f>
        <v>#REF!</v>
      </c>
      <c r="H70" s="16" t="e">
        <f aca="false">Position!$V70</f>
        <v>#REF!</v>
      </c>
      <c r="I70" s="16" t="e">
        <f aca="false">Position!$V70</f>
        <v>#REF!</v>
      </c>
      <c r="J70" s="16" t="e">
        <f aca="false">Position!$V70</f>
        <v>#REF!</v>
      </c>
      <c r="K70" s="16" t="e">
        <f aca="false">Position!$V70</f>
        <v>#REF!</v>
      </c>
      <c r="L70" s="16" t="e">
        <f aca="false">Position!$V70</f>
        <v>#REF!</v>
      </c>
      <c r="M70" s="16" t="e">
        <f aca="false">Position!$V70</f>
        <v>#REF!</v>
      </c>
      <c r="N70" s="16" t="e">
        <f aca="false">Position!$V70</f>
        <v>#REF!</v>
      </c>
      <c r="O70" s="16" t="e">
        <f aca="false">Position!$V70</f>
        <v>#REF!</v>
      </c>
      <c r="S70" s="16" t="e">
        <f aca="false">Position!$V70</f>
        <v>#REF!</v>
      </c>
      <c r="T70" s="16" t="e">
        <f aca="false">Position!$V70</f>
        <v>#REF!</v>
      </c>
      <c r="U70" s="16" t="e">
        <f aca="false">Position!$V70</f>
        <v>#REF!</v>
      </c>
      <c r="V70" s="16" t="e">
        <f aca="false">Position!$V70</f>
        <v>#REF!</v>
      </c>
      <c r="W70" s="16" t="e">
        <f aca="false">Position!$V70</f>
        <v>#REF!</v>
      </c>
      <c r="X70" s="16" t="e">
        <f aca="false">Position!$V70</f>
        <v>#REF!</v>
      </c>
      <c r="Y70" s="16" t="e">
        <f aca="false">Position!$V70</f>
        <v>#REF!</v>
      </c>
      <c r="Z70" s="16" t="e">
        <f aca="false">Position!$V70</f>
        <v>#REF!</v>
      </c>
      <c r="AA70" s="16" t="e">
        <f aca="false">Position!$V70</f>
        <v>#REF!</v>
      </c>
      <c r="AB70" s="16" t="e">
        <f aca="false">Position!$V70</f>
        <v>#REF!</v>
      </c>
      <c r="AC70" s="16" t="e">
        <f aca="false">Position!$V70</f>
        <v>#REF!</v>
      </c>
    </row>
    <row r="71" customFormat="false" ht="12.75" hidden="false" customHeight="false" outlineLevel="0" collapsed="false">
      <c r="A71" s="12" t="n">
        <f aca="false">Inputs!C71</f>
        <v>39234</v>
      </c>
      <c r="B71" s="13" t="n">
        <f aca="false">Inputs!E71</f>
        <v>3.8805</v>
      </c>
      <c r="C71" s="19" t="n">
        <f aca="false">Inputs!F71</f>
        <v>0.24</v>
      </c>
      <c r="D71" s="4"/>
      <c r="E71" s="16" t="e">
        <f aca="false">Position!$V71</f>
        <v>#REF!</v>
      </c>
      <c r="F71" s="16" t="e">
        <f aca="false">Position!$V71</f>
        <v>#REF!</v>
      </c>
      <c r="G71" s="16" t="e">
        <f aca="false">Position!$V71</f>
        <v>#REF!</v>
      </c>
      <c r="H71" s="16" t="e">
        <f aca="false">Position!$V71</f>
        <v>#REF!</v>
      </c>
      <c r="I71" s="16" t="e">
        <f aca="false">Position!$V71</f>
        <v>#REF!</v>
      </c>
      <c r="J71" s="16" t="e">
        <f aca="false">Position!$V71</f>
        <v>#REF!</v>
      </c>
      <c r="K71" s="16" t="e">
        <f aca="false">Position!$V71</f>
        <v>#REF!</v>
      </c>
      <c r="L71" s="16" t="e">
        <f aca="false">Position!$V71</f>
        <v>#REF!</v>
      </c>
      <c r="M71" s="16" t="e">
        <f aca="false">Position!$V71</f>
        <v>#REF!</v>
      </c>
      <c r="N71" s="16" t="e">
        <f aca="false">Position!$V71</f>
        <v>#REF!</v>
      </c>
      <c r="O71" s="16" t="e">
        <f aca="false">Position!$V71</f>
        <v>#REF!</v>
      </c>
      <c r="S71" s="16" t="e">
        <f aca="false">Position!$V71</f>
        <v>#REF!</v>
      </c>
      <c r="T71" s="16" t="e">
        <f aca="false">Position!$V71</f>
        <v>#REF!</v>
      </c>
      <c r="U71" s="16" t="e">
        <f aca="false">Position!$V71</f>
        <v>#REF!</v>
      </c>
      <c r="V71" s="16" t="e">
        <f aca="false">Position!$V71</f>
        <v>#REF!</v>
      </c>
      <c r="W71" s="16" t="e">
        <f aca="false">Position!$V71</f>
        <v>#REF!</v>
      </c>
      <c r="X71" s="16" t="e">
        <f aca="false">Position!$V71</f>
        <v>#REF!</v>
      </c>
      <c r="Y71" s="16" t="e">
        <f aca="false">Position!$V71</f>
        <v>#REF!</v>
      </c>
      <c r="Z71" s="16" t="e">
        <f aca="false">Position!$V71</f>
        <v>#REF!</v>
      </c>
      <c r="AA71" s="16" t="e">
        <f aca="false">Position!$V71</f>
        <v>#REF!</v>
      </c>
      <c r="AB71" s="16" t="e">
        <f aca="false">Position!$V71</f>
        <v>#REF!</v>
      </c>
      <c r="AC71" s="16" t="e">
        <f aca="false">Position!$V71</f>
        <v>#REF!</v>
      </c>
    </row>
    <row r="72" customFormat="false" ht="12.75" hidden="false" customHeight="false" outlineLevel="0" collapsed="false">
      <c r="A72" s="12" t="n">
        <f aca="false">Inputs!C72</f>
        <v>39264</v>
      </c>
      <c r="B72" s="13" t="n">
        <f aca="false">Inputs!E72</f>
        <v>3.9255</v>
      </c>
      <c r="C72" s="19" t="n">
        <f aca="false">Inputs!F72</f>
        <v>0.24</v>
      </c>
      <c r="D72" s="4"/>
      <c r="E72" s="16" t="e">
        <f aca="false">Position!$V72</f>
        <v>#REF!</v>
      </c>
      <c r="F72" s="16" t="e">
        <f aca="false">Position!$V72</f>
        <v>#REF!</v>
      </c>
      <c r="G72" s="16" t="e">
        <f aca="false">Position!$V72</f>
        <v>#REF!</v>
      </c>
      <c r="H72" s="16" t="e">
        <f aca="false">Position!$V72</f>
        <v>#REF!</v>
      </c>
      <c r="I72" s="16" t="e">
        <f aca="false">Position!$V72</f>
        <v>#REF!</v>
      </c>
      <c r="J72" s="16" t="e">
        <f aca="false">Position!$V72</f>
        <v>#REF!</v>
      </c>
      <c r="K72" s="16" t="e">
        <f aca="false">Position!$V72</f>
        <v>#REF!</v>
      </c>
      <c r="L72" s="16" t="e">
        <f aca="false">Position!$V72</f>
        <v>#REF!</v>
      </c>
      <c r="M72" s="16" t="e">
        <f aca="false">Position!$V72</f>
        <v>#REF!</v>
      </c>
      <c r="N72" s="16" t="e">
        <f aca="false">Position!$V72</f>
        <v>#REF!</v>
      </c>
      <c r="O72" s="16" t="e">
        <f aca="false">Position!$V72</f>
        <v>#REF!</v>
      </c>
      <c r="S72" s="16" t="e">
        <f aca="false">Position!$V72</f>
        <v>#REF!</v>
      </c>
      <c r="T72" s="16" t="e">
        <f aca="false">Position!$V72</f>
        <v>#REF!</v>
      </c>
      <c r="U72" s="16" t="e">
        <f aca="false">Position!$V72</f>
        <v>#REF!</v>
      </c>
      <c r="V72" s="16" t="e">
        <f aca="false">Position!$V72</f>
        <v>#REF!</v>
      </c>
      <c r="W72" s="16" t="e">
        <f aca="false">Position!$V72</f>
        <v>#REF!</v>
      </c>
      <c r="X72" s="16" t="e">
        <f aca="false">Position!$V72</f>
        <v>#REF!</v>
      </c>
      <c r="Y72" s="16" t="e">
        <f aca="false">Position!$V72</f>
        <v>#REF!</v>
      </c>
      <c r="Z72" s="16" t="e">
        <f aca="false">Position!$V72</f>
        <v>#REF!</v>
      </c>
      <c r="AA72" s="16" t="e">
        <f aca="false">Position!$V72</f>
        <v>#REF!</v>
      </c>
      <c r="AB72" s="16" t="e">
        <f aca="false">Position!$V72</f>
        <v>#REF!</v>
      </c>
      <c r="AC72" s="16" t="e">
        <f aca="false">Position!$V72</f>
        <v>#REF!</v>
      </c>
    </row>
    <row r="73" customFormat="false" ht="12.75" hidden="false" customHeight="false" outlineLevel="0" collapsed="false">
      <c r="A73" s="12" t="n">
        <f aca="false">Inputs!C73</f>
        <v>39295</v>
      </c>
      <c r="B73" s="13" t="n">
        <f aca="false">Inputs!E73</f>
        <v>3.9645</v>
      </c>
      <c r="C73" s="19" t="n">
        <f aca="false">Inputs!F73</f>
        <v>0.24</v>
      </c>
      <c r="D73" s="4"/>
      <c r="E73" s="16" t="e">
        <f aca="false">Position!$V73</f>
        <v>#REF!</v>
      </c>
      <c r="F73" s="16" t="e">
        <f aca="false">Position!$V73</f>
        <v>#REF!</v>
      </c>
      <c r="G73" s="16" t="e">
        <f aca="false">Position!$V73</f>
        <v>#REF!</v>
      </c>
      <c r="H73" s="16" t="e">
        <f aca="false">Position!$V73</f>
        <v>#REF!</v>
      </c>
      <c r="I73" s="16" t="e">
        <f aca="false">Position!$V73</f>
        <v>#REF!</v>
      </c>
      <c r="J73" s="16" t="e">
        <f aca="false">Position!$V73</f>
        <v>#REF!</v>
      </c>
      <c r="K73" s="16" t="e">
        <f aca="false">Position!$V73</f>
        <v>#REF!</v>
      </c>
      <c r="L73" s="16" t="e">
        <f aca="false">Position!$V73</f>
        <v>#REF!</v>
      </c>
      <c r="M73" s="16" t="e">
        <f aca="false">Position!$V73</f>
        <v>#REF!</v>
      </c>
      <c r="N73" s="16" t="e">
        <f aca="false">Position!$V73</f>
        <v>#REF!</v>
      </c>
      <c r="O73" s="16" t="e">
        <f aca="false">Position!$V73</f>
        <v>#REF!</v>
      </c>
      <c r="S73" s="16" t="e">
        <f aca="false">Position!$V73</f>
        <v>#REF!</v>
      </c>
      <c r="T73" s="16" t="e">
        <f aca="false">Position!$V73</f>
        <v>#REF!</v>
      </c>
      <c r="U73" s="16" t="e">
        <f aca="false">Position!$V73</f>
        <v>#REF!</v>
      </c>
      <c r="V73" s="16" t="e">
        <f aca="false">Position!$V73</f>
        <v>#REF!</v>
      </c>
      <c r="W73" s="16" t="e">
        <f aca="false">Position!$V73</f>
        <v>#REF!</v>
      </c>
      <c r="X73" s="16" t="e">
        <f aca="false">Position!$V73</f>
        <v>#REF!</v>
      </c>
      <c r="Y73" s="16" t="e">
        <f aca="false">Position!$V73</f>
        <v>#REF!</v>
      </c>
      <c r="Z73" s="16" t="e">
        <f aca="false">Position!$V73</f>
        <v>#REF!</v>
      </c>
      <c r="AA73" s="16" t="e">
        <f aca="false">Position!$V73</f>
        <v>#REF!</v>
      </c>
      <c r="AB73" s="16" t="e">
        <f aca="false">Position!$V73</f>
        <v>#REF!</v>
      </c>
      <c r="AC73" s="16" t="e">
        <f aca="false">Position!$V73</f>
        <v>#REF!</v>
      </c>
    </row>
    <row r="74" customFormat="false" ht="12.75" hidden="false" customHeight="false" outlineLevel="0" collapsed="false">
      <c r="A74" s="12" t="n">
        <f aca="false">Inputs!C74</f>
        <v>39326</v>
      </c>
      <c r="B74" s="13" t="n">
        <f aca="false">Inputs!E74</f>
        <v>3.9535</v>
      </c>
      <c r="C74" s="19" t="n">
        <f aca="false">Inputs!F74</f>
        <v>0.24</v>
      </c>
      <c r="D74" s="4"/>
      <c r="E74" s="16" t="e">
        <f aca="false">Position!$V74</f>
        <v>#REF!</v>
      </c>
      <c r="F74" s="16" t="e">
        <f aca="false">Position!$V74</f>
        <v>#REF!</v>
      </c>
      <c r="G74" s="16" t="e">
        <f aca="false">Position!$V74</f>
        <v>#REF!</v>
      </c>
      <c r="H74" s="16" t="e">
        <f aca="false">Position!$V74</f>
        <v>#REF!</v>
      </c>
      <c r="I74" s="16" t="e">
        <f aca="false">Position!$V74</f>
        <v>#REF!</v>
      </c>
      <c r="J74" s="16" t="e">
        <f aca="false">Position!$V74</f>
        <v>#REF!</v>
      </c>
      <c r="K74" s="16" t="e">
        <f aca="false">Position!$V74</f>
        <v>#REF!</v>
      </c>
      <c r="L74" s="16" t="e">
        <f aca="false">Position!$V74</f>
        <v>#REF!</v>
      </c>
      <c r="M74" s="16" t="e">
        <f aca="false">Position!$V74</f>
        <v>#REF!</v>
      </c>
      <c r="N74" s="16" t="e">
        <f aca="false">Position!$V74</f>
        <v>#REF!</v>
      </c>
      <c r="O74" s="16" t="e">
        <f aca="false">Position!$V74</f>
        <v>#REF!</v>
      </c>
      <c r="S74" s="16" t="e">
        <f aca="false">Position!$V74</f>
        <v>#REF!</v>
      </c>
      <c r="T74" s="16" t="e">
        <f aca="false">Position!$V74</f>
        <v>#REF!</v>
      </c>
      <c r="U74" s="16" t="e">
        <f aca="false">Position!$V74</f>
        <v>#REF!</v>
      </c>
      <c r="V74" s="16" t="e">
        <f aca="false">Position!$V74</f>
        <v>#REF!</v>
      </c>
      <c r="W74" s="16" t="e">
        <f aca="false">Position!$V74</f>
        <v>#REF!</v>
      </c>
      <c r="X74" s="16" t="e">
        <f aca="false">Position!$V74</f>
        <v>#REF!</v>
      </c>
      <c r="Y74" s="16" t="e">
        <f aca="false">Position!$V74</f>
        <v>#REF!</v>
      </c>
      <c r="Z74" s="16" t="e">
        <f aca="false">Position!$V74</f>
        <v>#REF!</v>
      </c>
      <c r="AA74" s="16" t="e">
        <f aca="false">Position!$V74</f>
        <v>#REF!</v>
      </c>
      <c r="AB74" s="16" t="e">
        <f aca="false">Position!$V74</f>
        <v>#REF!</v>
      </c>
      <c r="AC74" s="16" t="e">
        <f aca="false">Position!$V74</f>
        <v>#REF!</v>
      </c>
    </row>
    <row r="75" customFormat="false" ht="12.75" hidden="false" customHeight="false" outlineLevel="0" collapsed="false">
      <c r="A75" s="12" t="n">
        <f aca="false">Inputs!C75</f>
        <v>39356</v>
      </c>
      <c r="B75" s="13" t="n">
        <f aca="false">Inputs!E75</f>
        <v>3.9685</v>
      </c>
      <c r="C75" s="19" t="n">
        <f aca="false">Inputs!F75</f>
        <v>0.24</v>
      </c>
      <c r="D75" s="4"/>
      <c r="E75" s="16" t="e">
        <f aca="false">Position!$V75</f>
        <v>#REF!</v>
      </c>
      <c r="F75" s="16" t="e">
        <f aca="false">Position!$V75</f>
        <v>#REF!</v>
      </c>
      <c r="G75" s="16" t="e">
        <f aca="false">Position!$V75</f>
        <v>#REF!</v>
      </c>
      <c r="H75" s="16" t="e">
        <f aca="false">Position!$V75</f>
        <v>#REF!</v>
      </c>
      <c r="I75" s="16" t="e">
        <f aca="false">Position!$V75</f>
        <v>#REF!</v>
      </c>
      <c r="J75" s="16" t="e">
        <f aca="false">Position!$V75</f>
        <v>#REF!</v>
      </c>
      <c r="K75" s="16" t="e">
        <f aca="false">Position!$V75</f>
        <v>#REF!</v>
      </c>
      <c r="L75" s="16" t="e">
        <f aca="false">Position!$V75</f>
        <v>#REF!</v>
      </c>
      <c r="M75" s="16" t="e">
        <f aca="false">Position!$V75</f>
        <v>#REF!</v>
      </c>
      <c r="N75" s="16" t="e">
        <f aca="false">Position!$V75</f>
        <v>#REF!</v>
      </c>
      <c r="O75" s="16" t="e">
        <f aca="false">Position!$V75</f>
        <v>#REF!</v>
      </c>
      <c r="S75" s="16" t="e">
        <f aca="false">Position!$V75</f>
        <v>#REF!</v>
      </c>
      <c r="T75" s="16" t="e">
        <f aca="false">Position!$V75</f>
        <v>#REF!</v>
      </c>
      <c r="U75" s="16" t="e">
        <f aca="false">Position!$V75</f>
        <v>#REF!</v>
      </c>
      <c r="V75" s="16" t="e">
        <f aca="false">Position!$V75</f>
        <v>#REF!</v>
      </c>
      <c r="W75" s="16" t="e">
        <f aca="false">Position!$V75</f>
        <v>#REF!</v>
      </c>
      <c r="X75" s="16" t="e">
        <f aca="false">Position!$V75</f>
        <v>#REF!</v>
      </c>
      <c r="Y75" s="16" t="e">
        <f aca="false">Position!$V75</f>
        <v>#REF!</v>
      </c>
      <c r="Z75" s="16" t="e">
        <f aca="false">Position!$V75</f>
        <v>#REF!</v>
      </c>
      <c r="AA75" s="16" t="e">
        <f aca="false">Position!$V75</f>
        <v>#REF!</v>
      </c>
      <c r="AB75" s="16" t="e">
        <f aca="false">Position!$V75</f>
        <v>#REF!</v>
      </c>
      <c r="AC75" s="16" t="e">
        <f aca="false">Position!$V75</f>
        <v>#REF!</v>
      </c>
    </row>
    <row r="76" customFormat="false" ht="12.75" hidden="false" customHeight="false" outlineLevel="0" collapsed="false">
      <c r="A76" s="12" t="n">
        <f aca="false">Inputs!C76</f>
        <v>39387</v>
      </c>
      <c r="B76" s="13" t="n">
        <f aca="false">Inputs!E76</f>
        <v>4.1255</v>
      </c>
      <c r="C76" s="19" t="n">
        <f aca="false">Inputs!F76</f>
        <v>0.24</v>
      </c>
      <c r="D76" s="4"/>
      <c r="E76" s="16" t="e">
        <f aca="false">Position!$V76</f>
        <v>#REF!</v>
      </c>
      <c r="F76" s="16" t="e">
        <f aca="false">Position!$V76</f>
        <v>#REF!</v>
      </c>
      <c r="G76" s="16" t="e">
        <f aca="false">Position!$V76</f>
        <v>#REF!</v>
      </c>
      <c r="H76" s="16" t="e">
        <f aca="false">Position!$V76</f>
        <v>#REF!</v>
      </c>
      <c r="I76" s="16" t="e">
        <f aca="false">Position!$V76</f>
        <v>#REF!</v>
      </c>
      <c r="J76" s="16" t="e">
        <f aca="false">Position!$V76</f>
        <v>#REF!</v>
      </c>
      <c r="K76" s="16" t="e">
        <f aca="false">Position!$V76</f>
        <v>#REF!</v>
      </c>
      <c r="L76" s="16" t="e">
        <f aca="false">Position!$V76</f>
        <v>#REF!</v>
      </c>
      <c r="M76" s="16" t="e">
        <f aca="false">Position!$V76</f>
        <v>#REF!</v>
      </c>
      <c r="N76" s="16" t="e">
        <f aca="false">Position!$V76</f>
        <v>#REF!</v>
      </c>
      <c r="O76" s="16" t="e">
        <f aca="false">Position!$V76</f>
        <v>#REF!</v>
      </c>
      <c r="S76" s="16" t="e">
        <f aca="false">Position!$V76</f>
        <v>#REF!</v>
      </c>
      <c r="T76" s="16" t="e">
        <f aca="false">Position!$V76</f>
        <v>#REF!</v>
      </c>
      <c r="U76" s="16" t="e">
        <f aca="false">Position!$V76</f>
        <v>#REF!</v>
      </c>
      <c r="V76" s="16" t="e">
        <f aca="false">Position!$V76</f>
        <v>#REF!</v>
      </c>
      <c r="W76" s="16" t="e">
        <f aca="false">Position!$V76</f>
        <v>#REF!</v>
      </c>
      <c r="X76" s="16" t="e">
        <f aca="false">Position!$V76</f>
        <v>#REF!</v>
      </c>
      <c r="Y76" s="16" t="e">
        <f aca="false">Position!$V76</f>
        <v>#REF!</v>
      </c>
      <c r="Z76" s="16" t="e">
        <f aca="false">Position!$V76</f>
        <v>#REF!</v>
      </c>
      <c r="AA76" s="16" t="e">
        <f aca="false">Position!$V76</f>
        <v>#REF!</v>
      </c>
      <c r="AB76" s="16" t="e">
        <f aca="false">Position!$V76</f>
        <v>#REF!</v>
      </c>
      <c r="AC76" s="16" t="e">
        <f aca="false">Position!$V76</f>
        <v>#REF!</v>
      </c>
    </row>
    <row r="77" customFormat="false" ht="12.75" hidden="false" customHeight="false" outlineLevel="0" collapsed="false">
      <c r="A77" s="12" t="n">
        <f aca="false">Inputs!C77</f>
        <v>39417</v>
      </c>
      <c r="B77" s="13" t="n">
        <f aca="false">Inputs!E77</f>
        <v>4.2855</v>
      </c>
      <c r="C77" s="19" t="n">
        <f aca="false">Inputs!F77</f>
        <v>0.24</v>
      </c>
      <c r="D77" s="4"/>
      <c r="E77" s="16" t="e">
        <f aca="false">Position!$V77</f>
        <v>#REF!</v>
      </c>
      <c r="F77" s="16" t="e">
        <f aca="false">Position!$V77</f>
        <v>#REF!</v>
      </c>
      <c r="G77" s="16" t="e">
        <f aca="false">Position!$V77</f>
        <v>#REF!</v>
      </c>
      <c r="H77" s="16" t="e">
        <f aca="false">Position!$V77</f>
        <v>#REF!</v>
      </c>
      <c r="I77" s="16" t="e">
        <f aca="false">Position!$V77</f>
        <v>#REF!</v>
      </c>
      <c r="J77" s="16" t="e">
        <f aca="false">Position!$V77</f>
        <v>#REF!</v>
      </c>
      <c r="K77" s="16" t="e">
        <f aca="false">Position!$V77</f>
        <v>#REF!</v>
      </c>
      <c r="L77" s="16" t="e">
        <f aca="false">Position!$V77</f>
        <v>#REF!</v>
      </c>
      <c r="M77" s="16" t="e">
        <f aca="false">Position!$V77</f>
        <v>#REF!</v>
      </c>
      <c r="N77" s="16" t="e">
        <f aca="false">Position!$V77</f>
        <v>#REF!</v>
      </c>
      <c r="O77" s="16" t="e">
        <f aca="false">Position!$V77</f>
        <v>#REF!</v>
      </c>
      <c r="S77" s="16" t="e">
        <f aca="false">Position!$V77</f>
        <v>#REF!</v>
      </c>
      <c r="T77" s="16" t="e">
        <f aca="false">Position!$V77</f>
        <v>#REF!</v>
      </c>
      <c r="U77" s="16" t="e">
        <f aca="false">Position!$V77</f>
        <v>#REF!</v>
      </c>
      <c r="V77" s="16" t="e">
        <f aca="false">Position!$V77</f>
        <v>#REF!</v>
      </c>
      <c r="W77" s="16" t="e">
        <f aca="false">Position!$V77</f>
        <v>#REF!</v>
      </c>
      <c r="X77" s="16" t="e">
        <f aca="false">Position!$V77</f>
        <v>#REF!</v>
      </c>
      <c r="Y77" s="16" t="e">
        <f aca="false">Position!$V77</f>
        <v>#REF!</v>
      </c>
      <c r="Z77" s="16" t="e">
        <f aca="false">Position!$V77</f>
        <v>#REF!</v>
      </c>
      <c r="AA77" s="16" t="e">
        <f aca="false">Position!$V77</f>
        <v>#REF!</v>
      </c>
      <c r="AB77" s="16" t="e">
        <f aca="false">Position!$V77</f>
        <v>#REF!</v>
      </c>
      <c r="AC77" s="16" t="e">
        <f aca="false">Position!$V77</f>
        <v>#REF!</v>
      </c>
    </row>
    <row r="78" customFormat="false" ht="12.75" hidden="false" customHeight="false" outlineLevel="0" collapsed="false">
      <c r="A78" s="12" t="n">
        <f aca="false">Inputs!C78</f>
        <v>39448</v>
      </c>
      <c r="B78" s="13" t="n">
        <f aca="false">Inputs!E78</f>
        <v>4.308</v>
      </c>
      <c r="C78" s="19" t="n">
        <f aca="false">Inputs!F78</f>
        <v>0.24</v>
      </c>
      <c r="D78" s="4"/>
      <c r="E78" s="16" t="e">
        <f aca="false">Position!$V78</f>
        <v>#REF!</v>
      </c>
      <c r="F78" s="16" t="e">
        <f aca="false">Position!$V78</f>
        <v>#REF!</v>
      </c>
      <c r="G78" s="16" t="e">
        <f aca="false">Position!$V78</f>
        <v>#REF!</v>
      </c>
      <c r="H78" s="16" t="e">
        <f aca="false">Position!$V78</f>
        <v>#REF!</v>
      </c>
      <c r="I78" s="16" t="e">
        <f aca="false">Position!$V78</f>
        <v>#REF!</v>
      </c>
      <c r="J78" s="16" t="e">
        <f aca="false">Position!$V78</f>
        <v>#REF!</v>
      </c>
      <c r="K78" s="16" t="e">
        <f aca="false">Position!$V78</f>
        <v>#REF!</v>
      </c>
      <c r="L78" s="16" t="e">
        <f aca="false">Position!$V78</f>
        <v>#REF!</v>
      </c>
      <c r="M78" s="16" t="e">
        <f aca="false">Position!$V78</f>
        <v>#REF!</v>
      </c>
      <c r="N78" s="16" t="e">
        <f aca="false">Position!$V78</f>
        <v>#REF!</v>
      </c>
      <c r="O78" s="16" t="e">
        <f aca="false">Position!$V78</f>
        <v>#REF!</v>
      </c>
      <c r="S78" s="16" t="e">
        <f aca="false">Position!$V78</f>
        <v>#REF!</v>
      </c>
      <c r="T78" s="16" t="e">
        <f aca="false">Position!$V78</f>
        <v>#REF!</v>
      </c>
      <c r="U78" s="16" t="e">
        <f aca="false">Position!$V78</f>
        <v>#REF!</v>
      </c>
      <c r="V78" s="16" t="e">
        <f aca="false">Position!$V78</f>
        <v>#REF!</v>
      </c>
      <c r="W78" s="16" t="e">
        <f aca="false">Position!$V78</f>
        <v>#REF!</v>
      </c>
      <c r="X78" s="16" t="e">
        <f aca="false">Position!$V78</f>
        <v>#REF!</v>
      </c>
      <c r="Y78" s="16" t="e">
        <f aca="false">Position!$V78</f>
        <v>#REF!</v>
      </c>
      <c r="Z78" s="16" t="e">
        <f aca="false">Position!$V78</f>
        <v>#REF!</v>
      </c>
      <c r="AA78" s="16" t="e">
        <f aca="false">Position!$V78</f>
        <v>#REF!</v>
      </c>
      <c r="AB78" s="16" t="e">
        <f aca="false">Position!$V78</f>
        <v>#REF!</v>
      </c>
      <c r="AC78" s="16" t="e">
        <f aca="false">Position!$V78</f>
        <v>#REF!</v>
      </c>
    </row>
    <row r="79" customFormat="false" ht="12.75" hidden="false" customHeight="false" outlineLevel="0" collapsed="false">
      <c r="A79" s="12" t="n">
        <f aca="false">Inputs!C79</f>
        <v>39479</v>
      </c>
      <c r="B79" s="13" t="n">
        <f aca="false">Inputs!E79</f>
        <v>4.224</v>
      </c>
      <c r="C79" s="19" t="n">
        <f aca="false">Inputs!F79</f>
        <v>0.24</v>
      </c>
      <c r="D79" s="4"/>
      <c r="E79" s="16" t="e">
        <f aca="false">Position!$V79</f>
        <v>#REF!</v>
      </c>
      <c r="F79" s="16" t="e">
        <f aca="false">Position!$V79</f>
        <v>#REF!</v>
      </c>
      <c r="G79" s="16" t="e">
        <f aca="false">Position!$V79</f>
        <v>#REF!</v>
      </c>
      <c r="H79" s="16" t="e">
        <f aca="false">Position!$V79</f>
        <v>#REF!</v>
      </c>
      <c r="I79" s="16" t="e">
        <f aca="false">Position!$V79</f>
        <v>#REF!</v>
      </c>
      <c r="J79" s="16" t="e">
        <f aca="false">Position!$V79</f>
        <v>#REF!</v>
      </c>
      <c r="K79" s="16" t="e">
        <f aca="false">Position!$V79</f>
        <v>#REF!</v>
      </c>
      <c r="L79" s="16" t="e">
        <f aca="false">Position!$V79</f>
        <v>#REF!</v>
      </c>
      <c r="M79" s="16" t="e">
        <f aca="false">Position!$V79</f>
        <v>#REF!</v>
      </c>
      <c r="N79" s="16" t="e">
        <f aca="false">Position!$V79</f>
        <v>#REF!</v>
      </c>
      <c r="O79" s="16" t="e">
        <f aca="false">Position!$V79</f>
        <v>#REF!</v>
      </c>
      <c r="S79" s="16" t="e">
        <f aca="false">Position!$V79</f>
        <v>#REF!</v>
      </c>
      <c r="T79" s="16" t="e">
        <f aca="false">Position!$V79</f>
        <v>#REF!</v>
      </c>
      <c r="U79" s="16" t="e">
        <f aca="false">Position!$V79</f>
        <v>#REF!</v>
      </c>
      <c r="V79" s="16" t="e">
        <f aca="false">Position!$V79</f>
        <v>#REF!</v>
      </c>
      <c r="W79" s="16" t="e">
        <f aca="false">Position!$V79</f>
        <v>#REF!</v>
      </c>
      <c r="X79" s="16" t="e">
        <f aca="false">Position!$V79</f>
        <v>#REF!</v>
      </c>
      <c r="Y79" s="16" t="e">
        <f aca="false">Position!$V79</f>
        <v>#REF!</v>
      </c>
      <c r="Z79" s="16" t="e">
        <f aca="false">Position!$V79</f>
        <v>#REF!</v>
      </c>
      <c r="AA79" s="16" t="e">
        <f aca="false">Position!$V79</f>
        <v>#REF!</v>
      </c>
      <c r="AB79" s="16" t="e">
        <f aca="false">Position!$V79</f>
        <v>#REF!</v>
      </c>
      <c r="AC79" s="16" t="e">
        <f aca="false">Position!$V79</f>
        <v>#REF!</v>
      </c>
    </row>
    <row r="80" customFormat="false" ht="12.75" hidden="false" customHeight="false" outlineLevel="0" collapsed="false">
      <c r="A80" s="12" t="n">
        <f aca="false">Inputs!C80</f>
        <v>39508</v>
      </c>
      <c r="B80" s="13" t="n">
        <f aca="false">Inputs!E80</f>
        <v>4.089</v>
      </c>
      <c r="C80" s="19" t="n">
        <f aca="false">Inputs!F80</f>
        <v>0.235</v>
      </c>
      <c r="D80" s="4"/>
      <c r="E80" s="16" t="e">
        <f aca="false">Position!$V80</f>
        <v>#REF!</v>
      </c>
      <c r="F80" s="16" t="e">
        <f aca="false">Position!$V80</f>
        <v>#REF!</v>
      </c>
      <c r="G80" s="16" t="e">
        <f aca="false">Position!$V80</f>
        <v>#REF!</v>
      </c>
      <c r="H80" s="16" t="e">
        <f aca="false">Position!$V80</f>
        <v>#REF!</v>
      </c>
      <c r="I80" s="16" t="e">
        <f aca="false">Position!$V80</f>
        <v>#REF!</v>
      </c>
      <c r="J80" s="16" t="e">
        <f aca="false">Position!$V80</f>
        <v>#REF!</v>
      </c>
      <c r="K80" s="16" t="e">
        <f aca="false">Position!$V80</f>
        <v>#REF!</v>
      </c>
      <c r="L80" s="16" t="e">
        <f aca="false">Position!$V80</f>
        <v>#REF!</v>
      </c>
      <c r="M80" s="16" t="e">
        <f aca="false">Position!$V80</f>
        <v>#REF!</v>
      </c>
      <c r="N80" s="16" t="e">
        <f aca="false">Position!$V80</f>
        <v>#REF!</v>
      </c>
      <c r="O80" s="16" t="e">
        <f aca="false">Position!$V80</f>
        <v>#REF!</v>
      </c>
      <c r="S80" s="16" t="e">
        <f aca="false">Position!$V80</f>
        <v>#REF!</v>
      </c>
      <c r="T80" s="16" t="e">
        <f aca="false">Position!$V80</f>
        <v>#REF!</v>
      </c>
      <c r="U80" s="16" t="e">
        <f aca="false">Position!$V80</f>
        <v>#REF!</v>
      </c>
      <c r="V80" s="16" t="e">
        <f aca="false">Position!$V80</f>
        <v>#REF!</v>
      </c>
      <c r="W80" s="16" t="e">
        <f aca="false">Position!$V80</f>
        <v>#REF!</v>
      </c>
      <c r="X80" s="16" t="e">
        <f aca="false">Position!$V80</f>
        <v>#REF!</v>
      </c>
      <c r="Y80" s="16" t="e">
        <f aca="false">Position!$V80</f>
        <v>#REF!</v>
      </c>
      <c r="Z80" s="16" t="e">
        <f aca="false">Position!$V80</f>
        <v>#REF!</v>
      </c>
      <c r="AA80" s="16" t="e">
        <f aca="false">Position!$V80</f>
        <v>#REF!</v>
      </c>
      <c r="AB80" s="16" t="e">
        <f aca="false">Position!$V80</f>
        <v>#REF!</v>
      </c>
      <c r="AC80" s="16" t="e">
        <f aca="false">Position!$V80</f>
        <v>#REF!</v>
      </c>
    </row>
    <row r="81" customFormat="false" ht="12.75" hidden="false" customHeight="false" outlineLevel="0" collapsed="false">
      <c r="A81" s="12" t="n">
        <f aca="false">Inputs!C81</f>
        <v>39539</v>
      </c>
      <c r="B81" s="13" t="n">
        <f aca="false">Inputs!E81</f>
        <v>3.939</v>
      </c>
      <c r="C81" s="19" t="n">
        <f aca="false">Inputs!F81</f>
        <v>0.23</v>
      </c>
      <c r="D81" s="4"/>
      <c r="E81" s="16" t="e">
        <f aca="false">Position!$V81</f>
        <v>#REF!</v>
      </c>
      <c r="F81" s="16" t="e">
        <f aca="false">Position!$V81</f>
        <v>#REF!</v>
      </c>
      <c r="G81" s="16" t="e">
        <f aca="false">Position!$V81</f>
        <v>#REF!</v>
      </c>
      <c r="H81" s="16" t="e">
        <f aca="false">Position!$V81</f>
        <v>#REF!</v>
      </c>
      <c r="I81" s="16" t="e">
        <f aca="false">Position!$V81</f>
        <v>#REF!</v>
      </c>
      <c r="J81" s="16" t="e">
        <f aca="false">Position!$V81</f>
        <v>#REF!</v>
      </c>
      <c r="K81" s="16" t="e">
        <f aca="false">Position!$V81</f>
        <v>#REF!</v>
      </c>
      <c r="L81" s="16" t="e">
        <f aca="false">Position!$V81</f>
        <v>#REF!</v>
      </c>
      <c r="M81" s="16" t="e">
        <f aca="false">Position!$V81</f>
        <v>#REF!</v>
      </c>
      <c r="N81" s="16" t="e">
        <f aca="false">Position!$V81</f>
        <v>#REF!</v>
      </c>
      <c r="O81" s="16" t="e">
        <f aca="false">Position!$V81</f>
        <v>#REF!</v>
      </c>
      <c r="S81" s="16" t="e">
        <f aca="false">Position!$V81</f>
        <v>#REF!</v>
      </c>
      <c r="T81" s="16" t="e">
        <f aca="false">Position!$V81</f>
        <v>#REF!</v>
      </c>
      <c r="U81" s="16" t="e">
        <f aca="false">Position!$V81</f>
        <v>#REF!</v>
      </c>
      <c r="V81" s="16" t="e">
        <f aca="false">Position!$V81</f>
        <v>#REF!</v>
      </c>
      <c r="W81" s="16" t="e">
        <f aca="false">Position!$V81</f>
        <v>#REF!</v>
      </c>
      <c r="X81" s="16" t="e">
        <f aca="false">Position!$V81</f>
        <v>#REF!</v>
      </c>
      <c r="Y81" s="16" t="e">
        <f aca="false">Position!$V81</f>
        <v>#REF!</v>
      </c>
      <c r="Z81" s="16" t="e">
        <f aca="false">Position!$V81</f>
        <v>#REF!</v>
      </c>
      <c r="AA81" s="16" t="e">
        <f aca="false">Position!$V81</f>
        <v>#REF!</v>
      </c>
      <c r="AB81" s="16" t="e">
        <f aca="false">Position!$V81</f>
        <v>#REF!</v>
      </c>
      <c r="AC81" s="16" t="e">
        <f aca="false">Position!$V81</f>
        <v>#REF!</v>
      </c>
    </row>
    <row r="82" customFormat="false" ht="12.75" hidden="false" customHeight="false" outlineLevel="0" collapsed="false">
      <c r="A82" s="12" t="n">
        <f aca="false">Inputs!C82</f>
        <v>39569</v>
      </c>
      <c r="B82" s="13" t="n">
        <f aca="false">Inputs!E82</f>
        <v>3.943</v>
      </c>
      <c r="C82" s="19" t="n">
        <f aca="false">Inputs!F82</f>
        <v>0.23</v>
      </c>
      <c r="D82" s="4"/>
      <c r="E82" s="16" t="e">
        <f aca="false">Position!$V82</f>
        <v>#REF!</v>
      </c>
      <c r="F82" s="16" t="e">
        <f aca="false">Position!$V82</f>
        <v>#REF!</v>
      </c>
      <c r="G82" s="16" t="e">
        <f aca="false">Position!$V82</f>
        <v>#REF!</v>
      </c>
      <c r="H82" s="16" t="e">
        <f aca="false">Position!$V82</f>
        <v>#REF!</v>
      </c>
      <c r="I82" s="16" t="e">
        <f aca="false">Position!$V82</f>
        <v>#REF!</v>
      </c>
      <c r="J82" s="16" t="e">
        <f aca="false">Position!$V82</f>
        <v>#REF!</v>
      </c>
      <c r="K82" s="16" t="e">
        <f aca="false">Position!$V82</f>
        <v>#REF!</v>
      </c>
      <c r="L82" s="16" t="e">
        <f aca="false">Position!$V82</f>
        <v>#REF!</v>
      </c>
      <c r="M82" s="16" t="e">
        <f aca="false">Position!$V82</f>
        <v>#REF!</v>
      </c>
      <c r="N82" s="16" t="e">
        <f aca="false">Position!$V82</f>
        <v>#REF!</v>
      </c>
      <c r="O82" s="16" t="e">
        <f aca="false">Position!$V82</f>
        <v>#REF!</v>
      </c>
      <c r="S82" s="16" t="e">
        <f aca="false">Position!$V82</f>
        <v>#REF!</v>
      </c>
      <c r="T82" s="16" t="e">
        <f aca="false">Position!$V82</f>
        <v>#REF!</v>
      </c>
      <c r="U82" s="16" t="e">
        <f aca="false">Position!$V82</f>
        <v>#REF!</v>
      </c>
      <c r="V82" s="16" t="e">
        <f aca="false">Position!$V82</f>
        <v>#REF!</v>
      </c>
      <c r="W82" s="16" t="e">
        <f aca="false">Position!$V82</f>
        <v>#REF!</v>
      </c>
      <c r="X82" s="16" t="e">
        <f aca="false">Position!$V82</f>
        <v>#REF!</v>
      </c>
      <c r="Y82" s="16" t="e">
        <f aca="false">Position!$V82</f>
        <v>#REF!</v>
      </c>
      <c r="Z82" s="16" t="e">
        <f aca="false">Position!$V82</f>
        <v>#REF!</v>
      </c>
      <c r="AA82" s="16" t="e">
        <f aca="false">Position!$V82</f>
        <v>#REF!</v>
      </c>
      <c r="AB82" s="16" t="e">
        <f aca="false">Position!$V82</f>
        <v>#REF!</v>
      </c>
      <c r="AC82" s="16" t="e">
        <f aca="false">Position!$V82</f>
        <v>#REF!</v>
      </c>
    </row>
    <row r="83" customFormat="false" ht="12.75" hidden="false" customHeight="false" outlineLevel="0" collapsed="false">
      <c r="A83" s="12" t="n">
        <f aca="false">Inputs!C83</f>
        <v>39600</v>
      </c>
      <c r="B83" s="13" t="n">
        <f aca="false">Inputs!E83</f>
        <v>3.983</v>
      </c>
      <c r="C83" s="19" t="n">
        <f aca="false">Inputs!F83</f>
        <v>0.23</v>
      </c>
      <c r="D83" s="4"/>
      <c r="E83" s="16" t="e">
        <f aca="false">Position!$V83</f>
        <v>#REF!</v>
      </c>
      <c r="F83" s="16" t="e">
        <f aca="false">Position!$V83</f>
        <v>#REF!</v>
      </c>
      <c r="G83" s="16" t="e">
        <f aca="false">Position!$V83</f>
        <v>#REF!</v>
      </c>
      <c r="H83" s="16" t="e">
        <f aca="false">Position!$V83</f>
        <v>#REF!</v>
      </c>
      <c r="I83" s="16" t="e">
        <f aca="false">Position!$V83</f>
        <v>#REF!</v>
      </c>
      <c r="J83" s="16" t="e">
        <f aca="false">Position!$V83</f>
        <v>#REF!</v>
      </c>
      <c r="K83" s="16" t="e">
        <f aca="false">Position!$V83</f>
        <v>#REF!</v>
      </c>
      <c r="L83" s="16" t="e">
        <f aca="false">Position!$V83</f>
        <v>#REF!</v>
      </c>
      <c r="M83" s="16" t="e">
        <f aca="false">Position!$V83</f>
        <v>#REF!</v>
      </c>
      <c r="N83" s="16" t="e">
        <f aca="false">Position!$V83</f>
        <v>#REF!</v>
      </c>
      <c r="O83" s="16" t="e">
        <f aca="false">Position!$V83</f>
        <v>#REF!</v>
      </c>
      <c r="S83" s="16" t="e">
        <f aca="false">Position!$V83</f>
        <v>#REF!</v>
      </c>
      <c r="T83" s="16" t="e">
        <f aca="false">Position!$V83</f>
        <v>#REF!</v>
      </c>
      <c r="U83" s="16" t="e">
        <f aca="false">Position!$V83</f>
        <v>#REF!</v>
      </c>
      <c r="V83" s="16" t="e">
        <f aca="false">Position!$V83</f>
        <v>#REF!</v>
      </c>
      <c r="W83" s="16" t="e">
        <f aca="false">Position!$V83</f>
        <v>#REF!</v>
      </c>
      <c r="X83" s="16" t="e">
        <f aca="false">Position!$V83</f>
        <v>#REF!</v>
      </c>
      <c r="Y83" s="16" t="e">
        <f aca="false">Position!$V83</f>
        <v>#REF!</v>
      </c>
      <c r="Z83" s="16" t="e">
        <f aca="false">Position!$V83</f>
        <v>#REF!</v>
      </c>
      <c r="AA83" s="16" t="e">
        <f aca="false">Position!$V83</f>
        <v>#REF!</v>
      </c>
      <c r="AB83" s="16" t="e">
        <f aca="false">Position!$V83</f>
        <v>#REF!</v>
      </c>
      <c r="AC83" s="16" t="e">
        <f aca="false">Position!$V83</f>
        <v>#REF!</v>
      </c>
    </row>
    <row r="84" customFormat="false" ht="12.75" hidden="false" customHeight="false" outlineLevel="0" collapsed="false">
      <c r="A84" s="12" t="n">
        <f aca="false">Inputs!C84</f>
        <v>39630</v>
      </c>
      <c r="B84" s="13" t="n">
        <f aca="false">Inputs!E84</f>
        <v>4.028</v>
      </c>
      <c r="C84" s="19" t="n">
        <f aca="false">Inputs!F84</f>
        <v>0.23</v>
      </c>
      <c r="D84" s="4"/>
      <c r="E84" s="16" t="e">
        <f aca="false">Position!$V84</f>
        <v>#REF!</v>
      </c>
      <c r="F84" s="16" t="e">
        <f aca="false">Position!$V84</f>
        <v>#REF!</v>
      </c>
      <c r="G84" s="16" t="e">
        <f aca="false">Position!$V84</f>
        <v>#REF!</v>
      </c>
      <c r="H84" s="16" t="e">
        <f aca="false">Position!$V84</f>
        <v>#REF!</v>
      </c>
      <c r="I84" s="16" t="e">
        <f aca="false">Position!$V84</f>
        <v>#REF!</v>
      </c>
      <c r="J84" s="16" t="e">
        <f aca="false">Position!$V84</f>
        <v>#REF!</v>
      </c>
      <c r="K84" s="16" t="e">
        <f aca="false">Position!$V84</f>
        <v>#REF!</v>
      </c>
      <c r="L84" s="16" t="e">
        <f aca="false">Position!$V84</f>
        <v>#REF!</v>
      </c>
      <c r="M84" s="16" t="e">
        <f aca="false">Position!$V84</f>
        <v>#REF!</v>
      </c>
      <c r="N84" s="16" t="e">
        <f aca="false">Position!$V84</f>
        <v>#REF!</v>
      </c>
      <c r="O84" s="16" t="e">
        <f aca="false">Position!$V84</f>
        <v>#REF!</v>
      </c>
      <c r="S84" s="16" t="e">
        <f aca="false">Position!$V84</f>
        <v>#REF!</v>
      </c>
      <c r="T84" s="16" t="e">
        <f aca="false">Position!$V84</f>
        <v>#REF!</v>
      </c>
      <c r="U84" s="16" t="e">
        <f aca="false">Position!$V84</f>
        <v>#REF!</v>
      </c>
      <c r="V84" s="16" t="e">
        <f aca="false">Position!$V84</f>
        <v>#REF!</v>
      </c>
      <c r="W84" s="16" t="e">
        <f aca="false">Position!$V84</f>
        <v>#REF!</v>
      </c>
      <c r="X84" s="16" t="e">
        <f aca="false">Position!$V84</f>
        <v>#REF!</v>
      </c>
      <c r="Y84" s="16" t="e">
        <f aca="false">Position!$V84</f>
        <v>#REF!</v>
      </c>
      <c r="Z84" s="16" t="e">
        <f aca="false">Position!$V84</f>
        <v>#REF!</v>
      </c>
      <c r="AA84" s="16" t="e">
        <f aca="false">Position!$V84</f>
        <v>#REF!</v>
      </c>
      <c r="AB84" s="16" t="e">
        <f aca="false">Position!$V84</f>
        <v>#REF!</v>
      </c>
      <c r="AC84" s="16" t="e">
        <f aca="false">Position!$V84</f>
        <v>#REF!</v>
      </c>
    </row>
    <row r="85" customFormat="false" ht="12.75" hidden="false" customHeight="false" outlineLevel="0" collapsed="false">
      <c r="A85" s="12" t="n">
        <f aca="false">Inputs!C85</f>
        <v>39661</v>
      </c>
      <c r="B85" s="13" t="n">
        <f aca="false">Inputs!E85</f>
        <v>4.067</v>
      </c>
      <c r="C85" s="19" t="n">
        <f aca="false">Inputs!F85</f>
        <v>0.23</v>
      </c>
      <c r="D85" s="4"/>
      <c r="E85" s="16" t="e">
        <f aca="false">Position!$V85</f>
        <v>#REF!</v>
      </c>
      <c r="F85" s="16" t="e">
        <f aca="false">Position!$V85</f>
        <v>#REF!</v>
      </c>
      <c r="G85" s="16" t="e">
        <f aca="false">Position!$V85</f>
        <v>#REF!</v>
      </c>
      <c r="H85" s="16" t="e">
        <f aca="false">Position!$V85</f>
        <v>#REF!</v>
      </c>
      <c r="I85" s="16" t="e">
        <f aca="false">Position!$V85</f>
        <v>#REF!</v>
      </c>
      <c r="J85" s="16" t="e">
        <f aca="false">Position!$V85</f>
        <v>#REF!</v>
      </c>
      <c r="K85" s="16" t="e">
        <f aca="false">Position!$V85</f>
        <v>#REF!</v>
      </c>
      <c r="L85" s="16" t="e">
        <f aca="false">Position!$V85</f>
        <v>#REF!</v>
      </c>
      <c r="M85" s="16" t="e">
        <f aca="false">Position!$V85</f>
        <v>#REF!</v>
      </c>
      <c r="N85" s="16" t="e">
        <f aca="false">Position!$V85</f>
        <v>#REF!</v>
      </c>
      <c r="O85" s="16" t="e">
        <f aca="false">Position!$V85</f>
        <v>#REF!</v>
      </c>
      <c r="S85" s="16" t="e">
        <f aca="false">Position!$V85</f>
        <v>#REF!</v>
      </c>
      <c r="T85" s="16" t="e">
        <f aca="false">Position!$V85</f>
        <v>#REF!</v>
      </c>
      <c r="U85" s="16" t="e">
        <f aca="false">Position!$V85</f>
        <v>#REF!</v>
      </c>
      <c r="V85" s="16" t="e">
        <f aca="false">Position!$V85</f>
        <v>#REF!</v>
      </c>
      <c r="W85" s="16" t="e">
        <f aca="false">Position!$V85</f>
        <v>#REF!</v>
      </c>
      <c r="X85" s="16" t="e">
        <f aca="false">Position!$V85</f>
        <v>#REF!</v>
      </c>
      <c r="Y85" s="16" t="e">
        <f aca="false">Position!$V85</f>
        <v>#REF!</v>
      </c>
      <c r="Z85" s="16" t="e">
        <f aca="false">Position!$V85</f>
        <v>#REF!</v>
      </c>
      <c r="AA85" s="16" t="e">
        <f aca="false">Position!$V85</f>
        <v>#REF!</v>
      </c>
      <c r="AB85" s="16" t="e">
        <f aca="false">Position!$V85</f>
        <v>#REF!</v>
      </c>
      <c r="AC85" s="16" t="e">
        <f aca="false">Position!$V85</f>
        <v>#REF!</v>
      </c>
    </row>
    <row r="86" customFormat="false" ht="12.75" hidden="false" customHeight="false" outlineLevel="0" collapsed="false">
      <c r="A86" s="12" t="n">
        <f aca="false">Inputs!C86</f>
        <v>39692</v>
      </c>
      <c r="B86" s="13" t="n">
        <f aca="false">Inputs!E86</f>
        <v>4.056</v>
      </c>
      <c r="C86" s="19" t="n">
        <f aca="false">Inputs!F86</f>
        <v>0.23</v>
      </c>
      <c r="D86" s="4"/>
      <c r="E86" s="16" t="e">
        <f aca="false">Position!$V86</f>
        <v>#REF!</v>
      </c>
      <c r="F86" s="16" t="e">
        <f aca="false">Position!$V86</f>
        <v>#REF!</v>
      </c>
      <c r="G86" s="16" t="e">
        <f aca="false">Position!$V86</f>
        <v>#REF!</v>
      </c>
      <c r="H86" s="16" t="e">
        <f aca="false">Position!$V86</f>
        <v>#REF!</v>
      </c>
      <c r="I86" s="16" t="e">
        <f aca="false">Position!$V86</f>
        <v>#REF!</v>
      </c>
      <c r="J86" s="16" t="e">
        <f aca="false">Position!$V86</f>
        <v>#REF!</v>
      </c>
      <c r="K86" s="16" t="e">
        <f aca="false">Position!$V86</f>
        <v>#REF!</v>
      </c>
      <c r="L86" s="16" t="e">
        <f aca="false">Position!$V86</f>
        <v>#REF!</v>
      </c>
      <c r="M86" s="16" t="e">
        <f aca="false">Position!$V86</f>
        <v>#REF!</v>
      </c>
      <c r="N86" s="16" t="e">
        <f aca="false">Position!$V86</f>
        <v>#REF!</v>
      </c>
      <c r="O86" s="16" t="e">
        <f aca="false">Position!$V86</f>
        <v>#REF!</v>
      </c>
      <c r="S86" s="16" t="e">
        <f aca="false">Position!$V86</f>
        <v>#REF!</v>
      </c>
      <c r="T86" s="16" t="e">
        <f aca="false">Position!$V86</f>
        <v>#REF!</v>
      </c>
      <c r="U86" s="16" t="e">
        <f aca="false">Position!$V86</f>
        <v>#REF!</v>
      </c>
      <c r="V86" s="16" t="e">
        <f aca="false">Position!$V86</f>
        <v>#REF!</v>
      </c>
      <c r="W86" s="16" t="e">
        <f aca="false">Position!$V86</f>
        <v>#REF!</v>
      </c>
      <c r="X86" s="16" t="e">
        <f aca="false">Position!$V86</f>
        <v>#REF!</v>
      </c>
      <c r="Y86" s="16" t="e">
        <f aca="false">Position!$V86</f>
        <v>#REF!</v>
      </c>
      <c r="Z86" s="16" t="e">
        <f aca="false">Position!$V86</f>
        <v>#REF!</v>
      </c>
      <c r="AA86" s="16" t="e">
        <f aca="false">Position!$V86</f>
        <v>#REF!</v>
      </c>
      <c r="AB86" s="16" t="e">
        <f aca="false">Position!$V86</f>
        <v>#REF!</v>
      </c>
      <c r="AC86" s="16" t="e">
        <f aca="false">Position!$V86</f>
        <v>#REF!</v>
      </c>
    </row>
    <row r="87" customFormat="false" ht="12.75" hidden="false" customHeight="false" outlineLevel="0" collapsed="false">
      <c r="A87" s="12" t="n">
        <f aca="false">Inputs!C87</f>
        <v>39722</v>
      </c>
      <c r="B87" s="13" t="n">
        <f aca="false">Inputs!E87</f>
        <v>4.071</v>
      </c>
      <c r="C87" s="19" t="n">
        <f aca="false">Inputs!F87</f>
        <v>0.23</v>
      </c>
      <c r="D87" s="4"/>
      <c r="E87" s="16" t="e">
        <f aca="false">Position!$V87</f>
        <v>#REF!</v>
      </c>
      <c r="F87" s="16" t="e">
        <f aca="false">Position!$V87</f>
        <v>#REF!</v>
      </c>
      <c r="G87" s="16" t="e">
        <f aca="false">Position!$V87</f>
        <v>#REF!</v>
      </c>
      <c r="H87" s="16" t="e">
        <f aca="false">Position!$V87</f>
        <v>#REF!</v>
      </c>
      <c r="I87" s="16" t="e">
        <f aca="false">Position!$V87</f>
        <v>#REF!</v>
      </c>
      <c r="J87" s="16" t="e">
        <f aca="false">Position!$V87</f>
        <v>#REF!</v>
      </c>
      <c r="K87" s="16" t="e">
        <f aca="false">Position!$V87</f>
        <v>#REF!</v>
      </c>
      <c r="L87" s="16" t="e">
        <f aca="false">Position!$V87</f>
        <v>#REF!</v>
      </c>
      <c r="M87" s="16" t="e">
        <f aca="false">Position!$V87</f>
        <v>#REF!</v>
      </c>
      <c r="N87" s="16" t="e">
        <f aca="false">Position!$V87</f>
        <v>#REF!</v>
      </c>
      <c r="O87" s="16" t="e">
        <f aca="false">Position!$V87</f>
        <v>#REF!</v>
      </c>
      <c r="S87" s="16" t="e">
        <f aca="false">Position!$V87</f>
        <v>#REF!</v>
      </c>
      <c r="T87" s="16" t="e">
        <f aca="false">Position!$V87</f>
        <v>#REF!</v>
      </c>
      <c r="U87" s="16" t="e">
        <f aca="false">Position!$V87</f>
        <v>#REF!</v>
      </c>
      <c r="V87" s="16" t="e">
        <f aca="false">Position!$V87</f>
        <v>#REF!</v>
      </c>
      <c r="W87" s="16" t="e">
        <f aca="false">Position!$V87</f>
        <v>#REF!</v>
      </c>
      <c r="X87" s="16" t="e">
        <f aca="false">Position!$V87</f>
        <v>#REF!</v>
      </c>
      <c r="Y87" s="16" t="e">
        <f aca="false">Position!$V87</f>
        <v>#REF!</v>
      </c>
      <c r="Z87" s="16" t="e">
        <f aca="false">Position!$V87</f>
        <v>#REF!</v>
      </c>
      <c r="AA87" s="16" t="e">
        <f aca="false">Position!$V87</f>
        <v>#REF!</v>
      </c>
      <c r="AB87" s="16" t="e">
        <f aca="false">Position!$V87</f>
        <v>#REF!</v>
      </c>
      <c r="AC87" s="16" t="e">
        <f aca="false">Position!$V87</f>
        <v>#REF!</v>
      </c>
    </row>
    <row r="88" customFormat="false" ht="12.75" hidden="false" customHeight="false" outlineLevel="0" collapsed="false">
      <c r="A88" s="12" t="n">
        <f aca="false">Inputs!C88</f>
        <v>39753</v>
      </c>
      <c r="B88" s="13" t="n">
        <f aca="false">Inputs!E88</f>
        <v>4.228</v>
      </c>
      <c r="C88" s="19" t="n">
        <f aca="false">Inputs!F88</f>
        <v>0.23</v>
      </c>
      <c r="D88" s="4"/>
      <c r="E88" s="16" t="e">
        <f aca="false">Position!$V88</f>
        <v>#REF!</v>
      </c>
      <c r="F88" s="16" t="e">
        <f aca="false">Position!$V88</f>
        <v>#REF!</v>
      </c>
      <c r="G88" s="16" t="e">
        <f aca="false">Position!$V88</f>
        <v>#REF!</v>
      </c>
      <c r="H88" s="16" t="e">
        <f aca="false">Position!$V88</f>
        <v>#REF!</v>
      </c>
      <c r="I88" s="16" t="e">
        <f aca="false">Position!$V88</f>
        <v>#REF!</v>
      </c>
      <c r="J88" s="16" t="e">
        <f aca="false">Position!$V88</f>
        <v>#REF!</v>
      </c>
      <c r="K88" s="16" t="e">
        <f aca="false">Position!$V88</f>
        <v>#REF!</v>
      </c>
      <c r="L88" s="16" t="e">
        <f aca="false">Position!$V88</f>
        <v>#REF!</v>
      </c>
      <c r="M88" s="16" t="e">
        <f aca="false">Position!$V88</f>
        <v>#REF!</v>
      </c>
      <c r="N88" s="16" t="e">
        <f aca="false">Position!$V88</f>
        <v>#REF!</v>
      </c>
      <c r="O88" s="16" t="e">
        <f aca="false">Position!$V88</f>
        <v>#REF!</v>
      </c>
      <c r="S88" s="16" t="e">
        <f aca="false">Position!$V88</f>
        <v>#REF!</v>
      </c>
      <c r="T88" s="16" t="e">
        <f aca="false">Position!$V88</f>
        <v>#REF!</v>
      </c>
      <c r="U88" s="16" t="e">
        <f aca="false">Position!$V88</f>
        <v>#REF!</v>
      </c>
      <c r="V88" s="16" t="e">
        <f aca="false">Position!$V88</f>
        <v>#REF!</v>
      </c>
      <c r="W88" s="16" t="e">
        <f aca="false">Position!$V88</f>
        <v>#REF!</v>
      </c>
      <c r="X88" s="16" t="e">
        <f aca="false">Position!$V88</f>
        <v>#REF!</v>
      </c>
      <c r="Y88" s="16" t="e">
        <f aca="false">Position!$V88</f>
        <v>#REF!</v>
      </c>
      <c r="Z88" s="16" t="e">
        <f aca="false">Position!$V88</f>
        <v>#REF!</v>
      </c>
      <c r="AA88" s="16" t="e">
        <f aca="false">Position!$V88</f>
        <v>#REF!</v>
      </c>
      <c r="AB88" s="16" t="e">
        <f aca="false">Position!$V88</f>
        <v>#REF!</v>
      </c>
      <c r="AC88" s="16" t="e">
        <f aca="false">Position!$V88</f>
        <v>#REF!</v>
      </c>
    </row>
    <row r="89" customFormat="false" ht="12.75" hidden="false" customHeight="false" outlineLevel="0" collapsed="false">
      <c r="A89" s="12" t="n">
        <f aca="false">Inputs!C89</f>
        <v>39783</v>
      </c>
      <c r="B89" s="13" t="n">
        <f aca="false">Inputs!E89</f>
        <v>4.388</v>
      </c>
      <c r="C89" s="19" t="n">
        <f aca="false">Inputs!F89</f>
        <v>0.23</v>
      </c>
      <c r="D89" s="4"/>
      <c r="E89" s="16" t="e">
        <f aca="false">Position!$V89</f>
        <v>#REF!</v>
      </c>
      <c r="F89" s="16" t="e">
        <f aca="false">Position!$V89</f>
        <v>#REF!</v>
      </c>
      <c r="G89" s="16" t="e">
        <f aca="false">Position!$V89</f>
        <v>#REF!</v>
      </c>
      <c r="H89" s="16" t="e">
        <f aca="false">Position!$V89</f>
        <v>#REF!</v>
      </c>
      <c r="I89" s="16" t="e">
        <f aca="false">Position!$V89</f>
        <v>#REF!</v>
      </c>
      <c r="J89" s="16" t="e">
        <f aca="false">Position!$V89</f>
        <v>#REF!</v>
      </c>
      <c r="K89" s="16" t="e">
        <f aca="false">Position!$V89</f>
        <v>#REF!</v>
      </c>
      <c r="L89" s="16" t="e">
        <f aca="false">Position!$V89</f>
        <v>#REF!</v>
      </c>
      <c r="M89" s="16" t="e">
        <f aca="false">Position!$V89</f>
        <v>#REF!</v>
      </c>
      <c r="N89" s="16" t="e">
        <f aca="false">Position!$V89</f>
        <v>#REF!</v>
      </c>
      <c r="O89" s="16" t="e">
        <f aca="false">Position!$V89</f>
        <v>#REF!</v>
      </c>
      <c r="S89" s="16" t="e">
        <f aca="false">Position!$V89</f>
        <v>#REF!</v>
      </c>
      <c r="T89" s="16" t="e">
        <f aca="false">Position!$V89</f>
        <v>#REF!</v>
      </c>
      <c r="U89" s="16" t="e">
        <f aca="false">Position!$V89</f>
        <v>#REF!</v>
      </c>
      <c r="V89" s="16" t="e">
        <f aca="false">Position!$V89</f>
        <v>#REF!</v>
      </c>
      <c r="W89" s="16" t="e">
        <f aca="false">Position!$V89</f>
        <v>#REF!</v>
      </c>
      <c r="X89" s="16" t="e">
        <f aca="false">Position!$V89</f>
        <v>#REF!</v>
      </c>
      <c r="Y89" s="16" t="e">
        <f aca="false">Position!$V89</f>
        <v>#REF!</v>
      </c>
      <c r="Z89" s="16" t="e">
        <f aca="false">Position!$V89</f>
        <v>#REF!</v>
      </c>
      <c r="AA89" s="16" t="e">
        <f aca="false">Position!$V89</f>
        <v>#REF!</v>
      </c>
      <c r="AB89" s="16" t="e">
        <f aca="false">Position!$V89</f>
        <v>#REF!</v>
      </c>
      <c r="AC89" s="16" t="e">
        <f aca="false">Position!$V89</f>
        <v>#REF!</v>
      </c>
    </row>
    <row r="90" customFormat="false" ht="12.75" hidden="false" customHeight="false" outlineLevel="0" collapsed="false">
      <c r="A90" s="12" t="n">
        <f aca="false">Inputs!C90</f>
        <v>39814</v>
      </c>
      <c r="B90" s="13" t="n">
        <f aca="false">Inputs!E90</f>
        <v>4.413</v>
      </c>
      <c r="C90" s="19" t="n">
        <f aca="false">Inputs!F90</f>
        <v>0.23</v>
      </c>
      <c r="D90" s="4"/>
      <c r="E90" s="16" t="e">
        <f aca="false">Position!$V90</f>
        <v>#REF!</v>
      </c>
      <c r="F90" s="16" t="e">
        <f aca="false">Position!$V90</f>
        <v>#REF!</v>
      </c>
      <c r="G90" s="16" t="e">
        <f aca="false">Position!$V90</f>
        <v>#REF!</v>
      </c>
      <c r="H90" s="16" t="e">
        <f aca="false">Position!$V90</f>
        <v>#REF!</v>
      </c>
      <c r="I90" s="16" t="e">
        <f aca="false">Position!$V90</f>
        <v>#REF!</v>
      </c>
      <c r="J90" s="16" t="e">
        <f aca="false">Position!$V90</f>
        <v>#REF!</v>
      </c>
      <c r="K90" s="16" t="e">
        <f aca="false">Position!$V90</f>
        <v>#REF!</v>
      </c>
      <c r="L90" s="16" t="e">
        <f aca="false">Position!$V90</f>
        <v>#REF!</v>
      </c>
      <c r="M90" s="16" t="e">
        <f aca="false">Position!$V90</f>
        <v>#REF!</v>
      </c>
      <c r="N90" s="16" t="e">
        <f aca="false">Position!$V90</f>
        <v>#REF!</v>
      </c>
      <c r="O90" s="16" t="e">
        <f aca="false">Position!$V90</f>
        <v>#REF!</v>
      </c>
      <c r="S90" s="16" t="e">
        <f aca="false">Position!$V90</f>
        <v>#REF!</v>
      </c>
      <c r="T90" s="16" t="e">
        <f aca="false">Position!$V90</f>
        <v>#REF!</v>
      </c>
      <c r="U90" s="16" t="e">
        <f aca="false">Position!$V90</f>
        <v>#REF!</v>
      </c>
      <c r="V90" s="16" t="e">
        <f aca="false">Position!$V90</f>
        <v>#REF!</v>
      </c>
      <c r="W90" s="16" t="e">
        <f aca="false">Position!$V90</f>
        <v>#REF!</v>
      </c>
      <c r="X90" s="16" t="e">
        <f aca="false">Position!$V90</f>
        <v>#REF!</v>
      </c>
      <c r="Y90" s="16" t="e">
        <f aca="false">Position!$V90</f>
        <v>#REF!</v>
      </c>
      <c r="Z90" s="16" t="e">
        <f aca="false">Position!$V90</f>
        <v>#REF!</v>
      </c>
      <c r="AA90" s="16" t="e">
        <f aca="false">Position!$V90</f>
        <v>#REF!</v>
      </c>
      <c r="AB90" s="16" t="e">
        <f aca="false">Position!$V90</f>
        <v>#REF!</v>
      </c>
      <c r="AC90" s="16" t="e">
        <f aca="false">Position!$V90</f>
        <v>#REF!</v>
      </c>
    </row>
    <row r="91" customFormat="false" ht="12.75" hidden="false" customHeight="false" outlineLevel="0" collapsed="false">
      <c r="A91" s="12" t="n">
        <f aca="false">Inputs!C91</f>
        <v>39845</v>
      </c>
      <c r="B91" s="13" t="n">
        <f aca="false">Inputs!E91</f>
        <v>4.329</v>
      </c>
      <c r="C91" s="19" t="n">
        <f aca="false">Inputs!F91</f>
        <v>0.2275</v>
      </c>
      <c r="D91" s="4"/>
      <c r="E91" s="16" t="e">
        <f aca="false">Position!$V91</f>
        <v>#REF!</v>
      </c>
      <c r="F91" s="16" t="e">
        <f aca="false">Position!$V91</f>
        <v>#REF!</v>
      </c>
      <c r="G91" s="16" t="e">
        <f aca="false">Position!$V91</f>
        <v>#REF!</v>
      </c>
      <c r="H91" s="16" t="e">
        <f aca="false">Position!$V91</f>
        <v>#REF!</v>
      </c>
      <c r="I91" s="16" t="e">
        <f aca="false">Position!$V91</f>
        <v>#REF!</v>
      </c>
      <c r="J91" s="16" t="e">
        <f aca="false">Position!$V91</f>
        <v>#REF!</v>
      </c>
      <c r="K91" s="16" t="e">
        <f aca="false">Position!$V91</f>
        <v>#REF!</v>
      </c>
      <c r="L91" s="16" t="e">
        <f aca="false">Position!$V91</f>
        <v>#REF!</v>
      </c>
      <c r="M91" s="16" t="e">
        <f aca="false">Position!$V91</f>
        <v>#REF!</v>
      </c>
      <c r="N91" s="16" t="e">
        <f aca="false">Position!$V91</f>
        <v>#REF!</v>
      </c>
      <c r="O91" s="16" t="e">
        <f aca="false">Position!$V91</f>
        <v>#REF!</v>
      </c>
      <c r="S91" s="16" t="e">
        <f aca="false">Position!$V91</f>
        <v>#REF!</v>
      </c>
      <c r="T91" s="16" t="e">
        <f aca="false">Position!$V91</f>
        <v>#REF!</v>
      </c>
      <c r="U91" s="16" t="e">
        <f aca="false">Position!$V91</f>
        <v>#REF!</v>
      </c>
      <c r="V91" s="16" t="e">
        <f aca="false">Position!$V91</f>
        <v>#REF!</v>
      </c>
      <c r="W91" s="16" t="e">
        <f aca="false">Position!$V91</f>
        <v>#REF!</v>
      </c>
      <c r="X91" s="16" t="e">
        <f aca="false">Position!$V91</f>
        <v>#REF!</v>
      </c>
      <c r="Y91" s="16" t="e">
        <f aca="false">Position!$V91</f>
        <v>#REF!</v>
      </c>
      <c r="Z91" s="16" t="e">
        <f aca="false">Position!$V91</f>
        <v>#REF!</v>
      </c>
      <c r="AA91" s="16" t="e">
        <f aca="false">Position!$V91</f>
        <v>#REF!</v>
      </c>
      <c r="AB91" s="16" t="e">
        <f aca="false">Position!$V91</f>
        <v>#REF!</v>
      </c>
      <c r="AC91" s="16" t="e">
        <f aca="false">Position!$V91</f>
        <v>#REF!</v>
      </c>
    </row>
    <row r="92" customFormat="false" ht="12.75" hidden="false" customHeight="false" outlineLevel="0" collapsed="false">
      <c r="A92" s="12" t="n">
        <f aca="false">Inputs!C92</f>
        <v>39873</v>
      </c>
      <c r="B92" s="13" t="n">
        <f aca="false">Inputs!E92</f>
        <v>4.194</v>
      </c>
      <c r="C92" s="19" t="n">
        <f aca="false">Inputs!F92</f>
        <v>0.22</v>
      </c>
      <c r="D92" s="4"/>
      <c r="E92" s="16" t="e">
        <f aca="false">Position!$V92</f>
        <v>#REF!</v>
      </c>
      <c r="F92" s="16" t="e">
        <f aca="false">Position!$V92</f>
        <v>#REF!</v>
      </c>
      <c r="G92" s="16" t="e">
        <f aca="false">Position!$V92</f>
        <v>#REF!</v>
      </c>
      <c r="H92" s="16" t="e">
        <f aca="false">Position!$V92</f>
        <v>#REF!</v>
      </c>
      <c r="I92" s="16" t="e">
        <f aca="false">Position!$V92</f>
        <v>#REF!</v>
      </c>
      <c r="J92" s="16" t="e">
        <f aca="false">Position!$V92</f>
        <v>#REF!</v>
      </c>
      <c r="K92" s="16" t="e">
        <f aca="false">Position!$V92</f>
        <v>#REF!</v>
      </c>
      <c r="L92" s="16" t="e">
        <f aca="false">Position!$V92</f>
        <v>#REF!</v>
      </c>
      <c r="M92" s="16" t="e">
        <f aca="false">Position!$V92</f>
        <v>#REF!</v>
      </c>
      <c r="N92" s="16" t="e">
        <f aca="false">Position!$V92</f>
        <v>#REF!</v>
      </c>
      <c r="O92" s="16" t="e">
        <f aca="false">Position!$V92</f>
        <v>#REF!</v>
      </c>
      <c r="S92" s="16" t="e">
        <f aca="false">Position!$V92</f>
        <v>#REF!</v>
      </c>
      <c r="T92" s="16" t="e">
        <f aca="false">Position!$V92</f>
        <v>#REF!</v>
      </c>
      <c r="U92" s="16" t="e">
        <f aca="false">Position!$V92</f>
        <v>#REF!</v>
      </c>
      <c r="V92" s="16" t="e">
        <f aca="false">Position!$V92</f>
        <v>#REF!</v>
      </c>
      <c r="W92" s="16" t="e">
        <f aca="false">Position!$V92</f>
        <v>#REF!</v>
      </c>
      <c r="X92" s="16" t="e">
        <f aca="false">Position!$V92</f>
        <v>#REF!</v>
      </c>
      <c r="Y92" s="16" t="e">
        <f aca="false">Position!$V92</f>
        <v>#REF!</v>
      </c>
      <c r="Z92" s="16" t="e">
        <f aca="false">Position!$V92</f>
        <v>#REF!</v>
      </c>
      <c r="AA92" s="16" t="e">
        <f aca="false">Position!$V92</f>
        <v>#REF!</v>
      </c>
      <c r="AB92" s="16" t="e">
        <f aca="false">Position!$V92</f>
        <v>#REF!</v>
      </c>
      <c r="AC92" s="16" t="e">
        <f aca="false">Position!$V92</f>
        <v>#REF!</v>
      </c>
    </row>
    <row r="93" customFormat="false" ht="12.75" hidden="false" customHeight="false" outlineLevel="0" collapsed="false">
      <c r="A93" s="12" t="n">
        <f aca="false">Inputs!C93</f>
        <v>39904</v>
      </c>
      <c r="B93" s="13" t="n">
        <f aca="false">Inputs!E93</f>
        <v>4.044</v>
      </c>
      <c r="C93" s="19" t="n">
        <f aca="false">Inputs!F93</f>
        <v>0.2025</v>
      </c>
      <c r="D93" s="4"/>
      <c r="E93" s="16" t="e">
        <f aca="false">Position!$V93</f>
        <v>#REF!</v>
      </c>
      <c r="F93" s="16" t="e">
        <f aca="false">Position!$V93</f>
        <v>#REF!</v>
      </c>
      <c r="G93" s="16" t="e">
        <f aca="false">Position!$V93</f>
        <v>#REF!</v>
      </c>
      <c r="H93" s="16" t="e">
        <f aca="false">Position!$V93</f>
        <v>#REF!</v>
      </c>
      <c r="I93" s="16" t="e">
        <f aca="false">Position!$V93</f>
        <v>#REF!</v>
      </c>
      <c r="J93" s="16" t="e">
        <f aca="false">Position!$V93</f>
        <v>#REF!</v>
      </c>
      <c r="K93" s="16" t="e">
        <f aca="false">Position!$V93</f>
        <v>#REF!</v>
      </c>
      <c r="L93" s="16" t="e">
        <f aca="false">Position!$V93</f>
        <v>#REF!</v>
      </c>
      <c r="M93" s="16" t="e">
        <f aca="false">Position!$V93</f>
        <v>#REF!</v>
      </c>
      <c r="N93" s="16" t="e">
        <f aca="false">Position!$V93</f>
        <v>#REF!</v>
      </c>
      <c r="O93" s="16" t="e">
        <f aca="false">Position!$V93</f>
        <v>#REF!</v>
      </c>
      <c r="S93" s="16" t="e">
        <f aca="false">Position!$V93</f>
        <v>#REF!</v>
      </c>
      <c r="T93" s="16" t="e">
        <f aca="false">Position!$V93</f>
        <v>#REF!</v>
      </c>
      <c r="U93" s="16" t="e">
        <f aca="false">Position!$V93</f>
        <v>#REF!</v>
      </c>
      <c r="V93" s="16" t="e">
        <f aca="false">Position!$V93</f>
        <v>#REF!</v>
      </c>
      <c r="W93" s="16" t="e">
        <f aca="false">Position!$V93</f>
        <v>#REF!</v>
      </c>
      <c r="X93" s="16" t="e">
        <f aca="false">Position!$V93</f>
        <v>#REF!</v>
      </c>
      <c r="Y93" s="16" t="e">
        <f aca="false">Position!$V93</f>
        <v>#REF!</v>
      </c>
      <c r="Z93" s="16" t="e">
        <f aca="false">Position!$V93</f>
        <v>#REF!</v>
      </c>
      <c r="AA93" s="16" t="e">
        <f aca="false">Position!$V93</f>
        <v>#REF!</v>
      </c>
      <c r="AB93" s="16" t="e">
        <f aca="false">Position!$V93</f>
        <v>#REF!</v>
      </c>
      <c r="AC93" s="16" t="e">
        <f aca="false">Position!$V93</f>
        <v>#REF!</v>
      </c>
    </row>
    <row r="94" customFormat="false" ht="12.75" hidden="false" customHeight="false" outlineLevel="0" collapsed="false">
      <c r="A94" s="12" t="n">
        <f aca="false">Inputs!C94</f>
        <v>39934</v>
      </c>
      <c r="B94" s="13" t="n">
        <f aca="false">Inputs!E94</f>
        <v>4.048</v>
      </c>
      <c r="C94" s="19" t="n">
        <f aca="false">Inputs!F94</f>
        <v>0.2025</v>
      </c>
      <c r="D94" s="4"/>
      <c r="E94" s="16" t="e">
        <f aca="false">Position!$V94</f>
        <v>#REF!</v>
      </c>
      <c r="F94" s="16" t="e">
        <f aca="false">Position!$V94</f>
        <v>#REF!</v>
      </c>
      <c r="G94" s="16" t="e">
        <f aca="false">Position!$V94</f>
        <v>#REF!</v>
      </c>
      <c r="H94" s="16" t="e">
        <f aca="false">Position!$V94</f>
        <v>#REF!</v>
      </c>
      <c r="I94" s="16" t="e">
        <f aca="false">Position!$V94</f>
        <v>#REF!</v>
      </c>
      <c r="J94" s="16" t="e">
        <f aca="false">Position!$V94</f>
        <v>#REF!</v>
      </c>
      <c r="K94" s="16" t="e">
        <f aca="false">Position!$V94</f>
        <v>#REF!</v>
      </c>
      <c r="L94" s="16" t="e">
        <f aca="false">Position!$V94</f>
        <v>#REF!</v>
      </c>
      <c r="M94" s="16" t="e">
        <f aca="false">Position!$V94</f>
        <v>#REF!</v>
      </c>
      <c r="N94" s="16" t="e">
        <f aca="false">Position!$V94</f>
        <v>#REF!</v>
      </c>
      <c r="O94" s="16" t="e">
        <f aca="false">Position!$V94</f>
        <v>#REF!</v>
      </c>
      <c r="S94" s="16" t="e">
        <f aca="false">Position!$V94</f>
        <v>#REF!</v>
      </c>
      <c r="T94" s="16" t="e">
        <f aca="false">Position!$V94</f>
        <v>#REF!</v>
      </c>
      <c r="U94" s="16" t="e">
        <f aca="false">Position!$V94</f>
        <v>#REF!</v>
      </c>
      <c r="V94" s="16" t="e">
        <f aca="false">Position!$V94</f>
        <v>#REF!</v>
      </c>
      <c r="W94" s="16" t="e">
        <f aca="false">Position!$V94</f>
        <v>#REF!</v>
      </c>
      <c r="X94" s="16" t="e">
        <f aca="false">Position!$V94</f>
        <v>#REF!</v>
      </c>
      <c r="Y94" s="16" t="e">
        <f aca="false">Position!$V94</f>
        <v>#REF!</v>
      </c>
      <c r="Z94" s="16" t="e">
        <f aca="false">Position!$V94</f>
        <v>#REF!</v>
      </c>
      <c r="AA94" s="16" t="e">
        <f aca="false">Position!$V94</f>
        <v>#REF!</v>
      </c>
      <c r="AB94" s="16" t="e">
        <f aca="false">Position!$V94</f>
        <v>#REF!</v>
      </c>
      <c r="AC94" s="16" t="e">
        <f aca="false">Position!$V94</f>
        <v>#REF!</v>
      </c>
    </row>
    <row r="95" customFormat="false" ht="12.75" hidden="false" customHeight="false" outlineLevel="0" collapsed="false">
      <c r="A95" s="12" t="n">
        <f aca="false">Inputs!C95</f>
        <v>39965</v>
      </c>
      <c r="B95" s="13" t="n">
        <f aca="false">Inputs!E95</f>
        <v>4.088</v>
      </c>
      <c r="C95" s="19" t="n">
        <f aca="false">Inputs!F95</f>
        <v>0.2025</v>
      </c>
      <c r="D95" s="4"/>
      <c r="E95" s="16" t="e">
        <f aca="false">Position!$V95</f>
        <v>#REF!</v>
      </c>
      <c r="F95" s="16" t="e">
        <f aca="false">Position!$V95</f>
        <v>#REF!</v>
      </c>
      <c r="G95" s="16" t="e">
        <f aca="false">Position!$V95</f>
        <v>#REF!</v>
      </c>
      <c r="H95" s="16" t="e">
        <f aca="false">Position!$V95</f>
        <v>#REF!</v>
      </c>
      <c r="I95" s="16" t="e">
        <f aca="false">Position!$V95</f>
        <v>#REF!</v>
      </c>
      <c r="J95" s="16" t="e">
        <f aca="false">Position!$V95</f>
        <v>#REF!</v>
      </c>
      <c r="K95" s="16" t="e">
        <f aca="false">Position!$V95</f>
        <v>#REF!</v>
      </c>
      <c r="L95" s="16" t="e">
        <f aca="false">Position!$V95</f>
        <v>#REF!</v>
      </c>
      <c r="M95" s="16" t="e">
        <f aca="false">Position!$V95</f>
        <v>#REF!</v>
      </c>
      <c r="N95" s="16" t="e">
        <f aca="false">Position!$V95</f>
        <v>#REF!</v>
      </c>
      <c r="O95" s="16" t="e">
        <f aca="false">Position!$V95</f>
        <v>#REF!</v>
      </c>
      <c r="S95" s="16" t="e">
        <f aca="false">Position!$V95</f>
        <v>#REF!</v>
      </c>
      <c r="T95" s="16" t="e">
        <f aca="false">Position!$V95</f>
        <v>#REF!</v>
      </c>
      <c r="U95" s="16" t="e">
        <f aca="false">Position!$V95</f>
        <v>#REF!</v>
      </c>
      <c r="V95" s="16" t="e">
        <f aca="false">Position!$V95</f>
        <v>#REF!</v>
      </c>
      <c r="W95" s="16" t="e">
        <f aca="false">Position!$V95</f>
        <v>#REF!</v>
      </c>
      <c r="X95" s="16" t="e">
        <f aca="false">Position!$V95</f>
        <v>#REF!</v>
      </c>
      <c r="Y95" s="16" t="e">
        <f aca="false">Position!$V95</f>
        <v>#REF!</v>
      </c>
      <c r="Z95" s="16" t="e">
        <f aca="false">Position!$V95</f>
        <v>#REF!</v>
      </c>
      <c r="AA95" s="16" t="e">
        <f aca="false">Position!$V95</f>
        <v>#REF!</v>
      </c>
      <c r="AB95" s="16" t="e">
        <f aca="false">Position!$V95</f>
        <v>#REF!</v>
      </c>
      <c r="AC95" s="16" t="e">
        <f aca="false">Position!$V95</f>
        <v>#REF!</v>
      </c>
    </row>
    <row r="96" customFormat="false" ht="12.75" hidden="false" customHeight="false" outlineLevel="0" collapsed="false">
      <c r="A96" s="12" t="n">
        <f aca="false">Inputs!C96</f>
        <v>39995</v>
      </c>
      <c r="B96" s="13" t="n">
        <f aca="false">Inputs!E96</f>
        <v>4.133</v>
      </c>
      <c r="C96" s="19" t="n">
        <f aca="false">Inputs!F96</f>
        <v>0.2025</v>
      </c>
      <c r="D96" s="4"/>
      <c r="E96" s="16" t="e">
        <f aca="false">Position!$V96</f>
        <v>#REF!</v>
      </c>
      <c r="F96" s="16" t="e">
        <f aca="false">Position!$V96</f>
        <v>#REF!</v>
      </c>
      <c r="G96" s="16" t="e">
        <f aca="false">Position!$V96</f>
        <v>#REF!</v>
      </c>
      <c r="H96" s="16" t="e">
        <f aca="false">Position!$V96</f>
        <v>#REF!</v>
      </c>
      <c r="I96" s="16" t="e">
        <f aca="false">Position!$V96</f>
        <v>#REF!</v>
      </c>
      <c r="J96" s="16" t="e">
        <f aca="false">Position!$V96</f>
        <v>#REF!</v>
      </c>
      <c r="K96" s="16" t="e">
        <f aca="false">Position!$V96</f>
        <v>#REF!</v>
      </c>
      <c r="L96" s="16" t="e">
        <f aca="false">Position!$V96</f>
        <v>#REF!</v>
      </c>
      <c r="M96" s="16" t="e">
        <f aca="false">Position!$V96</f>
        <v>#REF!</v>
      </c>
      <c r="N96" s="16" t="e">
        <f aca="false">Position!$V96</f>
        <v>#REF!</v>
      </c>
      <c r="O96" s="16" t="e">
        <f aca="false">Position!$V96</f>
        <v>#REF!</v>
      </c>
      <c r="S96" s="16" t="e">
        <f aca="false">Position!$V96</f>
        <v>#REF!</v>
      </c>
      <c r="T96" s="16" t="e">
        <f aca="false">Position!$V96</f>
        <v>#REF!</v>
      </c>
      <c r="U96" s="16" t="e">
        <f aca="false">Position!$V96</f>
        <v>#REF!</v>
      </c>
      <c r="V96" s="16" t="e">
        <f aca="false">Position!$V96</f>
        <v>#REF!</v>
      </c>
      <c r="W96" s="16" t="e">
        <f aca="false">Position!$V96</f>
        <v>#REF!</v>
      </c>
      <c r="X96" s="16" t="e">
        <f aca="false">Position!$V96</f>
        <v>#REF!</v>
      </c>
      <c r="Y96" s="16" t="e">
        <f aca="false">Position!$V96</f>
        <v>#REF!</v>
      </c>
      <c r="Z96" s="16" t="e">
        <f aca="false">Position!$V96</f>
        <v>#REF!</v>
      </c>
      <c r="AA96" s="16" t="e">
        <f aca="false">Position!$V96</f>
        <v>#REF!</v>
      </c>
      <c r="AB96" s="16" t="e">
        <f aca="false">Position!$V96</f>
        <v>#REF!</v>
      </c>
      <c r="AC96" s="16" t="e">
        <f aca="false">Position!$V96</f>
        <v>#REF!</v>
      </c>
    </row>
    <row r="97" customFormat="false" ht="12.75" hidden="false" customHeight="false" outlineLevel="0" collapsed="false">
      <c r="A97" s="12" t="n">
        <f aca="false">Inputs!C97</f>
        <v>40026</v>
      </c>
      <c r="B97" s="13" t="n">
        <f aca="false">Inputs!E97</f>
        <v>4.172</v>
      </c>
      <c r="C97" s="19" t="n">
        <f aca="false">Inputs!F97</f>
        <v>0.2025</v>
      </c>
      <c r="D97" s="4"/>
      <c r="E97" s="16" t="e">
        <f aca="false">Position!$V97</f>
        <v>#REF!</v>
      </c>
      <c r="F97" s="16" t="e">
        <f aca="false">Position!$V97</f>
        <v>#REF!</v>
      </c>
      <c r="G97" s="16" t="e">
        <f aca="false">Position!$V97</f>
        <v>#REF!</v>
      </c>
      <c r="H97" s="16" t="e">
        <f aca="false">Position!$V97</f>
        <v>#REF!</v>
      </c>
      <c r="I97" s="16" t="e">
        <f aca="false">Position!$V97</f>
        <v>#REF!</v>
      </c>
      <c r="J97" s="16" t="e">
        <f aca="false">Position!$V97</f>
        <v>#REF!</v>
      </c>
      <c r="K97" s="16" t="e">
        <f aca="false">Position!$V97</f>
        <v>#REF!</v>
      </c>
      <c r="L97" s="16" t="e">
        <f aca="false">Position!$V97</f>
        <v>#REF!</v>
      </c>
      <c r="M97" s="16" t="e">
        <f aca="false">Position!$V97</f>
        <v>#REF!</v>
      </c>
      <c r="N97" s="16" t="e">
        <f aca="false">Position!$V97</f>
        <v>#REF!</v>
      </c>
      <c r="O97" s="16" t="e">
        <f aca="false">Position!$V97</f>
        <v>#REF!</v>
      </c>
      <c r="S97" s="16" t="e">
        <f aca="false">Position!$V97</f>
        <v>#REF!</v>
      </c>
      <c r="T97" s="16" t="e">
        <f aca="false">Position!$V97</f>
        <v>#REF!</v>
      </c>
      <c r="U97" s="16" t="e">
        <f aca="false">Position!$V97</f>
        <v>#REF!</v>
      </c>
      <c r="V97" s="16" t="e">
        <f aca="false">Position!$V97</f>
        <v>#REF!</v>
      </c>
      <c r="W97" s="16" t="e">
        <f aca="false">Position!$V97</f>
        <v>#REF!</v>
      </c>
      <c r="X97" s="16" t="e">
        <f aca="false">Position!$V97</f>
        <v>#REF!</v>
      </c>
      <c r="Y97" s="16" t="e">
        <f aca="false">Position!$V97</f>
        <v>#REF!</v>
      </c>
      <c r="Z97" s="16" t="e">
        <f aca="false">Position!$V97</f>
        <v>#REF!</v>
      </c>
      <c r="AA97" s="16" t="e">
        <f aca="false">Position!$V97</f>
        <v>#REF!</v>
      </c>
      <c r="AB97" s="16" t="e">
        <f aca="false">Position!$V97</f>
        <v>#REF!</v>
      </c>
      <c r="AC97" s="16" t="e">
        <f aca="false">Position!$V97</f>
        <v>#REF!</v>
      </c>
    </row>
    <row r="98" customFormat="false" ht="12.75" hidden="false" customHeight="false" outlineLevel="0" collapsed="false">
      <c r="A98" s="12" t="n">
        <f aca="false">Inputs!C98</f>
        <v>40057</v>
      </c>
      <c r="B98" s="13" t="n">
        <f aca="false">Inputs!E98</f>
        <v>4.161</v>
      </c>
      <c r="C98" s="19" t="n">
        <f aca="false">Inputs!F98</f>
        <v>0.2025</v>
      </c>
      <c r="D98" s="4"/>
      <c r="E98" s="16" t="e">
        <f aca="false">Position!$V98</f>
        <v>#REF!</v>
      </c>
      <c r="F98" s="16" t="e">
        <f aca="false">Position!$V98</f>
        <v>#REF!</v>
      </c>
      <c r="G98" s="16" t="e">
        <f aca="false">Position!$V98</f>
        <v>#REF!</v>
      </c>
      <c r="H98" s="16" t="e">
        <f aca="false">Position!$V98</f>
        <v>#REF!</v>
      </c>
      <c r="I98" s="16" t="e">
        <f aca="false">Position!$V98</f>
        <v>#REF!</v>
      </c>
      <c r="J98" s="16" t="e">
        <f aca="false">Position!$V98</f>
        <v>#REF!</v>
      </c>
      <c r="K98" s="16" t="e">
        <f aca="false">Position!$V98</f>
        <v>#REF!</v>
      </c>
      <c r="L98" s="16" t="e">
        <f aca="false">Position!$V98</f>
        <v>#REF!</v>
      </c>
      <c r="M98" s="16" t="e">
        <f aca="false">Position!$V98</f>
        <v>#REF!</v>
      </c>
      <c r="N98" s="16" t="e">
        <f aca="false">Position!$V98</f>
        <v>#REF!</v>
      </c>
      <c r="O98" s="16" t="e">
        <f aca="false">Position!$V98</f>
        <v>#REF!</v>
      </c>
      <c r="S98" s="16" t="e">
        <f aca="false">Position!$V98</f>
        <v>#REF!</v>
      </c>
      <c r="T98" s="16" t="e">
        <f aca="false">Position!$V98</f>
        <v>#REF!</v>
      </c>
      <c r="U98" s="16" t="e">
        <f aca="false">Position!$V98</f>
        <v>#REF!</v>
      </c>
      <c r="V98" s="16" t="e">
        <f aca="false">Position!$V98</f>
        <v>#REF!</v>
      </c>
      <c r="W98" s="16" t="e">
        <f aca="false">Position!$V98</f>
        <v>#REF!</v>
      </c>
      <c r="X98" s="16" t="e">
        <f aca="false">Position!$V98</f>
        <v>#REF!</v>
      </c>
      <c r="Y98" s="16" t="e">
        <f aca="false">Position!$V98</f>
        <v>#REF!</v>
      </c>
      <c r="Z98" s="16" t="e">
        <f aca="false">Position!$V98</f>
        <v>#REF!</v>
      </c>
      <c r="AA98" s="16" t="e">
        <f aca="false">Position!$V98</f>
        <v>#REF!</v>
      </c>
      <c r="AB98" s="16" t="e">
        <f aca="false">Position!$V98</f>
        <v>#REF!</v>
      </c>
      <c r="AC98" s="16" t="e">
        <f aca="false">Position!$V98</f>
        <v>#REF!</v>
      </c>
    </row>
    <row r="99" customFormat="false" ht="12.75" hidden="false" customHeight="false" outlineLevel="0" collapsed="false">
      <c r="A99" s="12" t="n">
        <f aca="false">Inputs!C99</f>
        <v>40087</v>
      </c>
      <c r="B99" s="13" t="n">
        <f aca="false">Inputs!E99</f>
        <v>4.176</v>
      </c>
      <c r="C99" s="19" t="n">
        <f aca="false">Inputs!F99</f>
        <v>0.2025</v>
      </c>
      <c r="D99" s="4"/>
      <c r="E99" s="16" t="e">
        <f aca="false">Position!$V99</f>
        <v>#REF!</v>
      </c>
      <c r="F99" s="16" t="e">
        <f aca="false">Position!$V99</f>
        <v>#REF!</v>
      </c>
      <c r="G99" s="16" t="e">
        <f aca="false">Position!$V99</f>
        <v>#REF!</v>
      </c>
      <c r="H99" s="16" t="e">
        <f aca="false">Position!$V99</f>
        <v>#REF!</v>
      </c>
      <c r="I99" s="16" t="e">
        <f aca="false">Position!$V99</f>
        <v>#REF!</v>
      </c>
      <c r="J99" s="16" t="e">
        <f aca="false">Position!$V99</f>
        <v>#REF!</v>
      </c>
      <c r="K99" s="16" t="e">
        <f aca="false">Position!$V99</f>
        <v>#REF!</v>
      </c>
      <c r="L99" s="16" t="e">
        <f aca="false">Position!$V99</f>
        <v>#REF!</v>
      </c>
      <c r="M99" s="16" t="e">
        <f aca="false">Position!$V99</f>
        <v>#REF!</v>
      </c>
      <c r="N99" s="16" t="e">
        <f aca="false">Position!$V99</f>
        <v>#REF!</v>
      </c>
      <c r="O99" s="16" t="e">
        <f aca="false">Position!$V99</f>
        <v>#REF!</v>
      </c>
      <c r="S99" s="16" t="e">
        <f aca="false">Position!$V99</f>
        <v>#REF!</v>
      </c>
      <c r="T99" s="16" t="e">
        <f aca="false">Position!$V99</f>
        <v>#REF!</v>
      </c>
      <c r="U99" s="16" t="e">
        <f aca="false">Position!$V99</f>
        <v>#REF!</v>
      </c>
      <c r="V99" s="16" t="e">
        <f aca="false">Position!$V99</f>
        <v>#REF!</v>
      </c>
      <c r="W99" s="16" t="e">
        <f aca="false">Position!$V99</f>
        <v>#REF!</v>
      </c>
      <c r="X99" s="16" t="e">
        <f aca="false">Position!$V99</f>
        <v>#REF!</v>
      </c>
      <c r="Y99" s="16" t="e">
        <f aca="false">Position!$V99</f>
        <v>#REF!</v>
      </c>
      <c r="Z99" s="16" t="e">
        <f aca="false">Position!$V99</f>
        <v>#REF!</v>
      </c>
      <c r="AA99" s="16" t="e">
        <f aca="false">Position!$V99</f>
        <v>#REF!</v>
      </c>
      <c r="AB99" s="16" t="e">
        <f aca="false">Position!$V99</f>
        <v>#REF!</v>
      </c>
      <c r="AC99" s="16" t="e">
        <f aca="false">Position!$V99</f>
        <v>#REF!</v>
      </c>
    </row>
    <row r="100" customFormat="false" ht="12.75" hidden="false" customHeight="false" outlineLevel="0" collapsed="false">
      <c r="A100" s="12" t="n">
        <f aca="false">Inputs!C100</f>
        <v>40118</v>
      </c>
      <c r="B100" s="13" t="n">
        <f aca="false">Inputs!E100</f>
        <v>4.333</v>
      </c>
      <c r="C100" s="19" t="n">
        <f aca="false">Inputs!F100</f>
        <v>0.2025</v>
      </c>
      <c r="D100" s="4"/>
      <c r="E100" s="16" t="e">
        <f aca="false">Position!$V100</f>
        <v>#REF!</v>
      </c>
      <c r="F100" s="16" t="e">
        <f aca="false">Position!$V100</f>
        <v>#REF!</v>
      </c>
      <c r="G100" s="16" t="e">
        <f aca="false">Position!$V100</f>
        <v>#REF!</v>
      </c>
      <c r="H100" s="16" t="e">
        <f aca="false">Position!$V100</f>
        <v>#REF!</v>
      </c>
      <c r="I100" s="16" t="e">
        <f aca="false">Position!$V100</f>
        <v>#REF!</v>
      </c>
      <c r="J100" s="16" t="e">
        <f aca="false">Position!$V100</f>
        <v>#REF!</v>
      </c>
      <c r="K100" s="16" t="e">
        <f aca="false">Position!$V100</f>
        <v>#REF!</v>
      </c>
      <c r="L100" s="16" t="e">
        <f aca="false">Position!$V100</f>
        <v>#REF!</v>
      </c>
      <c r="M100" s="16" t="e">
        <f aca="false">Position!$V100</f>
        <v>#REF!</v>
      </c>
      <c r="N100" s="16" t="e">
        <f aca="false">Position!$V100</f>
        <v>#REF!</v>
      </c>
      <c r="O100" s="16" t="e">
        <f aca="false">Position!$V100</f>
        <v>#REF!</v>
      </c>
      <c r="S100" s="16" t="e">
        <f aca="false">Position!$V100</f>
        <v>#REF!</v>
      </c>
      <c r="T100" s="16" t="e">
        <f aca="false">Position!$V100</f>
        <v>#REF!</v>
      </c>
      <c r="U100" s="16" t="e">
        <f aca="false">Position!$V100</f>
        <v>#REF!</v>
      </c>
      <c r="V100" s="16" t="e">
        <f aca="false">Position!$V100</f>
        <v>#REF!</v>
      </c>
      <c r="W100" s="16" t="e">
        <f aca="false">Position!$V100</f>
        <v>#REF!</v>
      </c>
      <c r="X100" s="16" t="e">
        <f aca="false">Position!$V100</f>
        <v>#REF!</v>
      </c>
      <c r="Y100" s="16" t="e">
        <f aca="false">Position!$V100</f>
        <v>#REF!</v>
      </c>
      <c r="Z100" s="16" t="e">
        <f aca="false">Position!$V100</f>
        <v>#REF!</v>
      </c>
      <c r="AA100" s="16" t="e">
        <f aca="false">Position!$V100</f>
        <v>#REF!</v>
      </c>
      <c r="AB100" s="16" t="e">
        <f aca="false">Position!$V100</f>
        <v>#REF!</v>
      </c>
      <c r="AC100" s="16" t="e">
        <f aca="false">Position!$V100</f>
        <v>#REF!</v>
      </c>
    </row>
    <row r="101" customFormat="false" ht="12.75" hidden="false" customHeight="false" outlineLevel="0" collapsed="false">
      <c r="A101" s="12" t="n">
        <f aca="false">Inputs!C101</f>
        <v>40148</v>
      </c>
      <c r="B101" s="13" t="n">
        <f aca="false">Inputs!E101</f>
        <v>4.493</v>
      </c>
      <c r="C101" s="19" t="n">
        <f aca="false">Inputs!F101</f>
        <v>0.2025</v>
      </c>
      <c r="D101" s="4"/>
      <c r="E101" s="16" t="e">
        <f aca="false">Position!$V101</f>
        <v>#REF!</v>
      </c>
      <c r="F101" s="16" t="e">
        <f aca="false">Position!$V101</f>
        <v>#REF!</v>
      </c>
      <c r="G101" s="16" t="e">
        <f aca="false">Position!$V101</f>
        <v>#REF!</v>
      </c>
      <c r="H101" s="16" t="e">
        <f aca="false">Position!$V101</f>
        <v>#REF!</v>
      </c>
      <c r="I101" s="16" t="e">
        <f aca="false">Position!$V101</f>
        <v>#REF!</v>
      </c>
      <c r="J101" s="16" t="e">
        <f aca="false">Position!$V101</f>
        <v>#REF!</v>
      </c>
      <c r="K101" s="16" t="e">
        <f aca="false">Position!$V101</f>
        <v>#REF!</v>
      </c>
      <c r="L101" s="16" t="e">
        <f aca="false">Position!$V101</f>
        <v>#REF!</v>
      </c>
      <c r="M101" s="16" t="e">
        <f aca="false">Position!$V101</f>
        <v>#REF!</v>
      </c>
      <c r="N101" s="16" t="e">
        <f aca="false">Position!$V101</f>
        <v>#REF!</v>
      </c>
      <c r="O101" s="16" t="e">
        <f aca="false">Position!$V101</f>
        <v>#REF!</v>
      </c>
      <c r="S101" s="16" t="e">
        <f aca="false">Position!$V101</f>
        <v>#REF!</v>
      </c>
      <c r="T101" s="16" t="e">
        <f aca="false">Position!$V101</f>
        <v>#REF!</v>
      </c>
      <c r="U101" s="16" t="e">
        <f aca="false">Position!$V101</f>
        <v>#REF!</v>
      </c>
      <c r="V101" s="16" t="e">
        <f aca="false">Position!$V101</f>
        <v>#REF!</v>
      </c>
      <c r="W101" s="16" t="e">
        <f aca="false">Position!$V101</f>
        <v>#REF!</v>
      </c>
      <c r="X101" s="16" t="e">
        <f aca="false">Position!$V101</f>
        <v>#REF!</v>
      </c>
      <c r="Y101" s="16" t="e">
        <f aca="false">Position!$V101</f>
        <v>#REF!</v>
      </c>
      <c r="Z101" s="16" t="e">
        <f aca="false">Position!$V101</f>
        <v>#REF!</v>
      </c>
      <c r="AA101" s="16" t="e">
        <f aca="false">Position!$V101</f>
        <v>#REF!</v>
      </c>
      <c r="AB101" s="16" t="e">
        <f aca="false">Position!$V101</f>
        <v>#REF!</v>
      </c>
      <c r="AC101" s="16" t="e">
        <f aca="false">Position!$V101</f>
        <v>#REF!</v>
      </c>
    </row>
    <row r="102" customFormat="false" ht="12.75" hidden="false" customHeight="false" outlineLevel="0" collapsed="false">
      <c r="A102" s="12" t="n">
        <f aca="false">Inputs!C102</f>
        <v>40179</v>
      </c>
      <c r="B102" s="13" t="n">
        <f aca="false">Inputs!E102</f>
        <v>4.5205</v>
      </c>
      <c r="C102" s="19" t="n">
        <f aca="false">Inputs!F102</f>
        <v>0.2025</v>
      </c>
      <c r="D102" s="4"/>
      <c r="E102" s="16" t="e">
        <f aca="false">Position!$V102</f>
        <v>#REF!</v>
      </c>
      <c r="F102" s="16" t="e">
        <f aca="false">Position!$V102</f>
        <v>#REF!</v>
      </c>
      <c r="G102" s="16" t="e">
        <f aca="false">Position!$V102</f>
        <v>#REF!</v>
      </c>
      <c r="H102" s="16" t="e">
        <f aca="false">Position!$V102</f>
        <v>#REF!</v>
      </c>
      <c r="I102" s="16" t="e">
        <f aca="false">Position!$V102</f>
        <v>#REF!</v>
      </c>
      <c r="J102" s="16" t="e">
        <f aca="false">Position!$V102</f>
        <v>#REF!</v>
      </c>
      <c r="K102" s="16" t="e">
        <f aca="false">Position!$V102</f>
        <v>#REF!</v>
      </c>
      <c r="L102" s="16" t="e">
        <f aca="false">Position!$V102</f>
        <v>#REF!</v>
      </c>
      <c r="M102" s="16" t="e">
        <f aca="false">Position!$V102</f>
        <v>#REF!</v>
      </c>
      <c r="N102" s="16" t="e">
        <f aca="false">Position!$V102</f>
        <v>#REF!</v>
      </c>
      <c r="O102" s="16" t="e">
        <f aca="false">Position!$V102</f>
        <v>#REF!</v>
      </c>
      <c r="S102" s="16" t="e">
        <f aca="false">Position!$V102</f>
        <v>#REF!</v>
      </c>
      <c r="T102" s="16" t="e">
        <f aca="false">Position!$V102</f>
        <v>#REF!</v>
      </c>
      <c r="U102" s="16" t="e">
        <f aca="false">Position!$V102</f>
        <v>#REF!</v>
      </c>
      <c r="V102" s="16" t="e">
        <f aca="false">Position!$V102</f>
        <v>#REF!</v>
      </c>
      <c r="W102" s="16" t="e">
        <f aca="false">Position!$V102</f>
        <v>#REF!</v>
      </c>
      <c r="X102" s="16" t="e">
        <f aca="false">Position!$V102</f>
        <v>#REF!</v>
      </c>
      <c r="Y102" s="16" t="e">
        <f aca="false">Position!$V102</f>
        <v>#REF!</v>
      </c>
      <c r="Z102" s="16" t="e">
        <f aca="false">Position!$V102</f>
        <v>#REF!</v>
      </c>
      <c r="AA102" s="16" t="e">
        <f aca="false">Position!$V102</f>
        <v>#REF!</v>
      </c>
      <c r="AB102" s="16" t="e">
        <f aca="false">Position!$V102</f>
        <v>#REF!</v>
      </c>
      <c r="AC102" s="16" t="e">
        <f aca="false">Position!$V102</f>
        <v>#REF!</v>
      </c>
    </row>
    <row r="103" customFormat="false" ht="12.75" hidden="false" customHeight="false" outlineLevel="0" collapsed="false">
      <c r="A103" s="12" t="n">
        <f aca="false">Inputs!C103</f>
        <v>40210</v>
      </c>
      <c r="B103" s="13" t="n">
        <f aca="false">Inputs!E103</f>
        <v>4.4365</v>
      </c>
      <c r="C103" s="19" t="n">
        <f aca="false">Inputs!F103</f>
        <v>0.2</v>
      </c>
      <c r="D103" s="4"/>
      <c r="E103" s="16" t="e">
        <f aca="false">Position!$V103</f>
        <v>#REF!</v>
      </c>
      <c r="F103" s="16" t="e">
        <f aca="false">Position!$V103</f>
        <v>#REF!</v>
      </c>
      <c r="G103" s="16" t="e">
        <f aca="false">Position!$V103</f>
        <v>#REF!</v>
      </c>
      <c r="H103" s="16" t="e">
        <f aca="false">Position!$V103</f>
        <v>#REF!</v>
      </c>
      <c r="I103" s="16" t="e">
        <f aca="false">Position!$V103</f>
        <v>#REF!</v>
      </c>
      <c r="J103" s="16" t="e">
        <f aca="false">Position!$V103</f>
        <v>#REF!</v>
      </c>
      <c r="K103" s="16" t="e">
        <f aca="false">Position!$V103</f>
        <v>#REF!</v>
      </c>
      <c r="L103" s="16" t="e">
        <f aca="false">Position!$V103</f>
        <v>#REF!</v>
      </c>
      <c r="M103" s="16" t="e">
        <f aca="false">Position!$V103</f>
        <v>#REF!</v>
      </c>
      <c r="N103" s="16" t="e">
        <f aca="false">Position!$V103</f>
        <v>#REF!</v>
      </c>
      <c r="O103" s="16" t="e">
        <f aca="false">Position!$V103</f>
        <v>#REF!</v>
      </c>
      <c r="S103" s="16" t="e">
        <f aca="false">Position!$V103</f>
        <v>#REF!</v>
      </c>
      <c r="T103" s="16" t="e">
        <f aca="false">Position!$V103</f>
        <v>#REF!</v>
      </c>
      <c r="U103" s="16" t="e">
        <f aca="false">Position!$V103</f>
        <v>#REF!</v>
      </c>
      <c r="V103" s="16" t="e">
        <f aca="false">Position!$V103</f>
        <v>#REF!</v>
      </c>
      <c r="W103" s="16" t="e">
        <f aca="false">Position!$V103</f>
        <v>#REF!</v>
      </c>
      <c r="X103" s="16" t="e">
        <f aca="false">Position!$V103</f>
        <v>#REF!</v>
      </c>
      <c r="Y103" s="16" t="e">
        <f aca="false">Position!$V103</f>
        <v>#REF!</v>
      </c>
      <c r="Z103" s="16" t="e">
        <f aca="false">Position!$V103</f>
        <v>#REF!</v>
      </c>
      <c r="AA103" s="16" t="e">
        <f aca="false">Position!$V103</f>
        <v>#REF!</v>
      </c>
      <c r="AB103" s="16" t="e">
        <f aca="false">Position!$V103</f>
        <v>#REF!</v>
      </c>
      <c r="AC103" s="16" t="e">
        <f aca="false">Position!$V103</f>
        <v>#REF!</v>
      </c>
    </row>
    <row r="104" customFormat="false" ht="12.75" hidden="false" customHeight="false" outlineLevel="0" collapsed="false">
      <c r="A104" s="12" t="n">
        <f aca="false">Inputs!C104</f>
        <v>40238</v>
      </c>
      <c r="B104" s="13" t="n">
        <f aca="false">Inputs!E104</f>
        <v>4.3015</v>
      </c>
      <c r="C104" s="19" t="n">
        <f aca="false">Inputs!F104</f>
        <v>0.195</v>
      </c>
      <c r="D104" s="4"/>
      <c r="E104" s="16" t="e">
        <f aca="false">Position!$V104</f>
        <v>#REF!</v>
      </c>
      <c r="F104" s="16" t="e">
        <f aca="false">Position!$V104</f>
        <v>#REF!</v>
      </c>
      <c r="G104" s="16" t="e">
        <f aca="false">Position!$V104</f>
        <v>#REF!</v>
      </c>
      <c r="H104" s="16" t="e">
        <f aca="false">Position!$V104</f>
        <v>#REF!</v>
      </c>
      <c r="I104" s="16" t="e">
        <f aca="false">Position!$V104</f>
        <v>#REF!</v>
      </c>
      <c r="J104" s="16" t="e">
        <f aca="false">Position!$V104</f>
        <v>#REF!</v>
      </c>
      <c r="K104" s="16" t="e">
        <f aca="false">Position!$V104</f>
        <v>#REF!</v>
      </c>
      <c r="L104" s="16" t="e">
        <f aca="false">Position!$V104</f>
        <v>#REF!</v>
      </c>
      <c r="M104" s="16" t="e">
        <f aca="false">Position!$V104</f>
        <v>#REF!</v>
      </c>
      <c r="N104" s="16" t="e">
        <f aca="false">Position!$V104</f>
        <v>#REF!</v>
      </c>
      <c r="O104" s="16" t="e">
        <f aca="false">Position!$V104</f>
        <v>#REF!</v>
      </c>
      <c r="S104" s="16" t="e">
        <f aca="false">Position!$V104</f>
        <v>#REF!</v>
      </c>
      <c r="T104" s="16" t="e">
        <f aca="false">Position!$V104</f>
        <v>#REF!</v>
      </c>
      <c r="U104" s="16" t="e">
        <f aca="false">Position!$V104</f>
        <v>#REF!</v>
      </c>
      <c r="V104" s="16" t="e">
        <f aca="false">Position!$V104</f>
        <v>#REF!</v>
      </c>
      <c r="W104" s="16" t="e">
        <f aca="false">Position!$V104</f>
        <v>#REF!</v>
      </c>
      <c r="X104" s="16" t="e">
        <f aca="false">Position!$V104</f>
        <v>#REF!</v>
      </c>
      <c r="Y104" s="16" t="e">
        <f aca="false">Position!$V104</f>
        <v>#REF!</v>
      </c>
      <c r="Z104" s="16" t="e">
        <f aca="false">Position!$V104</f>
        <v>#REF!</v>
      </c>
      <c r="AA104" s="16" t="e">
        <f aca="false">Position!$V104</f>
        <v>#REF!</v>
      </c>
      <c r="AB104" s="16" t="e">
        <f aca="false">Position!$V104</f>
        <v>#REF!</v>
      </c>
      <c r="AC104" s="16" t="e">
        <f aca="false">Position!$V104</f>
        <v>#REF!</v>
      </c>
    </row>
    <row r="105" customFormat="false" ht="12.75" hidden="false" customHeight="false" outlineLevel="0" collapsed="false">
      <c r="A105" s="12" t="n">
        <f aca="false">Inputs!C105</f>
        <v>40269</v>
      </c>
      <c r="B105" s="13" t="n">
        <f aca="false">Inputs!E105</f>
        <v>4.1515</v>
      </c>
      <c r="C105" s="19" t="n">
        <f aca="false">Inputs!F105</f>
        <v>0.19</v>
      </c>
      <c r="D105" s="4"/>
      <c r="E105" s="16" t="e">
        <f aca="false">Position!$V105</f>
        <v>#REF!</v>
      </c>
      <c r="F105" s="16" t="e">
        <f aca="false">Position!$V105</f>
        <v>#REF!</v>
      </c>
      <c r="G105" s="16" t="e">
        <f aca="false">Position!$V105</f>
        <v>#REF!</v>
      </c>
      <c r="H105" s="16" t="e">
        <f aca="false">Position!$V105</f>
        <v>#REF!</v>
      </c>
      <c r="I105" s="16" t="e">
        <f aca="false">Position!$V105</f>
        <v>#REF!</v>
      </c>
      <c r="J105" s="16" t="e">
        <f aca="false">Position!$V105</f>
        <v>#REF!</v>
      </c>
      <c r="K105" s="16" t="e">
        <f aca="false">Position!$V105</f>
        <v>#REF!</v>
      </c>
      <c r="L105" s="16" t="e">
        <f aca="false">Position!$V105</f>
        <v>#REF!</v>
      </c>
      <c r="M105" s="16" t="e">
        <f aca="false">Position!$V105</f>
        <v>#REF!</v>
      </c>
      <c r="N105" s="16" t="e">
        <f aca="false">Position!$V105</f>
        <v>#REF!</v>
      </c>
      <c r="O105" s="16" t="e">
        <f aca="false">Position!$V105</f>
        <v>#REF!</v>
      </c>
      <c r="S105" s="16" t="e">
        <f aca="false">Position!$V105</f>
        <v>#REF!</v>
      </c>
      <c r="T105" s="16" t="e">
        <f aca="false">Position!$V105</f>
        <v>#REF!</v>
      </c>
      <c r="U105" s="16" t="e">
        <f aca="false">Position!$V105</f>
        <v>#REF!</v>
      </c>
      <c r="V105" s="16" t="e">
        <f aca="false">Position!$V105</f>
        <v>#REF!</v>
      </c>
      <c r="W105" s="16" t="e">
        <f aca="false">Position!$V105</f>
        <v>#REF!</v>
      </c>
      <c r="X105" s="16" t="e">
        <f aca="false">Position!$V105</f>
        <v>#REF!</v>
      </c>
      <c r="Y105" s="16" t="e">
        <f aca="false">Position!$V105</f>
        <v>#REF!</v>
      </c>
      <c r="Z105" s="16" t="e">
        <f aca="false">Position!$V105</f>
        <v>#REF!</v>
      </c>
      <c r="AA105" s="16" t="e">
        <f aca="false">Position!$V105</f>
        <v>#REF!</v>
      </c>
      <c r="AB105" s="16" t="e">
        <f aca="false">Position!$V105</f>
        <v>#REF!</v>
      </c>
      <c r="AC105" s="16" t="e">
        <f aca="false">Position!$V105</f>
        <v>#REF!</v>
      </c>
    </row>
    <row r="106" customFormat="false" ht="12.75" hidden="false" customHeight="false" outlineLevel="0" collapsed="false">
      <c r="A106" s="12" t="n">
        <f aca="false">Inputs!C106</f>
        <v>40299</v>
      </c>
      <c r="B106" s="13" t="n">
        <f aca="false">Inputs!E106</f>
        <v>4.1555</v>
      </c>
      <c r="C106" s="19" t="n">
        <f aca="false">Inputs!F106</f>
        <v>0.185</v>
      </c>
      <c r="D106" s="4"/>
      <c r="E106" s="16" t="e">
        <f aca="false">Position!$V106</f>
        <v>#REF!</v>
      </c>
      <c r="F106" s="16" t="e">
        <f aca="false">Position!$V106</f>
        <v>#REF!</v>
      </c>
      <c r="G106" s="16" t="e">
        <f aca="false">Position!$V106</f>
        <v>#REF!</v>
      </c>
      <c r="H106" s="16" t="e">
        <f aca="false">Position!$V106</f>
        <v>#REF!</v>
      </c>
      <c r="I106" s="16" t="e">
        <f aca="false">Position!$V106</f>
        <v>#REF!</v>
      </c>
      <c r="J106" s="16" t="e">
        <f aca="false">Position!$V106</f>
        <v>#REF!</v>
      </c>
      <c r="K106" s="16" t="e">
        <f aca="false">Position!$V106</f>
        <v>#REF!</v>
      </c>
      <c r="L106" s="16" t="e">
        <f aca="false">Position!$V106</f>
        <v>#REF!</v>
      </c>
      <c r="M106" s="16" t="e">
        <f aca="false">Position!$V106</f>
        <v>#REF!</v>
      </c>
      <c r="N106" s="16" t="e">
        <f aca="false">Position!$V106</f>
        <v>#REF!</v>
      </c>
      <c r="O106" s="16" t="e">
        <f aca="false">Position!$V106</f>
        <v>#REF!</v>
      </c>
      <c r="S106" s="16" t="e">
        <f aca="false">Position!$V106</f>
        <v>#REF!</v>
      </c>
      <c r="T106" s="16" t="e">
        <f aca="false">Position!$V106</f>
        <v>#REF!</v>
      </c>
      <c r="U106" s="16" t="e">
        <f aca="false">Position!$V106</f>
        <v>#REF!</v>
      </c>
      <c r="V106" s="16" t="e">
        <f aca="false">Position!$V106</f>
        <v>#REF!</v>
      </c>
      <c r="W106" s="16" t="e">
        <f aca="false">Position!$V106</f>
        <v>#REF!</v>
      </c>
      <c r="X106" s="16" t="e">
        <f aca="false">Position!$V106</f>
        <v>#REF!</v>
      </c>
      <c r="Y106" s="16" t="e">
        <f aca="false">Position!$V106</f>
        <v>#REF!</v>
      </c>
      <c r="Z106" s="16" t="e">
        <f aca="false">Position!$V106</f>
        <v>#REF!</v>
      </c>
      <c r="AA106" s="16" t="e">
        <f aca="false">Position!$V106</f>
        <v>#REF!</v>
      </c>
      <c r="AB106" s="16" t="e">
        <f aca="false">Position!$V106</f>
        <v>#REF!</v>
      </c>
      <c r="AC106" s="16" t="e">
        <f aca="false">Position!$V106</f>
        <v>#REF!</v>
      </c>
    </row>
    <row r="107" customFormat="false" ht="12.75" hidden="false" customHeight="false" outlineLevel="0" collapsed="false">
      <c r="A107" s="12" t="n">
        <f aca="false">Inputs!C107</f>
        <v>40330</v>
      </c>
      <c r="B107" s="13" t="n">
        <f aca="false">Inputs!E107</f>
        <v>4.1955</v>
      </c>
      <c r="C107" s="19" t="n">
        <f aca="false">Inputs!F107</f>
        <v>0.185</v>
      </c>
      <c r="D107" s="4"/>
      <c r="E107" s="16" t="e">
        <f aca="false">Position!$V107</f>
        <v>#REF!</v>
      </c>
      <c r="F107" s="16" t="e">
        <f aca="false">Position!$V107</f>
        <v>#REF!</v>
      </c>
      <c r="G107" s="16" t="e">
        <f aca="false">Position!$V107</f>
        <v>#REF!</v>
      </c>
      <c r="H107" s="16" t="e">
        <f aca="false">Position!$V107</f>
        <v>#REF!</v>
      </c>
      <c r="I107" s="16" t="e">
        <f aca="false">Position!$V107</f>
        <v>#REF!</v>
      </c>
      <c r="J107" s="16" t="e">
        <f aca="false">Position!$V107</f>
        <v>#REF!</v>
      </c>
      <c r="K107" s="16" t="e">
        <f aca="false">Position!$V107</f>
        <v>#REF!</v>
      </c>
      <c r="L107" s="16" t="e">
        <f aca="false">Position!$V107</f>
        <v>#REF!</v>
      </c>
      <c r="M107" s="16" t="e">
        <f aca="false">Position!$V107</f>
        <v>#REF!</v>
      </c>
      <c r="N107" s="16" t="e">
        <f aca="false">Position!$V107</f>
        <v>#REF!</v>
      </c>
      <c r="O107" s="16" t="e">
        <f aca="false">Position!$V107</f>
        <v>#REF!</v>
      </c>
      <c r="S107" s="16" t="e">
        <f aca="false">Position!$V107</f>
        <v>#REF!</v>
      </c>
      <c r="T107" s="16" t="e">
        <f aca="false">Position!$V107</f>
        <v>#REF!</v>
      </c>
      <c r="U107" s="16" t="e">
        <f aca="false">Position!$V107</f>
        <v>#REF!</v>
      </c>
      <c r="V107" s="16" t="e">
        <f aca="false">Position!$V107</f>
        <v>#REF!</v>
      </c>
      <c r="W107" s="16" t="e">
        <f aca="false">Position!$V107</f>
        <v>#REF!</v>
      </c>
      <c r="X107" s="16" t="e">
        <f aca="false">Position!$V107</f>
        <v>#REF!</v>
      </c>
      <c r="Y107" s="16" t="e">
        <f aca="false">Position!$V107</f>
        <v>#REF!</v>
      </c>
      <c r="Z107" s="16" t="e">
        <f aca="false">Position!$V107</f>
        <v>#REF!</v>
      </c>
      <c r="AA107" s="16" t="e">
        <f aca="false">Position!$V107</f>
        <v>#REF!</v>
      </c>
      <c r="AB107" s="16" t="e">
        <f aca="false">Position!$V107</f>
        <v>#REF!</v>
      </c>
      <c r="AC107" s="16" t="e">
        <f aca="false">Position!$V107</f>
        <v>#REF!</v>
      </c>
    </row>
    <row r="108" customFormat="false" ht="12.75" hidden="false" customHeight="false" outlineLevel="0" collapsed="false">
      <c r="A108" s="12" t="n">
        <f aca="false">Inputs!C108</f>
        <v>40360</v>
      </c>
      <c r="B108" s="13" t="n">
        <f aca="false">Inputs!E108</f>
        <v>4.2405</v>
      </c>
      <c r="C108" s="19" t="n">
        <f aca="false">Inputs!F108</f>
        <v>0.185</v>
      </c>
      <c r="D108" s="4"/>
      <c r="E108" s="16" t="e">
        <f aca="false">Position!$V108</f>
        <v>#REF!</v>
      </c>
      <c r="F108" s="16" t="e">
        <f aca="false">Position!$V108</f>
        <v>#REF!</v>
      </c>
      <c r="G108" s="16" t="e">
        <f aca="false">Position!$V108</f>
        <v>#REF!</v>
      </c>
      <c r="H108" s="16" t="e">
        <f aca="false">Position!$V108</f>
        <v>#REF!</v>
      </c>
      <c r="I108" s="16" t="e">
        <f aca="false">Position!$V108</f>
        <v>#REF!</v>
      </c>
      <c r="J108" s="16" t="e">
        <f aca="false">Position!$V108</f>
        <v>#REF!</v>
      </c>
      <c r="K108" s="16" t="e">
        <f aca="false">Position!$V108</f>
        <v>#REF!</v>
      </c>
      <c r="L108" s="16" t="e">
        <f aca="false">Position!$V108</f>
        <v>#REF!</v>
      </c>
      <c r="M108" s="16" t="e">
        <f aca="false">Position!$V108</f>
        <v>#REF!</v>
      </c>
      <c r="N108" s="16" t="e">
        <f aca="false">Position!$V108</f>
        <v>#REF!</v>
      </c>
      <c r="O108" s="16" t="e">
        <f aca="false">Position!$V108</f>
        <v>#REF!</v>
      </c>
      <c r="S108" s="16" t="e">
        <f aca="false">Position!$V108</f>
        <v>#REF!</v>
      </c>
      <c r="T108" s="16" t="e">
        <f aca="false">Position!$V108</f>
        <v>#REF!</v>
      </c>
      <c r="U108" s="16" t="e">
        <f aca="false">Position!$V108</f>
        <v>#REF!</v>
      </c>
      <c r="V108" s="16" t="e">
        <f aca="false">Position!$V108</f>
        <v>#REF!</v>
      </c>
      <c r="W108" s="16" t="e">
        <f aca="false">Position!$V108</f>
        <v>#REF!</v>
      </c>
      <c r="X108" s="16" t="e">
        <f aca="false">Position!$V108</f>
        <v>#REF!</v>
      </c>
      <c r="Y108" s="16" t="e">
        <f aca="false">Position!$V108</f>
        <v>#REF!</v>
      </c>
      <c r="Z108" s="16" t="e">
        <f aca="false">Position!$V108</f>
        <v>#REF!</v>
      </c>
      <c r="AA108" s="16" t="e">
        <f aca="false">Position!$V108</f>
        <v>#REF!</v>
      </c>
      <c r="AB108" s="16" t="e">
        <f aca="false">Position!$V108</f>
        <v>#REF!</v>
      </c>
      <c r="AC108" s="16" t="e">
        <f aca="false">Position!$V108</f>
        <v>#REF!</v>
      </c>
    </row>
    <row r="109" customFormat="false" ht="12.75" hidden="false" customHeight="false" outlineLevel="0" collapsed="false">
      <c r="A109" s="12" t="n">
        <f aca="false">Inputs!C109</f>
        <v>40391</v>
      </c>
      <c r="B109" s="13" t="n">
        <f aca="false">Inputs!E109</f>
        <v>4.2795</v>
      </c>
      <c r="C109" s="19" t="n">
        <f aca="false">Inputs!F109</f>
        <v>0.185</v>
      </c>
      <c r="D109" s="4"/>
      <c r="E109" s="16" t="e">
        <f aca="false">Position!$V109</f>
        <v>#REF!</v>
      </c>
      <c r="F109" s="16" t="e">
        <f aca="false">Position!$V109</f>
        <v>#REF!</v>
      </c>
      <c r="G109" s="16" t="e">
        <f aca="false">Position!$V109</f>
        <v>#REF!</v>
      </c>
      <c r="H109" s="16" t="e">
        <f aca="false">Position!$V109</f>
        <v>#REF!</v>
      </c>
      <c r="I109" s="16" t="e">
        <f aca="false">Position!$V109</f>
        <v>#REF!</v>
      </c>
      <c r="J109" s="16" t="e">
        <f aca="false">Position!$V109</f>
        <v>#REF!</v>
      </c>
      <c r="K109" s="16" t="e">
        <f aca="false">Position!$V109</f>
        <v>#REF!</v>
      </c>
      <c r="L109" s="16" t="e">
        <f aca="false">Position!$V109</f>
        <v>#REF!</v>
      </c>
      <c r="M109" s="16" t="e">
        <f aca="false">Position!$V109</f>
        <v>#REF!</v>
      </c>
      <c r="N109" s="16" t="e">
        <f aca="false">Position!$V109</f>
        <v>#REF!</v>
      </c>
      <c r="O109" s="16" t="e">
        <f aca="false">Position!$V109</f>
        <v>#REF!</v>
      </c>
      <c r="S109" s="16" t="e">
        <f aca="false">Position!$V109</f>
        <v>#REF!</v>
      </c>
      <c r="T109" s="16" t="e">
        <f aca="false">Position!$V109</f>
        <v>#REF!</v>
      </c>
      <c r="U109" s="16" t="e">
        <f aca="false">Position!$V109</f>
        <v>#REF!</v>
      </c>
      <c r="V109" s="16" t="e">
        <f aca="false">Position!$V109</f>
        <v>#REF!</v>
      </c>
      <c r="W109" s="16" t="e">
        <f aca="false">Position!$V109</f>
        <v>#REF!</v>
      </c>
      <c r="X109" s="16" t="e">
        <f aca="false">Position!$V109</f>
        <v>#REF!</v>
      </c>
      <c r="Y109" s="16" t="e">
        <f aca="false">Position!$V109</f>
        <v>#REF!</v>
      </c>
      <c r="Z109" s="16" t="e">
        <f aca="false">Position!$V109</f>
        <v>#REF!</v>
      </c>
      <c r="AA109" s="16" t="e">
        <f aca="false">Position!$V109</f>
        <v>#REF!</v>
      </c>
      <c r="AB109" s="16" t="e">
        <f aca="false">Position!$V109</f>
        <v>#REF!</v>
      </c>
      <c r="AC109" s="16" t="e">
        <f aca="false">Position!$V109</f>
        <v>#REF!</v>
      </c>
    </row>
    <row r="110" customFormat="false" ht="12.75" hidden="false" customHeight="false" outlineLevel="0" collapsed="false">
      <c r="A110" s="12" t="n">
        <f aca="false">Inputs!C110</f>
        <v>40422</v>
      </c>
      <c r="B110" s="13" t="n">
        <f aca="false">Inputs!E110</f>
        <v>4.2685</v>
      </c>
      <c r="C110" s="19" t="n">
        <f aca="false">Inputs!F110</f>
        <v>0.185</v>
      </c>
      <c r="D110" s="4"/>
      <c r="E110" s="16" t="e">
        <f aca="false">Position!$V110</f>
        <v>#REF!</v>
      </c>
      <c r="F110" s="16" t="e">
        <f aca="false">Position!$V110</f>
        <v>#REF!</v>
      </c>
      <c r="G110" s="16" t="e">
        <f aca="false">Position!$V110</f>
        <v>#REF!</v>
      </c>
      <c r="H110" s="16" t="e">
        <f aca="false">Position!$V110</f>
        <v>#REF!</v>
      </c>
      <c r="I110" s="16" t="e">
        <f aca="false">Position!$V110</f>
        <v>#REF!</v>
      </c>
      <c r="J110" s="16" t="e">
        <f aca="false">Position!$V110</f>
        <v>#REF!</v>
      </c>
      <c r="K110" s="16" t="e">
        <f aca="false">Position!$V110</f>
        <v>#REF!</v>
      </c>
      <c r="L110" s="16" t="e">
        <f aca="false">Position!$V110</f>
        <v>#REF!</v>
      </c>
      <c r="M110" s="16" t="e">
        <f aca="false">Position!$V110</f>
        <v>#REF!</v>
      </c>
      <c r="N110" s="16" t="e">
        <f aca="false">Position!$V110</f>
        <v>#REF!</v>
      </c>
      <c r="O110" s="16" t="e">
        <f aca="false">Position!$V110</f>
        <v>#REF!</v>
      </c>
      <c r="S110" s="16" t="e">
        <f aca="false">Position!$V110</f>
        <v>#REF!</v>
      </c>
      <c r="T110" s="16" t="e">
        <f aca="false">Position!$V110</f>
        <v>#REF!</v>
      </c>
      <c r="U110" s="16" t="e">
        <f aca="false">Position!$V110</f>
        <v>#REF!</v>
      </c>
      <c r="V110" s="16" t="e">
        <f aca="false">Position!$V110</f>
        <v>#REF!</v>
      </c>
      <c r="W110" s="16" t="e">
        <f aca="false">Position!$V110</f>
        <v>#REF!</v>
      </c>
      <c r="X110" s="16" t="e">
        <f aca="false">Position!$V110</f>
        <v>#REF!</v>
      </c>
      <c r="Y110" s="16" t="e">
        <f aca="false">Position!$V110</f>
        <v>#REF!</v>
      </c>
      <c r="Z110" s="16" t="e">
        <f aca="false">Position!$V110</f>
        <v>#REF!</v>
      </c>
      <c r="AA110" s="16" t="e">
        <f aca="false">Position!$V110</f>
        <v>#REF!</v>
      </c>
      <c r="AB110" s="16" t="e">
        <f aca="false">Position!$V110</f>
        <v>#REF!</v>
      </c>
      <c r="AC110" s="16" t="e">
        <f aca="false">Position!$V110</f>
        <v>#REF!</v>
      </c>
    </row>
    <row r="111" customFormat="false" ht="12.75" hidden="false" customHeight="false" outlineLevel="0" collapsed="false">
      <c r="A111" s="12" t="n">
        <f aca="false">Inputs!C111</f>
        <v>40452</v>
      </c>
      <c r="B111" s="13" t="n">
        <f aca="false">Inputs!E111</f>
        <v>4.2835</v>
      </c>
      <c r="C111" s="19" t="n">
        <f aca="false">Inputs!F111</f>
        <v>0.185</v>
      </c>
      <c r="D111" s="4"/>
      <c r="E111" s="16" t="e">
        <f aca="false">Position!$V111</f>
        <v>#REF!</v>
      </c>
      <c r="F111" s="16" t="e">
        <f aca="false">Position!$V111</f>
        <v>#REF!</v>
      </c>
      <c r="G111" s="16" t="e">
        <f aca="false">Position!$V111</f>
        <v>#REF!</v>
      </c>
      <c r="H111" s="16" t="e">
        <f aca="false">Position!$V111</f>
        <v>#REF!</v>
      </c>
      <c r="I111" s="16" t="e">
        <f aca="false">Position!$V111</f>
        <v>#REF!</v>
      </c>
      <c r="J111" s="16" t="e">
        <f aca="false">Position!$V111</f>
        <v>#REF!</v>
      </c>
      <c r="K111" s="16" t="e">
        <f aca="false">Position!$V111</f>
        <v>#REF!</v>
      </c>
      <c r="L111" s="16" t="e">
        <f aca="false">Position!$V111</f>
        <v>#REF!</v>
      </c>
      <c r="M111" s="16" t="e">
        <f aca="false">Position!$V111</f>
        <v>#REF!</v>
      </c>
      <c r="N111" s="16" t="e">
        <f aca="false">Position!$V111</f>
        <v>#REF!</v>
      </c>
      <c r="O111" s="16" t="e">
        <f aca="false">Position!$V111</f>
        <v>#REF!</v>
      </c>
      <c r="S111" s="16" t="e">
        <f aca="false">Position!$V111</f>
        <v>#REF!</v>
      </c>
      <c r="T111" s="16" t="e">
        <f aca="false">Position!$V111</f>
        <v>#REF!</v>
      </c>
      <c r="U111" s="16" t="e">
        <f aca="false">Position!$V111</f>
        <v>#REF!</v>
      </c>
      <c r="V111" s="16" t="e">
        <f aca="false">Position!$V111</f>
        <v>#REF!</v>
      </c>
      <c r="W111" s="16" t="e">
        <f aca="false">Position!$V111</f>
        <v>#REF!</v>
      </c>
      <c r="X111" s="16" t="e">
        <f aca="false">Position!$V111</f>
        <v>#REF!</v>
      </c>
      <c r="Y111" s="16" t="e">
        <f aca="false">Position!$V111</f>
        <v>#REF!</v>
      </c>
      <c r="Z111" s="16" t="e">
        <f aca="false">Position!$V111</f>
        <v>#REF!</v>
      </c>
      <c r="AA111" s="16" t="e">
        <f aca="false">Position!$V111</f>
        <v>#REF!</v>
      </c>
      <c r="AB111" s="16" t="e">
        <f aca="false">Position!$V111</f>
        <v>#REF!</v>
      </c>
      <c r="AC111" s="16" t="e">
        <f aca="false">Position!$V111</f>
        <v>#REF!</v>
      </c>
    </row>
    <row r="112" customFormat="false" ht="12.75" hidden="false" customHeight="false" outlineLevel="0" collapsed="false">
      <c r="A112" s="12" t="n">
        <f aca="false">Inputs!C112</f>
        <v>40483</v>
      </c>
      <c r="B112" s="13" t="n">
        <f aca="false">Inputs!E112</f>
        <v>4.4405</v>
      </c>
      <c r="C112" s="19" t="n">
        <f aca="false">Inputs!F112</f>
        <v>0.185</v>
      </c>
      <c r="D112" s="4"/>
      <c r="E112" s="16" t="e">
        <f aca="false">Position!$V112</f>
        <v>#REF!</v>
      </c>
      <c r="F112" s="16" t="e">
        <f aca="false">Position!$V112</f>
        <v>#REF!</v>
      </c>
      <c r="G112" s="16" t="e">
        <f aca="false">Position!$V112</f>
        <v>#REF!</v>
      </c>
      <c r="H112" s="16" t="e">
        <f aca="false">Position!$V112</f>
        <v>#REF!</v>
      </c>
      <c r="I112" s="16" t="e">
        <f aca="false">Position!$V112</f>
        <v>#REF!</v>
      </c>
      <c r="J112" s="16" t="e">
        <f aca="false">Position!$V112</f>
        <v>#REF!</v>
      </c>
      <c r="K112" s="16" t="e">
        <f aca="false">Position!$V112</f>
        <v>#REF!</v>
      </c>
      <c r="L112" s="16" t="e">
        <f aca="false">Position!$V112</f>
        <v>#REF!</v>
      </c>
      <c r="M112" s="16" t="e">
        <f aca="false">Position!$V112</f>
        <v>#REF!</v>
      </c>
      <c r="N112" s="16" t="e">
        <f aca="false">Position!$V112</f>
        <v>#REF!</v>
      </c>
      <c r="O112" s="16" t="e">
        <f aca="false">Position!$V112</f>
        <v>#REF!</v>
      </c>
      <c r="S112" s="16" t="e">
        <f aca="false">Position!$V112</f>
        <v>#REF!</v>
      </c>
      <c r="T112" s="16" t="e">
        <f aca="false">Position!$V112</f>
        <v>#REF!</v>
      </c>
      <c r="U112" s="16" t="e">
        <f aca="false">Position!$V112</f>
        <v>#REF!</v>
      </c>
      <c r="V112" s="16" t="e">
        <f aca="false">Position!$V112</f>
        <v>#REF!</v>
      </c>
      <c r="W112" s="16" t="e">
        <f aca="false">Position!$V112</f>
        <v>#REF!</v>
      </c>
      <c r="X112" s="16" t="e">
        <f aca="false">Position!$V112</f>
        <v>#REF!</v>
      </c>
      <c r="Y112" s="16" t="e">
        <f aca="false">Position!$V112</f>
        <v>#REF!</v>
      </c>
      <c r="Z112" s="16" t="e">
        <f aca="false">Position!$V112</f>
        <v>#REF!</v>
      </c>
      <c r="AA112" s="16" t="e">
        <f aca="false">Position!$V112</f>
        <v>#REF!</v>
      </c>
      <c r="AB112" s="16" t="e">
        <f aca="false">Position!$V112</f>
        <v>#REF!</v>
      </c>
      <c r="AC112" s="16" t="e">
        <f aca="false">Position!$V112</f>
        <v>#REF!</v>
      </c>
    </row>
    <row r="113" customFormat="false" ht="12.75" hidden="false" customHeight="false" outlineLevel="0" collapsed="false">
      <c r="A113" s="12" t="n">
        <f aca="false">Inputs!C113</f>
        <v>40513</v>
      </c>
      <c r="B113" s="13" t="n">
        <f aca="false">Inputs!E113</f>
        <v>4.6005</v>
      </c>
      <c r="C113" s="19" t="n">
        <f aca="false">Inputs!F113</f>
        <v>0.185</v>
      </c>
      <c r="D113" s="4"/>
      <c r="E113" s="16" t="e">
        <f aca="false">Position!$V113</f>
        <v>#REF!</v>
      </c>
      <c r="F113" s="16" t="e">
        <f aca="false">Position!$V113</f>
        <v>#REF!</v>
      </c>
      <c r="G113" s="16" t="e">
        <f aca="false">Position!$V113</f>
        <v>#REF!</v>
      </c>
      <c r="H113" s="16" t="e">
        <f aca="false">Position!$V113</f>
        <v>#REF!</v>
      </c>
      <c r="I113" s="16" t="e">
        <f aca="false">Position!$V113</f>
        <v>#REF!</v>
      </c>
      <c r="J113" s="16" t="e">
        <f aca="false">Position!$V113</f>
        <v>#REF!</v>
      </c>
      <c r="K113" s="16" t="e">
        <f aca="false">Position!$V113</f>
        <v>#REF!</v>
      </c>
      <c r="L113" s="16" t="e">
        <f aca="false">Position!$V113</f>
        <v>#REF!</v>
      </c>
      <c r="M113" s="16" t="e">
        <f aca="false">Position!$V113</f>
        <v>#REF!</v>
      </c>
      <c r="N113" s="16" t="e">
        <f aca="false">Position!$V113</f>
        <v>#REF!</v>
      </c>
      <c r="O113" s="16" t="e">
        <f aca="false">Position!$V113</f>
        <v>#REF!</v>
      </c>
      <c r="S113" s="16" t="e">
        <f aca="false">Position!$V113</f>
        <v>#REF!</v>
      </c>
      <c r="T113" s="16" t="e">
        <f aca="false">Position!$V113</f>
        <v>#REF!</v>
      </c>
      <c r="U113" s="16" t="e">
        <f aca="false">Position!$V113</f>
        <v>#REF!</v>
      </c>
      <c r="V113" s="16" t="e">
        <f aca="false">Position!$V113</f>
        <v>#REF!</v>
      </c>
      <c r="W113" s="16" t="e">
        <f aca="false">Position!$V113</f>
        <v>#REF!</v>
      </c>
      <c r="X113" s="16" t="e">
        <f aca="false">Position!$V113</f>
        <v>#REF!</v>
      </c>
      <c r="Y113" s="16" t="e">
        <f aca="false">Position!$V113</f>
        <v>#REF!</v>
      </c>
      <c r="Z113" s="16" t="e">
        <f aca="false">Position!$V113</f>
        <v>#REF!</v>
      </c>
      <c r="AA113" s="16" t="e">
        <f aca="false">Position!$V113</f>
        <v>#REF!</v>
      </c>
      <c r="AB113" s="16" t="e">
        <f aca="false">Position!$V113</f>
        <v>#REF!</v>
      </c>
      <c r="AC113" s="16" t="e">
        <f aca="false">Position!$V113</f>
        <v>#REF!</v>
      </c>
    </row>
  </sheetData>
  <printOptions headings="false" gridLines="false" gridLinesSet="true" horizontalCentered="false" verticalCentered="false"/>
  <pageMargins left="0.25" right="0" top="0.25" bottom="0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2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5" activeCellId="0" sqref="C5:C113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J1" s="4" t="s">
        <v>1</v>
      </c>
    </row>
    <row r="2" customFormat="false" ht="12.75" hidden="false" customHeight="false" outlineLevel="0" collapsed="false">
      <c r="J2" s="4" t="s">
        <v>3</v>
      </c>
      <c r="X2" s="4" t="s">
        <v>1</v>
      </c>
    </row>
    <row r="3" customFormat="false" ht="12.75" hidden="false" customHeight="false" outlineLevel="0" collapsed="false">
      <c r="E3" s="23" t="n">
        <f aca="false">E5</f>
        <v>2.085</v>
      </c>
      <c r="F3" s="23" t="n">
        <f aca="false">F5</f>
        <v>2.185</v>
      </c>
      <c r="G3" s="23" t="n">
        <f aca="false">G5</f>
        <v>2.285</v>
      </c>
      <c r="H3" s="23" t="n">
        <f aca="false">H5</f>
        <v>2.385</v>
      </c>
      <c r="I3" s="23" t="n">
        <f aca="false">I5</f>
        <v>2.485</v>
      </c>
      <c r="K3" s="23" t="n">
        <f aca="false">K5</f>
        <v>2.685</v>
      </c>
      <c r="L3" s="23" t="n">
        <f aca="false">L5</f>
        <v>2.785</v>
      </c>
      <c r="M3" s="23" t="n">
        <f aca="false">M5</f>
        <v>2.885</v>
      </c>
      <c r="N3" s="23" t="n">
        <f aca="false">N5</f>
        <v>2.985</v>
      </c>
      <c r="O3" s="23" t="n">
        <f aca="false">O5</f>
        <v>3.085</v>
      </c>
      <c r="X3" s="4" t="s">
        <v>3</v>
      </c>
      <c r="AE3" s="4" t="s">
        <v>13</v>
      </c>
      <c r="AG3" s="4" t="s">
        <v>14</v>
      </c>
    </row>
    <row r="4" customFormat="false" ht="12.75" hidden="false" customHeight="false" outlineLevel="0" collapsed="false">
      <c r="A4" s="8" t="s">
        <v>5</v>
      </c>
      <c r="C4" s="8" t="s">
        <v>6</v>
      </c>
      <c r="E4" s="24" t="n">
        <v>-0.5</v>
      </c>
      <c r="F4" s="24" t="n">
        <v>-0.4</v>
      </c>
      <c r="G4" s="24" t="n">
        <v>-0.3</v>
      </c>
      <c r="H4" s="24" t="n">
        <v>-0.2</v>
      </c>
      <c r="I4" s="24" t="n">
        <v>-0.1</v>
      </c>
      <c r="J4" s="24" t="n">
        <v>0</v>
      </c>
      <c r="K4" s="24" t="n">
        <v>0.1</v>
      </c>
      <c r="L4" s="24" t="n">
        <v>0.2</v>
      </c>
      <c r="M4" s="24" t="n">
        <v>0.3</v>
      </c>
      <c r="N4" s="24" t="n">
        <v>0.4</v>
      </c>
      <c r="O4" s="24" t="n">
        <v>0.5</v>
      </c>
      <c r="Q4" s="8" t="s">
        <v>8</v>
      </c>
      <c r="S4" s="18" t="n">
        <v>-0.05</v>
      </c>
      <c r="T4" s="18" t="n">
        <v>-0.04</v>
      </c>
      <c r="U4" s="18" t="n">
        <v>-0.03</v>
      </c>
      <c r="V4" s="18" t="n">
        <v>-0.02</v>
      </c>
      <c r="W4" s="18" t="n">
        <v>-0.01</v>
      </c>
      <c r="X4" s="18" t="n">
        <v>0</v>
      </c>
      <c r="Y4" s="18" t="n">
        <v>0.01</v>
      </c>
      <c r="Z4" s="18" t="n">
        <v>0.02</v>
      </c>
      <c r="AA4" s="18" t="n">
        <v>0.03</v>
      </c>
      <c r="AB4" s="18" t="n">
        <v>0.04</v>
      </c>
      <c r="AC4" s="18" t="n">
        <v>0.05</v>
      </c>
      <c r="AE4" s="8" t="s">
        <v>15</v>
      </c>
      <c r="AG4" s="8" t="s">
        <v>8</v>
      </c>
    </row>
    <row r="5" customFormat="false" ht="12.75" hidden="false" customHeight="false" outlineLevel="0" collapsed="false">
      <c r="A5" s="25" t="n">
        <f aca="false">Inputs!C5</f>
        <v>37226</v>
      </c>
      <c r="C5" s="26" t="n">
        <v>2.585</v>
      </c>
      <c r="E5" s="23" t="n">
        <f aca="false">$C5+(E$4*Position!$L5)</f>
        <v>2.085</v>
      </c>
      <c r="F5" s="23" t="n">
        <f aca="false">$C5+(F$4*Position!$L5)</f>
        <v>2.185</v>
      </c>
      <c r="G5" s="23" t="n">
        <f aca="false">$C5+(G$4*Position!$L5)</f>
        <v>2.285</v>
      </c>
      <c r="H5" s="23" t="n">
        <f aca="false">$C5+(H$4*Position!$L5)</f>
        <v>2.385</v>
      </c>
      <c r="I5" s="23" t="n">
        <f aca="false">$C5+(I$4*Position!$L5)</f>
        <v>2.485</v>
      </c>
      <c r="J5" s="23" t="n">
        <f aca="false">$C5+(J$4*Position!$L5)</f>
        <v>2.585</v>
      </c>
      <c r="K5" s="23" t="n">
        <f aca="false">$C5+(K$4*Position!$L5)</f>
        <v>2.685</v>
      </c>
      <c r="L5" s="23" t="n">
        <f aca="false">$C5+(L$4*Position!$L5)</f>
        <v>2.785</v>
      </c>
      <c r="M5" s="23" t="n">
        <f aca="false">$C5+(M$4*Position!$L5)</f>
        <v>2.885</v>
      </c>
      <c r="N5" s="23" t="n">
        <f aca="false">$C5+(N$4*Position!$L5)</f>
        <v>2.985</v>
      </c>
      <c r="O5" s="23" t="n">
        <f aca="false">$C5+(O$4*Position!$L5)</f>
        <v>3.085</v>
      </c>
      <c r="Q5" s="27" t="n">
        <v>0.785</v>
      </c>
      <c r="S5" s="23" t="n">
        <f aca="false">$Q5+S$4</f>
        <v>0.735</v>
      </c>
      <c r="T5" s="23" t="n">
        <f aca="false">$Q5+T$4</f>
        <v>0.745</v>
      </c>
      <c r="U5" s="23" t="n">
        <f aca="false">$Q5+U$4</f>
        <v>0.755</v>
      </c>
      <c r="V5" s="23" t="n">
        <f aca="false">$Q5+V$4</f>
        <v>0.765</v>
      </c>
      <c r="W5" s="23" t="n">
        <f aca="false">$Q5+W$4</f>
        <v>0.775</v>
      </c>
      <c r="X5" s="23" t="n">
        <f aca="false">$Q5+X$4</f>
        <v>0.785</v>
      </c>
      <c r="Y5" s="23" t="n">
        <f aca="false">$Q5+Y$4</f>
        <v>0.795</v>
      </c>
      <c r="Z5" s="23" t="n">
        <f aca="false">$Q5+Z$4</f>
        <v>0.805</v>
      </c>
      <c r="AA5" s="23" t="n">
        <f aca="false">$Q5+AA$4</f>
        <v>0.815</v>
      </c>
      <c r="AB5" s="23" t="n">
        <f aca="false">$Q5+AB$4</f>
        <v>0.825</v>
      </c>
      <c r="AC5" s="23" t="n">
        <f aca="false">$Q5+AC$4</f>
        <v>0.835</v>
      </c>
      <c r="AE5" s="28" t="e">
        <f aca="false">xCalcSkew($A5,Inputs!$E5-$C5,b)/100</f>
        <v>#NAME?</v>
      </c>
      <c r="AG5" s="28" t="e">
        <f aca="false">AE5+Q5</f>
        <v>#NAME?</v>
      </c>
    </row>
    <row r="6" customFormat="false" ht="12.75" hidden="false" customHeight="false" outlineLevel="0" collapsed="false">
      <c r="A6" s="25" t="n">
        <f aca="false">Inputs!C6</f>
        <v>37257</v>
      </c>
      <c r="C6" s="26" t="n">
        <v>2.805</v>
      </c>
      <c r="E6" s="23" t="n">
        <f aca="false">$C6+(E$4*Position!$L6)</f>
        <v>2.34713017132953</v>
      </c>
      <c r="F6" s="23" t="n">
        <f aca="false">$C6+(F$4*Position!$L6)</f>
        <v>2.43870413706363</v>
      </c>
      <c r="G6" s="23" t="n">
        <f aca="false">$C6+(G$4*Position!$L6)</f>
        <v>2.53027810279772</v>
      </c>
      <c r="H6" s="23" t="n">
        <f aca="false">$C6+(H$4*Position!$L6)</f>
        <v>2.62185206853181</v>
      </c>
      <c r="I6" s="23" t="n">
        <f aca="false">$C6+(I$4*Position!$L6)</f>
        <v>2.71342603426591</v>
      </c>
      <c r="J6" s="23" t="n">
        <f aca="false">$C6+(J$4*Position!$L6)</f>
        <v>2.805</v>
      </c>
      <c r="K6" s="23" t="n">
        <f aca="false">$C6+(K$4*Position!$L6)</f>
        <v>2.89657396573409</v>
      </c>
      <c r="L6" s="23" t="n">
        <f aca="false">$C6+(L$4*Position!$L6)</f>
        <v>2.98814793146819</v>
      </c>
      <c r="M6" s="23" t="n">
        <f aca="false">$C6+(M$4*Position!$L6)</f>
        <v>3.07972189720228</v>
      </c>
      <c r="N6" s="23" t="n">
        <f aca="false">$C6+(N$4*Position!$L6)</f>
        <v>3.17129586293637</v>
      </c>
      <c r="O6" s="23" t="n">
        <f aca="false">$C6+(O$4*Position!$L6)</f>
        <v>3.26286982867047</v>
      </c>
      <c r="Q6" s="27" t="n">
        <v>0.775</v>
      </c>
      <c r="S6" s="23" t="n">
        <f aca="false">$Q6+S$4</f>
        <v>0.725</v>
      </c>
      <c r="T6" s="23" t="n">
        <f aca="false">$Q6+T$4</f>
        <v>0.735</v>
      </c>
      <c r="U6" s="23" t="n">
        <f aca="false">$Q6+U$4</f>
        <v>0.745</v>
      </c>
      <c r="V6" s="23" t="n">
        <f aca="false">$Q6+V$4</f>
        <v>0.755</v>
      </c>
      <c r="W6" s="23" t="n">
        <f aca="false">$Q6+W$4</f>
        <v>0.765</v>
      </c>
      <c r="X6" s="23" t="n">
        <f aca="false">$Q6+X$4</f>
        <v>0.775</v>
      </c>
      <c r="Y6" s="23" t="n">
        <f aca="false">$Q6+Y$4</f>
        <v>0.785</v>
      </c>
      <c r="Z6" s="23" t="n">
        <f aca="false">$Q6+Z$4</f>
        <v>0.795</v>
      </c>
      <c r="AA6" s="23" t="n">
        <f aca="false">$Q6+AA$4</f>
        <v>0.805</v>
      </c>
      <c r="AB6" s="23" t="n">
        <f aca="false">$Q6+AB$4</f>
        <v>0.815</v>
      </c>
      <c r="AC6" s="23" t="n">
        <f aca="false">$Q6+AC$4</f>
        <v>0.825</v>
      </c>
      <c r="AE6" s="28" t="e">
        <f aca="false">xCalcSkew($A6,Inputs!$E6-$C6,b)/100</f>
        <v>#NAME?</v>
      </c>
      <c r="AG6" s="28" t="e">
        <f aca="false">AE6+Q6</f>
        <v>#NAME?</v>
      </c>
    </row>
    <row r="7" customFormat="false" ht="12.75" hidden="false" customHeight="false" outlineLevel="0" collapsed="false">
      <c r="A7" s="25" t="n">
        <f aca="false">Inputs!C7</f>
        <v>37288</v>
      </c>
      <c r="C7" s="26" t="n">
        <v>2.863</v>
      </c>
      <c r="E7" s="23" t="n">
        <f aca="false">$C7+(E$4*Position!$L7)</f>
        <v>2.43648101415214</v>
      </c>
      <c r="F7" s="23" t="n">
        <f aca="false">$C7+(F$4*Position!$L7)</f>
        <v>2.52178481132171</v>
      </c>
      <c r="G7" s="23" t="n">
        <f aca="false">$C7+(G$4*Position!$L7)</f>
        <v>2.60708860849128</v>
      </c>
      <c r="H7" s="23" t="n">
        <f aca="false">$C7+(H$4*Position!$L7)</f>
        <v>2.69239240566085</v>
      </c>
      <c r="I7" s="23" t="n">
        <f aca="false">$C7+(I$4*Position!$L7)</f>
        <v>2.77769620283043</v>
      </c>
      <c r="J7" s="23" t="n">
        <f aca="false">$C7+(J$4*Position!$L7)</f>
        <v>2.863</v>
      </c>
      <c r="K7" s="23" t="n">
        <f aca="false">$C7+(K$4*Position!$L7)</f>
        <v>2.94830379716957</v>
      </c>
      <c r="L7" s="23" t="n">
        <f aca="false">$C7+(L$4*Position!$L7)</f>
        <v>3.03360759433915</v>
      </c>
      <c r="M7" s="23" t="n">
        <f aca="false">$C7+(M$4*Position!$L7)</f>
        <v>3.11891139150872</v>
      </c>
      <c r="N7" s="23" t="n">
        <f aca="false">$C7+(N$4*Position!$L7)</f>
        <v>3.20421518867829</v>
      </c>
      <c r="O7" s="23" t="n">
        <f aca="false">$C7+(O$4*Position!$L7)</f>
        <v>3.28951898584786</v>
      </c>
      <c r="Q7" s="27" t="n">
        <v>0.7225</v>
      </c>
      <c r="S7" s="23" t="n">
        <f aca="false">$Q7+S$4</f>
        <v>0.6725</v>
      </c>
      <c r="T7" s="23" t="n">
        <f aca="false">$Q7+T$4</f>
        <v>0.6825</v>
      </c>
      <c r="U7" s="23" t="n">
        <f aca="false">$Q7+U$4</f>
        <v>0.6925</v>
      </c>
      <c r="V7" s="23" t="n">
        <f aca="false">$Q7+V$4</f>
        <v>0.7025</v>
      </c>
      <c r="W7" s="23" t="n">
        <f aca="false">$Q7+W$4</f>
        <v>0.7125</v>
      </c>
      <c r="X7" s="23" t="n">
        <f aca="false">$Q7+X$4</f>
        <v>0.7225</v>
      </c>
      <c r="Y7" s="23" t="n">
        <f aca="false">$Q7+Y$4</f>
        <v>0.7325</v>
      </c>
      <c r="Z7" s="23" t="n">
        <f aca="false">$Q7+Z$4</f>
        <v>0.7425</v>
      </c>
      <c r="AA7" s="23" t="n">
        <f aca="false">$Q7+AA$4</f>
        <v>0.7525</v>
      </c>
      <c r="AB7" s="23" t="n">
        <f aca="false">$Q7+AB$4</f>
        <v>0.7625</v>
      </c>
      <c r="AC7" s="23" t="n">
        <f aca="false">$Q7+AC$4</f>
        <v>0.7725</v>
      </c>
      <c r="AE7" s="28" t="e">
        <f aca="false">xCalcSkew($A7,Inputs!$E7-$C7,b)/100</f>
        <v>#NAME?</v>
      </c>
      <c r="AG7" s="28" t="e">
        <f aca="false">AE7+Q7</f>
        <v>#NAME?</v>
      </c>
    </row>
    <row r="8" customFormat="false" ht="12.75" hidden="false" customHeight="false" outlineLevel="0" collapsed="false">
      <c r="A8" s="25" t="n">
        <f aca="false">Inputs!C8</f>
        <v>37316</v>
      </c>
      <c r="C8" s="26" t="n">
        <v>2.858</v>
      </c>
      <c r="E8" s="23" t="n">
        <f aca="false">$C8+(E$4*Position!$L8)</f>
        <v>2.45054526019766</v>
      </c>
      <c r="F8" s="23" t="n">
        <f aca="false">$C8+(F$4*Position!$L8)</f>
        <v>2.53203620815813</v>
      </c>
      <c r="G8" s="23" t="n">
        <f aca="false">$C8+(G$4*Position!$L8)</f>
        <v>2.6135271561186</v>
      </c>
      <c r="H8" s="23" t="n">
        <f aca="false">$C8+(H$4*Position!$L8)</f>
        <v>2.69501810407907</v>
      </c>
      <c r="I8" s="23" t="n">
        <f aca="false">$C8+(I$4*Position!$L8)</f>
        <v>2.77650905203953</v>
      </c>
      <c r="J8" s="23" t="n">
        <f aca="false">$C8+(J$4*Position!$L8)</f>
        <v>2.858</v>
      </c>
      <c r="K8" s="23" t="n">
        <f aca="false">$C8+(K$4*Position!$L8)</f>
        <v>2.93949094796047</v>
      </c>
      <c r="L8" s="23" t="n">
        <f aca="false">$C8+(L$4*Position!$L8)</f>
        <v>3.02098189592093</v>
      </c>
      <c r="M8" s="23" t="n">
        <f aca="false">$C8+(M$4*Position!$L8)</f>
        <v>3.1024728438814</v>
      </c>
      <c r="N8" s="23" t="n">
        <f aca="false">$C8+(N$4*Position!$L8)</f>
        <v>3.18396379184187</v>
      </c>
      <c r="O8" s="23" t="n">
        <f aca="false">$C8+(O$4*Position!$L8)</f>
        <v>3.26545473980234</v>
      </c>
      <c r="Q8" s="27" t="n">
        <v>0.6425</v>
      </c>
      <c r="S8" s="23" t="n">
        <f aca="false">$Q8+S$4</f>
        <v>0.5925</v>
      </c>
      <c r="T8" s="23" t="n">
        <f aca="false">$Q8+T$4</f>
        <v>0.6025</v>
      </c>
      <c r="U8" s="23" t="n">
        <f aca="false">$Q8+U$4</f>
        <v>0.6125</v>
      </c>
      <c r="V8" s="23" t="n">
        <f aca="false">$Q8+V$4</f>
        <v>0.6225</v>
      </c>
      <c r="W8" s="23" t="n">
        <f aca="false">$Q8+W$4</f>
        <v>0.6325</v>
      </c>
      <c r="X8" s="23" t="n">
        <f aca="false">$Q8+X$4</f>
        <v>0.6425</v>
      </c>
      <c r="Y8" s="23" t="n">
        <f aca="false">$Q8+Y$4</f>
        <v>0.6525</v>
      </c>
      <c r="Z8" s="23" t="n">
        <f aca="false">$Q8+Z$4</f>
        <v>0.6625</v>
      </c>
      <c r="AA8" s="23" t="n">
        <f aca="false">$Q8+AA$4</f>
        <v>0.6725</v>
      </c>
      <c r="AB8" s="23" t="n">
        <f aca="false">$Q8+AB$4</f>
        <v>0.6825</v>
      </c>
      <c r="AC8" s="23" t="n">
        <f aca="false">$Q8+AC$4</f>
        <v>0.6925</v>
      </c>
      <c r="AE8" s="28" t="e">
        <f aca="false">xCalcSkew($A8,Inputs!$E8-$C8,b)/100</f>
        <v>#NAME?</v>
      </c>
      <c r="AG8" s="28" t="e">
        <f aca="false">AE8+Q8</f>
        <v>#NAME?</v>
      </c>
    </row>
    <row r="9" customFormat="false" ht="12.75" hidden="false" customHeight="false" outlineLevel="0" collapsed="false">
      <c r="A9" s="25" t="n">
        <f aca="false">Inputs!C9</f>
        <v>37347</v>
      </c>
      <c r="C9" s="26" t="n">
        <v>2.843</v>
      </c>
      <c r="E9" s="23" t="n">
        <f aca="false">$C9+(E$4*Position!$L9)</f>
        <v>2.46294120979353</v>
      </c>
      <c r="F9" s="23" t="n">
        <f aca="false">$C9+(F$4*Position!$L9)</f>
        <v>2.53895296783483</v>
      </c>
      <c r="G9" s="23" t="n">
        <f aca="false">$C9+(G$4*Position!$L9)</f>
        <v>2.61496472587612</v>
      </c>
      <c r="H9" s="23" t="n">
        <f aca="false">$C9+(H$4*Position!$L9)</f>
        <v>2.69097648391741</v>
      </c>
      <c r="I9" s="23" t="n">
        <f aca="false">$C9+(I$4*Position!$L9)</f>
        <v>2.76698824195871</v>
      </c>
      <c r="J9" s="23" t="n">
        <f aca="false">$C9+(J$4*Position!$L9)</f>
        <v>2.843</v>
      </c>
      <c r="K9" s="23" t="n">
        <f aca="false">$C9+(K$4*Position!$L9)</f>
        <v>2.91901175804129</v>
      </c>
      <c r="L9" s="23" t="n">
        <f aca="false">$C9+(L$4*Position!$L9)</f>
        <v>2.99502351608259</v>
      </c>
      <c r="M9" s="23" t="n">
        <f aca="false">$C9+(M$4*Position!$L9)</f>
        <v>3.07103527412388</v>
      </c>
      <c r="N9" s="23" t="n">
        <f aca="false">$C9+(N$4*Position!$L9)</f>
        <v>3.14704703216517</v>
      </c>
      <c r="O9" s="23" t="n">
        <f aca="false">$C9+(O$4*Position!$L9)</f>
        <v>3.22305879020647</v>
      </c>
      <c r="Q9" s="27" t="n">
        <v>0.5425</v>
      </c>
      <c r="S9" s="23" t="n">
        <f aca="false">$Q9+S$4</f>
        <v>0.4925</v>
      </c>
      <c r="T9" s="23" t="n">
        <f aca="false">$Q9+T$4</f>
        <v>0.5025</v>
      </c>
      <c r="U9" s="23" t="n">
        <f aca="false">$Q9+U$4</f>
        <v>0.5125</v>
      </c>
      <c r="V9" s="23" t="n">
        <f aca="false">$Q9+V$4</f>
        <v>0.5225</v>
      </c>
      <c r="W9" s="23" t="n">
        <f aca="false">$Q9+W$4</f>
        <v>0.5325</v>
      </c>
      <c r="X9" s="23" t="n">
        <f aca="false">$Q9+X$4</f>
        <v>0.5425</v>
      </c>
      <c r="Y9" s="23" t="n">
        <f aca="false">$Q9+Y$4</f>
        <v>0.5525</v>
      </c>
      <c r="Z9" s="23" t="n">
        <f aca="false">$Q9+Z$4</f>
        <v>0.5625</v>
      </c>
      <c r="AA9" s="23" t="n">
        <f aca="false">$Q9+AA$4</f>
        <v>0.5725</v>
      </c>
      <c r="AB9" s="23" t="n">
        <f aca="false">$Q9+AB$4</f>
        <v>0.5825</v>
      </c>
      <c r="AC9" s="23" t="n">
        <f aca="false">$Q9+AC$4</f>
        <v>0.5925</v>
      </c>
      <c r="AE9" s="28" t="e">
        <f aca="false">xCalcSkew($A9,Inputs!$E9-$C9,b)/100</f>
        <v>#NAME?</v>
      </c>
      <c r="AG9" s="28" t="e">
        <f aca="false">AE9+Q9</f>
        <v>#NAME?</v>
      </c>
    </row>
    <row r="10" customFormat="false" ht="12.75" hidden="false" customHeight="false" outlineLevel="0" collapsed="false">
      <c r="A10" s="25" t="n">
        <f aca="false">Inputs!C10</f>
        <v>37377</v>
      </c>
      <c r="C10" s="26" t="n">
        <v>2.884</v>
      </c>
      <c r="E10" s="23" t="n">
        <f aca="false">$C10+(E$4*Position!$L10)</f>
        <v>2.50969378175969</v>
      </c>
      <c r="F10" s="23" t="n">
        <f aca="false">$C10+(F$4*Position!$L10)</f>
        <v>2.58455502540775</v>
      </c>
      <c r="G10" s="23" t="n">
        <f aca="false">$C10+(G$4*Position!$L10)</f>
        <v>2.65941626905582</v>
      </c>
      <c r="H10" s="23" t="n">
        <f aca="false">$C10+(H$4*Position!$L10)</f>
        <v>2.73427751270388</v>
      </c>
      <c r="I10" s="23" t="n">
        <f aca="false">$C10+(I$4*Position!$L10)</f>
        <v>2.80913875635194</v>
      </c>
      <c r="J10" s="23" t="n">
        <f aca="false">$C10+(J$4*Position!$L10)</f>
        <v>2.884</v>
      </c>
      <c r="K10" s="23" t="n">
        <f aca="false">$C10+(K$4*Position!$L10)</f>
        <v>2.95886124364806</v>
      </c>
      <c r="L10" s="23" t="n">
        <f aca="false">$C10+(L$4*Position!$L10)</f>
        <v>3.03372248729612</v>
      </c>
      <c r="M10" s="23" t="n">
        <f aca="false">$C10+(M$4*Position!$L10)</f>
        <v>3.10858373094418</v>
      </c>
      <c r="N10" s="23" t="n">
        <f aca="false">$C10+(N$4*Position!$L10)</f>
        <v>3.18344497459225</v>
      </c>
      <c r="O10" s="23" t="n">
        <f aca="false">$C10+(O$4*Position!$L10)</f>
        <v>3.25830621824031</v>
      </c>
      <c r="Q10" s="27" t="n">
        <v>0.4975</v>
      </c>
      <c r="S10" s="23" t="n">
        <f aca="false">$Q10+S$4</f>
        <v>0.4475</v>
      </c>
      <c r="T10" s="23" t="n">
        <f aca="false">$Q10+T$4</f>
        <v>0.4575</v>
      </c>
      <c r="U10" s="23" t="n">
        <f aca="false">$Q10+U$4</f>
        <v>0.4675</v>
      </c>
      <c r="V10" s="23" t="n">
        <f aca="false">$Q10+V$4</f>
        <v>0.4775</v>
      </c>
      <c r="W10" s="23" t="n">
        <f aca="false">$Q10+W$4</f>
        <v>0.4875</v>
      </c>
      <c r="X10" s="23" t="n">
        <f aca="false">$Q10+X$4</f>
        <v>0.4975</v>
      </c>
      <c r="Y10" s="23" t="n">
        <f aca="false">$Q10+Y$4</f>
        <v>0.5075</v>
      </c>
      <c r="Z10" s="23" t="n">
        <f aca="false">$Q10+Z$4</f>
        <v>0.5175</v>
      </c>
      <c r="AA10" s="23" t="n">
        <f aca="false">$Q10+AA$4</f>
        <v>0.5275</v>
      </c>
      <c r="AB10" s="23" t="n">
        <f aca="false">$Q10+AB$4</f>
        <v>0.5375</v>
      </c>
      <c r="AC10" s="23" t="n">
        <f aca="false">$Q10+AC$4</f>
        <v>0.5475</v>
      </c>
      <c r="AE10" s="28" t="e">
        <f aca="false">xCalcSkew($A10,Inputs!$E10-$C10,b)/100</f>
        <v>#NAME?</v>
      </c>
      <c r="AG10" s="28" t="e">
        <f aca="false">AE10+Q10</f>
        <v>#NAME?</v>
      </c>
    </row>
    <row r="11" customFormat="false" ht="12.75" hidden="false" customHeight="false" outlineLevel="0" collapsed="false">
      <c r="A11" s="25" t="n">
        <f aca="false">Inputs!C11</f>
        <v>37408</v>
      </c>
      <c r="C11" s="26" t="n">
        <v>2.932</v>
      </c>
      <c r="E11" s="23" t="n">
        <f aca="false">$C11+(E$4*Position!$L11)</f>
        <v>2.56766636768579</v>
      </c>
      <c r="F11" s="23" t="n">
        <f aca="false">$C11+(F$4*Position!$L11)</f>
        <v>2.64053309414863</v>
      </c>
      <c r="G11" s="23" t="n">
        <f aca="false">$C11+(G$4*Position!$L11)</f>
        <v>2.71339982061147</v>
      </c>
      <c r="H11" s="23" t="n">
        <f aca="false">$C11+(H$4*Position!$L11)</f>
        <v>2.78626654707431</v>
      </c>
      <c r="I11" s="23" t="n">
        <f aca="false">$C11+(I$4*Position!$L11)</f>
        <v>2.85913327353716</v>
      </c>
      <c r="J11" s="23" t="n">
        <f aca="false">$C11+(J$4*Position!$L11)</f>
        <v>2.932</v>
      </c>
      <c r="K11" s="23" t="n">
        <f aca="false">$C11+(K$4*Position!$L11)</f>
        <v>3.00486672646284</v>
      </c>
      <c r="L11" s="23" t="n">
        <f aca="false">$C11+(L$4*Position!$L11)</f>
        <v>3.07773345292569</v>
      </c>
      <c r="M11" s="23" t="n">
        <f aca="false">$C11+(M$4*Position!$L11)</f>
        <v>3.15060017938853</v>
      </c>
      <c r="N11" s="23" t="n">
        <f aca="false">$C11+(N$4*Position!$L11)</f>
        <v>3.22346690585137</v>
      </c>
      <c r="O11" s="23" t="n">
        <f aca="false">$C11+(O$4*Position!$L11)</f>
        <v>3.29633363231421</v>
      </c>
      <c r="Q11" s="27" t="n">
        <v>0.49</v>
      </c>
      <c r="S11" s="23" t="n">
        <f aca="false">$Q11+S$4</f>
        <v>0.44</v>
      </c>
      <c r="T11" s="23" t="n">
        <f aca="false">$Q11+T$4</f>
        <v>0.45</v>
      </c>
      <c r="U11" s="23" t="n">
        <f aca="false">$Q11+U$4</f>
        <v>0.46</v>
      </c>
      <c r="V11" s="23" t="n">
        <f aca="false">$Q11+V$4</f>
        <v>0.47</v>
      </c>
      <c r="W11" s="23" t="n">
        <f aca="false">$Q11+W$4</f>
        <v>0.48</v>
      </c>
      <c r="X11" s="23" t="n">
        <f aca="false">$Q11+X$4</f>
        <v>0.49</v>
      </c>
      <c r="Y11" s="23" t="n">
        <f aca="false">$Q11+Y$4</f>
        <v>0.5</v>
      </c>
      <c r="Z11" s="23" t="n">
        <f aca="false">$Q11+Z$4</f>
        <v>0.51</v>
      </c>
      <c r="AA11" s="23" t="n">
        <f aca="false">$Q11+AA$4</f>
        <v>0.52</v>
      </c>
      <c r="AB11" s="23" t="n">
        <f aca="false">$Q11+AB$4</f>
        <v>0.53</v>
      </c>
      <c r="AC11" s="23" t="n">
        <f aca="false">$Q11+AC$4</f>
        <v>0.54</v>
      </c>
      <c r="AE11" s="28" t="e">
        <f aca="false">xCalcSkew($A11,Inputs!$E11-$C11,b)/100</f>
        <v>#NAME?</v>
      </c>
      <c r="AG11" s="28" t="e">
        <f aca="false">AE11+Q11</f>
        <v>#NAME?</v>
      </c>
    </row>
    <row r="12" customFormat="false" ht="12.75" hidden="false" customHeight="false" outlineLevel="0" collapsed="false">
      <c r="A12" s="25" t="n">
        <f aca="false">Inputs!C12</f>
        <v>37438</v>
      </c>
      <c r="C12" s="26" t="n">
        <v>2.977</v>
      </c>
      <c r="E12" s="23" t="n">
        <f aca="false">$C12+(E$4*Position!$L12)</f>
        <v>2.61825118440264</v>
      </c>
      <c r="F12" s="23" t="n">
        <f aca="false">$C12+(F$4*Position!$L12)</f>
        <v>2.69000094752211</v>
      </c>
      <c r="G12" s="23" t="n">
        <f aca="false">$C12+(G$4*Position!$L12)</f>
        <v>2.76175071064158</v>
      </c>
      <c r="H12" s="23" t="n">
        <f aca="false">$C12+(H$4*Position!$L12)</f>
        <v>2.83350047376106</v>
      </c>
      <c r="I12" s="23" t="n">
        <f aca="false">$C12+(I$4*Position!$L12)</f>
        <v>2.90525023688053</v>
      </c>
      <c r="J12" s="23" t="n">
        <f aca="false">$C12+(J$4*Position!$L12)</f>
        <v>2.977</v>
      </c>
      <c r="K12" s="23" t="n">
        <f aca="false">$C12+(K$4*Position!$L12)</f>
        <v>3.04874976311947</v>
      </c>
      <c r="L12" s="23" t="n">
        <f aca="false">$C12+(L$4*Position!$L12)</f>
        <v>3.12049952623894</v>
      </c>
      <c r="M12" s="23" t="n">
        <f aca="false">$C12+(M$4*Position!$L12)</f>
        <v>3.19224928935842</v>
      </c>
      <c r="N12" s="23" t="n">
        <f aca="false">$C12+(N$4*Position!$L12)</f>
        <v>3.26399905247789</v>
      </c>
      <c r="O12" s="23" t="n">
        <f aca="false">$C12+(O$4*Position!$L12)</f>
        <v>3.33574881559736</v>
      </c>
      <c r="Q12" s="27" t="n">
        <v>0.49</v>
      </c>
      <c r="S12" s="23" t="n">
        <f aca="false">$Q12+S$4</f>
        <v>0.44</v>
      </c>
      <c r="T12" s="23" t="n">
        <f aca="false">$Q12+T$4</f>
        <v>0.45</v>
      </c>
      <c r="U12" s="23" t="n">
        <f aca="false">$Q12+U$4</f>
        <v>0.46</v>
      </c>
      <c r="V12" s="23" t="n">
        <f aca="false">$Q12+V$4</f>
        <v>0.47</v>
      </c>
      <c r="W12" s="23" t="n">
        <f aca="false">$Q12+W$4</f>
        <v>0.48</v>
      </c>
      <c r="X12" s="23" t="n">
        <f aca="false">$Q12+X$4</f>
        <v>0.49</v>
      </c>
      <c r="Y12" s="23" t="n">
        <f aca="false">$Q12+Y$4</f>
        <v>0.5</v>
      </c>
      <c r="Z12" s="23" t="n">
        <f aca="false">$Q12+Z$4</f>
        <v>0.51</v>
      </c>
      <c r="AA12" s="23" t="n">
        <f aca="false">$Q12+AA$4</f>
        <v>0.52</v>
      </c>
      <c r="AB12" s="23" t="n">
        <f aca="false">$Q12+AB$4</f>
        <v>0.53</v>
      </c>
      <c r="AC12" s="23" t="n">
        <f aca="false">$Q12+AC$4</f>
        <v>0.54</v>
      </c>
      <c r="AE12" s="28" t="e">
        <f aca="false">xCalcSkew($A12,Inputs!$E12-$C12,b)/100</f>
        <v>#NAME?</v>
      </c>
      <c r="AG12" s="28" t="e">
        <f aca="false">AE12+Q12</f>
        <v>#NAME?</v>
      </c>
    </row>
    <row r="13" customFormat="false" ht="12.75" hidden="false" customHeight="false" outlineLevel="0" collapsed="false">
      <c r="A13" s="25" t="n">
        <f aca="false">Inputs!C13</f>
        <v>37469</v>
      </c>
      <c r="C13" s="26" t="n">
        <v>3.022</v>
      </c>
      <c r="E13" s="23" t="n">
        <f aca="false">$C13+(E$4*Position!$L13)</f>
        <v>2.66637025185205</v>
      </c>
      <c r="F13" s="23" t="n">
        <f aca="false">$C13+(F$4*Position!$L13)</f>
        <v>2.73749620148164</v>
      </c>
      <c r="G13" s="23" t="n">
        <f aca="false">$C13+(G$4*Position!$L13)</f>
        <v>2.80862215111123</v>
      </c>
      <c r="H13" s="23" t="n">
        <f aca="false">$C13+(H$4*Position!$L13)</f>
        <v>2.87974810074082</v>
      </c>
      <c r="I13" s="23" t="n">
        <f aca="false">$C13+(I$4*Position!$L13)</f>
        <v>2.95087405037041</v>
      </c>
      <c r="J13" s="23" t="n">
        <f aca="false">$C13+(J$4*Position!$L13)</f>
        <v>3.022</v>
      </c>
      <c r="K13" s="23" t="n">
        <f aca="false">$C13+(K$4*Position!$L13)</f>
        <v>3.09312594962959</v>
      </c>
      <c r="L13" s="23" t="n">
        <f aca="false">$C13+(L$4*Position!$L13)</f>
        <v>3.16425189925918</v>
      </c>
      <c r="M13" s="23" t="n">
        <f aca="false">$C13+(M$4*Position!$L13)</f>
        <v>3.23537784888877</v>
      </c>
      <c r="N13" s="23" t="n">
        <f aca="false">$C13+(N$4*Position!$L13)</f>
        <v>3.30650379851836</v>
      </c>
      <c r="O13" s="23" t="n">
        <f aca="false">$C13+(O$4*Position!$L13)</f>
        <v>3.37762974814795</v>
      </c>
      <c r="Q13" s="27" t="n">
        <v>0.49</v>
      </c>
      <c r="S13" s="23" t="n">
        <f aca="false">$Q13+S$4</f>
        <v>0.44</v>
      </c>
      <c r="T13" s="23" t="n">
        <f aca="false">$Q13+T$4</f>
        <v>0.45</v>
      </c>
      <c r="U13" s="23" t="n">
        <f aca="false">$Q13+U$4</f>
        <v>0.46</v>
      </c>
      <c r="V13" s="23" t="n">
        <f aca="false">$Q13+V$4</f>
        <v>0.47</v>
      </c>
      <c r="W13" s="23" t="n">
        <f aca="false">$Q13+W$4</f>
        <v>0.48</v>
      </c>
      <c r="X13" s="23" t="n">
        <f aca="false">$Q13+X$4</f>
        <v>0.49</v>
      </c>
      <c r="Y13" s="23" t="n">
        <f aca="false">$Q13+Y$4</f>
        <v>0.5</v>
      </c>
      <c r="Z13" s="23" t="n">
        <f aca="false">$Q13+Z$4</f>
        <v>0.51</v>
      </c>
      <c r="AA13" s="23" t="n">
        <f aca="false">$Q13+AA$4</f>
        <v>0.52</v>
      </c>
      <c r="AB13" s="23" t="n">
        <f aca="false">$Q13+AB$4</f>
        <v>0.53</v>
      </c>
      <c r="AC13" s="23" t="n">
        <f aca="false">$Q13+AC$4</f>
        <v>0.54</v>
      </c>
      <c r="AE13" s="28" t="e">
        <f aca="false">xCalcSkew($A13,Inputs!$E13-$C13,b)/100</f>
        <v>#NAME?</v>
      </c>
      <c r="AG13" s="28" t="e">
        <f aca="false">AE13+Q13</f>
        <v>#NAME?</v>
      </c>
    </row>
    <row r="14" customFormat="false" ht="12.75" hidden="false" customHeight="false" outlineLevel="0" collapsed="false">
      <c r="A14" s="25" t="n">
        <f aca="false">Inputs!C14</f>
        <v>37500</v>
      </c>
      <c r="C14" s="26" t="n">
        <v>3.037</v>
      </c>
      <c r="E14" s="23" t="n">
        <f aca="false">$C14+(E$4*Position!$L14)</f>
        <v>2.68538078249815</v>
      </c>
      <c r="F14" s="23" t="n">
        <f aca="false">$C14+(F$4*Position!$L14)</f>
        <v>2.75570462599852</v>
      </c>
      <c r="G14" s="23" t="n">
        <f aca="false">$C14+(G$4*Position!$L14)</f>
        <v>2.82602846949889</v>
      </c>
      <c r="H14" s="23" t="n">
        <f aca="false">$C14+(H$4*Position!$L14)</f>
        <v>2.89635231299926</v>
      </c>
      <c r="I14" s="23" t="n">
        <f aca="false">$C14+(I$4*Position!$L14)</f>
        <v>2.96667615649963</v>
      </c>
      <c r="J14" s="23" t="n">
        <f aca="false">$C14+(J$4*Position!$L14)</f>
        <v>3.037</v>
      </c>
      <c r="K14" s="23" t="n">
        <f aca="false">$C14+(K$4*Position!$L14)</f>
        <v>3.10732384350037</v>
      </c>
      <c r="L14" s="23" t="n">
        <f aca="false">$C14+(L$4*Position!$L14)</f>
        <v>3.17764768700074</v>
      </c>
      <c r="M14" s="23" t="n">
        <f aca="false">$C14+(M$4*Position!$L14)</f>
        <v>3.24797153050111</v>
      </c>
      <c r="N14" s="23" t="n">
        <f aca="false">$C14+(N$4*Position!$L14)</f>
        <v>3.31829537400148</v>
      </c>
      <c r="O14" s="23" t="n">
        <f aca="false">$C14+(O$4*Position!$L14)</f>
        <v>3.38861921750185</v>
      </c>
      <c r="Q14" s="27" t="n">
        <v>0.4875</v>
      </c>
      <c r="S14" s="23" t="n">
        <f aca="false">$Q14+S$4</f>
        <v>0.4375</v>
      </c>
      <c r="T14" s="23" t="n">
        <f aca="false">$Q14+T$4</f>
        <v>0.4475</v>
      </c>
      <c r="U14" s="23" t="n">
        <f aca="false">$Q14+U$4</f>
        <v>0.4575</v>
      </c>
      <c r="V14" s="23" t="n">
        <f aca="false">$Q14+V$4</f>
        <v>0.4675</v>
      </c>
      <c r="W14" s="23" t="n">
        <f aca="false">$Q14+W$4</f>
        <v>0.4775</v>
      </c>
      <c r="X14" s="23" t="n">
        <f aca="false">$Q14+X$4</f>
        <v>0.4875</v>
      </c>
      <c r="Y14" s="23" t="n">
        <f aca="false">$Q14+Y$4</f>
        <v>0.4975</v>
      </c>
      <c r="Z14" s="23" t="n">
        <f aca="false">$Q14+Z$4</f>
        <v>0.5075</v>
      </c>
      <c r="AA14" s="23" t="n">
        <f aca="false">$Q14+AA$4</f>
        <v>0.5175</v>
      </c>
      <c r="AB14" s="23" t="n">
        <f aca="false">$Q14+AB$4</f>
        <v>0.5275</v>
      </c>
      <c r="AC14" s="23" t="n">
        <f aca="false">$Q14+AC$4</f>
        <v>0.5375</v>
      </c>
      <c r="AE14" s="28" t="e">
        <f aca="false">xCalcSkew($A14,Inputs!$E14-$C14,b)/100</f>
        <v>#NAME?</v>
      </c>
      <c r="AG14" s="28" t="e">
        <f aca="false">AE14+Q14</f>
        <v>#NAME?</v>
      </c>
    </row>
    <row r="15" customFormat="false" ht="12.75" hidden="false" customHeight="false" outlineLevel="0" collapsed="false">
      <c r="A15" s="25" t="n">
        <f aca="false">Inputs!C15</f>
        <v>37530</v>
      </c>
      <c r="C15" s="26" t="n">
        <v>3.077</v>
      </c>
      <c r="E15" s="23" t="n">
        <f aca="false">$C15+(E$4*Position!$L15)</f>
        <v>2.73157887531486</v>
      </c>
      <c r="F15" s="23" t="n">
        <f aca="false">$C15+(F$4*Position!$L15)</f>
        <v>2.80066310025189</v>
      </c>
      <c r="G15" s="23" t="n">
        <f aca="false">$C15+(G$4*Position!$L15)</f>
        <v>2.86974732518891</v>
      </c>
      <c r="H15" s="23" t="n">
        <f aca="false">$C15+(H$4*Position!$L15)</f>
        <v>2.93883155012594</v>
      </c>
      <c r="I15" s="23" t="n">
        <f aca="false">$C15+(I$4*Position!$L15)</f>
        <v>3.00791577506297</v>
      </c>
      <c r="J15" s="23" t="n">
        <f aca="false">$C15+(J$4*Position!$L15)</f>
        <v>3.077</v>
      </c>
      <c r="K15" s="23" t="n">
        <f aca="false">$C15+(K$4*Position!$L15)</f>
        <v>3.14608422493703</v>
      </c>
      <c r="L15" s="23" t="n">
        <f aca="false">$C15+(L$4*Position!$L15)</f>
        <v>3.21516844987406</v>
      </c>
      <c r="M15" s="23" t="n">
        <f aca="false">$C15+(M$4*Position!$L15)</f>
        <v>3.28425267481109</v>
      </c>
      <c r="N15" s="23" t="n">
        <f aca="false">$C15+(N$4*Position!$L15)</f>
        <v>3.35333689974811</v>
      </c>
      <c r="O15" s="23" t="n">
        <f aca="false">$C15+(O$4*Position!$L15)</f>
        <v>3.42242112468514</v>
      </c>
      <c r="Q15" s="27" t="n">
        <v>0.485</v>
      </c>
      <c r="S15" s="23" t="n">
        <f aca="false">$Q15+S$4</f>
        <v>0.435</v>
      </c>
      <c r="T15" s="23" t="n">
        <f aca="false">$Q15+T$4</f>
        <v>0.445</v>
      </c>
      <c r="U15" s="23" t="n">
        <f aca="false">$Q15+U$4</f>
        <v>0.455</v>
      </c>
      <c r="V15" s="23" t="n">
        <f aca="false">$Q15+V$4</f>
        <v>0.465</v>
      </c>
      <c r="W15" s="23" t="n">
        <f aca="false">$Q15+W$4</f>
        <v>0.475</v>
      </c>
      <c r="X15" s="23" t="n">
        <f aca="false">$Q15+X$4</f>
        <v>0.485</v>
      </c>
      <c r="Y15" s="23" t="n">
        <f aca="false">$Q15+Y$4</f>
        <v>0.495</v>
      </c>
      <c r="Z15" s="23" t="n">
        <f aca="false">$Q15+Z$4</f>
        <v>0.505</v>
      </c>
      <c r="AA15" s="23" t="n">
        <f aca="false">$Q15+AA$4</f>
        <v>0.515</v>
      </c>
      <c r="AB15" s="23" t="n">
        <f aca="false">$Q15+AB$4</f>
        <v>0.525</v>
      </c>
      <c r="AC15" s="23" t="n">
        <f aca="false">$Q15+AC$4</f>
        <v>0.535</v>
      </c>
      <c r="AE15" s="28" t="e">
        <f aca="false">xCalcSkew($A15,Inputs!$E15-$C15,b)/100</f>
        <v>#NAME?</v>
      </c>
      <c r="AG15" s="28" t="e">
        <f aca="false">AE15+Q15</f>
        <v>#NAME?</v>
      </c>
    </row>
    <row r="16" customFormat="false" ht="12.75" hidden="false" customHeight="false" outlineLevel="0" collapsed="false">
      <c r="A16" s="25" t="n">
        <f aca="false">Inputs!C16</f>
        <v>37561</v>
      </c>
      <c r="C16" s="26" t="n">
        <v>3.272</v>
      </c>
      <c r="E16" s="23" t="n">
        <f aca="false">$C16+(E$4*Position!$L16)</f>
        <v>2.92958287446512</v>
      </c>
      <c r="F16" s="23" t="n">
        <f aca="false">$C16+(F$4*Position!$L16)</f>
        <v>2.9980662995721</v>
      </c>
      <c r="G16" s="23" t="n">
        <f aca="false">$C16+(G$4*Position!$L16)</f>
        <v>3.06654972467907</v>
      </c>
      <c r="H16" s="23" t="n">
        <f aca="false">$C16+(H$4*Position!$L16)</f>
        <v>3.13503314978605</v>
      </c>
      <c r="I16" s="23" t="n">
        <f aca="false">$C16+(I$4*Position!$L16)</f>
        <v>3.20351657489302</v>
      </c>
      <c r="J16" s="23" t="n">
        <f aca="false">$C16+(J$4*Position!$L16)</f>
        <v>3.272</v>
      </c>
      <c r="K16" s="23" t="n">
        <f aca="false">$C16+(K$4*Position!$L16)</f>
        <v>3.34048342510698</v>
      </c>
      <c r="L16" s="23" t="n">
        <f aca="false">$C16+(L$4*Position!$L16)</f>
        <v>3.40896685021395</v>
      </c>
      <c r="M16" s="23" t="n">
        <f aca="false">$C16+(M$4*Position!$L16)</f>
        <v>3.47745027532093</v>
      </c>
      <c r="N16" s="23" t="n">
        <f aca="false">$C16+(N$4*Position!$L16)</f>
        <v>3.5459337004279</v>
      </c>
      <c r="O16" s="23" t="n">
        <f aca="false">$C16+(O$4*Position!$L16)</f>
        <v>3.61441712553488</v>
      </c>
      <c r="Q16" s="27" t="n">
        <v>0.4825</v>
      </c>
      <c r="S16" s="23" t="n">
        <f aca="false">$Q16+S$4</f>
        <v>0.4325</v>
      </c>
      <c r="T16" s="23" t="n">
        <f aca="false">$Q16+T$4</f>
        <v>0.4425</v>
      </c>
      <c r="U16" s="23" t="n">
        <f aca="false">$Q16+U$4</f>
        <v>0.4525</v>
      </c>
      <c r="V16" s="23" t="n">
        <f aca="false">$Q16+V$4</f>
        <v>0.4625</v>
      </c>
      <c r="W16" s="23" t="n">
        <f aca="false">$Q16+W$4</f>
        <v>0.4725</v>
      </c>
      <c r="X16" s="23" t="n">
        <f aca="false">$Q16+X$4</f>
        <v>0.4825</v>
      </c>
      <c r="Y16" s="23" t="n">
        <f aca="false">$Q16+Y$4</f>
        <v>0.4925</v>
      </c>
      <c r="Z16" s="23" t="n">
        <f aca="false">$Q16+Z$4</f>
        <v>0.5025</v>
      </c>
      <c r="AA16" s="23" t="n">
        <f aca="false">$Q16+AA$4</f>
        <v>0.5125</v>
      </c>
      <c r="AB16" s="23" t="n">
        <f aca="false">$Q16+AB$4</f>
        <v>0.5225</v>
      </c>
      <c r="AC16" s="23" t="n">
        <f aca="false">$Q16+AC$4</f>
        <v>0.5325</v>
      </c>
      <c r="AE16" s="28" t="e">
        <f aca="false">xCalcSkew($A16,Inputs!$E16-$C16,b)/100</f>
        <v>#NAME?</v>
      </c>
      <c r="AG16" s="28" t="e">
        <f aca="false">AE16+Q16</f>
        <v>#NAME?</v>
      </c>
    </row>
    <row r="17" customFormat="false" ht="12.75" hidden="false" customHeight="false" outlineLevel="0" collapsed="false">
      <c r="A17" s="25" t="n">
        <f aca="false">Inputs!C17</f>
        <v>37591</v>
      </c>
      <c r="C17" s="26" t="n">
        <v>3.472</v>
      </c>
      <c r="E17" s="23" t="n">
        <f aca="false">$C17+(E$4*Position!$L17)</f>
        <v>3.14102268657924</v>
      </c>
      <c r="F17" s="23" t="n">
        <f aca="false">$C17+(F$4*Position!$L17)</f>
        <v>3.20721814926339</v>
      </c>
      <c r="G17" s="23" t="n">
        <f aca="false">$C17+(G$4*Position!$L17)</f>
        <v>3.27341361194755</v>
      </c>
      <c r="H17" s="23" t="n">
        <f aca="false">$C17+(H$4*Position!$L17)</f>
        <v>3.3396090746317</v>
      </c>
      <c r="I17" s="23" t="n">
        <f aca="false">$C17+(I$4*Position!$L17)</f>
        <v>3.40580453731585</v>
      </c>
      <c r="J17" s="23" t="n">
        <f aca="false">$C17+(J$4*Position!$L17)</f>
        <v>3.472</v>
      </c>
      <c r="K17" s="23" t="n">
        <f aca="false">$C17+(K$4*Position!$L17)</f>
        <v>3.53819546268415</v>
      </c>
      <c r="L17" s="23" t="n">
        <f aca="false">$C17+(L$4*Position!$L17)</f>
        <v>3.6043909253683</v>
      </c>
      <c r="M17" s="23" t="n">
        <f aca="false">$C17+(M$4*Position!$L17)</f>
        <v>3.67058638805245</v>
      </c>
      <c r="N17" s="23" t="n">
        <f aca="false">$C17+(N$4*Position!$L17)</f>
        <v>3.73678185073661</v>
      </c>
      <c r="O17" s="23" t="n">
        <f aca="false">$C17+(O$4*Position!$L17)</f>
        <v>3.80297731342076</v>
      </c>
      <c r="Q17" s="27" t="n">
        <v>0.4825</v>
      </c>
      <c r="S17" s="23" t="n">
        <f aca="false">$Q17+S$4</f>
        <v>0.4325</v>
      </c>
      <c r="T17" s="23" t="n">
        <f aca="false">$Q17+T$4</f>
        <v>0.4425</v>
      </c>
      <c r="U17" s="23" t="n">
        <f aca="false">$Q17+U$4</f>
        <v>0.4525</v>
      </c>
      <c r="V17" s="23" t="n">
        <f aca="false">$Q17+V$4</f>
        <v>0.4625</v>
      </c>
      <c r="W17" s="23" t="n">
        <f aca="false">$Q17+W$4</f>
        <v>0.4725</v>
      </c>
      <c r="X17" s="23" t="n">
        <f aca="false">$Q17+X$4</f>
        <v>0.4825</v>
      </c>
      <c r="Y17" s="23" t="n">
        <f aca="false">$Q17+Y$4</f>
        <v>0.4925</v>
      </c>
      <c r="Z17" s="23" t="n">
        <f aca="false">$Q17+Z$4</f>
        <v>0.5025</v>
      </c>
      <c r="AA17" s="23" t="n">
        <f aca="false">$Q17+AA$4</f>
        <v>0.5125</v>
      </c>
      <c r="AB17" s="23" t="n">
        <f aca="false">$Q17+AB$4</f>
        <v>0.5225</v>
      </c>
      <c r="AC17" s="23" t="n">
        <f aca="false">$Q17+AC$4</f>
        <v>0.5325</v>
      </c>
      <c r="AE17" s="28" t="e">
        <f aca="false">xCalcSkew($A17,Inputs!$E17-$C17,b)/100</f>
        <v>#NAME?</v>
      </c>
      <c r="AG17" s="28" t="e">
        <f aca="false">AE17+Q17</f>
        <v>#NAME?</v>
      </c>
    </row>
    <row r="18" customFormat="false" ht="12.75" hidden="false" customHeight="false" outlineLevel="0" collapsed="false">
      <c r="A18" s="25" t="n">
        <f aca="false">Inputs!C18</f>
        <v>37622</v>
      </c>
      <c r="C18" s="26" t="n">
        <v>3.602</v>
      </c>
      <c r="E18" s="23" t="n">
        <f aca="false">$C18+(E$4*Position!$L18)</f>
        <v>3.27748842910275</v>
      </c>
      <c r="F18" s="23" t="n">
        <f aca="false">$C18+(F$4*Position!$L18)</f>
        <v>3.3423907432822</v>
      </c>
      <c r="G18" s="23" t="n">
        <f aca="false">$C18+(G$4*Position!$L18)</f>
        <v>3.40729305746165</v>
      </c>
      <c r="H18" s="23" t="n">
        <f aca="false">$C18+(H$4*Position!$L18)</f>
        <v>3.4721953716411</v>
      </c>
      <c r="I18" s="23" t="n">
        <f aca="false">$C18+(I$4*Position!$L18)</f>
        <v>3.53709768582055</v>
      </c>
      <c r="J18" s="23" t="n">
        <f aca="false">$C18+(J$4*Position!$L18)</f>
        <v>3.602</v>
      </c>
      <c r="K18" s="23" t="n">
        <f aca="false">$C18+(K$4*Position!$L18)</f>
        <v>3.66690231417945</v>
      </c>
      <c r="L18" s="23" t="n">
        <f aca="false">$C18+(L$4*Position!$L18)</f>
        <v>3.7318046283589</v>
      </c>
      <c r="M18" s="23" t="n">
        <f aca="false">$C18+(M$4*Position!$L18)</f>
        <v>3.79670694253835</v>
      </c>
      <c r="N18" s="23" t="n">
        <f aca="false">$C18+(N$4*Position!$L18)</f>
        <v>3.8616092567178</v>
      </c>
      <c r="O18" s="23" t="n">
        <f aca="false">$C18+(O$4*Position!$L18)</f>
        <v>3.92651157089725</v>
      </c>
      <c r="Q18" s="27" t="n">
        <v>0.4825</v>
      </c>
      <c r="S18" s="23" t="n">
        <f aca="false">$Q18+S$4</f>
        <v>0.4325</v>
      </c>
      <c r="T18" s="23" t="n">
        <f aca="false">$Q18+T$4</f>
        <v>0.4425</v>
      </c>
      <c r="U18" s="23" t="n">
        <f aca="false">$Q18+U$4</f>
        <v>0.4525</v>
      </c>
      <c r="V18" s="23" t="n">
        <f aca="false">$Q18+V$4</f>
        <v>0.4625</v>
      </c>
      <c r="W18" s="23" t="n">
        <f aca="false">$Q18+W$4</f>
        <v>0.4725</v>
      </c>
      <c r="X18" s="23" t="n">
        <f aca="false">$Q18+X$4</f>
        <v>0.4825</v>
      </c>
      <c r="Y18" s="23" t="n">
        <f aca="false">$Q18+Y$4</f>
        <v>0.4925</v>
      </c>
      <c r="Z18" s="23" t="n">
        <f aca="false">$Q18+Z$4</f>
        <v>0.5025</v>
      </c>
      <c r="AA18" s="23" t="n">
        <f aca="false">$Q18+AA$4</f>
        <v>0.5125</v>
      </c>
      <c r="AB18" s="23" t="n">
        <f aca="false">$Q18+AB$4</f>
        <v>0.5225</v>
      </c>
      <c r="AC18" s="23" t="n">
        <f aca="false">$Q18+AC$4</f>
        <v>0.5325</v>
      </c>
      <c r="AE18" s="28" t="e">
        <f aca="false">xCalcSkew($A18,Inputs!$E18-$C18,b)/100</f>
        <v>#NAME?</v>
      </c>
      <c r="AG18" s="28" t="e">
        <f aca="false">AE18+Q18</f>
        <v>#NAME?</v>
      </c>
    </row>
    <row r="19" customFormat="false" ht="12.75" hidden="false" customHeight="false" outlineLevel="0" collapsed="false">
      <c r="A19" s="25" t="n">
        <f aca="false">Inputs!C19</f>
        <v>37653</v>
      </c>
      <c r="C19" s="26" t="n">
        <v>3.532</v>
      </c>
      <c r="E19" s="23" t="n">
        <f aca="false">$C19+(E$4*Position!$L19)</f>
        <v>3.21503615083473</v>
      </c>
      <c r="F19" s="23" t="n">
        <f aca="false">$C19+(F$4*Position!$L19)</f>
        <v>3.27842892066778</v>
      </c>
      <c r="G19" s="23" t="n">
        <f aca="false">$C19+(G$4*Position!$L19)</f>
        <v>3.34182169050084</v>
      </c>
      <c r="H19" s="23" t="n">
        <f aca="false">$C19+(H$4*Position!$L19)</f>
        <v>3.40521446033389</v>
      </c>
      <c r="I19" s="23" t="n">
        <f aca="false">$C19+(I$4*Position!$L19)</f>
        <v>3.46860723016695</v>
      </c>
      <c r="J19" s="23" t="n">
        <f aca="false">$C19+(J$4*Position!$L19)</f>
        <v>3.532</v>
      </c>
      <c r="K19" s="23" t="n">
        <f aca="false">$C19+(K$4*Position!$L19)</f>
        <v>3.59539276983305</v>
      </c>
      <c r="L19" s="23" t="n">
        <f aca="false">$C19+(L$4*Position!$L19)</f>
        <v>3.65878553966611</v>
      </c>
      <c r="M19" s="23" t="n">
        <f aca="false">$C19+(M$4*Position!$L19)</f>
        <v>3.72217830949916</v>
      </c>
      <c r="N19" s="23" t="n">
        <f aca="false">$C19+(N$4*Position!$L19)</f>
        <v>3.78557107933222</v>
      </c>
      <c r="O19" s="23" t="n">
        <f aca="false">$C19+(O$4*Position!$L19)</f>
        <v>3.84896384916527</v>
      </c>
      <c r="Q19" s="27" t="n">
        <v>0.475</v>
      </c>
      <c r="S19" s="23" t="n">
        <f aca="false">$Q19+S$4</f>
        <v>0.425</v>
      </c>
      <c r="T19" s="23" t="n">
        <f aca="false">$Q19+T$4</f>
        <v>0.435</v>
      </c>
      <c r="U19" s="23" t="n">
        <f aca="false">$Q19+U$4</f>
        <v>0.445</v>
      </c>
      <c r="V19" s="23" t="n">
        <f aca="false">$Q19+V$4</f>
        <v>0.455</v>
      </c>
      <c r="W19" s="23" t="n">
        <f aca="false">$Q19+W$4</f>
        <v>0.465</v>
      </c>
      <c r="X19" s="23" t="n">
        <f aca="false">$Q19+X$4</f>
        <v>0.475</v>
      </c>
      <c r="Y19" s="23" t="n">
        <f aca="false">$Q19+Y$4</f>
        <v>0.485</v>
      </c>
      <c r="Z19" s="23" t="n">
        <f aca="false">$Q19+Z$4</f>
        <v>0.495</v>
      </c>
      <c r="AA19" s="23" t="n">
        <f aca="false">$Q19+AA$4</f>
        <v>0.505</v>
      </c>
      <c r="AB19" s="23" t="n">
        <f aca="false">$Q19+AB$4</f>
        <v>0.515</v>
      </c>
      <c r="AC19" s="23" t="n">
        <f aca="false">$Q19+AC$4</f>
        <v>0.525</v>
      </c>
      <c r="AE19" s="28" t="e">
        <f aca="false">xCalcSkew($A19,Inputs!$E19-$C19,b)/100</f>
        <v>#NAME?</v>
      </c>
      <c r="AG19" s="28" t="e">
        <f aca="false">AE19+Q19</f>
        <v>#NAME?</v>
      </c>
    </row>
    <row r="20" customFormat="false" ht="12.75" hidden="false" customHeight="false" outlineLevel="0" collapsed="false">
      <c r="A20" s="25" t="n">
        <f aca="false">Inputs!C20</f>
        <v>37681</v>
      </c>
      <c r="C20" s="26" t="n">
        <v>3.442</v>
      </c>
      <c r="E20" s="23" t="n">
        <f aca="false">$C20+(E$4*Position!$L20)</f>
        <v>3.13955035186453</v>
      </c>
      <c r="F20" s="23" t="n">
        <f aca="false">$C20+(F$4*Position!$L20)</f>
        <v>3.20004028149162</v>
      </c>
      <c r="G20" s="23" t="n">
        <f aca="false">$C20+(G$4*Position!$L20)</f>
        <v>3.26053021111872</v>
      </c>
      <c r="H20" s="23" t="n">
        <f aca="false">$C20+(H$4*Position!$L20)</f>
        <v>3.32102014074581</v>
      </c>
      <c r="I20" s="23" t="n">
        <f aca="false">$C20+(I$4*Position!$L20)</f>
        <v>3.38151007037291</v>
      </c>
      <c r="J20" s="23" t="n">
        <f aca="false">$C20+(J$4*Position!$L20)</f>
        <v>3.442</v>
      </c>
      <c r="K20" s="23" t="n">
        <f aca="false">$C20+(K$4*Position!$L20)</f>
        <v>3.50248992962709</v>
      </c>
      <c r="L20" s="23" t="n">
        <f aca="false">$C20+(L$4*Position!$L20)</f>
        <v>3.56297985925419</v>
      </c>
      <c r="M20" s="23" t="n">
        <f aca="false">$C20+(M$4*Position!$L20)</f>
        <v>3.62346978888128</v>
      </c>
      <c r="N20" s="23" t="n">
        <f aca="false">$C20+(N$4*Position!$L20)</f>
        <v>3.68395971850838</v>
      </c>
      <c r="O20" s="23" t="n">
        <f aca="false">$C20+(O$4*Position!$L20)</f>
        <v>3.74444964813547</v>
      </c>
      <c r="Q20" s="27" t="n">
        <v>0.4525</v>
      </c>
      <c r="S20" s="23" t="n">
        <f aca="false">$Q20+S$4</f>
        <v>0.4025</v>
      </c>
      <c r="T20" s="23" t="n">
        <f aca="false">$Q20+T$4</f>
        <v>0.4125</v>
      </c>
      <c r="U20" s="23" t="n">
        <f aca="false">$Q20+U$4</f>
        <v>0.4225</v>
      </c>
      <c r="V20" s="23" t="n">
        <f aca="false">$Q20+V$4</f>
        <v>0.4325</v>
      </c>
      <c r="W20" s="23" t="n">
        <f aca="false">$Q20+W$4</f>
        <v>0.4425</v>
      </c>
      <c r="X20" s="23" t="n">
        <f aca="false">$Q20+X$4</f>
        <v>0.4525</v>
      </c>
      <c r="Y20" s="23" t="n">
        <f aca="false">$Q20+Y$4</f>
        <v>0.4625</v>
      </c>
      <c r="Z20" s="23" t="n">
        <f aca="false">$Q20+Z$4</f>
        <v>0.4725</v>
      </c>
      <c r="AA20" s="23" t="n">
        <f aca="false">$Q20+AA$4</f>
        <v>0.4825</v>
      </c>
      <c r="AB20" s="23" t="n">
        <f aca="false">$Q20+AB$4</f>
        <v>0.4925</v>
      </c>
      <c r="AC20" s="23" t="n">
        <f aca="false">$Q20+AC$4</f>
        <v>0.5025</v>
      </c>
      <c r="AE20" s="28" t="e">
        <f aca="false">xCalcSkew($A20,Inputs!$E20-$C20,b)/100</f>
        <v>#NAME?</v>
      </c>
      <c r="AG20" s="28" t="e">
        <f aca="false">AE20+Q20</f>
        <v>#NAME?</v>
      </c>
    </row>
    <row r="21" customFormat="false" ht="12.75" hidden="false" customHeight="false" outlineLevel="0" collapsed="false">
      <c r="A21" s="25" t="n">
        <f aca="false">Inputs!C21</f>
        <v>37712</v>
      </c>
      <c r="C21" s="26" t="n">
        <v>3.337</v>
      </c>
      <c r="E21" s="23" t="n">
        <f aca="false">$C21+(E$4*Position!$L21)</f>
        <v>3.04793494468292</v>
      </c>
      <c r="F21" s="23" t="n">
        <f aca="false">$C21+(F$4*Position!$L21)</f>
        <v>3.10574795574633</v>
      </c>
      <c r="G21" s="23" t="n">
        <f aca="false">$C21+(G$4*Position!$L21)</f>
        <v>3.16356096680975</v>
      </c>
      <c r="H21" s="23" t="n">
        <f aca="false">$C21+(H$4*Position!$L21)</f>
        <v>3.22137397787317</v>
      </c>
      <c r="I21" s="23" t="n">
        <f aca="false">$C21+(I$4*Position!$L21)</f>
        <v>3.27918698893658</v>
      </c>
      <c r="J21" s="23" t="n">
        <f aca="false">$C21+(J$4*Position!$L21)</f>
        <v>3.337</v>
      </c>
      <c r="K21" s="23" t="n">
        <f aca="false">$C21+(K$4*Position!$L21)</f>
        <v>3.39481301106342</v>
      </c>
      <c r="L21" s="23" t="n">
        <f aca="false">$C21+(L$4*Position!$L21)</f>
        <v>3.45262602212683</v>
      </c>
      <c r="M21" s="23" t="n">
        <f aca="false">$C21+(M$4*Position!$L21)</f>
        <v>3.51043903319025</v>
      </c>
      <c r="N21" s="23" t="n">
        <f aca="false">$C21+(N$4*Position!$L21)</f>
        <v>3.56825204425367</v>
      </c>
      <c r="O21" s="23" t="n">
        <f aca="false">$C21+(O$4*Position!$L21)</f>
        <v>3.62606505531708</v>
      </c>
      <c r="Q21" s="27" t="n">
        <v>0.405</v>
      </c>
      <c r="S21" s="23" t="n">
        <f aca="false">$Q21+S$4</f>
        <v>0.355</v>
      </c>
      <c r="T21" s="23" t="n">
        <f aca="false">$Q21+T$4</f>
        <v>0.365</v>
      </c>
      <c r="U21" s="23" t="n">
        <f aca="false">$Q21+U$4</f>
        <v>0.375</v>
      </c>
      <c r="V21" s="23" t="n">
        <f aca="false">$Q21+V$4</f>
        <v>0.385</v>
      </c>
      <c r="W21" s="23" t="n">
        <f aca="false">$Q21+W$4</f>
        <v>0.395</v>
      </c>
      <c r="X21" s="23" t="n">
        <f aca="false">$Q21+X$4</f>
        <v>0.405</v>
      </c>
      <c r="Y21" s="23" t="n">
        <f aca="false">$Q21+Y$4</f>
        <v>0.415</v>
      </c>
      <c r="Z21" s="23" t="n">
        <f aca="false">$Q21+Z$4</f>
        <v>0.425</v>
      </c>
      <c r="AA21" s="23" t="n">
        <f aca="false">$Q21+AA$4</f>
        <v>0.435</v>
      </c>
      <c r="AB21" s="23" t="n">
        <f aca="false">$Q21+AB$4</f>
        <v>0.445</v>
      </c>
      <c r="AC21" s="23" t="n">
        <f aca="false">$Q21+AC$4</f>
        <v>0.455</v>
      </c>
      <c r="AE21" s="28" t="e">
        <f aca="false">xCalcSkew($A21,Inputs!$E21-$C21,b)/100</f>
        <v>#NAME?</v>
      </c>
      <c r="AG21" s="28" t="e">
        <f aca="false">AE21+Q21</f>
        <v>#NAME?</v>
      </c>
    </row>
    <row r="22" customFormat="false" ht="12.75" hidden="false" customHeight="false" outlineLevel="0" collapsed="false">
      <c r="A22" s="25" t="n">
        <f aca="false">Inputs!C22</f>
        <v>37742</v>
      </c>
      <c r="C22" s="26" t="n">
        <v>3.347</v>
      </c>
      <c r="E22" s="23" t="n">
        <f aca="false">$C22+(E$4*Position!$L22)</f>
        <v>3.06295495729407</v>
      </c>
      <c r="F22" s="23" t="n">
        <f aca="false">$C22+(F$4*Position!$L22)</f>
        <v>3.11976396583525</v>
      </c>
      <c r="G22" s="23" t="n">
        <f aca="false">$C22+(G$4*Position!$L22)</f>
        <v>3.17657297437644</v>
      </c>
      <c r="H22" s="23" t="n">
        <f aca="false">$C22+(H$4*Position!$L22)</f>
        <v>3.23338198291763</v>
      </c>
      <c r="I22" s="23" t="n">
        <f aca="false">$C22+(I$4*Position!$L22)</f>
        <v>3.29019099145881</v>
      </c>
      <c r="J22" s="23" t="n">
        <f aca="false">$C22+(J$4*Position!$L22)</f>
        <v>3.347</v>
      </c>
      <c r="K22" s="23" t="n">
        <f aca="false">$C22+(K$4*Position!$L22)</f>
        <v>3.40380900854119</v>
      </c>
      <c r="L22" s="23" t="n">
        <f aca="false">$C22+(L$4*Position!$L22)</f>
        <v>3.46061801708237</v>
      </c>
      <c r="M22" s="23" t="n">
        <f aca="false">$C22+(M$4*Position!$L22)</f>
        <v>3.51742702562356</v>
      </c>
      <c r="N22" s="23" t="n">
        <f aca="false">$C22+(N$4*Position!$L22)</f>
        <v>3.57423603416475</v>
      </c>
      <c r="O22" s="23" t="n">
        <f aca="false">$C22+(O$4*Position!$L22)</f>
        <v>3.63104504270593</v>
      </c>
      <c r="Q22" s="27" t="n">
        <v>0.39</v>
      </c>
      <c r="S22" s="23" t="n">
        <f aca="false">$Q22+S$4</f>
        <v>0.34</v>
      </c>
      <c r="T22" s="23" t="n">
        <f aca="false">$Q22+T$4</f>
        <v>0.35</v>
      </c>
      <c r="U22" s="23" t="n">
        <f aca="false">$Q22+U$4</f>
        <v>0.36</v>
      </c>
      <c r="V22" s="23" t="n">
        <f aca="false">$Q22+V$4</f>
        <v>0.37</v>
      </c>
      <c r="W22" s="23" t="n">
        <f aca="false">$Q22+W$4</f>
        <v>0.38</v>
      </c>
      <c r="X22" s="23" t="n">
        <f aca="false">$Q22+X$4</f>
        <v>0.39</v>
      </c>
      <c r="Y22" s="23" t="n">
        <f aca="false">$Q22+Y$4</f>
        <v>0.4</v>
      </c>
      <c r="Z22" s="23" t="n">
        <f aca="false">$Q22+Z$4</f>
        <v>0.41</v>
      </c>
      <c r="AA22" s="23" t="n">
        <f aca="false">$Q22+AA$4</f>
        <v>0.42</v>
      </c>
      <c r="AB22" s="23" t="n">
        <f aca="false">$Q22+AB$4</f>
        <v>0.43</v>
      </c>
      <c r="AC22" s="23" t="n">
        <f aca="false">$Q22+AC$4</f>
        <v>0.44</v>
      </c>
      <c r="AE22" s="28" t="e">
        <f aca="false">xCalcSkew($A22,Inputs!$E22-$C22,b)/100</f>
        <v>#NAME?</v>
      </c>
      <c r="AG22" s="28" t="e">
        <f aca="false">AE22+Q22</f>
        <v>#NAME?</v>
      </c>
    </row>
    <row r="23" customFormat="false" ht="12.75" hidden="false" customHeight="false" outlineLevel="0" collapsed="false">
      <c r="A23" s="25" t="n">
        <f aca="false">Inputs!C23</f>
        <v>37773</v>
      </c>
      <c r="C23" s="26" t="n">
        <v>3.382</v>
      </c>
      <c r="E23" s="23" t="n">
        <f aca="false">$C23+(E$4*Position!$L23)</f>
        <v>3.10159667928905</v>
      </c>
      <c r="F23" s="23" t="n">
        <f aca="false">$C23+(F$4*Position!$L23)</f>
        <v>3.15767734343124</v>
      </c>
      <c r="G23" s="23" t="n">
        <f aca="false">$C23+(G$4*Position!$L23)</f>
        <v>3.21375800757343</v>
      </c>
      <c r="H23" s="23" t="n">
        <f aca="false">$C23+(H$4*Position!$L23)</f>
        <v>3.26983867171562</v>
      </c>
      <c r="I23" s="23" t="n">
        <f aca="false">$C23+(I$4*Position!$L23)</f>
        <v>3.32591933585781</v>
      </c>
      <c r="J23" s="23" t="n">
        <f aca="false">$C23+(J$4*Position!$L23)</f>
        <v>3.382</v>
      </c>
      <c r="K23" s="23" t="n">
        <f aca="false">$C23+(K$4*Position!$L23)</f>
        <v>3.43808066414219</v>
      </c>
      <c r="L23" s="23" t="n">
        <f aca="false">$C23+(L$4*Position!$L23)</f>
        <v>3.49416132828438</v>
      </c>
      <c r="M23" s="23" t="n">
        <f aca="false">$C23+(M$4*Position!$L23)</f>
        <v>3.55024199242657</v>
      </c>
      <c r="N23" s="23" t="n">
        <f aca="false">$C23+(N$4*Position!$L23)</f>
        <v>3.60632265656876</v>
      </c>
      <c r="O23" s="23" t="n">
        <f aca="false">$C23+(O$4*Position!$L23)</f>
        <v>3.66240332071095</v>
      </c>
      <c r="Q23" s="27" t="n">
        <v>0.385</v>
      </c>
      <c r="S23" s="23" t="n">
        <f aca="false">$Q23+S$4</f>
        <v>0.335</v>
      </c>
      <c r="T23" s="23" t="n">
        <f aca="false">$Q23+T$4</f>
        <v>0.345</v>
      </c>
      <c r="U23" s="23" t="n">
        <f aca="false">$Q23+U$4</f>
        <v>0.355</v>
      </c>
      <c r="V23" s="23" t="n">
        <f aca="false">$Q23+V$4</f>
        <v>0.365</v>
      </c>
      <c r="W23" s="23" t="n">
        <f aca="false">$Q23+W$4</f>
        <v>0.375</v>
      </c>
      <c r="X23" s="23" t="n">
        <f aca="false">$Q23+X$4</f>
        <v>0.385</v>
      </c>
      <c r="Y23" s="23" t="n">
        <f aca="false">$Q23+Y$4</f>
        <v>0.395</v>
      </c>
      <c r="Z23" s="23" t="n">
        <f aca="false">$Q23+Z$4</f>
        <v>0.405</v>
      </c>
      <c r="AA23" s="23" t="n">
        <f aca="false">$Q23+AA$4</f>
        <v>0.415</v>
      </c>
      <c r="AB23" s="23" t="n">
        <f aca="false">$Q23+AB$4</f>
        <v>0.425</v>
      </c>
      <c r="AC23" s="23" t="n">
        <f aca="false">$Q23+AC$4</f>
        <v>0.435</v>
      </c>
      <c r="AE23" s="28" t="e">
        <f aca="false">xCalcSkew($A23,Inputs!$E23-$C23,b)/100</f>
        <v>#NAME?</v>
      </c>
      <c r="AG23" s="28" t="e">
        <f aca="false">AE23+Q23</f>
        <v>#NAME?</v>
      </c>
    </row>
    <row r="24" customFormat="false" ht="12.75" hidden="false" customHeight="false" outlineLevel="0" collapsed="false">
      <c r="A24" s="25" t="n">
        <f aca="false">Inputs!C24</f>
        <v>37803</v>
      </c>
      <c r="C24" s="26" t="n">
        <v>3.417</v>
      </c>
      <c r="E24" s="23" t="n">
        <f aca="false">$C24+(E$4*Position!$L24)</f>
        <v>3.1440360766515</v>
      </c>
      <c r="F24" s="23" t="n">
        <f aca="false">$C24+(F$4*Position!$L24)</f>
        <v>3.1986288613212</v>
      </c>
      <c r="G24" s="23" t="n">
        <f aca="false">$C24+(G$4*Position!$L24)</f>
        <v>3.2532216459909</v>
      </c>
      <c r="H24" s="23" t="n">
        <f aca="false">$C24+(H$4*Position!$L24)</f>
        <v>3.3078144306606</v>
      </c>
      <c r="I24" s="23" t="n">
        <f aca="false">$C24+(I$4*Position!$L24)</f>
        <v>3.3624072153303</v>
      </c>
      <c r="J24" s="23" t="n">
        <f aca="false">$C24+(J$4*Position!$L24)</f>
        <v>3.417</v>
      </c>
      <c r="K24" s="23" t="n">
        <f aca="false">$C24+(K$4*Position!$L24)</f>
        <v>3.4715927846697</v>
      </c>
      <c r="L24" s="23" t="n">
        <f aca="false">$C24+(L$4*Position!$L24)</f>
        <v>3.5261855693394</v>
      </c>
      <c r="M24" s="23" t="n">
        <f aca="false">$C24+(M$4*Position!$L24)</f>
        <v>3.5807783540091</v>
      </c>
      <c r="N24" s="23" t="n">
        <f aca="false">$C24+(N$4*Position!$L24)</f>
        <v>3.6353711386788</v>
      </c>
      <c r="O24" s="23" t="n">
        <f aca="false">$C24+(O$4*Position!$L24)</f>
        <v>3.6899639233485</v>
      </c>
      <c r="Q24" s="27" t="n">
        <v>0.385</v>
      </c>
      <c r="S24" s="23" t="n">
        <f aca="false">$Q24+S$4</f>
        <v>0.335</v>
      </c>
      <c r="T24" s="23" t="n">
        <f aca="false">$Q24+T$4</f>
        <v>0.345</v>
      </c>
      <c r="U24" s="23" t="n">
        <f aca="false">$Q24+U$4</f>
        <v>0.355</v>
      </c>
      <c r="V24" s="23" t="n">
        <f aca="false">$Q24+V$4</f>
        <v>0.365</v>
      </c>
      <c r="W24" s="23" t="n">
        <f aca="false">$Q24+W$4</f>
        <v>0.375</v>
      </c>
      <c r="X24" s="23" t="n">
        <f aca="false">$Q24+X$4</f>
        <v>0.385</v>
      </c>
      <c r="Y24" s="23" t="n">
        <f aca="false">$Q24+Y$4</f>
        <v>0.395</v>
      </c>
      <c r="Z24" s="23" t="n">
        <f aca="false">$Q24+Z$4</f>
        <v>0.405</v>
      </c>
      <c r="AA24" s="23" t="n">
        <f aca="false">$Q24+AA$4</f>
        <v>0.415</v>
      </c>
      <c r="AB24" s="23" t="n">
        <f aca="false">$Q24+AB$4</f>
        <v>0.425</v>
      </c>
      <c r="AC24" s="23" t="n">
        <f aca="false">$Q24+AC$4</f>
        <v>0.435</v>
      </c>
      <c r="AE24" s="28" t="e">
        <f aca="false">xCalcSkew($A24,Inputs!$E24-$C24,b)/100</f>
        <v>#NAME?</v>
      </c>
      <c r="AG24" s="28" t="e">
        <f aca="false">AE24+Q24</f>
        <v>#NAME?</v>
      </c>
    </row>
    <row r="25" customFormat="false" ht="12.75" hidden="false" customHeight="false" outlineLevel="0" collapsed="false">
      <c r="A25" s="25" t="n">
        <f aca="false">Inputs!C25</f>
        <v>37834</v>
      </c>
      <c r="C25" s="26" t="n">
        <v>3.444</v>
      </c>
      <c r="E25" s="23" t="n">
        <f aca="false">$C25+(E$4*Position!$L25)</f>
        <v>3.17012353867475</v>
      </c>
      <c r="F25" s="23" t="n">
        <f aca="false">$C25+(F$4*Position!$L25)</f>
        <v>3.2248988309398</v>
      </c>
      <c r="G25" s="23" t="n">
        <f aca="false">$C25+(G$4*Position!$L25)</f>
        <v>3.27967412320485</v>
      </c>
      <c r="H25" s="23" t="n">
        <f aca="false">$C25+(H$4*Position!$L25)</f>
        <v>3.3344494154699</v>
      </c>
      <c r="I25" s="23" t="n">
        <f aca="false">$C25+(I$4*Position!$L25)</f>
        <v>3.38922470773495</v>
      </c>
      <c r="J25" s="23" t="n">
        <f aca="false">$C25+(J$4*Position!$L25)</f>
        <v>3.444</v>
      </c>
      <c r="K25" s="23" t="n">
        <f aca="false">$C25+(K$4*Position!$L25)</f>
        <v>3.49877529226505</v>
      </c>
      <c r="L25" s="23" t="n">
        <f aca="false">$C25+(L$4*Position!$L25)</f>
        <v>3.5535505845301</v>
      </c>
      <c r="M25" s="23" t="n">
        <f aca="false">$C25+(M$4*Position!$L25)</f>
        <v>3.60832587679515</v>
      </c>
      <c r="N25" s="23" t="n">
        <f aca="false">$C25+(N$4*Position!$L25)</f>
        <v>3.6631011690602</v>
      </c>
      <c r="O25" s="23" t="n">
        <f aca="false">$C25+(O$4*Position!$L25)</f>
        <v>3.71787646132525</v>
      </c>
      <c r="Q25" s="27" t="n">
        <v>0.385</v>
      </c>
      <c r="S25" s="23" t="n">
        <f aca="false">$Q25+S$4</f>
        <v>0.335</v>
      </c>
      <c r="T25" s="23" t="n">
        <f aca="false">$Q25+T$4</f>
        <v>0.345</v>
      </c>
      <c r="U25" s="23" t="n">
        <f aca="false">$Q25+U$4</f>
        <v>0.355</v>
      </c>
      <c r="V25" s="23" t="n">
        <f aca="false">$Q25+V$4</f>
        <v>0.365</v>
      </c>
      <c r="W25" s="23" t="n">
        <f aca="false">$Q25+W$4</f>
        <v>0.375</v>
      </c>
      <c r="X25" s="23" t="n">
        <f aca="false">$Q25+X$4</f>
        <v>0.385</v>
      </c>
      <c r="Y25" s="23" t="n">
        <f aca="false">$Q25+Y$4</f>
        <v>0.395</v>
      </c>
      <c r="Z25" s="23" t="n">
        <f aca="false">$Q25+Z$4</f>
        <v>0.405</v>
      </c>
      <c r="AA25" s="23" t="n">
        <f aca="false">$Q25+AA$4</f>
        <v>0.415</v>
      </c>
      <c r="AB25" s="23" t="n">
        <f aca="false">$Q25+AB$4</f>
        <v>0.425</v>
      </c>
      <c r="AC25" s="23" t="n">
        <f aca="false">$Q25+AC$4</f>
        <v>0.435</v>
      </c>
      <c r="AE25" s="28" t="e">
        <f aca="false">xCalcSkew($A25,Inputs!$E25-$C25,b)/100</f>
        <v>#NAME?</v>
      </c>
      <c r="AG25" s="28" t="e">
        <f aca="false">AE25+Q25</f>
        <v>#NAME?</v>
      </c>
    </row>
    <row r="26" customFormat="false" ht="12.75" hidden="false" customHeight="false" outlineLevel="0" collapsed="false">
      <c r="A26" s="25" t="n">
        <f aca="false">Inputs!C26</f>
        <v>37865</v>
      </c>
      <c r="C26" s="26" t="n">
        <v>3.452</v>
      </c>
      <c r="E26" s="23" t="n">
        <f aca="false">$C26+(E$4*Position!$L26)</f>
        <v>3.17942933204749</v>
      </c>
      <c r="F26" s="23" t="n">
        <f aca="false">$C26+(F$4*Position!$L26)</f>
        <v>3.23394346563799</v>
      </c>
      <c r="G26" s="23" t="n">
        <f aca="false">$C26+(G$4*Position!$L26)</f>
        <v>3.28845759922849</v>
      </c>
      <c r="H26" s="23" t="n">
        <f aca="false">$C26+(H$4*Position!$L26)</f>
        <v>3.342971732819</v>
      </c>
      <c r="I26" s="23" t="n">
        <f aca="false">$C26+(I$4*Position!$L26)</f>
        <v>3.3974858664095</v>
      </c>
      <c r="J26" s="23" t="n">
        <f aca="false">$C26+(J$4*Position!$L26)</f>
        <v>3.452</v>
      </c>
      <c r="K26" s="23" t="n">
        <f aca="false">$C26+(K$4*Position!$L26)</f>
        <v>3.5065141335905</v>
      </c>
      <c r="L26" s="23" t="n">
        <f aca="false">$C26+(L$4*Position!$L26)</f>
        <v>3.561028267181</v>
      </c>
      <c r="M26" s="23" t="n">
        <f aca="false">$C26+(M$4*Position!$L26)</f>
        <v>3.61554240077151</v>
      </c>
      <c r="N26" s="23" t="n">
        <f aca="false">$C26+(N$4*Position!$L26)</f>
        <v>3.67005653436201</v>
      </c>
      <c r="O26" s="23" t="n">
        <f aca="false">$C26+(O$4*Position!$L26)</f>
        <v>3.72457066795251</v>
      </c>
      <c r="Q26" s="27" t="n">
        <v>0.385</v>
      </c>
      <c r="S26" s="23" t="n">
        <f aca="false">$Q26+S$4</f>
        <v>0.335</v>
      </c>
      <c r="T26" s="23" t="n">
        <f aca="false">$Q26+T$4</f>
        <v>0.345</v>
      </c>
      <c r="U26" s="23" t="n">
        <f aca="false">$Q26+U$4</f>
        <v>0.355</v>
      </c>
      <c r="V26" s="23" t="n">
        <f aca="false">$Q26+V$4</f>
        <v>0.365</v>
      </c>
      <c r="W26" s="23" t="n">
        <f aca="false">$Q26+W$4</f>
        <v>0.375</v>
      </c>
      <c r="X26" s="23" t="n">
        <f aca="false">$Q26+X$4</f>
        <v>0.385</v>
      </c>
      <c r="Y26" s="23" t="n">
        <f aca="false">$Q26+Y$4</f>
        <v>0.395</v>
      </c>
      <c r="Z26" s="23" t="n">
        <f aca="false">$Q26+Z$4</f>
        <v>0.405</v>
      </c>
      <c r="AA26" s="23" t="n">
        <f aca="false">$Q26+AA$4</f>
        <v>0.415</v>
      </c>
      <c r="AB26" s="23" t="n">
        <f aca="false">$Q26+AB$4</f>
        <v>0.425</v>
      </c>
      <c r="AC26" s="23" t="n">
        <f aca="false">$Q26+AC$4</f>
        <v>0.435</v>
      </c>
      <c r="AE26" s="28" t="e">
        <f aca="false">xCalcSkew($A26,Inputs!$E26-$C26,b)/100</f>
        <v>#NAME?</v>
      </c>
      <c r="AG26" s="28" t="e">
        <f aca="false">AE26+Q26</f>
        <v>#NAME?</v>
      </c>
    </row>
    <row r="27" customFormat="false" ht="12.75" hidden="false" customHeight="false" outlineLevel="0" collapsed="false">
      <c r="A27" s="25" t="n">
        <f aca="false">Inputs!C27</f>
        <v>37895</v>
      </c>
      <c r="C27" s="26" t="n">
        <v>3.494</v>
      </c>
      <c r="E27" s="23" t="n">
        <f aca="false">$C27+(E$4*Position!$L27)</f>
        <v>3.2250107801715</v>
      </c>
      <c r="F27" s="23" t="n">
        <f aca="false">$C27+(F$4*Position!$L27)</f>
        <v>3.2788086241372</v>
      </c>
      <c r="G27" s="23" t="n">
        <f aca="false">$C27+(G$4*Position!$L27)</f>
        <v>3.3326064681029</v>
      </c>
      <c r="H27" s="23" t="n">
        <f aca="false">$C27+(H$4*Position!$L27)</f>
        <v>3.3864043120686</v>
      </c>
      <c r="I27" s="23" t="n">
        <f aca="false">$C27+(I$4*Position!$L27)</f>
        <v>3.4402021560343</v>
      </c>
      <c r="J27" s="23" t="n">
        <f aca="false">$C27+(J$4*Position!$L27)</f>
        <v>3.494</v>
      </c>
      <c r="K27" s="23" t="n">
        <f aca="false">$C27+(K$4*Position!$L27)</f>
        <v>3.5477978439657</v>
      </c>
      <c r="L27" s="23" t="n">
        <f aca="false">$C27+(L$4*Position!$L27)</f>
        <v>3.6015956879314</v>
      </c>
      <c r="M27" s="23" t="n">
        <f aca="false">$C27+(M$4*Position!$L27)</f>
        <v>3.6553935318971</v>
      </c>
      <c r="N27" s="23" t="n">
        <f aca="false">$C27+(N$4*Position!$L27)</f>
        <v>3.7091913758628</v>
      </c>
      <c r="O27" s="23" t="n">
        <f aca="false">$C27+(O$4*Position!$L27)</f>
        <v>3.7629892198285</v>
      </c>
      <c r="Q27" s="27" t="n">
        <v>0.3825</v>
      </c>
      <c r="S27" s="23" t="n">
        <f aca="false">$Q27+S$4</f>
        <v>0.3325</v>
      </c>
      <c r="T27" s="23" t="n">
        <f aca="false">$Q27+T$4</f>
        <v>0.3425</v>
      </c>
      <c r="U27" s="23" t="n">
        <f aca="false">$Q27+U$4</f>
        <v>0.3525</v>
      </c>
      <c r="V27" s="23" t="n">
        <f aca="false">$Q27+V$4</f>
        <v>0.3625</v>
      </c>
      <c r="W27" s="23" t="n">
        <f aca="false">$Q27+W$4</f>
        <v>0.3725</v>
      </c>
      <c r="X27" s="23" t="n">
        <f aca="false">$Q27+X$4</f>
        <v>0.3825</v>
      </c>
      <c r="Y27" s="23" t="n">
        <f aca="false">$Q27+Y$4</f>
        <v>0.3925</v>
      </c>
      <c r="Z27" s="23" t="n">
        <f aca="false">$Q27+Z$4</f>
        <v>0.4025</v>
      </c>
      <c r="AA27" s="23" t="n">
        <f aca="false">$Q27+AA$4</f>
        <v>0.4125</v>
      </c>
      <c r="AB27" s="23" t="n">
        <f aca="false">$Q27+AB$4</f>
        <v>0.4225</v>
      </c>
      <c r="AC27" s="23" t="n">
        <f aca="false">$Q27+AC$4</f>
        <v>0.4325</v>
      </c>
      <c r="AE27" s="28" t="e">
        <f aca="false">xCalcSkew($A27,Inputs!$E27-$C27,b)/100</f>
        <v>#NAME?</v>
      </c>
      <c r="AG27" s="28" t="e">
        <f aca="false">AE27+Q27</f>
        <v>#NAME?</v>
      </c>
    </row>
    <row r="28" customFormat="false" ht="12.75" hidden="false" customHeight="false" outlineLevel="0" collapsed="false">
      <c r="A28" s="25" t="n">
        <f aca="false">Inputs!C28</f>
        <v>37926</v>
      </c>
      <c r="C28" s="26" t="n">
        <v>3.654</v>
      </c>
      <c r="E28" s="23" t="n">
        <f aca="false">$C28+(E$4*Position!$L28)</f>
        <v>3.38823395703442</v>
      </c>
      <c r="F28" s="23" t="n">
        <f aca="false">$C28+(F$4*Position!$L28)</f>
        <v>3.44138716562754</v>
      </c>
      <c r="G28" s="23" t="n">
        <f aca="false">$C28+(G$4*Position!$L28)</f>
        <v>3.49454037422065</v>
      </c>
      <c r="H28" s="23" t="n">
        <f aca="false">$C28+(H$4*Position!$L28)</f>
        <v>3.54769358281377</v>
      </c>
      <c r="I28" s="23" t="n">
        <f aca="false">$C28+(I$4*Position!$L28)</f>
        <v>3.60084679140688</v>
      </c>
      <c r="J28" s="23" t="n">
        <f aca="false">$C28+(J$4*Position!$L28)</f>
        <v>3.654</v>
      </c>
      <c r="K28" s="23" t="n">
        <f aca="false">$C28+(K$4*Position!$L28)</f>
        <v>3.70715320859312</v>
      </c>
      <c r="L28" s="23" t="n">
        <f aca="false">$C28+(L$4*Position!$L28)</f>
        <v>3.76030641718623</v>
      </c>
      <c r="M28" s="23" t="n">
        <f aca="false">$C28+(M$4*Position!$L28)</f>
        <v>3.81345962577935</v>
      </c>
      <c r="N28" s="23" t="n">
        <f aca="false">$C28+(N$4*Position!$L28)</f>
        <v>3.86661283437246</v>
      </c>
      <c r="O28" s="23" t="n">
        <f aca="false">$C28+(O$4*Position!$L28)</f>
        <v>3.91976604296558</v>
      </c>
      <c r="Q28" s="27" t="n">
        <v>0.38</v>
      </c>
      <c r="S28" s="23" t="n">
        <f aca="false">$Q28+S$4</f>
        <v>0.33</v>
      </c>
      <c r="T28" s="23" t="n">
        <f aca="false">$Q28+T$4</f>
        <v>0.34</v>
      </c>
      <c r="U28" s="23" t="n">
        <f aca="false">$Q28+U$4</f>
        <v>0.35</v>
      </c>
      <c r="V28" s="23" t="n">
        <f aca="false">$Q28+V$4</f>
        <v>0.36</v>
      </c>
      <c r="W28" s="23" t="n">
        <f aca="false">$Q28+W$4</f>
        <v>0.37</v>
      </c>
      <c r="X28" s="23" t="n">
        <f aca="false">$Q28+X$4</f>
        <v>0.38</v>
      </c>
      <c r="Y28" s="23" t="n">
        <f aca="false">$Q28+Y$4</f>
        <v>0.39</v>
      </c>
      <c r="Z28" s="23" t="n">
        <f aca="false">$Q28+Z$4</f>
        <v>0.4</v>
      </c>
      <c r="AA28" s="23" t="n">
        <f aca="false">$Q28+AA$4</f>
        <v>0.41</v>
      </c>
      <c r="AB28" s="23" t="n">
        <f aca="false">$Q28+AB$4</f>
        <v>0.42</v>
      </c>
      <c r="AC28" s="23" t="n">
        <f aca="false">$Q28+AC$4</f>
        <v>0.43</v>
      </c>
      <c r="AE28" s="28" t="e">
        <f aca="false">xCalcSkew($A28,Inputs!$E28-$C28,b)/100</f>
        <v>#NAME?</v>
      </c>
      <c r="AG28" s="28" t="e">
        <f aca="false">AE28+Q28</f>
        <v>#NAME?</v>
      </c>
    </row>
    <row r="29" customFormat="false" ht="12.75" hidden="false" customHeight="false" outlineLevel="0" collapsed="false">
      <c r="A29" s="25" t="n">
        <f aca="false">Inputs!C29</f>
        <v>37956</v>
      </c>
      <c r="C29" s="26" t="n">
        <v>3.833</v>
      </c>
      <c r="E29" s="23" t="n">
        <f aca="false">$C29+(E$4*Position!$L29)</f>
        <v>3.56505777524506</v>
      </c>
      <c r="F29" s="23" t="n">
        <f aca="false">$C29+(F$4*Position!$L29)</f>
        <v>3.61864622019605</v>
      </c>
      <c r="G29" s="23" t="n">
        <f aca="false">$C29+(G$4*Position!$L29)</f>
        <v>3.67223466514704</v>
      </c>
      <c r="H29" s="23" t="n">
        <f aca="false">$C29+(H$4*Position!$L29)</f>
        <v>3.72582311009802</v>
      </c>
      <c r="I29" s="23" t="n">
        <f aca="false">$C29+(I$4*Position!$L29)</f>
        <v>3.77941155504901</v>
      </c>
      <c r="J29" s="23" t="n">
        <f aca="false">$C29+(J$4*Position!$L29)</f>
        <v>3.833</v>
      </c>
      <c r="K29" s="23" t="n">
        <f aca="false">$C29+(K$4*Position!$L29)</f>
        <v>3.88658844495099</v>
      </c>
      <c r="L29" s="23" t="n">
        <f aca="false">$C29+(L$4*Position!$L29)</f>
        <v>3.94017688990198</v>
      </c>
      <c r="M29" s="23" t="n">
        <f aca="false">$C29+(M$4*Position!$L29)</f>
        <v>3.99376533485297</v>
      </c>
      <c r="N29" s="23" t="n">
        <f aca="false">$C29+(N$4*Position!$L29)</f>
        <v>4.04735377980395</v>
      </c>
      <c r="O29" s="23" t="n">
        <f aca="false">$C29+(O$4*Position!$L29)</f>
        <v>4.10094222475494</v>
      </c>
      <c r="Q29" s="27" t="n">
        <v>0.38</v>
      </c>
      <c r="S29" s="23" t="n">
        <f aca="false">$Q29+S$4</f>
        <v>0.33</v>
      </c>
      <c r="T29" s="23" t="n">
        <f aca="false">$Q29+T$4</f>
        <v>0.34</v>
      </c>
      <c r="U29" s="23" t="n">
        <f aca="false">$Q29+U$4</f>
        <v>0.35</v>
      </c>
      <c r="V29" s="23" t="n">
        <f aca="false">$Q29+V$4</f>
        <v>0.36</v>
      </c>
      <c r="W29" s="23" t="n">
        <f aca="false">$Q29+W$4</f>
        <v>0.37</v>
      </c>
      <c r="X29" s="23" t="n">
        <f aca="false">$Q29+X$4</f>
        <v>0.38</v>
      </c>
      <c r="Y29" s="23" t="n">
        <f aca="false">$Q29+Y$4</f>
        <v>0.39</v>
      </c>
      <c r="Z29" s="23" t="n">
        <f aca="false">$Q29+Z$4</f>
        <v>0.4</v>
      </c>
      <c r="AA29" s="23" t="n">
        <f aca="false">$Q29+AA$4</f>
        <v>0.41</v>
      </c>
      <c r="AB29" s="23" t="n">
        <f aca="false">$Q29+AB$4</f>
        <v>0.42</v>
      </c>
      <c r="AC29" s="23" t="n">
        <f aca="false">$Q29+AC$4</f>
        <v>0.43</v>
      </c>
      <c r="AE29" s="28" t="e">
        <f aca="false">xCalcSkew($A29,Inputs!$E29-$C29,b)/100</f>
        <v>#NAME?</v>
      </c>
      <c r="AG29" s="28" t="e">
        <f aca="false">AE29+Q29</f>
        <v>#NAME?</v>
      </c>
    </row>
    <row r="30" customFormat="false" ht="12.75" hidden="false" customHeight="false" outlineLevel="0" collapsed="false">
      <c r="A30" s="25" t="n">
        <f aca="false">Inputs!C30</f>
        <v>37987</v>
      </c>
      <c r="C30" s="26" t="n">
        <v>3.892</v>
      </c>
      <c r="E30" s="23" t="n">
        <f aca="false">$C30+(E$4*Position!$L30)</f>
        <v>3.6284135107886</v>
      </c>
      <c r="F30" s="23" t="n">
        <f aca="false">$C30+(F$4*Position!$L30)</f>
        <v>3.68113080863088</v>
      </c>
      <c r="G30" s="23" t="n">
        <f aca="false">$C30+(G$4*Position!$L30)</f>
        <v>3.73384810647316</v>
      </c>
      <c r="H30" s="23" t="n">
        <f aca="false">$C30+(H$4*Position!$L30)</f>
        <v>3.78656540431544</v>
      </c>
      <c r="I30" s="23" t="n">
        <f aca="false">$C30+(I$4*Position!$L30)</f>
        <v>3.83928270215772</v>
      </c>
      <c r="J30" s="23" t="n">
        <f aca="false">$C30+(J$4*Position!$L30)</f>
        <v>3.892</v>
      </c>
      <c r="K30" s="23" t="n">
        <f aca="false">$C30+(K$4*Position!$L30)</f>
        <v>3.94471729784228</v>
      </c>
      <c r="L30" s="23" t="n">
        <f aca="false">$C30+(L$4*Position!$L30)</f>
        <v>3.99743459568456</v>
      </c>
      <c r="M30" s="23" t="n">
        <f aca="false">$C30+(M$4*Position!$L30)</f>
        <v>4.05015189352684</v>
      </c>
      <c r="N30" s="23" t="n">
        <f aca="false">$C30+(N$4*Position!$L30)</f>
        <v>4.10286919136912</v>
      </c>
      <c r="O30" s="23" t="n">
        <f aca="false">$C30+(O$4*Position!$L30)</f>
        <v>4.1555864892114</v>
      </c>
      <c r="Q30" s="27" t="n">
        <v>0.375</v>
      </c>
      <c r="S30" s="23" t="n">
        <f aca="false">$Q30+S$4</f>
        <v>0.325</v>
      </c>
      <c r="T30" s="23" t="n">
        <f aca="false">$Q30+T$4</f>
        <v>0.335</v>
      </c>
      <c r="U30" s="23" t="n">
        <f aca="false">$Q30+U$4</f>
        <v>0.345</v>
      </c>
      <c r="V30" s="23" t="n">
        <f aca="false">$Q30+V$4</f>
        <v>0.355</v>
      </c>
      <c r="W30" s="23" t="n">
        <f aca="false">$Q30+W$4</f>
        <v>0.365</v>
      </c>
      <c r="X30" s="23" t="n">
        <f aca="false">$Q30+X$4</f>
        <v>0.375</v>
      </c>
      <c r="Y30" s="23" t="n">
        <f aca="false">$Q30+Y$4</f>
        <v>0.385</v>
      </c>
      <c r="Z30" s="23" t="n">
        <f aca="false">$Q30+Z$4</f>
        <v>0.395</v>
      </c>
      <c r="AA30" s="23" t="n">
        <f aca="false">$Q30+AA$4</f>
        <v>0.405</v>
      </c>
      <c r="AB30" s="23" t="n">
        <f aca="false">$Q30+AB$4</f>
        <v>0.415</v>
      </c>
      <c r="AC30" s="23" t="n">
        <f aca="false">$Q30+AC$4</f>
        <v>0.425</v>
      </c>
      <c r="AE30" s="28" t="e">
        <f aca="false">xCalcSkew($A30,Inputs!$E30-$C30,b)/100</f>
        <v>#NAME?</v>
      </c>
      <c r="AG30" s="28" t="e">
        <f aca="false">AE30+Q30</f>
        <v>#NAME?</v>
      </c>
    </row>
    <row r="31" customFormat="false" ht="12.75" hidden="false" customHeight="false" outlineLevel="0" collapsed="false">
      <c r="A31" s="25" t="n">
        <f aca="false">Inputs!C31</f>
        <v>38018</v>
      </c>
      <c r="C31" s="26" t="n">
        <v>3.808</v>
      </c>
      <c r="E31" s="23" t="n">
        <f aca="false">$C31+(E$4*Position!$L31)</f>
        <v>3.54572183313495</v>
      </c>
      <c r="F31" s="23" t="n">
        <f aca="false">$C31+(F$4*Position!$L31)</f>
        <v>3.59817746650796</v>
      </c>
      <c r="G31" s="23" t="n">
        <f aca="false">$C31+(G$4*Position!$L31)</f>
        <v>3.65063309988097</v>
      </c>
      <c r="H31" s="23" t="n">
        <f aca="false">$C31+(H$4*Position!$L31)</f>
        <v>3.70308873325398</v>
      </c>
      <c r="I31" s="23" t="n">
        <f aca="false">$C31+(I$4*Position!$L31)</f>
        <v>3.75554436662699</v>
      </c>
      <c r="J31" s="23" t="n">
        <f aca="false">$C31+(J$4*Position!$L31)</f>
        <v>3.808</v>
      </c>
      <c r="K31" s="23" t="n">
        <f aca="false">$C31+(K$4*Position!$L31)</f>
        <v>3.86045563337301</v>
      </c>
      <c r="L31" s="23" t="n">
        <f aca="false">$C31+(L$4*Position!$L31)</f>
        <v>3.91291126674602</v>
      </c>
      <c r="M31" s="23" t="n">
        <f aca="false">$C31+(M$4*Position!$L31)</f>
        <v>3.96536690011903</v>
      </c>
      <c r="N31" s="23" t="n">
        <f aca="false">$C31+(N$4*Position!$L31)</f>
        <v>4.01782253349204</v>
      </c>
      <c r="O31" s="23" t="n">
        <f aca="false">$C31+(O$4*Position!$L31)</f>
        <v>4.07027816686505</v>
      </c>
      <c r="Q31" s="27" t="n">
        <v>0.37</v>
      </c>
      <c r="S31" s="23" t="n">
        <f aca="false">$Q31+S$4</f>
        <v>0.32</v>
      </c>
      <c r="T31" s="23" t="n">
        <f aca="false">$Q31+T$4</f>
        <v>0.33</v>
      </c>
      <c r="U31" s="23" t="n">
        <f aca="false">$Q31+U$4</f>
        <v>0.34</v>
      </c>
      <c r="V31" s="23" t="n">
        <f aca="false">$Q31+V$4</f>
        <v>0.35</v>
      </c>
      <c r="W31" s="23" t="n">
        <f aca="false">$Q31+W$4</f>
        <v>0.36</v>
      </c>
      <c r="X31" s="23" t="n">
        <f aca="false">$Q31+X$4</f>
        <v>0.37</v>
      </c>
      <c r="Y31" s="23" t="n">
        <f aca="false">$Q31+Y$4</f>
        <v>0.38</v>
      </c>
      <c r="Z31" s="23" t="n">
        <f aca="false">$Q31+Z$4</f>
        <v>0.39</v>
      </c>
      <c r="AA31" s="23" t="n">
        <f aca="false">$Q31+AA$4</f>
        <v>0.4</v>
      </c>
      <c r="AB31" s="23" t="n">
        <f aca="false">$Q31+AB$4</f>
        <v>0.41</v>
      </c>
      <c r="AC31" s="23" t="n">
        <f aca="false">$Q31+AC$4</f>
        <v>0.42</v>
      </c>
      <c r="AE31" s="28" t="e">
        <f aca="false">xCalcSkew($A31,Inputs!$E31-$C31,b)/100</f>
        <v>#NAME?</v>
      </c>
      <c r="AG31" s="28" t="e">
        <f aca="false">AE31+Q31</f>
        <v>#NAME?</v>
      </c>
    </row>
    <row r="32" customFormat="false" ht="12.75" hidden="false" customHeight="false" outlineLevel="0" collapsed="false">
      <c r="A32" s="25" t="n">
        <f aca="false">Inputs!C32</f>
        <v>38047</v>
      </c>
      <c r="C32" s="26" t="n">
        <v>3.673</v>
      </c>
      <c r="E32" s="23" t="n">
        <f aca="false">$C32+(E$4*Position!$L32)</f>
        <v>3.4120301554813</v>
      </c>
      <c r="F32" s="23" t="n">
        <f aca="false">$C32+(F$4*Position!$L32)</f>
        <v>3.46422412438504</v>
      </c>
      <c r="G32" s="23" t="n">
        <f aca="false">$C32+(G$4*Position!$L32)</f>
        <v>3.51641809328878</v>
      </c>
      <c r="H32" s="23" t="n">
        <f aca="false">$C32+(H$4*Position!$L32)</f>
        <v>3.56861206219252</v>
      </c>
      <c r="I32" s="23" t="n">
        <f aca="false">$C32+(I$4*Position!$L32)</f>
        <v>3.62080603109626</v>
      </c>
      <c r="J32" s="23" t="n">
        <f aca="false">$C32+(J$4*Position!$L32)</f>
        <v>3.673</v>
      </c>
      <c r="K32" s="23" t="n">
        <f aca="false">$C32+(K$4*Position!$L32)</f>
        <v>3.72519396890374</v>
      </c>
      <c r="L32" s="23" t="n">
        <f aca="false">$C32+(L$4*Position!$L32)</f>
        <v>3.77738793780748</v>
      </c>
      <c r="M32" s="23" t="n">
        <f aca="false">$C32+(M$4*Position!$L32)</f>
        <v>3.82958190671122</v>
      </c>
      <c r="N32" s="23" t="n">
        <f aca="false">$C32+(N$4*Position!$L32)</f>
        <v>3.88177587561496</v>
      </c>
      <c r="O32" s="23" t="n">
        <f aca="false">$C32+(O$4*Position!$L32)</f>
        <v>3.9339698445187</v>
      </c>
      <c r="Q32" s="27" t="n">
        <v>0.355</v>
      </c>
      <c r="S32" s="23" t="n">
        <f aca="false">$Q32+S$4</f>
        <v>0.305</v>
      </c>
      <c r="T32" s="23" t="n">
        <f aca="false">$Q32+T$4</f>
        <v>0.315</v>
      </c>
      <c r="U32" s="23" t="n">
        <f aca="false">$Q32+U$4</f>
        <v>0.325</v>
      </c>
      <c r="V32" s="23" t="n">
        <f aca="false">$Q32+V$4</f>
        <v>0.335</v>
      </c>
      <c r="W32" s="23" t="n">
        <f aca="false">$Q32+W$4</f>
        <v>0.345</v>
      </c>
      <c r="X32" s="23" t="n">
        <f aca="false">$Q32+X$4</f>
        <v>0.355</v>
      </c>
      <c r="Y32" s="23" t="n">
        <f aca="false">$Q32+Y$4</f>
        <v>0.365</v>
      </c>
      <c r="Z32" s="23" t="n">
        <f aca="false">$Q32+Z$4</f>
        <v>0.375</v>
      </c>
      <c r="AA32" s="23" t="n">
        <f aca="false">$Q32+AA$4</f>
        <v>0.385</v>
      </c>
      <c r="AB32" s="23" t="n">
        <f aca="false">$Q32+AB$4</f>
        <v>0.395</v>
      </c>
      <c r="AC32" s="23" t="n">
        <f aca="false">$Q32+AC$4</f>
        <v>0.405</v>
      </c>
      <c r="AE32" s="28" t="e">
        <f aca="false">xCalcSkew($A32,Inputs!$E32-$C32,b)/100</f>
        <v>#NAME?</v>
      </c>
      <c r="AG32" s="28" t="e">
        <f aca="false">AE32+Q32</f>
        <v>#NAME?</v>
      </c>
    </row>
    <row r="33" customFormat="false" ht="12.75" hidden="false" customHeight="false" outlineLevel="0" collapsed="false">
      <c r="A33" s="25" t="n">
        <f aca="false">Inputs!C33</f>
        <v>38078</v>
      </c>
      <c r="C33" s="26" t="n">
        <v>3.523</v>
      </c>
      <c r="E33" s="23" t="n">
        <f aca="false">$C33+(E$4*Position!$L33)</f>
        <v>3.26274838398586</v>
      </c>
      <c r="F33" s="23" t="n">
        <f aca="false">$C33+(F$4*Position!$L33)</f>
        <v>3.31479870718869</v>
      </c>
      <c r="G33" s="23" t="n">
        <f aca="false">$C33+(G$4*Position!$L33)</f>
        <v>3.36684903039152</v>
      </c>
      <c r="H33" s="23" t="n">
        <f aca="false">$C33+(H$4*Position!$L33)</f>
        <v>3.41889935359435</v>
      </c>
      <c r="I33" s="23" t="n">
        <f aca="false">$C33+(I$4*Position!$L33)</f>
        <v>3.47094967679717</v>
      </c>
      <c r="J33" s="23" t="n">
        <f aca="false">$C33+(J$4*Position!$L33)</f>
        <v>3.523</v>
      </c>
      <c r="K33" s="23" t="n">
        <f aca="false">$C33+(K$4*Position!$L33)</f>
        <v>3.57505032320283</v>
      </c>
      <c r="L33" s="23" t="n">
        <f aca="false">$C33+(L$4*Position!$L33)</f>
        <v>3.62710064640565</v>
      </c>
      <c r="M33" s="23" t="n">
        <f aca="false">$C33+(M$4*Position!$L33)</f>
        <v>3.67915096960848</v>
      </c>
      <c r="N33" s="23" t="n">
        <f aca="false">$C33+(N$4*Position!$L33)</f>
        <v>3.73120129281131</v>
      </c>
      <c r="O33" s="23" t="n">
        <f aca="false">$C33+(O$4*Position!$L33)</f>
        <v>3.78325161601414</v>
      </c>
      <c r="Q33" s="27" t="n">
        <v>0.325</v>
      </c>
      <c r="S33" s="23" t="n">
        <f aca="false">$Q33+S$4</f>
        <v>0.275</v>
      </c>
      <c r="T33" s="23" t="n">
        <f aca="false">$Q33+T$4</f>
        <v>0.285</v>
      </c>
      <c r="U33" s="23" t="n">
        <f aca="false">$Q33+U$4</f>
        <v>0.295</v>
      </c>
      <c r="V33" s="23" t="n">
        <f aca="false">$Q33+V$4</f>
        <v>0.305</v>
      </c>
      <c r="W33" s="23" t="n">
        <f aca="false">$Q33+W$4</f>
        <v>0.315</v>
      </c>
      <c r="X33" s="23" t="n">
        <f aca="false">$Q33+X$4</f>
        <v>0.325</v>
      </c>
      <c r="Y33" s="23" t="n">
        <f aca="false">$Q33+Y$4</f>
        <v>0.335</v>
      </c>
      <c r="Z33" s="23" t="n">
        <f aca="false">$Q33+Z$4</f>
        <v>0.345</v>
      </c>
      <c r="AA33" s="23" t="n">
        <f aca="false">$Q33+AA$4</f>
        <v>0.355</v>
      </c>
      <c r="AB33" s="23" t="n">
        <f aca="false">$Q33+AB$4</f>
        <v>0.365</v>
      </c>
      <c r="AC33" s="23" t="n">
        <f aca="false">$Q33+AC$4</f>
        <v>0.375</v>
      </c>
      <c r="AE33" s="28" t="e">
        <f aca="false">xCalcSkew($A33,Inputs!$E33-$C33,b)/100</f>
        <v>#NAME?</v>
      </c>
      <c r="AG33" s="28" t="e">
        <f aca="false">AE33+Q33</f>
        <v>#NAME?</v>
      </c>
    </row>
    <row r="34" customFormat="false" ht="12.75" hidden="false" customHeight="false" outlineLevel="0" collapsed="false">
      <c r="A34" s="25" t="n">
        <f aca="false">Inputs!C34</f>
        <v>38108</v>
      </c>
      <c r="C34" s="26" t="n">
        <v>3.527</v>
      </c>
      <c r="E34" s="23" t="n">
        <f aca="false">$C34+(E$4*Position!$L34)</f>
        <v>3.26673742510023</v>
      </c>
      <c r="F34" s="23" t="n">
        <f aca="false">$C34+(F$4*Position!$L34)</f>
        <v>3.31878994008019</v>
      </c>
      <c r="G34" s="23" t="n">
        <f aca="false">$C34+(G$4*Position!$L34)</f>
        <v>3.37084245506014</v>
      </c>
      <c r="H34" s="23" t="n">
        <f aca="false">$C34+(H$4*Position!$L34)</f>
        <v>3.42289497004009</v>
      </c>
      <c r="I34" s="23" t="n">
        <f aca="false">$C34+(I$4*Position!$L34)</f>
        <v>3.47494748502005</v>
      </c>
      <c r="J34" s="23" t="n">
        <f aca="false">$C34+(J$4*Position!$L34)</f>
        <v>3.527</v>
      </c>
      <c r="K34" s="23" t="n">
        <f aca="false">$C34+(K$4*Position!$L34)</f>
        <v>3.57905251497995</v>
      </c>
      <c r="L34" s="23" t="n">
        <f aca="false">$C34+(L$4*Position!$L34)</f>
        <v>3.63110502995991</v>
      </c>
      <c r="M34" s="23" t="n">
        <f aca="false">$C34+(M$4*Position!$L34)</f>
        <v>3.68315754493986</v>
      </c>
      <c r="N34" s="23" t="n">
        <f aca="false">$C34+(N$4*Position!$L34)</f>
        <v>3.73521005991982</v>
      </c>
      <c r="O34" s="23" t="n">
        <f aca="false">$C34+(O$4*Position!$L34)</f>
        <v>3.78726257489977</v>
      </c>
      <c r="Q34" s="27" t="n">
        <v>0.32</v>
      </c>
      <c r="S34" s="23" t="n">
        <f aca="false">$Q34+S$4</f>
        <v>0.27</v>
      </c>
      <c r="T34" s="23" t="n">
        <f aca="false">$Q34+T$4</f>
        <v>0.28</v>
      </c>
      <c r="U34" s="23" t="n">
        <f aca="false">$Q34+U$4</f>
        <v>0.29</v>
      </c>
      <c r="V34" s="23" t="n">
        <f aca="false">$Q34+V$4</f>
        <v>0.3</v>
      </c>
      <c r="W34" s="23" t="n">
        <f aca="false">$Q34+W$4</f>
        <v>0.31</v>
      </c>
      <c r="X34" s="23" t="n">
        <f aca="false">$Q34+X$4</f>
        <v>0.32</v>
      </c>
      <c r="Y34" s="23" t="n">
        <f aca="false">$Q34+Y$4</f>
        <v>0.33</v>
      </c>
      <c r="Z34" s="23" t="n">
        <f aca="false">$Q34+Z$4</f>
        <v>0.34</v>
      </c>
      <c r="AA34" s="23" t="n">
        <f aca="false">$Q34+AA$4</f>
        <v>0.35</v>
      </c>
      <c r="AB34" s="23" t="n">
        <f aca="false">$Q34+AB$4</f>
        <v>0.36</v>
      </c>
      <c r="AC34" s="23" t="n">
        <f aca="false">$Q34+AC$4</f>
        <v>0.37</v>
      </c>
      <c r="AE34" s="28" t="e">
        <f aca="false">xCalcSkew($A34,Inputs!$E34-$C34,b)/100</f>
        <v>#NAME?</v>
      </c>
      <c r="AG34" s="28" t="e">
        <f aca="false">AE34+Q34</f>
        <v>#NAME?</v>
      </c>
    </row>
    <row r="35" customFormat="false" ht="12.75" hidden="false" customHeight="false" outlineLevel="0" collapsed="false">
      <c r="A35" s="25" t="n">
        <f aca="false">Inputs!C35</f>
        <v>38139</v>
      </c>
      <c r="C35" s="26" t="n">
        <v>3.567</v>
      </c>
      <c r="E35" s="23" t="n">
        <f aca="false">$C35+(E$4*Position!$L35)</f>
        <v>3.30795639037911</v>
      </c>
      <c r="F35" s="23" t="n">
        <f aca="false">$C35+(F$4*Position!$L35)</f>
        <v>3.35976511230329</v>
      </c>
      <c r="G35" s="23" t="n">
        <f aca="false">$C35+(G$4*Position!$L35)</f>
        <v>3.41157383422747</v>
      </c>
      <c r="H35" s="23" t="n">
        <f aca="false">$C35+(H$4*Position!$L35)</f>
        <v>3.46338255615164</v>
      </c>
      <c r="I35" s="23" t="n">
        <f aca="false">$C35+(I$4*Position!$L35)</f>
        <v>3.51519127807582</v>
      </c>
      <c r="J35" s="23" t="n">
        <f aca="false">$C35+(J$4*Position!$L35)</f>
        <v>3.567</v>
      </c>
      <c r="K35" s="23" t="n">
        <f aca="false">$C35+(K$4*Position!$L35)</f>
        <v>3.61880872192418</v>
      </c>
      <c r="L35" s="23" t="n">
        <f aca="false">$C35+(L$4*Position!$L35)</f>
        <v>3.67061744384836</v>
      </c>
      <c r="M35" s="23" t="n">
        <f aca="false">$C35+(M$4*Position!$L35)</f>
        <v>3.72242616577253</v>
      </c>
      <c r="N35" s="23" t="n">
        <f aca="false">$C35+(N$4*Position!$L35)</f>
        <v>3.77423488769671</v>
      </c>
      <c r="O35" s="23" t="n">
        <f aca="false">$C35+(O$4*Position!$L35)</f>
        <v>3.82604360962089</v>
      </c>
      <c r="Q35" s="27" t="n">
        <v>0.32</v>
      </c>
      <c r="S35" s="23" t="n">
        <f aca="false">$Q35+S$4</f>
        <v>0.27</v>
      </c>
      <c r="T35" s="23" t="n">
        <f aca="false">$Q35+T$4</f>
        <v>0.28</v>
      </c>
      <c r="U35" s="23" t="n">
        <f aca="false">$Q35+U$4</f>
        <v>0.29</v>
      </c>
      <c r="V35" s="23" t="n">
        <f aca="false">$Q35+V$4</f>
        <v>0.3</v>
      </c>
      <c r="W35" s="23" t="n">
        <f aca="false">$Q35+W$4</f>
        <v>0.31</v>
      </c>
      <c r="X35" s="23" t="n">
        <f aca="false">$Q35+X$4</f>
        <v>0.32</v>
      </c>
      <c r="Y35" s="23" t="n">
        <f aca="false">$Q35+Y$4</f>
        <v>0.33</v>
      </c>
      <c r="Z35" s="23" t="n">
        <f aca="false">$Q35+Z$4</f>
        <v>0.34</v>
      </c>
      <c r="AA35" s="23" t="n">
        <f aca="false">$Q35+AA$4</f>
        <v>0.35</v>
      </c>
      <c r="AB35" s="23" t="n">
        <f aca="false">$Q35+AB$4</f>
        <v>0.36</v>
      </c>
      <c r="AC35" s="23" t="n">
        <f aca="false">$Q35+AC$4</f>
        <v>0.37</v>
      </c>
      <c r="AE35" s="28" t="e">
        <f aca="false">xCalcSkew($A35,Inputs!$E35-$C35,b)/100</f>
        <v>#NAME?</v>
      </c>
      <c r="AG35" s="28" t="e">
        <f aca="false">AE35+Q35</f>
        <v>#NAME?</v>
      </c>
    </row>
    <row r="36" customFormat="false" ht="12.75" hidden="false" customHeight="false" outlineLevel="0" collapsed="false">
      <c r="A36" s="25" t="n">
        <f aca="false">Inputs!C36</f>
        <v>38169</v>
      </c>
      <c r="C36" s="26" t="n">
        <v>3.612</v>
      </c>
      <c r="E36" s="23" t="n">
        <f aca="false">$C36+(E$4*Position!$L36)</f>
        <v>3.35295639037911</v>
      </c>
      <c r="F36" s="23" t="n">
        <f aca="false">$C36+(F$4*Position!$L36)</f>
        <v>3.40476511230329</v>
      </c>
      <c r="G36" s="23" t="n">
        <f aca="false">$C36+(G$4*Position!$L36)</f>
        <v>3.45657383422747</v>
      </c>
      <c r="H36" s="23" t="n">
        <f aca="false">$C36+(H$4*Position!$L36)</f>
        <v>3.50838255615164</v>
      </c>
      <c r="I36" s="23" t="n">
        <f aca="false">$C36+(I$4*Position!$L36)</f>
        <v>3.56019127807582</v>
      </c>
      <c r="J36" s="23" t="n">
        <f aca="false">$C36+(J$4*Position!$L36)</f>
        <v>3.612</v>
      </c>
      <c r="K36" s="23" t="n">
        <f aca="false">$C36+(K$4*Position!$L36)</f>
        <v>3.66380872192418</v>
      </c>
      <c r="L36" s="23" t="n">
        <f aca="false">$C36+(L$4*Position!$L36)</f>
        <v>3.71561744384836</v>
      </c>
      <c r="M36" s="23" t="n">
        <f aca="false">$C36+(M$4*Position!$L36)</f>
        <v>3.76742616577253</v>
      </c>
      <c r="N36" s="23" t="n">
        <f aca="false">$C36+(N$4*Position!$L36)</f>
        <v>3.81923488769671</v>
      </c>
      <c r="O36" s="23" t="n">
        <f aca="false">$C36+(O$4*Position!$L36)</f>
        <v>3.87104360962089</v>
      </c>
      <c r="Q36" s="27" t="n">
        <v>0.32</v>
      </c>
      <c r="S36" s="23" t="n">
        <f aca="false">$Q36+S$4</f>
        <v>0.27</v>
      </c>
      <c r="T36" s="23" t="n">
        <f aca="false">$Q36+T$4</f>
        <v>0.28</v>
      </c>
      <c r="U36" s="23" t="n">
        <f aca="false">$Q36+U$4</f>
        <v>0.29</v>
      </c>
      <c r="V36" s="23" t="n">
        <f aca="false">$Q36+V$4</f>
        <v>0.3</v>
      </c>
      <c r="W36" s="23" t="n">
        <f aca="false">$Q36+W$4</f>
        <v>0.31</v>
      </c>
      <c r="X36" s="23" t="n">
        <f aca="false">$Q36+X$4</f>
        <v>0.32</v>
      </c>
      <c r="Y36" s="23" t="n">
        <f aca="false">$Q36+Y$4</f>
        <v>0.33</v>
      </c>
      <c r="Z36" s="23" t="n">
        <f aca="false">$Q36+Z$4</f>
        <v>0.34</v>
      </c>
      <c r="AA36" s="23" t="n">
        <f aca="false">$Q36+AA$4</f>
        <v>0.35</v>
      </c>
      <c r="AB36" s="23" t="n">
        <f aca="false">$Q36+AB$4</f>
        <v>0.36</v>
      </c>
      <c r="AC36" s="23" t="n">
        <f aca="false">$Q36+AC$4</f>
        <v>0.37</v>
      </c>
      <c r="AE36" s="28" t="e">
        <f aca="false">xCalcSkew($A36,Inputs!$E36-$C36,b)/100</f>
        <v>#NAME?</v>
      </c>
      <c r="AG36" s="28" t="e">
        <f aca="false">AE36+Q36</f>
        <v>#NAME?</v>
      </c>
    </row>
    <row r="37" customFormat="false" ht="12.75" hidden="false" customHeight="false" outlineLevel="0" collapsed="false">
      <c r="A37" s="25" t="n">
        <f aca="false">Inputs!C37</f>
        <v>38200</v>
      </c>
      <c r="C37" s="26" t="n">
        <v>3.651</v>
      </c>
      <c r="E37" s="23" t="n">
        <f aca="false">$C37+(E$4*Position!$L37)</f>
        <v>3.39256587301855</v>
      </c>
      <c r="F37" s="23" t="n">
        <f aca="false">$C37+(F$4*Position!$L37)</f>
        <v>3.44425269841484</v>
      </c>
      <c r="G37" s="23" t="n">
        <f aca="false">$C37+(G$4*Position!$L37)</f>
        <v>3.49593952381113</v>
      </c>
      <c r="H37" s="23" t="n">
        <f aca="false">$C37+(H$4*Position!$L37)</f>
        <v>3.54762634920742</v>
      </c>
      <c r="I37" s="23" t="n">
        <f aca="false">$C37+(I$4*Position!$L37)</f>
        <v>3.59931317460371</v>
      </c>
      <c r="J37" s="23" t="n">
        <f aca="false">$C37+(J$4*Position!$L37)</f>
        <v>3.651</v>
      </c>
      <c r="K37" s="23" t="n">
        <f aca="false">$C37+(K$4*Position!$L37)</f>
        <v>3.70268682539629</v>
      </c>
      <c r="L37" s="23" t="n">
        <f aca="false">$C37+(L$4*Position!$L37)</f>
        <v>3.75437365079258</v>
      </c>
      <c r="M37" s="23" t="n">
        <f aca="false">$C37+(M$4*Position!$L37)</f>
        <v>3.80606047618887</v>
      </c>
      <c r="N37" s="23" t="n">
        <f aca="false">$C37+(N$4*Position!$L37)</f>
        <v>3.85774730158516</v>
      </c>
      <c r="O37" s="23" t="n">
        <f aca="false">$C37+(O$4*Position!$L37)</f>
        <v>3.90943412698145</v>
      </c>
      <c r="Q37" s="27" t="n">
        <v>0.32</v>
      </c>
      <c r="S37" s="23" t="n">
        <f aca="false">$Q37+S$4</f>
        <v>0.27</v>
      </c>
      <c r="T37" s="23" t="n">
        <f aca="false">$Q37+T$4</f>
        <v>0.28</v>
      </c>
      <c r="U37" s="23" t="n">
        <f aca="false">$Q37+U$4</f>
        <v>0.29</v>
      </c>
      <c r="V37" s="23" t="n">
        <f aca="false">$Q37+V$4</f>
        <v>0.3</v>
      </c>
      <c r="W37" s="23" t="n">
        <f aca="false">$Q37+W$4</f>
        <v>0.31</v>
      </c>
      <c r="X37" s="23" t="n">
        <f aca="false">$Q37+X$4</f>
        <v>0.32</v>
      </c>
      <c r="Y37" s="23" t="n">
        <f aca="false">$Q37+Y$4</f>
        <v>0.33</v>
      </c>
      <c r="Z37" s="23" t="n">
        <f aca="false">$Q37+Z$4</f>
        <v>0.34</v>
      </c>
      <c r="AA37" s="23" t="n">
        <f aca="false">$Q37+AA$4</f>
        <v>0.35</v>
      </c>
      <c r="AB37" s="23" t="n">
        <f aca="false">$Q37+AB$4</f>
        <v>0.36</v>
      </c>
      <c r="AC37" s="23" t="n">
        <f aca="false">$Q37+AC$4</f>
        <v>0.37</v>
      </c>
      <c r="AE37" s="28" t="e">
        <f aca="false">xCalcSkew($A37,Inputs!$E37-$C37,b)/100</f>
        <v>#NAME?</v>
      </c>
      <c r="AG37" s="28" t="e">
        <f aca="false">AE37+Q37</f>
        <v>#NAME?</v>
      </c>
    </row>
    <row r="38" customFormat="false" ht="12.75" hidden="false" customHeight="false" outlineLevel="0" collapsed="false">
      <c r="A38" s="25" t="n">
        <f aca="false">Inputs!C38</f>
        <v>38231</v>
      </c>
      <c r="C38" s="26" t="n">
        <v>3.64</v>
      </c>
      <c r="E38" s="23" t="n">
        <f aca="false">$C38+(E$4*Position!$L38)</f>
        <v>3.38263857932379</v>
      </c>
      <c r="F38" s="23" t="n">
        <f aca="false">$C38+(F$4*Position!$L38)</f>
        <v>3.43411086345903</v>
      </c>
      <c r="G38" s="23" t="n">
        <f aca="false">$C38+(G$4*Position!$L38)</f>
        <v>3.48558314759427</v>
      </c>
      <c r="H38" s="23" t="n">
        <f aca="false">$C38+(H$4*Position!$L38)</f>
        <v>3.53705543172951</v>
      </c>
      <c r="I38" s="23" t="n">
        <f aca="false">$C38+(I$4*Position!$L38)</f>
        <v>3.58852771586476</v>
      </c>
      <c r="J38" s="23" t="n">
        <f aca="false">$C38+(J$4*Position!$L38)</f>
        <v>3.64</v>
      </c>
      <c r="K38" s="23" t="n">
        <f aca="false">$C38+(K$4*Position!$L38)</f>
        <v>3.69147228413524</v>
      </c>
      <c r="L38" s="23" t="n">
        <f aca="false">$C38+(L$4*Position!$L38)</f>
        <v>3.74294456827049</v>
      </c>
      <c r="M38" s="23" t="n">
        <f aca="false">$C38+(M$4*Position!$L38)</f>
        <v>3.79441685240573</v>
      </c>
      <c r="N38" s="23" t="n">
        <f aca="false">$C38+(N$4*Position!$L38)</f>
        <v>3.84588913654097</v>
      </c>
      <c r="O38" s="23" t="n">
        <f aca="false">$C38+(O$4*Position!$L38)</f>
        <v>3.89736142067621</v>
      </c>
      <c r="Q38" s="27" t="n">
        <v>0.32</v>
      </c>
      <c r="S38" s="23" t="n">
        <f aca="false">$Q38+S$4</f>
        <v>0.27</v>
      </c>
      <c r="T38" s="23" t="n">
        <f aca="false">$Q38+T$4</f>
        <v>0.28</v>
      </c>
      <c r="U38" s="23" t="n">
        <f aca="false">$Q38+U$4</f>
        <v>0.29</v>
      </c>
      <c r="V38" s="23" t="n">
        <f aca="false">$Q38+V$4</f>
        <v>0.3</v>
      </c>
      <c r="W38" s="23" t="n">
        <f aca="false">$Q38+W$4</f>
        <v>0.31</v>
      </c>
      <c r="X38" s="23" t="n">
        <f aca="false">$Q38+X$4</f>
        <v>0.32</v>
      </c>
      <c r="Y38" s="23" t="n">
        <f aca="false">$Q38+Y$4</f>
        <v>0.33</v>
      </c>
      <c r="Z38" s="23" t="n">
        <f aca="false">$Q38+Z$4</f>
        <v>0.34</v>
      </c>
      <c r="AA38" s="23" t="n">
        <f aca="false">$Q38+AA$4</f>
        <v>0.35</v>
      </c>
      <c r="AB38" s="23" t="n">
        <f aca="false">$Q38+AB$4</f>
        <v>0.36</v>
      </c>
      <c r="AC38" s="23" t="n">
        <f aca="false">$Q38+AC$4</f>
        <v>0.37</v>
      </c>
      <c r="AE38" s="28" t="e">
        <f aca="false">xCalcSkew($A38,Inputs!$E38-$C38,b)/100</f>
        <v>#NAME?</v>
      </c>
      <c r="AG38" s="28" t="e">
        <f aca="false">AE38+Q38</f>
        <v>#NAME?</v>
      </c>
    </row>
    <row r="39" customFormat="false" ht="12.75" hidden="false" customHeight="false" outlineLevel="0" collapsed="false">
      <c r="A39" s="25" t="n">
        <f aca="false">Inputs!C39</f>
        <v>38261</v>
      </c>
      <c r="C39" s="26" t="n">
        <v>3.655</v>
      </c>
      <c r="E39" s="23" t="n">
        <f aca="false">$C39+(E$4*Position!$L39)</f>
        <v>3.40383245718448</v>
      </c>
      <c r="F39" s="23" t="n">
        <f aca="false">$C39+(F$4*Position!$L39)</f>
        <v>3.45406596574758</v>
      </c>
      <c r="G39" s="23" t="n">
        <f aca="false">$C39+(G$4*Position!$L39)</f>
        <v>3.50429947431069</v>
      </c>
      <c r="H39" s="23" t="n">
        <f aca="false">$C39+(H$4*Position!$L39)</f>
        <v>3.55453298287379</v>
      </c>
      <c r="I39" s="23" t="n">
        <f aca="false">$C39+(I$4*Position!$L39)</f>
        <v>3.6047664914369</v>
      </c>
      <c r="J39" s="23" t="n">
        <f aca="false">$C39+(J$4*Position!$L39)</f>
        <v>3.655</v>
      </c>
      <c r="K39" s="23" t="n">
        <f aca="false">$C39+(K$4*Position!$L39)</f>
        <v>3.7052335085631</v>
      </c>
      <c r="L39" s="23" t="n">
        <f aca="false">$C39+(L$4*Position!$L39)</f>
        <v>3.75546701712621</v>
      </c>
      <c r="M39" s="23" t="n">
        <f aca="false">$C39+(M$4*Position!$L39)</f>
        <v>3.80570052568931</v>
      </c>
      <c r="N39" s="23" t="n">
        <f aca="false">$C39+(N$4*Position!$L39)</f>
        <v>3.85593403425242</v>
      </c>
      <c r="O39" s="23" t="n">
        <f aca="false">$C39+(O$4*Position!$L39)</f>
        <v>3.90616754281552</v>
      </c>
      <c r="Q39" s="27" t="n">
        <v>0.32</v>
      </c>
      <c r="S39" s="23" t="n">
        <f aca="false">$Q39+S$4</f>
        <v>0.27</v>
      </c>
      <c r="T39" s="23" t="n">
        <f aca="false">$Q39+T$4</f>
        <v>0.28</v>
      </c>
      <c r="U39" s="23" t="n">
        <f aca="false">$Q39+U$4</f>
        <v>0.29</v>
      </c>
      <c r="V39" s="23" t="n">
        <f aca="false">$Q39+V$4</f>
        <v>0.3</v>
      </c>
      <c r="W39" s="23" t="n">
        <f aca="false">$Q39+W$4</f>
        <v>0.31</v>
      </c>
      <c r="X39" s="23" t="n">
        <f aca="false">$Q39+X$4</f>
        <v>0.32</v>
      </c>
      <c r="Y39" s="23" t="n">
        <f aca="false">$Q39+Y$4</f>
        <v>0.33</v>
      </c>
      <c r="Z39" s="23" t="n">
        <f aca="false">$Q39+Z$4</f>
        <v>0.34</v>
      </c>
      <c r="AA39" s="23" t="n">
        <f aca="false">$Q39+AA$4</f>
        <v>0.35</v>
      </c>
      <c r="AB39" s="23" t="n">
        <f aca="false">$Q39+AB$4</f>
        <v>0.36</v>
      </c>
      <c r="AC39" s="23" t="n">
        <f aca="false">$Q39+AC$4</f>
        <v>0.37</v>
      </c>
      <c r="AE39" s="28" t="e">
        <f aca="false">xCalcSkew($A39,Inputs!$E39-$C39,b)/100</f>
        <v>#NAME?</v>
      </c>
      <c r="AG39" s="28" t="e">
        <f aca="false">AE39+Q39</f>
        <v>#NAME?</v>
      </c>
    </row>
    <row r="40" customFormat="false" ht="12.75" hidden="false" customHeight="false" outlineLevel="0" collapsed="false">
      <c r="A40" s="25" t="n">
        <f aca="false">Inputs!C40</f>
        <v>38292</v>
      </c>
      <c r="C40" s="26" t="n">
        <v>3.812</v>
      </c>
      <c r="E40" s="23" t="n">
        <f aca="false">$C40+(E$4*Position!$L40)</f>
        <v>3.5685281238725</v>
      </c>
      <c r="F40" s="23" t="n">
        <f aca="false">$C40+(F$4*Position!$L40)</f>
        <v>3.617222499098</v>
      </c>
      <c r="G40" s="23" t="n">
        <f aca="false">$C40+(G$4*Position!$L40)</f>
        <v>3.6659168743235</v>
      </c>
      <c r="H40" s="23" t="n">
        <f aca="false">$C40+(H$4*Position!$L40)</f>
        <v>3.714611249549</v>
      </c>
      <c r="I40" s="23" t="n">
        <f aca="false">$C40+(I$4*Position!$L40)</f>
        <v>3.7633056247745</v>
      </c>
      <c r="J40" s="23" t="n">
        <f aca="false">$C40+(J$4*Position!$L40)</f>
        <v>3.812</v>
      </c>
      <c r="K40" s="23" t="n">
        <f aca="false">$C40+(K$4*Position!$L40)</f>
        <v>3.8606943752255</v>
      </c>
      <c r="L40" s="23" t="n">
        <f aca="false">$C40+(L$4*Position!$L40)</f>
        <v>3.909388750451</v>
      </c>
      <c r="M40" s="23" t="n">
        <f aca="false">$C40+(M$4*Position!$L40)</f>
        <v>3.9580831256765</v>
      </c>
      <c r="N40" s="23" t="n">
        <f aca="false">$C40+(N$4*Position!$L40)</f>
        <v>4.006777500902</v>
      </c>
      <c r="O40" s="23" t="n">
        <f aca="false">$C40+(O$4*Position!$L40)</f>
        <v>4.0554718761275</v>
      </c>
      <c r="Q40" s="27" t="n">
        <v>0.3175</v>
      </c>
      <c r="S40" s="23" t="n">
        <f aca="false">$Q40+S$4</f>
        <v>0.2675</v>
      </c>
      <c r="T40" s="23" t="n">
        <f aca="false">$Q40+T$4</f>
        <v>0.2775</v>
      </c>
      <c r="U40" s="23" t="n">
        <f aca="false">$Q40+U$4</f>
        <v>0.2875</v>
      </c>
      <c r="V40" s="23" t="n">
        <f aca="false">$Q40+V$4</f>
        <v>0.2975</v>
      </c>
      <c r="W40" s="23" t="n">
        <f aca="false">$Q40+W$4</f>
        <v>0.3075</v>
      </c>
      <c r="X40" s="23" t="n">
        <f aca="false">$Q40+X$4</f>
        <v>0.3175</v>
      </c>
      <c r="Y40" s="23" t="n">
        <f aca="false">$Q40+Y$4</f>
        <v>0.3275</v>
      </c>
      <c r="Z40" s="23" t="n">
        <f aca="false">$Q40+Z$4</f>
        <v>0.3375</v>
      </c>
      <c r="AA40" s="23" t="n">
        <f aca="false">$Q40+AA$4</f>
        <v>0.3475</v>
      </c>
      <c r="AB40" s="23" t="n">
        <f aca="false">$Q40+AB$4</f>
        <v>0.3575</v>
      </c>
      <c r="AC40" s="23" t="n">
        <f aca="false">$Q40+AC$4</f>
        <v>0.3675</v>
      </c>
      <c r="AE40" s="28" t="e">
        <f aca="false">xCalcSkew($A40,Inputs!$E40-$C40,b)/100</f>
        <v>#NAME?</v>
      </c>
      <c r="AG40" s="28" t="e">
        <f aca="false">AE40+Q40</f>
        <v>#NAME?</v>
      </c>
    </row>
    <row r="41" customFormat="false" ht="12.75" hidden="false" customHeight="false" outlineLevel="0" collapsed="false">
      <c r="A41" s="25" t="n">
        <f aca="false">Inputs!C41</f>
        <v>38322</v>
      </c>
      <c r="C41" s="26" t="n">
        <v>3.972</v>
      </c>
      <c r="E41" s="23" t="n">
        <f aca="false">$C41+(E$4*Position!$L41)</f>
        <v>3.70988031548103</v>
      </c>
      <c r="F41" s="23" t="n">
        <f aca="false">$C41+(F$4*Position!$L41)</f>
        <v>3.76230425238482</v>
      </c>
      <c r="G41" s="23" t="n">
        <f aca="false">$C41+(G$4*Position!$L41)</f>
        <v>3.81472818928862</v>
      </c>
      <c r="H41" s="23" t="n">
        <f aca="false">$C41+(H$4*Position!$L41)</f>
        <v>3.86715212619241</v>
      </c>
      <c r="I41" s="23" t="n">
        <f aca="false">$C41+(I$4*Position!$L41)</f>
        <v>3.91957606309621</v>
      </c>
      <c r="J41" s="23" t="n">
        <f aca="false">$C41+(J$4*Position!$L41)</f>
        <v>3.972</v>
      </c>
      <c r="K41" s="23" t="n">
        <f aca="false">$C41+(K$4*Position!$L41)</f>
        <v>4.0244239369038</v>
      </c>
      <c r="L41" s="23" t="n">
        <f aca="false">$C41+(L$4*Position!$L41)</f>
        <v>4.07684787380759</v>
      </c>
      <c r="M41" s="23" t="n">
        <f aca="false">$C41+(M$4*Position!$L41)</f>
        <v>4.12927181071138</v>
      </c>
      <c r="N41" s="23" t="n">
        <f aca="false">$C41+(N$4*Position!$L41)</f>
        <v>4.18169574761518</v>
      </c>
      <c r="O41" s="23" t="n">
        <f aca="false">$C41+(O$4*Position!$L41)</f>
        <v>4.23411968451897</v>
      </c>
      <c r="Q41" s="27" t="n">
        <v>0.315</v>
      </c>
      <c r="S41" s="23" t="n">
        <f aca="false">$Q41+S$4</f>
        <v>0.265</v>
      </c>
      <c r="T41" s="23" t="n">
        <f aca="false">$Q41+T$4</f>
        <v>0.275</v>
      </c>
      <c r="U41" s="23" t="n">
        <f aca="false">$Q41+U$4</f>
        <v>0.285</v>
      </c>
      <c r="V41" s="23" t="n">
        <f aca="false">$Q41+V$4</f>
        <v>0.295</v>
      </c>
      <c r="W41" s="23" t="n">
        <f aca="false">$Q41+W$4</f>
        <v>0.305</v>
      </c>
      <c r="X41" s="23" t="n">
        <f aca="false">$Q41+X$4</f>
        <v>0.315</v>
      </c>
      <c r="Y41" s="23" t="n">
        <f aca="false">$Q41+Y$4</f>
        <v>0.325</v>
      </c>
      <c r="Z41" s="23" t="n">
        <f aca="false">$Q41+Z$4</f>
        <v>0.335</v>
      </c>
      <c r="AA41" s="23" t="n">
        <f aca="false">$Q41+AA$4</f>
        <v>0.345</v>
      </c>
      <c r="AB41" s="23" t="n">
        <f aca="false">$Q41+AB$4</f>
        <v>0.355</v>
      </c>
      <c r="AC41" s="23" t="n">
        <f aca="false">$Q41+AC$4</f>
        <v>0.365</v>
      </c>
      <c r="AE41" s="28" t="e">
        <f aca="false">xCalcSkew($A41,Inputs!$E41-$C41,b)/100</f>
        <v>#NAME?</v>
      </c>
      <c r="AG41" s="28" t="e">
        <f aca="false">AE41+Q41</f>
        <v>#NAME?</v>
      </c>
    </row>
    <row r="42" customFormat="false" ht="12.75" hidden="false" customHeight="false" outlineLevel="0" collapsed="false">
      <c r="A42" s="25" t="n">
        <f aca="false">Inputs!C42</f>
        <v>38353</v>
      </c>
      <c r="C42" s="26" t="n">
        <v>3.997</v>
      </c>
      <c r="E42" s="23" t="n">
        <f aca="false">$C42+(E$4*Position!$L42)</f>
        <v>3.7420615467877</v>
      </c>
      <c r="F42" s="23" t="n">
        <f aca="false">$C42+(F$4*Position!$L42)</f>
        <v>3.79304923743016</v>
      </c>
      <c r="G42" s="23" t="n">
        <f aca="false">$C42+(G$4*Position!$L42)</f>
        <v>3.84403692807262</v>
      </c>
      <c r="H42" s="23" t="n">
        <f aca="false">$C42+(H$4*Position!$L42)</f>
        <v>3.89502461871508</v>
      </c>
      <c r="I42" s="23" t="n">
        <f aca="false">$C42+(I$4*Position!$L42)</f>
        <v>3.94601230935754</v>
      </c>
      <c r="J42" s="23" t="n">
        <f aca="false">$C42+(J$4*Position!$L42)</f>
        <v>3.997</v>
      </c>
      <c r="K42" s="23" t="n">
        <f aca="false">$C42+(K$4*Position!$L42)</f>
        <v>4.04798769064246</v>
      </c>
      <c r="L42" s="23" t="n">
        <f aca="false">$C42+(L$4*Position!$L42)</f>
        <v>4.09897538128492</v>
      </c>
      <c r="M42" s="23" t="n">
        <f aca="false">$C42+(M$4*Position!$L42)</f>
        <v>4.14996307192738</v>
      </c>
      <c r="N42" s="23" t="n">
        <f aca="false">$C42+(N$4*Position!$L42)</f>
        <v>4.20095076256984</v>
      </c>
      <c r="O42" s="23" t="n">
        <f aca="false">$C42+(O$4*Position!$L42)</f>
        <v>4.2519384532123</v>
      </c>
      <c r="Q42" s="27" t="n">
        <v>0.315</v>
      </c>
      <c r="S42" s="23" t="n">
        <f aca="false">$Q42+S$4</f>
        <v>0.265</v>
      </c>
      <c r="T42" s="23" t="n">
        <f aca="false">$Q42+T$4</f>
        <v>0.275</v>
      </c>
      <c r="U42" s="23" t="n">
        <f aca="false">$Q42+U$4</f>
        <v>0.285</v>
      </c>
      <c r="V42" s="23" t="n">
        <f aca="false">$Q42+V$4</f>
        <v>0.295</v>
      </c>
      <c r="W42" s="23" t="n">
        <f aca="false">$Q42+W$4</f>
        <v>0.305</v>
      </c>
      <c r="X42" s="23" t="n">
        <f aca="false">$Q42+X$4</f>
        <v>0.315</v>
      </c>
      <c r="Y42" s="23" t="n">
        <f aca="false">$Q42+Y$4</f>
        <v>0.325</v>
      </c>
      <c r="Z42" s="23" t="n">
        <f aca="false">$Q42+Z$4</f>
        <v>0.335</v>
      </c>
      <c r="AA42" s="23" t="n">
        <f aca="false">$Q42+AA$4</f>
        <v>0.345</v>
      </c>
      <c r="AB42" s="23" t="n">
        <f aca="false">$Q42+AB$4</f>
        <v>0.355</v>
      </c>
      <c r="AC42" s="23" t="n">
        <f aca="false">$Q42+AC$4</f>
        <v>0.365</v>
      </c>
      <c r="AE42" s="28" t="e">
        <f aca="false">xCalcSkew($A42,Inputs!$E42-$C42,b)/100</f>
        <v>#NAME?</v>
      </c>
      <c r="AG42" s="28" t="e">
        <f aca="false">AE42+Q42</f>
        <v>#NAME?</v>
      </c>
    </row>
    <row r="43" customFormat="false" ht="12.75" hidden="false" customHeight="false" outlineLevel="0" collapsed="false">
      <c r="A43" s="25" t="n">
        <f aca="false">Inputs!C43</f>
        <v>38384</v>
      </c>
      <c r="C43" s="26" t="n">
        <v>3.913</v>
      </c>
      <c r="E43" s="23" t="n">
        <f aca="false">$C43+(E$4*Position!$L43)</f>
        <v>3.65936986913405</v>
      </c>
      <c r="F43" s="23" t="n">
        <f aca="false">$C43+(F$4*Position!$L43)</f>
        <v>3.71009589530724</v>
      </c>
      <c r="G43" s="23" t="n">
        <f aca="false">$C43+(G$4*Position!$L43)</f>
        <v>3.76082192148043</v>
      </c>
      <c r="H43" s="23" t="n">
        <f aca="false">$C43+(H$4*Position!$L43)</f>
        <v>3.81154794765362</v>
      </c>
      <c r="I43" s="23" t="n">
        <f aca="false">$C43+(I$4*Position!$L43)</f>
        <v>3.86227397382681</v>
      </c>
      <c r="J43" s="23" t="n">
        <f aca="false">$C43+(J$4*Position!$L43)</f>
        <v>3.913</v>
      </c>
      <c r="K43" s="23" t="n">
        <f aca="false">$C43+(K$4*Position!$L43)</f>
        <v>3.96372602617319</v>
      </c>
      <c r="L43" s="23" t="n">
        <f aca="false">$C43+(L$4*Position!$L43)</f>
        <v>4.01445205234638</v>
      </c>
      <c r="M43" s="23" t="n">
        <f aca="false">$C43+(M$4*Position!$L43)</f>
        <v>4.06517807851957</v>
      </c>
      <c r="N43" s="23" t="n">
        <f aca="false">$C43+(N$4*Position!$L43)</f>
        <v>4.11590410469276</v>
      </c>
      <c r="O43" s="23" t="n">
        <f aca="false">$C43+(O$4*Position!$L43)</f>
        <v>4.16663013086596</v>
      </c>
      <c r="Q43" s="27" t="n">
        <v>0.3125</v>
      </c>
      <c r="S43" s="23" t="n">
        <f aca="false">$Q43+S$4</f>
        <v>0.2625</v>
      </c>
      <c r="T43" s="23" t="n">
        <f aca="false">$Q43+T$4</f>
        <v>0.2725</v>
      </c>
      <c r="U43" s="23" t="n">
        <f aca="false">$Q43+U$4</f>
        <v>0.2825</v>
      </c>
      <c r="V43" s="23" t="n">
        <f aca="false">$Q43+V$4</f>
        <v>0.2925</v>
      </c>
      <c r="W43" s="23" t="n">
        <f aca="false">$Q43+W$4</f>
        <v>0.3025</v>
      </c>
      <c r="X43" s="23" t="n">
        <f aca="false">$Q43+X$4</f>
        <v>0.3125</v>
      </c>
      <c r="Y43" s="23" t="n">
        <f aca="false">$Q43+Y$4</f>
        <v>0.3225</v>
      </c>
      <c r="Z43" s="23" t="n">
        <f aca="false">$Q43+Z$4</f>
        <v>0.3325</v>
      </c>
      <c r="AA43" s="23" t="n">
        <f aca="false">$Q43+AA$4</f>
        <v>0.3425</v>
      </c>
      <c r="AB43" s="23" t="n">
        <f aca="false">$Q43+AB$4</f>
        <v>0.3525</v>
      </c>
      <c r="AC43" s="23" t="n">
        <f aca="false">$Q43+AC$4</f>
        <v>0.3625</v>
      </c>
      <c r="AE43" s="28" t="e">
        <f aca="false">xCalcSkew($A43,Inputs!$E43-$C43,b)/100</f>
        <v>#NAME?</v>
      </c>
      <c r="AG43" s="28" t="e">
        <f aca="false">AE43+Q43</f>
        <v>#NAME?</v>
      </c>
    </row>
    <row r="44" customFormat="false" ht="12.75" hidden="false" customHeight="false" outlineLevel="0" collapsed="false">
      <c r="A44" s="25" t="n">
        <f aca="false">Inputs!C44</f>
        <v>38412</v>
      </c>
      <c r="C44" s="26" t="n">
        <v>3.778</v>
      </c>
      <c r="E44" s="23" t="n">
        <f aca="false">$C44+(E$4*Position!$L44)</f>
        <v>3.52567819148039</v>
      </c>
      <c r="F44" s="23" t="n">
        <f aca="false">$C44+(F$4*Position!$L44)</f>
        <v>3.57614255318432</v>
      </c>
      <c r="G44" s="23" t="n">
        <f aca="false">$C44+(G$4*Position!$L44)</f>
        <v>3.62660691488824</v>
      </c>
      <c r="H44" s="23" t="n">
        <f aca="false">$C44+(H$4*Position!$L44)</f>
        <v>3.67707127659216</v>
      </c>
      <c r="I44" s="23" t="n">
        <f aca="false">$C44+(I$4*Position!$L44)</f>
        <v>3.72753563829608</v>
      </c>
      <c r="J44" s="23" t="n">
        <f aca="false">$C44+(J$4*Position!$L44)</f>
        <v>3.778</v>
      </c>
      <c r="K44" s="23" t="n">
        <f aca="false">$C44+(K$4*Position!$L44)</f>
        <v>3.82846436170392</v>
      </c>
      <c r="L44" s="23" t="n">
        <f aca="false">$C44+(L$4*Position!$L44)</f>
        <v>3.87892872340784</v>
      </c>
      <c r="M44" s="23" t="n">
        <f aca="false">$C44+(M$4*Position!$L44)</f>
        <v>3.92939308511176</v>
      </c>
      <c r="N44" s="23" t="n">
        <f aca="false">$C44+(N$4*Position!$L44)</f>
        <v>3.97985744681569</v>
      </c>
      <c r="O44" s="23" t="n">
        <f aca="false">$C44+(O$4*Position!$L44)</f>
        <v>4.03032180851961</v>
      </c>
      <c r="Q44" s="27" t="n">
        <v>0.3025</v>
      </c>
      <c r="S44" s="23" t="n">
        <f aca="false">$Q44+S$4</f>
        <v>0.2525</v>
      </c>
      <c r="T44" s="23" t="n">
        <f aca="false">$Q44+T$4</f>
        <v>0.2625</v>
      </c>
      <c r="U44" s="23" t="n">
        <f aca="false">$Q44+U$4</f>
        <v>0.2725</v>
      </c>
      <c r="V44" s="23" t="n">
        <f aca="false">$Q44+V$4</f>
        <v>0.2825</v>
      </c>
      <c r="W44" s="23" t="n">
        <f aca="false">$Q44+W$4</f>
        <v>0.2925</v>
      </c>
      <c r="X44" s="23" t="n">
        <f aca="false">$Q44+X$4</f>
        <v>0.3025</v>
      </c>
      <c r="Y44" s="23" t="n">
        <f aca="false">$Q44+Y$4</f>
        <v>0.3125</v>
      </c>
      <c r="Z44" s="23" t="n">
        <f aca="false">$Q44+Z$4</f>
        <v>0.3225</v>
      </c>
      <c r="AA44" s="23" t="n">
        <f aca="false">$Q44+AA$4</f>
        <v>0.3325</v>
      </c>
      <c r="AB44" s="23" t="n">
        <f aca="false">$Q44+AB$4</f>
        <v>0.3425</v>
      </c>
      <c r="AC44" s="23" t="n">
        <f aca="false">$Q44+AC$4</f>
        <v>0.3525</v>
      </c>
      <c r="AE44" s="28" t="e">
        <f aca="false">xCalcSkew($A44,Inputs!$E44-$C44,b)/100</f>
        <v>#NAME?</v>
      </c>
      <c r="AG44" s="28" t="e">
        <f aca="false">AE44+Q44</f>
        <v>#NAME?</v>
      </c>
    </row>
    <row r="45" customFormat="false" ht="12.75" hidden="false" customHeight="false" outlineLevel="0" collapsed="false">
      <c r="A45" s="25" t="n">
        <f aca="false">Inputs!C45</f>
        <v>38443</v>
      </c>
      <c r="C45" s="26" t="n">
        <v>3.628</v>
      </c>
      <c r="E45" s="23" t="n">
        <f aca="false">$C45+(E$4*Position!$L45)</f>
        <v>3.37639641998496</v>
      </c>
      <c r="F45" s="23" t="n">
        <f aca="false">$C45+(F$4*Position!$L45)</f>
        <v>3.42671713598797</v>
      </c>
      <c r="G45" s="23" t="n">
        <f aca="false">$C45+(G$4*Position!$L45)</f>
        <v>3.47703785199098</v>
      </c>
      <c r="H45" s="23" t="n">
        <f aca="false">$C45+(H$4*Position!$L45)</f>
        <v>3.52735856799398</v>
      </c>
      <c r="I45" s="23" t="n">
        <f aca="false">$C45+(I$4*Position!$L45)</f>
        <v>3.57767928399699</v>
      </c>
      <c r="J45" s="23" t="n">
        <f aca="false">$C45+(J$4*Position!$L45)</f>
        <v>3.628</v>
      </c>
      <c r="K45" s="23" t="n">
        <f aca="false">$C45+(K$4*Position!$L45)</f>
        <v>3.67832071600301</v>
      </c>
      <c r="L45" s="23" t="n">
        <f aca="false">$C45+(L$4*Position!$L45)</f>
        <v>3.72864143200602</v>
      </c>
      <c r="M45" s="23" t="n">
        <f aca="false">$C45+(M$4*Position!$L45)</f>
        <v>3.77896214800902</v>
      </c>
      <c r="N45" s="23" t="n">
        <f aca="false">$C45+(N$4*Position!$L45)</f>
        <v>3.82928286401203</v>
      </c>
      <c r="O45" s="23" t="n">
        <f aca="false">$C45+(O$4*Position!$L45)</f>
        <v>3.87960358001504</v>
      </c>
      <c r="Q45" s="27" t="n">
        <v>0.29</v>
      </c>
      <c r="S45" s="23" t="n">
        <f aca="false">$Q45+S$4</f>
        <v>0.24</v>
      </c>
      <c r="T45" s="23" t="n">
        <f aca="false">$Q45+T$4</f>
        <v>0.25</v>
      </c>
      <c r="U45" s="23" t="n">
        <f aca="false">$Q45+U$4</f>
        <v>0.26</v>
      </c>
      <c r="V45" s="23" t="n">
        <f aca="false">$Q45+V$4</f>
        <v>0.27</v>
      </c>
      <c r="W45" s="23" t="n">
        <f aca="false">$Q45+W$4</f>
        <v>0.28</v>
      </c>
      <c r="X45" s="23" t="n">
        <f aca="false">$Q45+X$4</f>
        <v>0.29</v>
      </c>
      <c r="Y45" s="23" t="n">
        <f aca="false">$Q45+Y$4</f>
        <v>0.3</v>
      </c>
      <c r="Z45" s="23" t="n">
        <f aca="false">$Q45+Z$4</f>
        <v>0.31</v>
      </c>
      <c r="AA45" s="23" t="n">
        <f aca="false">$Q45+AA$4</f>
        <v>0.32</v>
      </c>
      <c r="AB45" s="23" t="n">
        <f aca="false">$Q45+AB$4</f>
        <v>0.33</v>
      </c>
      <c r="AC45" s="23" t="n">
        <f aca="false">$Q45+AC$4</f>
        <v>0.34</v>
      </c>
      <c r="AE45" s="28" t="e">
        <f aca="false">xCalcSkew($A45,Inputs!$E45-$C45,b)/100</f>
        <v>#NAME?</v>
      </c>
      <c r="AG45" s="28" t="e">
        <f aca="false">AE45+Q45</f>
        <v>#NAME?</v>
      </c>
    </row>
    <row r="46" customFormat="false" ht="12.75" hidden="false" customHeight="false" outlineLevel="0" collapsed="false">
      <c r="A46" s="25" t="n">
        <f aca="false">Inputs!C46</f>
        <v>38473</v>
      </c>
      <c r="C46" s="26" t="n">
        <v>3.632</v>
      </c>
      <c r="E46" s="23" t="n">
        <f aca="false">$C46+(E$4*Position!$L46)</f>
        <v>3.38038546109933</v>
      </c>
      <c r="F46" s="23" t="n">
        <f aca="false">$C46+(F$4*Position!$L46)</f>
        <v>3.43070836887946</v>
      </c>
      <c r="G46" s="23" t="n">
        <f aca="false">$C46+(G$4*Position!$L46)</f>
        <v>3.4810312766596</v>
      </c>
      <c r="H46" s="23" t="n">
        <f aca="false">$C46+(H$4*Position!$L46)</f>
        <v>3.53135418443973</v>
      </c>
      <c r="I46" s="23" t="n">
        <f aca="false">$C46+(I$4*Position!$L46)</f>
        <v>3.58167709221987</v>
      </c>
      <c r="J46" s="23" t="n">
        <f aca="false">$C46+(J$4*Position!$L46)</f>
        <v>3.632</v>
      </c>
      <c r="K46" s="23" t="n">
        <f aca="false">$C46+(K$4*Position!$L46)</f>
        <v>3.68232290778013</v>
      </c>
      <c r="L46" s="23" t="n">
        <f aca="false">$C46+(L$4*Position!$L46)</f>
        <v>3.73264581556027</v>
      </c>
      <c r="M46" s="23" t="n">
        <f aca="false">$C46+(M$4*Position!$L46)</f>
        <v>3.7829687233404</v>
      </c>
      <c r="N46" s="23" t="n">
        <f aca="false">$C46+(N$4*Position!$L46)</f>
        <v>3.83329163112054</v>
      </c>
      <c r="O46" s="23" t="n">
        <f aca="false">$C46+(O$4*Position!$L46)</f>
        <v>3.88361453890067</v>
      </c>
      <c r="Q46" s="27" t="n">
        <v>0.2825</v>
      </c>
      <c r="S46" s="23" t="n">
        <f aca="false">$Q46+S$4</f>
        <v>0.2325</v>
      </c>
      <c r="T46" s="23" t="n">
        <f aca="false">$Q46+T$4</f>
        <v>0.2425</v>
      </c>
      <c r="U46" s="23" t="n">
        <f aca="false">$Q46+U$4</f>
        <v>0.2525</v>
      </c>
      <c r="V46" s="23" t="n">
        <f aca="false">$Q46+V$4</f>
        <v>0.2625</v>
      </c>
      <c r="W46" s="23" t="n">
        <f aca="false">$Q46+W$4</f>
        <v>0.2725</v>
      </c>
      <c r="X46" s="23" t="n">
        <f aca="false">$Q46+X$4</f>
        <v>0.2825</v>
      </c>
      <c r="Y46" s="23" t="n">
        <f aca="false">$Q46+Y$4</f>
        <v>0.2925</v>
      </c>
      <c r="Z46" s="23" t="n">
        <f aca="false">$Q46+Z$4</f>
        <v>0.3025</v>
      </c>
      <c r="AA46" s="23" t="n">
        <f aca="false">$Q46+AA$4</f>
        <v>0.3125</v>
      </c>
      <c r="AB46" s="23" t="n">
        <f aca="false">$Q46+AB$4</f>
        <v>0.3225</v>
      </c>
      <c r="AC46" s="23" t="n">
        <f aca="false">$Q46+AC$4</f>
        <v>0.3325</v>
      </c>
      <c r="AE46" s="28" t="e">
        <f aca="false">xCalcSkew($A46,Inputs!$E46-$C46,b)/100</f>
        <v>#NAME?</v>
      </c>
      <c r="AG46" s="28" t="e">
        <f aca="false">AE46+Q46</f>
        <v>#NAME?</v>
      </c>
    </row>
    <row r="47" customFormat="false" ht="12.75" hidden="false" customHeight="false" outlineLevel="0" collapsed="false">
      <c r="A47" s="25" t="n">
        <f aca="false">Inputs!C47</f>
        <v>38504</v>
      </c>
      <c r="C47" s="26" t="n">
        <v>3.672</v>
      </c>
      <c r="E47" s="23" t="n">
        <f aca="false">$C47+(E$4*Position!$L47)</f>
        <v>3.42160442637821</v>
      </c>
      <c r="F47" s="23" t="n">
        <f aca="false">$C47+(F$4*Position!$L47)</f>
        <v>3.47168354110256</v>
      </c>
      <c r="G47" s="23" t="n">
        <f aca="false">$C47+(G$4*Position!$L47)</f>
        <v>3.52176265582692</v>
      </c>
      <c r="H47" s="23" t="n">
        <f aca="false">$C47+(H$4*Position!$L47)</f>
        <v>3.57184177055128</v>
      </c>
      <c r="I47" s="23" t="n">
        <f aca="false">$C47+(I$4*Position!$L47)</f>
        <v>3.62192088527564</v>
      </c>
      <c r="J47" s="23" t="n">
        <f aca="false">$C47+(J$4*Position!$L47)</f>
        <v>3.672</v>
      </c>
      <c r="K47" s="23" t="n">
        <f aca="false">$C47+(K$4*Position!$L47)</f>
        <v>3.72207911472436</v>
      </c>
      <c r="L47" s="23" t="n">
        <f aca="false">$C47+(L$4*Position!$L47)</f>
        <v>3.77215822944872</v>
      </c>
      <c r="M47" s="23" t="n">
        <f aca="false">$C47+(M$4*Position!$L47)</f>
        <v>3.82223734417308</v>
      </c>
      <c r="N47" s="23" t="n">
        <f aca="false">$C47+(N$4*Position!$L47)</f>
        <v>3.87231645889744</v>
      </c>
      <c r="O47" s="23" t="n">
        <f aca="false">$C47+(O$4*Position!$L47)</f>
        <v>3.92239557362179</v>
      </c>
      <c r="Q47" s="27" t="n">
        <v>0.2775</v>
      </c>
      <c r="S47" s="23" t="n">
        <f aca="false">$Q47+S$4</f>
        <v>0.2275</v>
      </c>
      <c r="T47" s="23" t="n">
        <f aca="false">$Q47+T$4</f>
        <v>0.2375</v>
      </c>
      <c r="U47" s="23" t="n">
        <f aca="false">$Q47+U$4</f>
        <v>0.2475</v>
      </c>
      <c r="V47" s="23" t="n">
        <f aca="false">$Q47+V$4</f>
        <v>0.2575</v>
      </c>
      <c r="W47" s="23" t="n">
        <f aca="false">$Q47+W$4</f>
        <v>0.2675</v>
      </c>
      <c r="X47" s="23" t="n">
        <f aca="false">$Q47+X$4</f>
        <v>0.2775</v>
      </c>
      <c r="Y47" s="23" t="n">
        <f aca="false">$Q47+Y$4</f>
        <v>0.2875</v>
      </c>
      <c r="Z47" s="23" t="n">
        <f aca="false">$Q47+Z$4</f>
        <v>0.2975</v>
      </c>
      <c r="AA47" s="23" t="n">
        <f aca="false">$Q47+AA$4</f>
        <v>0.3075</v>
      </c>
      <c r="AB47" s="23" t="n">
        <f aca="false">$Q47+AB$4</f>
        <v>0.3175</v>
      </c>
      <c r="AC47" s="23" t="n">
        <f aca="false">$Q47+AC$4</f>
        <v>0.3275</v>
      </c>
      <c r="AE47" s="28" t="e">
        <f aca="false">xCalcSkew($A47,Inputs!$E47-$C47,b)/100</f>
        <v>#NAME?</v>
      </c>
      <c r="AG47" s="28" t="e">
        <f aca="false">AE47+Q47</f>
        <v>#NAME?</v>
      </c>
    </row>
    <row r="48" customFormat="false" ht="12.75" hidden="false" customHeight="false" outlineLevel="0" collapsed="false">
      <c r="A48" s="25" t="n">
        <f aca="false">Inputs!C48</f>
        <v>38534</v>
      </c>
      <c r="C48" s="26" t="n">
        <v>3.717</v>
      </c>
      <c r="E48" s="23" t="n">
        <f aca="false">$C48+(E$4*Position!$L48)</f>
        <v>3.46660442637821</v>
      </c>
      <c r="F48" s="23" t="n">
        <f aca="false">$C48+(F$4*Position!$L48)</f>
        <v>3.51668354110257</v>
      </c>
      <c r="G48" s="23" t="n">
        <f aca="false">$C48+(G$4*Position!$L48)</f>
        <v>3.56676265582692</v>
      </c>
      <c r="H48" s="23" t="n">
        <f aca="false">$C48+(H$4*Position!$L48)</f>
        <v>3.61684177055128</v>
      </c>
      <c r="I48" s="23" t="n">
        <f aca="false">$C48+(I$4*Position!$L48)</f>
        <v>3.66692088527564</v>
      </c>
      <c r="J48" s="23" t="n">
        <f aca="false">$C48+(J$4*Position!$L48)</f>
        <v>3.717</v>
      </c>
      <c r="K48" s="23" t="n">
        <f aca="false">$C48+(K$4*Position!$L48)</f>
        <v>3.76707911472436</v>
      </c>
      <c r="L48" s="23" t="n">
        <f aca="false">$C48+(L$4*Position!$L48)</f>
        <v>3.81715822944872</v>
      </c>
      <c r="M48" s="23" t="n">
        <f aca="false">$C48+(M$4*Position!$L48)</f>
        <v>3.86723734417308</v>
      </c>
      <c r="N48" s="23" t="n">
        <f aca="false">$C48+(N$4*Position!$L48)</f>
        <v>3.91731645889743</v>
      </c>
      <c r="O48" s="23" t="n">
        <f aca="false">$C48+(O$4*Position!$L48)</f>
        <v>3.96739557362179</v>
      </c>
      <c r="Q48" s="27" t="n">
        <v>0.275</v>
      </c>
      <c r="S48" s="23" t="n">
        <f aca="false">$Q48+S$4</f>
        <v>0.225</v>
      </c>
      <c r="T48" s="23" t="n">
        <f aca="false">$Q48+T$4</f>
        <v>0.235</v>
      </c>
      <c r="U48" s="23" t="n">
        <f aca="false">$Q48+U$4</f>
        <v>0.245</v>
      </c>
      <c r="V48" s="23" t="n">
        <f aca="false">$Q48+V$4</f>
        <v>0.255</v>
      </c>
      <c r="W48" s="23" t="n">
        <f aca="false">$Q48+W$4</f>
        <v>0.265</v>
      </c>
      <c r="X48" s="23" t="n">
        <f aca="false">$Q48+X$4</f>
        <v>0.275</v>
      </c>
      <c r="Y48" s="23" t="n">
        <f aca="false">$Q48+Y$4</f>
        <v>0.285</v>
      </c>
      <c r="Z48" s="23" t="n">
        <f aca="false">$Q48+Z$4</f>
        <v>0.295</v>
      </c>
      <c r="AA48" s="23" t="n">
        <f aca="false">$Q48+AA$4</f>
        <v>0.305</v>
      </c>
      <c r="AB48" s="23" t="n">
        <f aca="false">$Q48+AB$4</f>
        <v>0.315</v>
      </c>
      <c r="AC48" s="23" t="n">
        <f aca="false">$Q48+AC$4</f>
        <v>0.325</v>
      </c>
      <c r="AE48" s="28" t="e">
        <f aca="false">xCalcSkew($A48,Inputs!$E48-$C48,b)/100</f>
        <v>#NAME?</v>
      </c>
      <c r="AG48" s="28" t="e">
        <f aca="false">AE48+Q48</f>
        <v>#NAME?</v>
      </c>
    </row>
    <row r="49" customFormat="false" ht="12.75" hidden="false" customHeight="false" outlineLevel="0" collapsed="false">
      <c r="A49" s="25" t="n">
        <f aca="false">Inputs!C49</f>
        <v>38565</v>
      </c>
      <c r="C49" s="26" t="n">
        <v>3.756</v>
      </c>
      <c r="E49" s="23" t="n">
        <f aca="false">$C49+(E$4*Position!$L49)</f>
        <v>3.50621390901765</v>
      </c>
      <c r="F49" s="23" t="n">
        <f aca="false">$C49+(F$4*Position!$L49)</f>
        <v>3.55617112721412</v>
      </c>
      <c r="G49" s="23" t="n">
        <f aca="false">$C49+(G$4*Position!$L49)</f>
        <v>3.60612834541059</v>
      </c>
      <c r="H49" s="23" t="n">
        <f aca="false">$C49+(H$4*Position!$L49)</f>
        <v>3.65608556360706</v>
      </c>
      <c r="I49" s="23" t="n">
        <f aca="false">$C49+(I$4*Position!$L49)</f>
        <v>3.70604278180353</v>
      </c>
      <c r="J49" s="23" t="n">
        <f aca="false">$C49+(J$4*Position!$L49)</f>
        <v>3.756</v>
      </c>
      <c r="K49" s="23" t="n">
        <f aca="false">$C49+(K$4*Position!$L49)</f>
        <v>3.80595721819647</v>
      </c>
      <c r="L49" s="23" t="n">
        <f aca="false">$C49+(L$4*Position!$L49)</f>
        <v>3.85591443639294</v>
      </c>
      <c r="M49" s="23" t="n">
        <f aca="false">$C49+(M$4*Position!$L49)</f>
        <v>3.90587165458941</v>
      </c>
      <c r="N49" s="23" t="n">
        <f aca="false">$C49+(N$4*Position!$L49)</f>
        <v>3.95582887278588</v>
      </c>
      <c r="O49" s="23" t="n">
        <f aca="false">$C49+(O$4*Position!$L49)</f>
        <v>4.00578609098236</v>
      </c>
      <c r="Q49" s="27" t="n">
        <v>0.275</v>
      </c>
      <c r="S49" s="23" t="n">
        <f aca="false">$Q49+S$4</f>
        <v>0.225</v>
      </c>
      <c r="T49" s="23" t="n">
        <f aca="false">$Q49+T$4</f>
        <v>0.235</v>
      </c>
      <c r="U49" s="23" t="n">
        <f aca="false">$Q49+U$4</f>
        <v>0.245</v>
      </c>
      <c r="V49" s="23" t="n">
        <f aca="false">$Q49+V$4</f>
        <v>0.255</v>
      </c>
      <c r="W49" s="23" t="n">
        <f aca="false">$Q49+W$4</f>
        <v>0.265</v>
      </c>
      <c r="X49" s="23" t="n">
        <f aca="false">$Q49+X$4</f>
        <v>0.275</v>
      </c>
      <c r="Y49" s="23" t="n">
        <f aca="false">$Q49+Y$4</f>
        <v>0.285</v>
      </c>
      <c r="Z49" s="23" t="n">
        <f aca="false">$Q49+Z$4</f>
        <v>0.295</v>
      </c>
      <c r="AA49" s="23" t="n">
        <f aca="false">$Q49+AA$4</f>
        <v>0.305</v>
      </c>
      <c r="AB49" s="23" t="n">
        <f aca="false">$Q49+AB$4</f>
        <v>0.315</v>
      </c>
      <c r="AC49" s="23" t="n">
        <f aca="false">$Q49+AC$4</f>
        <v>0.325</v>
      </c>
      <c r="AE49" s="28" t="e">
        <f aca="false">xCalcSkew($A49,Inputs!$E49-$C49,b)/100</f>
        <v>#NAME?</v>
      </c>
      <c r="AG49" s="28" t="e">
        <f aca="false">AE49+Q49</f>
        <v>#NAME?</v>
      </c>
    </row>
    <row r="50" customFormat="false" ht="12.75" hidden="false" customHeight="false" outlineLevel="0" collapsed="false">
      <c r="A50" s="25" t="n">
        <f aca="false">Inputs!C50</f>
        <v>38596</v>
      </c>
      <c r="C50" s="26" t="n">
        <v>3.745</v>
      </c>
      <c r="E50" s="23" t="n">
        <f aca="false">$C50+(E$4*Position!$L50)</f>
        <v>3.49628661532288</v>
      </c>
      <c r="F50" s="23" t="n">
        <f aca="false">$C50+(F$4*Position!$L50)</f>
        <v>3.54602929225831</v>
      </c>
      <c r="G50" s="23" t="n">
        <f aca="false">$C50+(G$4*Position!$L50)</f>
        <v>3.59577196919373</v>
      </c>
      <c r="H50" s="23" t="n">
        <f aca="false">$C50+(H$4*Position!$L50)</f>
        <v>3.64551464612915</v>
      </c>
      <c r="I50" s="23" t="n">
        <f aca="false">$C50+(I$4*Position!$L50)</f>
        <v>3.69525732306458</v>
      </c>
      <c r="J50" s="23" t="n">
        <f aca="false">$C50+(J$4*Position!$L50)</f>
        <v>3.745</v>
      </c>
      <c r="K50" s="23" t="n">
        <f aca="false">$C50+(K$4*Position!$L50)</f>
        <v>3.79474267693542</v>
      </c>
      <c r="L50" s="23" t="n">
        <f aca="false">$C50+(L$4*Position!$L50)</f>
        <v>3.84448535387085</v>
      </c>
      <c r="M50" s="23" t="n">
        <f aca="false">$C50+(M$4*Position!$L50)</f>
        <v>3.89422803080627</v>
      </c>
      <c r="N50" s="23" t="n">
        <f aca="false">$C50+(N$4*Position!$L50)</f>
        <v>3.94397070774169</v>
      </c>
      <c r="O50" s="23" t="n">
        <f aca="false">$C50+(O$4*Position!$L50)</f>
        <v>3.99371338467712</v>
      </c>
      <c r="Q50" s="27" t="n">
        <v>0.275</v>
      </c>
      <c r="S50" s="23" t="n">
        <f aca="false">$Q50+S$4</f>
        <v>0.225</v>
      </c>
      <c r="T50" s="23" t="n">
        <f aca="false">$Q50+T$4</f>
        <v>0.235</v>
      </c>
      <c r="U50" s="23" t="n">
        <f aca="false">$Q50+U$4</f>
        <v>0.245</v>
      </c>
      <c r="V50" s="23" t="n">
        <f aca="false">$Q50+V$4</f>
        <v>0.255</v>
      </c>
      <c r="W50" s="23" t="n">
        <f aca="false">$Q50+W$4</f>
        <v>0.265</v>
      </c>
      <c r="X50" s="23" t="n">
        <f aca="false">$Q50+X$4</f>
        <v>0.275</v>
      </c>
      <c r="Y50" s="23" t="n">
        <f aca="false">$Q50+Y$4</f>
        <v>0.285</v>
      </c>
      <c r="Z50" s="23" t="n">
        <f aca="false">$Q50+Z$4</f>
        <v>0.295</v>
      </c>
      <c r="AA50" s="23" t="n">
        <f aca="false">$Q50+AA$4</f>
        <v>0.305</v>
      </c>
      <c r="AB50" s="23" t="n">
        <f aca="false">$Q50+AB$4</f>
        <v>0.315</v>
      </c>
      <c r="AC50" s="23" t="n">
        <f aca="false">$Q50+AC$4</f>
        <v>0.325</v>
      </c>
      <c r="AE50" s="28" t="e">
        <f aca="false">xCalcSkew($A50,Inputs!$E50-$C50,b)/100</f>
        <v>#NAME?</v>
      </c>
      <c r="AG50" s="28" t="e">
        <f aca="false">AE50+Q50</f>
        <v>#NAME?</v>
      </c>
    </row>
    <row r="51" customFormat="false" ht="12.75" hidden="false" customHeight="false" outlineLevel="0" collapsed="false">
      <c r="A51" s="25" t="n">
        <f aca="false">Inputs!C51</f>
        <v>38626</v>
      </c>
      <c r="C51" s="26" t="n">
        <v>3.76</v>
      </c>
      <c r="E51" s="23" t="n">
        <f aca="false">$C51+(E$4*Position!$L51)</f>
        <v>3.51748049318357</v>
      </c>
      <c r="F51" s="23" t="n">
        <f aca="false">$C51+(F$4*Position!$L51)</f>
        <v>3.56598439454686</v>
      </c>
      <c r="G51" s="23" t="n">
        <f aca="false">$C51+(G$4*Position!$L51)</f>
        <v>3.61448829591014</v>
      </c>
      <c r="H51" s="23" t="n">
        <f aca="false">$C51+(H$4*Position!$L51)</f>
        <v>3.66299219727343</v>
      </c>
      <c r="I51" s="23" t="n">
        <f aca="false">$C51+(I$4*Position!$L51)</f>
        <v>3.71149609863671</v>
      </c>
      <c r="J51" s="23" t="n">
        <f aca="false">$C51+(J$4*Position!$L51)</f>
        <v>3.76</v>
      </c>
      <c r="K51" s="23" t="n">
        <f aca="false">$C51+(K$4*Position!$L51)</f>
        <v>3.80850390136329</v>
      </c>
      <c r="L51" s="23" t="n">
        <f aca="false">$C51+(L$4*Position!$L51)</f>
        <v>3.85700780272657</v>
      </c>
      <c r="M51" s="23" t="n">
        <f aca="false">$C51+(M$4*Position!$L51)</f>
        <v>3.90551170408986</v>
      </c>
      <c r="N51" s="23" t="n">
        <f aca="false">$C51+(N$4*Position!$L51)</f>
        <v>3.95401560545314</v>
      </c>
      <c r="O51" s="23" t="n">
        <f aca="false">$C51+(O$4*Position!$L51)</f>
        <v>4.00251950681643</v>
      </c>
      <c r="Q51" s="27" t="n">
        <v>0.275</v>
      </c>
      <c r="S51" s="23" t="n">
        <f aca="false">$Q51+S$4</f>
        <v>0.225</v>
      </c>
      <c r="T51" s="23" t="n">
        <f aca="false">$Q51+T$4</f>
        <v>0.235</v>
      </c>
      <c r="U51" s="23" t="n">
        <f aca="false">$Q51+U$4</f>
        <v>0.245</v>
      </c>
      <c r="V51" s="23" t="n">
        <f aca="false">$Q51+V$4</f>
        <v>0.255</v>
      </c>
      <c r="W51" s="23" t="n">
        <f aca="false">$Q51+W$4</f>
        <v>0.265</v>
      </c>
      <c r="X51" s="23" t="n">
        <f aca="false">$Q51+X$4</f>
        <v>0.275</v>
      </c>
      <c r="Y51" s="23" t="n">
        <f aca="false">$Q51+Y$4</f>
        <v>0.285</v>
      </c>
      <c r="Z51" s="23" t="n">
        <f aca="false">$Q51+Z$4</f>
        <v>0.295</v>
      </c>
      <c r="AA51" s="23" t="n">
        <f aca="false">$Q51+AA$4</f>
        <v>0.305</v>
      </c>
      <c r="AB51" s="23" t="n">
        <f aca="false">$Q51+AB$4</f>
        <v>0.315</v>
      </c>
      <c r="AC51" s="23" t="n">
        <f aca="false">$Q51+AC$4</f>
        <v>0.325</v>
      </c>
      <c r="AE51" s="28" t="e">
        <f aca="false">xCalcSkew($A51,Inputs!$E51-$C51,b)/100</f>
        <v>#NAME?</v>
      </c>
      <c r="AG51" s="28" t="e">
        <f aca="false">AE51+Q51</f>
        <v>#NAME?</v>
      </c>
    </row>
    <row r="52" customFormat="false" ht="12.75" hidden="false" customHeight="false" outlineLevel="0" collapsed="false">
      <c r="A52" s="25" t="n">
        <f aca="false">Inputs!C52</f>
        <v>38657</v>
      </c>
      <c r="C52" s="26" t="n">
        <v>3.917</v>
      </c>
      <c r="E52" s="23" t="n">
        <f aca="false">$C52+(E$4*Position!$L52)</f>
        <v>3.6821761598716</v>
      </c>
      <c r="F52" s="23" t="n">
        <f aca="false">$C52+(F$4*Position!$L52)</f>
        <v>3.72914092789728</v>
      </c>
      <c r="G52" s="23" t="n">
        <f aca="false">$C52+(G$4*Position!$L52)</f>
        <v>3.77610569592296</v>
      </c>
      <c r="H52" s="23" t="n">
        <f aca="false">$C52+(H$4*Position!$L52)</f>
        <v>3.82307046394864</v>
      </c>
      <c r="I52" s="23" t="n">
        <f aca="false">$C52+(I$4*Position!$L52)</f>
        <v>3.87003523197432</v>
      </c>
      <c r="J52" s="23" t="n">
        <f aca="false">$C52+(J$4*Position!$L52)</f>
        <v>3.917</v>
      </c>
      <c r="K52" s="23" t="n">
        <f aca="false">$C52+(K$4*Position!$L52)</f>
        <v>3.96396476802568</v>
      </c>
      <c r="L52" s="23" t="n">
        <f aca="false">$C52+(L$4*Position!$L52)</f>
        <v>4.01092953605136</v>
      </c>
      <c r="M52" s="23" t="n">
        <f aca="false">$C52+(M$4*Position!$L52)</f>
        <v>4.05789430407704</v>
      </c>
      <c r="N52" s="23" t="n">
        <f aca="false">$C52+(N$4*Position!$L52)</f>
        <v>4.10485907210272</v>
      </c>
      <c r="O52" s="23" t="n">
        <f aca="false">$C52+(O$4*Position!$L52)</f>
        <v>4.1518238401284</v>
      </c>
      <c r="Q52" s="27" t="n">
        <v>0.275</v>
      </c>
      <c r="S52" s="23" t="n">
        <f aca="false">$Q52+S$4</f>
        <v>0.225</v>
      </c>
      <c r="T52" s="23" t="n">
        <f aca="false">$Q52+T$4</f>
        <v>0.235</v>
      </c>
      <c r="U52" s="23" t="n">
        <f aca="false">$Q52+U$4</f>
        <v>0.245</v>
      </c>
      <c r="V52" s="23" t="n">
        <f aca="false">$Q52+V$4</f>
        <v>0.255</v>
      </c>
      <c r="W52" s="23" t="n">
        <f aca="false">$Q52+W$4</f>
        <v>0.265</v>
      </c>
      <c r="X52" s="23" t="n">
        <f aca="false">$Q52+X$4</f>
        <v>0.275</v>
      </c>
      <c r="Y52" s="23" t="n">
        <f aca="false">$Q52+Y$4</f>
        <v>0.285</v>
      </c>
      <c r="Z52" s="23" t="n">
        <f aca="false">$Q52+Z$4</f>
        <v>0.295</v>
      </c>
      <c r="AA52" s="23" t="n">
        <f aca="false">$Q52+AA$4</f>
        <v>0.305</v>
      </c>
      <c r="AB52" s="23" t="n">
        <f aca="false">$Q52+AB$4</f>
        <v>0.315</v>
      </c>
      <c r="AC52" s="23" t="n">
        <f aca="false">$Q52+AC$4</f>
        <v>0.325</v>
      </c>
      <c r="AE52" s="28" t="e">
        <f aca="false">xCalcSkew($A52,Inputs!$E52-$C52,b)/100</f>
        <v>#NAME?</v>
      </c>
      <c r="AG52" s="28" t="e">
        <f aca="false">AE52+Q52</f>
        <v>#NAME?</v>
      </c>
    </row>
    <row r="53" customFormat="false" ht="12.75" hidden="false" customHeight="false" outlineLevel="0" collapsed="false">
      <c r="A53" s="25" t="n">
        <f aca="false">Inputs!C53</f>
        <v>38687</v>
      </c>
      <c r="C53" s="26" t="n">
        <v>4.077</v>
      </c>
      <c r="E53" s="23" t="n">
        <f aca="false">$C53+(E$4*Position!$L53)</f>
        <v>3.82352835148012</v>
      </c>
      <c r="F53" s="23" t="n">
        <f aca="false">$C53+(F$4*Position!$L53)</f>
        <v>3.8742226811841</v>
      </c>
      <c r="G53" s="23" t="n">
        <f aca="false">$C53+(G$4*Position!$L53)</f>
        <v>3.92491701088808</v>
      </c>
      <c r="H53" s="23" t="n">
        <f aca="false">$C53+(H$4*Position!$L53)</f>
        <v>3.97561134059205</v>
      </c>
      <c r="I53" s="23" t="n">
        <f aca="false">$C53+(I$4*Position!$L53)</f>
        <v>4.02630567029603</v>
      </c>
      <c r="J53" s="23" t="n">
        <f aca="false">$C53+(J$4*Position!$L53)</f>
        <v>4.077</v>
      </c>
      <c r="K53" s="23" t="n">
        <f aca="false">$C53+(K$4*Position!$L53)</f>
        <v>4.12769432970398</v>
      </c>
      <c r="L53" s="23" t="n">
        <f aca="false">$C53+(L$4*Position!$L53)</f>
        <v>4.17838865940795</v>
      </c>
      <c r="M53" s="23" t="n">
        <f aca="false">$C53+(M$4*Position!$L53)</f>
        <v>4.22908298911193</v>
      </c>
      <c r="N53" s="23" t="n">
        <f aca="false">$C53+(N$4*Position!$L53)</f>
        <v>4.2797773188159</v>
      </c>
      <c r="O53" s="23" t="n">
        <f aca="false">$C53+(O$4*Position!$L53)</f>
        <v>4.33047164851988</v>
      </c>
      <c r="Q53" s="27" t="n">
        <v>0.275</v>
      </c>
      <c r="S53" s="23" t="n">
        <f aca="false">$Q53+S$4</f>
        <v>0.225</v>
      </c>
      <c r="T53" s="23" t="n">
        <f aca="false">$Q53+T$4</f>
        <v>0.235</v>
      </c>
      <c r="U53" s="23" t="n">
        <f aca="false">$Q53+U$4</f>
        <v>0.245</v>
      </c>
      <c r="V53" s="23" t="n">
        <f aca="false">$Q53+V$4</f>
        <v>0.255</v>
      </c>
      <c r="W53" s="23" t="n">
        <f aca="false">$Q53+W$4</f>
        <v>0.265</v>
      </c>
      <c r="X53" s="23" t="n">
        <f aca="false">$Q53+X$4</f>
        <v>0.275</v>
      </c>
      <c r="Y53" s="23" t="n">
        <f aca="false">$Q53+Y$4</f>
        <v>0.285</v>
      </c>
      <c r="Z53" s="23" t="n">
        <f aca="false">$Q53+Z$4</f>
        <v>0.295</v>
      </c>
      <c r="AA53" s="23" t="n">
        <f aca="false">$Q53+AA$4</f>
        <v>0.305</v>
      </c>
      <c r="AB53" s="23" t="n">
        <f aca="false">$Q53+AB$4</f>
        <v>0.315</v>
      </c>
      <c r="AC53" s="23" t="n">
        <f aca="false">$Q53+AC$4</f>
        <v>0.325</v>
      </c>
      <c r="AE53" s="28" t="e">
        <f aca="false">xCalcSkew($A53,Inputs!$E53-$C53,b)/100</f>
        <v>#NAME?</v>
      </c>
      <c r="AG53" s="28" t="e">
        <f aca="false">AE53+Q53</f>
        <v>#NAME?</v>
      </c>
    </row>
    <row r="54" customFormat="false" ht="12.75" hidden="false" customHeight="false" outlineLevel="0" collapsed="false">
      <c r="A54" s="25" t="n">
        <f aca="false">Inputs!C54</f>
        <v>38718</v>
      </c>
      <c r="C54" s="26" t="n">
        <v>4.0945</v>
      </c>
      <c r="E54" s="23" t="n">
        <f aca="false">$C54+(E$4*Position!$L54)</f>
        <v>3.84348988579155</v>
      </c>
      <c r="F54" s="23" t="n">
        <f aca="false">$C54+(F$4*Position!$L54)</f>
        <v>3.89369190863324</v>
      </c>
      <c r="G54" s="23" t="n">
        <f aca="false">$C54+(G$4*Position!$L54)</f>
        <v>3.94389393147493</v>
      </c>
      <c r="H54" s="23" t="n">
        <f aca="false">$C54+(H$4*Position!$L54)</f>
        <v>3.99409595431662</v>
      </c>
      <c r="I54" s="23" t="n">
        <f aca="false">$C54+(I$4*Position!$L54)</f>
        <v>4.04429797715831</v>
      </c>
      <c r="J54" s="23" t="n">
        <f aca="false">$C54+(J$4*Position!$L54)</f>
        <v>4.0945</v>
      </c>
      <c r="K54" s="23" t="n">
        <f aca="false">$C54+(K$4*Position!$L54)</f>
        <v>4.14470202284169</v>
      </c>
      <c r="L54" s="23" t="n">
        <f aca="false">$C54+(L$4*Position!$L54)</f>
        <v>4.19490404568338</v>
      </c>
      <c r="M54" s="23" t="n">
        <f aca="false">$C54+(M$4*Position!$L54)</f>
        <v>4.24510606852507</v>
      </c>
      <c r="N54" s="23" t="n">
        <f aca="false">$C54+(N$4*Position!$L54)</f>
        <v>4.29530809136676</v>
      </c>
      <c r="O54" s="23" t="n">
        <f aca="false">$C54+(O$4*Position!$L54)</f>
        <v>4.34551011420845</v>
      </c>
      <c r="Q54" s="27" t="n">
        <v>0.2725</v>
      </c>
      <c r="S54" s="23" t="n">
        <f aca="false">$Q54+S$4</f>
        <v>0.2225</v>
      </c>
      <c r="T54" s="23" t="n">
        <f aca="false">$Q54+T$4</f>
        <v>0.2325</v>
      </c>
      <c r="U54" s="23" t="n">
        <f aca="false">$Q54+U$4</f>
        <v>0.2425</v>
      </c>
      <c r="V54" s="23" t="n">
        <f aca="false">$Q54+V$4</f>
        <v>0.2525</v>
      </c>
      <c r="W54" s="23" t="n">
        <f aca="false">$Q54+W$4</f>
        <v>0.2625</v>
      </c>
      <c r="X54" s="23" t="n">
        <f aca="false">$Q54+X$4</f>
        <v>0.2725</v>
      </c>
      <c r="Y54" s="23" t="n">
        <f aca="false">$Q54+Y$4</f>
        <v>0.2825</v>
      </c>
      <c r="Z54" s="23" t="n">
        <f aca="false">$Q54+Z$4</f>
        <v>0.2925</v>
      </c>
      <c r="AA54" s="23" t="n">
        <f aca="false">$Q54+AA$4</f>
        <v>0.3025</v>
      </c>
      <c r="AB54" s="23" t="n">
        <f aca="false">$Q54+AB$4</f>
        <v>0.3125</v>
      </c>
      <c r="AC54" s="23" t="n">
        <f aca="false">$Q54+AC$4</f>
        <v>0.3225</v>
      </c>
      <c r="AE54" s="28" t="e">
        <f aca="false">xCalcSkew($A54,Inputs!$E54-$C54,b)/100</f>
        <v>#NAME?</v>
      </c>
      <c r="AG54" s="28" t="e">
        <f aca="false">AE54+Q54</f>
        <v>#NAME?</v>
      </c>
    </row>
    <row r="55" customFormat="false" ht="12.75" hidden="false" customHeight="false" outlineLevel="0" collapsed="false">
      <c r="A55" s="25" t="n">
        <f aca="false">Inputs!C55</f>
        <v>38749</v>
      </c>
      <c r="C55" s="26" t="n">
        <v>4.0105</v>
      </c>
      <c r="E55" s="23" t="n">
        <f aca="false">$C55+(E$4*Position!$L55)</f>
        <v>3.7607982081379</v>
      </c>
      <c r="F55" s="23" t="n">
        <f aca="false">$C55+(F$4*Position!$L55)</f>
        <v>3.81073856651032</v>
      </c>
      <c r="G55" s="23" t="n">
        <f aca="false">$C55+(G$4*Position!$L55)</f>
        <v>3.86067892488274</v>
      </c>
      <c r="H55" s="23" t="n">
        <f aca="false">$C55+(H$4*Position!$L55)</f>
        <v>3.91061928325516</v>
      </c>
      <c r="I55" s="23" t="n">
        <f aca="false">$C55+(I$4*Position!$L55)</f>
        <v>3.96055964162758</v>
      </c>
      <c r="J55" s="23" t="n">
        <f aca="false">$C55+(J$4*Position!$L55)</f>
        <v>4.0105</v>
      </c>
      <c r="K55" s="23" t="n">
        <f aca="false">$C55+(K$4*Position!$L55)</f>
        <v>4.06044035837242</v>
      </c>
      <c r="L55" s="23" t="n">
        <f aca="false">$C55+(L$4*Position!$L55)</f>
        <v>4.11038071674484</v>
      </c>
      <c r="M55" s="23" t="n">
        <f aca="false">$C55+(M$4*Position!$L55)</f>
        <v>4.16032107511726</v>
      </c>
      <c r="N55" s="23" t="n">
        <f aca="false">$C55+(N$4*Position!$L55)</f>
        <v>4.21026143348968</v>
      </c>
      <c r="O55" s="23" t="n">
        <f aca="false">$C55+(O$4*Position!$L55)</f>
        <v>4.2602017918621</v>
      </c>
      <c r="Q55" s="27" t="n">
        <v>0.2625</v>
      </c>
      <c r="S55" s="23" t="n">
        <f aca="false">$Q55+S$4</f>
        <v>0.2125</v>
      </c>
      <c r="T55" s="23" t="n">
        <f aca="false">$Q55+T$4</f>
        <v>0.2225</v>
      </c>
      <c r="U55" s="23" t="n">
        <f aca="false">$Q55+U$4</f>
        <v>0.2325</v>
      </c>
      <c r="V55" s="23" t="n">
        <f aca="false">$Q55+V$4</f>
        <v>0.2425</v>
      </c>
      <c r="W55" s="23" t="n">
        <f aca="false">$Q55+W$4</f>
        <v>0.2525</v>
      </c>
      <c r="X55" s="23" t="n">
        <f aca="false">$Q55+X$4</f>
        <v>0.2625</v>
      </c>
      <c r="Y55" s="23" t="n">
        <f aca="false">$Q55+Y$4</f>
        <v>0.2725</v>
      </c>
      <c r="Z55" s="23" t="n">
        <f aca="false">$Q55+Z$4</f>
        <v>0.2825</v>
      </c>
      <c r="AA55" s="23" t="n">
        <f aca="false">$Q55+AA$4</f>
        <v>0.2925</v>
      </c>
      <c r="AB55" s="23" t="n">
        <f aca="false">$Q55+AB$4</f>
        <v>0.3025</v>
      </c>
      <c r="AC55" s="23" t="n">
        <f aca="false">$Q55+AC$4</f>
        <v>0.3125</v>
      </c>
      <c r="AE55" s="28" t="e">
        <f aca="false">xCalcSkew($A55,Inputs!$E55-$C55,b)/100</f>
        <v>#NAME?</v>
      </c>
      <c r="AG55" s="28" t="e">
        <f aca="false">AE55+Q55</f>
        <v>#NAME?</v>
      </c>
    </row>
    <row r="56" customFormat="false" ht="12.75" hidden="false" customHeight="false" outlineLevel="0" collapsed="false">
      <c r="A56" s="25" t="n">
        <f aca="false">Inputs!C56</f>
        <v>38777</v>
      </c>
      <c r="C56" s="26" t="n">
        <v>3.8755</v>
      </c>
      <c r="E56" s="23" t="n">
        <f aca="false">$C56+(E$4*Position!$L56)</f>
        <v>3.62710653048425</v>
      </c>
      <c r="F56" s="23" t="n">
        <f aca="false">$C56+(F$4*Position!$L56)</f>
        <v>3.6767852243874</v>
      </c>
      <c r="G56" s="23" t="n">
        <f aca="false">$C56+(G$4*Position!$L56)</f>
        <v>3.72646391829055</v>
      </c>
      <c r="H56" s="23" t="n">
        <f aca="false">$C56+(H$4*Position!$L56)</f>
        <v>3.7761426121937</v>
      </c>
      <c r="I56" s="23" t="n">
        <f aca="false">$C56+(I$4*Position!$L56)</f>
        <v>3.82582130609685</v>
      </c>
      <c r="J56" s="23" t="n">
        <f aca="false">$C56+(J$4*Position!$L56)</f>
        <v>3.8755</v>
      </c>
      <c r="K56" s="23" t="n">
        <f aca="false">$C56+(K$4*Position!$L56)</f>
        <v>3.92517869390315</v>
      </c>
      <c r="L56" s="23" t="n">
        <f aca="false">$C56+(L$4*Position!$L56)</f>
        <v>3.9748573878063</v>
      </c>
      <c r="M56" s="23" t="n">
        <f aca="false">$C56+(M$4*Position!$L56)</f>
        <v>4.02453608170945</v>
      </c>
      <c r="N56" s="23" t="n">
        <f aca="false">$C56+(N$4*Position!$L56)</f>
        <v>4.0742147756126</v>
      </c>
      <c r="O56" s="23" t="n">
        <f aca="false">$C56+(O$4*Position!$L56)</f>
        <v>4.12389346951575</v>
      </c>
      <c r="Q56" s="27" t="n">
        <v>0.25</v>
      </c>
      <c r="S56" s="23" t="n">
        <f aca="false">$Q56+S$4</f>
        <v>0.2</v>
      </c>
      <c r="T56" s="23" t="n">
        <f aca="false">$Q56+T$4</f>
        <v>0.21</v>
      </c>
      <c r="U56" s="23" t="n">
        <f aca="false">$Q56+U$4</f>
        <v>0.22</v>
      </c>
      <c r="V56" s="23" t="n">
        <f aca="false">$Q56+V$4</f>
        <v>0.23</v>
      </c>
      <c r="W56" s="23" t="n">
        <f aca="false">$Q56+W$4</f>
        <v>0.24</v>
      </c>
      <c r="X56" s="23" t="n">
        <f aca="false">$Q56+X$4</f>
        <v>0.25</v>
      </c>
      <c r="Y56" s="23" t="n">
        <f aca="false">$Q56+Y$4</f>
        <v>0.26</v>
      </c>
      <c r="Z56" s="23" t="n">
        <f aca="false">$Q56+Z$4</f>
        <v>0.27</v>
      </c>
      <c r="AA56" s="23" t="n">
        <f aca="false">$Q56+AA$4</f>
        <v>0.28</v>
      </c>
      <c r="AB56" s="23" t="n">
        <f aca="false">$Q56+AB$4</f>
        <v>0.29</v>
      </c>
      <c r="AC56" s="23" t="n">
        <f aca="false">$Q56+AC$4</f>
        <v>0.3</v>
      </c>
      <c r="AE56" s="28" t="e">
        <f aca="false">xCalcSkew($A56,Inputs!$E56-$C56,b)/100</f>
        <v>#NAME?</v>
      </c>
      <c r="AG56" s="28" t="e">
        <f aca="false">AE56+Q56</f>
        <v>#NAME?</v>
      </c>
    </row>
    <row r="57" customFormat="false" ht="12.75" hidden="false" customHeight="false" outlineLevel="0" collapsed="false">
      <c r="A57" s="25" t="n">
        <f aca="false">Inputs!C57</f>
        <v>38808</v>
      </c>
      <c r="C57" s="26" t="n">
        <v>3.7255</v>
      </c>
      <c r="E57" s="23" t="n">
        <f aca="false">$C57+(E$4*Position!$L57)</f>
        <v>3.47782475898882</v>
      </c>
      <c r="F57" s="23" t="n">
        <f aca="false">$C57+(F$4*Position!$L57)</f>
        <v>3.52735980719105</v>
      </c>
      <c r="G57" s="23" t="n">
        <f aca="false">$C57+(G$4*Position!$L57)</f>
        <v>3.57689485539329</v>
      </c>
      <c r="H57" s="23" t="n">
        <f aca="false">$C57+(H$4*Position!$L57)</f>
        <v>3.62642990359553</v>
      </c>
      <c r="I57" s="23" t="n">
        <f aca="false">$C57+(I$4*Position!$L57)</f>
        <v>3.67596495179776</v>
      </c>
      <c r="J57" s="23" t="n">
        <f aca="false">$C57+(J$4*Position!$L57)</f>
        <v>3.7255</v>
      </c>
      <c r="K57" s="23" t="n">
        <f aca="false">$C57+(K$4*Position!$L57)</f>
        <v>3.77503504820224</v>
      </c>
      <c r="L57" s="23" t="n">
        <f aca="false">$C57+(L$4*Position!$L57)</f>
        <v>3.82457009640447</v>
      </c>
      <c r="M57" s="23" t="n">
        <f aca="false">$C57+(M$4*Position!$L57)</f>
        <v>3.87410514460671</v>
      </c>
      <c r="N57" s="23" t="n">
        <f aca="false">$C57+(N$4*Position!$L57)</f>
        <v>3.92364019280895</v>
      </c>
      <c r="O57" s="23" t="n">
        <f aca="false">$C57+(O$4*Position!$L57)</f>
        <v>3.97317524101119</v>
      </c>
      <c r="Q57" s="27" t="n">
        <v>0.2475</v>
      </c>
      <c r="S57" s="23" t="n">
        <f aca="false">$Q57+S$4</f>
        <v>0.1975</v>
      </c>
      <c r="T57" s="23" t="n">
        <f aca="false">$Q57+T$4</f>
        <v>0.2075</v>
      </c>
      <c r="U57" s="23" t="n">
        <f aca="false">$Q57+U$4</f>
        <v>0.2175</v>
      </c>
      <c r="V57" s="23" t="n">
        <f aca="false">$Q57+V$4</f>
        <v>0.2275</v>
      </c>
      <c r="W57" s="23" t="n">
        <f aca="false">$Q57+W$4</f>
        <v>0.2375</v>
      </c>
      <c r="X57" s="23" t="n">
        <f aca="false">$Q57+X$4</f>
        <v>0.2475</v>
      </c>
      <c r="Y57" s="23" t="n">
        <f aca="false">$Q57+Y$4</f>
        <v>0.2575</v>
      </c>
      <c r="Z57" s="23" t="n">
        <f aca="false">$Q57+Z$4</f>
        <v>0.2675</v>
      </c>
      <c r="AA57" s="23" t="n">
        <f aca="false">$Q57+AA$4</f>
        <v>0.2775</v>
      </c>
      <c r="AB57" s="23" t="n">
        <f aca="false">$Q57+AB$4</f>
        <v>0.2875</v>
      </c>
      <c r="AC57" s="23" t="n">
        <f aca="false">$Q57+AC$4</f>
        <v>0.2975</v>
      </c>
      <c r="AE57" s="28" t="e">
        <f aca="false">xCalcSkew($A57,Inputs!$E57-$C57,b)/100</f>
        <v>#NAME?</v>
      </c>
      <c r="AG57" s="28" t="e">
        <f aca="false">AE57+Q57</f>
        <v>#NAME?</v>
      </c>
    </row>
    <row r="58" customFormat="false" ht="12.75" hidden="false" customHeight="false" outlineLevel="0" collapsed="false">
      <c r="A58" s="25" t="n">
        <f aca="false">Inputs!C58</f>
        <v>38838</v>
      </c>
      <c r="C58" s="26" t="n">
        <v>3.7295</v>
      </c>
      <c r="E58" s="23" t="n">
        <f aca="false">$C58+(E$4*Position!$L58)</f>
        <v>3.48181380010318</v>
      </c>
      <c r="F58" s="23" t="n">
        <f aca="false">$C58+(F$4*Position!$L58)</f>
        <v>3.53135104008255</v>
      </c>
      <c r="G58" s="23" t="n">
        <f aca="false">$C58+(G$4*Position!$L58)</f>
        <v>3.58088828006191</v>
      </c>
      <c r="H58" s="23" t="n">
        <f aca="false">$C58+(H$4*Position!$L58)</f>
        <v>3.63042552004127</v>
      </c>
      <c r="I58" s="23" t="n">
        <f aca="false">$C58+(I$4*Position!$L58)</f>
        <v>3.67996276002064</v>
      </c>
      <c r="J58" s="23" t="n">
        <f aca="false">$C58+(J$4*Position!$L58)</f>
        <v>3.7295</v>
      </c>
      <c r="K58" s="23" t="n">
        <f aca="false">$C58+(K$4*Position!$L58)</f>
        <v>3.77903723997936</v>
      </c>
      <c r="L58" s="23" t="n">
        <f aca="false">$C58+(L$4*Position!$L58)</f>
        <v>3.82857447995873</v>
      </c>
      <c r="M58" s="23" t="n">
        <f aca="false">$C58+(M$4*Position!$L58)</f>
        <v>3.87811171993809</v>
      </c>
      <c r="N58" s="23" t="n">
        <f aca="false">$C58+(N$4*Position!$L58)</f>
        <v>3.92764895991745</v>
      </c>
      <c r="O58" s="23" t="n">
        <f aca="false">$C58+(O$4*Position!$L58)</f>
        <v>3.97718619989682</v>
      </c>
      <c r="Q58" s="27" t="n">
        <v>0.245</v>
      </c>
      <c r="S58" s="23" t="n">
        <f aca="false">$Q58+S$4</f>
        <v>0.195</v>
      </c>
      <c r="T58" s="23" t="n">
        <f aca="false">$Q58+T$4</f>
        <v>0.205</v>
      </c>
      <c r="U58" s="23" t="n">
        <f aca="false">$Q58+U$4</f>
        <v>0.215</v>
      </c>
      <c r="V58" s="23" t="n">
        <f aca="false">$Q58+V$4</f>
        <v>0.225</v>
      </c>
      <c r="W58" s="23" t="n">
        <f aca="false">$Q58+W$4</f>
        <v>0.235</v>
      </c>
      <c r="X58" s="23" t="n">
        <f aca="false">$Q58+X$4</f>
        <v>0.245</v>
      </c>
      <c r="Y58" s="23" t="n">
        <f aca="false">$Q58+Y$4</f>
        <v>0.255</v>
      </c>
      <c r="Z58" s="23" t="n">
        <f aca="false">$Q58+Z$4</f>
        <v>0.265</v>
      </c>
      <c r="AA58" s="23" t="n">
        <f aca="false">$Q58+AA$4</f>
        <v>0.275</v>
      </c>
      <c r="AB58" s="23" t="n">
        <f aca="false">$Q58+AB$4</f>
        <v>0.285</v>
      </c>
      <c r="AC58" s="23" t="n">
        <f aca="false">$Q58+AC$4</f>
        <v>0.295</v>
      </c>
      <c r="AE58" s="28" t="e">
        <f aca="false">xCalcSkew($A58,Inputs!$E58-$C58,b)/100</f>
        <v>#NAME?</v>
      </c>
      <c r="AG58" s="28" t="e">
        <f aca="false">AE58+Q58</f>
        <v>#NAME?</v>
      </c>
    </row>
    <row r="59" customFormat="false" ht="12.75" hidden="false" customHeight="false" outlineLevel="0" collapsed="false">
      <c r="A59" s="25" t="n">
        <f aca="false">Inputs!C59</f>
        <v>38869</v>
      </c>
      <c r="C59" s="26" t="n">
        <v>3.7695</v>
      </c>
      <c r="E59" s="23" t="n">
        <f aca="false">$C59+(E$4*Position!$L59)</f>
        <v>3.52303276538206</v>
      </c>
      <c r="F59" s="23" t="n">
        <f aca="false">$C59+(F$4*Position!$L59)</f>
        <v>3.57232621230565</v>
      </c>
      <c r="G59" s="23" t="n">
        <f aca="false">$C59+(G$4*Position!$L59)</f>
        <v>3.62161965922924</v>
      </c>
      <c r="H59" s="23" t="n">
        <f aca="false">$C59+(H$4*Position!$L59)</f>
        <v>3.67091310615282</v>
      </c>
      <c r="I59" s="23" t="n">
        <f aca="false">$C59+(I$4*Position!$L59)</f>
        <v>3.72020655307641</v>
      </c>
      <c r="J59" s="23" t="n">
        <f aca="false">$C59+(J$4*Position!$L59)</f>
        <v>3.7695</v>
      </c>
      <c r="K59" s="23" t="n">
        <f aca="false">$C59+(K$4*Position!$L59)</f>
        <v>3.81879344692359</v>
      </c>
      <c r="L59" s="23" t="n">
        <f aca="false">$C59+(L$4*Position!$L59)</f>
        <v>3.86808689384718</v>
      </c>
      <c r="M59" s="23" t="n">
        <f aca="false">$C59+(M$4*Position!$L59)</f>
        <v>3.91738034077076</v>
      </c>
      <c r="N59" s="23" t="n">
        <f aca="false">$C59+(N$4*Position!$L59)</f>
        <v>3.96667378769435</v>
      </c>
      <c r="O59" s="23" t="n">
        <f aca="false">$C59+(O$4*Position!$L59)</f>
        <v>4.01596723461794</v>
      </c>
      <c r="Q59" s="27" t="n">
        <v>0.2475</v>
      </c>
      <c r="S59" s="23" t="n">
        <f aca="false">$Q59+S$4</f>
        <v>0.1975</v>
      </c>
      <c r="T59" s="23" t="n">
        <f aca="false">$Q59+T$4</f>
        <v>0.2075</v>
      </c>
      <c r="U59" s="23" t="n">
        <f aca="false">$Q59+U$4</f>
        <v>0.2175</v>
      </c>
      <c r="V59" s="23" t="n">
        <f aca="false">$Q59+V$4</f>
        <v>0.2275</v>
      </c>
      <c r="W59" s="23" t="n">
        <f aca="false">$Q59+W$4</f>
        <v>0.2375</v>
      </c>
      <c r="X59" s="23" t="n">
        <f aca="false">$Q59+X$4</f>
        <v>0.2475</v>
      </c>
      <c r="Y59" s="23" t="n">
        <f aca="false">$Q59+Y$4</f>
        <v>0.2575</v>
      </c>
      <c r="Z59" s="23" t="n">
        <f aca="false">$Q59+Z$4</f>
        <v>0.2675</v>
      </c>
      <c r="AA59" s="23" t="n">
        <f aca="false">$Q59+AA$4</f>
        <v>0.2775</v>
      </c>
      <c r="AB59" s="23" t="n">
        <f aca="false">$Q59+AB$4</f>
        <v>0.2875</v>
      </c>
      <c r="AC59" s="23" t="n">
        <f aca="false">$Q59+AC$4</f>
        <v>0.2975</v>
      </c>
      <c r="AE59" s="28" t="e">
        <f aca="false">xCalcSkew($A59,Inputs!$E59-$C59,b)/100</f>
        <v>#NAME?</v>
      </c>
      <c r="AG59" s="28" t="e">
        <f aca="false">AE59+Q59</f>
        <v>#NAME?</v>
      </c>
    </row>
    <row r="60" customFormat="false" ht="12.75" hidden="false" customHeight="false" outlineLevel="0" collapsed="false">
      <c r="A60" s="25" t="n">
        <f aca="false">Inputs!C60</f>
        <v>38899</v>
      </c>
      <c r="C60" s="26" t="n">
        <v>3.8145</v>
      </c>
      <c r="E60" s="23" t="n">
        <f aca="false">$C60+(E$4*Position!$L60)</f>
        <v>3.56803276538206</v>
      </c>
      <c r="F60" s="23" t="n">
        <f aca="false">$C60+(F$4*Position!$L60)</f>
        <v>3.61732621230565</v>
      </c>
      <c r="G60" s="23" t="n">
        <f aca="false">$C60+(G$4*Position!$L60)</f>
        <v>3.66661965922924</v>
      </c>
      <c r="H60" s="23" t="n">
        <f aca="false">$C60+(H$4*Position!$L60)</f>
        <v>3.71591310615282</v>
      </c>
      <c r="I60" s="23" t="n">
        <f aca="false">$C60+(I$4*Position!$L60)</f>
        <v>3.76520655307641</v>
      </c>
      <c r="J60" s="23" t="n">
        <f aca="false">$C60+(J$4*Position!$L60)</f>
        <v>3.8145</v>
      </c>
      <c r="K60" s="23" t="n">
        <f aca="false">$C60+(K$4*Position!$L60)</f>
        <v>3.86379344692359</v>
      </c>
      <c r="L60" s="23" t="n">
        <f aca="false">$C60+(L$4*Position!$L60)</f>
        <v>3.91308689384718</v>
      </c>
      <c r="M60" s="23" t="n">
        <f aca="false">$C60+(M$4*Position!$L60)</f>
        <v>3.96238034077076</v>
      </c>
      <c r="N60" s="23" t="n">
        <f aca="false">$C60+(N$4*Position!$L60)</f>
        <v>4.01167378769435</v>
      </c>
      <c r="O60" s="23" t="n">
        <f aca="false">$C60+(O$4*Position!$L60)</f>
        <v>4.06096723461794</v>
      </c>
      <c r="Q60" s="27" t="n">
        <v>0.2475</v>
      </c>
      <c r="S60" s="23" t="n">
        <f aca="false">$Q60+S$4</f>
        <v>0.1975</v>
      </c>
      <c r="T60" s="23" t="n">
        <f aca="false">$Q60+T$4</f>
        <v>0.2075</v>
      </c>
      <c r="U60" s="23" t="n">
        <f aca="false">$Q60+U$4</f>
        <v>0.2175</v>
      </c>
      <c r="V60" s="23" t="n">
        <f aca="false">$Q60+V$4</f>
        <v>0.2275</v>
      </c>
      <c r="W60" s="23" t="n">
        <f aca="false">$Q60+W$4</f>
        <v>0.2375</v>
      </c>
      <c r="X60" s="23" t="n">
        <f aca="false">$Q60+X$4</f>
        <v>0.2475</v>
      </c>
      <c r="Y60" s="23" t="n">
        <f aca="false">$Q60+Y$4</f>
        <v>0.2575</v>
      </c>
      <c r="Z60" s="23" t="n">
        <f aca="false">$Q60+Z$4</f>
        <v>0.2675</v>
      </c>
      <c r="AA60" s="23" t="n">
        <f aca="false">$Q60+AA$4</f>
        <v>0.2775</v>
      </c>
      <c r="AB60" s="23" t="n">
        <f aca="false">$Q60+AB$4</f>
        <v>0.2875</v>
      </c>
      <c r="AC60" s="23" t="n">
        <f aca="false">$Q60+AC$4</f>
        <v>0.2975</v>
      </c>
      <c r="AE60" s="28" t="e">
        <f aca="false">xCalcSkew($A60,Inputs!$E60-$C60,b)/100</f>
        <v>#NAME?</v>
      </c>
      <c r="AG60" s="28" t="e">
        <f aca="false">AE60+Q60</f>
        <v>#NAME?</v>
      </c>
    </row>
    <row r="61" customFormat="false" ht="12.75" hidden="false" customHeight="false" outlineLevel="0" collapsed="false">
      <c r="A61" s="25" t="n">
        <f aca="false">Inputs!C61</f>
        <v>38930</v>
      </c>
      <c r="C61" s="26" t="n">
        <v>3.8535</v>
      </c>
      <c r="E61" s="23" t="n">
        <f aca="false">$C61+(E$4*Position!$L61)</f>
        <v>3.6076422480215</v>
      </c>
      <c r="F61" s="23" t="n">
        <f aca="false">$C61+(F$4*Position!$L61)</f>
        <v>3.6568137984172</v>
      </c>
      <c r="G61" s="23" t="n">
        <f aca="false">$C61+(G$4*Position!$L61)</f>
        <v>3.7059853488129</v>
      </c>
      <c r="H61" s="23" t="n">
        <f aca="false">$C61+(H$4*Position!$L61)</f>
        <v>3.7551568992086</v>
      </c>
      <c r="I61" s="23" t="n">
        <f aca="false">$C61+(I$4*Position!$L61)</f>
        <v>3.8043284496043</v>
      </c>
      <c r="J61" s="23" t="n">
        <f aca="false">$C61+(J$4*Position!$L61)</f>
        <v>3.8535</v>
      </c>
      <c r="K61" s="23" t="n">
        <f aca="false">$C61+(K$4*Position!$L61)</f>
        <v>3.9026715503957</v>
      </c>
      <c r="L61" s="23" t="n">
        <f aca="false">$C61+(L$4*Position!$L61)</f>
        <v>3.9518431007914</v>
      </c>
      <c r="M61" s="23" t="n">
        <f aca="false">$C61+(M$4*Position!$L61)</f>
        <v>4.0010146511871</v>
      </c>
      <c r="N61" s="23" t="n">
        <f aca="false">$C61+(N$4*Position!$L61)</f>
        <v>4.0501862015828</v>
      </c>
      <c r="O61" s="23" t="n">
        <f aca="false">$C61+(O$4*Position!$L61)</f>
        <v>4.0993577519785</v>
      </c>
      <c r="Q61" s="27" t="n">
        <v>0.2475</v>
      </c>
      <c r="S61" s="23" t="n">
        <f aca="false">$Q61+S$4</f>
        <v>0.1975</v>
      </c>
      <c r="T61" s="23" t="n">
        <f aca="false">$Q61+T$4</f>
        <v>0.2075</v>
      </c>
      <c r="U61" s="23" t="n">
        <f aca="false">$Q61+U$4</f>
        <v>0.2175</v>
      </c>
      <c r="V61" s="23" t="n">
        <f aca="false">$Q61+V$4</f>
        <v>0.2275</v>
      </c>
      <c r="W61" s="23" t="n">
        <f aca="false">$Q61+W$4</f>
        <v>0.2375</v>
      </c>
      <c r="X61" s="23" t="n">
        <f aca="false">$Q61+X$4</f>
        <v>0.2475</v>
      </c>
      <c r="Y61" s="23" t="n">
        <f aca="false">$Q61+Y$4</f>
        <v>0.2575</v>
      </c>
      <c r="Z61" s="23" t="n">
        <f aca="false">$Q61+Z$4</f>
        <v>0.2675</v>
      </c>
      <c r="AA61" s="23" t="n">
        <f aca="false">$Q61+AA$4</f>
        <v>0.2775</v>
      </c>
      <c r="AB61" s="23" t="n">
        <f aca="false">$Q61+AB$4</f>
        <v>0.2875</v>
      </c>
      <c r="AC61" s="23" t="n">
        <f aca="false">$Q61+AC$4</f>
        <v>0.2975</v>
      </c>
      <c r="AE61" s="28" t="e">
        <f aca="false">xCalcSkew($A61,Inputs!$E61-$C61,b)/100</f>
        <v>#NAME?</v>
      </c>
      <c r="AG61" s="28" t="e">
        <f aca="false">AE61+Q61</f>
        <v>#NAME?</v>
      </c>
    </row>
    <row r="62" customFormat="false" ht="12.75" hidden="false" customHeight="false" outlineLevel="0" collapsed="false">
      <c r="A62" s="25" t="n">
        <f aca="false">Inputs!C62</f>
        <v>38961</v>
      </c>
      <c r="C62" s="26" t="n">
        <v>3.8425</v>
      </c>
      <c r="E62" s="23" t="n">
        <f aca="false">$C62+(E$4*Position!$L62)</f>
        <v>3.59771495432674</v>
      </c>
      <c r="F62" s="23" t="n">
        <f aca="false">$C62+(F$4*Position!$L62)</f>
        <v>3.64667196346139</v>
      </c>
      <c r="G62" s="23" t="n">
        <f aca="false">$C62+(G$4*Position!$L62)</f>
        <v>3.69562897259604</v>
      </c>
      <c r="H62" s="23" t="n">
        <f aca="false">$C62+(H$4*Position!$L62)</f>
        <v>3.7445859817307</v>
      </c>
      <c r="I62" s="23" t="n">
        <f aca="false">$C62+(I$4*Position!$L62)</f>
        <v>3.79354299086535</v>
      </c>
      <c r="J62" s="23" t="n">
        <f aca="false">$C62+(J$4*Position!$L62)</f>
        <v>3.8425</v>
      </c>
      <c r="K62" s="23" t="n">
        <f aca="false">$C62+(K$4*Position!$L62)</f>
        <v>3.89145700913465</v>
      </c>
      <c r="L62" s="23" t="n">
        <f aca="false">$C62+(L$4*Position!$L62)</f>
        <v>3.94041401826931</v>
      </c>
      <c r="M62" s="23" t="n">
        <f aca="false">$C62+(M$4*Position!$L62)</f>
        <v>3.98937102740396</v>
      </c>
      <c r="N62" s="23" t="n">
        <f aca="false">$C62+(N$4*Position!$L62)</f>
        <v>4.03832803653861</v>
      </c>
      <c r="O62" s="23" t="n">
        <f aca="false">$C62+(O$4*Position!$L62)</f>
        <v>4.08728504567326</v>
      </c>
      <c r="Q62" s="27" t="n">
        <v>0.2475</v>
      </c>
      <c r="S62" s="23" t="n">
        <f aca="false">$Q62+S$4</f>
        <v>0.1975</v>
      </c>
      <c r="T62" s="23" t="n">
        <f aca="false">$Q62+T$4</f>
        <v>0.2075</v>
      </c>
      <c r="U62" s="23" t="n">
        <f aca="false">$Q62+U$4</f>
        <v>0.2175</v>
      </c>
      <c r="V62" s="23" t="n">
        <f aca="false">$Q62+V$4</f>
        <v>0.2275</v>
      </c>
      <c r="W62" s="23" t="n">
        <f aca="false">$Q62+W$4</f>
        <v>0.2375</v>
      </c>
      <c r="X62" s="23" t="n">
        <f aca="false">$Q62+X$4</f>
        <v>0.2475</v>
      </c>
      <c r="Y62" s="23" t="n">
        <f aca="false">$Q62+Y$4</f>
        <v>0.2575</v>
      </c>
      <c r="Z62" s="23" t="n">
        <f aca="false">$Q62+Z$4</f>
        <v>0.2675</v>
      </c>
      <c r="AA62" s="23" t="n">
        <f aca="false">$Q62+AA$4</f>
        <v>0.2775</v>
      </c>
      <c r="AB62" s="23" t="n">
        <f aca="false">$Q62+AB$4</f>
        <v>0.2875</v>
      </c>
      <c r="AC62" s="23" t="n">
        <f aca="false">$Q62+AC$4</f>
        <v>0.2975</v>
      </c>
      <c r="AE62" s="28" t="e">
        <f aca="false">xCalcSkew($A62,Inputs!$E62-$C62,b)/100</f>
        <v>#NAME?</v>
      </c>
      <c r="AG62" s="28" t="e">
        <f aca="false">AE62+Q62</f>
        <v>#NAME?</v>
      </c>
    </row>
    <row r="63" customFormat="false" ht="12.75" hidden="false" customHeight="false" outlineLevel="0" collapsed="false">
      <c r="A63" s="25" t="n">
        <f aca="false">Inputs!C63</f>
        <v>38991</v>
      </c>
      <c r="C63" s="26" t="n">
        <v>3.8575</v>
      </c>
      <c r="E63" s="23" t="n">
        <f aca="false">$C63+(E$4*Position!$L63)</f>
        <v>3.61890883218743</v>
      </c>
      <c r="F63" s="23" t="n">
        <f aca="false">$C63+(F$4*Position!$L63)</f>
        <v>3.66662706574994</v>
      </c>
      <c r="G63" s="23" t="n">
        <f aca="false">$C63+(G$4*Position!$L63)</f>
        <v>3.71434529931246</v>
      </c>
      <c r="H63" s="23" t="n">
        <f aca="false">$C63+(H$4*Position!$L63)</f>
        <v>3.76206353287497</v>
      </c>
      <c r="I63" s="23" t="n">
        <f aca="false">$C63+(I$4*Position!$L63)</f>
        <v>3.80978176643749</v>
      </c>
      <c r="J63" s="23" t="n">
        <f aca="false">$C63+(J$4*Position!$L63)</f>
        <v>3.8575</v>
      </c>
      <c r="K63" s="23" t="n">
        <f aca="false">$C63+(K$4*Position!$L63)</f>
        <v>3.90521823356251</v>
      </c>
      <c r="L63" s="23" t="n">
        <f aca="false">$C63+(L$4*Position!$L63)</f>
        <v>3.95293646712503</v>
      </c>
      <c r="M63" s="23" t="n">
        <f aca="false">$C63+(M$4*Position!$L63)</f>
        <v>4.00065470068754</v>
      </c>
      <c r="N63" s="23" t="n">
        <f aca="false">$C63+(N$4*Position!$L63)</f>
        <v>4.04837293425006</v>
      </c>
      <c r="O63" s="23" t="n">
        <f aca="false">$C63+(O$4*Position!$L63)</f>
        <v>4.09609116781257</v>
      </c>
      <c r="Q63" s="27" t="n">
        <v>0.2475</v>
      </c>
      <c r="S63" s="23" t="n">
        <f aca="false">$Q63+S$4</f>
        <v>0.1975</v>
      </c>
      <c r="T63" s="23" t="n">
        <f aca="false">$Q63+T$4</f>
        <v>0.2075</v>
      </c>
      <c r="U63" s="23" t="n">
        <f aca="false">$Q63+U$4</f>
        <v>0.2175</v>
      </c>
      <c r="V63" s="23" t="n">
        <f aca="false">$Q63+V$4</f>
        <v>0.2275</v>
      </c>
      <c r="W63" s="23" t="n">
        <f aca="false">$Q63+W$4</f>
        <v>0.2375</v>
      </c>
      <c r="X63" s="23" t="n">
        <f aca="false">$Q63+X$4</f>
        <v>0.2475</v>
      </c>
      <c r="Y63" s="23" t="n">
        <f aca="false">$Q63+Y$4</f>
        <v>0.2575</v>
      </c>
      <c r="Z63" s="23" t="n">
        <f aca="false">$Q63+Z$4</f>
        <v>0.2675</v>
      </c>
      <c r="AA63" s="23" t="n">
        <f aca="false">$Q63+AA$4</f>
        <v>0.2775</v>
      </c>
      <c r="AB63" s="23" t="n">
        <f aca="false">$Q63+AB$4</f>
        <v>0.2875</v>
      </c>
      <c r="AC63" s="23" t="n">
        <f aca="false">$Q63+AC$4</f>
        <v>0.2975</v>
      </c>
      <c r="AE63" s="28" t="e">
        <f aca="false">xCalcSkew($A63,Inputs!$E63-$C63,b)/100</f>
        <v>#NAME?</v>
      </c>
      <c r="AG63" s="28" t="e">
        <f aca="false">AE63+Q63</f>
        <v>#NAME?</v>
      </c>
    </row>
    <row r="64" customFormat="false" ht="12.75" hidden="false" customHeight="false" outlineLevel="0" collapsed="false">
      <c r="A64" s="25" t="n">
        <f aca="false">Inputs!C64</f>
        <v>39022</v>
      </c>
      <c r="C64" s="26" t="n">
        <v>4.0145</v>
      </c>
      <c r="E64" s="23" t="n">
        <f aca="false">$C64+(E$4*Position!$L64)</f>
        <v>3.78360449887545</v>
      </c>
      <c r="F64" s="23" t="n">
        <f aca="false">$C64+(F$4*Position!$L64)</f>
        <v>3.82978359910036</v>
      </c>
      <c r="G64" s="23" t="n">
        <f aca="false">$C64+(G$4*Position!$L64)</f>
        <v>3.87596269932527</v>
      </c>
      <c r="H64" s="23" t="n">
        <f aca="false">$C64+(H$4*Position!$L64)</f>
        <v>3.92214179955018</v>
      </c>
      <c r="I64" s="23" t="n">
        <f aca="false">$C64+(I$4*Position!$L64)</f>
        <v>3.96832089977509</v>
      </c>
      <c r="J64" s="23" t="n">
        <f aca="false">$C64+(J$4*Position!$L64)</f>
        <v>4.0145</v>
      </c>
      <c r="K64" s="23" t="n">
        <f aca="false">$C64+(K$4*Position!$L64)</f>
        <v>4.06067910022491</v>
      </c>
      <c r="L64" s="23" t="n">
        <f aca="false">$C64+(L$4*Position!$L64)</f>
        <v>4.10685820044982</v>
      </c>
      <c r="M64" s="23" t="n">
        <f aca="false">$C64+(M$4*Position!$L64)</f>
        <v>4.15303730067473</v>
      </c>
      <c r="N64" s="23" t="n">
        <f aca="false">$C64+(N$4*Position!$L64)</f>
        <v>4.19921640089964</v>
      </c>
      <c r="O64" s="23" t="n">
        <f aca="false">$C64+(O$4*Position!$L64)</f>
        <v>4.24539550112455</v>
      </c>
      <c r="Q64" s="27" t="n">
        <v>0.2475</v>
      </c>
      <c r="S64" s="23" t="n">
        <f aca="false">$Q64+S$4</f>
        <v>0.1975</v>
      </c>
      <c r="T64" s="23" t="n">
        <f aca="false">$Q64+T$4</f>
        <v>0.2075</v>
      </c>
      <c r="U64" s="23" t="n">
        <f aca="false">$Q64+U$4</f>
        <v>0.2175</v>
      </c>
      <c r="V64" s="23" t="n">
        <f aca="false">$Q64+V$4</f>
        <v>0.2275</v>
      </c>
      <c r="W64" s="23" t="n">
        <f aca="false">$Q64+W$4</f>
        <v>0.2375</v>
      </c>
      <c r="X64" s="23" t="n">
        <f aca="false">$Q64+X$4</f>
        <v>0.2475</v>
      </c>
      <c r="Y64" s="23" t="n">
        <f aca="false">$Q64+Y$4</f>
        <v>0.2575</v>
      </c>
      <c r="Z64" s="23" t="n">
        <f aca="false">$Q64+Z$4</f>
        <v>0.2675</v>
      </c>
      <c r="AA64" s="23" t="n">
        <f aca="false">$Q64+AA$4</f>
        <v>0.2775</v>
      </c>
      <c r="AB64" s="23" t="n">
        <f aca="false">$Q64+AB$4</f>
        <v>0.2875</v>
      </c>
      <c r="AC64" s="23" t="n">
        <f aca="false">$Q64+AC$4</f>
        <v>0.2975</v>
      </c>
      <c r="AE64" s="28" t="e">
        <f aca="false">xCalcSkew($A64,Inputs!$E64-$C64,b)/100</f>
        <v>#NAME?</v>
      </c>
      <c r="AG64" s="28" t="e">
        <f aca="false">AE64+Q64</f>
        <v>#NAME?</v>
      </c>
    </row>
    <row r="65" customFormat="false" ht="12.75" hidden="false" customHeight="false" outlineLevel="0" collapsed="false">
      <c r="A65" s="25" t="n">
        <f aca="false">Inputs!C65</f>
        <v>39052</v>
      </c>
      <c r="C65" s="26" t="n">
        <v>4.1745</v>
      </c>
      <c r="E65" s="23" t="n">
        <f aca="false">$C65+(E$4*Position!$L65)</f>
        <v>3.92495669048398</v>
      </c>
      <c r="F65" s="23" t="n">
        <f aca="false">$C65+(F$4*Position!$L65)</f>
        <v>3.97486535238718</v>
      </c>
      <c r="G65" s="23" t="n">
        <f aca="false">$C65+(G$4*Position!$L65)</f>
        <v>4.02477401429039</v>
      </c>
      <c r="H65" s="23" t="n">
        <f aca="false">$C65+(H$4*Position!$L65)</f>
        <v>4.07468267619359</v>
      </c>
      <c r="I65" s="23" t="n">
        <f aca="false">$C65+(I$4*Position!$L65)</f>
        <v>4.1245913380968</v>
      </c>
      <c r="J65" s="23" t="n">
        <f aca="false">$C65+(J$4*Position!$L65)</f>
        <v>4.1745</v>
      </c>
      <c r="K65" s="23" t="n">
        <f aca="false">$C65+(K$4*Position!$L65)</f>
        <v>4.22440866190321</v>
      </c>
      <c r="L65" s="23" t="n">
        <f aca="false">$C65+(L$4*Position!$L65)</f>
        <v>4.27431732380641</v>
      </c>
      <c r="M65" s="23" t="n">
        <f aca="false">$C65+(M$4*Position!$L65)</f>
        <v>4.32422598570962</v>
      </c>
      <c r="N65" s="23" t="n">
        <f aca="false">$C65+(N$4*Position!$L65)</f>
        <v>4.37413464761282</v>
      </c>
      <c r="O65" s="23" t="n">
        <f aca="false">$C65+(O$4*Position!$L65)</f>
        <v>4.42404330951602</v>
      </c>
      <c r="Q65" s="27" t="n">
        <v>0.2475</v>
      </c>
      <c r="S65" s="23" t="n">
        <f aca="false">$Q65+S$4</f>
        <v>0.1975</v>
      </c>
      <c r="T65" s="23" t="n">
        <f aca="false">$Q65+T$4</f>
        <v>0.2075</v>
      </c>
      <c r="U65" s="23" t="n">
        <f aca="false">$Q65+U$4</f>
        <v>0.2175</v>
      </c>
      <c r="V65" s="23" t="n">
        <f aca="false">$Q65+V$4</f>
        <v>0.2275</v>
      </c>
      <c r="W65" s="23" t="n">
        <f aca="false">$Q65+W$4</f>
        <v>0.2375</v>
      </c>
      <c r="X65" s="23" t="n">
        <f aca="false">$Q65+X$4</f>
        <v>0.2475</v>
      </c>
      <c r="Y65" s="23" t="n">
        <f aca="false">$Q65+Y$4</f>
        <v>0.2575</v>
      </c>
      <c r="Z65" s="23" t="n">
        <f aca="false">$Q65+Z$4</f>
        <v>0.2675</v>
      </c>
      <c r="AA65" s="23" t="n">
        <f aca="false">$Q65+AA$4</f>
        <v>0.2775</v>
      </c>
      <c r="AB65" s="23" t="n">
        <f aca="false">$Q65+AB$4</f>
        <v>0.2875</v>
      </c>
      <c r="AC65" s="23" t="n">
        <f aca="false">$Q65+AC$4</f>
        <v>0.2975</v>
      </c>
      <c r="AE65" s="28" t="e">
        <f aca="false">xCalcSkew($A65,Inputs!$E65-$C65,b)/100</f>
        <v>#NAME?</v>
      </c>
      <c r="AG65" s="28" t="e">
        <f aca="false">AE65+Q65</f>
        <v>#NAME?</v>
      </c>
    </row>
    <row r="66" customFormat="false" ht="12.75" hidden="false" customHeight="false" outlineLevel="0" collapsed="false">
      <c r="A66" s="25" t="n">
        <f aca="false">Inputs!C66</f>
        <v>39083</v>
      </c>
      <c r="C66" s="26" t="n">
        <v>4.1945</v>
      </c>
      <c r="E66" s="23" t="n">
        <f aca="false">$C66+(E$4*Position!$L66)</f>
        <v>3.94741822479541</v>
      </c>
      <c r="F66" s="23" t="n">
        <f aca="false">$C66+(F$4*Position!$L66)</f>
        <v>3.99683457983633</v>
      </c>
      <c r="G66" s="23" t="n">
        <f aca="false">$C66+(G$4*Position!$L66)</f>
        <v>4.04625093487724</v>
      </c>
      <c r="H66" s="23" t="n">
        <f aca="false">$C66+(H$4*Position!$L66)</f>
        <v>4.09566728991816</v>
      </c>
      <c r="I66" s="23" t="n">
        <f aca="false">$C66+(I$4*Position!$L66)</f>
        <v>4.14508364495908</v>
      </c>
      <c r="J66" s="23" t="n">
        <f aca="false">$C66+(J$4*Position!$L66)</f>
        <v>4.1945</v>
      </c>
      <c r="K66" s="23" t="n">
        <f aca="false">$C66+(K$4*Position!$L66)</f>
        <v>4.24391635504092</v>
      </c>
      <c r="L66" s="23" t="n">
        <f aca="false">$C66+(L$4*Position!$L66)</f>
        <v>4.29333271008184</v>
      </c>
      <c r="M66" s="23" t="n">
        <f aca="false">$C66+(M$4*Position!$L66)</f>
        <v>4.34274906512276</v>
      </c>
      <c r="N66" s="23" t="n">
        <f aca="false">$C66+(N$4*Position!$L66)</f>
        <v>4.39216542016368</v>
      </c>
      <c r="O66" s="23" t="n">
        <f aca="false">$C66+(O$4*Position!$L66)</f>
        <v>4.44158177520459</v>
      </c>
      <c r="Q66" s="27" t="n">
        <v>0.2475</v>
      </c>
      <c r="S66" s="23" t="n">
        <f aca="false">$Q66+S$4</f>
        <v>0.1975</v>
      </c>
      <c r="T66" s="23" t="n">
        <f aca="false">$Q66+T$4</f>
        <v>0.2075</v>
      </c>
      <c r="U66" s="23" t="n">
        <f aca="false">$Q66+U$4</f>
        <v>0.2175</v>
      </c>
      <c r="V66" s="23" t="n">
        <f aca="false">$Q66+V$4</f>
        <v>0.2275</v>
      </c>
      <c r="W66" s="23" t="n">
        <f aca="false">$Q66+W$4</f>
        <v>0.2375</v>
      </c>
      <c r="X66" s="23" t="n">
        <f aca="false">$Q66+X$4</f>
        <v>0.2475</v>
      </c>
      <c r="Y66" s="23" t="n">
        <f aca="false">$Q66+Y$4</f>
        <v>0.2575</v>
      </c>
      <c r="Z66" s="23" t="n">
        <f aca="false">$Q66+Z$4</f>
        <v>0.2675</v>
      </c>
      <c r="AA66" s="23" t="n">
        <f aca="false">$Q66+AA$4</f>
        <v>0.2775</v>
      </c>
      <c r="AB66" s="23" t="n">
        <f aca="false">$Q66+AB$4</f>
        <v>0.2875</v>
      </c>
      <c r="AC66" s="23" t="n">
        <f aca="false">$Q66+AC$4</f>
        <v>0.2975</v>
      </c>
      <c r="AE66" s="28" t="e">
        <f aca="false">xCalcSkew($A66,Inputs!$E66-$C66,b)/100</f>
        <v>#NAME?</v>
      </c>
      <c r="AG66" s="28" t="e">
        <f aca="false">AE66+Q66</f>
        <v>#NAME?</v>
      </c>
    </row>
    <row r="67" customFormat="false" ht="12.75" hidden="false" customHeight="false" outlineLevel="0" collapsed="false">
      <c r="A67" s="25" t="n">
        <f aca="false">Inputs!C67</f>
        <v>39114</v>
      </c>
      <c r="C67" s="26" t="n">
        <v>4.1105</v>
      </c>
      <c r="E67" s="23" t="n">
        <f aca="false">$C67+(E$4*Position!$L67)</f>
        <v>3.86472654714175</v>
      </c>
      <c r="F67" s="23" t="n">
        <f aca="false">$C67+(F$4*Position!$L67)</f>
        <v>3.9138812377134</v>
      </c>
      <c r="G67" s="23" t="n">
        <f aca="false">$C67+(G$4*Position!$L67)</f>
        <v>3.96303592828505</v>
      </c>
      <c r="H67" s="23" t="n">
        <f aca="false">$C67+(H$4*Position!$L67)</f>
        <v>4.0121906188567</v>
      </c>
      <c r="I67" s="23" t="n">
        <f aca="false">$C67+(I$4*Position!$L67)</f>
        <v>4.06134530942835</v>
      </c>
      <c r="J67" s="23" t="n">
        <f aca="false">$C67+(J$4*Position!$L67)</f>
        <v>4.1105</v>
      </c>
      <c r="K67" s="23" t="n">
        <f aca="false">$C67+(K$4*Position!$L67)</f>
        <v>4.15965469057165</v>
      </c>
      <c r="L67" s="23" t="n">
        <f aca="false">$C67+(L$4*Position!$L67)</f>
        <v>4.2088093811433</v>
      </c>
      <c r="M67" s="23" t="n">
        <f aca="false">$C67+(M$4*Position!$L67)</f>
        <v>4.25796407171495</v>
      </c>
      <c r="N67" s="23" t="n">
        <f aca="false">$C67+(N$4*Position!$L67)</f>
        <v>4.3071187622866</v>
      </c>
      <c r="O67" s="23" t="n">
        <f aca="false">$C67+(O$4*Position!$L67)</f>
        <v>4.35627345285825</v>
      </c>
      <c r="Q67" s="27" t="n">
        <v>0.2425</v>
      </c>
      <c r="S67" s="23" t="n">
        <f aca="false">$Q67+S$4</f>
        <v>0.1925</v>
      </c>
      <c r="T67" s="23" t="n">
        <f aca="false">$Q67+T$4</f>
        <v>0.2025</v>
      </c>
      <c r="U67" s="23" t="n">
        <f aca="false">$Q67+U$4</f>
        <v>0.2125</v>
      </c>
      <c r="V67" s="23" t="n">
        <f aca="false">$Q67+V$4</f>
        <v>0.2225</v>
      </c>
      <c r="W67" s="23" t="n">
        <f aca="false">$Q67+W$4</f>
        <v>0.2325</v>
      </c>
      <c r="X67" s="23" t="n">
        <f aca="false">$Q67+X$4</f>
        <v>0.2425</v>
      </c>
      <c r="Y67" s="23" t="n">
        <f aca="false">$Q67+Y$4</f>
        <v>0.2525</v>
      </c>
      <c r="Z67" s="23" t="n">
        <f aca="false">$Q67+Z$4</f>
        <v>0.2625</v>
      </c>
      <c r="AA67" s="23" t="n">
        <f aca="false">$Q67+AA$4</f>
        <v>0.2725</v>
      </c>
      <c r="AB67" s="23" t="n">
        <f aca="false">$Q67+AB$4</f>
        <v>0.2825</v>
      </c>
      <c r="AC67" s="23" t="n">
        <f aca="false">$Q67+AC$4</f>
        <v>0.2925</v>
      </c>
      <c r="AE67" s="28" t="e">
        <f aca="false">xCalcSkew($A67,Inputs!$E67-$C67,b)/100</f>
        <v>#NAME?</v>
      </c>
      <c r="AG67" s="28" t="e">
        <f aca="false">AE67+Q67</f>
        <v>#NAME?</v>
      </c>
    </row>
    <row r="68" customFormat="false" ht="12.75" hidden="false" customHeight="false" outlineLevel="0" collapsed="false">
      <c r="A68" s="25" t="n">
        <f aca="false">Inputs!C68</f>
        <v>39142</v>
      </c>
      <c r="C68" s="26" t="n">
        <v>3.9755</v>
      </c>
      <c r="E68" s="23" t="n">
        <f aca="false">$C68+(E$4*Position!$L68)</f>
        <v>3.7310348694881</v>
      </c>
      <c r="F68" s="23" t="n">
        <f aca="false">$C68+(F$4*Position!$L68)</f>
        <v>3.77992789559048</v>
      </c>
      <c r="G68" s="23" t="n">
        <f aca="false">$C68+(G$4*Position!$L68)</f>
        <v>3.82882092169286</v>
      </c>
      <c r="H68" s="23" t="n">
        <f aca="false">$C68+(H$4*Position!$L68)</f>
        <v>3.87771394779524</v>
      </c>
      <c r="I68" s="23" t="n">
        <f aca="false">$C68+(I$4*Position!$L68)</f>
        <v>3.92660697389762</v>
      </c>
      <c r="J68" s="23" t="n">
        <f aca="false">$C68+(J$4*Position!$L68)</f>
        <v>3.9755</v>
      </c>
      <c r="K68" s="23" t="n">
        <f aca="false">$C68+(K$4*Position!$L68)</f>
        <v>4.02439302610238</v>
      </c>
      <c r="L68" s="23" t="n">
        <f aca="false">$C68+(L$4*Position!$L68)</f>
        <v>4.07328605220476</v>
      </c>
      <c r="M68" s="23" t="n">
        <f aca="false">$C68+(M$4*Position!$L68)</f>
        <v>4.12217907830714</v>
      </c>
      <c r="N68" s="23" t="n">
        <f aca="false">$C68+(N$4*Position!$L68)</f>
        <v>4.17107210440952</v>
      </c>
      <c r="O68" s="23" t="n">
        <f aca="false">$C68+(O$4*Position!$L68)</f>
        <v>4.2199651305119</v>
      </c>
      <c r="Q68" s="27" t="n">
        <v>0.24</v>
      </c>
      <c r="S68" s="23" t="n">
        <f aca="false">$Q68+S$4</f>
        <v>0.19</v>
      </c>
      <c r="T68" s="23" t="n">
        <f aca="false">$Q68+T$4</f>
        <v>0.2</v>
      </c>
      <c r="U68" s="23" t="n">
        <f aca="false">$Q68+U$4</f>
        <v>0.21</v>
      </c>
      <c r="V68" s="23" t="n">
        <f aca="false">$Q68+V$4</f>
        <v>0.22</v>
      </c>
      <c r="W68" s="23" t="n">
        <f aca="false">$Q68+W$4</f>
        <v>0.23</v>
      </c>
      <c r="X68" s="23" t="n">
        <f aca="false">$Q68+X$4</f>
        <v>0.24</v>
      </c>
      <c r="Y68" s="23" t="n">
        <f aca="false">$Q68+Y$4</f>
        <v>0.25</v>
      </c>
      <c r="Z68" s="23" t="n">
        <f aca="false">$Q68+Z$4</f>
        <v>0.26</v>
      </c>
      <c r="AA68" s="23" t="n">
        <f aca="false">$Q68+AA$4</f>
        <v>0.27</v>
      </c>
      <c r="AB68" s="23" t="n">
        <f aca="false">$Q68+AB$4</f>
        <v>0.28</v>
      </c>
      <c r="AC68" s="23" t="n">
        <f aca="false">$Q68+AC$4</f>
        <v>0.29</v>
      </c>
      <c r="AE68" s="28" t="e">
        <f aca="false">xCalcSkew($A68,Inputs!$E68-$C68,b)/100</f>
        <v>#NAME?</v>
      </c>
      <c r="AG68" s="28" t="e">
        <f aca="false">AE68+Q68</f>
        <v>#NAME?</v>
      </c>
    </row>
    <row r="69" customFormat="false" ht="12.75" hidden="false" customHeight="false" outlineLevel="0" collapsed="false">
      <c r="A69" s="25" t="n">
        <f aca="false">Inputs!C69</f>
        <v>39173</v>
      </c>
      <c r="C69" s="26" t="n">
        <v>3.8255</v>
      </c>
      <c r="E69" s="23" t="n">
        <f aca="false">$C69+(E$4*Position!$L69)</f>
        <v>3.58175309799267</v>
      </c>
      <c r="F69" s="23" t="n">
        <f aca="false">$C69+(F$4*Position!$L69)</f>
        <v>3.63050247839414</v>
      </c>
      <c r="G69" s="23" t="n">
        <f aca="false">$C69+(G$4*Position!$L69)</f>
        <v>3.6792518587956</v>
      </c>
      <c r="H69" s="23" t="n">
        <f aca="false">$C69+(H$4*Position!$L69)</f>
        <v>3.72800123919707</v>
      </c>
      <c r="I69" s="23" t="n">
        <f aca="false">$C69+(I$4*Position!$L69)</f>
        <v>3.77675061959853</v>
      </c>
      <c r="J69" s="23" t="n">
        <f aca="false">$C69+(J$4*Position!$L69)</f>
        <v>3.8255</v>
      </c>
      <c r="K69" s="23" t="n">
        <f aca="false">$C69+(K$4*Position!$L69)</f>
        <v>3.87424938040147</v>
      </c>
      <c r="L69" s="23" t="n">
        <f aca="false">$C69+(L$4*Position!$L69)</f>
        <v>3.92299876080293</v>
      </c>
      <c r="M69" s="23" t="n">
        <f aca="false">$C69+(M$4*Position!$L69)</f>
        <v>3.9717481412044</v>
      </c>
      <c r="N69" s="23" t="n">
        <f aca="false">$C69+(N$4*Position!$L69)</f>
        <v>4.02049752160587</v>
      </c>
      <c r="O69" s="23" t="n">
        <f aca="false">$C69+(O$4*Position!$L69)</f>
        <v>4.06924690200733</v>
      </c>
      <c r="Q69" s="27" t="n">
        <v>0.24</v>
      </c>
      <c r="S69" s="23" t="n">
        <f aca="false">$Q69+S$4</f>
        <v>0.19</v>
      </c>
      <c r="T69" s="23" t="n">
        <f aca="false">$Q69+T$4</f>
        <v>0.2</v>
      </c>
      <c r="U69" s="23" t="n">
        <f aca="false">$Q69+U$4</f>
        <v>0.21</v>
      </c>
      <c r="V69" s="23" t="n">
        <f aca="false">$Q69+V$4</f>
        <v>0.22</v>
      </c>
      <c r="W69" s="23" t="n">
        <f aca="false">$Q69+W$4</f>
        <v>0.23</v>
      </c>
      <c r="X69" s="23" t="n">
        <f aca="false">$Q69+X$4</f>
        <v>0.24</v>
      </c>
      <c r="Y69" s="23" t="n">
        <f aca="false">$Q69+Y$4</f>
        <v>0.25</v>
      </c>
      <c r="Z69" s="23" t="n">
        <f aca="false">$Q69+Z$4</f>
        <v>0.26</v>
      </c>
      <c r="AA69" s="23" t="n">
        <f aca="false">$Q69+AA$4</f>
        <v>0.27</v>
      </c>
      <c r="AB69" s="23" t="n">
        <f aca="false">$Q69+AB$4</f>
        <v>0.28</v>
      </c>
      <c r="AC69" s="23" t="n">
        <f aca="false">$Q69+AC$4</f>
        <v>0.29</v>
      </c>
      <c r="AE69" s="28" t="e">
        <f aca="false">xCalcSkew($A69,Inputs!$E69-$C69,b)/100</f>
        <v>#NAME?</v>
      </c>
      <c r="AG69" s="28" t="e">
        <f aca="false">AE69+Q69</f>
        <v>#NAME?</v>
      </c>
    </row>
    <row r="70" customFormat="false" ht="12.75" hidden="false" customHeight="false" outlineLevel="0" collapsed="false">
      <c r="A70" s="25" t="n">
        <f aca="false">Inputs!C70</f>
        <v>39203</v>
      </c>
      <c r="C70" s="26" t="n">
        <v>3.8295</v>
      </c>
      <c r="E70" s="23" t="n">
        <f aca="false">$C70+(E$4*Position!$L70)</f>
        <v>3.58574213910704</v>
      </c>
      <c r="F70" s="23" t="n">
        <f aca="false">$C70+(F$4*Position!$L70)</f>
        <v>3.63449371128563</v>
      </c>
      <c r="G70" s="23" t="n">
        <f aca="false">$C70+(G$4*Position!$L70)</f>
        <v>3.68324528346422</v>
      </c>
      <c r="H70" s="23" t="n">
        <f aca="false">$C70+(H$4*Position!$L70)</f>
        <v>3.73199685564282</v>
      </c>
      <c r="I70" s="23" t="n">
        <f aca="false">$C70+(I$4*Position!$L70)</f>
        <v>3.78074842782141</v>
      </c>
      <c r="J70" s="23" t="n">
        <f aca="false">$C70+(J$4*Position!$L70)</f>
        <v>3.8295</v>
      </c>
      <c r="K70" s="23" t="n">
        <f aca="false">$C70+(K$4*Position!$L70)</f>
        <v>3.87825157217859</v>
      </c>
      <c r="L70" s="23" t="n">
        <f aca="false">$C70+(L$4*Position!$L70)</f>
        <v>3.92700314435719</v>
      </c>
      <c r="M70" s="23" t="n">
        <f aca="false">$C70+(M$4*Position!$L70)</f>
        <v>3.97575471653578</v>
      </c>
      <c r="N70" s="23" t="n">
        <f aca="false">$C70+(N$4*Position!$L70)</f>
        <v>4.02450628871437</v>
      </c>
      <c r="O70" s="23" t="n">
        <f aca="false">$C70+(O$4*Position!$L70)</f>
        <v>4.07325786089296</v>
      </c>
      <c r="Q70" s="27" t="n">
        <v>0.24</v>
      </c>
      <c r="S70" s="23" t="n">
        <f aca="false">$Q70+S$4</f>
        <v>0.19</v>
      </c>
      <c r="T70" s="23" t="n">
        <f aca="false">$Q70+T$4</f>
        <v>0.2</v>
      </c>
      <c r="U70" s="23" t="n">
        <f aca="false">$Q70+U$4</f>
        <v>0.21</v>
      </c>
      <c r="V70" s="23" t="n">
        <f aca="false">$Q70+V$4</f>
        <v>0.22</v>
      </c>
      <c r="W70" s="23" t="n">
        <f aca="false">$Q70+W$4</f>
        <v>0.23</v>
      </c>
      <c r="X70" s="23" t="n">
        <f aca="false">$Q70+X$4</f>
        <v>0.24</v>
      </c>
      <c r="Y70" s="23" t="n">
        <f aca="false">$Q70+Y$4</f>
        <v>0.25</v>
      </c>
      <c r="Z70" s="23" t="n">
        <f aca="false">$Q70+Z$4</f>
        <v>0.26</v>
      </c>
      <c r="AA70" s="23" t="n">
        <f aca="false">$Q70+AA$4</f>
        <v>0.27</v>
      </c>
      <c r="AB70" s="23" t="n">
        <f aca="false">$Q70+AB$4</f>
        <v>0.28</v>
      </c>
      <c r="AC70" s="23" t="n">
        <f aca="false">$Q70+AC$4</f>
        <v>0.29</v>
      </c>
      <c r="AE70" s="28" t="e">
        <f aca="false">xCalcSkew($A70,Inputs!$E70-$C70,b)/100</f>
        <v>#NAME?</v>
      </c>
      <c r="AG70" s="28" t="e">
        <f aca="false">AE70+Q70</f>
        <v>#NAME?</v>
      </c>
    </row>
    <row r="71" customFormat="false" ht="12.75" hidden="false" customHeight="false" outlineLevel="0" collapsed="false">
      <c r="A71" s="25" t="n">
        <f aca="false">Inputs!C71</f>
        <v>39234</v>
      </c>
      <c r="C71" s="26" t="n">
        <v>3.8695</v>
      </c>
      <c r="E71" s="23" t="n">
        <f aca="false">$C71+(E$4*Position!$L71)</f>
        <v>3.62696110438591</v>
      </c>
      <c r="F71" s="23" t="n">
        <f aca="false">$C71+(F$4*Position!$L71)</f>
        <v>3.67546888350873</v>
      </c>
      <c r="G71" s="23" t="n">
        <f aca="false">$C71+(G$4*Position!$L71)</f>
        <v>3.72397666263155</v>
      </c>
      <c r="H71" s="23" t="n">
        <f aca="false">$C71+(H$4*Position!$L71)</f>
        <v>3.77248444175437</v>
      </c>
      <c r="I71" s="23" t="n">
        <f aca="false">$C71+(I$4*Position!$L71)</f>
        <v>3.82099222087718</v>
      </c>
      <c r="J71" s="23" t="n">
        <f aca="false">$C71+(J$4*Position!$L71)</f>
        <v>3.8695</v>
      </c>
      <c r="K71" s="23" t="n">
        <f aca="false">$C71+(K$4*Position!$L71)</f>
        <v>3.91800777912282</v>
      </c>
      <c r="L71" s="23" t="n">
        <f aca="false">$C71+(L$4*Position!$L71)</f>
        <v>3.96651555824563</v>
      </c>
      <c r="M71" s="23" t="n">
        <f aca="false">$C71+(M$4*Position!$L71)</f>
        <v>4.01502333736845</v>
      </c>
      <c r="N71" s="23" t="n">
        <f aca="false">$C71+(N$4*Position!$L71)</f>
        <v>4.06353111649127</v>
      </c>
      <c r="O71" s="23" t="n">
        <f aca="false">$C71+(O$4*Position!$L71)</f>
        <v>4.11203889561409</v>
      </c>
      <c r="Q71" s="27" t="n">
        <v>0.24</v>
      </c>
      <c r="S71" s="23" t="n">
        <f aca="false">$Q71+S$4</f>
        <v>0.19</v>
      </c>
      <c r="T71" s="23" t="n">
        <f aca="false">$Q71+T$4</f>
        <v>0.2</v>
      </c>
      <c r="U71" s="23" t="n">
        <f aca="false">$Q71+U$4</f>
        <v>0.21</v>
      </c>
      <c r="V71" s="23" t="n">
        <f aca="false">$Q71+V$4</f>
        <v>0.22</v>
      </c>
      <c r="W71" s="23" t="n">
        <f aca="false">$Q71+W$4</f>
        <v>0.23</v>
      </c>
      <c r="X71" s="23" t="n">
        <f aca="false">$Q71+X$4</f>
        <v>0.24</v>
      </c>
      <c r="Y71" s="23" t="n">
        <f aca="false">$Q71+Y$4</f>
        <v>0.25</v>
      </c>
      <c r="Z71" s="23" t="n">
        <f aca="false">$Q71+Z$4</f>
        <v>0.26</v>
      </c>
      <c r="AA71" s="23" t="n">
        <f aca="false">$Q71+AA$4</f>
        <v>0.27</v>
      </c>
      <c r="AB71" s="23" t="n">
        <f aca="false">$Q71+AB$4</f>
        <v>0.28</v>
      </c>
      <c r="AC71" s="23" t="n">
        <f aca="false">$Q71+AC$4</f>
        <v>0.29</v>
      </c>
      <c r="AE71" s="28" t="e">
        <f aca="false">xCalcSkew($A71,Inputs!$E71-$C71,b)/100</f>
        <v>#NAME?</v>
      </c>
      <c r="AG71" s="28" t="e">
        <f aca="false">AE71+Q71</f>
        <v>#NAME?</v>
      </c>
    </row>
    <row r="72" customFormat="false" ht="12.75" hidden="false" customHeight="false" outlineLevel="0" collapsed="false">
      <c r="A72" s="25" t="n">
        <f aca="false">Inputs!C72</f>
        <v>39264</v>
      </c>
      <c r="C72" s="26" t="n">
        <v>3.9145</v>
      </c>
      <c r="E72" s="23" t="n">
        <f aca="false">$C72+(E$4*Position!$L72)</f>
        <v>3.67196110438592</v>
      </c>
      <c r="F72" s="23" t="n">
        <f aca="false">$C72+(F$4*Position!$L72)</f>
        <v>3.72046888350873</v>
      </c>
      <c r="G72" s="23" t="n">
        <f aca="false">$C72+(G$4*Position!$L72)</f>
        <v>3.76897666263155</v>
      </c>
      <c r="H72" s="23" t="n">
        <f aca="false">$C72+(H$4*Position!$L72)</f>
        <v>3.81748444175437</v>
      </c>
      <c r="I72" s="23" t="n">
        <f aca="false">$C72+(I$4*Position!$L72)</f>
        <v>3.86599222087718</v>
      </c>
      <c r="J72" s="23" t="n">
        <f aca="false">$C72+(J$4*Position!$L72)</f>
        <v>3.9145</v>
      </c>
      <c r="K72" s="23" t="n">
        <f aca="false">$C72+(K$4*Position!$L72)</f>
        <v>3.96300777912282</v>
      </c>
      <c r="L72" s="23" t="n">
        <f aca="false">$C72+(L$4*Position!$L72)</f>
        <v>4.01151555824563</v>
      </c>
      <c r="M72" s="23" t="n">
        <f aca="false">$C72+(M$4*Position!$L72)</f>
        <v>4.06002333736845</v>
      </c>
      <c r="N72" s="23" t="n">
        <f aca="false">$C72+(N$4*Position!$L72)</f>
        <v>4.10853111649127</v>
      </c>
      <c r="O72" s="23" t="n">
        <f aca="false">$C72+(O$4*Position!$L72)</f>
        <v>4.15703889561409</v>
      </c>
      <c r="Q72" s="27" t="n">
        <v>0.24</v>
      </c>
      <c r="S72" s="23" t="n">
        <f aca="false">$Q72+S$4</f>
        <v>0.19</v>
      </c>
      <c r="T72" s="23" t="n">
        <f aca="false">$Q72+T$4</f>
        <v>0.2</v>
      </c>
      <c r="U72" s="23" t="n">
        <f aca="false">$Q72+U$4</f>
        <v>0.21</v>
      </c>
      <c r="V72" s="23" t="n">
        <f aca="false">$Q72+V$4</f>
        <v>0.22</v>
      </c>
      <c r="W72" s="23" t="n">
        <f aca="false">$Q72+W$4</f>
        <v>0.23</v>
      </c>
      <c r="X72" s="23" t="n">
        <f aca="false">$Q72+X$4</f>
        <v>0.24</v>
      </c>
      <c r="Y72" s="23" t="n">
        <f aca="false">$Q72+Y$4</f>
        <v>0.25</v>
      </c>
      <c r="Z72" s="23" t="n">
        <f aca="false">$Q72+Z$4</f>
        <v>0.26</v>
      </c>
      <c r="AA72" s="23" t="n">
        <f aca="false">$Q72+AA$4</f>
        <v>0.27</v>
      </c>
      <c r="AB72" s="23" t="n">
        <f aca="false">$Q72+AB$4</f>
        <v>0.28</v>
      </c>
      <c r="AC72" s="23" t="n">
        <f aca="false">$Q72+AC$4</f>
        <v>0.29</v>
      </c>
      <c r="AE72" s="28" t="e">
        <f aca="false">xCalcSkew($A72,Inputs!$E72-$C72,b)/100</f>
        <v>#NAME?</v>
      </c>
      <c r="AG72" s="28" t="e">
        <f aca="false">AE72+Q72</f>
        <v>#NAME?</v>
      </c>
    </row>
    <row r="73" customFormat="false" ht="12.75" hidden="false" customHeight="false" outlineLevel="0" collapsed="false">
      <c r="A73" s="25" t="n">
        <f aca="false">Inputs!C73</f>
        <v>39295</v>
      </c>
      <c r="C73" s="26" t="n">
        <v>3.9535</v>
      </c>
      <c r="E73" s="23" t="n">
        <f aca="false">$C73+(E$4*Position!$L73)</f>
        <v>3.71157058702535</v>
      </c>
      <c r="F73" s="23" t="n">
        <f aca="false">$C73+(F$4*Position!$L73)</f>
        <v>3.75995646962028</v>
      </c>
      <c r="G73" s="23" t="n">
        <f aca="false">$C73+(G$4*Position!$L73)</f>
        <v>3.80834235221521</v>
      </c>
      <c r="H73" s="23" t="n">
        <f aca="false">$C73+(H$4*Position!$L73)</f>
        <v>3.85672823481014</v>
      </c>
      <c r="I73" s="23" t="n">
        <f aca="false">$C73+(I$4*Position!$L73)</f>
        <v>3.90511411740507</v>
      </c>
      <c r="J73" s="23" t="n">
        <f aca="false">$C73+(J$4*Position!$L73)</f>
        <v>3.9535</v>
      </c>
      <c r="K73" s="23" t="n">
        <f aca="false">$C73+(K$4*Position!$L73)</f>
        <v>4.00188588259493</v>
      </c>
      <c r="L73" s="23" t="n">
        <f aca="false">$C73+(L$4*Position!$L73)</f>
        <v>4.05027176518986</v>
      </c>
      <c r="M73" s="23" t="n">
        <f aca="false">$C73+(M$4*Position!$L73)</f>
        <v>4.09865764778479</v>
      </c>
      <c r="N73" s="23" t="n">
        <f aca="false">$C73+(N$4*Position!$L73)</f>
        <v>4.14704353037972</v>
      </c>
      <c r="O73" s="23" t="n">
        <f aca="false">$C73+(O$4*Position!$L73)</f>
        <v>4.19542941297465</v>
      </c>
      <c r="Q73" s="27" t="n">
        <v>0.24</v>
      </c>
      <c r="S73" s="23" t="n">
        <f aca="false">$Q73+S$4</f>
        <v>0.19</v>
      </c>
      <c r="T73" s="23" t="n">
        <f aca="false">$Q73+T$4</f>
        <v>0.2</v>
      </c>
      <c r="U73" s="23" t="n">
        <f aca="false">$Q73+U$4</f>
        <v>0.21</v>
      </c>
      <c r="V73" s="23" t="n">
        <f aca="false">$Q73+V$4</f>
        <v>0.22</v>
      </c>
      <c r="W73" s="23" t="n">
        <f aca="false">$Q73+W$4</f>
        <v>0.23</v>
      </c>
      <c r="X73" s="23" t="n">
        <f aca="false">$Q73+X$4</f>
        <v>0.24</v>
      </c>
      <c r="Y73" s="23" t="n">
        <f aca="false">$Q73+Y$4</f>
        <v>0.25</v>
      </c>
      <c r="Z73" s="23" t="n">
        <f aca="false">$Q73+Z$4</f>
        <v>0.26</v>
      </c>
      <c r="AA73" s="23" t="n">
        <f aca="false">$Q73+AA$4</f>
        <v>0.27</v>
      </c>
      <c r="AB73" s="23" t="n">
        <f aca="false">$Q73+AB$4</f>
        <v>0.28</v>
      </c>
      <c r="AC73" s="23" t="n">
        <f aca="false">$Q73+AC$4</f>
        <v>0.29</v>
      </c>
      <c r="AE73" s="28" t="e">
        <f aca="false">xCalcSkew($A73,Inputs!$E73-$C73,b)/100</f>
        <v>#NAME?</v>
      </c>
      <c r="AG73" s="28" t="e">
        <f aca="false">AE73+Q73</f>
        <v>#NAME?</v>
      </c>
    </row>
    <row r="74" customFormat="false" ht="12.75" hidden="false" customHeight="false" outlineLevel="0" collapsed="false">
      <c r="A74" s="25" t="n">
        <f aca="false">Inputs!C74</f>
        <v>39326</v>
      </c>
      <c r="C74" s="26" t="n">
        <v>3.9425</v>
      </c>
      <c r="E74" s="23" t="n">
        <f aca="false">$C74+(E$4*Position!$L74)</f>
        <v>3.70164329333059</v>
      </c>
      <c r="F74" s="23" t="n">
        <f aca="false">$C74+(F$4*Position!$L74)</f>
        <v>3.74981463466447</v>
      </c>
      <c r="G74" s="23" t="n">
        <f aca="false">$C74+(G$4*Position!$L74)</f>
        <v>3.79798597599835</v>
      </c>
      <c r="H74" s="23" t="n">
        <f aca="false">$C74+(H$4*Position!$L74)</f>
        <v>3.84615731733224</v>
      </c>
      <c r="I74" s="23" t="n">
        <f aca="false">$C74+(I$4*Position!$L74)</f>
        <v>3.89432865866612</v>
      </c>
      <c r="J74" s="23" t="n">
        <f aca="false">$C74+(J$4*Position!$L74)</f>
        <v>3.9425</v>
      </c>
      <c r="K74" s="23" t="n">
        <f aca="false">$C74+(K$4*Position!$L74)</f>
        <v>3.99067134133388</v>
      </c>
      <c r="L74" s="23" t="n">
        <f aca="false">$C74+(L$4*Position!$L74)</f>
        <v>4.03884268266776</v>
      </c>
      <c r="M74" s="23" t="n">
        <f aca="false">$C74+(M$4*Position!$L74)</f>
        <v>4.08701402400165</v>
      </c>
      <c r="N74" s="23" t="n">
        <f aca="false">$C74+(N$4*Position!$L74)</f>
        <v>4.13518536533553</v>
      </c>
      <c r="O74" s="23" t="n">
        <f aca="false">$C74+(O$4*Position!$L74)</f>
        <v>4.18335670666941</v>
      </c>
      <c r="Q74" s="27" t="n">
        <v>0.24</v>
      </c>
      <c r="S74" s="23" t="n">
        <f aca="false">$Q74+S$4</f>
        <v>0.19</v>
      </c>
      <c r="T74" s="23" t="n">
        <f aca="false">$Q74+T$4</f>
        <v>0.2</v>
      </c>
      <c r="U74" s="23" t="n">
        <f aca="false">$Q74+U$4</f>
        <v>0.21</v>
      </c>
      <c r="V74" s="23" t="n">
        <f aca="false">$Q74+V$4</f>
        <v>0.22</v>
      </c>
      <c r="W74" s="23" t="n">
        <f aca="false">$Q74+W$4</f>
        <v>0.23</v>
      </c>
      <c r="X74" s="23" t="n">
        <f aca="false">$Q74+X$4</f>
        <v>0.24</v>
      </c>
      <c r="Y74" s="23" t="n">
        <f aca="false">$Q74+Y$4</f>
        <v>0.25</v>
      </c>
      <c r="Z74" s="23" t="n">
        <f aca="false">$Q74+Z$4</f>
        <v>0.26</v>
      </c>
      <c r="AA74" s="23" t="n">
        <f aca="false">$Q74+AA$4</f>
        <v>0.27</v>
      </c>
      <c r="AB74" s="23" t="n">
        <f aca="false">$Q74+AB$4</f>
        <v>0.28</v>
      </c>
      <c r="AC74" s="23" t="n">
        <f aca="false">$Q74+AC$4</f>
        <v>0.29</v>
      </c>
      <c r="AE74" s="28" t="e">
        <f aca="false">xCalcSkew($A74,Inputs!$E74-$C74,b)/100</f>
        <v>#NAME?</v>
      </c>
      <c r="AG74" s="28" t="e">
        <f aca="false">AE74+Q74</f>
        <v>#NAME?</v>
      </c>
    </row>
    <row r="75" customFormat="false" ht="12.75" hidden="false" customHeight="false" outlineLevel="0" collapsed="false">
      <c r="A75" s="25" t="n">
        <f aca="false">Inputs!C75</f>
        <v>39356</v>
      </c>
      <c r="C75" s="26" t="n">
        <v>3.9575</v>
      </c>
      <c r="E75" s="23" t="n">
        <f aca="false">$C75+(E$4*Position!$L75)</f>
        <v>3.72283717119128</v>
      </c>
      <c r="F75" s="23" t="n">
        <f aca="false">$C75+(F$4*Position!$L75)</f>
        <v>3.76976973695303</v>
      </c>
      <c r="G75" s="23" t="n">
        <f aca="false">$C75+(G$4*Position!$L75)</f>
        <v>3.81670230271477</v>
      </c>
      <c r="H75" s="23" t="n">
        <f aca="false">$C75+(H$4*Position!$L75)</f>
        <v>3.86363486847651</v>
      </c>
      <c r="I75" s="23" t="n">
        <f aca="false">$C75+(I$4*Position!$L75)</f>
        <v>3.91056743423826</v>
      </c>
      <c r="J75" s="23" t="n">
        <f aca="false">$C75+(J$4*Position!$L75)</f>
        <v>3.9575</v>
      </c>
      <c r="K75" s="23" t="n">
        <f aca="false">$C75+(K$4*Position!$L75)</f>
        <v>4.00443256576174</v>
      </c>
      <c r="L75" s="23" t="n">
        <f aca="false">$C75+(L$4*Position!$L75)</f>
        <v>4.05136513152349</v>
      </c>
      <c r="M75" s="23" t="n">
        <f aca="false">$C75+(M$4*Position!$L75)</f>
        <v>4.09829769728523</v>
      </c>
      <c r="N75" s="23" t="n">
        <f aca="false">$C75+(N$4*Position!$L75)</f>
        <v>4.14523026304698</v>
      </c>
      <c r="O75" s="23" t="n">
        <f aca="false">$C75+(O$4*Position!$L75)</f>
        <v>4.19216282880872</v>
      </c>
      <c r="Q75" s="27" t="n">
        <v>0.24</v>
      </c>
      <c r="S75" s="23" t="n">
        <f aca="false">$Q75+S$4</f>
        <v>0.19</v>
      </c>
      <c r="T75" s="23" t="n">
        <f aca="false">$Q75+T$4</f>
        <v>0.2</v>
      </c>
      <c r="U75" s="23" t="n">
        <f aca="false">$Q75+U$4</f>
        <v>0.21</v>
      </c>
      <c r="V75" s="23" t="n">
        <f aca="false">$Q75+V$4</f>
        <v>0.22</v>
      </c>
      <c r="W75" s="23" t="n">
        <f aca="false">$Q75+W$4</f>
        <v>0.23</v>
      </c>
      <c r="X75" s="23" t="n">
        <f aca="false">$Q75+X$4</f>
        <v>0.24</v>
      </c>
      <c r="Y75" s="23" t="n">
        <f aca="false">$Q75+Y$4</f>
        <v>0.25</v>
      </c>
      <c r="Z75" s="23" t="n">
        <f aca="false">$Q75+Z$4</f>
        <v>0.26</v>
      </c>
      <c r="AA75" s="23" t="n">
        <f aca="false">$Q75+AA$4</f>
        <v>0.27</v>
      </c>
      <c r="AB75" s="23" t="n">
        <f aca="false">$Q75+AB$4</f>
        <v>0.28</v>
      </c>
      <c r="AC75" s="23" t="n">
        <f aca="false">$Q75+AC$4</f>
        <v>0.29</v>
      </c>
      <c r="AE75" s="28" t="e">
        <f aca="false">xCalcSkew($A75,Inputs!$E75-$C75,b)/100</f>
        <v>#NAME?</v>
      </c>
      <c r="AG75" s="28" t="e">
        <f aca="false">AE75+Q75</f>
        <v>#NAME?</v>
      </c>
    </row>
    <row r="76" customFormat="false" ht="12.75" hidden="false" customHeight="false" outlineLevel="0" collapsed="false">
      <c r="A76" s="25" t="n">
        <f aca="false">Inputs!C76</f>
        <v>39387</v>
      </c>
      <c r="C76" s="26" t="n">
        <v>4.1145</v>
      </c>
      <c r="E76" s="23" t="n">
        <f aca="false">$C76+(E$4*Position!$L76)</f>
        <v>3.8875328378793</v>
      </c>
      <c r="F76" s="23" t="n">
        <f aca="false">$C76+(F$4*Position!$L76)</f>
        <v>3.93292627030344</v>
      </c>
      <c r="G76" s="23" t="n">
        <f aca="false">$C76+(G$4*Position!$L76)</f>
        <v>3.97831970272758</v>
      </c>
      <c r="H76" s="23" t="n">
        <f aca="false">$C76+(H$4*Position!$L76)</f>
        <v>4.02371313515172</v>
      </c>
      <c r="I76" s="23" t="n">
        <f aca="false">$C76+(I$4*Position!$L76)</f>
        <v>4.06910656757586</v>
      </c>
      <c r="J76" s="23" t="n">
        <f aca="false">$C76+(J$4*Position!$L76)</f>
        <v>4.1145</v>
      </c>
      <c r="K76" s="23" t="n">
        <f aca="false">$C76+(K$4*Position!$L76)</f>
        <v>4.15989343242414</v>
      </c>
      <c r="L76" s="23" t="n">
        <f aca="false">$C76+(L$4*Position!$L76)</f>
        <v>4.20528686484828</v>
      </c>
      <c r="M76" s="23" t="n">
        <f aca="false">$C76+(M$4*Position!$L76)</f>
        <v>4.25068029727242</v>
      </c>
      <c r="N76" s="23" t="n">
        <f aca="false">$C76+(N$4*Position!$L76)</f>
        <v>4.29607372969656</v>
      </c>
      <c r="O76" s="23" t="n">
        <f aca="false">$C76+(O$4*Position!$L76)</f>
        <v>4.3414671621207</v>
      </c>
      <c r="Q76" s="27" t="n">
        <v>0.24</v>
      </c>
      <c r="S76" s="23" t="n">
        <f aca="false">$Q76+S$4</f>
        <v>0.19</v>
      </c>
      <c r="T76" s="23" t="n">
        <f aca="false">$Q76+T$4</f>
        <v>0.2</v>
      </c>
      <c r="U76" s="23" t="n">
        <f aca="false">$Q76+U$4</f>
        <v>0.21</v>
      </c>
      <c r="V76" s="23" t="n">
        <f aca="false">$Q76+V$4</f>
        <v>0.22</v>
      </c>
      <c r="W76" s="23" t="n">
        <f aca="false">$Q76+W$4</f>
        <v>0.23</v>
      </c>
      <c r="X76" s="23" t="n">
        <f aca="false">$Q76+X$4</f>
        <v>0.24</v>
      </c>
      <c r="Y76" s="23" t="n">
        <f aca="false">$Q76+Y$4</f>
        <v>0.25</v>
      </c>
      <c r="Z76" s="23" t="n">
        <f aca="false">$Q76+Z$4</f>
        <v>0.26</v>
      </c>
      <c r="AA76" s="23" t="n">
        <f aca="false">$Q76+AA$4</f>
        <v>0.27</v>
      </c>
      <c r="AB76" s="23" t="n">
        <f aca="false">$Q76+AB$4</f>
        <v>0.28</v>
      </c>
      <c r="AC76" s="23" t="n">
        <f aca="false">$Q76+AC$4</f>
        <v>0.29</v>
      </c>
      <c r="AE76" s="28" t="e">
        <f aca="false">xCalcSkew($A76,Inputs!$E76-$C76,b)/100</f>
        <v>#NAME?</v>
      </c>
      <c r="AG76" s="28" t="e">
        <f aca="false">AE76+Q76</f>
        <v>#NAME?</v>
      </c>
    </row>
    <row r="77" customFormat="false" ht="12.75" hidden="false" customHeight="false" outlineLevel="0" collapsed="false">
      <c r="A77" s="25" t="n">
        <f aca="false">Inputs!C77</f>
        <v>39417</v>
      </c>
      <c r="C77" s="26" t="n">
        <v>4.2745</v>
      </c>
      <c r="E77" s="23" t="n">
        <f aca="false">$C77+(E$4*Position!$L77)</f>
        <v>4.02888502948783</v>
      </c>
      <c r="F77" s="23" t="n">
        <f aca="false">$C77+(F$4*Position!$L77)</f>
        <v>4.07800802359027</v>
      </c>
      <c r="G77" s="23" t="n">
        <f aca="false">$C77+(G$4*Position!$L77)</f>
        <v>4.1271310176927</v>
      </c>
      <c r="H77" s="23" t="n">
        <f aca="false">$C77+(H$4*Position!$L77)</f>
        <v>4.17625401179513</v>
      </c>
      <c r="I77" s="23" t="n">
        <f aca="false">$C77+(I$4*Position!$L77)</f>
        <v>4.22537700589757</v>
      </c>
      <c r="J77" s="23" t="n">
        <f aca="false">$C77+(J$4*Position!$L77)</f>
        <v>4.2745</v>
      </c>
      <c r="K77" s="23" t="n">
        <f aca="false">$C77+(K$4*Position!$L77)</f>
        <v>4.32362299410243</v>
      </c>
      <c r="L77" s="23" t="n">
        <f aca="false">$C77+(L$4*Position!$L77)</f>
        <v>4.37274598820487</v>
      </c>
      <c r="M77" s="23" t="n">
        <f aca="false">$C77+(M$4*Position!$L77)</f>
        <v>4.4218689823073</v>
      </c>
      <c r="N77" s="23" t="n">
        <f aca="false">$C77+(N$4*Position!$L77)</f>
        <v>4.47099197640974</v>
      </c>
      <c r="O77" s="23" t="n">
        <f aca="false">$C77+(O$4*Position!$L77)</f>
        <v>4.52011497051217</v>
      </c>
      <c r="Q77" s="27" t="n">
        <v>0.24</v>
      </c>
      <c r="S77" s="23" t="n">
        <f aca="false">$Q77+S$4</f>
        <v>0.19</v>
      </c>
      <c r="T77" s="23" t="n">
        <f aca="false">$Q77+T$4</f>
        <v>0.2</v>
      </c>
      <c r="U77" s="23" t="n">
        <f aca="false">$Q77+U$4</f>
        <v>0.21</v>
      </c>
      <c r="V77" s="23" t="n">
        <f aca="false">$Q77+V$4</f>
        <v>0.22</v>
      </c>
      <c r="W77" s="23" t="n">
        <f aca="false">$Q77+W$4</f>
        <v>0.23</v>
      </c>
      <c r="X77" s="23" t="n">
        <f aca="false">$Q77+X$4</f>
        <v>0.24</v>
      </c>
      <c r="Y77" s="23" t="n">
        <f aca="false">$Q77+Y$4</f>
        <v>0.25</v>
      </c>
      <c r="Z77" s="23" t="n">
        <f aca="false">$Q77+Z$4</f>
        <v>0.26</v>
      </c>
      <c r="AA77" s="23" t="n">
        <f aca="false">$Q77+AA$4</f>
        <v>0.27</v>
      </c>
      <c r="AB77" s="23" t="n">
        <f aca="false">$Q77+AB$4</f>
        <v>0.28</v>
      </c>
      <c r="AC77" s="23" t="n">
        <f aca="false">$Q77+AC$4</f>
        <v>0.29</v>
      </c>
      <c r="AE77" s="28" t="e">
        <f aca="false">xCalcSkew($A77,Inputs!$E77-$C77,b)/100</f>
        <v>#NAME?</v>
      </c>
      <c r="AG77" s="28" t="e">
        <f aca="false">AE77+Q77</f>
        <v>#NAME?</v>
      </c>
    </row>
    <row r="78" customFormat="false" ht="12.75" hidden="false" customHeight="false" outlineLevel="0" collapsed="false">
      <c r="A78" s="25" t="n">
        <f aca="false">Inputs!C78</f>
        <v>39448</v>
      </c>
      <c r="C78" s="26" t="n">
        <v>4.297</v>
      </c>
      <c r="E78" s="23" t="n">
        <f aca="false">$C78+(E$4*Position!$L78)</f>
        <v>4.05384656379926</v>
      </c>
      <c r="F78" s="23" t="n">
        <f aca="false">$C78+(F$4*Position!$L78)</f>
        <v>4.10247725103941</v>
      </c>
      <c r="G78" s="23" t="n">
        <f aca="false">$C78+(G$4*Position!$L78)</f>
        <v>4.15110793827956</v>
      </c>
      <c r="H78" s="23" t="n">
        <f aca="false">$C78+(H$4*Position!$L78)</f>
        <v>4.1997386255197</v>
      </c>
      <c r="I78" s="23" t="n">
        <f aca="false">$C78+(I$4*Position!$L78)</f>
        <v>4.24836931275985</v>
      </c>
      <c r="J78" s="23" t="n">
        <f aca="false">$C78+(J$4*Position!$L78)</f>
        <v>4.297</v>
      </c>
      <c r="K78" s="23" t="n">
        <f aca="false">$C78+(K$4*Position!$L78)</f>
        <v>4.34563068724015</v>
      </c>
      <c r="L78" s="23" t="n">
        <f aca="false">$C78+(L$4*Position!$L78)</f>
        <v>4.3942613744803</v>
      </c>
      <c r="M78" s="23" t="n">
        <f aca="false">$C78+(M$4*Position!$L78)</f>
        <v>4.44289206172044</v>
      </c>
      <c r="N78" s="23" t="n">
        <f aca="false">$C78+(N$4*Position!$L78)</f>
        <v>4.49152274896059</v>
      </c>
      <c r="O78" s="23" t="n">
        <f aca="false">$C78+(O$4*Position!$L78)</f>
        <v>4.54015343620074</v>
      </c>
      <c r="Q78" s="27" t="n">
        <v>0.24</v>
      </c>
      <c r="S78" s="23" t="n">
        <f aca="false">$Q78+S$4</f>
        <v>0.19</v>
      </c>
      <c r="T78" s="23" t="n">
        <f aca="false">$Q78+T$4</f>
        <v>0.2</v>
      </c>
      <c r="U78" s="23" t="n">
        <f aca="false">$Q78+U$4</f>
        <v>0.21</v>
      </c>
      <c r="V78" s="23" t="n">
        <f aca="false">$Q78+V$4</f>
        <v>0.22</v>
      </c>
      <c r="W78" s="23" t="n">
        <f aca="false">$Q78+W$4</f>
        <v>0.23</v>
      </c>
      <c r="X78" s="23" t="n">
        <f aca="false">$Q78+X$4</f>
        <v>0.24</v>
      </c>
      <c r="Y78" s="23" t="n">
        <f aca="false">$Q78+Y$4</f>
        <v>0.25</v>
      </c>
      <c r="Z78" s="23" t="n">
        <f aca="false">$Q78+Z$4</f>
        <v>0.26</v>
      </c>
      <c r="AA78" s="23" t="n">
        <f aca="false">$Q78+AA$4</f>
        <v>0.27</v>
      </c>
      <c r="AB78" s="23" t="n">
        <f aca="false">$Q78+AB$4</f>
        <v>0.28</v>
      </c>
      <c r="AC78" s="23" t="n">
        <f aca="false">$Q78+AC$4</f>
        <v>0.29</v>
      </c>
      <c r="AE78" s="28" t="e">
        <f aca="false">xCalcSkew($A78,Inputs!$E78-$C78,b)/100</f>
        <v>#NAME?</v>
      </c>
      <c r="AG78" s="28" t="e">
        <f aca="false">AE78+Q78</f>
        <v>#NAME?</v>
      </c>
    </row>
    <row r="79" customFormat="false" ht="12.75" hidden="false" customHeight="false" outlineLevel="0" collapsed="false">
      <c r="A79" s="25" t="n">
        <f aca="false">Inputs!C79</f>
        <v>39479</v>
      </c>
      <c r="C79" s="26" t="n">
        <v>4.213</v>
      </c>
      <c r="E79" s="23" t="n">
        <f aca="false">$C79+(E$4*Position!$L79)</f>
        <v>3.97115488614561</v>
      </c>
      <c r="F79" s="23" t="n">
        <f aca="false">$C79+(F$4*Position!$L79)</f>
        <v>4.01952390891649</v>
      </c>
      <c r="G79" s="23" t="n">
        <f aca="false">$C79+(G$4*Position!$L79)</f>
        <v>4.06789293168737</v>
      </c>
      <c r="H79" s="23" t="n">
        <f aca="false">$C79+(H$4*Position!$L79)</f>
        <v>4.11626195445824</v>
      </c>
      <c r="I79" s="23" t="n">
        <f aca="false">$C79+(I$4*Position!$L79)</f>
        <v>4.16463097722912</v>
      </c>
      <c r="J79" s="23" t="n">
        <f aca="false">$C79+(J$4*Position!$L79)</f>
        <v>4.213</v>
      </c>
      <c r="K79" s="23" t="n">
        <f aca="false">$C79+(K$4*Position!$L79)</f>
        <v>4.26136902277088</v>
      </c>
      <c r="L79" s="23" t="n">
        <f aca="false">$C79+(L$4*Position!$L79)</f>
        <v>4.30973804554176</v>
      </c>
      <c r="M79" s="23" t="n">
        <f aca="false">$C79+(M$4*Position!$L79)</f>
        <v>4.35810706831264</v>
      </c>
      <c r="N79" s="23" t="n">
        <f aca="false">$C79+(N$4*Position!$L79)</f>
        <v>4.40647609108351</v>
      </c>
      <c r="O79" s="23" t="n">
        <f aca="false">$C79+(O$4*Position!$L79)</f>
        <v>4.45484511385439</v>
      </c>
      <c r="Q79" s="27" t="n">
        <v>0.24</v>
      </c>
      <c r="S79" s="23" t="n">
        <f aca="false">$Q79+S$4</f>
        <v>0.19</v>
      </c>
      <c r="T79" s="23" t="n">
        <f aca="false">$Q79+T$4</f>
        <v>0.2</v>
      </c>
      <c r="U79" s="23" t="n">
        <f aca="false">$Q79+U$4</f>
        <v>0.21</v>
      </c>
      <c r="V79" s="23" t="n">
        <f aca="false">$Q79+V$4</f>
        <v>0.22</v>
      </c>
      <c r="W79" s="23" t="n">
        <f aca="false">$Q79+W$4</f>
        <v>0.23</v>
      </c>
      <c r="X79" s="23" t="n">
        <f aca="false">$Q79+X$4</f>
        <v>0.24</v>
      </c>
      <c r="Y79" s="23" t="n">
        <f aca="false">$Q79+Y$4</f>
        <v>0.25</v>
      </c>
      <c r="Z79" s="23" t="n">
        <f aca="false">$Q79+Z$4</f>
        <v>0.26</v>
      </c>
      <c r="AA79" s="23" t="n">
        <f aca="false">$Q79+AA$4</f>
        <v>0.27</v>
      </c>
      <c r="AB79" s="23" t="n">
        <f aca="false">$Q79+AB$4</f>
        <v>0.28</v>
      </c>
      <c r="AC79" s="23" t="n">
        <f aca="false">$Q79+AC$4</f>
        <v>0.29</v>
      </c>
      <c r="AE79" s="28" t="e">
        <f aca="false">xCalcSkew($A79,Inputs!$E79-$C79,b)/100</f>
        <v>#NAME?</v>
      </c>
      <c r="AG79" s="28" t="e">
        <f aca="false">AE79+Q79</f>
        <v>#NAME?</v>
      </c>
    </row>
    <row r="80" customFormat="false" ht="12.75" hidden="false" customHeight="false" outlineLevel="0" collapsed="false">
      <c r="A80" s="25" t="n">
        <f aca="false">Inputs!C80</f>
        <v>39508</v>
      </c>
      <c r="C80" s="26" t="n">
        <v>4.078</v>
      </c>
      <c r="E80" s="23" t="n">
        <f aca="false">$C80+(E$4*Position!$L80)</f>
        <v>3.83746320849196</v>
      </c>
      <c r="F80" s="23" t="n">
        <f aca="false">$C80+(F$4*Position!$L80)</f>
        <v>3.88557056679357</v>
      </c>
      <c r="G80" s="23" t="n">
        <f aca="false">$C80+(G$4*Position!$L80)</f>
        <v>3.93367792509517</v>
      </c>
      <c r="H80" s="23" t="n">
        <f aca="false">$C80+(H$4*Position!$L80)</f>
        <v>3.98178528339678</v>
      </c>
      <c r="I80" s="23" t="n">
        <f aca="false">$C80+(I$4*Position!$L80)</f>
        <v>4.02989264169839</v>
      </c>
      <c r="J80" s="23" t="n">
        <f aca="false">$C80+(J$4*Position!$L80)</f>
        <v>4.078</v>
      </c>
      <c r="K80" s="23" t="n">
        <f aca="false">$C80+(K$4*Position!$L80)</f>
        <v>4.12610735830161</v>
      </c>
      <c r="L80" s="23" t="n">
        <f aca="false">$C80+(L$4*Position!$L80)</f>
        <v>4.17421471660322</v>
      </c>
      <c r="M80" s="23" t="n">
        <f aca="false">$C80+(M$4*Position!$L80)</f>
        <v>4.22232207490483</v>
      </c>
      <c r="N80" s="23" t="n">
        <f aca="false">$C80+(N$4*Position!$L80)</f>
        <v>4.27042943320644</v>
      </c>
      <c r="O80" s="23" t="n">
        <f aca="false">$C80+(O$4*Position!$L80)</f>
        <v>4.31853679150804</v>
      </c>
      <c r="Q80" s="27" t="n">
        <v>0.235</v>
      </c>
      <c r="S80" s="23" t="n">
        <f aca="false">$Q80+S$4</f>
        <v>0.185</v>
      </c>
      <c r="T80" s="23" t="n">
        <f aca="false">$Q80+T$4</f>
        <v>0.195</v>
      </c>
      <c r="U80" s="23" t="n">
        <f aca="false">$Q80+U$4</f>
        <v>0.205</v>
      </c>
      <c r="V80" s="23" t="n">
        <f aca="false">$Q80+V$4</f>
        <v>0.215</v>
      </c>
      <c r="W80" s="23" t="n">
        <f aca="false">$Q80+W$4</f>
        <v>0.225</v>
      </c>
      <c r="X80" s="23" t="n">
        <f aca="false">$Q80+X$4</f>
        <v>0.235</v>
      </c>
      <c r="Y80" s="23" t="n">
        <f aca="false">$Q80+Y$4</f>
        <v>0.245</v>
      </c>
      <c r="Z80" s="23" t="n">
        <f aca="false">$Q80+Z$4</f>
        <v>0.255</v>
      </c>
      <c r="AA80" s="23" t="n">
        <f aca="false">$Q80+AA$4</f>
        <v>0.265</v>
      </c>
      <c r="AB80" s="23" t="n">
        <f aca="false">$Q80+AB$4</f>
        <v>0.275</v>
      </c>
      <c r="AC80" s="23" t="n">
        <f aca="false">$Q80+AC$4</f>
        <v>0.285</v>
      </c>
      <c r="AE80" s="28" t="e">
        <f aca="false">xCalcSkew($A80,Inputs!$E80-$C80,b)/100</f>
        <v>#NAME?</v>
      </c>
      <c r="AG80" s="28" t="e">
        <f aca="false">AE80+Q80</f>
        <v>#NAME?</v>
      </c>
    </row>
    <row r="81" customFormat="false" ht="12.75" hidden="false" customHeight="false" outlineLevel="0" collapsed="false">
      <c r="A81" s="25" t="n">
        <f aca="false">Inputs!C81</f>
        <v>39539</v>
      </c>
      <c r="C81" s="26" t="n">
        <v>3.928</v>
      </c>
      <c r="E81" s="23" t="n">
        <f aca="false">$C81+(E$4*Position!$L81)</f>
        <v>3.68818143699652</v>
      </c>
      <c r="F81" s="23" t="n">
        <f aca="false">$C81+(F$4*Position!$L81)</f>
        <v>3.73614514959722</v>
      </c>
      <c r="G81" s="23" t="n">
        <f aca="false">$C81+(G$4*Position!$L81)</f>
        <v>3.78410886219791</v>
      </c>
      <c r="H81" s="23" t="n">
        <f aca="false">$C81+(H$4*Position!$L81)</f>
        <v>3.83207257479861</v>
      </c>
      <c r="I81" s="23" t="n">
        <f aca="false">$C81+(I$4*Position!$L81)</f>
        <v>3.88003628739931</v>
      </c>
      <c r="J81" s="23" t="n">
        <f aca="false">$C81+(J$4*Position!$L81)</f>
        <v>3.928</v>
      </c>
      <c r="K81" s="23" t="n">
        <f aca="false">$C81+(K$4*Position!$L81)</f>
        <v>3.9759637126007</v>
      </c>
      <c r="L81" s="23" t="n">
        <f aca="false">$C81+(L$4*Position!$L81)</f>
        <v>4.02392742520139</v>
      </c>
      <c r="M81" s="23" t="n">
        <f aca="false">$C81+(M$4*Position!$L81)</f>
        <v>4.07189113780209</v>
      </c>
      <c r="N81" s="23" t="n">
        <f aca="false">$C81+(N$4*Position!$L81)</f>
        <v>4.11985485040278</v>
      </c>
      <c r="O81" s="23" t="n">
        <f aca="false">$C81+(O$4*Position!$L81)</f>
        <v>4.16781856300348</v>
      </c>
      <c r="Q81" s="27" t="n">
        <v>0.23</v>
      </c>
      <c r="S81" s="23" t="n">
        <f aca="false">$Q81+S$4</f>
        <v>0.18</v>
      </c>
      <c r="T81" s="23" t="n">
        <f aca="false">$Q81+T$4</f>
        <v>0.19</v>
      </c>
      <c r="U81" s="23" t="n">
        <f aca="false">$Q81+U$4</f>
        <v>0.2</v>
      </c>
      <c r="V81" s="23" t="n">
        <f aca="false">$Q81+V$4</f>
        <v>0.21</v>
      </c>
      <c r="W81" s="23" t="n">
        <f aca="false">$Q81+W$4</f>
        <v>0.22</v>
      </c>
      <c r="X81" s="23" t="n">
        <f aca="false">$Q81+X$4</f>
        <v>0.23</v>
      </c>
      <c r="Y81" s="23" t="n">
        <f aca="false">$Q81+Y$4</f>
        <v>0.24</v>
      </c>
      <c r="Z81" s="23" t="n">
        <f aca="false">$Q81+Z$4</f>
        <v>0.25</v>
      </c>
      <c r="AA81" s="23" t="n">
        <f aca="false">$Q81+AA$4</f>
        <v>0.26</v>
      </c>
      <c r="AB81" s="23" t="n">
        <f aca="false">$Q81+AB$4</f>
        <v>0.27</v>
      </c>
      <c r="AC81" s="23" t="n">
        <f aca="false">$Q81+AC$4</f>
        <v>0.28</v>
      </c>
      <c r="AE81" s="28" t="e">
        <f aca="false">xCalcSkew($A81,Inputs!$E81-$C81,b)/100</f>
        <v>#NAME?</v>
      </c>
      <c r="AG81" s="28" t="e">
        <f aca="false">AE81+Q81</f>
        <v>#NAME?</v>
      </c>
    </row>
    <row r="82" customFormat="false" ht="12.75" hidden="false" customHeight="false" outlineLevel="0" collapsed="false">
      <c r="A82" s="25" t="n">
        <f aca="false">Inputs!C82</f>
        <v>39569</v>
      </c>
      <c r="C82" s="26" t="n">
        <v>3.932</v>
      </c>
      <c r="E82" s="23" t="n">
        <f aca="false">$C82+(E$4*Position!$L82)</f>
        <v>3.69217047811089</v>
      </c>
      <c r="F82" s="23" t="n">
        <f aca="false">$C82+(F$4*Position!$L82)</f>
        <v>3.74013638248871</v>
      </c>
      <c r="G82" s="23" t="n">
        <f aca="false">$C82+(G$4*Position!$L82)</f>
        <v>3.78810228686653</v>
      </c>
      <c r="H82" s="23" t="n">
        <f aca="false">$C82+(H$4*Position!$L82)</f>
        <v>3.83606819124436</v>
      </c>
      <c r="I82" s="23" t="n">
        <f aca="false">$C82+(I$4*Position!$L82)</f>
        <v>3.88403409562218</v>
      </c>
      <c r="J82" s="23" t="n">
        <f aca="false">$C82+(J$4*Position!$L82)</f>
        <v>3.932</v>
      </c>
      <c r="K82" s="23" t="n">
        <f aca="false">$C82+(K$4*Position!$L82)</f>
        <v>3.97996590437782</v>
      </c>
      <c r="L82" s="23" t="n">
        <f aca="false">$C82+(L$4*Position!$L82)</f>
        <v>4.02793180875564</v>
      </c>
      <c r="M82" s="23" t="n">
        <f aca="false">$C82+(M$4*Position!$L82)</f>
        <v>4.07589771313347</v>
      </c>
      <c r="N82" s="23" t="n">
        <f aca="false">$C82+(N$4*Position!$L82)</f>
        <v>4.12386361751129</v>
      </c>
      <c r="O82" s="23" t="n">
        <f aca="false">$C82+(O$4*Position!$L82)</f>
        <v>4.17182952188911</v>
      </c>
      <c r="Q82" s="27" t="n">
        <v>0.23</v>
      </c>
      <c r="S82" s="23" t="n">
        <f aca="false">$Q82+S$4</f>
        <v>0.18</v>
      </c>
      <c r="T82" s="23" t="n">
        <f aca="false">$Q82+T$4</f>
        <v>0.19</v>
      </c>
      <c r="U82" s="23" t="n">
        <f aca="false">$Q82+U$4</f>
        <v>0.2</v>
      </c>
      <c r="V82" s="23" t="n">
        <f aca="false">$Q82+V$4</f>
        <v>0.21</v>
      </c>
      <c r="W82" s="23" t="n">
        <f aca="false">$Q82+W$4</f>
        <v>0.22</v>
      </c>
      <c r="X82" s="23" t="n">
        <f aca="false">$Q82+X$4</f>
        <v>0.23</v>
      </c>
      <c r="Y82" s="23" t="n">
        <f aca="false">$Q82+Y$4</f>
        <v>0.24</v>
      </c>
      <c r="Z82" s="23" t="n">
        <f aca="false">$Q82+Z$4</f>
        <v>0.25</v>
      </c>
      <c r="AA82" s="23" t="n">
        <f aca="false">$Q82+AA$4</f>
        <v>0.26</v>
      </c>
      <c r="AB82" s="23" t="n">
        <f aca="false">$Q82+AB$4</f>
        <v>0.27</v>
      </c>
      <c r="AC82" s="23" t="n">
        <f aca="false">$Q82+AC$4</f>
        <v>0.28</v>
      </c>
      <c r="AE82" s="28" t="e">
        <f aca="false">xCalcSkew($A82,Inputs!$E82-$C82,b)/100</f>
        <v>#NAME?</v>
      </c>
      <c r="AG82" s="28" t="e">
        <f aca="false">AE82+Q82</f>
        <v>#NAME?</v>
      </c>
    </row>
    <row r="83" customFormat="false" ht="12.75" hidden="false" customHeight="false" outlineLevel="0" collapsed="false">
      <c r="A83" s="25" t="n">
        <f aca="false">Inputs!C83</f>
        <v>39600</v>
      </c>
      <c r="C83" s="26" t="n">
        <v>3.972</v>
      </c>
      <c r="E83" s="23" t="n">
        <f aca="false">$C83+(E$4*Position!$L83)</f>
        <v>3.73338944338977</v>
      </c>
      <c r="F83" s="23" t="n">
        <f aca="false">$C83+(F$4*Position!$L83)</f>
        <v>3.78111155471181</v>
      </c>
      <c r="G83" s="23" t="n">
        <f aca="false">$C83+(G$4*Position!$L83)</f>
        <v>3.82883366603386</v>
      </c>
      <c r="H83" s="23" t="n">
        <f aca="false">$C83+(H$4*Position!$L83)</f>
        <v>3.87655577735591</v>
      </c>
      <c r="I83" s="23" t="n">
        <f aca="false">$C83+(I$4*Position!$L83)</f>
        <v>3.92427788867795</v>
      </c>
      <c r="J83" s="23" t="n">
        <f aca="false">$C83+(J$4*Position!$L83)</f>
        <v>3.972</v>
      </c>
      <c r="K83" s="23" t="n">
        <f aca="false">$C83+(K$4*Position!$L83)</f>
        <v>4.01972211132205</v>
      </c>
      <c r="L83" s="23" t="n">
        <f aca="false">$C83+(L$4*Position!$L83)</f>
        <v>4.06744422264409</v>
      </c>
      <c r="M83" s="23" t="n">
        <f aca="false">$C83+(M$4*Position!$L83)</f>
        <v>4.11516633396614</v>
      </c>
      <c r="N83" s="23" t="n">
        <f aca="false">$C83+(N$4*Position!$L83)</f>
        <v>4.16288844528819</v>
      </c>
      <c r="O83" s="23" t="n">
        <f aca="false">$C83+(O$4*Position!$L83)</f>
        <v>4.21061055661023</v>
      </c>
      <c r="Q83" s="27" t="n">
        <v>0.23</v>
      </c>
      <c r="S83" s="23" t="n">
        <f aca="false">$Q83+S$4</f>
        <v>0.18</v>
      </c>
      <c r="T83" s="23" t="n">
        <f aca="false">$Q83+T$4</f>
        <v>0.19</v>
      </c>
      <c r="U83" s="23" t="n">
        <f aca="false">$Q83+U$4</f>
        <v>0.2</v>
      </c>
      <c r="V83" s="23" t="n">
        <f aca="false">$Q83+V$4</f>
        <v>0.21</v>
      </c>
      <c r="W83" s="23" t="n">
        <f aca="false">$Q83+W$4</f>
        <v>0.22</v>
      </c>
      <c r="X83" s="23" t="n">
        <f aca="false">$Q83+X$4</f>
        <v>0.23</v>
      </c>
      <c r="Y83" s="23" t="n">
        <f aca="false">$Q83+Y$4</f>
        <v>0.24</v>
      </c>
      <c r="Z83" s="23" t="n">
        <f aca="false">$Q83+Z$4</f>
        <v>0.25</v>
      </c>
      <c r="AA83" s="23" t="n">
        <f aca="false">$Q83+AA$4</f>
        <v>0.26</v>
      </c>
      <c r="AB83" s="23" t="n">
        <f aca="false">$Q83+AB$4</f>
        <v>0.27</v>
      </c>
      <c r="AC83" s="23" t="n">
        <f aca="false">$Q83+AC$4</f>
        <v>0.28</v>
      </c>
      <c r="AE83" s="28" t="e">
        <f aca="false">xCalcSkew($A83,Inputs!$E83-$C83,b)/100</f>
        <v>#NAME?</v>
      </c>
      <c r="AG83" s="28" t="e">
        <f aca="false">AE83+Q83</f>
        <v>#NAME?</v>
      </c>
    </row>
    <row r="84" customFormat="false" ht="12.75" hidden="false" customHeight="false" outlineLevel="0" collapsed="false">
      <c r="A84" s="25" t="n">
        <f aca="false">Inputs!C84</f>
        <v>39630</v>
      </c>
      <c r="C84" s="26" t="n">
        <v>4.017</v>
      </c>
      <c r="E84" s="23" t="n">
        <f aca="false">$C84+(E$4*Position!$L84)</f>
        <v>3.77838944338977</v>
      </c>
      <c r="F84" s="23" t="n">
        <f aca="false">$C84+(F$4*Position!$L84)</f>
        <v>3.82611155471181</v>
      </c>
      <c r="G84" s="23" t="n">
        <f aca="false">$C84+(G$4*Position!$L84)</f>
        <v>3.87383366603386</v>
      </c>
      <c r="H84" s="23" t="n">
        <f aca="false">$C84+(H$4*Position!$L84)</f>
        <v>3.92155577735591</v>
      </c>
      <c r="I84" s="23" t="n">
        <f aca="false">$C84+(I$4*Position!$L84)</f>
        <v>3.96927788867795</v>
      </c>
      <c r="J84" s="23" t="n">
        <f aca="false">$C84+(J$4*Position!$L84)</f>
        <v>4.017</v>
      </c>
      <c r="K84" s="23" t="n">
        <f aca="false">$C84+(K$4*Position!$L84)</f>
        <v>4.06472211132205</v>
      </c>
      <c r="L84" s="23" t="n">
        <f aca="false">$C84+(L$4*Position!$L84)</f>
        <v>4.11244422264409</v>
      </c>
      <c r="M84" s="23" t="n">
        <f aca="false">$C84+(M$4*Position!$L84)</f>
        <v>4.16016633396614</v>
      </c>
      <c r="N84" s="23" t="n">
        <f aca="false">$C84+(N$4*Position!$L84)</f>
        <v>4.20788844528819</v>
      </c>
      <c r="O84" s="23" t="n">
        <f aca="false">$C84+(O$4*Position!$L84)</f>
        <v>4.25561055661023</v>
      </c>
      <c r="Q84" s="27" t="n">
        <v>0.23</v>
      </c>
      <c r="S84" s="23" t="n">
        <f aca="false">$Q84+S$4</f>
        <v>0.18</v>
      </c>
      <c r="T84" s="23" t="n">
        <f aca="false">$Q84+T$4</f>
        <v>0.19</v>
      </c>
      <c r="U84" s="23" t="n">
        <f aca="false">$Q84+U$4</f>
        <v>0.2</v>
      </c>
      <c r="V84" s="23" t="n">
        <f aca="false">$Q84+V$4</f>
        <v>0.21</v>
      </c>
      <c r="W84" s="23" t="n">
        <f aca="false">$Q84+W$4</f>
        <v>0.22</v>
      </c>
      <c r="X84" s="23" t="n">
        <f aca="false">$Q84+X$4</f>
        <v>0.23</v>
      </c>
      <c r="Y84" s="23" t="n">
        <f aca="false">$Q84+Y$4</f>
        <v>0.24</v>
      </c>
      <c r="Z84" s="23" t="n">
        <f aca="false">$Q84+Z$4</f>
        <v>0.25</v>
      </c>
      <c r="AA84" s="23" t="n">
        <f aca="false">$Q84+AA$4</f>
        <v>0.26</v>
      </c>
      <c r="AB84" s="23" t="n">
        <f aca="false">$Q84+AB$4</f>
        <v>0.27</v>
      </c>
      <c r="AC84" s="23" t="n">
        <f aca="false">$Q84+AC$4</f>
        <v>0.28</v>
      </c>
      <c r="AE84" s="28" t="e">
        <f aca="false">xCalcSkew($A84,Inputs!$E84-$C84,b)/100</f>
        <v>#NAME?</v>
      </c>
      <c r="AG84" s="28" t="e">
        <f aca="false">AE84+Q84</f>
        <v>#NAME?</v>
      </c>
    </row>
    <row r="85" customFormat="false" ht="12.75" hidden="false" customHeight="false" outlineLevel="0" collapsed="false">
      <c r="A85" s="25" t="n">
        <f aca="false">Inputs!C85</f>
        <v>39661</v>
      </c>
      <c r="C85" s="26" t="n">
        <v>4.056</v>
      </c>
      <c r="E85" s="23" t="n">
        <f aca="false">$C85+(E$4*Position!$L85)</f>
        <v>3.81799892602921</v>
      </c>
      <c r="F85" s="23" t="n">
        <f aca="false">$C85+(F$4*Position!$L85)</f>
        <v>3.86559914082337</v>
      </c>
      <c r="G85" s="23" t="n">
        <f aca="false">$C85+(G$4*Position!$L85)</f>
        <v>3.91319935561753</v>
      </c>
      <c r="H85" s="23" t="n">
        <f aca="false">$C85+(H$4*Position!$L85)</f>
        <v>3.96079957041168</v>
      </c>
      <c r="I85" s="23" t="n">
        <f aca="false">$C85+(I$4*Position!$L85)</f>
        <v>4.00839978520584</v>
      </c>
      <c r="J85" s="23" t="n">
        <f aca="false">$C85+(J$4*Position!$L85)</f>
        <v>4.056</v>
      </c>
      <c r="K85" s="23" t="n">
        <f aca="false">$C85+(K$4*Position!$L85)</f>
        <v>4.10360021479416</v>
      </c>
      <c r="L85" s="23" t="n">
        <f aca="false">$C85+(L$4*Position!$L85)</f>
        <v>4.15120042958832</v>
      </c>
      <c r="M85" s="23" t="n">
        <f aca="false">$C85+(M$4*Position!$L85)</f>
        <v>4.19880064438248</v>
      </c>
      <c r="N85" s="23" t="n">
        <f aca="false">$C85+(N$4*Position!$L85)</f>
        <v>4.24640085917663</v>
      </c>
      <c r="O85" s="23" t="n">
        <f aca="false">$C85+(O$4*Position!$L85)</f>
        <v>4.29400107397079</v>
      </c>
      <c r="Q85" s="27" t="n">
        <v>0.23</v>
      </c>
      <c r="S85" s="23" t="n">
        <f aca="false">$Q85+S$4</f>
        <v>0.18</v>
      </c>
      <c r="T85" s="23" t="n">
        <f aca="false">$Q85+T$4</f>
        <v>0.19</v>
      </c>
      <c r="U85" s="23" t="n">
        <f aca="false">$Q85+U$4</f>
        <v>0.2</v>
      </c>
      <c r="V85" s="23" t="n">
        <f aca="false">$Q85+V$4</f>
        <v>0.21</v>
      </c>
      <c r="W85" s="23" t="n">
        <f aca="false">$Q85+W$4</f>
        <v>0.22</v>
      </c>
      <c r="X85" s="23" t="n">
        <f aca="false">$Q85+X$4</f>
        <v>0.23</v>
      </c>
      <c r="Y85" s="23" t="n">
        <f aca="false">$Q85+Y$4</f>
        <v>0.24</v>
      </c>
      <c r="Z85" s="23" t="n">
        <f aca="false">$Q85+Z$4</f>
        <v>0.25</v>
      </c>
      <c r="AA85" s="23" t="n">
        <f aca="false">$Q85+AA$4</f>
        <v>0.26</v>
      </c>
      <c r="AB85" s="23" t="n">
        <f aca="false">$Q85+AB$4</f>
        <v>0.27</v>
      </c>
      <c r="AC85" s="23" t="n">
        <f aca="false">$Q85+AC$4</f>
        <v>0.28</v>
      </c>
      <c r="AE85" s="28" t="e">
        <f aca="false">xCalcSkew($A85,Inputs!$E85-$C85,b)/100</f>
        <v>#NAME?</v>
      </c>
      <c r="AG85" s="28" t="e">
        <f aca="false">AE85+Q85</f>
        <v>#NAME?</v>
      </c>
    </row>
    <row r="86" customFormat="false" ht="12.75" hidden="false" customHeight="false" outlineLevel="0" collapsed="false">
      <c r="A86" s="25" t="n">
        <f aca="false">Inputs!C86</f>
        <v>39692</v>
      </c>
      <c r="C86" s="26" t="n">
        <v>4.045</v>
      </c>
      <c r="E86" s="23" t="n">
        <f aca="false">$C86+(E$4*Position!$L86)</f>
        <v>3.80807163233445</v>
      </c>
      <c r="F86" s="23" t="n">
        <f aca="false">$C86+(F$4*Position!$L86)</f>
        <v>3.85545730586756</v>
      </c>
      <c r="G86" s="23" t="n">
        <f aca="false">$C86+(G$4*Position!$L86)</f>
        <v>3.90284297940067</v>
      </c>
      <c r="H86" s="23" t="n">
        <f aca="false">$C86+(H$4*Position!$L86)</f>
        <v>3.95022865293378</v>
      </c>
      <c r="I86" s="23" t="n">
        <f aca="false">$C86+(I$4*Position!$L86)</f>
        <v>3.99761432646689</v>
      </c>
      <c r="J86" s="23" t="n">
        <f aca="false">$C86+(J$4*Position!$L86)</f>
        <v>4.045</v>
      </c>
      <c r="K86" s="23" t="n">
        <f aca="false">$C86+(K$4*Position!$L86)</f>
        <v>4.09238567353311</v>
      </c>
      <c r="L86" s="23" t="n">
        <f aca="false">$C86+(L$4*Position!$L86)</f>
        <v>4.13977134706622</v>
      </c>
      <c r="M86" s="23" t="n">
        <f aca="false">$C86+(M$4*Position!$L86)</f>
        <v>4.18715702059933</v>
      </c>
      <c r="N86" s="23" t="n">
        <f aca="false">$C86+(N$4*Position!$L86)</f>
        <v>4.23454269413244</v>
      </c>
      <c r="O86" s="23" t="n">
        <f aca="false">$C86+(O$4*Position!$L86)</f>
        <v>4.28192836766556</v>
      </c>
      <c r="Q86" s="27" t="n">
        <v>0.23</v>
      </c>
      <c r="S86" s="23" t="n">
        <f aca="false">$Q86+S$4</f>
        <v>0.18</v>
      </c>
      <c r="T86" s="23" t="n">
        <f aca="false">$Q86+T$4</f>
        <v>0.19</v>
      </c>
      <c r="U86" s="23" t="n">
        <f aca="false">$Q86+U$4</f>
        <v>0.2</v>
      </c>
      <c r="V86" s="23" t="n">
        <f aca="false">$Q86+V$4</f>
        <v>0.21</v>
      </c>
      <c r="W86" s="23" t="n">
        <f aca="false">$Q86+W$4</f>
        <v>0.22</v>
      </c>
      <c r="X86" s="23" t="n">
        <f aca="false">$Q86+X$4</f>
        <v>0.23</v>
      </c>
      <c r="Y86" s="23" t="n">
        <f aca="false">$Q86+Y$4</f>
        <v>0.24</v>
      </c>
      <c r="Z86" s="23" t="n">
        <f aca="false">$Q86+Z$4</f>
        <v>0.25</v>
      </c>
      <c r="AA86" s="23" t="n">
        <f aca="false">$Q86+AA$4</f>
        <v>0.26</v>
      </c>
      <c r="AB86" s="23" t="n">
        <f aca="false">$Q86+AB$4</f>
        <v>0.27</v>
      </c>
      <c r="AC86" s="23" t="n">
        <f aca="false">$Q86+AC$4</f>
        <v>0.28</v>
      </c>
      <c r="AE86" s="28" t="e">
        <f aca="false">xCalcSkew($A86,Inputs!$E86-$C86,b)/100</f>
        <v>#NAME?</v>
      </c>
      <c r="AG86" s="28" t="e">
        <f aca="false">AE86+Q86</f>
        <v>#NAME?</v>
      </c>
    </row>
    <row r="87" customFormat="false" ht="12.75" hidden="false" customHeight="false" outlineLevel="0" collapsed="false">
      <c r="A87" s="25" t="n">
        <f aca="false">Inputs!C87</f>
        <v>39722</v>
      </c>
      <c r="C87" s="26" t="n">
        <v>4.06</v>
      </c>
      <c r="E87" s="23" t="n">
        <f aca="false">$C87+(E$4*Position!$L87)</f>
        <v>3.82926551019514</v>
      </c>
      <c r="F87" s="23" t="n">
        <f aca="false">$C87+(F$4*Position!$L87)</f>
        <v>3.87541240815611</v>
      </c>
      <c r="G87" s="23" t="n">
        <f aca="false">$C87+(G$4*Position!$L87)</f>
        <v>3.92155930611708</v>
      </c>
      <c r="H87" s="23" t="n">
        <f aca="false">$C87+(H$4*Position!$L87)</f>
        <v>3.96770620407805</v>
      </c>
      <c r="I87" s="23" t="n">
        <f aca="false">$C87+(I$4*Position!$L87)</f>
        <v>4.01385310203903</v>
      </c>
      <c r="J87" s="23" t="n">
        <f aca="false">$C87+(J$4*Position!$L87)</f>
        <v>4.06</v>
      </c>
      <c r="K87" s="23" t="n">
        <f aca="false">$C87+(K$4*Position!$L87)</f>
        <v>4.10614689796097</v>
      </c>
      <c r="L87" s="23" t="n">
        <f aca="false">$C87+(L$4*Position!$L87)</f>
        <v>4.15229379592195</v>
      </c>
      <c r="M87" s="23" t="n">
        <f aca="false">$C87+(M$4*Position!$L87)</f>
        <v>4.19844069388292</v>
      </c>
      <c r="N87" s="23" t="n">
        <f aca="false">$C87+(N$4*Position!$L87)</f>
        <v>4.24458759184389</v>
      </c>
      <c r="O87" s="23" t="n">
        <f aca="false">$C87+(O$4*Position!$L87)</f>
        <v>4.29073448980487</v>
      </c>
      <c r="Q87" s="27" t="n">
        <v>0.23</v>
      </c>
      <c r="S87" s="23" t="n">
        <f aca="false">$Q87+S$4</f>
        <v>0.18</v>
      </c>
      <c r="T87" s="23" t="n">
        <f aca="false">$Q87+T$4</f>
        <v>0.19</v>
      </c>
      <c r="U87" s="23" t="n">
        <f aca="false">$Q87+U$4</f>
        <v>0.2</v>
      </c>
      <c r="V87" s="23" t="n">
        <f aca="false">$Q87+V$4</f>
        <v>0.21</v>
      </c>
      <c r="W87" s="23" t="n">
        <f aca="false">$Q87+W$4</f>
        <v>0.22</v>
      </c>
      <c r="X87" s="23" t="n">
        <f aca="false">$Q87+X$4</f>
        <v>0.23</v>
      </c>
      <c r="Y87" s="23" t="n">
        <f aca="false">$Q87+Y$4</f>
        <v>0.24</v>
      </c>
      <c r="Z87" s="23" t="n">
        <f aca="false">$Q87+Z$4</f>
        <v>0.25</v>
      </c>
      <c r="AA87" s="23" t="n">
        <f aca="false">$Q87+AA$4</f>
        <v>0.26</v>
      </c>
      <c r="AB87" s="23" t="n">
        <f aca="false">$Q87+AB$4</f>
        <v>0.27</v>
      </c>
      <c r="AC87" s="23" t="n">
        <f aca="false">$Q87+AC$4</f>
        <v>0.28</v>
      </c>
      <c r="AE87" s="28" t="e">
        <f aca="false">xCalcSkew($A87,Inputs!$E87-$C87,b)/100</f>
        <v>#NAME?</v>
      </c>
      <c r="AG87" s="28" t="e">
        <f aca="false">AE87+Q87</f>
        <v>#NAME?</v>
      </c>
    </row>
    <row r="88" customFormat="false" ht="12.75" hidden="false" customHeight="false" outlineLevel="0" collapsed="false">
      <c r="A88" s="25" t="n">
        <f aca="false">Inputs!C88</f>
        <v>39753</v>
      </c>
      <c r="C88" s="26" t="n">
        <v>4.217</v>
      </c>
      <c r="E88" s="23" t="n">
        <f aca="false">$C88+(E$4*Position!$L88)</f>
        <v>3.99396117688316</v>
      </c>
      <c r="F88" s="23" t="n">
        <f aca="false">$C88+(F$4*Position!$L88)</f>
        <v>4.03856894150653</v>
      </c>
      <c r="G88" s="23" t="n">
        <f aca="false">$C88+(G$4*Position!$L88)</f>
        <v>4.08317670612989</v>
      </c>
      <c r="H88" s="23" t="n">
        <f aca="false">$C88+(H$4*Position!$L88)</f>
        <v>4.12778447075326</v>
      </c>
      <c r="I88" s="23" t="n">
        <f aca="false">$C88+(I$4*Position!$L88)</f>
        <v>4.17239223537663</v>
      </c>
      <c r="J88" s="23" t="n">
        <f aca="false">$C88+(J$4*Position!$L88)</f>
        <v>4.217</v>
      </c>
      <c r="K88" s="23" t="n">
        <f aca="false">$C88+(K$4*Position!$L88)</f>
        <v>4.26160776462337</v>
      </c>
      <c r="L88" s="23" t="n">
        <f aca="false">$C88+(L$4*Position!$L88)</f>
        <v>4.30621552924674</v>
      </c>
      <c r="M88" s="23" t="n">
        <f aca="false">$C88+(M$4*Position!$L88)</f>
        <v>4.35082329387011</v>
      </c>
      <c r="N88" s="23" t="n">
        <f aca="false">$C88+(N$4*Position!$L88)</f>
        <v>4.39543105849347</v>
      </c>
      <c r="O88" s="23" t="n">
        <f aca="false">$C88+(O$4*Position!$L88)</f>
        <v>4.44003882311684</v>
      </c>
      <c r="Q88" s="27" t="n">
        <v>0.23</v>
      </c>
      <c r="S88" s="23" t="n">
        <f aca="false">$Q88+S$4</f>
        <v>0.18</v>
      </c>
      <c r="T88" s="23" t="n">
        <f aca="false">$Q88+T$4</f>
        <v>0.19</v>
      </c>
      <c r="U88" s="23" t="n">
        <f aca="false">$Q88+U$4</f>
        <v>0.2</v>
      </c>
      <c r="V88" s="23" t="n">
        <f aca="false">$Q88+V$4</f>
        <v>0.21</v>
      </c>
      <c r="W88" s="23" t="n">
        <f aca="false">$Q88+W$4</f>
        <v>0.22</v>
      </c>
      <c r="X88" s="23" t="n">
        <f aca="false">$Q88+X$4</f>
        <v>0.23</v>
      </c>
      <c r="Y88" s="23" t="n">
        <f aca="false">$Q88+Y$4</f>
        <v>0.24</v>
      </c>
      <c r="Z88" s="23" t="n">
        <f aca="false">$Q88+Z$4</f>
        <v>0.25</v>
      </c>
      <c r="AA88" s="23" t="n">
        <f aca="false">$Q88+AA$4</f>
        <v>0.26</v>
      </c>
      <c r="AB88" s="23" t="n">
        <f aca="false">$Q88+AB$4</f>
        <v>0.27</v>
      </c>
      <c r="AC88" s="23" t="n">
        <f aca="false">$Q88+AC$4</f>
        <v>0.28</v>
      </c>
      <c r="AE88" s="28" t="e">
        <f aca="false">xCalcSkew($A88,Inputs!$E88-$C88,b)/100</f>
        <v>#NAME?</v>
      </c>
      <c r="AG88" s="28" t="e">
        <f aca="false">AE88+Q88</f>
        <v>#NAME?</v>
      </c>
    </row>
    <row r="89" customFormat="false" ht="12.75" hidden="false" customHeight="false" outlineLevel="0" collapsed="false">
      <c r="A89" s="25" t="n">
        <f aca="false">Inputs!C89</f>
        <v>39783</v>
      </c>
      <c r="C89" s="26" t="n">
        <v>4.377</v>
      </c>
      <c r="E89" s="23" t="n">
        <f aca="false">$C89+(E$4*Position!$L89)</f>
        <v>4.13531336849169</v>
      </c>
      <c r="F89" s="23" t="n">
        <f aca="false">$C89+(F$4*Position!$L89)</f>
        <v>4.18365069479335</v>
      </c>
      <c r="G89" s="23" t="n">
        <f aca="false">$C89+(G$4*Position!$L89)</f>
        <v>4.23198802109501</v>
      </c>
      <c r="H89" s="23" t="n">
        <f aca="false">$C89+(H$4*Position!$L89)</f>
        <v>4.28032534739668</v>
      </c>
      <c r="I89" s="23" t="n">
        <f aca="false">$C89+(I$4*Position!$L89)</f>
        <v>4.32866267369834</v>
      </c>
      <c r="J89" s="23" t="n">
        <f aca="false">$C89+(J$4*Position!$L89)</f>
        <v>4.377</v>
      </c>
      <c r="K89" s="23" t="n">
        <f aca="false">$C89+(K$4*Position!$L89)</f>
        <v>4.42533732630166</v>
      </c>
      <c r="L89" s="23" t="n">
        <f aca="false">$C89+(L$4*Position!$L89)</f>
        <v>4.47367465260333</v>
      </c>
      <c r="M89" s="23" t="n">
        <f aca="false">$C89+(M$4*Position!$L89)</f>
        <v>4.52201197890499</v>
      </c>
      <c r="N89" s="23" t="n">
        <f aca="false">$C89+(N$4*Position!$L89)</f>
        <v>4.57034930520665</v>
      </c>
      <c r="O89" s="23" t="n">
        <f aca="false">$C89+(O$4*Position!$L89)</f>
        <v>4.61868663150831</v>
      </c>
      <c r="Q89" s="27" t="n">
        <v>0.23</v>
      </c>
      <c r="S89" s="23" t="n">
        <f aca="false">$Q89+S$4</f>
        <v>0.18</v>
      </c>
      <c r="T89" s="23" t="n">
        <f aca="false">$Q89+T$4</f>
        <v>0.19</v>
      </c>
      <c r="U89" s="23" t="n">
        <f aca="false">$Q89+U$4</f>
        <v>0.2</v>
      </c>
      <c r="V89" s="23" t="n">
        <f aca="false">$Q89+V$4</f>
        <v>0.21</v>
      </c>
      <c r="W89" s="23" t="n">
        <f aca="false">$Q89+W$4</f>
        <v>0.22</v>
      </c>
      <c r="X89" s="23" t="n">
        <f aca="false">$Q89+X$4</f>
        <v>0.23</v>
      </c>
      <c r="Y89" s="23" t="n">
        <f aca="false">$Q89+Y$4</f>
        <v>0.24</v>
      </c>
      <c r="Z89" s="23" t="n">
        <f aca="false">$Q89+Z$4</f>
        <v>0.25</v>
      </c>
      <c r="AA89" s="23" t="n">
        <f aca="false">$Q89+AA$4</f>
        <v>0.26</v>
      </c>
      <c r="AB89" s="23" t="n">
        <f aca="false">$Q89+AB$4</f>
        <v>0.27</v>
      </c>
      <c r="AC89" s="23" t="n">
        <f aca="false">$Q89+AC$4</f>
        <v>0.28</v>
      </c>
      <c r="AE89" s="28" t="e">
        <f aca="false">xCalcSkew($A89,Inputs!$E89-$C89,b)/100</f>
        <v>#NAME?</v>
      </c>
      <c r="AG89" s="28" t="e">
        <f aca="false">AE89+Q89</f>
        <v>#NAME?</v>
      </c>
    </row>
    <row r="90" customFormat="false" ht="12.75" hidden="false" customHeight="false" outlineLevel="0" collapsed="false">
      <c r="A90" s="25" t="n">
        <f aca="false">Inputs!C90</f>
        <v>39814</v>
      </c>
      <c r="C90" s="26" t="n">
        <v>4.402</v>
      </c>
      <c r="E90" s="23" t="n">
        <f aca="false">$C90+(E$4*Position!$L90)</f>
        <v>4.16277490280311</v>
      </c>
      <c r="F90" s="23" t="n">
        <f aca="false">$C90+(F$4*Position!$L90)</f>
        <v>4.21061992224249</v>
      </c>
      <c r="G90" s="23" t="n">
        <f aca="false">$C90+(G$4*Position!$L90)</f>
        <v>4.25846494168187</v>
      </c>
      <c r="H90" s="23" t="n">
        <f aca="false">$C90+(H$4*Position!$L90)</f>
        <v>4.30630996112125</v>
      </c>
      <c r="I90" s="23" t="n">
        <f aca="false">$C90+(I$4*Position!$L90)</f>
        <v>4.35415498056062</v>
      </c>
      <c r="J90" s="23" t="n">
        <f aca="false">$C90+(J$4*Position!$L90)</f>
        <v>4.402</v>
      </c>
      <c r="K90" s="23" t="n">
        <f aca="false">$C90+(K$4*Position!$L90)</f>
        <v>4.44984501943938</v>
      </c>
      <c r="L90" s="23" t="n">
        <f aca="false">$C90+(L$4*Position!$L90)</f>
        <v>4.49769003887876</v>
      </c>
      <c r="M90" s="23" t="n">
        <f aca="false">$C90+(M$4*Position!$L90)</f>
        <v>4.54553505831813</v>
      </c>
      <c r="N90" s="23" t="n">
        <f aca="false">$C90+(N$4*Position!$L90)</f>
        <v>4.59338007775751</v>
      </c>
      <c r="O90" s="23" t="n">
        <f aca="false">$C90+(O$4*Position!$L90)</f>
        <v>4.64122509719689</v>
      </c>
      <c r="Q90" s="27" t="n">
        <v>0.23</v>
      </c>
      <c r="S90" s="23" t="n">
        <f aca="false">$Q90+S$4</f>
        <v>0.18</v>
      </c>
      <c r="T90" s="23" t="n">
        <f aca="false">$Q90+T$4</f>
        <v>0.19</v>
      </c>
      <c r="U90" s="23" t="n">
        <f aca="false">$Q90+U$4</f>
        <v>0.2</v>
      </c>
      <c r="V90" s="23" t="n">
        <f aca="false">$Q90+V$4</f>
        <v>0.21</v>
      </c>
      <c r="W90" s="23" t="n">
        <f aca="false">$Q90+W$4</f>
        <v>0.22</v>
      </c>
      <c r="X90" s="23" t="n">
        <f aca="false">$Q90+X$4</f>
        <v>0.23</v>
      </c>
      <c r="Y90" s="23" t="n">
        <f aca="false">$Q90+Y$4</f>
        <v>0.24</v>
      </c>
      <c r="Z90" s="23" t="n">
        <f aca="false">$Q90+Z$4</f>
        <v>0.25</v>
      </c>
      <c r="AA90" s="23" t="n">
        <f aca="false">$Q90+AA$4</f>
        <v>0.26</v>
      </c>
      <c r="AB90" s="23" t="n">
        <f aca="false">$Q90+AB$4</f>
        <v>0.27</v>
      </c>
      <c r="AC90" s="23" t="n">
        <f aca="false">$Q90+AC$4</f>
        <v>0.28</v>
      </c>
      <c r="AE90" s="28" t="e">
        <f aca="false">xCalcSkew($A90,Inputs!$E90-$C90,b)/100</f>
        <v>#NAME?</v>
      </c>
      <c r="AG90" s="28" t="e">
        <f aca="false">AE90+Q90</f>
        <v>#NAME?</v>
      </c>
    </row>
    <row r="91" customFormat="false" ht="12.75" hidden="false" customHeight="false" outlineLevel="0" collapsed="false">
      <c r="A91" s="25" t="n">
        <f aca="false">Inputs!C91</f>
        <v>39845</v>
      </c>
      <c r="C91" s="26" t="n">
        <v>4.318</v>
      </c>
      <c r="E91" s="23" t="n">
        <f aca="false">$C91+(E$4*Position!$L91)</f>
        <v>4.08008322514946</v>
      </c>
      <c r="F91" s="23" t="n">
        <f aca="false">$C91+(F$4*Position!$L91)</f>
        <v>4.12766658011957</v>
      </c>
      <c r="G91" s="23" t="n">
        <f aca="false">$C91+(G$4*Position!$L91)</f>
        <v>4.17524993508968</v>
      </c>
      <c r="H91" s="23" t="n">
        <f aca="false">$C91+(H$4*Position!$L91)</f>
        <v>4.22283329005979</v>
      </c>
      <c r="I91" s="23" t="n">
        <f aca="false">$C91+(I$4*Position!$L91)</f>
        <v>4.27041664502989</v>
      </c>
      <c r="J91" s="23" t="n">
        <f aca="false">$C91+(J$4*Position!$L91)</f>
        <v>4.318</v>
      </c>
      <c r="K91" s="23" t="n">
        <f aca="false">$C91+(K$4*Position!$L91)</f>
        <v>4.36558335497011</v>
      </c>
      <c r="L91" s="23" t="n">
        <f aca="false">$C91+(L$4*Position!$L91)</f>
        <v>4.41316670994022</v>
      </c>
      <c r="M91" s="23" t="n">
        <f aca="false">$C91+(M$4*Position!$L91)</f>
        <v>4.46075006491032</v>
      </c>
      <c r="N91" s="23" t="n">
        <f aca="false">$C91+(N$4*Position!$L91)</f>
        <v>4.50833341988043</v>
      </c>
      <c r="O91" s="23" t="n">
        <f aca="false">$C91+(O$4*Position!$L91)</f>
        <v>4.55591677485054</v>
      </c>
      <c r="Q91" s="27" t="n">
        <v>0.2275</v>
      </c>
      <c r="S91" s="23" t="n">
        <f aca="false">$Q91+S$4</f>
        <v>0.1775</v>
      </c>
      <c r="T91" s="23" t="n">
        <f aca="false">$Q91+T$4</f>
        <v>0.1875</v>
      </c>
      <c r="U91" s="23" t="n">
        <f aca="false">$Q91+U$4</f>
        <v>0.1975</v>
      </c>
      <c r="V91" s="23" t="n">
        <f aca="false">$Q91+V$4</f>
        <v>0.2075</v>
      </c>
      <c r="W91" s="23" t="n">
        <f aca="false">$Q91+W$4</f>
        <v>0.2175</v>
      </c>
      <c r="X91" s="23" t="n">
        <f aca="false">$Q91+X$4</f>
        <v>0.2275</v>
      </c>
      <c r="Y91" s="23" t="n">
        <f aca="false">$Q91+Y$4</f>
        <v>0.2375</v>
      </c>
      <c r="Z91" s="23" t="n">
        <f aca="false">$Q91+Z$4</f>
        <v>0.2475</v>
      </c>
      <c r="AA91" s="23" t="n">
        <f aca="false">$Q91+AA$4</f>
        <v>0.2575</v>
      </c>
      <c r="AB91" s="23" t="n">
        <f aca="false">$Q91+AB$4</f>
        <v>0.2675</v>
      </c>
      <c r="AC91" s="23" t="n">
        <f aca="false">$Q91+AC$4</f>
        <v>0.2775</v>
      </c>
      <c r="AE91" s="28" t="e">
        <f aca="false">xCalcSkew($A91,Inputs!$E91-$C91,b)/100</f>
        <v>#NAME?</v>
      </c>
      <c r="AG91" s="28" t="e">
        <f aca="false">AE91+Q91</f>
        <v>#NAME?</v>
      </c>
    </row>
    <row r="92" customFormat="false" ht="12.75" hidden="false" customHeight="false" outlineLevel="0" collapsed="false">
      <c r="A92" s="25" t="n">
        <f aca="false">Inputs!C92</f>
        <v>39873</v>
      </c>
      <c r="C92" s="26" t="n">
        <v>4.183</v>
      </c>
      <c r="E92" s="23" t="n">
        <f aca="false">$C92+(E$4*Position!$L92)</f>
        <v>3.94639154749581</v>
      </c>
      <c r="F92" s="23" t="n">
        <f aca="false">$C92+(F$4*Position!$L92)</f>
        <v>3.99371323799665</v>
      </c>
      <c r="G92" s="23" t="n">
        <f aca="false">$C92+(G$4*Position!$L92)</f>
        <v>4.04103492849749</v>
      </c>
      <c r="H92" s="23" t="n">
        <f aca="false">$C92+(H$4*Position!$L92)</f>
        <v>4.08835661899833</v>
      </c>
      <c r="I92" s="23" t="n">
        <f aca="false">$C92+(I$4*Position!$L92)</f>
        <v>4.13567830949916</v>
      </c>
      <c r="J92" s="23" t="n">
        <f aca="false">$C92+(J$4*Position!$L92)</f>
        <v>4.183</v>
      </c>
      <c r="K92" s="23" t="n">
        <f aca="false">$C92+(K$4*Position!$L92)</f>
        <v>4.23032169050084</v>
      </c>
      <c r="L92" s="23" t="n">
        <f aca="false">$C92+(L$4*Position!$L92)</f>
        <v>4.27764338100168</v>
      </c>
      <c r="M92" s="23" t="n">
        <f aca="false">$C92+(M$4*Position!$L92)</f>
        <v>4.32496507150252</v>
      </c>
      <c r="N92" s="23" t="n">
        <f aca="false">$C92+(N$4*Position!$L92)</f>
        <v>4.37228676200335</v>
      </c>
      <c r="O92" s="23" t="n">
        <f aca="false">$C92+(O$4*Position!$L92)</f>
        <v>4.41960845250419</v>
      </c>
      <c r="Q92" s="27" t="n">
        <v>0.22</v>
      </c>
      <c r="S92" s="23" t="n">
        <f aca="false">$Q92+S$4</f>
        <v>0.17</v>
      </c>
      <c r="T92" s="23" t="n">
        <f aca="false">$Q92+T$4</f>
        <v>0.18</v>
      </c>
      <c r="U92" s="23" t="n">
        <f aca="false">$Q92+U$4</f>
        <v>0.19</v>
      </c>
      <c r="V92" s="23" t="n">
        <f aca="false">$Q92+V$4</f>
        <v>0.2</v>
      </c>
      <c r="W92" s="23" t="n">
        <f aca="false">$Q92+W$4</f>
        <v>0.21</v>
      </c>
      <c r="X92" s="23" t="n">
        <f aca="false">$Q92+X$4</f>
        <v>0.22</v>
      </c>
      <c r="Y92" s="23" t="n">
        <f aca="false">$Q92+Y$4</f>
        <v>0.23</v>
      </c>
      <c r="Z92" s="23" t="n">
        <f aca="false">$Q92+Z$4</f>
        <v>0.24</v>
      </c>
      <c r="AA92" s="23" t="n">
        <f aca="false">$Q92+AA$4</f>
        <v>0.25</v>
      </c>
      <c r="AB92" s="23" t="n">
        <f aca="false">$Q92+AB$4</f>
        <v>0.26</v>
      </c>
      <c r="AC92" s="23" t="n">
        <f aca="false">$Q92+AC$4</f>
        <v>0.27</v>
      </c>
      <c r="AE92" s="28" t="e">
        <f aca="false">xCalcSkew($A92,Inputs!$E92-$C92,b)/100</f>
        <v>#NAME?</v>
      </c>
      <c r="AG92" s="28" t="e">
        <f aca="false">AE92+Q92</f>
        <v>#NAME?</v>
      </c>
    </row>
    <row r="93" customFormat="false" ht="12.75" hidden="false" customHeight="false" outlineLevel="0" collapsed="false">
      <c r="A93" s="25" t="n">
        <f aca="false">Inputs!C93</f>
        <v>39904</v>
      </c>
      <c r="C93" s="26" t="n">
        <v>4.033</v>
      </c>
      <c r="E93" s="23" t="n">
        <f aca="false">$C93+(E$4*Position!$L93)</f>
        <v>3.79710977600038</v>
      </c>
      <c r="F93" s="23" t="n">
        <f aca="false">$C93+(F$4*Position!$L93)</f>
        <v>3.8442878208003</v>
      </c>
      <c r="G93" s="23" t="n">
        <f aca="false">$C93+(G$4*Position!$L93)</f>
        <v>3.89146586560023</v>
      </c>
      <c r="H93" s="23" t="n">
        <f aca="false">$C93+(H$4*Position!$L93)</f>
        <v>3.93864391040015</v>
      </c>
      <c r="I93" s="23" t="n">
        <f aca="false">$C93+(I$4*Position!$L93)</f>
        <v>3.98582195520008</v>
      </c>
      <c r="J93" s="23" t="n">
        <f aca="false">$C93+(J$4*Position!$L93)</f>
        <v>4.033</v>
      </c>
      <c r="K93" s="23" t="n">
        <f aca="false">$C93+(K$4*Position!$L93)</f>
        <v>4.08017804479993</v>
      </c>
      <c r="L93" s="23" t="n">
        <f aca="false">$C93+(L$4*Position!$L93)</f>
        <v>4.12735608959985</v>
      </c>
      <c r="M93" s="23" t="n">
        <f aca="false">$C93+(M$4*Position!$L93)</f>
        <v>4.17453413439977</v>
      </c>
      <c r="N93" s="23" t="n">
        <f aca="false">$C93+(N$4*Position!$L93)</f>
        <v>4.2217121791997</v>
      </c>
      <c r="O93" s="23" t="n">
        <f aca="false">$C93+(O$4*Position!$L93)</f>
        <v>4.26889022399962</v>
      </c>
      <c r="Q93" s="27" t="n">
        <v>0.2025</v>
      </c>
      <c r="S93" s="23" t="n">
        <f aca="false">$Q93+S$4</f>
        <v>0.1525</v>
      </c>
      <c r="T93" s="23" t="n">
        <f aca="false">$Q93+T$4</f>
        <v>0.1625</v>
      </c>
      <c r="U93" s="23" t="n">
        <f aca="false">$Q93+U$4</f>
        <v>0.1725</v>
      </c>
      <c r="V93" s="23" t="n">
        <f aca="false">$Q93+V$4</f>
        <v>0.1825</v>
      </c>
      <c r="W93" s="23" t="n">
        <f aca="false">$Q93+W$4</f>
        <v>0.1925</v>
      </c>
      <c r="X93" s="23" t="n">
        <f aca="false">$Q93+X$4</f>
        <v>0.2025</v>
      </c>
      <c r="Y93" s="23" t="n">
        <f aca="false">$Q93+Y$4</f>
        <v>0.2125</v>
      </c>
      <c r="Z93" s="23" t="n">
        <f aca="false">$Q93+Z$4</f>
        <v>0.2225</v>
      </c>
      <c r="AA93" s="23" t="n">
        <f aca="false">$Q93+AA$4</f>
        <v>0.2325</v>
      </c>
      <c r="AB93" s="23" t="n">
        <f aca="false">$Q93+AB$4</f>
        <v>0.2425</v>
      </c>
      <c r="AC93" s="23" t="n">
        <f aca="false">$Q93+AC$4</f>
        <v>0.2525</v>
      </c>
      <c r="AE93" s="28" t="e">
        <f aca="false">xCalcSkew($A93,Inputs!$E93-$C93,b)/100</f>
        <v>#NAME?</v>
      </c>
      <c r="AG93" s="28" t="e">
        <f aca="false">AE93+Q93</f>
        <v>#NAME?</v>
      </c>
    </row>
    <row r="94" customFormat="false" ht="12.75" hidden="false" customHeight="false" outlineLevel="0" collapsed="false">
      <c r="A94" s="25" t="n">
        <f aca="false">Inputs!C94</f>
        <v>39934</v>
      </c>
      <c r="C94" s="26" t="n">
        <v>4.037</v>
      </c>
      <c r="E94" s="23" t="n">
        <f aca="false">$C94+(E$4*Position!$L94)</f>
        <v>3.80109881711475</v>
      </c>
      <c r="F94" s="23" t="n">
        <f aca="false">$C94+(F$4*Position!$L94)</f>
        <v>3.8482790536918</v>
      </c>
      <c r="G94" s="23" t="n">
        <f aca="false">$C94+(G$4*Position!$L94)</f>
        <v>3.89545929026885</v>
      </c>
      <c r="H94" s="23" t="n">
        <f aca="false">$C94+(H$4*Position!$L94)</f>
        <v>3.9426395268459</v>
      </c>
      <c r="I94" s="23" t="n">
        <f aca="false">$C94+(I$4*Position!$L94)</f>
        <v>3.98981976342295</v>
      </c>
      <c r="J94" s="23" t="n">
        <f aca="false">$C94+(J$4*Position!$L94)</f>
        <v>4.037</v>
      </c>
      <c r="K94" s="23" t="n">
        <f aca="false">$C94+(K$4*Position!$L94)</f>
        <v>4.08418023657705</v>
      </c>
      <c r="L94" s="23" t="n">
        <f aca="false">$C94+(L$4*Position!$L94)</f>
        <v>4.1313604731541</v>
      </c>
      <c r="M94" s="23" t="n">
        <f aca="false">$C94+(M$4*Position!$L94)</f>
        <v>4.17854070973116</v>
      </c>
      <c r="N94" s="23" t="n">
        <f aca="false">$C94+(N$4*Position!$L94)</f>
        <v>4.22572094630821</v>
      </c>
      <c r="O94" s="23" t="n">
        <f aca="false">$C94+(O$4*Position!$L94)</f>
        <v>4.27290118288526</v>
      </c>
      <c r="Q94" s="27" t="n">
        <v>0.2025</v>
      </c>
      <c r="S94" s="23" t="n">
        <f aca="false">$Q94+S$4</f>
        <v>0.1525</v>
      </c>
      <c r="T94" s="23" t="n">
        <f aca="false">$Q94+T$4</f>
        <v>0.1625</v>
      </c>
      <c r="U94" s="23" t="n">
        <f aca="false">$Q94+U$4</f>
        <v>0.1725</v>
      </c>
      <c r="V94" s="23" t="n">
        <f aca="false">$Q94+V$4</f>
        <v>0.1825</v>
      </c>
      <c r="W94" s="23" t="n">
        <f aca="false">$Q94+W$4</f>
        <v>0.1925</v>
      </c>
      <c r="X94" s="23" t="n">
        <f aca="false">$Q94+X$4</f>
        <v>0.2025</v>
      </c>
      <c r="Y94" s="23" t="n">
        <f aca="false">$Q94+Y$4</f>
        <v>0.2125</v>
      </c>
      <c r="Z94" s="23" t="n">
        <f aca="false">$Q94+Z$4</f>
        <v>0.2225</v>
      </c>
      <c r="AA94" s="23" t="n">
        <f aca="false">$Q94+AA$4</f>
        <v>0.2325</v>
      </c>
      <c r="AB94" s="23" t="n">
        <f aca="false">$Q94+AB$4</f>
        <v>0.2425</v>
      </c>
      <c r="AC94" s="23" t="n">
        <f aca="false">$Q94+AC$4</f>
        <v>0.2525</v>
      </c>
      <c r="AE94" s="28" t="e">
        <f aca="false">xCalcSkew($A94,Inputs!$E94-$C94,b)/100</f>
        <v>#NAME?</v>
      </c>
      <c r="AG94" s="28" t="e">
        <f aca="false">AE94+Q94</f>
        <v>#NAME?</v>
      </c>
    </row>
    <row r="95" customFormat="false" ht="12.75" hidden="false" customHeight="false" outlineLevel="0" collapsed="false">
      <c r="A95" s="25" t="n">
        <f aca="false">Inputs!C95</f>
        <v>39965</v>
      </c>
      <c r="C95" s="26" t="n">
        <v>4.077</v>
      </c>
      <c r="E95" s="23" t="n">
        <f aca="false">$C95+(E$4*Position!$L95)</f>
        <v>3.84231778239362</v>
      </c>
      <c r="F95" s="23" t="n">
        <f aca="false">$C95+(F$4*Position!$L95)</f>
        <v>3.8892542259149</v>
      </c>
      <c r="G95" s="23" t="n">
        <f aca="false">$C95+(G$4*Position!$L95)</f>
        <v>3.93619066943617</v>
      </c>
      <c r="H95" s="23" t="n">
        <f aca="false">$C95+(H$4*Position!$L95)</f>
        <v>3.98312711295745</v>
      </c>
      <c r="I95" s="23" t="n">
        <f aca="false">$C95+(I$4*Position!$L95)</f>
        <v>4.03006355647873</v>
      </c>
      <c r="J95" s="23" t="n">
        <f aca="false">$C95+(J$4*Position!$L95)</f>
        <v>4.077</v>
      </c>
      <c r="K95" s="23" t="n">
        <f aca="false">$C95+(K$4*Position!$L95)</f>
        <v>4.12393644352128</v>
      </c>
      <c r="L95" s="23" t="n">
        <f aca="false">$C95+(L$4*Position!$L95)</f>
        <v>4.17087288704255</v>
      </c>
      <c r="M95" s="23" t="n">
        <f aca="false">$C95+(M$4*Position!$L95)</f>
        <v>4.21780933056383</v>
      </c>
      <c r="N95" s="23" t="n">
        <f aca="false">$C95+(N$4*Position!$L95)</f>
        <v>4.2647457740851</v>
      </c>
      <c r="O95" s="23" t="n">
        <f aca="false">$C95+(O$4*Position!$L95)</f>
        <v>4.31168221760638</v>
      </c>
      <c r="Q95" s="27" t="n">
        <v>0.2025</v>
      </c>
      <c r="S95" s="23" t="n">
        <f aca="false">$Q95+S$4</f>
        <v>0.1525</v>
      </c>
      <c r="T95" s="23" t="n">
        <f aca="false">$Q95+T$4</f>
        <v>0.1625</v>
      </c>
      <c r="U95" s="23" t="n">
        <f aca="false">$Q95+U$4</f>
        <v>0.1725</v>
      </c>
      <c r="V95" s="23" t="n">
        <f aca="false">$Q95+V$4</f>
        <v>0.1825</v>
      </c>
      <c r="W95" s="23" t="n">
        <f aca="false">$Q95+W$4</f>
        <v>0.1925</v>
      </c>
      <c r="X95" s="23" t="n">
        <f aca="false">$Q95+X$4</f>
        <v>0.2025</v>
      </c>
      <c r="Y95" s="23" t="n">
        <f aca="false">$Q95+Y$4</f>
        <v>0.2125</v>
      </c>
      <c r="Z95" s="23" t="n">
        <f aca="false">$Q95+Z$4</f>
        <v>0.2225</v>
      </c>
      <c r="AA95" s="23" t="n">
        <f aca="false">$Q95+AA$4</f>
        <v>0.2325</v>
      </c>
      <c r="AB95" s="23" t="n">
        <f aca="false">$Q95+AB$4</f>
        <v>0.2425</v>
      </c>
      <c r="AC95" s="23" t="n">
        <f aca="false">$Q95+AC$4</f>
        <v>0.2525</v>
      </c>
      <c r="AE95" s="28" t="e">
        <f aca="false">xCalcSkew($A95,Inputs!$E95-$C95,b)/100</f>
        <v>#NAME?</v>
      </c>
      <c r="AG95" s="28" t="e">
        <f aca="false">AE95+Q95</f>
        <v>#NAME?</v>
      </c>
    </row>
    <row r="96" customFormat="false" ht="12.75" hidden="false" customHeight="false" outlineLevel="0" collapsed="false">
      <c r="A96" s="25" t="n">
        <f aca="false">Inputs!C96</f>
        <v>39995</v>
      </c>
      <c r="C96" s="26" t="n">
        <v>4.122</v>
      </c>
      <c r="E96" s="23" t="n">
        <f aca="false">$C96+(E$4*Position!$L96)</f>
        <v>3.88731778239362</v>
      </c>
      <c r="F96" s="23" t="n">
        <f aca="false">$C96+(F$4*Position!$L96)</f>
        <v>3.9342542259149</v>
      </c>
      <c r="G96" s="23" t="n">
        <f aca="false">$C96+(G$4*Position!$L96)</f>
        <v>3.98119066943617</v>
      </c>
      <c r="H96" s="23" t="n">
        <f aca="false">$C96+(H$4*Position!$L96)</f>
        <v>4.02812711295745</v>
      </c>
      <c r="I96" s="23" t="n">
        <f aca="false">$C96+(I$4*Position!$L96)</f>
        <v>4.07506355647873</v>
      </c>
      <c r="J96" s="23" t="n">
        <f aca="false">$C96+(J$4*Position!$L96)</f>
        <v>4.122</v>
      </c>
      <c r="K96" s="23" t="n">
        <f aca="false">$C96+(K$4*Position!$L96)</f>
        <v>4.16893644352128</v>
      </c>
      <c r="L96" s="23" t="n">
        <f aca="false">$C96+(L$4*Position!$L96)</f>
        <v>4.21587288704255</v>
      </c>
      <c r="M96" s="23" t="n">
        <f aca="false">$C96+(M$4*Position!$L96)</f>
        <v>4.26280933056383</v>
      </c>
      <c r="N96" s="23" t="n">
        <f aca="false">$C96+(N$4*Position!$L96)</f>
        <v>4.3097457740851</v>
      </c>
      <c r="O96" s="23" t="n">
        <f aca="false">$C96+(O$4*Position!$L96)</f>
        <v>4.35668221760638</v>
      </c>
      <c r="Q96" s="27" t="n">
        <v>0.2025</v>
      </c>
      <c r="S96" s="23" t="n">
        <f aca="false">$Q96+S$4</f>
        <v>0.1525</v>
      </c>
      <c r="T96" s="23" t="n">
        <f aca="false">$Q96+T$4</f>
        <v>0.1625</v>
      </c>
      <c r="U96" s="23" t="n">
        <f aca="false">$Q96+U$4</f>
        <v>0.1725</v>
      </c>
      <c r="V96" s="23" t="n">
        <f aca="false">$Q96+V$4</f>
        <v>0.1825</v>
      </c>
      <c r="W96" s="23" t="n">
        <f aca="false">$Q96+W$4</f>
        <v>0.1925</v>
      </c>
      <c r="X96" s="23" t="n">
        <f aca="false">$Q96+X$4</f>
        <v>0.2025</v>
      </c>
      <c r="Y96" s="23" t="n">
        <f aca="false">$Q96+Y$4</f>
        <v>0.2125</v>
      </c>
      <c r="Z96" s="23" t="n">
        <f aca="false">$Q96+Z$4</f>
        <v>0.2225</v>
      </c>
      <c r="AA96" s="23" t="n">
        <f aca="false">$Q96+AA$4</f>
        <v>0.2325</v>
      </c>
      <c r="AB96" s="23" t="n">
        <f aca="false">$Q96+AB$4</f>
        <v>0.2425</v>
      </c>
      <c r="AC96" s="23" t="n">
        <f aca="false">$Q96+AC$4</f>
        <v>0.2525</v>
      </c>
      <c r="AE96" s="28" t="e">
        <f aca="false">xCalcSkew($A96,Inputs!$E96-$C96,b)/100</f>
        <v>#NAME?</v>
      </c>
      <c r="AG96" s="28" t="e">
        <f aca="false">AE96+Q96</f>
        <v>#NAME?</v>
      </c>
    </row>
    <row r="97" customFormat="false" ht="12.75" hidden="false" customHeight="false" outlineLevel="0" collapsed="false">
      <c r="A97" s="25" t="n">
        <f aca="false">Inputs!C97</f>
        <v>40026</v>
      </c>
      <c r="C97" s="26" t="n">
        <v>4.161</v>
      </c>
      <c r="E97" s="23" t="n">
        <f aca="false">$C97+(E$4*Position!$L97)</f>
        <v>3.92692726503306</v>
      </c>
      <c r="F97" s="23" t="n">
        <f aca="false">$C97+(F$4*Position!$L97)</f>
        <v>3.97374181202645</v>
      </c>
      <c r="G97" s="23" t="n">
        <f aca="false">$C97+(G$4*Position!$L97)</f>
        <v>4.02055635901984</v>
      </c>
      <c r="H97" s="23" t="n">
        <f aca="false">$C97+(H$4*Position!$L97)</f>
        <v>4.06737090601323</v>
      </c>
      <c r="I97" s="23" t="n">
        <f aca="false">$C97+(I$4*Position!$L97)</f>
        <v>4.11418545300661</v>
      </c>
      <c r="J97" s="23" t="n">
        <f aca="false">$C97+(J$4*Position!$L97)</f>
        <v>4.161</v>
      </c>
      <c r="K97" s="23" t="n">
        <f aca="false">$C97+(K$4*Position!$L97)</f>
        <v>4.20781454699339</v>
      </c>
      <c r="L97" s="23" t="n">
        <f aca="false">$C97+(L$4*Position!$L97)</f>
        <v>4.25462909398678</v>
      </c>
      <c r="M97" s="23" t="n">
        <f aca="false">$C97+(M$4*Position!$L97)</f>
        <v>4.30144364098016</v>
      </c>
      <c r="N97" s="23" t="n">
        <f aca="false">$C97+(N$4*Position!$L97)</f>
        <v>4.34825818797355</v>
      </c>
      <c r="O97" s="23" t="n">
        <f aca="false">$C97+(O$4*Position!$L97)</f>
        <v>4.39507273496694</v>
      </c>
      <c r="Q97" s="27" t="n">
        <v>0.2025</v>
      </c>
      <c r="S97" s="23" t="n">
        <f aca="false">$Q97+S$4</f>
        <v>0.1525</v>
      </c>
      <c r="T97" s="23" t="n">
        <f aca="false">$Q97+T$4</f>
        <v>0.1625</v>
      </c>
      <c r="U97" s="23" t="n">
        <f aca="false">$Q97+U$4</f>
        <v>0.1725</v>
      </c>
      <c r="V97" s="23" t="n">
        <f aca="false">$Q97+V$4</f>
        <v>0.1825</v>
      </c>
      <c r="W97" s="23" t="n">
        <f aca="false">$Q97+W$4</f>
        <v>0.1925</v>
      </c>
      <c r="X97" s="23" t="n">
        <f aca="false">$Q97+X$4</f>
        <v>0.2025</v>
      </c>
      <c r="Y97" s="23" t="n">
        <f aca="false">$Q97+Y$4</f>
        <v>0.2125</v>
      </c>
      <c r="Z97" s="23" t="n">
        <f aca="false">$Q97+Z$4</f>
        <v>0.2225</v>
      </c>
      <c r="AA97" s="23" t="n">
        <f aca="false">$Q97+AA$4</f>
        <v>0.2325</v>
      </c>
      <c r="AB97" s="23" t="n">
        <f aca="false">$Q97+AB$4</f>
        <v>0.2425</v>
      </c>
      <c r="AC97" s="23" t="n">
        <f aca="false">$Q97+AC$4</f>
        <v>0.2525</v>
      </c>
      <c r="AE97" s="28" t="e">
        <f aca="false">xCalcSkew($A97,Inputs!$E97-$C97,b)/100</f>
        <v>#NAME?</v>
      </c>
      <c r="AG97" s="28" t="e">
        <f aca="false">AE97+Q97</f>
        <v>#NAME?</v>
      </c>
    </row>
    <row r="98" customFormat="false" ht="12.75" hidden="false" customHeight="false" outlineLevel="0" collapsed="false">
      <c r="A98" s="25" t="n">
        <f aca="false">Inputs!C98</f>
        <v>40057</v>
      </c>
      <c r="C98" s="26" t="n">
        <v>4.15</v>
      </c>
      <c r="E98" s="23" t="n">
        <f aca="false">$C98+(E$4*Position!$L98)</f>
        <v>3.9169999713383</v>
      </c>
      <c r="F98" s="23" t="n">
        <f aca="false">$C98+(F$4*Position!$L98)</f>
        <v>3.96359997707064</v>
      </c>
      <c r="G98" s="23" t="n">
        <f aca="false">$C98+(G$4*Position!$L98)</f>
        <v>4.01019998280298</v>
      </c>
      <c r="H98" s="23" t="n">
        <f aca="false">$C98+(H$4*Position!$L98)</f>
        <v>4.05679998853532</v>
      </c>
      <c r="I98" s="23" t="n">
        <f aca="false">$C98+(I$4*Position!$L98)</f>
        <v>4.10339999426766</v>
      </c>
      <c r="J98" s="23" t="n">
        <f aca="false">$C98+(J$4*Position!$L98)</f>
        <v>4.15</v>
      </c>
      <c r="K98" s="23" t="n">
        <f aca="false">$C98+(K$4*Position!$L98)</f>
        <v>4.19660000573234</v>
      </c>
      <c r="L98" s="23" t="n">
        <f aca="false">$C98+(L$4*Position!$L98)</f>
        <v>4.24320001146468</v>
      </c>
      <c r="M98" s="23" t="n">
        <f aca="false">$C98+(M$4*Position!$L98)</f>
        <v>4.28980001719702</v>
      </c>
      <c r="N98" s="23" t="n">
        <f aca="false">$C98+(N$4*Position!$L98)</f>
        <v>4.33640002292936</v>
      </c>
      <c r="O98" s="23" t="n">
        <f aca="false">$C98+(O$4*Position!$L98)</f>
        <v>4.3830000286617</v>
      </c>
      <c r="Q98" s="27" t="n">
        <v>0.2025</v>
      </c>
      <c r="S98" s="23" t="n">
        <f aca="false">$Q98+S$4</f>
        <v>0.1525</v>
      </c>
      <c r="T98" s="23" t="n">
        <f aca="false">$Q98+T$4</f>
        <v>0.1625</v>
      </c>
      <c r="U98" s="23" t="n">
        <f aca="false">$Q98+U$4</f>
        <v>0.1725</v>
      </c>
      <c r="V98" s="23" t="n">
        <f aca="false">$Q98+V$4</f>
        <v>0.1825</v>
      </c>
      <c r="W98" s="23" t="n">
        <f aca="false">$Q98+W$4</f>
        <v>0.1925</v>
      </c>
      <c r="X98" s="23" t="n">
        <f aca="false">$Q98+X$4</f>
        <v>0.2025</v>
      </c>
      <c r="Y98" s="23" t="n">
        <f aca="false">$Q98+Y$4</f>
        <v>0.2125</v>
      </c>
      <c r="Z98" s="23" t="n">
        <f aca="false">$Q98+Z$4</f>
        <v>0.2225</v>
      </c>
      <c r="AA98" s="23" t="n">
        <f aca="false">$Q98+AA$4</f>
        <v>0.2325</v>
      </c>
      <c r="AB98" s="23" t="n">
        <f aca="false">$Q98+AB$4</f>
        <v>0.2425</v>
      </c>
      <c r="AC98" s="23" t="n">
        <f aca="false">$Q98+AC$4</f>
        <v>0.2525</v>
      </c>
      <c r="AE98" s="28" t="e">
        <f aca="false">xCalcSkew($A98,Inputs!$E98-$C98,b)/100</f>
        <v>#NAME?</v>
      </c>
      <c r="AG98" s="28" t="e">
        <f aca="false">AE98+Q98</f>
        <v>#NAME?</v>
      </c>
    </row>
    <row r="99" customFormat="false" ht="12.75" hidden="false" customHeight="false" outlineLevel="0" collapsed="false">
      <c r="A99" s="25" t="n">
        <f aca="false">Inputs!C99</f>
        <v>40087</v>
      </c>
      <c r="C99" s="26" t="n">
        <v>4.165</v>
      </c>
      <c r="E99" s="23" t="n">
        <f aca="false">$C99+(E$4*Position!$L99)</f>
        <v>3.93819384919899</v>
      </c>
      <c r="F99" s="23" t="n">
        <f aca="false">$C99+(F$4*Position!$L99)</f>
        <v>3.98355507935919</v>
      </c>
      <c r="G99" s="23" t="n">
        <f aca="false">$C99+(G$4*Position!$L99)</f>
        <v>4.02891630951939</v>
      </c>
      <c r="H99" s="23" t="n">
        <f aca="false">$C99+(H$4*Position!$L99)</f>
        <v>4.0742775396796</v>
      </c>
      <c r="I99" s="23" t="n">
        <f aca="false">$C99+(I$4*Position!$L99)</f>
        <v>4.1196387698398</v>
      </c>
      <c r="J99" s="23" t="n">
        <f aca="false">$C99+(J$4*Position!$L99)</f>
        <v>4.165</v>
      </c>
      <c r="K99" s="23" t="n">
        <f aca="false">$C99+(K$4*Position!$L99)</f>
        <v>4.2103612301602</v>
      </c>
      <c r="L99" s="23" t="n">
        <f aca="false">$C99+(L$4*Position!$L99)</f>
        <v>4.2557224603204</v>
      </c>
      <c r="M99" s="23" t="n">
        <f aca="false">$C99+(M$4*Position!$L99)</f>
        <v>4.30108369048061</v>
      </c>
      <c r="N99" s="23" t="n">
        <f aca="false">$C99+(N$4*Position!$L99)</f>
        <v>4.34644492064081</v>
      </c>
      <c r="O99" s="23" t="n">
        <f aca="false">$C99+(O$4*Position!$L99)</f>
        <v>4.39180615080101</v>
      </c>
      <c r="Q99" s="27" t="n">
        <v>0.2025</v>
      </c>
      <c r="S99" s="23" t="n">
        <f aca="false">$Q99+S$4</f>
        <v>0.1525</v>
      </c>
      <c r="T99" s="23" t="n">
        <f aca="false">$Q99+T$4</f>
        <v>0.1625</v>
      </c>
      <c r="U99" s="23" t="n">
        <f aca="false">$Q99+U$4</f>
        <v>0.1725</v>
      </c>
      <c r="V99" s="23" t="n">
        <f aca="false">$Q99+V$4</f>
        <v>0.1825</v>
      </c>
      <c r="W99" s="23" t="n">
        <f aca="false">$Q99+W$4</f>
        <v>0.1925</v>
      </c>
      <c r="X99" s="23" t="n">
        <f aca="false">$Q99+X$4</f>
        <v>0.2025</v>
      </c>
      <c r="Y99" s="23" t="n">
        <f aca="false">$Q99+Y$4</f>
        <v>0.2125</v>
      </c>
      <c r="Z99" s="23" t="n">
        <f aca="false">$Q99+Z$4</f>
        <v>0.2225</v>
      </c>
      <c r="AA99" s="23" t="n">
        <f aca="false">$Q99+AA$4</f>
        <v>0.2325</v>
      </c>
      <c r="AB99" s="23" t="n">
        <f aca="false">$Q99+AB$4</f>
        <v>0.2425</v>
      </c>
      <c r="AC99" s="23" t="n">
        <f aca="false">$Q99+AC$4</f>
        <v>0.2525</v>
      </c>
      <c r="AE99" s="28" t="e">
        <f aca="false">xCalcSkew($A99,Inputs!$E99-$C99,b)/100</f>
        <v>#NAME?</v>
      </c>
      <c r="AG99" s="28" t="e">
        <f aca="false">AE99+Q99</f>
        <v>#NAME?</v>
      </c>
    </row>
    <row r="100" customFormat="false" ht="12.75" hidden="false" customHeight="false" outlineLevel="0" collapsed="false">
      <c r="A100" s="25" t="n">
        <f aca="false">Inputs!C100</f>
        <v>40118</v>
      </c>
      <c r="C100" s="26" t="n">
        <v>4.322</v>
      </c>
      <c r="E100" s="23" t="n">
        <f aca="false">$C100+(E$4*Position!$L100)</f>
        <v>4.10288951588701</v>
      </c>
      <c r="F100" s="23" t="n">
        <f aca="false">$C100+(F$4*Position!$L100)</f>
        <v>4.14671161270961</v>
      </c>
      <c r="G100" s="23" t="n">
        <f aca="false">$C100+(G$4*Position!$L100)</f>
        <v>4.19053370953221</v>
      </c>
      <c r="H100" s="23" t="n">
        <f aca="false">$C100+(H$4*Position!$L100)</f>
        <v>4.23435580635481</v>
      </c>
      <c r="I100" s="23" t="n">
        <f aca="false">$C100+(I$4*Position!$L100)</f>
        <v>4.2781779031774</v>
      </c>
      <c r="J100" s="23" t="n">
        <f aca="false">$C100+(J$4*Position!$L100)</f>
        <v>4.322</v>
      </c>
      <c r="K100" s="23" t="n">
        <f aca="false">$C100+(K$4*Position!$L100)</f>
        <v>4.3658220968226</v>
      </c>
      <c r="L100" s="23" t="n">
        <f aca="false">$C100+(L$4*Position!$L100)</f>
        <v>4.4096441936452</v>
      </c>
      <c r="M100" s="23" t="n">
        <f aca="false">$C100+(M$4*Position!$L100)</f>
        <v>4.45346629046779</v>
      </c>
      <c r="N100" s="23" t="n">
        <f aca="false">$C100+(N$4*Position!$L100)</f>
        <v>4.49728838729039</v>
      </c>
      <c r="O100" s="23" t="n">
        <f aca="false">$C100+(O$4*Position!$L100)</f>
        <v>4.54111048411299</v>
      </c>
      <c r="Q100" s="27" t="n">
        <v>0.2025</v>
      </c>
      <c r="S100" s="23" t="n">
        <f aca="false">$Q100+S$4</f>
        <v>0.1525</v>
      </c>
      <c r="T100" s="23" t="n">
        <f aca="false">$Q100+T$4</f>
        <v>0.1625</v>
      </c>
      <c r="U100" s="23" t="n">
        <f aca="false">$Q100+U$4</f>
        <v>0.1725</v>
      </c>
      <c r="V100" s="23" t="n">
        <f aca="false">$Q100+V$4</f>
        <v>0.1825</v>
      </c>
      <c r="W100" s="23" t="n">
        <f aca="false">$Q100+W$4</f>
        <v>0.1925</v>
      </c>
      <c r="X100" s="23" t="n">
        <f aca="false">$Q100+X$4</f>
        <v>0.2025</v>
      </c>
      <c r="Y100" s="23" t="n">
        <f aca="false">$Q100+Y$4</f>
        <v>0.2125</v>
      </c>
      <c r="Z100" s="23" t="n">
        <f aca="false">$Q100+Z$4</f>
        <v>0.2225</v>
      </c>
      <c r="AA100" s="23" t="n">
        <f aca="false">$Q100+AA$4</f>
        <v>0.2325</v>
      </c>
      <c r="AB100" s="23" t="n">
        <f aca="false">$Q100+AB$4</f>
        <v>0.2425</v>
      </c>
      <c r="AC100" s="23" t="n">
        <f aca="false">$Q100+AC$4</f>
        <v>0.2525</v>
      </c>
      <c r="AE100" s="28" t="e">
        <f aca="false">xCalcSkew($A100,Inputs!$E100-$C100,b)/100</f>
        <v>#NAME?</v>
      </c>
      <c r="AG100" s="28" t="e">
        <f aca="false">AE100+Q100</f>
        <v>#NAME?</v>
      </c>
    </row>
    <row r="101" customFormat="false" ht="12.75" hidden="false" customHeight="false" outlineLevel="0" collapsed="false">
      <c r="A101" s="25" t="n">
        <f aca="false">Inputs!C101</f>
        <v>40148</v>
      </c>
      <c r="C101" s="26" t="n">
        <v>4.482</v>
      </c>
      <c r="E101" s="23" t="n">
        <f aca="false">$C101+(E$4*Position!$L101)</f>
        <v>4.24424170749554</v>
      </c>
      <c r="F101" s="23" t="n">
        <f aca="false">$C101+(F$4*Position!$L101)</f>
        <v>4.29179336599643</v>
      </c>
      <c r="G101" s="23" t="n">
        <f aca="false">$C101+(G$4*Position!$L101)</f>
        <v>4.33934502449733</v>
      </c>
      <c r="H101" s="23" t="n">
        <f aca="false">$C101+(H$4*Position!$L101)</f>
        <v>4.38689668299822</v>
      </c>
      <c r="I101" s="23" t="n">
        <f aca="false">$C101+(I$4*Position!$L101)</f>
        <v>4.43444834149911</v>
      </c>
      <c r="J101" s="23" t="n">
        <f aca="false">$C101+(J$4*Position!$L101)</f>
        <v>4.482</v>
      </c>
      <c r="K101" s="23" t="n">
        <f aca="false">$C101+(K$4*Position!$L101)</f>
        <v>4.52955165850089</v>
      </c>
      <c r="L101" s="23" t="n">
        <f aca="false">$C101+(L$4*Position!$L101)</f>
        <v>4.57710331700179</v>
      </c>
      <c r="M101" s="23" t="n">
        <f aca="false">$C101+(M$4*Position!$L101)</f>
        <v>4.62465497550268</v>
      </c>
      <c r="N101" s="23" t="n">
        <f aca="false">$C101+(N$4*Position!$L101)</f>
        <v>4.67220663400357</v>
      </c>
      <c r="O101" s="23" t="n">
        <f aca="false">$C101+(O$4*Position!$L101)</f>
        <v>4.71975829250446</v>
      </c>
      <c r="Q101" s="27" t="n">
        <v>0.2025</v>
      </c>
      <c r="S101" s="23" t="n">
        <f aca="false">$Q101+S$4</f>
        <v>0.1525</v>
      </c>
      <c r="T101" s="23" t="n">
        <f aca="false">$Q101+T$4</f>
        <v>0.1625</v>
      </c>
      <c r="U101" s="23" t="n">
        <f aca="false">$Q101+U$4</f>
        <v>0.1725</v>
      </c>
      <c r="V101" s="23" t="n">
        <f aca="false">$Q101+V$4</f>
        <v>0.1825</v>
      </c>
      <c r="W101" s="23" t="n">
        <f aca="false">$Q101+W$4</f>
        <v>0.1925</v>
      </c>
      <c r="X101" s="23" t="n">
        <f aca="false">$Q101+X$4</f>
        <v>0.2025</v>
      </c>
      <c r="Y101" s="23" t="n">
        <f aca="false">$Q101+Y$4</f>
        <v>0.2125</v>
      </c>
      <c r="Z101" s="23" t="n">
        <f aca="false">$Q101+Z$4</f>
        <v>0.2225</v>
      </c>
      <c r="AA101" s="23" t="n">
        <f aca="false">$Q101+AA$4</f>
        <v>0.2325</v>
      </c>
      <c r="AB101" s="23" t="n">
        <f aca="false">$Q101+AB$4</f>
        <v>0.2425</v>
      </c>
      <c r="AC101" s="23" t="n">
        <f aca="false">$Q101+AC$4</f>
        <v>0.2525</v>
      </c>
      <c r="AE101" s="28" t="e">
        <f aca="false">xCalcSkew($A101,Inputs!$E101-$C101,b)/100</f>
        <v>#NAME?</v>
      </c>
      <c r="AG101" s="28" t="e">
        <f aca="false">AE101+Q101</f>
        <v>#NAME?</v>
      </c>
    </row>
    <row r="102" customFormat="false" ht="12.75" hidden="false" customHeight="false" outlineLevel="0" collapsed="false">
      <c r="A102" s="25" t="n">
        <f aca="false">Inputs!C102</f>
        <v>40179</v>
      </c>
      <c r="C102" s="26" t="n">
        <v>4.5095</v>
      </c>
      <c r="E102" s="23" t="n">
        <f aca="false">$C102+(E$4*Position!$L102)</f>
        <v>4.27420324180697</v>
      </c>
      <c r="F102" s="23" t="n">
        <f aca="false">$C102+(F$4*Position!$L102)</f>
        <v>4.32126259344557</v>
      </c>
      <c r="G102" s="23" t="n">
        <f aca="false">$C102+(G$4*Position!$L102)</f>
        <v>4.36832194508418</v>
      </c>
      <c r="H102" s="23" t="n">
        <f aca="false">$C102+(H$4*Position!$L102)</f>
        <v>4.41538129672279</v>
      </c>
      <c r="I102" s="23" t="n">
        <f aca="false">$C102+(I$4*Position!$L102)</f>
        <v>4.46244064836139</v>
      </c>
      <c r="J102" s="23" t="n">
        <f aca="false">$C102+(J$4*Position!$L102)</f>
        <v>4.5095</v>
      </c>
      <c r="K102" s="23" t="n">
        <f aca="false">$C102+(K$4*Position!$L102)</f>
        <v>4.55655935163861</v>
      </c>
      <c r="L102" s="23" t="n">
        <f aca="false">$C102+(L$4*Position!$L102)</f>
        <v>4.60361870327721</v>
      </c>
      <c r="M102" s="23" t="n">
        <f aca="false">$C102+(M$4*Position!$L102)</f>
        <v>4.65067805491582</v>
      </c>
      <c r="N102" s="23" t="n">
        <f aca="false">$C102+(N$4*Position!$L102)</f>
        <v>4.69773740655443</v>
      </c>
      <c r="O102" s="23" t="n">
        <f aca="false">$C102+(O$4*Position!$L102)</f>
        <v>4.74479675819303</v>
      </c>
      <c r="Q102" s="27" t="n">
        <v>0.2025</v>
      </c>
      <c r="S102" s="23" t="n">
        <f aca="false">$Q102+S$4</f>
        <v>0.1525</v>
      </c>
      <c r="T102" s="23" t="n">
        <f aca="false">$Q102+T$4</f>
        <v>0.1625</v>
      </c>
      <c r="U102" s="23" t="n">
        <f aca="false">$Q102+U$4</f>
        <v>0.1725</v>
      </c>
      <c r="V102" s="23" t="n">
        <f aca="false">$Q102+V$4</f>
        <v>0.1825</v>
      </c>
      <c r="W102" s="23" t="n">
        <f aca="false">$Q102+W$4</f>
        <v>0.1925</v>
      </c>
      <c r="X102" s="23" t="n">
        <f aca="false">$Q102+X$4</f>
        <v>0.2025</v>
      </c>
      <c r="Y102" s="23" t="n">
        <f aca="false">$Q102+Y$4</f>
        <v>0.2125</v>
      </c>
      <c r="Z102" s="23" t="n">
        <f aca="false">$Q102+Z$4</f>
        <v>0.2225</v>
      </c>
      <c r="AA102" s="23" t="n">
        <f aca="false">$Q102+AA$4</f>
        <v>0.2325</v>
      </c>
      <c r="AB102" s="23" t="n">
        <f aca="false">$Q102+AB$4</f>
        <v>0.2425</v>
      </c>
      <c r="AC102" s="23" t="n">
        <f aca="false">$Q102+AC$4</f>
        <v>0.2525</v>
      </c>
      <c r="AE102" s="28" t="e">
        <f aca="false">xCalcSkew($A102,Inputs!$E102-$C102,b)/100</f>
        <v>#NAME?</v>
      </c>
      <c r="AG102" s="28" t="e">
        <f aca="false">AE102+Q102</f>
        <v>#NAME?</v>
      </c>
    </row>
    <row r="103" customFormat="false" ht="12.75" hidden="false" customHeight="false" outlineLevel="0" collapsed="false">
      <c r="A103" s="25" t="n">
        <f aca="false">Inputs!C103</f>
        <v>40210</v>
      </c>
      <c r="C103" s="26" t="n">
        <v>4.4255</v>
      </c>
      <c r="E103" s="23" t="n">
        <f aca="false">$C103+(E$4*Position!$L103)</f>
        <v>4.19151156415332</v>
      </c>
      <c r="F103" s="23" t="n">
        <f aca="false">$C103+(F$4*Position!$L103)</f>
        <v>4.23830925132265</v>
      </c>
      <c r="G103" s="23" t="n">
        <f aca="false">$C103+(G$4*Position!$L103)</f>
        <v>4.28510693849199</v>
      </c>
      <c r="H103" s="23" t="n">
        <f aca="false">$C103+(H$4*Position!$L103)</f>
        <v>4.33190462566133</v>
      </c>
      <c r="I103" s="23" t="n">
        <f aca="false">$C103+(I$4*Position!$L103)</f>
        <v>4.37870231283066</v>
      </c>
      <c r="J103" s="23" t="n">
        <f aca="false">$C103+(J$4*Position!$L103)</f>
        <v>4.4255</v>
      </c>
      <c r="K103" s="23" t="n">
        <f aca="false">$C103+(K$4*Position!$L103)</f>
        <v>4.47229768716934</v>
      </c>
      <c r="L103" s="23" t="n">
        <f aca="false">$C103+(L$4*Position!$L103)</f>
        <v>4.51909537433867</v>
      </c>
      <c r="M103" s="23" t="n">
        <f aca="false">$C103+(M$4*Position!$L103)</f>
        <v>4.56589306150801</v>
      </c>
      <c r="N103" s="23" t="n">
        <f aca="false">$C103+(N$4*Position!$L103)</f>
        <v>4.61269074867735</v>
      </c>
      <c r="O103" s="23" t="n">
        <f aca="false">$C103+(O$4*Position!$L103)</f>
        <v>4.65948843584668</v>
      </c>
      <c r="Q103" s="27" t="n">
        <v>0.2</v>
      </c>
      <c r="S103" s="23" t="n">
        <f aca="false">$Q103+S$4</f>
        <v>0.15</v>
      </c>
      <c r="T103" s="23" t="n">
        <f aca="false">$Q103+T$4</f>
        <v>0.16</v>
      </c>
      <c r="U103" s="23" t="n">
        <f aca="false">$Q103+U$4</f>
        <v>0.17</v>
      </c>
      <c r="V103" s="23" t="n">
        <f aca="false">$Q103+V$4</f>
        <v>0.18</v>
      </c>
      <c r="W103" s="23" t="n">
        <f aca="false">$Q103+W$4</f>
        <v>0.19</v>
      </c>
      <c r="X103" s="23" t="n">
        <f aca="false">$Q103+X$4</f>
        <v>0.2</v>
      </c>
      <c r="Y103" s="23" t="n">
        <f aca="false">$Q103+Y$4</f>
        <v>0.21</v>
      </c>
      <c r="Z103" s="23" t="n">
        <f aca="false">$Q103+Z$4</f>
        <v>0.22</v>
      </c>
      <c r="AA103" s="23" t="n">
        <f aca="false">$Q103+AA$4</f>
        <v>0.23</v>
      </c>
      <c r="AB103" s="23" t="n">
        <f aca="false">$Q103+AB$4</f>
        <v>0.24</v>
      </c>
      <c r="AC103" s="23" t="n">
        <f aca="false">$Q103+AC$4</f>
        <v>0.25</v>
      </c>
      <c r="AE103" s="28" t="e">
        <f aca="false">xCalcSkew($A103,Inputs!$E103-$C103,b)/100</f>
        <v>#NAME?</v>
      </c>
      <c r="AG103" s="28" t="e">
        <f aca="false">AE103+Q103</f>
        <v>#NAME?</v>
      </c>
    </row>
    <row r="104" customFormat="false" ht="12.75" hidden="false" customHeight="false" outlineLevel="0" collapsed="false">
      <c r="A104" s="25" t="n">
        <f aca="false">Inputs!C104</f>
        <v>40238</v>
      </c>
      <c r="C104" s="26" t="n">
        <v>4.2905</v>
      </c>
      <c r="E104" s="23" t="n">
        <f aca="false">$C104+(E$4*Position!$L104)</f>
        <v>4.05781988649967</v>
      </c>
      <c r="F104" s="23" t="n">
        <f aca="false">$C104+(F$4*Position!$L104)</f>
        <v>4.10435590919973</v>
      </c>
      <c r="G104" s="23" t="n">
        <f aca="false">$C104+(G$4*Position!$L104)</f>
        <v>4.1508919318998</v>
      </c>
      <c r="H104" s="23" t="n">
        <f aca="false">$C104+(H$4*Position!$L104)</f>
        <v>4.19742795459987</v>
      </c>
      <c r="I104" s="23" t="n">
        <f aca="false">$C104+(I$4*Position!$L104)</f>
        <v>4.24396397729993</v>
      </c>
      <c r="J104" s="23" t="n">
        <f aca="false">$C104+(J$4*Position!$L104)</f>
        <v>4.2905</v>
      </c>
      <c r="K104" s="23" t="n">
        <f aca="false">$C104+(K$4*Position!$L104)</f>
        <v>4.33703602270007</v>
      </c>
      <c r="L104" s="23" t="n">
        <f aca="false">$C104+(L$4*Position!$L104)</f>
        <v>4.38357204540014</v>
      </c>
      <c r="M104" s="23" t="n">
        <f aca="false">$C104+(M$4*Position!$L104)</f>
        <v>4.4301080681002</v>
      </c>
      <c r="N104" s="23" t="n">
        <f aca="false">$C104+(N$4*Position!$L104)</f>
        <v>4.47664409080027</v>
      </c>
      <c r="O104" s="23" t="n">
        <f aca="false">$C104+(O$4*Position!$L104)</f>
        <v>4.52318011350034</v>
      </c>
      <c r="Q104" s="27" t="n">
        <v>0.195</v>
      </c>
      <c r="S104" s="23" t="n">
        <f aca="false">$Q104+S$4</f>
        <v>0.145</v>
      </c>
      <c r="T104" s="23" t="n">
        <f aca="false">$Q104+T$4</f>
        <v>0.155</v>
      </c>
      <c r="U104" s="23" t="n">
        <f aca="false">$Q104+U$4</f>
        <v>0.165</v>
      </c>
      <c r="V104" s="23" t="n">
        <f aca="false">$Q104+V$4</f>
        <v>0.175</v>
      </c>
      <c r="W104" s="23" t="n">
        <f aca="false">$Q104+W$4</f>
        <v>0.185</v>
      </c>
      <c r="X104" s="23" t="n">
        <f aca="false">$Q104+X$4</f>
        <v>0.195</v>
      </c>
      <c r="Y104" s="23" t="n">
        <f aca="false">$Q104+Y$4</f>
        <v>0.205</v>
      </c>
      <c r="Z104" s="23" t="n">
        <f aca="false">$Q104+Z$4</f>
        <v>0.215</v>
      </c>
      <c r="AA104" s="23" t="n">
        <f aca="false">$Q104+AA$4</f>
        <v>0.225</v>
      </c>
      <c r="AB104" s="23" t="n">
        <f aca="false">$Q104+AB$4</f>
        <v>0.235</v>
      </c>
      <c r="AC104" s="23" t="n">
        <f aca="false">$Q104+AC$4</f>
        <v>0.245</v>
      </c>
      <c r="AE104" s="28" t="e">
        <f aca="false">xCalcSkew($A104,Inputs!$E104-$C104,b)/100</f>
        <v>#NAME?</v>
      </c>
      <c r="AG104" s="28" t="e">
        <f aca="false">AE104+Q104</f>
        <v>#NAME?</v>
      </c>
    </row>
    <row r="105" customFormat="false" ht="12.75" hidden="false" customHeight="false" outlineLevel="0" collapsed="false">
      <c r="A105" s="25" t="n">
        <f aca="false">Inputs!C105</f>
        <v>40269</v>
      </c>
      <c r="C105" s="26" t="n">
        <v>4.1405</v>
      </c>
      <c r="E105" s="23" t="n">
        <f aca="false">$C105+(E$4*Position!$L105)</f>
        <v>3.90853811500423</v>
      </c>
      <c r="F105" s="23" t="n">
        <f aca="false">$C105+(F$4*Position!$L105)</f>
        <v>3.95493049200339</v>
      </c>
      <c r="G105" s="23" t="n">
        <f aca="false">$C105+(G$4*Position!$L105)</f>
        <v>4.00132286900254</v>
      </c>
      <c r="H105" s="23" t="n">
        <f aca="false">$C105+(H$4*Position!$L105)</f>
        <v>4.04771524600169</v>
      </c>
      <c r="I105" s="23" t="n">
        <f aca="false">$C105+(I$4*Position!$L105)</f>
        <v>4.09410762300085</v>
      </c>
      <c r="J105" s="23" t="n">
        <f aca="false">$C105+(J$4*Position!$L105)</f>
        <v>4.1405</v>
      </c>
      <c r="K105" s="23" t="n">
        <f aca="false">$C105+(K$4*Position!$L105)</f>
        <v>4.18689237699915</v>
      </c>
      <c r="L105" s="23" t="n">
        <f aca="false">$C105+(L$4*Position!$L105)</f>
        <v>4.23328475399831</v>
      </c>
      <c r="M105" s="23" t="n">
        <f aca="false">$C105+(M$4*Position!$L105)</f>
        <v>4.27967713099746</v>
      </c>
      <c r="N105" s="23" t="n">
        <f aca="false">$C105+(N$4*Position!$L105)</f>
        <v>4.32606950799662</v>
      </c>
      <c r="O105" s="23" t="n">
        <f aca="false">$C105+(O$4*Position!$L105)</f>
        <v>4.37246188499577</v>
      </c>
      <c r="Q105" s="27" t="n">
        <v>0.19</v>
      </c>
      <c r="S105" s="23" t="n">
        <f aca="false">$Q105+S$4</f>
        <v>0.14</v>
      </c>
      <c r="T105" s="23" t="n">
        <f aca="false">$Q105+T$4</f>
        <v>0.15</v>
      </c>
      <c r="U105" s="23" t="n">
        <f aca="false">$Q105+U$4</f>
        <v>0.16</v>
      </c>
      <c r="V105" s="23" t="n">
        <f aca="false">$Q105+V$4</f>
        <v>0.17</v>
      </c>
      <c r="W105" s="23" t="n">
        <f aca="false">$Q105+W$4</f>
        <v>0.18</v>
      </c>
      <c r="X105" s="23" t="n">
        <f aca="false">$Q105+X$4</f>
        <v>0.19</v>
      </c>
      <c r="Y105" s="23" t="n">
        <f aca="false">$Q105+Y$4</f>
        <v>0.2</v>
      </c>
      <c r="Z105" s="23" t="n">
        <f aca="false">$Q105+Z$4</f>
        <v>0.21</v>
      </c>
      <c r="AA105" s="23" t="n">
        <f aca="false">$Q105+AA$4</f>
        <v>0.22</v>
      </c>
      <c r="AB105" s="23" t="n">
        <f aca="false">$Q105+AB$4</f>
        <v>0.23</v>
      </c>
      <c r="AC105" s="23" t="n">
        <f aca="false">$Q105+AC$4</f>
        <v>0.24</v>
      </c>
      <c r="AE105" s="28" t="e">
        <f aca="false">xCalcSkew($A105,Inputs!$E105-$C105,b)/100</f>
        <v>#NAME?</v>
      </c>
      <c r="AG105" s="28" t="e">
        <f aca="false">AE105+Q105</f>
        <v>#NAME?</v>
      </c>
    </row>
    <row r="106" customFormat="false" ht="12.75" hidden="false" customHeight="false" outlineLevel="0" collapsed="false">
      <c r="A106" s="25" t="n">
        <f aca="false">Inputs!C106</f>
        <v>40299</v>
      </c>
      <c r="C106" s="26" t="n">
        <v>4.1445</v>
      </c>
      <c r="E106" s="23" t="n">
        <f aca="false">$C106+(E$4*Position!$L106)</f>
        <v>3.9125271561186</v>
      </c>
      <c r="F106" s="23" t="n">
        <f aca="false">$C106+(F$4*Position!$L106)</f>
        <v>3.95892172489488</v>
      </c>
      <c r="G106" s="23" t="n">
        <f aca="false">$C106+(G$4*Position!$L106)</f>
        <v>4.00531629367116</v>
      </c>
      <c r="H106" s="23" t="n">
        <f aca="false">$C106+(H$4*Position!$L106)</f>
        <v>4.05171086244744</v>
      </c>
      <c r="I106" s="23" t="n">
        <f aca="false">$C106+(I$4*Position!$L106)</f>
        <v>4.09810543122372</v>
      </c>
      <c r="J106" s="23" t="n">
        <f aca="false">$C106+(J$4*Position!$L106)</f>
        <v>4.1445</v>
      </c>
      <c r="K106" s="23" t="n">
        <f aca="false">$C106+(K$4*Position!$L106)</f>
        <v>4.19089456877628</v>
      </c>
      <c r="L106" s="23" t="n">
        <f aca="false">$C106+(L$4*Position!$L106)</f>
        <v>4.23728913755256</v>
      </c>
      <c r="M106" s="23" t="n">
        <f aca="false">$C106+(M$4*Position!$L106)</f>
        <v>4.28368370632884</v>
      </c>
      <c r="N106" s="23" t="n">
        <f aca="false">$C106+(N$4*Position!$L106)</f>
        <v>4.33007827510512</v>
      </c>
      <c r="O106" s="23" t="n">
        <f aca="false">$C106+(O$4*Position!$L106)</f>
        <v>4.3764728438814</v>
      </c>
      <c r="Q106" s="27" t="n">
        <v>0.185</v>
      </c>
      <c r="S106" s="23" t="n">
        <f aca="false">$Q106+S$4</f>
        <v>0.135</v>
      </c>
      <c r="T106" s="23" t="n">
        <f aca="false">$Q106+T$4</f>
        <v>0.145</v>
      </c>
      <c r="U106" s="23" t="n">
        <f aca="false">$Q106+U$4</f>
        <v>0.155</v>
      </c>
      <c r="V106" s="23" t="n">
        <f aca="false">$Q106+V$4</f>
        <v>0.165</v>
      </c>
      <c r="W106" s="23" t="n">
        <f aca="false">$Q106+W$4</f>
        <v>0.175</v>
      </c>
      <c r="X106" s="23" t="n">
        <f aca="false">$Q106+X$4</f>
        <v>0.185</v>
      </c>
      <c r="Y106" s="23" t="n">
        <f aca="false">$Q106+Y$4</f>
        <v>0.195</v>
      </c>
      <c r="Z106" s="23" t="n">
        <f aca="false">$Q106+Z$4</f>
        <v>0.205</v>
      </c>
      <c r="AA106" s="23" t="n">
        <f aca="false">$Q106+AA$4</f>
        <v>0.215</v>
      </c>
      <c r="AB106" s="23" t="n">
        <f aca="false">$Q106+AB$4</f>
        <v>0.225</v>
      </c>
      <c r="AC106" s="23" t="n">
        <f aca="false">$Q106+AC$4</f>
        <v>0.235</v>
      </c>
      <c r="AE106" s="28" t="e">
        <f aca="false">xCalcSkew($A106,Inputs!$E106-$C106,b)/100</f>
        <v>#NAME?</v>
      </c>
      <c r="AG106" s="28" t="e">
        <f aca="false">AE106+Q106</f>
        <v>#NAME?</v>
      </c>
    </row>
    <row r="107" customFormat="false" ht="12.75" hidden="false" customHeight="false" outlineLevel="0" collapsed="false">
      <c r="A107" s="25" t="n">
        <f aca="false">Inputs!C107</f>
        <v>40330</v>
      </c>
      <c r="C107" s="26" t="n">
        <v>4.1845</v>
      </c>
      <c r="E107" s="23" t="n">
        <f aca="false">$C107+(E$4*Position!$L107)</f>
        <v>3.95374612139748</v>
      </c>
      <c r="F107" s="23" t="n">
        <f aca="false">$C107+(F$4*Position!$L107)</f>
        <v>3.99989689711798</v>
      </c>
      <c r="G107" s="23" t="n">
        <f aca="false">$C107+(G$4*Position!$L107)</f>
        <v>4.04604767283849</v>
      </c>
      <c r="H107" s="23" t="n">
        <f aca="false">$C107+(H$4*Position!$L107)</f>
        <v>4.09219844855899</v>
      </c>
      <c r="I107" s="23" t="n">
        <f aca="false">$C107+(I$4*Position!$L107)</f>
        <v>4.1383492242795</v>
      </c>
      <c r="J107" s="23" t="n">
        <f aca="false">$C107+(J$4*Position!$L107)</f>
        <v>4.1845</v>
      </c>
      <c r="K107" s="23" t="n">
        <f aca="false">$C107+(K$4*Position!$L107)</f>
        <v>4.2306507757205</v>
      </c>
      <c r="L107" s="23" t="n">
        <f aca="false">$C107+(L$4*Position!$L107)</f>
        <v>4.27680155144101</v>
      </c>
      <c r="M107" s="23" t="n">
        <f aca="false">$C107+(M$4*Position!$L107)</f>
        <v>4.32295232716151</v>
      </c>
      <c r="N107" s="23" t="n">
        <f aca="false">$C107+(N$4*Position!$L107)</f>
        <v>4.36910310288202</v>
      </c>
      <c r="O107" s="23" t="n">
        <f aca="false">$C107+(O$4*Position!$L107)</f>
        <v>4.41525387860252</v>
      </c>
      <c r="Q107" s="27" t="n">
        <v>0.185</v>
      </c>
      <c r="S107" s="23" t="n">
        <f aca="false">$Q107+S$4</f>
        <v>0.135</v>
      </c>
      <c r="T107" s="23" t="n">
        <f aca="false">$Q107+T$4</f>
        <v>0.145</v>
      </c>
      <c r="U107" s="23" t="n">
        <f aca="false">$Q107+U$4</f>
        <v>0.155</v>
      </c>
      <c r="V107" s="23" t="n">
        <f aca="false">$Q107+V$4</f>
        <v>0.165</v>
      </c>
      <c r="W107" s="23" t="n">
        <f aca="false">$Q107+W$4</f>
        <v>0.175</v>
      </c>
      <c r="X107" s="23" t="n">
        <f aca="false">$Q107+X$4</f>
        <v>0.185</v>
      </c>
      <c r="Y107" s="23" t="n">
        <f aca="false">$Q107+Y$4</f>
        <v>0.195</v>
      </c>
      <c r="Z107" s="23" t="n">
        <f aca="false">$Q107+Z$4</f>
        <v>0.205</v>
      </c>
      <c r="AA107" s="23" t="n">
        <f aca="false">$Q107+AA$4</f>
        <v>0.215</v>
      </c>
      <c r="AB107" s="23" t="n">
        <f aca="false">$Q107+AB$4</f>
        <v>0.225</v>
      </c>
      <c r="AC107" s="23" t="n">
        <f aca="false">$Q107+AC$4</f>
        <v>0.235</v>
      </c>
      <c r="AE107" s="28" t="e">
        <f aca="false">xCalcSkew($A107,Inputs!$E107-$C107,b)/100</f>
        <v>#NAME?</v>
      </c>
      <c r="AG107" s="28" t="e">
        <f aca="false">AE107+Q107</f>
        <v>#NAME?</v>
      </c>
    </row>
    <row r="108" customFormat="false" ht="12.75" hidden="false" customHeight="false" outlineLevel="0" collapsed="false">
      <c r="A108" s="25" t="n">
        <f aca="false">Inputs!C108</f>
        <v>40360</v>
      </c>
      <c r="C108" s="26" t="n">
        <v>4.2295</v>
      </c>
      <c r="E108" s="23" t="n">
        <f aca="false">$C108+(E$4*Position!$L108)</f>
        <v>3.99874612139748</v>
      </c>
      <c r="F108" s="23" t="n">
        <f aca="false">$C108+(F$4*Position!$L108)</f>
        <v>4.04489689711798</v>
      </c>
      <c r="G108" s="23" t="n">
        <f aca="false">$C108+(G$4*Position!$L108)</f>
        <v>4.09104767283849</v>
      </c>
      <c r="H108" s="23" t="n">
        <f aca="false">$C108+(H$4*Position!$L108)</f>
        <v>4.13719844855899</v>
      </c>
      <c r="I108" s="23" t="n">
        <f aca="false">$C108+(I$4*Position!$L108)</f>
        <v>4.1833492242795</v>
      </c>
      <c r="J108" s="23" t="n">
        <f aca="false">$C108+(J$4*Position!$L108)</f>
        <v>4.2295</v>
      </c>
      <c r="K108" s="23" t="n">
        <f aca="false">$C108+(K$4*Position!$L108)</f>
        <v>4.27565077572051</v>
      </c>
      <c r="L108" s="23" t="n">
        <f aca="false">$C108+(L$4*Position!$L108)</f>
        <v>4.32180155144101</v>
      </c>
      <c r="M108" s="23" t="n">
        <f aca="false">$C108+(M$4*Position!$L108)</f>
        <v>4.36795232716152</v>
      </c>
      <c r="N108" s="23" t="n">
        <f aca="false">$C108+(N$4*Position!$L108)</f>
        <v>4.41410310288202</v>
      </c>
      <c r="O108" s="23" t="n">
        <f aca="false">$C108+(O$4*Position!$L108)</f>
        <v>4.46025387860252</v>
      </c>
      <c r="Q108" s="27" t="n">
        <v>0.185</v>
      </c>
      <c r="S108" s="23" t="n">
        <f aca="false">$Q108+S$4</f>
        <v>0.135</v>
      </c>
      <c r="T108" s="23" t="n">
        <f aca="false">$Q108+T$4</f>
        <v>0.145</v>
      </c>
      <c r="U108" s="23" t="n">
        <f aca="false">$Q108+U$4</f>
        <v>0.155</v>
      </c>
      <c r="V108" s="23" t="n">
        <f aca="false">$Q108+V$4</f>
        <v>0.165</v>
      </c>
      <c r="W108" s="23" t="n">
        <f aca="false">$Q108+W$4</f>
        <v>0.175</v>
      </c>
      <c r="X108" s="23" t="n">
        <f aca="false">$Q108+X$4</f>
        <v>0.185</v>
      </c>
      <c r="Y108" s="23" t="n">
        <f aca="false">$Q108+Y$4</f>
        <v>0.195</v>
      </c>
      <c r="Z108" s="23" t="n">
        <f aca="false">$Q108+Z$4</f>
        <v>0.205</v>
      </c>
      <c r="AA108" s="23" t="n">
        <f aca="false">$Q108+AA$4</f>
        <v>0.215</v>
      </c>
      <c r="AB108" s="23" t="n">
        <f aca="false">$Q108+AB$4</f>
        <v>0.225</v>
      </c>
      <c r="AC108" s="23" t="n">
        <f aca="false">$Q108+AC$4</f>
        <v>0.235</v>
      </c>
      <c r="AE108" s="28" t="e">
        <f aca="false">xCalcSkew($A108,Inputs!$E108-$C108,b)/100</f>
        <v>#NAME?</v>
      </c>
      <c r="AG108" s="28" t="e">
        <f aca="false">AE108+Q108</f>
        <v>#NAME?</v>
      </c>
    </row>
    <row r="109" customFormat="false" ht="12.75" hidden="false" customHeight="false" outlineLevel="0" collapsed="false">
      <c r="A109" s="25" t="n">
        <f aca="false">Inputs!C109</f>
        <v>40391</v>
      </c>
      <c r="C109" s="26" t="n">
        <v>4.2685</v>
      </c>
      <c r="E109" s="23" t="n">
        <f aca="false">$C109+(E$4*Position!$L109)</f>
        <v>4.03835560403692</v>
      </c>
      <c r="F109" s="23" t="n">
        <f aca="false">$C109+(F$4*Position!$L109)</f>
        <v>4.08438448322953</v>
      </c>
      <c r="G109" s="23" t="n">
        <f aca="false">$C109+(G$4*Position!$L109)</f>
        <v>4.13041336242215</v>
      </c>
      <c r="H109" s="23" t="n">
        <f aca="false">$C109+(H$4*Position!$L109)</f>
        <v>4.17644224161477</v>
      </c>
      <c r="I109" s="23" t="n">
        <f aca="false">$C109+(I$4*Position!$L109)</f>
        <v>4.22247112080738</v>
      </c>
      <c r="J109" s="23" t="n">
        <f aca="false">$C109+(J$4*Position!$L109)</f>
        <v>4.2685</v>
      </c>
      <c r="K109" s="23" t="n">
        <f aca="false">$C109+(K$4*Position!$L109)</f>
        <v>4.31452887919262</v>
      </c>
      <c r="L109" s="23" t="n">
        <f aca="false">$C109+(L$4*Position!$L109)</f>
        <v>4.36055775838523</v>
      </c>
      <c r="M109" s="23" t="n">
        <f aca="false">$C109+(M$4*Position!$L109)</f>
        <v>4.40658663757785</v>
      </c>
      <c r="N109" s="23" t="n">
        <f aca="false">$C109+(N$4*Position!$L109)</f>
        <v>4.45261551677047</v>
      </c>
      <c r="O109" s="23" t="n">
        <f aca="false">$C109+(O$4*Position!$L109)</f>
        <v>4.49864439596308</v>
      </c>
      <c r="Q109" s="27" t="n">
        <v>0.185</v>
      </c>
      <c r="S109" s="23" t="n">
        <f aca="false">$Q109+S$4</f>
        <v>0.135</v>
      </c>
      <c r="T109" s="23" t="n">
        <f aca="false">$Q109+T$4</f>
        <v>0.145</v>
      </c>
      <c r="U109" s="23" t="n">
        <f aca="false">$Q109+U$4</f>
        <v>0.155</v>
      </c>
      <c r="V109" s="23" t="n">
        <f aca="false">$Q109+V$4</f>
        <v>0.165</v>
      </c>
      <c r="W109" s="23" t="n">
        <f aca="false">$Q109+W$4</f>
        <v>0.175</v>
      </c>
      <c r="X109" s="23" t="n">
        <f aca="false">$Q109+X$4</f>
        <v>0.185</v>
      </c>
      <c r="Y109" s="23" t="n">
        <f aca="false">$Q109+Y$4</f>
        <v>0.195</v>
      </c>
      <c r="Z109" s="23" t="n">
        <f aca="false">$Q109+Z$4</f>
        <v>0.205</v>
      </c>
      <c r="AA109" s="23" t="n">
        <f aca="false">$Q109+AA$4</f>
        <v>0.215</v>
      </c>
      <c r="AB109" s="23" t="n">
        <f aca="false">$Q109+AB$4</f>
        <v>0.225</v>
      </c>
      <c r="AC109" s="23" t="n">
        <f aca="false">$Q109+AC$4</f>
        <v>0.235</v>
      </c>
      <c r="AE109" s="28" t="e">
        <f aca="false">xCalcSkew($A109,Inputs!$E109-$C109,b)/100</f>
        <v>#NAME?</v>
      </c>
      <c r="AG109" s="28" t="e">
        <f aca="false">AE109+Q109</f>
        <v>#NAME?</v>
      </c>
    </row>
    <row r="110" customFormat="false" ht="12.75" hidden="false" customHeight="false" outlineLevel="0" collapsed="false">
      <c r="A110" s="25" t="n">
        <f aca="false">Inputs!C110</f>
        <v>40422</v>
      </c>
      <c r="C110" s="26" t="n">
        <v>4.2575</v>
      </c>
      <c r="E110" s="23" t="n">
        <f aca="false">$C110+(E$4*Position!$L110)</f>
        <v>4.02842831034215</v>
      </c>
      <c r="F110" s="23" t="n">
        <f aca="false">$C110+(F$4*Position!$L110)</f>
        <v>4.07424264827372</v>
      </c>
      <c r="G110" s="23" t="n">
        <f aca="false">$C110+(G$4*Position!$L110)</f>
        <v>4.12005698620529</v>
      </c>
      <c r="H110" s="23" t="n">
        <f aca="false">$C110+(H$4*Position!$L110)</f>
        <v>4.16587132413686</v>
      </c>
      <c r="I110" s="23" t="n">
        <f aca="false">$C110+(I$4*Position!$L110)</f>
        <v>4.21168566206843</v>
      </c>
      <c r="J110" s="23" t="n">
        <f aca="false">$C110+(J$4*Position!$L110)</f>
        <v>4.2575</v>
      </c>
      <c r="K110" s="23" t="n">
        <f aca="false">$C110+(K$4*Position!$L110)</f>
        <v>4.30331433793157</v>
      </c>
      <c r="L110" s="23" t="n">
        <f aca="false">$C110+(L$4*Position!$L110)</f>
        <v>4.34912867586314</v>
      </c>
      <c r="M110" s="23" t="n">
        <f aca="false">$C110+(M$4*Position!$L110)</f>
        <v>4.39494301379471</v>
      </c>
      <c r="N110" s="23" t="n">
        <f aca="false">$C110+(N$4*Position!$L110)</f>
        <v>4.44075735172628</v>
      </c>
      <c r="O110" s="23" t="n">
        <f aca="false">$C110+(O$4*Position!$L110)</f>
        <v>4.48657168965785</v>
      </c>
      <c r="Q110" s="27" t="n">
        <v>0.185</v>
      </c>
      <c r="S110" s="23" t="n">
        <f aca="false">$Q110+S$4</f>
        <v>0.135</v>
      </c>
      <c r="T110" s="23" t="n">
        <f aca="false">$Q110+T$4</f>
        <v>0.145</v>
      </c>
      <c r="U110" s="23" t="n">
        <f aca="false">$Q110+U$4</f>
        <v>0.155</v>
      </c>
      <c r="V110" s="23" t="n">
        <f aca="false">$Q110+V$4</f>
        <v>0.165</v>
      </c>
      <c r="W110" s="23" t="n">
        <f aca="false">$Q110+W$4</f>
        <v>0.175</v>
      </c>
      <c r="X110" s="23" t="n">
        <f aca="false">$Q110+X$4</f>
        <v>0.185</v>
      </c>
      <c r="Y110" s="23" t="n">
        <f aca="false">$Q110+Y$4</f>
        <v>0.195</v>
      </c>
      <c r="Z110" s="23" t="n">
        <f aca="false">$Q110+Z$4</f>
        <v>0.205</v>
      </c>
      <c r="AA110" s="23" t="n">
        <f aca="false">$Q110+AA$4</f>
        <v>0.215</v>
      </c>
      <c r="AB110" s="23" t="n">
        <f aca="false">$Q110+AB$4</f>
        <v>0.225</v>
      </c>
      <c r="AC110" s="23" t="n">
        <f aca="false">$Q110+AC$4</f>
        <v>0.235</v>
      </c>
      <c r="AE110" s="28" t="e">
        <f aca="false">xCalcSkew($A110,Inputs!$E110-$C110,b)/100</f>
        <v>#NAME?</v>
      </c>
      <c r="AG110" s="28" t="e">
        <f aca="false">AE110+Q110</f>
        <v>#NAME?</v>
      </c>
    </row>
    <row r="111" customFormat="false" ht="12.75" hidden="false" customHeight="false" outlineLevel="0" collapsed="false">
      <c r="A111" s="25" t="n">
        <f aca="false">Inputs!C111</f>
        <v>40452</v>
      </c>
      <c r="C111" s="26" t="n">
        <v>4.2725</v>
      </c>
      <c r="E111" s="23" t="n">
        <f aca="false">$C111+(E$4*Position!$L111)</f>
        <v>4.04962218820284</v>
      </c>
      <c r="F111" s="23" t="n">
        <f aca="false">$C111+(F$4*Position!$L111)</f>
        <v>4.09419775056228</v>
      </c>
      <c r="G111" s="23" t="n">
        <f aca="false">$C111+(G$4*Position!$L111)</f>
        <v>4.13877331292171</v>
      </c>
      <c r="H111" s="23" t="n">
        <f aca="false">$C111+(H$4*Position!$L111)</f>
        <v>4.18334887528114</v>
      </c>
      <c r="I111" s="23" t="n">
        <f aca="false">$C111+(I$4*Position!$L111)</f>
        <v>4.22792443764057</v>
      </c>
      <c r="J111" s="23" t="n">
        <f aca="false">$C111+(J$4*Position!$L111)</f>
        <v>4.2725</v>
      </c>
      <c r="K111" s="23" t="n">
        <f aca="false">$C111+(K$4*Position!$L111)</f>
        <v>4.31707556235943</v>
      </c>
      <c r="L111" s="23" t="n">
        <f aca="false">$C111+(L$4*Position!$L111)</f>
        <v>4.36165112471886</v>
      </c>
      <c r="M111" s="23" t="n">
        <f aca="false">$C111+(M$4*Position!$L111)</f>
        <v>4.40622668707829</v>
      </c>
      <c r="N111" s="23" t="n">
        <f aca="false">$C111+(N$4*Position!$L111)</f>
        <v>4.45080224943772</v>
      </c>
      <c r="O111" s="23" t="n">
        <f aca="false">$C111+(O$4*Position!$L111)</f>
        <v>4.49537781179716</v>
      </c>
      <c r="Q111" s="27" t="n">
        <v>0.185</v>
      </c>
      <c r="S111" s="23" t="n">
        <f aca="false">$Q111+S$4</f>
        <v>0.135</v>
      </c>
      <c r="T111" s="23" t="n">
        <f aca="false">$Q111+T$4</f>
        <v>0.145</v>
      </c>
      <c r="U111" s="23" t="n">
        <f aca="false">$Q111+U$4</f>
        <v>0.155</v>
      </c>
      <c r="V111" s="23" t="n">
        <f aca="false">$Q111+V$4</f>
        <v>0.165</v>
      </c>
      <c r="W111" s="23" t="n">
        <f aca="false">$Q111+W$4</f>
        <v>0.175</v>
      </c>
      <c r="X111" s="23" t="n">
        <f aca="false">$Q111+X$4</f>
        <v>0.185</v>
      </c>
      <c r="Y111" s="23" t="n">
        <f aca="false">$Q111+Y$4</f>
        <v>0.195</v>
      </c>
      <c r="Z111" s="23" t="n">
        <f aca="false">$Q111+Z$4</f>
        <v>0.205</v>
      </c>
      <c r="AA111" s="23" t="n">
        <f aca="false">$Q111+AA$4</f>
        <v>0.215</v>
      </c>
      <c r="AB111" s="23" t="n">
        <f aca="false">$Q111+AB$4</f>
        <v>0.225</v>
      </c>
      <c r="AC111" s="23" t="n">
        <f aca="false">$Q111+AC$4</f>
        <v>0.235</v>
      </c>
      <c r="AE111" s="28" t="e">
        <f aca="false">xCalcSkew($A111,Inputs!$E111-$C111,b)/100</f>
        <v>#NAME?</v>
      </c>
      <c r="AG111" s="28" t="e">
        <f aca="false">AE111+Q111</f>
        <v>#NAME?</v>
      </c>
    </row>
    <row r="112" customFormat="false" ht="12.75" hidden="false" customHeight="false" outlineLevel="0" collapsed="false">
      <c r="A112" s="25" t="n">
        <f aca="false">Inputs!C112</f>
        <v>40483</v>
      </c>
      <c r="C112" s="26" t="n">
        <v>4.4295</v>
      </c>
      <c r="E112" s="23" t="n">
        <f aca="false">$C112+(E$4*Position!$L112)</f>
        <v>4.21431785489087</v>
      </c>
      <c r="F112" s="23" t="n">
        <f aca="false">$C112+(F$4*Position!$L112)</f>
        <v>4.25735428391269</v>
      </c>
      <c r="G112" s="23" t="n">
        <f aca="false">$C112+(G$4*Position!$L112)</f>
        <v>4.30039071293452</v>
      </c>
      <c r="H112" s="23" t="n">
        <f aca="false">$C112+(H$4*Position!$L112)</f>
        <v>4.34342714195635</v>
      </c>
      <c r="I112" s="23" t="n">
        <f aca="false">$C112+(I$4*Position!$L112)</f>
        <v>4.38646357097817</v>
      </c>
      <c r="J112" s="23" t="n">
        <f aca="false">$C112+(J$4*Position!$L112)</f>
        <v>4.4295</v>
      </c>
      <c r="K112" s="23" t="n">
        <f aca="false">$C112+(K$4*Position!$L112)</f>
        <v>4.47253642902183</v>
      </c>
      <c r="L112" s="23" t="n">
        <f aca="false">$C112+(L$4*Position!$L112)</f>
        <v>4.51557285804365</v>
      </c>
      <c r="M112" s="23" t="n">
        <f aca="false">$C112+(M$4*Position!$L112)</f>
        <v>4.55860928706548</v>
      </c>
      <c r="N112" s="23" t="n">
        <f aca="false">$C112+(N$4*Position!$L112)</f>
        <v>4.60164571608731</v>
      </c>
      <c r="O112" s="23" t="n">
        <f aca="false">$C112+(O$4*Position!$L112)</f>
        <v>4.64468214510913</v>
      </c>
      <c r="Q112" s="27" t="n">
        <v>0.185</v>
      </c>
      <c r="S112" s="23" t="n">
        <f aca="false">$Q112+S$4</f>
        <v>0.135</v>
      </c>
      <c r="T112" s="23" t="n">
        <f aca="false">$Q112+T$4</f>
        <v>0.145</v>
      </c>
      <c r="U112" s="23" t="n">
        <f aca="false">$Q112+U$4</f>
        <v>0.155</v>
      </c>
      <c r="V112" s="23" t="n">
        <f aca="false">$Q112+V$4</f>
        <v>0.165</v>
      </c>
      <c r="W112" s="23" t="n">
        <f aca="false">$Q112+W$4</f>
        <v>0.175</v>
      </c>
      <c r="X112" s="23" t="n">
        <f aca="false">$Q112+X$4</f>
        <v>0.185</v>
      </c>
      <c r="Y112" s="23" t="n">
        <f aca="false">$Q112+Y$4</f>
        <v>0.195</v>
      </c>
      <c r="Z112" s="23" t="n">
        <f aca="false">$Q112+Z$4</f>
        <v>0.205</v>
      </c>
      <c r="AA112" s="23" t="n">
        <f aca="false">$Q112+AA$4</f>
        <v>0.215</v>
      </c>
      <c r="AB112" s="23" t="n">
        <f aca="false">$Q112+AB$4</f>
        <v>0.225</v>
      </c>
      <c r="AC112" s="23" t="n">
        <f aca="false">$Q112+AC$4</f>
        <v>0.235</v>
      </c>
      <c r="AE112" s="28" t="e">
        <f aca="false">xCalcSkew($A112,Inputs!$E112-$C112,b)/100</f>
        <v>#NAME?</v>
      </c>
      <c r="AG112" s="28" t="e">
        <f aca="false">AE112+Q112</f>
        <v>#NAME?</v>
      </c>
    </row>
    <row r="113" customFormat="false" ht="12.75" hidden="false" customHeight="false" outlineLevel="0" collapsed="false">
      <c r="A113" s="25" t="n">
        <f aca="false">Inputs!C113</f>
        <v>40513</v>
      </c>
      <c r="C113" s="26" t="n">
        <v>4.5895</v>
      </c>
      <c r="E113" s="23" t="n">
        <f aca="false">$C113+(E$4*Position!$L113)</f>
        <v>4.3556700464994</v>
      </c>
      <c r="F113" s="23" t="n">
        <f aca="false">$C113+(F$4*Position!$L113)</f>
        <v>4.40243603719952</v>
      </c>
      <c r="G113" s="23" t="n">
        <f aca="false">$C113+(G$4*Position!$L113)</f>
        <v>4.44920202789964</v>
      </c>
      <c r="H113" s="23" t="n">
        <f aca="false">$C113+(H$4*Position!$L113)</f>
        <v>4.49596801859976</v>
      </c>
      <c r="I113" s="23" t="n">
        <f aca="false">$C113+(I$4*Position!$L113)</f>
        <v>4.54273400929988</v>
      </c>
      <c r="J113" s="23" t="n">
        <f aca="false">$C113+(J$4*Position!$L113)</f>
        <v>4.5895</v>
      </c>
      <c r="K113" s="23" t="n">
        <f aca="false">$C113+(K$4*Position!$L113)</f>
        <v>4.63626599070012</v>
      </c>
      <c r="L113" s="23" t="n">
        <f aca="false">$C113+(L$4*Position!$L113)</f>
        <v>4.68303198140024</v>
      </c>
      <c r="M113" s="23" t="n">
        <f aca="false">$C113+(M$4*Position!$L113)</f>
        <v>4.72979797210036</v>
      </c>
      <c r="N113" s="23" t="n">
        <f aca="false">$C113+(N$4*Position!$L113)</f>
        <v>4.77656396280049</v>
      </c>
      <c r="O113" s="23" t="n">
        <f aca="false">$C113+(O$4*Position!$L113)</f>
        <v>4.82332995350061</v>
      </c>
      <c r="Q113" s="27" t="n">
        <v>0.185</v>
      </c>
      <c r="S113" s="23" t="n">
        <f aca="false">$Q113+S$4</f>
        <v>0.135</v>
      </c>
      <c r="T113" s="23" t="n">
        <f aca="false">$Q113+T$4</f>
        <v>0.145</v>
      </c>
      <c r="U113" s="23" t="n">
        <f aca="false">$Q113+U$4</f>
        <v>0.155</v>
      </c>
      <c r="V113" s="23" t="n">
        <f aca="false">$Q113+V$4</f>
        <v>0.165</v>
      </c>
      <c r="W113" s="23" t="n">
        <f aca="false">$Q113+W$4</f>
        <v>0.175</v>
      </c>
      <c r="X113" s="23" t="n">
        <f aca="false">$Q113+X$4</f>
        <v>0.185</v>
      </c>
      <c r="Y113" s="23" t="n">
        <f aca="false">$Q113+Y$4</f>
        <v>0.195</v>
      </c>
      <c r="Z113" s="23" t="n">
        <f aca="false">$Q113+Z$4</f>
        <v>0.205</v>
      </c>
      <c r="AA113" s="23" t="n">
        <f aca="false">$Q113+AA$4</f>
        <v>0.215</v>
      </c>
      <c r="AB113" s="23" t="n">
        <f aca="false">$Q113+AB$4</f>
        <v>0.225</v>
      </c>
      <c r="AC113" s="23" t="n">
        <f aca="false">$Q113+AC$4</f>
        <v>0.235</v>
      </c>
      <c r="AE113" s="28" t="e">
        <f aca="false">xCalcSkew($A113,Inputs!$E113-$C113,b)/100</f>
        <v>#NAME?</v>
      </c>
      <c r="AG113" s="28" t="e">
        <f aca="false">AE113+Q113</f>
        <v>#NAME?</v>
      </c>
    </row>
    <row r="114" customFormat="false" ht="12.75" hidden="false" customHeight="false" outlineLevel="0" collapsed="false">
      <c r="A114" s="25"/>
    </row>
    <row r="115" customFormat="false" ht="12.75" hidden="false" customHeight="false" outlineLevel="0" collapsed="false">
      <c r="A115" s="25"/>
    </row>
    <row r="116" customFormat="false" ht="12.75" hidden="false" customHeight="false" outlineLevel="0" collapsed="false">
      <c r="A116" s="25"/>
    </row>
    <row r="117" customFormat="false" ht="12.75" hidden="false" customHeight="false" outlineLevel="0" collapsed="false">
      <c r="A117" s="25"/>
    </row>
    <row r="118" customFormat="false" ht="12.75" hidden="false" customHeight="false" outlineLevel="0" collapsed="false">
      <c r="A118" s="25"/>
    </row>
    <row r="119" customFormat="false" ht="12.75" hidden="false" customHeight="false" outlineLevel="0" collapsed="false">
      <c r="A119" s="25"/>
    </row>
    <row r="120" customFormat="false" ht="12.75" hidden="false" customHeight="false" outlineLevel="0" collapsed="false">
      <c r="A120" s="25"/>
    </row>
    <row r="121" customFormat="false" ht="12.75" hidden="false" customHeight="false" outlineLevel="0" collapsed="false">
      <c r="A121" s="25"/>
    </row>
    <row r="122" customFormat="false" ht="12.75" hidden="false" customHeight="false" outlineLevel="0" collapsed="false">
      <c r="A122" s="25"/>
    </row>
    <row r="123" customFormat="false" ht="12.75" hidden="false" customHeight="false" outlineLevel="0" collapsed="false">
      <c r="A123" s="25"/>
    </row>
    <row r="124" customFormat="false" ht="12.75" hidden="false" customHeight="false" outlineLevel="0" collapsed="false">
      <c r="A124" s="25"/>
    </row>
    <row r="125" customFormat="false" ht="12.75" hidden="false" customHeight="false" outlineLevel="0" collapsed="false">
      <c r="A125" s="25"/>
    </row>
    <row r="126" customFormat="false" ht="12.75" hidden="false" customHeight="false" outlineLevel="0" collapsed="false">
      <c r="A126" s="25"/>
    </row>
    <row r="127" customFormat="false" ht="12.75" hidden="false" customHeight="false" outlineLevel="0" collapsed="false">
      <c r="A127" s="25"/>
    </row>
    <row r="128" customFormat="false" ht="12.75" hidden="false" customHeight="false" outlineLevel="0" collapsed="false">
      <c r="A128" s="25"/>
    </row>
    <row r="129" customFormat="false" ht="12.75" hidden="false" customHeight="false" outlineLevel="0" collapsed="false">
      <c r="A129" s="25"/>
    </row>
    <row r="130" customFormat="false" ht="12.75" hidden="false" customHeight="false" outlineLevel="0" collapsed="false">
      <c r="A130" s="25"/>
    </row>
    <row r="131" customFormat="false" ht="12.75" hidden="false" customHeight="false" outlineLevel="0" collapsed="false">
      <c r="A131" s="25"/>
    </row>
    <row r="132" customFormat="false" ht="12.75" hidden="false" customHeight="false" outlineLevel="0" collapsed="false">
      <c r="A132" s="25"/>
    </row>
    <row r="133" customFormat="false" ht="12.75" hidden="false" customHeight="false" outlineLevel="0" collapsed="false">
      <c r="A133" s="25"/>
    </row>
    <row r="134" customFormat="false" ht="12.75" hidden="false" customHeight="false" outlineLevel="0" collapsed="false">
      <c r="A134" s="25"/>
    </row>
    <row r="135" customFormat="false" ht="12.75" hidden="false" customHeight="false" outlineLevel="0" collapsed="false">
      <c r="A135" s="25"/>
    </row>
    <row r="136" customFormat="false" ht="12.75" hidden="false" customHeight="false" outlineLevel="0" collapsed="false">
      <c r="A136" s="25"/>
    </row>
    <row r="137" customFormat="false" ht="12.75" hidden="false" customHeight="false" outlineLevel="0" collapsed="false">
      <c r="A137" s="25"/>
    </row>
    <row r="138" customFormat="false" ht="12.75" hidden="false" customHeight="false" outlineLevel="0" collapsed="false">
      <c r="A138" s="25"/>
    </row>
    <row r="139" customFormat="false" ht="12.75" hidden="false" customHeight="false" outlineLevel="0" collapsed="false">
      <c r="A139" s="25"/>
    </row>
    <row r="140" customFormat="false" ht="12.75" hidden="false" customHeight="false" outlineLevel="0" collapsed="false">
      <c r="A140" s="25"/>
    </row>
    <row r="141" customFormat="false" ht="12.75" hidden="false" customHeight="false" outlineLevel="0" collapsed="false">
      <c r="A141" s="25"/>
    </row>
    <row r="142" customFormat="false" ht="12.75" hidden="false" customHeight="false" outlineLevel="0" collapsed="false">
      <c r="A142" s="25"/>
    </row>
    <row r="143" customFormat="false" ht="12.75" hidden="false" customHeight="false" outlineLevel="0" collapsed="false">
      <c r="A143" s="25"/>
    </row>
    <row r="144" customFormat="false" ht="12.75" hidden="false" customHeight="false" outlineLevel="0" collapsed="false">
      <c r="A144" s="25"/>
    </row>
    <row r="145" customFormat="false" ht="12.75" hidden="false" customHeight="false" outlineLevel="0" collapsed="false">
      <c r="A145" s="25"/>
    </row>
    <row r="146" customFormat="false" ht="12.75" hidden="false" customHeight="false" outlineLevel="0" collapsed="false">
      <c r="A146" s="25"/>
    </row>
    <row r="147" customFormat="false" ht="12.75" hidden="false" customHeight="false" outlineLevel="0" collapsed="false">
      <c r="A147" s="25"/>
    </row>
    <row r="148" customFormat="false" ht="12.75" hidden="false" customHeight="false" outlineLevel="0" collapsed="false">
      <c r="A148" s="25"/>
    </row>
    <row r="149" customFormat="false" ht="12.75" hidden="false" customHeight="false" outlineLevel="0" collapsed="false">
      <c r="A149" s="25"/>
    </row>
    <row r="150" customFormat="false" ht="12.75" hidden="false" customHeight="false" outlineLevel="0" collapsed="false">
      <c r="A150" s="25"/>
    </row>
    <row r="151" customFormat="false" ht="12.75" hidden="false" customHeight="false" outlineLevel="0" collapsed="false">
      <c r="A151" s="25"/>
    </row>
    <row r="152" customFormat="false" ht="12.75" hidden="false" customHeight="false" outlineLevel="0" collapsed="false">
      <c r="A152" s="25"/>
    </row>
    <row r="153" customFormat="false" ht="12.75" hidden="false" customHeight="false" outlineLevel="0" collapsed="false">
      <c r="A153" s="25"/>
    </row>
    <row r="154" customFormat="false" ht="12.75" hidden="false" customHeight="false" outlineLevel="0" collapsed="false">
      <c r="A154" s="25"/>
    </row>
    <row r="155" customFormat="false" ht="12.75" hidden="false" customHeight="false" outlineLevel="0" collapsed="false">
      <c r="A155" s="25"/>
    </row>
    <row r="156" customFormat="false" ht="12.75" hidden="false" customHeight="false" outlineLevel="0" collapsed="false">
      <c r="A156" s="25"/>
    </row>
    <row r="157" customFormat="false" ht="12.75" hidden="false" customHeight="false" outlineLevel="0" collapsed="false">
      <c r="A157" s="25"/>
    </row>
    <row r="158" customFormat="false" ht="12.75" hidden="false" customHeight="false" outlineLevel="0" collapsed="false">
      <c r="A158" s="25"/>
    </row>
    <row r="159" customFormat="false" ht="12.75" hidden="false" customHeight="false" outlineLevel="0" collapsed="false">
      <c r="A159" s="25"/>
    </row>
    <row r="160" customFormat="false" ht="12.75" hidden="false" customHeight="false" outlineLevel="0" collapsed="false">
      <c r="A160" s="25"/>
    </row>
    <row r="161" customFormat="false" ht="12.75" hidden="false" customHeight="false" outlineLevel="0" collapsed="false">
      <c r="A161" s="25"/>
    </row>
    <row r="162" customFormat="false" ht="12.75" hidden="false" customHeight="false" outlineLevel="0" collapsed="false">
      <c r="A162" s="25"/>
    </row>
    <row r="163" customFormat="false" ht="12.75" hidden="false" customHeight="false" outlineLevel="0" collapsed="false">
      <c r="A163" s="25"/>
    </row>
    <row r="164" customFormat="false" ht="12.75" hidden="false" customHeight="false" outlineLevel="0" collapsed="false">
      <c r="A164" s="25"/>
    </row>
    <row r="165" customFormat="false" ht="12.75" hidden="false" customHeight="false" outlineLevel="0" collapsed="false">
      <c r="A165" s="25"/>
    </row>
    <row r="166" customFormat="false" ht="12.75" hidden="false" customHeight="false" outlineLevel="0" collapsed="false">
      <c r="A166" s="25"/>
    </row>
    <row r="167" customFormat="false" ht="12.75" hidden="false" customHeight="false" outlineLevel="0" collapsed="false">
      <c r="A167" s="25"/>
    </row>
    <row r="168" customFormat="false" ht="12.75" hidden="false" customHeight="false" outlineLevel="0" collapsed="false">
      <c r="A168" s="25"/>
    </row>
    <row r="169" customFormat="false" ht="12.75" hidden="false" customHeight="false" outlineLevel="0" collapsed="false">
      <c r="A169" s="25"/>
    </row>
    <row r="170" customFormat="false" ht="12.75" hidden="false" customHeight="false" outlineLevel="0" collapsed="false">
      <c r="A170" s="25"/>
    </row>
    <row r="171" customFormat="false" ht="12.75" hidden="false" customHeight="false" outlineLevel="0" collapsed="false">
      <c r="A171" s="25"/>
    </row>
    <row r="172" customFormat="false" ht="12.75" hidden="false" customHeight="false" outlineLevel="0" collapsed="false">
      <c r="A172" s="25"/>
    </row>
    <row r="173" customFormat="false" ht="12.75" hidden="false" customHeight="false" outlineLevel="0" collapsed="false">
      <c r="A173" s="25"/>
    </row>
    <row r="174" customFormat="false" ht="12.75" hidden="false" customHeight="false" outlineLevel="0" collapsed="false">
      <c r="A174" s="25"/>
    </row>
    <row r="175" customFormat="false" ht="12.75" hidden="false" customHeight="false" outlineLevel="0" collapsed="false">
      <c r="A175" s="25"/>
    </row>
    <row r="176" customFormat="false" ht="12.75" hidden="false" customHeight="false" outlineLevel="0" collapsed="false">
      <c r="A176" s="25"/>
    </row>
    <row r="177" customFormat="false" ht="12.75" hidden="false" customHeight="false" outlineLevel="0" collapsed="false">
      <c r="A177" s="25"/>
    </row>
    <row r="178" customFormat="false" ht="12.75" hidden="false" customHeight="false" outlineLevel="0" collapsed="false">
      <c r="A178" s="25"/>
    </row>
    <row r="179" customFormat="false" ht="12.75" hidden="false" customHeight="false" outlineLevel="0" collapsed="false">
      <c r="A179" s="25"/>
    </row>
    <row r="180" customFormat="false" ht="12.75" hidden="false" customHeight="false" outlineLevel="0" collapsed="false">
      <c r="A180" s="25"/>
    </row>
    <row r="181" customFormat="false" ht="12.75" hidden="false" customHeight="false" outlineLevel="0" collapsed="false">
      <c r="A181" s="25"/>
    </row>
    <row r="182" customFormat="false" ht="12.75" hidden="false" customHeight="false" outlineLevel="0" collapsed="false">
      <c r="A182" s="25"/>
    </row>
    <row r="183" customFormat="false" ht="12.75" hidden="false" customHeight="false" outlineLevel="0" collapsed="false">
      <c r="A183" s="25"/>
    </row>
    <row r="184" customFormat="false" ht="12.75" hidden="false" customHeight="false" outlineLevel="0" collapsed="false">
      <c r="A184" s="25"/>
    </row>
    <row r="185" customFormat="false" ht="12.75" hidden="false" customHeight="false" outlineLevel="0" collapsed="false">
      <c r="A185" s="25"/>
    </row>
    <row r="186" customFormat="false" ht="12.75" hidden="false" customHeight="false" outlineLevel="0" collapsed="false">
      <c r="A186" s="25"/>
    </row>
    <row r="187" customFormat="false" ht="12.75" hidden="false" customHeight="false" outlineLevel="0" collapsed="false">
      <c r="A187" s="25"/>
    </row>
    <row r="188" customFormat="false" ht="12.75" hidden="false" customHeight="false" outlineLevel="0" collapsed="false">
      <c r="A188" s="25"/>
    </row>
    <row r="189" customFormat="false" ht="12.75" hidden="false" customHeight="false" outlineLevel="0" collapsed="false">
      <c r="A189" s="25"/>
    </row>
    <row r="190" customFormat="false" ht="12.75" hidden="false" customHeight="false" outlineLevel="0" collapsed="false">
      <c r="A190" s="25"/>
    </row>
    <row r="191" customFormat="false" ht="12.75" hidden="false" customHeight="false" outlineLevel="0" collapsed="false">
      <c r="A191" s="25"/>
    </row>
    <row r="192" customFormat="false" ht="12.75" hidden="false" customHeight="false" outlineLevel="0" collapsed="false">
      <c r="A192" s="25"/>
    </row>
    <row r="193" customFormat="false" ht="12.75" hidden="false" customHeight="false" outlineLevel="0" collapsed="false">
      <c r="A193" s="25"/>
    </row>
    <row r="194" customFormat="false" ht="12.75" hidden="false" customHeight="false" outlineLevel="0" collapsed="false">
      <c r="A194" s="25"/>
    </row>
    <row r="195" customFormat="false" ht="12.75" hidden="false" customHeight="false" outlineLevel="0" collapsed="false">
      <c r="A195" s="25"/>
    </row>
    <row r="196" customFormat="false" ht="12.75" hidden="false" customHeight="false" outlineLevel="0" collapsed="false">
      <c r="A196" s="25"/>
    </row>
    <row r="197" customFormat="false" ht="12.75" hidden="false" customHeight="false" outlineLevel="0" collapsed="false">
      <c r="A197" s="25"/>
    </row>
    <row r="198" customFormat="false" ht="12.75" hidden="false" customHeight="false" outlineLevel="0" collapsed="false">
      <c r="A198" s="25"/>
    </row>
    <row r="199" customFormat="false" ht="12.75" hidden="false" customHeight="false" outlineLevel="0" collapsed="false">
      <c r="A199" s="25"/>
    </row>
    <row r="200" customFormat="false" ht="12.75" hidden="false" customHeight="false" outlineLevel="0" collapsed="false">
      <c r="A200" s="25"/>
    </row>
    <row r="201" customFormat="false" ht="12.75" hidden="false" customHeight="false" outlineLevel="0" collapsed="false">
      <c r="A201" s="25"/>
    </row>
    <row r="202" customFormat="false" ht="12.75" hidden="false" customHeight="false" outlineLevel="0" collapsed="false">
      <c r="A202" s="25"/>
    </row>
    <row r="203" customFormat="false" ht="12.75" hidden="false" customHeight="false" outlineLevel="0" collapsed="false">
      <c r="A203" s="25"/>
    </row>
    <row r="204" customFormat="false" ht="12.75" hidden="false" customHeight="false" outlineLevel="0" collapsed="false">
      <c r="A204" s="25"/>
    </row>
    <row r="205" customFormat="false" ht="12.75" hidden="false" customHeight="false" outlineLevel="0" collapsed="false">
      <c r="A205" s="25"/>
    </row>
    <row r="206" customFormat="false" ht="12.75" hidden="false" customHeight="false" outlineLevel="0" collapsed="false">
      <c r="A206" s="25"/>
    </row>
    <row r="207" customFormat="false" ht="12.75" hidden="false" customHeight="false" outlineLevel="0" collapsed="false">
      <c r="A207" s="25"/>
    </row>
    <row r="208" customFormat="false" ht="12.75" hidden="false" customHeight="false" outlineLevel="0" collapsed="false">
      <c r="A208" s="25"/>
    </row>
    <row r="209" customFormat="false" ht="12.75" hidden="false" customHeight="false" outlineLevel="0" collapsed="false">
      <c r="A209" s="25"/>
    </row>
    <row r="210" customFormat="false" ht="12.75" hidden="false" customHeight="false" outlineLevel="0" collapsed="false">
      <c r="A210" s="25"/>
    </row>
    <row r="211" customFormat="false" ht="12.75" hidden="false" customHeight="false" outlineLevel="0" collapsed="false">
      <c r="A211" s="25"/>
    </row>
    <row r="212" customFormat="false" ht="12.75" hidden="false" customHeight="false" outlineLevel="0" collapsed="false">
      <c r="A212" s="25"/>
    </row>
    <row r="213" customFormat="false" ht="12.75" hidden="false" customHeight="false" outlineLevel="0" collapsed="false">
      <c r="A213" s="25"/>
    </row>
    <row r="214" customFormat="false" ht="12.75" hidden="false" customHeight="false" outlineLevel="0" collapsed="false">
      <c r="A214" s="25"/>
    </row>
    <row r="215" customFormat="false" ht="12.75" hidden="false" customHeight="false" outlineLevel="0" collapsed="false">
      <c r="A215" s="25"/>
    </row>
    <row r="216" customFormat="false" ht="12.75" hidden="false" customHeight="false" outlineLevel="0" collapsed="false">
      <c r="A216" s="25"/>
    </row>
    <row r="217" customFormat="false" ht="12.75" hidden="false" customHeight="false" outlineLevel="0" collapsed="false">
      <c r="A217" s="25"/>
    </row>
    <row r="218" customFormat="false" ht="12.75" hidden="false" customHeight="false" outlineLevel="0" collapsed="false">
      <c r="A218" s="25"/>
    </row>
    <row r="219" customFormat="false" ht="12.75" hidden="false" customHeight="false" outlineLevel="0" collapsed="false">
      <c r="A219" s="25"/>
    </row>
    <row r="220" customFormat="false" ht="12.75" hidden="false" customHeight="false" outlineLevel="0" collapsed="false">
      <c r="A220" s="25"/>
    </row>
    <row r="221" customFormat="false" ht="12.75" hidden="false" customHeight="false" outlineLevel="0" collapsed="false">
      <c r="A221" s="25"/>
    </row>
    <row r="222" customFormat="false" ht="12.75" hidden="false" customHeight="false" outlineLevel="0" collapsed="false">
      <c r="A222" s="25"/>
    </row>
    <row r="223" customFormat="false" ht="12.75" hidden="false" customHeight="false" outlineLevel="0" collapsed="false">
      <c r="A223" s="25"/>
    </row>
    <row r="224" customFormat="false" ht="12.75" hidden="false" customHeight="false" outlineLevel="0" collapsed="false">
      <c r="A224" s="25"/>
    </row>
    <row r="225" customFormat="false" ht="12.75" hidden="false" customHeight="false" outlineLevel="0" collapsed="false">
      <c r="A225" s="25"/>
    </row>
    <row r="226" customFormat="false" ht="12.75" hidden="false" customHeight="false" outlineLevel="0" collapsed="false">
      <c r="A226" s="25"/>
    </row>
    <row r="227" customFormat="false" ht="12.75" hidden="false" customHeight="false" outlineLevel="0" collapsed="false">
      <c r="A227" s="25"/>
    </row>
    <row r="228" customFormat="false" ht="12.75" hidden="false" customHeight="false" outlineLevel="0" collapsed="false">
      <c r="A228" s="25"/>
    </row>
    <row r="229" customFormat="false" ht="12.75" hidden="false" customHeight="false" outlineLevel="0" collapsed="false">
      <c r="A229" s="25"/>
    </row>
    <row r="230" customFormat="false" ht="12.75" hidden="false" customHeight="false" outlineLevel="0" collapsed="false">
      <c r="A230" s="25"/>
    </row>
    <row r="231" customFormat="false" ht="12.75" hidden="false" customHeight="false" outlineLevel="0" collapsed="false">
      <c r="A231" s="25"/>
    </row>
    <row r="232" customFormat="false" ht="12.75" hidden="false" customHeight="false" outlineLevel="0" collapsed="false">
      <c r="A232" s="25"/>
    </row>
    <row r="233" customFormat="false" ht="12.75" hidden="false" customHeight="false" outlineLevel="0" collapsed="false">
      <c r="A233" s="25"/>
    </row>
    <row r="234" customFormat="false" ht="12.75" hidden="false" customHeight="false" outlineLevel="0" collapsed="false">
      <c r="A234" s="25"/>
    </row>
    <row r="235" customFormat="false" ht="12.75" hidden="false" customHeight="false" outlineLevel="0" collapsed="false">
      <c r="A235" s="25"/>
    </row>
    <row r="236" customFormat="false" ht="12.75" hidden="false" customHeight="false" outlineLevel="0" collapsed="false">
      <c r="A236" s="25"/>
    </row>
    <row r="237" customFormat="false" ht="12.75" hidden="false" customHeight="false" outlineLevel="0" collapsed="false">
      <c r="A237" s="25"/>
    </row>
    <row r="238" customFormat="false" ht="12.75" hidden="false" customHeight="false" outlineLevel="0" collapsed="false">
      <c r="A238" s="25"/>
    </row>
    <row r="239" customFormat="false" ht="12.75" hidden="false" customHeight="false" outlineLevel="0" collapsed="false">
      <c r="A239" s="25"/>
    </row>
    <row r="240" customFormat="false" ht="12.75" hidden="false" customHeight="false" outlineLevel="0" collapsed="false">
      <c r="A240" s="25"/>
    </row>
    <row r="241" customFormat="false" ht="12.75" hidden="false" customHeight="false" outlineLevel="0" collapsed="false">
      <c r="A241" s="25"/>
    </row>
    <row r="242" customFormat="false" ht="12.75" hidden="false" customHeight="false" outlineLevel="0" collapsed="false">
      <c r="A242" s="25"/>
    </row>
    <row r="243" customFormat="false" ht="12.75" hidden="false" customHeight="false" outlineLevel="0" collapsed="false">
      <c r="A243" s="25"/>
    </row>
    <row r="244" customFormat="false" ht="12.75" hidden="false" customHeight="false" outlineLevel="0" collapsed="false">
      <c r="A244" s="25"/>
    </row>
    <row r="245" customFormat="false" ht="12.75" hidden="false" customHeight="false" outlineLevel="0" collapsed="false">
      <c r="A245" s="25"/>
    </row>
    <row r="246" customFormat="false" ht="12.75" hidden="false" customHeight="false" outlineLevel="0" collapsed="false">
      <c r="A246" s="25"/>
    </row>
    <row r="247" customFormat="false" ht="12.75" hidden="false" customHeight="false" outlineLevel="0" collapsed="false">
      <c r="A247" s="25"/>
    </row>
    <row r="248" customFormat="false" ht="12.75" hidden="false" customHeight="false" outlineLevel="0" collapsed="false">
      <c r="A248" s="25"/>
    </row>
    <row r="249" customFormat="false" ht="12.75" hidden="false" customHeight="false" outlineLevel="0" collapsed="false">
      <c r="A249" s="25"/>
    </row>
    <row r="250" customFormat="false" ht="12.75" hidden="false" customHeight="false" outlineLevel="0" collapsed="false">
      <c r="A250" s="25"/>
    </row>
    <row r="251" customFormat="false" ht="12.75" hidden="false" customHeight="false" outlineLevel="0" collapsed="false">
      <c r="A251" s="25"/>
    </row>
    <row r="252" customFormat="false" ht="12.75" hidden="false" customHeight="false" outlineLevel="0" collapsed="false">
      <c r="A252" s="25"/>
    </row>
    <row r="253" customFormat="false" ht="12.75" hidden="false" customHeight="false" outlineLevel="0" collapsed="false">
      <c r="A253" s="25"/>
    </row>
    <row r="254" customFormat="false" ht="12.75" hidden="false" customHeight="false" outlineLevel="0" collapsed="false">
      <c r="A254" s="25"/>
    </row>
    <row r="255" customFormat="false" ht="12.75" hidden="false" customHeight="false" outlineLevel="0" collapsed="false">
      <c r="A255" s="25"/>
    </row>
    <row r="256" customFormat="false" ht="12.75" hidden="false" customHeight="false" outlineLevel="0" collapsed="false">
      <c r="A256" s="25"/>
    </row>
    <row r="257" customFormat="false" ht="12.75" hidden="false" customHeight="false" outlineLevel="0" collapsed="false">
      <c r="A257" s="25"/>
    </row>
    <row r="258" customFormat="false" ht="12.75" hidden="false" customHeight="false" outlineLevel="0" collapsed="false">
      <c r="A258" s="25"/>
    </row>
    <row r="259" customFormat="false" ht="12.75" hidden="false" customHeight="false" outlineLevel="0" collapsed="false">
      <c r="A259" s="25"/>
    </row>
    <row r="260" customFormat="false" ht="12.75" hidden="false" customHeight="false" outlineLevel="0" collapsed="false">
      <c r="A260" s="25"/>
    </row>
    <row r="261" customFormat="false" ht="12.75" hidden="false" customHeight="false" outlineLevel="0" collapsed="false">
      <c r="A261" s="25"/>
    </row>
    <row r="262" customFormat="false" ht="12.75" hidden="false" customHeight="false" outlineLevel="0" collapsed="false">
      <c r="A262" s="25"/>
    </row>
    <row r="263" customFormat="false" ht="12.75" hidden="false" customHeight="false" outlineLevel="0" collapsed="false">
      <c r="A263" s="25"/>
    </row>
    <row r="264" customFormat="false" ht="12.75" hidden="false" customHeight="false" outlineLevel="0" collapsed="false">
      <c r="A264" s="25"/>
    </row>
    <row r="265" customFormat="false" ht="12.75" hidden="false" customHeight="false" outlineLevel="0" collapsed="false">
      <c r="A265" s="25"/>
    </row>
    <row r="266" customFormat="false" ht="12.75" hidden="false" customHeight="false" outlineLevel="0" collapsed="false">
      <c r="A266" s="25"/>
    </row>
    <row r="267" customFormat="false" ht="12.75" hidden="false" customHeight="false" outlineLevel="0" collapsed="false">
      <c r="A267" s="25"/>
    </row>
    <row r="268" customFormat="false" ht="12.75" hidden="false" customHeight="false" outlineLevel="0" collapsed="false">
      <c r="A268" s="25"/>
    </row>
    <row r="269" customFormat="false" ht="12.75" hidden="false" customHeight="false" outlineLevel="0" collapsed="false">
      <c r="A269" s="25"/>
    </row>
    <row r="270" customFormat="false" ht="12.75" hidden="false" customHeight="false" outlineLevel="0" collapsed="false">
      <c r="A270" s="25"/>
    </row>
    <row r="271" customFormat="false" ht="12.75" hidden="false" customHeight="false" outlineLevel="0" collapsed="false">
      <c r="A271" s="25"/>
    </row>
    <row r="272" customFormat="false" ht="12.75" hidden="false" customHeight="false" outlineLevel="0" collapsed="false">
      <c r="A272" s="25"/>
    </row>
    <row r="273" customFormat="false" ht="12.75" hidden="false" customHeight="false" outlineLevel="0" collapsed="false">
      <c r="A273" s="25"/>
    </row>
    <row r="274" customFormat="false" ht="12.75" hidden="false" customHeight="false" outlineLevel="0" collapsed="false">
      <c r="A274" s="25"/>
    </row>
    <row r="275" customFormat="false" ht="12.75" hidden="false" customHeight="false" outlineLevel="0" collapsed="false">
      <c r="A275" s="25"/>
    </row>
    <row r="276" customFormat="false" ht="12.75" hidden="false" customHeight="false" outlineLevel="0" collapsed="false">
      <c r="A276" s="25"/>
    </row>
    <row r="277" customFormat="false" ht="12.75" hidden="false" customHeight="false" outlineLevel="0" collapsed="false">
      <c r="A277" s="25"/>
    </row>
    <row r="278" customFormat="false" ht="12.75" hidden="false" customHeight="false" outlineLevel="0" collapsed="false">
      <c r="A278" s="25"/>
    </row>
    <row r="279" customFormat="false" ht="12.75" hidden="false" customHeight="false" outlineLevel="0" collapsed="false">
      <c r="A279" s="25"/>
    </row>
    <row r="280" customFormat="false" ht="12.75" hidden="false" customHeight="false" outlineLevel="0" collapsed="false">
      <c r="A280" s="25"/>
    </row>
    <row r="281" customFormat="false" ht="12.75" hidden="false" customHeight="false" outlineLevel="0" collapsed="false">
      <c r="A281" s="25"/>
    </row>
    <row r="282" customFormat="false" ht="12.75" hidden="false" customHeight="false" outlineLevel="0" collapsed="false">
      <c r="A282" s="25"/>
    </row>
    <row r="283" customFormat="false" ht="12.75" hidden="false" customHeight="false" outlineLevel="0" collapsed="false">
      <c r="A283" s="25"/>
    </row>
    <row r="284" customFormat="false" ht="12.75" hidden="false" customHeight="false" outlineLevel="0" collapsed="false">
      <c r="A284" s="25"/>
    </row>
    <row r="285" customFormat="false" ht="12.75" hidden="false" customHeight="false" outlineLevel="0" collapsed="false">
      <c r="A285" s="25"/>
    </row>
    <row r="286" customFormat="false" ht="12.75" hidden="false" customHeight="false" outlineLevel="0" collapsed="false">
      <c r="A286" s="25"/>
    </row>
    <row r="287" customFormat="false" ht="12.75" hidden="false" customHeight="false" outlineLevel="0" collapsed="false">
      <c r="A287" s="2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C2:T67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2.70703125" defaultRowHeight="12.75" customHeight="true" zeroHeight="false" outlineLevelRow="0" outlineLevelCol="0"/>
  <cols>
    <col collapsed="false" customWidth="true" hidden="false" outlineLevel="0" max="3" min="1" style="29" width="3.7"/>
    <col collapsed="false" customWidth="true" hidden="false" outlineLevel="0" max="12" min="4" style="29" width="18.7"/>
    <col collapsed="false" customWidth="true" hidden="false" outlineLevel="0" max="13" min="13" style="29" width="3.7"/>
    <col collapsed="false" customWidth="false" hidden="false" outlineLevel="0" max="257" min="14" style="29" width="12.7"/>
  </cols>
  <sheetData>
    <row r="2" customFormat="false" ht="13.5" hidden="false" customHeight="false" outlineLevel="0" collapsed="false"/>
    <row r="3" customFormat="false" ht="12.75" hidden="false" customHeight="true" outlineLevel="0" collapsed="false">
      <c r="C3" s="30" t="s">
        <v>16</v>
      </c>
      <c r="D3" s="30"/>
      <c r="E3" s="30"/>
      <c r="F3" s="30"/>
      <c r="G3" s="30"/>
      <c r="H3" s="30"/>
      <c r="I3" s="30"/>
      <c r="J3" s="30"/>
      <c r="K3" s="30"/>
      <c r="L3" s="30"/>
      <c r="M3" s="30"/>
    </row>
    <row r="4" customFormat="false" ht="12.75" hidden="false" customHeight="true" outlineLevel="0" collapsed="false"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customFormat="false" ht="12.75" hidden="false" customHeight="true" outlineLevel="0" collapsed="false"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8" customFormat="false" ht="15.75" hidden="false" customHeight="false" outlineLevel="0" collapsed="false">
      <c r="C8" s="31" t="s">
        <v>17</v>
      </c>
      <c r="D8" s="31"/>
      <c r="E8" s="31"/>
    </row>
    <row r="9" customFormat="false" ht="12.75" hidden="false" customHeight="false" outlineLevel="0" collapsed="false">
      <c r="D9" s="32" t="s">
        <v>18</v>
      </c>
      <c r="E9" s="33" t="s">
        <v>19</v>
      </c>
      <c r="F9" s="33" t="s">
        <v>20</v>
      </c>
      <c r="G9" s="33" t="s">
        <v>21</v>
      </c>
      <c r="H9" s="33" t="s">
        <v>22</v>
      </c>
      <c r="I9" s="33" t="s">
        <v>23</v>
      </c>
      <c r="J9" s="33" t="s">
        <v>24</v>
      </c>
      <c r="K9" s="34" t="s">
        <v>25</v>
      </c>
    </row>
    <row r="10" customFormat="false" ht="12.75" hidden="false" customHeight="false" outlineLevel="0" collapsed="false">
      <c r="D10" s="35" t="s">
        <v>26</v>
      </c>
      <c r="E10" s="36" t="s">
        <v>27</v>
      </c>
      <c r="F10" s="36" t="s">
        <v>28</v>
      </c>
      <c r="G10" s="36" t="s">
        <v>29</v>
      </c>
      <c r="H10" s="36" t="s">
        <v>30</v>
      </c>
      <c r="I10" s="36" t="s">
        <v>31</v>
      </c>
      <c r="J10" s="36" t="s">
        <v>32</v>
      </c>
      <c r="K10" s="37" t="n">
        <v>37210.7371296296</v>
      </c>
    </row>
    <row r="11" customFormat="false" ht="12.75" hidden="false" customHeight="false" outlineLevel="0" collapsed="false">
      <c r="D11" s="38" t="s">
        <v>33</v>
      </c>
      <c r="E11" s="39" t="s">
        <v>27</v>
      </c>
      <c r="F11" s="39" t="s">
        <v>34</v>
      </c>
      <c r="G11" s="39" t="s">
        <v>29</v>
      </c>
      <c r="H11" s="39" t="s">
        <v>30</v>
      </c>
      <c r="I11" s="39" t="s">
        <v>35</v>
      </c>
      <c r="J11" s="39" t="s">
        <v>36</v>
      </c>
      <c r="K11" s="40" t="n">
        <v>37210.7371296296</v>
      </c>
    </row>
    <row r="12" customFormat="false" ht="12.75" hidden="false" customHeight="false" outlineLevel="0" collapsed="false">
      <c r="D12" s="41" t="s">
        <v>37</v>
      </c>
      <c r="E12" s="42" t="s">
        <v>38</v>
      </c>
      <c r="F12" s="42" t="s">
        <v>39</v>
      </c>
      <c r="G12" s="42" t="s">
        <v>40</v>
      </c>
      <c r="H12" s="42" t="s">
        <v>30</v>
      </c>
      <c r="I12" s="42" t="s">
        <v>41</v>
      </c>
      <c r="J12" s="43"/>
      <c r="K12" s="44" t="n">
        <v>37210.7371296296</v>
      </c>
    </row>
    <row r="14" customFormat="false" ht="15.75" hidden="false" customHeight="false" outlineLevel="0" collapsed="false">
      <c r="C14" s="31" t="s">
        <v>42</v>
      </c>
      <c r="D14" s="31"/>
      <c r="E14" s="31"/>
    </row>
    <row r="15" customFormat="false" ht="12.75" hidden="false" customHeight="false" outlineLevel="0" collapsed="false">
      <c r="D15" s="32" t="s">
        <v>43</v>
      </c>
      <c r="E15" s="45" t="s">
        <v>44</v>
      </c>
      <c r="F15" s="45"/>
      <c r="G15" s="33" t="s">
        <v>22</v>
      </c>
      <c r="H15" s="33" t="s">
        <v>45</v>
      </c>
      <c r="I15" s="34" t="s">
        <v>25</v>
      </c>
    </row>
    <row r="16" customFormat="false" ht="12.75" hidden="false" customHeight="false" outlineLevel="0" collapsed="false">
      <c r="D16" s="35" t="s">
        <v>46</v>
      </c>
      <c r="E16" s="46" t="s">
        <v>47</v>
      </c>
      <c r="F16" s="46"/>
      <c r="G16" s="36" t="s">
        <v>46</v>
      </c>
      <c r="H16" s="47"/>
      <c r="I16" s="37" t="n">
        <v>37211.4532175926</v>
      </c>
    </row>
    <row r="17" customFormat="false" ht="12.75" hidden="false" customHeight="false" outlineLevel="0" collapsed="false">
      <c r="D17" s="38" t="s">
        <v>48</v>
      </c>
      <c r="E17" s="48" t="s">
        <v>47</v>
      </c>
      <c r="F17" s="48"/>
      <c r="G17" s="39" t="s">
        <v>49</v>
      </c>
      <c r="H17" s="49"/>
      <c r="I17" s="40" t="n">
        <v>37211.4532175926</v>
      </c>
    </row>
    <row r="18" customFormat="false" ht="12.75" hidden="false" customHeight="false" outlineLevel="0" collapsed="false">
      <c r="D18" s="41" t="s">
        <v>49</v>
      </c>
      <c r="E18" s="50" t="s">
        <v>50</v>
      </c>
      <c r="F18" s="50"/>
      <c r="G18" s="42" t="s">
        <v>49</v>
      </c>
      <c r="H18" s="51"/>
      <c r="I18" s="44" t="n">
        <v>37211.4532175926</v>
      </c>
    </row>
    <row r="20" customFormat="false" ht="15.75" hidden="false" customHeight="false" outlineLevel="0" collapsed="false">
      <c r="C20" s="31" t="s">
        <v>51</v>
      </c>
      <c r="D20" s="31"/>
      <c r="E20" s="31"/>
    </row>
    <row r="21" customFormat="false" ht="12.75" hidden="false" customHeight="false" outlineLevel="0" collapsed="false">
      <c r="D21" s="32" t="s">
        <v>52</v>
      </c>
      <c r="E21" s="45" t="s">
        <v>53</v>
      </c>
      <c r="F21" s="45"/>
      <c r="G21" s="45"/>
      <c r="H21" s="33" t="s">
        <v>54</v>
      </c>
      <c r="I21" s="33" t="s">
        <v>55</v>
      </c>
      <c r="J21" s="34" t="s">
        <v>25</v>
      </c>
    </row>
    <row r="22" customFormat="false" ht="12.75" hidden="false" customHeight="false" outlineLevel="0" collapsed="false">
      <c r="D22" s="52" t="s">
        <v>56</v>
      </c>
      <c r="E22" s="53" t="s">
        <v>57</v>
      </c>
      <c r="F22" s="53"/>
      <c r="G22" s="53"/>
      <c r="H22" s="54" t="s">
        <v>46</v>
      </c>
      <c r="I22" s="54" t="s">
        <v>49</v>
      </c>
      <c r="J22" s="55"/>
    </row>
    <row r="24" customFormat="false" ht="15.75" hidden="false" customHeight="false" outlineLevel="0" collapsed="false">
      <c r="C24" s="31" t="s">
        <v>58</v>
      </c>
      <c r="D24" s="31"/>
      <c r="E24" s="31"/>
      <c r="F24" s="56" t="s">
        <v>59</v>
      </c>
      <c r="G24" s="56"/>
      <c r="H24" s="56"/>
      <c r="I24" s="29" t="s">
        <v>60</v>
      </c>
    </row>
    <row r="25" customFormat="false" ht="12.75" hidden="false" customHeight="false" outlineLevel="0" collapsed="false">
      <c r="D25" s="32" t="s">
        <v>61</v>
      </c>
      <c r="E25" s="45" t="s">
        <v>62</v>
      </c>
      <c r="F25" s="45"/>
      <c r="G25" s="45"/>
      <c r="H25" s="33" t="s">
        <v>63</v>
      </c>
      <c r="I25" s="33" t="s">
        <v>64</v>
      </c>
      <c r="J25" s="34" t="s">
        <v>25</v>
      </c>
    </row>
    <row r="26" customFormat="false" ht="12.75" hidden="false" customHeight="false" outlineLevel="0" collapsed="false">
      <c r="D26" s="38" t="s">
        <v>65</v>
      </c>
      <c r="E26" s="56" t="s">
        <v>66</v>
      </c>
      <c r="F26" s="56"/>
      <c r="G26" s="56"/>
      <c r="H26" s="39" t="s">
        <v>67</v>
      </c>
      <c r="I26" s="39" t="s">
        <v>68</v>
      </c>
      <c r="J26" s="40"/>
      <c r="R26" s="48" t="s">
        <v>69</v>
      </c>
      <c r="S26" s="48"/>
      <c r="T26" s="48"/>
    </row>
    <row r="27" customFormat="false" ht="12.75" hidden="false" customHeight="false" outlineLevel="0" collapsed="false">
      <c r="D27" s="41" t="s">
        <v>70</v>
      </c>
      <c r="E27" s="56" t="s">
        <v>71</v>
      </c>
      <c r="F27" s="56"/>
      <c r="G27" s="56"/>
      <c r="H27" s="42" t="s">
        <v>67</v>
      </c>
      <c r="I27" s="42" t="s">
        <v>68</v>
      </c>
      <c r="J27" s="44"/>
      <c r="R27" s="50" t="s">
        <v>72</v>
      </c>
      <c r="S27" s="50"/>
      <c r="T27" s="50"/>
    </row>
    <row r="29" customFormat="false" ht="15.75" hidden="false" customHeight="false" outlineLevel="0" collapsed="false">
      <c r="C29" s="31" t="s">
        <v>73</v>
      </c>
      <c r="D29" s="31"/>
      <c r="E29" s="31"/>
    </row>
    <row r="30" customFormat="false" ht="12.75" hidden="false" customHeight="false" outlineLevel="0" collapsed="false">
      <c r="D30" s="32" t="s">
        <v>61</v>
      </c>
      <c r="E30" s="45" t="s">
        <v>62</v>
      </c>
      <c r="F30" s="45"/>
      <c r="G30" s="45"/>
      <c r="H30" s="33" t="s">
        <v>74</v>
      </c>
      <c r="I30" s="33" t="s">
        <v>75</v>
      </c>
      <c r="J30" s="33" t="s">
        <v>76</v>
      </c>
      <c r="K30" s="33" t="s">
        <v>75</v>
      </c>
      <c r="L30" s="34" t="s">
        <v>25</v>
      </c>
    </row>
    <row r="31" customFormat="false" ht="12.75" hidden="false" customHeight="false" outlineLevel="0" collapsed="false">
      <c r="D31" s="38" t="s">
        <v>77</v>
      </c>
      <c r="E31" s="48" t="s">
        <v>78</v>
      </c>
      <c r="F31" s="48"/>
      <c r="G31" s="48"/>
      <c r="H31" s="39" t="s">
        <v>79</v>
      </c>
      <c r="I31" s="39" t="s">
        <v>80</v>
      </c>
      <c r="J31" s="39" t="s">
        <v>30</v>
      </c>
      <c r="K31" s="39" t="s">
        <v>31</v>
      </c>
      <c r="L31" s="40" t="n">
        <v>37211.4534027778</v>
      </c>
    </row>
    <row r="32" customFormat="false" ht="12.75" hidden="false" customHeight="false" outlineLevel="0" collapsed="false">
      <c r="D32" s="38" t="s">
        <v>81</v>
      </c>
      <c r="E32" s="48" t="s">
        <v>82</v>
      </c>
      <c r="F32" s="48"/>
      <c r="G32" s="48"/>
      <c r="H32" s="39" t="s">
        <v>83</v>
      </c>
      <c r="I32" s="39" t="s">
        <v>84</v>
      </c>
      <c r="J32" s="39" t="s">
        <v>30</v>
      </c>
      <c r="K32" s="39" t="s">
        <v>35</v>
      </c>
      <c r="L32" s="40" t="n">
        <v>37211.4534143519</v>
      </c>
    </row>
    <row r="33" customFormat="false" ht="12.75" hidden="false" customHeight="false" outlineLevel="0" collapsed="false">
      <c r="D33" s="41" t="s">
        <v>15</v>
      </c>
      <c r="E33" s="50" t="s">
        <v>78</v>
      </c>
      <c r="F33" s="50"/>
      <c r="G33" s="50"/>
      <c r="H33" s="42" t="s">
        <v>85</v>
      </c>
      <c r="I33" s="42" t="s">
        <v>86</v>
      </c>
      <c r="J33" s="42" t="s">
        <v>85</v>
      </c>
      <c r="K33" s="42" t="s">
        <v>86</v>
      </c>
      <c r="L33" s="44" t="n">
        <v>37208.458587963</v>
      </c>
    </row>
    <row r="35" customFormat="false" ht="15.75" hidden="false" customHeight="false" outlineLevel="0" collapsed="false">
      <c r="C35" s="31" t="s">
        <v>87</v>
      </c>
      <c r="D35" s="31"/>
      <c r="E35" s="31"/>
    </row>
    <row r="36" customFormat="false" ht="12.75" hidden="false" customHeight="false" outlineLevel="0" collapsed="false">
      <c r="D36" s="32" t="s">
        <v>61</v>
      </c>
      <c r="E36" s="45" t="s">
        <v>62</v>
      </c>
      <c r="F36" s="45"/>
      <c r="G36" s="45"/>
      <c r="H36" s="33" t="s">
        <v>74</v>
      </c>
      <c r="I36" s="33" t="s">
        <v>75</v>
      </c>
      <c r="J36" s="33" t="s">
        <v>76</v>
      </c>
      <c r="K36" s="33" t="s">
        <v>75</v>
      </c>
      <c r="L36" s="34" t="s">
        <v>25</v>
      </c>
    </row>
    <row r="37" customFormat="false" ht="12.75" hidden="false" customHeight="false" outlineLevel="0" collapsed="false">
      <c r="D37" s="38" t="s">
        <v>49</v>
      </c>
      <c r="E37" s="48" t="s">
        <v>88</v>
      </c>
      <c r="F37" s="48"/>
      <c r="G37" s="48"/>
      <c r="H37" s="39" t="s">
        <v>89</v>
      </c>
      <c r="I37" s="39" t="s">
        <v>90</v>
      </c>
      <c r="J37" s="39" t="s">
        <v>30</v>
      </c>
      <c r="K37" s="39" t="s">
        <v>91</v>
      </c>
      <c r="L37" s="40" t="n">
        <v>37210.7380787037</v>
      </c>
    </row>
    <row r="38" customFormat="false" ht="12.75" hidden="false" customHeight="false" outlineLevel="0" collapsed="false">
      <c r="D38" s="38" t="s">
        <v>46</v>
      </c>
      <c r="E38" s="48" t="s">
        <v>88</v>
      </c>
      <c r="F38" s="48"/>
      <c r="G38" s="48"/>
      <c r="H38" s="39" t="s">
        <v>89</v>
      </c>
      <c r="I38" s="39" t="s">
        <v>92</v>
      </c>
      <c r="J38" s="39" t="s">
        <v>30</v>
      </c>
      <c r="K38" s="39" t="s">
        <v>93</v>
      </c>
      <c r="L38" s="40" t="n">
        <v>37210.7381597222</v>
      </c>
    </row>
    <row r="39" customFormat="false" ht="12.75" hidden="false" customHeight="false" outlineLevel="0" collapsed="false">
      <c r="D39" s="41" t="s">
        <v>94</v>
      </c>
      <c r="E39" s="50" t="s">
        <v>88</v>
      </c>
      <c r="F39" s="50"/>
      <c r="G39" s="50"/>
      <c r="H39" s="42" t="s">
        <v>95</v>
      </c>
      <c r="I39" s="42" t="s">
        <v>96</v>
      </c>
      <c r="J39" s="42" t="s">
        <v>4</v>
      </c>
      <c r="K39" s="42" t="s">
        <v>97</v>
      </c>
      <c r="L39" s="44" t="n">
        <v>37210.7382407407</v>
      </c>
    </row>
    <row r="41" customFormat="false" ht="15.75" hidden="false" customHeight="false" outlineLevel="0" collapsed="false">
      <c r="C41" s="31" t="s">
        <v>98</v>
      </c>
      <c r="D41" s="31"/>
      <c r="E41" s="31"/>
    </row>
    <row r="42" customFormat="false" ht="12.75" hidden="false" customHeight="false" outlineLevel="0" collapsed="false">
      <c r="D42" s="57" t="s">
        <v>99</v>
      </c>
      <c r="E42" s="57"/>
      <c r="F42" s="33" t="s">
        <v>74</v>
      </c>
      <c r="G42" s="33" t="s">
        <v>75</v>
      </c>
      <c r="H42" s="33" t="s">
        <v>22</v>
      </c>
      <c r="I42" s="33" t="s">
        <v>75</v>
      </c>
      <c r="J42" s="58" t="s">
        <v>100</v>
      </c>
      <c r="K42" s="34" t="s">
        <v>101</v>
      </c>
    </row>
    <row r="43" customFormat="false" ht="12.75" hidden="false" customHeight="false" outlineLevel="0" collapsed="false">
      <c r="D43" s="59" t="s">
        <v>102</v>
      </c>
      <c r="E43" s="59"/>
      <c r="F43" s="39" t="s">
        <v>30</v>
      </c>
      <c r="G43" s="39" t="s">
        <v>103</v>
      </c>
      <c r="H43" s="39" t="s">
        <v>30</v>
      </c>
      <c r="I43" s="39" t="s">
        <v>104</v>
      </c>
      <c r="J43" s="60" t="s">
        <v>105</v>
      </c>
      <c r="K43" s="40" t="n">
        <v>37210.74375</v>
      </c>
    </row>
    <row r="44" customFormat="false" ht="12.75" hidden="false" customHeight="false" outlineLevel="0" collapsed="false">
      <c r="D44" s="59" t="s">
        <v>106</v>
      </c>
      <c r="E44" s="59"/>
      <c r="F44" s="39" t="s">
        <v>30</v>
      </c>
      <c r="G44" s="39" t="s">
        <v>107</v>
      </c>
      <c r="H44" s="39" t="s">
        <v>30</v>
      </c>
      <c r="I44" s="39" t="s">
        <v>108</v>
      </c>
      <c r="J44" s="60" t="s">
        <v>109</v>
      </c>
      <c r="K44" s="40" t="n">
        <v>37210.74375</v>
      </c>
    </row>
    <row r="45" customFormat="false" ht="12.75" hidden="false" customHeight="false" outlineLevel="0" collapsed="false">
      <c r="D45" s="59" t="s">
        <v>110</v>
      </c>
      <c r="E45" s="59"/>
      <c r="F45" s="39" t="s">
        <v>30</v>
      </c>
      <c r="G45" s="39" t="s">
        <v>111</v>
      </c>
      <c r="H45" s="39" t="s">
        <v>30</v>
      </c>
      <c r="I45" s="39" t="s">
        <v>112</v>
      </c>
      <c r="J45" s="60" t="s">
        <v>109</v>
      </c>
      <c r="K45" s="40" t="n">
        <v>37210.74375</v>
      </c>
    </row>
    <row r="46" customFormat="false" ht="12.75" hidden="false" customHeight="false" outlineLevel="0" collapsed="false">
      <c r="D46" s="59" t="s">
        <v>113</v>
      </c>
      <c r="E46" s="59"/>
      <c r="F46" s="39" t="s">
        <v>30</v>
      </c>
      <c r="G46" s="39" t="s">
        <v>114</v>
      </c>
      <c r="H46" s="39" t="s">
        <v>30</v>
      </c>
      <c r="I46" s="39" t="s">
        <v>115</v>
      </c>
      <c r="J46" s="60" t="s">
        <v>109</v>
      </c>
      <c r="K46" s="40" t="n">
        <v>37210.74375</v>
      </c>
    </row>
    <row r="47" customFormat="false" ht="12.75" hidden="false" customHeight="false" outlineLevel="0" collapsed="false">
      <c r="D47" s="59" t="s">
        <v>116</v>
      </c>
      <c r="E47" s="59"/>
      <c r="F47" s="39" t="s">
        <v>30</v>
      </c>
      <c r="G47" s="39" t="s">
        <v>117</v>
      </c>
      <c r="H47" s="39" t="s">
        <v>30</v>
      </c>
      <c r="I47" s="39" t="s">
        <v>118</v>
      </c>
      <c r="J47" s="60" t="s">
        <v>119</v>
      </c>
      <c r="K47" s="40" t="n">
        <v>37210.74375</v>
      </c>
    </row>
    <row r="48" customFormat="false" ht="12.75" hidden="false" customHeight="false" outlineLevel="0" collapsed="false">
      <c r="D48" s="59" t="s">
        <v>120</v>
      </c>
      <c r="E48" s="59"/>
      <c r="F48" s="39" t="s">
        <v>30</v>
      </c>
      <c r="G48" s="39" t="s">
        <v>121</v>
      </c>
      <c r="H48" s="39" t="s">
        <v>30</v>
      </c>
      <c r="I48" s="39" t="s">
        <v>122</v>
      </c>
      <c r="J48" s="60" t="s">
        <v>109</v>
      </c>
      <c r="K48" s="40" t="n">
        <v>37210.74375</v>
      </c>
    </row>
    <row r="49" customFormat="false" ht="12.75" hidden="false" customHeight="false" outlineLevel="0" collapsed="false">
      <c r="D49" s="61" t="s">
        <v>123</v>
      </c>
      <c r="E49" s="61"/>
      <c r="F49" s="42" t="s">
        <v>4</v>
      </c>
      <c r="G49" s="42" t="s">
        <v>124</v>
      </c>
      <c r="H49" s="42" t="s">
        <v>4</v>
      </c>
      <c r="I49" s="42" t="s">
        <v>41</v>
      </c>
      <c r="J49" s="62" t="s">
        <v>105</v>
      </c>
      <c r="K49" s="44" t="n">
        <v>37210.74375</v>
      </c>
    </row>
    <row r="51" customFormat="false" ht="15.75" hidden="false" customHeight="false" outlineLevel="0" collapsed="false">
      <c r="C51" s="31" t="s">
        <v>125</v>
      </c>
      <c r="D51" s="31"/>
      <c r="E51" s="31"/>
    </row>
    <row r="52" customFormat="false" ht="12.75" hidden="false" customHeight="false" outlineLevel="0" collapsed="false">
      <c r="D52" s="57" t="s">
        <v>99</v>
      </c>
      <c r="E52" s="57"/>
      <c r="F52" s="33" t="s">
        <v>74</v>
      </c>
      <c r="G52" s="33" t="s">
        <v>75</v>
      </c>
      <c r="H52" s="33" t="s">
        <v>22</v>
      </c>
      <c r="I52" s="33" t="s">
        <v>75</v>
      </c>
      <c r="J52" s="58" t="s">
        <v>100</v>
      </c>
      <c r="K52" s="34" t="s">
        <v>101</v>
      </c>
    </row>
    <row r="53" customFormat="false" ht="12.75" hidden="false" customHeight="false" outlineLevel="0" collapsed="false">
      <c r="D53" s="59" t="s">
        <v>126</v>
      </c>
      <c r="E53" s="59"/>
      <c r="F53" s="39" t="s">
        <v>30</v>
      </c>
      <c r="G53" s="39" t="s">
        <v>31</v>
      </c>
      <c r="H53" s="39" t="s">
        <v>30</v>
      </c>
      <c r="I53" s="39" t="s">
        <v>32</v>
      </c>
      <c r="J53" s="60" t="s">
        <v>109</v>
      </c>
      <c r="K53" s="40" t="n">
        <v>37209.30625</v>
      </c>
    </row>
    <row r="54" customFormat="false" ht="12.75" hidden="false" customHeight="false" outlineLevel="0" collapsed="false">
      <c r="D54" s="61" t="s">
        <v>127</v>
      </c>
      <c r="E54" s="61"/>
      <c r="F54" s="42" t="s">
        <v>30</v>
      </c>
      <c r="G54" s="42" t="s">
        <v>35</v>
      </c>
      <c r="H54" s="42" t="s">
        <v>30</v>
      </c>
      <c r="I54" s="42" t="s">
        <v>36</v>
      </c>
      <c r="J54" s="62" t="s">
        <v>105</v>
      </c>
      <c r="K54" s="44" t="n">
        <v>37209.3069444444</v>
      </c>
    </row>
    <row r="65" customFormat="false" ht="12.75" hidden="false" customHeight="false" outlineLevel="0" collapsed="false">
      <c r="E65" s="48" t="s">
        <v>78</v>
      </c>
      <c r="F65" s="48"/>
      <c r="G65" s="48"/>
      <c r="H65" s="39" t="s">
        <v>79</v>
      </c>
      <c r="I65" s="39" t="s">
        <v>80</v>
      </c>
    </row>
    <row r="67" customFormat="false" ht="12.75" hidden="false" customHeight="false" outlineLevel="0" collapsed="false">
      <c r="E67" s="48" t="s">
        <v>128</v>
      </c>
      <c r="F67" s="48"/>
      <c r="G67" s="48"/>
      <c r="H67" s="39" t="s">
        <v>129</v>
      </c>
      <c r="I67" s="39" t="s">
        <v>130</v>
      </c>
    </row>
  </sheetData>
  <mergeCells count="42">
    <mergeCell ref="C3:M5"/>
    <mergeCell ref="C8:E8"/>
    <mergeCell ref="C14:E14"/>
    <mergeCell ref="E15:F15"/>
    <mergeCell ref="E16:F16"/>
    <mergeCell ref="E17:F17"/>
    <mergeCell ref="E18:F18"/>
    <mergeCell ref="C20:E20"/>
    <mergeCell ref="E21:G21"/>
    <mergeCell ref="E22:G22"/>
    <mergeCell ref="C24:E24"/>
    <mergeCell ref="F24:H24"/>
    <mergeCell ref="E25:G25"/>
    <mergeCell ref="E26:G26"/>
    <mergeCell ref="R26:T26"/>
    <mergeCell ref="E27:G27"/>
    <mergeCell ref="R27:T27"/>
    <mergeCell ref="C29:E29"/>
    <mergeCell ref="E30:G30"/>
    <mergeCell ref="E31:G31"/>
    <mergeCell ref="E32:G32"/>
    <mergeCell ref="E33:G33"/>
    <mergeCell ref="C35:E35"/>
    <mergeCell ref="E36:G36"/>
    <mergeCell ref="E37:G37"/>
    <mergeCell ref="E38:G38"/>
    <mergeCell ref="E39:G39"/>
    <mergeCell ref="C41:E41"/>
    <mergeCell ref="D42:E42"/>
    <mergeCell ref="D43:E43"/>
    <mergeCell ref="D44:E44"/>
    <mergeCell ref="D45:E45"/>
    <mergeCell ref="D46:E46"/>
    <mergeCell ref="D47:E47"/>
    <mergeCell ref="D48:E48"/>
    <mergeCell ref="D49:E49"/>
    <mergeCell ref="C51:E51"/>
    <mergeCell ref="D52:E52"/>
    <mergeCell ref="D53:E53"/>
    <mergeCell ref="D54:E54"/>
    <mergeCell ref="E65:G65"/>
    <mergeCell ref="E67:G6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C2:AG4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F14" activeCellId="0" sqref="F14"/>
    </sheetView>
  </sheetViews>
  <sheetFormatPr defaultColWidth="12.70703125" defaultRowHeight="12.75" customHeight="true" zeroHeight="false" outlineLevelRow="0" outlineLevelCol="0"/>
  <cols>
    <col collapsed="false" customWidth="true" hidden="false" outlineLevel="0" max="2" min="1" style="29" width="3.7"/>
    <col collapsed="false" customWidth="false" hidden="false" outlineLevel="0" max="6" min="3" style="29" width="12.7"/>
    <col collapsed="false" customWidth="true" hidden="false" outlineLevel="0" max="9" min="7" style="29" width="3.7"/>
    <col collapsed="false" customWidth="false" hidden="false" outlineLevel="0" max="13" min="10" style="29" width="12.7"/>
    <col collapsed="false" customWidth="true" hidden="false" outlineLevel="0" max="16" min="14" style="29" width="3.7"/>
    <col collapsed="false" customWidth="false" hidden="false" outlineLevel="0" max="24" min="17" style="29" width="12.7"/>
    <col collapsed="false" customWidth="true" hidden="false" outlineLevel="0" max="27" min="25" style="29" width="3.7"/>
    <col collapsed="false" customWidth="false" hidden="false" outlineLevel="0" max="31" min="28" style="29" width="12.7"/>
    <col collapsed="false" customWidth="true" hidden="false" outlineLevel="0" max="33" min="32" style="29" width="3.7"/>
    <col collapsed="false" customWidth="false" hidden="false" outlineLevel="0" max="257" min="34" style="29" width="12.7"/>
  </cols>
  <sheetData>
    <row r="2" customFormat="false" ht="13.5" hidden="false" customHeight="false" outlineLevel="0" collapsed="false"/>
    <row r="3" customFormat="false" ht="12.75" hidden="false" customHeight="true" outlineLevel="0" collapsed="false">
      <c r="C3" s="30" t="s">
        <v>131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U3" s="30" t="s">
        <v>132</v>
      </c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</row>
    <row r="4" customFormat="false" ht="12.75" hidden="false" customHeight="true" outlineLevel="0" collapsed="false"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</row>
    <row r="5" customFormat="false" ht="13.5" hidden="false" customHeight="true" outlineLevel="0" collapsed="false"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</row>
    <row r="7" customFormat="false" ht="15.75" hidden="false" customHeight="false" outlineLevel="0" collapsed="false">
      <c r="D7" s="63" t="s">
        <v>133</v>
      </c>
      <c r="E7" s="64" t="n">
        <v>37226</v>
      </c>
      <c r="F7" s="63" t="s">
        <v>134</v>
      </c>
      <c r="G7" s="65" t="n">
        <v>37211</v>
      </c>
      <c r="H7" s="65"/>
      <c r="I7" s="65"/>
      <c r="J7" s="65"/>
    </row>
    <row r="9" customFormat="false" ht="13.5" hidden="false" customHeight="false" outlineLevel="0" collapsed="false"/>
    <row r="10" customFormat="false" ht="18.75" hidden="false" customHeight="false" outlineLevel="0" collapsed="false">
      <c r="C10" s="66" t="s">
        <v>135</v>
      </c>
      <c r="D10" s="66"/>
      <c r="E10" s="66"/>
      <c r="F10" s="66"/>
      <c r="G10" s="66"/>
      <c r="H10" s="66"/>
      <c r="J10" s="66" t="s">
        <v>136</v>
      </c>
      <c r="K10" s="66"/>
      <c r="L10" s="66"/>
      <c r="M10" s="66"/>
      <c r="N10" s="66"/>
      <c r="O10" s="66"/>
    </row>
    <row r="11" customFormat="false" ht="12.75" hidden="false" customHeight="false" outlineLevel="0" collapsed="false">
      <c r="C11" s="67"/>
      <c r="D11" s="68"/>
      <c r="E11" s="68"/>
      <c r="F11" s="68"/>
      <c r="G11" s="68"/>
      <c r="H11" s="69"/>
      <c r="J11" s="67"/>
      <c r="K11" s="68"/>
      <c r="L11" s="68"/>
      <c r="M11" s="68"/>
      <c r="N11" s="68"/>
      <c r="O11" s="69"/>
    </row>
    <row r="12" customFormat="false" ht="12.75" hidden="false" customHeight="false" outlineLevel="0" collapsed="false">
      <c r="C12" s="67"/>
      <c r="D12" s="68"/>
      <c r="E12" s="68"/>
      <c r="F12" s="68"/>
      <c r="G12" s="68"/>
      <c r="H12" s="69"/>
      <c r="J12" s="67"/>
      <c r="K12" s="68"/>
      <c r="L12" s="68"/>
      <c r="M12" s="68"/>
      <c r="N12" s="68"/>
      <c r="O12" s="69"/>
    </row>
    <row r="13" customFormat="false" ht="15.75" hidden="false" customHeight="false" outlineLevel="0" collapsed="false">
      <c r="C13" s="67"/>
      <c r="D13" s="70" t="s">
        <v>137</v>
      </c>
      <c r="E13" s="68"/>
      <c r="F13" s="68"/>
      <c r="G13" s="68"/>
      <c r="H13" s="69"/>
      <c r="J13" s="67"/>
      <c r="K13" s="70" t="s">
        <v>138</v>
      </c>
      <c r="L13" s="68"/>
      <c r="M13" s="68"/>
      <c r="N13" s="68"/>
      <c r="O13" s="69"/>
    </row>
    <row r="14" customFormat="false" ht="12.75" hidden="false" customHeight="false" outlineLevel="0" collapsed="false">
      <c r="C14" s="67"/>
      <c r="D14" s="68"/>
      <c r="E14" s="68"/>
      <c r="F14" s="68"/>
      <c r="G14" s="68"/>
      <c r="H14" s="69"/>
      <c r="J14" s="67"/>
      <c r="K14" s="68"/>
      <c r="L14" s="68"/>
      <c r="M14" s="68"/>
      <c r="N14" s="68"/>
      <c r="O14" s="69"/>
    </row>
    <row r="15" customFormat="false" ht="12.75" hidden="false" customHeight="false" outlineLevel="0" collapsed="false">
      <c r="C15" s="67"/>
      <c r="D15" s="68"/>
      <c r="E15" s="68"/>
      <c r="F15" s="71" t="s">
        <v>139</v>
      </c>
      <c r="G15" s="68"/>
      <c r="H15" s="69"/>
      <c r="J15" s="67"/>
      <c r="K15" s="68"/>
      <c r="L15" s="68"/>
      <c r="M15" s="68"/>
      <c r="N15" s="68"/>
      <c r="O15" s="69"/>
    </row>
    <row r="16" customFormat="false" ht="15.75" hidden="false" customHeight="false" outlineLevel="0" collapsed="false">
      <c r="C16" s="67"/>
      <c r="D16" s="70" t="s">
        <v>140</v>
      </c>
      <c r="E16" s="68"/>
      <c r="F16" s="72" t="n">
        <v>37210</v>
      </c>
      <c r="G16" s="68"/>
      <c r="H16" s="69"/>
      <c r="J16" s="67"/>
      <c r="K16" s="70" t="s">
        <v>141</v>
      </c>
      <c r="L16" s="68"/>
      <c r="M16" s="68"/>
      <c r="N16" s="68"/>
      <c r="O16" s="69"/>
    </row>
    <row r="17" customFormat="false" ht="12.75" hidden="false" customHeight="false" outlineLevel="0" collapsed="false">
      <c r="C17" s="67"/>
      <c r="D17" s="68"/>
      <c r="E17" s="68"/>
      <c r="F17" s="68"/>
      <c r="G17" s="68"/>
      <c r="H17" s="69"/>
      <c r="J17" s="67"/>
      <c r="K17" s="68"/>
      <c r="L17" s="68"/>
      <c r="M17" s="68"/>
      <c r="N17" s="68"/>
      <c r="O17" s="69"/>
    </row>
    <row r="18" customFormat="false" ht="12.75" hidden="false" customHeight="false" outlineLevel="0" collapsed="false">
      <c r="C18" s="67"/>
      <c r="D18" s="68"/>
      <c r="E18" s="68"/>
      <c r="F18" s="68"/>
      <c r="G18" s="68"/>
      <c r="H18" s="69"/>
      <c r="J18" s="67"/>
      <c r="K18" s="68"/>
      <c r="L18" s="68"/>
      <c r="M18" s="68"/>
      <c r="N18" s="68"/>
      <c r="O18" s="69"/>
    </row>
    <row r="19" customFormat="false" ht="15.75" hidden="false" customHeight="false" outlineLevel="0" collapsed="false">
      <c r="C19" s="67"/>
      <c r="D19" s="70" t="s">
        <v>142</v>
      </c>
      <c r="E19" s="68"/>
      <c r="F19" s="68"/>
      <c r="G19" s="68"/>
      <c r="H19" s="69"/>
      <c r="J19" s="67"/>
      <c r="K19" s="70" t="s">
        <v>143</v>
      </c>
      <c r="L19" s="68"/>
      <c r="M19" s="68"/>
      <c r="N19" s="68"/>
      <c r="O19" s="69"/>
    </row>
    <row r="20" customFormat="false" ht="12.75" hidden="false" customHeight="false" outlineLevel="0" collapsed="false">
      <c r="C20" s="67"/>
      <c r="D20" s="68"/>
      <c r="E20" s="68"/>
      <c r="F20" s="68"/>
      <c r="G20" s="68"/>
      <c r="H20" s="69"/>
      <c r="J20" s="67"/>
      <c r="K20" s="68"/>
      <c r="L20" s="68"/>
      <c r="M20" s="68"/>
      <c r="N20" s="68"/>
      <c r="O20" s="69"/>
    </row>
    <row r="21" customFormat="false" ht="12.75" hidden="false" customHeight="false" outlineLevel="0" collapsed="false">
      <c r="C21" s="67"/>
      <c r="D21" s="68"/>
      <c r="E21" s="68"/>
      <c r="F21" s="71" t="s">
        <v>144</v>
      </c>
      <c r="G21" s="68"/>
      <c r="H21" s="69"/>
      <c r="J21" s="67"/>
      <c r="K21" s="68"/>
      <c r="L21" s="68"/>
      <c r="M21" s="68"/>
      <c r="N21" s="68"/>
      <c r="O21" s="69"/>
    </row>
    <row r="22" customFormat="false" ht="15.75" hidden="false" customHeight="false" outlineLevel="0" collapsed="false">
      <c r="C22" s="67"/>
      <c r="D22" s="70" t="s">
        <v>145</v>
      </c>
      <c r="E22" s="68"/>
      <c r="F22" s="73" t="n">
        <v>1</v>
      </c>
      <c r="G22" s="68"/>
      <c r="H22" s="69"/>
      <c r="J22" s="67"/>
      <c r="K22" s="68"/>
      <c r="L22" s="68"/>
      <c r="M22" s="68"/>
      <c r="N22" s="68"/>
      <c r="O22" s="69"/>
    </row>
    <row r="23" customFormat="false" ht="12.75" hidden="false" customHeight="false" outlineLevel="0" collapsed="false">
      <c r="C23" s="67"/>
      <c r="D23" s="68"/>
      <c r="E23" s="68"/>
      <c r="F23" s="68"/>
      <c r="G23" s="68"/>
      <c r="H23" s="69"/>
      <c r="J23" s="67"/>
      <c r="K23" s="68"/>
      <c r="L23" s="68"/>
      <c r="M23" s="68"/>
      <c r="N23" s="68"/>
      <c r="O23" s="69"/>
    </row>
    <row r="24" customFormat="false" ht="12.75" hidden="false" customHeight="false" outlineLevel="0" collapsed="false">
      <c r="C24" s="67"/>
      <c r="D24" s="68"/>
      <c r="E24" s="68"/>
      <c r="F24" s="68"/>
      <c r="G24" s="68"/>
      <c r="H24" s="69"/>
      <c r="J24" s="67"/>
      <c r="K24" s="68"/>
      <c r="L24" s="68"/>
      <c r="M24" s="68"/>
      <c r="N24" s="68"/>
      <c r="O24" s="69"/>
    </row>
    <row r="25" customFormat="false" ht="12.75" hidden="false" customHeight="false" outlineLevel="0" collapsed="false">
      <c r="C25" s="67"/>
      <c r="D25" s="68"/>
      <c r="E25" s="68"/>
      <c r="F25" s="68"/>
      <c r="G25" s="68"/>
      <c r="H25" s="69"/>
      <c r="J25" s="67"/>
      <c r="K25" s="68"/>
      <c r="L25" s="68"/>
      <c r="M25" s="68"/>
      <c r="N25" s="68"/>
      <c r="O25" s="69"/>
    </row>
    <row r="26" customFormat="false" ht="13.5" hidden="false" customHeight="false" outlineLevel="0" collapsed="false">
      <c r="C26" s="74"/>
      <c r="D26" s="75"/>
      <c r="E26" s="75"/>
      <c r="F26" s="75"/>
      <c r="G26" s="75"/>
      <c r="H26" s="76"/>
      <c r="J26" s="74"/>
      <c r="K26" s="75"/>
      <c r="L26" s="75"/>
      <c r="M26" s="75"/>
      <c r="N26" s="75"/>
      <c r="O26" s="76"/>
    </row>
    <row r="28" customFormat="false" ht="13.5" hidden="false" customHeight="false" outlineLevel="0" collapsed="false"/>
    <row r="29" customFormat="false" ht="18.75" hidden="false" customHeight="false" outlineLevel="0" collapsed="false">
      <c r="C29" s="66" t="s">
        <v>146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customFormat="false" ht="12.75" hidden="false" customHeight="false" outlineLevel="0" collapsed="false">
      <c r="C30" s="77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9"/>
    </row>
    <row r="31" customFormat="false" ht="12.75" hidden="false" customHeight="false" outlineLevel="0" collapsed="false">
      <c r="C31" s="67"/>
      <c r="D31" s="68"/>
      <c r="E31" s="68"/>
      <c r="F31" s="71" t="s">
        <v>147</v>
      </c>
      <c r="H31" s="80" t="s">
        <v>148</v>
      </c>
      <c r="I31" s="68"/>
      <c r="J31" s="68"/>
      <c r="K31" s="68"/>
      <c r="L31" s="68"/>
      <c r="M31" s="68"/>
      <c r="N31" s="68"/>
      <c r="O31" s="69"/>
    </row>
    <row r="32" customFormat="false" ht="15.75" hidden="false" customHeight="false" outlineLevel="0" collapsed="false">
      <c r="C32" s="67"/>
      <c r="D32" s="70" t="s">
        <v>149</v>
      </c>
      <c r="E32" s="68"/>
      <c r="F32" s="81" t="n">
        <v>0.625</v>
      </c>
      <c r="H32" s="82" t="s">
        <v>150</v>
      </c>
      <c r="I32" s="68"/>
      <c r="J32" s="68"/>
      <c r="K32" s="70" t="s">
        <v>151</v>
      </c>
      <c r="L32" s="68"/>
      <c r="M32" s="68"/>
      <c r="N32" s="68"/>
      <c r="O32" s="69"/>
    </row>
    <row r="33" customFormat="false" ht="12.75" hidden="false" customHeight="false" outlineLevel="0" collapsed="false">
      <c r="C33" s="67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9"/>
    </row>
    <row r="34" customFormat="false" ht="12.75" hidden="false" customHeight="false" outlineLevel="0" collapsed="false">
      <c r="C34" s="67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9"/>
    </row>
    <row r="35" customFormat="false" ht="15.75" hidden="false" customHeight="false" outlineLevel="0" collapsed="false">
      <c r="C35" s="67"/>
      <c r="D35" s="70" t="s">
        <v>152</v>
      </c>
      <c r="E35" s="68"/>
      <c r="F35" s="68"/>
      <c r="G35" s="68"/>
      <c r="H35" s="68"/>
      <c r="I35" s="68"/>
      <c r="J35" s="68"/>
      <c r="K35" s="70" t="s">
        <v>153</v>
      </c>
      <c r="L35" s="68"/>
      <c r="M35" s="68"/>
      <c r="N35" s="68"/>
      <c r="O35" s="69"/>
    </row>
    <row r="36" customFormat="false" ht="12.75" hidden="false" customHeight="false" outlineLevel="0" collapsed="false">
      <c r="C36" s="67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9"/>
    </row>
    <row r="37" customFormat="false" ht="12.75" hidden="false" customHeight="false" outlineLevel="0" collapsed="false">
      <c r="C37" s="67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9"/>
    </row>
    <row r="38" customFormat="false" ht="15.75" hidden="false" customHeight="false" outlineLevel="0" collapsed="false">
      <c r="C38" s="67"/>
      <c r="D38" s="70" t="s">
        <v>154</v>
      </c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9"/>
    </row>
    <row r="39" customFormat="false" ht="12.75" hidden="false" customHeight="false" outlineLevel="0" collapsed="false">
      <c r="C39" s="67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9"/>
    </row>
    <row r="40" customFormat="false" ht="12.75" hidden="false" customHeight="false" outlineLevel="0" collapsed="false">
      <c r="C40" s="67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9"/>
    </row>
    <row r="41" customFormat="false" ht="13.5" hidden="false" customHeight="false" outlineLevel="0" collapsed="false">
      <c r="C41" s="74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6"/>
    </row>
  </sheetData>
  <mergeCells count="6">
    <mergeCell ref="C3:O5"/>
    <mergeCell ref="U3:AG5"/>
    <mergeCell ref="G7:J7"/>
    <mergeCell ref="C10:H10"/>
    <mergeCell ref="J10:O10"/>
    <mergeCell ref="C29:O2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Button_Actions.btnImportPutCall_Click">
                <anchor moveWithCells="true" sizeWithCells="false">
                  <from>
                    <xdr:col>2</xdr:col>
                    <xdr:colOff>131040</xdr:colOff>
                    <xdr:row>11</xdr:row>
                    <xdr:rowOff>133200</xdr:rowOff>
                  </from>
                  <to>
                    <xdr:col>3</xdr:col>
                    <xdr:colOff>-150480</xdr:colOff>
                    <xdr:row>13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2">
              <controlPr defaultSize="0" print="false" autoFill="0" autoPict="0" macro="Button_Actions.btnImportSwapOpt_Click">
                <anchor moveWithCells="true" sizeWithCells="false">
                  <from>
                    <xdr:col>2</xdr:col>
                    <xdr:colOff>131040</xdr:colOff>
                    <xdr:row>17</xdr:row>
                    <xdr:rowOff>133560</xdr:rowOff>
                  </from>
                  <to>
                    <xdr:col>3</xdr:col>
                    <xdr:colOff>-150480</xdr:colOff>
                    <xdr:row>19</xdr:row>
                    <xdr:rowOff>57240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4">
              <controlPr defaultSize="0" print="false" autoFill="0" autoPict="0" macro="Button_Actions.Button4_Click">
                <anchor moveWithCells="true" sizeWithCells="false">
                  <from>
                    <xdr:col>2</xdr:col>
                    <xdr:colOff>131040</xdr:colOff>
                    <xdr:row>14</xdr:row>
                    <xdr:rowOff>133560</xdr:rowOff>
                  </from>
                  <to>
                    <xdr:col>3</xdr:col>
                    <xdr:colOff>-150480</xdr:colOff>
                    <xdr:row>16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5">
              <controlPr defaultSize="0" print="false" autoFill="0" autoPict="0" macro="Morning_Macro.Morning_Macro">
                <anchor moveWithCells="true" sizeWithCells="false">
                  <from>
                    <xdr:col>2</xdr:col>
                    <xdr:colOff>131040</xdr:colOff>
                    <xdr:row>20</xdr:row>
                    <xdr:rowOff>133560</xdr:rowOff>
                  </from>
                  <to>
                    <xdr:col>3</xdr:col>
                    <xdr:colOff>-150480</xdr:colOff>
                    <xdr:row>22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6">
              <controlPr defaultSize="0" print="false" autoFill="0" autoPict="0" macro="Module1.FetchPrices">
                <anchor moveWithCells="true" sizeWithCells="false">
                  <from>
                    <xdr:col>9</xdr:col>
                    <xdr:colOff>131040</xdr:colOff>
                    <xdr:row>11</xdr:row>
                    <xdr:rowOff>133200</xdr:rowOff>
                  </from>
                  <to>
                    <xdr:col>10</xdr:col>
                    <xdr:colOff>-150480</xdr:colOff>
                    <xdr:row>13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7">
              <controlPr defaultSize="0" print="false" autoFill="0" autoPict="0" macro="Module1.FetchVols">
                <anchor moveWithCells="true" sizeWithCells="false">
                  <from>
                    <xdr:col>9</xdr:col>
                    <xdr:colOff>131040</xdr:colOff>
                    <xdr:row>14</xdr:row>
                    <xdr:rowOff>133560</xdr:rowOff>
                  </from>
                  <to>
                    <xdr:col>10</xdr:col>
                    <xdr:colOff>-150480</xdr:colOff>
                    <xdr:row>16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8">
              <controlPr defaultSize="0" print="false" autoFill="0" autoPict="0" macro="Evening_Macro.Evening_Macro">
                <anchor moveWithCells="true" sizeWithCells="false">
                  <from>
                    <xdr:col>9</xdr:col>
                    <xdr:colOff>131040</xdr:colOff>
                    <xdr:row>17</xdr:row>
                    <xdr:rowOff>142920</xdr:rowOff>
                  </from>
                  <to>
                    <xdr:col>10</xdr:col>
                    <xdr:colOff>-150480</xdr:colOff>
                    <xdr:row>19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9">
              <controlPr defaultSize="0" print="false" autoFill="0" autoPict="0" macro="Main_Query.QueryTrades">
                <anchor moveWithCells="true" sizeWithCells="false">
                  <from>
                    <xdr:col>2</xdr:col>
                    <xdr:colOff>131040</xdr:colOff>
                    <xdr:row>30</xdr:row>
                    <xdr:rowOff>133200</xdr:rowOff>
                  </from>
                  <to>
                    <xdr:col>3</xdr:col>
                    <xdr:colOff>-150480</xdr:colOff>
                    <xdr:row>32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11">
              <controlPr defaultSize="0" print="false" autoFill="0" autoPict="0" macro="Button_Actions.Button11_Click">
                <anchor moveWithCells="true" sizeWithCells="false">
                  <from>
                    <xdr:col>2</xdr:col>
                    <xdr:colOff>131040</xdr:colOff>
                    <xdr:row>33</xdr:row>
                    <xdr:rowOff>133200</xdr:rowOff>
                  </from>
                  <to>
                    <xdr:col>3</xdr:col>
                    <xdr:colOff>-150480</xdr:colOff>
                    <xdr:row>35</xdr:row>
                    <xdr:rowOff>95400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12">
              <controlPr defaultSize="0" print="false" autoFill="0" autoPict="0" macro="Button_Actions.Button12_Click">
                <anchor moveWithCells="true" sizeWithCells="false">
                  <from>
                    <xdr:col>9</xdr:col>
                    <xdr:colOff>131040</xdr:colOff>
                    <xdr:row>30</xdr:row>
                    <xdr:rowOff>133200</xdr:rowOff>
                  </from>
                  <to>
                    <xdr:col>10</xdr:col>
                    <xdr:colOff>-150480</xdr:colOff>
                    <xdr:row>32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13">
              <controlPr defaultSize="0" print="false" autoFill="0" autoPict="0" macro="Button_Actions.Button13_Click">
                <anchor moveWithCells="true" sizeWithCells="false">
                  <from>
                    <xdr:col>9</xdr:col>
                    <xdr:colOff>131040</xdr:colOff>
                    <xdr:row>33</xdr:row>
                    <xdr:rowOff>133200</xdr:rowOff>
                  </from>
                  <to>
                    <xdr:col>10</xdr:col>
                    <xdr:colOff>-150480</xdr:colOff>
                    <xdr:row>35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14">
              <controlPr defaultSize="0" print="false" autoFill="0" autoPict="0" macro="Button_Actions.Button14_Click">
                <anchor moveWithCells="true" sizeWithCells="false">
                  <from>
                    <xdr:col>2</xdr:col>
                    <xdr:colOff>131040</xdr:colOff>
                    <xdr:row>36</xdr:row>
                    <xdr:rowOff>133560</xdr:rowOff>
                  </from>
                  <to>
                    <xdr:col>3</xdr:col>
                    <xdr:colOff>-150480</xdr:colOff>
                    <xdr:row>38</xdr:row>
                    <xdr:rowOff>95760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2001-07-16T19:44:29Z</dcterms:created>
  <dc:creator>gcouch</dc:creator>
  <dc:description/>
  <dc:language>en-US</dc:language>
  <cp:lastModifiedBy>jgriffit</cp:lastModifiedBy>
  <cp:lastPrinted>2001-11-16T14:23:14Z</cp:lastPrinted>
  <dcterms:modified xsi:type="dcterms:W3CDTF">2001-11-16T15:17:35Z</dcterms:modified>
  <cp:revision>0</cp:revision>
  <dc:subject/>
  <dc:title/>
</cp:coreProperties>
</file>